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 tabRatio="940" firstSheet="14" activeTab="14"/>
  </bookViews>
  <sheets>
    <sheet name="封面" sheetId="5" state="hidden" r:id="rId1"/>
    <sheet name="2019年8月末资产清查（问题及处理意见）汇总" sheetId="75" state="hidden" r:id="rId2"/>
    <sheet name="资产清查责任部门划分" sheetId="4" state="hidden" r:id="rId3"/>
    <sheet name="现金汇总" sheetId="65" state="hidden" r:id="rId4"/>
    <sheet name="货币资金（现金）1" sheetId="3" state="hidden" r:id="rId5"/>
    <sheet name="货币资金（银行存款+其他货币资金）汇总" sheetId="72" state="hidden" r:id="rId6"/>
    <sheet name="货币资金（银行存款+其他货币资金）2" sheetId="62" state="hidden" r:id="rId7"/>
    <sheet name="附件-银行存款余额调节表" sheetId="7" state="hidden" r:id="rId8"/>
    <sheet name="应收票据汇总" sheetId="66" state="hidden" r:id="rId9"/>
    <sheet name="应收票据3" sheetId="8" state="hidden" r:id="rId10"/>
    <sheet name="应收利息4" sheetId="10" state="hidden" r:id="rId11"/>
    <sheet name="应收股利5" sheetId="11" state="hidden" r:id="rId12"/>
    <sheet name="资产盘点汇总表" sheetId="77" state="hidden" r:id="rId13"/>
    <sheet name="存货按类别汇总表" sheetId="16" state="hidden" r:id="rId14"/>
    <sheet name="汇总" sheetId="80" r:id="rId15"/>
    <sheet name="存货--原材料1" sheetId="17" r:id="rId16"/>
    <sheet name="存货仓存-半成品2" sheetId="38" r:id="rId17"/>
    <sheet name="存货-仓存修理备件9" sheetId="14" state="hidden" r:id="rId18"/>
    <sheet name="库存-其他10" sheetId="12" state="hidden" r:id="rId19"/>
    <sheet name="库存内-低值易耗品11" sheetId="18" state="hidden" r:id="rId20"/>
    <sheet name="在用周转-低值易耗品12" sheetId="47" state="hidden" r:id="rId21"/>
    <sheet name="存货-在产品3" sheetId="76" r:id="rId22"/>
    <sheet name="存货-库存商品4" sheetId="36" r:id="rId23"/>
    <sheet name="产成品-仓存产品14" sheetId="42" state="hidden" r:id="rId24"/>
    <sheet name="存货-发出商品库-按客户5" sheetId="81" r:id="rId25"/>
    <sheet name="存货-外协物资6" sheetId="46" r:id="rId26"/>
    <sheet name="存货-外借物资7" sheetId="45" r:id="rId27"/>
    <sheet name="委外" sheetId="82" r:id="rId28"/>
    <sheet name="结算仓" sheetId="83" r:id="rId29"/>
    <sheet name="长期股权投资汇总" sheetId="74" state="hidden" r:id="rId30"/>
    <sheet name="长期股权投资明细表18" sheetId="73" state="hidden" r:id="rId31"/>
    <sheet name="固定资产" sheetId="29" state="hidden" r:id="rId32"/>
    <sheet name="固定资产-房屋1" sheetId="40" state="hidden" r:id="rId33"/>
    <sheet name="固定资产-机器设备2" sheetId="25" state="hidden" r:id="rId34"/>
    <sheet name="固定资产-运输工具3" sheetId="39" state="hidden" r:id="rId35"/>
    <sheet name="固定资产-电子设备4" sheetId="26" state="hidden" r:id="rId36"/>
    <sheet name="固定资产-办公设备5" sheetId="27" state="hidden" r:id="rId37"/>
    <sheet name="固定资产-模具6" sheetId="28" state="hidden" r:id="rId38"/>
    <sheet name="固定资产-其它食堂7" sheetId="34" state="hidden" r:id="rId39"/>
    <sheet name="固定资产-外协资产8" sheetId="44" state="hidden" r:id="rId40"/>
    <sheet name="固定资产-外借资产9" sheetId="43" state="hidden" r:id="rId41"/>
    <sheet name="投资性房地产汇总" sheetId="70" state="hidden" r:id="rId42"/>
    <sheet name="投资性房地产31" sheetId="21" state="hidden" r:id="rId43"/>
    <sheet name="在建工程汇总 " sheetId="69" state="hidden" r:id="rId44"/>
    <sheet name="在建工程1" sheetId="24" state="hidden" r:id="rId45"/>
    <sheet name="工程物资2" sheetId="30" state="hidden" r:id="rId46"/>
    <sheet name="存货-商品房34" sheetId="15" state="hidden" r:id="rId47"/>
    <sheet name="无形资产" sheetId="31" state="hidden" r:id="rId48"/>
    <sheet name="无形资产--土地1" sheetId="22" state="hidden" r:id="rId49"/>
    <sheet name="资产-低值易耗品及办公用品" sheetId="32" state="hidden" r:id="rId50"/>
    <sheet name="备查账37" sheetId="33" state="hidden" r:id="rId51"/>
    <sheet name="本公司寄存在外部物资" sheetId="48" state="hidden" r:id="rId52"/>
    <sheet name="外部寄存在我公司的资产" sheetId="49" state="hidden" r:id="rId53"/>
    <sheet name="外借未还的资产" sheetId="50" state="hidden" r:id="rId54"/>
    <sheet name="账外物资--材料" sheetId="52" state="hidden" r:id="rId55"/>
    <sheet name="账外物资--资产" sheetId="53" state="hidden" r:id="rId56"/>
    <sheet name="账外物资--其它" sheetId="54" state="hidden" r:id="rId57"/>
    <sheet name="需要处理--材料" sheetId="55" state="hidden" r:id="rId58"/>
    <sheet name="需要处理-固定资产" sheetId="57" state="hidden" r:id="rId59"/>
    <sheet name="本单位闲置6个月以上可调配其它公司使用材料" sheetId="56" state="hidden" r:id="rId60"/>
    <sheet name="其他问题" sheetId="58" state="hidden" r:id="rId61"/>
    <sheet name="Sheet1" sheetId="78" state="hidden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xlnm._FilterDatabase" localSheetId="15" hidden="1">'存货--原材料1'!$A$4:$AK$2059</definedName>
    <definedName name="_xlnm._FilterDatabase" localSheetId="16" hidden="1">'存货仓存-半成品2'!$A$4:$AH$500</definedName>
    <definedName name="_xlnm._FilterDatabase" localSheetId="22" hidden="1">'存货-库存商品4'!$A$4:$AI$502</definedName>
    <definedName name="_xlnm._FilterDatabase" localSheetId="27" hidden="1">委外!$A$4:$AH$270</definedName>
    <definedName name="_xlnm._FilterDatabase" localSheetId="28" hidden="1">结算仓!$A$1:$E$1212</definedName>
    <definedName name="_xlnm._FilterDatabase" localSheetId="37" hidden="1">'固定资产-模具6'!$A$4:$AK$1233</definedName>
    <definedName name="_xlnm._FilterDatabase" localSheetId="24" hidden="1">'存货-发出商品库-按客户5'!$A$4:$IR$1702</definedName>
    <definedName name="_______?" localSheetId="23">#REF!</definedName>
    <definedName name="_______?" localSheetId="16">#REF!</definedName>
    <definedName name="_______?" localSheetId="22">#REF!</definedName>
    <definedName name="_______?" localSheetId="46">#REF!</definedName>
    <definedName name="_______?" localSheetId="26">#REF!</definedName>
    <definedName name="_______?" localSheetId="25">#REF!</definedName>
    <definedName name="_______?" localSheetId="45">#REF!</definedName>
    <definedName name="_______?" localSheetId="36">#REF!</definedName>
    <definedName name="_______?" localSheetId="35">#REF!</definedName>
    <definedName name="_______?" localSheetId="32">#REF!</definedName>
    <definedName name="_______?" localSheetId="33">#REF!</definedName>
    <definedName name="_______?" localSheetId="37">#REF!</definedName>
    <definedName name="_______?" localSheetId="40">#REF!</definedName>
    <definedName name="_______?" localSheetId="39">#REF!</definedName>
    <definedName name="_______?" localSheetId="34">#REF!</definedName>
    <definedName name="_______?" localSheetId="58">#REF!</definedName>
    <definedName name="_______?" localSheetId="20">#REF!</definedName>
    <definedName name="_______?" localSheetId="30">#REF!</definedName>
    <definedName name="_______?">#REF!</definedName>
    <definedName name="________??????" localSheetId="23">#REF!</definedName>
    <definedName name="________??????" localSheetId="16">#REF!</definedName>
    <definedName name="________??????" localSheetId="22">#REF!</definedName>
    <definedName name="________??????" localSheetId="46">#REF!</definedName>
    <definedName name="________??????" localSheetId="26">#REF!</definedName>
    <definedName name="________??????" localSheetId="25">#REF!</definedName>
    <definedName name="________??????" localSheetId="45">#REF!</definedName>
    <definedName name="________??????" localSheetId="36">#REF!</definedName>
    <definedName name="________??????" localSheetId="35">#REF!</definedName>
    <definedName name="________??????" localSheetId="32">#REF!</definedName>
    <definedName name="________??????" localSheetId="33">#REF!</definedName>
    <definedName name="________??????" localSheetId="37">#REF!</definedName>
    <definedName name="________??????" localSheetId="40">#REF!</definedName>
    <definedName name="________??????" localSheetId="39">#REF!</definedName>
    <definedName name="________??????" localSheetId="34">#REF!</definedName>
    <definedName name="________??????" localSheetId="58">#REF!</definedName>
    <definedName name="________??????" localSheetId="20">#REF!</definedName>
    <definedName name="________??????" localSheetId="30">#REF!</definedName>
    <definedName name="________??????">#REF!</definedName>
    <definedName name="_xlnm._FilterDatabase" localSheetId="45" hidden="1">工程物资2!$A$3:$R$15</definedName>
    <definedName name="_xlnm._FilterDatabase" localSheetId="36" hidden="1">'固定资产-办公设备5'!$A$3:$S$135</definedName>
    <definedName name="_xlnm._FilterDatabase" localSheetId="35" hidden="1">'固定资产-电子设备4'!$A$3:$S$91</definedName>
    <definedName name="_xlnm._FilterDatabase" localSheetId="33" hidden="1">'固定资产-机器设备2'!$A$3:$T$392</definedName>
    <definedName name="_xlnm._FilterDatabase" localSheetId="34" hidden="1">'固定资产-运输工具3'!#REF!</definedName>
    <definedName name="_xlnm._FilterDatabase" localSheetId="5" hidden="1">'货币资金（银行存款+其他货币资金）汇总'!$A$2:$N$22</definedName>
    <definedName name="_xlnm._FilterDatabase" localSheetId="18" hidden="1">'库存-其他10'!$A$3:$Q$15</definedName>
    <definedName name="_xlnm._FilterDatabase" localSheetId="41" hidden="1">投资性房地产汇总!$A$2:$L$24</definedName>
    <definedName name="_xlnm._FilterDatabase" localSheetId="3" hidden="1">现金汇总!$A$2:$J$12</definedName>
    <definedName name="_xlnm._FilterDatabase" localSheetId="8" hidden="1">应收票据汇总!$A$2:$F$19</definedName>
    <definedName name="_xlnm._FilterDatabase" localSheetId="43" hidden="1">'在建工程汇总 '!$A$2:$L$28</definedName>
    <definedName name="_xlnm.Print_Area" localSheetId="5">'货币资金（银行存款+其他货币资金）汇总'!$A$1:$N$4</definedName>
    <definedName name="_xlnm.Print_Area" localSheetId="3">现金汇总!$A$1:$J$5</definedName>
    <definedName name="_xlnm.Print_Area" localSheetId="8">应收票据汇总!$A$1:$F$5</definedName>
    <definedName name="_xlnm.Print_Area" localSheetId="43">'在建工程汇总 '!$A$1:$H$5</definedName>
    <definedName name="Print_Area_MI" localSheetId="23">#REF!</definedName>
    <definedName name="Print_Area_MI" localSheetId="16">#REF!</definedName>
    <definedName name="Print_Area_MI" localSheetId="22">#REF!</definedName>
    <definedName name="Print_Area_MI" localSheetId="46">#REF!</definedName>
    <definedName name="Print_Area_MI" localSheetId="26">#REF!</definedName>
    <definedName name="Print_Area_MI" localSheetId="25">#REF!</definedName>
    <definedName name="Print_Area_MI" localSheetId="45">#REF!</definedName>
    <definedName name="Print_Area_MI" localSheetId="36">#REF!</definedName>
    <definedName name="Print_Area_MI" localSheetId="35">#REF!</definedName>
    <definedName name="Print_Area_MI" localSheetId="32">#REF!</definedName>
    <definedName name="Print_Area_MI" localSheetId="33">#REF!</definedName>
    <definedName name="Print_Area_MI" localSheetId="37">#REF!</definedName>
    <definedName name="Print_Area_MI" localSheetId="40">#REF!</definedName>
    <definedName name="Print_Area_MI" localSheetId="39">#REF!</definedName>
    <definedName name="Print_Area_MI" localSheetId="34">#REF!</definedName>
    <definedName name="Print_Area_MI" localSheetId="47">#REF!</definedName>
    <definedName name="Print_Area_MI" localSheetId="48">#REF!</definedName>
    <definedName name="Print_Area_MI" localSheetId="58">#REF!</definedName>
    <definedName name="Print_Area_MI" localSheetId="44">#REF!</definedName>
    <definedName name="Print_Area_MI" localSheetId="20">#REF!</definedName>
    <definedName name="Print_Area_MI" localSheetId="30">#REF!</definedName>
    <definedName name="Print_Area_MI">#REF!</definedName>
    <definedName name="核定">'[1]Sheet1 (11)'!$A$5</definedName>
    <definedName name="序号">'[2]Sheet1 (11)'!$A$5</definedName>
  </definedNames>
  <calcPr calcId="144525"/>
</workbook>
</file>

<file path=xl/comments1.xml><?xml version="1.0" encoding="utf-8"?>
<comments xmlns="http://schemas.openxmlformats.org/spreadsheetml/2006/main">
  <authors>
    <author>sjx</author>
  </authors>
  <commentList>
    <comment ref="D637" authorId="0">
      <text>
        <r>
          <rPr>
            <b/>
            <sz val="9"/>
            <rFont val="宋体"/>
            <charset val="134"/>
          </rPr>
          <t>sjx:</t>
        </r>
        <r>
          <rPr>
            <sz val="9"/>
            <rFont val="宋体"/>
            <charset val="134"/>
          </rPr>
          <t xml:space="preserve">
去掉检具、托架</t>
        </r>
      </text>
    </comment>
  </commentList>
</comments>
</file>

<file path=xl/sharedStrings.xml><?xml version="1.0" encoding="utf-8"?>
<sst xmlns="http://schemas.openxmlformats.org/spreadsheetml/2006/main" count="33079" uniqueCount="14272">
  <si>
    <t>单位名称：*****</t>
  </si>
  <si>
    <t>清查基准日：年 月 日</t>
  </si>
  <si>
    <t>报表日期：年 月 日</t>
  </si>
  <si>
    <t>单位总经理：***</t>
  </si>
  <si>
    <t>单位财务负责人：***</t>
  </si>
  <si>
    <t>单位物资部门负责人：***</t>
  </si>
  <si>
    <t>会计审核人：***</t>
  </si>
  <si>
    <t>联系电话：********</t>
  </si>
  <si>
    <t>注：请按照要求首先填写本表，然后填写以后其他各表格</t>
  </si>
  <si>
    <t>资产清查（问题及处理意见）汇总</t>
  </si>
  <si>
    <t>序号</t>
  </si>
  <si>
    <t>单位名称</t>
  </si>
  <si>
    <t>资产金额</t>
  </si>
  <si>
    <t>资产清查问题</t>
  </si>
  <si>
    <t>单位                跟进人</t>
  </si>
  <si>
    <t>问题处理意见及方法</t>
  </si>
  <si>
    <t>各板块中心处理意见</t>
  </si>
  <si>
    <t>控股建议</t>
  </si>
  <si>
    <t>审计意见</t>
  </si>
  <si>
    <t>备注：集团下属各事业部核算单位：</t>
  </si>
  <si>
    <t>集团财务负责人：</t>
  </si>
  <si>
    <t>核算单位财务负责人：</t>
  </si>
  <si>
    <t>报表人：</t>
  </si>
  <si>
    <t>报表分组情况表</t>
  </si>
  <si>
    <t xml:space="preserve">序号 </t>
  </si>
  <si>
    <t>分组</t>
  </si>
  <si>
    <t>分组负责人</t>
  </si>
  <si>
    <t>联系方式</t>
  </si>
  <si>
    <t>报表截点</t>
  </si>
  <si>
    <t>上报时间</t>
  </si>
  <si>
    <t>各分组包括的公司</t>
  </si>
  <si>
    <t>集团本部</t>
  </si>
  <si>
    <t>严春来</t>
  </si>
  <si>
    <t>集团本部各部门（并入北京事业部）</t>
  </si>
  <si>
    <t>集团研究院</t>
  </si>
  <si>
    <t>冯永江</t>
  </si>
  <si>
    <t>研究院、安路普研究院（并入北京事业部）</t>
  </si>
  <si>
    <t>北京</t>
  </si>
  <si>
    <t>北京光华荣昌汽车部件有限公司</t>
  </si>
  <si>
    <t>河北</t>
  </si>
  <si>
    <t>刘东明</t>
  </si>
  <si>
    <t>河北光华荣昌汽车部件有限公司</t>
  </si>
  <si>
    <t>天津</t>
  </si>
  <si>
    <t>王磊</t>
  </si>
  <si>
    <t>天津光华智能汽车科技有限公司</t>
  </si>
  <si>
    <t>西安</t>
  </si>
  <si>
    <t>李谦</t>
  </si>
  <si>
    <t>西安光华荣昌汽车部件有限公司</t>
  </si>
  <si>
    <t>潍坊</t>
  </si>
  <si>
    <t>滕令超</t>
  </si>
  <si>
    <t>潍坊光华荣昌汽车部件有限公司</t>
  </si>
  <si>
    <t>成都</t>
  </si>
  <si>
    <t>孙振明</t>
  </si>
  <si>
    <t>成都光华智能汽车科技有限公司</t>
  </si>
  <si>
    <t>长春</t>
  </si>
  <si>
    <t>郭国卿</t>
  </si>
  <si>
    <t>长春光华荣昌汽车部件有限公司</t>
  </si>
  <si>
    <t>湖南</t>
  </si>
  <si>
    <t>泮长海</t>
  </si>
  <si>
    <t>湖南光华荣昌汽车部件有限公司</t>
  </si>
  <si>
    <t>祥瑞祥远</t>
  </si>
  <si>
    <t>赵月林</t>
  </si>
  <si>
    <t>北京祥瑞祥远运输有限责任公司</t>
  </si>
  <si>
    <t>安路普</t>
  </si>
  <si>
    <t>王诗昆</t>
  </si>
  <si>
    <t>安路普总公司、昌平分公司、黄骅分公司</t>
  </si>
  <si>
    <t xml:space="preserve"> 年 月 日资产清查（现金）汇总表</t>
  </si>
  <si>
    <t>单位：元</t>
  </si>
  <si>
    <t>公司名称</t>
  </si>
  <si>
    <t>现金账面余额</t>
  </si>
  <si>
    <t>现金盘点数</t>
  </si>
  <si>
    <t>差异数</t>
  </si>
  <si>
    <t>加：收入凭证未记账</t>
  </si>
  <si>
    <t>减：付出凭证未记账</t>
  </si>
  <si>
    <t>减：借款</t>
  </si>
  <si>
    <t>调整后差异数</t>
  </si>
  <si>
    <t>备注</t>
  </si>
  <si>
    <t>总   合    计</t>
  </si>
  <si>
    <t>库存现金盘点表--表1</t>
  </si>
  <si>
    <t>填报日期：  年  月  日</t>
  </si>
  <si>
    <t>清点现金（人民币）</t>
  </si>
  <si>
    <t>清点现金（外币）</t>
  </si>
  <si>
    <t>账面数（人民币）</t>
  </si>
  <si>
    <t>账面数（外币）</t>
  </si>
  <si>
    <t>货币面额</t>
  </si>
  <si>
    <t>张数</t>
  </si>
  <si>
    <t>金额</t>
  </si>
  <si>
    <t>汇率</t>
  </si>
  <si>
    <t>人民币</t>
  </si>
  <si>
    <t>项目</t>
  </si>
  <si>
    <t>返回</t>
  </si>
  <si>
    <t>调整后现金余额</t>
  </si>
  <si>
    <t>实盘现金</t>
  </si>
  <si>
    <t>长款或短款</t>
  </si>
  <si>
    <t>说明：</t>
  </si>
  <si>
    <t>小计</t>
  </si>
  <si>
    <t>现金盘点日：</t>
  </si>
  <si>
    <t>盘点人员：</t>
  </si>
  <si>
    <t>出纳：</t>
  </si>
  <si>
    <t>1、现金应进行不定期抽查盘点。表样如上，作为现金盘点必备附件，包括库存现金及存在银行卡里的现金两部分；</t>
  </si>
  <si>
    <t>2、银行卡盘点完毕后应备有附件，即银行卡复印件，复印件上应标明卡片性质及所属人姓名，手写余额、查看人姓名及监查人姓名（会计主管）；</t>
  </si>
  <si>
    <t>3、此盘点结果所列金额应与和现金日记账余额相符才行；如有未入账凭证可应根据原始单据推导出现金是否准确；</t>
  </si>
  <si>
    <t>年月日资产清查（银行存款）汇总表</t>
  </si>
  <si>
    <t>保证金户              对账单余额</t>
  </si>
  <si>
    <t>保证金户              账面余额</t>
  </si>
  <si>
    <t>保证金差异金额</t>
  </si>
  <si>
    <t>一般户或基本户        对账单余额</t>
  </si>
  <si>
    <t>一般户或基本户        账面余额</t>
  </si>
  <si>
    <t>一般户或基本户差异金额</t>
  </si>
  <si>
    <t>加：单位已收银行未收金额</t>
  </si>
  <si>
    <t>减：单位已付银行未付金额</t>
  </si>
  <si>
    <t>加：银行已收单位未收金额</t>
  </si>
  <si>
    <t>减：银行已付单位未支金额</t>
  </si>
  <si>
    <t>控股合计</t>
  </si>
  <si>
    <t>华泰4s店合计</t>
  </si>
  <si>
    <t>华泰地产合计</t>
  </si>
  <si>
    <t>华泰汽车集团合计</t>
  </si>
  <si>
    <t>国际集团合计</t>
  </si>
  <si>
    <t>银行存款余额表--表2</t>
  </si>
  <si>
    <t>银行名称</t>
  </si>
  <si>
    <t>账号类别</t>
  </si>
  <si>
    <t>账号</t>
  </si>
  <si>
    <t>银行对账单合计余额</t>
  </si>
  <si>
    <t>银行存款日记账余额</t>
  </si>
  <si>
    <t>差异</t>
  </si>
  <si>
    <t>建行安华支行</t>
  </si>
  <si>
    <t>基本户</t>
  </si>
  <si>
    <t>平</t>
  </si>
  <si>
    <t>保证金</t>
  </si>
  <si>
    <t>民生银行亚运村支行</t>
  </si>
  <si>
    <t>一般户</t>
  </si>
  <si>
    <t xml:space="preserve"> 光大银行建国门内支行</t>
  </si>
  <si>
    <t>美元户</t>
  </si>
  <si>
    <t>美元待核查</t>
  </si>
  <si>
    <t>保理户</t>
  </si>
  <si>
    <t>保证金户</t>
  </si>
  <si>
    <t>银行存款余额调节表</t>
  </si>
  <si>
    <t>开户银行名称：</t>
  </si>
  <si>
    <t>账号：</t>
  </si>
  <si>
    <t>银行对账单余额：</t>
  </si>
  <si>
    <t>银行存款日记账余额：</t>
  </si>
  <si>
    <t>内  容</t>
  </si>
  <si>
    <t>发生日期</t>
  </si>
  <si>
    <t>小   计</t>
  </si>
  <si>
    <t>小    计</t>
  </si>
  <si>
    <t>调整后银行对账单余额</t>
  </si>
  <si>
    <t>调整后银行日记账余额</t>
  </si>
  <si>
    <t>评估人员复核及提供调整事项与会计分录：</t>
  </si>
  <si>
    <t>填表人：</t>
  </si>
  <si>
    <t>填表日期：    年  月  日</t>
  </si>
  <si>
    <t>每个银行账户作一个调节表，向下增加。</t>
  </si>
  <si>
    <t>年 月 日资产清查（应收票据）汇总表</t>
  </si>
  <si>
    <t xml:space="preserve">                 单位：元</t>
  </si>
  <si>
    <t>账面金额</t>
  </si>
  <si>
    <t>实盘金额</t>
  </si>
  <si>
    <t>差额</t>
  </si>
  <si>
    <t xml:space="preserve">总   合    计 </t>
  </si>
  <si>
    <t>应收票据--表3</t>
  </si>
  <si>
    <t>出票银行</t>
  </si>
  <si>
    <t>票号</t>
  </si>
  <si>
    <t>帐面票据金额</t>
  </si>
  <si>
    <t>实盘票据</t>
  </si>
  <si>
    <t>票据说明</t>
  </si>
  <si>
    <t>清查实际数</t>
  </si>
  <si>
    <t>差异情况</t>
  </si>
  <si>
    <t>形成时间</t>
  </si>
  <si>
    <t>开票事项</t>
  </si>
  <si>
    <t>首付款</t>
  </si>
  <si>
    <t>赎票打入款</t>
  </si>
  <si>
    <t>贴现</t>
  </si>
  <si>
    <t>票据实际金额</t>
  </si>
  <si>
    <t>合  计</t>
  </si>
  <si>
    <t>审核人：</t>
  </si>
  <si>
    <t>填表日期：  年  月  日</t>
  </si>
  <si>
    <t>应收利息--表4</t>
  </si>
  <si>
    <t xml:space="preserve">单位：元   </t>
  </si>
  <si>
    <t>欠款单位名称</t>
  </si>
  <si>
    <t>本金</t>
  </si>
  <si>
    <t>利息所属期</t>
  </si>
  <si>
    <t>利息率</t>
  </si>
  <si>
    <t>帐面价值</t>
  </si>
  <si>
    <t>调整后帐面值</t>
  </si>
  <si>
    <t>评估价值</t>
  </si>
  <si>
    <t>增值率</t>
  </si>
  <si>
    <t>应收股利--表5</t>
  </si>
  <si>
    <t>名称</t>
  </si>
  <si>
    <t>股利所属期间</t>
  </si>
  <si>
    <t>合计</t>
  </si>
  <si>
    <t>资产盘点类别</t>
  </si>
  <si>
    <t>资产清查类别</t>
  </si>
  <si>
    <t>帐面数</t>
  </si>
  <si>
    <t>清查数</t>
  </si>
  <si>
    <t>盘盈</t>
  </si>
  <si>
    <t>盘亏</t>
  </si>
  <si>
    <t>数量</t>
  </si>
  <si>
    <t>单价</t>
  </si>
  <si>
    <t>原值</t>
  </si>
  <si>
    <t>净值</t>
  </si>
  <si>
    <t>存货</t>
  </si>
  <si>
    <t>固定资产</t>
  </si>
  <si>
    <t>在建工程</t>
  </si>
  <si>
    <t>无形资产</t>
  </si>
  <si>
    <t>资产-低值易耗器及办公用品</t>
  </si>
  <si>
    <t>备查账</t>
  </si>
  <si>
    <t>本公司寄存在外部的物资</t>
  </si>
  <si>
    <t>外部寄存在我公司的资产</t>
  </si>
  <si>
    <t>外借未还的资产</t>
  </si>
  <si>
    <t>账外物资-材料</t>
  </si>
  <si>
    <t>账外物资-资产</t>
  </si>
  <si>
    <t>账外物资-其他（除上述两项之外的）</t>
  </si>
  <si>
    <t>需要处理-材料</t>
  </si>
  <si>
    <t>需要处理-固定资产</t>
  </si>
  <si>
    <t>本单位闲置6个月以上的可调配其他公司使用的材料及资产</t>
  </si>
  <si>
    <t>其他问题</t>
  </si>
  <si>
    <t>财产物资清查盘点汇总表（存货--汇总表）--表6</t>
  </si>
  <si>
    <t>填报日期：</t>
  </si>
  <si>
    <t>存货-原材料</t>
  </si>
  <si>
    <t>存货-半成品</t>
  </si>
  <si>
    <t>存货-库存商品</t>
  </si>
  <si>
    <t>存货-发出商品</t>
  </si>
  <si>
    <t>存货-外协物资</t>
  </si>
  <si>
    <t>存货-外借物资</t>
  </si>
  <si>
    <t>注释：可加行，注意公式。</t>
  </si>
  <si>
    <t>2020年6月盘点差异汇总</t>
  </si>
  <si>
    <t>库 房</t>
  </si>
  <si>
    <t>账面</t>
  </si>
  <si>
    <t>实盘</t>
  </si>
  <si>
    <t>合计（盈+亏-）</t>
  </si>
  <si>
    <t>原材料</t>
  </si>
  <si>
    <t>半成品</t>
  </si>
  <si>
    <t>产成品</t>
  </si>
  <si>
    <t>发出商品</t>
  </si>
  <si>
    <t>结算仓</t>
  </si>
  <si>
    <t>在制品</t>
  </si>
  <si>
    <t>低值易耗品</t>
  </si>
  <si>
    <t>材料成本差异</t>
  </si>
  <si>
    <t>存货跌价准备</t>
  </si>
  <si>
    <t>制造费用</t>
  </si>
  <si>
    <t>委外</t>
  </si>
  <si>
    <t>财产物资清查盘点表（存货-原材料）--表7</t>
  </si>
  <si>
    <t>资产编码</t>
  </si>
  <si>
    <t>型号</t>
  </si>
  <si>
    <t>类别</t>
  </si>
  <si>
    <t>计量单位</t>
  </si>
  <si>
    <t>购买日期</t>
  </si>
  <si>
    <t>存放地点（仓库）</t>
  </si>
  <si>
    <t>库存天数</t>
  </si>
  <si>
    <t>保管人</t>
  </si>
  <si>
    <t>使用情况打V</t>
  </si>
  <si>
    <t>质量分类</t>
  </si>
  <si>
    <t>是否帐外资产</t>
  </si>
  <si>
    <t>差异原因</t>
  </si>
  <si>
    <t>整改时间</t>
  </si>
  <si>
    <t>责任人</t>
  </si>
  <si>
    <t>QAD编码</t>
  </si>
  <si>
    <t>实物编码</t>
  </si>
  <si>
    <t>自用</t>
  </si>
  <si>
    <t>出租</t>
  </si>
  <si>
    <t>出借</t>
  </si>
  <si>
    <t>投资</t>
  </si>
  <si>
    <t>闲置</t>
  </si>
  <si>
    <t xml:space="preserve">待报废 </t>
  </si>
  <si>
    <t>核销</t>
  </si>
  <si>
    <t>呆滞</t>
  </si>
  <si>
    <t>02.01.01.112</t>
  </si>
  <si>
    <t>济南重汽轻卡镜体装饰板右</t>
  </si>
  <si>
    <t>02.01.01.192</t>
  </si>
  <si>
    <t>6486左后视镜片</t>
  </si>
  <si>
    <t>02.01.01.197</t>
  </si>
  <si>
    <t>B80C右镜片</t>
  </si>
  <si>
    <t>02.01.01.198</t>
  </si>
  <si>
    <t>B80C左镜片</t>
  </si>
  <si>
    <t>02.01.01.199</t>
  </si>
  <si>
    <t>B40左镜片老</t>
  </si>
  <si>
    <t>02.01.01.200</t>
  </si>
  <si>
    <t>B40右镜片老</t>
  </si>
  <si>
    <t>02.01.01.201</t>
  </si>
  <si>
    <t>M20左镜片</t>
  </si>
  <si>
    <t>02.01.01.202</t>
  </si>
  <si>
    <t>M20右镜片</t>
  </si>
  <si>
    <t>02.01.01.203</t>
  </si>
  <si>
    <t>江淮室内镜片</t>
  </si>
  <si>
    <t>02.01.01.230</t>
  </si>
  <si>
    <t>C35DB后视镜镜片左（镀铬）</t>
  </si>
  <si>
    <t>02.01.01.231</t>
  </si>
  <si>
    <t>C35DB后视镜镜片右（镀铬）</t>
  </si>
  <si>
    <t>02.01.01.232</t>
  </si>
  <si>
    <t>M20内视镜片</t>
  </si>
  <si>
    <t>02.01.01.233</t>
  </si>
  <si>
    <t>C30D左镜片</t>
  </si>
  <si>
    <t>02.01.01.234</t>
  </si>
  <si>
    <t>C30D右镜片</t>
  </si>
  <si>
    <t>02.01.01.238</t>
  </si>
  <si>
    <t>C35DB高配镜片总成（左）</t>
  </si>
  <si>
    <t>02.01.01.239</t>
  </si>
  <si>
    <t>C35DB高配镜片总成（右）</t>
  </si>
  <si>
    <t>02.01.01.240</t>
  </si>
  <si>
    <t>1029镜片</t>
  </si>
  <si>
    <t>02.01.02.114A</t>
  </si>
  <si>
    <t>1580后视镜杆右（喷涂）</t>
  </si>
  <si>
    <t>02.01.02.114B</t>
  </si>
  <si>
    <t>7月1入库</t>
  </si>
  <si>
    <t>李梦桐</t>
  </si>
  <si>
    <t>02.01.02.306</t>
  </si>
  <si>
    <t>ETX改型后视镜镜杆</t>
  </si>
  <si>
    <t>02.01.02.336</t>
  </si>
  <si>
    <t>ETX镜杆</t>
  </si>
  <si>
    <t>02.01.02.341</t>
  </si>
  <si>
    <t>一汽MV3内视镜镜杆</t>
  </si>
  <si>
    <t>虚仓物料</t>
  </si>
  <si>
    <t>康学梅</t>
  </si>
  <si>
    <t>02.01.02.350</t>
  </si>
  <si>
    <t>T5G镜杆0A01840-T01</t>
  </si>
  <si>
    <t>02.01.02.351</t>
  </si>
  <si>
    <t>华菱前下视镜（平顶）镜杆</t>
  </si>
  <si>
    <t>7月1出库</t>
  </si>
  <si>
    <t>02.01.03.142</t>
  </si>
  <si>
    <t>济南重汽轻卡镜座左（喷涂）</t>
  </si>
  <si>
    <t>02.01.03.143</t>
  </si>
  <si>
    <t>济南重汽轻卡镜座右（喷涂）</t>
  </si>
  <si>
    <t>02.01.03.182</t>
  </si>
  <si>
    <t>济南轻卡镜座（右舵）左（喷涂）</t>
  </si>
  <si>
    <t>02.01.03.183</t>
  </si>
  <si>
    <t>济南轻卡镜座（右舵）右（喷涂）</t>
  </si>
  <si>
    <t>02.01.03.235</t>
  </si>
  <si>
    <t>北奔下镜座（喷涂）</t>
  </si>
  <si>
    <t>02.01.04.111</t>
  </si>
  <si>
    <t>捷运左下镜座软垫</t>
  </si>
  <si>
    <t>02.01.04.112</t>
  </si>
  <si>
    <t>捷运右下镜座软垫</t>
  </si>
  <si>
    <t>02.01.04.114</t>
  </si>
  <si>
    <t>ETX镜头加热片</t>
  </si>
  <si>
    <t>02.01.04.155</t>
  </si>
  <si>
    <t>1780加热片</t>
  </si>
  <si>
    <t>02.01.04.156</t>
  </si>
  <si>
    <t>200加热片</t>
  </si>
  <si>
    <t>02.01.04.171</t>
  </si>
  <si>
    <t>A2前下视胶垫1</t>
  </si>
  <si>
    <t>02.01.04.173</t>
  </si>
  <si>
    <t>A2后视镜左上座垫</t>
  </si>
  <si>
    <t>02.01.04.174</t>
  </si>
  <si>
    <t>A2后视镜左下座垫</t>
  </si>
  <si>
    <t>02.01.04.175</t>
  </si>
  <si>
    <t>A2后视镜右上座垫</t>
  </si>
  <si>
    <t>02.01.04.176</t>
  </si>
  <si>
    <t>A2后视镜右下座垫</t>
  </si>
  <si>
    <t>02.01.04.180</t>
  </si>
  <si>
    <t>K1前门内扣盖海绵垫左</t>
  </si>
  <si>
    <t>02.01.04.181</t>
  </si>
  <si>
    <t>K1前门内扣盖海绵垫右</t>
  </si>
  <si>
    <t>02.01.04.214</t>
  </si>
  <si>
    <t>亮剑胶帽</t>
  </si>
  <si>
    <t>02.01.04.219</t>
  </si>
  <si>
    <t>北奔下镜座垫板</t>
  </si>
  <si>
    <t>02.01.04.262</t>
  </si>
  <si>
    <t>华菱补盲镜垫片</t>
  </si>
  <si>
    <t>02.01.04.274</t>
  </si>
  <si>
    <t>H3下镜座胶垫</t>
  </si>
  <si>
    <t>02.01.04.331</t>
  </si>
  <si>
    <t>B40L镜框右</t>
  </si>
  <si>
    <t>02.01.04.332</t>
  </si>
  <si>
    <t>B40L镜框左</t>
  </si>
  <si>
    <t>02.01.04.359</t>
  </si>
  <si>
    <t>H3上镜座胶垫左</t>
  </si>
  <si>
    <t>02.01.04.360</t>
  </si>
  <si>
    <t>H3上镜座胶垫右</t>
  </si>
  <si>
    <t>02.01.04.367</t>
  </si>
  <si>
    <t>ETX改型机构电动</t>
  </si>
  <si>
    <t>02.01.04.373</t>
  </si>
  <si>
    <t>护套（电线用）</t>
  </si>
  <si>
    <t>02.01.04.392</t>
  </si>
  <si>
    <t>北奔前下视镜胶垫</t>
  </si>
  <si>
    <t>02.01.04.399</t>
  </si>
  <si>
    <t>济南矿山车支架胶垫</t>
  </si>
  <si>
    <t>02.01.04.405</t>
  </si>
  <si>
    <t>北奔前下视镜镜座护罩</t>
  </si>
  <si>
    <t>北京转入，东广场，已被清理</t>
  </si>
  <si>
    <t>02.01.04.414</t>
  </si>
  <si>
    <t>B80C右加热片</t>
  </si>
  <si>
    <t>02.01.04.415</t>
  </si>
  <si>
    <t>B80C左加热片</t>
  </si>
  <si>
    <t>02.01.04.419</t>
  </si>
  <si>
    <t>B40L后视镜转向灯线路板L</t>
  </si>
  <si>
    <t>02.01.04.420</t>
  </si>
  <si>
    <t>B40L后视镜转向灯线路板R</t>
  </si>
  <si>
    <t>02.01.04.424</t>
  </si>
  <si>
    <t>B40左电调整机构</t>
  </si>
  <si>
    <t>02.01.04.425</t>
  </si>
  <si>
    <t>B40右电调整机构</t>
  </si>
  <si>
    <t>02.01.04.427</t>
  </si>
  <si>
    <t>BWL7500底座垫子</t>
  </si>
  <si>
    <t>02.01.04.429</t>
  </si>
  <si>
    <t>M31RB手动调整机构</t>
  </si>
  <si>
    <t>02.01.04.430</t>
  </si>
  <si>
    <t>B40左转向灯反光罩新</t>
  </si>
  <si>
    <t>02.01.04.431</t>
  </si>
  <si>
    <t>B40左转向灯线路板新</t>
  </si>
  <si>
    <t>02.01.04.436</t>
  </si>
  <si>
    <t>B40L转向灯线路板右</t>
  </si>
  <si>
    <t>02.01.04.438</t>
  </si>
  <si>
    <t>QNL7100橡胶垫</t>
  </si>
  <si>
    <t>02.01.04.441</t>
  </si>
  <si>
    <t>B80C镜框左</t>
  </si>
  <si>
    <t>02.01.04.442</t>
  </si>
  <si>
    <t>B80C镜框右</t>
  </si>
  <si>
    <t>02.01.04.445</t>
  </si>
  <si>
    <t>B40左加热片老</t>
  </si>
  <si>
    <t>02.01.04.446</t>
  </si>
  <si>
    <t>B40右加热片老</t>
  </si>
  <si>
    <t>02.01.04.459</t>
  </si>
  <si>
    <t>B80C后视镜框左（毛坯）</t>
  </si>
  <si>
    <t>02.01.04.460</t>
  </si>
  <si>
    <t>B80C后视镜框右（毛坯）</t>
  </si>
  <si>
    <t>02.01.04.461</t>
  </si>
  <si>
    <t>B40右转向灯反光罩新</t>
  </si>
  <si>
    <t>02.01.04.471</t>
  </si>
  <si>
    <t>ETX改型下镜座右</t>
  </si>
  <si>
    <t>02.01.04.507</t>
  </si>
  <si>
    <t>B80C后视镜转向灯线路板板左</t>
  </si>
  <si>
    <t>02.01.04.508</t>
  </si>
  <si>
    <t>B80C后视镜转向灯线路板板右</t>
  </si>
  <si>
    <t>02.01.04.514</t>
  </si>
  <si>
    <t>北汽八一迎宾灯总成左</t>
  </si>
  <si>
    <t>02.01.04.515</t>
  </si>
  <si>
    <t>北汽八一迎宾灯总成右</t>
  </si>
  <si>
    <t>02.01.04.623</t>
  </si>
  <si>
    <t>M20护套</t>
  </si>
  <si>
    <t>02.01.04.656</t>
  </si>
  <si>
    <t>M50N左密封垫</t>
  </si>
  <si>
    <t>02.01.04.657</t>
  </si>
  <si>
    <t>M50N右密封垫</t>
  </si>
  <si>
    <t>02.01.04.723</t>
  </si>
  <si>
    <t>C35DB三角护罩（右）</t>
  </si>
  <si>
    <t>漏盘</t>
  </si>
  <si>
    <t>王一博</t>
  </si>
  <si>
    <t>02.01.04.741</t>
  </si>
  <si>
    <t>B40L左手折压板（右舵）</t>
  </si>
  <si>
    <t>有实物在虚仓盘电表，车间领料退库就成实仓了</t>
  </si>
  <si>
    <t>02.01.04.742</t>
  </si>
  <si>
    <t>B40L右手折压板（右舵）</t>
  </si>
  <si>
    <t>02.01.05.084</t>
  </si>
  <si>
    <t>6486弹簧座</t>
  </si>
  <si>
    <t>02.01.05.108</t>
  </si>
  <si>
    <t>H4 转轴</t>
  </si>
  <si>
    <t>02.01.05.109</t>
  </si>
  <si>
    <t>M20挡圈</t>
  </si>
  <si>
    <t>02.01.05.110</t>
  </si>
  <si>
    <t>M20卡子</t>
  </si>
  <si>
    <t>02.01.05.117</t>
  </si>
  <si>
    <t>连接片左</t>
  </si>
  <si>
    <t>02.01.05.139</t>
  </si>
  <si>
    <t>金王子灯镜定位圈</t>
  </si>
  <si>
    <t>02.01.05.141</t>
  </si>
  <si>
    <t>电动镜面驱动器左</t>
  </si>
  <si>
    <t>02.01.05.142</t>
  </si>
  <si>
    <t>电动镜面驱动器右</t>
  </si>
  <si>
    <t>02.01.05.143</t>
  </si>
  <si>
    <t>B80C电动折叠器左</t>
  </si>
  <si>
    <t>02.01.05.144</t>
  </si>
  <si>
    <t>B80C电动折叠器右</t>
  </si>
  <si>
    <t>账面数也是1389</t>
  </si>
  <si>
    <t>02.01.05.145</t>
  </si>
  <si>
    <t>M50N LED线束合件</t>
  </si>
  <si>
    <t>02.01.05.147</t>
  </si>
  <si>
    <t>B40L高配右线束合件</t>
  </si>
  <si>
    <t>02.01.05.148</t>
  </si>
  <si>
    <t>B40L高配左线束合件</t>
  </si>
  <si>
    <t>02.01.05.150</t>
  </si>
  <si>
    <t>BWL7500底座嵌件</t>
  </si>
  <si>
    <t>02.01.05.152</t>
  </si>
  <si>
    <t>B40转向灯插接器</t>
  </si>
  <si>
    <t>02.01.05.153</t>
  </si>
  <si>
    <t>BWL7500转轴</t>
  </si>
  <si>
    <t>02.01.05.154</t>
  </si>
  <si>
    <t>BWL7500D型卡扣</t>
  </si>
  <si>
    <t>02.01.05.155</t>
  </si>
  <si>
    <t>BWL2900锁芯卡簧</t>
  </si>
  <si>
    <t>02.01.05.156</t>
  </si>
  <si>
    <t>BWL7500转动板</t>
  </si>
  <si>
    <t>02.01.05.157</t>
  </si>
  <si>
    <t>BWL7500固定板</t>
  </si>
  <si>
    <t>账面数也是2957</t>
  </si>
  <si>
    <t>02.01.05.158</t>
  </si>
  <si>
    <t>板簧螺母</t>
  </si>
  <si>
    <t>02.01.05.162</t>
  </si>
  <si>
    <t>B40左线束老</t>
  </si>
  <si>
    <t>02.01.05.163</t>
  </si>
  <si>
    <t>B40右线束老</t>
  </si>
  <si>
    <t>02.01.05.165</t>
  </si>
  <si>
    <t>B40低配线束左</t>
  </si>
  <si>
    <t>02.01.05.166</t>
  </si>
  <si>
    <t>B40低配线束右</t>
  </si>
  <si>
    <t>02.01.05.167</t>
  </si>
  <si>
    <t>B80C右线束合件</t>
  </si>
  <si>
    <t>02.01.05.168</t>
  </si>
  <si>
    <t>B80C左线束合件</t>
  </si>
  <si>
    <t>02.01.05.169</t>
  </si>
  <si>
    <t>B80C左迎宾灯合件</t>
  </si>
  <si>
    <t>02.01.05.170</t>
  </si>
  <si>
    <t>B80C右迎宾灯合件</t>
  </si>
  <si>
    <t>02.01.05.187</t>
  </si>
  <si>
    <t>M31RB线束插接器</t>
  </si>
  <si>
    <t>02.01.05.188</t>
  </si>
  <si>
    <t>M31RB线束合件</t>
  </si>
  <si>
    <t>02.01.05.189</t>
  </si>
  <si>
    <t>B80C左电动调整机构</t>
  </si>
  <si>
    <t>02.01.05.190</t>
  </si>
  <si>
    <t>B80C右电动调整机构</t>
  </si>
  <si>
    <t>02.01.05.194</t>
  </si>
  <si>
    <t>B40左后视镜电折叠机构</t>
  </si>
  <si>
    <t>账面数也是736</t>
  </si>
  <si>
    <t>02.01.05.195</t>
  </si>
  <si>
    <t>B40右后视镜电折叠机构</t>
  </si>
  <si>
    <t>账面数也是693</t>
  </si>
  <si>
    <t>02.01.05.196</t>
  </si>
  <si>
    <t>ETX铜插头</t>
  </si>
  <si>
    <t>02.01.05.198</t>
  </si>
  <si>
    <t>华菱右上镜座垫片</t>
  </si>
  <si>
    <t>02.01.05.199</t>
  </si>
  <si>
    <t>华菱左上镜座垫片</t>
  </si>
  <si>
    <t>02.01.05.200</t>
  </si>
  <si>
    <t>ETX主改加热片左</t>
  </si>
  <si>
    <t>02.01.05.201</t>
  </si>
  <si>
    <t>ETX主改加热片右</t>
  </si>
  <si>
    <t>02.01.05.202</t>
  </si>
  <si>
    <t>华菱下镜座垫片</t>
  </si>
  <si>
    <t>02.01.05.217</t>
  </si>
  <si>
    <t>配电控制设备-连接器大</t>
  </si>
  <si>
    <t>02.01.05.218</t>
  </si>
  <si>
    <t>配电控制设备-连接器小</t>
  </si>
  <si>
    <t>02.01.05.220</t>
  </si>
  <si>
    <t>24V依顿电动调整机构</t>
  </si>
  <si>
    <t>02.01.05.221</t>
  </si>
  <si>
    <t>Q01主镜加热片大</t>
  </si>
  <si>
    <t>02.01.05.222</t>
  </si>
  <si>
    <t>Q01主镜加热片小</t>
  </si>
  <si>
    <t>02.01.05.223</t>
  </si>
  <si>
    <t>2.54杜邦端子</t>
  </si>
  <si>
    <t>02.01.05.227</t>
  </si>
  <si>
    <t>蓝塑铜线AVX0.3</t>
  </si>
  <si>
    <t>02.01.05.228</t>
  </si>
  <si>
    <t>橙塑铜线AVX0.3</t>
  </si>
  <si>
    <t>02.01.05.229</t>
  </si>
  <si>
    <t>灰塑铜线AVX0.3</t>
  </si>
  <si>
    <t>02.01.05.230</t>
  </si>
  <si>
    <t>黄塑铜线AVX0.3</t>
  </si>
  <si>
    <t>02.01.05.244</t>
  </si>
  <si>
    <t>C30D LED灯合件</t>
  </si>
  <si>
    <t>02.01.05.246</t>
  </si>
  <si>
    <t>C30D电调整机构</t>
  </si>
  <si>
    <t>02.01.05.247</t>
  </si>
  <si>
    <t>C30D线束合件（低配）</t>
  </si>
  <si>
    <t>02.01.05.248</t>
  </si>
  <si>
    <t>C30D线束合件（中配）</t>
  </si>
  <si>
    <t>02.01.05.251</t>
  </si>
  <si>
    <t>C30D线束合件插接器</t>
  </si>
  <si>
    <t>02.01.05.252</t>
  </si>
  <si>
    <t>C35DB左加热片</t>
  </si>
  <si>
    <t>02.01.05.253</t>
  </si>
  <si>
    <t>C35DB右加热片</t>
  </si>
  <si>
    <t>02.01.05.254</t>
  </si>
  <si>
    <t>09款电动镜面驱动器左005</t>
  </si>
  <si>
    <t>02.01.05.255</t>
  </si>
  <si>
    <t>09款电动镜面驱动器左006</t>
  </si>
  <si>
    <t>02.01.05.261</t>
  </si>
  <si>
    <t>C35DB左线束合件中配</t>
  </si>
  <si>
    <t>02.01.05.262</t>
  </si>
  <si>
    <t>C35DB右线束合件中配</t>
  </si>
  <si>
    <t>02.01.05.263</t>
  </si>
  <si>
    <t>C35DB后视镜转向灯线路板左</t>
  </si>
  <si>
    <t>02.01.05.264</t>
  </si>
  <si>
    <t>C35DB后视镜转向灯线路板右</t>
  </si>
  <si>
    <t>02.01.05.265</t>
  </si>
  <si>
    <t>M20线束</t>
  </si>
  <si>
    <t>02.01.05.266</t>
  </si>
  <si>
    <t>M50N中配线束合件</t>
  </si>
  <si>
    <t>02.01.05.269</t>
  </si>
  <si>
    <t>M50N三孔插接器</t>
  </si>
  <si>
    <t>02.01.05.270</t>
  </si>
  <si>
    <t>M50N线束合件插接器</t>
  </si>
  <si>
    <t>02.01.05.274</t>
  </si>
  <si>
    <t>C35DB左高配线束合件</t>
  </si>
  <si>
    <t>02.01.05.275</t>
  </si>
  <si>
    <t>C35DB右高配线束合件</t>
  </si>
  <si>
    <t>02.01.05.276</t>
  </si>
  <si>
    <t>C35DB左低配线束合件</t>
  </si>
  <si>
    <t>02.01.05.277</t>
  </si>
  <si>
    <t>C35DB右低配线束合件</t>
  </si>
  <si>
    <t>02.01.05.278</t>
  </si>
  <si>
    <t>M50N电动调整机构</t>
  </si>
  <si>
    <t>02.01.05.280</t>
  </si>
  <si>
    <t>C35DB加热片低配（左）</t>
  </si>
  <si>
    <t>02.01.05.281</t>
  </si>
  <si>
    <t>C35DB加热片低配（右）</t>
  </si>
  <si>
    <t>02.01.05.283</t>
  </si>
  <si>
    <t>江淮钢支架A</t>
  </si>
  <si>
    <t>02.01.05.285</t>
  </si>
  <si>
    <t>ETX镜头加热片线束</t>
  </si>
  <si>
    <t>02.01.05.286</t>
  </si>
  <si>
    <t>T7H左主镜加热片</t>
  </si>
  <si>
    <t>02.01.05.287</t>
  </si>
  <si>
    <t>T7H右主镜加热片</t>
  </si>
  <si>
    <t>02.01.05.288</t>
  </si>
  <si>
    <t>T7H左广角镜加热片</t>
  </si>
  <si>
    <t>02.01.05.289</t>
  </si>
  <si>
    <t>T7H右广角镜加热片</t>
  </si>
  <si>
    <t>02.01.05.290</t>
  </si>
  <si>
    <t>T7H线束合件</t>
  </si>
  <si>
    <t>02.01.05.296</t>
  </si>
  <si>
    <t>电动大调整机构(2006)</t>
  </si>
  <si>
    <t>02.01.05.297</t>
  </si>
  <si>
    <t>电动大调整机构(2008)</t>
  </si>
  <si>
    <t>02.01.05.298</t>
  </si>
  <si>
    <t>电动调整机构 JCDES(24V)</t>
  </si>
  <si>
    <t>02.01.05.299</t>
  </si>
  <si>
    <t>B40L-左线束合件（加迎宾灯）</t>
  </si>
  <si>
    <t>02.01.05.300</t>
  </si>
  <si>
    <t>B40L-右线束合件（加迎宾灯）</t>
  </si>
  <si>
    <t>02.01.05.301</t>
  </si>
  <si>
    <t>B80C-M09左迎宾灯</t>
  </si>
  <si>
    <t>02.01.05.302</t>
  </si>
  <si>
    <t>B80C-M09右迎宾灯</t>
  </si>
  <si>
    <t>02.01.05.305</t>
  </si>
  <si>
    <t>M50N插接器弹簧卡子</t>
  </si>
  <si>
    <t>02.01.05.306</t>
  </si>
  <si>
    <t>T5G线束合件（含插接器）</t>
  </si>
  <si>
    <t>02.01.06.091</t>
  </si>
  <si>
    <t>海绵条9mmx490mm</t>
  </si>
  <si>
    <t>02.01.06.098</t>
  </si>
  <si>
    <t>12V商标</t>
  </si>
  <si>
    <t>02.01.06.099</t>
  </si>
  <si>
    <t>24V商标</t>
  </si>
  <si>
    <t>02.01.06.116</t>
  </si>
  <si>
    <t>左椭圆合格证</t>
  </si>
  <si>
    <t>02.01.06.117</t>
  </si>
  <si>
    <t>右椭圆合格证</t>
  </si>
  <si>
    <t>02.01.06.141</t>
  </si>
  <si>
    <t>豪泺经济型左标识</t>
  </si>
  <si>
    <t>02.01.06.142</t>
  </si>
  <si>
    <t>豪泺经济型右标识</t>
  </si>
  <si>
    <t>02.01.06.157</t>
  </si>
  <si>
    <t>京字商标</t>
  </si>
  <si>
    <t>02.01.06.221</t>
  </si>
  <si>
    <t>济南轻卡室内镜商标</t>
  </si>
  <si>
    <t>02.01.06.223</t>
  </si>
  <si>
    <t>济南轻卡后视镜商标左</t>
  </si>
  <si>
    <t>02.01.06.224</t>
  </si>
  <si>
    <t>济南轻卡后视镜商标右</t>
  </si>
  <si>
    <t>02.01.06.226</t>
  </si>
  <si>
    <t>K1海绵条（加厚）</t>
  </si>
  <si>
    <t>02.01.06.248</t>
  </si>
  <si>
    <t>福田标条形码</t>
  </si>
  <si>
    <t>02.01.06.279</t>
  </si>
  <si>
    <t>翻转标识</t>
  </si>
  <si>
    <t>02.01.06.280</t>
  </si>
  <si>
    <t>盘点卡</t>
  </si>
  <si>
    <t>02.01.06.299</t>
  </si>
  <si>
    <t>济南轻卡补盲镜装箱单</t>
  </si>
  <si>
    <t>02.01.06.310</t>
  </si>
  <si>
    <t>豪泺右置左后视镜标识</t>
  </si>
  <si>
    <t>02.01.06.311</t>
  </si>
  <si>
    <t>豪泺右置右后视镜标识</t>
  </si>
  <si>
    <t>02.01.06.313</t>
  </si>
  <si>
    <t>H4左商标</t>
  </si>
  <si>
    <t>02.01.06.314</t>
  </si>
  <si>
    <t>H4右商标</t>
  </si>
  <si>
    <t>02.01.06.315</t>
  </si>
  <si>
    <t>VT左商标</t>
  </si>
  <si>
    <t>02.01.06.316</t>
  </si>
  <si>
    <t>VT右商标</t>
  </si>
  <si>
    <t>02.01.06.321</t>
  </si>
  <si>
    <t>B40外包箱装箱单</t>
  </si>
  <si>
    <t>02.01.06.335</t>
  </si>
  <si>
    <t>A7前下视装箱单</t>
  </si>
  <si>
    <t>02.01.06.336</t>
  </si>
  <si>
    <t>欧曼条码</t>
  </si>
  <si>
    <t>02.01.06.369</t>
  </si>
  <si>
    <t>济南重卡条形码</t>
  </si>
  <si>
    <t>02.01.06.370</t>
  </si>
  <si>
    <t>B80C标签纸</t>
  </si>
  <si>
    <t>02.01.06.373</t>
  </si>
  <si>
    <t>B80CJ标签</t>
  </si>
  <si>
    <t>02.01.06.374</t>
  </si>
  <si>
    <t>标签纸</t>
  </si>
  <si>
    <t>02.01.07.031</t>
  </si>
  <si>
    <t>6止转螺丝</t>
  </si>
  <si>
    <t>02.01.07.050</t>
  </si>
  <si>
    <t>M6螺母不锈钢</t>
  </si>
  <si>
    <t>02.01.07.079</t>
  </si>
  <si>
    <t>0.5平方红线</t>
  </si>
  <si>
    <t>02.01.07.080</t>
  </si>
  <si>
    <t>0.5平方黑线</t>
  </si>
  <si>
    <t>02.01.07.080A</t>
  </si>
  <si>
    <t>0.5平方兰线</t>
  </si>
  <si>
    <t>02.01.07.081</t>
  </si>
  <si>
    <t>0.75平方黄线</t>
  </si>
  <si>
    <t>02.01.07.082</t>
  </si>
  <si>
    <t>0.75平方黑线</t>
  </si>
  <si>
    <t>02.01.07.083</t>
  </si>
  <si>
    <t>0.75平方红线</t>
  </si>
  <si>
    <t>02.01.07.085</t>
  </si>
  <si>
    <t>0.75平方绿线</t>
  </si>
  <si>
    <t>02.01.07.091</t>
  </si>
  <si>
    <t>1029室灯泡12V</t>
  </si>
  <si>
    <t>02.01.07.092</t>
  </si>
  <si>
    <t>1029室灯泡24V</t>
  </si>
  <si>
    <t>02.01.07.105</t>
  </si>
  <si>
    <t>DJ7031Y-3-11/2</t>
  </si>
  <si>
    <t>02.01.07.108</t>
  </si>
  <si>
    <t>DJ7021-6.3-11/1</t>
  </si>
  <si>
    <t>02.01.07.117</t>
  </si>
  <si>
    <t>2*6铜空芯</t>
  </si>
  <si>
    <t>02.01.07.118</t>
  </si>
  <si>
    <t>2*7铜空芯</t>
  </si>
  <si>
    <t>02.01.07.120</t>
  </si>
  <si>
    <t>￠3.5护管</t>
  </si>
  <si>
    <t>02.01.07.121</t>
  </si>
  <si>
    <t>￠6护管</t>
  </si>
  <si>
    <t>02.01.07.122</t>
  </si>
  <si>
    <t>￠8护管</t>
  </si>
  <si>
    <t>02.01.07.124</t>
  </si>
  <si>
    <t>焊锡膏</t>
  </si>
  <si>
    <t>02.01.07.125</t>
  </si>
  <si>
    <t>焊锡丝（0.8Φ）</t>
  </si>
  <si>
    <t>02.01.07.128</t>
  </si>
  <si>
    <t>3#热缩管</t>
  </si>
  <si>
    <t>02.01.07.129A</t>
  </si>
  <si>
    <t>φ5 钢珠</t>
  </si>
  <si>
    <t>02.01.07.134</t>
  </si>
  <si>
    <t>宽胶带</t>
  </si>
  <si>
    <t>02.01.07.135</t>
  </si>
  <si>
    <t>条形码(80*20标签)</t>
  </si>
  <si>
    <t>02.01.07.136</t>
  </si>
  <si>
    <t>色带(88*70碳带)</t>
  </si>
  <si>
    <t>02.01.07.153</t>
  </si>
  <si>
    <t>DJ611-H2.2*0.6A/BL2铜插头</t>
  </si>
  <si>
    <t>02.01.07.207</t>
  </si>
  <si>
    <t>1029开关（新）</t>
  </si>
  <si>
    <t>02.01.07.209</t>
  </si>
  <si>
    <t>北奔条形码</t>
  </si>
  <si>
    <t>02.01.07.221</t>
  </si>
  <si>
    <t>五征标签</t>
  </si>
  <si>
    <t>02.01.07.222</t>
  </si>
  <si>
    <t>碳带</t>
  </si>
  <si>
    <t>02.01.07.225</t>
  </si>
  <si>
    <t>φ10尼龙垫片</t>
  </si>
  <si>
    <t>02.01.07.226</t>
  </si>
  <si>
    <t>铜插头</t>
  </si>
  <si>
    <t>02.01.07.227</t>
  </si>
  <si>
    <t>插台</t>
  </si>
  <si>
    <t>02.01.07.247</t>
  </si>
  <si>
    <t>圆头连接片</t>
  </si>
  <si>
    <t>02.01.07.248</t>
  </si>
  <si>
    <t>连接片右</t>
  </si>
  <si>
    <t>02.01.07.250</t>
  </si>
  <si>
    <t>紧锁垫圈</t>
  </si>
  <si>
    <t>02.01.07.259</t>
  </si>
  <si>
    <t>弹垫φ6黑</t>
  </si>
  <si>
    <t>02.01.07.265</t>
  </si>
  <si>
    <t>外六角10*40白</t>
  </si>
  <si>
    <t>02.01.07.266</t>
  </si>
  <si>
    <t>元机十字钉5*8彩</t>
  </si>
  <si>
    <t>02.01.07.275</t>
  </si>
  <si>
    <t>双头螺栓</t>
  </si>
  <si>
    <t>02.01.07.291</t>
  </si>
  <si>
    <t>平垫φ4白</t>
  </si>
  <si>
    <t>02.01.07.295</t>
  </si>
  <si>
    <t>重卡内扶手卡子2</t>
  </si>
  <si>
    <t>02.01.07.302</t>
  </si>
  <si>
    <t>元机自攻3*30</t>
  </si>
  <si>
    <t>02.01.07.311</t>
  </si>
  <si>
    <t>6#热缩管</t>
  </si>
  <si>
    <t>02.01.07.313</t>
  </si>
  <si>
    <t>C35DB特殊螺丝(M6*32)</t>
  </si>
  <si>
    <t>02.01.07.316</t>
  </si>
  <si>
    <t>0.75平方棕线</t>
  </si>
  <si>
    <t>02.01.07.328</t>
  </si>
  <si>
    <t>BC316外后视镜M8铜螺母</t>
  </si>
  <si>
    <t>02.01.08.003</t>
  </si>
  <si>
    <t>502胶水</t>
  </si>
  <si>
    <t>02.01.08.004</t>
  </si>
  <si>
    <t>油墨</t>
  </si>
  <si>
    <t>02.01.08.008</t>
  </si>
  <si>
    <t>皮筋</t>
  </si>
  <si>
    <t>02.01.08.013</t>
  </si>
  <si>
    <t>双面胶-30mm</t>
  </si>
  <si>
    <t>02.01.08.025</t>
  </si>
  <si>
    <t>挂牌</t>
  </si>
  <si>
    <t>02.01.08.032</t>
  </si>
  <si>
    <t>电机维修包</t>
  </si>
  <si>
    <t>02.01.08.033</t>
  </si>
  <si>
    <t>接触器</t>
  </si>
  <si>
    <t>02.01.08.035</t>
  </si>
  <si>
    <t>无功率补偿控制器</t>
  </si>
  <si>
    <t>02.01.08.036</t>
  </si>
  <si>
    <t>断路器</t>
  </si>
  <si>
    <t>02.01.08.040</t>
  </si>
  <si>
    <t>配电柜电流表</t>
  </si>
  <si>
    <t>02.01.08.046</t>
  </si>
  <si>
    <t>底涂剂</t>
  </si>
  <si>
    <t>02.01.08.048</t>
  </si>
  <si>
    <t>拉伸膜</t>
  </si>
  <si>
    <t>02.01.08.049</t>
  </si>
  <si>
    <t>工用胶带</t>
  </si>
  <si>
    <t>02.01.08.050</t>
  </si>
  <si>
    <t>机用拉伸膜</t>
  </si>
  <si>
    <t>02.01.08.054</t>
  </si>
  <si>
    <t>保护膜 400</t>
  </si>
  <si>
    <t>02.01.08.056</t>
  </si>
  <si>
    <t>固特灵硅胶专用胶</t>
  </si>
  <si>
    <t>02.01.08.057</t>
  </si>
  <si>
    <t>周装箱标识袋</t>
  </si>
  <si>
    <t>02.01.08.062</t>
  </si>
  <si>
    <t>后视镜小双面胶（左）</t>
  </si>
  <si>
    <t>02.01.08.063</t>
  </si>
  <si>
    <t>后视镜小双面胶（右）</t>
  </si>
  <si>
    <t>02.01.08.064</t>
  </si>
  <si>
    <t>后视镜大双面胶（左）</t>
  </si>
  <si>
    <t>02.01.08.065</t>
  </si>
  <si>
    <t>后视镜大双面胶（右）</t>
  </si>
  <si>
    <t>02.01.08.067</t>
  </si>
  <si>
    <t>M20双面胶</t>
  </si>
  <si>
    <t>02.01.08.070</t>
  </si>
  <si>
    <t>B40L保鲜膜0.3*200米</t>
  </si>
  <si>
    <t>02.01.08.077</t>
  </si>
  <si>
    <t>C30D双面胶</t>
  </si>
  <si>
    <t>02.01.08.083</t>
  </si>
  <si>
    <t>02.01.08.084</t>
  </si>
  <si>
    <t>C35DB双面胶（低配）</t>
  </si>
  <si>
    <t>02.01.08.089</t>
  </si>
  <si>
    <t>拨动开关301-SS-13G06</t>
  </si>
  <si>
    <t>02.03.02.046</t>
  </si>
  <si>
    <t>支撑连杆板1衬套</t>
  </si>
  <si>
    <t>吴倩</t>
  </si>
  <si>
    <t>02.03.02.047</t>
  </si>
  <si>
    <t>滑块固定板轴套</t>
  </si>
  <si>
    <t>02.03.03.030</t>
  </si>
  <si>
    <t>减震器压力轴承</t>
  </si>
  <si>
    <t>02.03.03.042A</t>
  </si>
  <si>
    <t>减震器手轮（鑫岩）</t>
  </si>
  <si>
    <t>02.03.03.057</t>
  </si>
  <si>
    <t>反调手轮</t>
  </si>
  <si>
    <t>02.03.03.079</t>
  </si>
  <si>
    <t>上框连接螺栓</t>
  </si>
  <si>
    <t>实物有11250，旭兴实仓</t>
  </si>
  <si>
    <t>02.03.03.080</t>
  </si>
  <si>
    <t>绞架连接螺栓（新型）</t>
  </si>
  <si>
    <t>02.03.03.122</t>
  </si>
  <si>
    <t>H3十字插安装衬套GFM-1416-17</t>
  </si>
  <si>
    <t>02.03.03.126</t>
  </si>
  <si>
    <t>新连接螺栓1</t>
  </si>
  <si>
    <t>两家供货旭兴实仓14500，三浦易购虚仓1055</t>
  </si>
  <si>
    <t>02.03.03.127</t>
  </si>
  <si>
    <t>新连接螺栓2</t>
  </si>
  <si>
    <t>02.03.03.129</t>
  </si>
  <si>
    <t>可变阻尼器K22924</t>
  </si>
  <si>
    <t>02.03.06.009</t>
  </si>
  <si>
    <t>L项目拉簧</t>
  </si>
  <si>
    <t>有2100入库</t>
  </si>
  <si>
    <t>02.03.06.016A</t>
  </si>
  <si>
    <t>L项目转动轴（短）</t>
  </si>
  <si>
    <t>02.03.06.017</t>
  </si>
  <si>
    <t>L项目阶梯轴</t>
  </si>
  <si>
    <t>02.03.06.018</t>
  </si>
  <si>
    <t>L项目长轴</t>
  </si>
  <si>
    <t>02.03.06.019</t>
  </si>
  <si>
    <t>L项目轴套</t>
  </si>
  <si>
    <t>02.03.06.020</t>
  </si>
  <si>
    <t>L项目连接轴</t>
  </si>
  <si>
    <t>02.03.06.025</t>
  </si>
  <si>
    <t>转动销</t>
  </si>
  <si>
    <t>02.03.07.005A</t>
  </si>
  <si>
    <t>升降器滑块固定板连接销（新）</t>
  </si>
  <si>
    <t>02.03.07.024</t>
  </si>
  <si>
    <t>减震器限位板螺栓（陕汽）</t>
  </si>
  <si>
    <t>02.03.07.053</t>
  </si>
  <si>
    <t>调角器L</t>
  </si>
  <si>
    <t>02.03.07.054</t>
  </si>
  <si>
    <t>调角器R</t>
  </si>
  <si>
    <t>02.03.07.163A</t>
  </si>
  <si>
    <t>进口旋转块（新）</t>
  </si>
  <si>
    <t>02.03.07.188</t>
  </si>
  <si>
    <t>快接插头</t>
  </si>
  <si>
    <t>02.03.07.203</t>
  </si>
  <si>
    <t>6*20外方螺丝</t>
  </si>
  <si>
    <t>02.03.07.217</t>
  </si>
  <si>
    <t>陕汽F3000摆轮</t>
  </si>
  <si>
    <t>02.03.07.218</t>
  </si>
  <si>
    <t>焊丝&amp;1.2（单位：Kg）</t>
  </si>
  <si>
    <t>02.03.07.219</t>
  </si>
  <si>
    <t>焊丝&amp;0.8（单位：Kg）</t>
  </si>
  <si>
    <t>02.03.07.221</t>
  </si>
  <si>
    <t>10*55外方螺栓</t>
  </si>
  <si>
    <t>02.03.07.224</t>
  </si>
  <si>
    <t>φ1.0焊丝</t>
  </si>
  <si>
    <t>02.03.07.230</t>
  </si>
  <si>
    <t>H3000轴套MYM-14-14</t>
  </si>
  <si>
    <t>02.03.07.233</t>
  </si>
  <si>
    <t>陕汽减震器左围框</t>
  </si>
  <si>
    <t>02.03.08.041</t>
  </si>
  <si>
    <t>ф6.5（钻头）</t>
  </si>
  <si>
    <t>02.03.08.046</t>
  </si>
  <si>
    <t>ф8（钻头）</t>
  </si>
  <si>
    <t>02.03.08.049</t>
  </si>
  <si>
    <t>ф8.2（钻头）</t>
  </si>
  <si>
    <t>02.03.08.052</t>
  </si>
  <si>
    <t>ф8.5（钻头）</t>
  </si>
  <si>
    <t>02.03.08.073</t>
  </si>
  <si>
    <t>ф12（钻头）</t>
  </si>
  <si>
    <t>02.03.08.074</t>
  </si>
  <si>
    <t>ф12.1（钻头）</t>
  </si>
  <si>
    <t>02.03.08.088</t>
  </si>
  <si>
    <t>ф16冲击钻头</t>
  </si>
  <si>
    <t>02.03.08.099</t>
  </si>
  <si>
    <t>ф38（钻头）</t>
  </si>
  <si>
    <t>02.03.08.115</t>
  </si>
  <si>
    <t>ф8×85（内方螺丝）</t>
  </si>
  <si>
    <t>02.03.08.116</t>
  </si>
  <si>
    <t>ф8×100（内方螺丝）</t>
  </si>
  <si>
    <t>02.03.08.129</t>
  </si>
  <si>
    <t>ф10×95（内方螺丝）</t>
  </si>
  <si>
    <t>02.03.08.132</t>
  </si>
  <si>
    <t>ф10×120（内方螺丝）</t>
  </si>
  <si>
    <t>02.03.08.134</t>
  </si>
  <si>
    <t>ф12×20（内方螺丝）</t>
  </si>
  <si>
    <t>02.03.08.169</t>
  </si>
  <si>
    <t>ф27×250（压板螺丝）</t>
  </si>
  <si>
    <t>02.03.08.181</t>
  </si>
  <si>
    <t>M18(黑螺母)</t>
  </si>
  <si>
    <t>02.03.08.182</t>
  </si>
  <si>
    <t>M14(黑螺母)</t>
  </si>
  <si>
    <t>02.03.08.195</t>
  </si>
  <si>
    <t>Φ8*25沉头螺丝</t>
  </si>
  <si>
    <t>02.03.08.272</t>
  </si>
  <si>
    <t>Φ10*150内方螺丝</t>
  </si>
  <si>
    <t>02.03.08.282</t>
  </si>
  <si>
    <t>Φ12*90外方螺丝</t>
  </si>
  <si>
    <t>02.03.08.305</t>
  </si>
  <si>
    <t>φ10*140内方螺丝</t>
  </si>
  <si>
    <t>02.03.08.306</t>
  </si>
  <si>
    <t>φ30*160外方螺丝</t>
  </si>
  <si>
    <t>02.03.08.317</t>
  </si>
  <si>
    <t>φ14*90内方螺丝</t>
  </si>
  <si>
    <t>02.03.08.324</t>
  </si>
  <si>
    <t>φ8*30沉头内六方螺丝</t>
  </si>
  <si>
    <t>02.03.08.390</t>
  </si>
  <si>
    <t>φ42*1000地脚螺丝</t>
  </si>
  <si>
    <t>02.03.08.394</t>
  </si>
  <si>
    <t>φ12*55外方螺丝</t>
  </si>
  <si>
    <t>02.03.08.395</t>
  </si>
  <si>
    <t>φ16*30内方螺丝</t>
  </si>
  <si>
    <t>02.03.08.400</t>
  </si>
  <si>
    <t>φ10.1钻头</t>
  </si>
  <si>
    <t>02.03.08.402</t>
  </si>
  <si>
    <t>φ7.3钻头</t>
  </si>
  <si>
    <t>02.03.08.405</t>
  </si>
  <si>
    <t>φ6.2钻头</t>
  </si>
  <si>
    <t>02.03.08.417</t>
  </si>
  <si>
    <t>地脚螺丝φ12*460</t>
  </si>
  <si>
    <t>02.03.08.421</t>
  </si>
  <si>
    <t>φ22冲击钻头</t>
  </si>
  <si>
    <t>02.03.08.422</t>
  </si>
  <si>
    <t>φ25冲击钻头</t>
  </si>
  <si>
    <t>02.03.08.440</t>
  </si>
  <si>
    <t>水钻钻头φ168*450</t>
  </si>
  <si>
    <t>02.03.08.502</t>
  </si>
  <si>
    <t>钻头ф28</t>
  </si>
  <si>
    <t>02.03.08.509</t>
  </si>
  <si>
    <t>内方螺丝20*40</t>
  </si>
  <si>
    <t>02.03.08.517</t>
  </si>
  <si>
    <t>钻头</t>
  </si>
  <si>
    <t>02.03.08.548</t>
  </si>
  <si>
    <t>十字头螺丝M3*10</t>
  </si>
  <si>
    <t>02.03.09.034</t>
  </si>
  <si>
    <t>B40连动杆</t>
  </si>
  <si>
    <t>02.03.09.035</t>
  </si>
  <si>
    <t>升降离合器</t>
  </si>
  <si>
    <t>02.03.09.052</t>
  </si>
  <si>
    <t>B40调角器左主动</t>
  </si>
  <si>
    <t>02.03.09.053</t>
  </si>
  <si>
    <t>B40调角器左被动</t>
  </si>
  <si>
    <t>02.03.09.054</t>
  </si>
  <si>
    <t>B40调角器右主动</t>
  </si>
  <si>
    <t>02.03.09.055</t>
  </si>
  <si>
    <t>B40调角器右被动</t>
  </si>
  <si>
    <t>02.03.10.037</t>
  </si>
  <si>
    <t>北奔下镜座（实）</t>
  </si>
  <si>
    <t>02.03.11.084</t>
  </si>
  <si>
    <t>H4台阶螺栓</t>
  </si>
  <si>
    <t>02.03.11.090C</t>
  </si>
  <si>
    <t>H4A可变阻尼器（路得坦摩）</t>
  </si>
  <si>
    <t>02.03.11.099</t>
  </si>
  <si>
    <t>H4-2.0黑色防护胶管φ12</t>
  </si>
  <si>
    <t>02.03.11.107</t>
  </si>
  <si>
    <t>2.0仰角拉线总成</t>
  </si>
  <si>
    <t>02.03.13.013</t>
  </si>
  <si>
    <t>时代镜座左（实）</t>
  </si>
  <si>
    <t>02.03.15.036</t>
  </si>
  <si>
    <t>单向阀及附件总成</t>
  </si>
  <si>
    <t>02.03.19.053B</t>
  </si>
  <si>
    <t>H4A升级副司机右圆盘2534834X有轴</t>
  </si>
  <si>
    <t>02.03.19.054</t>
  </si>
  <si>
    <t>司机右圆盘 9498488</t>
  </si>
  <si>
    <t>02.03.19.054B</t>
  </si>
  <si>
    <t>H4A升级司机右圆盘 1222086X无轴</t>
  </si>
  <si>
    <t>02.03.19.056</t>
  </si>
  <si>
    <t>副司机左圆盘 9498489</t>
  </si>
  <si>
    <t>02.03.19.056B</t>
  </si>
  <si>
    <t>H4A升级副司机左圆盘 122087X无轴</t>
  </si>
  <si>
    <t>02.03.19.057</t>
  </si>
  <si>
    <t>H4B平台连动杆</t>
  </si>
  <si>
    <t>02.03.19.057A</t>
  </si>
  <si>
    <t>H4A升级连动杆</t>
  </si>
  <si>
    <t>02.03.19.057B</t>
  </si>
  <si>
    <t>H4A升级连动杆F2535030X</t>
  </si>
  <si>
    <t>02.03.19.070</t>
  </si>
  <si>
    <t>主驾驶塑料件黑</t>
  </si>
  <si>
    <t>02.03.19.071</t>
  </si>
  <si>
    <t>副驾驶塑料件米</t>
  </si>
  <si>
    <t>02.03.21.054</t>
  </si>
  <si>
    <t>六分座垫左地锁固定板</t>
  </si>
  <si>
    <t>02.03.21.056</t>
  </si>
  <si>
    <t>三排左座椅后内地脚</t>
  </si>
  <si>
    <t>02.03.21.057</t>
  </si>
  <si>
    <t>三排右座椅后内地脚</t>
  </si>
  <si>
    <t>02.03.21.058</t>
  </si>
  <si>
    <t>三排左座椅靠背左调角器下安装板</t>
  </si>
  <si>
    <t>02.03.21.059</t>
  </si>
  <si>
    <t>三排右座椅靠背右调角器下安装板</t>
  </si>
  <si>
    <t>02.03.21.060</t>
  </si>
  <si>
    <t>四分靠背下连接板</t>
  </si>
  <si>
    <t>02.03.21.061</t>
  </si>
  <si>
    <t>四分靠背下连接板加强板</t>
  </si>
  <si>
    <t>02.03.21.062</t>
  </si>
  <si>
    <t>四分靠背上支撑板</t>
  </si>
  <si>
    <t>02.03.21.063</t>
  </si>
  <si>
    <t>六分靠背下连接板</t>
  </si>
  <si>
    <t>02.03.21.064</t>
  </si>
  <si>
    <t>六分靠背下连接板加强板</t>
  </si>
  <si>
    <t>02.03.21.065</t>
  </si>
  <si>
    <t>六分靠背上支撑板</t>
  </si>
  <si>
    <t>02.03.21.066</t>
  </si>
  <si>
    <t>四分右地锁固定板</t>
  </si>
  <si>
    <t>02.03.21.068</t>
  </si>
  <si>
    <t>右调角器星盘9487512</t>
  </si>
  <si>
    <t>02.03.21.069</t>
  </si>
  <si>
    <t>左调角器星盘9487513</t>
  </si>
  <si>
    <t>02.03.21.070</t>
  </si>
  <si>
    <t>三排左座椅调角器圆盘  1538922X</t>
  </si>
  <si>
    <t>02.03.21.071</t>
  </si>
  <si>
    <t>三排右座椅调角器圆盘  1538923X</t>
  </si>
  <si>
    <t>02.03.21.163</t>
  </si>
  <si>
    <t>201钢带轴承</t>
  </si>
  <si>
    <t>02.03.21.166</t>
  </si>
  <si>
    <t>Φ16卡簧</t>
  </si>
  <si>
    <t>02.03.22.081</t>
  </si>
  <si>
    <t>后排靠背整体式中间脚架</t>
  </si>
  <si>
    <t>02.03.22.091A</t>
  </si>
  <si>
    <t>主驾调角器上连接板总成</t>
  </si>
  <si>
    <t>02.03.22.092A</t>
  </si>
  <si>
    <t>副驾调角器上连接板总成</t>
  </si>
  <si>
    <t>02.03.22.121</t>
  </si>
  <si>
    <t>6*13铆钉XSF</t>
  </si>
  <si>
    <t>02.03.22.122</t>
  </si>
  <si>
    <t>301-020涡簧挡片</t>
  </si>
  <si>
    <t>02.03.24.005</t>
  </si>
  <si>
    <t>前翻弹簧</t>
  </si>
  <si>
    <t>02.03.24.012</t>
  </si>
  <si>
    <t>压铆螺母</t>
  </si>
  <si>
    <t>02.03.24.059</t>
  </si>
  <si>
    <t>M20前翻上支架（电泳）</t>
  </si>
  <si>
    <t>02.03.24.090</t>
  </si>
  <si>
    <t>M20五五分前翻螺栓</t>
  </si>
  <si>
    <t>02.03.24.091</t>
  </si>
  <si>
    <t>M20-005涡簧挡片</t>
  </si>
  <si>
    <t>02.03.26.034</t>
  </si>
  <si>
    <t>H4A仰角拉线固定钣金件</t>
  </si>
  <si>
    <t>02.03.26.081</t>
  </si>
  <si>
    <t>H4A十字叉安装衬套</t>
  </si>
  <si>
    <t>02.03.26.097</t>
  </si>
  <si>
    <t>H4A前倾角右档位固定板</t>
  </si>
  <si>
    <t>02.03.26.098</t>
  </si>
  <si>
    <t>H4A前倾角左档位固定板</t>
  </si>
  <si>
    <t>02.03.27.014A</t>
  </si>
  <si>
    <t>一汽角度限位片</t>
  </si>
  <si>
    <t>02.03.27.021</t>
  </si>
  <si>
    <t>一汽前罩壳固定片</t>
  </si>
  <si>
    <t>02.03.27.023B</t>
  </si>
  <si>
    <t>进口一汽单阀</t>
  </si>
  <si>
    <t>02.03.27.026</t>
  </si>
  <si>
    <t>一汽左侧靠背加强板</t>
  </si>
  <si>
    <t>02.03.27.027</t>
  </si>
  <si>
    <t>一汽右侧靠背加强板</t>
  </si>
  <si>
    <t>02.03.27.028A</t>
  </si>
  <si>
    <t>一汽靠背左连接板总成</t>
  </si>
  <si>
    <t>02.03.27.029A</t>
  </si>
  <si>
    <t>一汽靠背右连接板总成</t>
  </si>
  <si>
    <t>02.03.27.044</t>
  </si>
  <si>
    <t>一汽正司机主调角器</t>
  </si>
  <si>
    <t>02.03.27.045</t>
  </si>
  <si>
    <t>一汽副司机主调角器</t>
  </si>
  <si>
    <t>02.03.27.047</t>
  </si>
  <si>
    <t>一汽安全带螺母</t>
  </si>
  <si>
    <t>02.03.27.050</t>
  </si>
  <si>
    <t>一汽尼龙管（白）</t>
  </si>
  <si>
    <t>02.03.27.051</t>
  </si>
  <si>
    <t>一汽尼龙管（黑）</t>
  </si>
  <si>
    <t>02.03.29.002A</t>
  </si>
  <si>
    <t>C32B主架调角器圆盘总成L</t>
  </si>
  <si>
    <t>02.03.29.003A</t>
  </si>
  <si>
    <t>C32B副架调角器圆盘总成L</t>
  </si>
  <si>
    <t>02.03.29.004A</t>
  </si>
  <si>
    <t>C32B副架调角器圆盘总成R</t>
  </si>
  <si>
    <t>02.03.29.005A</t>
  </si>
  <si>
    <t>C32B主架调角器圆盘总成R</t>
  </si>
  <si>
    <t>02.03.29.071</t>
  </si>
  <si>
    <t>C32B无油衬套轴承（12*13*18*7.5）小</t>
  </si>
  <si>
    <t>02.03.30.115A</t>
  </si>
  <si>
    <t>B40L钢带轴承0.8*0.9*14*7.5</t>
  </si>
  <si>
    <t>02.03.30.135A</t>
  </si>
  <si>
    <t>B40中改右座椅左侧调角器 1983121X</t>
  </si>
  <si>
    <t>02.03.30.136A</t>
  </si>
  <si>
    <t>B40中改右座椅右侧调角器1979898X</t>
  </si>
  <si>
    <t>02.03.30.137</t>
  </si>
  <si>
    <t>B40L六背座椅左侧核心件</t>
  </si>
  <si>
    <t>02.03.30.137A</t>
  </si>
  <si>
    <t>B40中改左座椅左侧调角器2213002X</t>
  </si>
  <si>
    <t>02.03.30.138</t>
  </si>
  <si>
    <t>B40L六背座椅右侧核心件</t>
  </si>
  <si>
    <t>02.03.30.138A</t>
  </si>
  <si>
    <t>B40中改左座椅右侧调角器1983120X</t>
  </si>
  <si>
    <t>02.03.30.185</t>
  </si>
  <si>
    <t>B40L中改右座椅连动杆2615296X</t>
  </si>
  <si>
    <t>02.03.30.186</t>
  </si>
  <si>
    <t>B40L中改左座椅连动杆2615297X</t>
  </si>
  <si>
    <t>02.03.35.111</t>
  </si>
  <si>
    <t>M50N主驾座框左侧边板总成（新型）</t>
  </si>
  <si>
    <t>02.03.35.114</t>
  </si>
  <si>
    <t>M50N副驾座框右侧边板总成（新型）</t>
  </si>
  <si>
    <t>02.03.35.115</t>
  </si>
  <si>
    <t>M50N护盖安装钣金B</t>
  </si>
  <si>
    <t>02.03.35.116</t>
  </si>
  <si>
    <t>M50N护盖安装钣金D</t>
  </si>
  <si>
    <t>02.03.35.117</t>
  </si>
  <si>
    <t>M50N-009主驾护面拉型钢丝</t>
  </si>
  <si>
    <t>02.03.35.118</t>
  </si>
  <si>
    <t>M50N右侧罩壳固定钣金</t>
  </si>
  <si>
    <t>02.03.35.119</t>
  </si>
  <si>
    <t>M50N左侧罩壳固定钣金</t>
  </si>
  <si>
    <t>02.03.35.120</t>
  </si>
  <si>
    <t>M50N护盖A</t>
  </si>
  <si>
    <t>02.03.37.005A</t>
  </si>
  <si>
    <t>X3000上框后横梁(新)</t>
  </si>
  <si>
    <t>02.03.37.024</t>
  </si>
  <si>
    <t>X3000气囊上支架</t>
  </si>
  <si>
    <t>02.03.37.032</t>
  </si>
  <si>
    <t>X3000尼龙上支架</t>
  </si>
  <si>
    <t>02.03.37.036</t>
  </si>
  <si>
    <t>X3000右侧支撑板</t>
  </si>
  <si>
    <t>02.03.37.037</t>
  </si>
  <si>
    <t>X3000左侧支撑板</t>
  </si>
  <si>
    <t>02.03.37.072</t>
  </si>
  <si>
    <t>X3000仰角调节机构钣金件右</t>
  </si>
  <si>
    <t>02.03.37.082</t>
  </si>
  <si>
    <t>X3000可变阻尼6805462</t>
  </si>
  <si>
    <t>02.03.37.082A</t>
  </si>
  <si>
    <t>X3000可变阻尼（新状态）</t>
  </si>
  <si>
    <t>02.03.37.087</t>
  </si>
  <si>
    <t>X3000左侧主板焊接组件（新）</t>
  </si>
  <si>
    <t>02.03.37.088</t>
  </si>
  <si>
    <t>X3000右侧主板焊接组件（新）</t>
  </si>
  <si>
    <t>02.03.39.021</t>
  </si>
  <si>
    <t>C61X后排调角器左</t>
  </si>
  <si>
    <t>02.03.39.022</t>
  </si>
  <si>
    <t>C61X后排调角器右</t>
  </si>
  <si>
    <t>02.03.41.024</t>
  </si>
  <si>
    <t>MA501升降离合器1515593X</t>
  </si>
  <si>
    <t>02.03.41.025</t>
  </si>
  <si>
    <t>MA501电动星盘9423904</t>
  </si>
  <si>
    <t>02.03.42.008</t>
  </si>
  <si>
    <t>M31RB副驾调角器</t>
  </si>
  <si>
    <t>02.03.44.007</t>
  </si>
  <si>
    <t>H5座框左主板</t>
  </si>
  <si>
    <t>02.03.44.008</t>
  </si>
  <si>
    <t>H5座框右主板</t>
  </si>
  <si>
    <t>02.03.44.010</t>
  </si>
  <si>
    <t>H5前倾角左档位</t>
  </si>
  <si>
    <t>02.03.44.011</t>
  </si>
  <si>
    <t>H5前倾角右档位</t>
  </si>
  <si>
    <t>02.03.48.001</t>
  </si>
  <si>
    <t>1580镜杆轴</t>
  </si>
  <si>
    <t>√</t>
  </si>
  <si>
    <t>02.03.48.002</t>
  </si>
  <si>
    <t>1580镜座</t>
  </si>
  <si>
    <t>02.03.48.011</t>
  </si>
  <si>
    <t>奥铃镜杆18球头</t>
  </si>
  <si>
    <t>02.03.48.012</t>
  </si>
  <si>
    <t>奥铃镜杆18堵头</t>
  </si>
  <si>
    <t>02.03.48.014</t>
  </si>
  <si>
    <t>1780后视镜铸件</t>
  </si>
  <si>
    <t>02.03.48.015</t>
  </si>
  <si>
    <t>奥驰V铸件</t>
  </si>
  <si>
    <t>02.03.48.016</t>
  </si>
  <si>
    <t>奥驰A铸件</t>
  </si>
  <si>
    <t>02.03.48.016A</t>
  </si>
  <si>
    <t>奥驰A铸件（新）</t>
  </si>
  <si>
    <t>02.03.48.020</t>
  </si>
  <si>
    <t>H3左旋转轴</t>
  </si>
  <si>
    <t>02.03.48.025</t>
  </si>
  <si>
    <t>MV3镜杆丝堵</t>
  </si>
  <si>
    <t>02.03.49.010</t>
  </si>
  <si>
    <t>M3000固定阻尼</t>
  </si>
  <si>
    <t>02.03.50.012</t>
  </si>
  <si>
    <t>P203主驾安全气囊固定板</t>
  </si>
  <si>
    <t>02.03.50.013</t>
  </si>
  <si>
    <t>P203副驾安全气囊固定板</t>
  </si>
  <si>
    <t>02.03.50.023</t>
  </si>
  <si>
    <t>P203主驾左侧手动调角器总成2079609X</t>
  </si>
  <si>
    <t>02.03.50.024</t>
  </si>
  <si>
    <t>P203主驾右侧手动调角器总成2259242X</t>
  </si>
  <si>
    <t>02.03.50.025</t>
  </si>
  <si>
    <t>P203副驾左侧手动调角器总成2259243X</t>
  </si>
  <si>
    <t>02.03.50.026</t>
  </si>
  <si>
    <t>P203副驾右侧手动调角器总成2079610X</t>
  </si>
  <si>
    <t>02.03.50.030</t>
  </si>
  <si>
    <t>P203调角器电机总成</t>
  </si>
  <si>
    <t>已经发株洲了，库存0</t>
  </si>
  <si>
    <t>02.03.50.031</t>
  </si>
  <si>
    <t>P203左侧电动调角器焊接总成</t>
  </si>
  <si>
    <t>有480入库</t>
  </si>
  <si>
    <t>02.03.50.032</t>
  </si>
  <si>
    <t>P203右侧电动调角器焊接总成</t>
  </si>
  <si>
    <t>02.03.50.034</t>
  </si>
  <si>
    <t>P203轴套B-18989</t>
  </si>
  <si>
    <t>02.03.50.036</t>
  </si>
  <si>
    <t>P203前连动管垫片19*21*28*8（A2489）</t>
  </si>
  <si>
    <t>02.03.50.072</t>
  </si>
  <si>
    <t>P203靠背左边板总成（SCS0005988）</t>
  </si>
  <si>
    <t>02.03.50.073</t>
  </si>
  <si>
    <t>P203靠背右边板总成（SCS0005991）</t>
  </si>
  <si>
    <t>02.04.02.046</t>
  </si>
  <si>
    <t>ф10.1*80冲针</t>
  </si>
  <si>
    <t>02.04.02.048</t>
  </si>
  <si>
    <t>ф12.3*80冲针</t>
  </si>
  <si>
    <t>02.04.02.050</t>
  </si>
  <si>
    <t>ф9*80冲针</t>
  </si>
  <si>
    <t>02.04.02.053</t>
  </si>
  <si>
    <t>ф20.5*80冲针</t>
  </si>
  <si>
    <t>02.04.02.056</t>
  </si>
  <si>
    <t>ф9.2*80冲针</t>
  </si>
  <si>
    <t>02.04.02.057</t>
  </si>
  <si>
    <t>ф6.5*80冲针</t>
  </si>
  <si>
    <t>02.04.02.059</t>
  </si>
  <si>
    <t>ф26*80冲针</t>
  </si>
  <si>
    <t>02.04.02.060</t>
  </si>
  <si>
    <t>ф3.6*6*7*100冲针</t>
  </si>
  <si>
    <t>02.04.02.061</t>
  </si>
  <si>
    <t>ф17.5*80冲针</t>
  </si>
  <si>
    <t>02.04.02.062</t>
  </si>
  <si>
    <t>ф18*80冲针</t>
  </si>
  <si>
    <t>02.04.02.063</t>
  </si>
  <si>
    <t>ф7.5*80冲针</t>
  </si>
  <si>
    <t>02.04.02.065</t>
  </si>
  <si>
    <t>ф11*80冲针</t>
  </si>
  <si>
    <t>02.04.02.066</t>
  </si>
  <si>
    <t>ф17*80冲针</t>
  </si>
  <si>
    <t>02.04.02.067</t>
  </si>
  <si>
    <t>ф8*80冲针</t>
  </si>
  <si>
    <t>02.04.02.073</t>
  </si>
  <si>
    <t>ф8.1*80冲针</t>
  </si>
  <si>
    <t>02.04.02.074</t>
  </si>
  <si>
    <t>ф8.2*80冲针</t>
  </si>
  <si>
    <t>02.04.02.078</t>
  </si>
  <si>
    <t>ф9.5*80冲针</t>
  </si>
  <si>
    <t>02.04.02.085</t>
  </si>
  <si>
    <t>ф6.8*80冲针</t>
  </si>
  <si>
    <t>02.04.02.088</t>
  </si>
  <si>
    <t>ф10.1*60冲针</t>
  </si>
  <si>
    <t>02.04.02.090</t>
  </si>
  <si>
    <t>ф11.2*80冲针</t>
  </si>
  <si>
    <t>02.04.02.092</t>
  </si>
  <si>
    <t>ф17.2*60冲针</t>
  </si>
  <si>
    <t>02.04.02.094</t>
  </si>
  <si>
    <t>ф16.2*80冲针</t>
  </si>
  <si>
    <t>02.04.02.097</t>
  </si>
  <si>
    <t>ф7.6*80冲针</t>
  </si>
  <si>
    <t>02.04.02.098</t>
  </si>
  <si>
    <t>ф22.2*80冲针</t>
  </si>
  <si>
    <t>02.04.02.102</t>
  </si>
  <si>
    <t>ф5.3*80冲针</t>
  </si>
  <si>
    <t>02.04.02.103</t>
  </si>
  <si>
    <t>ф5.6*80冲针</t>
  </si>
  <si>
    <t>02.04.02.105</t>
  </si>
  <si>
    <t>ф6.2*80冲针</t>
  </si>
  <si>
    <t>02.04.02.106</t>
  </si>
  <si>
    <t>ф7.2*80冲针</t>
  </si>
  <si>
    <t>02.04.02.112</t>
  </si>
  <si>
    <t>ф8.7*80冲针</t>
  </si>
  <si>
    <t>02.04.02.114</t>
  </si>
  <si>
    <t>ф32*80冲针</t>
  </si>
  <si>
    <t>02.04.02.115</t>
  </si>
  <si>
    <t>ф13.6*80冲针</t>
  </si>
  <si>
    <t>02.04.02.116</t>
  </si>
  <si>
    <t>ф15.1*60冲针</t>
  </si>
  <si>
    <t>02.04.02.117</t>
  </si>
  <si>
    <t>ф26.1*80冲针</t>
  </si>
  <si>
    <t>02.04.02.118</t>
  </si>
  <si>
    <t>ф16.1*80冲针</t>
  </si>
  <si>
    <t>02.04.02.188</t>
  </si>
  <si>
    <t>冲针φ15.5*80</t>
  </si>
  <si>
    <t>02.04.02.189</t>
  </si>
  <si>
    <t>冲针φ15*60</t>
  </si>
  <si>
    <t>02.04.02.190</t>
  </si>
  <si>
    <t>冲针φ14.2*80</t>
  </si>
  <si>
    <t>02.04.02.191</t>
  </si>
  <si>
    <t>冲针φ13*60</t>
  </si>
  <si>
    <t>02.04.02.192</t>
  </si>
  <si>
    <t>冲针φ12.7*80</t>
  </si>
  <si>
    <t>02.04.02.193</t>
  </si>
  <si>
    <t>冲针φ12.5*80</t>
  </si>
  <si>
    <t>02.04.02.194</t>
  </si>
  <si>
    <t>冲针φ12.3*60</t>
  </si>
  <si>
    <t>02.04.02.195</t>
  </si>
  <si>
    <t>冲针φ12.2*80</t>
  </si>
  <si>
    <t>02.04.02.196</t>
  </si>
  <si>
    <t>冲针φ12.1*80</t>
  </si>
  <si>
    <t>02.04.02.200</t>
  </si>
  <si>
    <t>冲针φ5.2*80</t>
  </si>
  <si>
    <t>02.04.02.204</t>
  </si>
  <si>
    <t>冲针φ7.1*80</t>
  </si>
  <si>
    <t>02.04.02.205</t>
  </si>
  <si>
    <t>冲针φ15.6*80</t>
  </si>
  <si>
    <t>02.04.02.206</t>
  </si>
  <si>
    <t>冲针φ3.8*6*7*80</t>
  </si>
  <si>
    <t>02.04.02.207</t>
  </si>
  <si>
    <t>冲针φ8.6*80</t>
  </si>
  <si>
    <t>02.04.02.207A</t>
  </si>
  <si>
    <t>冲针φ8.6*68</t>
  </si>
  <si>
    <t>02.04.02.209</t>
  </si>
  <si>
    <t>冲针φ10.1*12*14*70</t>
  </si>
  <si>
    <t>02.04.02.216</t>
  </si>
  <si>
    <t>冲针φ6.5*9*10*60</t>
  </si>
  <si>
    <t>02.04.02.221</t>
  </si>
  <si>
    <t>冲针φ5.5*8*10*80</t>
  </si>
  <si>
    <t>02.04.02.222</t>
  </si>
  <si>
    <t>冲针φ5.5*60</t>
  </si>
  <si>
    <t>02.04.02.225</t>
  </si>
  <si>
    <t>冲针φ5.1*80</t>
  </si>
  <si>
    <t>02.04.02.229</t>
  </si>
  <si>
    <t>冲针φ4.5*7*8*60</t>
  </si>
  <si>
    <t>02.04.02.230</t>
  </si>
  <si>
    <t>冲针φ4.3*7*8*60</t>
  </si>
  <si>
    <t>02.04.02.231</t>
  </si>
  <si>
    <t>冲针φ4.3*60</t>
  </si>
  <si>
    <t>02.04.02.233</t>
  </si>
  <si>
    <t>冲针φ4.2*7*8*60</t>
  </si>
  <si>
    <t>02.04.02.237</t>
  </si>
  <si>
    <t>冲针φ3.6*6*7*60</t>
  </si>
  <si>
    <t>02.04.02.245</t>
  </si>
  <si>
    <t>冲针φ10.2*16*18*80</t>
  </si>
  <si>
    <t>02.04.02.247</t>
  </si>
  <si>
    <t>冲针φ9.8*80</t>
  </si>
  <si>
    <t>02.04.02.253</t>
  </si>
  <si>
    <t>冲针φ5.5*8*9*60</t>
  </si>
  <si>
    <t>02.04.02.265</t>
  </si>
  <si>
    <t>冲针φ25.1*110</t>
  </si>
  <si>
    <t>02.04.02.267</t>
  </si>
  <si>
    <t>冲针φ9.1*60</t>
  </si>
  <si>
    <t>02.04.02.267A</t>
  </si>
  <si>
    <t>冲针φ9.1*68</t>
  </si>
  <si>
    <t>02.04.02.269</t>
  </si>
  <si>
    <t>冲针φ11.1*76</t>
  </si>
  <si>
    <t>02.04.02.278</t>
  </si>
  <si>
    <t>冲针φ5*8*80.7</t>
  </si>
  <si>
    <t>02.04.02.294</t>
  </si>
  <si>
    <t>冲针ф6*8*60</t>
  </si>
  <si>
    <t>02.04.02.297</t>
  </si>
  <si>
    <t>冲针ф10.6*11*80</t>
  </si>
  <si>
    <t>02.04.03.015</t>
  </si>
  <si>
    <t>矩形簧ф18*300（红）</t>
  </si>
  <si>
    <t>02.04.03.057</t>
  </si>
  <si>
    <t>SWB30-80矩形螺旋弹簧</t>
  </si>
  <si>
    <t>02.04.03.078</t>
  </si>
  <si>
    <t>矩形螺旋弹簧SWH30-70</t>
  </si>
  <si>
    <t>02.04.03.079</t>
  </si>
  <si>
    <t>矩形簧ф20*300蓝色</t>
  </si>
  <si>
    <t>02.04.03.080</t>
  </si>
  <si>
    <t>矩形簧ф20*300红色</t>
  </si>
  <si>
    <t>02.04.03.088</t>
  </si>
  <si>
    <t>矩形簧ф40*300红色</t>
  </si>
  <si>
    <t>02.04.04.010</t>
  </si>
  <si>
    <t>可调绞刀</t>
  </si>
  <si>
    <t>02.04.04.017</t>
  </si>
  <si>
    <t>ф22铣刀</t>
  </si>
  <si>
    <t>02.04.04.021</t>
  </si>
  <si>
    <t>ф14铰刀</t>
  </si>
  <si>
    <t>02.04.04.023</t>
  </si>
  <si>
    <t>小切割片</t>
  </si>
  <si>
    <t>02.04.04.027</t>
  </si>
  <si>
    <t>大切割片</t>
  </si>
  <si>
    <t>02.04.04.052</t>
  </si>
  <si>
    <t>可调铰刀19-21</t>
  </si>
  <si>
    <t>02.04.05.003</t>
  </si>
  <si>
    <t>ф20×120</t>
  </si>
  <si>
    <t>02.04.05.010</t>
  </si>
  <si>
    <t>ф25×120</t>
  </si>
  <si>
    <t>02.04.05.018</t>
  </si>
  <si>
    <t>ф38*160</t>
  </si>
  <si>
    <t>02.04.05.019</t>
  </si>
  <si>
    <t>ф38*200</t>
  </si>
  <si>
    <t>02.04.05.020</t>
  </si>
  <si>
    <t>ф20*180</t>
  </si>
  <si>
    <t>02.04.05.036</t>
  </si>
  <si>
    <t>ф25*180</t>
  </si>
  <si>
    <t>02.04.05.037</t>
  </si>
  <si>
    <t>ф25*160</t>
  </si>
  <si>
    <t>02.04.05.051</t>
  </si>
  <si>
    <t>ф22*250</t>
  </si>
  <si>
    <t>02.04.05.066</t>
  </si>
  <si>
    <t>导柱φ38*φ50*160（带套）</t>
  </si>
  <si>
    <t>02.04.05.079</t>
  </si>
  <si>
    <t>导柱φ32*250</t>
  </si>
  <si>
    <t>02.04.05.083</t>
  </si>
  <si>
    <t>导柱φ45*220</t>
  </si>
  <si>
    <t>02.04.05.097</t>
  </si>
  <si>
    <t>导柱组件MYAP32-180</t>
  </si>
  <si>
    <t>02.04.05.108</t>
  </si>
  <si>
    <t>导柱32*200</t>
  </si>
  <si>
    <t>02.04.06.004</t>
  </si>
  <si>
    <t>ф20×70</t>
  </si>
  <si>
    <t>02.04.06.005</t>
  </si>
  <si>
    <t>ф20×80</t>
  </si>
  <si>
    <t>02.04.06.015</t>
  </si>
  <si>
    <t>ф16×120</t>
  </si>
  <si>
    <t>02.04.06.017</t>
  </si>
  <si>
    <t>ф18×100</t>
  </si>
  <si>
    <t>02.04.06.019</t>
  </si>
  <si>
    <t>ф16×80</t>
  </si>
  <si>
    <t>02.04.06.022</t>
  </si>
  <si>
    <t>ф16×90</t>
  </si>
  <si>
    <t>02.04.06.030</t>
  </si>
  <si>
    <t>ф25×150导柱销</t>
  </si>
  <si>
    <t>02.04.06.033</t>
  </si>
  <si>
    <t>ф25×120导柱销</t>
  </si>
  <si>
    <t>02.04.06.146</t>
  </si>
  <si>
    <t>ф18*120导柱销</t>
  </si>
  <si>
    <t>02.04.06.147</t>
  </si>
  <si>
    <t>ф22*100导柱销</t>
  </si>
  <si>
    <t>02.04.06.318</t>
  </si>
  <si>
    <t>直套φ14*25</t>
  </si>
  <si>
    <t>02.04.07.001</t>
  </si>
  <si>
    <t>丝锥ф3</t>
  </si>
  <si>
    <t>02.04.07.003</t>
  </si>
  <si>
    <t>丝锥ф5</t>
  </si>
  <si>
    <t>02.04.07.004</t>
  </si>
  <si>
    <t>丝锥ф6</t>
  </si>
  <si>
    <t>02.04.07.005</t>
  </si>
  <si>
    <t>丝锥ф8</t>
  </si>
  <si>
    <t>02.04.07.006</t>
  </si>
  <si>
    <t>丝锥ф10</t>
  </si>
  <si>
    <t>02.04.07.007</t>
  </si>
  <si>
    <t>丝锥ф12</t>
  </si>
  <si>
    <t>02.04.07.009</t>
  </si>
  <si>
    <t>丝锥ф16</t>
  </si>
  <si>
    <t>02.04.07.011</t>
  </si>
  <si>
    <t>丝锥ф20</t>
  </si>
  <si>
    <t>02.04.07.014</t>
  </si>
  <si>
    <t>丝锥7/16-20</t>
  </si>
  <si>
    <t>02.04.07.023</t>
  </si>
  <si>
    <t>丝锥φ10*1.25</t>
  </si>
  <si>
    <t>02.04.08.004</t>
  </si>
  <si>
    <t>丝杠ф16</t>
  </si>
  <si>
    <t>02.04.08.006</t>
  </si>
  <si>
    <t>丝杠ф20</t>
  </si>
  <si>
    <t>02.04.10.0001</t>
  </si>
  <si>
    <t>反光漆（白）</t>
  </si>
  <si>
    <t>02.04.10.0002</t>
  </si>
  <si>
    <t>反光漆（红）</t>
  </si>
  <si>
    <t>02.04.10.0012</t>
  </si>
  <si>
    <t>润滑油柴机油</t>
  </si>
  <si>
    <t>02.04.10.006</t>
  </si>
  <si>
    <t>弯头</t>
  </si>
  <si>
    <t>02.04.10.011</t>
  </si>
  <si>
    <t>车轮5＇＇</t>
  </si>
  <si>
    <t>02.04.10.023</t>
  </si>
  <si>
    <t>二氧化碳气</t>
  </si>
  <si>
    <t>02.04.10.032</t>
  </si>
  <si>
    <t>红铜导电杆</t>
  </si>
  <si>
    <t>02.04.10.045</t>
  </si>
  <si>
    <t>导电咀</t>
  </si>
  <si>
    <t>02.04.10.046</t>
  </si>
  <si>
    <t>CO2分流器</t>
  </si>
  <si>
    <t>02.04.10.060</t>
  </si>
  <si>
    <t>夹码枪</t>
  </si>
  <si>
    <t>02.04.10.078</t>
  </si>
  <si>
    <t>胶布</t>
  </si>
  <si>
    <t>02.04.10.080</t>
  </si>
  <si>
    <t>气表螺母</t>
  </si>
  <si>
    <t>02.04.10.082A</t>
  </si>
  <si>
    <t>冷冻机油</t>
  </si>
  <si>
    <t>02.04.10.084</t>
  </si>
  <si>
    <t>送丝轮</t>
  </si>
  <si>
    <t>02.04.10.088A</t>
  </si>
  <si>
    <t>计量泵</t>
  </si>
  <si>
    <t>02.04.10.089</t>
  </si>
  <si>
    <t>滤芯</t>
  </si>
  <si>
    <t>02.04.10.096</t>
  </si>
  <si>
    <t>高铬铜棒</t>
  </si>
  <si>
    <t>02.04.10.097</t>
  </si>
  <si>
    <t>主键</t>
  </si>
  <si>
    <t>02.04.10.1001</t>
  </si>
  <si>
    <t>送丝轮 0.8mm</t>
  </si>
  <si>
    <t>02.04.10.1002</t>
  </si>
  <si>
    <t>消防栓阀门</t>
  </si>
  <si>
    <t>02.04.10.108</t>
  </si>
  <si>
    <t>抛光片</t>
  </si>
  <si>
    <t>02.04.10.116A</t>
  </si>
  <si>
    <t>压紧器304F</t>
  </si>
  <si>
    <t>02.04.10.121</t>
  </si>
  <si>
    <t>千斤顶5T</t>
  </si>
  <si>
    <t>02.04.10.127</t>
  </si>
  <si>
    <t>防撞胶块</t>
  </si>
  <si>
    <t>02.04.10.128</t>
  </si>
  <si>
    <t>水桶</t>
  </si>
  <si>
    <t>02.04.10.129</t>
  </si>
  <si>
    <t>电磨机</t>
  </si>
  <si>
    <t>02.04.10.135</t>
  </si>
  <si>
    <t>塑封标识牌</t>
  </si>
  <si>
    <t>02.04.10.142A</t>
  </si>
  <si>
    <t>接触器CJX2-</t>
  </si>
  <si>
    <t>02.04.10.145</t>
  </si>
  <si>
    <t>保护套（枪套）</t>
  </si>
  <si>
    <t>02.04.10.146</t>
  </si>
  <si>
    <t>镇流器</t>
  </si>
  <si>
    <t>02.04.10.157</t>
  </si>
  <si>
    <t>油封</t>
  </si>
  <si>
    <t>02.04.10.163</t>
  </si>
  <si>
    <t>角带</t>
  </si>
  <si>
    <t>02.04.10.164</t>
  </si>
  <si>
    <t>前导轮</t>
  </si>
  <si>
    <t>02.04.10.165</t>
  </si>
  <si>
    <t>后导轮</t>
  </si>
  <si>
    <t>02.04.10.168</t>
  </si>
  <si>
    <t>轴承</t>
  </si>
  <si>
    <t>02.04.10.179</t>
  </si>
  <si>
    <t>手动拉铆枪</t>
  </si>
  <si>
    <t>02.04.10.194</t>
  </si>
  <si>
    <t>主副键尾丙</t>
  </si>
  <si>
    <t>02.04.10.195</t>
  </si>
  <si>
    <t>转销轴160T</t>
  </si>
  <si>
    <t>02.04.10.200</t>
  </si>
  <si>
    <t>灯管</t>
  </si>
  <si>
    <t>02.04.10.205</t>
  </si>
  <si>
    <t>松下200传感器</t>
  </si>
  <si>
    <t>02.04.10.215</t>
  </si>
  <si>
    <t>电磁阀</t>
  </si>
  <si>
    <t>02.04.10.215A</t>
  </si>
  <si>
    <t>02.04.10.218</t>
  </si>
  <si>
    <t>尼龙管6*1*300</t>
  </si>
  <si>
    <t>02.04.10.220</t>
  </si>
  <si>
    <t>尼龙管总成（带螺母）6*1*900</t>
  </si>
  <si>
    <t>02.04.10.225</t>
  </si>
  <si>
    <t>支撑座（天辰80T）</t>
  </si>
  <si>
    <t>02.04.10.237</t>
  </si>
  <si>
    <t>按钮</t>
  </si>
  <si>
    <t>02.04.10.245</t>
  </si>
  <si>
    <t>紫铜带（公斤）</t>
  </si>
  <si>
    <t>02.04.10.254</t>
  </si>
  <si>
    <t>明装盒</t>
  </si>
  <si>
    <t>02.04.10.263</t>
  </si>
  <si>
    <t>φ10双头螺丝</t>
  </si>
  <si>
    <t>02.04.10.274</t>
  </si>
  <si>
    <t>法兰止回阀</t>
  </si>
  <si>
    <t>02.04.10.275</t>
  </si>
  <si>
    <t>进口气动定扭扳手OUN-441SD</t>
  </si>
  <si>
    <t>02.04.10.284</t>
  </si>
  <si>
    <t>主定位销RA149030100-02</t>
  </si>
  <si>
    <t>02.04.10.285</t>
  </si>
  <si>
    <t>次定位销RA1409030100-01</t>
  </si>
  <si>
    <t>02.04.10.291</t>
  </si>
  <si>
    <t>Φ10顶丝</t>
  </si>
  <si>
    <t>02.04.10.297</t>
  </si>
  <si>
    <t>弯脖</t>
  </si>
  <si>
    <t>02.04.10.305</t>
  </si>
  <si>
    <t>塑料槽板</t>
  </si>
  <si>
    <t>02.04.10.307</t>
  </si>
  <si>
    <t>开孔器</t>
  </si>
  <si>
    <t>02.04.10.313</t>
  </si>
  <si>
    <t>云石片</t>
  </si>
  <si>
    <t>02.04.10.360</t>
  </si>
  <si>
    <t>密封胶</t>
  </si>
  <si>
    <t>02.04.10.375</t>
  </si>
  <si>
    <t>减震垫铁JS78-10-160</t>
  </si>
  <si>
    <t>02.04.10.392</t>
  </si>
  <si>
    <t>齿型带</t>
  </si>
  <si>
    <t>02.04.10.416</t>
  </si>
  <si>
    <t>电磁起动器</t>
  </si>
  <si>
    <t>02.04.10.422</t>
  </si>
  <si>
    <t>直边倒角机KCD-R100</t>
  </si>
  <si>
    <t>02.04.10.434</t>
  </si>
  <si>
    <t>塞尺</t>
  </si>
  <si>
    <t>02.04.10.435</t>
  </si>
  <si>
    <t>半径规R1-6.5mm</t>
  </si>
  <si>
    <t>02.04.10.452</t>
  </si>
  <si>
    <t>空滤</t>
  </si>
  <si>
    <t>02.04.10.455</t>
  </si>
  <si>
    <t>02.04.10.468</t>
  </si>
  <si>
    <t>钻套</t>
  </si>
  <si>
    <t>02.04.10.485</t>
  </si>
  <si>
    <t>钨极（2.4×150）</t>
  </si>
  <si>
    <t>02.04.10.486</t>
  </si>
  <si>
    <t>焊枪把</t>
  </si>
  <si>
    <t>02.04.10.493B</t>
  </si>
  <si>
    <t>真空泵</t>
  </si>
  <si>
    <t>02.04.10.499</t>
  </si>
  <si>
    <t>螺母紧固胶</t>
  </si>
  <si>
    <t>02.04.10.500</t>
  </si>
  <si>
    <t>尼龙草</t>
  </si>
  <si>
    <t>02.04.10.510</t>
  </si>
  <si>
    <t>压板螺丝φ16*150</t>
  </si>
  <si>
    <t>02.04.10.514</t>
  </si>
  <si>
    <t>异丙醇</t>
  </si>
  <si>
    <t>02.04.10.523</t>
  </si>
  <si>
    <t>变径灯口</t>
  </si>
  <si>
    <t>02.04.10.534</t>
  </si>
  <si>
    <t>胶木棒</t>
  </si>
  <si>
    <t>02.04.10.536</t>
  </si>
  <si>
    <t>风钻FD-8F1∕2</t>
  </si>
  <si>
    <t>02.04.10.559</t>
  </si>
  <si>
    <t>螺母电极盖KPN-C8-C</t>
  </si>
  <si>
    <t>02.04.10.560</t>
  </si>
  <si>
    <t>螺母电极盖KPN-C10-C</t>
  </si>
  <si>
    <t>02.04.10.574</t>
  </si>
  <si>
    <t>继电器保护板（LDJ-1）</t>
  </si>
  <si>
    <t>02.04.10.599</t>
  </si>
  <si>
    <t>热电偶</t>
  </si>
  <si>
    <t>02.04.10.613</t>
  </si>
  <si>
    <t>安全阀</t>
  </si>
  <si>
    <t>02.04.10.617</t>
  </si>
  <si>
    <t>18#铁丝</t>
  </si>
  <si>
    <t>02.04.10.699</t>
  </si>
  <si>
    <t>气肠接头</t>
  </si>
  <si>
    <t>02.04.10.701</t>
  </si>
  <si>
    <t>导电咀（0.8mm*M6*45)</t>
  </si>
  <si>
    <t>02.04.10.874</t>
  </si>
  <si>
    <t>碳刷</t>
  </si>
  <si>
    <t>02.04.10.954</t>
  </si>
  <si>
    <t>轴承6205</t>
  </si>
  <si>
    <t>02.04.10.958</t>
  </si>
  <si>
    <t>PVC阀门</t>
  </si>
  <si>
    <t>02.04.10.999</t>
  </si>
  <si>
    <t>凹模φ25*φ7.2*45</t>
  </si>
  <si>
    <t>02.04.13.001A</t>
  </si>
  <si>
    <t>冲头</t>
  </si>
  <si>
    <t>02.04.13.036</t>
  </si>
  <si>
    <t>冲头φ8*φ3.65*70</t>
  </si>
  <si>
    <t>02.04.13.071</t>
  </si>
  <si>
    <t>冲头（涂层）φ20*φ16.1*64</t>
  </si>
  <si>
    <t>02.04.13.166</t>
  </si>
  <si>
    <t>冲头φ16*φ15.2*10.1*54</t>
  </si>
  <si>
    <t>02.04.13.169</t>
  </si>
  <si>
    <t>冲头φ8*φ7.5*70</t>
  </si>
  <si>
    <t>02.04.13.170</t>
  </si>
  <si>
    <t>冲头φ10*φ9.5*70</t>
  </si>
  <si>
    <t>02.04.13.172</t>
  </si>
  <si>
    <t>冲头φ10*φ7*76</t>
  </si>
  <si>
    <t>02.04.13.173</t>
  </si>
  <si>
    <t>冲头φ8*φ5.2*76</t>
  </si>
  <si>
    <t>02.04.13.174</t>
  </si>
  <si>
    <t>冲头φ12*φ11*76</t>
  </si>
  <si>
    <t>02.04.13.175</t>
  </si>
  <si>
    <t>冲头φ13*φ10.5*66</t>
  </si>
  <si>
    <t>02.04.13.183</t>
  </si>
  <si>
    <t>冲头φ16*13*10.5*76</t>
  </si>
  <si>
    <t>02.04.13.185</t>
  </si>
  <si>
    <t>冲头φ5.5*φ8.05*54</t>
  </si>
  <si>
    <t>02.04.13.194</t>
  </si>
  <si>
    <t>02.04.13.195</t>
  </si>
  <si>
    <t>冲头φ13.6*φ16*100</t>
  </si>
  <si>
    <t>02.04.13.196</t>
  </si>
  <si>
    <t>冲头φ16.1*φ20*64</t>
  </si>
  <si>
    <t>02.04.13.197</t>
  </si>
  <si>
    <t>冲头φ11*φ12*80</t>
  </si>
  <si>
    <t>02.04.13.198</t>
  </si>
  <si>
    <t>冲头φ7.1*φ12*80</t>
  </si>
  <si>
    <t>02.04.13.200</t>
  </si>
  <si>
    <t>冲头φ8.15*φ10*54</t>
  </si>
  <si>
    <t>02.04.13.201</t>
  </si>
  <si>
    <t>冲头（涂层）φ11*φ12*80</t>
  </si>
  <si>
    <t>02.04.13.202</t>
  </si>
  <si>
    <t>冲头（涂层）φ10.6*φ13*100</t>
  </si>
  <si>
    <t>02.04.13.203</t>
  </si>
  <si>
    <t>冲头φ20*φ16.1*95</t>
  </si>
  <si>
    <t>02.04.13.204</t>
  </si>
  <si>
    <t>冲头φ18*φ14.1*71</t>
  </si>
  <si>
    <t>02.04.13.205</t>
  </si>
  <si>
    <t>冲头φ12*φ8.1*71</t>
  </si>
  <si>
    <t>02.04.13.207</t>
  </si>
  <si>
    <t>冲头φ10*φ7*φ3.65*70</t>
  </si>
  <si>
    <t>02.04.13.208</t>
  </si>
  <si>
    <t>冲头φ8.1*φ9.6*φ12*56</t>
  </si>
  <si>
    <t>02.04.13.209</t>
  </si>
  <si>
    <t>冲头φ8.6*φ10*56</t>
  </si>
  <si>
    <t>02.04.13.210</t>
  </si>
  <si>
    <t>冲头φ8.1*φ10*56</t>
  </si>
  <si>
    <t>02.04.13.211</t>
  </si>
  <si>
    <t>冲头φ20*φ16.23*59</t>
  </si>
  <si>
    <t>02.04.13.212</t>
  </si>
  <si>
    <t>冲头φ16*φ15.55*79</t>
  </si>
  <si>
    <t>02.04.13.213</t>
  </si>
  <si>
    <t>冲头φ16*φ14.15*90</t>
  </si>
  <si>
    <t>02.04.13.215</t>
  </si>
  <si>
    <t>冲头φ11.1*φ14*76</t>
  </si>
  <si>
    <t>02.04.13.216</t>
  </si>
  <si>
    <t>冲头φ3.75*φ8*φ10*72</t>
  </si>
  <si>
    <t>02.04.13.217</t>
  </si>
  <si>
    <t>冲头φ5.35*φ7*φ10*76</t>
  </si>
  <si>
    <t>02.04.13.218</t>
  </si>
  <si>
    <t>冲头φ5.5*φ8*68</t>
  </si>
  <si>
    <t>02.04.13.219</t>
  </si>
  <si>
    <t>冲头φ8*φ10*89</t>
  </si>
  <si>
    <t>02.04.13.220</t>
  </si>
  <si>
    <t>冲头φ6.1*φ12*74</t>
  </si>
  <si>
    <t>02.04.13.231</t>
  </si>
  <si>
    <t>冲头φ14*φ16*56</t>
  </si>
  <si>
    <t>02.04.13.237</t>
  </si>
  <si>
    <t>冲头φ8*φ5.1*90</t>
  </si>
  <si>
    <t>02.04.13.250</t>
  </si>
  <si>
    <t>冲头φ8.14*φ10*52.2</t>
  </si>
  <si>
    <t>02.04.13.253</t>
  </si>
  <si>
    <t>冲头φ13*φ10.1*102</t>
  </si>
  <si>
    <t>02.04.13.255</t>
  </si>
  <si>
    <t>冲头φ13*φ10*90</t>
  </si>
  <si>
    <t>02.04.13.260</t>
  </si>
  <si>
    <t>冲头φ6*φ3.6*60</t>
  </si>
  <si>
    <t>02.04.13.263</t>
  </si>
  <si>
    <t>冲头φ13*φ12.1*9.1*68</t>
  </si>
  <si>
    <t>02.04.13.265</t>
  </si>
  <si>
    <t>冲头φ6.1**10*80</t>
  </si>
  <si>
    <t>02.04.13.277</t>
  </si>
  <si>
    <t>冲头φ8*5.1*60</t>
  </si>
  <si>
    <t>02.04.13.287</t>
  </si>
  <si>
    <t>冲头φ13*10.1*102</t>
  </si>
  <si>
    <t>02.04.16.011</t>
  </si>
  <si>
    <t>凹模φ25*φ14.35*20</t>
  </si>
  <si>
    <t>02.04.16.012</t>
  </si>
  <si>
    <t>凹模φ20*φ6.5*45</t>
  </si>
  <si>
    <t>02.04.16.018</t>
  </si>
  <si>
    <t>凹模φ22*φ8.5*45</t>
  </si>
  <si>
    <t>02.04.16.019</t>
  </si>
  <si>
    <t>下模φ20*φ7.5*15.5</t>
  </si>
  <si>
    <t>02.04.16.021</t>
  </si>
  <si>
    <t>凹模φ25*φ14.8*20</t>
  </si>
  <si>
    <t>02.04.16.022</t>
  </si>
  <si>
    <t>凹模φ25*φ8.8*25</t>
  </si>
  <si>
    <t>02.04.16.026</t>
  </si>
  <si>
    <t>凹模φ16*φ6.7*35</t>
  </si>
  <si>
    <t>02.04.16.031</t>
  </si>
  <si>
    <t>凹模</t>
  </si>
  <si>
    <t>02.04.17.003</t>
  </si>
  <si>
    <t>万向工装车轮（万向刹车轮-125）</t>
  </si>
  <si>
    <t>02.04.17.006</t>
  </si>
  <si>
    <t>定向工装车轮5”</t>
  </si>
  <si>
    <t>02.04.17.007</t>
  </si>
  <si>
    <t>自喷漆青光金400ml</t>
  </si>
  <si>
    <t>02.04.17.012</t>
  </si>
  <si>
    <t>角带A-1150</t>
  </si>
  <si>
    <t>02.04.17.020</t>
  </si>
  <si>
    <t>送丝簧1.2mm</t>
  </si>
  <si>
    <t>02.04.17.021</t>
  </si>
  <si>
    <t>送丝簧0.8mm</t>
  </si>
  <si>
    <t>02.04.17.022</t>
  </si>
  <si>
    <t>轴承6306</t>
  </si>
  <si>
    <t>02.04.17.023</t>
  </si>
  <si>
    <t>轴承NU206EM</t>
  </si>
  <si>
    <t>02.04.17.024</t>
  </si>
  <si>
    <t>轴承HK253222</t>
  </si>
  <si>
    <t>02.04.17.025</t>
  </si>
  <si>
    <t>轴承51304</t>
  </si>
  <si>
    <t>02.04.17.026</t>
  </si>
  <si>
    <t>轴承6203</t>
  </si>
  <si>
    <t>02.04.17.032</t>
  </si>
  <si>
    <t>机床床垫</t>
  </si>
  <si>
    <t>02.04.17.035</t>
  </si>
  <si>
    <t>低压灯泡36V-40W</t>
  </si>
  <si>
    <t>02.04.17.039</t>
  </si>
  <si>
    <t>白镜片</t>
  </si>
  <si>
    <t>02.04.17.042</t>
  </si>
  <si>
    <t>切割机开关</t>
  </si>
  <si>
    <t>02.04.17.044</t>
  </si>
  <si>
    <t>打包机开关</t>
  </si>
  <si>
    <t>02.04.17.045</t>
  </si>
  <si>
    <t>双拉线开关</t>
  </si>
  <si>
    <t>02.04.17.049</t>
  </si>
  <si>
    <t>黑镜片</t>
  </si>
  <si>
    <t>02.04.17.050</t>
  </si>
  <si>
    <t>铆线模具</t>
  </si>
  <si>
    <t>02.04.17.057</t>
  </si>
  <si>
    <t>保险芯φ10*38-380V-6A瓷</t>
  </si>
  <si>
    <t>02.04.17.064</t>
  </si>
  <si>
    <t>焊枪开关</t>
  </si>
  <si>
    <t>02.04.17.065</t>
  </si>
  <si>
    <t>脱料皮子红色</t>
  </si>
  <si>
    <t>02.04.17.067</t>
  </si>
  <si>
    <t>二氧化碳流量表  普通</t>
  </si>
  <si>
    <t>02.04.17.068</t>
  </si>
  <si>
    <t>二氧化碳流量表  松下</t>
  </si>
  <si>
    <t>02.04.17.071</t>
  </si>
  <si>
    <t>接触器CN16</t>
  </si>
  <si>
    <t>02.04.17.073</t>
  </si>
  <si>
    <t>急停开关</t>
  </si>
  <si>
    <t>02.04.17.075A</t>
  </si>
  <si>
    <t>电磁铁</t>
  </si>
  <si>
    <t>02.04.17.078</t>
  </si>
  <si>
    <t>Φ4内方螺丝批咀</t>
  </si>
  <si>
    <t>02.04.17.091</t>
  </si>
  <si>
    <t>保险块 160T</t>
  </si>
  <si>
    <t>02.04.17.093</t>
  </si>
  <si>
    <t>塑焊枪枪芯220V-700W</t>
  </si>
  <si>
    <t>02.04.17.098</t>
  </si>
  <si>
    <t>电热锅</t>
  </si>
  <si>
    <t>02.04.17.100</t>
  </si>
  <si>
    <t>冲床加油器</t>
  </si>
  <si>
    <t>02.04.17.1000</t>
  </si>
  <si>
    <t>千斤顶32T</t>
  </si>
  <si>
    <t>02.04.17.101</t>
  </si>
  <si>
    <t>氧气</t>
  </si>
  <si>
    <t>02.04.17.103</t>
  </si>
  <si>
    <t>φ25镀锌直接头</t>
  </si>
  <si>
    <t>02.04.17.105</t>
  </si>
  <si>
    <t>φ50金属软管</t>
  </si>
  <si>
    <t>02.04.17.107</t>
  </si>
  <si>
    <t>防水盒</t>
  </si>
  <si>
    <t>02.04.17.109</t>
  </si>
  <si>
    <t>防爆接线盒（三通）</t>
  </si>
  <si>
    <t>02.04.17.111</t>
  </si>
  <si>
    <t>空气滤芯（气泵用）</t>
  </si>
  <si>
    <t>02.04.17.112A</t>
  </si>
  <si>
    <t>欧姆龙限位开关D4N-</t>
  </si>
  <si>
    <t>02.04.17.113</t>
  </si>
  <si>
    <t>φ20U型卡子</t>
  </si>
  <si>
    <t>02.04.17.114</t>
  </si>
  <si>
    <t>副键  沧锻80T</t>
  </si>
  <si>
    <t>02.04.17.116</t>
  </si>
  <si>
    <t>二氧化碳气表螺杆</t>
  </si>
  <si>
    <t>02.04.17.121</t>
  </si>
  <si>
    <t>气压开关（气泵用）</t>
  </si>
  <si>
    <t>02.04.17.122</t>
  </si>
  <si>
    <t>放电用电极线0.25mm</t>
  </si>
  <si>
    <t>02.04.17.123</t>
  </si>
  <si>
    <t>法兰球阀DN65</t>
  </si>
  <si>
    <t>02.04.17.127</t>
  </si>
  <si>
    <t>直线导轨BRS-25</t>
  </si>
  <si>
    <t>02.04.17.128</t>
  </si>
  <si>
    <t>机器人专用电缆</t>
  </si>
  <si>
    <t>02.04.17.129</t>
  </si>
  <si>
    <t>喷咀（直型）</t>
  </si>
  <si>
    <t>02.04.17.130</t>
  </si>
  <si>
    <t>喷咀（锥型）</t>
  </si>
  <si>
    <t>02.04.17.133</t>
  </si>
  <si>
    <t>机器人送丝簧</t>
  </si>
  <si>
    <t>02.04.17.134</t>
  </si>
  <si>
    <t>机器人送丝软管</t>
  </si>
  <si>
    <t>02.04.17.135</t>
  </si>
  <si>
    <t>鹅颈（机器人）</t>
  </si>
  <si>
    <t>02.04.17.139</t>
  </si>
  <si>
    <t>快速夹钳36204M</t>
  </si>
  <si>
    <t>02.04.17.142</t>
  </si>
  <si>
    <t>快速夹钳10247</t>
  </si>
  <si>
    <t>02.04.17.143</t>
  </si>
  <si>
    <t>快速夹钳36330M</t>
  </si>
  <si>
    <t>02.04.17.155</t>
  </si>
  <si>
    <t>机器人用电池</t>
  </si>
  <si>
    <t>02.04.17.156</t>
  </si>
  <si>
    <t>电磁钻</t>
  </si>
  <si>
    <t>02.04.17.159</t>
  </si>
  <si>
    <t>手动打包机</t>
  </si>
  <si>
    <t>02.04.17.160</t>
  </si>
  <si>
    <t>电锤</t>
  </si>
  <si>
    <t>02.04.17.162</t>
  </si>
  <si>
    <t>方尺20cm</t>
  </si>
  <si>
    <t>02.04.17.163</t>
  </si>
  <si>
    <t>方尺25cm</t>
  </si>
  <si>
    <t>02.04.17.164</t>
  </si>
  <si>
    <t>方尺25*50</t>
  </si>
  <si>
    <t>02.04.17.165</t>
  </si>
  <si>
    <t>方尺15*30</t>
  </si>
  <si>
    <t>02.04.17.169</t>
  </si>
  <si>
    <t>剪树剪子</t>
  </si>
  <si>
    <t>02.04.17.170</t>
  </si>
  <si>
    <t>刮制水平仪</t>
  </si>
  <si>
    <t>02.04.17.178</t>
  </si>
  <si>
    <t>锤子（小）</t>
  </si>
  <si>
    <t>02.04.17.180</t>
  </si>
  <si>
    <t>内方扳手φ10</t>
  </si>
  <si>
    <t>02.04.17.186</t>
  </si>
  <si>
    <t>板牙架φ5</t>
  </si>
  <si>
    <t>02.04.17.187</t>
  </si>
  <si>
    <t>板牙架φ10</t>
  </si>
  <si>
    <t>02.04.17.189</t>
  </si>
  <si>
    <t>线坠</t>
  </si>
  <si>
    <t>02.04.17.191</t>
  </si>
  <si>
    <t>喷火枪</t>
  </si>
  <si>
    <t>02.04.17.192</t>
  </si>
  <si>
    <t>板牙φ5</t>
  </si>
  <si>
    <t>02.04.17.194</t>
  </si>
  <si>
    <t>板牙φ12</t>
  </si>
  <si>
    <t>02.04.17.195</t>
  </si>
  <si>
    <t>板牙φ14</t>
  </si>
  <si>
    <t>02.04.17.196</t>
  </si>
  <si>
    <t>板牙7/16-20</t>
  </si>
  <si>
    <t>02.04.17.198</t>
  </si>
  <si>
    <t>大力钳子</t>
  </si>
  <si>
    <t>02.04.17.201A</t>
  </si>
  <si>
    <t>扳手套头φ9</t>
  </si>
  <si>
    <t>02.04.17.205</t>
  </si>
  <si>
    <t>扳手套头φ19</t>
  </si>
  <si>
    <t>02.04.17.210</t>
  </si>
  <si>
    <t>摞子400</t>
  </si>
  <si>
    <t>02.04.17.211</t>
  </si>
  <si>
    <t>水平尺1000mm</t>
  </si>
  <si>
    <t>02.04.17.214</t>
  </si>
  <si>
    <t>扭力扳手0-300N.M</t>
  </si>
  <si>
    <t>02.04.17.218</t>
  </si>
  <si>
    <t>板牙φ10</t>
  </si>
  <si>
    <t>02.04.17.222</t>
  </si>
  <si>
    <t>微电脑充电器</t>
  </si>
  <si>
    <t>02.04.17.230A</t>
  </si>
  <si>
    <t>板牙M24</t>
  </si>
  <si>
    <t>02.04.17.231</t>
  </si>
  <si>
    <t>板牙φ16</t>
  </si>
  <si>
    <t>02.04.17.250</t>
  </si>
  <si>
    <t>入子φ15*φ10*19.5</t>
  </si>
  <si>
    <t>02.04.17.251</t>
  </si>
  <si>
    <t>检测销φ16*φ12*φ6*130</t>
  </si>
  <si>
    <t>吴宝新</t>
  </si>
  <si>
    <t>02.04.17.256</t>
  </si>
  <si>
    <t>导电杆（机器人用）</t>
  </si>
  <si>
    <t>02.04.17.257</t>
  </si>
  <si>
    <t>导电咀φ1.2mm</t>
  </si>
  <si>
    <t>02.04.17.264</t>
  </si>
  <si>
    <t>钠灯灯芯150W</t>
  </si>
  <si>
    <t>02.04.17.273</t>
  </si>
  <si>
    <t>锯片φ315</t>
  </si>
  <si>
    <t>02.04.17.282</t>
  </si>
  <si>
    <t>顶丝φ16</t>
  </si>
  <si>
    <t>02.04.17.298</t>
  </si>
  <si>
    <t>轴承6005</t>
  </si>
  <si>
    <t>02.04.17.316</t>
  </si>
  <si>
    <t>聚氨酯</t>
  </si>
  <si>
    <t>02.04.17.320</t>
  </si>
  <si>
    <t>轴承NA4904</t>
  </si>
  <si>
    <t>02.04.17.321</t>
  </si>
  <si>
    <t>轴承51306</t>
  </si>
  <si>
    <t>02.04.17.326A</t>
  </si>
  <si>
    <t>气缸MGCMF40-600-R</t>
  </si>
  <si>
    <t>02.04.17.342</t>
  </si>
  <si>
    <t>轴承51307</t>
  </si>
  <si>
    <t>02.04.17.363A</t>
  </si>
  <si>
    <t>导轨BRC20R0-1-L160</t>
  </si>
  <si>
    <t>02.04.17.366A</t>
  </si>
  <si>
    <t>滑块</t>
  </si>
  <si>
    <t>02.04.17.371</t>
  </si>
  <si>
    <t>接头φ6*φ2.5*20</t>
  </si>
  <si>
    <t>02.04.17.372</t>
  </si>
  <si>
    <t>子母冲φ10*φ9.1*90</t>
  </si>
  <si>
    <t>02.04.17.373</t>
  </si>
  <si>
    <t>子母冲φ13*φ9.1*90</t>
  </si>
  <si>
    <t>02.04.17.374</t>
  </si>
  <si>
    <t>子母冲φ16*13.1*9.1*90</t>
  </si>
  <si>
    <t>02.04.17.375</t>
  </si>
  <si>
    <t>A冲φ8*6.15*3.65*80</t>
  </si>
  <si>
    <t>02.04.17.376</t>
  </si>
  <si>
    <t>A冲φ10*φ8.1*80</t>
  </si>
  <si>
    <t>02.04.17.377</t>
  </si>
  <si>
    <t>引导冲φ8*22.8</t>
  </si>
  <si>
    <t>02.04.17.378</t>
  </si>
  <si>
    <t>子母冲φ10*φ7.2*70</t>
  </si>
  <si>
    <t>02.04.17.379</t>
  </si>
  <si>
    <t>子母冲φ13*φ10.3*70</t>
  </si>
  <si>
    <t>02.04.17.380</t>
  </si>
  <si>
    <t>子母冲φ13*φ9.1*70</t>
  </si>
  <si>
    <t>02.04.17.381</t>
  </si>
  <si>
    <t>子母冲16*13*13.1*9.1*70</t>
  </si>
  <si>
    <t>02.04.17.382</t>
  </si>
  <si>
    <t>镶件φ26*φ10.5*38</t>
  </si>
  <si>
    <t>02.04.17.388</t>
  </si>
  <si>
    <t>加热棒220V</t>
  </si>
  <si>
    <t>02.04.17.390</t>
  </si>
  <si>
    <t>轴承6312</t>
  </si>
  <si>
    <t>02.04.17.406</t>
  </si>
  <si>
    <t>轴承6307</t>
  </si>
  <si>
    <t>02.04.17.415</t>
  </si>
  <si>
    <t>皮带轮φ260（二槽）</t>
  </si>
  <si>
    <t>02.04.17.427</t>
  </si>
  <si>
    <t>压力表1.6wpa</t>
  </si>
  <si>
    <t>02.04.17.431A</t>
  </si>
  <si>
    <t>防水行程开关</t>
  </si>
  <si>
    <t>02.04.17.440</t>
  </si>
  <si>
    <t>调压阀4分</t>
  </si>
  <si>
    <t>02.04.17.511</t>
  </si>
  <si>
    <t>保险芯φ5*20（2A）</t>
  </si>
  <si>
    <t>02.04.17.527</t>
  </si>
  <si>
    <t>开关（台钻用）</t>
  </si>
  <si>
    <t>02.04.17.528</t>
  </si>
  <si>
    <t>齿轮</t>
  </si>
  <si>
    <t>02.04.17.530</t>
  </si>
  <si>
    <t>导轨φ25*600*φ70*40</t>
  </si>
  <si>
    <t>02.04.17.539B</t>
  </si>
  <si>
    <t>气缸φ50*50-B-加长</t>
  </si>
  <si>
    <t>02.04.17.543</t>
  </si>
  <si>
    <t>气缸φ32*100</t>
  </si>
  <si>
    <t>02.04.17.627A</t>
  </si>
  <si>
    <t>轴承UC205</t>
  </si>
  <si>
    <t>02.04.17.637</t>
  </si>
  <si>
    <t>防水接头φ25</t>
  </si>
  <si>
    <t>02.04.17.643</t>
  </si>
  <si>
    <t>轴承6206</t>
  </si>
  <si>
    <t>02.04.17.732</t>
  </si>
  <si>
    <t>时间继电器</t>
  </si>
  <si>
    <t>02.04.17.733</t>
  </si>
  <si>
    <t>功率继电器676B-1114P</t>
  </si>
  <si>
    <t>02.04.17.779</t>
  </si>
  <si>
    <t>铜球阀3/8</t>
  </si>
  <si>
    <t>02.04.17.821</t>
  </si>
  <si>
    <t>套头φ14</t>
  </si>
  <si>
    <t>02.04.17.842</t>
  </si>
  <si>
    <t>机器人安全支架夹持器AXU00127</t>
  </si>
  <si>
    <t>02.04.17.843</t>
  </si>
  <si>
    <t>灯泡90W</t>
  </si>
  <si>
    <t>02.04.17.855</t>
  </si>
  <si>
    <t>直角尺500*250</t>
  </si>
  <si>
    <t>02.04.17.856A</t>
  </si>
  <si>
    <t>直尺150mm</t>
  </si>
  <si>
    <t>02.04.17.857</t>
  </si>
  <si>
    <t>直尺500mm</t>
  </si>
  <si>
    <t>02.04.17.862</t>
  </si>
  <si>
    <t>灰防锈漆</t>
  </si>
  <si>
    <t>02.04.17.876</t>
  </si>
  <si>
    <t>气动拉铆枪</t>
  </si>
  <si>
    <t>02.04.17.912</t>
  </si>
  <si>
    <t>氧气管φ8</t>
  </si>
  <si>
    <t>02.04.17.919</t>
  </si>
  <si>
    <t>交流接触器CJX2-5011</t>
  </si>
  <si>
    <t>02.04.17.940</t>
  </si>
  <si>
    <t>磨床砂轮350（灰）</t>
  </si>
  <si>
    <t>02.04.17.945</t>
  </si>
  <si>
    <t>轴流风机400</t>
  </si>
  <si>
    <t>02.04.17.951</t>
  </si>
  <si>
    <t>脚踏阀</t>
  </si>
  <si>
    <t>02.04.17.987</t>
  </si>
  <si>
    <t>交流接触器CJX2-1801</t>
  </si>
  <si>
    <t>02.04.18.089</t>
  </si>
  <si>
    <t>子母冲φ10*φ16*90</t>
  </si>
  <si>
    <t>02.04.20.009</t>
  </si>
  <si>
    <t>墙壁开关</t>
  </si>
  <si>
    <t>02.04.20.028</t>
  </si>
  <si>
    <t>轴承RN307E</t>
  </si>
  <si>
    <t>02.04.20.053</t>
  </si>
  <si>
    <t>缠绕管10mm</t>
  </si>
  <si>
    <t>02.04.20.059</t>
  </si>
  <si>
    <t>电机齿轮</t>
  </si>
  <si>
    <t>02.04.20.061</t>
  </si>
  <si>
    <t>油漆（蓝）</t>
  </si>
  <si>
    <t>02.04.20.061A</t>
  </si>
  <si>
    <t>油漆（黑）</t>
  </si>
  <si>
    <t>02.04.20.071A</t>
  </si>
  <si>
    <t>大滑块</t>
  </si>
  <si>
    <t>02.04.20.083</t>
  </si>
  <si>
    <t>保险块250T</t>
  </si>
  <si>
    <t>02.04.20.106</t>
  </si>
  <si>
    <t>扭力扳手</t>
  </si>
  <si>
    <t>02.04.20.110</t>
  </si>
  <si>
    <t>断路器-CDM1-225</t>
  </si>
  <si>
    <t>02.04.20.111</t>
  </si>
  <si>
    <t>弹簧秤LTZ-20</t>
  </si>
  <si>
    <t>02.04.20.119</t>
  </si>
  <si>
    <t>机械密封</t>
  </si>
  <si>
    <t>02.04.20.120</t>
  </si>
  <si>
    <t>气弹簧</t>
  </si>
  <si>
    <t>02.04.20.128</t>
  </si>
  <si>
    <t>吊钩锁片</t>
  </si>
  <si>
    <t>02.04.20.130</t>
  </si>
  <si>
    <t>轴承6204</t>
  </si>
  <si>
    <t>02.04.20.133</t>
  </si>
  <si>
    <t>自愈式低电压并联电容器</t>
  </si>
  <si>
    <t>02.04.20.136</t>
  </si>
  <si>
    <t>多功能继电器WJ1-6/4</t>
  </si>
  <si>
    <t>02.04.20.145</t>
  </si>
  <si>
    <t>保温棉</t>
  </si>
  <si>
    <t>02.04.20.187</t>
  </si>
  <si>
    <t>轴承.64904</t>
  </si>
  <si>
    <t>02.04.20.206</t>
  </si>
  <si>
    <t>皮带S5M550</t>
  </si>
  <si>
    <t>02.04.20.209</t>
  </si>
  <si>
    <t>送丝机</t>
  </si>
  <si>
    <t>02.04.20.219</t>
  </si>
  <si>
    <t>接近开关SN04-Y1</t>
  </si>
  <si>
    <t>02.04.20.220</t>
  </si>
  <si>
    <t>外球面轴承</t>
  </si>
  <si>
    <t>02.04.20.231</t>
  </si>
  <si>
    <t>光电开关</t>
  </si>
  <si>
    <t>02.04.20.232</t>
  </si>
  <si>
    <t>压力表</t>
  </si>
  <si>
    <t>02.04.20.240</t>
  </si>
  <si>
    <t>接触器SC-E04</t>
  </si>
  <si>
    <t>02.04.20.243</t>
  </si>
  <si>
    <t>轴承207</t>
  </si>
  <si>
    <t>02.04.20.245</t>
  </si>
  <si>
    <t>轴承6209</t>
  </si>
  <si>
    <t>02.04.20.249</t>
  </si>
  <si>
    <t>变频器（水泵用）</t>
  </si>
  <si>
    <t>02.04.20.263</t>
  </si>
  <si>
    <t>轴承624Z</t>
  </si>
  <si>
    <t>02.04.20.269</t>
  </si>
  <si>
    <t>变压器BK-150</t>
  </si>
  <si>
    <t>02.04.20.276</t>
  </si>
  <si>
    <t>轴承6310</t>
  </si>
  <si>
    <t>02.04.20.285</t>
  </si>
  <si>
    <t>丝杆M27</t>
  </si>
  <si>
    <t>02.04.20.288</t>
  </si>
  <si>
    <t>黑硝基磁漆</t>
  </si>
  <si>
    <t>02.04.20.289</t>
  </si>
  <si>
    <t>硝基稀料</t>
  </si>
  <si>
    <t>02.04.20.307</t>
  </si>
  <si>
    <t>上电极AT16-27B-022</t>
  </si>
  <si>
    <t>02.04.20.308</t>
  </si>
  <si>
    <t>上电极AT16-27B-021</t>
  </si>
  <si>
    <t>02.04.20.309</t>
  </si>
  <si>
    <t>上电极AT16-27B-020</t>
  </si>
  <si>
    <t>02.04.20.312</t>
  </si>
  <si>
    <t>M20上电极AT16-27B-2-022</t>
  </si>
  <si>
    <t>02.04.20.313</t>
  </si>
  <si>
    <t>M20下电极AT16-27B-2-022</t>
  </si>
  <si>
    <t>02.04.20.315</t>
  </si>
  <si>
    <t>行程开关HL-5030</t>
  </si>
  <si>
    <t>02.04.20.318</t>
  </si>
  <si>
    <t>浮球阀（1吋）</t>
  </si>
  <si>
    <t>02.04.20.326</t>
  </si>
  <si>
    <t>正极线缆</t>
  </si>
  <si>
    <t>02.04.20.355</t>
  </si>
  <si>
    <t>脚踏开关（二档）</t>
  </si>
  <si>
    <t>02.04.20.413</t>
  </si>
  <si>
    <t>轴承6305</t>
  </si>
  <si>
    <t>02.04.20.421</t>
  </si>
  <si>
    <t>钢丝绳</t>
  </si>
  <si>
    <t>02.04.20.424</t>
  </si>
  <si>
    <t>小灯泡24V</t>
  </si>
  <si>
    <t>02.04.20.435</t>
  </si>
  <si>
    <t>套头H6</t>
  </si>
  <si>
    <t>02.04.20.439</t>
  </si>
  <si>
    <t>抱箍</t>
  </si>
  <si>
    <t>02.04.20.444</t>
  </si>
  <si>
    <t>板网 40*40</t>
  </si>
  <si>
    <t>02.04.20.445</t>
  </si>
  <si>
    <t>电梯同步皮带</t>
  </si>
  <si>
    <t>02.04.20.450</t>
  </si>
  <si>
    <t>气体过滤器</t>
  </si>
  <si>
    <t>02.04.20.452</t>
  </si>
  <si>
    <t>滑轨</t>
  </si>
  <si>
    <t>02.04.20.454</t>
  </si>
  <si>
    <t>指示牌</t>
  </si>
  <si>
    <t>02.04.20.455</t>
  </si>
  <si>
    <t>地槽线</t>
  </si>
  <si>
    <t>02.04.20.511</t>
  </si>
  <si>
    <t>工装牌</t>
  </si>
  <si>
    <t>02.04.20.571</t>
  </si>
  <si>
    <t>M20座框定位块D左AT16-89A.03-014</t>
  </si>
  <si>
    <t>02.04.20.572</t>
  </si>
  <si>
    <t>M20座框定位块E右AT16-89A.03-015</t>
  </si>
  <si>
    <t>02.04.20.573</t>
  </si>
  <si>
    <t>M20座框定位块F左AT16-89A.03-019</t>
  </si>
  <si>
    <t>02.04.20.574</t>
  </si>
  <si>
    <t>M20座框定位块G右AT16-89A.03-020</t>
  </si>
  <si>
    <t>02.04.20.763</t>
  </si>
  <si>
    <t>机器人压臂总成</t>
  </si>
  <si>
    <t>02.04.20.764</t>
  </si>
  <si>
    <t>机器人送丝机托架总成</t>
  </si>
  <si>
    <t>02.04.20.775</t>
  </si>
  <si>
    <t>铝箔胶带</t>
  </si>
  <si>
    <t>02.04.20.781</t>
  </si>
  <si>
    <t>电扭力扳手</t>
  </si>
  <si>
    <t>02.04.20.788</t>
  </si>
  <si>
    <t>三联件</t>
  </si>
  <si>
    <t>02.04.21.050A</t>
  </si>
  <si>
    <t>法兰金属软连接</t>
  </si>
  <si>
    <t>02.04.21.079</t>
  </si>
  <si>
    <t>管钳子</t>
  </si>
  <si>
    <t>02.04.21.080</t>
  </si>
  <si>
    <t>触发器</t>
  </si>
  <si>
    <t>02.04.21.084</t>
  </si>
  <si>
    <t>自喷漆（银）</t>
  </si>
  <si>
    <t>02.04.21.088</t>
  </si>
  <si>
    <t>定位销.KRPN-8P</t>
  </si>
  <si>
    <t>02.04.21.090</t>
  </si>
  <si>
    <t>螺母电极盖.KPN-C5-C</t>
  </si>
  <si>
    <t>02.04.21.108</t>
  </si>
  <si>
    <t>铜接头</t>
  </si>
  <si>
    <t>02.04.21.146</t>
  </si>
  <si>
    <t>双层耐燃管</t>
  </si>
  <si>
    <t>02.04.21.166</t>
  </si>
  <si>
    <t>立式单极离心泵</t>
  </si>
  <si>
    <t>02.04.22.025</t>
  </si>
  <si>
    <t>减压阀SMCAR40-04BG-A</t>
  </si>
  <si>
    <t>02.04.22.030</t>
  </si>
  <si>
    <t>接头EVW42</t>
  </si>
  <si>
    <t>02.04.22.031</t>
  </si>
  <si>
    <t>安全阀安装块（28泵）</t>
  </si>
  <si>
    <t>02.04.22.033</t>
  </si>
  <si>
    <t>管道TST0001762</t>
  </si>
  <si>
    <t>02.04.22.034</t>
  </si>
  <si>
    <t>电子尺TLH-750</t>
  </si>
  <si>
    <t>02.04.22.035</t>
  </si>
  <si>
    <t>机立安全阀EL24V</t>
  </si>
  <si>
    <t>02.04.22.036</t>
  </si>
  <si>
    <t>水质过滤器BTM30</t>
  </si>
  <si>
    <t>02.04.22.037</t>
  </si>
  <si>
    <t>隔膜泵ZIP52</t>
  </si>
  <si>
    <t>02.04.22.038</t>
  </si>
  <si>
    <t>隔膜泵油漆维修包ZIP52</t>
  </si>
  <si>
    <t>02.04.22.039</t>
  </si>
  <si>
    <t>隔膜泵空气换向组件</t>
  </si>
  <si>
    <t>02.04.22.040</t>
  </si>
  <si>
    <t>过滤器滤网100目</t>
  </si>
  <si>
    <t>02.04.22.041</t>
  </si>
  <si>
    <t>调压过滤器滤网100目</t>
  </si>
  <si>
    <t>02.04.22.042</t>
  </si>
  <si>
    <t>调压过滤器维修包FFC</t>
  </si>
  <si>
    <t>02.04.22.043</t>
  </si>
  <si>
    <t>A组分换色阀维修包DN4.0</t>
  </si>
  <si>
    <t>02.04.22.044</t>
  </si>
  <si>
    <t>B组分换色阀维修包DN2.6</t>
  </si>
  <si>
    <t>02.04.22.046</t>
  </si>
  <si>
    <t>混合管搅拌芯6-32E</t>
  </si>
  <si>
    <t>02.04.22.047</t>
  </si>
  <si>
    <t>内置过滤器滤网100目</t>
  </si>
  <si>
    <t>02.04.22.051</t>
  </si>
  <si>
    <t>W905喷枪枪针三件套1.0</t>
  </si>
  <si>
    <t>02.04.22.052</t>
  </si>
  <si>
    <t>油漆背压阀0-8bar</t>
  </si>
  <si>
    <t>02.04.22.053</t>
  </si>
  <si>
    <t>油漆背压阀维修包0-8bar</t>
  </si>
  <si>
    <t>02.04.22.055</t>
  </si>
  <si>
    <t>油漆管10*8</t>
  </si>
  <si>
    <t>02.04.22.056</t>
  </si>
  <si>
    <t>油漆管8*6</t>
  </si>
  <si>
    <t>02.04.22.059</t>
  </si>
  <si>
    <t>W905自动喷枪空气帽螺母</t>
  </si>
  <si>
    <t>02.04.22.060</t>
  </si>
  <si>
    <t>齿轮流量计</t>
  </si>
  <si>
    <t>02.04.22.065</t>
  </si>
  <si>
    <t>旁路喷嘴φ2.5</t>
  </si>
  <si>
    <t>02.04.22.067</t>
  </si>
  <si>
    <t>旁路喷嘴安装座</t>
  </si>
  <si>
    <t>02.04.22.068</t>
  </si>
  <si>
    <t>耐震压力表</t>
  </si>
  <si>
    <t>02.04.22.069</t>
  </si>
  <si>
    <t>液压高低压切换阀</t>
  </si>
  <si>
    <t>02.04.22.071</t>
  </si>
  <si>
    <t>方形接近开关</t>
  </si>
  <si>
    <t>02.04.22.072</t>
  </si>
  <si>
    <t>脚轮φ170</t>
  </si>
  <si>
    <t>02.04.22.073</t>
  </si>
  <si>
    <t>脚轮φ130</t>
  </si>
  <si>
    <t>02.04.22.075</t>
  </si>
  <si>
    <t>混合头</t>
  </si>
  <si>
    <t>02.05.01.002</t>
  </si>
  <si>
    <t>ф16冷拔管</t>
  </si>
  <si>
    <t>02.05.01.008</t>
  </si>
  <si>
    <t>φ10*1.5冷拔管</t>
  </si>
  <si>
    <t>02.05.01.009</t>
  </si>
  <si>
    <t>φ36*2.5冷拔管</t>
  </si>
  <si>
    <t>02.05.01.011</t>
  </si>
  <si>
    <t>Q195  φ20×1.5钢管（光亮管）</t>
  </si>
  <si>
    <t>02.05.02.001</t>
  </si>
  <si>
    <t>方管20*20*1.5*6</t>
  </si>
  <si>
    <t>02.05.02.002</t>
  </si>
  <si>
    <t>方管25*25*1.5*6</t>
  </si>
  <si>
    <t>02.05.02.004</t>
  </si>
  <si>
    <t>方管40*40*2*6000</t>
  </si>
  <si>
    <t>02.05.02.006</t>
  </si>
  <si>
    <t>扁管20*40*1.5*6000</t>
  </si>
  <si>
    <t>02.05.02.018</t>
  </si>
  <si>
    <t>矩形管（Q345）30*40*3</t>
  </si>
  <si>
    <t>02.05.02.020</t>
  </si>
  <si>
    <t>不锈钢方管10*10</t>
  </si>
  <si>
    <t>02.05.03.004</t>
  </si>
  <si>
    <t>角铁40*40</t>
  </si>
  <si>
    <t>02.05.05.001</t>
  </si>
  <si>
    <t>焊管Φ18</t>
  </si>
  <si>
    <t>02.05.05.004</t>
  </si>
  <si>
    <t>焊管Φ22</t>
  </si>
  <si>
    <t>02.05.05.017</t>
  </si>
  <si>
    <t>焊管Φ25（除了25*2）</t>
  </si>
  <si>
    <t>02.05.05.019</t>
  </si>
  <si>
    <t>焊管25*2.0</t>
  </si>
  <si>
    <t>02.05.05.020</t>
  </si>
  <si>
    <t>焊管Φ20</t>
  </si>
  <si>
    <t>02.05.05.025</t>
  </si>
  <si>
    <t>焊管φ32（4寸）</t>
  </si>
  <si>
    <t>02.05.05.027</t>
  </si>
  <si>
    <t>无缝管18*2.5</t>
  </si>
  <si>
    <t>02.05.05.047</t>
  </si>
  <si>
    <t>焊管340LA 20*1.5*5590</t>
  </si>
  <si>
    <t>02.05.05.048</t>
  </si>
  <si>
    <t>焊管340LA19*1.5*5930</t>
  </si>
  <si>
    <t>02.05.05.054</t>
  </si>
  <si>
    <t>焊管15*1.5*5900</t>
  </si>
  <si>
    <t>02.05.05.056</t>
  </si>
  <si>
    <t>焊管（QSTE340）25*2.0</t>
  </si>
  <si>
    <t>02.05.05.057</t>
  </si>
  <si>
    <t>焊管（QSTE340）20*2.0</t>
  </si>
  <si>
    <t>02.05.05.058</t>
  </si>
  <si>
    <t>焊管（Q235）φ17*1.5mm</t>
  </si>
  <si>
    <t>02.05.05.059</t>
  </si>
  <si>
    <t>焊管（Q235）φ19*1.5mm</t>
  </si>
  <si>
    <t>02.05.05.062</t>
  </si>
  <si>
    <t>焊管（Q235）φ25*2mm</t>
  </si>
  <si>
    <t>02.05.05.068</t>
  </si>
  <si>
    <t>焊管HC420AL19*1.5</t>
  </si>
  <si>
    <t>02.05.05.069</t>
  </si>
  <si>
    <t>焊管Q23520*1.4</t>
  </si>
  <si>
    <t>02.05.06.001</t>
  </si>
  <si>
    <t>扁钢15*2</t>
  </si>
  <si>
    <t>02.05.06.023</t>
  </si>
  <si>
    <t>扁钢 10*2</t>
  </si>
  <si>
    <t>02.05.07.005</t>
  </si>
  <si>
    <t>高强酸洗板SAPH440</t>
  </si>
  <si>
    <t>02.05.07.007</t>
  </si>
  <si>
    <t>45#圆板</t>
  </si>
  <si>
    <t>02.05.07.011</t>
  </si>
  <si>
    <t>酸洗板4.0</t>
  </si>
  <si>
    <t>02.05.07.014</t>
  </si>
  <si>
    <t>冷板ST12    1.0*1250*2500</t>
  </si>
  <si>
    <t>02.05.07.023</t>
  </si>
  <si>
    <t>590酸洗板2*1178*2500mm</t>
  </si>
  <si>
    <t>02.05.07.026</t>
  </si>
  <si>
    <t>冷板2.3*1250*3000</t>
  </si>
  <si>
    <t>02.05.07.028</t>
  </si>
  <si>
    <t>SAPH440板2.6*1100*2500</t>
  </si>
  <si>
    <t>02.05.07.029</t>
  </si>
  <si>
    <t>SAPH440板2.3*1110*2500</t>
  </si>
  <si>
    <t>02.05.07.031</t>
  </si>
  <si>
    <t>SAPH440板2*1250*2500</t>
  </si>
  <si>
    <t>02.05.07.032</t>
  </si>
  <si>
    <t>SAPH440板2.5*1020*2500</t>
  </si>
  <si>
    <t>02.05.07.035</t>
  </si>
  <si>
    <t>SAPH440板5.0*1080*2500</t>
  </si>
  <si>
    <t>02.05.07.037</t>
  </si>
  <si>
    <t>SPHC5.0*卷板</t>
  </si>
  <si>
    <t>02.05.07.080</t>
  </si>
  <si>
    <t>B410板1.5*</t>
  </si>
  <si>
    <t>02.05.07.085</t>
  </si>
  <si>
    <t>590板4.5*1250*2500</t>
  </si>
  <si>
    <t>02.05.07.086</t>
  </si>
  <si>
    <t>HC420板0.6*1224*2500</t>
  </si>
  <si>
    <t>02.05.07.098</t>
  </si>
  <si>
    <t>420板3*1250*2500</t>
  </si>
  <si>
    <t>02.05.07.103</t>
  </si>
  <si>
    <t>590板5.0</t>
  </si>
  <si>
    <t>02.05.07.105</t>
  </si>
  <si>
    <t>780冷板1.4</t>
  </si>
  <si>
    <t>02.05.07.108</t>
  </si>
  <si>
    <t>DC03  0.8</t>
  </si>
  <si>
    <t>02.05.07.120</t>
  </si>
  <si>
    <t>不锈钢板10mm</t>
  </si>
  <si>
    <t>02.05.07.126</t>
  </si>
  <si>
    <t>钢材SPFH590  2.5</t>
  </si>
  <si>
    <t>02.05.07.127</t>
  </si>
  <si>
    <t>钢材SPFH590  3.5</t>
  </si>
  <si>
    <t>02.05.07.128</t>
  </si>
  <si>
    <t>钢材SPFH590  4</t>
  </si>
  <si>
    <t>02.05.07.129</t>
  </si>
  <si>
    <t>钢材SPFH590  1.5</t>
  </si>
  <si>
    <t>02.05.07.131</t>
  </si>
  <si>
    <t>钢材SPFH590  6</t>
  </si>
  <si>
    <t>02.05.07.132</t>
  </si>
  <si>
    <t>ST14钢材 1</t>
  </si>
  <si>
    <t>02.05.07.133</t>
  </si>
  <si>
    <t>QSTE420  1.5</t>
  </si>
  <si>
    <t>02.05.07.134</t>
  </si>
  <si>
    <t>QSTE420  2</t>
  </si>
  <si>
    <t>02.05.07.135</t>
  </si>
  <si>
    <t>QSTE420  2.5</t>
  </si>
  <si>
    <t>02.05.07.136</t>
  </si>
  <si>
    <t>酸洗板SAPH440  1.5*1250*2500</t>
  </si>
  <si>
    <t>02.05.08.004</t>
  </si>
  <si>
    <t>热板5Φ</t>
  </si>
  <si>
    <t>02.05.08.018</t>
  </si>
  <si>
    <t>8*400*160*130（Q235）</t>
  </si>
  <si>
    <t>02.05.08.019</t>
  </si>
  <si>
    <t>热板（Q235）2*1250*3000</t>
  </si>
  <si>
    <t>02.05.09.005</t>
  </si>
  <si>
    <t>440卷材</t>
  </si>
  <si>
    <t>02.05.09.008</t>
  </si>
  <si>
    <t>SPHC3mm卷材</t>
  </si>
  <si>
    <t>02.05.09.012</t>
  </si>
  <si>
    <t>滑轨型材</t>
  </si>
  <si>
    <t>02.05.09.013</t>
  </si>
  <si>
    <t>ST12卷</t>
  </si>
  <si>
    <t>02.05.09.014</t>
  </si>
  <si>
    <t>440卷2.0</t>
  </si>
  <si>
    <t>02.06.02.150</t>
  </si>
  <si>
    <t>M31RB三角座钢琴黑左</t>
  </si>
  <si>
    <t>02.06.02.151</t>
  </si>
  <si>
    <t>M31RB三角座钢琴黑右</t>
  </si>
  <si>
    <t>02.06.02.152</t>
  </si>
  <si>
    <t>M31RB牌照板（喷涂）</t>
  </si>
  <si>
    <t>02.06.02.153</t>
  </si>
  <si>
    <t>M31RB扣手（喷涂）</t>
  </si>
  <si>
    <t>02.06.02.154</t>
  </si>
  <si>
    <t>B40镜壳左（喷涂）</t>
  </si>
  <si>
    <t>02.06.02.155</t>
  </si>
  <si>
    <t>B40镜壳右（喷涂）</t>
  </si>
  <si>
    <t>02.06.02.159</t>
  </si>
  <si>
    <t>奥铃升级前下视镜杆（喷涂）</t>
  </si>
  <si>
    <t>车间领用未出库</t>
  </si>
  <si>
    <t>02.06.02.160</t>
  </si>
  <si>
    <t>奥铃升级短支干左（喷涂）</t>
  </si>
  <si>
    <t>02.06.02.161</t>
  </si>
  <si>
    <t>奥铃升级短支干右（喷涂）</t>
  </si>
  <si>
    <t>02.06.02.165</t>
  </si>
  <si>
    <t>奥驰V镜杆右（喷涂）</t>
  </si>
  <si>
    <t>02.06.02.166</t>
  </si>
  <si>
    <t>奥铃升级长支干左（喷涂）</t>
  </si>
  <si>
    <t>02.06.02.167</t>
  </si>
  <si>
    <t>奥铃升级长支干右（喷涂）</t>
  </si>
  <si>
    <t>02.06.02.169</t>
  </si>
  <si>
    <t>奥驰A镜杆右（喷涂）</t>
  </si>
  <si>
    <t>02.06.02.172</t>
  </si>
  <si>
    <t>N07前下视镜杆（喷涂）</t>
  </si>
  <si>
    <t>02.06.02.173</t>
  </si>
  <si>
    <t>奥铃镜杆（17）（喷涂）</t>
  </si>
  <si>
    <t>02.06.02.176</t>
  </si>
  <si>
    <t>欧马可03镜杆（喷涂）</t>
  </si>
  <si>
    <t>02.06.02.177</t>
  </si>
  <si>
    <t>欧马可04镜杆（喷涂）</t>
  </si>
  <si>
    <t>02.06.02.180</t>
  </si>
  <si>
    <t>H3宽车右杆（喷涂）</t>
  </si>
  <si>
    <t>02.06.02.186</t>
  </si>
  <si>
    <t>M31RB牌照板（邮政绿）</t>
  </si>
  <si>
    <t>02.06.02.187</t>
  </si>
  <si>
    <t>M31RB扣手（邮政绿）</t>
  </si>
  <si>
    <t>02.06.02.188</t>
  </si>
  <si>
    <t>华菱H08平顶下视镜杆（喷涂）</t>
  </si>
  <si>
    <t>02.06.02.189</t>
  </si>
  <si>
    <t>华菱H08高顶下视镜杆（喷涂）</t>
  </si>
  <si>
    <t>02.06.02.192</t>
  </si>
  <si>
    <t>豪泺右置车大镜体左（喷涂）</t>
  </si>
  <si>
    <t>02.06.02.193</t>
  </si>
  <si>
    <t>豪泺右置车大镜体右（喷涂）</t>
  </si>
  <si>
    <t>02.06.02.194</t>
  </si>
  <si>
    <t>豪泺右置车小镜体左（喷涂）</t>
  </si>
  <si>
    <t>02.06.02.195</t>
  </si>
  <si>
    <t>豪泺右置车小镜体右（喷涂）</t>
  </si>
  <si>
    <t>02.06.02.196</t>
  </si>
  <si>
    <t>豪泺镜杆左（喷涂）</t>
  </si>
  <si>
    <t>02.06.02.201</t>
  </si>
  <si>
    <t>捷运14A0镜杆右（喷涂）</t>
  </si>
  <si>
    <t>02.06.02.202</t>
  </si>
  <si>
    <t>捷运前下视镜杆（喷涂）</t>
  </si>
  <si>
    <t>02.06.02.206</t>
  </si>
  <si>
    <t>矿山车右杆（喷涂）</t>
  </si>
  <si>
    <t>02.06.02.207</t>
  </si>
  <si>
    <t>矿山车左上支杆（喷涂）</t>
  </si>
  <si>
    <t>02.06.02.208</t>
  </si>
  <si>
    <t>矿山车右上支杆（喷涂）</t>
  </si>
  <si>
    <t>02.06.02.209</t>
  </si>
  <si>
    <t>矿山车左下支杆（喷涂）</t>
  </si>
  <si>
    <t>02.06.02.210</t>
  </si>
  <si>
    <t>矿山车右下支杆（喷涂）</t>
  </si>
  <si>
    <t>02.06.02.211</t>
  </si>
  <si>
    <t>1780镜杆32喷涂（新）</t>
  </si>
  <si>
    <t>02.06.06.034</t>
  </si>
  <si>
    <t>1780镜座总成（焊接）</t>
  </si>
  <si>
    <t>02.06.06.035</t>
  </si>
  <si>
    <t>1580镜座总成（焊接）</t>
  </si>
  <si>
    <t>02.06.06.036</t>
  </si>
  <si>
    <t>奥驰A镜座总成（焊接）</t>
  </si>
  <si>
    <t>02.06.06.037</t>
  </si>
  <si>
    <t>奥驰V镜座总成（焊接）</t>
  </si>
  <si>
    <t>02.06.06.039</t>
  </si>
  <si>
    <t>奥驰V右镜座总成（焊接）</t>
  </si>
  <si>
    <t>02.07.01.006</t>
  </si>
  <si>
    <t>ABS757</t>
  </si>
  <si>
    <t>02.07.01.010</t>
  </si>
  <si>
    <t>色母（黑色）</t>
  </si>
  <si>
    <t>02.07.01.023</t>
  </si>
  <si>
    <t>TP15料</t>
  </si>
  <si>
    <t>02.07.01.026</t>
  </si>
  <si>
    <t>K8303料</t>
  </si>
  <si>
    <t>02.07.01.064</t>
  </si>
  <si>
    <t>色粉I9045</t>
  </si>
  <si>
    <t>02.07.01.065</t>
  </si>
  <si>
    <t>色粉H8326</t>
  </si>
  <si>
    <t>02.07.01.070</t>
  </si>
  <si>
    <t>PA66+C2020增强尼龙料</t>
  </si>
  <si>
    <t>02.07.01.072</t>
  </si>
  <si>
    <t>PMMA/VH001（白）</t>
  </si>
  <si>
    <t>02.07.01.073</t>
  </si>
  <si>
    <t>色粉H8162</t>
  </si>
  <si>
    <t>02.07.01.074</t>
  </si>
  <si>
    <t>色粉H8178</t>
  </si>
  <si>
    <t>02.07.01.075</t>
  </si>
  <si>
    <t>PA66+GF30（短纤）</t>
  </si>
  <si>
    <t>02.07.01.076</t>
  </si>
  <si>
    <t>PP+EPDM-T20</t>
  </si>
  <si>
    <t>02.07.01.077</t>
  </si>
  <si>
    <t>TP30-3058/浅灰直染</t>
  </si>
  <si>
    <t>02.07.01.078</t>
  </si>
  <si>
    <t>PA6尼龙切片</t>
  </si>
  <si>
    <t>02.07.01.079</t>
  </si>
  <si>
    <t>色粉H8167</t>
  </si>
  <si>
    <t>02.07.01.081</t>
  </si>
  <si>
    <t>ASABK-SO4</t>
  </si>
  <si>
    <t>02.07.01.084</t>
  </si>
  <si>
    <t>AS93V</t>
  </si>
  <si>
    <t>02.07.01.086</t>
  </si>
  <si>
    <t>PMMA/CM205</t>
  </si>
  <si>
    <t>02.07.01.087</t>
  </si>
  <si>
    <t>PMMA/IRH50</t>
  </si>
  <si>
    <t>02.07.01.088</t>
  </si>
  <si>
    <t>PA66+GF45</t>
  </si>
  <si>
    <t>02.07.01.093</t>
  </si>
  <si>
    <t>色粉H8152</t>
  </si>
  <si>
    <t>02.07.01.094</t>
  </si>
  <si>
    <t>TP30-3004</t>
  </si>
  <si>
    <t>02.07.01.097</t>
  </si>
  <si>
    <t>ABS+PC(S1624黑）</t>
  </si>
  <si>
    <t>02.07.01.099</t>
  </si>
  <si>
    <t>PA66-RN230（黑色）</t>
  </si>
  <si>
    <t>02.07.01.101</t>
  </si>
  <si>
    <t>PEC低密度聚乙烯北京</t>
  </si>
  <si>
    <t>02.07.01.105</t>
  </si>
  <si>
    <t>改型PP（本色）北京</t>
  </si>
  <si>
    <t>02.07.01.109</t>
  </si>
  <si>
    <t>PA66+GF35尼龙料S1685黑色</t>
  </si>
  <si>
    <t>02.07.01.110</t>
  </si>
  <si>
    <t>PA66原色料</t>
  </si>
  <si>
    <t>02.07.01.111</t>
  </si>
  <si>
    <t>苯领ABS</t>
  </si>
  <si>
    <t>02.07.01.112</t>
  </si>
  <si>
    <t>PP改性料</t>
  </si>
  <si>
    <t>02.07.01.113</t>
  </si>
  <si>
    <t>色粉H8191</t>
  </si>
  <si>
    <t>02.07.01.114</t>
  </si>
  <si>
    <t>PA66-G50BK110(DY)</t>
  </si>
  <si>
    <t>02.07.01.116</t>
  </si>
  <si>
    <t>ASA-S778T-SPF30-BK36381</t>
  </si>
  <si>
    <t>02.07.01.121</t>
  </si>
  <si>
    <t>改性PP料</t>
  </si>
  <si>
    <t>02.08.02.310</t>
  </si>
  <si>
    <t>不干胶合格证</t>
  </si>
  <si>
    <t>02.09.01.001</t>
  </si>
  <si>
    <t>防锈剂（LS-C-301）</t>
  </si>
  <si>
    <t>02.09.01.153</t>
  </si>
  <si>
    <t>脱脂剂B</t>
  </si>
  <si>
    <t>02.09.01.154</t>
  </si>
  <si>
    <t>除油剂</t>
  </si>
  <si>
    <t>02.09.01.155</t>
  </si>
  <si>
    <t>皮膜剂</t>
  </si>
  <si>
    <t>02.09.01.156</t>
  </si>
  <si>
    <t>促进剂</t>
  </si>
  <si>
    <t>02.09.01.158</t>
  </si>
  <si>
    <t>表调剂</t>
  </si>
  <si>
    <t>02.09.01.159</t>
  </si>
  <si>
    <t>脱脂剂A</t>
  </si>
  <si>
    <t>02.09.01.160</t>
  </si>
  <si>
    <t>中和剂</t>
  </si>
  <si>
    <t>02.09.01.161</t>
  </si>
  <si>
    <t>KNT826LF乳液</t>
  </si>
  <si>
    <t>02.09.01.162</t>
  </si>
  <si>
    <t>阴极电泳助剂</t>
  </si>
  <si>
    <t>02.09.01.163</t>
  </si>
  <si>
    <t>KNT826CF色浆（黑）</t>
  </si>
  <si>
    <t>02.09.01.164</t>
  </si>
  <si>
    <t>碳酸钠（纯碱）</t>
  </si>
  <si>
    <t>02.09.01.221</t>
  </si>
  <si>
    <t>二辛脂</t>
  </si>
  <si>
    <t>02.10.01.014</t>
  </si>
  <si>
    <t>宽座角尺</t>
  </si>
  <si>
    <t>02.12.01.010</t>
  </si>
  <si>
    <t>T1深灰线（纯涤纶）</t>
  </si>
  <si>
    <t>02.12.01.011</t>
  </si>
  <si>
    <t>红线（纯涤纶）</t>
  </si>
  <si>
    <t>02.12.01.019</t>
  </si>
  <si>
    <t>写字标</t>
  </si>
  <si>
    <t>02.12.01.020</t>
  </si>
  <si>
    <t>光华荣昌标</t>
  </si>
  <si>
    <t>02.12.01.041</t>
  </si>
  <si>
    <t>白皮带</t>
  </si>
  <si>
    <t>02.12.01.046</t>
  </si>
  <si>
    <t>欧马可卡条KT-158-120mm</t>
  </si>
  <si>
    <t>02.12.01.047</t>
  </si>
  <si>
    <t>欧马可卡条KT-158-390mm</t>
  </si>
  <si>
    <t>02.12.01.048</t>
  </si>
  <si>
    <t>欧马可卡条KT-158-975mm</t>
  </si>
  <si>
    <t>02.12.01.053</t>
  </si>
  <si>
    <t>机针</t>
  </si>
  <si>
    <t>02.12.01.056</t>
  </si>
  <si>
    <t>3C标识</t>
  </si>
  <si>
    <t>02.12.01.058</t>
  </si>
  <si>
    <t>松紧带</t>
  </si>
  <si>
    <t>02.12.01.063</t>
  </si>
  <si>
    <t>55g无纺布</t>
  </si>
  <si>
    <t>02.12.01.065</t>
  </si>
  <si>
    <t>断布机刀片</t>
  </si>
  <si>
    <t>02.12.01.068</t>
  </si>
  <si>
    <t>306卡条KT-17-45mm</t>
  </si>
  <si>
    <t>02.12.01.072</t>
  </si>
  <si>
    <t>浅灰拉锁60cm</t>
  </si>
  <si>
    <t>02.12.01.074</t>
  </si>
  <si>
    <t>儿童安全标识</t>
  </si>
  <si>
    <t>02.12.01.078</t>
  </si>
  <si>
    <t>H3重卡辅料（W864出口布料）</t>
  </si>
  <si>
    <t>02.12.01.083</t>
  </si>
  <si>
    <t>C2卡条KT-32-330mm左</t>
  </si>
  <si>
    <t>02.12.01.084</t>
  </si>
  <si>
    <t>C2卡条KT-32-330mm右</t>
  </si>
  <si>
    <t>02.12.01.087</t>
  </si>
  <si>
    <t>C2卡条KT-32-225mm左</t>
  </si>
  <si>
    <t>02.12.01.089</t>
  </si>
  <si>
    <t>C2卡条KT-32-250mm左</t>
  </si>
  <si>
    <t>02.12.01.090</t>
  </si>
  <si>
    <t>C2卡条KT-17-100mm</t>
  </si>
  <si>
    <t>02.12.01.093</t>
  </si>
  <si>
    <t>C2卡条KT-17-125mm</t>
  </si>
  <si>
    <t>02.12.01.096</t>
  </si>
  <si>
    <t>C2卡条KT-32-250mm右</t>
  </si>
  <si>
    <t>02.12.01.098</t>
  </si>
  <si>
    <t>灰拉锁86cm</t>
  </si>
  <si>
    <t>02.12.01.116</t>
  </si>
  <si>
    <t>黑色搭扣（软）4cm</t>
  </si>
  <si>
    <t>02.12.01.117</t>
  </si>
  <si>
    <t>黑色搭扣（硬）4cm</t>
  </si>
  <si>
    <t>02.12.01.125</t>
  </si>
  <si>
    <t>白色搭扣（硬）4cm</t>
  </si>
  <si>
    <t>02.12.01.126</t>
  </si>
  <si>
    <t>白色搭扣（软）4cm</t>
  </si>
  <si>
    <t>02.12.01.127</t>
  </si>
  <si>
    <t>黑色搭扣（软）2.5cm</t>
  </si>
  <si>
    <t>02.12.01.128</t>
  </si>
  <si>
    <t>黑色搭扣（硬）2.5cm</t>
  </si>
  <si>
    <t>02.12.01.129</t>
  </si>
  <si>
    <t>深灰拉锁70cm</t>
  </si>
  <si>
    <t>02.12.01.130</t>
  </si>
  <si>
    <t>浅灰拉锁70cm</t>
  </si>
  <si>
    <t>02.12.01.133</t>
  </si>
  <si>
    <t>K1卡条KT-32-320mm</t>
  </si>
  <si>
    <t>02.12.01.134</t>
  </si>
  <si>
    <t>K1卡条KT-32-330mm</t>
  </si>
  <si>
    <t>02.12.01.135</t>
  </si>
  <si>
    <t>K1卡条KT-32-300mm</t>
  </si>
  <si>
    <t>02.12.01.136</t>
  </si>
  <si>
    <t>K1卡条KT-32-375mm</t>
  </si>
  <si>
    <t>02.12.01.137</t>
  </si>
  <si>
    <t>K1卡条KT-32-340mm</t>
  </si>
  <si>
    <t>02.12.01.138</t>
  </si>
  <si>
    <t>K1卡条KT-144-20mm</t>
  </si>
  <si>
    <t>02.12.01.139</t>
  </si>
  <si>
    <t>K1卡条KT-144-125mm</t>
  </si>
  <si>
    <t>02.12.01.140</t>
  </si>
  <si>
    <t>K1卡条KT-116-185mm</t>
  </si>
  <si>
    <t>02.12.01.144</t>
  </si>
  <si>
    <t>K1卡条KT-98-1000mm</t>
  </si>
  <si>
    <t>02.12.01.145</t>
  </si>
  <si>
    <t>K1卡条KT-98-655mm</t>
  </si>
  <si>
    <t>02.12.01.146</t>
  </si>
  <si>
    <t>K1卡条KT-98-260mm</t>
  </si>
  <si>
    <t>02.12.01.147</t>
  </si>
  <si>
    <t>K1卡条KT-98-55mm</t>
  </si>
  <si>
    <t>02.12.01.148</t>
  </si>
  <si>
    <t>K1卡条KT-17-20mm</t>
  </si>
  <si>
    <t>02.12.01.149</t>
  </si>
  <si>
    <t>K1卡条KT-158-1000mm</t>
  </si>
  <si>
    <t>02.12.01.150</t>
  </si>
  <si>
    <t>K1卡条KT-32-260mm</t>
  </si>
  <si>
    <t>02.12.01.151</t>
  </si>
  <si>
    <t>K1卡条KT-32-125mm</t>
  </si>
  <si>
    <t>02.12.01.152</t>
  </si>
  <si>
    <t>K1卡条KT-32-75mm</t>
  </si>
  <si>
    <t>02.12.01.162</t>
  </si>
  <si>
    <t>拉形布7cm</t>
  </si>
  <si>
    <t>02.12.01.165</t>
  </si>
  <si>
    <t>K1侧翻拉带</t>
  </si>
  <si>
    <t>02.12.01.166</t>
  </si>
  <si>
    <t>K1灰线T2（浅灰）</t>
  </si>
  <si>
    <t>02.12.01.169</t>
  </si>
  <si>
    <t>重卡卡条KT-106-295mm</t>
  </si>
  <si>
    <t>02.12.01.170</t>
  </si>
  <si>
    <t>重卡卡条KT-106-225mm</t>
  </si>
  <si>
    <t>02.12.01.171</t>
  </si>
  <si>
    <t>重卡卡条KT-106-380mm</t>
  </si>
  <si>
    <t>02.12.01.173</t>
  </si>
  <si>
    <t>重卡卡条KT-106-255mm</t>
  </si>
  <si>
    <t>02.12.01.174</t>
  </si>
  <si>
    <t>重卡卡条KT-15-310mm</t>
  </si>
  <si>
    <t>02.12.01.175</t>
  </si>
  <si>
    <t>灰拉锁80cm</t>
  </si>
  <si>
    <t>02.12.01.180</t>
  </si>
  <si>
    <t>重卡卡条KT-15-335mm</t>
  </si>
  <si>
    <t>02.12.01.181</t>
  </si>
  <si>
    <t>深灰拉锁110cm</t>
  </si>
  <si>
    <t>02.12.01.182</t>
  </si>
  <si>
    <t>浅灰拉锁110cm</t>
  </si>
  <si>
    <t>02.12.01.188</t>
  </si>
  <si>
    <t>深灰拉锁25cm</t>
  </si>
  <si>
    <t>02.12.01.189</t>
  </si>
  <si>
    <t>深灰拉锁60cm</t>
  </si>
  <si>
    <t>02.12.01.191</t>
  </si>
  <si>
    <t>K1仿皮009复合革面料（咖色）</t>
  </si>
  <si>
    <t>02.12.01.198</t>
  </si>
  <si>
    <t>K1仿皮革009（咖色）</t>
  </si>
  <si>
    <t>02.12.01.204</t>
  </si>
  <si>
    <t>K1卡条KT-32-355mm</t>
  </si>
  <si>
    <t>02.12.01.205</t>
  </si>
  <si>
    <t>K1卡条KT-32-280mm</t>
  </si>
  <si>
    <t>02.12.01.213</t>
  </si>
  <si>
    <t>深灰仿皮复合革</t>
  </si>
  <si>
    <t>02.12.01.215</t>
  </si>
  <si>
    <t>白色搭扣（软）2.5cm</t>
  </si>
  <si>
    <t>02.12.01.216</t>
  </si>
  <si>
    <t>白色搭扣（硬）2.5cm</t>
  </si>
  <si>
    <t>02.12.01.220</t>
  </si>
  <si>
    <t>高低压脚CL3/16</t>
  </si>
  <si>
    <t>02.12.01.233</t>
  </si>
  <si>
    <t>007卡条KT-17-80mm</t>
  </si>
  <si>
    <t>02.12.01.236</t>
  </si>
  <si>
    <t>007卡条KT-32-870mm左</t>
  </si>
  <si>
    <t>02.12.01.237</t>
  </si>
  <si>
    <t>007卡条KT-32-180mm</t>
  </si>
  <si>
    <t>02.12.01.238</t>
  </si>
  <si>
    <t>007卡条KT-1602-19-220mm</t>
  </si>
  <si>
    <t>02.12.01.239</t>
  </si>
  <si>
    <t>黑拉锁60cm</t>
  </si>
  <si>
    <t>02.12.01.243</t>
  </si>
  <si>
    <t>卡条KT-16-250mm</t>
  </si>
  <si>
    <t>02.12.01.244</t>
  </si>
  <si>
    <t>卡条KT-17-150mm</t>
  </si>
  <si>
    <t>02.12.01.245</t>
  </si>
  <si>
    <t>黑丝线</t>
  </si>
  <si>
    <t>02.12.01.249</t>
  </si>
  <si>
    <t>6486红拉锁60cm</t>
  </si>
  <si>
    <t>02.12.01.250</t>
  </si>
  <si>
    <t>6486红拉锁95cm</t>
  </si>
  <si>
    <t>02.12.01.254</t>
  </si>
  <si>
    <t>灰拉锁40cm</t>
  </si>
  <si>
    <t>02.12.01.258</t>
  </si>
  <si>
    <t>棕色拉锁60cm</t>
  </si>
  <si>
    <t>02.12.01.259</t>
  </si>
  <si>
    <t>棕色拉锁95cm</t>
  </si>
  <si>
    <t>02.12.01.260</t>
  </si>
  <si>
    <t>棕色拉锁130cm</t>
  </si>
  <si>
    <t>02.12.01.261</t>
  </si>
  <si>
    <t>棕色线</t>
  </si>
  <si>
    <t>02.12.01.264</t>
  </si>
  <si>
    <t>衬布（100g无纺布）</t>
  </si>
  <si>
    <t>02.12.01.265</t>
  </si>
  <si>
    <t>K1卡条KT-32-155mm</t>
  </si>
  <si>
    <t>02.12.01.267</t>
  </si>
  <si>
    <t>K1卡条KT-32-220mm</t>
  </si>
  <si>
    <t>02.12.01.268</t>
  </si>
  <si>
    <t>K1卡条KT-32-360mm</t>
  </si>
  <si>
    <t>02.12.01.270</t>
  </si>
  <si>
    <t>K1卡条KT-32-730mm</t>
  </si>
  <si>
    <t>02.12.01.285</t>
  </si>
  <si>
    <t>深灰仿皮革</t>
  </si>
  <si>
    <t>02.12.01.288</t>
  </si>
  <si>
    <t>浅灰仿皮复合革</t>
  </si>
  <si>
    <t>02.12.01.289</t>
  </si>
  <si>
    <t>浅灰拉锁40cm</t>
  </si>
  <si>
    <t>02.12.01.291</t>
  </si>
  <si>
    <t>K1新面料主料VQ0318</t>
  </si>
  <si>
    <t>02.12.01.292</t>
  </si>
  <si>
    <t>K1新面料辅料DQ0166</t>
  </si>
  <si>
    <t>02.12.01.297</t>
  </si>
  <si>
    <t>奥驰蓝拉锁25cm</t>
  </si>
  <si>
    <t>02.12.01.298</t>
  </si>
  <si>
    <t>奥驰蓝拉锁70cm</t>
  </si>
  <si>
    <t>02.12.01.300</t>
  </si>
  <si>
    <t>奥驰布料主料KQ0228</t>
  </si>
  <si>
    <t>02.12.01.302</t>
  </si>
  <si>
    <t>浅灰仿皮革</t>
  </si>
  <si>
    <t>02.12.01.312</t>
  </si>
  <si>
    <t>黄拉锁28cm</t>
  </si>
  <si>
    <t>02.12.01.313</t>
  </si>
  <si>
    <t>黄拉锁60cm</t>
  </si>
  <si>
    <t>02.12.01.315</t>
  </si>
  <si>
    <t>U201卡条KT-32-25mm</t>
  </si>
  <si>
    <t>02.12.01.316</t>
  </si>
  <si>
    <t>U201卡条KT-32-290mm</t>
  </si>
  <si>
    <t>02.12.01.317</t>
  </si>
  <si>
    <t>U201卡条KT-32-310mm</t>
  </si>
  <si>
    <t>02.12.01.318</t>
  </si>
  <si>
    <t>U201卡条KT-32-600mm</t>
  </si>
  <si>
    <t>02.12.01.319</t>
  </si>
  <si>
    <t>U201卡条KT-40-400mm</t>
  </si>
  <si>
    <t>02.12.01.320</t>
  </si>
  <si>
    <t>U201卡条KT-40-420mm</t>
  </si>
  <si>
    <t>02.12.01.326</t>
  </si>
  <si>
    <t>U201卡条KT-16-420mm</t>
  </si>
  <si>
    <t>02.12.01.345</t>
  </si>
  <si>
    <t>蒙派克KT-106-450mm</t>
  </si>
  <si>
    <t>02.12.01.346</t>
  </si>
  <si>
    <t>浅灰拉锁50cm</t>
  </si>
  <si>
    <t>02.12.01.348</t>
  </si>
  <si>
    <t>蒙派克KT-106-500mm</t>
  </si>
  <si>
    <t>02.12.01.349</t>
  </si>
  <si>
    <t>浅灰拉锁25cm</t>
  </si>
  <si>
    <t>02.12.01.350</t>
  </si>
  <si>
    <t>蒙派克KT-106-260mm</t>
  </si>
  <si>
    <t>02.12.01.351</t>
  </si>
  <si>
    <t>蒙派克KT-106-320mm</t>
  </si>
  <si>
    <t>02.12.01.352</t>
  </si>
  <si>
    <t>蒙派克KT-106-360mm</t>
  </si>
  <si>
    <t>02.12.01.354</t>
  </si>
  <si>
    <t>蒙派克KT-17-138mm</t>
  </si>
  <si>
    <t>02.12.01.356</t>
  </si>
  <si>
    <t>深灰拉锁50cm</t>
  </si>
  <si>
    <t>02.12.01.360</t>
  </si>
  <si>
    <t>蒙派克豪华型主料97342</t>
  </si>
  <si>
    <t>02.12.01.365</t>
  </si>
  <si>
    <t>黑色包缝线40S/2</t>
  </si>
  <si>
    <t>02.12.01.366</t>
  </si>
  <si>
    <t>黑色平缝线40#/3</t>
  </si>
  <si>
    <t>02.12.01.367</t>
  </si>
  <si>
    <t>黑色明线20#/3</t>
  </si>
  <si>
    <t>02.12.01.368</t>
  </si>
  <si>
    <t>浅黄平缝线40#/3</t>
  </si>
  <si>
    <t>02.12.01.369</t>
  </si>
  <si>
    <t>浅黄明线20#/3</t>
  </si>
  <si>
    <t>02.12.01.370</t>
  </si>
  <si>
    <t>浅黄包缝线40S/2</t>
  </si>
  <si>
    <t>02.12.01.376</t>
  </si>
  <si>
    <t>白松紧带2.5cm</t>
  </si>
  <si>
    <t>02.12.01.380</t>
  </si>
  <si>
    <t>K1卡条KT-158-940mm</t>
  </si>
  <si>
    <t>02.12.01.381</t>
  </si>
  <si>
    <t>儿童挂钩标识</t>
  </si>
  <si>
    <t>02.12.01.389</t>
  </si>
  <si>
    <t>K1卡条KT-98-837mm</t>
  </si>
  <si>
    <t>02.12.01.390</t>
  </si>
  <si>
    <t>K1卡条KT-98-532mm</t>
  </si>
  <si>
    <t>02.12.01.391</t>
  </si>
  <si>
    <t>K1卡条KT-98-252mm</t>
  </si>
  <si>
    <t>02.12.01.392</t>
  </si>
  <si>
    <t>K1卡条KT-32-760mm</t>
  </si>
  <si>
    <t>02.12.01.393</t>
  </si>
  <si>
    <t>K1卡条KT-32-500mm</t>
  </si>
  <si>
    <t>02.12.01.394</t>
  </si>
  <si>
    <t>K1卡条KT-32-100mm</t>
  </si>
  <si>
    <t>02.12.01.399</t>
  </si>
  <si>
    <t>M30 辅料</t>
  </si>
  <si>
    <t>02.12.01.401</t>
  </si>
  <si>
    <t>米黄色皮革</t>
  </si>
  <si>
    <t>02.12.01.402</t>
  </si>
  <si>
    <t>棕色皮革</t>
  </si>
  <si>
    <t>02.12.01.405</t>
  </si>
  <si>
    <t>棕色皮革复合革</t>
  </si>
  <si>
    <t>02.12.01.406</t>
  </si>
  <si>
    <t>米黄色皮革复合革</t>
  </si>
  <si>
    <t>02.12.01.408</t>
  </si>
  <si>
    <t>白内卡条4.0cm（软）吉中</t>
  </si>
  <si>
    <t>02.12.01.409</t>
  </si>
  <si>
    <t>M31RB黑仿皮</t>
  </si>
  <si>
    <t>02.12.01.410</t>
  </si>
  <si>
    <t>M31RB黑复合革</t>
  </si>
  <si>
    <t>02.12.01.411</t>
  </si>
  <si>
    <t>05270-5主料</t>
  </si>
  <si>
    <t>02.12.01.412</t>
  </si>
  <si>
    <t>0699辅料</t>
  </si>
  <si>
    <t>02.12.01.413</t>
  </si>
  <si>
    <t>31MRB明蓝色线</t>
  </si>
  <si>
    <t>02.12.01.415</t>
  </si>
  <si>
    <t>黑拉锁275cm(华增)</t>
  </si>
  <si>
    <t>02.12.01.416</t>
  </si>
  <si>
    <t>黑拉锁285cm(华增)</t>
  </si>
  <si>
    <t>02.12.01.417</t>
  </si>
  <si>
    <t>K1卡条KT-15-100mm</t>
  </si>
  <si>
    <t>02.12.01.418</t>
  </si>
  <si>
    <t>K1卡条KT-15-410mm</t>
  </si>
  <si>
    <t>02.12.01.419</t>
  </si>
  <si>
    <t>K1卡条KT-15-155mm</t>
  </si>
  <si>
    <t>02.12.01.420</t>
  </si>
  <si>
    <t>K1卡条KT-15-50mm</t>
  </si>
  <si>
    <t>02.12.01.421</t>
  </si>
  <si>
    <t>K1卡条KT-15-350mm</t>
  </si>
  <si>
    <t>02.12.01.422</t>
  </si>
  <si>
    <t>K1卡条KT-15-80mm</t>
  </si>
  <si>
    <t>02.12.01.423</t>
  </si>
  <si>
    <t>K1卡条KT-16-90mm</t>
  </si>
  <si>
    <t>02.12.01.425</t>
  </si>
  <si>
    <t>K1卡条KT-16-155mm</t>
  </si>
  <si>
    <t>02.12.01.426</t>
  </si>
  <si>
    <t>K1卡条KT135-2-780mm</t>
  </si>
  <si>
    <t>02.12.01.428</t>
  </si>
  <si>
    <t>K1卡条KT135-2-245mm</t>
  </si>
  <si>
    <t>02.12.01.431</t>
  </si>
  <si>
    <t>K1卡条KT40-155mm</t>
  </si>
  <si>
    <t>02.12.01.432</t>
  </si>
  <si>
    <t>K1卡条KT40-90mm</t>
  </si>
  <si>
    <t>02.12.01.435</t>
  </si>
  <si>
    <t>拉链/拉锁-140cm</t>
  </si>
  <si>
    <t>02.12.01.436</t>
  </si>
  <si>
    <t>KT-17-95cm</t>
  </si>
  <si>
    <t>02.12.01.437</t>
  </si>
  <si>
    <t>KT-40-350cm</t>
  </si>
  <si>
    <t>02.12.01.438</t>
  </si>
  <si>
    <t>KT-40-320cm</t>
  </si>
  <si>
    <t>02.12.01.439</t>
  </si>
  <si>
    <t>KT-16-320cm</t>
  </si>
  <si>
    <t>02.12.01.440</t>
  </si>
  <si>
    <t>KT-16-95cm</t>
  </si>
  <si>
    <t>02.12.01.441</t>
  </si>
  <si>
    <t>KT-16-350cm</t>
  </si>
  <si>
    <t>02.12.01.442</t>
  </si>
  <si>
    <t>KT135-2-345cm带孔</t>
  </si>
  <si>
    <t>02.12.01.443</t>
  </si>
  <si>
    <t>KT135-2-450cm带孔</t>
  </si>
  <si>
    <t>02.12.01.444</t>
  </si>
  <si>
    <t>KT135-2-470cm带孔</t>
  </si>
  <si>
    <t>02.12.01.445</t>
  </si>
  <si>
    <t>KT135-2-310cm带孔</t>
  </si>
  <si>
    <t>02.12.01.446</t>
  </si>
  <si>
    <t>KT135-2-300cm带孔</t>
  </si>
  <si>
    <t>02.12.01.447</t>
  </si>
  <si>
    <t>KT135-2-270cm带孔</t>
  </si>
  <si>
    <t>02.12.01.448</t>
  </si>
  <si>
    <t>KT135-2-505cm带孔</t>
  </si>
  <si>
    <t>02.12.01.449</t>
  </si>
  <si>
    <t>KT135-2-260cm带孔</t>
  </si>
  <si>
    <t>02.12.01.450</t>
  </si>
  <si>
    <t>KT135-2-235cm带孔</t>
  </si>
  <si>
    <t>02.12.01.451</t>
  </si>
  <si>
    <t>KT135-2-330cm带孔</t>
  </si>
  <si>
    <t>02.12.01.452</t>
  </si>
  <si>
    <t>20S/3黑线</t>
  </si>
  <si>
    <t>02.12.01.453</t>
  </si>
  <si>
    <t>黑色50cm拉锁</t>
  </si>
  <si>
    <t>02.12.01.454</t>
  </si>
  <si>
    <t>KT135-2-460mm</t>
  </si>
  <si>
    <t>02.12.01.455</t>
  </si>
  <si>
    <t>KT135-2-240mm</t>
  </si>
  <si>
    <t>02.12.01.456</t>
  </si>
  <si>
    <t>特多龙30#黑色CH071</t>
  </si>
  <si>
    <t>02.12.01.458</t>
  </si>
  <si>
    <t>标识8819700749</t>
  </si>
  <si>
    <t>02.12.01.459</t>
  </si>
  <si>
    <t>标识8819700343</t>
  </si>
  <si>
    <t>02.12.01.460</t>
  </si>
  <si>
    <t>样板纸 1.25cm*1.5m</t>
  </si>
  <si>
    <t>02.12.01.462</t>
  </si>
  <si>
    <t>渐变主料LABA004.2</t>
  </si>
  <si>
    <t>02.12.01.464</t>
  </si>
  <si>
    <t>渐变辅料BA005</t>
  </si>
  <si>
    <t>02.12.01.465</t>
  </si>
  <si>
    <t>KT135-2-420mm*25mm（正背）</t>
  </si>
  <si>
    <t>02.12.01.466</t>
  </si>
  <si>
    <t>KT135-2-380mm*25mm</t>
  </si>
  <si>
    <t>02.12.01.467</t>
  </si>
  <si>
    <t>KT135-2-175mm*25mm</t>
  </si>
  <si>
    <t>02.12.01.468</t>
  </si>
  <si>
    <t>KT135-2-280mm*25mm（正背）</t>
  </si>
  <si>
    <t>02.12.01.469</t>
  </si>
  <si>
    <t>KT135-2-325mm*25mm</t>
  </si>
  <si>
    <t>02.12.01.470</t>
  </si>
  <si>
    <t>KT135-2-290mm*25mm（正背）</t>
  </si>
  <si>
    <t>02.12.01.471</t>
  </si>
  <si>
    <t>KT135-2-280mm*25mm（正座）</t>
  </si>
  <si>
    <t>02.12.01.472</t>
  </si>
  <si>
    <t>KT135-2-400mm*25mm</t>
  </si>
  <si>
    <t>02.12.01.473</t>
  </si>
  <si>
    <t>KT135-2-820mm*25mm</t>
  </si>
  <si>
    <t>02.12.01.474</t>
  </si>
  <si>
    <t>KT135-2-420mm*25mm（副背）</t>
  </si>
  <si>
    <t>02.12.01.475</t>
  </si>
  <si>
    <t>KT135-2-390mm*25mm</t>
  </si>
  <si>
    <t>02.12.01.476</t>
  </si>
  <si>
    <t>KT135-2-320mm*25mm</t>
  </si>
  <si>
    <t>02.12.01.477</t>
  </si>
  <si>
    <t>KT135-2-270mm*25mm</t>
  </si>
  <si>
    <t>02.12.01.478</t>
  </si>
  <si>
    <t>KT135-2-180mm*25mm</t>
  </si>
  <si>
    <t>02.12.01.479</t>
  </si>
  <si>
    <t>KT135-2-290mm*25mm（副背）</t>
  </si>
  <si>
    <t>02.12.01.480</t>
  </si>
  <si>
    <t>K1经济型主料K5</t>
  </si>
  <si>
    <t>02.12.01.481</t>
  </si>
  <si>
    <t>K1经济型辅料T603</t>
  </si>
  <si>
    <t>02.12.01.482</t>
  </si>
  <si>
    <t>灰色拉锁95cm</t>
  </si>
  <si>
    <t>02.12.01.483</t>
  </si>
  <si>
    <t>KT-135-2-360mm（SLT0010094）</t>
  </si>
  <si>
    <t>02.12.01.484</t>
  </si>
  <si>
    <t>KT-135-2-290mm（SLT0010095）</t>
  </si>
  <si>
    <t>02.12.01.485</t>
  </si>
  <si>
    <t>KT-135-2-430mm（SLT0010096）</t>
  </si>
  <si>
    <t>02.12.01.486</t>
  </si>
  <si>
    <t>KT-135-2-380mm（SLT0010097）</t>
  </si>
  <si>
    <t>02.12.01.487</t>
  </si>
  <si>
    <t>KT-135-2-430mm（SLT0010098）</t>
  </si>
  <si>
    <t>02.12.01.488</t>
  </si>
  <si>
    <t>KT-135-2-260mm（SLT0010099）</t>
  </si>
  <si>
    <t>02.12.01.489</t>
  </si>
  <si>
    <t>KT-135-2-315mm（SLT0010100）</t>
  </si>
  <si>
    <t>02.12.01.490</t>
  </si>
  <si>
    <t>KT-135-2-400mm（SLT0010101）</t>
  </si>
  <si>
    <t>02.12.01.491</t>
  </si>
  <si>
    <t>KT-135-2-295mm（SLT0010102）</t>
  </si>
  <si>
    <t>02.12.01.492</t>
  </si>
  <si>
    <t>KT-135-2-420mm（SLT0010103）</t>
  </si>
  <si>
    <t>02.12.01.493</t>
  </si>
  <si>
    <t>KT-135-2-820mm（SLT0010104）</t>
  </si>
  <si>
    <t>02.12.01.494</t>
  </si>
  <si>
    <t>KT-135-27-255mm（SLT0010088）</t>
  </si>
  <si>
    <t>02.12.01.495</t>
  </si>
  <si>
    <t>KT-135-27-770mm（SLT0010089）</t>
  </si>
  <si>
    <t>02.12.01.496</t>
  </si>
  <si>
    <t>KT-135-27-820mm（SLT0010087）</t>
  </si>
  <si>
    <t>02.12.01.497</t>
  </si>
  <si>
    <t>KT-135-27-285mm（SLT0010090）</t>
  </si>
  <si>
    <t>02.12.01.498</t>
  </si>
  <si>
    <t>KT-135-27-365mm（SLT0010091）</t>
  </si>
  <si>
    <t>02.12.01.499</t>
  </si>
  <si>
    <t>K1新面料主料（金达）</t>
  </si>
  <si>
    <t>02.12.01.500</t>
  </si>
  <si>
    <t>K1新面料辅料（金达）</t>
  </si>
  <si>
    <t>02.12.01.505</t>
  </si>
  <si>
    <t>J7F非通风主料11.LAD3001（片）</t>
  </si>
  <si>
    <t>02.12.01.506</t>
  </si>
  <si>
    <t>J7F辅料  11.LA1528E</t>
  </si>
  <si>
    <t>02.12.01.507</t>
  </si>
  <si>
    <t>J7F通风主料11.LAD3005（片）</t>
  </si>
  <si>
    <t xml:space="preserve"> </t>
  </si>
  <si>
    <t>有实物450。漏写数据，实物和账面一致</t>
  </si>
  <si>
    <t>耿国卫</t>
  </si>
  <si>
    <t>02.12.01.508</t>
  </si>
  <si>
    <t>KT-16-180mm（TSY0000706）</t>
  </si>
  <si>
    <t>02.12.01.509</t>
  </si>
  <si>
    <t>KT-17-120mm（TSY0000704）</t>
  </si>
  <si>
    <t>02.12.01.510</t>
  </si>
  <si>
    <t>KT-17-30mm（TSY0000705）</t>
  </si>
  <si>
    <t>02.12.01.511</t>
  </si>
  <si>
    <t>黑色拉锁58cm</t>
  </si>
  <si>
    <t>02.12.01.513</t>
  </si>
  <si>
    <t>织物主料T805</t>
  </si>
  <si>
    <t>02.12.01.514</t>
  </si>
  <si>
    <t>仿皮BG183</t>
  </si>
  <si>
    <t>02.12.01.515</t>
  </si>
  <si>
    <t>织物辅料0118</t>
  </si>
  <si>
    <t>02.12.01.521</t>
  </si>
  <si>
    <t>吊紧带KT-135-2-260mm（TSY0010007）</t>
  </si>
  <si>
    <t>02.12.01.522</t>
  </si>
  <si>
    <t>吊紧带KT-135-2-340mm（TSY0010008）</t>
  </si>
  <si>
    <t>02.12.01.523</t>
  </si>
  <si>
    <t>吊紧带KT-135-2-305mm（TSY0010009）</t>
  </si>
  <si>
    <t>02.12.01.524</t>
  </si>
  <si>
    <t>缝纫线M1031</t>
  </si>
  <si>
    <t>02.12.01.526</t>
  </si>
  <si>
    <t>织物主料8339-1（TSY0000762）</t>
  </si>
  <si>
    <t>02.12.01.527</t>
  </si>
  <si>
    <t>织物辅料6386（TSY0000763）</t>
  </si>
  <si>
    <t>02.12.01.528</t>
  </si>
  <si>
    <t>吊紧带KT-135-2-990mm（TSY0010012）</t>
  </si>
  <si>
    <t>02.12.01.529</t>
  </si>
  <si>
    <t>吊紧带KT-135-2-970mm（TSY0010016）</t>
  </si>
  <si>
    <t>02.12.01.530</t>
  </si>
  <si>
    <t>吊紧带KT-135-2-400mm（TSY0010015）</t>
  </si>
  <si>
    <t>02.12.01.531</t>
  </si>
  <si>
    <t>吊紧带KT-135-2-290mm（TSY0010014）</t>
  </si>
  <si>
    <t>02.12.01.532</t>
  </si>
  <si>
    <t>吊紧带KT-135-2-240mm（TSY0010013）</t>
  </si>
  <si>
    <t>02.12.01.533</t>
  </si>
  <si>
    <t>吊紧带KT-135-2-260mm（TSY0010018）</t>
  </si>
  <si>
    <t>02.12.01.534</t>
  </si>
  <si>
    <t>吊紧带KT-135-2-210mm（TSY0010017）</t>
  </si>
  <si>
    <t>02.12.01.535</t>
  </si>
  <si>
    <t>吊紧带KT-135-2-400mm（TSY0010019）</t>
  </si>
  <si>
    <t>02.12.01.536</t>
  </si>
  <si>
    <t>吊紧带KT-135-2-400mm（TSY0010020）</t>
  </si>
  <si>
    <t>02.12.01.542</t>
  </si>
  <si>
    <t>扣条KT-17-110mm（TSY0000793）</t>
  </si>
  <si>
    <t>02.12.01.543</t>
  </si>
  <si>
    <t>塑料板460*55mm*1mm（TSY0000778）</t>
  </si>
  <si>
    <t>02.12.01.544</t>
  </si>
  <si>
    <t>M4奥铃新内饰主料（TSY0000767）</t>
  </si>
  <si>
    <t>02.12.01.545</t>
  </si>
  <si>
    <t>M4奥铃新内饰辅料（TSY0000768）</t>
  </si>
  <si>
    <t>02.12.01.546</t>
  </si>
  <si>
    <t>吊紧带KT-135-2-170mm(TSY0010022)</t>
  </si>
  <si>
    <t>02.12.01.547</t>
  </si>
  <si>
    <t>吊紧带KT-135-2-280mm(TSY0010025)</t>
  </si>
  <si>
    <t>02.12.01.548</t>
  </si>
  <si>
    <t>吊紧带KT-135-2-420mm(TSY0010024)</t>
  </si>
  <si>
    <t>02.12.01.549</t>
  </si>
  <si>
    <t>吊紧带KT-135-2-355mm(TSY0010032)</t>
  </si>
  <si>
    <t>02.12.01.550</t>
  </si>
  <si>
    <t>吊紧带KT-135-2-595mm(TSY0010033)</t>
  </si>
  <si>
    <t>02.12.01.551</t>
  </si>
  <si>
    <t>吊紧带KT-135-2-160mm(TSY0010027)</t>
  </si>
  <si>
    <t>02.12.01.552</t>
  </si>
  <si>
    <t>吊紧带KT-135-2-170mm(TSY0010026)</t>
  </si>
  <si>
    <t>02.12.01.553</t>
  </si>
  <si>
    <t>吊紧带KT-135-2-250mm(TSY0010029)</t>
  </si>
  <si>
    <t>02.12.01.554</t>
  </si>
  <si>
    <t>吊紧带KT-135-2-440mm(TSY0010028)</t>
  </si>
  <si>
    <t>02.12.01.555</t>
  </si>
  <si>
    <t>吊紧带KT-135-2-335mm(TSY0010031)</t>
  </si>
  <si>
    <t>02.12.01.556</t>
  </si>
  <si>
    <t>吊紧带KT-135-2-590mm(TSY0010030)</t>
  </si>
  <si>
    <t>02.12.01.557</t>
  </si>
  <si>
    <t>卡条KT-158-370mm(TSY0000769)</t>
  </si>
  <si>
    <t>02.12.01.558</t>
  </si>
  <si>
    <t>产品标识6800010-H26-C00（SLT0010113）</t>
  </si>
  <si>
    <t>02.12.01.559</t>
  </si>
  <si>
    <t>产品标识6905020-H26-C00（SLT0010115）</t>
  </si>
  <si>
    <t>02.12.01.560</t>
  </si>
  <si>
    <t>产品标识6800010DH26-C00（SLT0010106）</t>
  </si>
  <si>
    <t>02.12.01.561</t>
  </si>
  <si>
    <t>产品标识6905020BH26-C00（SLT0010110）</t>
  </si>
  <si>
    <t>02.12.01.562</t>
  </si>
  <si>
    <t>产品标识6903010-H26-C00（SLT0010108）</t>
  </si>
  <si>
    <t>02.12.01.563</t>
  </si>
  <si>
    <t>产品标识6905100-H26-C00（SLT0010112）</t>
  </si>
  <si>
    <t>02.12.01.564</t>
  </si>
  <si>
    <t>产品标识6800010AH26-C00（SLT0010114）</t>
  </si>
  <si>
    <t>02.12.01.566</t>
  </si>
  <si>
    <t>产品标识6800010EH26-C00（SLT0010107）</t>
  </si>
  <si>
    <t>02.12.01.568</t>
  </si>
  <si>
    <t>产品标识6903010AH26-C00（SLT0010109）</t>
  </si>
  <si>
    <t>02.12.01.569</t>
  </si>
  <si>
    <t>丝光线（棕色线）FAWML5012</t>
  </si>
  <si>
    <t>02.12.01.571</t>
  </si>
  <si>
    <t>吊紧带KT-135-2-740mm(TSY0010039)</t>
  </si>
  <si>
    <t>02.12.01.572</t>
  </si>
  <si>
    <t>吊紧带KT-135-2-240mm(TSY0010040)</t>
  </si>
  <si>
    <t>02.12.01.573</t>
  </si>
  <si>
    <t>吊紧带KT-40-95mm(TSY0000668)</t>
  </si>
  <si>
    <t>02.12.01.576</t>
  </si>
  <si>
    <t>吊紧带KT-135-2-225mm（TSY0010041）</t>
  </si>
  <si>
    <t>02.12.01.577</t>
  </si>
  <si>
    <t>吊紧带KT-135-2-405mm（TSY0010042）</t>
  </si>
  <si>
    <t>02.12.01.581</t>
  </si>
  <si>
    <t>H4-S正背2019款</t>
  </si>
  <si>
    <t>02.12.01.582</t>
  </si>
  <si>
    <t>H4-S正座2019款</t>
  </si>
  <si>
    <t>02.12.01.583</t>
  </si>
  <si>
    <t>H4-S副背2019款</t>
  </si>
  <si>
    <t>02.12.01.584</t>
  </si>
  <si>
    <t>H4-S副座2019款</t>
  </si>
  <si>
    <t>02.12.01.585</t>
  </si>
  <si>
    <t>H4-B正司机背2019款</t>
  </si>
  <si>
    <t>02.12.01.586</t>
  </si>
  <si>
    <t>H4-B正司机座2019款</t>
  </si>
  <si>
    <t>02.12.01.587</t>
  </si>
  <si>
    <t>H4-B副司机座2019款</t>
  </si>
  <si>
    <t>02.12.01.588</t>
  </si>
  <si>
    <t>H4-B副司机背2019款</t>
  </si>
  <si>
    <t>02.12.01.595</t>
  </si>
  <si>
    <t>H4-A正座2019款</t>
  </si>
  <si>
    <t>02.12.01.596</t>
  </si>
  <si>
    <t>H4-A副座2019款</t>
  </si>
  <si>
    <t>02.12.01.597</t>
  </si>
  <si>
    <t>H4-A正背2019款</t>
  </si>
  <si>
    <t>02.12.01.603</t>
  </si>
  <si>
    <t>230*27吊紧带</t>
  </si>
  <si>
    <t>02.12.01.604</t>
  </si>
  <si>
    <t>780*27吊紧带</t>
  </si>
  <si>
    <t>02.12.02.054</t>
  </si>
  <si>
    <t>φ5*28平机十字螺丝</t>
  </si>
  <si>
    <t>02.12.02.062</t>
  </si>
  <si>
    <t>φ10*30外方螺丝黑</t>
  </si>
  <si>
    <t>02.12.02.104</t>
  </si>
  <si>
    <t>欧马可不粘胶标牌</t>
  </si>
  <si>
    <t>02.12.02.105</t>
  </si>
  <si>
    <t>美纹纸</t>
  </si>
  <si>
    <t>02.12.02.124A</t>
  </si>
  <si>
    <t>（306）80*30*1500条形码</t>
  </si>
  <si>
    <t>02.12.02.125</t>
  </si>
  <si>
    <t>（306）条形码5*3</t>
  </si>
  <si>
    <t>02.12.02.126</t>
  </si>
  <si>
    <t>色带（宽11）</t>
  </si>
  <si>
    <t>02.12.02.130</t>
  </si>
  <si>
    <t>（306）60*40*1000条形码</t>
  </si>
  <si>
    <t>02.12.05.097</t>
  </si>
  <si>
    <t>M4硬质棉</t>
  </si>
  <si>
    <t>02.12.06.081</t>
  </si>
  <si>
    <t>170粘扣</t>
  </si>
  <si>
    <t>02.12.06.082</t>
  </si>
  <si>
    <t>208粘扣</t>
  </si>
  <si>
    <t>02.12.06.102</t>
  </si>
  <si>
    <t>刺钩条（红包）</t>
  </si>
  <si>
    <t>02.12.06.104</t>
  </si>
  <si>
    <t>02.12.06.108</t>
  </si>
  <si>
    <t>靠背泡沫横向钢丝上部</t>
  </si>
  <si>
    <t>02.12.06.109</t>
  </si>
  <si>
    <t>靠背泡沫竖向钢丝右</t>
  </si>
  <si>
    <t>02.12.06.110</t>
  </si>
  <si>
    <t>泡沫横向内嵌钢丝</t>
  </si>
  <si>
    <t>02.12.06.111</t>
  </si>
  <si>
    <t>左座垫泡沫竖向钢丝</t>
  </si>
  <si>
    <t>02.12.06.112</t>
  </si>
  <si>
    <t>前排座垫泡沫U型钢丝</t>
  </si>
  <si>
    <t>02.12.06.113</t>
  </si>
  <si>
    <t>泡沫芯部左侧竖向内嵌钢丝</t>
  </si>
  <si>
    <t>02.12.06.114</t>
  </si>
  <si>
    <t>02.12.06.115</t>
  </si>
  <si>
    <t>后座垫泡沫芯部横向钢丝</t>
  </si>
  <si>
    <t>02.12.06.119</t>
  </si>
  <si>
    <t>后座垫左侧U型内嵌钢丝</t>
  </si>
  <si>
    <t>02.12.06.120</t>
  </si>
  <si>
    <t>后靠背下部内嵌钢丝</t>
  </si>
  <si>
    <t>02.12.06.121</t>
  </si>
  <si>
    <t>靠背泡沫竖向钢丝左</t>
  </si>
  <si>
    <t>02.12.07.006</t>
  </si>
  <si>
    <t>纱剪</t>
  </si>
  <si>
    <t>02.12.07.014</t>
  </si>
  <si>
    <t>磁铁定规</t>
  </si>
  <si>
    <t>02.12.07.015</t>
  </si>
  <si>
    <t>针杆</t>
  </si>
  <si>
    <t>02.12.07.016</t>
  </si>
  <si>
    <t>挑线簧</t>
  </si>
  <si>
    <t>02.12.07.018</t>
  </si>
  <si>
    <t>刀片（裁床）</t>
  </si>
  <si>
    <t>02.12.07.034</t>
  </si>
  <si>
    <t>绝缘纸板条4*46.5</t>
  </si>
  <si>
    <t>在虚仓</t>
  </si>
  <si>
    <t>02.12.07.036</t>
  </si>
  <si>
    <t>手针</t>
  </si>
  <si>
    <t>02.12.07.037</t>
  </si>
  <si>
    <t>黑牙管</t>
  </si>
  <si>
    <t>02.12.07.039</t>
  </si>
  <si>
    <t>打孔纸</t>
  </si>
  <si>
    <t>02.12.07.040</t>
  </si>
  <si>
    <t>胶膜</t>
  </si>
  <si>
    <t>02.12.07.054</t>
  </si>
  <si>
    <t>绕线器组件</t>
  </si>
  <si>
    <t>02.12.07.057</t>
  </si>
  <si>
    <t>针板螺丝</t>
  </si>
  <si>
    <t>02.12.07.078</t>
  </si>
  <si>
    <t>同步带</t>
  </si>
  <si>
    <t>02.12.07.079</t>
  </si>
  <si>
    <t>裁床再覆盖膜</t>
  </si>
  <si>
    <t>02.12.07.081</t>
  </si>
  <si>
    <t>轴承604</t>
  </si>
  <si>
    <t>02.12.07.097</t>
  </si>
  <si>
    <t>塑料压脚</t>
  </si>
  <si>
    <t>02.12.07.103</t>
  </si>
  <si>
    <t>针板</t>
  </si>
  <si>
    <t>02.12.07.105</t>
  </si>
  <si>
    <t>梭芯（小）</t>
  </si>
  <si>
    <t>02.12.07.106</t>
  </si>
  <si>
    <t>梭盒</t>
  </si>
  <si>
    <t>02.12.07.108</t>
  </si>
  <si>
    <t>送布牙</t>
  </si>
  <si>
    <t>02.12.07.114</t>
  </si>
  <si>
    <t>定刀</t>
  </si>
  <si>
    <t>02.12.07.115</t>
  </si>
  <si>
    <t>动刀</t>
  </si>
  <si>
    <t>02.12.07.116</t>
  </si>
  <si>
    <t>磨刀石</t>
  </si>
  <si>
    <t>02.12.07.117</t>
  </si>
  <si>
    <t>机针DP*17*16KN</t>
  </si>
  <si>
    <t>02.12.07.118</t>
  </si>
  <si>
    <t>机针DP*17*20KN</t>
  </si>
  <si>
    <t>02.12.07.119</t>
  </si>
  <si>
    <t>机针DC*1*16KN</t>
  </si>
  <si>
    <t>02.12.07.127</t>
  </si>
  <si>
    <t>剪刀</t>
  </si>
  <si>
    <t>02.12.07.157</t>
  </si>
  <si>
    <t>德盛旋梭</t>
  </si>
  <si>
    <t>02.12.07.162</t>
  </si>
  <si>
    <t>机针DP*5*14KN</t>
  </si>
  <si>
    <t>02.12.07.191</t>
  </si>
  <si>
    <t>机针DP*17*18</t>
  </si>
  <si>
    <t>02.12.07.263</t>
  </si>
  <si>
    <t>机油</t>
  </si>
  <si>
    <t>02.12.07.265</t>
  </si>
  <si>
    <t>气缸调节阀</t>
  </si>
  <si>
    <t>02.12.07.295</t>
  </si>
  <si>
    <t>电剪刀刀片（8寸）</t>
  </si>
  <si>
    <t>02.12.07.305</t>
  </si>
  <si>
    <t>钢丝手套（小号）</t>
  </si>
  <si>
    <t>02.12.07.328</t>
  </si>
  <si>
    <t>白色润滑脂</t>
  </si>
  <si>
    <t>02.12.07.452</t>
  </si>
  <si>
    <t>脚踏开关</t>
  </si>
  <si>
    <t>02.12.07.471</t>
  </si>
  <si>
    <t>定位钩</t>
  </si>
  <si>
    <t>02.12.07.478</t>
  </si>
  <si>
    <t>缝纫踏板</t>
  </si>
  <si>
    <t>02.12.07.491</t>
  </si>
  <si>
    <t>工作灯（缝纫用）</t>
  </si>
  <si>
    <t>02.12.07.492</t>
  </si>
  <si>
    <t>断布机磨刀石组件</t>
  </si>
  <si>
    <t>02.12.07.493</t>
  </si>
  <si>
    <t>硅油(桶）</t>
  </si>
  <si>
    <t>02.12.07.499</t>
  </si>
  <si>
    <t>11寸剪刀</t>
  </si>
  <si>
    <t>02.12.07.500</t>
  </si>
  <si>
    <t>海菱原厂压脚</t>
  </si>
  <si>
    <t>02.12.07.501</t>
  </si>
  <si>
    <t>刚毛管</t>
  </si>
  <si>
    <t>02.12.07.509</t>
  </si>
  <si>
    <t>小油壶</t>
  </si>
  <si>
    <t>02.12.07.510</t>
  </si>
  <si>
    <t>绣花机针</t>
  </si>
  <si>
    <t>02.12.07.519</t>
  </si>
  <si>
    <t>剪线簧片 0.3m</t>
  </si>
  <si>
    <t>02.12.07.520</t>
  </si>
  <si>
    <t>剪线簧片 1.5m</t>
  </si>
  <si>
    <t>02.12.07.522</t>
  </si>
  <si>
    <t>针夹螺丝</t>
  </si>
  <si>
    <t>02.12.07.523</t>
  </si>
  <si>
    <t>松线装置</t>
  </si>
  <si>
    <t>02.12.07.524</t>
  </si>
  <si>
    <t>绣花机定刀</t>
  </si>
  <si>
    <t>02.12.07.525</t>
  </si>
  <si>
    <t>绣花机动刀</t>
  </si>
  <si>
    <t>02.12.07.529</t>
  </si>
  <si>
    <t>小碗型压脚</t>
  </si>
  <si>
    <t>02.12.07.533</t>
  </si>
  <si>
    <t>小针板螺丝</t>
  </si>
  <si>
    <t>02.12.19.012</t>
  </si>
  <si>
    <t>聚氨酯用添加剂（二乙醇胺）</t>
  </si>
  <si>
    <t>02.12.19.021</t>
  </si>
  <si>
    <t>喷胶</t>
  </si>
  <si>
    <t>02.12.19.027</t>
  </si>
  <si>
    <t>聚醚多元醇3600</t>
  </si>
  <si>
    <t>02.12.19.029</t>
  </si>
  <si>
    <t>MDI-25</t>
  </si>
  <si>
    <t>02.12.19.036</t>
  </si>
  <si>
    <t>催化剂（MP608）</t>
  </si>
  <si>
    <t>02.12.19.039</t>
  </si>
  <si>
    <t>开孔剂（发泡）</t>
  </si>
  <si>
    <t>02.12.19.041</t>
  </si>
  <si>
    <t>催化剂（33LSI）</t>
  </si>
  <si>
    <t>02.12.19.047</t>
  </si>
  <si>
    <t>脱模剂HA-108</t>
  </si>
  <si>
    <t>02.12.19.048</t>
  </si>
  <si>
    <t>发泡料93/28</t>
  </si>
  <si>
    <t>02.12.19.051</t>
  </si>
  <si>
    <t>MP609</t>
  </si>
  <si>
    <t>02.12.19.052</t>
  </si>
  <si>
    <t>SIL1103</t>
  </si>
  <si>
    <t>02.12.25.010</t>
  </si>
  <si>
    <t>M31RB解锁拉线</t>
  </si>
  <si>
    <t>02.12.25.019</t>
  </si>
  <si>
    <t>M31RB下端座盆总成（泳漆）</t>
  </si>
  <si>
    <t>02.12.25.021</t>
  </si>
  <si>
    <t>M31RB锁扣总成</t>
  </si>
  <si>
    <t>02.12.25.022</t>
  </si>
  <si>
    <t>M31RB头枕骨架（头枕管）</t>
  </si>
  <si>
    <t>02.13.01.002</t>
  </si>
  <si>
    <t>布料SQ0050</t>
  </si>
  <si>
    <t>02.13.01.062A</t>
  </si>
  <si>
    <t>VT主料  （山东金达）</t>
  </si>
  <si>
    <t>02.13.01.063A</t>
  </si>
  <si>
    <t>VT辅料  （山东金达）</t>
  </si>
  <si>
    <t>02.13.01.082</t>
  </si>
  <si>
    <t>布料ZQ0243（海外出口）</t>
  </si>
  <si>
    <t>02.13.01.090</t>
  </si>
  <si>
    <t>M4奥铃主料HQ0019</t>
  </si>
  <si>
    <t>02.13.01.091</t>
  </si>
  <si>
    <t>M4奥铃辅料DQ0182</t>
  </si>
  <si>
    <t>02.13.01.097</t>
  </si>
  <si>
    <t>H3A主料EM200</t>
  </si>
  <si>
    <t>02.13.01.098</t>
  </si>
  <si>
    <t>H3A辅料EM100</t>
  </si>
  <si>
    <t>02.13.01.099</t>
  </si>
  <si>
    <t>L3000主料K862-1-A</t>
  </si>
  <si>
    <t>02.13.01.100</t>
  </si>
  <si>
    <t>L3000辅料K862-2-A</t>
  </si>
  <si>
    <t>02.13.01.103</t>
  </si>
  <si>
    <t>OM-ZY4主料</t>
  </si>
  <si>
    <t>02.13.01.105</t>
  </si>
  <si>
    <t>GM100辅料</t>
  </si>
  <si>
    <t>02.13.01.123</t>
  </si>
  <si>
    <t>T590-1 主料</t>
  </si>
  <si>
    <t>02.13.01.124</t>
  </si>
  <si>
    <t>M20黄棕色皮革</t>
  </si>
  <si>
    <t>02.13.01.125</t>
  </si>
  <si>
    <t>M20 S皮革</t>
  </si>
  <si>
    <t>02.13.01.129</t>
  </si>
  <si>
    <t>OM-ZY7辅料</t>
  </si>
  <si>
    <t>02.13.01.133</t>
  </si>
  <si>
    <t>OM-ZY8布料</t>
  </si>
  <si>
    <t>02.13.01.139</t>
  </si>
  <si>
    <t>GTL织物主料NM104</t>
  </si>
  <si>
    <t>02.13.01.140</t>
  </si>
  <si>
    <t>GTL织物辅料NM106</t>
  </si>
  <si>
    <t>02.13.01.141</t>
  </si>
  <si>
    <t>GTL织物主料NM113</t>
  </si>
  <si>
    <t>02.13.01.143</t>
  </si>
  <si>
    <t>GTL织物辅料NM110</t>
  </si>
  <si>
    <t>02.13.01.144</t>
  </si>
  <si>
    <t>GTL织物主料NM102</t>
  </si>
  <si>
    <t>02.13.01.145</t>
  </si>
  <si>
    <t>GTL灰色PU面料NM101</t>
  </si>
  <si>
    <t>02.13.01.148</t>
  </si>
  <si>
    <r>
      <rPr>
        <sz val="9"/>
        <color theme="1"/>
        <rFont val="微软雅黑"/>
        <charset val="134"/>
      </rPr>
      <t>GTL毛毡布260g/</t>
    </r>
    <r>
      <rPr>
        <sz val="9"/>
        <color theme="1"/>
        <rFont val="宋体"/>
        <charset val="134"/>
      </rPr>
      <t>㎡</t>
    </r>
  </si>
  <si>
    <t>02.13.01.149</t>
  </si>
  <si>
    <t>GTL织物主料NM108</t>
  </si>
  <si>
    <t>02.13.01.152</t>
  </si>
  <si>
    <t>GTL织物辅料NM107</t>
  </si>
  <si>
    <t>02.13.02.002</t>
  </si>
  <si>
    <t>KT-158-390mm</t>
  </si>
  <si>
    <t>02.13.02.010</t>
  </si>
  <si>
    <t>02.13.02.026</t>
  </si>
  <si>
    <t>KT-106-270mm</t>
  </si>
  <si>
    <t>02.13.02.028</t>
  </si>
  <si>
    <t>KT-106-255mm</t>
  </si>
  <si>
    <t>02.13.02.034</t>
  </si>
  <si>
    <t>KT-40-150mm</t>
  </si>
  <si>
    <t>02.13.02.035</t>
  </si>
  <si>
    <t>KT-40-85mm</t>
  </si>
  <si>
    <t>02.13.02.036</t>
  </si>
  <si>
    <t>KT-39-150mm</t>
  </si>
  <si>
    <t>02.13.02.037</t>
  </si>
  <si>
    <t>KT-39-85mm</t>
  </si>
  <si>
    <t>02.13.02.049</t>
  </si>
  <si>
    <t>黑拉锁72cm</t>
  </si>
  <si>
    <t>02.13.02.072</t>
  </si>
  <si>
    <t>绝缘板纸条H4-41.8*13</t>
  </si>
  <si>
    <t>02.13.02.074</t>
  </si>
  <si>
    <t>黑搭扣（软）20mm</t>
  </si>
  <si>
    <t>02.13.02.075</t>
  </si>
  <si>
    <t>黑搭扣（硬）20mm</t>
  </si>
  <si>
    <t>02.13.02.083</t>
  </si>
  <si>
    <t>上卧铺防护网总成1B249吊铺</t>
  </si>
  <si>
    <t>02.13.02.084</t>
  </si>
  <si>
    <t>上卧铺拉带总成（三）短1B249吊铺</t>
  </si>
  <si>
    <t>02.13.02.085</t>
  </si>
  <si>
    <t>上卧铺拉带总成（二）长1B249吊铺</t>
  </si>
  <si>
    <t>02.13.02.110</t>
  </si>
  <si>
    <t>KT-135-2-270mm</t>
  </si>
  <si>
    <t>02.13.02.111</t>
  </si>
  <si>
    <t>KT-135-2-265mm</t>
  </si>
  <si>
    <t>02.13.02.113</t>
  </si>
  <si>
    <t>KT-135-2-290mm</t>
  </si>
  <si>
    <t>02.13.02.114</t>
  </si>
  <si>
    <t>KT-135-2-305mm</t>
  </si>
  <si>
    <t>02.13.02.116</t>
  </si>
  <si>
    <t>KT-135-2-360mm</t>
  </si>
  <si>
    <t>02.13.02.117</t>
  </si>
  <si>
    <t>KT-135-2-380mm</t>
  </si>
  <si>
    <t>02.13.02.150</t>
  </si>
  <si>
    <t>KT-135-2-230mm</t>
  </si>
  <si>
    <t>02.13.02.152</t>
  </si>
  <si>
    <t>灰拉锁75cm</t>
  </si>
  <si>
    <t>沧州监狱代码，还未转入库</t>
  </si>
  <si>
    <t>02.13.02.200</t>
  </si>
  <si>
    <t>缝纫线210D/6（大轴）</t>
  </si>
  <si>
    <t>02.13.02.201</t>
  </si>
  <si>
    <t>KT-15-155mm</t>
  </si>
  <si>
    <t>02.13.02.203</t>
  </si>
  <si>
    <t>KT-40-65mm</t>
  </si>
  <si>
    <t>02.13.02.206</t>
  </si>
  <si>
    <t>KT-39-65mm</t>
  </si>
  <si>
    <t>02.13.02.212</t>
  </si>
  <si>
    <t>黑松紧带2.0cm</t>
  </si>
  <si>
    <t>02.13.02.226</t>
  </si>
  <si>
    <t>KT-158-380mm</t>
  </si>
  <si>
    <t>02.13.02.227</t>
  </si>
  <si>
    <t>KT-158-895mm</t>
  </si>
  <si>
    <t>02.13.02.229</t>
  </si>
  <si>
    <t>KT-158-140mm</t>
  </si>
  <si>
    <t>02.13.02.231</t>
  </si>
  <si>
    <t>KT-106-180mm</t>
  </si>
  <si>
    <t>02.13.02.265</t>
  </si>
  <si>
    <t>KT-106-200mm</t>
  </si>
  <si>
    <t>02.13.02.279</t>
  </si>
  <si>
    <t>KT-158-200mm</t>
  </si>
  <si>
    <t>02.13.02.280</t>
  </si>
  <si>
    <t>KT-106-215mm</t>
  </si>
  <si>
    <t>02.13.02.332</t>
  </si>
  <si>
    <t>KT-217-75mm</t>
  </si>
  <si>
    <t>02.13.02.333</t>
  </si>
  <si>
    <t>KT-217-80mm</t>
  </si>
  <si>
    <t>02.13.02.340</t>
  </si>
  <si>
    <t>KT-135-2-295mm</t>
  </si>
  <si>
    <t>02.13.02.342</t>
  </si>
  <si>
    <t>KT-135-2-330mm</t>
  </si>
  <si>
    <t>02.13.02.343</t>
  </si>
  <si>
    <t>KT-135-2-370mm</t>
  </si>
  <si>
    <t>02.13.02.344</t>
  </si>
  <si>
    <t>KT-135-2-720mm</t>
  </si>
  <si>
    <t>02.13.02.345</t>
  </si>
  <si>
    <t>KT-135-2-870mm</t>
  </si>
  <si>
    <t>02.13.02.347</t>
  </si>
  <si>
    <t>KT-16-185mm</t>
  </si>
  <si>
    <t>02.13.02.348</t>
  </si>
  <si>
    <t>KT-16-110mm</t>
  </si>
  <si>
    <t>02.13.02.351</t>
  </si>
  <si>
    <t>灰色丝光线30#</t>
  </si>
  <si>
    <t>02.13.02.354</t>
  </si>
  <si>
    <t>米拉锁50cm</t>
  </si>
  <si>
    <t>02.13.02.367</t>
  </si>
  <si>
    <t>KT-15 - 45mm</t>
  </si>
  <si>
    <t>02.13.02.368</t>
  </si>
  <si>
    <t>KT-15 -290mm</t>
  </si>
  <si>
    <t>02.13.02.369</t>
  </si>
  <si>
    <t>KT-15-1200mm</t>
  </si>
  <si>
    <t>02.13.02.370</t>
  </si>
  <si>
    <t>KT-40-135mm</t>
  </si>
  <si>
    <t>02.13.02.371</t>
  </si>
  <si>
    <t>KT-39-135mm</t>
  </si>
  <si>
    <t>02.13.02.375</t>
  </si>
  <si>
    <t>KT-135-2-410mm</t>
  </si>
  <si>
    <t>02.13.02.377</t>
  </si>
  <si>
    <t>KT-135-2-770mm正背</t>
  </si>
  <si>
    <t>02.13.02.395</t>
  </si>
  <si>
    <t>KT-135打孔吊紧带6802500X2001A-DJD-2</t>
  </si>
  <si>
    <t>02.13.02.414</t>
  </si>
  <si>
    <t>KT-135-2-770mm副背</t>
  </si>
  <si>
    <t>02.13.02.430</t>
  </si>
  <si>
    <t>KT-15-330mm</t>
  </si>
  <si>
    <t>02.13.02.436</t>
  </si>
  <si>
    <t>灰色明线丝光（20/3股）HAM2994</t>
  </si>
  <si>
    <t>02.13.02.450</t>
  </si>
  <si>
    <t>标识H0704010008AO</t>
  </si>
  <si>
    <t>02.13.02.453</t>
  </si>
  <si>
    <t>H4吊网（L1400mm）</t>
  </si>
  <si>
    <t>02.13.02.461</t>
  </si>
  <si>
    <t>吊紧带315*25</t>
  </si>
  <si>
    <t>02.13.02.464</t>
  </si>
  <si>
    <t>M3000塑料板250mm*50mm</t>
  </si>
  <si>
    <t>02.13.02.468</t>
  </si>
  <si>
    <t>KT-15-1240mm</t>
  </si>
  <si>
    <t>02.13.02.473</t>
  </si>
  <si>
    <t>吊紧带KT-15-300（TSY0000669）</t>
  </si>
  <si>
    <t>02.13.02.474</t>
  </si>
  <si>
    <t>吊紧带KT-15-405（TSY0000814）</t>
  </si>
  <si>
    <t>02.16.01.008</t>
  </si>
  <si>
    <t>M31RB钢琴黑色漆906AE-BJS-0345</t>
  </si>
  <si>
    <t>02.16.01.012</t>
  </si>
  <si>
    <t>底漆519311（阿克苏）</t>
  </si>
  <si>
    <t>02.16.01.013</t>
  </si>
  <si>
    <t>稀释剂214.02036（阿克苏）</t>
  </si>
  <si>
    <t>02.16.01.041</t>
  </si>
  <si>
    <t>溶剂型色漆WLF126903</t>
  </si>
  <si>
    <t>02.16.01.042</t>
  </si>
  <si>
    <t>溶剂型色漆WLF126904</t>
  </si>
  <si>
    <t>02.16.01.043</t>
  </si>
  <si>
    <t>除漆剂A</t>
  </si>
  <si>
    <t>02.16.01.044</t>
  </si>
  <si>
    <t>除漆剂B</t>
  </si>
  <si>
    <t>02.16.01.045</t>
  </si>
  <si>
    <t>05-10165N-SFESC-165清漆521114（T）</t>
  </si>
  <si>
    <t>02.16.01.048</t>
  </si>
  <si>
    <t>MATTBLACKBASE(G7)色漆822AI-BJS-62055</t>
  </si>
  <si>
    <t>02.16.01.049</t>
  </si>
  <si>
    <t>Poly Hard BA-4（XTX-F）822AI-JJS-8492</t>
  </si>
  <si>
    <t>02.16.01.050</t>
  </si>
  <si>
    <t>固化剂822AE-JJS-158</t>
  </si>
  <si>
    <t>02.16.01.052</t>
  </si>
  <si>
    <t>杀菌剂5008001</t>
  </si>
  <si>
    <t>02.16.01.053</t>
  </si>
  <si>
    <t>820AE-BJS-1143 H3310586-1K BLACK PRIMERG HRC</t>
  </si>
  <si>
    <t>02.16.01.054</t>
  </si>
  <si>
    <t>溶解性色漆WLF126674蓝色</t>
  </si>
  <si>
    <t>02.16.01.055</t>
  </si>
  <si>
    <t>溶解性色漆WLF126681蜜蜂黄</t>
  </si>
  <si>
    <t>02.16.01.056</t>
  </si>
  <si>
    <t>稀释剂WLF126679</t>
  </si>
  <si>
    <t>02.16.01.057</t>
  </si>
  <si>
    <t>稀释剂WLF126673</t>
  </si>
  <si>
    <t>02.16.01.058</t>
  </si>
  <si>
    <t>清漆WLF76939</t>
  </si>
  <si>
    <t>02.16.01.059</t>
  </si>
  <si>
    <t>固化剂WLF125492</t>
  </si>
  <si>
    <t>02.16.01.060</t>
  </si>
  <si>
    <t>溶剂型色漆WLF125475极地白</t>
  </si>
  <si>
    <t>02.16.01.061</t>
  </si>
  <si>
    <t>溶剂型清漆WLF125478</t>
  </si>
  <si>
    <t>02.16.01.064</t>
  </si>
  <si>
    <t>溶剂型色漆WLF126678</t>
  </si>
  <si>
    <t>02.16.01.065</t>
  </si>
  <si>
    <t>溶剂型色漆WLF126675</t>
  </si>
  <si>
    <t>02.16.01.066</t>
  </si>
  <si>
    <t>溶剂型色漆WLF126677</t>
  </si>
  <si>
    <t>02.16.01.067</t>
  </si>
  <si>
    <t>溶剂型色漆WLF127167</t>
  </si>
  <si>
    <t>02.16.01.068</t>
  </si>
  <si>
    <t>L-CIW海贝金906AE-DJS-0612</t>
  </si>
  <si>
    <t>02.16.01.070</t>
  </si>
  <si>
    <t>L-B9Z月光银906AE-ZJS-0614</t>
  </si>
  <si>
    <t>02.16.01.071</t>
  </si>
  <si>
    <t>L-A5W宝石蓝906AE-AJS-0610</t>
  </si>
  <si>
    <t>02.16.01.072</t>
  </si>
  <si>
    <t>溶剂型色漆WLF126901</t>
  </si>
  <si>
    <t>02.16.01.073</t>
  </si>
  <si>
    <t>溶剂型色漆WLF126902</t>
  </si>
  <si>
    <t>02.16.01.074</t>
  </si>
  <si>
    <t>溶剂型色漆WLF126729</t>
  </si>
  <si>
    <t>02.16.01.075</t>
  </si>
  <si>
    <t>溶剂型色漆WLF126730</t>
  </si>
  <si>
    <t>02.16.01.076</t>
  </si>
  <si>
    <t>溶剂型色漆WLF126731</t>
  </si>
  <si>
    <t>02.16.01.077</t>
  </si>
  <si>
    <t>溶剂型色漆WLF126732</t>
  </si>
  <si>
    <t>02.16.01.082</t>
  </si>
  <si>
    <t>稀释剂WLR126682</t>
  </si>
  <si>
    <t>02.16.01.083</t>
  </si>
  <si>
    <t>906AE-BJS-0354B40钢琴黑</t>
  </si>
  <si>
    <t>02.16.01.084</t>
  </si>
  <si>
    <t>色漆WLF126680</t>
  </si>
  <si>
    <t>02.16.01.085</t>
  </si>
  <si>
    <t>溶剂型底漆WLF125480</t>
  </si>
  <si>
    <t>02.16.01.087</t>
  </si>
  <si>
    <t>大众316/311极地白底漆（128604）</t>
  </si>
  <si>
    <t>02.16.01.088</t>
  </si>
  <si>
    <t>灰底SN8622</t>
  </si>
  <si>
    <t>02.16.01.089</t>
  </si>
  <si>
    <t>底漆稀释剂A633-100</t>
  </si>
  <si>
    <t>02.16.01.090</t>
  </si>
  <si>
    <t>丹霞红BAIC-MN9163</t>
  </si>
  <si>
    <t>02.16.01.091</t>
  </si>
  <si>
    <t>珠光白BAIC-M031-GHRC</t>
  </si>
  <si>
    <t>02.16.01.092</t>
  </si>
  <si>
    <t>色/底稀释剂A634</t>
  </si>
  <si>
    <t>02.16.01.093</t>
  </si>
  <si>
    <t>钢琴黑底漆SN8424</t>
  </si>
  <si>
    <t>02.16.01.096</t>
  </si>
  <si>
    <t>超级固化剂GA930</t>
  </si>
  <si>
    <t>02.16.01.097</t>
  </si>
  <si>
    <t>清漆稀释剂A633-64</t>
  </si>
  <si>
    <t>02.16.01.098</t>
  </si>
  <si>
    <t>靓蓝BAIC-M959</t>
  </si>
  <si>
    <t>02.16.01.099</t>
  </si>
  <si>
    <t>哑光黑SN842</t>
  </si>
  <si>
    <t>02.16.01.100</t>
  </si>
  <si>
    <t>烟熏灰WLF128031</t>
  </si>
  <si>
    <t>02.16.01.101</t>
  </si>
  <si>
    <t>BAIC-M9135-GHRC激情橙</t>
  </si>
  <si>
    <t>02.16.01.102</t>
  </si>
  <si>
    <t>A604固化剂</t>
  </si>
  <si>
    <t>02.16.01.103</t>
  </si>
  <si>
    <t>A602固化剂</t>
  </si>
  <si>
    <t>02.16.03.068</t>
  </si>
  <si>
    <t>粘尘剂</t>
  </si>
  <si>
    <t>02.16.03.069</t>
  </si>
  <si>
    <t>水枪清洗剂</t>
  </si>
  <si>
    <t>02.05.04.001</t>
  </si>
  <si>
    <t>ф5（圆棍）</t>
  </si>
  <si>
    <t>02.12.06.007</t>
  </si>
  <si>
    <t>φ2.5*440钢丝</t>
  </si>
  <si>
    <t>02.12.01.018</t>
  </si>
  <si>
    <t>白线（纯涤纶）</t>
  </si>
  <si>
    <t>02.12.01.114</t>
  </si>
  <si>
    <t>土米黄线</t>
  </si>
  <si>
    <t>02.12.01.227</t>
  </si>
  <si>
    <t>山西大运3001</t>
  </si>
  <si>
    <t>02.12.07.061</t>
  </si>
  <si>
    <t>画皮纸</t>
  </si>
  <si>
    <t>02.13.01.003</t>
  </si>
  <si>
    <t>布料KQ0197</t>
  </si>
  <si>
    <t>02.13.01.005</t>
  </si>
  <si>
    <t>布料ZQ0130</t>
  </si>
  <si>
    <t>02.13.01.007</t>
  </si>
  <si>
    <t>H3重卡主料（布料W807）</t>
  </si>
  <si>
    <t>02.13.02.001</t>
  </si>
  <si>
    <t>KT-158-975mm</t>
  </si>
  <si>
    <t>02.13.03.001</t>
  </si>
  <si>
    <t>钢丝2.5*400mm</t>
  </si>
  <si>
    <t>02.13.02.004</t>
  </si>
  <si>
    <t>陕汽布套纸箱</t>
  </si>
  <si>
    <t>02.13.02.005</t>
  </si>
  <si>
    <t>绝缘纸板条49*4.5cm</t>
  </si>
  <si>
    <t>02.13.02.006</t>
  </si>
  <si>
    <t>02.13.02.008</t>
  </si>
  <si>
    <t>缝纫标识</t>
  </si>
  <si>
    <t>02.13.02.011</t>
  </si>
  <si>
    <t>豪华背标识H0681010012A0-01</t>
  </si>
  <si>
    <t>02.13.02.016</t>
  </si>
  <si>
    <t>02.13.02.017</t>
  </si>
  <si>
    <t>黑拉锁25cm</t>
  </si>
  <si>
    <t>02.13.02.018</t>
  </si>
  <si>
    <t>座垫标识H0681010012A0-02</t>
  </si>
  <si>
    <t>02.13.02.019</t>
  </si>
  <si>
    <t>H2座垫标识1B24968100002-21</t>
  </si>
  <si>
    <t>02.13.02.022</t>
  </si>
  <si>
    <t>KT-15-450mm</t>
  </si>
  <si>
    <t>02.13.02.023</t>
  </si>
  <si>
    <t>KT-15-310mm</t>
  </si>
  <si>
    <t>02.13.02.025</t>
  </si>
  <si>
    <t>KT-106-380mm</t>
  </si>
  <si>
    <t>02.13.02.027</t>
  </si>
  <si>
    <t>KT-106-295mm</t>
  </si>
  <si>
    <t>02.13.02.029</t>
  </si>
  <si>
    <t>KT-106-225mm</t>
  </si>
  <si>
    <t>02.13.02.030</t>
  </si>
  <si>
    <t>KT-105-27-340mm</t>
  </si>
  <si>
    <t>02.13.02.031</t>
  </si>
  <si>
    <t>KT-15-410mm</t>
  </si>
  <si>
    <t>02.13.02.033</t>
  </si>
  <si>
    <t>KT-15-350mm</t>
  </si>
  <si>
    <t>02.13.02.038</t>
  </si>
  <si>
    <t>KT-106-320mm</t>
  </si>
  <si>
    <t>02.13.02.041</t>
  </si>
  <si>
    <t>KT-17-35mm</t>
  </si>
  <si>
    <t>02.13.02.044</t>
  </si>
  <si>
    <t>KT-15-325mm</t>
  </si>
  <si>
    <t>02.13.02.046</t>
  </si>
  <si>
    <t>打孔纸1.8m</t>
  </si>
  <si>
    <t>02.13.02.060</t>
  </si>
  <si>
    <t>黑拉锁250cm</t>
  </si>
  <si>
    <t>02.13.01.015</t>
  </si>
  <si>
    <t>布料1505</t>
  </si>
  <si>
    <t>02.13.01.017</t>
  </si>
  <si>
    <t>布料4317-3</t>
  </si>
  <si>
    <t>02.13.02.077</t>
  </si>
  <si>
    <t>标识DZ13241510091</t>
  </si>
  <si>
    <t>02.13.02.065</t>
  </si>
  <si>
    <t>02.13.02.073</t>
  </si>
  <si>
    <t>下卧铺标牌H1704011001A0</t>
  </si>
  <si>
    <t>02.13.02.052</t>
  </si>
  <si>
    <t>上卧铺标牌H1704011002A0</t>
  </si>
  <si>
    <t>02.13.02.053</t>
  </si>
  <si>
    <t>标准卧铺标牌H0704010001A0</t>
  </si>
  <si>
    <t>02.13.02.050</t>
  </si>
  <si>
    <t>上卧铺总成标牌H07040100012A0</t>
  </si>
  <si>
    <t>02.13.02.078</t>
  </si>
  <si>
    <t>黑搭扣（软）25mm</t>
  </si>
  <si>
    <t>02.13.02.079</t>
  </si>
  <si>
    <t>黑搭扣（硬）25mm</t>
  </si>
  <si>
    <t>02.13.02.091</t>
  </si>
  <si>
    <t>灰拉锁95cm</t>
  </si>
  <si>
    <t>02.13.02.094</t>
  </si>
  <si>
    <t>标识DZ13241510084</t>
  </si>
  <si>
    <t>02.13.02.093</t>
  </si>
  <si>
    <t>标识DZ13241510013</t>
  </si>
  <si>
    <t>02.13.02.095</t>
  </si>
  <si>
    <t>标识DZ13241510014</t>
  </si>
  <si>
    <t>02.13.02.096</t>
  </si>
  <si>
    <t>灰拉锁60cm</t>
  </si>
  <si>
    <t>02.13.02.055</t>
  </si>
  <si>
    <t>胶膜2.4</t>
  </si>
  <si>
    <t>02.13.02.100</t>
  </si>
  <si>
    <t>KT-17-145mm</t>
  </si>
  <si>
    <t>02.13.02.101</t>
  </si>
  <si>
    <t>KT-16-245mm</t>
  </si>
  <si>
    <t>02.13.02.104</t>
  </si>
  <si>
    <t>红拉锁95cm</t>
  </si>
  <si>
    <t>02.13.02.105</t>
  </si>
  <si>
    <t>红拉锁60cm</t>
  </si>
  <si>
    <t>02.13.02.106</t>
  </si>
  <si>
    <t>红拉锁130cm</t>
  </si>
  <si>
    <t>02.13.02.107</t>
  </si>
  <si>
    <t>红拉锁40cm</t>
  </si>
  <si>
    <t>02.13.02.063</t>
  </si>
  <si>
    <t>02.13.02.064</t>
  </si>
  <si>
    <t>棕色拉锁40cm</t>
  </si>
  <si>
    <t>02.13.02.066</t>
  </si>
  <si>
    <t>02.13.02.012</t>
  </si>
  <si>
    <t>标识1B22070404001</t>
  </si>
  <si>
    <t>02.13.02.013</t>
  </si>
  <si>
    <t>标识DZ15221510011</t>
  </si>
  <si>
    <t>02.13.02.020</t>
  </si>
  <si>
    <t>标识DZ15221510012</t>
  </si>
  <si>
    <t>02.13.02.021</t>
  </si>
  <si>
    <t>标识DZ15221510013</t>
  </si>
  <si>
    <t>02.13.02.045</t>
  </si>
  <si>
    <t>标识DZ13241510018</t>
  </si>
  <si>
    <t>02.13.02.007</t>
  </si>
  <si>
    <t>KT-15-80mm</t>
  </si>
  <si>
    <t>02.13.02.068</t>
  </si>
  <si>
    <t>黑拉锁50cm（双规）</t>
  </si>
  <si>
    <t>02.13.02.097</t>
  </si>
  <si>
    <t>KT-135-2-240mm</t>
  </si>
  <si>
    <t>02.13.02.109</t>
  </si>
  <si>
    <t>KT-135-2-260mm</t>
  </si>
  <si>
    <t>02.13.02.112</t>
  </si>
  <si>
    <t>KT-135-2-275mm</t>
  </si>
  <si>
    <t>02.13.02.115</t>
  </si>
  <si>
    <t>KT-135-2-325mm</t>
  </si>
  <si>
    <t>02.13.02.118</t>
  </si>
  <si>
    <t>KT-135-2-400mm</t>
  </si>
  <si>
    <t>02.13.02.119</t>
  </si>
  <si>
    <t>KT-135-2-420mm</t>
  </si>
  <si>
    <t>02.13.02.120</t>
  </si>
  <si>
    <t>KT-135-2-600mm</t>
  </si>
  <si>
    <t>02.13.02.123</t>
  </si>
  <si>
    <t>左前侧卡钩778mm</t>
  </si>
  <si>
    <t>02.13.02.124</t>
  </si>
  <si>
    <t>右前侧卡钩778mm</t>
  </si>
  <si>
    <t>02.13.02.127</t>
  </si>
  <si>
    <t>儿童标识</t>
  </si>
  <si>
    <t>02.13.02.128</t>
  </si>
  <si>
    <t>座椅挂钩标</t>
  </si>
  <si>
    <t>02.13.02.129</t>
  </si>
  <si>
    <t>黑线</t>
  </si>
  <si>
    <t>02.13.02.130</t>
  </si>
  <si>
    <t>02.13.02.132</t>
  </si>
  <si>
    <t>KT-17-20mm</t>
  </si>
  <si>
    <t>02.13.02.148</t>
  </si>
  <si>
    <t>T2浅灰线</t>
  </si>
  <si>
    <t>02.13.02.149</t>
  </si>
  <si>
    <t>KT-135-2-160mm</t>
  </si>
  <si>
    <t>02.13.02.151</t>
  </si>
  <si>
    <t>KT-135-2-440mm</t>
  </si>
  <si>
    <t>02.13.01.037</t>
  </si>
  <si>
    <t>306主料T086（基本型）</t>
  </si>
  <si>
    <t>02.13.01.041</t>
  </si>
  <si>
    <t>金王子灰色主料（山东金达）</t>
  </si>
  <si>
    <t>02.13.01.042</t>
  </si>
  <si>
    <t>金王子灰色辅料（山东金达）</t>
  </si>
  <si>
    <t>02.13.01.043</t>
  </si>
  <si>
    <t>陕汽新M3000主料（山东金达）</t>
  </si>
  <si>
    <t>02.13.01.044</t>
  </si>
  <si>
    <t>陕汽新M3000辅料（山东金达）</t>
  </si>
  <si>
    <t>02.13.02.133</t>
  </si>
  <si>
    <t>灰毛毡（1370mm）</t>
  </si>
  <si>
    <t>02.13.02.134</t>
  </si>
  <si>
    <t>KT-17-115mm</t>
  </si>
  <si>
    <t>02.13.02.135</t>
  </si>
  <si>
    <t>KT-16-194mm</t>
  </si>
  <si>
    <t>02.13.02.136</t>
  </si>
  <si>
    <t>H4704010204A0（椰棕2490加厚卧铺标识）</t>
  </si>
  <si>
    <t>02.13.02.153</t>
  </si>
  <si>
    <t>KT-17-45mm</t>
  </si>
  <si>
    <t>02.13.02.154</t>
  </si>
  <si>
    <t>KT-16-215mm</t>
  </si>
  <si>
    <t>02.13.02.157</t>
  </si>
  <si>
    <t>T型卡条L=1150*7mm</t>
  </si>
  <si>
    <t>02.13.02.158</t>
  </si>
  <si>
    <t>T型卡条L=420*7mm</t>
  </si>
  <si>
    <t>02.13.02.159</t>
  </si>
  <si>
    <t>无纺布拉紧固定条L=185*20mm</t>
  </si>
  <si>
    <t>02.13.02.160</t>
  </si>
  <si>
    <t>无纺布拉紧固定条L=290*20mm（3042615）</t>
  </si>
  <si>
    <t>02.13.02.161</t>
  </si>
  <si>
    <t>无纺布拉紧固定条L=85*25mm</t>
  </si>
  <si>
    <t>02.13.02.162</t>
  </si>
  <si>
    <t>T型卡条L=1135*7mm</t>
  </si>
  <si>
    <t>02.13.02.163</t>
  </si>
  <si>
    <t>J型卡条L=330*40mm</t>
  </si>
  <si>
    <t>02.13.02.164</t>
  </si>
  <si>
    <t>卡条L=310*37mm</t>
  </si>
  <si>
    <t>02.13.02.165</t>
  </si>
  <si>
    <t>无纺布拉紧固定条L=310*20mm</t>
  </si>
  <si>
    <t>02.13.02.166</t>
  </si>
  <si>
    <t>无纺布拉紧固定条L=1136*25mm</t>
  </si>
  <si>
    <t>02.13.02.167</t>
  </si>
  <si>
    <t>无纺布拉紧固定条L=300*20mm</t>
  </si>
  <si>
    <t>02.13.02.168</t>
  </si>
  <si>
    <t>无纺布拉紧固定条L=360*20mm</t>
  </si>
  <si>
    <t>02.13.02.169</t>
  </si>
  <si>
    <t>无纺布拉紧固定条L=50*25mm</t>
  </si>
  <si>
    <t>02.13.02.171</t>
  </si>
  <si>
    <t>J型卡条L= 120*20mm</t>
  </si>
  <si>
    <t>02.13.02.172</t>
  </si>
  <si>
    <t>J型卡条L= 90*20mm</t>
  </si>
  <si>
    <t>02.13.02.173</t>
  </si>
  <si>
    <t>J型卡条L= 60*20mm</t>
  </si>
  <si>
    <t>02.13.02.174</t>
  </si>
  <si>
    <t>J型卡条L= 630*23mm</t>
  </si>
  <si>
    <t>02.13.02.175</t>
  </si>
  <si>
    <t>无纺布拉紧固定条L=1210*20mm（3042618）</t>
  </si>
  <si>
    <t>02.13.02.176</t>
  </si>
  <si>
    <t>无纺布拉紧固定条L=50*30mm</t>
  </si>
  <si>
    <t>02.13.02.177</t>
  </si>
  <si>
    <t>J型卡条L=410*25mm</t>
  </si>
  <si>
    <t>02.13.02.178</t>
  </si>
  <si>
    <t>F型卡条L=410*17mm</t>
  </si>
  <si>
    <t>02.13.02.179</t>
  </si>
  <si>
    <t>A2气囊标识（灰）</t>
  </si>
  <si>
    <t>02.13.02.180</t>
  </si>
  <si>
    <t>A2塑料片L=60*120mm</t>
  </si>
  <si>
    <t>02.13.02.181</t>
  </si>
  <si>
    <t>A2塑料片L=150*113mm</t>
  </si>
  <si>
    <t>02.13.02.182</t>
  </si>
  <si>
    <t>A2拉带罩盖  55*35mm</t>
  </si>
  <si>
    <t>02.13.02.183</t>
  </si>
  <si>
    <t>A2拉带连接片  55*35mm</t>
  </si>
  <si>
    <t>02.13.02.184</t>
  </si>
  <si>
    <t>A2零件标识</t>
  </si>
  <si>
    <t>02.13.02.186</t>
  </si>
  <si>
    <t>A2缝纫线20/3</t>
  </si>
  <si>
    <t>02.13.01.051</t>
  </si>
  <si>
    <t>A2主料</t>
  </si>
  <si>
    <t>02.13.01.052</t>
  </si>
  <si>
    <t>A2辅料</t>
  </si>
  <si>
    <t>02.13.01.055</t>
  </si>
  <si>
    <t>A2厚革4mm</t>
  </si>
  <si>
    <t>02.13.01.057</t>
  </si>
  <si>
    <t>A2单层革</t>
  </si>
  <si>
    <t>02.13.02.188</t>
  </si>
  <si>
    <t>T型卡条L=270*7mm</t>
  </si>
  <si>
    <t>02.13.02.189</t>
  </si>
  <si>
    <t>无纺布拉紧固定条L=1060*23mm</t>
  </si>
  <si>
    <t>02.13.02.190</t>
  </si>
  <si>
    <t>J型卡条L=580*40mm</t>
  </si>
  <si>
    <t>02.13.02.191</t>
  </si>
  <si>
    <t>卡条L=580*37mm</t>
  </si>
  <si>
    <t>02.13.02.193</t>
  </si>
  <si>
    <t>黑拉锁隐形70cm</t>
  </si>
  <si>
    <t>02.13.02.194</t>
  </si>
  <si>
    <t>黑搭扣（硬）3cm</t>
  </si>
  <si>
    <t>02.13.02.195</t>
  </si>
  <si>
    <t>黑搭扣（软）3cm</t>
  </si>
  <si>
    <t>02.13.02.196</t>
  </si>
  <si>
    <t>无纺布拉紧固定条L=290*20mm（3053073）</t>
  </si>
  <si>
    <t>02.13.02.170</t>
  </si>
  <si>
    <t>标识1B24970400001</t>
  </si>
  <si>
    <t>02.13.02.197</t>
  </si>
  <si>
    <t>A2缝纫线40/3（大轴）</t>
  </si>
  <si>
    <t>02.13.02.198</t>
  </si>
  <si>
    <t>A2织物拉带</t>
  </si>
  <si>
    <t>02.13.01.060</t>
  </si>
  <si>
    <t>A2主料（WJ026）</t>
  </si>
  <si>
    <t>02.13.01.061</t>
  </si>
  <si>
    <t>A2辅料（WD010）</t>
  </si>
  <si>
    <t>02.13.02.209</t>
  </si>
  <si>
    <t>黑拉锁80cm</t>
  </si>
  <si>
    <t>02.13.01.063</t>
  </si>
  <si>
    <t>VT辅料  OM-ZY3</t>
  </si>
  <si>
    <t>02.13.01.064</t>
  </si>
  <si>
    <t>306辅料（出口）</t>
  </si>
  <si>
    <t>02.13.01.065</t>
  </si>
  <si>
    <t>306主料（出口）</t>
  </si>
  <si>
    <t>02.13.01.066</t>
  </si>
  <si>
    <t>F3000主料T662</t>
  </si>
  <si>
    <t>02.13.01.067</t>
  </si>
  <si>
    <t>F3000辅料03348</t>
  </si>
  <si>
    <t>02.13.02.211</t>
  </si>
  <si>
    <t>灰线（细线）40/2</t>
  </si>
  <si>
    <t>02.13.02.068A</t>
  </si>
  <si>
    <t>黑拉锁50cm（普通）</t>
  </si>
  <si>
    <t>02.13.02.213</t>
  </si>
  <si>
    <t>标识DZ13241510026</t>
  </si>
  <si>
    <t>02.13.02.214</t>
  </si>
  <si>
    <t>标识DZ13241510083</t>
  </si>
  <si>
    <t>02.13.02.215</t>
  </si>
  <si>
    <t>标识DZ13241510201</t>
  </si>
  <si>
    <t>02.13.02.217</t>
  </si>
  <si>
    <t>A2缝纫线40/3平线（柔情米色）大轴</t>
  </si>
  <si>
    <t>02.13.02.218</t>
  </si>
  <si>
    <t>A2缝纫线20/3明线（米色）大轴</t>
  </si>
  <si>
    <t>02.13.02.219</t>
  </si>
  <si>
    <t>A2缝纫线气囊底线80/3（浅灰色）小轴</t>
  </si>
  <si>
    <t>02.13.01.070</t>
  </si>
  <si>
    <t>A2革（黄色）4.0m</t>
  </si>
  <si>
    <t>02.13.01.071</t>
  </si>
  <si>
    <t>A2革（黄色）2.0m</t>
  </si>
  <si>
    <t>02.13.01.072</t>
  </si>
  <si>
    <t>A2主料（黄色）WJ027</t>
  </si>
  <si>
    <t>02.13.01.073</t>
  </si>
  <si>
    <t>A2辅料（黄色）WD011</t>
  </si>
  <si>
    <t>02.13.01.074</t>
  </si>
  <si>
    <t>A2革（黄色）1.1m</t>
  </si>
  <si>
    <t>02.13.02.221</t>
  </si>
  <si>
    <t>无纺布拉紧固定条L=1210*20mm  （3093416）</t>
  </si>
  <si>
    <t>02.13.01.075</t>
  </si>
  <si>
    <t>无纺布2.2cm</t>
  </si>
  <si>
    <t>02.13.02.222</t>
  </si>
  <si>
    <t>A2气囊标识（黑）</t>
  </si>
  <si>
    <t>02.12.01.343</t>
  </si>
  <si>
    <t>奥铃主料93319-7</t>
  </si>
  <si>
    <t>02.12.01.344</t>
  </si>
  <si>
    <t>奥铃辅料93319-6</t>
  </si>
  <si>
    <t>02.13.02.225</t>
  </si>
  <si>
    <t>无纺布拉紧固定条L=1160*25mm（3174577）</t>
  </si>
  <si>
    <t>02.13.02.228</t>
  </si>
  <si>
    <t>KT-158-210mm</t>
  </si>
  <si>
    <t>02.13.02.232</t>
  </si>
  <si>
    <t>气囊线上线40/3 9526</t>
  </si>
  <si>
    <t>02.13.02.233</t>
  </si>
  <si>
    <t>气囊线上线40/3 9224</t>
  </si>
  <si>
    <t>02.13.01.081</t>
  </si>
  <si>
    <t>A2电动车面料026-1</t>
  </si>
  <si>
    <t>02.13.02.241</t>
  </si>
  <si>
    <t>椰棕2490卧铺标识H0704010202A0</t>
  </si>
  <si>
    <t>02.13.02.242</t>
  </si>
  <si>
    <t>标识H4704010208A0</t>
  </si>
  <si>
    <t>02.13.02.244</t>
  </si>
  <si>
    <t>KT-7-345mm</t>
  </si>
  <si>
    <t>02.13.02.245</t>
  </si>
  <si>
    <t>KT-7-420mm</t>
  </si>
  <si>
    <t>02.13.02.247</t>
  </si>
  <si>
    <t>KT-7-1115mm</t>
  </si>
  <si>
    <t>02.13.02.249</t>
  </si>
  <si>
    <t>KT-25-335mm</t>
  </si>
  <si>
    <t>02.13.02.250</t>
  </si>
  <si>
    <t>KT-25-95mm</t>
  </si>
  <si>
    <t>02.13.02.251</t>
  </si>
  <si>
    <t>KT-25-305mm</t>
  </si>
  <si>
    <t>02.13.02.246</t>
  </si>
  <si>
    <t>KT-7-55mm</t>
  </si>
  <si>
    <t>02.13.02.248</t>
  </si>
  <si>
    <t>KT-25-300mm</t>
  </si>
  <si>
    <t>02.13.02.252</t>
  </si>
  <si>
    <t>KT-25-360mm</t>
  </si>
  <si>
    <t>02.13.02.253</t>
  </si>
  <si>
    <t>打孔纸1.6米</t>
  </si>
  <si>
    <t>02.13.02.254</t>
  </si>
  <si>
    <t>胶膜2.1米</t>
  </si>
  <si>
    <t>02.13.02.257</t>
  </si>
  <si>
    <t>KT-135-390mm</t>
  </si>
  <si>
    <t>02.13.02.259</t>
  </si>
  <si>
    <t>KT-135-2-1235mm</t>
  </si>
  <si>
    <t>02.13.02.261</t>
  </si>
  <si>
    <t>标识8819700049北奔V3卧铺</t>
  </si>
  <si>
    <t>02.13.02.262</t>
  </si>
  <si>
    <t>标识8819700043北奔V3吊铺</t>
  </si>
  <si>
    <t>02.13.01.084</t>
  </si>
  <si>
    <t>欧马可升级主料</t>
  </si>
  <si>
    <t>02.13.01.085</t>
  </si>
  <si>
    <t>欧马可升级辅料</t>
  </si>
  <si>
    <t>02.13.01.089</t>
  </si>
  <si>
    <t>北奔辅面料08003F</t>
  </si>
  <si>
    <t>02.13.02.266</t>
  </si>
  <si>
    <t>KT-135-2-1140mm</t>
  </si>
  <si>
    <t>02.13.02.267</t>
  </si>
  <si>
    <t>奇兵司机背标识L0681010109A0-01</t>
  </si>
  <si>
    <t>02.13.02.268</t>
  </si>
  <si>
    <t>奇兵司机座标识L0681010109A0-02</t>
  </si>
  <si>
    <t>02.13.02.269</t>
  </si>
  <si>
    <t>奇兵卧铺标识L0681040103A0-01</t>
  </si>
  <si>
    <t>02.13.02.270</t>
  </si>
  <si>
    <t>纸板条44*3cm</t>
  </si>
  <si>
    <t>02.13.03.002</t>
  </si>
  <si>
    <t>钢丝2.5*420mm</t>
  </si>
  <si>
    <t>02.13.01.092</t>
  </si>
  <si>
    <t>M4欧马可主料03109-6</t>
  </si>
  <si>
    <t>02.13.02.271</t>
  </si>
  <si>
    <t>线绳</t>
  </si>
  <si>
    <t>02.13.02.274</t>
  </si>
  <si>
    <t>KT-135-225mm</t>
  </si>
  <si>
    <t>02.13.02.275</t>
  </si>
  <si>
    <t>KT-135-195mm</t>
  </si>
  <si>
    <t>02.13.02.276</t>
  </si>
  <si>
    <t>KT-135-180mm</t>
  </si>
  <si>
    <t>02.13.02.277</t>
  </si>
  <si>
    <t>KT-135-170mm</t>
  </si>
  <si>
    <t>02.13.02.278</t>
  </si>
  <si>
    <t>KT-135-160mm</t>
  </si>
  <si>
    <t>02.13.01.094</t>
  </si>
  <si>
    <t>A2黑色毛毡1.5mm</t>
  </si>
  <si>
    <t>02.13.01.095</t>
  </si>
  <si>
    <t>A2黑色毛毡3mm</t>
  </si>
  <si>
    <t>02.13.02.284</t>
  </si>
  <si>
    <t>KT-135-300mm</t>
  </si>
  <si>
    <t>02.13.02.285</t>
  </si>
  <si>
    <t>KT-15-430mm</t>
  </si>
  <si>
    <t>02.13.02.286</t>
  </si>
  <si>
    <t>DZ15221510049</t>
  </si>
  <si>
    <t>02.13.02.287</t>
  </si>
  <si>
    <t>DZ15221510051</t>
  </si>
  <si>
    <t>02.13.02.288</t>
  </si>
  <si>
    <t>DZ15221510052</t>
  </si>
  <si>
    <t>02.13.02.289</t>
  </si>
  <si>
    <t>3C标识（306）</t>
  </si>
  <si>
    <t>02.13.02.290</t>
  </si>
  <si>
    <t>KT-135-370mm</t>
  </si>
  <si>
    <t>少算0.07，实物和账面一致</t>
  </si>
  <si>
    <t>筛错数据，账面和实物一致是1547.1</t>
  </si>
  <si>
    <t>02.13.02.292</t>
  </si>
  <si>
    <t>A2儿童标识扣</t>
  </si>
  <si>
    <t>02.13.02.294</t>
  </si>
  <si>
    <t>KT-15-355mm</t>
  </si>
  <si>
    <t>02.13.02.295</t>
  </si>
  <si>
    <t>灰线20#-2040</t>
  </si>
  <si>
    <t>02.13.02.296</t>
  </si>
  <si>
    <t>灰线30#-2040</t>
  </si>
  <si>
    <t>02.13.02.297</t>
  </si>
  <si>
    <t>棕线20#-1551</t>
  </si>
  <si>
    <t>02.13.02.298</t>
  </si>
  <si>
    <t>棕线30#-1551</t>
  </si>
  <si>
    <t>02.13.02.300</t>
  </si>
  <si>
    <t>KT-135-2-480mm</t>
  </si>
  <si>
    <t>02.13.02.303</t>
  </si>
  <si>
    <t>KT-135-2-250mm</t>
  </si>
  <si>
    <t>02.13.02.304</t>
  </si>
  <si>
    <t>KT-135-2-285mm</t>
  </si>
  <si>
    <t>02.13.01.109</t>
  </si>
  <si>
    <t>M20棕色复合主料</t>
  </si>
  <si>
    <t>02.13.01.110</t>
  </si>
  <si>
    <t>M20棕色复合辅料</t>
  </si>
  <si>
    <t>02.13.01.111</t>
  </si>
  <si>
    <t>M20棕色仿皮主料</t>
  </si>
  <si>
    <t>02.13.01.112</t>
  </si>
  <si>
    <t>M20棕色仿皮辅料</t>
  </si>
  <si>
    <t>02.13.02.309</t>
  </si>
  <si>
    <t>KT-135-2-210mm</t>
  </si>
  <si>
    <t>02.13.01.113</t>
  </si>
  <si>
    <t>GM-700辅料</t>
  </si>
  <si>
    <t>02.13.01.114</t>
  </si>
  <si>
    <t>M20棕色辅料</t>
  </si>
  <si>
    <t>02.13.02.311</t>
  </si>
  <si>
    <t>标识H4704010100A0</t>
  </si>
  <si>
    <t>02.13.02.312</t>
  </si>
  <si>
    <t>标识H4704010102A0</t>
  </si>
  <si>
    <t>02.13.02.313</t>
  </si>
  <si>
    <t>标识H4704010217A0</t>
  </si>
  <si>
    <t>02.13.02.314</t>
  </si>
  <si>
    <t>标识H4704010219A0</t>
  </si>
  <si>
    <t>02.13.02.317</t>
  </si>
  <si>
    <t>KT-106-405mm</t>
  </si>
  <si>
    <t>02.13.02.320</t>
  </si>
  <si>
    <t>蓝线20/3</t>
  </si>
  <si>
    <t>02.13.02.321</t>
  </si>
  <si>
    <t>标识H4704010220A0</t>
  </si>
  <si>
    <t>02.13.02.323</t>
  </si>
  <si>
    <t>KT-16-150mm</t>
  </si>
  <si>
    <t>02.13.02.324</t>
  </si>
  <si>
    <t>标识DZ15221519995</t>
  </si>
  <si>
    <t>02.13.01.120</t>
  </si>
  <si>
    <t>EM-800</t>
  </si>
  <si>
    <t>02.13.02.329</t>
  </si>
  <si>
    <t>标识DZ15221511024</t>
  </si>
  <si>
    <t>02.13.02.330</t>
  </si>
  <si>
    <t>KF-135-2-430mm</t>
  </si>
  <si>
    <t>02.13.02.336</t>
  </si>
  <si>
    <t>20#/3m2384黑明线</t>
  </si>
  <si>
    <t>02.13.02.337</t>
  </si>
  <si>
    <t>20#/3m2520黄棕明线</t>
  </si>
  <si>
    <t>02.13.02.338</t>
  </si>
  <si>
    <t>3C标I140327</t>
  </si>
  <si>
    <t>02.13.02.341</t>
  </si>
  <si>
    <t>KT-135-2-300mm</t>
  </si>
  <si>
    <t>02.13.02.350</t>
  </si>
  <si>
    <t>边缝细线40s/3黑</t>
  </si>
  <si>
    <t>02.13.02.352</t>
  </si>
  <si>
    <t>标识H470400000002</t>
  </si>
  <si>
    <t>02.13.02.353</t>
  </si>
  <si>
    <t>标识H4704010223A0</t>
  </si>
  <si>
    <t>02.13.01.128</t>
  </si>
  <si>
    <t>OM-ZY6主料</t>
  </si>
  <si>
    <t>02.12.07.375</t>
  </si>
  <si>
    <t>刀盘组件（2.0）H7J/H11/H5J</t>
  </si>
  <si>
    <t>02.13.01.131</t>
  </si>
  <si>
    <t>T502北奔主料</t>
  </si>
  <si>
    <t>02.13.02.357</t>
  </si>
  <si>
    <t>KT-40 -350mm</t>
  </si>
  <si>
    <t>02.13.02.358</t>
  </si>
  <si>
    <t>KT-39-350mm</t>
  </si>
  <si>
    <t>02.13.02.359</t>
  </si>
  <si>
    <t>标识DZ15221510157</t>
  </si>
  <si>
    <t>02.13.01.134</t>
  </si>
  <si>
    <t>OM-ZY9布料</t>
  </si>
  <si>
    <t>02.13.02.362</t>
  </si>
  <si>
    <t>标识DZ15221510211</t>
  </si>
  <si>
    <t>02.13.02.363</t>
  </si>
  <si>
    <t>标识470400000011</t>
  </si>
  <si>
    <t>02.13.02.364</t>
  </si>
  <si>
    <t>标识470400000013</t>
  </si>
  <si>
    <t>02.13.02.365</t>
  </si>
  <si>
    <t>标识470400000014</t>
  </si>
  <si>
    <t>02.13.02.366</t>
  </si>
  <si>
    <t>KT-15-70mm</t>
  </si>
  <si>
    <t>02.13.02.372</t>
  </si>
  <si>
    <t>KT-135-2-225mm</t>
  </si>
  <si>
    <t>02.13.02.373</t>
  </si>
  <si>
    <t>KT-135-2-235mm</t>
  </si>
  <si>
    <t>02.13.02.374</t>
  </si>
  <si>
    <t>KT-135-2-280mm</t>
  </si>
  <si>
    <t>02.13.02.376</t>
  </si>
  <si>
    <t>KT-135-2-660mm</t>
  </si>
  <si>
    <t>02.13.02.378</t>
  </si>
  <si>
    <t>标识陕汽DZ13241510019</t>
  </si>
  <si>
    <t>02.13.02.380</t>
  </si>
  <si>
    <t>X3000吊紧带225mm</t>
  </si>
  <si>
    <t>02.13.02.381</t>
  </si>
  <si>
    <t>X3000吊紧带230mm</t>
  </si>
  <si>
    <t>02.13.02.382</t>
  </si>
  <si>
    <t>X3000吊紧带360mm</t>
  </si>
  <si>
    <t>02.13.02.383</t>
  </si>
  <si>
    <t>X3000吊紧带335mm</t>
  </si>
  <si>
    <t>02.13.02.384</t>
  </si>
  <si>
    <t>X3000吊紧带270mm</t>
  </si>
  <si>
    <t>02.13.02.385</t>
  </si>
  <si>
    <t>KT-15-295mm</t>
  </si>
  <si>
    <t>02.13.02.386</t>
  </si>
  <si>
    <t>KT-40-80mm</t>
  </si>
  <si>
    <t>02.13.02.387</t>
  </si>
  <si>
    <t>KT-16-80mm</t>
  </si>
  <si>
    <t>02.13.02.389</t>
  </si>
  <si>
    <t>KT-135打孔吊紧带330103402301-DJD-1</t>
  </si>
  <si>
    <t>02.13.02.390</t>
  </si>
  <si>
    <t>KT-135打孔吊紧带330103402301-DJD-2</t>
  </si>
  <si>
    <t>02.13.02.391</t>
  </si>
  <si>
    <t>KT-135打孔吊紧带330102301500-DJD-1</t>
  </si>
  <si>
    <t>02.13.02.392</t>
  </si>
  <si>
    <t>KT-135打孔吊紧带330102301500-DJD-2</t>
  </si>
  <si>
    <t>02.13.02.393</t>
  </si>
  <si>
    <t>KT-135打孔吊紧带330102301500-DJD-3</t>
  </si>
  <si>
    <t>02.13.02.394</t>
  </si>
  <si>
    <t>KT-135打孔吊紧带6802500X2001A-DJD-1</t>
  </si>
  <si>
    <t>02.13.02.396</t>
  </si>
  <si>
    <t>KT-135打孔吊紧带6802500X2001A-DJD-3</t>
  </si>
  <si>
    <t>02.13.02.397</t>
  </si>
  <si>
    <t>KT-135打孔吊紧带6802300X2001A-DJD-1</t>
  </si>
  <si>
    <t>02.13.02.398</t>
  </si>
  <si>
    <t>KT-135打孔吊紧带6802300X2001A-DJD-2</t>
  </si>
  <si>
    <t>02.13.02.399</t>
  </si>
  <si>
    <t>KT-158-125</t>
  </si>
  <si>
    <t>02.13.02.400</t>
  </si>
  <si>
    <t>KT-158-180</t>
  </si>
  <si>
    <t>02.13.01.135</t>
  </si>
  <si>
    <t>M4精细化ZY105主料</t>
  </si>
  <si>
    <t>02.13.01.136</t>
  </si>
  <si>
    <t>M4精细化ZY106辅料</t>
  </si>
  <si>
    <t>02.13.02.401</t>
  </si>
  <si>
    <t>A2无纺布拉紧固定条 L=370mm*25mm</t>
  </si>
  <si>
    <t>02.13.02.402</t>
  </si>
  <si>
    <t>A2无纺布拉紧固定条 L=390mm*25mm</t>
  </si>
  <si>
    <t>02.13.02.403</t>
  </si>
  <si>
    <t>A2无纺布拉紧固定条 L=300mm*25mm</t>
  </si>
  <si>
    <t>02.13.02.404</t>
  </si>
  <si>
    <t>A2无纺布拉紧固定条 L=380mm*25mm</t>
  </si>
  <si>
    <t>02.13.02.405</t>
  </si>
  <si>
    <t>A2T型卡条 L=930*7mm</t>
  </si>
  <si>
    <t>02.13.02.406</t>
  </si>
  <si>
    <t>A2T型卡条 L=335*7mm</t>
  </si>
  <si>
    <t>02.13.02.407</t>
  </si>
  <si>
    <t>A2T型卡条 L=370*7mm</t>
  </si>
  <si>
    <t>02.13.02.408</t>
  </si>
  <si>
    <t>A2T型卡条 L=450*7mm</t>
  </si>
  <si>
    <t>02.13.02.410</t>
  </si>
  <si>
    <t>M4明线M1118尼龙20#</t>
  </si>
  <si>
    <t>02.13.02.409</t>
  </si>
  <si>
    <t>A2T型卡条 L=68*7mm</t>
  </si>
  <si>
    <t>02.13.02.412</t>
  </si>
  <si>
    <t>02.13.02.413</t>
  </si>
  <si>
    <t>KT-135-2-345mm</t>
  </si>
  <si>
    <t>02.13.02.415</t>
  </si>
  <si>
    <t>标识MZ15221510113</t>
  </si>
  <si>
    <t>02.13.02.416</t>
  </si>
  <si>
    <t>标识DZ13241510159</t>
  </si>
  <si>
    <t>02.13.01.138</t>
  </si>
  <si>
    <t>H3000通风款辅料JD08</t>
  </si>
  <si>
    <t>02.13.02.417</t>
  </si>
  <si>
    <t>标识DZ15221510119</t>
  </si>
  <si>
    <t>02.13.02.418</t>
  </si>
  <si>
    <t>标识DZ15221510138</t>
  </si>
  <si>
    <t>02.13.02.419</t>
  </si>
  <si>
    <t>标识DZ15221510117</t>
  </si>
  <si>
    <t>02.13.02.420</t>
  </si>
  <si>
    <t>标识DZ15221510118</t>
  </si>
  <si>
    <t>02.13.02.421</t>
  </si>
  <si>
    <t>标识DZ15221510137</t>
  </si>
  <si>
    <t>02.13.02.422</t>
  </si>
  <si>
    <t>KT-135-27-270mm斜角吊紧带司机背</t>
  </si>
  <si>
    <t>02.13.02.423</t>
  </si>
  <si>
    <t>KT-135-27-270mm吊紧带司机座</t>
  </si>
  <si>
    <t>02.13.02.424</t>
  </si>
  <si>
    <t>KT-135-27-280mm吊紧带</t>
  </si>
  <si>
    <t>02.13.02.425</t>
  </si>
  <si>
    <t>KT-135-27-405mm吊紧带</t>
  </si>
  <si>
    <t>02.13.02.426</t>
  </si>
  <si>
    <t>KT-135-27-720mm吊紧带</t>
  </si>
  <si>
    <t>02.13.02.427</t>
  </si>
  <si>
    <t>KT-135-27-230mm吊紧带</t>
  </si>
  <si>
    <t>02.13.02.428</t>
  </si>
  <si>
    <t>KT-15-75mm</t>
  </si>
  <si>
    <t>02.13.02.429</t>
  </si>
  <si>
    <t>KT-15-400mm</t>
  </si>
  <si>
    <t>02.13.02.432</t>
  </si>
  <si>
    <t>标识DZ15221510159</t>
  </si>
  <si>
    <t>02.13.02.433</t>
  </si>
  <si>
    <t>标识DZ15221510136</t>
  </si>
  <si>
    <t>02.13.01.142</t>
  </si>
  <si>
    <t>GTL织物主料NM109</t>
  </si>
  <si>
    <t>02.13.01.147</t>
  </si>
  <si>
    <t>GTL灰色PU面料EM19</t>
  </si>
  <si>
    <t>02.13.02.445</t>
  </si>
  <si>
    <t>标识H470400000079</t>
  </si>
  <si>
    <t>02.13.02.448</t>
  </si>
  <si>
    <t>绝缘纸板440mm*150mm</t>
  </si>
  <si>
    <t>02.13.02.457</t>
  </si>
  <si>
    <t>标识5189700449</t>
  </si>
  <si>
    <t>02.13.02.458</t>
  </si>
  <si>
    <t>标识5189700143</t>
  </si>
  <si>
    <t>02.13.02.459</t>
  </si>
  <si>
    <t>标识5189700349</t>
  </si>
  <si>
    <t>02.13.02.460</t>
  </si>
  <si>
    <t>吊紧带260*25</t>
  </si>
  <si>
    <t>02.13.02.466</t>
  </si>
  <si>
    <t>KT-17-140mm</t>
  </si>
  <si>
    <t>02.13.02.465</t>
  </si>
  <si>
    <t>KT-16-240mm</t>
  </si>
  <si>
    <t>02.13.02.467</t>
  </si>
  <si>
    <t>KT-17-40mm</t>
  </si>
  <si>
    <t>02.13.02.469</t>
  </si>
  <si>
    <t>吊紧带210*25</t>
  </si>
  <si>
    <t>02.13.01.158</t>
  </si>
  <si>
    <t>M4奥铃主料（金达）</t>
  </si>
  <si>
    <t>02.13.01.159</t>
  </si>
  <si>
    <t>M4奥铃辅料（金达）</t>
  </si>
  <si>
    <t>02.13.02.472</t>
  </si>
  <si>
    <t>标识DZ15221510158</t>
  </si>
  <si>
    <t>财产物资清查盘点表（存货-半成品）--表8</t>
  </si>
  <si>
    <t>存放地点</t>
  </si>
  <si>
    <t>02.01.10.002</t>
  </si>
  <si>
    <t>奥铃镜头</t>
  </si>
  <si>
    <t>车间生产领用</t>
  </si>
  <si>
    <t>02.01.10.004</t>
  </si>
  <si>
    <t>1780镜头</t>
  </si>
  <si>
    <t>02.01.10.006</t>
  </si>
  <si>
    <t>奥铃后盖</t>
  </si>
  <si>
    <t>车间退回</t>
  </si>
  <si>
    <t>02.01.10.016</t>
  </si>
  <si>
    <t>200镜体</t>
  </si>
  <si>
    <t>盘点误差实物637</t>
  </si>
  <si>
    <t>02.01.10.017</t>
  </si>
  <si>
    <t>200后盖</t>
  </si>
  <si>
    <t>02.01.10.018</t>
  </si>
  <si>
    <t>200压边</t>
  </si>
  <si>
    <t>02.01.10.052</t>
  </si>
  <si>
    <t>出口澳洲衬套大</t>
  </si>
  <si>
    <t>02.01.10.053</t>
  </si>
  <si>
    <t>出口澳洲衬套小</t>
  </si>
  <si>
    <t>02.01.10.056</t>
  </si>
  <si>
    <t>一汽军车小镜片托</t>
  </si>
  <si>
    <t>02.01.10.062</t>
  </si>
  <si>
    <t>北奔下支座护罩</t>
  </si>
  <si>
    <t>02.01.10.064</t>
  </si>
  <si>
    <t>重卡小保护盖（902）</t>
  </si>
  <si>
    <t>02.01.10.065</t>
  </si>
  <si>
    <t>重卡小镜体（新）</t>
  </si>
  <si>
    <t>02.01.10.067</t>
  </si>
  <si>
    <t>北奔/捷运重卡大镜体</t>
  </si>
  <si>
    <t>02.01.10.077</t>
  </si>
  <si>
    <t>北奔小保护盖右置023026</t>
  </si>
  <si>
    <t>02.01.10.078</t>
  </si>
  <si>
    <t>出口捷运小镜片托</t>
  </si>
  <si>
    <t>02.01.10.081</t>
  </si>
  <si>
    <t>重卡小镜片托</t>
  </si>
  <si>
    <t>02.01.10.089</t>
  </si>
  <si>
    <t>2020S室内镜体</t>
  </si>
  <si>
    <t>02.02.19.005</t>
  </si>
  <si>
    <t>B40副座框前支撑管</t>
  </si>
  <si>
    <t>02.02.19.011</t>
  </si>
  <si>
    <t>H4升降器左围框</t>
  </si>
  <si>
    <t>02.02.19.012</t>
  </si>
  <si>
    <t>H4升降器右围框</t>
  </si>
  <si>
    <t>02.02.19.045</t>
  </si>
  <si>
    <t>阻尼器上支架</t>
  </si>
  <si>
    <t>02.02.19.046</t>
  </si>
  <si>
    <t>阻尼器下支架</t>
  </si>
  <si>
    <t>02.02.19.047</t>
  </si>
  <si>
    <t>滑轨固定座</t>
  </si>
  <si>
    <t>02.02.19.060</t>
  </si>
  <si>
    <t>B40升降离合器固定座</t>
  </si>
  <si>
    <t>02.02.19.063</t>
  </si>
  <si>
    <t>B40正座框前支撑管</t>
  </si>
  <si>
    <t>02.02.18.096</t>
  </si>
  <si>
    <t>升降器纵梁前加强片</t>
  </si>
  <si>
    <t>02.02.18.097</t>
  </si>
  <si>
    <t>升降器纵梁后加强片</t>
  </si>
  <si>
    <t>02.02.20.005</t>
  </si>
  <si>
    <t>L项目中连接板</t>
  </si>
  <si>
    <t>02.02.20.024</t>
  </si>
  <si>
    <t>L项目宽车钢带</t>
  </si>
  <si>
    <t>02.01.10.095</t>
  </si>
  <si>
    <t>ETX左下镜座盖（ABS）</t>
  </si>
  <si>
    <t>02.01.10.096</t>
  </si>
  <si>
    <t>ETX右下镜座盖（ABS）</t>
  </si>
  <si>
    <t>02.02.18.100</t>
  </si>
  <si>
    <t>连接板2长轴左(大孔)</t>
  </si>
  <si>
    <t>02.02.18.101</t>
  </si>
  <si>
    <t>连接板2长轴右(大孔)</t>
  </si>
  <si>
    <t>02.02.18.107</t>
  </si>
  <si>
    <t>板1长轴</t>
  </si>
  <si>
    <t>02.02.18.110</t>
  </si>
  <si>
    <t>升降器左纵梁前加强垫片</t>
  </si>
  <si>
    <t>02.02.18.111</t>
  </si>
  <si>
    <t>升降器左纵梁后加强垫片</t>
  </si>
  <si>
    <t>02.02.18.112</t>
  </si>
  <si>
    <t>升降器右纵梁前加强垫片</t>
  </si>
  <si>
    <t>02.02.18.113</t>
  </si>
  <si>
    <t>升降器右纵梁后加强垫片</t>
  </si>
  <si>
    <t>02.02.18.120</t>
  </si>
  <si>
    <t>陕汽重卡升降器右纵梁</t>
  </si>
  <si>
    <t>02.02.16.047</t>
  </si>
  <si>
    <t>下框前后横梁（新状态）</t>
  </si>
  <si>
    <t>02.02.16.048</t>
  </si>
  <si>
    <t>下框左纵梁（新状态）</t>
  </si>
  <si>
    <t>02.02.16.050</t>
  </si>
  <si>
    <t>上框侧板左</t>
  </si>
  <si>
    <t>02.02.16.051</t>
  </si>
  <si>
    <t>上框侧板右</t>
  </si>
  <si>
    <t>02.02.16.057</t>
  </si>
  <si>
    <t>后挂簧板（新状态）</t>
  </si>
  <si>
    <t>02.02.16.061</t>
  </si>
  <si>
    <t>内加强板（欧曼）</t>
  </si>
  <si>
    <t>02.02.28.001</t>
  </si>
  <si>
    <t>四分靠背扣手固定板</t>
  </si>
  <si>
    <t>02.02.28.002</t>
  </si>
  <si>
    <t>六分靠背扣手固定板</t>
  </si>
  <si>
    <t>02.02.28.003</t>
  </si>
  <si>
    <t>扶手左固定板支架</t>
  </si>
  <si>
    <t>02.02.28.004</t>
  </si>
  <si>
    <t>六分扶手左固定板</t>
  </si>
  <si>
    <t>02.02.28.005</t>
  </si>
  <si>
    <t>扶手右固定板</t>
  </si>
  <si>
    <t>02.02.28.006</t>
  </si>
  <si>
    <t>地锁铰链上连接板</t>
  </si>
  <si>
    <t>02.02.28.007</t>
  </si>
  <si>
    <t>靠背主管连接板</t>
  </si>
  <si>
    <t>02.02.28.008</t>
  </si>
  <si>
    <t>调角器右外连接板</t>
  </si>
  <si>
    <t>02.02.28.009</t>
  </si>
  <si>
    <t>四分座垫左地锁固定板</t>
  </si>
  <si>
    <t>02.02.28.011</t>
  </si>
  <si>
    <t>右调角器上连接板</t>
  </si>
  <si>
    <t>02.02.28.012</t>
  </si>
  <si>
    <t>靠背铰链下连接板</t>
  </si>
  <si>
    <t>02.02.28.013</t>
  </si>
  <si>
    <t>靠背铰链上连接板</t>
  </si>
  <si>
    <t>02.02.28.014</t>
  </si>
  <si>
    <t>地锁铰链下连接板</t>
  </si>
  <si>
    <t>02.02.28.015</t>
  </si>
  <si>
    <t>地锁铰链中间连接板（内）</t>
  </si>
  <si>
    <t>02.02.28.016</t>
  </si>
  <si>
    <t>地锁铰链中间连接板（外）</t>
  </si>
  <si>
    <t>02.02.28.019</t>
  </si>
  <si>
    <t>左调角器上连接板</t>
  </si>
  <si>
    <t>02.02.28.020</t>
  </si>
  <si>
    <t>调角器左外连接板</t>
  </si>
  <si>
    <t>02.02.28.021</t>
  </si>
  <si>
    <t>六分坐垫右地锁固定板</t>
  </si>
  <si>
    <t>02.02.28.024</t>
  </si>
  <si>
    <t>三排左座前外地脚</t>
  </si>
  <si>
    <t>02.02.28.025</t>
  </si>
  <si>
    <t>三排左座前内地脚</t>
  </si>
  <si>
    <t>02.02.28.026</t>
  </si>
  <si>
    <t>三排右座前外地脚</t>
  </si>
  <si>
    <t>02.02.28.027</t>
  </si>
  <si>
    <t>三排右座前内地脚</t>
  </si>
  <si>
    <t>02.02.28.028</t>
  </si>
  <si>
    <t>四分座左地锁加强板</t>
  </si>
  <si>
    <t>02.02.28.029</t>
  </si>
  <si>
    <t>六分座垫右地板固定板加强板</t>
  </si>
  <si>
    <t>02.02.28.030</t>
  </si>
  <si>
    <t>三排左座靠背左调角器上连接板</t>
  </si>
  <si>
    <t>02.02.28.032</t>
  </si>
  <si>
    <t>地锁解锁拉杆R</t>
  </si>
  <si>
    <t>02.02.28.033</t>
  </si>
  <si>
    <t>地锁解锁拉杆L</t>
  </si>
  <si>
    <t>02.01.10.133</t>
  </si>
  <si>
    <t>华菱主后盖</t>
  </si>
  <si>
    <t>02.01.10.135</t>
  </si>
  <si>
    <t>华菱广角后盖</t>
  </si>
  <si>
    <t>02.01.10.136</t>
  </si>
  <si>
    <t>华菱下视镜体</t>
  </si>
  <si>
    <t>02.01.10.137</t>
  </si>
  <si>
    <t>华菱下视后盖</t>
  </si>
  <si>
    <t>02.01.10.138</t>
  </si>
  <si>
    <t>华菱小镜体</t>
  </si>
  <si>
    <t>02.02.34.005</t>
  </si>
  <si>
    <t>六分靠背中间横向方管</t>
  </si>
  <si>
    <t>02.02.34.007</t>
  </si>
  <si>
    <t>六分靠背下连接管</t>
  </si>
  <si>
    <t>02.02.34.008</t>
  </si>
  <si>
    <t>六分靠背主管</t>
  </si>
  <si>
    <t>02.02.34.010</t>
  </si>
  <si>
    <t>四分座主管</t>
  </si>
  <si>
    <t>02.02.34.011</t>
  </si>
  <si>
    <t>四分座支撑管</t>
  </si>
  <si>
    <t>02.02.34.012</t>
  </si>
  <si>
    <t>四分座后横管</t>
  </si>
  <si>
    <t>02.02.34.013</t>
  </si>
  <si>
    <t>四分靠背下连接管</t>
  </si>
  <si>
    <t>02.02.34.014</t>
  </si>
  <si>
    <t>四分靠背主管</t>
  </si>
  <si>
    <t>02.02.34.001</t>
  </si>
  <si>
    <t>六分座主管</t>
  </si>
  <si>
    <t>02.01.10.152</t>
  </si>
  <si>
    <t>H3大镜体</t>
  </si>
  <si>
    <t>02.01.10.153</t>
  </si>
  <si>
    <t>H3小镜体</t>
  </si>
  <si>
    <t>退库</t>
  </si>
  <si>
    <t>02.01.10.156</t>
  </si>
  <si>
    <t>K1内扣盖左</t>
  </si>
  <si>
    <t>02.01.10.157</t>
  </si>
  <si>
    <t>K1内扣盖右</t>
  </si>
  <si>
    <t>02.01.10.158</t>
  </si>
  <si>
    <t>华菱补盲镜体</t>
  </si>
  <si>
    <t>02.01.10.166</t>
  </si>
  <si>
    <t>H3下镜座护罩（下镜座盖（康瑞H1）L0821010203A0和L0821010126）</t>
  </si>
  <si>
    <t>02.01.10.167</t>
  </si>
  <si>
    <t>济南右置左体11-1</t>
  </si>
  <si>
    <t>02.01.10.064A</t>
  </si>
  <si>
    <t>重卡小保护盖（705）</t>
  </si>
  <si>
    <t>02.02.28.035</t>
  </si>
  <si>
    <t>四分合棉支撑管</t>
  </si>
  <si>
    <t>02.02.28.036</t>
  </si>
  <si>
    <t>六分合棉支撑管</t>
  </si>
  <si>
    <t>02.02.28.037</t>
  </si>
  <si>
    <t>六分座前横管</t>
  </si>
  <si>
    <t>02.02.28.038</t>
  </si>
  <si>
    <t>六分座方管</t>
  </si>
  <si>
    <t>02.02.28.039</t>
  </si>
  <si>
    <t>四分背主管</t>
  </si>
  <si>
    <t>02.02.28.040</t>
  </si>
  <si>
    <t>六分背主管</t>
  </si>
  <si>
    <t>02.02.28.041</t>
  </si>
  <si>
    <t>三排背主管</t>
  </si>
  <si>
    <t>02.02.28.043</t>
  </si>
  <si>
    <t>三排座主管</t>
  </si>
  <si>
    <t>02.02.28.044</t>
  </si>
  <si>
    <t>三排座竖管</t>
  </si>
  <si>
    <t>02.01.10.173</t>
  </si>
  <si>
    <t>驭菱右镜体压框</t>
  </si>
  <si>
    <t>02.01.10.174</t>
  </si>
  <si>
    <t>驭菱左镜体压框</t>
  </si>
  <si>
    <t>02.01.10.179</t>
  </si>
  <si>
    <t>华菱补盲镜弹簧压盖</t>
  </si>
  <si>
    <t>02.01.10.180</t>
  </si>
  <si>
    <t>华菱补盲镜衬碗</t>
  </si>
  <si>
    <t>02.01.10.191</t>
  </si>
  <si>
    <t>M4主驾驶座调角器把手（左）</t>
  </si>
  <si>
    <t>02.01.10.192</t>
  </si>
  <si>
    <t>M4副驾驶座调角器把手（右）</t>
  </si>
  <si>
    <t>02.01.10.202</t>
  </si>
  <si>
    <t>驭菱镜座左</t>
  </si>
  <si>
    <t>02.01.10.203</t>
  </si>
  <si>
    <t>驭菱镜座右</t>
  </si>
  <si>
    <t>02.01.10.191A</t>
  </si>
  <si>
    <t>H3副驾驶座调角器手柄（右）</t>
  </si>
  <si>
    <t>02.01.10.192A</t>
  </si>
  <si>
    <t>H3主驾驶座调角器手柄（左）</t>
  </si>
  <si>
    <t>02.02.35.001</t>
  </si>
  <si>
    <t>一汽正司机靠背横撑</t>
  </si>
  <si>
    <t>02.02.35.002</t>
  </si>
  <si>
    <t>一汽副司机靠背横撑</t>
  </si>
  <si>
    <t>02.02.28.046</t>
  </si>
  <si>
    <t>限位挡片</t>
  </si>
  <si>
    <t>02.02.06.018</t>
  </si>
  <si>
    <t>陕汽后管梁</t>
  </si>
  <si>
    <t>02.02.31.020</t>
  </si>
  <si>
    <t>H4A后管梁</t>
  </si>
  <si>
    <t>02.02.19.079</t>
  </si>
  <si>
    <t>B40后支撑管</t>
  </si>
  <si>
    <t>02.02.26.075</t>
  </si>
  <si>
    <t>301主驾调角器下连接板</t>
  </si>
  <si>
    <t>02.02.26.076</t>
  </si>
  <si>
    <t>301副驾调角器下连接板</t>
  </si>
  <si>
    <t>02.02.28.047</t>
  </si>
  <si>
    <t>四分座前横管</t>
  </si>
  <si>
    <t>02.02.28.049</t>
  </si>
  <si>
    <t>02.02.28.052</t>
  </si>
  <si>
    <t>三排左座前横管</t>
  </si>
  <si>
    <t>02.02.28.053</t>
  </si>
  <si>
    <t>三排右座主管</t>
  </si>
  <si>
    <t>02.02.28.058</t>
  </si>
  <si>
    <t>三排座椅地脚链接管</t>
  </si>
  <si>
    <t>02.02.18.114</t>
  </si>
  <si>
    <t>陕汽重卡升降器左纵梁</t>
  </si>
  <si>
    <t>02.02.35.004</t>
  </si>
  <si>
    <t>一汽靠背主管</t>
  </si>
  <si>
    <t>02.02.35.005</t>
  </si>
  <si>
    <t>一汽靠背底管</t>
  </si>
  <si>
    <t>02.02.35.007</t>
  </si>
  <si>
    <t>一汽靠背头枕</t>
  </si>
  <si>
    <t>02.01.10.239</t>
  </si>
  <si>
    <t>奥铃升级主镜头</t>
  </si>
  <si>
    <t>02.01.10.240</t>
  </si>
  <si>
    <t>奥铃升级下视镜护盖</t>
  </si>
  <si>
    <t>02.01.10.241</t>
  </si>
  <si>
    <t>奥铃升级小镜头</t>
  </si>
  <si>
    <t>02.01.10.244</t>
  </si>
  <si>
    <t>重卡（捷运）大镜托</t>
  </si>
  <si>
    <t>02.01.10.245</t>
  </si>
  <si>
    <t>重卡（捷运）小镜托</t>
  </si>
  <si>
    <t>02.02.34.015</t>
  </si>
  <si>
    <t>芯子管</t>
  </si>
  <si>
    <t>02.02.18.122</t>
  </si>
  <si>
    <t>升降器前连接片（斜）</t>
  </si>
  <si>
    <t>02.02.20.033</t>
  </si>
  <si>
    <t>欧马可小背折叠主板锁止板2</t>
  </si>
  <si>
    <t>02.02.20.034</t>
  </si>
  <si>
    <t>欧马可右舵小背旁接板</t>
  </si>
  <si>
    <t>02.02.20.036</t>
  </si>
  <si>
    <t>L项目靠背连接钢带</t>
  </si>
  <si>
    <t>02.02.20.041</t>
  </si>
  <si>
    <t>欧马可右舵窄车小背主管</t>
  </si>
  <si>
    <t>02.01.10.260</t>
  </si>
  <si>
    <t>M31RB主驾左侧罩壳</t>
  </si>
  <si>
    <t>02.01.10.261</t>
  </si>
  <si>
    <t>M31RB主驾右侧罩壳</t>
  </si>
  <si>
    <t>02.01.10.262</t>
  </si>
  <si>
    <t>M31RB副驾左侧罩壳</t>
  </si>
  <si>
    <t>02.01.10.263</t>
  </si>
  <si>
    <t>M31RB副驾右侧罩壳</t>
  </si>
  <si>
    <t>02.01.10.264</t>
  </si>
  <si>
    <t>M31RB主驾靠背调节手柄</t>
  </si>
  <si>
    <t>02.01.10.265</t>
  </si>
  <si>
    <t>M31RB解锁拉带底座</t>
  </si>
  <si>
    <t>02.01.10.266</t>
  </si>
  <si>
    <t>M31RB解锁拉带盖板</t>
  </si>
  <si>
    <t>02.01.10.267</t>
  </si>
  <si>
    <t>M31RB支撑杆固定底座</t>
  </si>
  <si>
    <t>02.01.10.268</t>
  </si>
  <si>
    <t>M31RB背饰板本体</t>
  </si>
  <si>
    <t>02.02.20.043</t>
  </si>
  <si>
    <t>欧马可右舵司机座主管</t>
  </si>
  <si>
    <t>02.02.36.002</t>
  </si>
  <si>
    <t>MA501电动右滑轨前脚</t>
  </si>
  <si>
    <t>02.02.36.003</t>
  </si>
  <si>
    <t>MA501手动左滑轨前脚</t>
  </si>
  <si>
    <t>02.02.36.004</t>
  </si>
  <si>
    <t>MA501手动右滑轨前脚</t>
  </si>
  <si>
    <t>02.02.36.005</t>
  </si>
  <si>
    <t>MA501滑轨后脚</t>
  </si>
  <si>
    <t>02.02.36.006</t>
  </si>
  <si>
    <t>MA501定位销固定片</t>
  </si>
  <si>
    <t>02.02.20.045</t>
  </si>
  <si>
    <t>欧马可窄车大背侧板</t>
  </si>
  <si>
    <t>02.02.20.046</t>
  </si>
  <si>
    <t>欧马可右舵司机背主管</t>
  </si>
  <si>
    <t>02.02.20.049</t>
  </si>
  <si>
    <t>欧马可右舵宽车大背主管</t>
  </si>
  <si>
    <t>02.02.34.016</t>
  </si>
  <si>
    <t>左座椅靠背主管（B40中期改款）</t>
  </si>
  <si>
    <t>02.02.34.017</t>
  </si>
  <si>
    <t>右座椅靠背主管（B40中期改款）</t>
  </si>
  <si>
    <t>02.02.34.018</t>
  </si>
  <si>
    <t>左座椅座垫前管（B40中期改款）</t>
  </si>
  <si>
    <t>02.02.34.019</t>
  </si>
  <si>
    <t>右座椅座垫前管（B40中期改款）</t>
  </si>
  <si>
    <t>02.02.34.020</t>
  </si>
  <si>
    <t>座框框架侧管（B40中期改款）</t>
  </si>
  <si>
    <t>02.02.34.021</t>
  </si>
  <si>
    <t>左座椅座垫后方管（B40中期改款）</t>
  </si>
  <si>
    <t>02.02.34.022</t>
  </si>
  <si>
    <t>右座椅座垫后方管（B40中期改款）</t>
  </si>
  <si>
    <t>02.02.34.023</t>
  </si>
  <si>
    <t>左座椅靠背下横管（B40中期改款）</t>
  </si>
  <si>
    <t>02.02.34.026</t>
  </si>
  <si>
    <t>左座椅靠背泡棉下支撑钢管（B40中期改款）</t>
  </si>
  <si>
    <t>02.02.34.027</t>
  </si>
  <si>
    <t>左座椅靠背侧翼支撑钢管（B40中期改款）</t>
  </si>
  <si>
    <t>02.02.34.028</t>
  </si>
  <si>
    <t>左座椅座泡棉侧支撑钢管（B40中期改款）</t>
  </si>
  <si>
    <t>02.02.34.029</t>
  </si>
  <si>
    <t>左座椅座泡棉前支撑钢管（B40中期改款）</t>
  </si>
  <si>
    <t>02.02.34.032</t>
  </si>
  <si>
    <t>右座椅座垫泡棉侧支撑钢管（B40中期改款）</t>
  </si>
  <si>
    <t>02.02.20.051</t>
  </si>
  <si>
    <t>欧马可右舵窄车小背底管</t>
  </si>
  <si>
    <t>02.01.10.270</t>
  </si>
  <si>
    <t>H4改型左广角镜片托</t>
  </si>
  <si>
    <t>02.01.10.271</t>
  </si>
  <si>
    <t>H4改型右广角镜片托</t>
  </si>
  <si>
    <t>盘点误差实物151</t>
  </si>
  <si>
    <t>02.01.10.275</t>
  </si>
  <si>
    <t>福田H4前下视镜镜体</t>
  </si>
  <si>
    <t>02.01.10.277</t>
  </si>
  <si>
    <t>H4左右镜体</t>
  </si>
  <si>
    <t>02.01.10.278</t>
  </si>
  <si>
    <t>福田H4左后视镜后盖（未喷）</t>
  </si>
  <si>
    <t>02.01.10.279</t>
  </si>
  <si>
    <t>福田H4右后视镜后盖（未喷）</t>
  </si>
  <si>
    <t>02.01.10.280</t>
  </si>
  <si>
    <t>福田H4补盲外后视镜镜体</t>
  </si>
  <si>
    <t>02.01.10.287</t>
  </si>
  <si>
    <t>ETX改型右后视镜大保护盖</t>
  </si>
  <si>
    <t>02.01.10.281</t>
  </si>
  <si>
    <t>福田H4补盲外后视镜压框</t>
  </si>
  <si>
    <t>02.01.10.282</t>
  </si>
  <si>
    <t>ETX改型左后视镜镜体</t>
  </si>
  <si>
    <t>02.01.10.283</t>
  </si>
  <si>
    <t>ETX改型右后视镜镜体</t>
  </si>
  <si>
    <t>02.01.10.284</t>
  </si>
  <si>
    <t>ETX改型左后视镜大镜片托</t>
  </si>
  <si>
    <t>02.01.10.285</t>
  </si>
  <si>
    <t>ETX改型右后视镜大镜片托</t>
  </si>
  <si>
    <t>02.01.10.286</t>
  </si>
  <si>
    <t>ETX改型左后视镜大保护盖</t>
  </si>
  <si>
    <t>02.01.10.288</t>
  </si>
  <si>
    <t>H4A升级司机座垫后部罩壳</t>
  </si>
  <si>
    <t>02.01.10.290</t>
  </si>
  <si>
    <t>A7路面镜主镜体</t>
  </si>
  <si>
    <t>02.01.10.291</t>
  </si>
  <si>
    <t>A7路面镜镜头压框</t>
  </si>
  <si>
    <t>02.01.10.292</t>
  </si>
  <si>
    <t>A7路面镜镜片托（新）</t>
  </si>
  <si>
    <t>02.01.10.296</t>
  </si>
  <si>
    <t>J6K补盲后盖（自制）</t>
  </si>
  <si>
    <t>02.01.10.308</t>
  </si>
  <si>
    <t>右置车小镜头（左）</t>
  </si>
  <si>
    <t>02.01.10.309</t>
  </si>
  <si>
    <t>右置车小镜头（右）</t>
  </si>
  <si>
    <t>02.01.10.310</t>
  </si>
  <si>
    <t>ETX大镜体</t>
  </si>
  <si>
    <t>02.01.10.311</t>
  </si>
  <si>
    <t>ETX小镜体</t>
  </si>
  <si>
    <t>02.01.10.312</t>
  </si>
  <si>
    <t>ETX大镜片托架</t>
  </si>
  <si>
    <t>02.01.10.316</t>
  </si>
  <si>
    <t>B40L左转向灯灯罩</t>
  </si>
  <si>
    <t>02.01.10.317</t>
  </si>
  <si>
    <t>B40L右转向灯灯罩</t>
  </si>
  <si>
    <t>02.01.10.318</t>
  </si>
  <si>
    <t>B40L后视镜左右转向导光条</t>
  </si>
  <si>
    <t>02.01.10.319</t>
  </si>
  <si>
    <t>H4升级司机调角器罩壳(右）</t>
  </si>
  <si>
    <t>02.01.10.320</t>
  </si>
  <si>
    <t>M31RB左三角装饰罩</t>
  </si>
  <si>
    <t>02.01.10.321</t>
  </si>
  <si>
    <t>M31RB右三角装饰罩</t>
  </si>
  <si>
    <t>02.01.10.322</t>
  </si>
  <si>
    <t>J6K补盲镜体</t>
  </si>
  <si>
    <t>02.01.10.324</t>
  </si>
  <si>
    <t>A7ETX改型前下视后盖</t>
  </si>
  <si>
    <t>02.01.10.325</t>
  </si>
  <si>
    <t>曼项目前下视镜卡框</t>
  </si>
  <si>
    <t>02.01.10.328</t>
  </si>
  <si>
    <t>ETX路面镜镜体后盖（ETX补盲镜后盖新国标）</t>
  </si>
  <si>
    <t>02.01.10.333</t>
  </si>
  <si>
    <t>H4左上镜座</t>
  </si>
  <si>
    <t>02.01.10.334</t>
  </si>
  <si>
    <t>H4右上镜座</t>
  </si>
  <si>
    <t>02.01.10.336</t>
  </si>
  <si>
    <t>H4改型右后视镜大镜片托</t>
  </si>
  <si>
    <t>02.01.10.337</t>
  </si>
  <si>
    <t>濠泺小镜片托架</t>
  </si>
  <si>
    <t>02.01.10.338</t>
  </si>
  <si>
    <t>ETX后视镜大保护盖</t>
  </si>
  <si>
    <t>02.01.10.340</t>
  </si>
  <si>
    <t>ETX改型左后视镜下镜座装饰罩</t>
  </si>
  <si>
    <t>02.01.10.341</t>
  </si>
  <si>
    <t>ETX改型右后视镜下镜座装饰罩</t>
  </si>
  <si>
    <t>02.01.10.344</t>
  </si>
  <si>
    <t>德龙转左右向灯灯罩</t>
  </si>
  <si>
    <t>02.01.10.345</t>
  </si>
  <si>
    <t>ETX改型广角镜片托（新）</t>
  </si>
  <si>
    <t>02.01.10.346</t>
  </si>
  <si>
    <t>B40L左镜片托</t>
  </si>
  <si>
    <t>02.01.10.347</t>
  </si>
  <si>
    <t>B40L右镜片托</t>
  </si>
  <si>
    <t>02.01.10.351</t>
  </si>
  <si>
    <t>B40L中改左座椅左侧内饰盖</t>
  </si>
  <si>
    <t>02.01.10.352</t>
  </si>
  <si>
    <t>B40L中改左座椅右侧内饰盖</t>
  </si>
  <si>
    <t>02.01.10.354</t>
  </si>
  <si>
    <t>H4 改型左下镜座装饰罩</t>
  </si>
  <si>
    <t>02.01.10.355</t>
  </si>
  <si>
    <t>H4 改型右下镜座装饰罩</t>
  </si>
  <si>
    <t>02.02.20.052</t>
  </si>
  <si>
    <t>欧马可1995大背旁接板右</t>
  </si>
  <si>
    <t>02.01.10.362</t>
  </si>
  <si>
    <t>B40L中改杯托</t>
  </si>
  <si>
    <t>02.01.10.363</t>
  </si>
  <si>
    <t>B40L中改后座椅前安装护盖（随车件）</t>
  </si>
  <si>
    <t>02.01.10.364</t>
  </si>
  <si>
    <t>B40L中改后座椅后安装护盖（随车件）</t>
  </si>
  <si>
    <t>02.01.10.366</t>
  </si>
  <si>
    <t>H4副司机坐垫底部护板</t>
  </si>
  <si>
    <t>02.01.10.367</t>
  </si>
  <si>
    <t>曼项目欧标补盲镜体</t>
  </si>
  <si>
    <t>02.01.10.368</t>
  </si>
  <si>
    <t>ETX补盲镜镜体（新国标）</t>
  </si>
  <si>
    <t>02.01.10.371</t>
  </si>
  <si>
    <t>ETX改型左下镜臂下装饰盖</t>
  </si>
  <si>
    <t>02.01.10.372</t>
  </si>
  <si>
    <t>ETX改型右下镜臂下装饰盖</t>
  </si>
  <si>
    <t>02.01.10.375</t>
  </si>
  <si>
    <t>豪泺大镜托架</t>
  </si>
  <si>
    <t>02.01.10.378</t>
  </si>
  <si>
    <t>北奔路面镜压框</t>
  </si>
  <si>
    <t>02.01.10.379</t>
  </si>
  <si>
    <t>H4升级司机坐垫前部罩壳</t>
  </si>
  <si>
    <t>02.01.10.380</t>
  </si>
  <si>
    <t>ETX小镜片托</t>
  </si>
  <si>
    <t>02.01.10.381</t>
  </si>
  <si>
    <t>曼项目补盲外后镜欧标卡框</t>
  </si>
  <si>
    <t>02.01.10.385</t>
  </si>
  <si>
    <t>B40L左转向灯底座</t>
  </si>
  <si>
    <t>02.01.10.386</t>
  </si>
  <si>
    <t>B40L右转向灯底座</t>
  </si>
  <si>
    <t>02.01.10.388</t>
  </si>
  <si>
    <t>6486室内镜体（黑色）</t>
  </si>
  <si>
    <t>02.01.10.389</t>
  </si>
  <si>
    <t>6486室内镜底盘（新状态）</t>
  </si>
  <si>
    <t>02.01.10.391</t>
  </si>
  <si>
    <t>H4A副司机罩壳(右）</t>
  </si>
  <si>
    <t>02.01.10.392</t>
  </si>
  <si>
    <t>F2400右下镜座胶垫</t>
  </si>
  <si>
    <t>02.01.10.393</t>
  </si>
  <si>
    <t>B40L左电折基板</t>
  </si>
  <si>
    <t>02.01.10.394</t>
  </si>
  <si>
    <t>B40L右电折基板</t>
  </si>
  <si>
    <t>02.01.10.395</t>
  </si>
  <si>
    <t>一汽MV3后视镜镜体</t>
  </si>
  <si>
    <t>02.01.10.396</t>
  </si>
  <si>
    <t>一汽MV3后视镜后盖</t>
  </si>
  <si>
    <t>02.01.10.399</t>
  </si>
  <si>
    <t>B40L左手折基板</t>
  </si>
  <si>
    <t>02.01.10.400</t>
  </si>
  <si>
    <t>B40L右手折基板</t>
  </si>
  <si>
    <t>02.01.10.401</t>
  </si>
  <si>
    <t>B40L左三角座装饰罩（本色）</t>
  </si>
  <si>
    <t>02.01.10.402</t>
  </si>
  <si>
    <t>B40L右三角座装饰罩（本色）</t>
  </si>
  <si>
    <t>02.01.10.403</t>
  </si>
  <si>
    <t>B40L左导光条安装板</t>
  </si>
  <si>
    <t>02.01.10.404</t>
  </si>
  <si>
    <t>B40L右导光条安装板</t>
  </si>
  <si>
    <t>02.01.10.405</t>
  </si>
  <si>
    <t>防尘帽（1）</t>
  </si>
  <si>
    <t>02.01.10.407</t>
  </si>
  <si>
    <t>H4A副司机罩壳（左)</t>
  </si>
  <si>
    <t>02.01.10.410</t>
  </si>
  <si>
    <t>M20左基板</t>
  </si>
  <si>
    <t>02.01.10.411</t>
  </si>
  <si>
    <t>M20右基板</t>
  </si>
  <si>
    <t>02.01.10.412</t>
  </si>
  <si>
    <t>H4气动升降手柄</t>
  </si>
  <si>
    <t>02.01.10.414</t>
  </si>
  <si>
    <t>曼项目前下镜体</t>
  </si>
  <si>
    <t>02.01.10.417</t>
  </si>
  <si>
    <t>ETX改型左后视镜上镜臂上装饰盖</t>
  </si>
  <si>
    <t>02.01.10.418</t>
  </si>
  <si>
    <t>ETX改型右后视镜上镜臂上装饰盖</t>
  </si>
  <si>
    <t>02.01.10.420</t>
  </si>
  <si>
    <t>MV3室内镜镜体</t>
  </si>
  <si>
    <t>02.01.10.421</t>
  </si>
  <si>
    <t>重卡前下视镜后盖</t>
  </si>
  <si>
    <t>02.01.10.423</t>
  </si>
  <si>
    <t>A7前下视镜体</t>
  </si>
  <si>
    <t>02.01.10.427</t>
  </si>
  <si>
    <t>B40L后座椅后安装护盖</t>
  </si>
  <si>
    <t>02.01.10.426</t>
  </si>
  <si>
    <t>B40L后座椅前安装护盖</t>
  </si>
  <si>
    <t>02.01.10.428</t>
  </si>
  <si>
    <t>B40L左镜框</t>
  </si>
  <si>
    <t>02.01.10.429</t>
  </si>
  <si>
    <t>B40L右镜框</t>
  </si>
  <si>
    <t>02.01.10.434</t>
  </si>
  <si>
    <t>F2400下镜座</t>
  </si>
  <si>
    <t>02.02.19.082</t>
  </si>
  <si>
    <t>H3A横档管</t>
  </si>
  <si>
    <t>02.02.19.083</t>
  </si>
  <si>
    <t>H3000横档管</t>
  </si>
  <si>
    <t>02.02.31.022</t>
  </si>
  <si>
    <t>H5靠背主管</t>
  </si>
  <si>
    <t>02.02.31.024</t>
  </si>
  <si>
    <t>H5上横管</t>
  </si>
  <si>
    <t>02.02.31.025</t>
  </si>
  <si>
    <t>H5下横管</t>
  </si>
  <si>
    <t>02.02.38.002</t>
  </si>
  <si>
    <t>1580镜杆右半成品</t>
  </si>
  <si>
    <t>02.01.10.438</t>
  </si>
  <si>
    <t>M20三角座左</t>
  </si>
  <si>
    <t>02.01.10.439</t>
  </si>
  <si>
    <t>M20三角座右</t>
  </si>
  <si>
    <t>02.01.10.441</t>
  </si>
  <si>
    <t>ETX改型左后视镜下镜臂上装饰盖</t>
  </si>
  <si>
    <t>02.01.10.442</t>
  </si>
  <si>
    <t>ETX改型右后视镜下镜臂上装饰盖</t>
  </si>
  <si>
    <t>02.01.10.446</t>
  </si>
  <si>
    <t>ETX改型左后视镜上镜臂主体</t>
  </si>
  <si>
    <t>02.01.10.447</t>
  </si>
  <si>
    <t>ETX改型右后视镜上镜臂主体</t>
  </si>
  <si>
    <t>02.01.10.448</t>
  </si>
  <si>
    <t>B40L三角座左（B40左后视镜镜座）</t>
  </si>
  <si>
    <t>02.01.10.451</t>
  </si>
  <si>
    <t>H4B左下镜座</t>
  </si>
  <si>
    <t>02.01.10.452</t>
  </si>
  <si>
    <t>H4B右下镜座</t>
  </si>
  <si>
    <t>02.01.10.453</t>
  </si>
  <si>
    <t>ETX改型左后视镜上镜臂下装饰盖</t>
  </si>
  <si>
    <t>02.01.10.454</t>
  </si>
  <si>
    <t>ETX改型右后视镜上镜臂下装饰盖</t>
  </si>
  <si>
    <t>02.01.10.455</t>
  </si>
  <si>
    <t>曼项目右置镜补盲镜体</t>
  </si>
  <si>
    <t>02.01.10.457</t>
  </si>
  <si>
    <t>C7补盲镜体</t>
  </si>
  <si>
    <t>02.01.10.458</t>
  </si>
  <si>
    <t>C7补盲镜片托</t>
  </si>
  <si>
    <t>02.01.10.459</t>
  </si>
  <si>
    <t>ETX广角镜片托（新国标）</t>
  </si>
  <si>
    <t>02.01.10.462</t>
  </si>
  <si>
    <t>重卡大镜体（新）</t>
  </si>
  <si>
    <t>02.01.10.463</t>
  </si>
  <si>
    <t>M31RB左三角座</t>
  </si>
  <si>
    <t>02.01.10.464</t>
  </si>
  <si>
    <t>M31RB右三角座</t>
  </si>
  <si>
    <t>02.01.10.465</t>
  </si>
  <si>
    <t>M50N左面罩</t>
  </si>
  <si>
    <t>02.01.10.466</t>
  </si>
  <si>
    <t>M50N右面罩</t>
  </si>
  <si>
    <t>02.01.10.471</t>
  </si>
  <si>
    <t>M50N手折基板 左</t>
  </si>
  <si>
    <t>02.01.10.472</t>
  </si>
  <si>
    <t>M50N手折基板 右</t>
  </si>
  <si>
    <t>02.01.10.474</t>
  </si>
  <si>
    <t>B40左镜片托（老状态）</t>
  </si>
  <si>
    <t>02.01.10.475</t>
  </si>
  <si>
    <t>B40右镜片托（老状态）</t>
  </si>
  <si>
    <t>02.02.35.010</t>
  </si>
  <si>
    <t>一汽连接板2短轴左</t>
  </si>
  <si>
    <t>02.02.35.011</t>
  </si>
  <si>
    <t>一汽连接板2短轴右</t>
  </si>
  <si>
    <t>02.01.10.476</t>
  </si>
  <si>
    <t>M50N左镜片托</t>
  </si>
  <si>
    <t>盘点误差实物1586</t>
  </si>
  <si>
    <t>02.01.10.477</t>
  </si>
  <si>
    <t>M50N右镜片托</t>
  </si>
  <si>
    <t>02.01.10.478</t>
  </si>
  <si>
    <t>H4前下卡框</t>
  </si>
  <si>
    <t>02.01.10.479</t>
  </si>
  <si>
    <t>H4下视镜上装饰盖</t>
  </si>
  <si>
    <t>02.01.10.480</t>
  </si>
  <si>
    <t>H4下视镜下装饰盖</t>
  </si>
  <si>
    <t>02.01.10.481</t>
  </si>
  <si>
    <t>ETX改型前下视镜镜头主体</t>
  </si>
  <si>
    <t>02.02.31.026</t>
  </si>
  <si>
    <t>H5罩壳前侧固定片</t>
  </si>
  <si>
    <t>02.02.31.027</t>
  </si>
  <si>
    <t>H5滑块固定板</t>
  </si>
  <si>
    <t>02.02.31.028</t>
  </si>
  <si>
    <t>H5锁止钣金</t>
  </si>
  <si>
    <t>02.02.18.134</t>
  </si>
  <si>
    <t>升降器前连接片（直）机械</t>
  </si>
  <si>
    <t>02.01.10.482</t>
  </si>
  <si>
    <t>欧马可补盲镜体</t>
  </si>
  <si>
    <t>02.01.10.483</t>
  </si>
  <si>
    <t>ETX改型前下视镜杆安装罩座</t>
  </si>
  <si>
    <t>02.01.10.484</t>
  </si>
  <si>
    <t>M50N下压盖左</t>
  </si>
  <si>
    <t>02.01.10.485</t>
  </si>
  <si>
    <t>M50N下压盖右</t>
  </si>
  <si>
    <t>02.01.10.486</t>
  </si>
  <si>
    <t>左置车豪泺小镜头（左）</t>
  </si>
  <si>
    <t>02.01.10.487</t>
  </si>
  <si>
    <t>左置车豪泺小镜头（右）</t>
  </si>
  <si>
    <t>02.01.10.488</t>
  </si>
  <si>
    <t>ETX改型前下视镜杆装饰罩</t>
  </si>
  <si>
    <t>02.02.20.053</t>
  </si>
  <si>
    <t>欧马可窄车小背主管</t>
  </si>
  <si>
    <t>02.01.10.491</t>
  </si>
  <si>
    <t>北奔重型路面镜体（侧下镜体）</t>
  </si>
  <si>
    <t>02.01.10.489</t>
  </si>
  <si>
    <t>M50N左卡框</t>
  </si>
  <si>
    <t>02.01.10.490</t>
  </si>
  <si>
    <t>M50N右卡框</t>
  </si>
  <si>
    <t>02.01.10.492</t>
  </si>
  <si>
    <t>B80C左转向灯底座</t>
  </si>
  <si>
    <t>02.01.10.493</t>
  </si>
  <si>
    <t>B80C右转向灯底座</t>
  </si>
  <si>
    <t>02.02.31.029</t>
  </si>
  <si>
    <t>H5安全带悬置安装板</t>
  </si>
  <si>
    <t>02.02.39.001</t>
  </si>
  <si>
    <t>M31RB拉线解锁钣金</t>
  </si>
  <si>
    <t>02.01.10.496</t>
  </si>
  <si>
    <t>B80C右底座护罩</t>
  </si>
  <si>
    <t>02.01.10.497</t>
  </si>
  <si>
    <t>右置曼项目前下镜体</t>
  </si>
  <si>
    <t>02.01.10.506</t>
  </si>
  <si>
    <t>M50N左灯罩</t>
  </si>
  <si>
    <t>02.01.10.508</t>
  </si>
  <si>
    <t>M50N左灯体</t>
  </si>
  <si>
    <t>02.01.10.509</t>
  </si>
  <si>
    <t>M50N右灯体</t>
  </si>
  <si>
    <t>02.01.10.510</t>
  </si>
  <si>
    <t>M50N导光条</t>
  </si>
  <si>
    <t>02.01.10.512</t>
  </si>
  <si>
    <t>华菱前下视镜头（新状态）</t>
  </si>
  <si>
    <t>02.01.10.513</t>
  </si>
  <si>
    <t>B40左转向灯灯罩</t>
  </si>
  <si>
    <t>02.01.10.514</t>
  </si>
  <si>
    <t>B40右转向灯灯罩</t>
  </si>
  <si>
    <t>02.01.10.515</t>
  </si>
  <si>
    <t>B40左转向灯底座</t>
  </si>
  <si>
    <t>02.01.10.516</t>
  </si>
  <si>
    <t>B40右转向灯底座</t>
  </si>
  <si>
    <t>02.01.10.517</t>
  </si>
  <si>
    <t>曼项目前下动臂右置</t>
  </si>
  <si>
    <t>02.01.10.518</t>
  </si>
  <si>
    <t>M31RB牌照板</t>
  </si>
  <si>
    <t>02.01.10.520</t>
  </si>
  <si>
    <t>2400后视镜下镜座装饰罩</t>
  </si>
  <si>
    <t>02.02.39.002</t>
  </si>
  <si>
    <t>M31RB副驾靠背调角器总成焊接</t>
  </si>
  <si>
    <t>02.01.10.524</t>
  </si>
  <si>
    <t>H2左下镜座装饰罩</t>
  </si>
  <si>
    <t>02.01.10.525</t>
  </si>
  <si>
    <t>H2右下镜座装饰罩</t>
  </si>
  <si>
    <t>02.01.10.527</t>
  </si>
  <si>
    <t>重卡内扶手按钮大（新灰）</t>
  </si>
  <si>
    <t>02.01.10.528</t>
  </si>
  <si>
    <t>重卡内扶手按钮中（新灰）</t>
  </si>
  <si>
    <t>02.01.10.529</t>
  </si>
  <si>
    <t>重卡内扶手按钮小（新灰）</t>
  </si>
  <si>
    <t>02.01.10.531</t>
  </si>
  <si>
    <t>B40左骨架（低配）</t>
  </si>
  <si>
    <t>02.01.10.532</t>
  </si>
  <si>
    <t>B40右骨架（低配）</t>
  </si>
  <si>
    <t>02.01.10.533</t>
  </si>
  <si>
    <t>M20改型左镜壳</t>
  </si>
  <si>
    <t>02.01.10.534</t>
  </si>
  <si>
    <t>M20改型右镜壳</t>
  </si>
  <si>
    <t>02.01.10.537</t>
  </si>
  <si>
    <t>MV3下镜座装饰罩</t>
  </si>
  <si>
    <t>02.01.10.538</t>
  </si>
  <si>
    <t>B80C左转向灯灯罩</t>
  </si>
  <si>
    <t>02.01.10.539</t>
  </si>
  <si>
    <t>B80C右转向灯灯罩</t>
  </si>
  <si>
    <t>02.01.10.540</t>
  </si>
  <si>
    <t>B80C转向灯导光条</t>
  </si>
  <si>
    <t>02.01.10.543</t>
  </si>
  <si>
    <t>B80C左导光条安装板</t>
  </si>
  <si>
    <t>02.01.10.544</t>
  </si>
  <si>
    <t>B80C右导光条安装板</t>
  </si>
  <si>
    <t>02.01.10.548</t>
  </si>
  <si>
    <t>B40L迎宾灯支架左</t>
  </si>
  <si>
    <t>02.02.40.001</t>
  </si>
  <si>
    <t>C50管架A</t>
  </si>
  <si>
    <t>02.02.40.003</t>
  </si>
  <si>
    <t>C50管架C</t>
  </si>
  <si>
    <t>02.02.40.005</t>
  </si>
  <si>
    <t>C50管架E</t>
  </si>
  <si>
    <t>02.01.10.550</t>
  </si>
  <si>
    <t>T5G下装饰盖</t>
  </si>
  <si>
    <t>02.01.10.551</t>
  </si>
  <si>
    <t>T5G上安装座左</t>
  </si>
  <si>
    <t>02.01.10.552</t>
  </si>
  <si>
    <t>T5G上安装座右</t>
  </si>
  <si>
    <t>02.01.10.553</t>
  </si>
  <si>
    <t>T5G下安装座左</t>
  </si>
  <si>
    <t>02.01.10.554</t>
  </si>
  <si>
    <t>T5G下安装座右</t>
  </si>
  <si>
    <t>02.01.10.555</t>
  </si>
  <si>
    <t>T5G广角镜片托左</t>
  </si>
  <si>
    <t>02.01.10.556</t>
  </si>
  <si>
    <t>T5G广角镜片托右</t>
  </si>
  <si>
    <t>02.01.10.557</t>
  </si>
  <si>
    <t>T5G镜体左</t>
  </si>
  <si>
    <t>02.01.10.558</t>
  </si>
  <si>
    <t>T5G镜体右</t>
  </si>
  <si>
    <t>02.01.10.559</t>
  </si>
  <si>
    <t>T5G调角器左</t>
  </si>
  <si>
    <t>02.01.10.560</t>
  </si>
  <si>
    <t>T5G调角器右</t>
  </si>
  <si>
    <t>02.01.10.561</t>
  </si>
  <si>
    <t>T5G上镜臂盖左</t>
  </si>
  <si>
    <t>02.01.10.562</t>
  </si>
  <si>
    <t>T5G上镜臂盖右</t>
  </si>
  <si>
    <t>02.01.10.563</t>
  </si>
  <si>
    <t>T5G主镜片托左</t>
  </si>
  <si>
    <t>02.01.10.564</t>
  </si>
  <si>
    <t>T5G主镜片托右</t>
  </si>
  <si>
    <t>02.01.10.565</t>
  </si>
  <si>
    <t>T5G上镜臂左</t>
  </si>
  <si>
    <t>02.01.10.566</t>
  </si>
  <si>
    <t>T5G上镜臂右</t>
  </si>
  <si>
    <t>02.01.10.569</t>
  </si>
  <si>
    <t>T7H上安装座左</t>
  </si>
  <si>
    <t>02.01.10.570</t>
  </si>
  <si>
    <t>T7H上安装座右</t>
  </si>
  <si>
    <t>02.01.10.571</t>
  </si>
  <si>
    <t>T7H下安装座左</t>
  </si>
  <si>
    <t>02.01.10.572</t>
  </si>
  <si>
    <t>T7H下安装座右</t>
  </si>
  <si>
    <t>02.01.10.574</t>
  </si>
  <si>
    <t>T7H镜臂1</t>
  </si>
  <si>
    <t>02.01.10.575</t>
  </si>
  <si>
    <t>T7H镜臂2</t>
  </si>
  <si>
    <t>02.01.10.576</t>
  </si>
  <si>
    <t>北奔/捷运重卡小镜体</t>
  </si>
  <si>
    <t>02.01.10.578</t>
  </si>
  <si>
    <t>奥威十字横梁</t>
  </si>
  <si>
    <t>02.01.10.582</t>
  </si>
  <si>
    <t>捷运/北奔重卡大镜片托</t>
  </si>
  <si>
    <t>02.01.10.589</t>
  </si>
  <si>
    <t>M20镜片托左</t>
  </si>
  <si>
    <t>02.01.10.590</t>
  </si>
  <si>
    <t>M20镜片托右</t>
  </si>
  <si>
    <t>02.01.10.592</t>
  </si>
  <si>
    <t>华菱大镜体</t>
  </si>
  <si>
    <t>02.01.10.593</t>
  </si>
  <si>
    <t>M3000主驾左侧大护板</t>
  </si>
  <si>
    <t>02.01.10.605</t>
  </si>
  <si>
    <t>北奔前下视镜头</t>
  </si>
  <si>
    <t>02.01.10.611</t>
  </si>
  <si>
    <t>ETX改型小镜托（老）</t>
  </si>
  <si>
    <t>02.01.10.614</t>
  </si>
  <si>
    <t>德龙转向灯玻璃罩</t>
  </si>
  <si>
    <t>02.01.10.615</t>
  </si>
  <si>
    <t>H5驾驶员调角器左罩壳</t>
  </si>
  <si>
    <t>02.01.10.616</t>
  </si>
  <si>
    <t>豪泺大镜体</t>
  </si>
  <si>
    <t>02.01.10.620</t>
  </si>
  <si>
    <t>X3000导向盒体</t>
  </si>
  <si>
    <t>02.01.10.621</t>
  </si>
  <si>
    <t>X3000导向体盖</t>
  </si>
  <si>
    <t>02.01.10.622</t>
  </si>
  <si>
    <t>H5阻尼器固定块</t>
  </si>
  <si>
    <t>02.01.10.624</t>
  </si>
  <si>
    <t>H5座垫前部罩壳</t>
  </si>
  <si>
    <t>02.01.10.625</t>
  </si>
  <si>
    <t>H5延伸手柄</t>
  </si>
  <si>
    <t>02.01.10.627</t>
  </si>
  <si>
    <t>T7H下镜座装饰罩右</t>
  </si>
  <si>
    <t>02.01.10.628</t>
  </si>
  <si>
    <t>T5G广角基板</t>
  </si>
  <si>
    <t>02.01.10.629</t>
  </si>
  <si>
    <t>X3000限位块</t>
  </si>
  <si>
    <t>02.01.10.632</t>
  </si>
  <si>
    <t>C30D灯罩左</t>
  </si>
  <si>
    <t>02.01.10.633</t>
  </si>
  <si>
    <t>C30D灯罩右</t>
  </si>
  <si>
    <t>02.01.10.635</t>
  </si>
  <si>
    <t>C30D面罩右</t>
  </si>
  <si>
    <t>02.01.10.636</t>
  </si>
  <si>
    <t>驭菱镜体左</t>
  </si>
  <si>
    <t>02.01.10.637</t>
  </si>
  <si>
    <t>驭菱镜体右</t>
  </si>
  <si>
    <t>02.01.10.638</t>
  </si>
  <si>
    <t>C30D三角座左</t>
  </si>
  <si>
    <t>02.01.10.639</t>
  </si>
  <si>
    <t>C30D三角座右</t>
  </si>
  <si>
    <t>02.01.10.640</t>
  </si>
  <si>
    <t>M20室内镜体</t>
  </si>
  <si>
    <t>02.01.10.647</t>
  </si>
  <si>
    <t>C35DB转向安装板左</t>
  </si>
  <si>
    <t>02.01.10.649</t>
  </si>
  <si>
    <t>C35DB灯罩左</t>
  </si>
  <si>
    <t>02.01.10.651</t>
  </si>
  <si>
    <t>C35DB卡框左</t>
  </si>
  <si>
    <t>02.01.10.653</t>
  </si>
  <si>
    <t>C35DB电折基板左</t>
  </si>
  <si>
    <t>02.01.10.654</t>
  </si>
  <si>
    <t>C35DB电折基板右</t>
  </si>
  <si>
    <t>02.01.10.656</t>
  </si>
  <si>
    <t>C35DB护罩盖板右</t>
  </si>
  <si>
    <t>02.01.10.650</t>
  </si>
  <si>
    <t>C35DB灯罩右</t>
  </si>
  <si>
    <t>02.01.10.657</t>
  </si>
  <si>
    <t>C35DB低配镜壳左</t>
  </si>
  <si>
    <t>02.01.10.658</t>
  </si>
  <si>
    <t>C35DB低配镜壳右</t>
  </si>
  <si>
    <t>02.01.10.659</t>
  </si>
  <si>
    <t>C35DB三角护罩左</t>
  </si>
  <si>
    <t>02.01.10.660</t>
  </si>
  <si>
    <t>C35DB三角护罩右</t>
  </si>
  <si>
    <t>02.01.10.662</t>
  </si>
  <si>
    <t>C35DB面罩右</t>
  </si>
  <si>
    <t>02.01.10.664</t>
  </si>
  <si>
    <t>C35DB镜壳高配左</t>
  </si>
  <si>
    <t>02.01.10.665</t>
  </si>
  <si>
    <t>C35DB镜壳高配右</t>
  </si>
  <si>
    <t>02.01.10.666</t>
  </si>
  <si>
    <t>316面罩（左）</t>
  </si>
  <si>
    <t>02.01.10.667</t>
  </si>
  <si>
    <t>316面罩（右）</t>
  </si>
  <si>
    <t>02.01.10.669</t>
  </si>
  <si>
    <t>C33D手折基板左</t>
  </si>
  <si>
    <t>02.01.10.670</t>
  </si>
  <si>
    <t>C33D手折基板右</t>
  </si>
  <si>
    <t>02.01.10.671</t>
  </si>
  <si>
    <t>C33D线盒左</t>
  </si>
  <si>
    <t>02.01.10.672</t>
  </si>
  <si>
    <t>C33D线盒右</t>
  </si>
  <si>
    <t>02.01.10.673</t>
  </si>
  <si>
    <t>C33D卡框左</t>
  </si>
  <si>
    <t>02.01.10.674</t>
  </si>
  <si>
    <t>C33D卡框右</t>
  </si>
  <si>
    <t>02.01.10.675</t>
  </si>
  <si>
    <t>C33D镜片托左</t>
  </si>
  <si>
    <t>02.01.10.676</t>
  </si>
  <si>
    <t>C33D镜片托右</t>
  </si>
  <si>
    <t>02.01.10.677</t>
  </si>
  <si>
    <t>C33D灯体左</t>
  </si>
  <si>
    <t>02.01.10.678</t>
  </si>
  <si>
    <t>C33D灯体右</t>
  </si>
  <si>
    <t>02.01.10.680</t>
  </si>
  <si>
    <t>C35DB手折基板右</t>
  </si>
  <si>
    <t>02.01.10.681</t>
  </si>
  <si>
    <t>J6K前下后盖</t>
  </si>
  <si>
    <t>02.01.10.682</t>
  </si>
  <si>
    <t>江淮装饰玻璃</t>
  </si>
  <si>
    <t>02.01.10.683</t>
  </si>
  <si>
    <t>C33D下盖板左</t>
  </si>
  <si>
    <t>02.01.10.684</t>
  </si>
  <si>
    <t>C33D下盖板右</t>
  </si>
  <si>
    <t>02.01.10.686</t>
  </si>
  <si>
    <t>K1座椅右装饰罩</t>
  </si>
  <si>
    <t>02.01.10.691</t>
  </si>
  <si>
    <t>BC311面罩左</t>
  </si>
  <si>
    <t>02.01.10.692</t>
  </si>
  <si>
    <t>BC311面罩右</t>
  </si>
  <si>
    <t>02.01.10.697</t>
  </si>
  <si>
    <t>济南轻卡装饰板左</t>
  </si>
  <si>
    <t>02.01.10.698</t>
  </si>
  <si>
    <t>济南轻卡装饰板右</t>
  </si>
  <si>
    <t>02.02.41.005</t>
  </si>
  <si>
    <t>P203副驾前支撑管6901226X1006A</t>
  </si>
  <si>
    <t>02.15.01.007</t>
  </si>
  <si>
    <t>2019款GTL-S正司机背绣花片（净）</t>
  </si>
  <si>
    <t>02.15.01.008</t>
  </si>
  <si>
    <t>2019款GTL-S副司机背绣花片（净）</t>
  </si>
  <si>
    <t>02.15.01.009</t>
  </si>
  <si>
    <t>2019款GTL-S正司机座绣花片（净）</t>
  </si>
  <si>
    <t>02.15.01.010</t>
  </si>
  <si>
    <t>2019款GTL-S副司机座绣花片（净）</t>
  </si>
  <si>
    <t>02.01.10.703</t>
  </si>
  <si>
    <t>左置车豪泺大镜头（左）</t>
  </si>
  <si>
    <t>02.01.10.704</t>
  </si>
  <si>
    <t>左置车豪泺大镜头（右）</t>
  </si>
  <si>
    <t>02.01.10.705</t>
  </si>
  <si>
    <t>T5G后盖左</t>
  </si>
  <si>
    <t>场外返回（积压区）</t>
  </si>
  <si>
    <t>02.01.10.706</t>
  </si>
  <si>
    <t>T5G后盖右</t>
  </si>
  <si>
    <t>02.01.10.707</t>
  </si>
  <si>
    <t>H5座椅坐垫延伸滑块</t>
  </si>
  <si>
    <t>02.02.38.019</t>
  </si>
  <si>
    <t>1780-31右镜杆主管</t>
  </si>
  <si>
    <t>账面与实物一致，漏盘。</t>
  </si>
  <si>
    <t>02.02.38.024</t>
  </si>
  <si>
    <t>奥驰A左镜杆主管</t>
  </si>
  <si>
    <t>02.02.38.025</t>
  </si>
  <si>
    <t>奥驰A右镜杆主管</t>
  </si>
  <si>
    <t>02.02.38.027</t>
  </si>
  <si>
    <t>欧马可右舵右后视镜杆主管</t>
  </si>
  <si>
    <t>02.02.38.028</t>
  </si>
  <si>
    <t>H3改型宽车左镜杆主管</t>
  </si>
  <si>
    <t>02.02.38.029</t>
  </si>
  <si>
    <t>H3改型宽车右镜杆主管</t>
  </si>
  <si>
    <t>02.02.38.030</t>
  </si>
  <si>
    <t>H3改型窄车左镜杆主管</t>
  </si>
  <si>
    <t>02.02.38.031</t>
  </si>
  <si>
    <t>H3改型窄车右镜杆主管</t>
  </si>
  <si>
    <t>02.01.10.711</t>
  </si>
  <si>
    <t>奥驰镜体右</t>
  </si>
  <si>
    <t>02.01.10.712</t>
  </si>
  <si>
    <t>奥驰镜框右</t>
  </si>
  <si>
    <t>02.01.10.713</t>
  </si>
  <si>
    <t>T5G主镜基板（电动）左</t>
  </si>
  <si>
    <t>02.01.10.714</t>
  </si>
  <si>
    <t>T5G主镜基板（电动）右</t>
  </si>
  <si>
    <t>02.01.10.715</t>
  </si>
  <si>
    <t>C7快换机构托板</t>
  </si>
  <si>
    <t>02.01.10.718</t>
  </si>
  <si>
    <t>右置车豪泺大镜头（左）</t>
  </si>
  <si>
    <t>02.01.10.719</t>
  </si>
  <si>
    <t>右置车豪泺大镜头（右）</t>
  </si>
  <si>
    <t>02.02.42.001</t>
  </si>
  <si>
    <t>J6F驾驶员靠背弯管总成</t>
  </si>
  <si>
    <t>02.02.42.002</t>
  </si>
  <si>
    <t>J6F驾驶员座垫后横梁</t>
  </si>
  <si>
    <t>02.01.10.722</t>
  </si>
  <si>
    <t>J6F驾驶员左侧护板</t>
  </si>
  <si>
    <t>02.01.10.723</t>
  </si>
  <si>
    <t>J6F驾驶员右侧护板</t>
  </si>
  <si>
    <t>02.01.10.724</t>
  </si>
  <si>
    <t>J6F驾驶员调角器手柄</t>
  </si>
  <si>
    <t>02.01.10.727</t>
  </si>
  <si>
    <t>喷漆护罩防具</t>
  </si>
  <si>
    <t>02.02.43.001</t>
  </si>
  <si>
    <t>X3000靠背钢管（SHT0001786）</t>
  </si>
  <si>
    <t>02.02.43.002</t>
  </si>
  <si>
    <t>X3000靠背钢管上横骨架（SHT0001787）</t>
  </si>
  <si>
    <t>02.02.43.003</t>
  </si>
  <si>
    <t>X3000靠背钢管下横骨架（SHT0001788）</t>
  </si>
  <si>
    <t>02.01.10.728</t>
  </si>
  <si>
    <t>T5G下镜臂左</t>
  </si>
  <si>
    <t>02.01.10.729</t>
  </si>
  <si>
    <t>T5G下镜臂右</t>
  </si>
  <si>
    <t>02.01.10.730</t>
  </si>
  <si>
    <t>奥驰下视镜头</t>
  </si>
  <si>
    <t>02.01.10.733</t>
  </si>
  <si>
    <t>欧曼右置车杂物箱（黑色）</t>
  </si>
  <si>
    <t>02.01.10.738</t>
  </si>
  <si>
    <t>X3000正司机调角器手柄</t>
  </si>
  <si>
    <t>出库</t>
  </si>
  <si>
    <t>02.01.10.739</t>
  </si>
  <si>
    <t>X3000副司机调角器手柄</t>
  </si>
  <si>
    <t>02.01.10.740</t>
  </si>
  <si>
    <t>K1压框左</t>
  </si>
  <si>
    <t>02.01.10.741</t>
  </si>
  <si>
    <t>K1压框右</t>
  </si>
  <si>
    <t>02.01.10.746</t>
  </si>
  <si>
    <t>T5G下镜座装饰盖左</t>
  </si>
  <si>
    <t>02.01.10.747</t>
  </si>
  <si>
    <t>T5G下镜座装饰盖右</t>
  </si>
  <si>
    <t>02.01.10.751</t>
  </si>
  <si>
    <t>豪泺大调整机构支撑板</t>
  </si>
  <si>
    <t>02.01.10.752</t>
  </si>
  <si>
    <t>1029后视镜头（自制）</t>
  </si>
  <si>
    <t>02.01.10.753</t>
  </si>
  <si>
    <t>1029后盖</t>
  </si>
  <si>
    <t>财产物资清查盘点表（存货-配件--修理用备件）--表9</t>
  </si>
  <si>
    <r>
      <rPr>
        <sz val="12"/>
        <color theme="1"/>
        <rFont val="Times New Roman"/>
        <charset val="134"/>
      </rPr>
      <t>QAD</t>
    </r>
    <r>
      <rPr>
        <sz val="12"/>
        <color theme="1"/>
        <rFont val="宋体"/>
        <charset val="134"/>
      </rPr>
      <t>编码</t>
    </r>
  </si>
  <si>
    <t>财产物资清查盘点表（库存-其他）--表10</t>
  </si>
  <si>
    <t>库存内-低值易耗品（工具、模具、夹具、量检具）--表11</t>
  </si>
  <si>
    <r>
      <rPr>
        <b/>
        <sz val="12"/>
        <color theme="1"/>
        <rFont val="Times New Roman"/>
        <charset val="134"/>
      </rPr>
      <t>QAD</t>
    </r>
    <r>
      <rPr>
        <b/>
        <sz val="12"/>
        <color theme="1"/>
        <rFont val="宋体"/>
        <charset val="134"/>
      </rPr>
      <t>编码</t>
    </r>
  </si>
  <si>
    <t>在用周转-低值易耗品（工具、模具、夹具、量检具）--表12</t>
  </si>
  <si>
    <t>财产物资清查盘点表（存货-在产品）--表13</t>
  </si>
  <si>
    <t>生产成本</t>
  </si>
  <si>
    <t>财产物资清查盘点表（存货-库存商品）--表13</t>
  </si>
  <si>
    <t>质量
分类</t>
  </si>
  <si>
    <t>原因分析</t>
  </si>
  <si>
    <t>01.01.01.012</t>
  </si>
  <si>
    <t>1B16282100002</t>
  </si>
  <si>
    <t>01.01.01.093</t>
  </si>
  <si>
    <t>H3宽车L0821010133A0</t>
  </si>
  <si>
    <t>01.01.01.094</t>
  </si>
  <si>
    <t>1B14882100050</t>
  </si>
  <si>
    <t>01.01.01.105</t>
  </si>
  <si>
    <t>新L0821010205A0</t>
  </si>
  <si>
    <t>01.01.01.148</t>
  </si>
  <si>
    <t>1B20082100205</t>
  </si>
  <si>
    <t>01.01.01.155</t>
  </si>
  <si>
    <t>1B15882100310</t>
  </si>
  <si>
    <t>5月销售导入三方物流（正常差异）</t>
  </si>
  <si>
    <t>销售</t>
  </si>
  <si>
    <t>01.01.01.160</t>
  </si>
  <si>
    <t>1B14882100011</t>
  </si>
  <si>
    <t>01.01.01.161</t>
  </si>
  <si>
    <t>1B14882100021</t>
  </si>
  <si>
    <t>01.01.01.181</t>
  </si>
  <si>
    <t>1B20082100004</t>
  </si>
  <si>
    <t>01.01.01.182</t>
  </si>
  <si>
    <t>1B20082100206</t>
  </si>
  <si>
    <t>01.01.01.223</t>
  </si>
  <si>
    <t>L0821020007A0</t>
  </si>
  <si>
    <t>01.01.01.245</t>
  </si>
  <si>
    <t>G0821010077A0左外后视镜总成</t>
  </si>
  <si>
    <t>01.01.01.246</t>
  </si>
  <si>
    <t>G0821010078A0右外后视镜总成</t>
  </si>
  <si>
    <t>01.01.01.255</t>
  </si>
  <si>
    <t>8202015-Y64-01</t>
  </si>
  <si>
    <t>01.01.01.256</t>
  </si>
  <si>
    <t>8202020-Y64-01</t>
  </si>
  <si>
    <t>01.01.01.257</t>
  </si>
  <si>
    <t>8202045-Y64-01</t>
  </si>
  <si>
    <t>01.01.01.258</t>
  </si>
  <si>
    <t>8202035-Y64-01</t>
  </si>
  <si>
    <t>01.01.01.263</t>
  </si>
  <si>
    <t>L0821010126A0</t>
  </si>
  <si>
    <t>01.01.01.265</t>
  </si>
  <si>
    <t>L0821020107A0</t>
  </si>
  <si>
    <t>01.01.01.267</t>
  </si>
  <si>
    <t>8202015-P73-01</t>
  </si>
  <si>
    <t>01.01.01.268</t>
  </si>
  <si>
    <t>8202020-P73-01</t>
  </si>
  <si>
    <t>01.01.01.292</t>
  </si>
  <si>
    <t>L0821010177A0</t>
  </si>
  <si>
    <t>01.01.01.300</t>
  </si>
  <si>
    <t>L082100000003欧马可左后视镜总成</t>
  </si>
  <si>
    <t>01.01.01.301</t>
  </si>
  <si>
    <t>L082100000004欧马可右后视镜总成</t>
  </si>
  <si>
    <t>01.01.01.304</t>
  </si>
  <si>
    <t>H2821010100A0   VT新国标左后视镜</t>
  </si>
  <si>
    <t>01.01.01.305</t>
  </si>
  <si>
    <t>H2821010200A0   VT新国标右后视镜</t>
  </si>
  <si>
    <t>01.01.01.308</t>
  </si>
  <si>
    <t>H0821030100A0  ETX补盲镜（新国标）</t>
  </si>
  <si>
    <t>01.01.01.309</t>
  </si>
  <si>
    <t>H4821020001A0H4D侧下视镜</t>
  </si>
  <si>
    <t>01.01.01.310</t>
  </si>
  <si>
    <t>H0821010104A0 ETX新国标改型左后视镜（手动）</t>
  </si>
  <si>
    <t>01.01.01.311</t>
  </si>
  <si>
    <t>H01821010203A0 ETX新国标改型右后视镜（手动）</t>
  </si>
  <si>
    <t>01.01.01.312</t>
  </si>
  <si>
    <t>H1821010100A0 2280左后视镜（新国标）</t>
  </si>
  <si>
    <t>01.01.01.313</t>
  </si>
  <si>
    <t>H1821010200A0 2280右后视镜（新国标）</t>
  </si>
  <si>
    <t>01.01.01.314</t>
  </si>
  <si>
    <t>H4821010009A0  H4左后视镜总成</t>
  </si>
  <si>
    <t>01.01.01.315</t>
  </si>
  <si>
    <t>H4821010010A0  H4右后视镜总成</t>
  </si>
  <si>
    <t>01.01.01.317</t>
  </si>
  <si>
    <t>LG1611771003/1 济南轻卡补盲镜</t>
  </si>
  <si>
    <t>01.01.01.319</t>
  </si>
  <si>
    <t>WG1646770001/1豪泺右置车左后视镜</t>
  </si>
  <si>
    <t>01.01.01.320</t>
  </si>
  <si>
    <t>WG1646770002/2豪泺右置车右后视镜</t>
  </si>
  <si>
    <t>01.01.01.322</t>
  </si>
  <si>
    <t>ETX改型手动左后视镜H0821012001A0</t>
  </si>
  <si>
    <t>01.01.01.323</t>
  </si>
  <si>
    <t>ETX改型手动右后视镜H0821012002A0</t>
  </si>
  <si>
    <t>01.01.01.324</t>
  </si>
  <si>
    <t>VT高顶前下视镜H2821020001A0</t>
  </si>
  <si>
    <t>01.01.01.325</t>
  </si>
  <si>
    <t>VT平顶前下视镜H2821020002A0</t>
  </si>
  <si>
    <t>01.01.01.326</t>
  </si>
  <si>
    <t>H4补盲镜H4821030001A0</t>
  </si>
  <si>
    <t>01.01.01.328</t>
  </si>
  <si>
    <t>TZ16057700010   低速牵引车右后视镜总成</t>
  </si>
  <si>
    <t>01.01.01.339</t>
  </si>
  <si>
    <t>712W63730-6573/1   曼项目右置补盲镜</t>
  </si>
  <si>
    <t>01.01.01.340</t>
  </si>
  <si>
    <t>A00081643   M31RB左后视镜</t>
  </si>
  <si>
    <t>01.01.01.341</t>
  </si>
  <si>
    <t>A00081642   M31RB右后视镜</t>
  </si>
  <si>
    <t>01.01.01.342</t>
  </si>
  <si>
    <t>1B24982104004  ETX路面镜</t>
  </si>
  <si>
    <t>01.01.01.366</t>
  </si>
  <si>
    <t>B40L-F05中高配外左后视镜B00014346</t>
  </si>
  <si>
    <t>01.01.01.367</t>
  </si>
  <si>
    <t>B40L-F05中高配外右后视镜B00014347</t>
  </si>
  <si>
    <t>01.01.01.374</t>
  </si>
  <si>
    <t>ETX左后视镜1B24982104001</t>
  </si>
  <si>
    <t>01.01.01.375</t>
  </si>
  <si>
    <t>ETX右后视镜1B24982104002</t>
  </si>
  <si>
    <t>01.01.01.381</t>
  </si>
  <si>
    <t>B40L低配左外后视镜B00009686</t>
  </si>
  <si>
    <t>01.01.01.382</t>
  </si>
  <si>
    <t>B40L低配右外后视镜B00009697</t>
  </si>
  <si>
    <t>01.01.01.387</t>
  </si>
  <si>
    <t>一汽MV3左后视镜(手动)8202015-M01-C00/C</t>
  </si>
  <si>
    <t>01.01.01.388</t>
  </si>
  <si>
    <t>一汽MV3右后视镜(手动)8202020-M01-C00/C</t>
  </si>
  <si>
    <t>01.01.01.389</t>
  </si>
  <si>
    <t>一汽MV3内视镜 8201010-M01-C00/A</t>
  </si>
  <si>
    <t>01.01.01.390</t>
  </si>
  <si>
    <t>一汽MV3补盲镜8219010-A95-C00/B</t>
  </si>
  <si>
    <t>01.01.01.393</t>
  </si>
  <si>
    <t>出口澳洲后视镜147420SE24H</t>
  </si>
  <si>
    <t>01.01.01.402</t>
  </si>
  <si>
    <t>新国标ETX窄车后视镜左 H0821010100A0</t>
  </si>
  <si>
    <t>01.01.01.403</t>
  </si>
  <si>
    <t>新国标ETX窄车后视镜右H0821010200A0</t>
  </si>
  <si>
    <t>01.01.01.406</t>
  </si>
  <si>
    <t>M20改款左外后视镜低配格陵兰白82020100-B02</t>
  </si>
  <si>
    <t>01.01.01.407</t>
  </si>
  <si>
    <t>M20改款右外后视镜低配格陵兰白82020200-B02</t>
  </si>
  <si>
    <t>01.01.01.413</t>
  </si>
  <si>
    <t>M20内视镜</t>
  </si>
  <si>
    <t>01.01.01.452</t>
  </si>
  <si>
    <t>C35DB左后视镜(低配)珍珠白E00098590-EP61</t>
  </si>
  <si>
    <t>01.01.01.453</t>
  </si>
  <si>
    <t>C35DB右后视镜(低配)珍珠白E00098591-EP61</t>
  </si>
  <si>
    <t>01.01.01.486</t>
  </si>
  <si>
    <t>ETX2280前下视镜总成（平顶）H1821021003A0</t>
  </si>
  <si>
    <t>01.01.02.030</t>
  </si>
  <si>
    <t>1B18082100005</t>
  </si>
  <si>
    <t>01.01.02.036</t>
  </si>
  <si>
    <t>1B17837100002</t>
  </si>
  <si>
    <t>01.01.02.037</t>
  </si>
  <si>
    <t>1B17837100003</t>
  </si>
  <si>
    <t>01.01.02.051</t>
  </si>
  <si>
    <t>1B18382103000</t>
  </si>
  <si>
    <t>01.01.02.056</t>
  </si>
  <si>
    <t>LG1611771004</t>
  </si>
  <si>
    <t>01.01.02.070</t>
  </si>
  <si>
    <t>1K16982100002   6486内视镜</t>
  </si>
  <si>
    <t>01.01.02.071</t>
  </si>
  <si>
    <t>8201B-110华菱内视镜</t>
  </si>
  <si>
    <t>01.01.02.072</t>
  </si>
  <si>
    <t>1B16282300001 K1室内镜</t>
  </si>
  <si>
    <t>01.01.03.025</t>
  </si>
  <si>
    <t>01.01.03.126</t>
  </si>
  <si>
    <t>重卡内扶手（左）1B24961200018</t>
  </si>
  <si>
    <t>01.01.03.127</t>
  </si>
  <si>
    <t>重卡内扶手（右）1B24961200019</t>
  </si>
  <si>
    <t>01.01.03.128</t>
  </si>
  <si>
    <t>前围铰链（左）H0531050004A0</t>
  </si>
  <si>
    <t>01.01.03.129</t>
  </si>
  <si>
    <t>前围铰链（右）H0531050005A0</t>
  </si>
  <si>
    <t>01.01.03.130</t>
  </si>
  <si>
    <t>1B22053104053   ETX铰链(左)</t>
  </si>
  <si>
    <t>01.01.03.131</t>
  </si>
  <si>
    <t>1B22053104054   ETX铰链(右)</t>
  </si>
  <si>
    <t>01.01.03.133</t>
  </si>
  <si>
    <t>H2531050006A0   VT前围铰链扶手（右）</t>
  </si>
  <si>
    <t>01.01.03.138</t>
  </si>
  <si>
    <t>A00083260-EC03后牌照灯饰板总成(格陵兰白）</t>
  </si>
  <si>
    <t>01.01.03.142</t>
  </si>
  <si>
    <t>G0610160068A0 瑞沃灰内扶手手动（右）</t>
  </si>
  <si>
    <t>01.02.01.030</t>
  </si>
  <si>
    <t>大客司机升降器右舵</t>
  </si>
  <si>
    <t>01.02.03.009</t>
  </si>
  <si>
    <t>L项目司机座垫装饰板01.05.0588</t>
  </si>
  <si>
    <t>01.02.03.015</t>
  </si>
  <si>
    <t>L项目司机座垫装饰板  左舵</t>
  </si>
  <si>
    <t>01.02.03.017</t>
  </si>
  <si>
    <t>L项目中连接板（单轴）</t>
  </si>
  <si>
    <t>01.02.04.001</t>
  </si>
  <si>
    <t>金王子底座</t>
  </si>
  <si>
    <t>01.02.04.003</t>
  </si>
  <si>
    <t>金王子副边右01.05.0975</t>
  </si>
  <si>
    <t>01.02.04.009</t>
  </si>
  <si>
    <t>陕汽正升降器01.01.0344</t>
  </si>
  <si>
    <t>01.02.04.013</t>
  </si>
  <si>
    <t>欧曼升降器</t>
  </si>
  <si>
    <t>01.02.04.014</t>
  </si>
  <si>
    <t>欧曼升降器副边左01.05.0518</t>
  </si>
  <si>
    <t>01.02.04.022</t>
  </si>
  <si>
    <t>陕汽机械靠背（大运背）（01.01.0653）</t>
  </si>
  <si>
    <t>01.02.04.036</t>
  </si>
  <si>
    <t>金王子底座右舵</t>
  </si>
  <si>
    <t>01.02.04.042</t>
  </si>
  <si>
    <t>欧曼标准底座  02.04.0009A</t>
  </si>
  <si>
    <t>01.02.04.047</t>
  </si>
  <si>
    <t>M4底座机械</t>
  </si>
  <si>
    <t>01.02.04.049</t>
  </si>
  <si>
    <t>M4副边左</t>
  </si>
  <si>
    <t>01.02.04.050</t>
  </si>
  <si>
    <t>M4副边右</t>
  </si>
  <si>
    <t>01.02.04.051</t>
  </si>
  <si>
    <t>L3000气囊减震器</t>
  </si>
  <si>
    <t>01.02.04.054</t>
  </si>
  <si>
    <t>H3改型司机底座</t>
  </si>
  <si>
    <t>01.02.04.056</t>
  </si>
  <si>
    <t>M4底座气囊</t>
  </si>
  <si>
    <t>01.02.04.058</t>
  </si>
  <si>
    <t>H3000固定阻尼减震器</t>
  </si>
  <si>
    <t>01.02.04.059</t>
  </si>
  <si>
    <t>H3000调角器副边右</t>
  </si>
  <si>
    <t>01.02.04.060</t>
  </si>
  <si>
    <t>H3000升降器</t>
  </si>
  <si>
    <t>01.02.04.065</t>
  </si>
  <si>
    <t>F3000升级款驾驶员底座模块化总成</t>
  </si>
  <si>
    <t>01.02.04.066</t>
  </si>
  <si>
    <t>F3000升级款副驾驶底座模块化总成</t>
  </si>
  <si>
    <t>01.02.04.067</t>
  </si>
  <si>
    <t>F3000升级款驾驶员调角器总成</t>
  </si>
  <si>
    <t>01.02.04.068</t>
  </si>
  <si>
    <t>F3000升级款副驾驶调角器总成</t>
  </si>
  <si>
    <t>01.02.04.069</t>
  </si>
  <si>
    <t>F3000升级款驾驶员靠背骨架焊接总成</t>
  </si>
  <si>
    <t>01.02.04.070</t>
  </si>
  <si>
    <t>F3000升级款副驾驶靠背骨架焊接总成</t>
  </si>
  <si>
    <t>01.02.04.071</t>
  </si>
  <si>
    <t>M3000-H底座模块化总成</t>
  </si>
  <si>
    <t>01.02.07.011</t>
  </si>
  <si>
    <t>B40正司机座框总成01.05.1221</t>
  </si>
  <si>
    <t>01.02.07.012</t>
  </si>
  <si>
    <t>B40后排靠背骨架总成   01.01.0432</t>
  </si>
  <si>
    <t>01.02.07.013</t>
  </si>
  <si>
    <t>B40后排座垫骨架总成  01.01.0431</t>
  </si>
  <si>
    <t>01.02.07.014</t>
  </si>
  <si>
    <t>B40L四分靠背骨架总成</t>
  </si>
  <si>
    <t>01.02.07.015</t>
  </si>
  <si>
    <t>B40L六分靠背骨架总成</t>
  </si>
  <si>
    <t>01.02.07.016</t>
  </si>
  <si>
    <t>B40L扶手骨架总成</t>
  </si>
  <si>
    <t>01.02.07.017</t>
  </si>
  <si>
    <t>B40L四分座垫骨架总成</t>
  </si>
  <si>
    <t>01.02.07.018</t>
  </si>
  <si>
    <t>B40L六分座垫骨架总成</t>
  </si>
  <si>
    <t>01.02.07.021</t>
  </si>
  <si>
    <t>B40L四分背骨架总成（中期改款）</t>
  </si>
  <si>
    <t>01.02.07.022</t>
  </si>
  <si>
    <t>B40L六分背骨架总成（中期改款）</t>
  </si>
  <si>
    <t>01.02.07.024</t>
  </si>
  <si>
    <t>B40L右侧地锁支架（中期改款）</t>
  </si>
  <si>
    <t>01.02.07.025</t>
  </si>
  <si>
    <t>B40L左侧地锁支架（中期改款）</t>
  </si>
  <si>
    <t>01.02.07.026</t>
  </si>
  <si>
    <t>B40L后排右座椅座垫骨架总成（中期改款）</t>
  </si>
  <si>
    <t>01.02.07.027</t>
  </si>
  <si>
    <t>B40L后排左座椅座垫骨架总成（中期改款）</t>
  </si>
  <si>
    <t>01.02.08.034A</t>
  </si>
  <si>
    <t>H4A正调角器新</t>
  </si>
  <si>
    <t>01.02.08.035A</t>
  </si>
  <si>
    <t>H4A副调角器新</t>
  </si>
  <si>
    <t>刘美娟</t>
  </si>
  <si>
    <t>01.02.08.043</t>
  </si>
  <si>
    <t>H4-20款底座模块化总成（SHT0010998 ）</t>
  </si>
  <si>
    <t>01.02.08.044</t>
  </si>
  <si>
    <t>H4主驾靠背骨架焊接总成（SHT0010243)</t>
  </si>
  <si>
    <t>01.02.08.045</t>
  </si>
  <si>
    <t>H4副驾靠背骨架焊接总成（SHT0010244)</t>
  </si>
  <si>
    <t>01.02.08.046</t>
  </si>
  <si>
    <t>19款H4座框减震器总成</t>
  </si>
  <si>
    <t>01.02.08.047</t>
  </si>
  <si>
    <t>20款H4座框减震器总成</t>
  </si>
  <si>
    <t>01.02.09.014</t>
  </si>
  <si>
    <t>M20独立座右背骨架左连接板总成2.01.290</t>
  </si>
  <si>
    <t>01.02.09.032</t>
  </si>
  <si>
    <t>M20正司机靠背骨架总成</t>
  </si>
  <si>
    <t>01.02.09.033</t>
  </si>
  <si>
    <t>M20副司机靠背骨架总成</t>
  </si>
  <si>
    <t>01.02.11.006</t>
  </si>
  <si>
    <t>正驾驶员座椅底板</t>
  </si>
  <si>
    <t>01.02.11.008</t>
  </si>
  <si>
    <t>副驾座椅底板</t>
  </si>
  <si>
    <t>01.02.11.012</t>
  </si>
  <si>
    <t>地板连接支架</t>
  </si>
  <si>
    <t>01.02.14.001</t>
  </si>
  <si>
    <t>驾驶员调角器总成  基本型 2.01.261</t>
  </si>
  <si>
    <t>01.02.14.002</t>
  </si>
  <si>
    <t>副驾驶员调角器总成 基本型  2.01.262</t>
  </si>
  <si>
    <t>01.02.14.014</t>
  </si>
  <si>
    <t>四分靠背骨锁安装支架（临港）</t>
  </si>
  <si>
    <t>01.02.14.018</t>
  </si>
  <si>
    <t>后排靠背锁安装支架右（临港）</t>
  </si>
  <si>
    <t>01.02.14.026</t>
  </si>
  <si>
    <t>后排靠背锁安装支架左 （临港）</t>
  </si>
  <si>
    <t>01.02.15.001</t>
  </si>
  <si>
    <t>C50四分背  基本型 01.01.0905</t>
  </si>
  <si>
    <t>01.02.15.002</t>
  </si>
  <si>
    <t>C50六分背  基本型  01.01.0909</t>
  </si>
  <si>
    <t>01.02.16.001</t>
  </si>
  <si>
    <t>三排左座椅座垫骨架总成FTu201-7111  100    01.01.0798</t>
  </si>
  <si>
    <t>01.02.16.002</t>
  </si>
  <si>
    <t>三排右座椅座垫骨架总成FTu201-7121  100   01.01.0800</t>
  </si>
  <si>
    <t>01.02.16.004</t>
  </si>
  <si>
    <t>七人六分座骨架主体总成FTu201-7201  110   01.01.0796</t>
  </si>
  <si>
    <t>01.02.16.010</t>
  </si>
  <si>
    <t>六分右地锁连接板总成FTu201-7201 121   01.05.1367</t>
  </si>
  <si>
    <t>01.02.16.012</t>
  </si>
  <si>
    <t>地锁解锁L总成FTu201-7201 600  01.05.1256</t>
  </si>
  <si>
    <t>01.02.16.014</t>
  </si>
  <si>
    <t>四分左地锁连接板总成FTu201-7101 123   01.05.1366</t>
  </si>
  <si>
    <t>01.02.16.016</t>
  </si>
  <si>
    <t>七人四分座骨架主体总成FTu201-7101 110   01.01.0794</t>
  </si>
  <si>
    <t>01.02.16.018</t>
  </si>
  <si>
    <t>三排左座椅地脚焊接总成FTu201-7115 000   01.01.0802</t>
  </si>
  <si>
    <t>01.02.16.019</t>
  </si>
  <si>
    <t>三排座垫翻转支架总成FTu201-7111  400   01.05.1355</t>
  </si>
  <si>
    <t>01.02.16.020</t>
  </si>
  <si>
    <t>三排左座椅靠背骨架总成FTu201-7112  100   01.01.0799</t>
  </si>
  <si>
    <t>01.02.16.022</t>
  </si>
  <si>
    <t>四分靠背铰链连接总成FTU201-7105 120   01.05.1163</t>
  </si>
  <si>
    <t>01.02.16.024</t>
  </si>
  <si>
    <t>三排右座椅地脚焊接总成 FTU201-7125  000  01.01.0803</t>
  </si>
  <si>
    <t>01.02.19.008</t>
  </si>
  <si>
    <t>C32B六分侧装支架9.04.002</t>
  </si>
  <si>
    <t>01.02.19.009</t>
  </si>
  <si>
    <t>C32B四分侧装支架9.04.003</t>
  </si>
  <si>
    <t>01.02.19.025</t>
  </si>
  <si>
    <t>C32B前排靠背上弯管</t>
  </si>
  <si>
    <t>01.02.19.030</t>
  </si>
  <si>
    <t>C32B四分侧铰链总成2.01.643</t>
  </si>
  <si>
    <t>01.02.19.033</t>
  </si>
  <si>
    <t>C32B副驾调角器手柄2.01.585</t>
  </si>
  <si>
    <t>01.02.19.040</t>
  </si>
  <si>
    <t>C32B主驾右侧调角器总成（共用）（富昌泰）</t>
  </si>
  <si>
    <t>01.02.19.041</t>
  </si>
  <si>
    <t>C32B副驾左侧调角器总成（共用）（富昌泰）</t>
  </si>
  <si>
    <t>01.02.19.042</t>
  </si>
  <si>
    <t>C32B主驾左侧调角器（四项无气囊）（富昌泰）</t>
  </si>
  <si>
    <t>01.02.19.043</t>
  </si>
  <si>
    <t>C32B副驾右侧调角器（四项无气囊）（富昌泰）</t>
  </si>
  <si>
    <t>01.02.21.001</t>
  </si>
  <si>
    <t>M50副驾左调角器2.01.601</t>
  </si>
  <si>
    <t>01.02.21.002</t>
  </si>
  <si>
    <t>M50副驾右调角器2.01.600</t>
  </si>
  <si>
    <t>01.02.21.004</t>
  </si>
  <si>
    <t>M50副驾座框（舒适型）2.01.626/2.01.640</t>
  </si>
  <si>
    <t>01.02.21.005</t>
  </si>
  <si>
    <t>M50正驾座框（舒适型）2.01.625/2.01.639</t>
  </si>
  <si>
    <t>01.02.21.006</t>
  </si>
  <si>
    <t>M50N新型主座框2.01.713</t>
  </si>
  <si>
    <t>01.02.21.007</t>
  </si>
  <si>
    <t>M50N新型副座框2.01.711</t>
  </si>
  <si>
    <t>01.02.22.004</t>
  </si>
  <si>
    <t>一汽调角器正01.05.1421</t>
  </si>
  <si>
    <t>01.02.22.005</t>
  </si>
  <si>
    <t>一汽调角器副01.05.1185</t>
  </si>
  <si>
    <t>01.02.22.009</t>
  </si>
  <si>
    <t>一汽D04副司机背</t>
  </si>
  <si>
    <t>01.02.23.002</t>
  </si>
  <si>
    <t>V3ET底座</t>
  </si>
  <si>
    <t>01.02.25.001</t>
  </si>
  <si>
    <t>M31RB右侧下链接板</t>
  </si>
  <si>
    <t>01.02.25.002</t>
  </si>
  <si>
    <t>M31RB座盆</t>
  </si>
  <si>
    <t>01.02.25.003</t>
  </si>
  <si>
    <t>M31RB底板</t>
  </si>
  <si>
    <t>01.02.26.001</t>
  </si>
  <si>
    <t>长沙轻卡正司机座骨架</t>
  </si>
  <si>
    <t>01.02.26.002</t>
  </si>
  <si>
    <t>长沙轻卡副司机座骨架</t>
  </si>
  <si>
    <t>01.02.26.003</t>
  </si>
  <si>
    <t>长沙轻卡中连接板</t>
  </si>
  <si>
    <t>01.02.27.002</t>
  </si>
  <si>
    <t>H40D主驾座骨架总成（四向）</t>
  </si>
  <si>
    <t>01.02.27.003</t>
  </si>
  <si>
    <t>H40D副驾座骨架总成</t>
  </si>
  <si>
    <t>01.02.28.001</t>
  </si>
  <si>
    <t>X3000正司机背</t>
  </si>
  <si>
    <t>01.02.28.002</t>
  </si>
  <si>
    <t>X3000副司机背</t>
  </si>
  <si>
    <t>01.02.28.003</t>
  </si>
  <si>
    <t>X3000驾驶员底座模块化总成</t>
  </si>
  <si>
    <t>01.02.28.004</t>
  </si>
  <si>
    <t>X3000副驾驶底座模块化总成</t>
  </si>
  <si>
    <t>01.02.30.012</t>
  </si>
  <si>
    <t>奥驰V左镜杆</t>
  </si>
  <si>
    <t>01.02.30.016</t>
  </si>
  <si>
    <t>H3改型宽车左镜杆L0821010133A0-1</t>
  </si>
  <si>
    <t>01.02.30.017</t>
  </si>
  <si>
    <t>H3改型宽车右镜杆L0821010210A0-1</t>
  </si>
  <si>
    <t>01.02.30.033</t>
  </si>
  <si>
    <t>豪泺左镜杆</t>
  </si>
  <si>
    <t>01.02.30.034</t>
  </si>
  <si>
    <t>豪泺右镜杆</t>
  </si>
  <si>
    <t>01.02.30.042</t>
  </si>
  <si>
    <t>豪泺镜体镶件</t>
  </si>
  <si>
    <t>01.02.30.043</t>
  </si>
  <si>
    <t>豪泺镜体镶件3</t>
  </si>
  <si>
    <t>01.02.30.044</t>
  </si>
  <si>
    <t>豪泺镜体镶件4</t>
  </si>
  <si>
    <t>01.02.31.002</t>
  </si>
  <si>
    <t>驾驶员座垫前横梁总成6801140X2001A</t>
  </si>
  <si>
    <t>01.02.31.003</t>
  </si>
  <si>
    <t>驾驶员靠背上骨架焊接总成（非通风）</t>
  </si>
  <si>
    <t>01.04.15.050</t>
  </si>
  <si>
    <t>M31RB前排座椅总成及头枕左（蓝花+黑）A00081179</t>
  </si>
  <si>
    <t>01.04.15.051</t>
  </si>
  <si>
    <t>M31RB前排座椅总成及头枕右（蓝花+黑）A00081182</t>
  </si>
  <si>
    <t>01.04.22.001</t>
  </si>
  <si>
    <t>H3改型正背泡沫+布套</t>
  </si>
  <si>
    <t>01.04.22.009</t>
  </si>
  <si>
    <t>H4-B正背泡沫+布套</t>
  </si>
  <si>
    <t>01.04.22.017</t>
  </si>
  <si>
    <t>2019款GTL-A驾驶员靠背护面泡沫总成</t>
  </si>
  <si>
    <t>01.04.22.018A</t>
  </si>
  <si>
    <t>2019款GTL-A驾驶员坐垫护面泡沫总成（新）</t>
  </si>
  <si>
    <t>01.04.22.021</t>
  </si>
  <si>
    <t>2019款GTL-B驾驶员靠背护面泡沫总成</t>
  </si>
  <si>
    <t>01.04.22.023</t>
  </si>
  <si>
    <t>2019款GTL-B副驾驶员靠背护面泡沫总成</t>
  </si>
  <si>
    <t>01.04.22.025</t>
  </si>
  <si>
    <t>2019款EST驾驶员靠背护面泡沫总成</t>
  </si>
  <si>
    <t>01.04.22.026A</t>
  </si>
  <si>
    <t>2019款EST驾驶员坐垫护面泡沫总成（新）</t>
  </si>
  <si>
    <t>01.04.22.027</t>
  </si>
  <si>
    <t>2019款EST副驾驶员靠背护面泡沫总成</t>
  </si>
  <si>
    <t>01.05.01.066</t>
  </si>
  <si>
    <t>M31RB正背</t>
  </si>
  <si>
    <t>实物盘点抄错数据，账面与实物数一致</t>
  </si>
  <si>
    <t>01.05.01.067</t>
  </si>
  <si>
    <t>M31RB正座</t>
  </si>
  <si>
    <t>01.05.01.068</t>
  </si>
  <si>
    <t>M31RB副座</t>
  </si>
  <si>
    <t>01.05.01.069</t>
  </si>
  <si>
    <t>M31RB副背</t>
  </si>
  <si>
    <t>01.05.01.070</t>
  </si>
  <si>
    <t>M31RB头枕（布套）</t>
  </si>
  <si>
    <t>01.05.16.039</t>
  </si>
  <si>
    <t>M4司机背无纺布（成品）</t>
  </si>
  <si>
    <t>01.05.22.008</t>
  </si>
  <si>
    <t>中车云轨靠背护面总成（H4G-6802300  ）</t>
  </si>
  <si>
    <t>01.05.22.009</t>
  </si>
  <si>
    <t>中车云轨座垫护面总成（ H4G-6801300 ）</t>
  </si>
  <si>
    <t>01.05.23.006</t>
  </si>
  <si>
    <t>J7F-BA95驾驶员靠背通风护面</t>
  </si>
  <si>
    <t>01.05.23.007</t>
  </si>
  <si>
    <t>J7F-BA95驾驶员坐垫通风护面</t>
  </si>
  <si>
    <t>01.05.23.008</t>
  </si>
  <si>
    <t>J7F-BA95前座副靠背通风护面</t>
  </si>
  <si>
    <t>01.05.23.009</t>
  </si>
  <si>
    <t>J7F-BA95驾驶员头枕织物护面</t>
  </si>
  <si>
    <t>01.05.23.010</t>
  </si>
  <si>
    <t>J7F-AA95驾驶员靠背护面6802600X2001A</t>
  </si>
  <si>
    <t>01.05.23.011</t>
  </si>
  <si>
    <t>J7F-AA95驾驶员坐垫护面6803100X2001A</t>
  </si>
  <si>
    <t>01.05.23.012</t>
  </si>
  <si>
    <t>J7F-AA95副驾驶员靠背护面6902800X2001A</t>
  </si>
  <si>
    <t>01.05.23.013</t>
  </si>
  <si>
    <t>J7F-AA95副驾驶员坐垫护面6907300X2001A</t>
  </si>
  <si>
    <t>01.05.23.014</t>
  </si>
  <si>
    <t>J7F-AA95中间靠背护面6907100X2001A</t>
  </si>
  <si>
    <t>01.05.23.015</t>
  </si>
  <si>
    <t>J7F-BA95正司机背非通风护面</t>
  </si>
  <si>
    <t>01.05.23.016</t>
  </si>
  <si>
    <t>J7F-BA95副司机背非通风护面</t>
  </si>
  <si>
    <t>01.05.23.017</t>
  </si>
  <si>
    <t>J7F-BA95正司机座非通风护面</t>
  </si>
  <si>
    <t>01.05.23.018</t>
  </si>
  <si>
    <t>J7F-AA95副驾驶员座垫通风护面</t>
  </si>
  <si>
    <t>01.05.27.001</t>
  </si>
  <si>
    <t>虎V驾驶员靠背护面总成</t>
  </si>
  <si>
    <t>01.05.27.002</t>
  </si>
  <si>
    <t>虎V驾驶员座垫护面总成</t>
  </si>
  <si>
    <t>01.05.27.003</t>
  </si>
  <si>
    <t>虎V副驾驶员靠背护面总成</t>
  </si>
  <si>
    <t>01.05.27.004</t>
  </si>
  <si>
    <t>虎V副驾驶员座垫护面总成</t>
  </si>
  <si>
    <t>01.05.27.005</t>
  </si>
  <si>
    <t>虎V中间靠背护面总成</t>
  </si>
  <si>
    <t>01.05.27.006</t>
  </si>
  <si>
    <t>虎V头枕护面总成</t>
  </si>
  <si>
    <t>01.06.02.001</t>
  </si>
  <si>
    <t>K1司机座泡沫</t>
  </si>
  <si>
    <t>01.06.02.002</t>
  </si>
  <si>
    <t>K1司机背泡沫</t>
  </si>
  <si>
    <t>01.06.02.003</t>
  </si>
  <si>
    <t>K1窄车司机背泡沫</t>
  </si>
  <si>
    <t>01.06.02.004</t>
  </si>
  <si>
    <t>K1窄车司机座泡沫</t>
  </si>
  <si>
    <t>01.06.02.005</t>
  </si>
  <si>
    <t>K1窄车中间座泡沫</t>
  </si>
  <si>
    <t>01.06.02.006</t>
  </si>
  <si>
    <t>K1四人联体左座泡沫</t>
  </si>
  <si>
    <t>01.06.02.007</t>
  </si>
  <si>
    <t>K1四人联体左背泡沫</t>
  </si>
  <si>
    <t>01.06.02.008</t>
  </si>
  <si>
    <t>K1四人联体右座泡沫</t>
  </si>
  <si>
    <t>01.06.02.009</t>
  </si>
  <si>
    <t>K1四人联体右背泡沫</t>
  </si>
  <si>
    <t>01.06.02.011</t>
  </si>
  <si>
    <t>K1单人背泡沫</t>
  </si>
  <si>
    <t>01.06.02.012</t>
  </si>
  <si>
    <t>K1右舵双人座泡沫</t>
  </si>
  <si>
    <t>01.06.02.018</t>
  </si>
  <si>
    <t>K1单人座泡沫</t>
  </si>
  <si>
    <t>01.06.02.019</t>
  </si>
  <si>
    <t>K1双人左背泡沫</t>
  </si>
  <si>
    <t>01.06.02.020</t>
  </si>
  <si>
    <t>K1双人右背泡沫（安）</t>
  </si>
  <si>
    <t>01.06.02.021</t>
  </si>
  <si>
    <t>K1双人座泡沫</t>
  </si>
  <si>
    <t>01.06.02.022</t>
  </si>
  <si>
    <t>K1侧翻左背泡沫</t>
  </si>
  <si>
    <t>01.06.02.023</t>
  </si>
  <si>
    <t>K1侧翻左座泡沫</t>
  </si>
  <si>
    <t>01.06.02.024</t>
  </si>
  <si>
    <t>K1侧翻右背泡沫</t>
  </si>
  <si>
    <t>01.06.02.025</t>
  </si>
  <si>
    <t>K1侧翻右座泡沫</t>
  </si>
  <si>
    <t>01.06.02.030</t>
  </si>
  <si>
    <t>K1窄车双人座泡沫</t>
  </si>
  <si>
    <t>01.06.02.031</t>
  </si>
  <si>
    <t>K1窄车双人背泡沫</t>
  </si>
  <si>
    <t>01.06.02.036</t>
  </si>
  <si>
    <t>K1窄车中间背泡沫</t>
  </si>
  <si>
    <t>01.06.02.039</t>
  </si>
  <si>
    <t>K1窄车三排三人座泡沫</t>
  </si>
  <si>
    <t>01.06.02.040</t>
  </si>
  <si>
    <t>K1窄车三排三人背泡沫</t>
  </si>
  <si>
    <t>01.06.02.060</t>
  </si>
  <si>
    <t>K1加长14人三人座泡沫</t>
  </si>
  <si>
    <t>01.06.02.062</t>
  </si>
  <si>
    <t>K1宽车5990双人座泡沫</t>
  </si>
  <si>
    <t>01.06.02.064</t>
  </si>
  <si>
    <t>K1右舵双人左靠背泡沫（出口马来西亚）</t>
  </si>
  <si>
    <t>01.06.02.065</t>
  </si>
  <si>
    <t>K1右舵双人右靠背泡沫（出口马来西亚）</t>
  </si>
  <si>
    <t>01.06.03.010</t>
  </si>
  <si>
    <t>1800小背泡沫</t>
  </si>
  <si>
    <t>01.06.03.011</t>
  </si>
  <si>
    <t>1800副背泡沫</t>
  </si>
  <si>
    <t>01.06.03.018</t>
  </si>
  <si>
    <t>1800二排背泡沫</t>
  </si>
  <si>
    <t>01.06.03.029</t>
  </si>
  <si>
    <t>右舵1995副大背泡沫</t>
  </si>
  <si>
    <t>01.06.03.030</t>
  </si>
  <si>
    <t>右舵1995副小背泡沫</t>
  </si>
  <si>
    <t>01.06.03.032</t>
  </si>
  <si>
    <t>1995奥铃升级司机座泡沫</t>
  </si>
  <si>
    <t>01.06.03.035</t>
  </si>
  <si>
    <t>1995奥铃升级司机背泡沫</t>
  </si>
  <si>
    <t>01.06.03.041</t>
  </si>
  <si>
    <t>金王子司机座泡沫</t>
  </si>
  <si>
    <t>01.06.03.042</t>
  </si>
  <si>
    <t>金王子司机背泡沫</t>
  </si>
  <si>
    <t>01.06.03.045</t>
  </si>
  <si>
    <t>欧曼重卡升级司机座泡沫</t>
  </si>
  <si>
    <t>01.06.03.046</t>
  </si>
  <si>
    <t>欧曼重卡升级司机背泡沫</t>
  </si>
  <si>
    <t>01.06.03.049</t>
  </si>
  <si>
    <t>欧马可海外加宽1800副座泡沫</t>
  </si>
  <si>
    <t>01.06.03.051</t>
  </si>
  <si>
    <t>欧曼中间座（右）泡沫</t>
  </si>
  <si>
    <t>01.06.03.053</t>
  </si>
  <si>
    <t>欧曼中间座（左）泡沫</t>
  </si>
  <si>
    <t>01.06.03.054</t>
  </si>
  <si>
    <t>欧曼中间背（左）泡沫</t>
  </si>
  <si>
    <t>01.06.04.001</t>
  </si>
  <si>
    <t>6486跨背泡沫</t>
  </si>
  <si>
    <t>01.06.04.002</t>
  </si>
  <si>
    <t>6486跨座泡沫</t>
  </si>
  <si>
    <t>01.06.04.003</t>
  </si>
  <si>
    <t>6486司机背泡沫</t>
  </si>
  <si>
    <t>01.06.04.004</t>
  </si>
  <si>
    <t>6486司机座泡沫</t>
  </si>
  <si>
    <t>01.06.04.005</t>
  </si>
  <si>
    <t>6486副司机座泡沫</t>
  </si>
  <si>
    <t>01.06.04.028</t>
  </si>
  <si>
    <t>6486前翻10人三人座泡沫</t>
  </si>
  <si>
    <t>01.06.04.038</t>
  </si>
  <si>
    <t>6486三点式六人座泡沫</t>
  </si>
  <si>
    <t>01.06.04.039</t>
  </si>
  <si>
    <t>6486三点式六人背泡沫</t>
  </si>
  <si>
    <t>01.06.05.012</t>
  </si>
  <si>
    <t>M4司机座垫泡沫</t>
  </si>
  <si>
    <t>01.06.05.013</t>
  </si>
  <si>
    <t>M4下卧铺泡沫</t>
  </si>
  <si>
    <t>01.06.05.014</t>
  </si>
  <si>
    <t>M4司机靠背泡沫</t>
  </si>
  <si>
    <t>01.06.08.001</t>
  </si>
  <si>
    <t>M4正司机背轻卡泡沫</t>
  </si>
  <si>
    <t>01.06.08.002</t>
  </si>
  <si>
    <t>M4正司机座轻卡泡沫</t>
  </si>
  <si>
    <t>01.06.08.003</t>
  </si>
  <si>
    <t>M4副司机背轻卡泡沫</t>
  </si>
  <si>
    <t>01.06.08.004</t>
  </si>
  <si>
    <t>M4-2060副司机小背轻卡泡沫</t>
  </si>
  <si>
    <t>01.06.08.005</t>
  </si>
  <si>
    <t>M4-2060副司机座轻卡泡沫</t>
  </si>
  <si>
    <t>01.06.08.006</t>
  </si>
  <si>
    <t>M4-1800副司机小背轻卡泡沫</t>
  </si>
  <si>
    <t>01.06.08.007</t>
  </si>
  <si>
    <t>M4-1880副司机座轻卡泡沫</t>
  </si>
  <si>
    <t>01.06.08.008</t>
  </si>
  <si>
    <t>2060卧铺合棉泡沫</t>
  </si>
  <si>
    <t>01.06.08.009</t>
  </si>
  <si>
    <t>1880卧铺合棉泡沫</t>
  </si>
  <si>
    <t>01.06.09.015</t>
  </si>
  <si>
    <t>M31RB正背泡沫</t>
  </si>
  <si>
    <t>01.06.09.017</t>
  </si>
  <si>
    <t>M31RB副座泡沫</t>
  </si>
  <si>
    <t>01.06.09.018</t>
  </si>
  <si>
    <t>M31RB副背泡沫</t>
  </si>
  <si>
    <t>01.06.09.025</t>
  </si>
  <si>
    <t>M31RB头枕泡沫</t>
  </si>
  <si>
    <t>01.06.10.002</t>
  </si>
  <si>
    <t>D03司机座泡沫</t>
  </si>
  <si>
    <t>01.06.10.003</t>
  </si>
  <si>
    <t>D03司机座通风款泡沫</t>
  </si>
  <si>
    <t>01.06.10.004</t>
  </si>
  <si>
    <t>D04司机座通风款泡沫</t>
  </si>
  <si>
    <t>01.06.11.001</t>
  </si>
  <si>
    <t>H3改型正司机背泡沫</t>
  </si>
  <si>
    <t>01.06.11.002</t>
  </si>
  <si>
    <t>H3改型正司机垫泡沫</t>
  </si>
  <si>
    <t>01.06.11.003</t>
  </si>
  <si>
    <t>H3改型副司机背泡沫</t>
  </si>
  <si>
    <t>01.06.11.004</t>
  </si>
  <si>
    <t>H3改型副司机垫泡沫</t>
  </si>
  <si>
    <t>01.06.12.001</t>
  </si>
  <si>
    <t>H4A升级正司机靠背泡沫</t>
  </si>
  <si>
    <t>01.06.12.002</t>
  </si>
  <si>
    <t>H4A升级正司机坐垫泡沫</t>
  </si>
  <si>
    <t>01.06.12.002A</t>
  </si>
  <si>
    <t>H4A升级正司机坐垫泡沫（改型）</t>
  </si>
  <si>
    <t>01.06.12.003</t>
  </si>
  <si>
    <t>H4A升级副司机靠背泡沫</t>
  </si>
  <si>
    <t>01.06.12.004</t>
  </si>
  <si>
    <t>H4A升级副司机坐垫泡沫</t>
  </si>
  <si>
    <t>01.06.12.005</t>
  </si>
  <si>
    <t>福田H4上卧铺泡沫总成</t>
  </si>
  <si>
    <t>01.06.12.006</t>
  </si>
  <si>
    <t>福田H4下卧铺泡沫总成右</t>
  </si>
  <si>
    <t>01.06.12.006A</t>
  </si>
  <si>
    <t>福田H4下卧铺泡沫加宽右</t>
  </si>
  <si>
    <t>01.06.12.007</t>
  </si>
  <si>
    <t>福田H4下卧铺泡沫总成左</t>
  </si>
  <si>
    <t>01.06.12.007A</t>
  </si>
  <si>
    <t>福田H4下卧铺泡沫加宽左</t>
  </si>
  <si>
    <t>01.06.12.010</t>
  </si>
  <si>
    <t>H4中长车身下卧铺翻转块泡沫</t>
  </si>
  <si>
    <t>01.06.12.011</t>
  </si>
  <si>
    <t>福田H4中长车下卧铺左泡沫</t>
  </si>
  <si>
    <t>01.06.12.013</t>
  </si>
  <si>
    <t>H4GTL下卧铺右泡沫</t>
  </si>
  <si>
    <t>01.06.12.014</t>
  </si>
  <si>
    <t>H4GTL下卧铺左泡沫</t>
  </si>
  <si>
    <t>01.06.12.015</t>
  </si>
  <si>
    <t>H4GTL下卧铺中泡沫</t>
  </si>
  <si>
    <t>01.06.12.018</t>
  </si>
  <si>
    <t>H4中长车身上卧铺泡沫</t>
  </si>
  <si>
    <t>01.06.12.019</t>
  </si>
  <si>
    <t>司机座坐垫泡沫总成2.0造型升级</t>
  </si>
  <si>
    <t>01.06.13.001</t>
  </si>
  <si>
    <t>C50EB后排座垫发泡总成厚</t>
  </si>
  <si>
    <t>01.06.13.002</t>
  </si>
  <si>
    <t>C50E靠背合棉800无扶手</t>
  </si>
  <si>
    <t>01.06.13.003</t>
  </si>
  <si>
    <t>C50E40靠背合棉总成700</t>
  </si>
  <si>
    <t>01.06.13.007</t>
  </si>
  <si>
    <t>C50EB-C13 40%靠背合棉总成</t>
  </si>
  <si>
    <t>01.06.13.008</t>
  </si>
  <si>
    <t>C50EB-C13 60%靠背合棉总成</t>
  </si>
  <si>
    <t>01.06.13.009</t>
  </si>
  <si>
    <t>C50EB-C13 坐垫合棉总成</t>
  </si>
  <si>
    <t>01.06.14.009</t>
  </si>
  <si>
    <t>B40中期改款四分背</t>
  </si>
  <si>
    <t>01.06.14.010A</t>
  </si>
  <si>
    <t>B40中期改款四分座（新）</t>
  </si>
  <si>
    <t>01.06.14.011</t>
  </si>
  <si>
    <t>B40中期改款六分背</t>
  </si>
  <si>
    <t>01.06.14.012A</t>
  </si>
  <si>
    <t>B40中期改款六分座（新）</t>
  </si>
  <si>
    <t>01.06.15.001</t>
  </si>
  <si>
    <t>L3000中间座靠背合棉总成</t>
  </si>
  <si>
    <t>01.06.15.003</t>
  </si>
  <si>
    <t>陕汽X3000驾驶员靠背泡沫总成</t>
  </si>
  <si>
    <t>01.06.15.004</t>
  </si>
  <si>
    <t>陕汽X3000副司机背</t>
  </si>
  <si>
    <t>01.06.16.003</t>
  </si>
  <si>
    <t>J6F司机背</t>
  </si>
  <si>
    <t>01.06.16.008</t>
  </si>
  <si>
    <t>J6F小背泡沫</t>
  </si>
  <si>
    <t>01.06.16.012</t>
  </si>
  <si>
    <t>J6F BA95前座副靠背泡沫总成</t>
  </si>
  <si>
    <t>01.06.16.013</t>
  </si>
  <si>
    <t>J6F BA95前座副座垫泡沫总成</t>
  </si>
  <si>
    <t>01.06.16.014</t>
  </si>
  <si>
    <t>J6F BA95驾驶员靠背泡沫总成</t>
  </si>
  <si>
    <t>01.06.16.015</t>
  </si>
  <si>
    <t>J6F BA95驾驶员座垫泡沫总成</t>
  </si>
  <si>
    <t>01.06.18.001</t>
  </si>
  <si>
    <t>虎V驾驶员靠背泡沫总成</t>
  </si>
  <si>
    <t>01.06.18.002</t>
  </si>
  <si>
    <t>虎V驾驶员座垫泡沫总成</t>
  </si>
  <si>
    <t>01.06.18.003</t>
  </si>
  <si>
    <t>虎V前座副靠背泡沫总成</t>
  </si>
  <si>
    <t>01.06.18.004</t>
  </si>
  <si>
    <t>虎V副驾驶员座垫泡沫总成</t>
  </si>
  <si>
    <t>01.07.01.006</t>
  </si>
  <si>
    <t>H2司机座布套02.02.0491B</t>
  </si>
  <si>
    <t>01.07.01.052</t>
  </si>
  <si>
    <t>11款椰棕2490卧铺（新）（薄）</t>
  </si>
  <si>
    <t>01.07.01.065B</t>
  </si>
  <si>
    <t>2019款GTL-B（公路车）正司机座布套</t>
  </si>
  <si>
    <t>01.07.01.069B</t>
  </si>
  <si>
    <t>2019款GTL-S（EST）正司机座布套</t>
  </si>
  <si>
    <t>01.07.01.090</t>
  </si>
  <si>
    <t>H3改型加宽加厚卧铺</t>
  </si>
  <si>
    <t>01.07.01.098</t>
  </si>
  <si>
    <t>2019款GTL-B中长车身下卧铺护面总成</t>
  </si>
  <si>
    <t>01.07.01.109</t>
  </si>
  <si>
    <t>司机坐垫护面2.0造型升级GTL-C公路车</t>
  </si>
  <si>
    <t>01.07.01.110</t>
  </si>
  <si>
    <t>司机靠背护面2.0造型升级GTL-C公路车</t>
  </si>
  <si>
    <t>01.07.01.111</t>
  </si>
  <si>
    <t>副司机坐垫护面2.0造型升级GTL-C公路车</t>
  </si>
  <si>
    <t>01.07.01.112</t>
  </si>
  <si>
    <t>副司机靠背护面2.0造型升级GTL-C公路车</t>
  </si>
  <si>
    <t>01.07.04.048A</t>
  </si>
  <si>
    <t>X3000分体正驾驶靠背布套SQX3000-6802550</t>
  </si>
  <si>
    <t>01.07.04.049A</t>
  </si>
  <si>
    <t>X3000分体正驾驶座布套SQX3000-6801300</t>
  </si>
  <si>
    <t>01.07.04.050A</t>
  </si>
  <si>
    <t>X3000分体副驾驶靠背布套SQX3000-6902550</t>
  </si>
  <si>
    <t>01.07.04.051A</t>
  </si>
  <si>
    <t>X3000分体副驾驶座布套SQX3000-6901300</t>
  </si>
  <si>
    <t>01.07.04.052</t>
  </si>
  <si>
    <t>X3000分体头枕布套</t>
  </si>
  <si>
    <t>01.08.01.005</t>
  </si>
  <si>
    <t>C35DB面罩凛冽青左</t>
  </si>
  <si>
    <t>01.08.01.006</t>
  </si>
  <si>
    <t>C35DB面罩凛冽青右</t>
  </si>
  <si>
    <t>01.08.01.007</t>
  </si>
  <si>
    <t>C35DB面罩心悦蓝左</t>
  </si>
  <si>
    <t>01.08.01.008</t>
  </si>
  <si>
    <t>C35DB面罩心悦蓝右</t>
  </si>
  <si>
    <t>01.08.01.009</t>
  </si>
  <si>
    <t>C35DB面罩钛灰左</t>
  </si>
  <si>
    <t>01.08.01.010</t>
  </si>
  <si>
    <t>C35DB面罩钛灰右</t>
  </si>
  <si>
    <t>01.08.01.011</t>
  </si>
  <si>
    <t>C35DB面罩大漠金左</t>
  </si>
  <si>
    <t>01.08.01.012</t>
  </si>
  <si>
    <t>C35DB面罩大漠金右</t>
  </si>
  <si>
    <t>01.08.01.013</t>
  </si>
  <si>
    <t>C35DB面罩珍珠白左</t>
  </si>
  <si>
    <t>01.08.01.014</t>
  </si>
  <si>
    <t>C35DB面罩珍珠白右</t>
  </si>
  <si>
    <t>01.08.01.015</t>
  </si>
  <si>
    <t>C35DB面罩酷感红左</t>
  </si>
  <si>
    <t>01.08.01.016</t>
  </si>
  <si>
    <t>C35DB面罩酷感红右</t>
  </si>
  <si>
    <t>01.08.01.017</t>
  </si>
  <si>
    <t>C35DB面罩（魅力橙）左</t>
  </si>
  <si>
    <t>01.08.01.018</t>
  </si>
  <si>
    <t>C35DB面罩（魅力橙）右</t>
  </si>
  <si>
    <t>01.08.04.001</t>
  </si>
  <si>
    <t>B40L镜框钢琴黑左</t>
  </si>
  <si>
    <t>01.08.04.002</t>
  </si>
  <si>
    <t>B40L镜框钢琴黑右</t>
  </si>
  <si>
    <t>01.08.04.003</t>
  </si>
  <si>
    <t>B40L三角座钢琴黑 左</t>
  </si>
  <si>
    <t>01.08.04.004</t>
  </si>
  <si>
    <t>B40L三角座钢琴黑 右</t>
  </si>
  <si>
    <t>01.08.04.006</t>
  </si>
  <si>
    <t>B40L镜框（亚光黑）右</t>
  </si>
  <si>
    <t>01.08.04.009</t>
  </si>
  <si>
    <t>B40L镜壳（亚光黑）左</t>
  </si>
  <si>
    <t>01.08.05.002</t>
  </si>
  <si>
    <t>DY-BC316面罩极地白右</t>
  </si>
  <si>
    <t>01.08.05.016</t>
  </si>
  <si>
    <t>BC316面罩烟灰色右</t>
  </si>
  <si>
    <t>01.08.06.001</t>
  </si>
  <si>
    <t>M20改型面罩亮银（左）</t>
  </si>
  <si>
    <t>01.08.06.002</t>
  </si>
  <si>
    <t>M20改型面罩亮银（右）</t>
  </si>
  <si>
    <t>01.08.06.005</t>
  </si>
  <si>
    <t>M20改型面罩玛瑙红（左）</t>
  </si>
  <si>
    <t>盘点误差</t>
  </si>
  <si>
    <t>01.08.06.006</t>
  </si>
  <si>
    <t>M20改型面罩玛瑙红（右）</t>
  </si>
  <si>
    <t>01.08.06.008</t>
  </si>
  <si>
    <t>M20改型面罩闪电蓝（右）</t>
  </si>
  <si>
    <t>01.08.06.009</t>
  </si>
  <si>
    <t>M20改型面罩格陵兰白（左）</t>
  </si>
  <si>
    <t>01.08.06.010</t>
  </si>
  <si>
    <t>M20改型面罩格陵兰白（右）</t>
  </si>
  <si>
    <t>01.08.06.011</t>
  </si>
  <si>
    <t>M20面罩（底漆）左</t>
  </si>
  <si>
    <t>01.08.06.012</t>
  </si>
  <si>
    <t>M20面罩（底漆）右</t>
  </si>
  <si>
    <t>01.08.07.001</t>
  </si>
  <si>
    <t>M31RB后排罩装饰板（格陵兰白）</t>
  </si>
  <si>
    <t>01.08.07.006</t>
  </si>
  <si>
    <t>M31RB面罩钢琴黑 右</t>
  </si>
  <si>
    <t>01.08.08.002</t>
  </si>
  <si>
    <t>B80C底座护盖钢琴黑  右</t>
  </si>
  <si>
    <t>01.08.09.001</t>
  </si>
  <si>
    <t>豪泺大镜体（亚光黑）左</t>
  </si>
  <si>
    <t>01.08.09.002</t>
  </si>
  <si>
    <t>豪泺大镜体（亚光黑）右</t>
  </si>
  <si>
    <t>01.08.09.003</t>
  </si>
  <si>
    <t>豪泺小镜体（亚光黑）左</t>
  </si>
  <si>
    <t>01.08.09.004</t>
  </si>
  <si>
    <t>豪泺小镜体（亚光黑）右</t>
  </si>
  <si>
    <t>01.08.10.007</t>
  </si>
  <si>
    <t>C33DB面罩珠光白左</t>
  </si>
  <si>
    <t>01.08.10.007A</t>
  </si>
  <si>
    <t>C33DB面罩珠光白左（新）</t>
  </si>
  <si>
    <t>01.08.10.008</t>
  </si>
  <si>
    <t>C33DB面罩珠光白右</t>
  </si>
  <si>
    <t>01.08.10.008A</t>
  </si>
  <si>
    <t>C33DB面罩珠光白右（新）</t>
  </si>
  <si>
    <t>01.08.10.009</t>
  </si>
  <si>
    <t>C33DB面罩丹霞红左</t>
  </si>
  <si>
    <t>01.08.10.010</t>
  </si>
  <si>
    <t>C33DB面罩丹霞红右</t>
  </si>
  <si>
    <t>01.08.10.011</t>
  </si>
  <si>
    <t>C33DB面罩靓蓝左</t>
  </si>
  <si>
    <t>01.08.10.012</t>
  </si>
  <si>
    <t>C33DB面罩靓蓝右</t>
  </si>
  <si>
    <t>01.08.10.013</t>
  </si>
  <si>
    <t>C33DB面罩激情橙左</t>
  </si>
  <si>
    <t>01.08.10.014</t>
  </si>
  <si>
    <t>C33DB面罩激情橙右</t>
  </si>
  <si>
    <t>01.08.10.015</t>
  </si>
  <si>
    <t>C33DB面罩香榭丽舍金左</t>
  </si>
  <si>
    <t>01.08.10.016</t>
  </si>
  <si>
    <t>C33DB面罩香榭丽舍金右</t>
  </si>
  <si>
    <t>02.01.01.163</t>
  </si>
  <si>
    <t>A7补盲镜镜片</t>
  </si>
  <si>
    <t>安路普退货，在虚仓物料</t>
  </si>
  <si>
    <t>02.01.04.663</t>
  </si>
  <si>
    <t>A7路面镜座</t>
  </si>
  <si>
    <t>02.01.04.664</t>
  </si>
  <si>
    <t>A7路面镜座盖</t>
  </si>
  <si>
    <t>02.01.06.288</t>
  </si>
  <si>
    <t>C7补盲镜体纸箱</t>
  </si>
  <si>
    <t>02.01.06.289</t>
  </si>
  <si>
    <t>C7补盲镜体盖纸箱</t>
  </si>
  <si>
    <t>02.01.10.742</t>
  </si>
  <si>
    <t>X3000正司机仰角手柄</t>
  </si>
  <si>
    <t>账面与实物一致电子盘点漏写</t>
  </si>
  <si>
    <t>白艳焕</t>
  </si>
  <si>
    <t>02.03.27.002</t>
  </si>
  <si>
    <t>座框纵梁</t>
  </si>
  <si>
    <t>ERP录入错误，已更正</t>
  </si>
  <si>
    <t>02.03.27.022</t>
  </si>
  <si>
    <t>一汽盘簧（4*12）</t>
  </si>
  <si>
    <t>01.07.01.007</t>
  </si>
  <si>
    <t>H2副司机背布套02.02.0491A</t>
  </si>
  <si>
    <t>01.07.01.009</t>
  </si>
  <si>
    <t>11款扶手布套02.02.0680C</t>
  </si>
  <si>
    <t>01.07.01.014</t>
  </si>
  <si>
    <t>H4吊铺布套02.02.0825</t>
  </si>
  <si>
    <t>01.07.01.015</t>
  </si>
  <si>
    <t>H4卧铺布套02.02.0826</t>
  </si>
  <si>
    <t>01.07.01.018</t>
  </si>
  <si>
    <t>2280革卧布套02.02.0660</t>
  </si>
  <si>
    <t>01.07.01.028</t>
  </si>
  <si>
    <t>包木快短布套02.02.0001E-1</t>
  </si>
  <si>
    <t>01.07.01.029</t>
  </si>
  <si>
    <t>包木快长布套02.02.0001E</t>
  </si>
  <si>
    <t>01.07.04.009</t>
  </si>
  <si>
    <t>M3000司机座02.02.1608B/02.02.02.1609B</t>
  </si>
  <si>
    <t>01.07.04.010</t>
  </si>
  <si>
    <t>M3000正司机背（11）02.02.1608A</t>
  </si>
  <si>
    <t>01.07.04.011</t>
  </si>
  <si>
    <t>M3000副司机背（12）02.02.1609A</t>
  </si>
  <si>
    <t>01.07.01.040</t>
  </si>
  <si>
    <t>H4正司机背（新状态）</t>
  </si>
  <si>
    <t>01.07.01.041</t>
  </si>
  <si>
    <t>H4副司机背（新状态）</t>
  </si>
  <si>
    <t>01.07.01.034A</t>
  </si>
  <si>
    <t>11款椰棕2280吊铺（新）</t>
  </si>
  <si>
    <t>01.07.01.042</t>
  </si>
  <si>
    <t>11款椰棕2490卧铺（新）（厚）</t>
  </si>
  <si>
    <t>01.07.01.043</t>
  </si>
  <si>
    <t>11款2490卧铺（新）</t>
  </si>
  <si>
    <t>01.07.01.044</t>
  </si>
  <si>
    <t>11款椰棕2490吊铺（新）</t>
  </si>
  <si>
    <t>01.07.01.045</t>
  </si>
  <si>
    <t>11款椰棕2280卧铺（新）</t>
  </si>
  <si>
    <t>01.07.01.046</t>
  </si>
  <si>
    <t>12款吊铺（新）</t>
  </si>
  <si>
    <t>01.07.01.047</t>
  </si>
  <si>
    <t>11款司机座布套（新）</t>
  </si>
  <si>
    <t>01.07.01.049</t>
  </si>
  <si>
    <t>11款副司机背布套（新）</t>
  </si>
  <si>
    <t>01.07.01.050</t>
  </si>
  <si>
    <t>11款中间座布套（新）</t>
  </si>
  <si>
    <t>01.07.01.051</t>
  </si>
  <si>
    <t>11款中间背布套（新）</t>
  </si>
  <si>
    <t>01.07.01.015A</t>
  </si>
  <si>
    <t>H4-B卧铺布套</t>
  </si>
  <si>
    <t>01.07.01.060</t>
  </si>
  <si>
    <t>H3改型正司机背布套</t>
  </si>
  <si>
    <t>01.07.01.061</t>
  </si>
  <si>
    <t>H3改型正司机座布套</t>
  </si>
  <si>
    <t>01.07.01.062</t>
  </si>
  <si>
    <t>H3改型副司机背布套</t>
  </si>
  <si>
    <t>01.07.01.063</t>
  </si>
  <si>
    <t>H3改型副司机座布套</t>
  </si>
  <si>
    <t>01.07.01.067</t>
  </si>
  <si>
    <t>H4-B副司机背布套</t>
  </si>
  <si>
    <t>代码筛错误，账面没有此产品</t>
  </si>
  <si>
    <t>财务</t>
  </si>
  <si>
    <t>01.07.01.073</t>
  </si>
  <si>
    <t>H4-B新吊铺</t>
  </si>
  <si>
    <t>01.07.01.074</t>
  </si>
  <si>
    <t>H4-S新吊铺</t>
  </si>
  <si>
    <t>01.07.01.075</t>
  </si>
  <si>
    <t>H4-B加宽卧铺</t>
  </si>
  <si>
    <t>01.07.01.076</t>
  </si>
  <si>
    <t>H4-S加宽卧铺</t>
  </si>
  <si>
    <t>01.07.01.081</t>
  </si>
  <si>
    <t>H4-S卧铺（H4704010220A0）</t>
  </si>
  <si>
    <t>01.07.01.082</t>
  </si>
  <si>
    <t>H3改型椰棕2490加厚卧铺</t>
  </si>
  <si>
    <t>01.07.01.083</t>
  </si>
  <si>
    <t>H3改型椰棕2490卧铺</t>
  </si>
  <si>
    <t>01.07.01.084</t>
  </si>
  <si>
    <t>H3改型椰棕2490吊铺</t>
  </si>
  <si>
    <t>01.07.01.064A</t>
  </si>
  <si>
    <t>GTL-B正司机背布套</t>
  </si>
  <si>
    <t>01.07.01.065A</t>
  </si>
  <si>
    <t>GTL-B正司机座布套</t>
  </si>
  <si>
    <t>01.07.01.066A</t>
  </si>
  <si>
    <t>GTL-B副司机座布套</t>
  </si>
  <si>
    <t>01.07.01.067A</t>
  </si>
  <si>
    <t>GTL-B副司机背布套</t>
  </si>
  <si>
    <t>01.07.01.068A</t>
  </si>
  <si>
    <t>GTL-S正司机背布套</t>
  </si>
  <si>
    <t>01.07.01.069A</t>
  </si>
  <si>
    <t>GTL-S正司机座布套</t>
  </si>
  <si>
    <t>01.07.01.070A</t>
  </si>
  <si>
    <t>GTL-S副司机背布套</t>
  </si>
  <si>
    <t>01.07.01.071A</t>
  </si>
  <si>
    <t>GTL-S副司机座布套</t>
  </si>
  <si>
    <t>01.07.01.038A</t>
  </si>
  <si>
    <t>GTL-A 正司机座</t>
  </si>
  <si>
    <t>01.07.01.039A</t>
  </si>
  <si>
    <t>GTL-A 副司机座</t>
  </si>
  <si>
    <t>01.07.01.040A</t>
  </si>
  <si>
    <t>GTL -A 正司机背</t>
  </si>
  <si>
    <t>01.05.22.001</t>
  </si>
  <si>
    <t>GTL-S下卧铺护面总成（加宽加厚）</t>
  </si>
  <si>
    <t>01.05.22.002</t>
  </si>
  <si>
    <t>GTL-A下卧铺护面总成（加宽加厚）</t>
  </si>
  <si>
    <t>01.05.24.001</t>
  </si>
  <si>
    <t>H4新面料中长车身下铺护面H4704011400AO</t>
  </si>
  <si>
    <t>01.07.01.038B</t>
  </si>
  <si>
    <t>2019款GTL-A（工程车） 正司机座布套</t>
  </si>
  <si>
    <t>01.07.01.039B</t>
  </si>
  <si>
    <t>2019款GTL-A （工程车）副司机座布套</t>
  </si>
  <si>
    <t>01.07.01.040B</t>
  </si>
  <si>
    <t>2019款GTL-A（工程车） 正司机背布套</t>
  </si>
  <si>
    <t>01.07.01.041B</t>
  </si>
  <si>
    <t>2019款GTL-A （工程车）副司机背布套</t>
  </si>
  <si>
    <t>01.07.01.064B</t>
  </si>
  <si>
    <t>2019款GTL-B（公路车）正司机背布套</t>
  </si>
  <si>
    <t>01.07.01.067B</t>
  </si>
  <si>
    <t>2019款GTL-B（公路车）副司机背布套</t>
  </si>
  <si>
    <t>01.07.01.092</t>
  </si>
  <si>
    <t>2019款GTL-A长车身下卧铺护面总成</t>
  </si>
  <si>
    <t>01.07.01.094</t>
  </si>
  <si>
    <t>2019款GTL-A中长车身下卧铺护面总成</t>
  </si>
  <si>
    <t>01.07.01.095</t>
  </si>
  <si>
    <t>2019款GTL-B长车身上卧铺护面总成</t>
  </si>
  <si>
    <t>01.07.01.096</t>
  </si>
  <si>
    <t>2019款GTL-B长车身下卧铺护面总成</t>
  </si>
  <si>
    <t>01.07.01.099</t>
  </si>
  <si>
    <t>2019款EST长车身上卧铺护面总成</t>
  </si>
  <si>
    <t>01.07.01.100</t>
  </si>
  <si>
    <t>2019款EST长车身下卧铺护面总成</t>
  </si>
  <si>
    <t>01.07.01.101</t>
  </si>
  <si>
    <t>GTL-S中长车身下卧铺护面总成</t>
  </si>
  <si>
    <t>01.07.01.102</t>
  </si>
  <si>
    <t>H4新面料中长车身上铺护面H4704011200A0</t>
  </si>
  <si>
    <t>01.07.01.038C</t>
  </si>
  <si>
    <t>2019款GTL-A（工程车） 正司机座</t>
  </si>
  <si>
    <t>01.07.01.069C</t>
  </si>
  <si>
    <t>2019款GTL-S（EST）正司机座</t>
  </si>
  <si>
    <t>财产物资清查盘点表（存货-商品）--表15</t>
  </si>
  <si>
    <t>财产物资清查盘点表（存货-发出商品-发往客户处）--表14</t>
  </si>
  <si>
    <t>客户名称</t>
  </si>
  <si>
    <t>件</t>
  </si>
  <si>
    <t>长春荣昌</t>
  </si>
  <si>
    <t>只</t>
  </si>
  <si>
    <t>天津光华智能库</t>
  </si>
  <si>
    <t>01.02.04.015</t>
  </si>
  <si>
    <t>欧曼升降器副边右01.05.0506</t>
  </si>
  <si>
    <t>01.02.04.016</t>
  </si>
  <si>
    <t>欧曼机械减震器01.01.0441</t>
  </si>
  <si>
    <t>01.02.04.019</t>
  </si>
  <si>
    <t>陕汽气囊减震器（国产气阀）01.01.0559</t>
  </si>
  <si>
    <t>01.02.04.032</t>
  </si>
  <si>
    <t>欧曼豪华司机底座02.04.0008A</t>
  </si>
  <si>
    <t>01.02.04.043</t>
  </si>
  <si>
    <t>欧曼延伸底座</t>
  </si>
  <si>
    <t>01.02.04.045</t>
  </si>
  <si>
    <t>欧曼气囊减震器</t>
  </si>
  <si>
    <t>01.02.04.046</t>
  </si>
  <si>
    <t>欧曼正升降器</t>
  </si>
  <si>
    <t>01.02.04.057</t>
  </si>
  <si>
    <t>欧曼右舵升降器气囊</t>
  </si>
  <si>
    <t>01.02.04.062</t>
  </si>
  <si>
    <t>H3改型减震器</t>
  </si>
  <si>
    <t>01.02.04.064</t>
  </si>
  <si>
    <t>H3改型升降器</t>
  </si>
  <si>
    <t>01.02.07.001</t>
  </si>
  <si>
    <t>B40正司机靠背骨架总成</t>
  </si>
  <si>
    <t>01.02.07.002</t>
  </si>
  <si>
    <t>B40副司机靠背骨架总成</t>
  </si>
  <si>
    <t>01.02.07.004</t>
  </si>
  <si>
    <t>B40副司机座框总成 01.01.0430</t>
  </si>
  <si>
    <t>01.02.07.019</t>
  </si>
  <si>
    <t>B40L四分座垫骨架总成（中期改款）</t>
  </si>
  <si>
    <t>01.02.07.020</t>
  </si>
  <si>
    <t>B40L六分座垫骨架总成（中期改款）</t>
  </si>
  <si>
    <t>01.02.08.032</t>
  </si>
  <si>
    <t>H4A底座</t>
  </si>
  <si>
    <t>01.02.08.032A</t>
  </si>
  <si>
    <t>H4A底座升级【新】</t>
  </si>
  <si>
    <t>01.02.08.032B</t>
  </si>
  <si>
    <t>H4A出口司机底座总成</t>
  </si>
  <si>
    <t>01.02.08.034</t>
  </si>
  <si>
    <t>H4A正调角器</t>
  </si>
  <si>
    <t>01.02.08.035</t>
  </si>
  <si>
    <t>H4A副调角器</t>
  </si>
  <si>
    <t>01.02.08.037</t>
  </si>
  <si>
    <t>H4A气囊减震器</t>
  </si>
  <si>
    <t>01.02.08.037A</t>
  </si>
  <si>
    <t>H4A气囊减震器新</t>
  </si>
  <si>
    <t>01.02.08.038</t>
  </si>
  <si>
    <t>H4可变阻尼机构底座模块化总成</t>
  </si>
  <si>
    <t>01.02.23.001</t>
  </si>
  <si>
    <t>V3ET副升降器</t>
  </si>
  <si>
    <t>01.03.02.102</t>
  </si>
  <si>
    <t>B40L靠背扣手底座</t>
  </si>
  <si>
    <t>01.03.02.103</t>
  </si>
  <si>
    <t>气动腰托按钮堵盖（黑色）</t>
  </si>
  <si>
    <t>01.03.02.104</t>
  </si>
  <si>
    <t>H4安全带导向塑料件</t>
  </si>
  <si>
    <t>01.03.02.109</t>
  </si>
  <si>
    <t>B40L中改靠背扣手盖板</t>
  </si>
  <si>
    <t>01.03.02.110</t>
  </si>
  <si>
    <t>B40L中改座椅织带塑料垫片</t>
  </si>
  <si>
    <t>01.03.05.015</t>
  </si>
  <si>
    <t>福田H4安全带导向板01.05.0627</t>
  </si>
  <si>
    <t>01.03.05.061</t>
  </si>
  <si>
    <t>副驾驶员调角器手柄（X3000状态黑）</t>
  </si>
  <si>
    <t>01.03.05.062</t>
  </si>
  <si>
    <t>司机调角器手柄（X3000状态黑）</t>
  </si>
  <si>
    <t>01.03.17.031</t>
  </si>
  <si>
    <t>4*200扎带01.07.0007</t>
  </si>
  <si>
    <t>01.03.19.008</t>
  </si>
  <si>
    <t>从动调角器罩壳02.03.0114</t>
  </si>
  <si>
    <t>01.03.19.025</t>
  </si>
  <si>
    <t>H4上卧铺拉带扣罩壳01.05.0714</t>
  </si>
  <si>
    <t>01.03.19.027</t>
  </si>
  <si>
    <t>H4上卧铺拉带总成01.05.0642</t>
  </si>
  <si>
    <t>01.03.19.030</t>
  </si>
  <si>
    <t>H3升级正司机总座罩壳</t>
  </si>
  <si>
    <t>01.03.19.036</t>
  </si>
  <si>
    <t>H4A司机调角器手柄已喷</t>
  </si>
  <si>
    <t>01.03.19.046</t>
  </si>
  <si>
    <t>H3改型小铰链护罩</t>
  </si>
  <si>
    <t>01.03.19.061</t>
  </si>
  <si>
    <t>H4安全带外部罩壳</t>
  </si>
  <si>
    <t>01.03.20.150</t>
  </si>
  <si>
    <t>H4A升级副司机背骨架32215002020000</t>
  </si>
  <si>
    <t>01.03.21.067</t>
  </si>
  <si>
    <t>H3改型司机总座罩壳</t>
  </si>
  <si>
    <t>01.03.21.068</t>
  </si>
  <si>
    <t>H3改型司机调角器左罩壳</t>
  </si>
  <si>
    <t>01.03.21.069</t>
  </si>
  <si>
    <t>H3改型司机副边罩壳</t>
  </si>
  <si>
    <t>01.03.21.070</t>
  </si>
  <si>
    <t>H3改型副总座罩壳</t>
  </si>
  <si>
    <t>01.03.21.081</t>
  </si>
  <si>
    <t>B40L中期改款座椅挂钩</t>
  </si>
  <si>
    <t>01.03.21.082</t>
  </si>
  <si>
    <t>B40L中期改款扶手限位饰盖</t>
  </si>
  <si>
    <t>01.03.21.084</t>
  </si>
  <si>
    <t>H3重卡杂物箱浅灰</t>
  </si>
  <si>
    <t>01.03.21.085</t>
  </si>
  <si>
    <t>B40中期改款靠背扣手转体</t>
  </si>
  <si>
    <t>01.03.24.057</t>
  </si>
  <si>
    <t>H4胶垫（01.05.0637）</t>
  </si>
  <si>
    <t>01.03.40.002</t>
  </si>
  <si>
    <t>H4改型主背</t>
  </si>
  <si>
    <t>01.04.22.002</t>
  </si>
  <si>
    <t>H3改型正座泡沫+布套</t>
  </si>
  <si>
    <t>01.04.22.003</t>
  </si>
  <si>
    <t>H3改型副背泡沫+布套</t>
  </si>
  <si>
    <t>01.04.22.004</t>
  </si>
  <si>
    <t>H3改型副座泡沫+布套</t>
  </si>
  <si>
    <t>01.04.22.005</t>
  </si>
  <si>
    <t>H4-A正背泡沫+布套</t>
  </si>
  <si>
    <t>01.04.22.006</t>
  </si>
  <si>
    <t>H4-A正座泡沫+布套</t>
  </si>
  <si>
    <t>01.04.22.007</t>
  </si>
  <si>
    <t>H4-A副背泡沫+布套</t>
  </si>
  <si>
    <t>01.04.22.008</t>
  </si>
  <si>
    <t>H4-A副座泡沫+布套</t>
  </si>
  <si>
    <t>01.04.22.010</t>
  </si>
  <si>
    <t>H4-B正座泡沫+布套</t>
  </si>
  <si>
    <t>01.04.22.011</t>
  </si>
  <si>
    <t>H4-B副背泡沫+布套</t>
  </si>
  <si>
    <t>01.04.22.012</t>
  </si>
  <si>
    <t>H4-B副座泡沫+布套</t>
  </si>
  <si>
    <t>01.04.22.013</t>
  </si>
  <si>
    <t>H4-S正背泡沫+布套</t>
  </si>
  <si>
    <t>01.04.22.014</t>
  </si>
  <si>
    <t>H4-S正座泡沫+布套</t>
  </si>
  <si>
    <t>01.04.22.015</t>
  </si>
  <si>
    <t>H4-S副背泡沫+布套</t>
  </si>
  <si>
    <t>01.04.22.016</t>
  </si>
  <si>
    <t>H4-S副座泡沫+布套</t>
  </si>
  <si>
    <t>01.04.22.018</t>
  </si>
  <si>
    <t>2019款GTL-A驾驶员坐垫护面泡沫总成</t>
  </si>
  <si>
    <t>01.04.22.019</t>
  </si>
  <si>
    <t>2019款GTL-A副驾驶员靠背护面泡沫总成</t>
  </si>
  <si>
    <t>01.04.22.020</t>
  </si>
  <si>
    <t>2019款GTL-A副驾驶员坐垫护面泡沫总成</t>
  </si>
  <si>
    <t>01.04.22.022</t>
  </si>
  <si>
    <t>2019款GTL-B驾驶员坐垫护面泡沫总成</t>
  </si>
  <si>
    <t>01.04.22.022A</t>
  </si>
  <si>
    <t>2019款GTL-B驾驶员坐垫护面泡沫总成（新）</t>
  </si>
  <si>
    <t>01.04.22.024</t>
  </si>
  <si>
    <t>2019款GTL-B副驾驶员坐垫护面泡沫总成</t>
  </si>
  <si>
    <t>01.04.22.026</t>
  </si>
  <si>
    <t>2019款EST驾驶员坐垫护面泡沫总成</t>
  </si>
  <si>
    <t>01.04.22.028</t>
  </si>
  <si>
    <t>2019款EST副驾驶员坐垫护面泡沫总成</t>
  </si>
  <si>
    <t>01.05.16.001</t>
  </si>
  <si>
    <t>B40司机座无纺布</t>
  </si>
  <si>
    <t>01.05.16.002</t>
  </si>
  <si>
    <t>B40司机背无纺布</t>
  </si>
  <si>
    <t>01.05.16.003</t>
  </si>
  <si>
    <t>B40后排座无纺布</t>
  </si>
  <si>
    <t>01.05.16.004</t>
  </si>
  <si>
    <t>B40后排背无纺布</t>
  </si>
  <si>
    <t>01.05.21.001</t>
  </si>
  <si>
    <t>V3ET正司机背</t>
  </si>
  <si>
    <t>01.05.21.002</t>
  </si>
  <si>
    <t>V3ET正司机座</t>
  </si>
  <si>
    <t>01.05.21.003</t>
  </si>
  <si>
    <t>V3ET副司机座</t>
  </si>
  <si>
    <t>01.05.21.004</t>
  </si>
  <si>
    <t>V3ET副司机背</t>
  </si>
  <si>
    <t>01.05.21.005</t>
  </si>
  <si>
    <t>V3ET卧铺</t>
  </si>
  <si>
    <t>01.05.21.006</t>
  </si>
  <si>
    <t>V3ET吊铺</t>
  </si>
  <si>
    <t>01.05.22.003</t>
  </si>
  <si>
    <t>GTL-B下卧铺护面总成（加宽加厚）</t>
  </si>
  <si>
    <t>01.05.22.004</t>
  </si>
  <si>
    <t>11款右舵中间背</t>
  </si>
  <si>
    <t>01.05.22.005</t>
  </si>
  <si>
    <t>11款右舵中间座</t>
  </si>
  <si>
    <t>01.05.22.006</t>
  </si>
  <si>
    <t>右舵上卧铺护面11款</t>
  </si>
  <si>
    <t>01.06.03.052</t>
  </si>
  <si>
    <t>欧曼中间背（右）泡沫</t>
  </si>
  <si>
    <t>01.06.11.005</t>
  </si>
  <si>
    <t>H3改型中间背泡沫</t>
  </si>
  <si>
    <t>01.06.12.012</t>
  </si>
  <si>
    <t>福田H4中长车下卧铺右泡沫</t>
  </si>
  <si>
    <t>01.06.14.001</t>
  </si>
  <si>
    <t>B40V泡沫前座椅左右垫泡沫</t>
  </si>
  <si>
    <t>01.06.14.002</t>
  </si>
  <si>
    <t>B40S司机背泡沫</t>
  </si>
  <si>
    <t>01.06.14.003</t>
  </si>
  <si>
    <t>B40L四分靠背合棉总成</t>
  </si>
  <si>
    <t>01.06.14.004</t>
  </si>
  <si>
    <t>B40L四分座垫合棉总成</t>
  </si>
  <si>
    <t>01.06.14.005</t>
  </si>
  <si>
    <t>B40L六分座垫合棉总成</t>
  </si>
  <si>
    <t>01.06.14.006</t>
  </si>
  <si>
    <t>B40L六分靠背合棉总成</t>
  </si>
  <si>
    <t>01.06.14.007</t>
  </si>
  <si>
    <t>北汽B40V泡沫后排背泡沫</t>
  </si>
  <si>
    <t>01.06.14.008</t>
  </si>
  <si>
    <t>北汽B40V泡沫后排座垫泡沫</t>
  </si>
  <si>
    <t>01.06.14.010</t>
  </si>
  <si>
    <t>B40中期改款四分座</t>
  </si>
  <si>
    <t>01.06.14.012</t>
  </si>
  <si>
    <t>B40中期改款六分座</t>
  </si>
  <si>
    <t>01.07.01.004</t>
  </si>
  <si>
    <t>11款司机座布套02.02.0680B</t>
  </si>
  <si>
    <t>01.07.01.005</t>
  </si>
  <si>
    <t>11款副司机背布套02.02.0680A</t>
  </si>
  <si>
    <t>01.07.01.009A</t>
  </si>
  <si>
    <t>11款扶手布套（新）</t>
  </si>
  <si>
    <t>01.07.01.012</t>
  </si>
  <si>
    <t>11款中间座布套02.02.0683B</t>
  </si>
  <si>
    <t>01.07.01.013</t>
  </si>
  <si>
    <t>11款卧铺布套02.02.0690</t>
  </si>
  <si>
    <t>01.07.01.017</t>
  </si>
  <si>
    <t>11款中间背布套02.02.0683A</t>
  </si>
  <si>
    <t>01.07.01.020</t>
  </si>
  <si>
    <t>H3司机座布套02.02.0541B</t>
  </si>
  <si>
    <t>01.07.01.021</t>
  </si>
  <si>
    <t>H3司机背布套02.02.0541A</t>
  </si>
  <si>
    <t>01.07.01.022</t>
  </si>
  <si>
    <t>H3中间背布套02.02.0022A</t>
  </si>
  <si>
    <t>01.07.01.023</t>
  </si>
  <si>
    <t>H3中间座布套02.02.0023B</t>
  </si>
  <si>
    <t>01.07.01.024</t>
  </si>
  <si>
    <t>H3扶手布套02.02.0541C</t>
  </si>
  <si>
    <t>01.07.01.025</t>
  </si>
  <si>
    <t>H3卧铺布套02.02.0029</t>
  </si>
  <si>
    <t>01.07.01.032</t>
  </si>
  <si>
    <t>11款椰棕2490加厚卧铺</t>
  </si>
  <si>
    <t>01.07.01.033</t>
  </si>
  <si>
    <t>11款椰棕2490吊铺</t>
  </si>
  <si>
    <t>01.07.01.036</t>
  </si>
  <si>
    <t>11款正司机背布套</t>
  </si>
  <si>
    <t>01.07.01.037</t>
  </si>
  <si>
    <t>H2正司机背布套</t>
  </si>
  <si>
    <t>01.07.01.038</t>
  </si>
  <si>
    <t>H4正司机座（新状态）</t>
  </si>
  <si>
    <t>01.07.01.039</t>
  </si>
  <si>
    <t>H4副司机座（新状态）</t>
  </si>
  <si>
    <t>01.07.01.041A</t>
  </si>
  <si>
    <t>GTL-A 副司机背</t>
  </si>
  <si>
    <t>01.07.01.048</t>
  </si>
  <si>
    <t>11款司机背布套（新）</t>
  </si>
  <si>
    <t>01.07.01.058</t>
  </si>
  <si>
    <t>北奔V3ET上卧铺布套</t>
  </si>
  <si>
    <t>01.07.01.059</t>
  </si>
  <si>
    <t>北奔V3ET下卧铺布套</t>
  </si>
  <si>
    <t>01.07.01.065C</t>
  </si>
  <si>
    <t>2019款GTL-B（公路车）正司机座</t>
  </si>
  <si>
    <t>01.07.01.066B</t>
  </si>
  <si>
    <t>2019款GTL-B（公路车）副司机座布套</t>
  </si>
  <si>
    <t>01.07.01.068</t>
  </si>
  <si>
    <t>H4-S正司机背布套</t>
  </si>
  <si>
    <t>01.07.01.068B</t>
  </si>
  <si>
    <t>2019款GTL-S（EST）正司机背布套</t>
  </si>
  <si>
    <t>01.07.01.069</t>
  </si>
  <si>
    <t>H4-S正司机座布套</t>
  </si>
  <si>
    <t>01.07.01.070B</t>
  </si>
  <si>
    <t>2019款GTL-S（EST）副司机背布套</t>
  </si>
  <si>
    <t>01.07.01.071B</t>
  </si>
  <si>
    <t>2019款GTL-S（EST）副司机座布套</t>
  </si>
  <si>
    <t>01.07.01.085</t>
  </si>
  <si>
    <t>H4西南版吊铺</t>
  </si>
  <si>
    <t>01.07.01.091</t>
  </si>
  <si>
    <t>2019款GTL-A长车身上卧铺护面总成</t>
  </si>
  <si>
    <t>01.07.01.103</t>
  </si>
  <si>
    <t>北奔H06AM下卧铺</t>
  </si>
  <si>
    <t>01.07.01.104</t>
  </si>
  <si>
    <t>北奔H06A吊铺</t>
  </si>
  <si>
    <t>01.07.01.105</t>
  </si>
  <si>
    <t>北奔V3 H06A卧铺护面5189700349</t>
  </si>
  <si>
    <t>01.07.01.106</t>
  </si>
  <si>
    <t>右舵H3中间座椅靠背护面</t>
  </si>
  <si>
    <t>01.07.01.107</t>
  </si>
  <si>
    <t>右舵H3中间座座垫护面</t>
  </si>
  <si>
    <t>01.07.01.108</t>
  </si>
  <si>
    <t>11款椰棕下卧铺护面H0704010204A0</t>
  </si>
  <si>
    <t>02.01.10.069</t>
  </si>
  <si>
    <t>北奔大保护盖右</t>
  </si>
  <si>
    <t>02.01.10.289</t>
  </si>
  <si>
    <t>H4A升级司机调角器罩壳（左）</t>
  </si>
  <si>
    <t>02.01.10.289A</t>
  </si>
  <si>
    <t>H4A升级司机调角器罩壳（左）新</t>
  </si>
  <si>
    <t>02.01.10.319A</t>
  </si>
  <si>
    <t>H4升级司机调角器罩壳(右）新</t>
  </si>
  <si>
    <t>02.01.10.350</t>
  </si>
  <si>
    <t>B40L中改安全带出口盖板</t>
  </si>
  <si>
    <t>02.01.10.358</t>
  </si>
  <si>
    <t>02.01.10.359</t>
  </si>
  <si>
    <t>H4座椅安装底座</t>
  </si>
  <si>
    <t>02.01.10.365</t>
  </si>
  <si>
    <t>H4速降按钮</t>
  </si>
  <si>
    <t>02.01.10.376</t>
  </si>
  <si>
    <t>H4安全带外部罩壳浅灰</t>
  </si>
  <si>
    <t>套</t>
  </si>
  <si>
    <t>02.01.10.382</t>
  </si>
  <si>
    <t>重卡杂物箱</t>
  </si>
  <si>
    <t>02.01.10.387</t>
  </si>
  <si>
    <t>B40L中改靠背扣手底座</t>
  </si>
  <si>
    <t>02.01.10.408</t>
  </si>
  <si>
    <t>H4按钮堵盖</t>
  </si>
  <si>
    <t>02.01.10.409</t>
  </si>
  <si>
    <t>H4升降气阀固定座</t>
  </si>
  <si>
    <t>02.01.10.413</t>
  </si>
  <si>
    <t>B40L扶手泡棉加强板</t>
  </si>
  <si>
    <t>02.01.10.422</t>
  </si>
  <si>
    <t>02.01.10.430</t>
  </si>
  <si>
    <t>B40L司机侧围护盖</t>
  </si>
  <si>
    <t>02.01.10.431</t>
  </si>
  <si>
    <t>B40L司机侧围前护盖</t>
  </si>
  <si>
    <t>02.01.10.433</t>
  </si>
  <si>
    <t>B40L座椅扶手外侧饰盖</t>
  </si>
  <si>
    <t>02.01.10.494</t>
  </si>
  <si>
    <t>02.01.10.505</t>
  </si>
  <si>
    <t>02.01.10.583</t>
  </si>
  <si>
    <t>B40副司机侧围护盖</t>
  </si>
  <si>
    <t>02.01.10.584</t>
  </si>
  <si>
    <t>B40副司机前护盖</t>
  </si>
  <si>
    <t>02.01.10.585</t>
  </si>
  <si>
    <t>B40L座椅挂钩</t>
  </si>
  <si>
    <t>02.01.10.586</t>
  </si>
  <si>
    <t>B40L座椅扣手</t>
  </si>
  <si>
    <t>02.01.10.599</t>
  </si>
  <si>
    <t>B40司机调角器手柄</t>
  </si>
  <si>
    <t>02.01.10.600</t>
  </si>
  <si>
    <t>B40副司机调角器手柄</t>
  </si>
  <si>
    <t>02.01.10.607</t>
  </si>
  <si>
    <t>B40V后排扣手</t>
  </si>
  <si>
    <t>02.01.10.608</t>
  </si>
  <si>
    <t>B40V后排扣手底座</t>
  </si>
  <si>
    <t>02.01.10.609</t>
  </si>
  <si>
    <t>B40司机升降手柄</t>
  </si>
  <si>
    <t>02.01.10.610</t>
  </si>
  <si>
    <t>B40司机升降手柄盖</t>
  </si>
  <si>
    <t>02.01.10.642</t>
  </si>
  <si>
    <t>B40座椅扣手内支撑外壳</t>
  </si>
  <si>
    <t>02.01.10.668</t>
  </si>
  <si>
    <t>B40L挡块</t>
  </si>
  <si>
    <t>02.01.10.687</t>
  </si>
  <si>
    <t>B40L六分座椅扶手压板</t>
  </si>
  <si>
    <t>02.01.10.688</t>
  </si>
  <si>
    <t>B40L六分茶杯盒</t>
  </si>
  <si>
    <t>02.01.10.689</t>
  </si>
  <si>
    <t>B40L塞盖</t>
  </si>
  <si>
    <t>02.01.10.690</t>
  </si>
  <si>
    <t>B40L六分安全带出口罩壳</t>
  </si>
  <si>
    <t>02.01.10.708</t>
  </si>
  <si>
    <t>欧曼右置车杂物箱</t>
  </si>
  <si>
    <t>个</t>
  </si>
  <si>
    <t>02.03.03.027</t>
  </si>
  <si>
    <t>阻尼器</t>
  </si>
  <si>
    <t>02.03.03.028</t>
  </si>
  <si>
    <t>阻尼器(陕汽)</t>
  </si>
  <si>
    <t>02.03.03.028A</t>
  </si>
  <si>
    <t>02.03.03.072</t>
  </si>
  <si>
    <t>重卡橡胶护套</t>
  </si>
  <si>
    <t>02.03.03.102A</t>
  </si>
  <si>
    <t>气囊H3A升级</t>
  </si>
  <si>
    <t>02.03.11.087</t>
  </si>
  <si>
    <t>防尘橡胶护套H4A升级</t>
  </si>
  <si>
    <t>02.03.11.090A</t>
  </si>
  <si>
    <t>H4A升级阻尼器</t>
  </si>
  <si>
    <t>02.03.11.112</t>
  </si>
  <si>
    <t>H4-2.0气囊总成</t>
  </si>
  <si>
    <t>02.03.11.115</t>
  </si>
  <si>
    <t>H4副驾靠背骨架焊接总成（新状态）</t>
  </si>
  <si>
    <t>02.03.19.058</t>
  </si>
  <si>
    <t>H4B平台气囊</t>
  </si>
  <si>
    <t>02.03.19.058A</t>
  </si>
  <si>
    <t>H4B平台气囊（新状态）</t>
  </si>
  <si>
    <t>02.03.23.003</t>
  </si>
  <si>
    <t>滑轨（欧曼豪华型）华阳</t>
  </si>
  <si>
    <t>02.03.23.006</t>
  </si>
  <si>
    <t>滑轨（H4-A升级）华阳</t>
  </si>
  <si>
    <t>02.03.11.096</t>
  </si>
  <si>
    <t>H4升级司机底座（改型）</t>
  </si>
  <si>
    <t>02.12.02.130A</t>
  </si>
  <si>
    <t>110*30条形码</t>
  </si>
  <si>
    <t>卷</t>
  </si>
  <si>
    <t>桶</t>
  </si>
  <si>
    <t>福田戴姆勒</t>
  </si>
  <si>
    <t>01.01.01.307</t>
  </si>
  <si>
    <t>L0821034001A0A2路面镜</t>
  </si>
  <si>
    <t>01.01.01.316</t>
  </si>
  <si>
    <t>1B20082100009 侧下视镜总成</t>
  </si>
  <si>
    <t>01.01.01.321</t>
  </si>
  <si>
    <t>侧下视镜1B20082100006</t>
  </si>
  <si>
    <t>01.01.01.333</t>
  </si>
  <si>
    <t>H0821010106A0新ETX 改型电动左后视镜</t>
  </si>
  <si>
    <t>01.01.01.334</t>
  </si>
  <si>
    <t>H0821010205A0   新ETX 改型电动右后视镜</t>
  </si>
  <si>
    <t>01.01.01.345</t>
  </si>
  <si>
    <t>H0821022001A0   ETX改型高顶前下视镜</t>
  </si>
  <si>
    <t>01.01.01.346</t>
  </si>
  <si>
    <t>H0821022002A0   ETX改型平顶前下视镜</t>
  </si>
  <si>
    <t>01.01.01.347</t>
  </si>
  <si>
    <t>1B24982104003   ETX高顶前下视镜</t>
  </si>
  <si>
    <t>01.01.01.348</t>
  </si>
  <si>
    <t>H1821011004A0</t>
  </si>
  <si>
    <t>01.01.01.368</t>
  </si>
  <si>
    <t>H2左后视镜1B24982180027</t>
  </si>
  <si>
    <t>01.01.01.369</t>
  </si>
  <si>
    <t>H2右后视镜1B24982180031</t>
  </si>
  <si>
    <t>01.01.01.370</t>
  </si>
  <si>
    <t>ETX2280左后视镜总成H1821011003A0</t>
  </si>
  <si>
    <t>01.01.03.132</t>
  </si>
  <si>
    <t>H2531050005A0   VT前围铰链扶手（左）</t>
  </si>
  <si>
    <t>01.03.02.038</t>
  </si>
  <si>
    <t>后侧围扶手1B24954100030 03.01.8047</t>
  </si>
  <si>
    <t>01.01.01.009</t>
  </si>
  <si>
    <t>1B16982100041</t>
  </si>
  <si>
    <t>诸城奥铃</t>
  </si>
  <si>
    <t>01.01.01.010</t>
  </si>
  <si>
    <t>1B16982100042</t>
  </si>
  <si>
    <t>01.01.01.011</t>
  </si>
  <si>
    <t>1B16282100001</t>
  </si>
  <si>
    <t>01.01.01.015</t>
  </si>
  <si>
    <t>G0821010137A0</t>
  </si>
  <si>
    <t>01.01.01.016</t>
  </si>
  <si>
    <t>G0821010136A0</t>
  </si>
  <si>
    <t>01.01.01.051</t>
  </si>
  <si>
    <t>1B18082100017</t>
  </si>
  <si>
    <t>01.01.01.052</t>
  </si>
  <si>
    <t>1B18082100018</t>
  </si>
  <si>
    <t>01.01.01.062</t>
  </si>
  <si>
    <t>3052工程车下视镜头1B202821X0003</t>
  </si>
  <si>
    <t>01.01.01.092</t>
  </si>
  <si>
    <t>H3宽车L0821010210A0</t>
  </si>
  <si>
    <t>01.01.01.095</t>
  </si>
  <si>
    <t>1B14882100060</t>
  </si>
  <si>
    <t>01.01.01.104</t>
  </si>
  <si>
    <t>新L0821010127A0</t>
  </si>
  <si>
    <t>01.01.01.110</t>
  </si>
  <si>
    <t>1B17882100030</t>
  </si>
  <si>
    <t>01.01.01.111</t>
  </si>
  <si>
    <t>1B17882100031</t>
  </si>
  <si>
    <t>01.01.01.112</t>
  </si>
  <si>
    <t>1B17882100032</t>
  </si>
  <si>
    <t>01.01.01.132</t>
  </si>
  <si>
    <t>1B22082100008</t>
  </si>
  <si>
    <t>01.01.01.133</t>
  </si>
  <si>
    <t>1B22082100009</t>
  </si>
  <si>
    <t>01.01.01.134</t>
  </si>
  <si>
    <t>1B22082100011</t>
  </si>
  <si>
    <t>01.01.01.144</t>
  </si>
  <si>
    <t>1B20082100005</t>
  </si>
  <si>
    <t>01.01.01.150</t>
  </si>
  <si>
    <t>1B24982104005</t>
  </si>
  <si>
    <t>01.01.01.154</t>
  </si>
  <si>
    <t>1B15882100300</t>
  </si>
  <si>
    <t>01.01.01.155A</t>
  </si>
  <si>
    <t>1580右后视镜总成1B15882100310</t>
  </si>
  <si>
    <t>01.01.01.156</t>
  </si>
  <si>
    <t>L0821020008A0</t>
  </si>
  <si>
    <t>01.01.01.162</t>
  </si>
  <si>
    <t>1B16082101001</t>
  </si>
  <si>
    <t>01.01.01.163</t>
  </si>
  <si>
    <t>1B16082101002</t>
  </si>
  <si>
    <t>01.01.01.168</t>
  </si>
  <si>
    <t>G0821010007A0</t>
  </si>
  <si>
    <t>01.01.01.170</t>
  </si>
  <si>
    <t>1B18082100067</t>
  </si>
  <si>
    <t>01.01.01.171</t>
  </si>
  <si>
    <t>1B18082100068</t>
  </si>
  <si>
    <t>01.01.01.180</t>
  </si>
  <si>
    <t>L0821010018A0</t>
  </si>
  <si>
    <t>01.01.01.216</t>
  </si>
  <si>
    <t>G0821010066A0</t>
  </si>
  <si>
    <t>01.01.01.217</t>
  </si>
  <si>
    <t>G0821010067A0</t>
  </si>
  <si>
    <t>01.01.01.220</t>
  </si>
  <si>
    <t>G0821020007A0</t>
  </si>
  <si>
    <t>01.01.01.223A</t>
  </si>
  <si>
    <t>A2下视镜(RSM0000066)</t>
  </si>
  <si>
    <t>01.01.01.224</t>
  </si>
  <si>
    <t>G0821010070A0</t>
  </si>
  <si>
    <t>01.01.01.225</t>
  </si>
  <si>
    <t>G0821020001A0</t>
  </si>
  <si>
    <t>01.01.01.233</t>
  </si>
  <si>
    <t>L0821010023A0</t>
  </si>
  <si>
    <t>01.01.01.234</t>
  </si>
  <si>
    <t>L0821010024A0</t>
  </si>
  <si>
    <t>01.01.01.247</t>
  </si>
  <si>
    <t>G0821010128A0</t>
  </si>
  <si>
    <t>01.01.01.248</t>
  </si>
  <si>
    <t>G0821010129A0</t>
  </si>
  <si>
    <t>01.01.01.261</t>
  </si>
  <si>
    <t>G0821010213A0</t>
  </si>
  <si>
    <t>01.01.01.264</t>
  </si>
  <si>
    <t>L0821010203A0</t>
  </si>
  <si>
    <t>01.01.01.266</t>
  </si>
  <si>
    <t>G0821010158A0</t>
  </si>
  <si>
    <t>01.01.01.279</t>
  </si>
  <si>
    <t>G0821010153A0</t>
  </si>
  <si>
    <t>01.01.01.280</t>
  </si>
  <si>
    <t>G0821010205A0</t>
  </si>
  <si>
    <t>01.01.01.289</t>
  </si>
  <si>
    <t>1B220821X0003</t>
  </si>
  <si>
    <t>01.01.01.290</t>
  </si>
  <si>
    <t>L0821010057A0</t>
  </si>
  <si>
    <t>01.01.01.291</t>
  </si>
  <si>
    <t>L0821010058A0</t>
  </si>
  <si>
    <t>01.01.01.293</t>
  </si>
  <si>
    <t>L0821010178A0</t>
  </si>
  <si>
    <t>01.01.01.294</t>
  </si>
  <si>
    <t>L0821030006A0</t>
  </si>
  <si>
    <t>01.01.01.357</t>
  </si>
  <si>
    <t>L0821034002A0   A2路面镜(新）</t>
  </si>
  <si>
    <t>01.01.02.004</t>
  </si>
  <si>
    <t>1B16937100015</t>
  </si>
  <si>
    <t>01.01.02.006</t>
  </si>
  <si>
    <t>1B16937100071</t>
  </si>
  <si>
    <t>01.01.02.010</t>
  </si>
  <si>
    <t>1B17837110071</t>
  </si>
  <si>
    <t>01.01.02.045</t>
  </si>
  <si>
    <t>1B15837100001</t>
  </si>
  <si>
    <t>01.01.02.048</t>
  </si>
  <si>
    <t>1B17837100001</t>
  </si>
  <si>
    <t>01.01.02.050</t>
  </si>
  <si>
    <t>G0821010037A0</t>
  </si>
  <si>
    <t>01.01.02.057</t>
  </si>
  <si>
    <t>L0821014003A0</t>
  </si>
  <si>
    <t>01.01.02.058</t>
  </si>
  <si>
    <t>G0823010016A0</t>
  </si>
  <si>
    <t>01.01.02.059</t>
  </si>
  <si>
    <t>G0823010015A0</t>
  </si>
  <si>
    <t>01.01.02.060</t>
  </si>
  <si>
    <t>1B190371X0008</t>
  </si>
  <si>
    <t>01.01.02.061</t>
  </si>
  <si>
    <t>G0823010014A0</t>
  </si>
  <si>
    <t>01.01.02.063</t>
  </si>
  <si>
    <t>L0823020004A0</t>
  </si>
  <si>
    <t>01.01.02.064</t>
  </si>
  <si>
    <t>L0823020102A0</t>
  </si>
  <si>
    <t>01.01.02.065</t>
  </si>
  <si>
    <t>L0823020901A0</t>
  </si>
  <si>
    <t>01.01.02.067</t>
  </si>
  <si>
    <t>G0823020101A0</t>
  </si>
  <si>
    <t>01.01.02.074</t>
  </si>
  <si>
    <t>G082300000001室内镜总成</t>
  </si>
  <si>
    <t>01.01.03.001</t>
  </si>
  <si>
    <t>1B16282100003  K1左内扣盖</t>
  </si>
  <si>
    <t>01.01.03.002</t>
  </si>
  <si>
    <t>1B16282100004  K1右内扣盖</t>
  </si>
  <si>
    <t>01.01.03.010</t>
  </si>
  <si>
    <t>镜头（1029）</t>
  </si>
  <si>
    <t>01.01.03.084</t>
  </si>
  <si>
    <t>L0821010126A0/L0821010203A0广角镜头</t>
  </si>
  <si>
    <t>01.01.03.085</t>
  </si>
  <si>
    <t>L0821010203A0/L0821010126A0主镜头</t>
  </si>
  <si>
    <t>01.01.03.098</t>
  </si>
  <si>
    <t>G0821020007A0镜头</t>
  </si>
  <si>
    <t>01.01.03.099</t>
  </si>
  <si>
    <t>G0821020001A0镜头</t>
  </si>
  <si>
    <t>01.01.03.113</t>
  </si>
  <si>
    <t>奥铃升级主镜头L0821010057A0</t>
  </si>
  <si>
    <t>01.01.03.114</t>
  </si>
  <si>
    <t>奥铃升级广角镜头L0821010058A0</t>
  </si>
  <si>
    <t>01.01.03.135</t>
  </si>
  <si>
    <t>G0531050051A0 瑞沃铰链扶手（2200）</t>
  </si>
  <si>
    <t>01.01.03.136</t>
  </si>
  <si>
    <t>G0531050052A0 瑞沃铰链扶手（2200）</t>
  </si>
  <si>
    <t>01.01.03.141</t>
  </si>
  <si>
    <t>G0610160066A0瑞沃灰内扶手手动（左）</t>
  </si>
  <si>
    <t xml:space="preserve">01.01.01.163 </t>
  </si>
  <si>
    <t>01.03.22.002</t>
  </si>
  <si>
    <t>环箍1110811900013</t>
  </si>
  <si>
    <t>01.04.01.067</t>
  </si>
  <si>
    <t>1B18070100502</t>
  </si>
  <si>
    <t>01.04.05.001</t>
  </si>
  <si>
    <t>L0681014001A0</t>
  </si>
  <si>
    <t>01.04.05.002</t>
  </si>
  <si>
    <t>L0691014002A0</t>
  </si>
  <si>
    <t>01.04.05.003</t>
  </si>
  <si>
    <t>L0691014001A0</t>
  </si>
  <si>
    <t>01.04.05.004</t>
  </si>
  <si>
    <t>L0704014001A0</t>
  </si>
  <si>
    <t>01.04.05.005</t>
  </si>
  <si>
    <t>L0704014002A0</t>
  </si>
  <si>
    <t>02.01.10.011</t>
  </si>
  <si>
    <t>A2左下镜座盖</t>
  </si>
  <si>
    <t>02.01.10.012</t>
  </si>
  <si>
    <t>A2右下镜座盖</t>
  </si>
  <si>
    <t>诸城汽车</t>
  </si>
  <si>
    <t>五征集团</t>
  </si>
  <si>
    <t>01.01.03.077</t>
  </si>
  <si>
    <t>8202130-Y64/8202020-右奥驰镜头</t>
  </si>
  <si>
    <t>01.01.03.078</t>
  </si>
  <si>
    <t>8202125-Y64/8202015-左奥驰镜头</t>
  </si>
  <si>
    <t>01.01.03.080</t>
  </si>
  <si>
    <t>8202036-Y64镜头</t>
  </si>
  <si>
    <t>01.01.03.090</t>
  </si>
  <si>
    <t>8208235-Y64补盲镜镜头</t>
  </si>
  <si>
    <t>01.01.03.091</t>
  </si>
  <si>
    <t>8208245-Y64下视镜镜头</t>
  </si>
  <si>
    <t>01.01.03.094</t>
  </si>
  <si>
    <t>右外后视镜固定座总成8202020-Y64</t>
  </si>
  <si>
    <t>01.01.03.095</t>
  </si>
  <si>
    <t>左外后视镜固定座总成8202015-P73</t>
  </si>
  <si>
    <t>01.01.03.096</t>
  </si>
  <si>
    <t>右外后视镜固定座总成8202020-P73</t>
  </si>
  <si>
    <t>01.01.03.100</t>
  </si>
  <si>
    <t>左外后视镜固定座总成8202135-Y64</t>
  </si>
  <si>
    <t>01.01.03.122</t>
  </si>
  <si>
    <t>奥驰V左镜座</t>
  </si>
  <si>
    <t>01.01.03.123</t>
  </si>
  <si>
    <t>奥驰V右镜座</t>
  </si>
  <si>
    <t>01.01.03.124</t>
  </si>
  <si>
    <t>8202020-45 下视镜头</t>
  </si>
  <si>
    <t>02.01.04.244</t>
  </si>
  <si>
    <t>奥驰防水帽</t>
  </si>
  <si>
    <t>北汽越分库</t>
  </si>
  <si>
    <t>01.01.01.383</t>
  </si>
  <si>
    <t>B80C-M01低配左外后视镜B00011434</t>
  </si>
  <si>
    <t>01.01.01.384</t>
  </si>
  <si>
    <t>B80C-M01低配右外后视镜B00011435</t>
  </si>
  <si>
    <t>01.01.01.385</t>
  </si>
  <si>
    <t>B40L左后视镜B00006511（老状态）</t>
  </si>
  <si>
    <t>01.01.01.386</t>
  </si>
  <si>
    <t>B40L右后视镜B00006512（老状态）</t>
  </si>
  <si>
    <t>01.01.01.391</t>
  </si>
  <si>
    <t>B40左外后视镜（低配）B00002608</t>
  </si>
  <si>
    <t>01.01.01.392</t>
  </si>
  <si>
    <t>B40右外后视镜（低配） B00002609</t>
  </si>
  <si>
    <t>01.01.01.396</t>
  </si>
  <si>
    <t>B80CJ-M01低配左后视镜B00014219</t>
  </si>
  <si>
    <t>01.01.01.397</t>
  </si>
  <si>
    <t>B80CJ-M01低配右后视镜B00014220</t>
  </si>
  <si>
    <t>01.01.01.478</t>
  </si>
  <si>
    <t>B80C建国版左外后视镜总成 B00020677</t>
  </si>
  <si>
    <t>01.01.01.479</t>
  </si>
  <si>
    <t>B80C建国版右外后视镜总成 B00020678</t>
  </si>
  <si>
    <t>01.01.01.480</t>
  </si>
  <si>
    <t>B40L建国版左外后视镜总成（哑光黑） B00020072</t>
  </si>
  <si>
    <t>01.01.01.481</t>
  </si>
  <si>
    <t>B40L建国版右外后视镜总成（哑光黑） B00020073</t>
  </si>
  <si>
    <t>01.01.01.482</t>
  </si>
  <si>
    <t>B40L建国版左外后视镜总成（镀铬） B00021105</t>
  </si>
  <si>
    <t>01.01.01.483</t>
  </si>
  <si>
    <t>B40L建国版右外后视镜总成（镀铬） B00021106</t>
  </si>
  <si>
    <t>01.01.01.484</t>
  </si>
  <si>
    <t>B40L右舵左外后视镜总成 B00017244</t>
  </si>
  <si>
    <t>01.01.01.485</t>
  </si>
  <si>
    <t>B40L右舵右外后视镜总成 B00017245</t>
  </si>
  <si>
    <t>01.01.01.489</t>
  </si>
  <si>
    <t>B80C-M09左外后视镜总成REM0010257</t>
  </si>
  <si>
    <t>01.01.01.490</t>
  </si>
  <si>
    <t>B80C-M09右外后视镜总成REM0010258</t>
  </si>
  <si>
    <t>01.01.01.501</t>
  </si>
  <si>
    <t>B80CJ-E02左外后视镜（右舵）B00021251</t>
  </si>
  <si>
    <t>01.01.01.502</t>
  </si>
  <si>
    <t>B80CJ-E02右外后视镜（右舵）B00021252</t>
  </si>
  <si>
    <t>01.08.05.001</t>
  </si>
  <si>
    <t>DY-BC316面罩极地白左</t>
  </si>
  <si>
    <t>成都光华智能库</t>
  </si>
  <si>
    <t>01.08.05.007</t>
  </si>
  <si>
    <t>DY-BC316面罩蓝左</t>
  </si>
  <si>
    <t>01.08.05.008</t>
  </si>
  <si>
    <t>DY-BC316面罩蓝右</t>
  </si>
  <si>
    <t>01.08.05.011</t>
  </si>
  <si>
    <t>DY-BC311面罩白左</t>
  </si>
  <si>
    <t>01.08.05.012</t>
  </si>
  <si>
    <t>DY-BC311面罩白右</t>
  </si>
  <si>
    <t>01.08.05.015</t>
  </si>
  <si>
    <t>BC316面罩烟灰色左</t>
  </si>
  <si>
    <t>01.08.05.017</t>
  </si>
  <si>
    <t>BC311面罩银白左</t>
  </si>
  <si>
    <t>01.08.05.018</t>
  </si>
  <si>
    <t>BC311面罩银白右</t>
  </si>
  <si>
    <t>01.08.05.019</t>
  </si>
  <si>
    <t>BC311面罩红左</t>
  </si>
  <si>
    <t>01.08.05.020</t>
  </si>
  <si>
    <t>BC311面罩红右</t>
  </si>
  <si>
    <t>01.08.05.021</t>
  </si>
  <si>
    <t>BC311面罩金左</t>
  </si>
  <si>
    <t>01.08.05.022</t>
  </si>
  <si>
    <t>BC311面罩金右</t>
  </si>
  <si>
    <t>01.08.05.023</t>
  </si>
  <si>
    <t>BC316面罩银左</t>
  </si>
  <si>
    <t>01.08.05.024</t>
  </si>
  <si>
    <t>BC316面罩银右</t>
  </si>
  <si>
    <t>01.08.05.025</t>
  </si>
  <si>
    <t>BC316面罩红左</t>
  </si>
  <si>
    <t>01.08.05.026</t>
  </si>
  <si>
    <t>BC316面罩红右</t>
  </si>
  <si>
    <t>01.08.05.027</t>
  </si>
  <si>
    <t>BC316面罩金左</t>
  </si>
  <si>
    <t>01.08.05.028</t>
  </si>
  <si>
    <t>BC316面罩金右</t>
  </si>
  <si>
    <t>01.08.05.031</t>
  </si>
  <si>
    <t>BC311面罩蓝左</t>
  </si>
  <si>
    <t>01.08.05.032</t>
  </si>
  <si>
    <t>BC311面罩蓝右</t>
  </si>
  <si>
    <t>01.08.05.033</t>
  </si>
  <si>
    <t>BC311面罩底漆左</t>
  </si>
  <si>
    <t>01.08.05.034</t>
  </si>
  <si>
    <t>BC311面罩底漆右</t>
  </si>
  <si>
    <t>01.08.05.035</t>
  </si>
  <si>
    <t>BC316面罩底漆左</t>
  </si>
  <si>
    <t>01.08.05.036</t>
  </si>
  <si>
    <t>BC316面罩底漆右</t>
  </si>
  <si>
    <t>02.01.10.663</t>
  </si>
  <si>
    <t>M20反转手柄</t>
  </si>
  <si>
    <t>02.01.10.731</t>
  </si>
  <si>
    <t>BC311基板左</t>
  </si>
  <si>
    <t>02.01.10.732</t>
  </si>
  <si>
    <t>BC311基板右</t>
  </si>
  <si>
    <t>02.01.10.744</t>
  </si>
  <si>
    <t>BC311三角座左</t>
  </si>
  <si>
    <t>02.01.10.745</t>
  </si>
  <si>
    <t>BC311三角座右</t>
  </si>
  <si>
    <t>公斤</t>
  </si>
  <si>
    <t>西安光华荣昌</t>
  </si>
  <si>
    <t>01.05.26.002</t>
  </si>
  <si>
    <t>轩德X6正司机座护面总成</t>
  </si>
  <si>
    <t>01.05.26.003</t>
  </si>
  <si>
    <t>轩德X6中间背护面总成</t>
  </si>
  <si>
    <t>01.05.26.004</t>
  </si>
  <si>
    <t>轩德X6中间座护面总成</t>
  </si>
  <si>
    <t>02.03.03.102</t>
  </si>
  <si>
    <t>气囊（采购）</t>
  </si>
  <si>
    <t>02.03.07.124B</t>
  </si>
  <si>
    <t>欧曼重卡气阀气管总成（新）</t>
  </si>
  <si>
    <t>01.01.01.442</t>
  </si>
  <si>
    <t>C33DB高配左后视镜(珠光白)E00113267-EC11</t>
  </si>
  <si>
    <t>北汽株分库</t>
  </si>
  <si>
    <t>01.01.01.443</t>
  </si>
  <si>
    <t>C33DB高配右后视镜(珠光白)E00113266-EC11</t>
  </si>
  <si>
    <t>01.01.01.444</t>
  </si>
  <si>
    <t>C33DB左后视镜（中配）(珠光白)E00113269-EC11</t>
  </si>
  <si>
    <t>01.01.01.445</t>
  </si>
  <si>
    <t>C33DB右后视镜（中配）(珠光白)E00113268-EC11</t>
  </si>
  <si>
    <t>01.01.01.450</t>
  </si>
  <si>
    <t>C33DB左后视镜（中配）丹霞红 E00113269-EB21</t>
  </si>
  <si>
    <t>01.01.01.451</t>
  </si>
  <si>
    <t>C33DB右后视镜（中配）丹霞红 E00113268-EB21</t>
  </si>
  <si>
    <t>01.01.01.466</t>
  </si>
  <si>
    <t>C33DB左后视镜（中配）靓蓝E00113268-EE04</t>
  </si>
  <si>
    <t>01.01.01.467</t>
  </si>
  <si>
    <t>C33DB右后视镜（中配）靓蓝E00113269-EE04</t>
  </si>
  <si>
    <t>01.01.01.468</t>
  </si>
  <si>
    <t>C33DB左后视镜（中配）激情橙E00113268-EN01</t>
  </si>
  <si>
    <t>01.01.01.469</t>
  </si>
  <si>
    <t>C33DB右后视镜（中配）激情橙E00113269-EN01</t>
  </si>
  <si>
    <t>01.01.01.376</t>
  </si>
  <si>
    <t>M20改款左外后视镜低配（亮银）82020100-B02-EA01</t>
  </si>
  <si>
    <t>江西志骋库</t>
  </si>
  <si>
    <t>01.01.01.377</t>
  </si>
  <si>
    <t>M20改款右外后视镜低配（亮银）82020200-B02-EA01</t>
  </si>
  <si>
    <t>01.01.01.378</t>
  </si>
  <si>
    <t>M20改款左外后视镜低配（玛瑙红）82020100-B02-EB11</t>
  </si>
  <si>
    <t>01.01.01.379</t>
  </si>
  <si>
    <t>M20改款右外后视镜低配（玛瑙红）82020200-B02-EB11</t>
  </si>
  <si>
    <t>01.01.01.380</t>
  </si>
  <si>
    <t>M20改款右外后视镜低配（星辰棕）82020200-B02-000</t>
  </si>
  <si>
    <t>01.01.01.408</t>
  </si>
  <si>
    <t>M20改款左外后视镜低配星辰棕82020100-B02</t>
  </si>
  <si>
    <t>01.01.01.411</t>
  </si>
  <si>
    <t>M20后视镜（改款左）闪电蓝82020100-B02-0E3</t>
  </si>
  <si>
    <t>01.01.01.412</t>
  </si>
  <si>
    <t>M20后视镜（改款右）闪电蓝82020200-B02-0E3</t>
  </si>
  <si>
    <t>01.02.09.004</t>
  </si>
  <si>
    <t>M20独立座前翻脚架组装总成左2.01.214</t>
  </si>
  <si>
    <t>湖南荣昌公司</t>
  </si>
  <si>
    <t>01.02.09.024</t>
  </si>
  <si>
    <t>M20独立座前翻脚架组装总成右2.01.214</t>
  </si>
  <si>
    <t>01.02.09.046</t>
  </si>
  <si>
    <t>M20主驾座框（新）</t>
  </si>
  <si>
    <t>2.01.200</t>
  </si>
  <si>
    <t>01.02.09.046A</t>
  </si>
  <si>
    <t>M20主驾座框（基本型）（新型）电泳</t>
  </si>
  <si>
    <t>01.02.09.047</t>
  </si>
  <si>
    <t>M20副驾座框（新）</t>
  </si>
  <si>
    <t>2.01.201</t>
  </si>
  <si>
    <t>01.02.09.047A</t>
  </si>
  <si>
    <t>M20副驾座框（新型）电泳</t>
  </si>
  <si>
    <t>01.02.09.048</t>
  </si>
  <si>
    <t>M20主驾左固定座总成（新）</t>
  </si>
  <si>
    <t>2.01.268</t>
  </si>
  <si>
    <t>01.02.09.049</t>
  </si>
  <si>
    <t>M20主驾右固定座总成（新）</t>
  </si>
  <si>
    <t>2.01.269</t>
  </si>
  <si>
    <t>01.02.09.050</t>
  </si>
  <si>
    <t>M20副驾左固定座总成（新）</t>
  </si>
  <si>
    <t>2.01.272</t>
  </si>
  <si>
    <t>01.02.09.051</t>
  </si>
  <si>
    <t>M20副驾右固定座总成（新）</t>
  </si>
  <si>
    <t>2.01.273</t>
  </si>
  <si>
    <t>01.02.09.052</t>
  </si>
  <si>
    <t>M20主驾安全带固定板总成（新）</t>
  </si>
  <si>
    <t>2.01.270</t>
  </si>
  <si>
    <t>01.02.09.053</t>
  </si>
  <si>
    <t>M20副驾安全带固定板总成（新）</t>
  </si>
  <si>
    <t>2.01.271</t>
  </si>
  <si>
    <t>01.02.14.003</t>
  </si>
  <si>
    <t>主驾座框本体总成  基本型   02.01.125</t>
  </si>
  <si>
    <t>01.02.14.003A</t>
  </si>
  <si>
    <t>C33D主驾座框本体总成  基本型（电泳）</t>
  </si>
  <si>
    <t>01.02.14.004</t>
  </si>
  <si>
    <t>副驾座框本体总成  基本型   02.01.133</t>
  </si>
  <si>
    <t>01.02.14.004A</t>
  </si>
  <si>
    <t>副驾座框本体总成  基本型（电泳）</t>
  </si>
  <si>
    <t>01.02.14.005</t>
  </si>
  <si>
    <t>主安全带固定板总成 2.01.122</t>
  </si>
  <si>
    <t>01.02.14.006</t>
  </si>
  <si>
    <t>副安全带固定板总成   02.01.130</t>
  </si>
  <si>
    <t>01.02.14.007</t>
  </si>
  <si>
    <t>主架左外后固定座总成   02.01.124</t>
  </si>
  <si>
    <t>01.02.14.008</t>
  </si>
  <si>
    <t>副架右外后固定座总成  02.01.132</t>
  </si>
  <si>
    <t>01.02.14.009</t>
  </si>
  <si>
    <t>主架左外前固定座   02.01.123</t>
  </si>
  <si>
    <t>01.02.14.010</t>
  </si>
  <si>
    <t>副架右外前固定座   02.01.131</t>
  </si>
  <si>
    <t>01.02.14.029</t>
  </si>
  <si>
    <t>后排整体式靠背安装支架  09.02.001</t>
  </si>
  <si>
    <t>01.02.14.031</t>
  </si>
  <si>
    <t>主驾左外后固定座总成    舒适型2.01.157</t>
  </si>
  <si>
    <t>01.02.14.032</t>
  </si>
  <si>
    <t>主驾安全带固定板总成  舒适型2.01.156</t>
  </si>
  <si>
    <t>01.02.14.033</t>
  </si>
  <si>
    <t>主驾座框本体总成  舒适型2.01.158</t>
  </si>
  <si>
    <t>01.02.14.036</t>
  </si>
  <si>
    <t>C33D后排靠背左连接板总成2.01.384</t>
  </si>
  <si>
    <t>01.02.14.037</t>
  </si>
  <si>
    <t>后排靠背中间脚架  9.02.011</t>
  </si>
  <si>
    <t>01.02.14.038</t>
  </si>
  <si>
    <t>C33D豪华型主驾座框</t>
  </si>
  <si>
    <t>2.01.341</t>
  </si>
  <si>
    <t>01.02.14.039</t>
  </si>
  <si>
    <t>C33D豪华型副驾座框</t>
  </si>
  <si>
    <t>2.01.342</t>
  </si>
  <si>
    <t>01.02.14.041</t>
  </si>
  <si>
    <t>C33D豪华型副驾右调角器2.01.339</t>
  </si>
  <si>
    <t>01.02.14.042</t>
  </si>
  <si>
    <t>C33D豪华型主驾右调角器2.01.337</t>
  </si>
  <si>
    <t>01.02.14.043</t>
  </si>
  <si>
    <t>C33D豪华型副驾左调角器2.01.338</t>
  </si>
  <si>
    <t>01.02.14.044</t>
  </si>
  <si>
    <t>C33D豪华型主驾左调角器2.01.367</t>
  </si>
  <si>
    <t>01.02.14.057</t>
  </si>
  <si>
    <t>C33DB-Z03主驾豪华2.01.934</t>
  </si>
  <si>
    <t>01.02.14.058</t>
  </si>
  <si>
    <t>C33DB-Z03副驾豪华2.01.933</t>
  </si>
  <si>
    <t>01.02.14.059</t>
  </si>
  <si>
    <t>C33DB-Z03舒适主座框</t>
  </si>
  <si>
    <t>2.01.931</t>
  </si>
  <si>
    <t>01.02.14.059A</t>
  </si>
  <si>
    <t>C33DB-Z03舒适主座框（电泳）</t>
  </si>
  <si>
    <t>01.02.14.060</t>
  </si>
  <si>
    <t>C33DB-Z03舒适副座框</t>
  </si>
  <si>
    <t>2.01.932</t>
  </si>
  <si>
    <t>01.02.14.060A</t>
  </si>
  <si>
    <t>C33DB-Z03舒适副座框（电泳）</t>
  </si>
  <si>
    <t>32083017030000</t>
  </si>
  <si>
    <t>32083017040000</t>
  </si>
  <si>
    <t>01.02.16.003</t>
  </si>
  <si>
    <t>三排右座椅靠背骨架总成FTu201-7122  100    01.01.0801</t>
  </si>
  <si>
    <t>32083017060000</t>
  </si>
  <si>
    <t>32085002020000</t>
  </si>
  <si>
    <t>01.02.16.005</t>
  </si>
  <si>
    <t>六分扶手右固定架FTu201-7202 330   01.05.1171</t>
  </si>
  <si>
    <t>32083004010000</t>
  </si>
  <si>
    <t>01.02.16.006</t>
  </si>
  <si>
    <t>六分左调角器总成FTu201-7205  110    01.05.1173</t>
  </si>
  <si>
    <t>814001107</t>
  </si>
  <si>
    <t>01.02.16.007</t>
  </si>
  <si>
    <t>四分右调角器总成FTu201-7105  110   01.05.1162</t>
  </si>
  <si>
    <t>814001106</t>
  </si>
  <si>
    <t>01.02.16.008</t>
  </si>
  <si>
    <t>七人地锁铰链总成（内）FTu201-7201  140 （五人通用）01.05.1159</t>
  </si>
  <si>
    <t>32083002010000</t>
  </si>
  <si>
    <t>01.02.16.009</t>
  </si>
  <si>
    <t>七人地锁铰链总成（外）FTu201-7201  150  （五人通用） 01.05.1160</t>
  </si>
  <si>
    <t>32083002020000</t>
  </si>
  <si>
    <t>32082032020000</t>
  </si>
  <si>
    <t>32084075100000</t>
  </si>
  <si>
    <t>01.02.16.013</t>
  </si>
  <si>
    <t>地锁解锁R总成FTu201-7101 600    01.05.1161</t>
  </si>
  <si>
    <t>32084075090000</t>
  </si>
  <si>
    <t>32082032010000</t>
  </si>
  <si>
    <t>01.02.16.015</t>
  </si>
  <si>
    <t>二排四分靠背骨架总成FTu201-7102 100   01.01.0795</t>
  </si>
  <si>
    <t>32085002010000</t>
  </si>
  <si>
    <t>32083017010000</t>
  </si>
  <si>
    <t>32083017070000</t>
  </si>
  <si>
    <t>32083004020000</t>
  </si>
  <si>
    <t>32083017050000</t>
  </si>
  <si>
    <t>01.02.16.021</t>
  </si>
  <si>
    <t>二排六分靠背骨架总成FTu201-7202  100   01.01.0797</t>
  </si>
  <si>
    <t>32085004010000</t>
  </si>
  <si>
    <t>32084114010000</t>
  </si>
  <si>
    <t>01.02.16.023</t>
  </si>
  <si>
    <t>六分右调角器总成FTU201-7205 120  01.05.1429</t>
  </si>
  <si>
    <t>814001108</t>
  </si>
  <si>
    <t>32083017080000</t>
  </si>
  <si>
    <t>01.02.19.003A</t>
  </si>
  <si>
    <t>C32B六项主驾座骨架总成（电泳）</t>
  </si>
  <si>
    <t>01.02.19.004A</t>
  </si>
  <si>
    <t>C32B六项副驾座框总成（电泳）</t>
  </si>
  <si>
    <t>32235001020000</t>
  </si>
  <si>
    <t>01.02.19.005</t>
  </si>
  <si>
    <t>C32B四项主驾座骨架总成2.01.519</t>
  </si>
  <si>
    <t>37355001010000</t>
  </si>
  <si>
    <t>37352033100000</t>
  </si>
  <si>
    <t>37352033070000</t>
  </si>
  <si>
    <t>01.02.19.010</t>
  </si>
  <si>
    <t>C32B中间装车支架9.04.001</t>
  </si>
  <si>
    <t>37352033080000</t>
  </si>
  <si>
    <t>01.02.19.016A</t>
  </si>
  <si>
    <t>C32B四项副驾座骨架总成（电泳）</t>
  </si>
  <si>
    <t>01.02.19.017</t>
  </si>
  <si>
    <t>C32B主驾右侧调角器总成（共用）2.01.577</t>
  </si>
  <si>
    <t>37354070050000</t>
  </si>
  <si>
    <t>01.02.19.018</t>
  </si>
  <si>
    <t>C32B副驾左侧调角器总成（共用）2.01.580</t>
  </si>
  <si>
    <t>37354070040000</t>
  </si>
  <si>
    <t>01.02.19.019</t>
  </si>
  <si>
    <t>C32B主驾左侧调角器（六项带气囊）2.01.578</t>
  </si>
  <si>
    <t>37354070010000</t>
  </si>
  <si>
    <t>01.02.19.020</t>
  </si>
  <si>
    <t>C32B主驾左侧调角器（四项无气囊）2.01.576</t>
  </si>
  <si>
    <t>37354070020000</t>
  </si>
  <si>
    <t>01.02.19.021</t>
  </si>
  <si>
    <t>C32B副驾右侧调角器（六项带气囊）2.01.581</t>
  </si>
  <si>
    <t>37354070030000</t>
  </si>
  <si>
    <t>01.02.19.022</t>
  </si>
  <si>
    <t>C32B副驾右侧调角器（四项无气囊）2.01.579</t>
  </si>
  <si>
    <t>37354070060000</t>
  </si>
  <si>
    <t>01.02.19.026</t>
  </si>
  <si>
    <t>C32B六分侧铰链总成2.01.641</t>
  </si>
  <si>
    <t>37353002040000</t>
  </si>
  <si>
    <t>01.02.19.027</t>
  </si>
  <si>
    <t>C32B六分中间铰链总成2.01.642</t>
  </si>
  <si>
    <t>37353002030000</t>
  </si>
  <si>
    <t>01.02.19.028</t>
  </si>
  <si>
    <t>C32B四分标识固定板总成2.01.649</t>
  </si>
  <si>
    <t>37354021020000</t>
  </si>
  <si>
    <t>01.02.19.029</t>
  </si>
  <si>
    <t>C32B六分标识固定板总成2.01.650</t>
  </si>
  <si>
    <t>37354021010000</t>
  </si>
  <si>
    <t>37353002020000</t>
  </si>
  <si>
    <t>01.02.19.031</t>
  </si>
  <si>
    <t>C32B四分中间铰链总成2.01.644</t>
  </si>
  <si>
    <t>37353002010000</t>
  </si>
  <si>
    <t>01.02.19.032</t>
  </si>
  <si>
    <t>C32B主驾调角器手柄2.01.584</t>
  </si>
  <si>
    <t>37355525010000</t>
  </si>
  <si>
    <t>37355525020000</t>
  </si>
  <si>
    <t>01.02.19.038</t>
  </si>
  <si>
    <t>C32B副驾调角器手柄（富昌泰）</t>
  </si>
  <si>
    <t>37355525040000</t>
  </si>
  <si>
    <t>01.02.19.039</t>
  </si>
  <si>
    <t>C32B主驾调角器手柄（富昌泰）</t>
  </si>
  <si>
    <t>37355525030000</t>
  </si>
  <si>
    <t>37354070080000</t>
  </si>
  <si>
    <t>37354070100000</t>
  </si>
  <si>
    <t>37354070110000</t>
  </si>
  <si>
    <t>37354070120000</t>
  </si>
  <si>
    <t>01.02.21.003</t>
  </si>
  <si>
    <t>M50副驾座框（豪华型）2.01.529</t>
  </si>
  <si>
    <t>01.02.24.006</t>
  </si>
  <si>
    <t>MA501主驾座框</t>
  </si>
  <si>
    <t>01.02.24.007</t>
  </si>
  <si>
    <t>MA501副驾座框</t>
  </si>
  <si>
    <t>01.02.24.008</t>
  </si>
  <si>
    <t>MA501主驾座框（电动）</t>
  </si>
  <si>
    <t>01.02.24.009</t>
  </si>
  <si>
    <t>MA501主驾右侧调角器</t>
  </si>
  <si>
    <t>01.02.24.010</t>
  </si>
  <si>
    <t>MA501副驾左侧调角器</t>
  </si>
  <si>
    <t>01.02.24.011</t>
  </si>
  <si>
    <t>MA501主驾左侧调角器</t>
  </si>
  <si>
    <t>01.02.24.012</t>
  </si>
  <si>
    <t>MA501主驾左侧调角器（电动）</t>
  </si>
  <si>
    <t>01.02.24.013</t>
  </si>
  <si>
    <t>MA501主驾右侧调角器（电动）</t>
  </si>
  <si>
    <t>01.02.24.015</t>
  </si>
  <si>
    <t>MA501副驾右侧调角器（不带气囊）</t>
  </si>
  <si>
    <t>01.02.29.001</t>
  </si>
  <si>
    <t>P203手动靠背左侧边板和调角器总成</t>
  </si>
  <si>
    <t>6801530X1006A</t>
  </si>
  <si>
    <t>01.02.29.002</t>
  </si>
  <si>
    <t>P203电动靠背左侧边板和调角器总成（无气囊）</t>
  </si>
  <si>
    <t>6801550X1006A</t>
  </si>
  <si>
    <t>01.02.29.003</t>
  </si>
  <si>
    <t>P203电动靠背左侧边板和调角器总成（带气囊）</t>
  </si>
  <si>
    <t>6801570X1006A</t>
  </si>
  <si>
    <t>01.02.29.004</t>
  </si>
  <si>
    <t>P203手动靠背右侧边板和调角器总成</t>
  </si>
  <si>
    <t>6801580X1006A</t>
  </si>
  <si>
    <t>01.02.29.005</t>
  </si>
  <si>
    <t>P203电动靠背右侧边板和调角器焊接总成</t>
  </si>
  <si>
    <t>6801660X1006A</t>
  </si>
  <si>
    <t>01.02.29.006</t>
  </si>
  <si>
    <t>P203副驾靠背左侧边板和调角器总成</t>
  </si>
  <si>
    <t>6901530X1006A</t>
  </si>
  <si>
    <t>01.02.29.007</t>
  </si>
  <si>
    <t>P203副驾靠背右侧边板和调角器总成（无气囊）</t>
  </si>
  <si>
    <t>6901580X1006A</t>
  </si>
  <si>
    <t>01.02.29.008</t>
  </si>
  <si>
    <t>P203副驾靠背右侧边板和调角器总成（带气囊）</t>
  </si>
  <si>
    <t>6901570X1006A</t>
  </si>
  <si>
    <t>01.02.29.009</t>
  </si>
  <si>
    <t>P203主驾座骨架总成（手动）</t>
  </si>
  <si>
    <t>6801100X1006A</t>
  </si>
  <si>
    <t>01.02.29.010</t>
  </si>
  <si>
    <t>P203主驾座骨架总成（电动）</t>
  </si>
  <si>
    <t>6801200X1006A</t>
  </si>
  <si>
    <t>01.02.29.011</t>
  </si>
  <si>
    <t>P203副驾座骨架总成</t>
  </si>
  <si>
    <t>6901110X1006A</t>
  </si>
  <si>
    <t>32205302040000/2.03.611</t>
  </si>
  <si>
    <t>02.01.10.499</t>
  </si>
  <si>
    <t>U201解锁扣手外壳</t>
  </si>
  <si>
    <t>02.01.10.500</t>
  </si>
  <si>
    <t>U201解锁扣手底座</t>
  </si>
  <si>
    <t>02.01.10.511</t>
  </si>
  <si>
    <t>B40L扶手限位块</t>
  </si>
  <si>
    <t>32205514010000</t>
  </si>
  <si>
    <t>02.01.10.695</t>
  </si>
  <si>
    <t>U201二排六分靠背调角器罩壳右</t>
  </si>
  <si>
    <t>02.01.10.696</t>
  </si>
  <si>
    <t>U201四分座垫底部护罩</t>
  </si>
  <si>
    <t>02.01.10.734</t>
  </si>
  <si>
    <t>U201四分座椅靠背调角器罩左</t>
  </si>
  <si>
    <t>02.01.10.735</t>
  </si>
  <si>
    <t>U201二排六分座椅靠背调角器罩左</t>
  </si>
  <si>
    <t>02.01.10.736</t>
  </si>
  <si>
    <t>U201四分座椅靠背调角器罩右</t>
  </si>
  <si>
    <t>02.01.10.737</t>
  </si>
  <si>
    <t>U201二排六分座椅靠背调角器罩右</t>
  </si>
  <si>
    <t>02.02.26.037</t>
  </si>
  <si>
    <t>301前支撑板</t>
  </si>
  <si>
    <t>02.02.26.045</t>
  </si>
  <si>
    <t>301座框主管</t>
  </si>
  <si>
    <t>02.02.27.025</t>
  </si>
  <si>
    <t>M20加强管</t>
  </si>
  <si>
    <t>02.02.33.001</t>
  </si>
  <si>
    <t>座盆支撑弯管</t>
  </si>
  <si>
    <t>02.02.33.007</t>
  </si>
  <si>
    <t>C32B前横管</t>
  </si>
  <si>
    <t>02.02.33.008</t>
  </si>
  <si>
    <t>C32B后横管</t>
  </si>
  <si>
    <t>02.03.09.047</t>
  </si>
  <si>
    <t>无油润滑轴承</t>
  </si>
  <si>
    <t>02.03.09.060</t>
  </si>
  <si>
    <t>升降离合器（日本）</t>
  </si>
  <si>
    <t>02.03.09.061</t>
  </si>
  <si>
    <t>升降齿板（日本）</t>
  </si>
  <si>
    <t>02.03.22.004</t>
  </si>
  <si>
    <t>表皮固定钢丝A</t>
  </si>
  <si>
    <t>02.03.22.004A</t>
  </si>
  <si>
    <t>副驾表皮固定钢丝A</t>
  </si>
  <si>
    <t>02.03.22.005</t>
  </si>
  <si>
    <t>表皮固定钢丝B</t>
  </si>
  <si>
    <t>02.03.22.005A</t>
  </si>
  <si>
    <t>副驾表皮固定钢丝B</t>
  </si>
  <si>
    <t>02.03.22.006</t>
  </si>
  <si>
    <t>表皮固定钢丝C</t>
  </si>
  <si>
    <t>02.03.22.007</t>
  </si>
  <si>
    <t>表皮固定钢丝D</t>
  </si>
  <si>
    <t>02.03.22.007A</t>
  </si>
  <si>
    <t>副驾表皮固定钢丝D</t>
  </si>
  <si>
    <t>02.03.22.010</t>
  </si>
  <si>
    <t>座蛇形簧固定片</t>
  </si>
  <si>
    <t>02.03.22.016</t>
  </si>
  <si>
    <t>后排靠背台阶铆钉</t>
  </si>
  <si>
    <t>02.03.22.024</t>
  </si>
  <si>
    <t>六角台阶螺栓</t>
  </si>
  <si>
    <t>02.03.22.025</t>
  </si>
  <si>
    <t>平垫片</t>
  </si>
  <si>
    <t>02.03.22.028</t>
  </si>
  <si>
    <t>主驾左后护盖固定片</t>
  </si>
  <si>
    <t>02.03.22.034</t>
  </si>
  <si>
    <t>焊接有槽带头销</t>
  </si>
  <si>
    <t>02.03.22.035</t>
  </si>
  <si>
    <t>副驾右后护盖固定片</t>
  </si>
  <si>
    <t>02.03.22.036</t>
  </si>
  <si>
    <t>有槽铆钉</t>
  </si>
  <si>
    <t>02.03.22.037A</t>
  </si>
  <si>
    <t>301蛇形簧（新）</t>
  </si>
  <si>
    <t>02.03.22.038</t>
  </si>
  <si>
    <t>涡簧销轴</t>
  </si>
  <si>
    <t>02.03.22.039</t>
  </si>
  <si>
    <t>2*30开口销</t>
  </si>
  <si>
    <t>02.03.22.040</t>
  </si>
  <si>
    <t>升降涡簧</t>
  </si>
  <si>
    <t>02.03.22.041</t>
  </si>
  <si>
    <t>后连接座A</t>
  </si>
  <si>
    <t>02.03.22.042</t>
  </si>
  <si>
    <t>后连接座B</t>
  </si>
  <si>
    <t>02.03.22.044</t>
  </si>
  <si>
    <t>升降棘轮补强片</t>
  </si>
  <si>
    <t>02.03.22.054</t>
  </si>
  <si>
    <t>副驾右外下连接板</t>
  </si>
  <si>
    <t>02.03.22.055</t>
  </si>
  <si>
    <t>主驾左外下连接板</t>
  </si>
  <si>
    <t>02.03.22.065A</t>
  </si>
  <si>
    <t>升降棘轮固定板总成</t>
  </si>
  <si>
    <t>02.03.22.073</t>
  </si>
  <si>
    <t>301副驾右外后管支撑座</t>
  </si>
  <si>
    <t>02.03.22.082A</t>
  </si>
  <si>
    <t>副驾左内后管架支撑座（焊螺母）</t>
  </si>
  <si>
    <t>02.03.22.087</t>
  </si>
  <si>
    <t>主驾右外下连接板</t>
  </si>
  <si>
    <t>02.03.22.088</t>
  </si>
  <si>
    <t>副驾左外下连接板</t>
  </si>
  <si>
    <t>02.03.22.102</t>
  </si>
  <si>
    <t>301豪华型连动杆2.01.330</t>
  </si>
  <si>
    <t>02.03.22.104A</t>
  </si>
  <si>
    <t>301主驾右外后管架支撑座（焊螺母）</t>
  </si>
  <si>
    <t>02.03.22.105</t>
  </si>
  <si>
    <t>301主驾左内后管支撑座</t>
  </si>
  <si>
    <t>02.03.22.112</t>
  </si>
  <si>
    <t>新涡簧固定铆钉</t>
  </si>
  <si>
    <t>02.03.22.113</t>
  </si>
  <si>
    <t>升降棘轮内固定板</t>
  </si>
  <si>
    <t>02.03.22.115</t>
  </si>
  <si>
    <t>副驾前管架支撑座总成</t>
  </si>
  <si>
    <t>02.03.22.116</t>
  </si>
  <si>
    <t>主驾前管架支撑座总成</t>
  </si>
  <si>
    <t>02.03.22.117</t>
  </si>
  <si>
    <t>右内前管架支撑座总成</t>
  </si>
  <si>
    <t>02.03.22.118</t>
  </si>
  <si>
    <t>Φ13外卡簧</t>
  </si>
  <si>
    <t>02.03.22.120</t>
  </si>
  <si>
    <t>301联动杆(津华新型)</t>
  </si>
  <si>
    <t>02.03.24.003</t>
  </si>
  <si>
    <t>弹簧限位销</t>
  </si>
  <si>
    <t>02.03.24.029A</t>
  </si>
  <si>
    <t>独立座前脚架（电泳）</t>
  </si>
  <si>
    <t>02.03.24.030</t>
  </si>
  <si>
    <t>主驾左外后管支撑座</t>
  </si>
  <si>
    <t>02.03.24.031</t>
  </si>
  <si>
    <t>副驾右外后管支撑座</t>
  </si>
  <si>
    <t>02.03.24.037</t>
  </si>
  <si>
    <t>M20轴套</t>
  </si>
  <si>
    <t>02.03.24.068</t>
  </si>
  <si>
    <t>6*8平头铆钉</t>
  </si>
  <si>
    <t>02.03.24.073</t>
  </si>
  <si>
    <t>M20无油衬套轴承14*15*20.5*6.5</t>
  </si>
  <si>
    <t>02.03.24.083</t>
  </si>
  <si>
    <t>M20主驾右内后管架支撑座（新状态）</t>
  </si>
  <si>
    <t>02.03.24.084</t>
  </si>
  <si>
    <t>M20副驾左内后管架支撑座（新状态）</t>
  </si>
  <si>
    <t>02.03.24.086</t>
  </si>
  <si>
    <t>11*22非标平垫</t>
  </si>
  <si>
    <t>02.03.29.051</t>
  </si>
  <si>
    <t>C32B后旋转管内螺纹套</t>
  </si>
  <si>
    <t>02.03.29.051A</t>
  </si>
  <si>
    <t>C32B后旋转管内螺纹套（天龙得）</t>
  </si>
  <si>
    <t>02.03.29.065</t>
  </si>
  <si>
    <t>C32B台阶螺栓A</t>
  </si>
  <si>
    <t>02.03.29.065A</t>
  </si>
  <si>
    <t>C32B台阶螺栓A（天龙得）</t>
  </si>
  <si>
    <t>02.03.29.066</t>
  </si>
  <si>
    <t>C32B前横管内螺纹套</t>
  </si>
  <si>
    <t>02.03.29.066A</t>
  </si>
  <si>
    <t>C32B前横管内螺纹套（天龙得）</t>
  </si>
  <si>
    <t>02.03.29.084</t>
  </si>
  <si>
    <t>C32B升降离合器   1158407X</t>
  </si>
  <si>
    <t>02.03.29.086</t>
  </si>
  <si>
    <t>C32B星型止动挡圈</t>
  </si>
  <si>
    <t>02.03.29.142</t>
  </si>
  <si>
    <t>C32B左前侧横梁支撑板</t>
  </si>
  <si>
    <t>02.03.29.143</t>
  </si>
  <si>
    <t>C32B左后侧横梁支撑板</t>
  </si>
  <si>
    <t>02.03.29.144</t>
  </si>
  <si>
    <t>C32B右前侧横梁支撑板</t>
  </si>
  <si>
    <t>02.03.29.145</t>
  </si>
  <si>
    <t>C32B右后侧横梁支撑板</t>
  </si>
  <si>
    <t>02.03.42.009</t>
  </si>
  <si>
    <t>M31RB坐垫蛇簧</t>
  </si>
  <si>
    <t>02.03.45.027</t>
  </si>
  <si>
    <t>A平台M10台阶螺栓</t>
  </si>
  <si>
    <t>02.03.50.021</t>
  </si>
  <si>
    <t>P203电动升降棘轮机构总成1515593X</t>
  </si>
  <si>
    <t>02.03.50.063</t>
  </si>
  <si>
    <t>P203主驾右侧滑轨前地脚总成6804255X1006A</t>
  </si>
  <si>
    <t>02.03.50.066</t>
  </si>
  <si>
    <t>P203座垫右侧边板总成6801261X0001A</t>
  </si>
  <si>
    <t>02.03.50.067</t>
  </si>
  <si>
    <t>P203左侧边板凸焊总成6801280X0001A</t>
  </si>
  <si>
    <t>02.03.50.070</t>
  </si>
  <si>
    <t>P203后联动管垫片</t>
  </si>
  <si>
    <t>02.12.02.149</t>
  </si>
  <si>
    <t>8*20法兰面带齿螺栓</t>
  </si>
  <si>
    <t>02.12.25.001</t>
  </si>
  <si>
    <t>M31RB正司机调角器主</t>
  </si>
  <si>
    <t>02.12.25.002</t>
  </si>
  <si>
    <t>M31RB正司机调角器被</t>
  </si>
  <si>
    <t>01.01.01.046</t>
  </si>
  <si>
    <t>LG1616770057/1济南前下视镜</t>
  </si>
  <si>
    <t>济南市场部</t>
  </si>
  <si>
    <t>01.01.01.151</t>
  </si>
  <si>
    <t>LG1611770006/1</t>
  </si>
  <si>
    <t>01.01.01.152</t>
  </si>
  <si>
    <t>LG1611770007/1</t>
  </si>
  <si>
    <t>01.01.01.164</t>
  </si>
  <si>
    <t>WG1642777010/1</t>
  </si>
  <si>
    <t>01.01.01.165</t>
  </si>
  <si>
    <t>WG1642777020/1</t>
  </si>
  <si>
    <t>01.01.01.169</t>
  </si>
  <si>
    <t>WG1642770099/3</t>
  </si>
  <si>
    <t>01.01.01.212</t>
  </si>
  <si>
    <t>LG1611771001</t>
  </si>
  <si>
    <t>01.01.01.213</t>
  </si>
  <si>
    <t>LG1611771002</t>
  </si>
  <si>
    <t>01.01.01.249</t>
  </si>
  <si>
    <t>LG1611771011/1</t>
  </si>
  <si>
    <t>01.01.01.250</t>
  </si>
  <si>
    <t>LG1611771012/1</t>
  </si>
  <si>
    <t>01.01.01.259</t>
  </si>
  <si>
    <t>LG1614771001/1</t>
  </si>
  <si>
    <t>01.01.01.260</t>
  </si>
  <si>
    <t>LG1614771002/1</t>
  </si>
  <si>
    <t>01.01.01.269</t>
  </si>
  <si>
    <t>LG1613770057/1</t>
  </si>
  <si>
    <t>01.01.01.270</t>
  </si>
  <si>
    <t>LG1613770055/1</t>
  </si>
  <si>
    <t>01.01.01.283</t>
  </si>
  <si>
    <t>LG1614770001/1</t>
  </si>
  <si>
    <t>01.01.01.284</t>
  </si>
  <si>
    <t>LG1614770002/1</t>
  </si>
  <si>
    <t>01.01.01.298</t>
  </si>
  <si>
    <t>TG16427700030/1</t>
  </si>
  <si>
    <t>01.01.01.299</t>
  </si>
  <si>
    <t>TG16427700040/1</t>
  </si>
  <si>
    <t>01.01.01.306</t>
  </si>
  <si>
    <t>WG1664771041  C7补盲镜</t>
  </si>
  <si>
    <t>01.01.01.327</t>
  </si>
  <si>
    <t>TG16057700020   低速牵引车左后视镜总成</t>
  </si>
  <si>
    <t>01.01.01.329</t>
  </si>
  <si>
    <t>TG16427700010   左后视镜</t>
  </si>
  <si>
    <t>01.01.01.330</t>
  </si>
  <si>
    <t>TG16427700020   右后视镜</t>
  </si>
  <si>
    <t>01.01.01.331</t>
  </si>
  <si>
    <t>WG1642770261  H0W0左后视镜 （电加热）</t>
  </si>
  <si>
    <t>01.01.01.332</t>
  </si>
  <si>
    <t>WG1642770262   H0W0右后视镜（电加热）</t>
  </si>
  <si>
    <t>01.01.01.335</t>
  </si>
  <si>
    <t>A7补盲镜WG1664771040</t>
  </si>
  <si>
    <t>01.01.01.336</t>
  </si>
  <si>
    <t>810W63731-0376/2   连接杆</t>
  </si>
  <si>
    <t>01.01.01.337</t>
  </si>
  <si>
    <t>810W63731-0378/2   前下视镜密封垫</t>
  </si>
  <si>
    <t>01.01.01.338</t>
  </si>
  <si>
    <t>812W63730-6656/2曼项目左置前下视镜</t>
  </si>
  <si>
    <t>01.01.01.354</t>
  </si>
  <si>
    <t>712W63730-6030/1右置车前下视镜</t>
  </si>
  <si>
    <t>01.01.01.355</t>
  </si>
  <si>
    <t>712W63731-0378/1右置车 前下视镜密封垫</t>
  </si>
  <si>
    <t>01.01.01.356</t>
  </si>
  <si>
    <t>712W63731-0376/1右置车连接杆</t>
  </si>
  <si>
    <t>01.01.01.365</t>
  </si>
  <si>
    <t>TG16057700003码头车前下视镜</t>
  </si>
  <si>
    <t>01.01.01.371</t>
  </si>
  <si>
    <t>A7前下视镜WG1664771030</t>
  </si>
  <si>
    <t>01.01.01.409</t>
  </si>
  <si>
    <t>T7H左后视镜（电动）WG1664778081/2</t>
  </si>
  <si>
    <t>01.01.01.410</t>
  </si>
  <si>
    <t>T7H右后视镜（电动）WG1664778082/2</t>
  </si>
  <si>
    <t>01.01.01.432</t>
  </si>
  <si>
    <t>低速牵引车左后视镜总成TG16057700025</t>
  </si>
  <si>
    <t>01.01.01.474</t>
  </si>
  <si>
    <t>C7左后视镜总成（电动）</t>
  </si>
  <si>
    <t>01.01.01.475</t>
  </si>
  <si>
    <t>C7右后视镜总成（电动）</t>
  </si>
  <si>
    <t>01.01.01.491</t>
  </si>
  <si>
    <t>N07前下视镜总成（右置）WG1664776030/2</t>
  </si>
  <si>
    <t>01.01.01.503</t>
  </si>
  <si>
    <t>左后视镜总成（手动）</t>
  </si>
  <si>
    <t>01.01.01.504</t>
  </si>
  <si>
    <t>右后视镜总成（手动）</t>
  </si>
  <si>
    <t>01.01.01.505</t>
  </si>
  <si>
    <t>补盲镜</t>
  </si>
  <si>
    <t>01.01.01.506</t>
  </si>
  <si>
    <t>左后视镜总成</t>
  </si>
  <si>
    <t>01.01.01.507</t>
  </si>
  <si>
    <t>右后视镜总成（宽体）</t>
  </si>
  <si>
    <t>01.01.03.032</t>
  </si>
  <si>
    <t>LG1611771001左后视镜头</t>
  </si>
  <si>
    <t>01.01.03.074</t>
  </si>
  <si>
    <t>LG1611771007镜座</t>
  </si>
  <si>
    <t>01.01.03.076</t>
  </si>
  <si>
    <t>LG161177006</t>
  </si>
  <si>
    <t>01.01.03.083</t>
  </si>
  <si>
    <t>LG1614770003/1左后视镜支架</t>
  </si>
  <si>
    <t>01.01.03.088</t>
  </si>
  <si>
    <t>LG1614770004/1右后视镜支架</t>
  </si>
  <si>
    <t>01.01.03.101</t>
  </si>
  <si>
    <t>矿山车下视镜</t>
  </si>
  <si>
    <t>01.01.03.145</t>
  </si>
  <si>
    <t>LG1611771001+001/1   L 型左后视镜镜头</t>
  </si>
  <si>
    <t>01.01.03.146</t>
  </si>
  <si>
    <t>LG1611771001+002/1   L 型左后视镜镜杆（含镜座）</t>
  </si>
  <si>
    <t>01.01.03.147</t>
  </si>
  <si>
    <t>LG1611771002+001/1   L 型右后视镜镜头</t>
  </si>
  <si>
    <t>01.01.03.148</t>
  </si>
  <si>
    <t>LG1611771002+002/1   L 型右后视镜下视镜头</t>
  </si>
  <si>
    <t>01.01.03.153</t>
  </si>
  <si>
    <t>C7左下镜座盖</t>
  </si>
  <si>
    <t>01.01.03.154</t>
  </si>
  <si>
    <t>C7右下镜座盖</t>
  </si>
  <si>
    <t>01.01.03.160</t>
  </si>
  <si>
    <t>右镜下装饰盖</t>
  </si>
  <si>
    <t>01.01.03.161</t>
  </si>
  <si>
    <t>左镜下装饰盖</t>
  </si>
  <si>
    <t>01.04.06.001</t>
  </si>
  <si>
    <t>AZ1632510001</t>
  </si>
  <si>
    <t>01.04.06.002</t>
  </si>
  <si>
    <t>SZ1632510002</t>
  </si>
  <si>
    <t>01.04.06.003</t>
  </si>
  <si>
    <t>SZ1608510015</t>
  </si>
  <si>
    <t>01.04.06.004</t>
  </si>
  <si>
    <t>SZ1608510016</t>
  </si>
  <si>
    <t>02.01.04.024</t>
  </si>
  <si>
    <t>欧曼下视重卡球头盖</t>
  </si>
  <si>
    <t>02.01.04.365</t>
  </si>
  <si>
    <t>金王子左下护盖</t>
  </si>
  <si>
    <t>02.01.04.398</t>
  </si>
  <si>
    <t>金王子左下脚垫</t>
  </si>
  <si>
    <t>01.01.01.235</t>
  </si>
  <si>
    <t>8202BG-110</t>
  </si>
  <si>
    <t>华菱汽车公司</t>
  </si>
  <si>
    <t>01.01.01.236</t>
  </si>
  <si>
    <t>8202K-140</t>
  </si>
  <si>
    <t>01.01.01.241</t>
  </si>
  <si>
    <t>8202B-110</t>
  </si>
  <si>
    <t>01.01.01.242</t>
  </si>
  <si>
    <t>8202B-140</t>
  </si>
  <si>
    <t>01.01.01.243</t>
  </si>
  <si>
    <t>8202G-140</t>
  </si>
  <si>
    <t>01.01.01.244</t>
  </si>
  <si>
    <t>8202BG-140</t>
  </si>
  <si>
    <t>01.01.01.271</t>
  </si>
  <si>
    <t>8202B-02320</t>
  </si>
  <si>
    <t>01.01.01.272</t>
  </si>
  <si>
    <t>82M-02100</t>
  </si>
  <si>
    <t>01.01.01.274</t>
  </si>
  <si>
    <t>8202B-02310</t>
  </si>
  <si>
    <t>01.01.01.275</t>
  </si>
  <si>
    <t>82H08-19062</t>
  </si>
  <si>
    <t>01.01.01.276</t>
  </si>
  <si>
    <t>8202B5-02310</t>
  </si>
  <si>
    <t>01.01.01.277</t>
  </si>
  <si>
    <t>8202B5-02320</t>
  </si>
  <si>
    <t>01.01.01.281</t>
  </si>
  <si>
    <t>8202G-02320</t>
  </si>
  <si>
    <t>01.01.01.282</t>
  </si>
  <si>
    <t>8202BG-02320</t>
  </si>
  <si>
    <t>01.01.01.288</t>
  </si>
  <si>
    <t>8202B-153</t>
  </si>
  <si>
    <t>01.01.01.349</t>
  </si>
  <si>
    <t>82H08Y-02110   华菱H08右驾左后视镜</t>
  </si>
  <si>
    <t>01.01.01.350</t>
  </si>
  <si>
    <t>82H08Y-02120   华菱H08右驾右后视镜</t>
  </si>
  <si>
    <t>01.01.03.104</t>
  </si>
  <si>
    <t>前下视镜镜头</t>
  </si>
  <si>
    <t>01.01.03.111</t>
  </si>
  <si>
    <t>华凌主镜头</t>
  </si>
  <si>
    <t>01.01.01.286</t>
  </si>
  <si>
    <t>82H08-02310</t>
  </si>
  <si>
    <t>01.01.01.287</t>
  </si>
  <si>
    <t>82H08-02320</t>
  </si>
  <si>
    <t>01.01.01.492</t>
  </si>
  <si>
    <t>82H08PY-19170</t>
  </si>
  <si>
    <t>01.01.01.273</t>
  </si>
  <si>
    <t>82M-02200</t>
  </si>
  <si>
    <t>北汽昌河库</t>
  </si>
  <si>
    <t>01.01.01.433</t>
  </si>
  <si>
    <t>外后视镜总成（右）M20后视镜128422904</t>
  </si>
  <si>
    <t>01.01.01.434</t>
  </si>
  <si>
    <t>外后视镜总成（左）M50N后视镜128424638</t>
  </si>
  <si>
    <t>01.01.01.435</t>
  </si>
  <si>
    <t>外后视镜总成（右）M50N后视镜128424639</t>
  </si>
  <si>
    <t>01.01.03.137</t>
  </si>
  <si>
    <t>M31RB牌照板（钢琴黑）</t>
  </si>
  <si>
    <t>北汽黄骅分公司</t>
  </si>
  <si>
    <t>01.01.03.140</t>
  </si>
  <si>
    <t>A00083260-EA01后牌照灯饰板总成(亮银）</t>
  </si>
  <si>
    <t>01.04.21.002</t>
  </si>
  <si>
    <t>C50四分背 A00081396-IE12</t>
  </si>
  <si>
    <t>01.04.21.003</t>
  </si>
  <si>
    <t>C50加厚椅 A00077489-IE12</t>
  </si>
  <si>
    <t>01.04.21.004</t>
  </si>
  <si>
    <t>C50六分背 A00081348-IE12</t>
  </si>
  <si>
    <t>01.04.21.005</t>
  </si>
  <si>
    <t>C50EB后排座椅靠背右总成(织物黑) A00081395_IE12</t>
  </si>
  <si>
    <t>01.04.21.006</t>
  </si>
  <si>
    <t>C50EB后排座椅靠背左总成(织物黑) A00081347_IE12</t>
  </si>
  <si>
    <t>01.04.21.007</t>
  </si>
  <si>
    <t>C50EB后排座椅座垫总成(织物黑) A00077477_IE12</t>
  </si>
  <si>
    <t>02.12.26.010</t>
  </si>
  <si>
    <t>C50头枕</t>
  </si>
  <si>
    <t>01.01.01.102</t>
  </si>
  <si>
    <t>5008109016</t>
  </si>
  <si>
    <t>北奔重汽公司</t>
  </si>
  <si>
    <t>01.01.01.103</t>
  </si>
  <si>
    <t>5008109116</t>
  </si>
  <si>
    <t>01.01.01.240</t>
  </si>
  <si>
    <t>5008106116</t>
  </si>
  <si>
    <t>01.01.01.253</t>
  </si>
  <si>
    <t>5008100916</t>
  </si>
  <si>
    <t>01.01.01.254</t>
  </si>
  <si>
    <t>5008101016</t>
  </si>
  <si>
    <t>01.01.01.302</t>
  </si>
  <si>
    <t>北奔左5008101716</t>
  </si>
  <si>
    <t>01.01.01.303</t>
  </si>
  <si>
    <t>北奔右5008101816</t>
  </si>
  <si>
    <t>01.01.01.351</t>
  </si>
  <si>
    <t>5008108116   北方奔驰侧下视镜</t>
  </si>
  <si>
    <t>01.01.01.353</t>
  </si>
  <si>
    <t>5008100316   北奔改型前下</t>
  </si>
  <si>
    <t>01.01.01.239</t>
  </si>
  <si>
    <t>左后视镜总成（右）</t>
  </si>
  <si>
    <t>01.01.01.237</t>
  </si>
  <si>
    <t>左后视镜总成（左）</t>
  </si>
  <si>
    <t>01.01.01.238</t>
  </si>
  <si>
    <t>右后视镜总成（左）</t>
  </si>
  <si>
    <t>01.01.01.352</t>
  </si>
  <si>
    <t>前下视镜总成（左）</t>
  </si>
  <si>
    <t>01.01.01.343</t>
  </si>
  <si>
    <t>1K16982100042   6486左后视镜</t>
  </si>
  <si>
    <t>潍坊荣昌公司</t>
  </si>
  <si>
    <t>01.01.01.344</t>
  </si>
  <si>
    <t>1K16982100043   6486右后视镜</t>
  </si>
  <si>
    <t>01.02.03.003</t>
  </si>
  <si>
    <t>L项目司机背骨架总成01.01.0455</t>
  </si>
  <si>
    <t>01.02.03.004</t>
  </si>
  <si>
    <t>L项目司机座骨架总成01.01.0456</t>
  </si>
  <si>
    <t>01.02.03.008</t>
  </si>
  <si>
    <t>L项目小背折叠板01.05.0508</t>
  </si>
  <si>
    <t>01.02.03.011</t>
  </si>
  <si>
    <t>L项目1995副司机大背总成01.01.0454</t>
  </si>
  <si>
    <t>01.02.03.012</t>
  </si>
  <si>
    <t>L项目1995副司机小背总成01.01.0453</t>
  </si>
  <si>
    <t>01.02.03.018</t>
  </si>
  <si>
    <t>L项目中连接板（双轴）</t>
  </si>
  <si>
    <t>01.02.04.056A</t>
  </si>
  <si>
    <t>M4底座气囊右舵</t>
  </si>
  <si>
    <t>01.02.17.001</t>
  </si>
  <si>
    <t>K1副驾座左侧支架</t>
  </si>
  <si>
    <t>01.02.17.002</t>
  </si>
  <si>
    <t>K1副驾座右侧支架</t>
  </si>
  <si>
    <t>01.02.17.004</t>
  </si>
  <si>
    <t>K1手柄轴</t>
  </si>
  <si>
    <t>01.02.31.001</t>
  </si>
  <si>
    <t>驾驶员靠背上骨架焊接总成（通风）</t>
  </si>
  <si>
    <t>01.05.01.002</t>
  </si>
  <si>
    <t>1800正座</t>
  </si>
  <si>
    <t>01.05.01.013</t>
  </si>
  <si>
    <t>1800二排座</t>
  </si>
  <si>
    <t>01.05.01.016</t>
  </si>
  <si>
    <t>出口1800正背</t>
  </si>
  <si>
    <t>01.05.01.017</t>
  </si>
  <si>
    <t>出口1800正座</t>
  </si>
  <si>
    <t>01.05.01.018</t>
  </si>
  <si>
    <t>出口1995副背</t>
  </si>
  <si>
    <t>01.05.01.019</t>
  </si>
  <si>
    <t>出口1995副座</t>
  </si>
  <si>
    <t>01.05.01.020</t>
  </si>
  <si>
    <t>出口1995小背</t>
  </si>
  <si>
    <t>01.05.01.027</t>
  </si>
  <si>
    <t>右舵1695副座</t>
  </si>
  <si>
    <t>01.05.01.028</t>
  </si>
  <si>
    <t>右舵1800正背</t>
  </si>
  <si>
    <t>01.05.01.029</t>
  </si>
  <si>
    <t>右舵1800正座</t>
  </si>
  <si>
    <t>01.05.01.031</t>
  </si>
  <si>
    <t>右舵1800副背</t>
  </si>
  <si>
    <t>01.05.01.032</t>
  </si>
  <si>
    <t>右舵1800小背</t>
  </si>
  <si>
    <t>01.05.01.033</t>
  </si>
  <si>
    <t>右舵1995副背</t>
  </si>
  <si>
    <t>01.05.01.034</t>
  </si>
  <si>
    <t>右舵1995小背</t>
  </si>
  <si>
    <t>01.05.01.035</t>
  </si>
  <si>
    <t>右舵1995副座</t>
  </si>
  <si>
    <t>01.05.01.038</t>
  </si>
  <si>
    <t>长沙右舵1695副背</t>
  </si>
  <si>
    <t>01.05.01.041</t>
  </si>
  <si>
    <t>出口1800副背</t>
  </si>
  <si>
    <t>01.05.01.043</t>
  </si>
  <si>
    <t>出口1800小背</t>
  </si>
  <si>
    <t>01.05.01.044</t>
  </si>
  <si>
    <t>出口1995卧铺</t>
  </si>
  <si>
    <t>01.05.01.047</t>
  </si>
  <si>
    <t>出口1800二排背</t>
  </si>
  <si>
    <t>01.05.01.048</t>
  </si>
  <si>
    <t>出口1800二排座</t>
  </si>
  <si>
    <t>01.05.07.028</t>
  </si>
  <si>
    <t>K1标准前翻二排座</t>
  </si>
  <si>
    <t>01.05.07.033</t>
  </si>
  <si>
    <t>K1豪华司机座</t>
  </si>
  <si>
    <t>01.05.07.043</t>
  </si>
  <si>
    <t>K1豪华左侧翻座</t>
  </si>
  <si>
    <t>01.05.07.046</t>
  </si>
  <si>
    <t>K1拉带</t>
  </si>
  <si>
    <t>01.05.07.065</t>
  </si>
  <si>
    <t>K1深灰仿皮司机座</t>
  </si>
  <si>
    <t>01.05.07.066</t>
  </si>
  <si>
    <t>K1深灰仿皮司机背</t>
  </si>
  <si>
    <t>01.05.07.067</t>
  </si>
  <si>
    <t>K1深灰仿皮副司机背</t>
  </si>
  <si>
    <t>01.05.07.068</t>
  </si>
  <si>
    <t>K1深灰仿皮二排单人座</t>
  </si>
  <si>
    <t>01.05.07.200C</t>
  </si>
  <si>
    <t>K1正司机座新面料（金达）</t>
  </si>
  <si>
    <t>01.05.07.201C</t>
  </si>
  <si>
    <t>K1正司机背新面料（金达）</t>
  </si>
  <si>
    <t>01.05.07.203C</t>
  </si>
  <si>
    <t>K1头枕（新面料）金达</t>
  </si>
  <si>
    <t>01.05.07.211</t>
  </si>
  <si>
    <t>K1窄车460司机座</t>
  </si>
  <si>
    <t>01.05.07.211C</t>
  </si>
  <si>
    <t>K1窄车460司机座（新面料）金达</t>
  </si>
  <si>
    <t>01.05.07.212</t>
  </si>
  <si>
    <t>K1窄车460司机背</t>
  </si>
  <si>
    <t>01.05.07.212C</t>
  </si>
  <si>
    <t>K1窄车460司机背（新面料）金达</t>
  </si>
  <si>
    <t>01.05.07.213</t>
  </si>
  <si>
    <t>K1窄车460副司机背</t>
  </si>
  <si>
    <t>01.05.07.213C</t>
  </si>
  <si>
    <t>K1窄车460副司机背（新面料）金达</t>
  </si>
  <si>
    <t>01.05.07.214</t>
  </si>
  <si>
    <t>K1中间背</t>
  </si>
  <si>
    <t>01.05.07.214C</t>
  </si>
  <si>
    <t>K1中间背（新面料）金达</t>
  </si>
  <si>
    <t>01.05.07.215</t>
  </si>
  <si>
    <t>K1中间座</t>
  </si>
  <si>
    <t>01.05.07.215C</t>
  </si>
  <si>
    <t>K1中间座（新面料）金达</t>
  </si>
  <si>
    <t>01.05.07.217C</t>
  </si>
  <si>
    <t>K1一排三人连体座（带安全带）（金达）</t>
  </si>
  <si>
    <t>01.05.07.219</t>
  </si>
  <si>
    <t>K1二三排双人上小背</t>
  </si>
  <si>
    <t>01.05.07.219C</t>
  </si>
  <si>
    <t>K1二三排双人上小背新面料（金达）</t>
  </si>
  <si>
    <t>01.05.07.220C</t>
  </si>
  <si>
    <t>K1二三排中间背（新面料）金达</t>
  </si>
  <si>
    <t>01.05.07.221C</t>
  </si>
  <si>
    <t>K1双人座新面料（金达）</t>
  </si>
  <si>
    <t>01.05.07.222C</t>
  </si>
  <si>
    <t>K1二三排单人背新面料（金达）</t>
  </si>
  <si>
    <t>01.05.07.223C</t>
  </si>
  <si>
    <t>K1二排单人座新面料（金达）</t>
  </si>
  <si>
    <t>01.05.07.224C</t>
  </si>
  <si>
    <t>K1三排单人座新面料（金达）</t>
  </si>
  <si>
    <t>01.05.07.225C</t>
  </si>
  <si>
    <t>K1左侧翻背（新面料）金达</t>
  </si>
  <si>
    <t>01.05.07.226</t>
  </si>
  <si>
    <t>K1左侧翻座</t>
  </si>
  <si>
    <t>01.05.07.226C</t>
  </si>
  <si>
    <t>K1左侧翻座（新面料）金达</t>
  </si>
  <si>
    <t>01.05.07.227C</t>
  </si>
  <si>
    <t>K1右侧翻背（新面料）金达</t>
  </si>
  <si>
    <t>01.05.07.228C</t>
  </si>
  <si>
    <t>K1右侧翻座（新面料）金达</t>
  </si>
  <si>
    <t>01.05.07.229</t>
  </si>
  <si>
    <t>K1四人连体左座</t>
  </si>
  <si>
    <t>01.05.07.229C</t>
  </si>
  <si>
    <t>K1四人连体左座（新面料）金达</t>
  </si>
  <si>
    <t>01.05.07.230</t>
  </si>
  <si>
    <t>K1四人连体左背</t>
  </si>
  <si>
    <t>01.05.07.230C</t>
  </si>
  <si>
    <t>K1四人连体左背（新面料）金达</t>
  </si>
  <si>
    <t>01.05.07.231C</t>
  </si>
  <si>
    <t>K1四人连体右座（新面料）金达</t>
  </si>
  <si>
    <t>01.05.07.232C</t>
  </si>
  <si>
    <t>K1四人连体右背（新面料）金达</t>
  </si>
  <si>
    <t>01.05.07.234C</t>
  </si>
  <si>
    <t>K1右舵二三排双人上小背（新面料）金达</t>
  </si>
  <si>
    <t>01.05.07.235C</t>
  </si>
  <si>
    <t>K1右舵二三排中间背（新面料）金达</t>
  </si>
  <si>
    <t>01.05.07.237C</t>
  </si>
  <si>
    <t>K1右舵二排单人座（新面料）金达</t>
  </si>
  <si>
    <t>01.05.07.238C</t>
  </si>
  <si>
    <t>K1右舵三排单人座（新面料）金达</t>
  </si>
  <si>
    <t>01.05.07.244C</t>
  </si>
  <si>
    <t>K1右舵一排四人座（新面料）金达</t>
  </si>
  <si>
    <t>01.05.07.245C</t>
  </si>
  <si>
    <t>K1右舵一排四人背（新面料）金达</t>
  </si>
  <si>
    <t>01.05.07.249</t>
  </si>
  <si>
    <t>K1窄车中间座</t>
  </si>
  <si>
    <t>01.05.07.249C</t>
  </si>
  <si>
    <t>K1窄车中间座（新面料）金达</t>
  </si>
  <si>
    <t>01.05.07.250</t>
  </si>
  <si>
    <t>K1窄车中间背</t>
  </si>
  <si>
    <t>01.05.07.250C</t>
  </si>
  <si>
    <t>K1窄车中间背（新面料）金达</t>
  </si>
  <si>
    <t>01.05.07.251</t>
  </si>
  <si>
    <t>K1窄车中间头枕</t>
  </si>
  <si>
    <t>01.05.07.251C</t>
  </si>
  <si>
    <t>K1窄车中间头枕（新面料）金达</t>
  </si>
  <si>
    <t>01.05.07.252</t>
  </si>
  <si>
    <t>K1窄车一排三人座</t>
  </si>
  <si>
    <t>01.05.07.252C</t>
  </si>
  <si>
    <t>K1窄车一排三人座（新面料）金达</t>
  </si>
  <si>
    <t>01.05.07.253</t>
  </si>
  <si>
    <t>K1窄车一排三人背</t>
  </si>
  <si>
    <t>01.05.07.253C</t>
  </si>
  <si>
    <t>K1窄车一排三人背（新面料）金达</t>
  </si>
  <si>
    <t>01.05.07.254</t>
  </si>
  <si>
    <t>K1窄车双人座</t>
  </si>
  <si>
    <t>01.05.07.254C</t>
  </si>
  <si>
    <t>K1窄车双人座（新面料）金达</t>
  </si>
  <si>
    <t>01.05.07.255</t>
  </si>
  <si>
    <t>K1窄车双人背</t>
  </si>
  <si>
    <t>01.05.07.255C</t>
  </si>
  <si>
    <t>K1窄车双人背（新面料）金达</t>
  </si>
  <si>
    <t>01.05.07.256</t>
  </si>
  <si>
    <t>K1窄车三排单人座</t>
  </si>
  <si>
    <t>01.05.07.256C</t>
  </si>
  <si>
    <t>K1窄车三排单人座（新面料）金达</t>
  </si>
  <si>
    <t>01.05.07.257</t>
  </si>
  <si>
    <t>K1窄车二三排单人背</t>
  </si>
  <si>
    <t>01.05.07.257C</t>
  </si>
  <si>
    <t>K1窄车二三排单人背（新面料）金达</t>
  </si>
  <si>
    <t>01.05.07.258</t>
  </si>
  <si>
    <t>K1窄车左侧翻背</t>
  </si>
  <si>
    <t>01.05.07.258C</t>
  </si>
  <si>
    <t>K1窄车左侧翻背（新面料）金达</t>
  </si>
  <si>
    <t>01.05.07.259</t>
  </si>
  <si>
    <t>K1跨座</t>
  </si>
  <si>
    <t>01.05.07.259C</t>
  </si>
  <si>
    <t>K1跨座（新面料）金达</t>
  </si>
  <si>
    <t>01.05.07.260</t>
  </si>
  <si>
    <t>K1跨背</t>
  </si>
  <si>
    <t>01.05.07.260C</t>
  </si>
  <si>
    <t>K1跨背（新面料）金达</t>
  </si>
  <si>
    <t>01.05.07.264</t>
  </si>
  <si>
    <t>K1右舵四排双人上小背</t>
  </si>
  <si>
    <t>01.05.07.264C</t>
  </si>
  <si>
    <t>K1右舵四排上小背（新面料）金达</t>
  </si>
  <si>
    <t>01.05.07.266C</t>
  </si>
  <si>
    <t>K1窄车1.5左侧翻背（新面料）金达</t>
  </si>
  <si>
    <t>01.05.07.267C</t>
  </si>
  <si>
    <t>K1窄车1.5左侧翻座（新面料）金达</t>
  </si>
  <si>
    <t>01.05.07.268C</t>
  </si>
  <si>
    <t>K1窄车1.5右侧翻背（新面料）金达</t>
  </si>
  <si>
    <t>01.05.07.270</t>
  </si>
  <si>
    <t>K1窄车三排三人背</t>
  </si>
  <si>
    <t>01.05.07.270C</t>
  </si>
  <si>
    <t>K1窄车三排三人背（新面料）金达</t>
  </si>
  <si>
    <t>01.05.07.271</t>
  </si>
  <si>
    <t>K1窄车三排三人座</t>
  </si>
  <si>
    <t>01.05.07.271C</t>
  </si>
  <si>
    <t>K1窄车三排三人座（新面料）金达</t>
  </si>
  <si>
    <t>01.05.07.278C</t>
  </si>
  <si>
    <t>K1窄车右舵双人座（金达）</t>
  </si>
  <si>
    <t>01.05.07.285</t>
  </si>
  <si>
    <t>K1窄车右舵单人三排座</t>
  </si>
  <si>
    <t>01.05.07.289C</t>
  </si>
  <si>
    <t>K1一排三人分体座（新面料）金达</t>
  </si>
  <si>
    <t>01.05.07.293A</t>
  </si>
  <si>
    <t>K1标准司机座（剑杆）</t>
  </si>
  <si>
    <t>01.05.07.293B</t>
  </si>
  <si>
    <t>K1标准司机座（金达）</t>
  </si>
  <si>
    <t>01.05.07.294A</t>
  </si>
  <si>
    <t>K1标准司机背（剑杆）</t>
  </si>
  <si>
    <t>01.05.07.294B</t>
  </si>
  <si>
    <t>K1标准司机背（金达）</t>
  </si>
  <si>
    <t>01.05.07.296B</t>
  </si>
  <si>
    <t>K1标准头枕（金达）</t>
  </si>
  <si>
    <t>01.05.07.300B</t>
  </si>
  <si>
    <t>K1经济型司机背(金达）</t>
  </si>
  <si>
    <t>01.05.07.301B</t>
  </si>
  <si>
    <t>K1经济型司机座(金达）</t>
  </si>
  <si>
    <t>01.05.07.302B</t>
  </si>
  <si>
    <t>K1经济型头枕(金达）</t>
  </si>
  <si>
    <t>01.05.07.308B</t>
  </si>
  <si>
    <t>K1标准窄车司机背（460）(金达）</t>
  </si>
  <si>
    <t>01.05.07.309B</t>
  </si>
  <si>
    <t>K1标准窄车副司机背（460）（金达）</t>
  </si>
  <si>
    <t>01.05.07.310B</t>
  </si>
  <si>
    <t>K1标准窄车司机座（460）(金达）</t>
  </si>
  <si>
    <t>01.05.07.312B</t>
  </si>
  <si>
    <t>K1标准双人左背（上小背）(金达）</t>
  </si>
  <si>
    <t>01.05.07.313B</t>
  </si>
  <si>
    <t>K1标准双人右背（中间背）(金达）</t>
  </si>
  <si>
    <t>01.05.07.321B</t>
  </si>
  <si>
    <t>K1标准双人座(金达）</t>
  </si>
  <si>
    <t>01.05.07.323</t>
  </si>
  <si>
    <t>K1标准窄车侧翻左背（新面料）</t>
  </si>
  <si>
    <t>01.05.07.326</t>
  </si>
  <si>
    <t>K1标准窄车侧翻左座（新面料）</t>
  </si>
  <si>
    <t>01.05.07.331B</t>
  </si>
  <si>
    <t>K1标准窄车中间背（金达）</t>
  </si>
  <si>
    <t>01.05.07.332</t>
  </si>
  <si>
    <t>K1标准窄车中间座（新面料）</t>
  </si>
  <si>
    <t>01.05.07.332B</t>
  </si>
  <si>
    <t>K1标准窄车中间座（金达）</t>
  </si>
  <si>
    <t>01.05.07.333B</t>
  </si>
  <si>
    <t>K1标准窄车中间座头枕（金达）</t>
  </si>
  <si>
    <t>01.05.07.336B</t>
  </si>
  <si>
    <t>K1标准侧翻左座（金达）</t>
  </si>
  <si>
    <t>01.05.07.337B</t>
  </si>
  <si>
    <t>K1标准侧翻左背（金达）</t>
  </si>
  <si>
    <t>01.05.07.339</t>
  </si>
  <si>
    <t>K1标准侧翻右背（新面料）</t>
  </si>
  <si>
    <t>01.05.07.353B</t>
  </si>
  <si>
    <t>G7窄车前翻二排双人座(金达）</t>
  </si>
  <si>
    <t>01.05.07.354B</t>
  </si>
  <si>
    <t>窄车G7前翻三排双人座（金达）</t>
  </si>
  <si>
    <t>01.05.07.355B</t>
  </si>
  <si>
    <t>G7窄车前翻双人背（金达）</t>
  </si>
  <si>
    <t>01.05.07.356B</t>
  </si>
  <si>
    <t>G9前翻双人背（金达）</t>
  </si>
  <si>
    <t>01.05.07.357B</t>
  </si>
  <si>
    <t>G9宽车前翻二排双人座（金达）</t>
  </si>
  <si>
    <t>01.05.07.358B</t>
  </si>
  <si>
    <t>G9宽车前翻三排双人座（金达）</t>
  </si>
  <si>
    <t>01.05.07.359B</t>
  </si>
  <si>
    <t>G7前翻一排三人背（金达）</t>
  </si>
  <si>
    <t>01.05.07.360B</t>
  </si>
  <si>
    <t>G7前翻一排三人座（金达）</t>
  </si>
  <si>
    <t>01.05.07.361B</t>
  </si>
  <si>
    <t>G7窄车前翻三排三人座（金达）</t>
  </si>
  <si>
    <t>01.05.07.362B</t>
  </si>
  <si>
    <t>G9宽车前翻一排三人背（金达）</t>
  </si>
  <si>
    <t>01.05.07.363B</t>
  </si>
  <si>
    <t>G9宽车前翻一排三人座（金达）</t>
  </si>
  <si>
    <t>01.05.07.364B</t>
  </si>
  <si>
    <t>G9宽车前三排三人座（金达）</t>
  </si>
  <si>
    <t>01.05.07.367C</t>
  </si>
  <si>
    <t>K1出口马来右舵双人座（新面料）金达</t>
  </si>
  <si>
    <t>01.05.07.369C</t>
  </si>
  <si>
    <t>K1出口马来右舵左背（有背板）（新面料）金达</t>
  </si>
  <si>
    <t>01.05.07.370C</t>
  </si>
  <si>
    <t>K1出口马来右舵右背（有背板）（新面料）金达</t>
  </si>
  <si>
    <t>01.05.07.371</t>
  </si>
  <si>
    <t>K1出口马来右舵右背（无背板）</t>
  </si>
  <si>
    <t>01.05.07.371C</t>
  </si>
  <si>
    <t>K1出口马来右舵右背（无背板）（新面料）金达</t>
  </si>
  <si>
    <t>01.05.07.372C</t>
  </si>
  <si>
    <t>K1出口马来右舵左背（无背板）（新面料）金达</t>
  </si>
  <si>
    <t>01.05.16.048</t>
  </si>
  <si>
    <t>1800正座无纺布</t>
  </si>
  <si>
    <t>01.05.23.022</t>
  </si>
  <si>
    <t>J7F-AA95（窄体）副驾驶员坐垫护面总成6907400X2001A</t>
  </si>
  <si>
    <t>01.05.23.023</t>
  </si>
  <si>
    <t>J7F-AA95（窄体）中间座靠背护面总成6907200X2001A</t>
  </si>
  <si>
    <t>01.05.26.001</t>
  </si>
  <si>
    <t>轩德X6正司机背护面总成</t>
  </si>
  <si>
    <t>01.06.02.013</t>
  </si>
  <si>
    <t>K1右舵单人座泡沫</t>
  </si>
  <si>
    <t>01.06.02.028</t>
  </si>
  <si>
    <t>K1前翻六人背泡沫（6486用）</t>
  </si>
  <si>
    <t>01.06.02.032</t>
  </si>
  <si>
    <t>K1窄车单人座泡沫</t>
  </si>
  <si>
    <t>01.06.02.033</t>
  </si>
  <si>
    <t>K1窄车单人背泡沫</t>
  </si>
  <si>
    <t>01.06.02.034</t>
  </si>
  <si>
    <t>K1窄车三人背泡沫</t>
  </si>
  <si>
    <t>01.06.02.035</t>
  </si>
  <si>
    <t>K1窄车三人座泡沫</t>
  </si>
  <si>
    <t>01.06.02.044</t>
  </si>
  <si>
    <t>K1右舵双人右背泡沫</t>
  </si>
  <si>
    <t>01.06.02.052</t>
  </si>
  <si>
    <t>K1窄车左舵12人侧翻左座泡沫</t>
  </si>
  <si>
    <t>01.06.02.058</t>
  </si>
  <si>
    <t>K1窄车左舵12人侧翻右背泡沫</t>
  </si>
  <si>
    <t>01.06.02.059</t>
  </si>
  <si>
    <t>K1窄车左舵12人侧翻左背泡沫</t>
  </si>
  <si>
    <t>01.06.02.061</t>
  </si>
  <si>
    <t>K1窄车后排单人背泡沫</t>
  </si>
  <si>
    <t>01.06.02.063</t>
  </si>
  <si>
    <t>K1右舵一排三人座泡沫改型（K1681031027A0改型）</t>
  </si>
  <si>
    <t>01.06.02.067</t>
  </si>
  <si>
    <t>K1右舵单人座泡沫（出口马来西亚）</t>
  </si>
  <si>
    <t>01.06.03.001</t>
  </si>
  <si>
    <t>1995小背泡沫</t>
  </si>
  <si>
    <t>01.06.03.002</t>
  </si>
  <si>
    <t>1995副背泡沫</t>
  </si>
  <si>
    <t>01.06.03.004</t>
  </si>
  <si>
    <t>欧马可司机背泡沫</t>
  </si>
  <si>
    <t>01.06.03.005</t>
  </si>
  <si>
    <t>欧马可司机座泡沫</t>
  </si>
  <si>
    <t>01.06.03.012</t>
  </si>
  <si>
    <t>1800副座泡沫</t>
  </si>
  <si>
    <t>01.06.03.022</t>
  </si>
  <si>
    <t>右舵欧马可司机背泡沫</t>
  </si>
  <si>
    <t>01.06.03.023</t>
  </si>
  <si>
    <t>右舵欧马可司机座泡沫</t>
  </si>
  <si>
    <t>01.06.03.025</t>
  </si>
  <si>
    <t>右舵1695副座泡沫</t>
  </si>
  <si>
    <t>01.06.03.026</t>
  </si>
  <si>
    <t>右舵1800副大背泡沫</t>
  </si>
  <si>
    <t>01.06.03.027</t>
  </si>
  <si>
    <t>右舵1800副小背泡沫</t>
  </si>
  <si>
    <t>01.06.03.028</t>
  </si>
  <si>
    <t>右舵1800副座泡沫</t>
  </si>
  <si>
    <t>01.06.03.031</t>
  </si>
  <si>
    <t>右舵1995副座泡沫</t>
  </si>
  <si>
    <t>01.06.03.033</t>
  </si>
  <si>
    <t>奥铃升级1995小背泡沫</t>
  </si>
  <si>
    <t>01.06.03.034</t>
  </si>
  <si>
    <t>奥铃升级1995副座泡沫</t>
  </si>
  <si>
    <t>01.06.03.036</t>
  </si>
  <si>
    <t>1995奥铃升级1800副背泡沫</t>
  </si>
  <si>
    <t>01.06.03.048</t>
  </si>
  <si>
    <t>奥铃升级1800副座泡沫</t>
  </si>
  <si>
    <t>01.06.04.027</t>
  </si>
  <si>
    <t>6486前翻10人三人背泡沫</t>
  </si>
  <si>
    <t>01.06.08.010</t>
  </si>
  <si>
    <t>M4-1730副司机座泡沫</t>
  </si>
  <si>
    <t>01.06.08.011</t>
  </si>
  <si>
    <t>M4-1730小背泡沫总成</t>
  </si>
  <si>
    <t>01.06.16.002</t>
  </si>
  <si>
    <t>J6F中间背泡沫</t>
  </si>
  <si>
    <t>01.06.16.004</t>
  </si>
  <si>
    <t>J6F副司机背</t>
  </si>
  <si>
    <t>01.06.16.006</t>
  </si>
  <si>
    <t>J6F副司机座泡沫</t>
  </si>
  <si>
    <t>01.06.16.007</t>
  </si>
  <si>
    <t>J6FAA95副背</t>
  </si>
  <si>
    <t>01.06.16.009</t>
  </si>
  <si>
    <t>J6FAA95正座泡沫</t>
  </si>
  <si>
    <t>01.06.16.010</t>
  </si>
  <si>
    <t>J6FAA95正背泡沫</t>
  </si>
  <si>
    <t>01.06.16.011</t>
  </si>
  <si>
    <t>J6FAA95副座泡沫</t>
  </si>
  <si>
    <t>01.07.02.043</t>
  </si>
  <si>
    <t>加长15人后排三人背皮棕布套</t>
  </si>
  <si>
    <t>01.07.02.047</t>
  </si>
  <si>
    <t>加长15人二排座棕皮布套</t>
  </si>
  <si>
    <t>01.07.02.049</t>
  </si>
  <si>
    <t>加长15人头枕棕皮布套</t>
  </si>
  <si>
    <t>01.07.03.025</t>
  </si>
  <si>
    <t>欧马可升级1800正司机座</t>
  </si>
  <si>
    <t>01.07.03.026</t>
  </si>
  <si>
    <t>欧马可升级1800正司机背</t>
  </si>
  <si>
    <t>01.07.03.030A</t>
  </si>
  <si>
    <t>M3欧马可升级1995卧铺布套</t>
  </si>
  <si>
    <t>01.07.03.031</t>
  </si>
  <si>
    <t>奥铃升级1800正司机座</t>
  </si>
  <si>
    <t>01.07.03.032</t>
  </si>
  <si>
    <t>奥铃升级1800正司机背</t>
  </si>
  <si>
    <t>01.07.03.033</t>
  </si>
  <si>
    <t>奥铃升级1995副司机小背</t>
  </si>
  <si>
    <t>01.07.03.035</t>
  </si>
  <si>
    <t>奥铃升级1995副司机座</t>
  </si>
  <si>
    <t>01.07.03.037</t>
  </si>
  <si>
    <t>奥铃升级1800副司机小背</t>
  </si>
  <si>
    <t>01.07.03.039</t>
  </si>
  <si>
    <t>奥铃升级排半1800副司机背</t>
  </si>
  <si>
    <t>01.07.03.040</t>
  </si>
  <si>
    <t>奥铃升级排半1800副司机小背</t>
  </si>
  <si>
    <t>01.07.03.041</t>
  </si>
  <si>
    <t>奥铃升级排半1800副司机座</t>
  </si>
  <si>
    <t>01.07.03.042</t>
  </si>
  <si>
    <t>奥铃升级出口正司机座1800</t>
  </si>
  <si>
    <t>01.07.03.043</t>
  </si>
  <si>
    <t>奥铃升级出口正司机背1800</t>
  </si>
  <si>
    <t>01.07.03.047</t>
  </si>
  <si>
    <t>奥铃升级出口1995副司机背</t>
  </si>
  <si>
    <t>01.07.03.048</t>
  </si>
  <si>
    <t>奥铃升级出口1995副司机小背</t>
  </si>
  <si>
    <t>01.07.03.049</t>
  </si>
  <si>
    <t>奥铃升级出口1995副司机座</t>
  </si>
  <si>
    <t>01.07.03.056A</t>
  </si>
  <si>
    <t>M3奥铃海外出口1995卧铺布套</t>
  </si>
  <si>
    <t>01.07.03.058</t>
  </si>
  <si>
    <t>奥铃升级出口1800加宽小背</t>
  </si>
  <si>
    <t>01.07.03.059</t>
  </si>
  <si>
    <t>奥铃升级出口1800加宽副座</t>
  </si>
  <si>
    <t>01.07.03.062</t>
  </si>
  <si>
    <t>M4精细化-1880正司机背</t>
  </si>
  <si>
    <t>01.07.03.062A</t>
  </si>
  <si>
    <t>M4精细化-1880正司机背（无兜）</t>
  </si>
  <si>
    <t>01.07.03.063</t>
  </si>
  <si>
    <t>M4精细化-1880正司机座</t>
  </si>
  <si>
    <t>01.07.03.064</t>
  </si>
  <si>
    <t>M4精细化-1880副司机背</t>
  </si>
  <si>
    <t>01.07.03.064A</t>
  </si>
  <si>
    <t>M4精细化-1880副司机背（无兜）</t>
  </si>
  <si>
    <t>01.07.03.065</t>
  </si>
  <si>
    <t>M4精细化-1880副司机座</t>
  </si>
  <si>
    <t>01.07.03.066</t>
  </si>
  <si>
    <t>M4精细化-1880小背</t>
  </si>
  <si>
    <t>01.07.06.003</t>
  </si>
  <si>
    <t>k1司机座布套</t>
  </si>
  <si>
    <t>01.07.06.004</t>
  </si>
  <si>
    <t>k1正司机背布套</t>
  </si>
  <si>
    <t>01.07.11.001A</t>
  </si>
  <si>
    <t>M4奥铃司机背（无兜）</t>
  </si>
  <si>
    <t>01.07.11.002</t>
  </si>
  <si>
    <t>M4奥铃司机座</t>
  </si>
  <si>
    <t>01.07.11.003</t>
  </si>
  <si>
    <t>M4奥铃副司机背</t>
  </si>
  <si>
    <t>01.07.11.003A</t>
  </si>
  <si>
    <t>M4奥铃副司机背（无兜）</t>
  </si>
  <si>
    <t>01.07.11.004</t>
  </si>
  <si>
    <t>M4奥铃2060副司机小背</t>
  </si>
  <si>
    <t>01.07.11.005</t>
  </si>
  <si>
    <t>M4奥铃2060副司机座垫</t>
  </si>
  <si>
    <t>01.07.11.006</t>
  </si>
  <si>
    <t>M4奥铃2060卧铺</t>
  </si>
  <si>
    <t>01.07.11.007</t>
  </si>
  <si>
    <t>M4奥铃1880副司机小背</t>
  </si>
  <si>
    <t>01.07.11.008</t>
  </si>
  <si>
    <t>M4奥铃1880副司机座垫</t>
  </si>
  <si>
    <t>01.07.11.009</t>
  </si>
  <si>
    <t>M4奥铃1880卧铺</t>
  </si>
  <si>
    <t>01.07.11.019</t>
  </si>
  <si>
    <t>M4中重卡司机座</t>
  </si>
  <si>
    <t>01.07.11.021</t>
  </si>
  <si>
    <t>M4中重卡司机背</t>
  </si>
  <si>
    <t>01.07.11.022</t>
  </si>
  <si>
    <t>M4奥铃1730小背</t>
  </si>
  <si>
    <t>01.07.11.023</t>
  </si>
  <si>
    <t>M4奥铃1730副座</t>
  </si>
  <si>
    <t>02.01.10.154</t>
  </si>
  <si>
    <t>M4杂物箱盖（棕灰色）</t>
  </si>
  <si>
    <t>02.01.10.154A</t>
  </si>
  <si>
    <t>M4杂物箱底（棕灰色）</t>
  </si>
  <si>
    <t>02.01.10.155</t>
  </si>
  <si>
    <t>M4杂物箱盖（灰色）</t>
  </si>
  <si>
    <t>02.01.10.155A</t>
  </si>
  <si>
    <t>M4杂物箱底（灰色）</t>
  </si>
  <si>
    <t>02.01.10.189</t>
  </si>
  <si>
    <t>M4正司机升降把手（前）</t>
  </si>
  <si>
    <t>02.01.10.190</t>
  </si>
  <si>
    <t>M4正司机升降把手（后）</t>
  </si>
  <si>
    <t>02.01.10.201</t>
  </si>
  <si>
    <t>蒙派克安全带出口罩壳（大）</t>
  </si>
  <si>
    <t>02.01.10.257</t>
  </si>
  <si>
    <t>右舵主驾驶座升降把手（后）</t>
  </si>
  <si>
    <t>02.01.10.258</t>
  </si>
  <si>
    <t>右舵司机主边罩壳</t>
  </si>
  <si>
    <t>02.01.10.415</t>
  </si>
  <si>
    <t>M4杂物箱盖（黑色）</t>
  </si>
  <si>
    <t>02.01.10.416</t>
  </si>
  <si>
    <t>M4杂物箱底（黑色）</t>
  </si>
  <si>
    <t>02.01.10.685</t>
  </si>
  <si>
    <t>K1座椅左装饰罩</t>
  </si>
  <si>
    <t>02.01.10.693</t>
  </si>
  <si>
    <t>K1侧翻座骨架罩壳（左）</t>
  </si>
  <si>
    <t>02.01.10.694</t>
  </si>
  <si>
    <t>K1侧翻座骨架罩壳（右）</t>
  </si>
  <si>
    <t>02.01.10.702</t>
  </si>
  <si>
    <t>欧马可右舵手柄</t>
  </si>
  <si>
    <t>02.01.10.716</t>
  </si>
  <si>
    <t>K1窄车骨架罩壳左</t>
  </si>
  <si>
    <t>02.01.10.717</t>
  </si>
  <si>
    <t>K1窄车骨架罩壳右</t>
  </si>
  <si>
    <t>02.01.10.720</t>
  </si>
  <si>
    <t>J6F小背储物盒上盒</t>
  </si>
  <si>
    <t>02.01.10.721</t>
  </si>
  <si>
    <t>J6F小背储物盒下盒</t>
  </si>
  <si>
    <t>02.01.10.726</t>
  </si>
  <si>
    <t>1730小背置物盒</t>
  </si>
  <si>
    <t>02.12.01.589</t>
  </si>
  <si>
    <t>虎V正司机背</t>
  </si>
  <si>
    <t>02.12.01.590</t>
  </si>
  <si>
    <t>虎V正司机坐</t>
  </si>
  <si>
    <t>02.12.01.591</t>
  </si>
  <si>
    <t>虎V副司机背</t>
  </si>
  <si>
    <t>02.12.01.592</t>
  </si>
  <si>
    <t>虎V副司机坐</t>
  </si>
  <si>
    <t>02.12.01.593</t>
  </si>
  <si>
    <t>虎V中间小背</t>
  </si>
  <si>
    <t>02.12.01.594</t>
  </si>
  <si>
    <t>虎V头枕</t>
  </si>
  <si>
    <t>02.12.08.027</t>
  </si>
  <si>
    <t>K1一排双人座骨架</t>
  </si>
  <si>
    <t>02.12.08.306</t>
  </si>
  <si>
    <t>K1窄车左舵12人侧翻座椅左座骨架罩壳</t>
  </si>
  <si>
    <t>02.12.08.307</t>
  </si>
  <si>
    <t>K1窄车左舵12人侧翻座椅右座骨架罩壳</t>
  </si>
  <si>
    <t>01.05.07.272C</t>
  </si>
  <si>
    <t>K1四排单人背（新面料）金达</t>
  </si>
  <si>
    <t>01.05.23.002</t>
  </si>
  <si>
    <t>一汽J6F-A95正司机座</t>
  </si>
  <si>
    <t>奥铃配件库</t>
  </si>
  <si>
    <t>01.01.01.021</t>
  </si>
  <si>
    <t>1B17882100006</t>
  </si>
  <si>
    <t>01.01.01.030</t>
  </si>
  <si>
    <t>L0821010133A0</t>
  </si>
  <si>
    <t>01.01.01.031</t>
  </si>
  <si>
    <t>L0821010210A0</t>
  </si>
  <si>
    <t>01.01.01.100</t>
  </si>
  <si>
    <t>L0821010053A0</t>
  </si>
  <si>
    <t>01.01.01.109</t>
  </si>
  <si>
    <t>1B19082100004</t>
  </si>
  <si>
    <t>01.01.01.137</t>
  </si>
  <si>
    <t>1B17882100033</t>
  </si>
  <si>
    <t>01.01.01.138</t>
  </si>
  <si>
    <t>1B17882100034</t>
  </si>
  <si>
    <t>01.01.01.179</t>
  </si>
  <si>
    <t>L0821010017A0</t>
  </si>
  <si>
    <t>01.01.01.190</t>
  </si>
  <si>
    <t>1B15482100008</t>
  </si>
  <si>
    <t>01.01.01.197</t>
  </si>
  <si>
    <t>L0821010034A0</t>
  </si>
  <si>
    <t>01.01.01.230</t>
  </si>
  <si>
    <t>L0821014004A0</t>
  </si>
  <si>
    <t>01.01.02.043</t>
  </si>
  <si>
    <t>1B18082110005</t>
  </si>
  <si>
    <t>01.01.03.008</t>
  </si>
  <si>
    <t>镜头（仿丰田）</t>
  </si>
  <si>
    <t>01.01.03.011</t>
  </si>
  <si>
    <t>镜头（奥铃）</t>
  </si>
  <si>
    <t>01.01.03.026</t>
  </si>
  <si>
    <t>一汽镜头</t>
  </si>
  <si>
    <t>01.01.03.031</t>
  </si>
  <si>
    <t>200镜头</t>
  </si>
  <si>
    <t>01.01.03.041</t>
  </si>
  <si>
    <t>1B20382101000镜座及杆</t>
  </si>
  <si>
    <t>01.01.03.046</t>
  </si>
  <si>
    <t>1B15882100310镜座及杆</t>
  </si>
  <si>
    <t>01.01.03.055</t>
  </si>
  <si>
    <t>1B15882100300镜座及杆</t>
  </si>
  <si>
    <t>01.01.03.082</t>
  </si>
  <si>
    <t>L0821010126A0杆及座</t>
  </si>
  <si>
    <t>01.01.03.089</t>
  </si>
  <si>
    <t>L0821010203A0镜座及杆</t>
  </si>
  <si>
    <t>01.01.03.109</t>
  </si>
  <si>
    <t>L0821010203A0右连接杆（国五康瑞H3）</t>
  </si>
  <si>
    <t>01.01.03.110</t>
  </si>
  <si>
    <t>L0821010203A0广角镜镜头（国五康瑞H3）</t>
  </si>
  <si>
    <t>01.01.03.119</t>
  </si>
  <si>
    <t>杆及座L0821010133A0</t>
  </si>
  <si>
    <t>01.01.03.121</t>
  </si>
  <si>
    <t>H3下镜座盖</t>
  </si>
  <si>
    <t>01.01.03.156</t>
  </si>
  <si>
    <t>骑兵盖板铰链（左）LO531012009A0</t>
  </si>
  <si>
    <t>01.03.02.028</t>
  </si>
  <si>
    <t>卡扣1B16984500005</t>
  </si>
  <si>
    <t>01.03.03.002</t>
  </si>
  <si>
    <t>1B18054100002扶手</t>
  </si>
  <si>
    <t>北京荣昌公司</t>
  </si>
  <si>
    <t>02.01.10.748</t>
  </si>
  <si>
    <t>X3000速降按钮</t>
  </si>
  <si>
    <t>戴姆勒保内库</t>
  </si>
  <si>
    <t>戴姆勒保外库</t>
  </si>
  <si>
    <t>福田配件库（含海外轻卡、海外重卡）</t>
  </si>
  <si>
    <t>01.01.01.487</t>
  </si>
  <si>
    <t>前下视镜总成H0821020100A0</t>
  </si>
  <si>
    <t>01.01.01.488</t>
  </si>
  <si>
    <t>1B22082104001左后视镜总成</t>
  </si>
  <si>
    <t>01.01.02.044</t>
  </si>
  <si>
    <t>1B18082100805</t>
  </si>
  <si>
    <t>01.03.03.025</t>
  </si>
  <si>
    <t>1B18054100801 乘客拉手</t>
  </si>
  <si>
    <t>富维安道拓库</t>
  </si>
  <si>
    <t>集团配件</t>
  </si>
  <si>
    <t>01.01.01.493</t>
  </si>
  <si>
    <t>M50N高配后视镜左格陵兰白</t>
  </si>
  <si>
    <t>01.01.01.494</t>
  </si>
  <si>
    <t>M50N高配后视镜右格陵兰白</t>
  </si>
  <si>
    <t>01.01.01.414</t>
  </si>
  <si>
    <t>C35DB中配左后视镜(凛冽青) E00098592_EP65</t>
  </si>
  <si>
    <t>莱西新能源库</t>
  </si>
  <si>
    <t>01.01.01.415</t>
  </si>
  <si>
    <t>C35DB中配右后视镜(凛冽青)E00098593_EP65</t>
  </si>
  <si>
    <t>01.01.01.416</t>
  </si>
  <si>
    <t>C35DB高配左后视镜(凛冽青)E00108666_EP65</t>
  </si>
  <si>
    <t>01.01.01.417</t>
  </si>
  <si>
    <t>C35DB高配右后视镜(凛冽青)E00108667_EP65</t>
  </si>
  <si>
    <t>01.01.01.418</t>
  </si>
  <si>
    <t>C35DB中配左后视镜(魅力橙)E00098592_EP63</t>
  </si>
  <si>
    <t>01.01.01.419</t>
  </si>
  <si>
    <t>C35DB中配右后视镜(魅力橙)E00098593_EP63</t>
  </si>
  <si>
    <t>01.01.01.420</t>
  </si>
  <si>
    <t>C35DB中配左后视镜(酷感红)E00098592_EP64</t>
  </si>
  <si>
    <t>01.01.01.421</t>
  </si>
  <si>
    <t>C35DB中配右后视镜(酷感红)E00098593_EP64</t>
  </si>
  <si>
    <t>01.01.01.422</t>
  </si>
  <si>
    <t>C35DB中配左后视镜(凛冽青)E00098592_EP65</t>
  </si>
  <si>
    <t>01.01.01.423</t>
  </si>
  <si>
    <t>01.01.01.424</t>
  </si>
  <si>
    <t>C35DB中配左后视镜(心悦蓝)E00098592_EP62</t>
  </si>
  <si>
    <t>01.01.01.425</t>
  </si>
  <si>
    <t>C35DB中配右后视镜(心悦蓝)E00098593_EP62</t>
  </si>
  <si>
    <t>01.01.01.426</t>
  </si>
  <si>
    <t>C35DB中配左后视镜(珍珠白)E00098592_EP61</t>
  </si>
  <si>
    <t>01.01.01.427</t>
  </si>
  <si>
    <t>C35DB中配右后视镜(珍珠白)E00098593_EP61</t>
  </si>
  <si>
    <t>01.01.01.428</t>
  </si>
  <si>
    <t>C35DB中配左后视镜(钛灰)E00098592_EP67</t>
  </si>
  <si>
    <t>01.01.01.429</t>
  </si>
  <si>
    <t>C35DB中配右后视镜(钛灰)E00098593_EP67</t>
  </si>
  <si>
    <t>01.01.01.436</t>
  </si>
  <si>
    <t>C35DB高配左后视镜(酷感红)E00108666_EP64</t>
  </si>
  <si>
    <t>01.01.01.437</t>
  </si>
  <si>
    <t>C35DB高配右后视镜(酷感红)E00108667_EP64</t>
  </si>
  <si>
    <t>01.01.01.438</t>
  </si>
  <si>
    <t>C35DB高配左后视镜(魅力橙)E00108666_EP63</t>
  </si>
  <si>
    <t>01.01.01.439</t>
  </si>
  <si>
    <t>C35DB高配右后视镜(魅力橙)E00108667_EP63</t>
  </si>
  <si>
    <t>01.01.01.440</t>
  </si>
  <si>
    <t>C35DB高配左后视镜(心悦蓝)E00108666_EP62</t>
  </si>
  <si>
    <t>01.01.01.441</t>
  </si>
  <si>
    <t>C35DB高配右后视镜(心悦蓝)E00108667_EP62</t>
  </si>
  <si>
    <t>01.01.01.446</t>
  </si>
  <si>
    <t>C35DB高配左后视镜(珍珠白)E00108666_EP61</t>
  </si>
  <si>
    <t>01.01.01.447</t>
  </si>
  <si>
    <t>C35DB高配右后视镜(珍珠白)E00108667_EP61</t>
  </si>
  <si>
    <t>01.01.01.454</t>
  </si>
  <si>
    <t>C35DB左后视镜(低配)心悦蓝E00098590-EP62</t>
  </si>
  <si>
    <t>01.01.01.455</t>
  </si>
  <si>
    <t>C35DB右后视镜(低配)心悦蓝E00098591-EP62</t>
  </si>
  <si>
    <t>01.01.01.456</t>
  </si>
  <si>
    <t>C35DB左后视镜(低配)酷感红E00098590-EP64</t>
  </si>
  <si>
    <t>01.01.01.457</t>
  </si>
  <si>
    <t>C35DB右后视镜(低配)酷感红E00098591-EP64</t>
  </si>
  <si>
    <t>01.01.01.458</t>
  </si>
  <si>
    <t>C35DB左后视镜(低配)凛冽青E00098590-EP65</t>
  </si>
  <si>
    <t>01.01.01.459</t>
  </si>
  <si>
    <t>C35DB右后视镜(低配)凛冽青E00098591-EP65</t>
  </si>
  <si>
    <t>01.01.01.460</t>
  </si>
  <si>
    <t>C35DB左后视镜(低配)魅力橙E00098590-EP63</t>
  </si>
  <si>
    <t>01.01.01.461</t>
  </si>
  <si>
    <t>C35DB右后视镜(低配)魅力橙E00098591-EP63</t>
  </si>
  <si>
    <t>01.01.01.462</t>
  </si>
  <si>
    <t>C35DB左后视镜（高配）大漠金 E00108666-EP66</t>
  </si>
  <si>
    <t>01.01.01.463</t>
  </si>
  <si>
    <t>C35DB右后视镜（高配）大漠金 E00108667-EP66</t>
  </si>
  <si>
    <t>01.01.01.464</t>
  </si>
  <si>
    <t>C35DB左后视镜（高配）钛灰   E00108666-EP67</t>
  </si>
  <si>
    <t>01.01.01.465</t>
  </si>
  <si>
    <t>C35DB右后视镜（高配）钛灰   E00108667-EP67</t>
  </si>
  <si>
    <t>雷萨重工库</t>
  </si>
  <si>
    <t>常州新能源库</t>
  </si>
  <si>
    <t>财产物资清查盘点表（存货-外协物资）--表16</t>
  </si>
  <si>
    <t>注：委外加工发出的存货，如：原材料、半成品、在制品、成品等</t>
  </si>
  <si>
    <t>财产物资清查盘点表（存货-由外部借物资）--表17</t>
  </si>
  <si>
    <t>清查基准日：2020 年 06 月 30 日</t>
  </si>
  <si>
    <t>计量
单位</t>
  </si>
  <si>
    <t>是否帐
外资产</t>
  </si>
  <si>
    <t>金蝶K3</t>
  </si>
  <si>
    <t>聚福家电--原辅材料--实仓</t>
  </si>
  <si>
    <t>895</t>
  </si>
  <si>
    <t>1,859</t>
  </si>
  <si>
    <t>1,261</t>
  </si>
  <si>
    <t>2,600</t>
  </si>
  <si>
    <t>01.02.30.011</t>
  </si>
  <si>
    <t>1780-03左镜杆1B19082100003-1</t>
  </si>
  <si>
    <t>鑫亮五金--原辅材料--实仓</t>
  </si>
  <si>
    <t>597</t>
  </si>
  <si>
    <t>196</t>
  </si>
  <si>
    <t>01.02.30.013</t>
  </si>
  <si>
    <t>奥驰V右镜杆</t>
  </si>
  <si>
    <t>170</t>
  </si>
  <si>
    <t>01.02.30.014</t>
  </si>
  <si>
    <t>奥驰A左镜杆</t>
  </si>
  <si>
    <t>343</t>
  </si>
  <si>
    <t>01.02.30.015</t>
  </si>
  <si>
    <t>奥驰A右镜杆</t>
  </si>
  <si>
    <t>188</t>
  </si>
  <si>
    <t>01.02.30.022</t>
  </si>
  <si>
    <t>H3左连接杆L0821010126A0-11</t>
  </si>
  <si>
    <t>502</t>
  </si>
  <si>
    <t>01.02.30.023</t>
  </si>
  <si>
    <t>H3右连接杆L0821010126A0-11</t>
  </si>
  <si>
    <t>522</t>
  </si>
  <si>
    <t>01.02.30.030</t>
  </si>
  <si>
    <t>1580左镜杆总成15882100300-2</t>
  </si>
  <si>
    <t>1,020</t>
  </si>
  <si>
    <t>01.02.30.031</t>
  </si>
  <si>
    <t>1580右镜杆总成15882100310-2</t>
  </si>
  <si>
    <t>720</t>
  </si>
  <si>
    <t>02.03.11.026A</t>
  </si>
  <si>
    <t>齿块(镀锌）</t>
  </si>
  <si>
    <t>长生--原辅材料--实仓</t>
  </si>
  <si>
    <t>25,000</t>
  </si>
  <si>
    <t>02.03.11.053</t>
  </si>
  <si>
    <t>长轴套</t>
  </si>
  <si>
    <t>02.03.11.054</t>
  </si>
  <si>
    <t>短轴套</t>
  </si>
  <si>
    <t>02.03.11.056</t>
  </si>
  <si>
    <t>齿块转动轴</t>
  </si>
  <si>
    <t>02.03.11.059</t>
  </si>
  <si>
    <t>尼龙挡块1副</t>
  </si>
  <si>
    <t>8,970</t>
  </si>
  <si>
    <t>02.03.11.060</t>
  </si>
  <si>
    <t>尼龙挡块2副</t>
  </si>
  <si>
    <t>9,000</t>
  </si>
  <si>
    <t>02.03.11.070</t>
  </si>
  <si>
    <t>调角器手柄右</t>
  </si>
  <si>
    <t>8,272</t>
  </si>
  <si>
    <t>02.03.26.067</t>
  </si>
  <si>
    <t>H4A安全带卷收器固定板</t>
  </si>
  <si>
    <t>6,600</t>
  </si>
  <si>
    <t>02.03.03.107</t>
  </si>
  <si>
    <t>M10（黑螺母）</t>
  </si>
  <si>
    <t>滨海--原辅材料--实仓</t>
  </si>
  <si>
    <t>1,410</t>
  </si>
  <si>
    <t>02.03.04.025</t>
  </si>
  <si>
    <t>夹簧片</t>
  </si>
  <si>
    <t>11,664</t>
  </si>
  <si>
    <t>02.03.07.114A</t>
  </si>
  <si>
    <t>头枕管φ16.2</t>
  </si>
  <si>
    <t>1,000</t>
  </si>
  <si>
    <t>02.03.18.004</t>
  </si>
  <si>
    <t>卡钩转轴</t>
  </si>
  <si>
    <t>172</t>
  </si>
  <si>
    <t>02.03.18.008</t>
  </si>
  <si>
    <t>靠背翻转衬套</t>
  </si>
  <si>
    <t>2,642</t>
  </si>
  <si>
    <t>02.03.18.014</t>
  </si>
  <si>
    <t>前支腿连接架</t>
  </si>
  <si>
    <t>72</t>
  </si>
  <si>
    <t>02.03.18.020</t>
  </si>
  <si>
    <t>306卡钩限位销</t>
  </si>
  <si>
    <t>02.03.18.027</t>
  </si>
  <si>
    <t>拉线固定片</t>
  </si>
  <si>
    <t>02.03.18.028</t>
  </si>
  <si>
    <t>中排座垫支撑腿支架</t>
  </si>
  <si>
    <t>222</t>
  </si>
  <si>
    <t>02.03.18.047</t>
  </si>
  <si>
    <t>拉簧固定销φ6*25</t>
  </si>
  <si>
    <t>2,456</t>
  </si>
  <si>
    <t>02.03.18.060</t>
  </si>
  <si>
    <t>挂簧钩</t>
  </si>
  <si>
    <t>11,470</t>
  </si>
  <si>
    <t>02.03.18.091</t>
  </si>
  <si>
    <t>底座加强钣金</t>
  </si>
  <si>
    <t>724</t>
  </si>
  <si>
    <t>02.03.18.106</t>
  </si>
  <si>
    <t>M12（黑螺母）骨架</t>
  </si>
  <si>
    <t>19,200</t>
  </si>
  <si>
    <t>02.03.18.124</t>
  </si>
  <si>
    <t>306座垫左连接板</t>
  </si>
  <si>
    <t>260</t>
  </si>
  <si>
    <t>02.03.18.125</t>
  </si>
  <si>
    <t>306座垫右连接板</t>
  </si>
  <si>
    <t>02.03.29.160</t>
  </si>
  <si>
    <t>C32B齿板（自强）</t>
  </si>
  <si>
    <t>1,437</t>
  </si>
  <si>
    <t>02.03.25.046</t>
  </si>
  <si>
    <t>M8轴</t>
  </si>
  <si>
    <t>黄骅市成卓汽车部件厂-原材料实仓</t>
  </si>
  <si>
    <t>2,060</t>
  </si>
  <si>
    <t>02.03.25.049</t>
  </si>
  <si>
    <t>六分大轴M8</t>
  </si>
  <si>
    <t>4,897</t>
  </si>
  <si>
    <t>山东金达-原辅材料--实仓</t>
  </si>
  <si>
    <t>1</t>
  </si>
  <si>
    <t>根</t>
  </si>
  <si>
    <t>800</t>
  </si>
  <si>
    <t>11,100</t>
  </si>
  <si>
    <t>5,350</t>
  </si>
  <si>
    <t>5,500</t>
  </si>
  <si>
    <t>2,080</t>
  </si>
  <si>
    <t>500</t>
  </si>
  <si>
    <t>1,100</t>
  </si>
  <si>
    <t>02.12.01.271</t>
  </si>
  <si>
    <t>K1卡条KT-158-970mm</t>
  </si>
  <si>
    <t>1,400</t>
  </si>
  <si>
    <t>2,000</t>
  </si>
  <si>
    <t>轴</t>
  </si>
  <si>
    <t>86</t>
  </si>
  <si>
    <t>02.12.01.461A</t>
  </si>
  <si>
    <t>渐变主料T796</t>
  </si>
  <si>
    <t>米</t>
  </si>
  <si>
    <t>3,761</t>
  </si>
  <si>
    <t>02.12.01.462A</t>
  </si>
  <si>
    <t>渐变主料5369</t>
  </si>
  <si>
    <t>1,130</t>
  </si>
  <si>
    <t>02.12.01.463A</t>
  </si>
  <si>
    <t>渐变主料T796-1</t>
  </si>
  <si>
    <t>1,214.5</t>
  </si>
  <si>
    <t>02.12.01.464A</t>
  </si>
  <si>
    <t>渐变辅料5368</t>
  </si>
  <si>
    <t>12,801.5</t>
  </si>
  <si>
    <t>4,160</t>
  </si>
  <si>
    <t>295</t>
  </si>
  <si>
    <t>1,677</t>
  </si>
  <si>
    <t>1,040</t>
  </si>
  <si>
    <t>02.12.01.537</t>
  </si>
  <si>
    <t>产品标识6800010-E411（TSY0000770）</t>
  </si>
  <si>
    <t>3,900</t>
  </si>
  <si>
    <t>02.12.01.538</t>
  </si>
  <si>
    <t>产品标识6905020-E411（TSY0000771）</t>
  </si>
  <si>
    <t>02.12.01.539</t>
  </si>
  <si>
    <t>产品标识6903010-E411（TSY0000772）</t>
  </si>
  <si>
    <t>02.12.01.540</t>
  </si>
  <si>
    <t>产品标识6905100-E411（TSY0000773）</t>
  </si>
  <si>
    <t>2,300</t>
  </si>
  <si>
    <t>1,050</t>
  </si>
  <si>
    <t>02.12.06.006</t>
  </si>
  <si>
    <t>φ2.5*400钢丝</t>
  </si>
  <si>
    <t>3,000</t>
  </si>
  <si>
    <t>1,500</t>
  </si>
  <si>
    <t>60</t>
  </si>
  <si>
    <t>140</t>
  </si>
  <si>
    <t>200</t>
  </si>
  <si>
    <t>80</t>
  </si>
  <si>
    <t>444</t>
  </si>
  <si>
    <t>02.13.02.319</t>
  </si>
  <si>
    <t>标识DZ15221519997</t>
  </si>
  <si>
    <t>02.13.02.434A</t>
  </si>
  <si>
    <t>拉型布宽5.5cm（五顺）</t>
  </si>
  <si>
    <t>5,800</t>
  </si>
  <si>
    <t>湘乡简美-原辅材料-实仓</t>
  </si>
  <si>
    <t>02.01.01.135</t>
  </si>
  <si>
    <t>奥驰广角镜片</t>
  </si>
  <si>
    <t>雍丰-原辅材料-实仓</t>
  </si>
  <si>
    <t>365</t>
  </si>
  <si>
    <t>长春天利得-原辅材料-实仓</t>
  </si>
  <si>
    <t>1,200</t>
  </si>
  <si>
    <t>25,452</t>
  </si>
  <si>
    <t>-336.4375</t>
  </si>
  <si>
    <t>2,091.3261</t>
  </si>
  <si>
    <t>-73.898</t>
  </si>
  <si>
    <t>5,585.053</t>
  </si>
  <si>
    <t>02.13.01.086</t>
  </si>
  <si>
    <t>一汽加厚ZQ0172布料</t>
  </si>
  <si>
    <t>2,314.9</t>
  </si>
  <si>
    <t>02.13.01.087</t>
  </si>
  <si>
    <t>一汽加厚ZQ0299布料</t>
  </si>
  <si>
    <t>3,641.9</t>
  </si>
  <si>
    <t>938.1</t>
  </si>
  <si>
    <t>2,911.3</t>
  </si>
  <si>
    <t>02.13.01.101</t>
  </si>
  <si>
    <t>M3000主料97628</t>
  </si>
  <si>
    <t>975.8306</t>
  </si>
  <si>
    <t>02.13.01.115</t>
  </si>
  <si>
    <t>新H3000辅料97741</t>
  </si>
  <si>
    <t>2,965.3835</t>
  </si>
  <si>
    <t>02.13.01.116</t>
  </si>
  <si>
    <t>黑色pvc辅料</t>
  </si>
  <si>
    <t>700</t>
  </si>
  <si>
    <t>2,225.5</t>
  </si>
  <si>
    <t>1,032.9</t>
  </si>
  <si>
    <t>1,100.9</t>
  </si>
  <si>
    <t>1,989.7</t>
  </si>
  <si>
    <t>463</t>
  </si>
  <si>
    <t>560</t>
  </si>
  <si>
    <t>2,200</t>
  </si>
  <si>
    <t>3,696.7</t>
  </si>
  <si>
    <t>3,300</t>
  </si>
  <si>
    <t>21,050</t>
  </si>
  <si>
    <t>2,950</t>
  </si>
  <si>
    <t>18,100</t>
  </si>
  <si>
    <t>4,900</t>
  </si>
  <si>
    <t>02.13.02.076</t>
  </si>
  <si>
    <t>KT-135-2-220mm</t>
  </si>
  <si>
    <t>02.13.02.108</t>
  </si>
  <si>
    <t>KT-15-90mm</t>
  </si>
  <si>
    <t>1,800</t>
  </si>
  <si>
    <t>15,900</t>
  </si>
  <si>
    <t>213</t>
  </si>
  <si>
    <t>02.13.02.234</t>
  </si>
  <si>
    <t>KT-15-365mm</t>
  </si>
  <si>
    <t>4,000</t>
  </si>
  <si>
    <t>02.13.02.235</t>
  </si>
  <si>
    <t>KT-15-270mm</t>
  </si>
  <si>
    <t>3,500</t>
  </si>
  <si>
    <t>02.13.02.237</t>
  </si>
  <si>
    <t>KT-15-65mm</t>
  </si>
  <si>
    <t>10,100</t>
  </si>
  <si>
    <t>02.13.02.255</t>
  </si>
  <si>
    <t>KT-135-235mm</t>
  </si>
  <si>
    <t>kg</t>
  </si>
  <si>
    <t>02.13.02.256</t>
  </si>
  <si>
    <t>KT-135-260mm</t>
  </si>
  <si>
    <t>02.13.02.260</t>
  </si>
  <si>
    <t>KT-135-420mm</t>
  </si>
  <si>
    <t>451</t>
  </si>
  <si>
    <t>02.13.02.272</t>
  </si>
  <si>
    <t>KT-135-280mm</t>
  </si>
  <si>
    <t>2,400</t>
  </si>
  <si>
    <t>02.13.02.273</t>
  </si>
  <si>
    <t>KT-135-270mm</t>
  </si>
  <si>
    <t>02.13.02.291</t>
  </si>
  <si>
    <t>黑拉锁110cm</t>
  </si>
  <si>
    <t>02.13.02.293</t>
  </si>
  <si>
    <t>KT-15-465mm</t>
  </si>
  <si>
    <t>02.13.02.302</t>
  </si>
  <si>
    <t>KT-135-2-245mm</t>
  </si>
  <si>
    <t>02.13.02.305</t>
  </si>
  <si>
    <t>KT-40-115mm</t>
  </si>
  <si>
    <t>02.13.02.306</t>
  </si>
  <si>
    <t>KT-40-90mm</t>
  </si>
  <si>
    <t>6,100</t>
  </si>
  <si>
    <t>02.13.02.307</t>
  </si>
  <si>
    <t>KT-16-115mm</t>
  </si>
  <si>
    <t>2,050</t>
  </si>
  <si>
    <t>02.13.02.308</t>
  </si>
  <si>
    <t>KT-16-90mm</t>
  </si>
  <si>
    <t>02.13.02.315</t>
  </si>
  <si>
    <t>KT-135-410mm</t>
  </si>
  <si>
    <t>02.13.02.318</t>
  </si>
  <si>
    <t>标识DZ15221519998</t>
  </si>
  <si>
    <t>1,443</t>
  </si>
  <si>
    <t>02.13.02.325</t>
  </si>
  <si>
    <t>标识DZ15221510113</t>
  </si>
  <si>
    <t>02.13.02.339</t>
  </si>
  <si>
    <t>长春3C标识</t>
  </si>
  <si>
    <t>39,600</t>
  </si>
  <si>
    <t>02.13.02.346</t>
  </si>
  <si>
    <t>KT-135-2-1100mm</t>
  </si>
  <si>
    <t>846</t>
  </si>
  <si>
    <t>2,450</t>
  </si>
  <si>
    <t>3,250</t>
  </si>
  <si>
    <t>4,050</t>
  </si>
  <si>
    <t>9,800</t>
  </si>
  <si>
    <t>5,900</t>
  </si>
  <si>
    <t>420</t>
  </si>
  <si>
    <t>02.13.02.431</t>
  </si>
  <si>
    <t>标识MZ15221510014</t>
  </si>
  <si>
    <t>02.13.02.435</t>
  </si>
  <si>
    <t>蓝色明线丝光（20/3股）H01129</t>
  </si>
  <si>
    <t>90</t>
  </si>
  <si>
    <t>185</t>
  </si>
  <si>
    <t>02.13.02.437</t>
  </si>
  <si>
    <t>棉绳2mm￠（18股）</t>
  </si>
  <si>
    <t>31.2</t>
  </si>
  <si>
    <t>02.13.02.462</t>
  </si>
  <si>
    <t>KT-15-105mm</t>
  </si>
  <si>
    <t>3,050</t>
  </si>
  <si>
    <t>2,350</t>
  </si>
  <si>
    <t>02.05.05.049</t>
  </si>
  <si>
    <t>焊管φ34528*1.8*6080（5200）</t>
  </si>
  <si>
    <t>黄骅祯祥--原辅材料--实仓（内）</t>
  </si>
  <si>
    <t>710</t>
  </si>
  <si>
    <t>02.12.26.010A</t>
  </si>
  <si>
    <t>C50头枕（A）</t>
  </si>
  <si>
    <t>日照联成工程机械有限公司--原辅材料--实仓</t>
  </si>
  <si>
    <t>2</t>
  </si>
  <si>
    <t>02.12.26.011</t>
  </si>
  <si>
    <t>C50头枕杆</t>
  </si>
  <si>
    <t>01.02.30.005</t>
  </si>
  <si>
    <t>奥铃镜杆17</t>
  </si>
  <si>
    <t>跃强五金--原辅材料--实仓</t>
  </si>
  <si>
    <t>205</t>
  </si>
  <si>
    <t>01.02.30.010</t>
  </si>
  <si>
    <t>1780-31右镜杆1B17882100031-5</t>
  </si>
  <si>
    <t>505</t>
  </si>
  <si>
    <t>20</t>
  </si>
  <si>
    <t>01.02.30.018</t>
  </si>
  <si>
    <t>H3改型窄车左镜杆L0821010126A0-10</t>
  </si>
  <si>
    <t>275</t>
  </si>
  <si>
    <t>01.02.30.019</t>
  </si>
  <si>
    <t>H3改型窄车右镜杆L0821010203A0-3</t>
  </si>
  <si>
    <t>387</t>
  </si>
  <si>
    <t>541</t>
  </si>
  <si>
    <t>1,102</t>
  </si>
  <si>
    <t>01.02.30.024</t>
  </si>
  <si>
    <t>一汽MV3左后视镜镜杆0A0126L-T01</t>
  </si>
  <si>
    <t>144</t>
  </si>
  <si>
    <t>01.02.30.025</t>
  </si>
  <si>
    <t>一汽MV3右后视镜镜杆0A0126R-T01</t>
  </si>
  <si>
    <t>151</t>
  </si>
  <si>
    <t>01.02.30.029</t>
  </si>
  <si>
    <t>奥铃升级右短支杆L0821010057A0-3</t>
  </si>
  <si>
    <t>540</t>
  </si>
  <si>
    <t>300</t>
  </si>
  <si>
    <t>01.02.30.032</t>
  </si>
  <si>
    <t>奥驰下视镜杆8202035-Y64-01-3</t>
  </si>
  <si>
    <t>450</t>
  </si>
  <si>
    <t>01.02.30.001</t>
  </si>
  <si>
    <t>2200下视镜杆1B22082100011-1</t>
  </si>
  <si>
    <t>黄骅市正大纺织机械配件厂实仓</t>
  </si>
  <si>
    <t>01.02.30.002</t>
  </si>
  <si>
    <t>A2下视镜杆L0821020107A0-1</t>
  </si>
  <si>
    <t>01.02.30.003</t>
  </si>
  <si>
    <t>奥驰补盲镜杆8202035-Y64-01-3</t>
  </si>
  <si>
    <t>01.02.30.004</t>
  </si>
  <si>
    <t>奥铃下视镜镜杆L0821020008A0-1</t>
  </si>
  <si>
    <t>01.02.30.006</t>
  </si>
  <si>
    <t>奥铃镜杆18</t>
  </si>
  <si>
    <t>01.02.30.007</t>
  </si>
  <si>
    <t>VT前下视镜镜杆（平顶）0A0168Q-T01</t>
  </si>
  <si>
    <t>01.02.30.008</t>
  </si>
  <si>
    <t>VT前下视镜镜杆（高顶）0A0168Q-T02</t>
  </si>
  <si>
    <t>01.02.30.009</t>
  </si>
  <si>
    <t>N07前下视镜镜杆0A-0050Q-T01</t>
  </si>
  <si>
    <t>01.02.30.026</t>
  </si>
  <si>
    <t>奥铃升级左长支杆L0821010057A0-2</t>
  </si>
  <si>
    <t>01.02.30.027</t>
  </si>
  <si>
    <t>奥铃升级右长支杆L0821010057A0-2</t>
  </si>
  <si>
    <t>01.02.30.028</t>
  </si>
  <si>
    <t>奥铃升级左短支杆L0821010057A0-3</t>
  </si>
  <si>
    <t>01.02.30.036</t>
  </si>
  <si>
    <t>低速牵引车右镜杆</t>
  </si>
  <si>
    <t>01.02.30.039</t>
  </si>
  <si>
    <t>捷运窄车左镜杆</t>
  </si>
  <si>
    <t>01.02.30.040</t>
  </si>
  <si>
    <t>捷运窄车右镜杆</t>
  </si>
  <si>
    <t>01.02.30.041</t>
  </si>
  <si>
    <t>捷运前下视镜杆</t>
  </si>
  <si>
    <t>01.02.30.045</t>
  </si>
  <si>
    <t>左上支架0A-0088L-T02</t>
  </si>
  <si>
    <t>01.02.30.046</t>
  </si>
  <si>
    <t>左主镜杆0A-0088L-T01</t>
  </si>
  <si>
    <t>01.02.30.047</t>
  </si>
  <si>
    <t>左下支架0A-0088L-T03</t>
  </si>
  <si>
    <t>01.02.30.048</t>
  </si>
  <si>
    <t>右上支架0A-0088L-T02</t>
  </si>
  <si>
    <t>01.02.30.049</t>
  </si>
  <si>
    <t>右主镜杆0A-0088L-T01</t>
  </si>
  <si>
    <t>01.02.30.050</t>
  </si>
  <si>
    <t>右下支架0A-0088L-T03</t>
  </si>
  <si>
    <t>02.02.38.003</t>
  </si>
  <si>
    <t>ETX镜杆半成品</t>
  </si>
  <si>
    <t>02.02.38.043</t>
  </si>
  <si>
    <t>奥驰左镜座8202015-Y64-01-2</t>
  </si>
  <si>
    <t>02.02.38.044</t>
  </si>
  <si>
    <t>奥驰右镜座8202020-Y64-01-2</t>
  </si>
  <si>
    <t>02.03.52.004</t>
  </si>
  <si>
    <t>瑞沃铰链左（万向）</t>
  </si>
  <si>
    <t>02.03.52.005</t>
  </si>
  <si>
    <t>瑞沃铰链右（万向）</t>
  </si>
  <si>
    <t>02.01.01.136</t>
  </si>
  <si>
    <t>J6K前下视镜片</t>
  </si>
  <si>
    <t>京港--原辅材料--实仓</t>
  </si>
  <si>
    <t>02.01.04.030</t>
  </si>
  <si>
    <t>重卡镜头安装卡子</t>
  </si>
  <si>
    <t>5,536</t>
  </si>
  <si>
    <t>50</t>
  </si>
  <si>
    <t>02.01.05.240</t>
  </si>
  <si>
    <t>球头座销铁丝</t>
  </si>
  <si>
    <t>黄骅汇铭--实仓</t>
  </si>
  <si>
    <t>庆方--实仓</t>
  </si>
  <si>
    <t>1,011</t>
  </si>
  <si>
    <t>3,567</t>
  </si>
  <si>
    <t>隆鑫--原辅材料--实仓</t>
  </si>
  <si>
    <t>1,898</t>
  </si>
  <si>
    <t>博杰--原辅材料--实仓</t>
  </si>
  <si>
    <t>713</t>
  </si>
  <si>
    <t>02.02.39.003</t>
  </si>
  <si>
    <t>M31RB三排左背靠背解锁总成冲压铆接</t>
  </si>
  <si>
    <t>-520</t>
  </si>
  <si>
    <t>02.03.42.010</t>
  </si>
  <si>
    <t>M31RB背骨架左连接板总成</t>
  </si>
  <si>
    <t>-453</t>
  </si>
  <si>
    <t>单位总经理：刘东明</t>
  </si>
  <si>
    <t>单位财务负责人：叶峰</t>
  </si>
  <si>
    <t>单位物资部门负责人：邓文志</t>
  </si>
  <si>
    <t>盘点人：</t>
  </si>
  <si>
    <t>代码</t>
  </si>
  <si>
    <t>01.01.03.044</t>
  </si>
  <si>
    <t>1B17882100032镜座及杆</t>
  </si>
  <si>
    <t>01.01.03.134</t>
  </si>
  <si>
    <t>L0821010210AO  宽车右镜杆分总成</t>
  </si>
  <si>
    <t>01.01.03.157</t>
  </si>
  <si>
    <t>左镜下装饰盖WG1664778014/2</t>
  </si>
  <si>
    <t>01.01.03.158</t>
  </si>
  <si>
    <t>右镜下装饰盖WG1664778015/2</t>
  </si>
  <si>
    <t>01.02.04.002</t>
  </si>
  <si>
    <t>金王子副边左01.05.0974</t>
  </si>
  <si>
    <t>01.02.04.072</t>
  </si>
  <si>
    <t>M3000-H主边调角器总成</t>
  </si>
  <si>
    <t>01.02.04.073</t>
  </si>
  <si>
    <t>M3000-H副边调角器总成</t>
  </si>
  <si>
    <t>01.02.04.075</t>
  </si>
  <si>
    <t>M3000-H座框减震器总成（高配）</t>
  </si>
  <si>
    <t>01.02.08.039</t>
  </si>
  <si>
    <t>H4出口西班牙座模块化总成</t>
  </si>
  <si>
    <t>01.02.09.025</t>
  </si>
  <si>
    <t>M20主驾调角器总成2.01.261</t>
  </si>
  <si>
    <t>01.02.09.026</t>
  </si>
  <si>
    <t>M20副驾调角器总成2.01.262</t>
  </si>
  <si>
    <t>01.02.09.060</t>
  </si>
  <si>
    <t>M20中排左独立背骨架（无扶手）</t>
  </si>
  <si>
    <t>01.02.09.061</t>
  </si>
  <si>
    <t>M20中排右独立背骨架（无扶手）</t>
  </si>
  <si>
    <t>01.02.10.013</t>
  </si>
  <si>
    <t>大运减震器新01.01.0572</t>
  </si>
  <si>
    <t>01.02.19.003</t>
  </si>
  <si>
    <t>C32B六项主驾座骨架总成2.01.520</t>
  </si>
  <si>
    <t>01.02.19.016</t>
  </si>
  <si>
    <t>C32B四项副驾座骨架总成</t>
  </si>
  <si>
    <t>01.02.22.003</t>
  </si>
  <si>
    <t>一汽升降器01.01.0912</t>
  </si>
  <si>
    <t>01.02.22.006</t>
  </si>
  <si>
    <t>一汽减震器01.01.0918</t>
  </si>
  <si>
    <t>01.02.22.014</t>
  </si>
  <si>
    <t>一汽D03靠背骨架（通风+扶手）</t>
  </si>
  <si>
    <t>01.02.22.015</t>
  </si>
  <si>
    <t>一汽D03靠背骨架（通风 ）</t>
  </si>
  <si>
    <t>01.02.22.016</t>
  </si>
  <si>
    <t>一汽D03靠背骨架（扶手）</t>
  </si>
  <si>
    <t>01.02.23.003</t>
  </si>
  <si>
    <t>V3ET底座19款SHT0010376</t>
  </si>
  <si>
    <t>01.02.32.002</t>
  </si>
  <si>
    <t>轩德6副司机靠背骨架焊接总成</t>
  </si>
  <si>
    <t>01.02.32.003</t>
  </si>
  <si>
    <t>轩6驾驶员座靠背焊接总成</t>
  </si>
  <si>
    <t>01.03.02.040</t>
  </si>
  <si>
    <t>1780球头盖01.15.0686</t>
  </si>
  <si>
    <t>01.03.02.075</t>
  </si>
  <si>
    <t>乘客扶手G0542070028A0</t>
  </si>
  <si>
    <t>01.03.02.099</t>
  </si>
  <si>
    <t>德龙防水帽</t>
  </si>
  <si>
    <t>01.03.02.100</t>
  </si>
  <si>
    <t>F扣代采</t>
  </si>
  <si>
    <t>01.03.02.108</t>
  </si>
  <si>
    <t>01.03.03.001</t>
  </si>
  <si>
    <t>1B18054100001扶手</t>
  </si>
  <si>
    <t>01.03.03.022</t>
  </si>
  <si>
    <t>1B18354100000扶手</t>
  </si>
  <si>
    <t>01.03.04.026</t>
  </si>
  <si>
    <t>1B14853101006扶手（同09）</t>
  </si>
  <si>
    <t>01.03.05.002</t>
  </si>
  <si>
    <t>1B17854130003扶手</t>
  </si>
  <si>
    <t>01.03.05.004</t>
  </si>
  <si>
    <t>1B16954120003扶手</t>
  </si>
  <si>
    <t>01.03.05.028</t>
  </si>
  <si>
    <t>1B24054210001扶手</t>
  </si>
  <si>
    <t>01.03.05.029</t>
  </si>
  <si>
    <t>G0542070021A0扶手</t>
  </si>
  <si>
    <t>01.03.05.053</t>
  </si>
  <si>
    <t>L0542070702A0 扶手总成</t>
  </si>
  <si>
    <t>01.03.05.054</t>
  </si>
  <si>
    <t>L0541010040A0 乘客扶手</t>
  </si>
  <si>
    <t>01.03.05.055</t>
  </si>
  <si>
    <t>M20右座椅左护盖（灰色）2.03.148</t>
  </si>
  <si>
    <t>01.03.05.056</t>
  </si>
  <si>
    <t>M20右座椅右护盖（灰色）2.03.151</t>
  </si>
  <si>
    <t>01.03.05.058</t>
  </si>
  <si>
    <t>地锁解锁手柄L（黑色）</t>
  </si>
  <si>
    <t>01.03.05.059</t>
  </si>
  <si>
    <t>地锁解锁手柄R（黑色）</t>
  </si>
  <si>
    <t>01.03.06.024</t>
  </si>
  <si>
    <t>后排三人固定卡片2.01.280</t>
  </si>
  <si>
    <t>01.03.08.010</t>
  </si>
  <si>
    <t>副水箱支架1124113100004</t>
  </si>
  <si>
    <t>01.03.08.011</t>
  </si>
  <si>
    <t>离合摇臂1417116200304</t>
  </si>
  <si>
    <t>01.03.08.013</t>
  </si>
  <si>
    <t>弹簧梁支架1122917500009</t>
  </si>
  <si>
    <t>01.03.08.021</t>
  </si>
  <si>
    <t>左后翼子板连接板1B24984321035</t>
  </si>
  <si>
    <t>01.03.19.006</t>
  </si>
  <si>
    <t>副调角器手柄02.03.0121</t>
  </si>
  <si>
    <t>01.03.19.009</t>
  </si>
  <si>
    <t>罩壳堵盖01.05.0211</t>
  </si>
  <si>
    <t>01.03.19.023</t>
  </si>
  <si>
    <t>拉带总成1B18054100010</t>
  </si>
  <si>
    <t>01.03.19.037</t>
  </si>
  <si>
    <t>H4A司机仰角器手柄已喷</t>
  </si>
  <si>
    <t>01.03.19.047</t>
  </si>
  <si>
    <t>奥驰防水帽8202136--Y64</t>
  </si>
  <si>
    <t>01.03.19.050</t>
  </si>
  <si>
    <t>C50弹簧盖（大）</t>
  </si>
  <si>
    <t>01.03.19.051</t>
  </si>
  <si>
    <t>C50弹簧盖（小）</t>
  </si>
  <si>
    <t>01.03.19.057</t>
  </si>
  <si>
    <t>B40中期改款背板卡扣</t>
  </si>
  <si>
    <t>01.03.19.060</t>
  </si>
  <si>
    <t>01.03.19.062</t>
  </si>
  <si>
    <t>01.03.20.065</t>
  </si>
  <si>
    <t>扶手G0610163005A0</t>
  </si>
  <si>
    <t>01.03.20.066</t>
  </si>
  <si>
    <t>扶手G0610163001A0</t>
  </si>
  <si>
    <t>01.03.20.080</t>
  </si>
  <si>
    <t>侧下视镜总成1B20082100006</t>
  </si>
  <si>
    <t>01.03.20.148</t>
  </si>
  <si>
    <t>陕汽座椅靠背总成（大运背）</t>
  </si>
  <si>
    <t>01.03.20.151</t>
  </si>
  <si>
    <t>C32B靠背腰部支撑钣金2.01.582/2.01.597</t>
  </si>
  <si>
    <t>01.03.20.171</t>
  </si>
  <si>
    <t>网簧固定卡扣</t>
  </si>
  <si>
    <t>01.03.20.172</t>
  </si>
  <si>
    <t>1B24954105031前支柱扶手总成</t>
  </si>
  <si>
    <t>01.03.21.083</t>
  </si>
  <si>
    <t>H3右舵重卡杂物箱浅灰</t>
  </si>
  <si>
    <t>01.03.22.003</t>
  </si>
  <si>
    <t>套筒1124111900041</t>
  </si>
  <si>
    <t>01.03.22.013</t>
  </si>
  <si>
    <t>环箍L0119018001A0</t>
  </si>
  <si>
    <t>01.03.24.059</t>
  </si>
  <si>
    <t>德龙左上胶垫（03.03.0041）</t>
  </si>
  <si>
    <t>01.03.29.013</t>
  </si>
  <si>
    <t>主驾背骨架右连接板总成  2.01.114</t>
  </si>
  <si>
    <t>01.03.29.014</t>
  </si>
  <si>
    <t>副驾背骨架左连接板总成 2.01.116</t>
  </si>
  <si>
    <t>01.03.30.016</t>
  </si>
  <si>
    <t>双管夹片1417336200017</t>
  </si>
  <si>
    <t>01.03.30.023</t>
  </si>
  <si>
    <t>单管夹片Q68612</t>
  </si>
  <si>
    <t>01.03.30.027</t>
  </si>
  <si>
    <t>单管夹片Q68614</t>
  </si>
  <si>
    <t>01.03.31.045</t>
  </si>
  <si>
    <t>C33D后排靠背中间脚架总成01.02.14.045</t>
  </si>
  <si>
    <t>01.03.37.001</t>
  </si>
  <si>
    <t>六分小旋转轴总成</t>
  </si>
  <si>
    <t>01.03.37.002</t>
  </si>
  <si>
    <t>四分小旋转轴总成</t>
  </si>
  <si>
    <t>01.03.39.001</t>
  </si>
  <si>
    <t>驾驶员安全带固定罩壳卡片</t>
  </si>
  <si>
    <t>01.03.39.002</t>
  </si>
  <si>
    <t>副驾驶员安全带固定罩壳卡片</t>
  </si>
  <si>
    <t>01.03.41.001</t>
  </si>
  <si>
    <t>2019款M3000渐变正司机座</t>
  </si>
  <si>
    <t>01.03.42.001</t>
  </si>
  <si>
    <t>H3000座布套（新状态）</t>
  </si>
  <si>
    <t>01.03.42.002</t>
  </si>
  <si>
    <t>H3000正司机背布套113</t>
  </si>
  <si>
    <t>01.03.42.003</t>
  </si>
  <si>
    <t>H3000副司机背布套98</t>
  </si>
  <si>
    <t>01.03.42.006</t>
  </si>
  <si>
    <t>H3000背布套（114）</t>
  </si>
  <si>
    <t>01.03.42.007</t>
  </si>
  <si>
    <t>H3000司机背布套（无标识）</t>
  </si>
  <si>
    <t>01.04.01.084</t>
  </si>
  <si>
    <t>L1681020112A0副驶员座椅总成（潍坊）</t>
  </si>
  <si>
    <t>01.04.13.018</t>
  </si>
  <si>
    <t>306/307副驾驶员座椅128513157</t>
  </si>
  <si>
    <t>01.04.20.001</t>
  </si>
  <si>
    <t>M4奥铃驾驶员座椅总成</t>
  </si>
  <si>
    <t>01.04.20.002</t>
  </si>
  <si>
    <t>M4奥铃副驾驶员座椅总成</t>
  </si>
  <si>
    <t>01.04.20.019</t>
  </si>
  <si>
    <t>M4重卡司机总成</t>
  </si>
  <si>
    <t>01.04.20.020</t>
  </si>
  <si>
    <t>M4重卡副司机总成</t>
  </si>
  <si>
    <t>01.04.20.021</t>
  </si>
  <si>
    <t>M4重卡司机总成气囊</t>
  </si>
  <si>
    <t>01.04.20.054</t>
  </si>
  <si>
    <t>欧马可出口80右副司机</t>
  </si>
  <si>
    <t>01.04.20.081</t>
  </si>
  <si>
    <t>驾驶员座椅总成</t>
  </si>
  <si>
    <t>01.04.20.093</t>
  </si>
  <si>
    <t>01.04.20.095</t>
  </si>
  <si>
    <t>副驾驶员座椅总成</t>
  </si>
  <si>
    <t>01.04.20.096</t>
  </si>
  <si>
    <t>01.04.20.097</t>
  </si>
  <si>
    <t>01.04.21.008</t>
  </si>
  <si>
    <t>C50EB后排座椅靠背左总成（织物灰）A00081347-IG16</t>
  </si>
  <si>
    <t>01.04.21.009</t>
  </si>
  <si>
    <t>C50EB后排座椅靠背右总成（织物灰）A00081395-IG16</t>
  </si>
  <si>
    <t>01.04.21.010</t>
  </si>
  <si>
    <t>C50EB后排座椅座垫总成（织物灰）A00077477-IG16</t>
  </si>
  <si>
    <t>01.04.22.035</t>
  </si>
  <si>
    <t>司机坐垫护面泡沫总成2.0造型升级GTL-C公路车</t>
  </si>
  <si>
    <t>01.04.22.036</t>
  </si>
  <si>
    <t>司机靠背护面泡沫总成2.0造型升级GTL-C公路车</t>
  </si>
  <si>
    <t>01.04.22.037</t>
  </si>
  <si>
    <t>副司机坐垫护面泡沫总成2.0造型升级GTL-C公路车</t>
  </si>
  <si>
    <t>01.04.22.038</t>
  </si>
  <si>
    <t>副司机靠背护面泡沫总成2.0造型升级GTL-C公路车</t>
  </si>
  <si>
    <t>01.05.07.200</t>
  </si>
  <si>
    <t>K1司机座</t>
  </si>
  <si>
    <t>01.05.07.201</t>
  </si>
  <si>
    <t>K1司机背</t>
  </si>
  <si>
    <t>01.05.07.203</t>
  </si>
  <si>
    <t>K1头枕（新面料）</t>
  </si>
  <si>
    <t>01.05.07.218C</t>
  </si>
  <si>
    <t>K1一排三人连体背（金达）</t>
  </si>
  <si>
    <t>01.05.07.220</t>
  </si>
  <si>
    <t>K1二三排中间背</t>
  </si>
  <si>
    <t>01.05.07.221</t>
  </si>
  <si>
    <t>K1双人座</t>
  </si>
  <si>
    <t>01.05.07.222</t>
  </si>
  <si>
    <t>K1二三排单人背</t>
  </si>
  <si>
    <t>01.05.07.223</t>
  </si>
  <si>
    <t>K1二排单人座</t>
  </si>
  <si>
    <t>01.05.07.224</t>
  </si>
  <si>
    <t>K1三排单人座</t>
  </si>
  <si>
    <t>01.05.07.225</t>
  </si>
  <si>
    <t>K1左侧翻背</t>
  </si>
  <si>
    <t>01.05.07.227</t>
  </si>
  <si>
    <t>K1右侧翻背</t>
  </si>
  <si>
    <t>01.05.07.228</t>
  </si>
  <si>
    <t>K1右侧翻座</t>
  </si>
  <si>
    <t>01.05.07.231</t>
  </si>
  <si>
    <t>K1四人连体右座</t>
  </si>
  <si>
    <t>01.05.07.232</t>
  </si>
  <si>
    <t>K1四人连体右背</t>
  </si>
  <si>
    <t>01.05.07.234</t>
  </si>
  <si>
    <t>K1右舵二三排双人上小背</t>
  </si>
  <si>
    <t>01.05.07.244</t>
  </si>
  <si>
    <t>K1右舵一排四人座</t>
  </si>
  <si>
    <t>01.05.07.245</t>
  </si>
  <si>
    <t>K1右舵一排四人背</t>
  </si>
  <si>
    <t>01.05.07.265C</t>
  </si>
  <si>
    <t>K1右舵四排中间背新面料（金达）</t>
  </si>
  <si>
    <t>01.05.07.266</t>
  </si>
  <si>
    <t>K1窄车1.5左侧翻背</t>
  </si>
  <si>
    <t>01.05.07.267</t>
  </si>
  <si>
    <t>K1窄车1.5左侧翻座</t>
  </si>
  <si>
    <t>01.05.07.268</t>
  </si>
  <si>
    <t>K1窄车1.5右侧翻背</t>
  </si>
  <si>
    <t>01.05.07.269</t>
  </si>
  <si>
    <t>K1窄车1.5右侧翻座</t>
  </si>
  <si>
    <t>01.05.07.269C</t>
  </si>
  <si>
    <t>K1窄车1.5右侧翻座（新面料）金达</t>
  </si>
  <si>
    <t>01.05.07.272</t>
  </si>
  <si>
    <t>K1四排单人背</t>
  </si>
  <si>
    <t>01.05.07.289</t>
  </si>
  <si>
    <t>K1一排三人分体座（新面料）</t>
  </si>
  <si>
    <t>01.05.07.293</t>
  </si>
  <si>
    <t>K1标准司机座（新面料）</t>
  </si>
  <si>
    <t>01.05.07.294</t>
  </si>
  <si>
    <t>K1标准司机背（新面料）</t>
  </si>
  <si>
    <t>01.05.07.296</t>
  </si>
  <si>
    <t>K1标准头枕（新面料）</t>
  </si>
  <si>
    <t>01.05.07.296A</t>
  </si>
  <si>
    <t>K1标准头枕（剑杆）</t>
  </si>
  <si>
    <t>01.05.07.300</t>
  </si>
  <si>
    <t>K1经济型司机背（新面料）</t>
  </si>
  <si>
    <t>01.05.07.300A</t>
  </si>
  <si>
    <t>K1经济型司机背（剑杆面料）</t>
  </si>
  <si>
    <t>01.05.07.301</t>
  </si>
  <si>
    <t>K1经济型司机座（新面料）</t>
  </si>
  <si>
    <t>01.05.07.301A</t>
  </si>
  <si>
    <t>K1经济型司机座（剑杆面料）</t>
  </si>
  <si>
    <t>01.05.07.302</t>
  </si>
  <si>
    <t>K1经济型头枕（新面料）</t>
  </si>
  <si>
    <t>01.05.07.302A</t>
  </si>
  <si>
    <t>K1经济型头枕（剑杆面料）</t>
  </si>
  <si>
    <t>01.05.07.308</t>
  </si>
  <si>
    <t>K1标准窄车司机背（460）（新面料）</t>
  </si>
  <si>
    <t>01.05.07.309</t>
  </si>
  <si>
    <t>K1标准窄车副司机背（460）（新面料）</t>
  </si>
  <si>
    <t>01.05.07.310</t>
  </si>
  <si>
    <t>K1标准窄车司机座（460）（新面料）</t>
  </si>
  <si>
    <t>01.05.07.311</t>
  </si>
  <si>
    <t>K1窄车加长一排三人座（新面料）</t>
  </si>
  <si>
    <t>01.05.07.311B</t>
  </si>
  <si>
    <t>K1窄车加长14人一排三人座(金达）</t>
  </si>
  <si>
    <t>01.05.07.312</t>
  </si>
  <si>
    <t>K1标准二三排双人上小背（新面料）</t>
  </si>
  <si>
    <t>01.05.07.313</t>
  </si>
  <si>
    <t>K1标准二三排双人中间背（新面料）</t>
  </si>
  <si>
    <t>01.05.07.319</t>
  </si>
  <si>
    <t>K1标准窄车长轴三人座（联体靠背用）（新面料）</t>
  </si>
  <si>
    <t>01.05.07.319B</t>
  </si>
  <si>
    <t>K1标准窄车长轴三人座（联体靠背用）（金达）</t>
  </si>
  <si>
    <t>01.05.07.320B</t>
  </si>
  <si>
    <t>K1标准窄车长轴三人背（金达）</t>
  </si>
  <si>
    <t>01.05.07.321</t>
  </si>
  <si>
    <t>K1标准双人座（新面料）</t>
  </si>
  <si>
    <t>01.05.07.331</t>
  </si>
  <si>
    <t>K1标准窄车中间背（新面料）</t>
  </si>
  <si>
    <t>01.05.07.333</t>
  </si>
  <si>
    <t>K1标准窄车中间座头枕（新面料）</t>
  </si>
  <si>
    <t>01.05.07.336</t>
  </si>
  <si>
    <t>K1标准侧翻左座（新面料）</t>
  </si>
  <si>
    <t>01.05.07.337</t>
  </si>
  <si>
    <t>K1标准侧翻左背（新面料）</t>
  </si>
  <si>
    <t>01.05.07.340</t>
  </si>
  <si>
    <t>K1右舵一排三人座（新面料）改</t>
  </si>
  <si>
    <t>01.05.07.340C</t>
  </si>
  <si>
    <t>K1右舵一排三人座（新面料）（金达）</t>
  </si>
  <si>
    <t>01.05.07.353</t>
  </si>
  <si>
    <t>窄车G7前翻二排双人座（杜奥尔）</t>
  </si>
  <si>
    <t>01.05.07.353A</t>
  </si>
  <si>
    <t>窄车G7前翻二排双人座（剑杆）</t>
  </si>
  <si>
    <t>01.05.07.354</t>
  </si>
  <si>
    <t>窄车G7前翻三排双人座（杜奥尔）</t>
  </si>
  <si>
    <t>01.05.07.354A</t>
  </si>
  <si>
    <t>窄车G7前翻三排双人座（剑杆）</t>
  </si>
  <si>
    <t>01.05.07.355</t>
  </si>
  <si>
    <t>窄车G7前翻双人背（杜奥尔）</t>
  </si>
  <si>
    <t>01.05.07.355A</t>
  </si>
  <si>
    <t>窄车G7前翻双人背（剑杆）</t>
  </si>
  <si>
    <t>01.05.07.356</t>
  </si>
  <si>
    <t>G9前翻双人背</t>
  </si>
  <si>
    <t>01.05.07.356A</t>
  </si>
  <si>
    <t>G9前翻双人背（剑杆）</t>
  </si>
  <si>
    <t>01.05.07.357</t>
  </si>
  <si>
    <t>G9前翻二排双人座</t>
  </si>
  <si>
    <t>01.05.07.357A</t>
  </si>
  <si>
    <t>G9前翻二排双人座（剑杆）</t>
  </si>
  <si>
    <t>01.05.07.358</t>
  </si>
  <si>
    <t>G9前翻三排双人座</t>
  </si>
  <si>
    <t>01.05.07.358A</t>
  </si>
  <si>
    <t>G9前翻三排双人座（剑杆）</t>
  </si>
  <si>
    <t>01.05.07.359</t>
  </si>
  <si>
    <t>G7前翻一排三人背</t>
  </si>
  <si>
    <t>01.05.07.359A</t>
  </si>
  <si>
    <t>G7前翻一排三人背（剑杆）</t>
  </si>
  <si>
    <t>01.05.07.360</t>
  </si>
  <si>
    <t>G7前翻一排三人座</t>
  </si>
  <si>
    <t>01.05.07.360A</t>
  </si>
  <si>
    <t>G7前翻一排三人座（剑杆）</t>
  </si>
  <si>
    <t>01.05.07.362</t>
  </si>
  <si>
    <t>G9前翻一排三人背</t>
  </si>
  <si>
    <t>01.05.07.363</t>
  </si>
  <si>
    <t>G9前翻一排三人座</t>
  </si>
  <si>
    <t>01.05.07.364</t>
  </si>
  <si>
    <t>G9前翻三排三人座</t>
  </si>
  <si>
    <t>01.05.07.367</t>
  </si>
  <si>
    <t>K1出口马来右舵双人座</t>
  </si>
  <si>
    <t>01.05.07.368</t>
  </si>
  <si>
    <t>K1出口马来右舵二排单人座</t>
  </si>
  <si>
    <t>01.05.07.368C</t>
  </si>
  <si>
    <t>K1出口马来右舵二排单人座（新面料）金达</t>
  </si>
  <si>
    <t>01.05.07.369</t>
  </si>
  <si>
    <t>K1出口马来右舵左背（有背板）</t>
  </si>
  <si>
    <t>01.05.07.370</t>
  </si>
  <si>
    <t>K1出口马来右舵右背（有背板）</t>
  </si>
  <si>
    <t>01.05.07.372</t>
  </si>
  <si>
    <t>K1出口马来右舵左背（无背板）</t>
  </si>
  <si>
    <t>01.05.09.001</t>
  </si>
  <si>
    <t>2019款M3000座垫护面02.12.03.292</t>
  </si>
  <si>
    <t>01.05.09.011</t>
  </si>
  <si>
    <t>2019款M3000靠背护面02.12.03.293</t>
  </si>
  <si>
    <t>01.05.24.002</t>
  </si>
  <si>
    <t>H4出口西班牙司机背护面</t>
  </si>
  <si>
    <t>01.05.24.003</t>
  </si>
  <si>
    <t>H4出口西班牙司机座护面</t>
  </si>
  <si>
    <t>01.05.24.004</t>
  </si>
  <si>
    <t>驾驶员靠背护面总成</t>
  </si>
  <si>
    <t>01.05.24.005</t>
  </si>
  <si>
    <t>驾驶员座垫护面总成</t>
  </si>
  <si>
    <t>01.05.24.006</t>
  </si>
  <si>
    <t>副驾驶员靠背护面总成</t>
  </si>
  <si>
    <t>01.05.24.007</t>
  </si>
  <si>
    <t>副驾驶员座垫护面总成</t>
  </si>
  <si>
    <t>01.05.28.001</t>
  </si>
  <si>
    <t>M4奥铃新内饰驾驶员座椅靠背</t>
  </si>
  <si>
    <t>01.05.28.002</t>
  </si>
  <si>
    <t>M4奥铃新内饰驾驶员座椅座垫</t>
  </si>
  <si>
    <t>01.05.28.003</t>
  </si>
  <si>
    <t>M4奥铃新内饰副驾驶员大背布套-2060</t>
  </si>
  <si>
    <t>01.05.28.004</t>
  </si>
  <si>
    <t>M4奥铃新内饰副驾驶员小背布套-1880</t>
  </si>
  <si>
    <t>01.05.28.005</t>
  </si>
  <si>
    <t>M4奥铃新内饰副驾驶员座垫布套-1880</t>
  </si>
  <si>
    <t>01.06.02.038</t>
  </si>
  <si>
    <t>K1窄车侧翻右背泡沫</t>
  </si>
  <si>
    <t>01.06.09.001</t>
  </si>
  <si>
    <t>m20司机背泡沫</t>
  </si>
  <si>
    <t>01.06.09.002</t>
  </si>
  <si>
    <t>m20司机座泡沫</t>
  </si>
  <si>
    <t>01.06.09.003</t>
  </si>
  <si>
    <t>m20副司机背泡沫</t>
  </si>
  <si>
    <t>01.06.09.004</t>
  </si>
  <si>
    <t>m20副司机座泡沫</t>
  </si>
  <si>
    <t>01.06.09.005</t>
  </si>
  <si>
    <t>m20中排侧翻左独立背泡沫</t>
  </si>
  <si>
    <t>01.06.09.006</t>
  </si>
  <si>
    <t>m20中排侧翻左独立座泡沫</t>
  </si>
  <si>
    <t>01.06.09.007</t>
  </si>
  <si>
    <t>m20中排侧翻右独立背泡沫</t>
  </si>
  <si>
    <t>01.06.09.008</t>
  </si>
  <si>
    <t>m20中排侧翻右独立座泡沫</t>
  </si>
  <si>
    <t>01.06.09.009</t>
  </si>
  <si>
    <t>m20后排三人座泡沫</t>
  </si>
  <si>
    <t>01.06.09.010</t>
  </si>
  <si>
    <t>m20后排三人背泡沫</t>
  </si>
  <si>
    <t>01.06.12.016</t>
  </si>
  <si>
    <t>H4G司机座泡沫</t>
  </si>
  <si>
    <t>01.06.12.017</t>
  </si>
  <si>
    <t>H4G司机背泡沫</t>
  </si>
  <si>
    <t>01.06.16.001</t>
  </si>
  <si>
    <t>J6K司机座泡沫</t>
  </si>
  <si>
    <t>01.06.16.016</t>
  </si>
  <si>
    <t>J6F-BA97（窄体）副驾驶员座垫泡沫总成6903410X2001A</t>
  </si>
  <si>
    <t>01.06.16.017</t>
  </si>
  <si>
    <t>J6F-BA97（窄体）中间座靠背泡沫总成6905310X2001A</t>
  </si>
  <si>
    <t>01.06.17.001</t>
  </si>
  <si>
    <t>A2后排背泡沫</t>
  </si>
  <si>
    <t>01.06.17.002</t>
  </si>
  <si>
    <t>A2正司机座泡沫</t>
  </si>
  <si>
    <t>01.06.17.003</t>
  </si>
  <si>
    <t>A2副司机座泡沫</t>
  </si>
  <si>
    <t>01.06.17.004</t>
  </si>
  <si>
    <t>A2织物背泡沫</t>
  </si>
  <si>
    <t>01.06.17.005</t>
  </si>
  <si>
    <t>A2正司机背泡沫</t>
  </si>
  <si>
    <t>01.06.17.006</t>
  </si>
  <si>
    <t>A2副司机背泡沫</t>
  </si>
  <si>
    <t>01.06.17.007</t>
  </si>
  <si>
    <t>A2后排座泡沫</t>
  </si>
  <si>
    <t>01.07.03.038</t>
  </si>
  <si>
    <t>奥铃升级1800副司机座</t>
  </si>
  <si>
    <t>01.07.03.056</t>
  </si>
  <si>
    <t>奥铃海外出口1995卧铺</t>
  </si>
  <si>
    <t>01.07.04.014</t>
  </si>
  <si>
    <t>陕汽重卡中间座布套（气囊）</t>
  </si>
  <si>
    <t>01.07.04.019</t>
  </si>
  <si>
    <t>陕汽L3000中间背</t>
  </si>
  <si>
    <t>01.07.04.020</t>
  </si>
  <si>
    <t>陕汽L3000中间座</t>
  </si>
  <si>
    <t>01.07.04.021</t>
  </si>
  <si>
    <t>陕汽重卡中间背布套（气囊）02.02.0553A</t>
  </si>
  <si>
    <t>01.07.04.024</t>
  </si>
  <si>
    <t>H3000副司机背布套</t>
  </si>
  <si>
    <t>01.07.04.026</t>
  </si>
  <si>
    <t>H3000/M3000司机座布套（新）</t>
  </si>
  <si>
    <t>01.07.04.028</t>
  </si>
  <si>
    <t>H3000背布套113</t>
  </si>
  <si>
    <t>01.07.04.048</t>
  </si>
  <si>
    <t>X3000分体正驾驶靠背布套</t>
  </si>
  <si>
    <t>01.07.04.049</t>
  </si>
  <si>
    <t>X3000分体正驾驶座布套</t>
  </si>
  <si>
    <t>01.07.04.050</t>
  </si>
  <si>
    <t>X3000分体副驾驶靠背布套</t>
  </si>
  <si>
    <t>01.07.04.051</t>
  </si>
  <si>
    <t>X3000分体副驾驶座布套</t>
  </si>
  <si>
    <t>01.07.04.053</t>
  </si>
  <si>
    <t>L3000司机背（通用）</t>
  </si>
  <si>
    <t>01.07.04.054</t>
  </si>
  <si>
    <t>L3000正司机背布面（0158）</t>
  </si>
  <si>
    <t>01.07.04.055</t>
  </si>
  <si>
    <t>H3000通风加热司机靠背布套（无布标识）</t>
  </si>
  <si>
    <t>01.07.05.003</t>
  </si>
  <si>
    <t>金王子司机背布套</t>
  </si>
  <si>
    <t>01.07.11.001B</t>
  </si>
  <si>
    <t>M4奥铃司机背（无兜）(金达）</t>
  </si>
  <si>
    <t>01.07.11.002B</t>
  </si>
  <si>
    <t>M4奥铃司机座（金达）</t>
  </si>
  <si>
    <t>01.07.11.003B</t>
  </si>
  <si>
    <t>M4奥铃副司机背（无兜）（金达）</t>
  </si>
  <si>
    <t>01.07.11.004B</t>
  </si>
  <si>
    <t>M4奥铃2060副司机小背（金达）</t>
  </si>
  <si>
    <t>01.07.11.005B</t>
  </si>
  <si>
    <t>M4奥铃2060副司机座垫（金达）</t>
  </si>
  <si>
    <t>01.07.11.006B</t>
  </si>
  <si>
    <t>M4奥铃2060卧铺（金达）</t>
  </si>
  <si>
    <t>01.07.11.007B</t>
  </si>
  <si>
    <t>M4奥铃1880副司机小背（金达）</t>
  </si>
  <si>
    <t>01.07.11.008B</t>
  </si>
  <si>
    <t>M4奥铃1880副司机座垫（金达）</t>
  </si>
  <si>
    <t>01.07.13.017A</t>
  </si>
  <si>
    <t>A2电动车（织物）后座护面总成（新）</t>
  </si>
  <si>
    <t>01.07.13.018A</t>
  </si>
  <si>
    <t>A2电动车革+布后座护面总成（新）</t>
  </si>
  <si>
    <t>01.07.13.019</t>
  </si>
  <si>
    <t>A2电动车（织物）司机前靠护面总成</t>
  </si>
  <si>
    <t>01.07.13.020A</t>
  </si>
  <si>
    <t>A2电动车（织物）副司机前座护面总成（新）</t>
  </si>
  <si>
    <t>01.07.13.021</t>
  </si>
  <si>
    <t>A2电动车（织物）后靠护面总成</t>
  </si>
  <si>
    <t>01.07.13.023</t>
  </si>
  <si>
    <t>A2电动车革＋布主司机前靠护面总成（有气囊）</t>
  </si>
  <si>
    <t>01.07.13.024</t>
  </si>
  <si>
    <t>A2电动车革＋布副司机前靠护面总成（有气囊）</t>
  </si>
  <si>
    <t>01.07.13.025A</t>
  </si>
  <si>
    <t>A2电动车革＋布6位主司机前座护面总成（新）</t>
  </si>
  <si>
    <t>01.07.13.026A</t>
  </si>
  <si>
    <t>A2电动车革＋布4位副司机前座护面总成（新）</t>
  </si>
  <si>
    <t>01.07.13.027</t>
  </si>
  <si>
    <t>A2电动车革＋布后靠护面总成</t>
  </si>
  <si>
    <t>01.07.14.009</t>
  </si>
  <si>
    <t>F3000气囊中间背</t>
  </si>
  <si>
    <t>01.07.14.010</t>
  </si>
  <si>
    <t>F3000气囊中间座</t>
  </si>
  <si>
    <t>01.07.14.017</t>
  </si>
  <si>
    <t>F3000液压副司机背布套DZ132415100019</t>
  </si>
  <si>
    <t>01.07.16.001</t>
  </si>
  <si>
    <t>L3000通风中间靠背护面总成（SHT0011216）</t>
  </si>
  <si>
    <t>01.07.16.002</t>
  </si>
  <si>
    <t>L3000通风中间座垫护面总成（SHT0011217）</t>
  </si>
  <si>
    <t>01.07.16.003</t>
  </si>
  <si>
    <t>L3000通风扶手护面总成（SHT0011095）</t>
  </si>
  <si>
    <t>01.08.07.002</t>
  </si>
  <si>
    <t>M31RB后排罩手扣（格陵兰白）</t>
  </si>
  <si>
    <t>01.08.07.007</t>
  </si>
  <si>
    <t>M31RB后牌照装饰板（钢琴黑）</t>
  </si>
  <si>
    <t>01.08.07.008</t>
  </si>
  <si>
    <t>M31RB手扣（钢琴黑）</t>
  </si>
  <si>
    <t>02.01.01.161</t>
  </si>
  <si>
    <t>ETX改型广角镜镜片（新）</t>
  </si>
  <si>
    <t>02.01.01.162</t>
  </si>
  <si>
    <t>ETX改型后视镜镜片</t>
  </si>
  <si>
    <t>02.01.01.188</t>
  </si>
  <si>
    <t>一汽MV3主镜片</t>
  </si>
  <si>
    <t>02.01.01.189</t>
  </si>
  <si>
    <t>一汽MV3广角镜片</t>
  </si>
  <si>
    <t>02.01.01.224</t>
  </si>
  <si>
    <t>C7主镜片左</t>
  </si>
  <si>
    <t>02.01.01.225</t>
  </si>
  <si>
    <t>C7主镜片右</t>
  </si>
  <si>
    <t>02.01.01.226</t>
  </si>
  <si>
    <t>C7广角镜片左</t>
  </si>
  <si>
    <t>02.01.01.227</t>
  </si>
  <si>
    <t>C7广角镜片右</t>
  </si>
  <si>
    <t>02.01.03.103</t>
  </si>
  <si>
    <t>豪泺左下镜座</t>
  </si>
  <si>
    <t>02.01.03.104</t>
  </si>
  <si>
    <t>豪泺右上镜座</t>
  </si>
  <si>
    <t>02.01.03.219</t>
  </si>
  <si>
    <t>MV3左上座</t>
  </si>
  <si>
    <t>02.01.03.220</t>
  </si>
  <si>
    <t>MV3右上座</t>
  </si>
  <si>
    <t>02.01.03.221</t>
  </si>
  <si>
    <t>MV3左下座</t>
  </si>
  <si>
    <t>02.01.03.222</t>
  </si>
  <si>
    <t>MV3右下座</t>
  </si>
  <si>
    <t>02.01.03.224</t>
  </si>
  <si>
    <t>ETX改型上镜座右</t>
  </si>
  <si>
    <t>02.01.04.033</t>
  </si>
  <si>
    <t>弹簧压盖</t>
  </si>
  <si>
    <t>02.01.04.034</t>
  </si>
  <si>
    <t>弹簧底盖</t>
  </si>
  <si>
    <t>02.01.04.050</t>
  </si>
  <si>
    <t>ETX上镜杆护套</t>
  </si>
  <si>
    <t>02.01.04.052A</t>
  </si>
  <si>
    <t>ETX镜杆下连接座(汇铭）</t>
  </si>
  <si>
    <t>02.01.04.259</t>
  </si>
  <si>
    <t>快换机构托板</t>
  </si>
  <si>
    <t>02.01.04.356</t>
  </si>
  <si>
    <t>ETX改型安装板</t>
  </si>
  <si>
    <t>02.01.04.358</t>
  </si>
  <si>
    <t>M20胶条</t>
  </si>
  <si>
    <t>02.01.04.362</t>
  </si>
  <si>
    <t>ETX下镜座压框</t>
  </si>
  <si>
    <t>02.01.04.363</t>
  </si>
  <si>
    <t>ETX镜臂右</t>
  </si>
  <si>
    <t>02.01.04.453</t>
  </si>
  <si>
    <t>一汽MV3镜杆下护套</t>
  </si>
  <si>
    <t>02.01.04.521</t>
  </si>
  <si>
    <t>ETX改型右胶垫</t>
  </si>
  <si>
    <t>02.01.04.527</t>
  </si>
  <si>
    <t>M20三角垫</t>
  </si>
  <si>
    <t>02.01.04.665</t>
  </si>
  <si>
    <t>奥威十字横梁（汇铭）</t>
  </si>
  <si>
    <t>02.01.04.666</t>
  </si>
  <si>
    <t>奥威固定旋转座</t>
  </si>
  <si>
    <t>02.01.04.672</t>
  </si>
  <si>
    <t>豪沃旋转底座</t>
  </si>
  <si>
    <t>02.01.04.677</t>
  </si>
  <si>
    <t>驭菱左镜座下盖（京港）</t>
  </si>
  <si>
    <t>02.01.04.678</t>
  </si>
  <si>
    <t>驭菱右镜座下盖（京港）</t>
  </si>
  <si>
    <t>02.01.04.680</t>
  </si>
  <si>
    <t>H4前下视镜臂上装饰罩(小)</t>
  </si>
  <si>
    <t>02.01.04.681</t>
  </si>
  <si>
    <t>H4前下视镜臂下装饰罩（大）</t>
  </si>
  <si>
    <t>02.01.04.685</t>
  </si>
  <si>
    <t>驭菱左镜座上盖（汇铭）</t>
  </si>
  <si>
    <t>02.01.04.686</t>
  </si>
  <si>
    <t>驭菱右镜座上盖（汇铭）</t>
  </si>
  <si>
    <t>02.01.04.716</t>
  </si>
  <si>
    <t>捷运支架保护盖左</t>
  </si>
  <si>
    <t>02.01.04.717</t>
  </si>
  <si>
    <t>捷运支架保护盖右</t>
  </si>
  <si>
    <t>02.01.04.718</t>
  </si>
  <si>
    <t>捷运路面镜支镜保护盖</t>
  </si>
  <si>
    <t>02.01.04.745</t>
  </si>
  <si>
    <t>一汽MV3调整机构安装座</t>
  </si>
  <si>
    <t>02.01.04.746</t>
  </si>
  <si>
    <t>T7H左反光罩（REM0002258）</t>
  </si>
  <si>
    <t>02.01.04.747</t>
  </si>
  <si>
    <t>T7H右反光罩（REM0002286）</t>
  </si>
  <si>
    <t>02.01.04.749</t>
  </si>
  <si>
    <t>T5G左上安装座垫（REM0002478）</t>
  </si>
  <si>
    <t>02.01.04.750</t>
  </si>
  <si>
    <t>T5G左下安装座垫（REM0002479）</t>
  </si>
  <si>
    <t>02.01.04.751</t>
  </si>
  <si>
    <t>T5G右上安装座垫（REM0002487）</t>
  </si>
  <si>
    <t>02.01.04.752</t>
  </si>
  <si>
    <t>T5G右下安装座垫（REM0002488）</t>
  </si>
  <si>
    <t>02.01.05.093</t>
  </si>
  <si>
    <t>ETX镜座档位弹簧</t>
  </si>
  <si>
    <t>02.01.05.111</t>
  </si>
  <si>
    <t>J6K弹簧</t>
  </si>
  <si>
    <t>02.01.05.112</t>
  </si>
  <si>
    <t>ETX改型弹簧</t>
  </si>
  <si>
    <t>02.01.05.173</t>
  </si>
  <si>
    <t>M50N阻尼片</t>
  </si>
  <si>
    <t>02.01.05.176</t>
  </si>
  <si>
    <t>奥威弹簧</t>
  </si>
  <si>
    <t>02.01.05.177</t>
  </si>
  <si>
    <t>奥威弹簧座</t>
  </si>
  <si>
    <t>02.01.05.179</t>
  </si>
  <si>
    <t>豪泺十字横梁</t>
  </si>
  <si>
    <t>02.01.05.180</t>
  </si>
  <si>
    <t>豪泺弹簧座</t>
  </si>
  <si>
    <t>02.01.05.184</t>
  </si>
  <si>
    <t>一汽MV3下镜座垫片右</t>
  </si>
  <si>
    <t>02.01.05.185</t>
  </si>
  <si>
    <t>一汽MV3上镜座垫片</t>
  </si>
  <si>
    <t>02.01.05.186</t>
  </si>
  <si>
    <t>一汽MV3下镜座垫片左</t>
  </si>
  <si>
    <t>02.01.05.292</t>
  </si>
  <si>
    <t>C7主镜阻尼片</t>
  </si>
  <si>
    <t>02.01.05.303</t>
  </si>
  <si>
    <t>T5G上安装座弹簧</t>
  </si>
  <si>
    <t>02.01.05.307</t>
  </si>
  <si>
    <t>H6下镜座弹簧</t>
  </si>
  <si>
    <t>02.01.05.308</t>
  </si>
  <si>
    <t>H6补盲镜弹簧</t>
  </si>
  <si>
    <t>02.01.06.065</t>
  </si>
  <si>
    <t>1780小垫片</t>
  </si>
  <si>
    <t>02.01.06.124</t>
  </si>
  <si>
    <t>机用打包带</t>
  </si>
  <si>
    <t>02.01.06.287</t>
  </si>
  <si>
    <t>ETX改型手动右后视镜新国标纸箱</t>
  </si>
  <si>
    <t>02.01.06.305</t>
  </si>
  <si>
    <t>ETX改型下镜座插片</t>
  </si>
  <si>
    <t>02.01.06.306</t>
  </si>
  <si>
    <t>M31RB纸箱</t>
  </si>
  <si>
    <t>02.01.06.331</t>
  </si>
  <si>
    <t>MV3后视镜纸箱左</t>
  </si>
  <si>
    <t>02.01.06.333</t>
  </si>
  <si>
    <t>MV3后视镜纸箱右</t>
  </si>
  <si>
    <t>02.01.07.001</t>
  </si>
  <si>
    <t>3.5*13平头自攻钉</t>
  </si>
  <si>
    <t>02.01.07.036</t>
  </si>
  <si>
    <t>6*35十一字螺丝</t>
  </si>
  <si>
    <t>02.01.07.181</t>
  </si>
  <si>
    <t>φ4.2*16元机自攻螺丝（黑锌）</t>
  </si>
  <si>
    <t>02.01.07.231</t>
  </si>
  <si>
    <t>十字圆头自攻4.2*19</t>
  </si>
  <si>
    <t>02.01.07.232</t>
  </si>
  <si>
    <t>十字圆头自攻4.8*25</t>
  </si>
  <si>
    <t>02.01.07.235</t>
  </si>
  <si>
    <t>十字圆头自攻4.8*16小头</t>
  </si>
  <si>
    <t>02.01.07.237</t>
  </si>
  <si>
    <t>内六角螺栓黑锌M6*25</t>
  </si>
  <si>
    <t>02.01.07.240</t>
  </si>
  <si>
    <t>十字自攻钉ST4.8*16</t>
  </si>
  <si>
    <t>02.01.07.274</t>
  </si>
  <si>
    <t>元机自攻2.9*42</t>
  </si>
  <si>
    <t>02.01.07.288</t>
  </si>
  <si>
    <t>外六角8*30黑达罗</t>
  </si>
  <si>
    <t>02.01.07.303</t>
  </si>
  <si>
    <t>元机自攻4.8*52</t>
  </si>
  <si>
    <t>02.01.07.309</t>
  </si>
  <si>
    <t>4.8*42自攻钉</t>
  </si>
  <si>
    <t>02.01.07.310</t>
  </si>
  <si>
    <t>6*25外方黑达克罗</t>
  </si>
  <si>
    <t>02.01.07.312</t>
  </si>
  <si>
    <t>内六 8*25黑</t>
  </si>
  <si>
    <t>02.01.07.314</t>
  </si>
  <si>
    <t>外六8*65（达克罗）</t>
  </si>
  <si>
    <t>02.01.07.315</t>
  </si>
  <si>
    <t>4*16沉头自攻（黑锌）</t>
  </si>
  <si>
    <t>02.01.07.317</t>
  </si>
  <si>
    <t>C7上镜座螺母平垫</t>
  </si>
  <si>
    <t>02.01.07.318</t>
  </si>
  <si>
    <t>C7上镜座弹簧垫圈</t>
  </si>
  <si>
    <t>02.01.07.320</t>
  </si>
  <si>
    <t>开口型平圆头抽芯铆钉51级</t>
  </si>
  <si>
    <t>02.01.08.060</t>
  </si>
  <si>
    <t>ETX改型前下镜片泡棉</t>
  </si>
  <si>
    <t>02.01.10.124</t>
  </si>
  <si>
    <t>德龙大保护盖（80）</t>
  </si>
  <si>
    <t>02.01.10.200</t>
  </si>
  <si>
    <t>蒙派克固定卡扣（小）</t>
  </si>
  <si>
    <t>02.01.10.209</t>
  </si>
  <si>
    <t>三排左护盖（米黄）</t>
  </si>
  <si>
    <t>02.01.10.211</t>
  </si>
  <si>
    <t>中排独立左外护盖（米黄）</t>
  </si>
  <si>
    <t>02.01.10.212</t>
  </si>
  <si>
    <t>中排独立右外护盖（米黄）</t>
  </si>
  <si>
    <t>02.01.10.213</t>
  </si>
  <si>
    <t>中排独立左内护盖（米黄）</t>
  </si>
  <si>
    <t>02.01.10.214</t>
  </si>
  <si>
    <t>中排独立右内护盖（米黄）</t>
  </si>
  <si>
    <t>02.01.10.216</t>
  </si>
  <si>
    <t>正司机右内护盖（米黄）</t>
  </si>
  <si>
    <t>02.01.10.217</t>
  </si>
  <si>
    <t>副司机右外护盖（米黄）</t>
  </si>
  <si>
    <t>02.01.10.218</t>
  </si>
  <si>
    <t>三排左护盖（深灰）2.03.177</t>
  </si>
  <si>
    <t>02.01.10.221</t>
  </si>
  <si>
    <t>中排独立左内护盖（深灰）2.03.138</t>
  </si>
  <si>
    <t>02.01.10.222</t>
  </si>
  <si>
    <t>中排独立右内护盖（深灰）2.03.136</t>
  </si>
  <si>
    <t>02.01.10.223</t>
  </si>
  <si>
    <t>副司机右外护盖（深灰）2.03.134</t>
  </si>
  <si>
    <t>02.01.10.224</t>
  </si>
  <si>
    <t>中排独立左外护盖（深灰）2.03.137</t>
  </si>
  <si>
    <t>02.01.10.233</t>
  </si>
  <si>
    <t>中排独立右内护盖（浅灰）2.03.271</t>
  </si>
  <si>
    <t>02.01.10.234</t>
  </si>
  <si>
    <t>中排独立左内护盖（浅灰）2.03.273</t>
  </si>
  <si>
    <t>02.01.10.235</t>
  </si>
  <si>
    <t>正司机左外护盖不带孔（浅灰）2.03.391</t>
  </si>
  <si>
    <t>02.01.10.237</t>
  </si>
  <si>
    <t>三排左护盖（浅灰）2.03.286</t>
  </si>
  <si>
    <t>02.01.10.397</t>
  </si>
  <si>
    <t>一汽MV3广角镜镜片托板</t>
  </si>
  <si>
    <t>02.01.10.398</t>
  </si>
  <si>
    <t>一汽MV3主后视镜镜片托板</t>
  </si>
  <si>
    <t>02.01.10.498</t>
  </si>
  <si>
    <t>ETX改型前下视后盖</t>
  </si>
  <si>
    <t>02.01.10.596</t>
  </si>
  <si>
    <t>H5阻尼器调节内摆塑料件</t>
  </si>
  <si>
    <t>02.01.10.623</t>
  </si>
  <si>
    <t>H5驾驶员调角器右罩壳</t>
  </si>
  <si>
    <t>02.01.10.626</t>
  </si>
  <si>
    <t>T7H下镜座装饰罩左</t>
  </si>
  <si>
    <t>02.01.10.699</t>
  </si>
  <si>
    <t>X3000前部罩壳</t>
  </si>
  <si>
    <t>02.01.10.700</t>
  </si>
  <si>
    <t>X3000副驾驶员靠背饰板</t>
  </si>
  <si>
    <t>02.01.10.701</t>
  </si>
  <si>
    <t>X3000主驾驶员靠背饰板</t>
  </si>
  <si>
    <t>02.01.10.725</t>
  </si>
  <si>
    <t>H4A司机左罩壳(堵孔)</t>
  </si>
  <si>
    <t>02.02.31.023</t>
  </si>
  <si>
    <t>H5靠背头枕管</t>
  </si>
  <si>
    <t>02.02.33.002</t>
  </si>
  <si>
    <t>座框前后横管</t>
  </si>
  <si>
    <t>02.02.41.001</t>
  </si>
  <si>
    <t>P203前横管6801256X1006A</t>
  </si>
  <si>
    <t>02.02.41.002</t>
  </si>
  <si>
    <t>P203前联动管</t>
  </si>
  <si>
    <t>02.02.41.003</t>
  </si>
  <si>
    <t>P203后联动管</t>
  </si>
  <si>
    <t>02.02.41.004</t>
  </si>
  <si>
    <t>P203副驾后支撑管6901236X1006A</t>
  </si>
  <si>
    <t>02.03.03.025A</t>
  </si>
  <si>
    <t>阻尼器紧固螺栓短</t>
  </si>
  <si>
    <t>02.03.03.119</t>
  </si>
  <si>
    <t>M5焊接螺母</t>
  </si>
  <si>
    <t>02.03.07.092</t>
  </si>
  <si>
    <t>气阀</t>
  </si>
  <si>
    <t>02.03.07.159</t>
  </si>
  <si>
    <t>铝支架扎带4*200</t>
  </si>
  <si>
    <t>02.03.07.202</t>
  </si>
  <si>
    <t>8*20外方螺丝</t>
  </si>
  <si>
    <t>02.03.07.215A</t>
  </si>
  <si>
    <t>陕汽M3000阻尼器</t>
  </si>
  <si>
    <t>02.03.07.216</t>
  </si>
  <si>
    <t>陕汽F3000阻尼器</t>
  </si>
  <si>
    <t>02.03.07.222</t>
  </si>
  <si>
    <t>阻尼器H3000</t>
  </si>
  <si>
    <t>02.03.19.011</t>
  </si>
  <si>
    <t>下框前连接柱</t>
  </si>
  <si>
    <t>02.03.19.013</t>
  </si>
  <si>
    <t>下框后连接柱</t>
  </si>
  <si>
    <t>02.03.19.015</t>
  </si>
  <si>
    <t>上框内支撑柱</t>
  </si>
  <si>
    <t>02.03.19.067</t>
  </si>
  <si>
    <t>后旋转销轴</t>
  </si>
  <si>
    <t>02.03.19.072</t>
  </si>
  <si>
    <t>3*6十字槽盘头螺钉(H4)(F3000/X3000)</t>
  </si>
  <si>
    <t>02.03.24.064</t>
  </si>
  <si>
    <t>M20前排右椅外滑轨总成</t>
  </si>
  <si>
    <t>02.03.24.065</t>
  </si>
  <si>
    <t>M20前排右椅内滑轨总成</t>
  </si>
  <si>
    <t>02.03.24.066</t>
  </si>
  <si>
    <t>M20前排手柄</t>
  </si>
  <si>
    <t>02.03.26.027B</t>
  </si>
  <si>
    <t>H4A升级星盘主2534832X有轴</t>
  </si>
  <si>
    <t>02.03.26.033</t>
  </si>
  <si>
    <t>H4A仰角调节机构钣金件1</t>
  </si>
  <si>
    <t>02.03.27.060</t>
  </si>
  <si>
    <t>一汽D04风扇固定支架</t>
  </si>
  <si>
    <t>02.03.27.094</t>
  </si>
  <si>
    <t>D03扶手固定螺母柱</t>
  </si>
  <si>
    <t>02.03.27.095</t>
  </si>
  <si>
    <t>D03扶手支架焊接组件</t>
  </si>
  <si>
    <t>02.03.29.009</t>
  </si>
  <si>
    <t>扭力簧</t>
  </si>
  <si>
    <t>02.03.29.010</t>
  </si>
  <si>
    <t>S簧限位钢丝</t>
  </si>
  <si>
    <t>02.03.29.017</t>
  </si>
  <si>
    <t>座垫合棉支撑钢丝</t>
  </si>
  <si>
    <t>02.03.29.044</t>
  </si>
  <si>
    <t>C32B无油润滑轴承（25*426*432*8）</t>
  </si>
  <si>
    <t>02.03.29.045B</t>
  </si>
  <si>
    <t>C32B滑槽总成1新型</t>
  </si>
  <si>
    <t>02.03.29.046B</t>
  </si>
  <si>
    <t>C32B滑槽总成2新型</t>
  </si>
  <si>
    <t>02.03.29.047B</t>
  </si>
  <si>
    <t>C32B滑槽总成3新型</t>
  </si>
  <si>
    <t>02.03.29.048B</t>
  </si>
  <si>
    <t>C32B滑槽总成4新型</t>
  </si>
  <si>
    <t>02.03.29.055</t>
  </si>
  <si>
    <t>C32B主驾线束支撑板</t>
  </si>
  <si>
    <t>02.03.29.056</t>
  </si>
  <si>
    <t>C32B副驾线束支撑板</t>
  </si>
  <si>
    <t>02.03.29.064</t>
  </si>
  <si>
    <t>C32B台阶螺栓</t>
  </si>
  <si>
    <t>02.03.29.067</t>
  </si>
  <si>
    <t>C32B铆钉</t>
  </si>
  <si>
    <t>02.03.29.070</t>
  </si>
  <si>
    <t>C32B无油衬套轴承（14*16*21*6）大</t>
  </si>
  <si>
    <t>02.03.29.074</t>
  </si>
  <si>
    <t>C32B限位片</t>
  </si>
  <si>
    <t>02.03.29.085</t>
  </si>
  <si>
    <t>C32B止动华司/MFZn5-C（三价铬）</t>
  </si>
  <si>
    <t>02.03.29.092</t>
  </si>
  <si>
    <t>C32B主驾安全带固定板</t>
  </si>
  <si>
    <t>02.03.29.093</t>
  </si>
  <si>
    <t>C32B副驾安全带固定板</t>
  </si>
  <si>
    <t>02.03.29.106</t>
  </si>
  <si>
    <t>C32B座弹簧网</t>
  </si>
  <si>
    <t>02.03.29.117</t>
  </si>
  <si>
    <t>M8镀黑锌锁母</t>
  </si>
  <si>
    <t>02.03.29.146</t>
  </si>
  <si>
    <t>C32B副驾座框左侧边板总成</t>
  </si>
  <si>
    <t>02.03.29.147</t>
  </si>
  <si>
    <t>C32B主驾座框右侧边板总成</t>
  </si>
  <si>
    <t>02.03.29.148</t>
  </si>
  <si>
    <t>C32B副驾座框右侧边板总成</t>
  </si>
  <si>
    <t>02.03.29.149</t>
  </si>
  <si>
    <t>C32B主驾座框左侧边板总成</t>
  </si>
  <si>
    <t>02.03.29.155</t>
  </si>
  <si>
    <t>C32B表皮固定钢丝AB焊接总成</t>
  </si>
  <si>
    <t>02.03.29.162</t>
  </si>
  <si>
    <t>6*20内方螺栓黑</t>
  </si>
  <si>
    <t>02.03.29.166</t>
  </si>
  <si>
    <t>C32B升降棘轮固定板320601408100</t>
  </si>
  <si>
    <t>02.03.35.104</t>
  </si>
  <si>
    <t>M50N左前侧横梁支撑板</t>
  </si>
  <si>
    <t>02.03.35.105</t>
  </si>
  <si>
    <t>M50N右前侧横梁支撑板</t>
  </si>
  <si>
    <t>02.03.37.069</t>
  </si>
  <si>
    <t>X3000防尘橡胶护套</t>
  </si>
  <si>
    <t>02.03.37.098</t>
  </si>
  <si>
    <t>X3000大帽拉铆钉48*16*16</t>
  </si>
  <si>
    <t>02.03.44.013</t>
  </si>
  <si>
    <t>H5左旁侧板</t>
  </si>
  <si>
    <t>02.03.44.014</t>
  </si>
  <si>
    <t>H5右旁侧板</t>
  </si>
  <si>
    <t>02.03.45.001</t>
  </si>
  <si>
    <t>A平台齿板</t>
  </si>
  <si>
    <t>02.03.45.002</t>
  </si>
  <si>
    <t>A平台后联动片</t>
  </si>
  <si>
    <t>02.03.45.003</t>
  </si>
  <si>
    <t>A平台靠背复位卷簧</t>
  </si>
  <si>
    <t>02.03.45.004</t>
  </si>
  <si>
    <t>A平台扭力杆</t>
  </si>
  <si>
    <t>02.03.45.007</t>
  </si>
  <si>
    <t>A平台限位套</t>
  </si>
  <si>
    <t>02.03.45.018</t>
  </si>
  <si>
    <t>A平台滑轨连接板左件</t>
  </si>
  <si>
    <t>02.03.45.019</t>
  </si>
  <si>
    <t>A平台滑轨连接板右件</t>
  </si>
  <si>
    <t>02.03.45.026</t>
  </si>
  <si>
    <t>6*10全铁拉铆钉</t>
  </si>
  <si>
    <t>02.03.45.028</t>
  </si>
  <si>
    <t>A平台台阶铆钉A</t>
  </si>
  <si>
    <t>02.03.45.029</t>
  </si>
  <si>
    <t>A平台M6全金属法兰面自锁螺母</t>
  </si>
  <si>
    <t>02.03.49.001</t>
  </si>
  <si>
    <t>M3000阻尼器上支架安装螺栓轴套</t>
  </si>
  <si>
    <t>02.03.50.001</t>
  </si>
  <si>
    <t>P203主驾罩壳固定钢丝焊接总成</t>
  </si>
  <si>
    <t>02.03.50.002</t>
  </si>
  <si>
    <t>P203副驾罩壳固定钢丝焊接总成</t>
  </si>
  <si>
    <t>02.03.50.005</t>
  </si>
  <si>
    <t>P203座垫面套固定钢丝</t>
  </si>
  <si>
    <t>02.03.50.006</t>
  </si>
  <si>
    <t>P203座垫支撑钢丝A</t>
  </si>
  <si>
    <t>02.03.50.007</t>
  </si>
  <si>
    <t>P203座垫面套钢丝B</t>
  </si>
  <si>
    <t>02.03.50.008</t>
  </si>
  <si>
    <t>P203座U型支撑管</t>
  </si>
  <si>
    <t>02.03.50.014</t>
  </si>
  <si>
    <t>P203主驾安全带加强板焊接总成</t>
  </si>
  <si>
    <t>02.03.50.015</t>
  </si>
  <si>
    <t>P203副驾左前支架</t>
  </si>
  <si>
    <t>02.03.50.016</t>
  </si>
  <si>
    <t>P203副驾右前支架</t>
  </si>
  <si>
    <t>02.03.50.020</t>
  </si>
  <si>
    <t>P203手动升降棘轮机构总成2182088X</t>
  </si>
  <si>
    <t>02.03.50.028</t>
  </si>
  <si>
    <t>P203调角手柄复位簧</t>
  </si>
  <si>
    <t>02.03.50.029</t>
  </si>
  <si>
    <t>P203座垫悬簧总成6801205*1006A</t>
  </si>
  <si>
    <t>02.03.50.035</t>
  </si>
  <si>
    <t>P203衬套A-19006</t>
  </si>
  <si>
    <t>02.03.50.041</t>
  </si>
  <si>
    <t>P203U型把手</t>
  </si>
  <si>
    <t>02.03.50.042</t>
  </si>
  <si>
    <t>P203主驾电动右侧滑轨总成P000004</t>
  </si>
  <si>
    <t>02.03.50.043</t>
  </si>
  <si>
    <t>P203主驾电动左侧滑轨总成P000003</t>
  </si>
  <si>
    <t>02.03.50.044</t>
  </si>
  <si>
    <t>P203电机支架总成固定螺钉1971552</t>
  </si>
  <si>
    <t>02.03.50.045</t>
  </si>
  <si>
    <t>P203电机及支架总成P10086</t>
  </si>
  <si>
    <t>02.03.50.047</t>
  </si>
  <si>
    <t>P203副驾左后支架6901233X1006A</t>
  </si>
  <si>
    <t>02.03.50.048</t>
  </si>
  <si>
    <t>P203副驾右后支架6901234X1006A</t>
  </si>
  <si>
    <t>02.03.50.049</t>
  </si>
  <si>
    <t>P203塑料定心零件6804242XP2WXA</t>
  </si>
  <si>
    <t>02.03.50.052</t>
  </si>
  <si>
    <t>P203前排座椅靠背左侧连接板6801531X0001A</t>
  </si>
  <si>
    <t>02.03.50.053</t>
  </si>
  <si>
    <t>P203前排座椅靠背右侧连接板6801551X0001A</t>
  </si>
  <si>
    <t>02.03.50.055</t>
  </si>
  <si>
    <t>P203前联动片左件6801231X0001A</t>
  </si>
  <si>
    <t>02.03.50.056</t>
  </si>
  <si>
    <t>P203前联动片右件6801254X0001A</t>
  </si>
  <si>
    <t>02.03.50.057</t>
  </si>
  <si>
    <t>P203手动升降棘轮支架点焊组件6801211X0001A-1</t>
  </si>
  <si>
    <t>02.03.50.058</t>
  </si>
  <si>
    <t>P203升降棘轮支架6801211X0001A</t>
  </si>
  <si>
    <t>02.03.50.061</t>
  </si>
  <si>
    <t>P203主驾左侧滑轨前地脚总成6804250X1006A</t>
  </si>
  <si>
    <t>02.03.50.062</t>
  </si>
  <si>
    <t>P203后地脚总成6804265X1006A</t>
  </si>
  <si>
    <t>02.03.50.068</t>
  </si>
  <si>
    <t>P203后联动管钢衬</t>
  </si>
  <si>
    <t>02.03.50.069</t>
  </si>
  <si>
    <t>P203前联动管钢衬</t>
  </si>
  <si>
    <t>02.03.50.071</t>
  </si>
  <si>
    <t>P203前联动管垫片</t>
  </si>
  <si>
    <t>02.03.51.001</t>
  </si>
  <si>
    <t>F3000安全带固定板金件</t>
  </si>
  <si>
    <t>02.03.51.019</t>
  </si>
  <si>
    <t>F3000防尘罩（M3000-H通用）</t>
  </si>
  <si>
    <t>02.04.09.007</t>
  </si>
  <si>
    <t>标准杆ф18</t>
  </si>
  <si>
    <t>02.04.17.009</t>
  </si>
  <si>
    <t>自喷漆黑色400ml</t>
  </si>
  <si>
    <t>02.05.01.010</t>
  </si>
  <si>
    <t>Q195  φ25×2.0钢管（光亮管）</t>
  </si>
  <si>
    <t>02.05.05.050</t>
  </si>
  <si>
    <t>焊管（冷拔）Q345.26*1.8*L</t>
  </si>
  <si>
    <t>02.05.07.022</t>
  </si>
  <si>
    <t>卷材1.6</t>
  </si>
  <si>
    <t>02.06.02.174</t>
  </si>
  <si>
    <t>奥铃镜杆（18）（喷涂）</t>
  </si>
  <si>
    <t>02.06.02.190</t>
  </si>
  <si>
    <t>VT平顶下视镜杆（喷涂）</t>
  </si>
  <si>
    <t>02.12.02.003</t>
  </si>
  <si>
    <t>φ4.2*13大扁头自攻钉螺丝</t>
  </si>
  <si>
    <t>02.12.02.010</t>
  </si>
  <si>
    <t>φ8*25高强外方螺丝（黑）</t>
  </si>
  <si>
    <t>02.12.02.015</t>
  </si>
  <si>
    <t>φ5*20元机十字钉</t>
  </si>
  <si>
    <t>02.12.02.071</t>
  </si>
  <si>
    <t>（6486）φ4*8大扁头(彩)</t>
  </si>
  <si>
    <t>02.12.02.150</t>
  </si>
  <si>
    <t>10*25法兰面带齿螺栓</t>
  </si>
  <si>
    <t>02.12.05.029</t>
  </si>
  <si>
    <t>座侧支撑管</t>
  </si>
  <si>
    <t>02.12.06.107</t>
  </si>
  <si>
    <t>H4司机背安全带外罩壳固定片中间</t>
  </si>
  <si>
    <t>02.12.08.060</t>
  </si>
  <si>
    <t>K1侧翻右座罩壳</t>
  </si>
  <si>
    <t>02.12.16.042</t>
  </si>
  <si>
    <t>306中排左侧座椅折叠器</t>
  </si>
  <si>
    <t>02.12.24.016</t>
  </si>
  <si>
    <t>M20长拉线</t>
  </si>
  <si>
    <t>02.12.24.090</t>
  </si>
  <si>
    <t>M20安全带出口罩（米）</t>
  </si>
  <si>
    <t>02.12.24.125</t>
  </si>
  <si>
    <t>M20中排独立左侧调节器</t>
  </si>
  <si>
    <t>02.12.24.126</t>
  </si>
  <si>
    <t>M20中排独立右侧调节器</t>
  </si>
  <si>
    <t>02.12.26.012</t>
  </si>
  <si>
    <t>C50EB二排头枕总成（灰色织物）320121101200</t>
  </si>
  <si>
    <t>02.12.27.003</t>
  </si>
  <si>
    <t>J6F副驾驶员座椅座垫骨架总成（1895窄体）</t>
  </si>
  <si>
    <t>年 月 日资产清查（长期股权投资）汇总表</t>
  </si>
  <si>
    <t xml:space="preserve">              单位：元           </t>
  </si>
  <si>
    <t xml:space="preserve">盘点金额  </t>
  </si>
  <si>
    <t>盈亏</t>
  </si>
  <si>
    <t>资产清查--长期股权投资明细表长期股权投资明细表--表18</t>
  </si>
  <si>
    <t>被投资单位名称</t>
  </si>
  <si>
    <t>投资金额</t>
  </si>
  <si>
    <t>清查金额</t>
  </si>
  <si>
    <t>盘盈金额</t>
  </si>
  <si>
    <t>盘亏金额</t>
  </si>
  <si>
    <t>投资比例</t>
  </si>
  <si>
    <t>合    计</t>
  </si>
  <si>
    <t>财产物资清查盘点汇总表（固定资产）--表19</t>
  </si>
  <si>
    <t xml:space="preserve">单位：元  </t>
  </si>
  <si>
    <t>固定资产-房屋、建筑物</t>
  </si>
  <si>
    <t>固定资产-机器设备</t>
  </si>
  <si>
    <t>固定资产-运输工具</t>
  </si>
  <si>
    <t>固定资产-电子设备</t>
  </si>
  <si>
    <t>固定资产-办公设备</t>
  </si>
  <si>
    <t>固定资产-模具</t>
  </si>
  <si>
    <t>固定资产-其它</t>
  </si>
  <si>
    <t>固定资产-外协资产</t>
  </si>
  <si>
    <t>固定资产-外借资产</t>
  </si>
  <si>
    <t>注释：可加行，注意公式;按资产净值统计。</t>
  </si>
  <si>
    <t>固定资产清查--房屋表、建筑物--表1</t>
  </si>
  <si>
    <t>清查基准日: 年 月 日</t>
  </si>
  <si>
    <t>填报日期201*年  月  日</t>
  </si>
  <si>
    <t>固定资产名称</t>
  </si>
  <si>
    <t>结构类型</t>
  </si>
  <si>
    <t>总层数</t>
  </si>
  <si>
    <t>总栋数</t>
  </si>
  <si>
    <t>建造年月</t>
  </si>
  <si>
    <r>
      <rPr>
        <sz val="10"/>
        <rFont val="宋体"/>
        <charset val="134"/>
      </rPr>
      <t>建筑面积(M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)</t>
    </r>
  </si>
  <si>
    <t>建筑总造价(元)</t>
  </si>
  <si>
    <t>建筑净值（元）</t>
  </si>
  <si>
    <t>资产使用性质</t>
  </si>
  <si>
    <t>资产使用情况</t>
  </si>
  <si>
    <r>
      <rPr>
        <sz val="10"/>
        <rFont val="宋体"/>
        <charset val="134"/>
      </rPr>
      <t>出租(借)面积(M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)</t>
    </r>
  </si>
  <si>
    <t>出租(借)协议说明</t>
  </si>
  <si>
    <t>有无房产证</t>
  </si>
  <si>
    <t>房屋产权证号</t>
  </si>
  <si>
    <t>房产证所有权人</t>
  </si>
  <si>
    <r>
      <rPr>
        <sz val="10"/>
        <rFont val="宋体"/>
        <charset val="134"/>
      </rPr>
      <t>土地使用权面积(M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)</t>
    </r>
  </si>
  <si>
    <t>土地用途</t>
  </si>
  <si>
    <t>土地使用权证号</t>
  </si>
  <si>
    <t>土地所有权   证号</t>
  </si>
  <si>
    <r>
      <rPr>
        <sz val="10"/>
        <rFont val="宋体"/>
        <charset val="134"/>
      </rPr>
      <t>下属单位房屋使用面积(M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)</t>
    </r>
  </si>
  <si>
    <t>固定资产的名称</t>
  </si>
  <si>
    <t>01钢砼02砖砼03木结构04砖木结构05钢结构06其他</t>
  </si>
  <si>
    <t>房屋的总层数</t>
  </si>
  <si>
    <t>房屋的总栋数</t>
  </si>
  <si>
    <t>房屋的建造年月</t>
  </si>
  <si>
    <t>房屋的建筑面积</t>
  </si>
  <si>
    <t>房屋的总造价</t>
  </si>
  <si>
    <t>房屋的净值</t>
  </si>
  <si>
    <r>
      <rPr>
        <sz val="10"/>
        <rFont val="Times New Roman"/>
        <charset val="134"/>
      </rPr>
      <t>01</t>
    </r>
    <r>
      <rPr>
        <sz val="10"/>
        <rFont val="宋体"/>
        <charset val="134"/>
      </rPr>
      <t>经营性</t>
    </r>
    <r>
      <rPr>
        <sz val="10"/>
        <rFont val="Times New Roman"/>
        <charset val="134"/>
      </rPr>
      <t xml:space="preserve">      02</t>
    </r>
    <r>
      <rPr>
        <sz val="10"/>
        <rFont val="宋体"/>
        <charset val="134"/>
      </rPr>
      <t>非经营性</t>
    </r>
  </si>
  <si>
    <t>01自用02出借03出租04其他</t>
  </si>
  <si>
    <r>
      <rPr>
        <sz val="10"/>
        <rFont val="宋体"/>
        <charset val="134"/>
      </rPr>
      <t>房屋的出租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借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面积</t>
    </r>
    <r>
      <rPr>
        <sz val="10"/>
        <rFont val="Times New Roman"/>
        <charset val="134"/>
      </rPr>
      <t>,</t>
    </r>
  </si>
  <si>
    <t>01有  02无</t>
  </si>
  <si>
    <t>房屋的房产证号</t>
  </si>
  <si>
    <t>房屋的产权所有人</t>
  </si>
  <si>
    <t>房屋的使用权面积</t>
  </si>
  <si>
    <t>01商业02工业03综合04住宅05仓储06其他</t>
  </si>
  <si>
    <t>房屋的土地使用权证号</t>
  </si>
  <si>
    <t>房屋的土地所有权证号</t>
  </si>
  <si>
    <t>如果该房屋具有下属单位使用,请输入该项目</t>
  </si>
  <si>
    <t>宿舍楼（包括食堂）</t>
  </si>
  <si>
    <t>4（3）</t>
  </si>
  <si>
    <t>2010年</t>
  </si>
  <si>
    <t>不动产权第0004419</t>
  </si>
  <si>
    <t>综合管理部</t>
  </si>
  <si>
    <t>办公楼</t>
  </si>
  <si>
    <t>1号厂房</t>
  </si>
  <si>
    <t>座椅组装车间 25% ,缝纫车间 25% ,后视镜组装车间 25% ,发泡车间 25%</t>
  </si>
  <si>
    <t>2号厂房</t>
  </si>
  <si>
    <t>座椅车间的一部分由安路普用</t>
  </si>
  <si>
    <t>骨架事业部</t>
  </si>
  <si>
    <t>化学品仓库</t>
  </si>
  <si>
    <t>喷漆车间 33.34% ,电泳车间 33.33% ,发泡车间 33.33%</t>
  </si>
  <si>
    <t>配电室东侧厕所、吸烟室</t>
  </si>
  <si>
    <t>厂区附属设施</t>
  </si>
  <si>
    <t>污水池设施</t>
  </si>
  <si>
    <t>消防设施</t>
  </si>
  <si>
    <t>骨架事业部 33.4% ,后视镜组装车间 33.3% ,座椅组装车间 33.3%</t>
  </si>
  <si>
    <t>厂房附属设施</t>
  </si>
  <si>
    <t>防水设施</t>
  </si>
  <si>
    <t>骨架事业部 33.4% ,座椅组装车间 33.3% ,后视镜组装车间 33.3%</t>
  </si>
  <si>
    <t>排水设施</t>
  </si>
  <si>
    <t>车棚设施</t>
  </si>
  <si>
    <t>采暖设施</t>
  </si>
  <si>
    <t>排烟系统</t>
  </si>
  <si>
    <t>本表反映单位所拥有的生产性和非生产性的各种房屋、建筑物及与其不可分割并配套使用的各种附属设施及房屋、建筑物的结构、数量、价值、使用年限。</t>
  </si>
  <si>
    <t>1、房屋建筑物结构分为：①钢结构（承重的构件主要是用钢材建造的，包括悬索结构）；②钢、钢筋混凝土结构（承重的主要构件是用钢、钢筋混凝土建造的）；③钢筋混凝土结构（承重的主要构件是用钢筋混凝土建造的）；④混合结构（承重的主要构件是用钢筋混凝土和砖木建造的）；⑤砖木结构（承重的主要构件是用砖和木材建造的）；⑥其他结构（凡不属于上述结构的均归入此类）。</t>
  </si>
  <si>
    <t>2、用途分为：住宅；工业用房；交通用房；仓储用房；教育用房；医疗卫生用房；科研用房；文化用房；体育用房；办公用房；监狱用房（包括看守所用房）；其他用房。</t>
  </si>
  <si>
    <t>3、有房产证和土地证的应提供复印件。</t>
  </si>
  <si>
    <t>财产物资清查盘点表（固定资产-机器设备）--表23</t>
  </si>
  <si>
    <t>入账日期</t>
  </si>
  <si>
    <t>至8月末已使用月数</t>
  </si>
  <si>
    <t>财务编码</t>
  </si>
  <si>
    <t>100KG干燥机配700吸料机</t>
  </si>
  <si>
    <t>机械设备</t>
  </si>
  <si>
    <t>注塑车间</t>
  </si>
  <si>
    <t>李贵林</t>
  </si>
  <si>
    <t>150KG干燥机配700吸料机</t>
  </si>
  <si>
    <t>18米PVC皮带输送线</t>
  </si>
  <si>
    <t>CNP-BL05-90A</t>
  </si>
  <si>
    <t>条</t>
  </si>
  <si>
    <t>骨架组装车间</t>
  </si>
  <si>
    <t>王贵宝</t>
  </si>
  <si>
    <t>V</t>
  </si>
  <si>
    <t>电焊机-350KR</t>
  </si>
  <si>
    <t>台</t>
  </si>
  <si>
    <t>陈浩</t>
  </si>
  <si>
    <t>40T冲床</t>
  </si>
  <si>
    <t>50KG干燥机配300吸料机</t>
  </si>
  <si>
    <t>75KG干燥机配300吸料机</t>
  </si>
  <si>
    <t>H型机器人焊接系统</t>
  </si>
  <si>
    <t>JB36-400S压力机</t>
  </si>
  <si>
    <t>JB36-400S</t>
  </si>
  <si>
    <t>JC21-250压力机</t>
  </si>
  <si>
    <t>JC21-250</t>
  </si>
  <si>
    <t>JC23-63型冲床</t>
  </si>
  <si>
    <t>JF21-110开式固定台压力机</t>
  </si>
  <si>
    <t>JF21-110</t>
  </si>
  <si>
    <t>JF21-45开式固定台压力机JF21-45</t>
  </si>
  <si>
    <t>JF21-45</t>
  </si>
  <si>
    <t>JF21-63开式固定台压力机JF21-63</t>
  </si>
  <si>
    <t>JF21-63</t>
  </si>
  <si>
    <t>JF21-80开式固定台压力机</t>
  </si>
  <si>
    <t>JF21-80</t>
  </si>
  <si>
    <t>pvc退漆槽1400/900/300</t>
  </si>
  <si>
    <t>刘付乐</t>
  </si>
  <si>
    <t>PVC吸风罩2500/200/150</t>
  </si>
  <si>
    <t>C型钉枪（SC7E工具）</t>
  </si>
  <si>
    <t>SC7E</t>
  </si>
  <si>
    <t>支</t>
  </si>
  <si>
    <t>座椅组装车间</t>
  </si>
  <si>
    <t>张学志</t>
  </si>
  <si>
    <t>TIG焊机</t>
  </si>
  <si>
    <t>YE-400TX3HGW</t>
  </si>
  <si>
    <t>U2万能磨刀机</t>
  </si>
  <si>
    <t>YA-TY1497卡车升降器机器人焊接系统</t>
  </si>
  <si>
    <t>YA-TY1497</t>
  </si>
  <si>
    <t>半导体激光打标机</t>
  </si>
  <si>
    <t>XT-DP50S</t>
  </si>
  <si>
    <t>AD-DP50S</t>
  </si>
  <si>
    <t>闭式双点压力机STD-600</t>
  </si>
  <si>
    <t>STD-600</t>
  </si>
  <si>
    <t>变压器及配件</t>
  </si>
  <si>
    <t>800+315</t>
  </si>
  <si>
    <t>综合管理部 40% ,骨架事业部 15% ,座椅组装车间 15% ,缝纫车间 15% ...</t>
  </si>
  <si>
    <t>刘建轮</t>
  </si>
  <si>
    <t>玻璃钢冷却塔GBN3-50</t>
  </si>
  <si>
    <t>裁床</t>
  </si>
  <si>
    <t>8*1.78米</t>
  </si>
  <si>
    <t>柴油发电机组75KW</t>
  </si>
  <si>
    <t>75KW</t>
  </si>
  <si>
    <t>车床</t>
  </si>
  <si>
    <t>冲床</t>
  </si>
  <si>
    <t>JC23-25</t>
  </si>
  <si>
    <t>80T</t>
  </si>
  <si>
    <t>冲床(JC23-40)</t>
  </si>
  <si>
    <t>冲弧机CH60-NC</t>
  </si>
  <si>
    <t>CH60-NC</t>
  </si>
  <si>
    <t>王红云</t>
  </si>
  <si>
    <t>大连10寸电剪刀</t>
  </si>
  <si>
    <t>把</t>
  </si>
  <si>
    <t>沧州缝纫</t>
  </si>
  <si>
    <t>耿会峰</t>
  </si>
  <si>
    <t>低温箱</t>
  </si>
  <si>
    <t>后视镜组装车间</t>
  </si>
  <si>
    <t>张亚林</t>
  </si>
  <si>
    <t>点焊机</t>
  </si>
  <si>
    <t>100KVA</t>
  </si>
  <si>
    <t>电动裁刀</t>
  </si>
  <si>
    <t>电脑平头锁眼机1790</t>
  </si>
  <si>
    <t>1790</t>
  </si>
  <si>
    <t>缝纫车间</t>
  </si>
  <si>
    <t>电气设施</t>
  </si>
  <si>
    <t>缝纫车间 25% ,座椅组装车间 25% ,后视镜组装车间 25% ,...</t>
  </si>
  <si>
    <t>电梯设备</t>
  </si>
  <si>
    <t>断布机</t>
  </si>
  <si>
    <t>对色灯箱JAG60</t>
  </si>
  <si>
    <t>JAG60</t>
  </si>
  <si>
    <t>二保焊机</t>
  </si>
  <si>
    <t>NB-350</t>
  </si>
  <si>
    <t>二氧化碳装置</t>
  </si>
  <si>
    <t>粉碎机（20HP）</t>
  </si>
  <si>
    <t>工业缝纫机GC0398-1D</t>
  </si>
  <si>
    <t>GC0398-1D</t>
  </si>
  <si>
    <t>后视镜反折射仪</t>
  </si>
  <si>
    <t>RM-R135</t>
  </si>
  <si>
    <t>后视镜失真率仪</t>
  </si>
  <si>
    <t>RM-DC2</t>
  </si>
  <si>
    <t>滑轨组装线</t>
  </si>
  <si>
    <t>环保空调(冷风机)</t>
  </si>
  <si>
    <t>机动车后视镜曲率半径测试仪BJ2162</t>
  </si>
  <si>
    <t>BJ2162</t>
  </si>
  <si>
    <t>机器人焊接系统</t>
  </si>
  <si>
    <t>张海霞</t>
  </si>
  <si>
    <t>YA-TY 2142</t>
  </si>
  <si>
    <t>脚踏升降平台车重型1000KG</t>
  </si>
  <si>
    <t>BT01576</t>
  </si>
  <si>
    <t>脚踏升降平台车重型500KG</t>
  </si>
  <si>
    <t>BT01574</t>
  </si>
  <si>
    <t>金属圆锯机FA-111NC</t>
  </si>
  <si>
    <t>FA-111NC</t>
  </si>
  <si>
    <t>金属圆锯机MC-315AC</t>
  </si>
  <si>
    <t>MC-315AC</t>
  </si>
  <si>
    <t>浸水型线切割</t>
  </si>
  <si>
    <t>V850</t>
  </si>
  <si>
    <t>经济型数显式推拉力计</t>
  </si>
  <si>
    <t>HG-200</t>
  </si>
  <si>
    <t>开式压力机（J23-63，J23-40）</t>
  </si>
  <si>
    <t>开式压力机（JZ21-80A）</t>
  </si>
  <si>
    <t>JZ21-80A</t>
  </si>
  <si>
    <t>开式压力机JC23-25</t>
  </si>
  <si>
    <t>空压机</t>
  </si>
  <si>
    <t>空压站</t>
  </si>
  <si>
    <t>立式混色机</t>
  </si>
  <si>
    <t>洛氏硬度计</t>
  </si>
  <si>
    <t>HR-150A</t>
  </si>
  <si>
    <t>配电箱</t>
  </si>
  <si>
    <t>喷码机</t>
  </si>
  <si>
    <t>平衡吊</t>
  </si>
  <si>
    <t>PDJ235</t>
  </si>
  <si>
    <t>平面磨床HZ-618</t>
  </si>
  <si>
    <t>HZ-618</t>
  </si>
  <si>
    <t>平面磨床M7160*16/HZ</t>
  </si>
  <si>
    <t>平台方箱</t>
  </si>
  <si>
    <t>1500*1000</t>
  </si>
  <si>
    <t>赵文广</t>
  </si>
  <si>
    <t>平台方箱V型架</t>
  </si>
  <si>
    <t>1000*1000</t>
  </si>
  <si>
    <t>陈伟</t>
  </si>
  <si>
    <t>气泵</t>
  </si>
  <si>
    <t>气动点焊机</t>
  </si>
  <si>
    <t>气动切割机(YJ275B)</t>
  </si>
  <si>
    <t>气体保护焊机</t>
  </si>
  <si>
    <t>气体保护焊机350</t>
  </si>
  <si>
    <t>350</t>
  </si>
  <si>
    <t>汽车零部件阴极电泳线</t>
  </si>
  <si>
    <t>汽动锯</t>
  </si>
  <si>
    <t>前处理生产线</t>
  </si>
  <si>
    <t>QCX-1</t>
  </si>
  <si>
    <t>三合一伺服滚轮送料机（MAC3-400）</t>
  </si>
  <si>
    <t>MAC3-400</t>
  </si>
  <si>
    <t>三合一伺服滚轮送料机（MAC4-600）</t>
  </si>
  <si>
    <t>MAC4-600</t>
  </si>
  <si>
    <t>三合一伺服滚轮送料机（MAC4-800）</t>
  </si>
  <si>
    <t>MAC4-800</t>
  </si>
  <si>
    <t>三维数控弯管机</t>
  </si>
  <si>
    <t>SB-39*4A-2S</t>
  </si>
  <si>
    <t>数控机床YHM1580</t>
  </si>
  <si>
    <t>数控铣床</t>
  </si>
  <si>
    <t>数显式磁性测厚仪QUC-200</t>
  </si>
  <si>
    <t>QUC-200</t>
  </si>
  <si>
    <t>质量管理</t>
  </si>
  <si>
    <t>梁国胤</t>
  </si>
  <si>
    <t>数显式弹簧拉压试验机</t>
  </si>
  <si>
    <t>双螺杆空压机</t>
  </si>
  <si>
    <t>LU22-10</t>
  </si>
  <si>
    <t>骨架事业部 40% ,后视镜组装车间 30% ,座椅组装车间 30%</t>
  </si>
  <si>
    <t>塑料注塑成型机MA1200/370-B</t>
  </si>
  <si>
    <t>MA1200/370-B</t>
  </si>
  <si>
    <t>塑料注塑成型机MA2000/700-B</t>
  </si>
  <si>
    <t>MA2000/700-B</t>
  </si>
  <si>
    <t>塑料注塑成型机MA3200/1700-B</t>
  </si>
  <si>
    <t>MA3200/1700-B</t>
  </si>
  <si>
    <t>塑料注塑成型机MA4700/2950-B</t>
  </si>
  <si>
    <t>MA4700/2950-B</t>
  </si>
  <si>
    <t>台钻</t>
  </si>
  <si>
    <t>天然气管道工程</t>
  </si>
  <si>
    <t>滕奉伟</t>
  </si>
  <si>
    <t>弯管机</t>
  </si>
  <si>
    <t>DTB-39*2A-2S</t>
  </si>
  <si>
    <t>污水站设备</t>
  </si>
  <si>
    <t>杨斌</t>
  </si>
  <si>
    <t>武夷山台钻</t>
  </si>
  <si>
    <t>铣床</t>
  </si>
  <si>
    <t>EZ-5S</t>
  </si>
  <si>
    <t>压力机</t>
  </si>
  <si>
    <t>压力机（JB21-160B)</t>
  </si>
  <si>
    <t>压缩机</t>
  </si>
  <si>
    <t>E-18A</t>
  </si>
  <si>
    <t>摇臂钻</t>
  </si>
  <si>
    <t>液压机</t>
  </si>
  <si>
    <t>200T</t>
  </si>
  <si>
    <t>液压旋铆机</t>
  </si>
  <si>
    <t>MYXM-6300</t>
  </si>
  <si>
    <t>液压旋铆机MYXM-6300</t>
  </si>
  <si>
    <t>液压闸式数显剪板机</t>
  </si>
  <si>
    <t>Q11Y-12*3200</t>
  </si>
  <si>
    <t>智能型全自动金相切割机</t>
  </si>
  <si>
    <t>ZQ-80</t>
  </si>
  <si>
    <t>中和重工CZB-11</t>
  </si>
  <si>
    <t>重卡座椅减震器支架机器人焊接系统</t>
  </si>
  <si>
    <t>YA-TY1428</t>
  </si>
  <si>
    <t>自动裁剪机</t>
  </si>
  <si>
    <t>HC1707LJ</t>
  </si>
  <si>
    <t>自动磨刀裁剪机</t>
  </si>
  <si>
    <t>自动三坐标测量机</t>
  </si>
  <si>
    <t>钻床</t>
  </si>
  <si>
    <t>保护弧焊机*YD-200KR</t>
  </si>
  <si>
    <t>200KR</t>
  </si>
  <si>
    <t>台式钻床Z516A</t>
  </si>
  <si>
    <t>Z516A</t>
  </si>
  <si>
    <t>冲床JF21-80</t>
  </si>
  <si>
    <t>手动液压搬运车（地牛）</t>
  </si>
  <si>
    <t>保护弧焊机NB-350IGBT</t>
  </si>
  <si>
    <t>NB-350IGBT</t>
  </si>
  <si>
    <t>机动叉车C-30</t>
  </si>
  <si>
    <t>C-30</t>
  </si>
  <si>
    <t>砂轮机MG-3225</t>
  </si>
  <si>
    <t>台式钻床Z4116</t>
  </si>
  <si>
    <t>Z4116</t>
  </si>
  <si>
    <t>冷水机CA-15</t>
  </si>
  <si>
    <t>配电柜GGD</t>
  </si>
  <si>
    <t>液压压杆机ZZ-YG-01</t>
  </si>
  <si>
    <t>砂轮机MQ3225</t>
  </si>
  <si>
    <t>MQ3225</t>
  </si>
  <si>
    <t>液压压杆机ZZ-YG-02</t>
  </si>
  <si>
    <t>液压压杆机ZZ-YG-03</t>
  </si>
  <si>
    <t>保护弧焊机YD-200KR</t>
  </si>
  <si>
    <t>YD-200KR</t>
  </si>
  <si>
    <t>气动压杆机</t>
  </si>
  <si>
    <t>电脑剥线机 BW-883</t>
  </si>
  <si>
    <t>冲床JB21-160</t>
  </si>
  <si>
    <t>自动端子压着机BW-2T-C</t>
  </si>
  <si>
    <t>组装传输机*BTS直流</t>
  </si>
  <si>
    <t>铆线机MX-01</t>
  </si>
  <si>
    <t>液压机Y32-630</t>
  </si>
  <si>
    <t>Y32-630</t>
  </si>
  <si>
    <t>发泡输送链</t>
  </si>
  <si>
    <t>与652重复</t>
  </si>
  <si>
    <t>组装传输机W800  H750mm</t>
  </si>
  <si>
    <t>组装传输机BTS</t>
  </si>
  <si>
    <t>冲床J23-25</t>
  </si>
  <si>
    <t>J23-25</t>
  </si>
  <si>
    <t>小型电热蒸汽锅炉</t>
  </si>
  <si>
    <t>配电柜4台</t>
  </si>
  <si>
    <t>组装传输机DY-26</t>
  </si>
  <si>
    <t>压座工装SC80*200</t>
  </si>
  <si>
    <t>于枕机</t>
  </si>
  <si>
    <t>数字化仪BJCD-91200L</t>
  </si>
  <si>
    <t>包缝机CM1288-301</t>
  </si>
  <si>
    <t>减震器压簧机</t>
  </si>
  <si>
    <t>缝纫机</t>
  </si>
  <si>
    <t>电泳车间</t>
  </si>
  <si>
    <t>模块化组装线</t>
  </si>
  <si>
    <t>HBGH-ZL-JC-014</t>
  </si>
  <si>
    <t>阻燃性能测试仪RM-DC2</t>
  </si>
  <si>
    <t>HBGH-ZL-JC-011</t>
  </si>
  <si>
    <t>空压机E-8A7.5KW</t>
  </si>
  <si>
    <t>转北京</t>
  </si>
  <si>
    <t>焊接车间</t>
  </si>
  <si>
    <t>减震器紧簧机</t>
  </si>
  <si>
    <t>储气罐</t>
  </si>
  <si>
    <t>罐</t>
  </si>
  <si>
    <t>指示表式扭矩扳手0-6N</t>
  </si>
  <si>
    <t>液压升降机SJY-0.3T-9M</t>
  </si>
  <si>
    <t>无水供压设备</t>
  </si>
  <si>
    <t>储气罐3/0.8</t>
  </si>
  <si>
    <t>开式间倾压力机</t>
  </si>
  <si>
    <t>台式钻床Z516</t>
  </si>
  <si>
    <t>交流弧焊机YK-405FL</t>
  </si>
  <si>
    <t xml:space="preserve">冷干机ADH-150F
</t>
  </si>
  <si>
    <t>快换模系统</t>
  </si>
  <si>
    <t>自动磨刀剪裁机FJM10310寸</t>
  </si>
  <si>
    <t>点焊机05CM2</t>
  </si>
  <si>
    <t>05CM2</t>
  </si>
  <si>
    <t>点焊机500CM2</t>
  </si>
  <si>
    <t>500CM2</t>
  </si>
  <si>
    <t>电动单梁起重机</t>
  </si>
  <si>
    <t>5T-20.8M，5T-20.5M，5T-19.92M</t>
  </si>
  <si>
    <t>电动单梁桥式起重机</t>
  </si>
  <si>
    <t>LD10T-20.5M，LD10T-20.2T</t>
  </si>
  <si>
    <t>电动攻丝机XG-D5-16</t>
  </si>
  <si>
    <t>XG-D5-16</t>
  </si>
  <si>
    <t>电动涂油机ST-600</t>
  </si>
  <si>
    <t>ST-600</t>
  </si>
  <si>
    <t>电焊机</t>
  </si>
  <si>
    <t>电焊机（华远NB-350IGBT）</t>
  </si>
  <si>
    <t>电台钻（Z4116）</t>
  </si>
  <si>
    <t>冷冻式干燥机</t>
  </si>
  <si>
    <t>磨床</t>
  </si>
  <si>
    <t>M7130C</t>
  </si>
  <si>
    <t>扭力测试仪</t>
  </si>
  <si>
    <t>LC200N3-G</t>
  </si>
  <si>
    <t>UET-10CRE</t>
  </si>
  <si>
    <t>电梯设施</t>
  </si>
  <si>
    <t>工业缝纫机（海菱GC0398-ID）</t>
  </si>
  <si>
    <t>海菱GC0398-ID</t>
  </si>
  <si>
    <t>工业缝纫机（海菱GC20618）</t>
  </si>
  <si>
    <t>海菱GC20618</t>
  </si>
  <si>
    <t>工业缝纫机（海菱GC0398-1D）</t>
  </si>
  <si>
    <t>海菱GC0398-1D</t>
  </si>
  <si>
    <t>HBGH-FP-JQ-045</t>
  </si>
  <si>
    <t>2辊毛刷辊碎泡机</t>
  </si>
  <si>
    <t>发泡车间</t>
  </si>
  <si>
    <t>电热蒸汽发生器</t>
  </si>
  <si>
    <t>LDR0.008-0.7</t>
  </si>
  <si>
    <t>HBGH-FP-JQ-028</t>
  </si>
  <si>
    <t>8米PVC皮带输送线</t>
  </si>
  <si>
    <t>DYP-BL05-110A</t>
  </si>
  <si>
    <t>HBGH-FP-JQ-022</t>
  </si>
  <si>
    <t>90度皮带转弯机</t>
  </si>
  <si>
    <t>DYP-BLZW-110A</t>
  </si>
  <si>
    <t>输送链</t>
  </si>
  <si>
    <t>QXG-200B</t>
  </si>
  <si>
    <t>电加热烘箱</t>
  </si>
  <si>
    <t>固定式双工位焊接机器人工作站（不含夹具）</t>
  </si>
  <si>
    <t>HBGH-FP-JQ-044</t>
  </si>
  <si>
    <t>转盘生产线</t>
  </si>
  <si>
    <t>二层风冷机</t>
  </si>
  <si>
    <t>一层排风及冷风机</t>
  </si>
  <si>
    <t>单可变位式双工位焊接机器人工作站（不含夹具）</t>
  </si>
  <si>
    <t>微机控制电子万能试验机</t>
  </si>
  <si>
    <t>XWN-100</t>
  </si>
  <si>
    <t>质量部</t>
  </si>
  <si>
    <t>离心式排风排烟系统</t>
  </si>
  <si>
    <t>风量32000M3/H,50000M3/H</t>
  </si>
  <si>
    <t>双针机(海菱牌)</t>
  </si>
  <si>
    <t>GC20618-2DQ</t>
  </si>
  <si>
    <t>黄骅缝纫</t>
  </si>
  <si>
    <t>注塑机MA1200/370GB</t>
  </si>
  <si>
    <t>MA1200/370GB</t>
  </si>
  <si>
    <t>工业缝纫机</t>
  </si>
  <si>
    <t>裁剪机</t>
  </si>
  <si>
    <t>FJM10310</t>
  </si>
  <si>
    <t>CZD-B11</t>
  </si>
  <si>
    <t>注塑机MA3800112250</t>
  </si>
  <si>
    <t>MA3800112250</t>
  </si>
  <si>
    <t>注塑机MA5300114000</t>
  </si>
  <si>
    <t>MA5300114000</t>
  </si>
  <si>
    <t>PWST-机器人系统</t>
  </si>
  <si>
    <t>单轴可变位机器人焊接系统</t>
  </si>
  <si>
    <t>双固定工位机器人焊接系统</t>
  </si>
  <si>
    <t>闭式双点压力机STD-300</t>
  </si>
  <si>
    <t>STD-300</t>
  </si>
  <si>
    <t>冲压车间</t>
  </si>
  <si>
    <t>织物阻燃性能测试仪</t>
  </si>
  <si>
    <t>YG(B)815D-II</t>
  </si>
  <si>
    <t>工业缝纫机工作站</t>
  </si>
  <si>
    <t>550-767</t>
  </si>
  <si>
    <t>前排座椅装配线</t>
  </si>
  <si>
    <t>八工位</t>
  </si>
  <si>
    <t>座椅车间</t>
  </si>
  <si>
    <t>数控机床DK7745</t>
  </si>
  <si>
    <t>DK7745</t>
  </si>
  <si>
    <t>模具车间</t>
  </si>
  <si>
    <t>数控机床DK7750</t>
  </si>
  <si>
    <t>GD空气压缩机</t>
  </si>
  <si>
    <t>骨架车间</t>
  </si>
  <si>
    <t>缠绕机</t>
  </si>
  <si>
    <t>TP1650F-L</t>
  </si>
  <si>
    <t>王建彪</t>
  </si>
  <si>
    <t>座椅骨架多头阻焊专机</t>
  </si>
  <si>
    <t>AT16-27B-1</t>
  </si>
  <si>
    <t>座椅管拉簧片阻焊专机</t>
  </si>
  <si>
    <t>AT16-27B-2</t>
  </si>
  <si>
    <t>自动裁剪机HC1707JL</t>
  </si>
  <si>
    <t>HC1707JL</t>
  </si>
  <si>
    <t>激光切割机(裁床)</t>
  </si>
  <si>
    <t>GW1390</t>
  </si>
  <si>
    <t>热熔机</t>
  </si>
  <si>
    <t>CX-1000</t>
  </si>
  <si>
    <t>阳极筐</t>
  </si>
  <si>
    <t>合力叉车</t>
  </si>
  <si>
    <t>交流站式前移蓄电池叉车</t>
  </si>
  <si>
    <t>生产管理部</t>
  </si>
  <si>
    <t>许嘉辉</t>
  </si>
  <si>
    <t>叉车</t>
  </si>
  <si>
    <t>CPC30Q9K</t>
  </si>
  <si>
    <t>缠绕机TP1650F-L</t>
  </si>
  <si>
    <t>姬胜阳</t>
  </si>
  <si>
    <t>1250KVA</t>
  </si>
  <si>
    <t>1250</t>
  </si>
  <si>
    <t>骨架事业部 35% ,发泡车间 35% ,缝纫车间 10% ,座椅组装车间 10% ...</t>
  </si>
  <si>
    <t>MFDN-260中频逆变阻焊专机</t>
  </si>
  <si>
    <t>260KVA</t>
  </si>
  <si>
    <t>阻焊专用焊接夹具</t>
  </si>
  <si>
    <t>C32B双工位座椅骨架多头阻焊专机</t>
  </si>
  <si>
    <t>75VA</t>
  </si>
  <si>
    <t>精密制冷机</t>
  </si>
  <si>
    <t>220V/50HZ</t>
  </si>
  <si>
    <t>闪光对焊机</t>
  </si>
  <si>
    <t>HUN-100KVA</t>
  </si>
  <si>
    <t>H4卡车底座装配线</t>
  </si>
  <si>
    <t>C33D骨架装配线</t>
  </si>
  <si>
    <t>C32B座盆装配线</t>
  </si>
  <si>
    <t>涡簧装配线</t>
  </si>
  <si>
    <t>TP1650OF-L</t>
  </si>
  <si>
    <t>电动堆高车</t>
  </si>
  <si>
    <t>CDD158-111/2.5M</t>
  </si>
  <si>
    <t>切管机</t>
  </si>
  <si>
    <t>MC-315</t>
  </si>
  <si>
    <t>交流站式前移式蓄电池叉车</t>
  </si>
  <si>
    <t>摇臂钻床</t>
  </si>
  <si>
    <t>Z3050*16</t>
  </si>
  <si>
    <t>扭矩测试仪</t>
  </si>
  <si>
    <t>D-1M-IP200</t>
  </si>
  <si>
    <t>低压配电工程（包括电缆改造）</t>
  </si>
  <si>
    <t>发泡生产线排烟系统</t>
  </si>
  <si>
    <t>发泡生产线降温系统</t>
  </si>
  <si>
    <t>燃气取暖器</t>
  </si>
  <si>
    <t>GH50-18</t>
  </si>
  <si>
    <t>焊接车间 49% ,后视镜组装车间 10% ,模具制造部 9.8% ,......</t>
  </si>
  <si>
    <t>泡棉压陷硬度测试仪</t>
  </si>
  <si>
    <t>XPYD-200</t>
  </si>
  <si>
    <t>食堂</t>
  </si>
  <si>
    <t>数控弯管机</t>
  </si>
  <si>
    <t>CNC-WS-35-2R</t>
  </si>
  <si>
    <t>冷干机</t>
  </si>
  <si>
    <t>30AC</t>
  </si>
  <si>
    <t>弯管机SB39*4A-2S</t>
  </si>
  <si>
    <t>SB39*4A-2S</t>
  </si>
  <si>
    <t>高脚双针机</t>
  </si>
  <si>
    <t>GC24670B-D2T3</t>
  </si>
  <si>
    <t>阿里智杰双针机</t>
  </si>
  <si>
    <t>ZJ6606-02</t>
  </si>
  <si>
    <t>电动枪1</t>
  </si>
  <si>
    <t>EH2-R2055-S</t>
  </si>
  <si>
    <t>EH2-R2050-A</t>
  </si>
  <si>
    <t>高频塑料热合机</t>
  </si>
  <si>
    <t>精密液压旋铆机(立式)MYXM6300</t>
  </si>
  <si>
    <t>MYXM6300</t>
  </si>
  <si>
    <t>75KVA</t>
  </si>
  <si>
    <t>高温烘箱</t>
  </si>
  <si>
    <t>RCW-350</t>
  </si>
  <si>
    <t>线切割机床DK7745</t>
  </si>
  <si>
    <t>M20单工位座椅骨架多头阻焊专机</t>
  </si>
  <si>
    <t>低压配电工程</t>
  </si>
  <si>
    <t>PWST-机器人系统(三轴水平大回转机器人焊接系统)</t>
  </si>
  <si>
    <t>PWST-机器人系统(单轴小回转机器人焊接系统)</t>
  </si>
  <si>
    <t>缩管机TM-40-II-L</t>
  </si>
  <si>
    <t>前排头枕包装机</t>
  </si>
  <si>
    <t>焊接排烟管道安装总成</t>
  </si>
  <si>
    <t>发泡车间二楼平台排风降温系统</t>
  </si>
  <si>
    <t>M20中排座椅装配线</t>
  </si>
  <si>
    <t>M20前排座椅装配线</t>
  </si>
  <si>
    <t>4.58米PVC皮带输送机</t>
  </si>
  <si>
    <t>20米PVC皮带输送机</t>
  </si>
  <si>
    <t>3米电加热烘箱</t>
  </si>
  <si>
    <t>DY-DLHX-90A</t>
  </si>
  <si>
    <t>压力检测仪</t>
  </si>
  <si>
    <t>表面粗糙度仪</t>
  </si>
  <si>
    <t>TR-200</t>
  </si>
  <si>
    <t>36工位环形发泡线</t>
  </si>
  <si>
    <t>威捷蒸汽发生器及熨斗</t>
  </si>
  <si>
    <t>10T天车</t>
  </si>
  <si>
    <t>LD10T-20.5M</t>
  </si>
  <si>
    <t>5T天车</t>
  </si>
  <si>
    <t>LD5T-20.5M</t>
  </si>
  <si>
    <t>M50N副座骨架自动装配线</t>
  </si>
  <si>
    <t>降温系统冷风机</t>
  </si>
  <si>
    <t>后视镜车间</t>
  </si>
  <si>
    <t>电脑四线包缝纫机</t>
  </si>
  <si>
    <t>800KWA箱变工程</t>
  </si>
  <si>
    <t>新注塑车间低压配电工程</t>
  </si>
  <si>
    <t>HBGH-WS-SY-017</t>
  </si>
  <si>
    <t>污水站监测仪器-溶解氧仪</t>
  </si>
  <si>
    <t>DOM253-DX0005</t>
  </si>
  <si>
    <t>HBGH-WS-SY-018</t>
  </si>
  <si>
    <t>污水站监测仪器-PH测定仪</t>
  </si>
  <si>
    <t>DOM253-MR0005</t>
  </si>
  <si>
    <t>HBGH-WS-SY-019</t>
  </si>
  <si>
    <t>污水站监测仪器-电磁流量计</t>
  </si>
  <si>
    <t>DN50/PH10-11</t>
  </si>
  <si>
    <t>喷漆车间低压配电工程</t>
  </si>
  <si>
    <t>喷漆车间</t>
  </si>
  <si>
    <t>陈进东</t>
  </si>
  <si>
    <t>M20副座骨架自动装配线</t>
  </si>
  <si>
    <t>M20正座骨架自动装配线</t>
  </si>
  <si>
    <t>M50正座骨架自动装配线</t>
  </si>
  <si>
    <t>发泡车间工业堆积门</t>
  </si>
  <si>
    <t>4000*5000</t>
  </si>
  <si>
    <t>新注塑车间工业堆积门</t>
  </si>
  <si>
    <t>座椅车间工业堆积门</t>
  </si>
  <si>
    <t>喷漆车间工业提升门</t>
  </si>
  <si>
    <t>酸洗车间工业提升门</t>
  </si>
  <si>
    <t>2000*3000</t>
  </si>
  <si>
    <t>新注塑车间工业提升门</t>
  </si>
  <si>
    <t>光氧催化废气净化器60000风量</t>
  </si>
  <si>
    <t>qys-gy-60000</t>
  </si>
  <si>
    <t>光氧催化废气净化器20000风量</t>
  </si>
  <si>
    <t>qys-gy-20000</t>
  </si>
  <si>
    <t>焊烟净化器30000风量</t>
  </si>
  <si>
    <t>qys-gy-30000</t>
  </si>
  <si>
    <t>风冷式冷水机</t>
  </si>
  <si>
    <t>NC-80AC</t>
  </si>
  <si>
    <t>磷化液重金属离子处理设备</t>
  </si>
  <si>
    <t>喷涂线配套电缆</t>
  </si>
  <si>
    <t>双机械密封泵头TH80-50-315</t>
  </si>
  <si>
    <t>TH80-50-315</t>
  </si>
  <si>
    <t>气体报警器自动化系统</t>
  </si>
  <si>
    <t>焊烟净化器20000风量</t>
  </si>
  <si>
    <t>工业快速卷帘门</t>
  </si>
  <si>
    <t>4000MM*5000MM</t>
  </si>
  <si>
    <t>工业硬质快速门</t>
  </si>
  <si>
    <t>1600MM*2000MM</t>
  </si>
  <si>
    <t>工业硬质快速门（包括帘布75平）</t>
  </si>
  <si>
    <t>1800MM*1500MM</t>
  </si>
  <si>
    <t>蒸汽锅炉房、冰水机及RTO隔离围墙工程</t>
  </si>
  <si>
    <t>锥度缩管压花机</t>
  </si>
  <si>
    <t>ZSY-40NC-B</t>
  </si>
  <si>
    <t>喷漆车间室外燃气管道工程</t>
  </si>
  <si>
    <t>喷漆车间室内燃气管道工程</t>
  </si>
  <si>
    <t>喷涂与注塑车间隔断工程</t>
  </si>
  <si>
    <t>喷漆车间参观通道铝塑板装修工程</t>
  </si>
  <si>
    <t>室外光氧设备防护工程</t>
  </si>
  <si>
    <t>打包机</t>
  </si>
  <si>
    <t>拌料机</t>
  </si>
  <si>
    <t>空压机、冷干机、吸干机连接套管路</t>
  </si>
  <si>
    <t>喷油螺杆式空压机GA90-10P</t>
  </si>
  <si>
    <t>GA90-10P</t>
  </si>
  <si>
    <t>变频喷油螺杆式空压机GA90VSD</t>
  </si>
  <si>
    <t>GA90VSD</t>
  </si>
  <si>
    <t>预过滤器F0-0550F</t>
  </si>
  <si>
    <t>F0-0550F</t>
  </si>
  <si>
    <t>精过滤器FA-0550F</t>
  </si>
  <si>
    <t>FA-0550F</t>
  </si>
  <si>
    <t>精密除尘过滤器FAR-0550F</t>
  </si>
  <si>
    <t>FAR-0550F</t>
  </si>
  <si>
    <t>高温型冷干机FD-350H</t>
  </si>
  <si>
    <t>FD-350H</t>
  </si>
  <si>
    <t>微热再生吸附式干燥机FE0300</t>
  </si>
  <si>
    <t>FE0300</t>
  </si>
  <si>
    <t>储气罐C-6.0/1.0</t>
  </si>
  <si>
    <t>C-6.0/1.0</t>
  </si>
  <si>
    <t>机械秒表JM803</t>
  </si>
  <si>
    <t>挡车器</t>
  </si>
  <si>
    <t>2000*300*60*1.5MM</t>
  </si>
  <si>
    <t>蓄热式废气焚烧炉15000M3风量RTO系统</t>
  </si>
  <si>
    <t>RTO-3-1500</t>
  </si>
  <si>
    <t>绝缘电阻测试仪</t>
  </si>
  <si>
    <t>BY2671</t>
  </si>
  <si>
    <t>检测室</t>
  </si>
  <si>
    <t>中速粉碎机NDSN-30</t>
  </si>
  <si>
    <t>NDSN-30</t>
  </si>
  <si>
    <t>两料比例阀NPV-220/51</t>
  </si>
  <si>
    <t>NPV-220/51</t>
  </si>
  <si>
    <t>平衡器BTA-1000</t>
  </si>
  <si>
    <t>BTA-1000</t>
  </si>
  <si>
    <t>无刷电动螺丝刀BLS-60SC</t>
  </si>
  <si>
    <t>BLS-60SC</t>
  </si>
  <si>
    <t>无刷电动螺丝刀BLS-20SC</t>
  </si>
  <si>
    <t>BLS-20SC</t>
  </si>
  <si>
    <t>微机控制扭转试验机</t>
  </si>
  <si>
    <t>TNS-DW05</t>
  </si>
  <si>
    <t>模具监视保护系统</t>
  </si>
  <si>
    <t>YS130-1</t>
  </si>
  <si>
    <t>模具监视自动传送带</t>
  </si>
  <si>
    <t>注塑集中供料系统</t>
  </si>
  <si>
    <t>管端成型机W-40-1</t>
  </si>
  <si>
    <t>W-40-1</t>
  </si>
  <si>
    <t>管端成型机W2-40C-3</t>
  </si>
  <si>
    <t>W2-40C-3</t>
  </si>
  <si>
    <t>胀管机</t>
  </si>
  <si>
    <t>HBGH-ZZ-JQ-035</t>
  </si>
  <si>
    <t>燃气辐射采暖器</t>
  </si>
  <si>
    <t>GH50-9U</t>
  </si>
  <si>
    <t>振动筛10mm</t>
  </si>
  <si>
    <t>10mm</t>
  </si>
  <si>
    <t>西奥电梯（XO-HTVF)</t>
  </si>
  <si>
    <t>MRL</t>
  </si>
  <si>
    <t>机器人弧焊工作站TM-1400</t>
  </si>
  <si>
    <t>HBGH-PT-JQ-001</t>
  </si>
  <si>
    <t>喷漆线</t>
  </si>
  <si>
    <t>张果</t>
  </si>
  <si>
    <t>HBGH-ZS-JQ-095</t>
  </si>
  <si>
    <t>注塑机防护罩</t>
  </si>
  <si>
    <t>HBGH-DJ-JQ-048</t>
  </si>
  <si>
    <t>超声波焊接机</t>
  </si>
  <si>
    <t>2600W-20KHZ</t>
  </si>
  <si>
    <t>HBGH-ZS-JQ-084</t>
  </si>
  <si>
    <t>金属分离器</t>
  </si>
  <si>
    <t>PEC20005A</t>
  </si>
  <si>
    <t>HBGH-FP-JQ-046</t>
  </si>
  <si>
    <t>环保设备MWF0100006</t>
  </si>
  <si>
    <t>MWF0100006</t>
  </si>
  <si>
    <t>HBGH-ZS-JQ-096</t>
  </si>
  <si>
    <t>HTF1000X2注塑机</t>
  </si>
  <si>
    <t>HTF1000X2</t>
  </si>
  <si>
    <t>HBGH-DJ-JQ-060-061</t>
  </si>
  <si>
    <t>C35DB后视镜组装线电检装置</t>
  </si>
  <si>
    <t>HBGH-DY-JQ-010</t>
  </si>
  <si>
    <t>热水锅炉CWNS0.35-85/60-Q</t>
  </si>
  <si>
    <t>CWNS0.35-85/60-Q</t>
  </si>
  <si>
    <t>丁永亮</t>
  </si>
  <si>
    <t>HBGH-HJC32B-JQ-035</t>
  </si>
  <si>
    <t>A平台靠背（手动）骨架装配线</t>
  </si>
  <si>
    <t>HBGH-HJC32B-JQ-034</t>
  </si>
  <si>
    <t>A平台座框（手动）骨架装配线</t>
  </si>
  <si>
    <t>天然气管道安装工程</t>
  </si>
  <si>
    <t>其他</t>
  </si>
  <si>
    <t>骨架事业部 50% ,座椅组装车间 16.68% ,缝纫车间 16.66% ,...</t>
  </si>
  <si>
    <t>HBGH-HB-JQ-007-011</t>
  </si>
  <si>
    <t>AFEST-2100CBP/A在线报警检测系统</t>
  </si>
  <si>
    <t>设备安济部</t>
  </si>
  <si>
    <t>范建雨</t>
  </si>
  <si>
    <t>HBGH-HB-JQ-012-013</t>
  </si>
  <si>
    <t>AFEST-2100CBP/B在线报警检测系统</t>
  </si>
  <si>
    <t>AGV小车（IROT-DIFF推挽式自动搬运车）</t>
  </si>
  <si>
    <t>运输工具</t>
  </si>
  <si>
    <t>辆</t>
  </si>
  <si>
    <t>HBGH-CY-JQ-028</t>
  </si>
  <si>
    <t>叉车FB-30</t>
  </si>
  <si>
    <t>发泡车间预混系统</t>
  </si>
  <si>
    <t>在建 工程</t>
  </si>
  <si>
    <t>306单针缝纫机</t>
  </si>
  <si>
    <t>超声波焊接机一台</t>
  </si>
  <si>
    <t>财产物资清查盘点表（固定资产-运输工具）--表24</t>
  </si>
  <si>
    <t>157</t>
  </si>
  <si>
    <t>客车</t>
  </si>
  <si>
    <t>福田牌BJ6103U8LHB-5</t>
  </si>
  <si>
    <t>160</t>
  </si>
  <si>
    <t>雪佛兰SUV旅行车</t>
  </si>
  <si>
    <t>LSLP84XXBF116020</t>
  </si>
  <si>
    <t>326</t>
  </si>
  <si>
    <t>小班车GGC.746</t>
  </si>
  <si>
    <t>784</t>
  </si>
  <si>
    <t>多用途乘用车</t>
  </si>
  <si>
    <t>福田牌BJ6438M16VA-PS</t>
  </si>
  <si>
    <t>1218</t>
  </si>
  <si>
    <t>别克牌SGM6531UAAF多用途乘用车</t>
  </si>
  <si>
    <t>1444</t>
  </si>
  <si>
    <t>越野乘用车</t>
  </si>
  <si>
    <t>北京牌BJ2030F8VABT</t>
  </si>
  <si>
    <t>财产物资清查盘点表（固定资产-电子设备）--表25</t>
  </si>
  <si>
    <t>224</t>
  </si>
  <si>
    <t>C330考勤机</t>
  </si>
  <si>
    <t>电子设备</t>
  </si>
  <si>
    <t>139</t>
  </si>
  <si>
    <t>EPSON打印机</t>
  </si>
  <si>
    <t>EPSON</t>
  </si>
  <si>
    <t>190</t>
  </si>
  <si>
    <t>IPPBX交换机及IP话机设备</t>
  </si>
  <si>
    <t>USP不间断电源</t>
  </si>
  <si>
    <t>财务部</t>
  </si>
  <si>
    <t>095</t>
  </si>
  <si>
    <t>爱普生打印机</t>
  </si>
  <si>
    <t>272</t>
  </si>
  <si>
    <t>爱普生投影仪</t>
  </si>
  <si>
    <t>290</t>
  </si>
  <si>
    <t>笔记本电脑（生产用）</t>
  </si>
  <si>
    <t>14英寸</t>
  </si>
  <si>
    <t>071</t>
  </si>
  <si>
    <t>传真机</t>
  </si>
  <si>
    <t>032</t>
  </si>
  <si>
    <t>打印机</t>
  </si>
  <si>
    <t>115</t>
  </si>
  <si>
    <t>TLP3842</t>
  </si>
  <si>
    <t>132</t>
  </si>
  <si>
    <t>戴尔笔记本</t>
  </si>
  <si>
    <t>287</t>
  </si>
  <si>
    <t>戴尔笔记本电脑</t>
  </si>
  <si>
    <t>技术部（产品工程部）</t>
  </si>
  <si>
    <t>031</t>
  </si>
  <si>
    <t>电脑</t>
  </si>
  <si>
    <t>036</t>
  </si>
  <si>
    <t>041</t>
  </si>
  <si>
    <t>053</t>
  </si>
  <si>
    <t>060</t>
  </si>
  <si>
    <t>061</t>
  </si>
  <si>
    <t>114</t>
  </si>
  <si>
    <t>方正电脑</t>
  </si>
  <si>
    <t>121</t>
  </si>
  <si>
    <t>126</t>
  </si>
  <si>
    <t>035</t>
  </si>
  <si>
    <t>电脑打印机</t>
  </si>
  <si>
    <t>039</t>
  </si>
  <si>
    <t>063</t>
  </si>
  <si>
    <t>066</t>
  </si>
  <si>
    <t>方正电脑及笔记本电脑</t>
  </si>
  <si>
    <t>037</t>
  </si>
  <si>
    <t>格力空调</t>
  </si>
  <si>
    <t>040</t>
  </si>
  <si>
    <t>3238J5-N5</t>
  </si>
  <si>
    <t>077</t>
  </si>
  <si>
    <t>137</t>
  </si>
  <si>
    <t>KFR-26556D1-N1</t>
  </si>
  <si>
    <t>110</t>
  </si>
  <si>
    <t>格力空调KFR-32</t>
  </si>
  <si>
    <t>268</t>
  </si>
  <si>
    <t>浩辰CAD平台软件</t>
  </si>
  <si>
    <t>V2012</t>
  </si>
  <si>
    <t>122</t>
  </si>
  <si>
    <t>绘图仪</t>
  </si>
  <si>
    <t>A1</t>
  </si>
  <si>
    <t>136</t>
  </si>
  <si>
    <t>惠普打印机</t>
  </si>
  <si>
    <t>065</t>
  </si>
  <si>
    <t>金碟软件</t>
  </si>
  <si>
    <t>099</t>
  </si>
  <si>
    <t>金蝶KIS软件</t>
  </si>
  <si>
    <t>210</t>
  </si>
  <si>
    <t>空调设备</t>
  </si>
  <si>
    <t>124</t>
  </si>
  <si>
    <t>联想电脑</t>
  </si>
  <si>
    <t>135</t>
  </si>
  <si>
    <t>182</t>
  </si>
  <si>
    <t>242</t>
  </si>
  <si>
    <t>286</t>
  </si>
  <si>
    <t>288</t>
  </si>
  <si>
    <t>223</t>
  </si>
  <si>
    <t>联想电脑扬天M4630</t>
  </si>
  <si>
    <t>扬天M4630</t>
  </si>
  <si>
    <t>289</t>
  </si>
  <si>
    <t>联想扬天台式电脑</t>
  </si>
  <si>
    <t>制造工艺部</t>
  </si>
  <si>
    <t>291</t>
  </si>
  <si>
    <t>I3-3240 2G 500G 512M独显 DVD千兆卡</t>
  </si>
  <si>
    <t>292</t>
  </si>
  <si>
    <t>技术部（产品工程部） 40% ,设备安济部 20% ,销售管理部 20% ,...</t>
  </si>
  <si>
    <t>241</t>
  </si>
  <si>
    <t>美的空调</t>
  </si>
  <si>
    <t>KFR-75QW/DY-B</t>
  </si>
  <si>
    <t>133</t>
  </si>
  <si>
    <t>三星打印机</t>
  </si>
  <si>
    <t>134</t>
  </si>
  <si>
    <t>三星一体机</t>
  </si>
  <si>
    <t>4521</t>
  </si>
  <si>
    <t>076</t>
  </si>
  <si>
    <t>税控扫描仪(AV180)</t>
  </si>
  <si>
    <t>227</t>
  </si>
  <si>
    <t>索尼摄像机（CX270E）</t>
  </si>
  <si>
    <t>271</t>
  </si>
  <si>
    <t>索尼投影仪</t>
  </si>
  <si>
    <t>112</t>
  </si>
  <si>
    <t>索尼相机</t>
  </si>
  <si>
    <t>HX5C</t>
  </si>
  <si>
    <t>038</t>
  </si>
  <si>
    <t>索尼照相机</t>
  </si>
  <si>
    <t>228</t>
  </si>
  <si>
    <t>太阳能</t>
  </si>
  <si>
    <t>191</t>
  </si>
  <si>
    <t>太阳能热水器</t>
  </si>
  <si>
    <t>301</t>
  </si>
  <si>
    <t>体视显微镜</t>
  </si>
  <si>
    <t>XTZ-E</t>
  </si>
  <si>
    <t>307</t>
  </si>
  <si>
    <t>网络监控</t>
  </si>
  <si>
    <t>158</t>
  </si>
  <si>
    <t>联想扬天台式电脑（2610D-10）</t>
  </si>
  <si>
    <t>KFR-23/A3-3</t>
  </si>
  <si>
    <t>125</t>
  </si>
  <si>
    <t>扬天M2622电脑</t>
  </si>
  <si>
    <t>扬天M2622</t>
  </si>
  <si>
    <t>扬天T4900联想电脑</t>
  </si>
  <si>
    <t>扬天T4900</t>
  </si>
  <si>
    <t>017</t>
  </si>
  <si>
    <t>CPUAMD3200</t>
  </si>
  <si>
    <t>225</t>
  </si>
  <si>
    <t>吊钩秤</t>
  </si>
  <si>
    <t>687</t>
  </si>
  <si>
    <t>电瓶</t>
  </si>
  <si>
    <t>40-5DB500</t>
  </si>
  <si>
    <t>组</t>
  </si>
  <si>
    <t>737</t>
  </si>
  <si>
    <t>联想电脑M2610</t>
  </si>
  <si>
    <t>M2610</t>
  </si>
  <si>
    <t>748</t>
  </si>
  <si>
    <t>监控系统</t>
  </si>
  <si>
    <t>山东潍坊</t>
  </si>
  <si>
    <t>1074</t>
  </si>
  <si>
    <t>车间监控系统</t>
  </si>
  <si>
    <t>海康威视</t>
  </si>
  <si>
    <t>骨架事业部 20% ,后视镜组装车间 20% ,座椅组装车间 20% ,......</t>
  </si>
  <si>
    <t>1165</t>
  </si>
  <si>
    <t>LED显示屏</t>
  </si>
  <si>
    <t>1249</t>
  </si>
  <si>
    <t>12568SNhAC-3</t>
  </si>
  <si>
    <t>模具制造部</t>
  </si>
  <si>
    <t>1256</t>
  </si>
  <si>
    <t>1445</t>
  </si>
  <si>
    <t>万能拉力试验机</t>
  </si>
  <si>
    <t>1446</t>
  </si>
  <si>
    <t>联想电脑7000-25ICZ-I7</t>
  </si>
  <si>
    <t>7000-25ICZ-I7</t>
  </si>
  <si>
    <t>1447</t>
  </si>
  <si>
    <t>联想电脑501Pro-181KL</t>
  </si>
  <si>
    <t>501Pro-181KL</t>
  </si>
  <si>
    <t>1454</t>
  </si>
  <si>
    <t>1455</t>
  </si>
  <si>
    <t>1556</t>
  </si>
  <si>
    <t>联想电脑M6201C</t>
  </si>
  <si>
    <t>1557</t>
  </si>
  <si>
    <t>1572</t>
  </si>
  <si>
    <t>佳能单反相机800D</t>
  </si>
  <si>
    <t>800D 6050</t>
  </si>
  <si>
    <t>1600</t>
  </si>
  <si>
    <t>明基投影仪、幕布</t>
  </si>
  <si>
    <t>总经办</t>
  </si>
  <si>
    <t>1614</t>
  </si>
  <si>
    <t>联想主机，惠普显示器</t>
  </si>
  <si>
    <t>Y700-34ISH-I5</t>
  </si>
  <si>
    <t>1615</t>
  </si>
  <si>
    <t>1616</t>
  </si>
  <si>
    <t>惠普打印机A3</t>
  </si>
  <si>
    <t>436nda</t>
  </si>
  <si>
    <t>1824</t>
  </si>
  <si>
    <t>数字闭路监控系统</t>
  </si>
  <si>
    <t>1825</t>
  </si>
  <si>
    <t>联想电脑510Pro-181CB</t>
  </si>
  <si>
    <t>信息管理部</t>
  </si>
  <si>
    <t>电脑1台</t>
  </si>
  <si>
    <t>QAD及与QAD相关的扫码枪等</t>
  </si>
  <si>
    <t>财产物资清查盘点表（固定资产-办公设备）--表26</t>
  </si>
  <si>
    <t>106</t>
  </si>
  <si>
    <t>034</t>
  </si>
  <si>
    <t>沙发</t>
  </si>
  <si>
    <t>033</t>
  </si>
  <si>
    <t>桌椅</t>
  </si>
  <si>
    <t>327</t>
  </si>
  <si>
    <t>铁质工具柜</t>
  </si>
  <si>
    <t>328</t>
  </si>
  <si>
    <t>木制工具柜</t>
  </si>
  <si>
    <t>329</t>
  </si>
  <si>
    <t>破旧电脑桌</t>
  </si>
  <si>
    <t>张</t>
  </si>
  <si>
    <t>330</t>
  </si>
  <si>
    <t>旧桌子</t>
  </si>
  <si>
    <t>331</t>
  </si>
  <si>
    <t>147</t>
  </si>
  <si>
    <t>旧方形椅</t>
  </si>
  <si>
    <t>069</t>
  </si>
  <si>
    <t>旧椅子</t>
  </si>
  <si>
    <t>024</t>
  </si>
  <si>
    <t>新办公椅</t>
  </si>
  <si>
    <t>336</t>
  </si>
  <si>
    <t>新办公桌</t>
  </si>
  <si>
    <t>337</t>
  </si>
  <si>
    <t>旧办公桌</t>
  </si>
  <si>
    <t>338</t>
  </si>
  <si>
    <t>饮水机</t>
  </si>
  <si>
    <t>339</t>
  </si>
  <si>
    <t>铁皮文具柜</t>
  </si>
  <si>
    <t>340</t>
  </si>
  <si>
    <t>小储物柜</t>
  </si>
  <si>
    <t>341</t>
  </si>
  <si>
    <t>大储藏柜</t>
  </si>
  <si>
    <t>342</t>
  </si>
  <si>
    <t>茶几</t>
  </si>
  <si>
    <t>木制文件柜子</t>
  </si>
  <si>
    <t>344</t>
  </si>
  <si>
    <t>木制茶橱</t>
  </si>
  <si>
    <t>346</t>
  </si>
  <si>
    <t>会议桌</t>
  </si>
  <si>
    <t>347</t>
  </si>
  <si>
    <t>电脑拖</t>
  </si>
  <si>
    <t>349</t>
  </si>
  <si>
    <t>办公桌</t>
  </si>
  <si>
    <t>椅子</t>
  </si>
  <si>
    <t>351</t>
  </si>
  <si>
    <t>部</t>
  </si>
  <si>
    <t>1243</t>
  </si>
  <si>
    <t>西侧楼办公家具</t>
  </si>
  <si>
    <t>1432</t>
  </si>
  <si>
    <t>办公桌椅</t>
  </si>
  <si>
    <t>1张桌子3把椅子</t>
  </si>
  <si>
    <t>1496</t>
  </si>
  <si>
    <t>文件柜</t>
  </si>
  <si>
    <t>1497</t>
  </si>
  <si>
    <t>1498</t>
  </si>
  <si>
    <t>1499</t>
  </si>
  <si>
    <t>1500</t>
  </si>
  <si>
    <t>1501</t>
  </si>
  <si>
    <t>1545</t>
  </si>
  <si>
    <t>6人办公桌</t>
  </si>
  <si>
    <t>总装厂</t>
  </si>
  <si>
    <t>1544</t>
  </si>
  <si>
    <t>办公柜</t>
  </si>
  <si>
    <t>1546</t>
  </si>
  <si>
    <t>样品柜</t>
  </si>
  <si>
    <t>1547</t>
  </si>
  <si>
    <t>1548</t>
  </si>
  <si>
    <t>六门更衣柜</t>
  </si>
  <si>
    <t>1549</t>
  </si>
  <si>
    <t>三门更衣柜</t>
  </si>
  <si>
    <t>1550</t>
  </si>
  <si>
    <t>中二斗下节文件柜</t>
  </si>
  <si>
    <t>1551</t>
  </si>
  <si>
    <t>鞋柜</t>
  </si>
  <si>
    <t>1552</t>
  </si>
  <si>
    <t>1553</t>
  </si>
  <si>
    <t>水杯柜</t>
  </si>
  <si>
    <t>1560</t>
  </si>
  <si>
    <t>1570</t>
  </si>
  <si>
    <t>格力空调KFR-72555FN4B-A3</t>
  </si>
  <si>
    <t>KFR-72555FN4B-A3</t>
  </si>
  <si>
    <t>1571</t>
  </si>
  <si>
    <t>消毒柜ZTP108-GB101</t>
  </si>
  <si>
    <t>ZTP108-GB101</t>
  </si>
  <si>
    <t>1573</t>
  </si>
  <si>
    <t>办公桌（上海优郡）</t>
  </si>
  <si>
    <t>1643</t>
  </si>
  <si>
    <t>电气消防及应及系统</t>
  </si>
  <si>
    <t>财产物资清查盘点表（固定资产-模具、备件）--表27</t>
  </si>
  <si>
    <t>509</t>
  </si>
  <si>
    <t>气动工具</t>
  </si>
  <si>
    <t>张亚霖</t>
  </si>
  <si>
    <t>510</t>
  </si>
  <si>
    <t>511</t>
  </si>
  <si>
    <t>654</t>
  </si>
  <si>
    <t>重型模具架</t>
  </si>
  <si>
    <t>655</t>
  </si>
  <si>
    <t>货架主架</t>
  </si>
  <si>
    <t>656</t>
  </si>
  <si>
    <t>货架辅架</t>
  </si>
  <si>
    <t>H4-B平台</t>
  </si>
  <si>
    <t>657</t>
  </si>
  <si>
    <t>TJTY11-009</t>
  </si>
  <si>
    <t>658</t>
  </si>
  <si>
    <t>659</t>
  </si>
  <si>
    <t>660</t>
  </si>
  <si>
    <t>661</t>
  </si>
  <si>
    <t>662</t>
  </si>
  <si>
    <t>H4681010267/35A0</t>
  </si>
  <si>
    <t>663</t>
  </si>
  <si>
    <t>标准模具架</t>
  </si>
  <si>
    <t>664</t>
  </si>
  <si>
    <t>H4681010238A0</t>
  </si>
  <si>
    <t>665</t>
  </si>
  <si>
    <t>666</t>
  </si>
  <si>
    <t>695</t>
  </si>
  <si>
    <t>铝材皮带线</t>
  </si>
  <si>
    <t>697</t>
  </si>
  <si>
    <t>弯角式工具（扭力扳手）</t>
  </si>
  <si>
    <t>1081</t>
  </si>
  <si>
    <t>成品区域3层重型货架及防撞护栏</t>
  </si>
  <si>
    <t>1106</t>
  </si>
  <si>
    <t>冲压模具货架(轻型4层)</t>
  </si>
  <si>
    <t>1107</t>
  </si>
  <si>
    <t>注塑模具货架重型3层)</t>
  </si>
  <si>
    <t>1108</t>
  </si>
  <si>
    <t>注塑模具货架重型2层)</t>
  </si>
  <si>
    <t>YA-TA1049</t>
  </si>
  <si>
    <t>1109</t>
  </si>
  <si>
    <t>发泡模具货架重型3层)</t>
  </si>
  <si>
    <t>1110</t>
  </si>
  <si>
    <t>H4681010218AOR</t>
  </si>
  <si>
    <t>1126</t>
  </si>
  <si>
    <t>零部件库房重型货架及防护栏</t>
  </si>
  <si>
    <t>H4681010217AOL</t>
  </si>
  <si>
    <t>座椅组装车间 50% ,骨架事业部 50%</t>
  </si>
  <si>
    <t>1486</t>
  </si>
  <si>
    <t>冷风机（45L）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</si>
  <si>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</si>
  <si>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</si>
  <si>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</si>
  <si>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</si>
  <si>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</si>
  <si>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</si>
  <si>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</si>
  <si>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</si>
  <si>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</si>
  <si>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1554</t>
  </si>
  <si>
    <t>小狗D807吸尘器</t>
  </si>
  <si>
    <t>1555</t>
  </si>
  <si>
    <t>70CM高凳子</t>
  </si>
  <si>
    <t>1558</t>
  </si>
  <si>
    <t>空调扇HS-40B</t>
  </si>
  <si>
    <t>1786</t>
  </si>
  <si>
    <t>充电式挤紧机QXX5AT80PS08</t>
  </si>
  <si>
    <t>1787</t>
  </si>
  <si>
    <t>1788</t>
  </si>
  <si>
    <t>1789</t>
  </si>
  <si>
    <t>PCM模块IC-PCM-2-U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</si>
  <si>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</si>
  <si>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</si>
  <si>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</si>
  <si>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</si>
  <si>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</si>
  <si>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</si>
  <si>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</si>
  <si>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</si>
  <si>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</si>
  <si>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</si>
  <si>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</si>
  <si>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平衡吊QTA-C100</t>
  </si>
  <si>
    <t>1802</t>
  </si>
  <si>
    <t>1803</t>
  </si>
  <si>
    <t>1804</t>
  </si>
  <si>
    <t>1805</t>
  </si>
  <si>
    <t>吊环735-QX</t>
  </si>
  <si>
    <t>1806</t>
  </si>
  <si>
    <t>1807</t>
  </si>
  <si>
    <t>1808</t>
  </si>
  <si>
    <t>1809</t>
  </si>
  <si>
    <t>充电式挤紧机QXX2PT12PQ4</t>
  </si>
  <si>
    <t>1810</t>
  </si>
  <si>
    <t>1811</t>
  </si>
  <si>
    <t>充电式挤紧机QXX5AT35PS08</t>
  </si>
  <si>
    <t>1812</t>
  </si>
  <si>
    <t>1813</t>
  </si>
  <si>
    <t>1814</t>
  </si>
  <si>
    <t>1815</t>
  </si>
  <si>
    <t>充电式挤紧机QXX2PT18PS6</t>
  </si>
  <si>
    <t>1816</t>
  </si>
  <si>
    <t>1817</t>
  </si>
  <si>
    <t>1818</t>
  </si>
  <si>
    <t>充电式挤紧机QXX2PT04PQ4</t>
  </si>
  <si>
    <t>1819</t>
  </si>
  <si>
    <t>1820</t>
  </si>
  <si>
    <t>充电式挤紧机QXX2PT08PQ4</t>
  </si>
  <si>
    <t>1821</t>
  </si>
  <si>
    <t>1822</t>
  </si>
  <si>
    <t>1823</t>
  </si>
  <si>
    <t>1826</t>
  </si>
  <si>
    <t>三格四层8套重型货架</t>
  </si>
  <si>
    <t>305</t>
  </si>
  <si>
    <t>301副司机座框总成位置检具</t>
  </si>
  <si>
    <t>模具工装焊胎检具类</t>
  </si>
  <si>
    <t>304</t>
  </si>
  <si>
    <t>301司机座框总成位置检具</t>
  </si>
  <si>
    <t>262</t>
  </si>
  <si>
    <t>306项目(模具）</t>
  </si>
  <si>
    <t>孙沛霖</t>
  </si>
  <si>
    <t>255</t>
  </si>
  <si>
    <t>306项目检具</t>
  </si>
  <si>
    <t>303</t>
  </si>
  <si>
    <t>B40升降机构总成检具</t>
  </si>
  <si>
    <t>261</t>
  </si>
  <si>
    <t>H4B平台</t>
  </si>
  <si>
    <t>141</t>
  </si>
  <si>
    <t>H4升降器焊接工装</t>
  </si>
  <si>
    <t>162</t>
  </si>
  <si>
    <t>H4升降器座框焊接总成</t>
  </si>
  <si>
    <t>215</t>
  </si>
  <si>
    <t>FTU201-7301  110-H-02</t>
  </si>
  <si>
    <t>251</t>
  </si>
  <si>
    <t>短连杆板</t>
  </si>
  <si>
    <t>109</t>
  </si>
  <si>
    <t>焊接夹具（YA-TA1044）</t>
  </si>
  <si>
    <t>298</t>
  </si>
  <si>
    <t>后前支撑连接板</t>
  </si>
  <si>
    <t>天丰</t>
  </si>
  <si>
    <t>252</t>
  </si>
  <si>
    <t>滑轨固定座冲压模</t>
  </si>
  <si>
    <t>299</t>
  </si>
  <si>
    <t>滑块固定板</t>
  </si>
  <si>
    <t>249</t>
  </si>
  <si>
    <t>内十字支撑架</t>
  </si>
  <si>
    <t>198</t>
  </si>
  <si>
    <t>内十字支撑架焊胎</t>
  </si>
  <si>
    <t>256</t>
  </si>
  <si>
    <t>欧马可H4B平台检具</t>
  </si>
  <si>
    <t>前座升降器座框焊接总成</t>
  </si>
  <si>
    <t>前座升降器座框焊接总成焊接工装</t>
  </si>
  <si>
    <t>161</t>
  </si>
  <si>
    <t>上框焊接组件总成</t>
  </si>
  <si>
    <t>129</t>
  </si>
  <si>
    <t>上下架焊胎</t>
  </si>
  <si>
    <t>113</t>
  </si>
  <si>
    <t>升降器焊接夹具</t>
  </si>
  <si>
    <t>163</t>
  </si>
  <si>
    <t>升降器焊胎</t>
  </si>
  <si>
    <t>FTU201</t>
  </si>
  <si>
    <t>297</t>
  </si>
  <si>
    <t>升降器右导轨R(右纵梁)</t>
  </si>
  <si>
    <t>296</t>
  </si>
  <si>
    <t>升降器左导轨L(左纵梁)</t>
  </si>
  <si>
    <t>194</t>
  </si>
  <si>
    <t>外绞架焊胎</t>
  </si>
  <si>
    <t>250</t>
  </si>
  <si>
    <t>外十字支撑架</t>
  </si>
  <si>
    <t>197</t>
  </si>
  <si>
    <t>外十字支撑架焊胎</t>
  </si>
  <si>
    <t>216</t>
  </si>
  <si>
    <t>254</t>
  </si>
  <si>
    <t>阻尼器上支架冲压模</t>
  </si>
  <si>
    <t>253</t>
  </si>
  <si>
    <t>阻尼器下支架冲压模</t>
  </si>
  <si>
    <t>通和</t>
  </si>
  <si>
    <t>408</t>
  </si>
  <si>
    <t>注塑车间模具系列</t>
  </si>
  <si>
    <t>多个供应商处</t>
  </si>
  <si>
    <t>409</t>
  </si>
  <si>
    <t>升降器模具系列</t>
  </si>
  <si>
    <t>410</t>
  </si>
  <si>
    <t>滑轨项目模具系列</t>
  </si>
  <si>
    <t>411</t>
  </si>
  <si>
    <t>机械减震器模具系列</t>
  </si>
  <si>
    <t>412</t>
  </si>
  <si>
    <t>007项目模具系列</t>
  </si>
  <si>
    <t>413</t>
  </si>
  <si>
    <t>H4升降器模具系列</t>
  </si>
  <si>
    <t>414</t>
  </si>
  <si>
    <t>欧曼靠背板模具</t>
  </si>
  <si>
    <t>万昌</t>
  </si>
  <si>
    <t>418</t>
  </si>
  <si>
    <t>欧马可左舵模具</t>
  </si>
  <si>
    <t>419</t>
  </si>
  <si>
    <t>大客模具系列</t>
  </si>
  <si>
    <t>BQ301</t>
  </si>
  <si>
    <t>大运模具系列</t>
  </si>
  <si>
    <t>421</t>
  </si>
  <si>
    <t>B40项目模具系列</t>
  </si>
  <si>
    <t>422</t>
  </si>
  <si>
    <t>306项目模具系列</t>
  </si>
  <si>
    <t>423</t>
  </si>
  <si>
    <t>L项目模具系列</t>
  </si>
  <si>
    <t>424</t>
  </si>
  <si>
    <t>H4B平台项目模具系列</t>
  </si>
  <si>
    <t>425</t>
  </si>
  <si>
    <t>G项目模具系列</t>
  </si>
  <si>
    <t>426</t>
  </si>
  <si>
    <t>B40焊胎系列</t>
  </si>
  <si>
    <t>427</t>
  </si>
  <si>
    <t>H4项目焊胎系列</t>
  </si>
  <si>
    <t>428</t>
  </si>
  <si>
    <t>301项目焊胎系列</t>
  </si>
  <si>
    <t>429</t>
  </si>
  <si>
    <t>减震器焊胎系列</t>
  </si>
  <si>
    <t>430</t>
  </si>
  <si>
    <t>L项目焊胎系列</t>
  </si>
  <si>
    <t>431</t>
  </si>
  <si>
    <t>H4B焊胎系列</t>
  </si>
  <si>
    <t>432</t>
  </si>
  <si>
    <t>大客焊胎系列</t>
  </si>
  <si>
    <t>433</t>
  </si>
  <si>
    <t>大运焊胎系列</t>
  </si>
  <si>
    <t>FTU201冲压模具</t>
  </si>
  <si>
    <t>434</t>
  </si>
  <si>
    <t>G项目焊胎系列</t>
  </si>
  <si>
    <t>435</t>
  </si>
  <si>
    <t>007项目焊胎系列</t>
  </si>
  <si>
    <t>436</t>
  </si>
  <si>
    <t>陕汽项目焊胎系列</t>
  </si>
  <si>
    <t>437</t>
  </si>
  <si>
    <t>老重卡焊胎系列</t>
  </si>
  <si>
    <t>438</t>
  </si>
  <si>
    <t>欧马可焊胎系列</t>
  </si>
  <si>
    <t>439</t>
  </si>
  <si>
    <t>306项目焊胎系列</t>
  </si>
  <si>
    <t>新强力</t>
  </si>
  <si>
    <t>440</t>
  </si>
  <si>
    <t>灯镜检具系列</t>
  </si>
  <si>
    <t>441</t>
  </si>
  <si>
    <t>冲压车间检具系列</t>
  </si>
  <si>
    <t>442</t>
  </si>
  <si>
    <t>机器人焊接检具系列</t>
  </si>
  <si>
    <t>人工焊车间检具系列</t>
  </si>
  <si>
    <t>445</t>
  </si>
  <si>
    <t>座椅车间检具系列</t>
  </si>
  <si>
    <t>446</t>
  </si>
  <si>
    <t>外检检具系列</t>
  </si>
  <si>
    <t>447</t>
  </si>
  <si>
    <t>模具车间检具系列</t>
  </si>
  <si>
    <t>448</t>
  </si>
  <si>
    <t>电泳车间工位器具</t>
  </si>
  <si>
    <t>483</t>
  </si>
  <si>
    <t>工装一批</t>
  </si>
  <si>
    <t>骨架事业部 40% ,后视镜组装车间 20% ,缝纫车间 20% ,座椅组装车间 20%</t>
  </si>
  <si>
    <t>标准件库房工位器具</t>
  </si>
  <si>
    <t>注塑车间工位器具系列</t>
  </si>
  <si>
    <t>452</t>
  </si>
  <si>
    <t>后视镜车间工位器具系列</t>
  </si>
  <si>
    <t>453</t>
  </si>
  <si>
    <t>原材料库工位器具</t>
  </si>
  <si>
    <t>454</t>
  </si>
  <si>
    <t>座椅车间工位器具系列</t>
  </si>
  <si>
    <t>455</t>
  </si>
  <si>
    <t>外协库工位器具</t>
  </si>
  <si>
    <t>456</t>
  </si>
  <si>
    <t>物料科工位器具</t>
  </si>
  <si>
    <t>457</t>
  </si>
  <si>
    <t>骨架组装工位器具</t>
  </si>
  <si>
    <t>458</t>
  </si>
  <si>
    <t>冲压车间工位器具系列</t>
  </si>
  <si>
    <t>459</t>
  </si>
  <si>
    <t>人工焊接车间工位器具系列</t>
  </si>
  <si>
    <t>460</t>
  </si>
  <si>
    <t>自动焊接车间工位器具系列</t>
  </si>
  <si>
    <t>FTV201-T202107</t>
  </si>
  <si>
    <t>461</t>
  </si>
  <si>
    <t>模具车间工位器具系列</t>
  </si>
  <si>
    <t>FTV201-T202122</t>
  </si>
  <si>
    <t>缝纫车间工位器具系列</t>
  </si>
  <si>
    <t>FTV201-T101  143</t>
  </si>
  <si>
    <t>466</t>
  </si>
  <si>
    <t>威望306项目豪华型模具</t>
  </si>
  <si>
    <t>482</t>
  </si>
  <si>
    <t>骨架组装车间检具系列</t>
  </si>
  <si>
    <t>FTV201-T201 142</t>
  </si>
  <si>
    <t>195</t>
  </si>
  <si>
    <t>内绞架焊胎</t>
  </si>
  <si>
    <t>FTV201-T101 141</t>
  </si>
  <si>
    <t>009</t>
  </si>
  <si>
    <t>五人四分座骨架主体布面钢丝焊胎</t>
  </si>
  <si>
    <t>FTV201-T112  115/T122 106</t>
  </si>
  <si>
    <t>048</t>
  </si>
  <si>
    <t>六分靠背安全带固定板焊胎</t>
  </si>
  <si>
    <t>051</t>
  </si>
  <si>
    <t>四分背下连接板加强板焊胎</t>
  </si>
  <si>
    <t>FTV201-T115  122/FTV201-T125  122</t>
  </si>
  <si>
    <t>052</t>
  </si>
  <si>
    <t>左调角器总成焊胎</t>
  </si>
  <si>
    <t>FTV201-T115 102/FTV201-T125  102</t>
  </si>
  <si>
    <t>054</t>
  </si>
  <si>
    <t>靠背焊接一序焊胎</t>
  </si>
  <si>
    <t>058</t>
  </si>
  <si>
    <t>六分座(四分座)外围框线焊胎</t>
  </si>
  <si>
    <t>062</t>
  </si>
  <si>
    <t>三排左座椅靠背骨架焊胎</t>
  </si>
  <si>
    <t>064</t>
  </si>
  <si>
    <t>右调角器总成焊胎</t>
  </si>
  <si>
    <t>083</t>
  </si>
  <si>
    <t>三排右座椅靠背骨架焊胎</t>
  </si>
  <si>
    <t>084</t>
  </si>
  <si>
    <t>六分背下连接板焊胎</t>
  </si>
  <si>
    <t>100</t>
  </si>
  <si>
    <t>四分背下连接板焊胎</t>
  </si>
  <si>
    <t>101</t>
  </si>
  <si>
    <t>六分靠背上支撑板总成焊胎</t>
  </si>
  <si>
    <t>102</t>
  </si>
  <si>
    <t>四分靠背上支撑板总成焊胎</t>
  </si>
  <si>
    <t>105</t>
  </si>
  <si>
    <t>六分座骨架主体布面钢丝焊胎</t>
  </si>
  <si>
    <t>117</t>
  </si>
  <si>
    <t>四分地锁铰链中间连接板左右</t>
  </si>
  <si>
    <t>750*400</t>
  </si>
  <si>
    <t>118</t>
  </si>
  <si>
    <t>六分座垫右地锁固定板</t>
  </si>
  <si>
    <t>119</t>
  </si>
  <si>
    <t>三排左座椅左右连接板</t>
  </si>
  <si>
    <t>128</t>
  </si>
  <si>
    <t>二排四分座骨架主体总成检具</t>
  </si>
  <si>
    <t>138</t>
  </si>
  <si>
    <t>二排四分靠背骨架总成检具</t>
  </si>
  <si>
    <t>1000*600</t>
  </si>
  <si>
    <t>142</t>
  </si>
  <si>
    <t>二排六分座背骨架主体总成检具</t>
  </si>
  <si>
    <t>153</t>
  </si>
  <si>
    <t>二排六分靠背骨架总成检具</t>
  </si>
  <si>
    <t>159</t>
  </si>
  <si>
    <t>三排左座椅靠背骨架总成检具</t>
  </si>
  <si>
    <t>164</t>
  </si>
  <si>
    <t>三排右座椅靠背骨架总成检具</t>
  </si>
  <si>
    <t>175</t>
  </si>
  <si>
    <t>三排左座椅地脚链接总成检具</t>
  </si>
  <si>
    <t>220</t>
  </si>
  <si>
    <t>三排右座椅地脚链接总成检具</t>
  </si>
  <si>
    <t>221</t>
  </si>
  <si>
    <t>三排左座椅坐垫骨架总成检具</t>
  </si>
  <si>
    <t>263</t>
  </si>
  <si>
    <t>三排右座椅坐垫骨架总成检具</t>
  </si>
  <si>
    <t>310</t>
  </si>
  <si>
    <t>六分左调角器总成检具</t>
  </si>
  <si>
    <t>312</t>
  </si>
  <si>
    <t>四分靠背铰链连接总成检具</t>
  </si>
  <si>
    <t>313</t>
  </si>
  <si>
    <t>内地锁铰链总成检具</t>
  </si>
  <si>
    <t>314</t>
  </si>
  <si>
    <t>外地锁铰链总成检具</t>
  </si>
  <si>
    <t>317</t>
  </si>
  <si>
    <t>后排靠背解锁支架左检具</t>
  </si>
  <si>
    <t>318</t>
  </si>
  <si>
    <t>后排靠背解锁支架右检具</t>
  </si>
  <si>
    <t>321</t>
  </si>
  <si>
    <t>后排靠背锁安装支架右检具</t>
  </si>
  <si>
    <t>323</t>
  </si>
  <si>
    <t>四分靠背解锁支架检具</t>
  </si>
  <si>
    <t>332</t>
  </si>
  <si>
    <t>二排六分靠背骨架焊胎</t>
  </si>
  <si>
    <t>333</t>
  </si>
  <si>
    <t>二排四分靠背骨架焊胎</t>
  </si>
  <si>
    <t>BQM20-7101127-M-0P10-BL-P1</t>
  </si>
  <si>
    <t>335</t>
  </si>
  <si>
    <t>三排座椅底座焊胎(左右)</t>
  </si>
  <si>
    <t>BQM20-7101127-M-0P20-F0</t>
  </si>
  <si>
    <t>345</t>
  </si>
  <si>
    <t>三排左右座椅坐垫骨架焊胎</t>
  </si>
  <si>
    <t>BQM20-7101126-M-0P10-BL-P2</t>
  </si>
  <si>
    <t>366</t>
  </si>
  <si>
    <t>靠背焊接二序左右焊胎</t>
  </si>
  <si>
    <t>BQM20-7101126-M-0P20-F0</t>
  </si>
  <si>
    <t>373</t>
  </si>
  <si>
    <t>四分座骨架焊胎总成</t>
  </si>
  <si>
    <t>BQM20-7101126-M-0P30-F0-P2</t>
  </si>
  <si>
    <t>416</t>
  </si>
  <si>
    <t>443</t>
  </si>
  <si>
    <t>六分座垫焊胎总成</t>
  </si>
  <si>
    <t>BQM20-6805204</t>
  </si>
  <si>
    <t>467</t>
  </si>
  <si>
    <t>469</t>
  </si>
  <si>
    <t>四分靠背铰链上、下连接板</t>
  </si>
  <si>
    <t>470</t>
  </si>
  <si>
    <t>四分座垫左地锁加强板</t>
  </si>
  <si>
    <t>471</t>
  </si>
  <si>
    <t>四分右调角器下连接板</t>
  </si>
  <si>
    <t>BQM20-6905204</t>
  </si>
  <si>
    <t>473</t>
  </si>
  <si>
    <t>四分右调角器上连接板</t>
  </si>
  <si>
    <t>474</t>
  </si>
  <si>
    <t>六分左调角器下连接板</t>
  </si>
  <si>
    <t>BQM20-6805201</t>
  </si>
  <si>
    <t>475</t>
  </si>
  <si>
    <t>六分左调角器上连接板</t>
  </si>
  <si>
    <t>476</t>
  </si>
  <si>
    <t>四分调角器右内加强板</t>
  </si>
  <si>
    <t>477</t>
  </si>
  <si>
    <t>四分调角器右外连接板</t>
  </si>
  <si>
    <t>484</t>
  </si>
  <si>
    <t>六分调角器左内加强板</t>
  </si>
  <si>
    <t>BQM20-6905201</t>
  </si>
  <si>
    <t>485</t>
  </si>
  <si>
    <t>六分调角器左外连接板</t>
  </si>
  <si>
    <t>486</t>
  </si>
  <si>
    <t>四分地锁铰链上加强板</t>
  </si>
  <si>
    <t>BQM20-6805202</t>
  </si>
  <si>
    <t>487</t>
  </si>
  <si>
    <t>六分安全带出口导向板</t>
  </si>
  <si>
    <t>488</t>
  </si>
  <si>
    <t>三排左座椅右扭簧固定板</t>
  </si>
  <si>
    <t>佳祥五金</t>
  </si>
  <si>
    <t>489</t>
  </si>
  <si>
    <t>三排左座椅内地脚连接板</t>
  </si>
  <si>
    <t>鑫昌</t>
  </si>
  <si>
    <t>490</t>
  </si>
  <si>
    <t>三排右座椅内地脚连接板</t>
  </si>
  <si>
    <t>491</t>
  </si>
  <si>
    <t>三排左座椅坐垫脚垫支架</t>
  </si>
  <si>
    <t>492</t>
  </si>
  <si>
    <t>三排坐垫翻转铰链支座</t>
  </si>
  <si>
    <t>BQM20-6805203</t>
  </si>
  <si>
    <t>493</t>
  </si>
  <si>
    <t>三排左座椅坐垫连接钣金</t>
  </si>
  <si>
    <t>494</t>
  </si>
  <si>
    <t>三排右座椅坐垫连接钣金</t>
  </si>
  <si>
    <t>BQM20-6801101</t>
  </si>
  <si>
    <t>正祥</t>
  </si>
  <si>
    <t>495</t>
  </si>
  <si>
    <t>三排左座椅靠背右铰链连接钣</t>
  </si>
  <si>
    <t>496</t>
  </si>
  <si>
    <t>三排右座椅靠背左铰链连接钣</t>
  </si>
  <si>
    <t>497</t>
  </si>
  <si>
    <t>三排左座椅靠背左调角器上连接板</t>
  </si>
  <si>
    <t>BQM20-6901101</t>
  </si>
  <si>
    <t>498</t>
  </si>
  <si>
    <t>三排右座椅靠背右调角器上连接板</t>
  </si>
  <si>
    <t>499</t>
  </si>
  <si>
    <t>左右拉线固定钣金</t>
  </si>
  <si>
    <t>BQM20-7101106</t>
  </si>
  <si>
    <t>三排坐垫翻转安装支架</t>
  </si>
  <si>
    <t>501</t>
  </si>
  <si>
    <t>三排坐垫翻转支架连接板</t>
  </si>
  <si>
    <t>鑫祺</t>
  </si>
  <si>
    <t>外槽及长内槽冲孔</t>
  </si>
  <si>
    <t>BQM20-7111106</t>
  </si>
  <si>
    <t>503</t>
  </si>
  <si>
    <t>扶手固定板</t>
  </si>
  <si>
    <t>BQM20-7101107</t>
  </si>
  <si>
    <t>369</t>
  </si>
  <si>
    <t>安全带出口塑料件固定板</t>
  </si>
  <si>
    <t>449</t>
  </si>
  <si>
    <t>四分地锁铰链下连接板</t>
  </si>
  <si>
    <t>504</t>
  </si>
  <si>
    <t>四分/六分靠背扣手固定板</t>
  </si>
  <si>
    <t>BQ301模具-7002104</t>
  </si>
  <si>
    <t>六分座垫右地锁加强板</t>
  </si>
  <si>
    <t>506</t>
  </si>
  <si>
    <t>四分地锁铰链上连接板</t>
  </si>
  <si>
    <t>507</t>
  </si>
  <si>
    <t>三排左座椅靠背左扣手固定板/三排右座椅靠背右扣手固定板</t>
  </si>
  <si>
    <t>508</t>
  </si>
  <si>
    <t>地锁解锁拉杆R/L</t>
  </si>
  <si>
    <t>514</t>
  </si>
  <si>
    <t>三排左/右座椅前内地脚</t>
  </si>
  <si>
    <t>515</t>
  </si>
  <si>
    <t>三排左/右座椅前外地脚</t>
  </si>
  <si>
    <t>516</t>
  </si>
  <si>
    <t>HBGH-ZS-MJ-001</t>
  </si>
  <si>
    <t>1695后视镜镜背</t>
  </si>
  <si>
    <t>刘长桥</t>
  </si>
  <si>
    <t>517</t>
  </si>
  <si>
    <t>HBGH-ZS-MJ-002</t>
  </si>
  <si>
    <t>1695后视镜小镜托</t>
  </si>
  <si>
    <t>518</t>
  </si>
  <si>
    <t>HBGH-ZS-MJ-003</t>
  </si>
  <si>
    <t>1695后视镜大镜托</t>
  </si>
  <si>
    <t>537</t>
  </si>
  <si>
    <t>发泡机护网(含立柱、支架、安装共25米)</t>
  </si>
  <si>
    <t>538</t>
  </si>
  <si>
    <t>发泡样件存放架</t>
  </si>
  <si>
    <t>539</t>
  </si>
  <si>
    <t>h3型模块化工装车</t>
  </si>
  <si>
    <t>布套存放工装</t>
  </si>
  <si>
    <t>542</t>
  </si>
  <si>
    <t>301正司机座框机器人焊接二序焊胎</t>
  </si>
  <si>
    <t>543</t>
  </si>
  <si>
    <t>301副司机座框机器人焊接二序焊胎</t>
  </si>
  <si>
    <t>544</t>
  </si>
  <si>
    <t>201上、下框焊接组件总成（陕汽机械减震器）</t>
  </si>
  <si>
    <t>545</t>
  </si>
  <si>
    <t>工装桌子750*400</t>
  </si>
  <si>
    <t>546</t>
  </si>
  <si>
    <t>缝纫工装车</t>
  </si>
  <si>
    <t>547</t>
  </si>
  <si>
    <t>306骨架上线器具</t>
  </si>
  <si>
    <t>548</t>
  </si>
  <si>
    <t>306后排骨架上线器具</t>
  </si>
  <si>
    <t>549</t>
  </si>
  <si>
    <t>工装桌子1000*600</t>
  </si>
  <si>
    <t>550</t>
  </si>
  <si>
    <t>修补架</t>
  </si>
  <si>
    <t>551</t>
  </si>
  <si>
    <t>废料车</t>
  </si>
  <si>
    <t>XLH-500</t>
  </si>
  <si>
    <t>552</t>
  </si>
  <si>
    <t>发泡车间踏台</t>
  </si>
  <si>
    <t>XPC-500</t>
  </si>
  <si>
    <t>553</t>
  </si>
  <si>
    <t>垃圾车</t>
  </si>
  <si>
    <t>554</t>
  </si>
  <si>
    <t>后视镜U型工装线</t>
  </si>
  <si>
    <t>555</t>
  </si>
  <si>
    <t>司机座上线工装车</t>
  </si>
  <si>
    <t>556</t>
  </si>
  <si>
    <t>调角器工装车</t>
  </si>
  <si>
    <t>558</t>
  </si>
  <si>
    <t>主驾左固定座BQM20-6801103落料模具</t>
  </si>
  <si>
    <t>强宇</t>
  </si>
  <si>
    <t>559</t>
  </si>
  <si>
    <t>主驾左固定座BQM20-6801103翻边成型模具</t>
  </si>
  <si>
    <t>主驾左固定座BQM20-6801103修边冲孔模具</t>
  </si>
  <si>
    <t>561</t>
  </si>
  <si>
    <t>副驾右固定座BQM20-6901103翻边成型模具</t>
  </si>
  <si>
    <t>562</t>
  </si>
  <si>
    <t>副驾右固定座BQM20-6901103修边冲孔模具</t>
  </si>
  <si>
    <t>563</t>
  </si>
  <si>
    <t>主驾右固定座BQM20-6801102落料模具</t>
  </si>
  <si>
    <t>564</t>
  </si>
  <si>
    <t>主驾右固定座BQM20-6801102翻边成型模具</t>
  </si>
  <si>
    <t>565</t>
  </si>
  <si>
    <t>主驾右固定座BQM20-6801102修边冲孔模具</t>
  </si>
  <si>
    <t>566</t>
  </si>
  <si>
    <t>副驾左固定座BQM20-6901102翻边成型模具</t>
  </si>
  <si>
    <t>567</t>
  </si>
  <si>
    <t>副驾左固定座BQM20-6901102修边冲孔模具</t>
  </si>
  <si>
    <t>572</t>
  </si>
  <si>
    <t>前翻上支架BQM20-7101127-M落料冲孔模具</t>
  </si>
  <si>
    <t>573</t>
  </si>
  <si>
    <t>前翻上支架BQM20-7101127-M翻边成型模具</t>
  </si>
  <si>
    <t>500*500*100/300*300*100</t>
  </si>
  <si>
    <t>574</t>
  </si>
  <si>
    <t>独立座前脚架BQM20-7101126落料模具</t>
  </si>
  <si>
    <t>广亿公司</t>
  </si>
  <si>
    <t>575</t>
  </si>
  <si>
    <t>独立座前脚架BQM20-7101126翻边成型模具</t>
  </si>
  <si>
    <t>576</t>
  </si>
  <si>
    <t>577</t>
  </si>
  <si>
    <t>独立座前脚架BQM20-7101126冲孔侧冲孔模具</t>
  </si>
  <si>
    <t>578</t>
  </si>
  <si>
    <t>主驾左前脚架BQM20-6805204落料模具</t>
  </si>
  <si>
    <t>579</t>
  </si>
  <si>
    <t>主驾左前脚架BQM20-6805204压型模具</t>
  </si>
  <si>
    <t>580</t>
  </si>
  <si>
    <t>主驾左前脚架BQM20-6805204冲孔模具</t>
  </si>
  <si>
    <t>581</t>
  </si>
  <si>
    <t>主驾左前脚架BQM20-6805204翻孔模具</t>
  </si>
  <si>
    <t>582</t>
  </si>
  <si>
    <t>副驾右前脚架BQM20-6905204压型模具</t>
  </si>
  <si>
    <t>WZA183-6806000</t>
  </si>
  <si>
    <t>583</t>
  </si>
  <si>
    <t>副驾右前脚架BQM20-6905204冲孔模具</t>
  </si>
  <si>
    <t>WZA183-6803000</t>
  </si>
  <si>
    <t>584</t>
  </si>
  <si>
    <t>主驾右前脚架BQM20-6805201冲孔模具</t>
  </si>
  <si>
    <t>WZA183-6906000</t>
  </si>
  <si>
    <t>585</t>
  </si>
  <si>
    <t>主驾右前脚架BQM20-6805201压型模具</t>
  </si>
  <si>
    <t>WZA183-6906200</t>
  </si>
  <si>
    <t>586</t>
  </si>
  <si>
    <t>WZA183-6903000</t>
  </si>
  <si>
    <t>587</t>
  </si>
  <si>
    <t>主驾右前脚架BQM20-6805201翻孔模具</t>
  </si>
  <si>
    <t>M20</t>
  </si>
  <si>
    <t>588</t>
  </si>
  <si>
    <t>副驾左前脚架BQM20-6905201成型模具</t>
  </si>
  <si>
    <t>589</t>
  </si>
  <si>
    <t>副驾左前脚架BQM20-6905201冲孔模具</t>
  </si>
  <si>
    <t>590</t>
  </si>
  <si>
    <t>主驾左后脚架BQM20-6805202落料模具</t>
  </si>
  <si>
    <t>591</t>
  </si>
  <si>
    <t>主驾左后脚架BQM20-6805202成型模具</t>
  </si>
  <si>
    <t>592</t>
  </si>
  <si>
    <t>主驾左后脚架BQM20-6805202冲孔模具</t>
  </si>
  <si>
    <t>593</t>
  </si>
  <si>
    <t>主驾左后脚架BQM20-6805202翻孔模具</t>
  </si>
  <si>
    <t>594</t>
  </si>
  <si>
    <t>主驾右后脚架BQM20-6805203落料模具</t>
  </si>
  <si>
    <t>595</t>
  </si>
  <si>
    <t>主驾右后脚架BQM20-6805203成型模具</t>
  </si>
  <si>
    <t>596</t>
  </si>
  <si>
    <t>主驾右后脚架BQM20-6805203冲孔模具</t>
  </si>
  <si>
    <t>主驾右后脚架BQM20-6805203翻孔模具</t>
  </si>
  <si>
    <t>598</t>
  </si>
  <si>
    <t>主驾安全带固定板BQM20-6801101落料模具</t>
  </si>
  <si>
    <t>599</t>
  </si>
  <si>
    <t>主驾安全带固定板BQM20-6801101成型模具</t>
  </si>
  <si>
    <t>600</t>
  </si>
  <si>
    <t>主驾安全带固定板BQM20-6801101冲孔模具</t>
  </si>
  <si>
    <t>601</t>
  </si>
  <si>
    <t>副驾安全带固定板BQM20-6901101成型模具</t>
  </si>
  <si>
    <t>602</t>
  </si>
  <si>
    <t>副驾安全带固定板BQM20-6901101冲孔模具</t>
  </si>
  <si>
    <t>608</t>
  </si>
  <si>
    <t>安全带固定板LBQM20-7101106落料模具</t>
  </si>
  <si>
    <t>609</t>
  </si>
  <si>
    <t>安全带固定板LBQM20-7101106成型模具</t>
  </si>
  <si>
    <t>610</t>
  </si>
  <si>
    <t>安全带固定板LBQM20-7101106冲孔模具</t>
  </si>
  <si>
    <t>直径29*5</t>
  </si>
  <si>
    <t>613</t>
  </si>
  <si>
    <t>安全带固定板R BQM20-7111106冲孔模具</t>
  </si>
  <si>
    <t>直径35*18</t>
  </si>
  <si>
    <t>614</t>
  </si>
  <si>
    <t>滑轨上连接板 BQM20-7101107落料模具</t>
  </si>
  <si>
    <t>B40L</t>
  </si>
  <si>
    <t>615</t>
  </si>
  <si>
    <t>滑轨上连接板 BQM20-7101107成型模具</t>
  </si>
  <si>
    <t>616</t>
  </si>
  <si>
    <t>滑轨上连接板 BQM20-7101107冲孔模具</t>
  </si>
  <si>
    <t>637</t>
  </si>
  <si>
    <t>后排靠背骨架右下连接板BQ301-7002104-M-0P20成型1模具</t>
  </si>
  <si>
    <t>667</t>
  </si>
  <si>
    <t>后视镜成品工装车</t>
  </si>
  <si>
    <t>668</t>
  </si>
  <si>
    <t>存放架</t>
  </si>
  <si>
    <t>669</t>
  </si>
  <si>
    <t>转运车</t>
  </si>
  <si>
    <t>670</t>
  </si>
  <si>
    <t>671</t>
  </si>
  <si>
    <t>672</t>
  </si>
  <si>
    <t>673</t>
  </si>
  <si>
    <t>卷板存放架</t>
  </si>
  <si>
    <t>674</t>
  </si>
  <si>
    <t>H3模块化工装运输车</t>
  </si>
  <si>
    <t>675</t>
  </si>
  <si>
    <t>301管骨架上线工装</t>
  </si>
  <si>
    <t>676</t>
  </si>
  <si>
    <t>301周转箱存放架</t>
  </si>
  <si>
    <t>677</t>
  </si>
  <si>
    <t>301调角器上线工装车</t>
  </si>
  <si>
    <t>678</t>
  </si>
  <si>
    <t>301装配工作台</t>
  </si>
  <si>
    <t>679</t>
  </si>
  <si>
    <t>301线检验台</t>
  </si>
  <si>
    <t>680</t>
  </si>
  <si>
    <t>模具存放桌</t>
  </si>
  <si>
    <t>681</t>
  </si>
  <si>
    <t>C50骨架上线工装车</t>
  </si>
  <si>
    <t>682</t>
  </si>
  <si>
    <t>C50装配工作台</t>
  </si>
  <si>
    <t>683</t>
  </si>
  <si>
    <t>C50补焊工作台</t>
  </si>
  <si>
    <t>684</t>
  </si>
  <si>
    <t>发泡车间样品存放架</t>
  </si>
  <si>
    <t>685</t>
  </si>
  <si>
    <t>发泡挂具</t>
  </si>
  <si>
    <t>688</t>
  </si>
  <si>
    <t>u201检具模具</t>
  </si>
  <si>
    <t>689</t>
  </si>
  <si>
    <t>u201焊胎模具</t>
  </si>
  <si>
    <t>690</t>
  </si>
  <si>
    <t>691</t>
  </si>
  <si>
    <t>泡沫塑料落球回弹测定仪</t>
  </si>
  <si>
    <t>692</t>
  </si>
  <si>
    <t>泡沫切割机</t>
  </si>
  <si>
    <t>701</t>
  </si>
  <si>
    <t>301设变手柄冲压件成型模具</t>
  </si>
  <si>
    <t>702</t>
  </si>
  <si>
    <t>安全带出口导向板冲孔模</t>
  </si>
  <si>
    <t>703</t>
  </si>
  <si>
    <t>扶手左固定板落料、冲孔模</t>
  </si>
  <si>
    <t>704</t>
  </si>
  <si>
    <t>扶手左固定板成型模</t>
  </si>
  <si>
    <t>705</t>
  </si>
  <si>
    <t>扶手左固定板冲孔模</t>
  </si>
  <si>
    <t>706</t>
  </si>
  <si>
    <t>扶手右固定板落料模</t>
  </si>
  <si>
    <t>707</t>
  </si>
  <si>
    <t>扶手右固定板成型模</t>
  </si>
  <si>
    <t>708</t>
  </si>
  <si>
    <t>709</t>
  </si>
  <si>
    <t>扶手右固定板冲孔模</t>
  </si>
  <si>
    <t>711</t>
  </si>
  <si>
    <t>座框本体焊接一序焊胎</t>
  </si>
  <si>
    <t>712</t>
  </si>
  <si>
    <t>调角器机器人焊胎</t>
  </si>
  <si>
    <t>基本型座框本体焊接一序焊胎</t>
  </si>
  <si>
    <t>714</t>
  </si>
  <si>
    <t>舒适型座框本体焊接二序焊胎</t>
  </si>
  <si>
    <t>716</t>
  </si>
  <si>
    <t>面套工装车</t>
  </si>
  <si>
    <t>721</t>
  </si>
  <si>
    <t>HBGH-FP-MJ-209</t>
  </si>
  <si>
    <t>试样发泡模具（一模两腔）</t>
  </si>
  <si>
    <t>副</t>
  </si>
  <si>
    <t>723</t>
  </si>
  <si>
    <t>一汽副司机底座总成位置检具</t>
  </si>
  <si>
    <t>725</t>
  </si>
  <si>
    <t>正副司机靠背骨架总成检具</t>
  </si>
  <si>
    <t>726</t>
  </si>
  <si>
    <t>前减震器支架模具及检具</t>
  </si>
  <si>
    <t>727</t>
  </si>
  <si>
    <t>B40后排座垫模具</t>
  </si>
  <si>
    <t>728</t>
  </si>
  <si>
    <t>B40后排靠背模具</t>
  </si>
  <si>
    <t>729</t>
  </si>
  <si>
    <t>H4正、副司机靠背骨架总成模具及检具</t>
  </si>
  <si>
    <t>734</t>
  </si>
  <si>
    <t>正副司机靠背机器人一序焊胎</t>
  </si>
  <si>
    <t>735</t>
  </si>
  <si>
    <t>正副司机靠背机器人二序焊胎</t>
  </si>
  <si>
    <t>740</t>
  </si>
  <si>
    <t>HBGH-FP-MJ-137</t>
  </si>
  <si>
    <t>奥驰座椅发泡司机背合绵总成</t>
  </si>
  <si>
    <t>741</t>
  </si>
  <si>
    <t>HBGH-FP-MJ-139</t>
  </si>
  <si>
    <t>奥驰座椅发泡司机座合绵总成</t>
  </si>
  <si>
    <t>742</t>
  </si>
  <si>
    <t>HBGH-FP-MJ-138</t>
  </si>
  <si>
    <t>奥驰座椅发泡副司机大靠背座合绵总成</t>
  </si>
  <si>
    <t>743</t>
  </si>
  <si>
    <t>HBGH-FP-MJ-141</t>
  </si>
  <si>
    <t>奥驰座椅发泡副司机小靠背合绵总成</t>
  </si>
  <si>
    <t>744</t>
  </si>
  <si>
    <t>HBGH-FP-MJ-140</t>
  </si>
  <si>
    <t>奥驰座椅发泡副司机座合绵总成</t>
  </si>
  <si>
    <t>756</t>
  </si>
  <si>
    <t>M20冲压件、总成检具</t>
  </si>
  <si>
    <t>760</t>
  </si>
  <si>
    <t>306前排成品工装车</t>
  </si>
  <si>
    <t>761</t>
  </si>
  <si>
    <t>306后排成品工装车</t>
  </si>
  <si>
    <t>767</t>
  </si>
  <si>
    <t>HBGH-ZS-MJ-004</t>
  </si>
  <si>
    <t>康瑞H3小镜体</t>
  </si>
  <si>
    <t>768</t>
  </si>
  <si>
    <t>HBGH-ZS-MJ-005</t>
  </si>
  <si>
    <t>康瑞H3大镜体</t>
  </si>
  <si>
    <t>769</t>
  </si>
  <si>
    <t>HBGH-ZS-MJ-006</t>
  </si>
  <si>
    <t>华菱后视镜主镜体</t>
  </si>
  <si>
    <t>770</t>
  </si>
  <si>
    <t>HBGH-ZS-MJ-007</t>
  </si>
  <si>
    <t>华菱后视镜主镜托</t>
  </si>
  <si>
    <t>771</t>
  </si>
  <si>
    <t>HBGH-ZS-MJ-008</t>
  </si>
  <si>
    <t>华菱后视镜主后盖</t>
  </si>
  <si>
    <t>772</t>
  </si>
  <si>
    <t>HBGH-ZS-MJ-009</t>
  </si>
  <si>
    <t>华菱后视镜广角后盖</t>
  </si>
  <si>
    <t>773</t>
  </si>
  <si>
    <t>HBGH-ZS-MJ-010</t>
  </si>
  <si>
    <t>华菱后视镜广角镜托</t>
  </si>
  <si>
    <t>774</t>
  </si>
  <si>
    <t>HBGH-ZS-MJ-011</t>
  </si>
  <si>
    <t>华菱后视镜广角镜体</t>
  </si>
  <si>
    <t>775</t>
  </si>
  <si>
    <t>HBGH-ZS-MJ-012</t>
  </si>
  <si>
    <t>华菱后视镜连接座</t>
  </si>
  <si>
    <t>776</t>
  </si>
  <si>
    <t>HBGH-ZS-MJ-013</t>
  </si>
  <si>
    <t>华菱补盲镜镜体</t>
  </si>
  <si>
    <t>777</t>
  </si>
  <si>
    <t>HBGH-ZS-MJ-014</t>
  </si>
  <si>
    <t>华菱下视镜镜体</t>
  </si>
  <si>
    <t>778</t>
  </si>
  <si>
    <t>HBGH-ZS-MJ-015</t>
  </si>
  <si>
    <t>华菱下视镜后盖</t>
  </si>
  <si>
    <t>779</t>
  </si>
  <si>
    <t>HBGH-ZS-MJ-016</t>
  </si>
  <si>
    <t>华菱下镜座罩</t>
  </si>
  <si>
    <t>780</t>
  </si>
  <si>
    <t>HBGH-ZS-MJ-017</t>
  </si>
  <si>
    <t>华菱下镜座</t>
  </si>
  <si>
    <t>汇铭</t>
  </si>
  <si>
    <t>781</t>
  </si>
  <si>
    <t>HBGH-ZS-MJ-018</t>
  </si>
  <si>
    <t>江淮室内镜</t>
  </si>
  <si>
    <t>782</t>
  </si>
  <si>
    <t>HBGH-ZS-MJ-451</t>
  </si>
  <si>
    <t>华菱后视镜衬碗</t>
  </si>
  <si>
    <t>783</t>
  </si>
  <si>
    <t>HBGH-ZS-MJ-073</t>
  </si>
  <si>
    <t>华菱后视镜压盖</t>
  </si>
  <si>
    <t>785</t>
  </si>
  <si>
    <t>六分座垫焊接一序焊胎</t>
  </si>
  <si>
    <t>786</t>
  </si>
  <si>
    <t>六分座垫焊接二序焊胎</t>
  </si>
  <si>
    <t>787</t>
  </si>
  <si>
    <t>二排六分座骨架总成焊胎</t>
  </si>
  <si>
    <t>788</t>
  </si>
  <si>
    <t>四分座垫焊接一序焊胎</t>
  </si>
  <si>
    <t>789</t>
  </si>
  <si>
    <t>四分座垫焊接二序焊胎</t>
  </si>
  <si>
    <t>790</t>
  </si>
  <si>
    <t>二排四分座骨架总成焊胎</t>
  </si>
  <si>
    <t>792</t>
  </si>
  <si>
    <t>六分靠背骨架总成检具</t>
  </si>
  <si>
    <t>795</t>
  </si>
  <si>
    <t>B40副司机焊接翻转机构工装</t>
  </si>
  <si>
    <t>796</t>
  </si>
  <si>
    <t>B40外绞架加强片焊接夹具焊胎</t>
  </si>
  <si>
    <t>797</t>
  </si>
  <si>
    <t>陕汽重卡气囊下支架(成型、冲孔)</t>
  </si>
  <si>
    <t>恒伟</t>
  </si>
  <si>
    <t>798</t>
  </si>
  <si>
    <t>陕汽重卡驾驶员骨架座框组件围框（成型）</t>
  </si>
  <si>
    <t>799</t>
  </si>
  <si>
    <t>K1副司机左右支架（落料、冲孔、成型）</t>
  </si>
  <si>
    <t>K1副司机左右支架检具</t>
  </si>
  <si>
    <t>802</t>
  </si>
  <si>
    <t>新重卡座椅模块化生产线工装</t>
  </si>
  <si>
    <t>803</t>
  </si>
  <si>
    <t>大护板塑料件冲孔</t>
  </si>
  <si>
    <t>801</t>
  </si>
  <si>
    <t>301左后连接座（落料、冲孔、成型）</t>
  </si>
  <si>
    <t>804</t>
  </si>
  <si>
    <t>301左外护盖固定片A（落料、冲孔、成型）</t>
  </si>
  <si>
    <t>806</t>
  </si>
  <si>
    <t>301左内前管架支撑座检具</t>
  </si>
  <si>
    <t>808</t>
  </si>
  <si>
    <t>301安全带固定板检具</t>
  </si>
  <si>
    <t>809</t>
  </si>
  <si>
    <t>301升降棘轮固定板焊胎</t>
  </si>
  <si>
    <t>810</t>
  </si>
  <si>
    <t>301升降棘轮铆胎</t>
  </si>
  <si>
    <t>811</t>
  </si>
  <si>
    <t>四分背骨架钢丝焊胎</t>
  </si>
  <si>
    <t>812</t>
  </si>
  <si>
    <t>四分座垫钢丝焊胎</t>
  </si>
  <si>
    <t>813</t>
  </si>
  <si>
    <t>六分座垫钢丝焊胎</t>
  </si>
  <si>
    <t>814</t>
  </si>
  <si>
    <t>301加强管压弯模</t>
  </si>
  <si>
    <t>815</t>
  </si>
  <si>
    <t>301扭矩扳手工装</t>
  </si>
  <si>
    <t>816</t>
  </si>
  <si>
    <t>流水线工装2/4</t>
  </si>
  <si>
    <t>817</t>
  </si>
  <si>
    <t>模块化升降工装</t>
  </si>
  <si>
    <t>818</t>
  </si>
  <si>
    <t>奥铃后视镜总成检具</t>
  </si>
  <si>
    <t>819</t>
  </si>
  <si>
    <t>新重卡座椅模块化小车</t>
  </si>
  <si>
    <t>820</t>
  </si>
  <si>
    <t>新重卡座椅模块化工具箱</t>
  </si>
  <si>
    <t>821</t>
  </si>
  <si>
    <t>重卡升降器纵梁冲长孔</t>
  </si>
  <si>
    <t>822</t>
  </si>
  <si>
    <t>卷料裁剪简易模</t>
  </si>
  <si>
    <t>823</t>
  </si>
  <si>
    <t>G项目组装治具</t>
  </si>
  <si>
    <t>824</t>
  </si>
  <si>
    <t>G项目侧翻座椅安装支架（落料、成型0P30/40）</t>
  </si>
  <si>
    <t>825</t>
  </si>
  <si>
    <t>捷运军车后视镜总成左右检具</t>
  </si>
  <si>
    <t>826</t>
  </si>
  <si>
    <t>舒适型座框本体总成检具</t>
  </si>
  <si>
    <t>827</t>
  </si>
  <si>
    <t>301后支撑总成焊胎</t>
  </si>
  <si>
    <t>828</t>
  </si>
  <si>
    <t>301舒适型座框总成二序三序焊胎</t>
  </si>
  <si>
    <t>829</t>
  </si>
  <si>
    <t>301舒适型座框总成四序焊胎</t>
  </si>
  <si>
    <t>830</t>
  </si>
  <si>
    <t>301升降棘轮补强片</t>
  </si>
  <si>
    <t>831</t>
  </si>
  <si>
    <t>301调角器挂涡簧工装</t>
  </si>
  <si>
    <t>832</t>
  </si>
  <si>
    <t>301安装钣金落料</t>
  </si>
  <si>
    <t>833</t>
  </si>
  <si>
    <t>欧马可靠背主管压凹模具</t>
  </si>
  <si>
    <t>834</t>
  </si>
  <si>
    <t>地锁扭簧组装工装</t>
  </si>
  <si>
    <t>835</t>
  </si>
  <si>
    <t>内外绞架加强片焊胎</t>
  </si>
  <si>
    <t>836</t>
  </si>
  <si>
    <t>上框后横梁冲孔</t>
  </si>
  <si>
    <t>838</t>
  </si>
  <si>
    <t>加强板落料、成型</t>
  </si>
  <si>
    <t>839</t>
  </si>
  <si>
    <t>后排靠背锁安装支架冲孔</t>
  </si>
  <si>
    <t>湖南光华</t>
  </si>
  <si>
    <t>840</t>
  </si>
  <si>
    <t>调角器总成焊胎（机器人）</t>
  </si>
  <si>
    <t>841</t>
  </si>
  <si>
    <t>主驾安全带固定板总成焊胎</t>
  </si>
  <si>
    <t>成卓</t>
  </si>
  <si>
    <t>842</t>
  </si>
  <si>
    <t>新制调角器总成检具</t>
  </si>
  <si>
    <t>843</t>
  </si>
  <si>
    <t>安全带固定板整形模具</t>
  </si>
  <si>
    <t>844</t>
  </si>
  <si>
    <t>欧曼内加强固定板组件焊胎</t>
  </si>
  <si>
    <t>845</t>
  </si>
  <si>
    <t>欧曼内槽电焊工装</t>
  </si>
  <si>
    <t>滑轨组装治具1</t>
  </si>
  <si>
    <t>847</t>
  </si>
  <si>
    <t>上框后横梁及下框前横梁组件焊胎</t>
  </si>
  <si>
    <t>848</t>
  </si>
  <si>
    <t>新重卡生产线升降装置工装</t>
  </si>
  <si>
    <t>849</t>
  </si>
  <si>
    <t>升降器纵梁冲长孔</t>
  </si>
  <si>
    <t>850</t>
  </si>
  <si>
    <t>H4滑轨连接定位工装</t>
  </si>
  <si>
    <t>851</t>
  </si>
  <si>
    <t>四分/六分座座垫钢丝焊胎</t>
  </si>
  <si>
    <t>852</t>
  </si>
  <si>
    <t>中排双人后支撑腿主管检具</t>
  </si>
  <si>
    <t>853</t>
  </si>
  <si>
    <t>三人后支腿总成焊胎</t>
  </si>
  <si>
    <t>856</t>
  </si>
  <si>
    <t>陕汽靠背管冲孔切弧</t>
  </si>
  <si>
    <t>857</t>
  </si>
  <si>
    <t>陕汽左右靠背连接板成型模具</t>
  </si>
  <si>
    <t>858</t>
  </si>
  <si>
    <t>济南轻卡左右镜座固定夹具工装</t>
  </si>
  <si>
    <t>859</t>
  </si>
  <si>
    <t>欧马可正司机总成检具</t>
  </si>
  <si>
    <t>860</t>
  </si>
  <si>
    <t>欧曼/大运减震器调节臂组件焊胎</t>
  </si>
  <si>
    <t>861</t>
  </si>
  <si>
    <t>减震器挂簧工装</t>
  </si>
  <si>
    <t>862</t>
  </si>
  <si>
    <t>六分靠背骨架钢丝总成焊胎</t>
  </si>
  <si>
    <t>863</t>
  </si>
  <si>
    <t>扶手左固定板支架落料成型</t>
  </si>
  <si>
    <t>864</t>
  </si>
  <si>
    <t>安全带出口塑件固定板落料成型</t>
  </si>
  <si>
    <t>865</t>
  </si>
  <si>
    <t>M20中排独立靠背左右简易焊胎（一）/（二）</t>
  </si>
  <si>
    <t>866</t>
  </si>
  <si>
    <t>M20正副司机座椅简易焊胎二序</t>
  </si>
  <si>
    <t>867</t>
  </si>
  <si>
    <t>M20独立座后横管钢丝焊胎</t>
  </si>
  <si>
    <t>868</t>
  </si>
  <si>
    <t>M20独立座左右简易焊胎一序二序</t>
  </si>
  <si>
    <t>869</t>
  </si>
  <si>
    <t>M20主架靠背骨架右连接板总成焊胎</t>
  </si>
  <si>
    <t>870</t>
  </si>
  <si>
    <t>M20驾驶员滑轨总成制具工装</t>
  </si>
  <si>
    <t>871</t>
  </si>
  <si>
    <t>M20驾驶员滑轨内外槽冲孔模具</t>
  </si>
  <si>
    <t>872</t>
  </si>
  <si>
    <t>M20独立座滑轨内外槽冲孔模具</t>
  </si>
  <si>
    <t>873</t>
  </si>
  <si>
    <t>M20右外下旁接板冲小孔模</t>
  </si>
  <si>
    <t>874</t>
  </si>
  <si>
    <t>M20驾驶员涡簧组装总成工装（共用）</t>
  </si>
  <si>
    <t>875</t>
  </si>
  <si>
    <t>M20后横管钻模工装</t>
  </si>
  <si>
    <t>876</t>
  </si>
  <si>
    <t>M20靠背管头枕压弯模具工装</t>
  </si>
  <si>
    <t>877</t>
  </si>
  <si>
    <t>M20独立背右连接板焊胎</t>
  </si>
  <si>
    <t>878</t>
  </si>
  <si>
    <t>M20左右侧独立座左右连接板焊胎</t>
  </si>
  <si>
    <t>879</t>
  </si>
  <si>
    <t>M20正副司机外侧护盖固定片焊胎</t>
  </si>
  <si>
    <t>880</t>
  </si>
  <si>
    <t>M20滑轨上连接板总成焊胎</t>
  </si>
  <si>
    <t>881</t>
  </si>
  <si>
    <t>M20底管挂簧片点焊总成</t>
  </si>
  <si>
    <t>882</t>
  </si>
  <si>
    <t>M20驾驶员滑轨内外槽总成焊胎</t>
  </si>
  <si>
    <t>883</t>
  </si>
  <si>
    <t>M20独立座滑轨内外槽总成焊胎</t>
  </si>
  <si>
    <t>884</t>
  </si>
  <si>
    <t>侧翻座竖管螺母焊胎</t>
  </si>
  <si>
    <t>885</t>
  </si>
  <si>
    <t>新滑轨冲孔简易工装</t>
  </si>
  <si>
    <t>887</t>
  </si>
  <si>
    <t>四分头枕管支架切边工装</t>
  </si>
  <si>
    <t>888</t>
  </si>
  <si>
    <t>连动板冲孔模冲孔、切断、落料</t>
  </si>
  <si>
    <t>889</t>
  </si>
  <si>
    <t>软带轴承翻边工装</t>
  </si>
  <si>
    <t>890</t>
  </si>
  <si>
    <t>座框总成二序焊胎</t>
  </si>
  <si>
    <t>891</t>
  </si>
  <si>
    <t>M20靠背、座弯管检具</t>
  </si>
  <si>
    <t>893</t>
  </si>
  <si>
    <t>M20外槽螺母焊胎</t>
  </si>
  <si>
    <t>894</t>
  </si>
  <si>
    <t>陕汽驾驶员座框围框冲孔</t>
  </si>
  <si>
    <t>陕汽下框检具</t>
  </si>
  <si>
    <t>896</t>
  </si>
  <si>
    <t>陕汽靠背连接板落料模</t>
  </si>
  <si>
    <t>898</t>
  </si>
  <si>
    <t>大客左右后排座椅总成、驾驶员座椅、三人联体座椅总成、后排座椅总成工装</t>
  </si>
  <si>
    <t>899</t>
  </si>
  <si>
    <t>减震器下框左右纵梁整形模</t>
  </si>
  <si>
    <t>900</t>
  </si>
  <si>
    <t>减震器阻尼器下支架焊胎</t>
  </si>
  <si>
    <t>901</t>
  </si>
  <si>
    <t>306座垫上连接板L/R总成焊胎</t>
  </si>
  <si>
    <t>902</t>
  </si>
  <si>
    <t>306中排竖支腿总成焊胎</t>
  </si>
  <si>
    <t>903</t>
  </si>
  <si>
    <t>306中排座垫中连接板总成、儿童挂钩总成、中排座垫后支腿总成焊胎</t>
  </si>
  <si>
    <t>904</t>
  </si>
  <si>
    <t>306中排后支撑腿总成、中排双人座垫组件焊胎</t>
  </si>
  <si>
    <t>905</t>
  </si>
  <si>
    <t>306中排后支撑腿弯管钻模</t>
  </si>
  <si>
    <t>906</t>
  </si>
  <si>
    <t>306中排后支撑腿弯管、中排后支撑腿总成、</t>
  </si>
  <si>
    <t>907</t>
  </si>
  <si>
    <t>306中排双人座一序焊胎</t>
  </si>
  <si>
    <t>908</t>
  </si>
  <si>
    <t>调角器把手焊胎6815/6915</t>
  </si>
  <si>
    <t>909</t>
  </si>
  <si>
    <t>调角器连接板焊胎6815/6915</t>
  </si>
  <si>
    <t>910</t>
  </si>
  <si>
    <t>副驾座框总成焊胎、主驾座框总成二序焊胎</t>
  </si>
  <si>
    <t>911</t>
  </si>
  <si>
    <t>主/副驾气囊固定板焊胎</t>
  </si>
  <si>
    <t>912</t>
  </si>
  <si>
    <t>副驾左内后管架支撑座成型模</t>
  </si>
  <si>
    <t>YJ-6806006</t>
  </si>
  <si>
    <t>913</t>
  </si>
  <si>
    <t>副驾右外后管架支撑座冲孔、成型模</t>
  </si>
  <si>
    <t>YJ-6806001/6906001</t>
  </si>
  <si>
    <t>914</t>
  </si>
  <si>
    <t>后排靠背骨架左下/右下连接板检具</t>
  </si>
  <si>
    <t>YJ-6806002</t>
  </si>
  <si>
    <t>915</t>
  </si>
  <si>
    <t>滑轨内槽冲凸点半剪</t>
  </si>
  <si>
    <t>YJ-6806003</t>
  </si>
  <si>
    <t>916</t>
  </si>
  <si>
    <t>中排底座钢丝焊胎</t>
  </si>
  <si>
    <t>YJ-6806004</t>
  </si>
  <si>
    <t>917</t>
  </si>
  <si>
    <t>机械减震器测试工装</t>
  </si>
  <si>
    <t>YJ-6806005</t>
  </si>
  <si>
    <t>918</t>
  </si>
  <si>
    <t>轻卡后视镜右舵左/右镜座焊胎</t>
  </si>
  <si>
    <t>919</t>
  </si>
  <si>
    <t>上框前后横落料模</t>
  </si>
  <si>
    <t>920</t>
  </si>
  <si>
    <t>BA40左后支撑座成型模</t>
  </si>
  <si>
    <t>921</t>
  </si>
  <si>
    <t>机器人放置工装、007后排座椅工装、滑轨实验简易工装</t>
  </si>
  <si>
    <t>922</t>
  </si>
  <si>
    <t>安全带限位片落料、成型模、总成焊胎</t>
  </si>
  <si>
    <t>5184.61+4241.95+6127.26+5655.93</t>
  </si>
  <si>
    <t>923</t>
  </si>
  <si>
    <t>M20前排驾驶员、副驾驶员、前排驾驶员、前排副驾驶员滑轨组装工装</t>
  </si>
  <si>
    <t>924</t>
  </si>
  <si>
    <t>M20座管架冲孔模、中排独立座测试工装</t>
  </si>
  <si>
    <t>925</t>
  </si>
  <si>
    <t>M20绞架上滑槽成型 、切断模</t>
  </si>
  <si>
    <t>926</t>
  </si>
  <si>
    <t>M20加强管压扁冲孔模具、四六分靠背旁主管压凹成型模具、六分靠背旁侧管压扁成型模具</t>
  </si>
  <si>
    <t>927</t>
  </si>
  <si>
    <t>M20左右后靠主管检具、座椅运输工装车</t>
  </si>
  <si>
    <t>928</t>
  </si>
  <si>
    <t>H4调角器外壳冲孔模、安全带固定板成型模2套</t>
  </si>
  <si>
    <t>929</t>
  </si>
  <si>
    <t>301主副驾下连接板冲孔模、调角器上连接板冲孔模</t>
  </si>
  <si>
    <t>BQB40-6801177-M-0P10-BL/0P20-PI/0P30-FO</t>
  </si>
  <si>
    <t>930</t>
  </si>
  <si>
    <t>骨架托盘运输工装</t>
  </si>
  <si>
    <t>BQB40-6801174-0P10-B2/0P20-F0/0P30-P2/0P40-F0</t>
  </si>
  <si>
    <t>931</t>
  </si>
  <si>
    <t>绞架上滑槽落料模、四六分靠背小总成机器人焊胎、司机座管架冲孔模</t>
  </si>
  <si>
    <t>BQB40-6801175-M-0P20-F0/0P30-PI</t>
  </si>
  <si>
    <t>932</t>
  </si>
  <si>
    <t>限位钣金落料模、成型模OP20/30</t>
  </si>
  <si>
    <t>C33D</t>
  </si>
  <si>
    <t>933</t>
  </si>
  <si>
    <t>B40滑轨安装治具工装</t>
  </si>
  <si>
    <t>934</t>
  </si>
  <si>
    <t>301下连接板机器人焊胎</t>
  </si>
  <si>
    <t>935</t>
  </si>
  <si>
    <t>301后排靠背骨架左/右下连接板检具、成型模、冲孔切断模、左下/右下连接板成型模、</t>
  </si>
  <si>
    <t>C32B</t>
  </si>
  <si>
    <t>936</t>
  </si>
  <si>
    <t>301座垫支撑钢丝检具</t>
  </si>
  <si>
    <t>937</t>
  </si>
  <si>
    <t>级进模放置盘工装</t>
  </si>
  <si>
    <t>938</t>
  </si>
  <si>
    <t>M20涡簧固定板落料模、靠背总成简易焊胎、正司机底座总成焊胎</t>
  </si>
  <si>
    <t>330101301300</t>
  </si>
  <si>
    <t>939</t>
  </si>
  <si>
    <t>奥驰左/右镜座检具、前下视镜杆检具、奥铃升级1995副座总成实验工装</t>
  </si>
  <si>
    <t>330103303400</t>
  </si>
  <si>
    <t>940</t>
  </si>
  <si>
    <t>301后排靠背连接板落料模</t>
  </si>
  <si>
    <t>330102400300</t>
  </si>
  <si>
    <t>941</t>
  </si>
  <si>
    <t>靠背下弯管成型模、切弧模</t>
  </si>
  <si>
    <t>330103400300</t>
  </si>
  <si>
    <t>942</t>
  </si>
  <si>
    <t>副司机底座总成焊胎、底座座框焊胎、底座右侧板、底座左侧板、副司机底板焊胎</t>
  </si>
  <si>
    <t>330110100100</t>
  </si>
  <si>
    <t>944</t>
  </si>
  <si>
    <t>U201六分座垫后支撑方管切口模、三排靠背冲孔模具</t>
  </si>
  <si>
    <t>330109100100</t>
  </si>
  <si>
    <t>945</t>
  </si>
  <si>
    <t>瑞沃2200司机靠背简易焊胎、副司机底座支架总成焊胎、副司机靠背左右支撑管压扁切断</t>
  </si>
  <si>
    <t>330101400900</t>
  </si>
  <si>
    <t>947</t>
  </si>
  <si>
    <t>华菱前下视镜杆检具、H3镜头安装工装</t>
  </si>
  <si>
    <t>330102300800</t>
  </si>
  <si>
    <t>948</t>
  </si>
  <si>
    <t>奥驰A左右后视镜镜杆检具、总成检具2套、V镜杆检具、总成检具2套、奥驰晃动量检验工装</t>
  </si>
  <si>
    <t>330102303400</t>
  </si>
  <si>
    <t>949</t>
  </si>
  <si>
    <t>301前支撑板翻孔模、反折孔成型模、双人座侧支腿、双人座二序、三人座二序三序焊胎、</t>
  </si>
  <si>
    <t>950</t>
  </si>
  <si>
    <t>B40L六分靠背木板固定组件焊胎，骨架总成焊接一二序、主管头枕压弯、底部拍扁冲孔模具</t>
  </si>
  <si>
    <t>FTK1R-7301600R</t>
  </si>
  <si>
    <t>951</t>
  </si>
  <si>
    <t>B40L四分靠背板固定组件焊胎、主管头枕压弯、底部冲孔、骨架总成焊胎、焊接一序焊胎</t>
  </si>
  <si>
    <t>FTK1Z-7103100R</t>
  </si>
  <si>
    <t>952</t>
  </si>
  <si>
    <t>B40L六分靠背骨架总成焊接三序、骨架总成检具</t>
  </si>
  <si>
    <t>FTK1Z-7203001R</t>
  </si>
  <si>
    <t>953</t>
  </si>
  <si>
    <t>B40L六分靠背支撑钢管弯管检具、钢丝检具01/02</t>
  </si>
  <si>
    <t>FTK1Z-7206101R/201R</t>
  </si>
  <si>
    <t>954</t>
  </si>
  <si>
    <t>B40L四分座主管压扁模具、切弧模具、弯管检具、主管检具</t>
  </si>
  <si>
    <t>L0180-6903100</t>
  </si>
  <si>
    <t>955</t>
  </si>
  <si>
    <t>B40L座框钢丝检具02/03、内外地脚固定板总成机器人焊胎</t>
  </si>
  <si>
    <t>L0180-6803000</t>
  </si>
  <si>
    <t>956</t>
  </si>
  <si>
    <t>B40L六分背中间横向方管切弧模、四分/六分靠背骨架总成检具、四分/六分座骨架总成检具</t>
  </si>
  <si>
    <t>957</t>
  </si>
  <si>
    <t>B40V后排骨架上线工装</t>
  </si>
  <si>
    <t>L0195-6903000</t>
  </si>
  <si>
    <t>958</t>
  </si>
  <si>
    <t>C32B正、副司机底座检具、正司机实验工装、靠背上弯管压扁模具</t>
  </si>
  <si>
    <t>959</t>
  </si>
  <si>
    <t>C32B后排四分/六分靠背骨架弯管压扁模具、总成一二三序焊胎、接口焊胎</t>
  </si>
  <si>
    <t>L0180-69036200-2</t>
  </si>
  <si>
    <t>960</t>
  </si>
  <si>
    <t>C32B主驾座框总成、前横管总成、后旋转管总成、调角器总成、靠背骨架焊接总成焊胎</t>
  </si>
  <si>
    <t>961</t>
  </si>
  <si>
    <t>C32B副驾座框总成一二序焊胎、后排六分靠背骨架总成一序焊胎、后排座垫骨架总成焊胎</t>
  </si>
  <si>
    <t>YJ-6801200</t>
  </si>
  <si>
    <t>962</t>
  </si>
  <si>
    <t>C32B主/副驾左右侧调角器总成焊胎、后旋转管总成检具、主驾座框总成二序焊胎、钢丝检</t>
  </si>
  <si>
    <t>963</t>
  </si>
  <si>
    <t>C32B主驾座骨架总成组装工装、主驾/副驾座框组装工装、主驾靠背总成组装回弹工装</t>
  </si>
  <si>
    <t>964</t>
  </si>
  <si>
    <t>C32B座框滑轨运动检测、四六分靠背头枕管压型模具、C33D座框加强管成型模、焊胎</t>
  </si>
  <si>
    <t>965</t>
  </si>
  <si>
    <t>C33D主/副驾左右侧调角器总成检具、正/副 驾气囊固定板检具、左右侧调角器总成焊胎</t>
  </si>
  <si>
    <t>966</t>
  </si>
  <si>
    <t>C33D力乐/中航星盘左右上连接板检具</t>
  </si>
  <si>
    <t>967</t>
  </si>
  <si>
    <t>H3罩壳固定架焊胎、H4左右旁接板冲孔模、下框总成检具、围框检具</t>
  </si>
  <si>
    <t>3100*600*2000</t>
  </si>
  <si>
    <t>968</t>
  </si>
  <si>
    <t>H4A正司机靠背骨架一二三序焊胎、仰角调节机构焊胎</t>
  </si>
  <si>
    <t>969</t>
  </si>
  <si>
    <t>H4A座框左主板冲孔模、座垫前倾角锁舌落料、切边模、靠背左连接板切边冲孔模、</t>
  </si>
  <si>
    <t>970</t>
  </si>
  <si>
    <t>H4A左右旁接板冲孔模具、上下框机器人焊胎、前倾角左右挡块落料模、调角器总成焊胎</t>
  </si>
  <si>
    <t>971</t>
  </si>
  <si>
    <t>H4A上下框检具、正副司机靠背骨架总成检具、调角器连杆焊胎、靠背左右加强板落料模</t>
  </si>
  <si>
    <t>972</t>
  </si>
  <si>
    <t>M20主驾左/右固定座成型模，副驾左/右固定座成型模、前翻上支架落料模</t>
  </si>
  <si>
    <t>973</t>
  </si>
  <si>
    <t>M4罩壳固定框线焊胎、U201四分右地锁固定板检具、三排左右座椅座垫主管检具</t>
  </si>
  <si>
    <t>H4A</t>
  </si>
  <si>
    <t>974</t>
  </si>
  <si>
    <t>U201调角器左右内加强板检具、四分背骨架钢丝焊胎、六分座方管切弧模、二排调角上冲孔</t>
  </si>
  <si>
    <t>1780/1900</t>
  </si>
  <si>
    <t>975</t>
  </si>
  <si>
    <t>一汽支撑斜管切弧模</t>
  </si>
  <si>
    <t>976</t>
  </si>
  <si>
    <t>重卡升降器机器人焊胎组件、前后支撑总成焊胎组件</t>
  </si>
  <si>
    <t>M50N</t>
  </si>
  <si>
    <t>977</t>
  </si>
  <si>
    <t>1800副驾驶员靠背工装</t>
  </si>
  <si>
    <t>1780</t>
  </si>
  <si>
    <t>978</t>
  </si>
  <si>
    <t>6486通道14人座椅总成实验工装</t>
  </si>
  <si>
    <t>979</t>
  </si>
  <si>
    <t>副司机座骨架总成</t>
  </si>
  <si>
    <t>C50E</t>
  </si>
  <si>
    <t>980</t>
  </si>
  <si>
    <t>C32B主驾/副驾左右侧调角器总成焊胎</t>
  </si>
  <si>
    <t>981</t>
  </si>
  <si>
    <t>B40L上线工装车</t>
  </si>
  <si>
    <t>993</t>
  </si>
  <si>
    <t>座框四序焊胎</t>
  </si>
  <si>
    <t>994</t>
  </si>
  <si>
    <t>六分靠背主管压扁模</t>
  </si>
  <si>
    <t>996</t>
  </si>
  <si>
    <t>M50N主驾座框总成一序焊胎</t>
  </si>
  <si>
    <t>997</t>
  </si>
  <si>
    <t>一汽底板一序焊胎</t>
  </si>
  <si>
    <t>998</t>
  </si>
  <si>
    <t>C32B后排四分靠背钢丝总成简易焊胎</t>
  </si>
  <si>
    <t>999</t>
  </si>
  <si>
    <t>C32B后排六分靠背钢丝总成简易焊胎</t>
  </si>
  <si>
    <t>1000</t>
  </si>
  <si>
    <t>BQ301正司机豪华型机器人二序焊胎</t>
  </si>
  <si>
    <t>1001</t>
  </si>
  <si>
    <t>M50N调高泵组装治具</t>
  </si>
  <si>
    <t>C30DB</t>
  </si>
  <si>
    <t>1002</t>
  </si>
  <si>
    <t>BQ301后排靠背下连接板整形模</t>
  </si>
  <si>
    <t>1004</t>
  </si>
  <si>
    <t>HBGH-ZS-MJ-019</t>
  </si>
  <si>
    <t>一汽座椅司机/副司机调角器手柄</t>
  </si>
  <si>
    <t>京港机电</t>
  </si>
  <si>
    <t>1005</t>
  </si>
  <si>
    <t>HBGH-ZS-MJ-020</t>
  </si>
  <si>
    <t>一汽座椅司机/副司机安全带外部固定罩壳</t>
  </si>
  <si>
    <t>长春光华</t>
  </si>
  <si>
    <t>1006</t>
  </si>
  <si>
    <t>HBGH-ZS-MJ-021</t>
  </si>
  <si>
    <t>一汽座椅司机调角器左罩壳</t>
  </si>
  <si>
    <t>1007</t>
  </si>
  <si>
    <t>HBGH-ZS-MJ-022</t>
  </si>
  <si>
    <t>一汽座椅司机调角器右罩壳</t>
  </si>
  <si>
    <t>1008</t>
  </si>
  <si>
    <t>HBGH-ZS-MJ-023</t>
  </si>
  <si>
    <t>一汽座椅司机坐垫前部罩壳</t>
  </si>
  <si>
    <t>1009</t>
  </si>
  <si>
    <t>HBGH-ZS-MJ-024</t>
  </si>
  <si>
    <t>一汽座椅司机坐垫后部罩壳</t>
  </si>
  <si>
    <t>1010</t>
  </si>
  <si>
    <t>一汽正司机底座左右板折弯模</t>
  </si>
  <si>
    <t>1011</t>
  </si>
  <si>
    <t>一汽正司机底座后板折弯模</t>
  </si>
  <si>
    <t>1012</t>
  </si>
  <si>
    <t>BQ301座管架折弯模</t>
  </si>
  <si>
    <t>1013</t>
  </si>
  <si>
    <t>C32B调角器手柄焊胎</t>
  </si>
  <si>
    <t>U201</t>
  </si>
  <si>
    <t>1014</t>
  </si>
  <si>
    <t>一汽调角器手柄落料、成型1、2冲孔切断模</t>
  </si>
  <si>
    <t>1015</t>
  </si>
  <si>
    <t>C32B前排座运输工装</t>
  </si>
  <si>
    <t>1016</t>
  </si>
  <si>
    <t>一汽头枕管两端拍扁模</t>
  </si>
  <si>
    <t>蒙派克滑动座椅靠背总成</t>
  </si>
  <si>
    <t>1019</t>
  </si>
  <si>
    <t>奥铃左右长短支杆检具</t>
  </si>
  <si>
    <t>蒙派克双人座骨架总成</t>
  </si>
  <si>
    <t>1024</t>
  </si>
  <si>
    <t>M4座椅实验工装</t>
  </si>
  <si>
    <t>1025</t>
  </si>
  <si>
    <t>C32B主驾六向座框总成机器人焊胎</t>
  </si>
  <si>
    <t>侧翻右座椅背总</t>
  </si>
  <si>
    <t>1026</t>
  </si>
  <si>
    <t>BQ301前支撑板级进模</t>
  </si>
  <si>
    <t>1027</t>
  </si>
  <si>
    <t>后支撑座R落料、冲孔、成型模具</t>
  </si>
  <si>
    <t>1028</t>
  </si>
  <si>
    <t>后支撑座连接板L落料、成型、冲孔、压弯模具</t>
  </si>
  <si>
    <t>1029</t>
  </si>
  <si>
    <t>后支撑座连接板R成型、冲孔模具</t>
  </si>
  <si>
    <t>K1三点式</t>
  </si>
  <si>
    <t>1031</t>
  </si>
  <si>
    <t>主驾左侧调角器上连接板落料冲孔、压型、收左侧边模、收右侧边模、成型、冲孔模具</t>
  </si>
  <si>
    <t>K1三点式FTK1-7531209/FTK1-7511139</t>
  </si>
  <si>
    <t>1032</t>
  </si>
  <si>
    <t>副驾右侧调角器上连接板压型、收左侧边模、收右侧边模、成型、冲孔模具</t>
  </si>
  <si>
    <t>K1三点式FTK1-7651103/FTK1-7551105</t>
  </si>
  <si>
    <t>1033</t>
  </si>
  <si>
    <t>C33D主驾舒适座框总成焊胎二序</t>
  </si>
  <si>
    <t>K1三点式FTK1Z-7207031</t>
  </si>
  <si>
    <t>1034</t>
  </si>
  <si>
    <t>C32B后排六分靠背骨架弯管压扁模具</t>
  </si>
  <si>
    <t>K1三点式FTK1Z-7207021</t>
  </si>
  <si>
    <t>1035</t>
  </si>
  <si>
    <t>C32B主架六向座框总成机器人焊胎</t>
  </si>
  <si>
    <t>K1三点式FTK1Z-7501110</t>
  </si>
  <si>
    <t>1036</t>
  </si>
  <si>
    <t>BQ301调角器下连接板(级进模)</t>
  </si>
  <si>
    <t>K1三点式FTK1-7205010A</t>
  </si>
  <si>
    <t>1040</t>
  </si>
  <si>
    <t>HBGH-FP-MJ-096</t>
  </si>
  <si>
    <t>M4单靠(带头枕)铝合金发泡模具</t>
  </si>
  <si>
    <t>K1三点式FTK1Z-7651 100</t>
  </si>
  <si>
    <t>1041</t>
  </si>
  <si>
    <t>HBGH-FP-MJ-102</t>
  </si>
  <si>
    <t>M4小靠背铝合金发泡模具</t>
  </si>
  <si>
    <t>K1三点式FTK1-7531 200</t>
  </si>
  <si>
    <t>1042</t>
  </si>
  <si>
    <t>HBGH-FP-MJ-104</t>
  </si>
  <si>
    <t>M4副驾座(双人带骨架)铝合金发泡模具</t>
  </si>
  <si>
    <t>K1三点式FTK1Z-7511110</t>
  </si>
  <si>
    <t>1043</t>
  </si>
  <si>
    <t>HBGH-FP-MJ-101</t>
  </si>
  <si>
    <t>K1三点式FTK1-7571 110</t>
  </si>
  <si>
    <t>1044</t>
  </si>
  <si>
    <t>HBGH-FP-MJ-106</t>
  </si>
  <si>
    <t>M4轻卡2060卧铺座椅铝合金发泡模具</t>
  </si>
  <si>
    <t>K1三点式FTK1-7651 100</t>
  </si>
  <si>
    <t>1045</t>
  </si>
  <si>
    <t>HBGH-FP-MJ-107</t>
  </si>
  <si>
    <t>M4轻卡1880卧铺座椅铝合金发泡模具</t>
  </si>
  <si>
    <t>K1三点式FTK1-7511 130</t>
  </si>
  <si>
    <t>1046</t>
  </si>
  <si>
    <t>HBGH-FP-MJ-095</t>
  </si>
  <si>
    <t>M4单座铝合金发泡模具</t>
  </si>
  <si>
    <t>K1三点式FTK1Z-7511 130</t>
  </si>
  <si>
    <t>1047</t>
  </si>
  <si>
    <t>HBGH-FP-MJ-097</t>
  </si>
  <si>
    <t>K1三点式FTK1Z-7533 100</t>
  </si>
  <si>
    <t>1048</t>
  </si>
  <si>
    <t>HBGH-FP-MJ-100</t>
  </si>
  <si>
    <t>K1三点式FTK1Z-7543 100</t>
  </si>
  <si>
    <t>1049</t>
  </si>
  <si>
    <t>HBGH-FP-MJ-011</t>
  </si>
  <si>
    <t>K1一排三人座垫铝合金发泡模具</t>
  </si>
  <si>
    <t>YJ-6806007</t>
  </si>
  <si>
    <t>1050</t>
  </si>
  <si>
    <t>HBGH-FP-MJ-016</t>
  </si>
  <si>
    <t>K1一排三人右舵座垫铝合金发泡模具</t>
  </si>
  <si>
    <t>YJ-6906002/003</t>
  </si>
  <si>
    <t>1051</t>
  </si>
  <si>
    <t>HBGH-FP-MJ-049</t>
  </si>
  <si>
    <t>K1乘客单人座垫发泡模具</t>
  </si>
  <si>
    <t>YJ-6906004</t>
  </si>
  <si>
    <t>1052</t>
  </si>
  <si>
    <t>HBGH-FP-MJ-022</t>
  </si>
  <si>
    <t>K1乘客双人座垫发泡模具</t>
  </si>
  <si>
    <t>LO180-6909001</t>
  </si>
  <si>
    <t>1053</t>
  </si>
  <si>
    <t>HBGH-FP-MJ-023</t>
  </si>
  <si>
    <t>K1双人左右靠背发泡模具</t>
  </si>
  <si>
    <t>1054</t>
  </si>
  <si>
    <t>HBGH-FP-MJ-087</t>
  </si>
  <si>
    <t>奥铃窄体副座铝合金发泡模具</t>
  </si>
  <si>
    <t>1055</t>
  </si>
  <si>
    <t>HBGH-FP-MJ-081</t>
  </si>
  <si>
    <t>奥铃司机座铝合金发泡模具</t>
  </si>
  <si>
    <t>1056</t>
  </si>
  <si>
    <t>HBGH-FP-MJ-079</t>
  </si>
  <si>
    <t>奥铃司机靠(带头枕)铝合金发泡模具</t>
  </si>
  <si>
    <t>1057</t>
  </si>
  <si>
    <t>HBGH-FP-MJ-077</t>
  </si>
  <si>
    <t>奥铃宽体副座铝合金发泡模具</t>
  </si>
  <si>
    <t>1058</t>
  </si>
  <si>
    <t>HBGH-FP-MJ-075</t>
  </si>
  <si>
    <t>奥铃1995小背铝合金发泡模具</t>
  </si>
  <si>
    <t>1059</t>
  </si>
  <si>
    <t>HBGH-FP-MJ-085</t>
  </si>
  <si>
    <t>奥铃1880小背铝合金发泡模具</t>
  </si>
  <si>
    <t>1060</t>
  </si>
  <si>
    <t>HBGH-FP-MJ-083</t>
  </si>
  <si>
    <t>奥铃1880副背(带头枕)铝合金发泡模具</t>
  </si>
  <si>
    <t>1061</t>
  </si>
  <si>
    <t>HBGH-FP-MJ-420\1061</t>
  </si>
  <si>
    <t>一汽单座铝合金发泡模具、检具、托架</t>
  </si>
  <si>
    <t>1062</t>
  </si>
  <si>
    <t>HBGH-FP-MJ-099/1062</t>
  </si>
  <si>
    <t>M4靠背海绵发泡模具、检具、托架</t>
  </si>
  <si>
    <t>1063</t>
  </si>
  <si>
    <t>HBGH-FP-MJ-091/1063</t>
  </si>
  <si>
    <t>M4坐垫海绵发泡模具、检具、托架</t>
  </si>
  <si>
    <t>1064</t>
  </si>
  <si>
    <t>HBGH-FP-MJ-420</t>
  </si>
  <si>
    <t>1800改造型带头枕正靠背铝合金发泡模具</t>
  </si>
  <si>
    <t>1065</t>
  </si>
  <si>
    <t>HBGH-FP-MJ-084</t>
  </si>
  <si>
    <t>1800改造型带头枕副靠背铝合金发泡模具</t>
  </si>
  <si>
    <t>1066</t>
  </si>
  <si>
    <t>HBGH-FP-MJ-093/1066</t>
  </si>
  <si>
    <t>M4卧铺海绵发泡模具、检具、托架</t>
  </si>
  <si>
    <t>1067</t>
  </si>
  <si>
    <t>301项目</t>
  </si>
  <si>
    <t>1070</t>
  </si>
  <si>
    <t>M20基本型主驾/副驾座框焊胎二序</t>
  </si>
  <si>
    <t>BQM20-6802105-H-01</t>
  </si>
  <si>
    <t>1071</t>
  </si>
  <si>
    <t>301基本型主驾座框二序</t>
  </si>
  <si>
    <t>BQM20-7102101-H-01</t>
  </si>
  <si>
    <t>1072</t>
  </si>
  <si>
    <t>后排靠背中间装车支架落料模</t>
  </si>
  <si>
    <t>BQM20-6802100-J-01/6902100-J-01</t>
  </si>
  <si>
    <t>1073</t>
  </si>
  <si>
    <t>基本型副驾座框二序</t>
  </si>
  <si>
    <t>H4A连接板</t>
  </si>
  <si>
    <t>1080</t>
  </si>
  <si>
    <t>对焊机定位焊胎</t>
  </si>
  <si>
    <t>H4A上框后支架</t>
  </si>
  <si>
    <t>1082</t>
  </si>
  <si>
    <t>H4A司机座框机器人焊胎一、二序</t>
  </si>
  <si>
    <t>H4B-6805411-M-PI-1</t>
  </si>
  <si>
    <t>1083</t>
  </si>
  <si>
    <t>1780/1900副驾座骨架总成焊胎</t>
  </si>
  <si>
    <t>H4A-68053131-M-PI-2</t>
  </si>
  <si>
    <t>1084</t>
  </si>
  <si>
    <t>H4A调角器机器人焊胎</t>
  </si>
  <si>
    <t>BQ301-6811115-A-MT-01/02</t>
  </si>
  <si>
    <t>1085</t>
  </si>
  <si>
    <t>M50N主驾左/右副驾左/右侧边板总成检具</t>
  </si>
  <si>
    <t>YJ-6802100-M-OP10-BL</t>
  </si>
  <si>
    <t>1086</t>
  </si>
  <si>
    <t>1780主驾座框骨架总成检具</t>
  </si>
  <si>
    <t>BQM20-6801104-M-OP10-BL</t>
  </si>
  <si>
    <t>1093</t>
  </si>
  <si>
    <t>C32B调角器下连接板(级进模)</t>
  </si>
  <si>
    <t>BQM20-6801104-M-OP20-FO</t>
  </si>
  <si>
    <t>1094</t>
  </si>
  <si>
    <t>C50E靠背下管压型模</t>
  </si>
  <si>
    <t>1095</t>
  </si>
  <si>
    <t>C50E靠背下管冲孔模</t>
  </si>
  <si>
    <t>1096</t>
  </si>
  <si>
    <t>C50E靠背上管压型模</t>
  </si>
  <si>
    <t>1097</t>
  </si>
  <si>
    <t>C50E靠背上管弯管及压型检具</t>
  </si>
  <si>
    <t>1098</t>
  </si>
  <si>
    <t>C32B副驾前后横管机器人焊胎</t>
  </si>
  <si>
    <t>1099</t>
  </si>
  <si>
    <t>C32B后排四六分靠背骨架冲孔模</t>
  </si>
  <si>
    <t>8000*1000*2550</t>
  </si>
  <si>
    <t>1100</t>
  </si>
  <si>
    <t>M50N左侧调角器上连接板冲孔模</t>
  </si>
  <si>
    <t>3400*600*2000</t>
  </si>
  <si>
    <t>1101</t>
  </si>
  <si>
    <t>M50N右侧调角器上连接板冲孔模</t>
  </si>
  <si>
    <t>3400*1000*2000</t>
  </si>
  <si>
    <t>1102</t>
  </si>
  <si>
    <t>M50N调角器总成机器人焊胎</t>
  </si>
  <si>
    <t>1103</t>
  </si>
  <si>
    <t>C32B后排靠背中间装支支架成型模</t>
  </si>
  <si>
    <t>320601705800-J-01/320611707300-J-01</t>
  </si>
  <si>
    <t>1111</t>
  </si>
  <si>
    <t>C30DB主副驾靠背管压型模</t>
  </si>
  <si>
    <t>321002400800-J-01/321002400800-J-01</t>
  </si>
  <si>
    <t>1112</t>
  </si>
  <si>
    <t>C30DB六分靠背骨架主管压型模</t>
  </si>
  <si>
    <t>320601707600-J-02</t>
  </si>
  <si>
    <t>1113</t>
  </si>
  <si>
    <t>C30DB整体式靠背骨架主管压型模</t>
  </si>
  <si>
    <t>320601413500-J-02</t>
  </si>
  <si>
    <t>1114</t>
  </si>
  <si>
    <t>C30DB主副驾靠背管检具</t>
  </si>
  <si>
    <t>320601412200-J-02</t>
  </si>
  <si>
    <t>1115</t>
  </si>
  <si>
    <t>C30DB六分靠背主管检具</t>
  </si>
  <si>
    <t>1116</t>
  </si>
  <si>
    <t>C30DB整体式靠背主管检具</t>
  </si>
  <si>
    <t>H4B-6805317(8)-M-OP10-BL-R/OP20-PI-R</t>
  </si>
  <si>
    <t>1117</t>
  </si>
  <si>
    <t>C30DB主驾副驾靠背骨架焊胎一序、二序</t>
  </si>
  <si>
    <t>H4B-6805424-M-OP10-BL</t>
  </si>
  <si>
    <t>1118</t>
  </si>
  <si>
    <t>C30DB后排整体式靠背骨架焊胎一序、二序</t>
  </si>
  <si>
    <t>1119</t>
  </si>
  <si>
    <t>C30DB四分靠背骨架焊胎一序、二序</t>
  </si>
  <si>
    <t>SQXM3000-6805107-H-01/6805100-H-01</t>
  </si>
  <si>
    <t>1120</t>
  </si>
  <si>
    <t>C30DB六分靠背骨架焊胎一序、二序</t>
  </si>
  <si>
    <t>SQXM3000-6805407-M-OP10-BL/-OP20-FO</t>
  </si>
  <si>
    <t>1121</t>
  </si>
  <si>
    <t>C30DB后排四六分整体钢丝座（简易焊胎）</t>
  </si>
  <si>
    <t>SQXM3000-6805405-M-OP10-BL/-OP20-PI/OP30-FO</t>
  </si>
  <si>
    <t>1122</t>
  </si>
  <si>
    <t>C32B后旋转管总成焊胎01</t>
  </si>
  <si>
    <t>SQXM3000-6805317-M-OP10-PI</t>
  </si>
  <si>
    <t>1123</t>
  </si>
  <si>
    <t>H3左右侧后视镜总成检具</t>
  </si>
  <si>
    <t>1124</t>
  </si>
  <si>
    <t>U201三排座椅左右座垫主管压扁模</t>
  </si>
  <si>
    <t>1129</t>
  </si>
  <si>
    <t>蒙派克滑动座椅靠背总成安全带固定盒落料、成型、冲孔模具</t>
  </si>
  <si>
    <t>C61X</t>
  </si>
  <si>
    <t>恒伟五金</t>
  </si>
  <si>
    <t>1130</t>
  </si>
  <si>
    <t>蒙派克双人座骨架总成安全带下固定板落料、成型、冲孔模具</t>
  </si>
  <si>
    <t>1131</t>
  </si>
  <si>
    <t>蒙派克双人座骨架总成塑料件固定板落料、成型、冲孔模具</t>
  </si>
  <si>
    <t>1132</t>
  </si>
  <si>
    <t>侧翻右座椅背总成卷轴器固定钣金落料、成型、冲孔模具</t>
  </si>
  <si>
    <t>1133</t>
  </si>
  <si>
    <t>侧翻右座椅背总成安全带上固定板金落料、成型、冲孔模具</t>
  </si>
  <si>
    <t>H3A-6804-012-M-BL/PI/PI/FO</t>
  </si>
  <si>
    <t>1134</t>
  </si>
  <si>
    <t>蒙派克双人座骨架焊胎及双人滑动座椅2+1座垫骨架总成焊胎</t>
  </si>
  <si>
    <t>1135</t>
  </si>
  <si>
    <t>侧翻左/右座椅背总成焊胎、检具</t>
  </si>
  <si>
    <t>梁国胤孙沛霖</t>
  </si>
  <si>
    <t>1136</t>
  </si>
  <si>
    <t>滑槽落料、冲孔、冲两侧开、压型1、压型2模具</t>
  </si>
  <si>
    <t>1137</t>
  </si>
  <si>
    <t>安全带上固定片落片、冲孔、压型及手柄复合模</t>
  </si>
  <si>
    <t>1138</t>
  </si>
  <si>
    <t>安全带下固定板落片、压型、冲孔及椅腿加强支架落片模具</t>
  </si>
  <si>
    <t>1139</t>
  </si>
  <si>
    <t>座椅连接铰链总成落料、冲孔、压型模具</t>
  </si>
  <si>
    <t>1140</t>
  </si>
  <si>
    <t>1141</t>
  </si>
  <si>
    <t>乘客第一排座垫骨架焊胎、检胎</t>
  </si>
  <si>
    <t>1142</t>
  </si>
  <si>
    <t>双人背骨架焊胎、检胎</t>
  </si>
  <si>
    <t>1143</t>
  </si>
  <si>
    <t>前翻3人座骨架总成焊胎、检胎</t>
  </si>
  <si>
    <t>1144</t>
  </si>
  <si>
    <t>乘客靠背骨架总成焊胎、检胎</t>
  </si>
  <si>
    <t>1145</t>
  </si>
  <si>
    <t>乘客第二排座垫骨架总成焊胎、检胎</t>
  </si>
  <si>
    <t>1146</t>
  </si>
  <si>
    <t>乘客第一排座垫骨架总成焊胎、检胎</t>
  </si>
  <si>
    <t>1147</t>
  </si>
  <si>
    <t>前翻3人座垫骨架总成焊胎、检胎</t>
  </si>
  <si>
    <t>1148</t>
  </si>
  <si>
    <t>翻折器总成焊胎、检胎</t>
  </si>
  <si>
    <t>321911200100</t>
  </si>
  <si>
    <t>1149</t>
  </si>
  <si>
    <t>1150</t>
  </si>
  <si>
    <t>三排座骨架总成焊胎、检胎</t>
  </si>
  <si>
    <t>1151</t>
  </si>
  <si>
    <t>1152</t>
  </si>
  <si>
    <t>HBGH-ZS-MJ-025</t>
  </si>
  <si>
    <t>一汽座椅升降机构调节手柄(前)/(后)</t>
  </si>
  <si>
    <t>雍丰</t>
  </si>
  <si>
    <t>1153</t>
  </si>
  <si>
    <t>HBGH-ZS-MJ-026</t>
  </si>
  <si>
    <t>一汽座椅副司机调角器左/右罩壳</t>
  </si>
  <si>
    <t>1154</t>
  </si>
  <si>
    <t>HBGH-ZS-MJ-027</t>
  </si>
  <si>
    <t>一汽座椅副司机座垫后部罩壳</t>
  </si>
  <si>
    <t>321911200200</t>
  </si>
  <si>
    <t>1155</t>
  </si>
  <si>
    <t>HBGH-ZS-MJ-028</t>
  </si>
  <si>
    <t>奥铃小背折叠器罩壳</t>
  </si>
  <si>
    <t>1156</t>
  </si>
  <si>
    <t>H3下镜座压铸模</t>
  </si>
  <si>
    <t>黄骅市瑞丰五金制品厂</t>
  </si>
  <si>
    <t>1157</t>
  </si>
  <si>
    <t>HBGH-ZS-MJ-029</t>
  </si>
  <si>
    <t>H3下镜座装饰盖模</t>
  </si>
  <si>
    <t>1158</t>
  </si>
  <si>
    <t>HBGH-ZS-MJ-030</t>
  </si>
  <si>
    <t>下视镜装饰盖162*62*36模</t>
  </si>
  <si>
    <t>1159</t>
  </si>
  <si>
    <t>C32B调角器左上/右上连接板(级进模)</t>
  </si>
  <si>
    <t>1160</t>
  </si>
  <si>
    <t>C32B腰部支撑钣金落料、成型0P20、冲孔、翻边0P40、翻边0P50、成型060、成型70</t>
  </si>
  <si>
    <t>BQ301-7021  200</t>
  </si>
  <si>
    <t>1161</t>
  </si>
  <si>
    <t>C32B座盆支撑弯管两侧压扁模</t>
  </si>
  <si>
    <t>BQ301-7011  200</t>
  </si>
  <si>
    <t>1162</t>
  </si>
  <si>
    <t>HBGH-ZS-MJ-031</t>
  </si>
  <si>
    <t>安全带上出口罩模具</t>
  </si>
  <si>
    <t>1163</t>
  </si>
  <si>
    <t>HBGH-ZS-MJ-032</t>
  </si>
  <si>
    <t>上固定点塑料件模具</t>
  </si>
  <si>
    <t>1164</t>
  </si>
  <si>
    <t>HBGH-ZS-MJ-033</t>
  </si>
  <si>
    <t>套管塑料件模具</t>
  </si>
  <si>
    <t>1166</t>
  </si>
  <si>
    <t>MP-X-7008012上固定点钣金件落料、成型、冲孔模具</t>
  </si>
  <si>
    <t>溧阳鑫岩汽车零部件有限公司</t>
  </si>
  <si>
    <t>1167</t>
  </si>
  <si>
    <t>MP-X-7008010三点式可调节结构焊胎、检具</t>
  </si>
  <si>
    <t>BQ301-7001  200</t>
  </si>
  <si>
    <t>1170</t>
  </si>
  <si>
    <t>HBGH-ZS-MJ-034</t>
  </si>
  <si>
    <t>奥铃交杆左右上镜座</t>
  </si>
  <si>
    <t>320522101000</t>
  </si>
  <si>
    <t>1171</t>
  </si>
  <si>
    <t>HBGH-ZS-MJ-035</t>
  </si>
  <si>
    <t>奥铃补盲镜装饰盒模具</t>
  </si>
  <si>
    <t>1172</t>
  </si>
  <si>
    <t>HBGH-ZS-MJ-036</t>
  </si>
  <si>
    <t>H3上镜座注塑模</t>
  </si>
  <si>
    <t>1173</t>
  </si>
  <si>
    <t>后连接座软带轴承铆接工装</t>
  </si>
  <si>
    <t>BQ301-7001 200</t>
  </si>
  <si>
    <t>1174</t>
  </si>
  <si>
    <t>正副司机靠背接管焊胎</t>
  </si>
  <si>
    <t>1175</t>
  </si>
  <si>
    <t>中排左右独立靠背接管焊胎</t>
  </si>
  <si>
    <t>BQ301-6802 200</t>
  </si>
  <si>
    <t>1176</t>
  </si>
  <si>
    <t>BQ301-6902 200</t>
  </si>
  <si>
    <t>1178</t>
  </si>
  <si>
    <t>H4A连接板落料模、成型模</t>
  </si>
  <si>
    <t>1179</t>
  </si>
  <si>
    <t>H4A上框后支架落料模、成型模</t>
  </si>
  <si>
    <t>1180</t>
  </si>
  <si>
    <t>H4B上框左右支架冲孔模-2</t>
  </si>
  <si>
    <t>1181</t>
  </si>
  <si>
    <t>H4A座框左右主板冲孔模-2</t>
  </si>
  <si>
    <t>1182</t>
  </si>
  <si>
    <t>BQ301后连动杆铆胎一序、二序</t>
  </si>
  <si>
    <t>YJ-6801200 H2</t>
  </si>
  <si>
    <t>1183</t>
  </si>
  <si>
    <t>一汽靠背衬条切断模</t>
  </si>
  <si>
    <t>YJ-6801200 H3</t>
  </si>
  <si>
    <t>1184</t>
  </si>
  <si>
    <t>后管架支撑座落料模</t>
  </si>
  <si>
    <t>YJ-6801200 H4</t>
  </si>
  <si>
    <t>1185</t>
  </si>
  <si>
    <t>主驾右外后管架支撑座成型模</t>
  </si>
  <si>
    <t>320521110000</t>
  </si>
  <si>
    <t>1186</t>
  </si>
  <si>
    <t>1187</t>
  </si>
  <si>
    <t>C32B后排背主管平面临时检具</t>
  </si>
  <si>
    <t>1194</t>
  </si>
  <si>
    <t>M50N副驾座框检具</t>
  </si>
  <si>
    <t>FTK1-7203010</t>
  </si>
  <si>
    <t>1195</t>
  </si>
  <si>
    <t>M50N副驾座框总成焊胎二序</t>
  </si>
  <si>
    <t>H3000-6805310-1</t>
  </si>
  <si>
    <t>1196</t>
  </si>
  <si>
    <t>M50N副驾座框总成焊胎一序</t>
  </si>
  <si>
    <t>H4681010320A0</t>
  </si>
  <si>
    <t>1209</t>
  </si>
  <si>
    <t>发泡模具重型三层</t>
  </si>
  <si>
    <t>1210</t>
  </si>
  <si>
    <t>轻型冲压四层模具货架</t>
  </si>
  <si>
    <t>1211</t>
  </si>
  <si>
    <t>发泡重型三层模具货架</t>
  </si>
  <si>
    <t>1213</t>
  </si>
  <si>
    <t>H4A左右围框冲孔模具、围框钻模</t>
  </si>
  <si>
    <t>1219</t>
  </si>
  <si>
    <t>C32B主副架滑轨检测工装</t>
  </si>
  <si>
    <t>1220</t>
  </si>
  <si>
    <t>M50N主副架滑轨检测工装</t>
  </si>
  <si>
    <t>1221</t>
  </si>
  <si>
    <t>C32B调高泵扭力检测工装</t>
  </si>
  <si>
    <t>1222</t>
  </si>
  <si>
    <t>C32B扭力簧扭力测试工装</t>
  </si>
  <si>
    <t>1223</t>
  </si>
  <si>
    <t>C32B齿板检具</t>
  </si>
  <si>
    <t>1224</t>
  </si>
  <si>
    <t>B40升降齿板转轴检具</t>
  </si>
  <si>
    <t>1225</t>
  </si>
  <si>
    <t>H4B前倾角右挡块落料、冲孔模具</t>
  </si>
  <si>
    <t>1226</t>
  </si>
  <si>
    <t>H4B坐垫前倾角锁舌复合模</t>
  </si>
  <si>
    <t>1227</t>
  </si>
  <si>
    <t>M3000上下框组件焊胎</t>
  </si>
  <si>
    <t>1228</t>
  </si>
  <si>
    <t>M3000座框组件焊胎/座框总成焊胎</t>
  </si>
  <si>
    <t>1229</t>
  </si>
  <si>
    <t>M3000阻尼器上固定支架落料、成型模具</t>
  </si>
  <si>
    <t>1230</t>
  </si>
  <si>
    <t>M3000阻尼器下固定支架落料、冲孔、成型模具</t>
  </si>
  <si>
    <t>1231</t>
  </si>
  <si>
    <t>M3000座框左围框冲孔模具</t>
  </si>
  <si>
    <t>模具尺寸500*380*335B40L中期改款</t>
  </si>
  <si>
    <t>1232</t>
  </si>
  <si>
    <t>M3000下连接板组件焊胎</t>
  </si>
  <si>
    <t>模具尺寸480*260*310B40L中期改款</t>
  </si>
  <si>
    <t>1233</t>
  </si>
  <si>
    <t>一汽调角器左右上连接板组件焊胎</t>
  </si>
  <si>
    <t>模具尺寸560*300*418B40L中期改款</t>
  </si>
  <si>
    <t>1235</t>
  </si>
  <si>
    <t>C61X手动/电动主副驾驶座骨架总成焊胎</t>
  </si>
  <si>
    <t>1236</t>
  </si>
  <si>
    <t>C61X四六分左/右侧调角器总成焊胎</t>
  </si>
  <si>
    <t>1237</t>
  </si>
  <si>
    <t>C61X五五分左/右侧调角器焊接总成焊胎</t>
  </si>
  <si>
    <t>1240</t>
  </si>
  <si>
    <t>M20中排座椅工装</t>
  </si>
  <si>
    <t>前升降齿板(五齿)落料、冲孔、精冲、成型</t>
  </si>
  <si>
    <t>模具尺寸480*340*320B40L中期改款</t>
  </si>
  <si>
    <t>1263</t>
  </si>
  <si>
    <t>HBGH-ZS-MJ-037</t>
  </si>
  <si>
    <t>M31RB解锁拉带底座盖板模具</t>
  </si>
  <si>
    <t>模具尺寸480*340*330B40L中期改款</t>
  </si>
  <si>
    <t>1264</t>
  </si>
  <si>
    <t>HBGH-ZS-MJ-038</t>
  </si>
  <si>
    <t>M31RB主驾驶座椅右侧罩壳副驾驶座椅左侧罩壳</t>
  </si>
  <si>
    <t>模具尺寸420*260*285B40L中期改款</t>
  </si>
  <si>
    <t>1265</t>
  </si>
  <si>
    <t>HBGH-ZS-MJ-039</t>
  </si>
  <si>
    <t>M31RB支撑杆固定底座模具</t>
  </si>
  <si>
    <t>1266</t>
  </si>
  <si>
    <t>HBGH-ZS-MJ-040</t>
  </si>
  <si>
    <t>M31RB副驾驶座椅右侧罩壳模具</t>
  </si>
  <si>
    <t>1267</t>
  </si>
  <si>
    <t>HBGH-ZS-MJ-041</t>
  </si>
  <si>
    <t>M31RB副驾驶座椅左侧调节手柄模具</t>
  </si>
  <si>
    <t>1268</t>
  </si>
  <si>
    <t>HBGH-ZS-MJ-042</t>
  </si>
  <si>
    <t>M31RB主驾驶座椅左侧罩壳模具</t>
  </si>
  <si>
    <t>1269</t>
  </si>
  <si>
    <t>HBGH-ZS-MJ-043</t>
  </si>
  <si>
    <t>M31RB背饰板本体模具</t>
  </si>
  <si>
    <t>1273</t>
  </si>
  <si>
    <t>HBGH-FP-MJ-089</t>
  </si>
  <si>
    <t>奥铃升级1800海外加宽副座铝合金发泡模具</t>
  </si>
  <si>
    <t>1274</t>
  </si>
  <si>
    <t>奥铃升级1800海外加宽副座治具</t>
  </si>
  <si>
    <t>1275</t>
  </si>
  <si>
    <t>HBGH-FP-MJ-144</t>
  </si>
  <si>
    <t>奥铃升级1695副座铝合金发泡模具</t>
  </si>
  <si>
    <t>模具尺寸490*320*300B40L中期改款</t>
  </si>
  <si>
    <t>1277</t>
  </si>
  <si>
    <t>奥铃升级1695副座治具</t>
  </si>
  <si>
    <t>模具尺寸420*250*260B40L中期改款</t>
  </si>
  <si>
    <t>1278</t>
  </si>
  <si>
    <t>HBGH-FP-MJ-127</t>
  </si>
  <si>
    <t>K1蒙派克E侧翻背60%铝合金发泡模具</t>
  </si>
  <si>
    <t>模具尺寸370*270*290B40L中期改款</t>
  </si>
  <si>
    <t>1279</t>
  </si>
  <si>
    <t>HBGH-FP-MJ-113</t>
  </si>
  <si>
    <t>K1前翻三人背铝合金发泡模具</t>
  </si>
  <si>
    <t>模具尺寸380*260*260B40L中期改款</t>
  </si>
  <si>
    <t>1280</t>
  </si>
  <si>
    <t>HBGH-FP-MJ-403</t>
  </si>
  <si>
    <t>K1前翻双人背铝合金发泡模具</t>
  </si>
  <si>
    <t>模具尺寸320*240*210B40L中期改款</t>
  </si>
  <si>
    <t>1281</t>
  </si>
  <si>
    <t>HBGH-FP-MJ-384</t>
  </si>
  <si>
    <t>M31RB正驾驶靠背海绵发泡模具</t>
  </si>
  <si>
    <t>模具尺寸320*240*220B40中期改款</t>
  </si>
  <si>
    <t>1282</t>
  </si>
  <si>
    <t>M31RB正驾驶靠背检具</t>
  </si>
  <si>
    <t>模具尺寸320*220*200B40中期改款</t>
  </si>
  <si>
    <t>1283</t>
  </si>
  <si>
    <t>M31RB正驾驶靠背治具</t>
  </si>
  <si>
    <t>模具尺寸320*240*210B40中期改款</t>
  </si>
  <si>
    <t>1284</t>
  </si>
  <si>
    <t>HBGH-FP-MJ-386</t>
  </si>
  <si>
    <t>M31RB正副驾驶靠海绵发泡模具</t>
  </si>
  <si>
    <t>H5项目冲压模具540*350*280</t>
  </si>
  <si>
    <t>1285</t>
  </si>
  <si>
    <t>M31RB副驾驶靠背检具</t>
  </si>
  <si>
    <t>1286</t>
  </si>
  <si>
    <t>1287</t>
  </si>
  <si>
    <t>HBGH-FP-MJ-383</t>
  </si>
  <si>
    <t>M31RB正驾驶座垫海绵发泡模具</t>
  </si>
  <si>
    <t>1288</t>
  </si>
  <si>
    <t>M31RB正驾驶座垫检具</t>
  </si>
  <si>
    <t>1289</t>
  </si>
  <si>
    <t>M31RB正驾驶座垫治具</t>
  </si>
  <si>
    <t>B40中期改款</t>
  </si>
  <si>
    <t>1290</t>
  </si>
  <si>
    <t>HBGH-FP-MJ-385</t>
  </si>
  <si>
    <t>M31RB副驾驶座垫海绵发泡模具</t>
  </si>
  <si>
    <t>1291</t>
  </si>
  <si>
    <t>M31RB副驾驶座垫检具</t>
  </si>
  <si>
    <t>1292</t>
  </si>
  <si>
    <t>M31RB副驾驶座垫治具</t>
  </si>
  <si>
    <t>1293</t>
  </si>
  <si>
    <t>HBGH-FP-MJ-351</t>
  </si>
  <si>
    <t>C30DB后排60%座垫发泡模具</t>
  </si>
  <si>
    <t>1294</t>
  </si>
  <si>
    <t>HBGH-FP-MJ-350</t>
  </si>
  <si>
    <t>C30DB后排40%座垫发泡模具</t>
  </si>
  <si>
    <t>1295</t>
  </si>
  <si>
    <t>C30DB后排60%座垫检具</t>
  </si>
  <si>
    <t>1296</t>
  </si>
  <si>
    <t>C30DB后排40%座垫检具</t>
  </si>
  <si>
    <t>1297</t>
  </si>
  <si>
    <t>C30DB后排60%座垫治具</t>
  </si>
  <si>
    <t>1298</t>
  </si>
  <si>
    <t>C30DB后排40%座垫治具</t>
  </si>
  <si>
    <t>1299</t>
  </si>
  <si>
    <t>HBGH-FP-MJ-354</t>
  </si>
  <si>
    <t>C30DB后排100%座垫发泡模具</t>
  </si>
  <si>
    <t>1300</t>
  </si>
  <si>
    <t>HBGH-FP-MJ-353</t>
  </si>
  <si>
    <t>C30DB后排60%靠背发泡模具</t>
  </si>
  <si>
    <t>1301</t>
  </si>
  <si>
    <t>C30DB后排60%靠背发泡检具</t>
  </si>
  <si>
    <t>1302</t>
  </si>
  <si>
    <t>C30DB后排60%靠背发泡治具</t>
  </si>
  <si>
    <t>1303</t>
  </si>
  <si>
    <t>C30DB后排100%座垫发泡检具</t>
  </si>
  <si>
    <t>1304</t>
  </si>
  <si>
    <t>C30DB后排100%座垫发泡治具</t>
  </si>
  <si>
    <t>1305</t>
  </si>
  <si>
    <t>HBGH-FP-MJ-348</t>
  </si>
  <si>
    <t>C30DB正驾驶靠背发泡模具</t>
  </si>
  <si>
    <t>1306</t>
  </si>
  <si>
    <t>HBGH-FP-MJ-349</t>
  </si>
  <si>
    <t>C30DB副驾驶靠背发泡模具</t>
  </si>
  <si>
    <t>1307</t>
  </si>
  <si>
    <t>C30DB正驾驶靠背发泡检具</t>
  </si>
  <si>
    <t>1308</t>
  </si>
  <si>
    <t>C30DB副驾驶靠背发泡检具</t>
  </si>
  <si>
    <t>1309</t>
  </si>
  <si>
    <t>C30DB正驾驶靠背发泡治具</t>
  </si>
  <si>
    <t>1310</t>
  </si>
  <si>
    <t>C30DB副驾驶靠背发泡治具</t>
  </si>
  <si>
    <t>1311</t>
  </si>
  <si>
    <t>HBGH-FP-MJ-365</t>
  </si>
  <si>
    <t>一汽座垫铝合金发泡模具H2</t>
  </si>
  <si>
    <t>1312</t>
  </si>
  <si>
    <t>HBGH-FP-MJ-366</t>
  </si>
  <si>
    <t>一汽座垫铝合金发泡模具H3</t>
  </si>
  <si>
    <t>1313</t>
  </si>
  <si>
    <t>HBGH-FP-MJ-367</t>
  </si>
  <si>
    <t>一汽座垫铝合金发泡模具H4</t>
  </si>
  <si>
    <t>1314</t>
  </si>
  <si>
    <t>HBGH-FP-MJ-352</t>
  </si>
  <si>
    <t>C30DB后排40%靠背发泡模具</t>
  </si>
  <si>
    <t>1315</t>
  </si>
  <si>
    <t>C30DB后排40%靠背发泡检具</t>
  </si>
  <si>
    <t>1316</t>
  </si>
  <si>
    <t>C30DB后排40%靠背发泡治具</t>
  </si>
  <si>
    <t>1317</t>
  </si>
  <si>
    <t>HBGH-FP-MJ-037</t>
  </si>
  <si>
    <t>K1双人靠背发泡模具</t>
  </si>
  <si>
    <t>1318</t>
  </si>
  <si>
    <t>H3000升降器夹具</t>
  </si>
  <si>
    <t>1319</t>
  </si>
  <si>
    <t>H3000下框夹具</t>
  </si>
  <si>
    <t>1336</t>
  </si>
  <si>
    <t>滑轨后脚落料模具</t>
  </si>
  <si>
    <t>1337</t>
  </si>
  <si>
    <t>滑轨后脚压型模具</t>
  </si>
  <si>
    <t>1338</t>
  </si>
  <si>
    <t>滑轨后脚压型3模具</t>
  </si>
  <si>
    <t>1339</t>
  </si>
  <si>
    <t>滑轨后脚切断模具</t>
  </si>
  <si>
    <t>1340</t>
  </si>
  <si>
    <t>定位销固定片落料模具</t>
  </si>
  <si>
    <t>1341</t>
  </si>
  <si>
    <t>定位销固定片成型模具</t>
  </si>
  <si>
    <t>1342</t>
  </si>
  <si>
    <t>定位销固定片压鼓模具</t>
  </si>
  <si>
    <t>1343</t>
  </si>
  <si>
    <t>左右前滑轨前脚落料模具</t>
  </si>
  <si>
    <t>1344</t>
  </si>
  <si>
    <t>左右滑轨前脚成型模具</t>
  </si>
  <si>
    <t>1345</t>
  </si>
  <si>
    <t>1346</t>
  </si>
  <si>
    <t>左右滑轨前脚整型模具</t>
  </si>
  <si>
    <t>1347</t>
  </si>
  <si>
    <t>左右滑轨前脚切边模具</t>
  </si>
  <si>
    <t>1348</t>
  </si>
  <si>
    <t>1349</t>
  </si>
  <si>
    <t>左右滑轨前脚冲孔切断模具</t>
  </si>
  <si>
    <t>1350</t>
  </si>
  <si>
    <t>左右滑轨前脚手动冲孔模具</t>
  </si>
  <si>
    <t>1351</t>
  </si>
  <si>
    <t>左右滑轨前脚电动冲孔模具</t>
  </si>
  <si>
    <t>1353</t>
  </si>
  <si>
    <t>左座椅左侧调角器上连接板落料冲孔模具</t>
  </si>
  <si>
    <t>沧州宇诺五金制造有限公司</t>
  </si>
  <si>
    <t>1354</t>
  </si>
  <si>
    <t>左座椅左侧调角器上连接板冲孔模具</t>
  </si>
  <si>
    <t>1355</t>
  </si>
  <si>
    <t>左座椅左侧调角器上连接板成型模具</t>
  </si>
  <si>
    <t>1356</t>
  </si>
  <si>
    <t>左座椅右侧调角器上连接板冲孔模具</t>
  </si>
  <si>
    <t>1357</t>
  </si>
  <si>
    <t>右座椅右侧调角器上连接板成型模具</t>
  </si>
  <si>
    <t>1358</t>
  </si>
  <si>
    <t>右座椅右侧调角器上连接板冲孔模具</t>
  </si>
  <si>
    <t>1359</t>
  </si>
  <si>
    <t>右座椅左侧调角器上连接板冲孔模具</t>
  </si>
  <si>
    <t>1360</t>
  </si>
  <si>
    <t>左侧仰卧器下连接板落料冲孔模具</t>
  </si>
  <si>
    <t>C30DB/C33DB</t>
  </si>
  <si>
    <t>沧州强宇五金制造有限公司</t>
  </si>
  <si>
    <t>1361</t>
  </si>
  <si>
    <t>左侧仰卧器下连接板成型模具</t>
  </si>
  <si>
    <t>1362</t>
  </si>
  <si>
    <t>左侧仰卧器下连接板冲孔模具</t>
  </si>
  <si>
    <t>1363</t>
  </si>
  <si>
    <t>右侧仰卧器下连接板成型模具</t>
  </si>
  <si>
    <t>1364</t>
  </si>
  <si>
    <t>右侧仰卧器下连接板冲孔模具</t>
  </si>
  <si>
    <t>1365</t>
  </si>
  <si>
    <t>1366</t>
  </si>
  <si>
    <t>1367</t>
  </si>
  <si>
    <t>1368</t>
  </si>
  <si>
    <t>1369</t>
  </si>
  <si>
    <t>1370</t>
  </si>
  <si>
    <t>地脚上连接板落料模具</t>
  </si>
  <si>
    <t>1371</t>
  </si>
  <si>
    <t>地脚上连接板成型1模具</t>
  </si>
  <si>
    <t>1372</t>
  </si>
  <si>
    <t>地脚上连接板成型2模具</t>
  </si>
  <si>
    <t>1373</t>
  </si>
  <si>
    <t>左右侧地锁支架落料模具</t>
  </si>
  <si>
    <t>黄骅市成卓汽车部件厂</t>
  </si>
  <si>
    <t>1374</t>
  </si>
  <si>
    <t>左右侧地锁支架拉伸模具</t>
  </si>
  <si>
    <t>1375</t>
  </si>
  <si>
    <t>左右侧地锁支架切边冲孔模具</t>
  </si>
  <si>
    <t>1376</t>
  </si>
  <si>
    <t>左右侧地锁支架冲孔切断模具</t>
  </si>
  <si>
    <t>1377</t>
  </si>
  <si>
    <t>地锁支架整型模具</t>
  </si>
  <si>
    <t>1378</t>
  </si>
  <si>
    <t>安全带悬置安装板落料模具</t>
  </si>
  <si>
    <t>1379</t>
  </si>
  <si>
    <t>安全带悬置安装板冲孔模具</t>
  </si>
  <si>
    <t>1380</t>
  </si>
  <si>
    <t>安全带悬置安装板压型模具</t>
  </si>
  <si>
    <t>1381</t>
  </si>
  <si>
    <t>扶手固定轴支撑板落料冲孔模具</t>
  </si>
  <si>
    <t>1382</t>
  </si>
  <si>
    <t>扶手固定轴支撑板成型模具</t>
  </si>
  <si>
    <t>1387</t>
  </si>
  <si>
    <t>安全带出口钣金落料模具</t>
  </si>
  <si>
    <t>黄骅市万昌五金制品有限公司</t>
  </si>
  <si>
    <t>1388</t>
  </si>
  <si>
    <t>安全带出口钣金成型模具</t>
  </si>
  <si>
    <t>1389</t>
  </si>
  <si>
    <t>安全带出口钣金冲孔模具</t>
  </si>
  <si>
    <t>1390</t>
  </si>
  <si>
    <t>安全带出口钣金翻孔模具</t>
  </si>
  <si>
    <t>1391</t>
  </si>
  <si>
    <t>扣手支架冲孔切断模具</t>
  </si>
  <si>
    <t>1392</t>
  </si>
  <si>
    <t>扣手支架成型模具</t>
  </si>
  <si>
    <t>1393</t>
  </si>
  <si>
    <t>扣手支架落料模具</t>
  </si>
  <si>
    <t>1394</t>
  </si>
  <si>
    <t>1395</t>
  </si>
  <si>
    <t>扣手底座支架落料冲孔模具</t>
  </si>
  <si>
    <t>1396</t>
  </si>
  <si>
    <t>扣手底座支架成型模具</t>
  </si>
  <si>
    <t>1397</t>
  </si>
  <si>
    <t>左座椅座垫左前加强板冲孔切断模具</t>
  </si>
  <si>
    <t>1398</t>
  </si>
  <si>
    <t>左座椅座垫左前加强板成型模具</t>
  </si>
  <si>
    <t>1399</t>
  </si>
  <si>
    <t>左座椅座垫左前加强板压型模具</t>
  </si>
  <si>
    <t>1400</t>
  </si>
  <si>
    <t>左座椅座垫左前加强板落料模具</t>
  </si>
  <si>
    <t>1401</t>
  </si>
  <si>
    <t>1402</t>
  </si>
  <si>
    <t>扣手底座支架冲孔模具</t>
  </si>
  <si>
    <t>1403</t>
  </si>
  <si>
    <t>左座椅座垫左前加强板翻孔模具</t>
  </si>
  <si>
    <t>1404</t>
  </si>
  <si>
    <t>左侧地锁安装支架落料连体模具</t>
  </si>
  <si>
    <t>黄骅市天丰汽车配件有限公司</t>
  </si>
  <si>
    <t>1405</t>
  </si>
  <si>
    <t>左侧地锁安装支架成型1模具</t>
  </si>
  <si>
    <t>1406</t>
  </si>
  <si>
    <t>左侧地锁安装支架成型2模具</t>
  </si>
  <si>
    <t>1407</t>
  </si>
  <si>
    <t>左侧地锁安装支架切开模具</t>
  </si>
  <si>
    <t>1408</t>
  </si>
  <si>
    <t>左侧地锁安装支架冲孔切边模具</t>
  </si>
  <si>
    <t>1409</t>
  </si>
  <si>
    <t>右侧地锁安装支架冲孔切边模具</t>
  </si>
  <si>
    <t>1410</t>
  </si>
  <si>
    <t>右侧地锁安装支架切弧冲孔模具</t>
  </si>
  <si>
    <t>1411</t>
  </si>
  <si>
    <t>2600*950*2550</t>
  </si>
  <si>
    <t>1412</t>
  </si>
  <si>
    <t>左座椅座垫右前加强板落料模具</t>
  </si>
  <si>
    <t>1413</t>
  </si>
  <si>
    <t>左座椅座垫右前加强板压型模具</t>
  </si>
  <si>
    <t>1414</t>
  </si>
  <si>
    <t>左座椅座垫右前加强板成型模具</t>
  </si>
  <si>
    <t>1415</t>
  </si>
  <si>
    <t>左座椅座垫右前加强板冲孔切开模具</t>
  </si>
  <si>
    <t>1416</t>
  </si>
  <si>
    <t>左座椅座垫右前加强板翻孔模具</t>
  </si>
  <si>
    <t>1417</t>
  </si>
  <si>
    <t>地脚固定板落料模具</t>
  </si>
  <si>
    <t>1418</t>
  </si>
  <si>
    <t>1419</t>
  </si>
  <si>
    <t>地脚固定板压型模具</t>
  </si>
  <si>
    <t>1420</t>
  </si>
  <si>
    <t>1421</t>
  </si>
  <si>
    <t>地脚固定板成型模具</t>
  </si>
  <si>
    <t>GR-X3000-CF-028</t>
  </si>
  <si>
    <t>1422</t>
  </si>
  <si>
    <t>地脚固定板对冲孔模具</t>
  </si>
  <si>
    <t>GR-X3000-CF-027</t>
  </si>
  <si>
    <t>1423</t>
  </si>
  <si>
    <t>地脚固定板冲孔模具</t>
  </si>
  <si>
    <t>GR-X3000-CF-026</t>
  </si>
  <si>
    <t>1424</t>
  </si>
  <si>
    <t>地脚固定板冲长孔模具</t>
  </si>
  <si>
    <t>GR-X3000-CF-004</t>
  </si>
  <si>
    <t>1425</t>
  </si>
  <si>
    <t>右座椅左侧地脚固定板冲孔模具</t>
  </si>
  <si>
    <t>GR-X3000-CF-007</t>
  </si>
  <si>
    <t>1426</t>
  </si>
  <si>
    <t>GR-X3000-CF-008</t>
  </si>
  <si>
    <t>1427</t>
  </si>
  <si>
    <t>GR-X3000-CF-009</t>
  </si>
  <si>
    <t>1428</t>
  </si>
  <si>
    <t>GR-X3000-CF-012</t>
  </si>
  <si>
    <t>1429</t>
  </si>
  <si>
    <t>扶手外侧固定支架落料模具</t>
  </si>
  <si>
    <t>GR-X3000-CF-013</t>
  </si>
  <si>
    <t>黄骅市再兴汽车配件有限公司</t>
  </si>
  <si>
    <t>1430</t>
  </si>
  <si>
    <t>扶手外侧固定支架成型模具</t>
  </si>
  <si>
    <t>GR-X3000-CF-015</t>
  </si>
  <si>
    <t>1431</t>
  </si>
  <si>
    <t>扶手外侧固定支架冲孔模具</t>
  </si>
  <si>
    <t>GR-X3000-CF-018</t>
  </si>
  <si>
    <t>1456</t>
  </si>
  <si>
    <t>1580左右镜杆弯管检具</t>
  </si>
  <si>
    <t>GR-X3000-CF-016</t>
  </si>
  <si>
    <t>1457</t>
  </si>
  <si>
    <t>1580左右镜杆机器人焊胎</t>
  </si>
  <si>
    <t>GR-X3000-CF-020</t>
  </si>
  <si>
    <t>1458</t>
  </si>
  <si>
    <t>1580镜杆旋转轴压紧模</t>
  </si>
  <si>
    <t>GR-X3000-CF-023</t>
  </si>
  <si>
    <t>1459</t>
  </si>
  <si>
    <t>ETX2280镜杆检具</t>
  </si>
  <si>
    <t>1460</t>
  </si>
  <si>
    <t>ETX2280镜杆钻模</t>
  </si>
  <si>
    <t>1462</t>
  </si>
  <si>
    <t>X3000卡板落料模具</t>
  </si>
  <si>
    <t>1463</t>
  </si>
  <si>
    <t>X3000卡板冲孔模具</t>
  </si>
  <si>
    <t>1464</t>
  </si>
  <si>
    <t>X3000卡板压型模具</t>
  </si>
  <si>
    <t>1465</t>
  </si>
  <si>
    <t>MA501项目滑轨后脚落料冲孔模具</t>
  </si>
  <si>
    <t>1467</t>
  </si>
  <si>
    <t>C30DB后排六分靠背骨架总成检具</t>
  </si>
  <si>
    <t>1468</t>
  </si>
  <si>
    <t>C30DB后排整体式靠背骨架总成检具</t>
  </si>
  <si>
    <t>322121114100</t>
  </si>
  <si>
    <t>1469</t>
  </si>
  <si>
    <t>C30DB后排四分靠背骨架总成检具</t>
  </si>
  <si>
    <t>322122114100</t>
  </si>
  <si>
    <t>1470</t>
  </si>
  <si>
    <t>C30DB副驾驶员靠背骨架总成检具</t>
  </si>
  <si>
    <t>322121118100</t>
  </si>
  <si>
    <t>1471</t>
  </si>
  <si>
    <t>C30DB主驾驶员靠背骨架总成检具</t>
  </si>
  <si>
    <t>322122118100</t>
  </si>
  <si>
    <t>1472</t>
  </si>
  <si>
    <t>HBGH-ZS-MJ-052</t>
  </si>
  <si>
    <t>驭菱后视镜镜座装饰罩</t>
  </si>
  <si>
    <t>4087954</t>
  </si>
  <si>
    <t>1473</t>
  </si>
  <si>
    <t>HBGH-ZS-MJ-091</t>
  </si>
  <si>
    <t>驭菱后视镜镜座</t>
  </si>
  <si>
    <t>1474</t>
  </si>
  <si>
    <t>HBGH-ZS-MJ-092</t>
  </si>
  <si>
    <t>驭菱后视镜镜座底盖</t>
  </si>
  <si>
    <t>张国栋</t>
  </si>
  <si>
    <t>1475</t>
  </si>
  <si>
    <t>驭菱后视镜压边</t>
  </si>
  <si>
    <t>6801200</t>
  </si>
  <si>
    <t>黄骅市京港机电设备有限公司</t>
  </si>
  <si>
    <t>1476</t>
  </si>
  <si>
    <t>HBGH-ZS-MJ-456</t>
  </si>
  <si>
    <t>驭菱后视镜镜体</t>
  </si>
  <si>
    <t>855*565*188</t>
  </si>
  <si>
    <t>1503</t>
  </si>
  <si>
    <t>H5靠背右侧主板成型1</t>
  </si>
  <si>
    <t>1504</t>
  </si>
  <si>
    <t>H5靠背右侧主板成型2</t>
  </si>
  <si>
    <t>526*499*140</t>
  </si>
  <si>
    <t>1505</t>
  </si>
  <si>
    <t>H5靠背右侧主板正冲、侧冲</t>
  </si>
  <si>
    <t>1506</t>
  </si>
  <si>
    <t>H5靠背左侧主板下料</t>
  </si>
  <si>
    <t>1507</t>
  </si>
  <si>
    <t>H5靠背左侧主板成型</t>
  </si>
  <si>
    <t>1508</t>
  </si>
  <si>
    <t>H5靠背左侧主板成型2</t>
  </si>
  <si>
    <t>1509</t>
  </si>
  <si>
    <t>H5靠背左侧主板正冲、侧冲</t>
  </si>
  <si>
    <t>1510</t>
  </si>
  <si>
    <t>H5座框右主板成型</t>
  </si>
  <si>
    <t>1511</t>
  </si>
  <si>
    <t>H5座框右主板冲孔</t>
  </si>
  <si>
    <t>1512</t>
  </si>
  <si>
    <t>H5座框右主板侧冲孔</t>
  </si>
  <si>
    <t>1513</t>
  </si>
  <si>
    <t>H5座框左主板落料冲孔</t>
  </si>
  <si>
    <t>1514</t>
  </si>
  <si>
    <t>H5座框左主板成型1</t>
  </si>
  <si>
    <t>1515</t>
  </si>
  <si>
    <t>H5座框左主板冲孔</t>
  </si>
  <si>
    <t>1516</t>
  </si>
  <si>
    <t>H5座框左主板侧冲孔、冲孔模</t>
  </si>
  <si>
    <t>1517</t>
  </si>
  <si>
    <t>H5左右旁侧板落料、冲孔模</t>
  </si>
  <si>
    <t>1518</t>
  </si>
  <si>
    <t>H5左右旁侧板成型模</t>
  </si>
  <si>
    <t>1519</t>
  </si>
  <si>
    <t>H5左右旁侧板冲孔模</t>
  </si>
  <si>
    <t>330102303400-1</t>
  </si>
  <si>
    <t>1520</t>
  </si>
  <si>
    <t>H5左右旁侧板冲孔切断模</t>
  </si>
  <si>
    <t>330102400200-1</t>
  </si>
  <si>
    <t>1521</t>
  </si>
  <si>
    <t>H4G锁止卡片落料模</t>
  </si>
  <si>
    <t>330104303400</t>
  </si>
  <si>
    <t>1522</t>
  </si>
  <si>
    <t>H4G锁止卡片成型1模</t>
  </si>
  <si>
    <t>330104400200</t>
  </si>
  <si>
    <t>1523</t>
  </si>
  <si>
    <t>H4G锁止卡片成型2模</t>
  </si>
  <si>
    <t>1524</t>
  </si>
  <si>
    <t>H4G锁止卡片整型模</t>
  </si>
  <si>
    <t>1525</t>
  </si>
  <si>
    <t>1526</t>
  </si>
  <si>
    <t>H5前连接板落料模</t>
  </si>
  <si>
    <t>HBGH-ZS-MJ-362</t>
  </si>
  <si>
    <t>1527</t>
  </si>
  <si>
    <t>H5前连接板成型模</t>
  </si>
  <si>
    <t>HBGH-ZS-MJ-364</t>
  </si>
  <si>
    <t>1528</t>
  </si>
  <si>
    <t>H5前连接板切边冲孔模</t>
  </si>
  <si>
    <t>HBGH-ZS-MJ-365</t>
  </si>
  <si>
    <t>1529</t>
  </si>
  <si>
    <t>H5前连接板冲孔模</t>
  </si>
  <si>
    <t>HBGH-ZS-MJ-363</t>
  </si>
  <si>
    <t>1530</t>
  </si>
  <si>
    <t>H5前连接板整形模</t>
  </si>
  <si>
    <t>HBGH-ZS-MJ-366</t>
  </si>
  <si>
    <t>1531</t>
  </si>
  <si>
    <t>H4G卡带支架落料模</t>
  </si>
  <si>
    <t>1532</t>
  </si>
  <si>
    <t>H4G卡带支架成型模</t>
  </si>
  <si>
    <t>1533</t>
  </si>
  <si>
    <t>H5-6805308</t>
  </si>
  <si>
    <t>1534</t>
  </si>
  <si>
    <t>H5前倾角左（右）档位下料模</t>
  </si>
  <si>
    <t>1535</t>
  </si>
  <si>
    <t>H5前倾角左（右）档位折弯1模</t>
  </si>
  <si>
    <t>1536</t>
  </si>
  <si>
    <t>H5前倾角左（右）档位折弯2模</t>
  </si>
  <si>
    <t>1537</t>
  </si>
  <si>
    <t>H5前倾角左（右）档位冲孔1模</t>
  </si>
  <si>
    <t>1538</t>
  </si>
  <si>
    <t>H5前倾角左（右）档位冲孔、切断模</t>
  </si>
  <si>
    <t>1539</t>
  </si>
  <si>
    <t>H5前倾角左（右）档位整形模</t>
  </si>
  <si>
    <t>1540</t>
  </si>
  <si>
    <t>重型货架2600*950*2550</t>
  </si>
  <si>
    <t>1541</t>
  </si>
  <si>
    <t>货架围网</t>
  </si>
  <si>
    <t>平方米</t>
  </si>
  <si>
    <t>1542</t>
  </si>
  <si>
    <t>重型货架2600*950*4050</t>
  </si>
  <si>
    <t>排</t>
  </si>
  <si>
    <t>1559</t>
  </si>
  <si>
    <t>无动力模具拖车10T</t>
  </si>
  <si>
    <t>1562</t>
  </si>
  <si>
    <t>C61X主、副驾座框总成检具</t>
  </si>
  <si>
    <t>1563</t>
  </si>
  <si>
    <t>B40L中期改款左座椅座垫骨架总成检具六分</t>
  </si>
  <si>
    <t>1564</t>
  </si>
  <si>
    <t>B40L中期改款右座椅座垫骨架总成检具四分</t>
  </si>
  <si>
    <t>1565</t>
  </si>
  <si>
    <t>B40L中期改款左座椅靠背骨架总成检具六分</t>
  </si>
  <si>
    <t>1566</t>
  </si>
  <si>
    <t>B40L中期改款右座椅靠背骨架总成检具四分</t>
  </si>
  <si>
    <t>1567</t>
  </si>
  <si>
    <t>B40L扶手骨架组合检具</t>
  </si>
  <si>
    <t>1576</t>
  </si>
  <si>
    <t>X3000外绞架检具</t>
  </si>
  <si>
    <t>1577</t>
  </si>
  <si>
    <t>X3000内绞架检具</t>
  </si>
  <si>
    <t>1578</t>
  </si>
  <si>
    <t>X3000上框焊接组件检具</t>
  </si>
  <si>
    <t>1579</t>
  </si>
  <si>
    <t>X3000下框焊接组件检具</t>
  </si>
  <si>
    <t>1580</t>
  </si>
  <si>
    <t>X3000坐框焊接总成检具</t>
  </si>
  <si>
    <t>1581</t>
  </si>
  <si>
    <t>X3000左侧边板焊接组件检具</t>
  </si>
  <si>
    <t>1582</t>
  </si>
  <si>
    <t>X3000右侧边板焊接组件检具</t>
  </si>
  <si>
    <t>1583</t>
  </si>
  <si>
    <t>X3000卡板检具</t>
  </si>
  <si>
    <t>1584</t>
  </si>
  <si>
    <t>X3000前连接板组件检具</t>
  </si>
  <si>
    <t>1585</t>
  </si>
  <si>
    <t>X3000主动调角器总成检具</t>
  </si>
  <si>
    <t>1586</t>
  </si>
  <si>
    <t>X3000驾驶员座椅靠背总成检具</t>
  </si>
  <si>
    <t>1587</t>
  </si>
  <si>
    <t>X3000副边调角器总成检具</t>
  </si>
  <si>
    <t>1588</t>
  </si>
  <si>
    <t>X3000减震器装配总成检具</t>
  </si>
  <si>
    <t>1589</t>
  </si>
  <si>
    <t>X3000前横档组件检具</t>
  </si>
  <si>
    <t>1593</t>
  </si>
  <si>
    <t>B40/B80卡框喷涂夹具</t>
  </si>
  <si>
    <t>1594</t>
  </si>
  <si>
    <t>B40/B80护罩喷涂夹具</t>
  </si>
  <si>
    <t>1595</t>
  </si>
  <si>
    <t>重型货架13500*600*2000</t>
  </si>
  <si>
    <t>1596</t>
  </si>
  <si>
    <t>重型货架2750*600*2000</t>
  </si>
  <si>
    <t>1597</t>
  </si>
  <si>
    <t>重型货架2970*600*2000</t>
  </si>
  <si>
    <t>1598</t>
  </si>
  <si>
    <t>重型货架3850*600*2000</t>
  </si>
  <si>
    <t>1599</t>
  </si>
  <si>
    <t>重型货架3600*600*2000</t>
  </si>
  <si>
    <t>1601</t>
  </si>
  <si>
    <t>HBGH-FP-MJ-168</t>
  </si>
  <si>
    <t>B40L中改后排40%靠背发泡模具</t>
  </si>
  <si>
    <t>1602</t>
  </si>
  <si>
    <t>HBGH-FP-MJ-169</t>
  </si>
  <si>
    <t>B40L中改后排60%靠背发泡模具</t>
  </si>
  <si>
    <t>1603</t>
  </si>
  <si>
    <t>HBGH-FP-MJ-166</t>
  </si>
  <si>
    <t>B40L中改后排40%座垫发泡模具</t>
  </si>
  <si>
    <t>1604</t>
  </si>
  <si>
    <t>HBGH-FP-MJ-167</t>
  </si>
  <si>
    <t>B40L中改后排60%座垫发泡模具</t>
  </si>
  <si>
    <t>1605</t>
  </si>
  <si>
    <t>HBGH-FP-MJ-415</t>
  </si>
  <si>
    <t>A2EV-T360后排三人坐发泡模具</t>
  </si>
  <si>
    <t>1606</t>
  </si>
  <si>
    <t>A2EV-T360后排三人坐检具</t>
  </si>
  <si>
    <t>1607</t>
  </si>
  <si>
    <t>A2EV-T360后排三人坐治具</t>
  </si>
  <si>
    <t>1608</t>
  </si>
  <si>
    <t>HBGH-FP-MJ-419</t>
  </si>
  <si>
    <t>D03司机坐垫发泡模具</t>
  </si>
  <si>
    <t>1609</t>
  </si>
  <si>
    <t>HBGH-FP-MJ-182</t>
  </si>
  <si>
    <t>H4前排正驾靠背发泡模具</t>
  </si>
  <si>
    <t>1610</t>
  </si>
  <si>
    <t>HBGH-FP-MJ-188</t>
  </si>
  <si>
    <t>H4前排副驾靠背发泡模具</t>
  </si>
  <si>
    <t>1612</t>
  </si>
  <si>
    <t>HBGH-FP-MJ-185</t>
  </si>
  <si>
    <t>H4前排正驾座发泡模具</t>
  </si>
  <si>
    <t>1613</t>
  </si>
  <si>
    <t>HBGH-FP-MJ-191</t>
  </si>
  <si>
    <t>H4前排副驾座发泡模具</t>
  </si>
  <si>
    <t>1617</t>
  </si>
  <si>
    <t>B40L中改四分座垫一序钢丝小总成焊胎</t>
  </si>
  <si>
    <t>1618</t>
  </si>
  <si>
    <t>B40L中改四分座垫二序四分坐垫总成焊胎</t>
  </si>
  <si>
    <t>1619</t>
  </si>
  <si>
    <t>B40L中改四分靠背一序侧板总成焊胎</t>
  </si>
  <si>
    <t>1620</t>
  </si>
  <si>
    <t>B40L中改四分靠背二序四分调角器焊胎</t>
  </si>
  <si>
    <t>1621</t>
  </si>
  <si>
    <t>B40L中改四分靠背三序四分靠背总成焊胎</t>
  </si>
  <si>
    <t>1622</t>
  </si>
  <si>
    <t>B40L中改六分靠背一序六分调角器焊胎</t>
  </si>
  <si>
    <t>1623</t>
  </si>
  <si>
    <t>B40L中改六分靠背二序六分靠背焊胎</t>
  </si>
  <si>
    <t>1625</t>
  </si>
  <si>
    <t>B40L中改六分坐框二序钢丝小总成焊胎</t>
  </si>
  <si>
    <t>1626</t>
  </si>
  <si>
    <t>B40L中改六分坐框三序坐垫总成焊胎</t>
  </si>
  <si>
    <t>1624</t>
  </si>
  <si>
    <t>B40L中改六分座框一序横梁小总成焊胎</t>
  </si>
  <si>
    <t>1627</t>
  </si>
  <si>
    <t>B40L中改后排扶手骨架焊胎</t>
  </si>
  <si>
    <t>1628</t>
  </si>
  <si>
    <t>车间无模具</t>
  </si>
  <si>
    <t>福田M4副驾小背杂物箱上盖模具</t>
  </si>
  <si>
    <t>1629</t>
  </si>
  <si>
    <t>福田M4副驾小背杂物箱下盖模具</t>
  </si>
  <si>
    <t>1631</t>
  </si>
  <si>
    <t>HBGH-FP-MJ-103</t>
  </si>
  <si>
    <t>M4 2060副驾小靠背铝合金发泡模具</t>
  </si>
  <si>
    <t>1632</t>
  </si>
  <si>
    <t>HBGH-FP-MJ-105</t>
  </si>
  <si>
    <t>M4 2060副驾座铝合金发泡模具</t>
  </si>
  <si>
    <t>1633</t>
  </si>
  <si>
    <t>HBGH-FP-MJ-143</t>
  </si>
  <si>
    <t>M4 1730副驾小靠背发泡模具</t>
  </si>
  <si>
    <t>1634</t>
  </si>
  <si>
    <t>HBGH-FP-MJ-142</t>
  </si>
  <si>
    <t>M4 1730副驾座垫发泡模具</t>
  </si>
  <si>
    <t>1635</t>
  </si>
  <si>
    <t>HBGH-FP-MJ-094</t>
  </si>
  <si>
    <t>M4司机座铝合金发泡模具</t>
  </si>
  <si>
    <t>1636</t>
  </si>
  <si>
    <t>HBGH-FP-MJ-098</t>
  </si>
  <si>
    <t>M4副司机背（带头枕）铝合金发泡模具</t>
  </si>
  <si>
    <t>1637</t>
  </si>
  <si>
    <t>HBGH-FP-MJ-092</t>
  </si>
  <si>
    <t>M4司机背（带头枕）铝合金发泡模具</t>
  </si>
  <si>
    <t>1638</t>
  </si>
  <si>
    <t>奥铃单体广角镜托模具</t>
  </si>
  <si>
    <t>1639</t>
  </si>
  <si>
    <t>奥铃单体左后盖模具</t>
  </si>
  <si>
    <t>1640</t>
  </si>
  <si>
    <t>奥铃单体左镜体模具</t>
  </si>
  <si>
    <t>1641</t>
  </si>
  <si>
    <t>奥铃单体左压框模具</t>
  </si>
  <si>
    <t>1642</t>
  </si>
  <si>
    <t>奥铃单体左装饰罩模具</t>
  </si>
  <si>
    <t>1651</t>
  </si>
  <si>
    <t>A平台胀管主驾夹具</t>
  </si>
  <si>
    <t>1652</t>
  </si>
  <si>
    <t>A平台胀管副驾夹具</t>
  </si>
  <si>
    <t>1653</t>
  </si>
  <si>
    <t>前连接板冲孔模具H5-6805308</t>
  </si>
  <si>
    <t>1660</t>
  </si>
  <si>
    <t>H3工装车</t>
  </si>
  <si>
    <t>销售部</t>
  </si>
  <si>
    <t>1661</t>
  </si>
  <si>
    <t>H4工装车</t>
  </si>
  <si>
    <t>1662</t>
  </si>
  <si>
    <t>M4工装车</t>
  </si>
  <si>
    <t>1663</t>
  </si>
  <si>
    <t>M50N三排五分左靠背焊胎一序</t>
  </si>
  <si>
    <t>1664</t>
  </si>
  <si>
    <t>M50N三排五分左靠背焊胎二序</t>
  </si>
  <si>
    <t>1665</t>
  </si>
  <si>
    <t>M50N三排五分右靠背焊胎一序</t>
  </si>
  <si>
    <t>1666</t>
  </si>
  <si>
    <t>M50N三排五分右靠背焊胎二序</t>
  </si>
  <si>
    <t>1667</t>
  </si>
  <si>
    <t>M31RB正司机背主管压头枕模具</t>
  </si>
  <si>
    <t>1668</t>
  </si>
  <si>
    <t>M31RB副司机背主管压头枕模具</t>
  </si>
  <si>
    <t>1669</t>
  </si>
  <si>
    <t>M31RB靠背左侧调角器一序焊胎</t>
  </si>
  <si>
    <t>1670</t>
  </si>
  <si>
    <t>M31RB靠背左侧调角器二序焊胎</t>
  </si>
  <si>
    <t>1671</t>
  </si>
  <si>
    <t>M31RB靠背左侧调角器总成检具</t>
  </si>
  <si>
    <t>1672</t>
  </si>
  <si>
    <t xml:space="preserve">M31RB主驾靠背骨架主管检具
</t>
  </si>
  <si>
    <t>1673</t>
  </si>
  <si>
    <t xml:space="preserve">M31RB副驾靠背骨架主管检具
</t>
  </si>
  <si>
    <t>1674</t>
  </si>
  <si>
    <t xml:space="preserve">M31RB副驾靠背骨架总成检具
</t>
  </si>
  <si>
    <t>1675</t>
  </si>
  <si>
    <t xml:space="preserve">M31RB副驾驶员座椅总成检具
</t>
  </si>
  <si>
    <t>1676</t>
  </si>
  <si>
    <t xml:space="preserve">H3压塑料套工装
</t>
  </si>
  <si>
    <t>1677</t>
  </si>
  <si>
    <t xml:space="preserve">H3000减震扣垫片落料冲孔模具
</t>
  </si>
  <si>
    <t>1678</t>
  </si>
  <si>
    <t xml:space="preserve">H3000下框前横梁焊胎
</t>
  </si>
  <si>
    <t>1679</t>
  </si>
  <si>
    <t xml:space="preserve">C33D挡管成型模具
</t>
  </si>
  <si>
    <t>1680</t>
  </si>
  <si>
    <t xml:space="preserve">H3000上框总成焊胎
</t>
  </si>
  <si>
    <t>1681</t>
  </si>
  <si>
    <t xml:space="preserve">H3000前横档成型模具
</t>
  </si>
  <si>
    <t>1682</t>
  </si>
  <si>
    <t>欧曼液压减震器下框组件检具</t>
  </si>
  <si>
    <t>1683</t>
  </si>
  <si>
    <t xml:space="preserve">一汽安全带固定板组件
</t>
  </si>
  <si>
    <t>1684</t>
  </si>
  <si>
    <t xml:space="preserve">H3脚架轴套焊胎
</t>
  </si>
  <si>
    <t>1685</t>
  </si>
  <si>
    <t xml:space="preserve">M50N三排五分左座框焊胎一序
</t>
  </si>
  <si>
    <t>1686</t>
  </si>
  <si>
    <t xml:space="preserve">M50N三排五分左座框焊胎二序
</t>
  </si>
  <si>
    <t>1687</t>
  </si>
  <si>
    <t xml:space="preserve">M50N三排五分左座框焊胎三序
</t>
  </si>
  <si>
    <t>1688</t>
  </si>
  <si>
    <t>M50N三排五分右座框焊胎一序</t>
  </si>
  <si>
    <t>1689</t>
  </si>
  <si>
    <t xml:space="preserve">M50N三排五分右座框焊胎二序
</t>
  </si>
  <si>
    <t>1690</t>
  </si>
  <si>
    <t xml:space="preserve">M50N三排五分右座框焊胎三序
</t>
  </si>
  <si>
    <t>1691</t>
  </si>
  <si>
    <t xml:space="preserve">H5滑块固定板成型模具
</t>
  </si>
  <si>
    <t>1692</t>
  </si>
  <si>
    <t xml:space="preserve">H5前支撑钣金成型模具
</t>
  </si>
  <si>
    <t>1693</t>
  </si>
  <si>
    <t xml:space="preserve">B41四六分靠背主管检具
</t>
  </si>
  <si>
    <t>1694</t>
  </si>
  <si>
    <t xml:space="preserve">B40四六分座主管检具
</t>
  </si>
  <si>
    <t>1695</t>
  </si>
  <si>
    <t xml:space="preserve">一汽减震器罩壳安装位置检具
</t>
  </si>
  <si>
    <t>1696</t>
  </si>
  <si>
    <t xml:space="preserve">副驾滑轨组装治具
</t>
  </si>
  <si>
    <t>1697</t>
  </si>
  <si>
    <t xml:space="preserve">坐盆支撑弯管总成焊胎
</t>
  </si>
  <si>
    <t>1698</t>
  </si>
  <si>
    <t xml:space="preserve">M4座椅模块化测试工装
</t>
  </si>
  <si>
    <t>1699</t>
  </si>
  <si>
    <t xml:space="preserve">B49L座垫框架侧管切弧模
</t>
  </si>
  <si>
    <t>1700</t>
  </si>
  <si>
    <t xml:space="preserve">A平台前联动管总成焊胎
</t>
  </si>
  <si>
    <t>1701</t>
  </si>
  <si>
    <t xml:space="preserve">B40地锁拉线固定支架冲孔模具
</t>
  </si>
  <si>
    <t>1702</t>
  </si>
  <si>
    <t xml:space="preserve">B40左右座椅地锁拉线固定前支架冲孔模具
</t>
  </si>
  <si>
    <t>1703</t>
  </si>
  <si>
    <t xml:space="preserve">A平台靠背简易焊胎
</t>
  </si>
  <si>
    <t>1704</t>
  </si>
  <si>
    <t xml:space="preserve">C32B调角器简易模
</t>
  </si>
  <si>
    <t>1705</t>
  </si>
  <si>
    <t xml:space="preserve">MA501电动座椅调试治具
</t>
  </si>
  <si>
    <t>1706</t>
  </si>
  <si>
    <t xml:space="preserve">A平台-连接板铆胎
</t>
  </si>
  <si>
    <t>1707</t>
  </si>
  <si>
    <t xml:space="preserve">A平台-前横管成型
</t>
  </si>
  <si>
    <t>1708</t>
  </si>
  <si>
    <t>X3000-阻尼器上支架
模具</t>
  </si>
  <si>
    <t>800MM</t>
  </si>
  <si>
    <t>1709</t>
  </si>
  <si>
    <t xml:space="preserve">X3000-气囊上支架
</t>
  </si>
  <si>
    <t>600MM</t>
  </si>
  <si>
    <t>1710</t>
  </si>
  <si>
    <t>X3000-气囊下支架模具</t>
  </si>
  <si>
    <t>1711</t>
  </si>
  <si>
    <t>X3000-左侧限位支座模具</t>
  </si>
  <si>
    <t>1712</t>
  </si>
  <si>
    <t>X3000-左支撑架一序模具</t>
  </si>
  <si>
    <t>1713</t>
  </si>
  <si>
    <t>X3000-左支撑架二序模具</t>
  </si>
  <si>
    <t>1714</t>
  </si>
  <si>
    <t>X3000-左支撑架三序
模具</t>
  </si>
  <si>
    <t>1715</t>
  </si>
  <si>
    <t>D40 靠背上横梁拍扁模模具</t>
  </si>
  <si>
    <t>1716</t>
  </si>
  <si>
    <t>D40  头枕主体管检具</t>
  </si>
  <si>
    <t>1717</t>
  </si>
  <si>
    <t xml:space="preserve">D40  腰托固定横衬条开料模
</t>
  </si>
  <si>
    <t>1718</t>
  </si>
  <si>
    <t>D40腰托固定横衬条成型模</t>
  </si>
  <si>
    <t>1719</t>
  </si>
  <si>
    <t xml:space="preserve">C32B富昌泰上连接板钢丝焊胎
</t>
  </si>
  <si>
    <t>1720</t>
  </si>
  <si>
    <t>D04靠背骨架-主体管手工焊胎</t>
  </si>
  <si>
    <t>1721</t>
  </si>
  <si>
    <t xml:space="preserve">H40B滑轨组装治具-4向
</t>
  </si>
  <si>
    <t>1722</t>
  </si>
  <si>
    <t xml:space="preserve">H40B滑轨组装治具-6向
</t>
  </si>
  <si>
    <t>1723</t>
  </si>
  <si>
    <t xml:space="preserve">X3000靠背钢丝焊接工装焊胎
</t>
  </si>
  <si>
    <t>1724</t>
  </si>
  <si>
    <t xml:space="preserve">X3000靠背钢条焊接工装焊胎
</t>
  </si>
  <si>
    <t>1725</t>
  </si>
  <si>
    <t>D04靠背骨架焊接总成焊胎</t>
  </si>
  <si>
    <t>1726</t>
  </si>
  <si>
    <t xml:space="preserve">H3A驾驶员座骨架座框左围框切口模具
</t>
  </si>
  <si>
    <t>1727</t>
  </si>
  <si>
    <t>1580后视镜杆检具（增加定位）检具</t>
  </si>
  <si>
    <t>1728</t>
  </si>
  <si>
    <t xml:space="preserve">B40右座椅靠背侧翼支撑钢管检具左右
</t>
  </si>
  <si>
    <t>1729</t>
  </si>
  <si>
    <t xml:space="preserve">B40左座椅座泡棉侧支撑钢管检具
</t>
  </si>
  <si>
    <t>1730</t>
  </si>
  <si>
    <t xml:space="preserve">B40左座椅靠背泡棉下支撑钢管检具
</t>
  </si>
  <si>
    <t>1731</t>
  </si>
  <si>
    <t>1732</t>
  </si>
  <si>
    <t xml:space="preserve">B40右座椅坐垫泡棉支撑组合检具
</t>
  </si>
  <si>
    <t>1733</t>
  </si>
  <si>
    <t xml:space="preserve">D04前横梁连接板简易焊胎
</t>
  </si>
  <si>
    <t>1734</t>
  </si>
  <si>
    <t xml:space="preserve">H40D齿板
</t>
  </si>
  <si>
    <t>1735</t>
  </si>
  <si>
    <t xml:space="preserve">M31RB头枕插管检具
</t>
  </si>
  <si>
    <t>1736</t>
  </si>
  <si>
    <t xml:space="preserve">MA501卡帽组装治具
</t>
  </si>
  <si>
    <t>1737</t>
  </si>
  <si>
    <t>MA501调高泵组装治具</t>
  </si>
  <si>
    <t>1738</t>
  </si>
  <si>
    <t>MA501/H40D扭簧装配治具</t>
  </si>
  <si>
    <t>1739</t>
  </si>
  <si>
    <t xml:space="preserve">H3A前支撑组件检具
</t>
  </si>
  <si>
    <t>1740</t>
  </si>
  <si>
    <t xml:space="preserve">H40D后旋转管简易焊胎
</t>
  </si>
  <si>
    <t>RCS114-04</t>
  </si>
  <si>
    <t>1741</t>
  </si>
  <si>
    <t xml:space="preserve">H40D前横贯简易焊胎
</t>
  </si>
  <si>
    <t>1742</t>
  </si>
  <si>
    <t xml:space="preserve">B40方管切圆弧模具
</t>
  </si>
  <si>
    <t>1743</t>
  </si>
  <si>
    <t xml:space="preserve">B40调角器检具
</t>
  </si>
  <si>
    <t>1744</t>
  </si>
  <si>
    <t xml:space="preserve">A平台主副驾靠背焊胎
</t>
  </si>
  <si>
    <t>1745</t>
  </si>
  <si>
    <t>A平台滑轨组装治具（主</t>
  </si>
  <si>
    <t>1746</t>
  </si>
  <si>
    <t>A平台滑轨组装治具（副）</t>
  </si>
  <si>
    <t>1747</t>
  </si>
  <si>
    <t xml:space="preserve">B40中期改款检具（1套）
</t>
  </si>
  <si>
    <t>6801231X0001A01</t>
  </si>
  <si>
    <t>1748</t>
  </si>
  <si>
    <t>重卡内外绞架组装治具</t>
  </si>
  <si>
    <t>6801231X0001A02</t>
  </si>
  <si>
    <t>1749</t>
  </si>
  <si>
    <t xml:space="preserve">B40中期改款四分座侧管切弧模（换脱料模）
</t>
  </si>
  <si>
    <t>6801231X0001A03</t>
  </si>
  <si>
    <t>1750</t>
  </si>
  <si>
    <t>B40中期改款半成品挂具简易焊胎</t>
  </si>
  <si>
    <t>6801231X0001A04</t>
  </si>
  <si>
    <t>1751</t>
  </si>
  <si>
    <t xml:space="preserve">重卡H4A下框组装治具
</t>
  </si>
  <si>
    <t>6801321X0001A01</t>
  </si>
  <si>
    <t>1752</t>
  </si>
  <si>
    <t xml:space="preserve">前工序治具Φ36管弯管模
</t>
  </si>
  <si>
    <t>6801321X0001A02</t>
  </si>
  <si>
    <t>1753</t>
  </si>
  <si>
    <t>B40中期改款B40L头枕管手持检测快</t>
  </si>
  <si>
    <t>6801321X0001A03</t>
  </si>
  <si>
    <t>1754</t>
  </si>
  <si>
    <t xml:space="preserve">H4A前倾角档位固定板落料
</t>
  </si>
  <si>
    <t>6801321X0001A04</t>
  </si>
  <si>
    <t>1755</t>
  </si>
  <si>
    <t>P203副驾座框焊胎</t>
  </si>
  <si>
    <t>6801246X0001A01</t>
  </si>
  <si>
    <t>1756</t>
  </si>
  <si>
    <t>BA95靠背总成简易焊胎</t>
  </si>
  <si>
    <t>6801246X0001A02</t>
  </si>
  <si>
    <t>1758</t>
  </si>
  <si>
    <t>B40中改运输工装</t>
  </si>
  <si>
    <t>6801246X0001A03</t>
  </si>
  <si>
    <t>1759</t>
  </si>
  <si>
    <t>H5正司机左右侧主板焊接总成</t>
  </si>
  <si>
    <t>6801246X0001A04</t>
  </si>
  <si>
    <t>1760</t>
  </si>
  <si>
    <t>H5正司机靠背骨架焊接总成</t>
  </si>
  <si>
    <t>6801528X0001A01</t>
  </si>
  <si>
    <t>1761</t>
  </si>
  <si>
    <t>H5正司机靠背骨架焊接一序（管架）</t>
  </si>
  <si>
    <t>6801528X0001A02</t>
  </si>
  <si>
    <t>1762</t>
  </si>
  <si>
    <t>H5正司机靠背骨下横管安全带悬置安装板总成焊胎</t>
  </si>
  <si>
    <t>L0821010126A0/203A</t>
  </si>
  <si>
    <t>1763</t>
  </si>
  <si>
    <t>H5前连接板组件焊胎</t>
  </si>
  <si>
    <t>L082101077A0/78A0</t>
  </si>
  <si>
    <t>1764</t>
  </si>
  <si>
    <t>H5座框焊接总成焊胎</t>
  </si>
  <si>
    <t>1765</t>
  </si>
  <si>
    <t>H5座框左主板/右主板焊接总成焊胎</t>
  </si>
  <si>
    <t>1766</t>
  </si>
  <si>
    <t>H5副司机靠背骨架焊接总成焊胎</t>
  </si>
  <si>
    <t>1767</t>
  </si>
  <si>
    <t>H5副司机靠背焊接一序焊胎</t>
  </si>
  <si>
    <t>1768</t>
  </si>
  <si>
    <t>H5副司机左侧/右侧主板焊接总成焊胎</t>
  </si>
  <si>
    <t>1769</t>
  </si>
  <si>
    <t>H5副司机靠背下横管/安全带悬置安装板总成焊胎</t>
  </si>
  <si>
    <t>1770</t>
  </si>
  <si>
    <t>X3000主驾下框焊接组件焊胎焊胎</t>
  </si>
  <si>
    <t>1771</t>
  </si>
  <si>
    <t>X3000主驾上框焊接组件焊胎</t>
  </si>
  <si>
    <t>1772</t>
  </si>
  <si>
    <t>X3000主驾外绞架焊胎</t>
  </si>
  <si>
    <t>1773</t>
  </si>
  <si>
    <t>X3000主驾内绞架焊胎</t>
  </si>
  <si>
    <t>1774</t>
  </si>
  <si>
    <t>X3000主驾左右侧板边板焊接组件焊胎</t>
  </si>
  <si>
    <t>1775</t>
  </si>
  <si>
    <t>X3000主驾座框焊接总成焊胎</t>
  </si>
  <si>
    <t>1776</t>
  </si>
  <si>
    <t>X3000副驾上框焊接组件焊胎</t>
  </si>
  <si>
    <t>1777</t>
  </si>
  <si>
    <t>X3000副驾减震器焊接总成焊胎</t>
  </si>
  <si>
    <t>1778</t>
  </si>
  <si>
    <t>X3000副驾侧板边板焊接总成焊胎</t>
  </si>
  <si>
    <t>1779</t>
  </si>
  <si>
    <t>X3000副驾前连接钣组件焊胎</t>
  </si>
  <si>
    <t>X3000副驾座框焊接总成焊胎</t>
  </si>
  <si>
    <t>1781</t>
  </si>
  <si>
    <t>X3000仰角调节机构焊胎</t>
  </si>
  <si>
    <t>1782</t>
  </si>
  <si>
    <t>X3000正司机调角器焊胎</t>
  </si>
  <si>
    <t>1783</t>
  </si>
  <si>
    <t>X3000副司机调角器焊胎</t>
  </si>
  <si>
    <t>1784</t>
  </si>
  <si>
    <t>H40D主驾坐框焊接夹具</t>
  </si>
  <si>
    <t>1785</t>
  </si>
  <si>
    <t>H40D副驾坐框焊接夹具</t>
  </si>
  <si>
    <t>1827</t>
  </si>
  <si>
    <t>喷涂三次治具800MM</t>
  </si>
  <si>
    <t>1828</t>
  </si>
  <si>
    <t>喷涂三次治具600MM</t>
  </si>
  <si>
    <t>1829</t>
  </si>
  <si>
    <t>B40中期改款直径10管切断模具</t>
  </si>
  <si>
    <t>河北光华荣昌</t>
  </si>
  <si>
    <t>1830</t>
  </si>
  <si>
    <t>H3A、H3000、一汽、H3升降器装配治具</t>
  </si>
  <si>
    <t>1831</t>
  </si>
  <si>
    <t>1580镜杆焊胎追加顶出</t>
  </si>
  <si>
    <t>1832</t>
  </si>
  <si>
    <t>前工序连续模卷料切断</t>
  </si>
  <si>
    <t>1833</t>
  </si>
  <si>
    <t>重卡治具内外绞架组装治具改</t>
  </si>
  <si>
    <t>1834</t>
  </si>
  <si>
    <t>H4A下框前梁焊胎</t>
  </si>
  <si>
    <t>1835</t>
  </si>
  <si>
    <t>B40中期改款调角器定位块（12）</t>
  </si>
  <si>
    <t>1836</t>
  </si>
  <si>
    <t>M3000主架左侧大护板冲孔（2套）</t>
  </si>
  <si>
    <t>1837</t>
  </si>
  <si>
    <t>X3000靠背简易焊胎</t>
  </si>
  <si>
    <t>1838</t>
  </si>
  <si>
    <t>X3000调角器焊胎</t>
  </si>
  <si>
    <t>1839</t>
  </si>
  <si>
    <t>冲压车间卷料切断模具</t>
  </si>
  <si>
    <t>1840</t>
  </si>
  <si>
    <t>1841</t>
  </si>
  <si>
    <t>X3000内绞架十字支撑焊胎</t>
  </si>
  <si>
    <t>1842</t>
  </si>
  <si>
    <t>H4A新产品内绞架简易焊胎</t>
  </si>
  <si>
    <t>1843</t>
  </si>
  <si>
    <t>X3000上框前梁拉线固定片焊胎</t>
  </si>
  <si>
    <t>1844</t>
  </si>
  <si>
    <t>BWL7500转动板落料模</t>
  </si>
  <si>
    <t>1845</t>
  </si>
  <si>
    <t>BWL7500转动板成型模</t>
  </si>
  <si>
    <t>1846</t>
  </si>
  <si>
    <t>BWL7500固定板落料模</t>
  </si>
  <si>
    <t>1847</t>
  </si>
  <si>
    <t>BWL7500固定板成型模</t>
  </si>
  <si>
    <t>1848</t>
  </si>
  <si>
    <t>BWL7500固定板翻孔模</t>
  </si>
  <si>
    <t>1849</t>
  </si>
  <si>
    <t>HBGH-ZS-MJ-395</t>
  </si>
  <si>
    <t>BWL7500底座模具</t>
  </si>
  <si>
    <t>1850</t>
  </si>
  <si>
    <t>HBGH-ZS-MJ-396</t>
  </si>
  <si>
    <t>BWL7500手柄模具</t>
  </si>
  <si>
    <t>1851</t>
  </si>
  <si>
    <t>BWL7500底座检具</t>
  </si>
  <si>
    <t>1852</t>
  </si>
  <si>
    <t>BWL7500压轴工装</t>
  </si>
  <si>
    <t>1853</t>
  </si>
  <si>
    <t>BWL7500耐久工装</t>
  </si>
  <si>
    <t>1855</t>
  </si>
  <si>
    <t>P203治具</t>
  </si>
  <si>
    <t>1856</t>
  </si>
  <si>
    <t>瑞沃铰链检具</t>
  </si>
  <si>
    <t>1857</t>
  </si>
  <si>
    <t>吉利SX11座椅测试工装</t>
  </si>
  <si>
    <t>1858</t>
  </si>
  <si>
    <t>H3前升降器支撑连接板扩孔模</t>
  </si>
  <si>
    <t>1859</t>
  </si>
  <si>
    <t>B40/B80卡框喷涂夹具（立式悬挂）</t>
  </si>
  <si>
    <t>1861</t>
  </si>
  <si>
    <t>HBGH-ZS-MJ-438</t>
  </si>
  <si>
    <t>K1左右装饰罩模具</t>
  </si>
  <si>
    <t>1862</t>
  </si>
  <si>
    <t>北奔下镜座铸钢模具</t>
  </si>
  <si>
    <t>沧县星宇精密铸造有限公司</t>
  </si>
  <si>
    <t>1863</t>
  </si>
  <si>
    <t>时代镜座（左）压铸模具</t>
  </si>
  <si>
    <t>1864</t>
  </si>
  <si>
    <t>奥铃V镜座压铸模具</t>
  </si>
  <si>
    <t>1865</t>
  </si>
  <si>
    <t>瑞沃铰链（左）压铸模具</t>
  </si>
  <si>
    <t>青州万向</t>
  </si>
  <si>
    <t>1866</t>
  </si>
  <si>
    <t>瑞沃铰链（右）压铸模具</t>
  </si>
  <si>
    <t>1867</t>
  </si>
  <si>
    <t>1580镜座压铸模具</t>
  </si>
  <si>
    <t>1870</t>
  </si>
  <si>
    <t>A平台前联动片落料模</t>
  </si>
  <si>
    <t>1871</t>
  </si>
  <si>
    <t>A平台前联动片成型模</t>
  </si>
  <si>
    <t>1872</t>
  </si>
  <si>
    <t>A平台前联动片成型模2</t>
  </si>
  <si>
    <t>1873</t>
  </si>
  <si>
    <t>A平台前联动片冲孔切断模</t>
  </si>
  <si>
    <t>1874</t>
  </si>
  <si>
    <t>A平台左右侧调高支架落料模</t>
  </si>
  <si>
    <t>1875</t>
  </si>
  <si>
    <t>A平台左右侧调高支架成型模</t>
  </si>
  <si>
    <t>1876</t>
  </si>
  <si>
    <t>A平台左右侧调高支架成型模2</t>
  </si>
  <si>
    <t>1877</t>
  </si>
  <si>
    <t>A平台左右侧调高支架冲孔模</t>
  </si>
  <si>
    <t>1878</t>
  </si>
  <si>
    <t>A平台TILT支架落料模</t>
  </si>
  <si>
    <t>1879</t>
  </si>
  <si>
    <t>A平台TILT支架成型模</t>
  </si>
  <si>
    <t>1880</t>
  </si>
  <si>
    <t>1881</t>
  </si>
  <si>
    <t>A平台TILT支架冲孔模</t>
  </si>
  <si>
    <t>1882</t>
  </si>
  <si>
    <t>A平台调角器电机支架落料冲孔模</t>
  </si>
  <si>
    <t>1883</t>
  </si>
  <si>
    <t>A平台调角器电机支架成型模</t>
  </si>
  <si>
    <t>1886</t>
  </si>
  <si>
    <t>L0821010126A0/203A0总成转运架</t>
  </si>
  <si>
    <t>诸城中转库</t>
  </si>
  <si>
    <t>1887</t>
  </si>
  <si>
    <t>L082101077A0/78A0总成转运架</t>
  </si>
  <si>
    <t>1888</t>
  </si>
  <si>
    <t>L0821020007A0总成转运架</t>
  </si>
  <si>
    <t>M4发泡模具7套</t>
  </si>
  <si>
    <t>J6F发泡模具及检具托架9套</t>
  </si>
  <si>
    <t>前排靠背、升降器棘轮支架、左右侧调角器下连接板14套</t>
  </si>
  <si>
    <t>三友和卡车工装16套</t>
  </si>
  <si>
    <t>联杆压装治具1套</t>
  </si>
  <si>
    <t>上框架左边板6901246X0001A 1套</t>
  </si>
  <si>
    <t>上框架左边板6901231X0001A 1套</t>
  </si>
  <si>
    <t>滑轨连接板左件6801257X0001A 1套</t>
  </si>
  <si>
    <t>滑轨连接板右件6801258X0001A 1套</t>
  </si>
  <si>
    <t>座垫左侧边板6801251X0001A 1套</t>
  </si>
  <si>
    <t>座垫右侧边板6801261X0001A 1套</t>
  </si>
  <si>
    <t>靠背左边板68015261X0001A 1套</t>
  </si>
  <si>
    <t>靠背右边板68015461X0001A 1套</t>
  </si>
  <si>
    <t>座垫左侧边板6801251RKU00A 1套</t>
  </si>
  <si>
    <t>座垫右侧边板6801261RKU00A 1套</t>
  </si>
  <si>
    <t>靠背左边板6801526WKU00A 1套</t>
  </si>
  <si>
    <t>靠背右边板6801546WKU00A 1套</t>
  </si>
  <si>
    <t>上框架右边板 6901231WKU00A 1套</t>
  </si>
  <si>
    <t>上框架左边板 6901246WKU00A 1套</t>
  </si>
  <si>
    <t>滑轨连接板左2套</t>
  </si>
  <si>
    <t>滑轨连接板右3套</t>
  </si>
  <si>
    <t>BC316喷涂夹具</t>
  </si>
  <si>
    <t>B40三角座喷涂夹具</t>
  </si>
  <si>
    <t>豪泺大镜体手喷夹具</t>
  </si>
  <si>
    <t>自制</t>
  </si>
  <si>
    <t>豪泺小镜体手喷夹具</t>
  </si>
  <si>
    <t>财产物资清查盘点表（固定资产-其它）--表28</t>
  </si>
  <si>
    <t>149</t>
  </si>
  <si>
    <t>340立升冰柜</t>
  </si>
  <si>
    <t>155</t>
  </si>
  <si>
    <t>保温售饭车1800*800*800</t>
  </si>
  <si>
    <t>152</t>
  </si>
  <si>
    <t>大锅灶</t>
  </si>
  <si>
    <t>1200*1150*800</t>
  </si>
  <si>
    <t>两炒温灶</t>
  </si>
  <si>
    <t>2000*1500*800</t>
  </si>
  <si>
    <t>148</t>
  </si>
  <si>
    <t>馒头机</t>
  </si>
  <si>
    <t>156</t>
  </si>
  <si>
    <t>排烟罩5.4*1.2</t>
  </si>
  <si>
    <t>154</t>
  </si>
  <si>
    <t>双门消毒柜（高温）</t>
  </si>
  <si>
    <t>150</t>
  </si>
  <si>
    <t>四门恒温柜</t>
  </si>
  <si>
    <t>020</t>
  </si>
  <si>
    <t>蒸车</t>
  </si>
  <si>
    <t>285</t>
  </si>
  <si>
    <t>排烟罩</t>
  </si>
  <si>
    <t>717</t>
  </si>
  <si>
    <t>实木餐椅</t>
  </si>
  <si>
    <t>719</t>
  </si>
  <si>
    <t>火锅桌</t>
  </si>
  <si>
    <t>738</t>
  </si>
  <si>
    <t>燃气蒸车</t>
  </si>
  <si>
    <t>1449</t>
  </si>
  <si>
    <t>油烟净化器及操作台</t>
  </si>
  <si>
    <t>1450</t>
  </si>
  <si>
    <t>1451</t>
  </si>
  <si>
    <t>1452</t>
  </si>
  <si>
    <t>消毒柜</t>
  </si>
  <si>
    <t>1453</t>
  </si>
  <si>
    <t>展示柜</t>
  </si>
  <si>
    <t>财产物资清查盘点表（固定资产-外协资产）--表29</t>
  </si>
  <si>
    <t>财产物资清查盘点表（固定资产-外借资产）--表30</t>
  </si>
  <si>
    <t xml:space="preserve"> 年 月 日资产清查（投资性房地产）汇总表</t>
  </si>
  <si>
    <t>*</t>
  </si>
  <si>
    <t>总  合  计</t>
  </si>
  <si>
    <t>固定资产清查--房屋表-投资性房地产--表31</t>
  </si>
  <si>
    <t>年 月 日资产清查（在建工程）汇总表</t>
  </si>
  <si>
    <t>固定资产清查--在建工程清查自查表--表32</t>
  </si>
  <si>
    <t>工程名称</t>
  </si>
  <si>
    <t>批准文号</t>
  </si>
  <si>
    <t>工程期限（天）</t>
  </si>
  <si>
    <t>工程地点</t>
  </si>
  <si>
    <t>项目用地面积（㎡）</t>
  </si>
  <si>
    <t>项目建筑面积（㎡）</t>
  </si>
  <si>
    <t>项目计划总投资</t>
  </si>
  <si>
    <t>资金来源</t>
  </si>
  <si>
    <r>
      <rPr>
        <sz val="12"/>
        <rFont val="宋体"/>
        <charset val="134"/>
      </rPr>
      <t>完工进度</t>
    </r>
    <r>
      <rPr>
        <sz val="12"/>
        <rFont val="Times New Roman"/>
        <charset val="134"/>
      </rPr>
      <t>%</t>
    </r>
  </si>
  <si>
    <t xml:space="preserve">完工进度结算金额 </t>
  </si>
  <si>
    <t>已付工程款</t>
  </si>
  <si>
    <t xml:space="preserve"> 未付工程款</t>
  </si>
  <si>
    <t>财产物资清查盘点表（工程物资）--表33</t>
  </si>
  <si>
    <t>财产物资清查盘点表（存货-商品房）--表34</t>
  </si>
  <si>
    <t>待报废</t>
  </si>
  <si>
    <t xml:space="preserve"> 核销</t>
  </si>
  <si>
    <t>资产清查--无形资产及其他资产清查表（知识产权、专利、商标权）--表36</t>
  </si>
  <si>
    <t>资产名称</t>
  </si>
  <si>
    <t xml:space="preserve">计量单位 </t>
  </si>
  <si>
    <t>账面数</t>
  </si>
  <si>
    <t xml:space="preserve">清查数  </t>
  </si>
  <si>
    <t>账面原值</t>
  </si>
  <si>
    <t xml:space="preserve">清查金额  </t>
  </si>
  <si>
    <t>固定资产清查--房屋表--表20</t>
  </si>
  <si>
    <t>固定资产清查--低值易耗品及办公用品--表35</t>
  </si>
  <si>
    <t>企业摊销方法：</t>
  </si>
  <si>
    <t>台账数</t>
  </si>
  <si>
    <t>资产清查--备查账--表37</t>
  </si>
  <si>
    <t>规格型号</t>
  </si>
  <si>
    <t>计量        单位</t>
  </si>
  <si>
    <t>领用人/管理人</t>
  </si>
  <si>
    <t xml:space="preserve">取得日期
</t>
  </si>
  <si>
    <t xml:space="preserve">使用           状况
</t>
  </si>
  <si>
    <t>使用         单位</t>
  </si>
  <si>
    <t>使用人</t>
  </si>
  <si>
    <t>资产价值</t>
  </si>
  <si>
    <t>相关部门鉴定确认</t>
  </si>
  <si>
    <t>工程部门</t>
  </si>
  <si>
    <t>行政部门</t>
  </si>
  <si>
    <t>检验部门</t>
  </si>
  <si>
    <t>技术部门</t>
  </si>
  <si>
    <t>汇总</t>
  </si>
  <si>
    <t>5、财务账面、库房账面没有的资产、存货、实验品等全部记入备查账</t>
  </si>
  <si>
    <t>财产物资清查盘点表（外部物资）--表38</t>
  </si>
  <si>
    <t>物资实际存放情况</t>
  </si>
  <si>
    <t>存放公司名称及地点</t>
  </si>
  <si>
    <t>存放天数</t>
  </si>
  <si>
    <t>主驾右固定座</t>
  </si>
  <si>
    <t>副驾左固定座</t>
  </si>
  <si>
    <t>主驾安全带固定板</t>
  </si>
  <si>
    <t>副驾安全带固定板</t>
  </si>
  <si>
    <t>调角器下连接板焊胎</t>
  </si>
  <si>
    <t>三排左座椅靠背右铰链连接板</t>
  </si>
  <si>
    <t>三排右座椅靠背左铰链连接板</t>
  </si>
  <si>
    <t>安全带固定板焊胎</t>
  </si>
  <si>
    <t>护盖安装钣金B-右</t>
  </si>
  <si>
    <t>护盖安装钣金D</t>
  </si>
  <si>
    <t>副驾座框右侧边板总成焊胎</t>
  </si>
  <si>
    <t>主驾座框右侧边板总成焊胎</t>
  </si>
  <si>
    <t>副驾座框左侧边板总成焊胎</t>
  </si>
  <si>
    <t>座框侧边板点焊焊胎B</t>
  </si>
  <si>
    <t>六分椅背锁固定支架</t>
  </si>
  <si>
    <t>四分椅背锁固定支架</t>
  </si>
  <si>
    <t>后排靠背锁安装支架（右）</t>
  </si>
  <si>
    <t>后排靠背锁安装支架（左）</t>
  </si>
  <si>
    <t>四分靠背锁安装支架</t>
  </si>
  <si>
    <t>旋转钣金</t>
  </si>
  <si>
    <t>连接板2前</t>
  </si>
  <si>
    <t>调角器限位支架</t>
  </si>
  <si>
    <t>前排头枕模具</t>
  </si>
  <si>
    <t>德州志鹏</t>
  </si>
  <si>
    <t>后排三人头枕模具</t>
  </si>
  <si>
    <t>正副司机扶手骨架</t>
  </si>
  <si>
    <t>6486头枕</t>
  </si>
  <si>
    <t>6536头枕</t>
  </si>
  <si>
    <t>MP-X大头枕</t>
  </si>
  <si>
    <t>新欧曼</t>
  </si>
  <si>
    <t>K1前头枕</t>
  </si>
  <si>
    <t>C2后头枕</t>
  </si>
  <si>
    <t>长扶手左</t>
  </si>
  <si>
    <t>长扶手右</t>
  </si>
  <si>
    <t>短扶手</t>
  </si>
  <si>
    <t>007前头枕</t>
  </si>
  <si>
    <t>007后头枕</t>
  </si>
  <si>
    <t>大运死头枕</t>
  </si>
  <si>
    <t>陕汽头枕</t>
  </si>
  <si>
    <t>大客头枕</t>
  </si>
  <si>
    <t>K1后头枕</t>
  </si>
  <si>
    <t>欧曼扶手右</t>
  </si>
  <si>
    <t>306前排头枕</t>
  </si>
  <si>
    <t>C32B座盆钢丝总成</t>
  </si>
  <si>
    <t>海兴中盛</t>
  </si>
  <si>
    <t>表皮固定钢丝B/D</t>
  </si>
  <si>
    <t>四六分钢丝</t>
  </si>
  <si>
    <t>四六分</t>
  </si>
  <si>
    <t>内绞架左支撑板</t>
  </si>
  <si>
    <t>内绞架右支撑板</t>
  </si>
  <si>
    <t>外绞架右支撑板</t>
  </si>
  <si>
    <t>后排六分靠背骨架中间铰链</t>
  </si>
  <si>
    <t>后排六分靠背骨架侧铰链</t>
  </si>
  <si>
    <t>后排四分靠背骨架中间铰链</t>
  </si>
  <si>
    <t>后排四分靠背骨架侧铰链</t>
  </si>
  <si>
    <t>H4A外十字支撑</t>
  </si>
  <si>
    <t>后排靠背解锁支架（左）</t>
  </si>
  <si>
    <t>侧板加强片</t>
  </si>
  <si>
    <t>气阀固定座固定钣金件</t>
  </si>
  <si>
    <t>前升降手柄钣金件</t>
  </si>
  <si>
    <t>主管检具</t>
  </si>
  <si>
    <t>三排座垫焊胎</t>
  </si>
  <si>
    <t>三排靠背焊胎</t>
  </si>
  <si>
    <t>L2乘客扶手</t>
  </si>
  <si>
    <t>渤海庆丰</t>
  </si>
  <si>
    <t>小欧曼</t>
  </si>
  <si>
    <t>小欧曼后盖</t>
  </si>
  <si>
    <t>背骨架右连接板</t>
  </si>
  <si>
    <t>背骨架左连接板</t>
  </si>
  <si>
    <t>座框前支板</t>
  </si>
  <si>
    <t>上框前支架</t>
  </si>
  <si>
    <t>座框安装支架</t>
  </si>
  <si>
    <t>C32B四分解锁罩壳固定支架</t>
  </si>
  <si>
    <t>C32B六分解锁罩壳固定支架</t>
  </si>
  <si>
    <t>B40升降连杆A</t>
  </si>
  <si>
    <t>B40升降连杆B</t>
  </si>
  <si>
    <t>B40前支撑座连接板</t>
  </si>
  <si>
    <t>副驾安全带固定板总成</t>
  </si>
  <si>
    <t>右支脚</t>
  </si>
  <si>
    <t>左支脚</t>
  </si>
  <si>
    <t>上/下框左支架（左/右）</t>
  </si>
  <si>
    <t>靠背左、右连接板</t>
  </si>
  <si>
    <t>左侧调角器上连接板</t>
  </si>
  <si>
    <t>右侧调角器上连接板</t>
  </si>
  <si>
    <t>卷轴器固定支架</t>
  </si>
  <si>
    <t>左侧铰链支撑板</t>
  </si>
  <si>
    <t>右侧铰链支撑板</t>
  </si>
  <si>
    <t>大运背弯管</t>
  </si>
  <si>
    <t>大运背底管</t>
  </si>
  <si>
    <t>大运背主管</t>
  </si>
  <si>
    <t>主驾左侧上调角器连接板钢丝焊胎</t>
  </si>
  <si>
    <t>主驾右侧上调角器连接板钢丝焊胎</t>
  </si>
  <si>
    <t>副驾右调角器侧气囊板焊胎</t>
  </si>
  <si>
    <t>正司机背主管压头枕模具</t>
  </si>
  <si>
    <t>海良公司</t>
  </si>
  <si>
    <t>副司机背主管压头枕模具</t>
  </si>
  <si>
    <t>驾座螺栓饰盖</t>
  </si>
  <si>
    <t>调节器手柄副驾座调角器手柄</t>
  </si>
  <si>
    <t>左调节器手柄后排右调角器手柄</t>
  </si>
  <si>
    <t>中排独立座椅翻转手柄套</t>
  </si>
  <si>
    <t>中排2+1座椅衬套后排双人旋转衬套</t>
  </si>
  <si>
    <t>六分靠背左上连接板中间轴套</t>
  </si>
  <si>
    <t>后排靠背安装支架衬套</t>
  </si>
  <si>
    <t>轴套</t>
  </si>
  <si>
    <t>奥铃上镜座</t>
  </si>
  <si>
    <t>正司机罩壳</t>
  </si>
  <si>
    <t>副司机罩壳</t>
  </si>
  <si>
    <t>跨越装饰板</t>
  </si>
  <si>
    <t>中排双人右侧罩壳</t>
  </si>
  <si>
    <t>正副司机手柄</t>
  </si>
  <si>
    <t>背板卡扣</t>
  </si>
  <si>
    <t>铰链扶手本体</t>
  </si>
  <si>
    <t>ETX镜座</t>
  </si>
  <si>
    <t>欧马可扶手</t>
  </si>
  <si>
    <t>欧马可扶手堵盖</t>
  </si>
  <si>
    <t>豪泺路面镜镜体压框</t>
  </si>
  <si>
    <t>济南轻卡右镜体</t>
  </si>
  <si>
    <t>济南轻卡右镜体压框</t>
  </si>
  <si>
    <t>济南轻卡左镜体</t>
  </si>
  <si>
    <t>济南轻卡左镜体压框</t>
  </si>
  <si>
    <t>济南轻卡右置左镜体</t>
  </si>
  <si>
    <t>济南轻卡右置左压框</t>
  </si>
  <si>
    <t>K1左右内扣盖</t>
  </si>
  <si>
    <t>曼项目前下动臂上下盖</t>
  </si>
  <si>
    <t>曼项目前下镜座上下盖</t>
  </si>
  <si>
    <t>欧马可蹬车扶手</t>
  </si>
  <si>
    <t>欧马可蹬车扶手小盖</t>
  </si>
  <si>
    <t>曼项目左右下镜座盖</t>
  </si>
  <si>
    <t>曼项目左右下镜臂罩</t>
  </si>
  <si>
    <t>司机背左连接板</t>
  </si>
  <si>
    <t>左/右支脚</t>
  </si>
  <si>
    <t>后连接座A/B</t>
  </si>
  <si>
    <t>舒适型主驾左外后固定板总成加M8螺母</t>
  </si>
  <si>
    <t>301主驾左外后固定座总成加M8螺母</t>
  </si>
  <si>
    <t>301副驾右外后固定座总成加M8螺母</t>
  </si>
  <si>
    <t>左后侧横梁支撑板</t>
  </si>
  <si>
    <t>左前侧横梁支撑板</t>
  </si>
  <si>
    <t>右前侧横梁支撑板</t>
  </si>
  <si>
    <t>靠背左加强板</t>
  </si>
  <si>
    <t>万寿</t>
  </si>
  <si>
    <t>靠背右加强板</t>
  </si>
  <si>
    <t>调角器左下连接板</t>
  </si>
  <si>
    <t>调角器右下连接板</t>
  </si>
  <si>
    <t>调角器左上连接板</t>
  </si>
  <si>
    <t>安全带卷收器固定板</t>
  </si>
  <si>
    <t>座框左主板</t>
  </si>
  <si>
    <t>座框右主板</t>
  </si>
  <si>
    <t>J6K-06 A2连接座</t>
  </si>
  <si>
    <t>亚征</t>
  </si>
  <si>
    <t>1995-005 A2上镜座</t>
  </si>
  <si>
    <t>RCS0054-04一汽军车压块</t>
  </si>
  <si>
    <t>RC-10-009-001 K1扶手</t>
  </si>
  <si>
    <t>大小连接板 RC-10-004</t>
  </si>
  <si>
    <t>内外衬碗 1-11-05</t>
  </si>
  <si>
    <t>靠背锁壳左（右）</t>
  </si>
  <si>
    <t>调角器手柄外罩左（右）</t>
  </si>
  <si>
    <t>调角器外罩左（右）</t>
  </si>
  <si>
    <t>左（右）限位</t>
  </si>
  <si>
    <t>地板锁壳</t>
  </si>
  <si>
    <t>侧部C(D)</t>
  </si>
  <si>
    <t>1780下视镜</t>
  </si>
  <si>
    <t>1780乘客扶手（扶手和小盖）</t>
  </si>
  <si>
    <t>室内镜蒙子</t>
  </si>
  <si>
    <t>H3上镜座</t>
  </si>
  <si>
    <t>双人左右护罩</t>
  </si>
  <si>
    <t>(宽）侧翻座椅左外内罩壳总成</t>
  </si>
  <si>
    <t>(宽）右舵单双人左右罩壳</t>
  </si>
  <si>
    <t>（宽）侧翻座椅右外内罩壳总成</t>
  </si>
  <si>
    <t>（宽）右舵双人中间左右护盖</t>
  </si>
  <si>
    <t>正司机右护罩司机左护盖</t>
  </si>
  <si>
    <t>双人中间左右护罩</t>
  </si>
  <si>
    <t>正司机左护罩副司机右护盖</t>
  </si>
  <si>
    <t>（宽）侧翻座椅侧翻挂钩</t>
  </si>
  <si>
    <t xml:space="preserve"> K1北汽单人左右护盖</t>
  </si>
  <si>
    <t>K1四人联体座椅左右护盖</t>
  </si>
  <si>
    <t>后视镜装饰罩</t>
  </si>
  <si>
    <t>后视镜镜体</t>
  </si>
  <si>
    <t>k1背板</t>
  </si>
  <si>
    <t>k1单人左、三人右</t>
  </si>
  <si>
    <t>k1单人右、三人左</t>
  </si>
  <si>
    <t>K1新背板</t>
  </si>
  <si>
    <t>K1右舵护盖</t>
  </si>
  <si>
    <t>K1左罩壳</t>
  </si>
  <si>
    <t>双人塑胶解锁左手把</t>
  </si>
  <si>
    <t>双人塑胶解锁右手把</t>
  </si>
  <si>
    <t>双人中间左右护盖</t>
  </si>
  <si>
    <t xml:space="preserve">司机左右衬板 </t>
  </si>
  <si>
    <t xml:space="preserve">侧翻左右调角器手把 </t>
  </si>
  <si>
    <t xml:space="preserve">正副司机解锁手把 </t>
  </si>
  <si>
    <t xml:space="preserve">旋转支架罩壳 </t>
  </si>
  <si>
    <t xml:space="preserve">侧翻座椅侧翻挂钩固定座 </t>
  </si>
  <si>
    <t>侧翻座椅挂钩 RC-12-K1-003</t>
  </si>
  <si>
    <t>金王子左右镜体</t>
  </si>
  <si>
    <t>小背折叠板护盖</t>
  </si>
  <si>
    <t>小背折叠板手柄</t>
  </si>
  <si>
    <t>螺栓帽</t>
  </si>
  <si>
    <t>1995杂物箱上盖</t>
  </si>
  <si>
    <t>1995杂物箱下盖</t>
  </si>
  <si>
    <t>欧马可升级杂物箱上盖</t>
  </si>
  <si>
    <t>1800杂物箱上盖</t>
  </si>
  <si>
    <t>1800杂物箱下盖</t>
  </si>
  <si>
    <t>1800升级杂物箱(小）</t>
  </si>
  <si>
    <t>M4总座左罩壳</t>
  </si>
  <si>
    <t>M4副司机调角器罩壳</t>
  </si>
  <si>
    <t>M4司机、副司机副边罩壳</t>
  </si>
  <si>
    <t>德龙左置镜座胶垫</t>
  </si>
  <si>
    <t>德龙小镜体</t>
  </si>
  <si>
    <t>升降器机构调节手柄（前、后）</t>
  </si>
  <si>
    <t>华菱小镜片托</t>
  </si>
  <si>
    <t>华菱大镜片托</t>
  </si>
  <si>
    <t>杂物箱（右置）</t>
  </si>
  <si>
    <t>重卡杂物箱（灰）/重卡杂物箱（黑）</t>
  </si>
  <si>
    <t>B40L（中改）座椅挂钩</t>
  </si>
  <si>
    <t>B40L（中改）靠背扣手底座</t>
  </si>
  <si>
    <t>B40L（中改）靠背扣手转体</t>
  </si>
  <si>
    <t>A2路面镜座</t>
  </si>
  <si>
    <t>ETX路面镜座/ETX路面镜座盖</t>
  </si>
  <si>
    <t>重卡内扶手左双孔/右单孔</t>
  </si>
  <si>
    <t>铰链扶手大小盖</t>
  </si>
  <si>
    <t>B40L（中改）扶手限位饰盖</t>
  </si>
  <si>
    <t>连接板3</t>
  </si>
  <si>
    <t>再兴</t>
  </si>
  <si>
    <t>连接板2</t>
  </si>
  <si>
    <t>调角器连接板</t>
  </si>
  <si>
    <t>三排座椅坐垫脚垫支架</t>
  </si>
  <si>
    <t>正大</t>
  </si>
  <si>
    <t>气囊下支架</t>
  </si>
  <si>
    <t>气囊减震扣</t>
  </si>
  <si>
    <t>前横梁加强片</t>
  </si>
  <si>
    <t>升降棘轮固定板</t>
  </si>
  <si>
    <t>连动板A</t>
  </si>
  <si>
    <t>连动板B</t>
  </si>
  <si>
    <t>外前连动板</t>
  </si>
  <si>
    <t>内前连动板</t>
  </si>
  <si>
    <t>正副司机后挡板</t>
  </si>
  <si>
    <t>三排座椅右连接板</t>
  </si>
  <si>
    <t>三排座椅左连接板</t>
  </si>
  <si>
    <t>后排靠背6分侧装车支架</t>
  </si>
  <si>
    <t>后排靠背4分侧装车支架</t>
  </si>
  <si>
    <t>左座椅座垫左侧安装板</t>
  </si>
  <si>
    <t>左座椅座垫右侧安装板</t>
  </si>
  <si>
    <t>左座椅座垫左侧加强板</t>
  </si>
  <si>
    <t>安全带固定钣金</t>
  </si>
  <si>
    <t>外绞架支撑板</t>
  </si>
  <si>
    <t>外绞架垫片</t>
  </si>
  <si>
    <t>后挂簧板</t>
  </si>
  <si>
    <t>内绞架支撑板</t>
  </si>
  <si>
    <t>内绞架垫片</t>
  </si>
  <si>
    <t>安全带出口罩壳固定支架</t>
  </si>
  <si>
    <t>主左旁接板/主右旁接板</t>
  </si>
  <si>
    <t>副左旁接板/副右旁接板</t>
  </si>
  <si>
    <t>六分靠背安全带固定板</t>
  </si>
  <si>
    <t>大背放倒器下片</t>
  </si>
  <si>
    <t>文安德实</t>
  </si>
  <si>
    <t>滑轨上连接板</t>
  </si>
  <si>
    <t>沧州宇诺</t>
  </si>
  <si>
    <t>调角器手把护盖</t>
  </si>
  <si>
    <t>凡美斯</t>
  </si>
  <si>
    <t>安全带导向板</t>
  </si>
  <si>
    <t>塞盖</t>
  </si>
  <si>
    <t>后排座椅转轴支架护罩1#/2#</t>
  </si>
  <si>
    <t>副驾驶左内护盖/右内护盖</t>
  </si>
  <si>
    <t>后排靠背解锁按钮</t>
  </si>
  <si>
    <t>左右外后脚架后盖</t>
  </si>
  <si>
    <t>主驾左前脚架BQM20-6805204</t>
  </si>
  <si>
    <t>常州华阳</t>
  </si>
  <si>
    <t>副驾右前脚架BQM20-6905204</t>
  </si>
  <si>
    <t>主驾右前脚架BQM20-6805201</t>
  </si>
  <si>
    <t>副驾左前脚架BQM20-6905201</t>
  </si>
  <si>
    <t>主驾左后脚架BQM20-6805202</t>
  </si>
  <si>
    <t>主驾右后脚架BQM20-6805203</t>
  </si>
  <si>
    <t>三排左座椅拉线固定片</t>
  </si>
  <si>
    <t>三排右座椅拉线固定片</t>
  </si>
  <si>
    <t>翻转支架连接板</t>
  </si>
  <si>
    <t>牵引板</t>
  </si>
  <si>
    <t>大运旋转件</t>
  </si>
  <si>
    <t>301安全带补强板总成加7/16螺母</t>
  </si>
  <si>
    <t>301主驾背骨架右连接板</t>
  </si>
  <si>
    <t>301副驾背骨架左连接板</t>
  </si>
  <si>
    <t>301后排靠背右上连接板</t>
  </si>
  <si>
    <t>301整体式靠背左上连接板</t>
  </si>
  <si>
    <t>301六分靠背骨架左上连接板</t>
  </si>
  <si>
    <t>301四分靠背骨架右上连接板</t>
  </si>
  <si>
    <t>301四分靠背骨架左上连接板</t>
  </si>
  <si>
    <t>301主驾安全带补强板</t>
  </si>
  <si>
    <t>301后排靠背解锁支架（右）</t>
  </si>
  <si>
    <t>301四分靠背解锁支架</t>
  </si>
  <si>
    <t>气囊减震器绞架左/右加强板</t>
  </si>
  <si>
    <t>307项目座垫连接板</t>
  </si>
  <si>
    <t>306前排弯管检具</t>
  </si>
  <si>
    <t>欧马可旁接板（左、右舵）</t>
  </si>
  <si>
    <t>B40拉簧固定板</t>
  </si>
  <si>
    <t>B40正副调角器下固定板</t>
  </si>
  <si>
    <t>B40正副调角器上固定板</t>
  </si>
  <si>
    <t>H4旁接板</t>
  </si>
  <si>
    <t>四分靠背锁安装支架检具</t>
  </si>
  <si>
    <t>C33D安全带卷收器安装板</t>
  </si>
  <si>
    <t>C33D四分靠背头枕管支架</t>
  </si>
  <si>
    <t>C33D后排靠背中间脚架</t>
  </si>
  <si>
    <t>K1驾驶员支架左</t>
  </si>
  <si>
    <t>K1驾驶员支架右</t>
  </si>
  <si>
    <t>机械上框上滑槽</t>
  </si>
  <si>
    <t>机械内绞架下支架</t>
  </si>
  <si>
    <t>前倾角左档位</t>
  </si>
  <si>
    <t>宇诺</t>
  </si>
  <si>
    <t>前倾角右档位</t>
  </si>
  <si>
    <t>前倾角左档位固定板</t>
  </si>
  <si>
    <t>前倾角右档位固定板</t>
  </si>
  <si>
    <t>座垫前倾角锁舌</t>
  </si>
  <si>
    <t>下框前支架</t>
  </si>
  <si>
    <t>下框后支架</t>
  </si>
  <si>
    <t>气囊上支架</t>
  </si>
  <si>
    <t>H3齿板</t>
  </si>
  <si>
    <t>H3000垫片</t>
  </si>
  <si>
    <t>H5前连接板</t>
  </si>
  <si>
    <t>H5安全带悬置安装版</t>
  </si>
  <si>
    <t>M3000延伸手柄</t>
  </si>
  <si>
    <t>财产物资清查盘点表（外部资产）--表39</t>
  </si>
  <si>
    <t>所有权单位信息</t>
  </si>
  <si>
    <t>保管天数</t>
  </si>
  <si>
    <t>所有权单位名称</t>
  </si>
  <si>
    <t>所有权单位联系人及电话</t>
  </si>
  <si>
    <t>资产购买日期</t>
  </si>
  <si>
    <t>C30D转向灯焊接模具左</t>
  </si>
  <si>
    <t>治具</t>
  </si>
  <si>
    <t>C30D转向灯焊接模具右</t>
  </si>
  <si>
    <t>B40转向灯焊接模具左</t>
  </si>
  <si>
    <t>B40转向灯焊接模具右</t>
  </si>
  <si>
    <t>B40转向灯焊接模具右（上模）</t>
  </si>
  <si>
    <t>B40L转向灯焊接模具左</t>
  </si>
  <si>
    <t>B40L转向灯焊接模具右</t>
  </si>
  <si>
    <t>B40L转向灯焊接模具右（上模）</t>
  </si>
  <si>
    <t>B80C转向灯焊接模具左</t>
  </si>
  <si>
    <t>B80C转向灯焊接模具右</t>
  </si>
  <si>
    <t>德龙转向灯焊接模具（大）</t>
  </si>
  <si>
    <t>德龙转向灯焊接模具（小）</t>
  </si>
  <si>
    <t>M50N转向灯焊接模具左（上模、大模）</t>
  </si>
  <si>
    <t>M50N转向灯焊接模具左（上模、小模）</t>
  </si>
  <si>
    <t>M50N转向灯焊接模具左（下模）</t>
  </si>
  <si>
    <t>M50N转向灯焊接模具右（上模、大模）</t>
  </si>
  <si>
    <t>M50N转向灯焊接模具右（上模、小模）</t>
  </si>
  <si>
    <t>M50N转向灯焊接模具右（下模）</t>
  </si>
  <si>
    <t>M50N热板焊工装</t>
  </si>
  <si>
    <t>B40L镜片压合工装左</t>
  </si>
  <si>
    <t>B40L镜片压合工装右</t>
  </si>
  <si>
    <t>B40镜片压合工装</t>
  </si>
  <si>
    <t>VD安装镜体工装左</t>
  </si>
  <si>
    <t>0A0172L-G03</t>
  </si>
  <si>
    <t>VD安装镜体工装右</t>
  </si>
  <si>
    <t>0A0172R-G03</t>
  </si>
  <si>
    <t>VD折叠力检测工装左</t>
  </si>
  <si>
    <t>0A0172L-G02</t>
  </si>
  <si>
    <t>VD折叠力检测工装右</t>
  </si>
  <si>
    <t>0A0172R-G02</t>
  </si>
  <si>
    <t>VD安装三角座工装左</t>
  </si>
  <si>
    <t>0A0172L-G04</t>
  </si>
  <si>
    <t>VD安装三角座工装右</t>
  </si>
  <si>
    <t>0A0172R-G04</t>
  </si>
  <si>
    <t>VD安装调整机构工装左</t>
  </si>
  <si>
    <t>0A0172L-G05</t>
  </si>
  <si>
    <t>VD安装调整机构工装右</t>
  </si>
  <si>
    <t>0A0172R-G05</t>
  </si>
  <si>
    <t>VD拉脱力检测工装左</t>
  </si>
  <si>
    <t>0A0172L-G06</t>
  </si>
  <si>
    <t>VD拉脱力检测工装右</t>
  </si>
  <si>
    <t>0A0172R-G06</t>
  </si>
  <si>
    <t>VD总成检测工装左</t>
  </si>
  <si>
    <t>0A3172L-G01</t>
  </si>
  <si>
    <t>VD总成检测工装右</t>
  </si>
  <si>
    <t>0A3172R-G01</t>
  </si>
  <si>
    <t>VD装基板工装左</t>
  </si>
  <si>
    <t>0A0172L-G01</t>
  </si>
  <si>
    <t>0A0172R-G01</t>
  </si>
  <si>
    <t>C30D三角座安装转轴工装左</t>
  </si>
  <si>
    <t>0A2181L-G01</t>
  </si>
  <si>
    <t>C30D三角座安装转轴工装右</t>
  </si>
  <si>
    <t>0A2181R-G01</t>
  </si>
  <si>
    <t>C30D装压板工装左</t>
  </si>
  <si>
    <t>0A5181L-G02</t>
  </si>
  <si>
    <t>C30D装压板工装右</t>
  </si>
  <si>
    <t>0A5181R-G02</t>
  </si>
  <si>
    <t>C30D压簧工装左</t>
  </si>
  <si>
    <t>0A2181L-G02</t>
  </si>
  <si>
    <t>C30D压簧工装右</t>
  </si>
  <si>
    <t>0A2181R-G02</t>
  </si>
  <si>
    <t>C30D按装压框工装左</t>
  </si>
  <si>
    <t>0A2181L-G03</t>
  </si>
  <si>
    <t>C30D按装压框工装右</t>
  </si>
  <si>
    <t>0A2181R-G03</t>
  </si>
  <si>
    <t>C30D安装调整机构工装左</t>
  </si>
  <si>
    <t>0A2181L-G04</t>
  </si>
  <si>
    <t>C30D安装调整机构工装右</t>
  </si>
  <si>
    <t>0A2181R-G04</t>
  </si>
  <si>
    <t>C30D折叠力检测工装左</t>
  </si>
  <si>
    <t>0A2181L-G05</t>
  </si>
  <si>
    <t>C30D折叠力检测工装右</t>
  </si>
  <si>
    <t>0A2181R-G05</t>
  </si>
  <si>
    <t>C30D拉脱力检测工装左</t>
  </si>
  <si>
    <t>0A2181L-G06</t>
  </si>
  <si>
    <t>C30D拉脱力检测工装右</t>
  </si>
  <si>
    <t>0A2181R-G06</t>
  </si>
  <si>
    <t>C30D总成检测工装左</t>
  </si>
  <si>
    <t>0A2181L-G07</t>
  </si>
  <si>
    <t>C30D总成检测工装右</t>
  </si>
  <si>
    <t>0A2181R-G07</t>
  </si>
  <si>
    <t>C30D电折叠机构工装左</t>
  </si>
  <si>
    <t>0A5181L-G01</t>
  </si>
  <si>
    <t>C30D电折叠机构工装右</t>
  </si>
  <si>
    <t>0A5181R-G01</t>
  </si>
  <si>
    <t>B80C镜片工装左</t>
  </si>
  <si>
    <t>0A5206L-G11</t>
  </si>
  <si>
    <t>B80C镜片工装右</t>
  </si>
  <si>
    <t>0A5206R-G11</t>
  </si>
  <si>
    <t>B80C摄像头工装左</t>
  </si>
  <si>
    <t>0A3204L-G16</t>
  </si>
  <si>
    <t>B80C摄像头工装右</t>
  </si>
  <si>
    <t>0A3204R-G16</t>
  </si>
  <si>
    <t>B80C压板工装左</t>
  </si>
  <si>
    <t>0A5206L-G01</t>
  </si>
  <si>
    <t>B80C压板工装右</t>
  </si>
  <si>
    <t>0A5206R-G01</t>
  </si>
  <si>
    <t>B80C安装电机工装左</t>
  </si>
  <si>
    <t>0A5206L-G04</t>
  </si>
  <si>
    <t>B80C安装电机工装右</t>
  </si>
  <si>
    <t>0A5206R-G04</t>
  </si>
  <si>
    <t>B80C安装基板、镜体工装左</t>
  </si>
  <si>
    <t>0A5206L-G03</t>
  </si>
  <si>
    <t>B80C安装基板、镜体工装右</t>
  </si>
  <si>
    <t>0A5206R-G03</t>
  </si>
  <si>
    <t>B80C装折叠力工装左</t>
  </si>
  <si>
    <t>0A5206L-G02</t>
  </si>
  <si>
    <t>B80C装折叠力工装右</t>
  </si>
  <si>
    <t>0A5206R-G02</t>
  </si>
  <si>
    <t>B80C安装双头螺栓工装左</t>
  </si>
  <si>
    <t>0A5206L-G12</t>
  </si>
  <si>
    <t>B80C安装双头螺栓工装右</t>
  </si>
  <si>
    <t>0A5206R-G12</t>
  </si>
  <si>
    <t>B80C电性能检测工装左</t>
  </si>
  <si>
    <t>0A5206L-G10</t>
  </si>
  <si>
    <t>B80C电性能检测工装右</t>
  </si>
  <si>
    <t>0A5206R-G10</t>
  </si>
  <si>
    <t>B80C安装转向灯工装左</t>
  </si>
  <si>
    <t>0A5206L-G07</t>
  </si>
  <si>
    <t>B80C安装转向灯工装右</t>
  </si>
  <si>
    <t>0A5206R-G07</t>
  </si>
  <si>
    <t>B80C安装底座合件工装左</t>
  </si>
  <si>
    <t>0A5206L-G05</t>
  </si>
  <si>
    <t>B80C安装底座合件工装右</t>
  </si>
  <si>
    <t>0A5206R-G05</t>
  </si>
  <si>
    <t>B80C安装压框工装左</t>
  </si>
  <si>
    <t>0A5206L-G08</t>
  </si>
  <si>
    <t>B80C安装压框工装右</t>
  </si>
  <si>
    <t>0A5206R-G08</t>
  </si>
  <si>
    <t>B80C拉脱力检测工装左</t>
  </si>
  <si>
    <t>0A5206L-G09</t>
  </si>
  <si>
    <t>B80C拉脱力检测工装右</t>
  </si>
  <si>
    <t>0A5206R-G09</t>
  </si>
  <si>
    <t>连接杆与外壳</t>
  </si>
  <si>
    <t>GHRCH-1402</t>
  </si>
  <si>
    <t>底座与连接杆工装</t>
  </si>
  <si>
    <t>GHRCH-1403</t>
  </si>
  <si>
    <t>GHRCH-1401</t>
  </si>
  <si>
    <t>B40L压电机工装左</t>
  </si>
  <si>
    <t>0A3204L-G02</t>
  </si>
  <si>
    <t>B40L压电机工装右</t>
  </si>
  <si>
    <t>0A3204R-G02</t>
  </si>
  <si>
    <t>B40L安装电机工装左</t>
  </si>
  <si>
    <t>0A3204L-G03</t>
  </si>
  <si>
    <t xml:space="preserve">B40L安装电机工装右 </t>
  </si>
  <si>
    <t>0A3204R-G03</t>
  </si>
  <si>
    <t>B40L安装镜体工装左</t>
  </si>
  <si>
    <t>0A3204L-G04</t>
  </si>
  <si>
    <t>B40L安装镜体工装右</t>
  </si>
  <si>
    <t>0A3204R-G04</t>
  </si>
  <si>
    <t>B40L安装调整机构左</t>
  </si>
  <si>
    <t>0A3204L-G05</t>
  </si>
  <si>
    <t>B40L安装调整机构右</t>
  </si>
  <si>
    <t>0A3204R-G05</t>
  </si>
  <si>
    <t>B40L安装双头螺栓工装左</t>
  </si>
  <si>
    <t>0A3204L-G15</t>
  </si>
  <si>
    <t>B40L安装双头螺栓工装右</t>
  </si>
  <si>
    <t>0A3204R-G15</t>
  </si>
  <si>
    <t>B40L安装三角护罩工装左</t>
  </si>
  <si>
    <t>0A3204L-G06</t>
  </si>
  <si>
    <t>B40L安装三角护罩工装右</t>
  </si>
  <si>
    <t>0A3204R-G06</t>
  </si>
  <si>
    <t>B40L安装转向灯工装左</t>
  </si>
  <si>
    <t>0A3204L-G08</t>
  </si>
  <si>
    <t>B40L安装转向灯工装右</t>
  </si>
  <si>
    <t>0A3204R-G08</t>
  </si>
  <si>
    <t>B40L安装底座合件工装左</t>
  </si>
  <si>
    <t>0A3204L-G07</t>
  </si>
  <si>
    <t>B40L安装底座合件工装右</t>
  </si>
  <si>
    <t>0A3204R-G07</t>
  </si>
  <si>
    <t>B40L安装压框工装左</t>
  </si>
  <si>
    <t>0A3204L-G09</t>
  </si>
  <si>
    <t>B40L安装压框工装右</t>
  </si>
  <si>
    <t>0A3204R-G09</t>
  </si>
  <si>
    <t>B40L拉脱力检测工装左</t>
  </si>
  <si>
    <t>0A3204L-G10</t>
  </si>
  <si>
    <t>B40L拉脱力检测工装右</t>
  </si>
  <si>
    <t>0A3204R-G10</t>
  </si>
  <si>
    <t>B40L折叠力检测工装左</t>
  </si>
  <si>
    <t>0A3204L-G12</t>
  </si>
  <si>
    <t>B40L折叠力检测工装右</t>
  </si>
  <si>
    <t>0A3204R-G12</t>
  </si>
  <si>
    <t>B40L总成检测工装左</t>
  </si>
  <si>
    <t>0A3204L-G11</t>
  </si>
  <si>
    <t>B40L总成检测工装右</t>
  </si>
  <si>
    <t>0A3204R-G11</t>
  </si>
  <si>
    <t>B40L装基板转轴工装左</t>
  </si>
  <si>
    <t>0A2092L-G01</t>
  </si>
  <si>
    <t>B40L装基板转轴工装右</t>
  </si>
  <si>
    <t>0A2092R-G01</t>
  </si>
  <si>
    <t>B40L转向灯工装左</t>
  </si>
  <si>
    <t>0A5183L-G01</t>
  </si>
  <si>
    <t>B40L转向灯工装右</t>
  </si>
  <si>
    <t>0A5183R-G01</t>
  </si>
  <si>
    <t>B40安装折叠电机工装左</t>
  </si>
  <si>
    <t>11000470002L</t>
  </si>
  <si>
    <t>B40安装折叠电机工装右</t>
  </si>
  <si>
    <t>11000470001R</t>
  </si>
  <si>
    <t>B40安装镜体工装左</t>
  </si>
  <si>
    <t>11000470004L</t>
  </si>
  <si>
    <t>B40安装镜体工装右</t>
  </si>
  <si>
    <t>11000470003R</t>
  </si>
  <si>
    <t>B40安装三角座工装左</t>
  </si>
  <si>
    <t>B40折叠力检测工装左</t>
  </si>
  <si>
    <t>11000486004L</t>
  </si>
  <si>
    <t>B40折叠力检测工装右</t>
  </si>
  <si>
    <t>11000486003R</t>
  </si>
  <si>
    <t>B40安装调整机构工装左</t>
  </si>
  <si>
    <t>B40安装调整机构工装右</t>
  </si>
  <si>
    <t>B40安装转向灯工装</t>
  </si>
  <si>
    <t>B40拉脱力检测工装左</t>
  </si>
  <si>
    <t>11000486002L</t>
  </si>
  <si>
    <t>B40拉脱力检测工装右</t>
  </si>
  <si>
    <t>11000486001R</t>
  </si>
  <si>
    <t>B40总成检测工装</t>
  </si>
  <si>
    <t>B40打标识工装</t>
  </si>
  <si>
    <t>M50N安装三角座工装左</t>
  </si>
  <si>
    <t>0A5183L-G08</t>
  </si>
  <si>
    <t>M50N安装三角座工装右</t>
  </si>
  <si>
    <t>0A5183R-G08</t>
  </si>
  <si>
    <t>M50N安装转轴工装左</t>
  </si>
  <si>
    <t>0A5183L-G09</t>
  </si>
  <si>
    <t>M50N安装转轴工装右</t>
  </si>
  <si>
    <t>0A5183R-G09</t>
  </si>
  <si>
    <t>M50N折叠力检测工装左</t>
  </si>
  <si>
    <t>M50N折叠力检测工装右</t>
  </si>
  <si>
    <t xml:space="preserve">M50N安装压框工装左 </t>
  </si>
  <si>
    <t>0A5183L-G04</t>
  </si>
  <si>
    <t>M50N安装压框工装右</t>
  </si>
  <si>
    <t>0A5183R-G04</t>
  </si>
  <si>
    <t>M50N拉脱力检测工装左</t>
  </si>
  <si>
    <t>0A5183L-G06</t>
  </si>
  <si>
    <t>M50N拉脱力检测工装右</t>
  </si>
  <si>
    <t>0A5183R-G06</t>
  </si>
  <si>
    <t>M50N总成检测工装左</t>
  </si>
  <si>
    <t>0A5183L-G07</t>
  </si>
  <si>
    <t>M50N总成检测工装右</t>
  </si>
  <si>
    <t>0A5183R-G07</t>
  </si>
  <si>
    <t>M50N压合折叠工装左</t>
  </si>
  <si>
    <t>0A5183L-G03</t>
  </si>
  <si>
    <t>M50N压合折叠工装右</t>
  </si>
  <si>
    <t>0A5183R-G03</t>
  </si>
  <si>
    <t>M50N安装折叠电机工装左</t>
  </si>
  <si>
    <t>0A5183L-G02</t>
  </si>
  <si>
    <t>M50N安装折叠电机工装右</t>
  </si>
  <si>
    <t>0A5183R-G02</t>
  </si>
  <si>
    <t>北奔前下视镜角度工装</t>
  </si>
  <si>
    <t>C30D焊接机</t>
  </si>
  <si>
    <t>设备</t>
  </si>
  <si>
    <t>B40镜片压合工作台</t>
  </si>
  <si>
    <t>B40焊接机</t>
  </si>
  <si>
    <t>M50N焊接机</t>
  </si>
  <si>
    <t>气密性检测工作台</t>
  </si>
  <si>
    <t>拉脱力操作台</t>
  </si>
  <si>
    <t>折叠力</t>
  </si>
  <si>
    <t>压簧工装</t>
  </si>
  <si>
    <t>B40电性能检测</t>
  </si>
  <si>
    <t>B40L电性能检测</t>
  </si>
  <si>
    <t>VD电性能检测</t>
  </si>
  <si>
    <t>检验台</t>
  </si>
  <si>
    <t>模具</t>
  </si>
  <si>
    <t>激光标识机</t>
  </si>
  <si>
    <t>条码打印机</t>
  </si>
  <si>
    <t>华菱条码打印机</t>
  </si>
  <si>
    <t>财产物资清查盘点表（外部未还资产）--表40</t>
  </si>
  <si>
    <t>财产物资清查盘点表（帐外物资-材料）--表41</t>
  </si>
  <si>
    <t>财产物资清查盘点表（帐外固定资产-）--表42</t>
  </si>
  <si>
    <t>财产物资清查盘点表（帐外物资-其他）--表43</t>
  </si>
  <si>
    <t>提报需要处理物资审批表（存货-仓存原材料）（按分类明细上报--原材料、辅助材料、修理用配件、固定资产）--表44</t>
  </si>
  <si>
    <t>提报需要处理物资审批表（固定资产-）（按分类明细上报--设备类、电器类、办公类）--表45</t>
  </si>
  <si>
    <t>提报需要调配其他公司可使用物资审批表（按分类明细上报--原材料、辅助材料、修理用配件、固定资产）--表46</t>
  </si>
  <si>
    <t>盘盈（+）</t>
  </si>
  <si>
    <t>盘亏（-）</t>
  </si>
  <si>
    <t>提报需要审批其他问题表（按分类明细上报--原材料、辅助材料、修理用配件、固定资产）--表47</t>
  </si>
  <si>
    <t>固定资产抽盘表</t>
  </si>
  <si>
    <t>账面数量</t>
  </si>
  <si>
    <t>实际数量</t>
  </si>
  <si>
    <t>供应商</t>
  </si>
  <si>
    <t>昆山福如斯精密机械有限公司</t>
  </si>
  <si>
    <t xml:space="preserve">A平台上框架左边板6901246X0001A </t>
  </si>
  <si>
    <t>荣威</t>
  </si>
  <si>
    <t xml:space="preserve">A平台上框架左边板6901231X0001A </t>
  </si>
  <si>
    <t>三友和</t>
  </si>
  <si>
    <t>发泡模具</t>
  </si>
  <si>
    <t>存货抽盘表</t>
  </si>
  <si>
    <t>物料代码/物料名称</t>
  </si>
  <si>
    <t>差异（盈为正，亏为负）</t>
  </si>
  <si>
    <t>车间</t>
  </si>
  <si>
    <t>02.01.01.197/B80右镜片</t>
  </si>
  <si>
    <t>库管员未清理</t>
  </si>
  <si>
    <t>灯镜</t>
  </si>
  <si>
    <t>02.01.01.199/B40左镜片</t>
  </si>
  <si>
    <t>02.01.01.221/MA501左镜片</t>
  </si>
  <si>
    <t>02.01.04.155/1780加热片</t>
  </si>
  <si>
    <t>02.01.04.424/B40左电调整机构</t>
  </si>
  <si>
    <t>02.01.04.515/北汽八一迎宾灯总成右</t>
  </si>
  <si>
    <t>02.01.08.084/C35DB双面胶</t>
  </si>
  <si>
    <t>02.01.04.426/B40胶帽</t>
  </si>
  <si>
    <t>02.01.10.679/C35DB手动基板左</t>
  </si>
  <si>
    <t>注塑成品</t>
  </si>
  <si>
    <t>02.01.10.680/C36DB手动基板右</t>
  </si>
  <si>
    <t>02.01.10.337/豪泺小镜托</t>
  </si>
  <si>
    <t>02.12.01.138卡条</t>
  </si>
  <si>
    <t>缝纫材料</t>
  </si>
  <si>
    <t>02.12.01.380/K1卡条</t>
  </si>
  <si>
    <t>02.12.01.047/欧马可卡条</t>
  </si>
  <si>
    <t>02.03.03.109/滑轨固定座</t>
  </si>
  <si>
    <t>骨架</t>
  </si>
  <si>
    <t>02.03.03.129/可变阻尼器K22924</t>
  </si>
  <si>
    <t>02.03.19.060/升降离合器（日本）</t>
  </si>
  <si>
    <t>02.03.19.057/H4B平台连动杆</t>
  </si>
  <si>
    <t>02.03.21.069/左调角器星盘</t>
  </si>
  <si>
    <t>02.07.01.023/TP15料</t>
  </si>
  <si>
    <t>注塑材料</t>
  </si>
  <si>
    <t>02.16.01.012/底溱519311（阿克苏）</t>
  </si>
  <si>
    <t>涂装车间</t>
  </si>
  <si>
    <t>02.16.01.050/固化剂822AE-7j5-158</t>
  </si>
  <si>
    <r>
      <rPr>
        <b/>
        <sz val="11"/>
        <color theme="1"/>
        <rFont val="微软雅黑"/>
        <charset val="134"/>
      </rPr>
      <t>物料情况</t>
    </r>
    <r>
      <rPr>
        <sz val="11"/>
        <color theme="1"/>
        <rFont val="微软雅黑"/>
        <charset val="134"/>
      </rPr>
      <t>：
9月1日下午4点去车间抽盘，总体印象：一厂准确率高
                                                                  二厂灯镜车间按入库结算物料种类较多，盘点镜片时，库管员未清理完毕。。。。。。
9月2日继续抽盘，（可能因为此次是动态盘点，库管员对数据掌握有些乱，还请二厂多关注物料情况）</t>
    </r>
    <r>
      <rPr>
        <sz val="11"/>
        <color theme="1"/>
        <rFont val="宋体"/>
        <charset val="134"/>
        <scheme val="minor"/>
      </rPr>
      <t xml:space="preserve">
</t>
    </r>
    <r>
      <rPr>
        <b/>
        <sz val="11"/>
        <color theme="1"/>
        <rFont val="宋体"/>
        <charset val="134"/>
        <scheme val="minor"/>
      </rPr>
      <t>固定资产情况：
    咨询机械设备还未进行盘点，明天追踪抽盘！另外模具工装工具还请一厂、二厂领导以厂为单位给汇总一下！谢谢！</t>
    </r>
    <r>
      <rPr>
        <b/>
        <sz val="11"/>
        <color theme="1"/>
        <rFont val="微软雅黑"/>
        <charset val="134"/>
      </rPr>
      <t xml:space="preserve">
                请各部门领导多多配合，</t>
    </r>
    <r>
      <rPr>
        <b/>
        <sz val="11"/>
        <color rgb="FFFF0000"/>
        <rFont val="微软雅黑"/>
        <charset val="134"/>
      </rPr>
      <t>盘点汇总后交财务！谢谢！</t>
    </r>
    <r>
      <rPr>
        <b/>
        <sz val="11"/>
        <color theme="1"/>
        <rFont val="微软雅黑"/>
        <charset val="134"/>
      </rPr>
      <t xml:space="preserve">
</t>
    </r>
    <r>
      <rPr>
        <sz val="11"/>
        <color theme="1"/>
        <rFont val="微软雅黑"/>
        <charset val="134"/>
      </rPr>
      <t xml:space="preserve">
</t>
    </r>
  </si>
</sst>
</file>

<file path=xl/styles.xml><?xml version="1.0" encoding="utf-8"?>
<styleSheet xmlns="http://schemas.openxmlformats.org/spreadsheetml/2006/main">
  <numFmts count="17">
    <numFmt numFmtId="41" formatCode="_ * #,##0_ ;_ * \-#,##0_ ;_ * &quot;-&quot;_ ;_ @_ "/>
    <numFmt numFmtId="176" formatCode="_(&quot;$&quot;* #,##0.0_);_(&quot;$&quot;* \(#,##0.0\);_(&quot;$&quot;* &quot;-&quot;??_);_(@_)"/>
    <numFmt numFmtId="177" formatCode="mm/dd/yy_)"/>
    <numFmt numFmtId="44" formatCode="_ &quot;￥&quot;* #,##0.00_ ;_ &quot;￥&quot;* \-#,##0.00_ ;_ &quot;￥&quot;* &quot;-&quot;??_ ;_ @_ "/>
    <numFmt numFmtId="178" formatCode="_-* #,##0.00_-;\-* #,##0.00_-;_-* &quot;-&quot;??_-;_-@_-"/>
    <numFmt numFmtId="43" formatCode="_ * #,##0.00_ ;_ * \-#,##0.00_ ;_ * &quot;-&quot;??_ ;_ @_ "/>
    <numFmt numFmtId="179" formatCode="mmm\ dd\,\ yy"/>
    <numFmt numFmtId="42" formatCode="_ &quot;￥&quot;* #,##0_ ;_ &quot;￥&quot;* \-#,##0_ ;_ &quot;￥&quot;* &quot;-&quot;_ ;_ @_ "/>
    <numFmt numFmtId="180" formatCode="_(&quot;$&quot;* #,##0_);_(&quot;$&quot;* \(#,##0\);_(&quot;$&quot;* &quot;-&quot;??_);_(@_)"/>
    <numFmt numFmtId="181" formatCode="_-* #,##0_-;\-* #,##0_-;_-* &quot;-&quot;_-;_-@_-"/>
    <numFmt numFmtId="182" formatCode="0.00_);[Red]\(0.00\)"/>
    <numFmt numFmtId="183" formatCode="yyyy/m/d;@"/>
    <numFmt numFmtId="184" formatCode="yyyy&quot;年&quot;m&quot;月&quot;d&quot;日&quot;;@"/>
    <numFmt numFmtId="185" formatCode="#,##0.00_ "/>
    <numFmt numFmtId="186" formatCode="0.00_ "/>
    <numFmt numFmtId="187" formatCode="_ * #,##0_ ;_ * \-#,##0_ ;_ * &quot;-&quot;??_ ;_ @_ "/>
    <numFmt numFmtId="188" formatCode="#,##0.00_);[Red]\(#,##0.00\)"/>
  </numFmts>
  <fonts count="95">
    <font>
      <sz val="11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sz val="10"/>
      <name val="微软雅黑"/>
      <charset val="0"/>
    </font>
    <font>
      <b/>
      <sz val="11"/>
      <color theme="1"/>
      <name val="微软雅黑"/>
      <charset val="134"/>
    </font>
    <font>
      <sz val="9"/>
      <color rgb="FFFF0000"/>
      <name val="微软雅黑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name val="仿宋"/>
      <charset val="134"/>
    </font>
    <font>
      <sz val="12"/>
      <color theme="1"/>
      <name val="Times New Roman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sz val="12"/>
      <color indexed="48"/>
      <name val="宋体"/>
      <charset val="134"/>
    </font>
    <font>
      <sz val="12"/>
      <name val="宋体"/>
      <charset val="134"/>
    </font>
    <font>
      <u/>
      <sz val="12"/>
      <color theme="10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name val="微软雅黑"/>
      <charset val="134"/>
    </font>
    <font>
      <sz val="14"/>
      <name val="宋体"/>
      <charset val="134"/>
    </font>
    <font>
      <sz val="16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Times New Roman"/>
      <charset val="134"/>
    </font>
    <font>
      <u/>
      <sz val="10"/>
      <color theme="10"/>
      <name val="宋体"/>
      <charset val="134"/>
    </font>
    <font>
      <b/>
      <sz val="16"/>
      <name val="楷体_GB2312"/>
      <charset val="134"/>
    </font>
    <font>
      <sz val="9"/>
      <name val="微软雅黑"/>
      <charset val="0"/>
    </font>
    <font>
      <sz val="10"/>
      <name val="MS Sans Serif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u/>
      <sz val="9"/>
      <color theme="10"/>
      <name val="微软雅黑"/>
      <charset val="134"/>
    </font>
    <font>
      <sz val="8"/>
      <color theme="1"/>
      <name val="宋体"/>
      <charset val="134"/>
      <scheme val="minor"/>
    </font>
    <font>
      <sz val="10"/>
      <color theme="1"/>
      <name val="华文细黑"/>
      <charset val="134"/>
    </font>
    <font>
      <sz val="10"/>
      <name val="华文细黑"/>
      <charset val="134"/>
    </font>
    <font>
      <sz val="9"/>
      <color indexed="48"/>
      <name val="微软雅黑"/>
      <charset val="134"/>
    </font>
    <font>
      <sz val="9"/>
      <color theme="1"/>
      <name val="宋体"/>
      <charset val="134"/>
      <scheme val="minor"/>
    </font>
    <font>
      <sz val="9"/>
      <name val="MS Sans Serif"/>
      <charset val="134"/>
    </font>
    <font>
      <b/>
      <sz val="9"/>
      <name val="宋体"/>
      <charset val="134"/>
    </font>
    <font>
      <b/>
      <sz val="16"/>
      <color theme="1"/>
      <name val="宋体"/>
      <charset val="134"/>
      <scheme val="minor"/>
    </font>
    <font>
      <b/>
      <sz val="12"/>
      <color theme="1"/>
      <name val="Times New Roman"/>
      <charset val="134"/>
    </font>
    <font>
      <b/>
      <sz val="12"/>
      <color theme="1"/>
      <name val="宋体"/>
      <charset val="134"/>
    </font>
    <font>
      <b/>
      <sz val="12"/>
      <color indexed="48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name val="微软雅黑"/>
      <charset val="134"/>
    </font>
    <font>
      <b/>
      <sz val="9"/>
      <name val="微软雅黑"/>
      <charset val="134"/>
    </font>
    <font>
      <sz val="16"/>
      <name val="仿宋"/>
      <charset val="134"/>
    </font>
    <font>
      <sz val="14"/>
      <name val="仿宋"/>
      <charset val="134"/>
    </font>
    <font>
      <sz val="16"/>
      <name val="楷体_GB2312"/>
      <charset val="134"/>
    </font>
    <font>
      <b/>
      <sz val="16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2"/>
      <name val="华文细黑"/>
      <charset val="134"/>
    </font>
    <font>
      <u/>
      <sz val="14"/>
      <color theme="10"/>
      <name val="宋体"/>
      <charset val="134"/>
    </font>
    <font>
      <sz val="14"/>
      <name val="楷体_GB2312"/>
      <charset val="134"/>
    </font>
    <font>
      <b/>
      <sz val="20"/>
      <color theme="1"/>
      <name val="宋体"/>
      <charset val="134"/>
      <scheme val="minor"/>
    </font>
    <font>
      <sz val="12"/>
      <name val="楷体_GB2312"/>
      <charset val="134"/>
    </font>
    <font>
      <b/>
      <sz val="26"/>
      <name val="楷体_GB2312"/>
      <charset val="134"/>
    </font>
    <font>
      <sz val="20"/>
      <name val="楷体_GB2312"/>
      <charset val="134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Times New Roman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name val="蹈框"/>
      <charset val="134"/>
    </font>
    <font>
      <sz val="10"/>
      <name val="Arial"/>
      <charset val="134"/>
    </font>
    <font>
      <sz val="10"/>
      <name val="MS Sans Serif"/>
      <charset val="134"/>
    </font>
    <font>
      <sz val="10"/>
      <name val="Arial"/>
      <charset val="0"/>
    </font>
    <font>
      <sz val="11"/>
      <color theme="1"/>
      <name val="微软雅黑"/>
      <charset val="134"/>
    </font>
    <font>
      <b/>
      <sz val="11"/>
      <color rgb="FFFF0000"/>
      <name val="微软雅黑"/>
      <charset val="134"/>
    </font>
    <font>
      <vertAlign val="superscript"/>
      <sz val="10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7" fillId="33" borderId="0" applyNumberFormat="0" applyBorder="0" applyAlignment="0" applyProtection="0">
      <alignment vertical="center"/>
    </xf>
    <xf numFmtId="0" fontId="81" fillId="31" borderId="4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9" fontId="17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4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4" borderId="41" applyNumberFormat="0" applyFont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0" borderId="39" applyNumberFormat="0" applyFill="0" applyAlignment="0" applyProtection="0">
      <alignment vertical="center"/>
    </xf>
    <xf numFmtId="0" fontId="73" fillId="0" borderId="39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9" fillId="0" borderId="43" applyNumberFormat="0" applyFill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75" fillId="21" borderId="40" applyNumberFormat="0" applyAlignment="0" applyProtection="0">
      <alignment vertical="center"/>
    </xf>
    <xf numFmtId="180" fontId="17" fillId="0" borderId="0" applyFont="0" applyFill="0" applyBorder="0" applyAlignment="0" applyProtection="0"/>
    <xf numFmtId="0" fontId="82" fillId="21" borderId="44" applyNumberFormat="0" applyAlignment="0" applyProtection="0">
      <alignment vertical="center"/>
    </xf>
    <xf numFmtId="43" fontId="26" fillId="0" borderId="0" applyFont="0" applyFill="0" applyBorder="0" applyAlignment="0" applyProtection="0"/>
    <xf numFmtId="0" fontId="72" fillId="19" borderId="38" applyNumberFormat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83" fillId="0" borderId="45" applyNumberFormat="0" applyFill="0" applyAlignment="0" applyProtection="0">
      <alignment vertical="center"/>
    </xf>
    <xf numFmtId="0" fontId="78" fillId="0" borderId="42" applyNumberFormat="0" applyFill="0" applyAlignment="0" applyProtection="0">
      <alignment vertical="center"/>
    </xf>
    <xf numFmtId="177" fontId="17" fillId="0" borderId="0" applyFont="0" applyFill="0" applyBorder="0" applyAlignment="0" applyProtection="0"/>
    <xf numFmtId="0" fontId="84" fillId="42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17" fillId="0" borderId="0"/>
    <xf numFmtId="0" fontId="67" fillId="12" borderId="0" applyNumberFormat="0" applyBorder="0" applyAlignment="0" applyProtection="0">
      <alignment vertical="center"/>
    </xf>
    <xf numFmtId="0" fontId="74" fillId="3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/>
    <xf numFmtId="0" fontId="26" fillId="0" borderId="0"/>
    <xf numFmtId="41" fontId="26" fillId="0" borderId="0" applyFont="0" applyFill="0" applyBorder="0" applyAlignment="0" applyProtection="0"/>
    <xf numFmtId="181" fontId="77" fillId="0" borderId="0" applyFont="0" applyFill="0" applyBorder="0" applyAlignment="0" applyProtection="0"/>
    <xf numFmtId="178" fontId="77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5" fillId="0" borderId="0"/>
    <xf numFmtId="0" fontId="86" fillId="0" borderId="0"/>
    <xf numFmtId="0" fontId="87" fillId="0" borderId="0"/>
    <xf numFmtId="0" fontId="87" fillId="0" borderId="0"/>
    <xf numFmtId="0" fontId="88" fillId="0" borderId="0"/>
  </cellStyleXfs>
  <cellXfs count="74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2" borderId="1" xfId="54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/>
    <xf numFmtId="0" fontId="7" fillId="0" borderId="0" xfId="0" applyFont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Border="1" applyAlignment="1"/>
    <xf numFmtId="0" fontId="12" fillId="0" borderId="9" xfId="0" applyFont="1" applyBorder="1" applyAlignment="1"/>
    <xf numFmtId="0" fontId="12" fillId="0" borderId="0" xfId="0" applyFont="1" applyAlignment="1"/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/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0" fillId="0" borderId="1" xfId="0" applyFont="1" applyBorder="1">
      <alignment vertical="center"/>
    </xf>
    <xf numFmtId="0" fontId="15" fillId="0" borderId="1" xfId="0" applyFont="1" applyBorder="1" applyAlignment="1">
      <alignment horizontal="center" vertical="center"/>
    </xf>
    <xf numFmtId="14" fontId="10" fillId="0" borderId="1" xfId="0" applyNumberFormat="1" applyFont="1" applyBorder="1">
      <alignment vertical="center"/>
    </xf>
    <xf numFmtId="0" fontId="10" fillId="0" borderId="0" xfId="0" applyFont="1" applyAlignment="1"/>
    <xf numFmtId="0" fontId="16" fillId="0" borderId="1" xfId="54" applyFont="1" applyBorder="1" applyAlignment="1">
      <alignment horizontal="center" vertical="center" wrapText="1"/>
    </xf>
    <xf numFmtId="49" fontId="17" fillId="0" borderId="1" xfId="54" applyNumberFormat="1" applyFont="1" applyBorder="1" applyAlignment="1">
      <alignment horizontal="center" vertical="center" wrapText="1"/>
    </xf>
    <xf numFmtId="0" fontId="17" fillId="0" borderId="1" xfId="54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7" fillId="0" borderId="1" xfId="54" applyFont="1" applyBorder="1" applyAlignment="1">
      <alignment horizontal="center" vertical="justify" wrapText="1"/>
    </xf>
    <xf numFmtId="0" fontId="17" fillId="0" borderId="1" xfId="54" applyFont="1" applyBorder="1" applyAlignment="1">
      <alignment horizontal="center" vertical="center" wrapText="1"/>
    </xf>
    <xf numFmtId="0" fontId="17" fillId="0" borderId="0" xfId="54"/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8" fillId="3" borderId="0" xfId="11" applyFont="1" applyFill="1" applyAlignment="1" applyProtection="1">
      <alignment horizontal="center" vertical="center"/>
    </xf>
    <xf numFmtId="0" fontId="17" fillId="0" borderId="0" xfId="54" applyFont="1"/>
    <xf numFmtId="0" fontId="18" fillId="0" borderId="0" xfId="11" applyFont="1" applyAlignment="1" applyProtection="1">
      <alignment horizontal="center" vertical="center"/>
    </xf>
    <xf numFmtId="0" fontId="17" fillId="0" borderId="0" xfId="54" applyFont="1" applyAlignment="1">
      <alignment horizontal="center" vertical="center" wrapText="1"/>
    </xf>
    <xf numFmtId="0" fontId="17" fillId="0" borderId="0" xfId="54" applyFont="1" applyAlignment="1">
      <alignment vertical="center" wrapText="1"/>
    </xf>
    <xf numFmtId="0" fontId="13" fillId="0" borderId="1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 wrapText="1"/>
    </xf>
    <xf numFmtId="0" fontId="20" fillId="0" borderId="13" xfId="0" applyFont="1" applyBorder="1" applyAlignment="1">
      <alignment horizontal="left" vertical="center"/>
    </xf>
    <xf numFmtId="0" fontId="21" fillId="0" borderId="1" xfId="0" applyFont="1" applyFill="1" applyBorder="1" applyAlignment="1"/>
    <xf numFmtId="0" fontId="10" fillId="0" borderId="1" xfId="0" applyFont="1" applyBorder="1" applyAlignment="1">
      <alignment horizontal="center" vertical="center" shrinkToFit="1"/>
    </xf>
    <xf numFmtId="14" fontId="10" fillId="0" borderId="1" xfId="0" applyNumberFormat="1" applyFont="1" applyBorder="1" applyAlignment="1">
      <alignment vertical="center" shrinkToFit="1"/>
    </xf>
    <xf numFmtId="0" fontId="10" fillId="0" borderId="1" xfId="0" applyFont="1" applyBorder="1" applyAlignment="1">
      <alignment vertical="center" shrinkToFit="1"/>
    </xf>
    <xf numFmtId="43" fontId="10" fillId="0" borderId="1" xfId="9" applyFont="1" applyBorder="1">
      <alignment vertical="center"/>
    </xf>
    <xf numFmtId="43" fontId="2" fillId="0" borderId="1" xfId="9" applyFont="1" applyBorder="1">
      <alignment vertical="center"/>
    </xf>
    <xf numFmtId="0" fontId="21" fillId="0" borderId="13" xfId="0" applyFont="1" applyFill="1" applyBorder="1" applyAlignment="1">
      <alignment vertical="center"/>
    </xf>
    <xf numFmtId="0" fontId="21" fillId="0" borderId="14" xfId="0" applyFont="1" applyFill="1" applyBorder="1" applyAlignment="1">
      <alignment vertical="center"/>
    </xf>
    <xf numFmtId="0" fontId="21" fillId="0" borderId="8" xfId="0" applyFont="1" applyFill="1" applyBorder="1" applyAlignment="1">
      <alignment vertical="center"/>
    </xf>
    <xf numFmtId="43" fontId="2" fillId="0" borderId="10" xfId="9" applyFont="1" applyBorder="1">
      <alignment vertical="center"/>
    </xf>
    <xf numFmtId="0" fontId="5" fillId="0" borderId="1" xfId="0" applyFont="1" applyBorder="1" applyAlignment="1">
      <alignment vertical="center"/>
    </xf>
    <xf numFmtId="0" fontId="21" fillId="0" borderId="8" xfId="0" applyFont="1" applyFill="1" applyBorder="1" applyAlignment="1"/>
    <xf numFmtId="0" fontId="22" fillId="0" borderId="0" xfId="54" applyFont="1"/>
    <xf numFmtId="0" fontId="17" fillId="0" borderId="0" xfId="54" applyFill="1"/>
    <xf numFmtId="0" fontId="23" fillId="0" borderId="0" xfId="54" applyFont="1" applyBorder="1" applyAlignment="1">
      <alignment horizontal="center"/>
    </xf>
    <xf numFmtId="0" fontId="17" fillId="0" borderId="1" xfId="54" applyFill="1" applyBorder="1"/>
    <xf numFmtId="0" fontId="17" fillId="0" borderId="1" xfId="54" applyBorder="1"/>
    <xf numFmtId="0" fontId="17" fillId="0" borderId="1" xfId="54" applyFont="1" applyBorder="1"/>
    <xf numFmtId="0" fontId="12" fillId="0" borderId="9" xfId="0" applyFont="1" applyBorder="1" applyAlignment="1">
      <alignment horizontal="left"/>
    </xf>
    <xf numFmtId="0" fontId="17" fillId="0" borderId="0" xfId="54" applyBorder="1"/>
    <xf numFmtId="0" fontId="17" fillId="4" borderId="1" xfId="54" applyFont="1" applyFill="1" applyBorder="1" applyAlignment="1">
      <alignment horizontal="center" vertical="center"/>
    </xf>
    <xf numFmtId="0" fontId="17" fillId="4" borderId="1" xfId="54" applyFont="1" applyFill="1" applyBorder="1" applyAlignment="1">
      <alignment vertical="center" wrapText="1"/>
    </xf>
    <xf numFmtId="0" fontId="17" fillId="4" borderId="1" xfId="54" applyFont="1" applyFill="1" applyBorder="1" applyAlignment="1">
      <alignment vertical="center"/>
    </xf>
    <xf numFmtId="0" fontId="18" fillId="0" borderId="0" xfId="11" applyFill="1" applyAlignment="1" applyProtection="1">
      <alignment horizontal="center" vertical="center"/>
    </xf>
    <xf numFmtId="0" fontId="24" fillId="0" borderId="0" xfId="54" applyFont="1" applyFill="1" applyAlignment="1">
      <alignment horizontal="center" vertical="center" wrapText="1"/>
    </xf>
    <xf numFmtId="0" fontId="24" fillId="0" borderId="0" xfId="54" applyFont="1" applyFill="1" applyAlignment="1">
      <alignment vertical="center" wrapText="1"/>
    </xf>
    <xf numFmtId="0" fontId="18" fillId="0" borderId="0" xfId="11" applyAlignment="1" applyProtection="1">
      <alignment horizontal="center" vertical="center"/>
    </xf>
    <xf numFmtId="0" fontId="24" fillId="0" borderId="0" xfId="54" applyFont="1" applyAlignment="1">
      <alignment horizontal="center" vertical="center" wrapText="1"/>
    </xf>
    <xf numFmtId="0" fontId="24" fillId="0" borderId="0" xfId="54" applyFont="1" applyAlignment="1">
      <alignment vertical="center" wrapText="1"/>
    </xf>
    <xf numFmtId="0" fontId="25" fillId="0" borderId="0" xfId="54" applyFont="1" applyAlignment="1">
      <alignment vertical="center"/>
    </xf>
    <xf numFmtId="0" fontId="25" fillId="0" borderId="0" xfId="54" applyFont="1" applyAlignment="1">
      <alignment horizontal="center" vertical="center" wrapText="1"/>
    </xf>
    <xf numFmtId="0" fontId="25" fillId="0" borderId="0" xfId="54" applyFont="1" applyAlignment="1">
      <alignment vertical="center" wrapText="1"/>
    </xf>
    <xf numFmtId="0" fontId="19" fillId="0" borderId="0" xfId="0" applyFont="1">
      <alignment vertical="center"/>
    </xf>
    <xf numFmtId="0" fontId="17" fillId="0" borderId="0" xfId="54" applyFont="1" applyAlignment="1">
      <alignment vertical="center"/>
    </xf>
    <xf numFmtId="0" fontId="23" fillId="0" borderId="0" xfId="54" applyFont="1" applyBorder="1" applyAlignment="1">
      <alignment horizontal="center" vertical="center"/>
    </xf>
    <xf numFmtId="0" fontId="25" fillId="0" borderId="0" xfId="54" applyNumberFormat="1" applyFont="1" applyBorder="1" applyAlignment="1">
      <alignment horizontal="left" vertical="center"/>
    </xf>
    <xf numFmtId="49" fontId="25" fillId="0" borderId="0" xfId="54" applyNumberFormat="1" applyFont="1" applyBorder="1" applyAlignment="1">
      <alignment horizontal="left" vertical="center"/>
    </xf>
    <xf numFmtId="49" fontId="25" fillId="0" borderId="0" xfId="54" applyNumberFormat="1" applyFont="1" applyBorder="1" applyAlignment="1">
      <alignment horizontal="center" vertical="center"/>
    </xf>
    <xf numFmtId="0" fontId="25" fillId="0" borderId="0" xfId="54" applyFont="1" applyBorder="1" applyAlignment="1">
      <alignment horizontal="center" vertical="center"/>
    </xf>
    <xf numFmtId="0" fontId="25" fillId="0" borderId="1" xfId="54" applyFont="1" applyBorder="1" applyAlignment="1" applyProtection="1">
      <alignment horizontal="center" vertical="center" wrapText="1"/>
      <protection locked="0"/>
    </xf>
    <xf numFmtId="0" fontId="25" fillId="5" borderId="1" xfId="54" applyFont="1" applyFill="1" applyBorder="1" applyAlignment="1" applyProtection="1">
      <alignment horizontal="center" vertical="center" wrapText="1"/>
      <protection locked="0"/>
    </xf>
    <xf numFmtId="49" fontId="25" fillId="0" borderId="1" xfId="54" applyNumberFormat="1" applyFont="1" applyBorder="1" applyAlignment="1">
      <alignment horizontal="center" vertical="center" wrapText="1"/>
    </xf>
    <xf numFmtId="49" fontId="25" fillId="5" borderId="1" xfId="54" applyNumberFormat="1" applyFont="1" applyFill="1" applyBorder="1" applyAlignment="1">
      <alignment horizontal="center" vertical="center" wrapText="1"/>
    </xf>
    <xf numFmtId="0" fontId="25" fillId="0" borderId="1" xfId="54" applyFont="1" applyBorder="1" applyAlignment="1">
      <alignment vertical="center"/>
    </xf>
    <xf numFmtId="0" fontId="25" fillId="0" borderId="15" xfId="54" applyFont="1" applyBorder="1" applyAlignment="1">
      <alignment vertical="center"/>
    </xf>
    <xf numFmtId="0" fontId="25" fillId="0" borderId="0" xfId="54" applyFont="1" applyBorder="1" applyAlignment="1">
      <alignment vertical="center"/>
    </xf>
    <xf numFmtId="0" fontId="25" fillId="0" borderId="0" xfId="54" applyFont="1" applyBorder="1" applyAlignment="1">
      <alignment vertical="justify"/>
    </xf>
    <xf numFmtId="0" fontId="19" fillId="0" borderId="0" xfId="0" applyFont="1" applyAlignment="1">
      <alignment vertical="center"/>
    </xf>
    <xf numFmtId="0" fontId="25" fillId="0" borderId="1" xfId="54" applyFont="1" applyBorder="1" applyAlignment="1">
      <alignment horizontal="center" vertical="center" wrapText="1"/>
    </xf>
    <xf numFmtId="49" fontId="26" fillId="0" borderId="1" xfId="54" applyNumberFormat="1" applyFont="1" applyBorder="1" applyAlignment="1">
      <alignment horizontal="center" vertical="center" wrapText="1"/>
    </xf>
    <xf numFmtId="0" fontId="25" fillId="0" borderId="1" xfId="54" applyFont="1" applyBorder="1" applyAlignment="1">
      <alignment vertical="center" wrapText="1"/>
    </xf>
    <xf numFmtId="0" fontId="25" fillId="0" borderId="0" xfId="54" applyFont="1"/>
    <xf numFmtId="0" fontId="27" fillId="0" borderId="0" xfId="11" applyFont="1" applyAlignment="1" applyProtection="1">
      <alignment horizontal="center" vertical="center"/>
    </xf>
    <xf numFmtId="0" fontId="23" fillId="0" borderId="0" xfId="54" applyFont="1" applyAlignment="1">
      <alignment horizontal="center"/>
    </xf>
    <xf numFmtId="0" fontId="12" fillId="0" borderId="0" xfId="54" applyFont="1" applyBorder="1"/>
    <xf numFmtId="0" fontId="12" fillId="0" borderId="0" xfId="54" applyFont="1" applyBorder="1" applyAlignment="1"/>
    <xf numFmtId="0" fontId="12" fillId="0" borderId="0" xfId="54" applyFont="1"/>
    <xf numFmtId="0" fontId="12" fillId="0" borderId="16" xfId="54" applyFont="1" applyBorder="1" applyAlignment="1">
      <alignment horizontal="center" vertical="center"/>
    </xf>
    <xf numFmtId="0" fontId="12" fillId="0" borderId="17" xfId="54" applyFont="1" applyBorder="1" applyAlignment="1">
      <alignment horizontal="center" vertical="center"/>
    </xf>
    <xf numFmtId="0" fontId="12" fillId="0" borderId="18" xfId="54" applyFont="1" applyBorder="1" applyAlignment="1">
      <alignment horizontal="center" vertical="center"/>
    </xf>
    <xf numFmtId="0" fontId="12" fillId="0" borderId="1" xfId="54" applyFont="1" applyBorder="1" applyAlignment="1">
      <alignment horizontal="center" vertical="center"/>
    </xf>
    <xf numFmtId="0" fontId="12" fillId="0" borderId="10" xfId="54" applyFont="1" applyBorder="1" applyAlignment="1">
      <alignment horizontal="center" vertical="center"/>
    </xf>
    <xf numFmtId="0" fontId="12" fillId="0" borderId="19" xfId="54" applyFont="1" applyBorder="1" applyAlignment="1">
      <alignment horizontal="center" vertical="center"/>
    </xf>
    <xf numFmtId="0" fontId="12" fillId="0" borderId="20" xfId="54" applyFont="1" applyBorder="1" applyAlignment="1">
      <alignment horizontal="center" vertical="center"/>
    </xf>
    <xf numFmtId="0" fontId="12" fillId="0" borderId="21" xfId="54" applyFont="1" applyBorder="1" applyAlignment="1">
      <alignment horizontal="center" vertical="center"/>
    </xf>
    <xf numFmtId="0" fontId="12" fillId="0" borderId="22" xfId="54" applyFont="1" applyBorder="1" applyAlignment="1">
      <alignment horizontal="center" vertical="center"/>
    </xf>
    <xf numFmtId="0" fontId="12" fillId="0" borderId="23" xfId="54" applyFont="1" applyBorder="1" applyAlignment="1">
      <alignment horizontal="center" vertical="center"/>
    </xf>
    <xf numFmtId="0" fontId="12" fillId="0" borderId="0" xfId="54" applyFont="1" applyAlignment="1">
      <alignment horizontal="right"/>
    </xf>
    <xf numFmtId="0" fontId="24" fillId="0" borderId="0" xfId="54" applyFont="1" applyAlignment="1">
      <alignment vertical="center"/>
    </xf>
    <xf numFmtId="0" fontId="12" fillId="0" borderId="24" xfId="54" applyFont="1" applyBorder="1" applyAlignment="1">
      <alignment horizontal="center" vertical="center"/>
    </xf>
    <xf numFmtId="0" fontId="12" fillId="0" borderId="25" xfId="54" applyFont="1" applyBorder="1" applyAlignment="1">
      <alignment horizontal="center" vertical="center"/>
    </xf>
    <xf numFmtId="0" fontId="12" fillId="0" borderId="26" xfId="54" applyFont="1" applyBorder="1" applyAlignment="1">
      <alignment horizontal="center" vertical="center"/>
    </xf>
    <xf numFmtId="0" fontId="12" fillId="0" borderId="27" xfId="54" applyFont="1" applyBorder="1" applyAlignment="1">
      <alignment horizontal="center" vertical="center"/>
    </xf>
    <xf numFmtId="0" fontId="12" fillId="0" borderId="28" xfId="54" applyFont="1" applyBorder="1" applyAlignment="1">
      <alignment horizontal="center" vertical="center"/>
    </xf>
    <xf numFmtId="0" fontId="12" fillId="0" borderId="29" xfId="54" applyFont="1" applyBorder="1" applyAlignment="1">
      <alignment horizontal="center" vertical="center"/>
    </xf>
    <xf numFmtId="0" fontId="17" fillId="0" borderId="0" xfId="54" applyFont="1" applyAlignment="1">
      <alignment horizontal="center"/>
    </xf>
    <xf numFmtId="0" fontId="28" fillId="0" borderId="0" xfId="54" applyFont="1" applyAlignment="1">
      <alignment horizontal="center" vertical="center"/>
    </xf>
    <xf numFmtId="0" fontId="17" fillId="0" borderId="0" xfId="54" applyFont="1" applyBorder="1" applyAlignment="1">
      <alignment horizontal="center"/>
    </xf>
    <xf numFmtId="0" fontId="17" fillId="0" borderId="0" xfId="54" applyFont="1" applyBorder="1" applyAlignment="1">
      <alignment horizontal="right"/>
    </xf>
    <xf numFmtId="0" fontId="17" fillId="0" borderId="0" xfId="54" applyFont="1" applyBorder="1" applyAlignment="1">
      <alignment horizontal="left"/>
    </xf>
    <xf numFmtId="49" fontId="17" fillId="0" borderId="0" xfId="54" applyNumberFormat="1" applyFont="1" applyBorder="1" applyAlignment="1">
      <alignment vertical="center" wrapText="1"/>
    </xf>
    <xf numFmtId="0" fontId="17" fillId="0" borderId="9" xfId="54" applyFont="1" applyBorder="1" applyAlignment="1">
      <alignment horizontal="right"/>
    </xf>
    <xf numFmtId="49" fontId="17" fillId="0" borderId="9" xfId="54" applyNumberFormat="1" applyBorder="1" applyAlignment="1">
      <alignment horizontal="center" vertical="center" wrapText="1"/>
    </xf>
    <xf numFmtId="49" fontId="17" fillId="0" borderId="9" xfId="54" applyNumberFormat="1" applyFont="1" applyBorder="1" applyAlignment="1">
      <alignment horizontal="center" vertical="center" wrapText="1"/>
    </xf>
    <xf numFmtId="0" fontId="17" fillId="0" borderId="1" xfId="54" applyFont="1" applyFill="1" applyBorder="1" applyAlignment="1">
      <alignment horizontal="center" vertical="center" wrapText="1"/>
    </xf>
    <xf numFmtId="0" fontId="17" fillId="0" borderId="1" xfId="54" applyFont="1" applyBorder="1" applyAlignment="1">
      <alignment horizontal="center"/>
    </xf>
    <xf numFmtId="0" fontId="17" fillId="0" borderId="15" xfId="54" applyFont="1" applyBorder="1" applyAlignment="1">
      <alignment horizontal="center"/>
    </xf>
    <xf numFmtId="0" fontId="17" fillId="0" borderId="1" xfId="54" applyFont="1" applyFill="1" applyBorder="1" applyAlignment="1">
      <alignment horizontal="center" vertical="center"/>
    </xf>
    <xf numFmtId="0" fontId="17" fillId="0" borderId="0" xfId="54" applyFont="1" applyFill="1" applyAlignment="1">
      <alignment vertical="center"/>
    </xf>
    <xf numFmtId="0" fontId="17" fillId="0" borderId="0" xfId="54" applyFont="1" applyFill="1"/>
    <xf numFmtId="0" fontId="25" fillId="0" borderId="0" xfId="54" applyFont="1" applyFill="1" applyAlignment="1">
      <alignment horizontal="center"/>
    </xf>
    <xf numFmtId="0" fontId="17" fillId="0" borderId="0" xfId="54" applyFont="1" applyFill="1" applyAlignment="1">
      <alignment horizontal="center"/>
    </xf>
    <xf numFmtId="182" fontId="17" fillId="0" borderId="0" xfId="54" applyNumberFormat="1" applyFont="1" applyFill="1" applyAlignment="1">
      <alignment horizontal="center"/>
    </xf>
    <xf numFmtId="43" fontId="17" fillId="0" borderId="0" xfId="9" applyFont="1" applyFill="1" applyAlignment="1">
      <alignment horizontal="center"/>
    </xf>
    <xf numFmtId="0" fontId="28" fillId="0" borderId="0" xfId="54" applyFont="1" applyFill="1" applyAlignment="1">
      <alignment horizontal="center" vertical="center"/>
    </xf>
    <xf numFmtId="182" fontId="28" fillId="0" borderId="0" xfId="54" applyNumberFormat="1" applyFont="1" applyFill="1" applyAlignment="1">
      <alignment horizontal="center" vertical="center"/>
    </xf>
    <xf numFmtId="0" fontId="17" fillId="6" borderId="1" xfId="54" applyFont="1" applyFill="1" applyBorder="1" applyAlignment="1">
      <alignment horizontal="center" vertical="center" wrapText="1"/>
    </xf>
    <xf numFmtId="182" fontId="17" fillId="6" borderId="1" xfId="54" applyNumberFormat="1" applyFont="1" applyFill="1" applyBorder="1" applyAlignment="1">
      <alignment horizontal="center" vertical="center" wrapText="1"/>
    </xf>
    <xf numFmtId="43" fontId="17" fillId="6" borderId="1" xfId="9" applyFont="1" applyFill="1" applyBorder="1" applyAlignment="1">
      <alignment horizontal="center" vertical="center" wrapText="1"/>
    </xf>
    <xf numFmtId="0" fontId="17" fillId="6" borderId="1" xfId="54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43" fontId="25" fillId="0" borderId="1" xfId="9" applyFont="1" applyFill="1" applyBorder="1" applyAlignment="1">
      <alignment horizontal="center"/>
    </xf>
    <xf numFmtId="0" fontId="25" fillId="0" borderId="1" xfId="54" applyFont="1" applyFill="1" applyBorder="1" applyAlignment="1">
      <alignment horizontal="center"/>
    </xf>
    <xf numFmtId="43" fontId="25" fillId="0" borderId="1" xfId="54" applyNumberFormat="1" applyFont="1" applyFill="1" applyBorder="1" applyAlignment="1">
      <alignment horizontal="center"/>
    </xf>
    <xf numFmtId="0" fontId="17" fillId="0" borderId="1" xfId="54" applyFont="1" applyFill="1" applyBorder="1" applyAlignment="1">
      <alignment horizontal="center"/>
    </xf>
    <xf numFmtId="0" fontId="25" fillId="0" borderId="1" xfId="54" applyFont="1" applyFill="1" applyBorder="1" applyAlignment="1">
      <alignment horizontal="left"/>
    </xf>
    <xf numFmtId="0" fontId="17" fillId="0" borderId="1" xfId="54" applyFont="1" applyFill="1" applyBorder="1"/>
    <xf numFmtId="182" fontId="17" fillId="0" borderId="1" xfId="54" applyNumberFormat="1" applyFont="1" applyFill="1" applyBorder="1" applyAlignment="1">
      <alignment horizontal="center"/>
    </xf>
    <xf numFmtId="0" fontId="17" fillId="0" borderId="0" xfId="54" applyFont="1" applyFill="1" applyBorder="1"/>
    <xf numFmtId="0" fontId="25" fillId="0" borderId="0" xfId="54" applyFont="1" applyFill="1" applyBorder="1" applyAlignment="1">
      <alignment horizontal="center"/>
    </xf>
    <xf numFmtId="43" fontId="25" fillId="0" borderId="0" xfId="9" applyFont="1" applyFill="1" applyBorder="1" applyAlignment="1">
      <alignment horizontal="center"/>
    </xf>
    <xf numFmtId="182" fontId="17" fillId="0" borderId="0" xfId="54" applyNumberFormat="1" applyFont="1" applyFill="1" applyBorder="1" applyAlignment="1">
      <alignment horizontal="center"/>
    </xf>
    <xf numFmtId="0" fontId="17" fillId="0" borderId="0" xfId="54" applyFont="1" applyFill="1" applyBorder="1" applyAlignment="1">
      <alignment horizontal="center"/>
    </xf>
    <xf numFmtId="43" fontId="25" fillId="0" borderId="0" xfId="54" applyNumberFormat="1" applyFont="1" applyFill="1" applyBorder="1" applyAlignment="1">
      <alignment horizontal="center"/>
    </xf>
    <xf numFmtId="0" fontId="0" fillId="0" borderId="0" xfId="0" applyFill="1">
      <alignment vertical="center"/>
    </xf>
    <xf numFmtId="49" fontId="25" fillId="0" borderId="9" xfId="54" applyNumberFormat="1" applyFont="1" applyBorder="1" applyAlignment="1">
      <alignment vertical="center"/>
    </xf>
    <xf numFmtId="49" fontId="25" fillId="0" borderId="9" xfId="54" applyNumberFormat="1" applyFont="1" applyBorder="1" applyAlignment="1">
      <alignment horizontal="center" vertical="center"/>
    </xf>
    <xf numFmtId="0" fontId="25" fillId="0" borderId="9" xfId="54" applyFont="1" applyBorder="1" applyAlignment="1">
      <alignment vertical="center"/>
    </xf>
    <xf numFmtId="0" fontId="25" fillId="0" borderId="9" xfId="54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49" fontId="17" fillId="5" borderId="1" xfId="54" applyNumberFormat="1" applyFont="1" applyFill="1" applyBorder="1" applyAlignment="1">
      <alignment horizontal="center" vertical="center" wrapText="1"/>
    </xf>
    <xf numFmtId="43" fontId="0" fillId="0" borderId="0" xfId="9">
      <alignment vertical="center"/>
    </xf>
    <xf numFmtId="0" fontId="29" fillId="0" borderId="1" xfId="0" applyFont="1" applyFill="1" applyBorder="1" applyAlignment="1"/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Border="1">
      <alignment vertical="center"/>
    </xf>
    <xf numFmtId="43" fontId="11" fillId="0" borderId="0" xfId="9" applyFont="1" applyAlignment="1">
      <alignment horizontal="center" vertical="center"/>
    </xf>
    <xf numFmtId="43" fontId="10" fillId="0" borderId="0" xfId="9" applyFont="1">
      <alignment vertical="center"/>
    </xf>
    <xf numFmtId="43" fontId="16" fillId="0" borderId="1" xfId="9" applyFont="1" applyFill="1" applyBorder="1" applyAlignment="1" applyProtection="1">
      <alignment horizontal="center" vertical="center" wrapText="1"/>
    </xf>
    <xf numFmtId="43" fontId="17" fillId="5" borderId="1" xfId="9" applyFont="1" applyFill="1" applyBorder="1" applyAlignment="1" applyProtection="1">
      <alignment horizontal="center" vertical="center" wrapText="1"/>
    </xf>
    <xf numFmtId="14" fontId="29" fillId="0" borderId="1" xfId="0" applyNumberFormat="1" applyFont="1" applyFill="1" applyBorder="1" applyAlignment="1"/>
    <xf numFmtId="0" fontId="21" fillId="0" borderId="1" xfId="54" applyFont="1" applyBorder="1"/>
    <xf numFmtId="0" fontId="2" fillId="7" borderId="0" xfId="0" applyFont="1" applyFill="1">
      <alignment vertical="center"/>
    </xf>
    <xf numFmtId="0" fontId="2" fillId="8" borderId="0" xfId="0" applyFont="1" applyFill="1">
      <alignment vertical="center"/>
    </xf>
    <xf numFmtId="0" fontId="2" fillId="9" borderId="0" xfId="0" applyFont="1" applyFill="1">
      <alignment vertical="center"/>
    </xf>
    <xf numFmtId="0" fontId="2" fillId="3" borderId="0" xfId="0" applyFont="1" applyFill="1">
      <alignment vertical="center"/>
    </xf>
    <xf numFmtId="43" fontId="29" fillId="0" borderId="1" xfId="9" applyFont="1" applyFill="1" applyBorder="1" applyAlignment="1"/>
    <xf numFmtId="0" fontId="2" fillId="0" borderId="1" xfId="0" applyNumberFormat="1" applyFont="1" applyBorder="1">
      <alignment vertical="center"/>
    </xf>
    <xf numFmtId="183" fontId="29" fillId="0" borderId="1" xfId="0" applyNumberFormat="1" applyFont="1" applyFill="1" applyBorder="1" applyAlignment="1"/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8" xfId="0" applyFont="1" applyBorder="1">
      <alignment vertical="center"/>
    </xf>
    <xf numFmtId="0" fontId="2" fillId="7" borderId="1" xfId="0" applyFont="1" applyFill="1" applyBorder="1" applyAlignment="1">
      <alignment horizontal="center" vertical="center"/>
    </xf>
    <xf numFmtId="0" fontId="29" fillId="7" borderId="1" xfId="0" applyFont="1" applyFill="1" applyBorder="1" applyAlignment="1"/>
    <xf numFmtId="0" fontId="2" fillId="7" borderId="1" xfId="0" applyFont="1" applyFill="1" applyBorder="1">
      <alignment vertical="center"/>
    </xf>
    <xf numFmtId="183" fontId="29" fillId="7" borderId="1" xfId="0" applyNumberFormat="1" applyFont="1" applyFill="1" applyBorder="1" applyAlignment="1"/>
    <xf numFmtId="43" fontId="2" fillId="7" borderId="1" xfId="9" applyFont="1" applyFill="1" applyBorder="1">
      <alignment vertical="center"/>
    </xf>
    <xf numFmtId="43" fontId="29" fillId="7" borderId="1" xfId="9" applyFont="1" applyFill="1" applyBorder="1" applyAlignment="1"/>
    <xf numFmtId="0" fontId="21" fillId="7" borderId="1" xfId="54" applyFont="1" applyFill="1" applyBorder="1"/>
    <xf numFmtId="0" fontId="29" fillId="3" borderId="1" xfId="0" applyFont="1" applyFill="1" applyBorder="1" applyAlignment="1"/>
    <xf numFmtId="0" fontId="2" fillId="8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/>
    <xf numFmtId="0" fontId="2" fillId="8" borderId="1" xfId="0" applyFont="1" applyFill="1" applyBorder="1">
      <alignment vertical="center"/>
    </xf>
    <xf numFmtId="183" fontId="29" fillId="8" borderId="1" xfId="0" applyNumberFormat="1" applyFont="1" applyFill="1" applyBorder="1" applyAlignment="1"/>
    <xf numFmtId="0" fontId="2" fillId="9" borderId="1" xfId="0" applyFont="1" applyFill="1" applyBorder="1">
      <alignment vertical="center"/>
    </xf>
    <xf numFmtId="43" fontId="2" fillId="9" borderId="1" xfId="9" applyFont="1" applyFill="1" applyBorder="1">
      <alignment vertical="center"/>
    </xf>
    <xf numFmtId="43" fontId="29" fillId="9" borderId="1" xfId="9" applyFont="1" applyFill="1" applyBorder="1" applyAlignment="1"/>
    <xf numFmtId="0" fontId="2" fillId="8" borderId="1" xfId="0" applyNumberFormat="1" applyFont="1" applyFill="1" applyBorder="1">
      <alignment vertical="center"/>
    </xf>
    <xf numFmtId="0" fontId="21" fillId="8" borderId="1" xfId="54" applyFont="1" applyFill="1" applyBorder="1"/>
    <xf numFmtId="0" fontId="2" fillId="9" borderId="1" xfId="0" applyFont="1" applyFill="1" applyBorder="1" applyAlignment="1">
      <alignment horizontal="center" vertical="center"/>
    </xf>
    <xf numFmtId="0" fontId="29" fillId="9" borderId="1" xfId="0" applyFont="1" applyFill="1" applyBorder="1" applyAlignment="1"/>
    <xf numFmtId="183" fontId="29" fillId="9" borderId="1" xfId="0" applyNumberFormat="1" applyFont="1" applyFill="1" applyBorder="1" applyAlignment="1"/>
    <xf numFmtId="0" fontId="21" fillId="9" borderId="1" xfId="54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>
      <alignment vertical="center"/>
    </xf>
    <xf numFmtId="183" fontId="29" fillId="3" borderId="1" xfId="0" applyNumberFormat="1" applyFont="1" applyFill="1" applyBorder="1" applyAlignment="1"/>
    <xf numFmtId="43" fontId="2" fillId="3" borderId="1" xfId="9" applyFont="1" applyFill="1" applyBorder="1">
      <alignment vertical="center"/>
    </xf>
    <xf numFmtId="43" fontId="29" fillId="3" borderId="1" xfId="9" applyFont="1" applyFill="1" applyBorder="1" applyAlignment="1"/>
    <xf numFmtId="0" fontId="21" fillId="3" borderId="1" xfId="54" applyFont="1" applyFill="1" applyBorder="1"/>
    <xf numFmtId="0" fontId="25" fillId="2" borderId="30" xfId="54" applyFont="1" applyFill="1" applyBorder="1" applyAlignment="1" applyProtection="1">
      <alignment horizontal="left" vertical="center" wrapText="1"/>
      <protection locked="0"/>
    </xf>
    <xf numFmtId="0" fontId="30" fillId="0" borderId="0" xfId="0" applyFont="1" applyFill="1" applyBorder="1" applyAlignment="1"/>
    <xf numFmtId="0" fontId="10" fillId="0" borderId="1" xfId="0" applyNumberFormat="1" applyFont="1" applyBorder="1">
      <alignment vertical="center"/>
    </xf>
    <xf numFmtId="0" fontId="17" fillId="0" borderId="1" xfId="54" applyFont="1" applyFill="1" applyBorder="1" applyAlignment="1"/>
    <xf numFmtId="0" fontId="2" fillId="0" borderId="0" xfId="0" applyFont="1" applyFill="1">
      <alignment vertical="center"/>
    </xf>
    <xf numFmtId="0" fontId="11" fillId="0" borderId="0" xfId="0" applyFont="1" applyFill="1" applyAlignment="1">
      <alignment horizontal="center" vertical="center"/>
    </xf>
    <xf numFmtId="0" fontId="12" fillId="0" borderId="9" xfId="0" applyFont="1" applyFill="1" applyBorder="1" applyAlignment="1"/>
    <xf numFmtId="0" fontId="12" fillId="0" borderId="0" xfId="0" applyFont="1" applyFill="1" applyAlignment="1"/>
    <xf numFmtId="0" fontId="12" fillId="0" borderId="0" xfId="0" applyFont="1" applyFill="1" applyBorder="1" applyAlignment="1">
      <alignment horizontal="center" vertical="center"/>
    </xf>
    <xf numFmtId="0" fontId="10" fillId="0" borderId="0" xfId="0" applyFont="1" applyFill="1">
      <alignment vertical="center"/>
    </xf>
    <xf numFmtId="0" fontId="12" fillId="0" borderId="0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0" fillId="0" borderId="8" xfId="0" applyFont="1" applyFill="1" applyBorder="1">
      <alignment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" xfId="0" applyFont="1" applyFill="1" applyBorder="1">
      <alignment vertical="center"/>
    </xf>
    <xf numFmtId="0" fontId="10" fillId="0" borderId="0" xfId="0" applyFont="1" applyFill="1" applyAlignment="1"/>
    <xf numFmtId="0" fontId="10" fillId="0" borderId="13" xfId="0" applyFont="1" applyFill="1" applyBorder="1" applyAlignment="1">
      <alignment horizontal="center" vertical="center" wrapText="1"/>
    </xf>
    <xf numFmtId="0" fontId="16" fillId="0" borderId="1" xfId="54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49" fontId="17" fillId="0" borderId="1" xfId="54" applyNumberFormat="1" applyFont="1" applyFill="1" applyBorder="1" applyAlignment="1">
      <alignment horizontal="center" vertical="center" wrapText="1"/>
    </xf>
    <xf numFmtId="43" fontId="2" fillId="0" borderId="1" xfId="9" applyFont="1" applyFill="1" applyBorder="1">
      <alignment vertical="center"/>
    </xf>
    <xf numFmtId="0" fontId="17" fillId="0" borderId="1" xfId="54" applyFont="1" applyFill="1" applyBorder="1" applyAlignment="1">
      <alignment horizontal="center" vertical="justify" wrapText="1"/>
    </xf>
    <xf numFmtId="0" fontId="10" fillId="0" borderId="13" xfId="0" applyFont="1" applyFill="1" applyBorder="1" applyAlignment="1">
      <alignment horizontal="center" vertical="center"/>
    </xf>
    <xf numFmtId="0" fontId="21" fillId="0" borderId="1" xfId="54" applyFont="1" applyFill="1" applyBorder="1"/>
    <xf numFmtId="14" fontId="10" fillId="0" borderId="1" xfId="0" applyNumberFormat="1" applyFont="1" applyFill="1" applyBorder="1">
      <alignment vertical="center"/>
    </xf>
    <xf numFmtId="43" fontId="0" fillId="0" borderId="0" xfId="9" applyAlignment="1">
      <alignment horizontal="right" vertical="center"/>
    </xf>
    <xf numFmtId="0" fontId="2" fillId="0" borderId="1" xfId="0" applyFont="1" applyFill="1" applyBorder="1" applyAlignment="1">
      <alignment horizontal="center" vertical="center" wrapText="1"/>
    </xf>
    <xf numFmtId="43" fontId="11" fillId="0" borderId="0" xfId="9" applyFont="1" applyAlignment="1">
      <alignment horizontal="right" vertical="center"/>
    </xf>
    <xf numFmtId="43" fontId="10" fillId="0" borderId="0" xfId="9" applyFont="1" applyAlignment="1">
      <alignment horizontal="right" vertical="center"/>
    </xf>
    <xf numFmtId="43" fontId="12" fillId="0" borderId="9" xfId="9" applyFont="1" applyBorder="1" applyAlignment="1">
      <alignment horizontal="right"/>
    </xf>
    <xf numFmtId="43" fontId="16" fillId="0" borderId="1" xfId="9" applyFont="1" applyFill="1" applyBorder="1" applyAlignment="1" applyProtection="1">
      <alignment horizontal="right" vertical="center" wrapText="1"/>
    </xf>
    <xf numFmtId="43" fontId="17" fillId="5" borderId="1" xfId="9" applyFont="1" applyFill="1" applyBorder="1" applyAlignment="1" applyProtection="1">
      <alignment horizontal="right" vertical="center" wrapText="1"/>
    </xf>
    <xf numFmtId="49" fontId="21" fillId="0" borderId="1" xfId="54" applyNumberFormat="1" applyFont="1" applyFill="1" applyBorder="1" applyAlignment="1">
      <alignment horizontal="center" vertical="center" wrapText="1"/>
    </xf>
    <xf numFmtId="43" fontId="21" fillId="0" borderId="1" xfId="9" applyFont="1" applyFill="1" applyBorder="1" applyAlignment="1" applyProtection="1">
      <alignment horizontal="right" vertical="center" wrapText="1"/>
    </xf>
    <xf numFmtId="0" fontId="21" fillId="0" borderId="1" xfId="54" applyFont="1" applyFill="1" applyBorder="1" applyAlignment="1">
      <alignment horizontal="center" vertical="center"/>
    </xf>
    <xf numFmtId="0" fontId="21" fillId="0" borderId="1" xfId="54" applyFont="1" applyFill="1" applyBorder="1" applyAlignment="1">
      <alignment horizontal="center" vertical="center" wrapText="1"/>
    </xf>
    <xf numFmtId="0" fontId="21" fillId="0" borderId="1" xfId="54" applyFont="1" applyFill="1" applyBorder="1" applyAlignment="1">
      <alignment horizontal="center" vertical="justify" wrapText="1"/>
    </xf>
    <xf numFmtId="0" fontId="31" fillId="0" borderId="0" xfId="0" applyFont="1" applyFill="1" applyBorder="1" applyAlignment="1"/>
    <xf numFmtId="43" fontId="30" fillId="0" borderId="0" xfId="9" applyFont="1" applyAlignment="1"/>
    <xf numFmtId="43" fontId="2" fillId="0" borderId="1" xfId="9" applyFont="1" applyFill="1" applyBorder="1" applyAlignment="1">
      <alignment horizontal="right" vertical="center"/>
    </xf>
    <xf numFmtId="43" fontId="2" fillId="0" borderId="1" xfId="9" applyFont="1" applyBorder="1" applyAlignment="1">
      <alignment horizontal="right" vertical="center"/>
    </xf>
    <xf numFmtId="0" fontId="4" fillId="0" borderId="0" xfId="0" applyFont="1">
      <alignment vertical="center"/>
    </xf>
    <xf numFmtId="14" fontId="4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83" fontId="4" fillId="0" borderId="1" xfId="0" applyNumberFormat="1" applyFont="1" applyBorder="1" applyAlignment="1">
      <alignment horizontal="left" vertical="center"/>
    </xf>
    <xf numFmtId="43" fontId="4" fillId="0" borderId="1" xfId="9" applyFont="1" applyBorder="1">
      <alignment vertical="center"/>
    </xf>
    <xf numFmtId="0" fontId="5" fillId="0" borderId="1" xfId="54" applyFont="1" applyBorder="1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0" fillId="0" borderId="0" xfId="0" applyFill="1" applyAlignment="1"/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2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/>
    </xf>
    <xf numFmtId="0" fontId="2" fillId="3" borderId="12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/>
    </xf>
    <xf numFmtId="0" fontId="21" fillId="0" borderId="12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/>
    </xf>
    <xf numFmtId="43" fontId="12" fillId="0" borderId="0" xfId="9" applyFont="1" applyBorder="1" applyAlignment="1"/>
    <xf numFmtId="0" fontId="10" fillId="0" borderId="1" xfId="0" applyFont="1" applyFill="1" applyBorder="1" applyAlignment="1">
      <alignment horizontal="left" vertical="center"/>
    </xf>
    <xf numFmtId="183" fontId="2" fillId="0" borderId="1" xfId="0" applyNumberFormat="1" applyFont="1" applyFill="1" applyBorder="1" applyAlignment="1">
      <alignment horizontal="left" vertical="center"/>
    </xf>
    <xf numFmtId="183" fontId="2" fillId="3" borderId="1" xfId="0" applyNumberFormat="1" applyFont="1" applyFill="1" applyBorder="1" applyAlignment="1">
      <alignment horizontal="left" vertical="center"/>
    </xf>
    <xf numFmtId="183" fontId="21" fillId="0" borderId="1" xfId="0" applyNumberFormat="1" applyFont="1" applyFill="1" applyBorder="1" applyAlignment="1">
      <alignment horizontal="left" vertical="center"/>
    </xf>
    <xf numFmtId="43" fontId="21" fillId="0" borderId="1" xfId="9" applyFont="1" applyBorder="1">
      <alignment vertical="center"/>
    </xf>
    <xf numFmtId="0" fontId="21" fillId="0" borderId="1" xfId="54" applyFont="1" applyFill="1" applyBorder="1" applyAlignment="1"/>
    <xf numFmtId="0" fontId="21" fillId="3" borderId="1" xfId="54" applyFont="1" applyFill="1" applyBorder="1" applyAlignment="1"/>
    <xf numFmtId="0" fontId="32" fillId="0" borderId="0" xfId="0" applyFont="1" applyFill="1" applyAlignment="1">
      <alignment vertical="center"/>
    </xf>
    <xf numFmtId="0" fontId="21" fillId="3" borderId="1" xfId="0" applyFont="1" applyFill="1" applyBorder="1" applyAlignment="1">
      <alignment vertical="center"/>
    </xf>
    <xf numFmtId="0" fontId="21" fillId="3" borderId="12" xfId="0" applyNumberFormat="1" applyFont="1" applyFill="1" applyBorder="1" applyAlignment="1">
      <alignment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center" vertical="center"/>
    </xf>
    <xf numFmtId="183" fontId="21" fillId="3" borderId="1" xfId="0" applyNumberFormat="1" applyFont="1" applyFill="1" applyBorder="1" applyAlignment="1">
      <alignment horizontal="left" vertical="center"/>
    </xf>
    <xf numFmtId="43" fontId="21" fillId="3" borderId="1" xfId="9" applyFont="1" applyFill="1" applyBorder="1">
      <alignment vertical="center"/>
    </xf>
    <xf numFmtId="0" fontId="32" fillId="3" borderId="0" xfId="0" applyFont="1" applyFill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5" borderId="12" xfId="0" applyNumberFormat="1" applyFont="1" applyFill="1" applyBorder="1" applyAlignment="1">
      <alignment vertical="center"/>
    </xf>
    <xf numFmtId="0" fontId="2" fillId="5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12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183" fontId="2" fillId="5" borderId="1" xfId="0" applyNumberFormat="1" applyFont="1" applyFill="1" applyBorder="1" applyAlignment="1">
      <alignment horizontal="left" vertical="center"/>
    </xf>
    <xf numFmtId="43" fontId="2" fillId="5" borderId="1" xfId="9" applyFont="1" applyFill="1" applyBorder="1">
      <alignment vertical="center"/>
    </xf>
    <xf numFmtId="183" fontId="2" fillId="4" borderId="1" xfId="0" applyNumberFormat="1" applyFont="1" applyFill="1" applyBorder="1" applyAlignment="1">
      <alignment horizontal="left" vertical="center"/>
    </xf>
    <xf numFmtId="43" fontId="2" fillId="4" borderId="1" xfId="9" applyFont="1" applyFill="1" applyBorder="1">
      <alignment vertical="center"/>
    </xf>
    <xf numFmtId="0" fontId="21" fillId="5" borderId="1" xfId="54" applyFont="1" applyFill="1" applyBorder="1" applyAlignment="1"/>
    <xf numFmtId="0" fontId="21" fillId="4" borderId="1" xfId="54" applyFont="1" applyFill="1" applyBorder="1" applyAlignment="1"/>
    <xf numFmtId="0" fontId="0" fillId="4" borderId="0" xfId="0" applyFill="1" applyAlignment="1">
      <alignment vertical="center"/>
    </xf>
    <xf numFmtId="0" fontId="2" fillId="0" borderId="1" xfId="0" applyNumberFormat="1" applyFont="1" applyFill="1" applyBorder="1" applyAlignment="1">
      <alignment vertical="center"/>
    </xf>
    <xf numFmtId="0" fontId="29" fillId="0" borderId="1" xfId="0" applyNumberFormat="1" applyFont="1" applyFill="1" applyBorder="1" applyAlignment="1"/>
    <xf numFmtId="14" fontId="2" fillId="0" borderId="1" xfId="0" applyNumberFormat="1" applyFont="1" applyFill="1" applyBorder="1" applyAlignment="1">
      <alignment vertical="center"/>
    </xf>
    <xf numFmtId="0" fontId="5" fillId="2" borderId="30" xfId="54" applyFont="1" applyFill="1" applyBorder="1" applyAlignment="1" applyProtection="1">
      <alignment horizontal="left" vertical="center" wrapText="1"/>
      <protection locked="0"/>
    </xf>
    <xf numFmtId="43" fontId="21" fillId="0" borderId="1" xfId="9" applyFont="1" applyFill="1" applyBorder="1">
      <alignment vertical="center"/>
    </xf>
    <xf numFmtId="14" fontId="29" fillId="0" borderId="1" xfId="0" applyNumberFormat="1" applyFont="1" applyFill="1" applyBorder="1" applyAlignment="1">
      <alignment horizontal="left"/>
    </xf>
    <xf numFmtId="0" fontId="29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0" fontId="5" fillId="2" borderId="31" xfId="54" applyFont="1" applyFill="1" applyBorder="1" applyAlignment="1" applyProtection="1">
      <alignment horizontal="left" vertical="center" wrapText="1"/>
      <protection locked="0"/>
    </xf>
    <xf numFmtId="0" fontId="25" fillId="2" borderId="1" xfId="54" applyFont="1" applyFill="1" applyBorder="1" applyAlignment="1" applyProtection="1">
      <alignment horizontal="left" vertical="center" wrapText="1"/>
      <protection locked="0"/>
    </xf>
    <xf numFmtId="0" fontId="25" fillId="2" borderId="0" xfId="54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Alignment="1">
      <alignment vertical="center" wrapText="1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21" fillId="0" borderId="0" xfId="54" applyFont="1" applyAlignment="1">
      <alignment vertical="center"/>
    </xf>
    <xf numFmtId="43" fontId="17" fillId="0" borderId="0" xfId="9" applyFont="1" applyFill="1" applyBorder="1" applyAlignment="1" applyProtection="1">
      <alignment vertical="center"/>
    </xf>
    <xf numFmtId="43" fontId="23" fillId="0" borderId="0" xfId="9" applyFont="1" applyFill="1" applyBorder="1" applyAlignment="1" applyProtection="1">
      <alignment horizontal="center" vertical="center"/>
    </xf>
    <xf numFmtId="49" fontId="25" fillId="0" borderId="0" xfId="54" applyNumberFormat="1" applyFont="1" applyBorder="1" applyAlignment="1">
      <alignment vertical="center"/>
    </xf>
    <xf numFmtId="43" fontId="25" fillId="0" borderId="0" xfId="9" applyFont="1" applyFill="1" applyBorder="1" applyAlignment="1" applyProtection="1">
      <alignment horizontal="center" vertical="center"/>
    </xf>
    <xf numFmtId="43" fontId="25" fillId="0" borderId="1" xfId="9" applyFont="1" applyFill="1" applyBorder="1" applyAlignment="1" applyProtection="1">
      <alignment horizontal="center" vertical="center" wrapText="1"/>
      <protection locked="0"/>
    </xf>
    <xf numFmtId="43" fontId="25" fillId="0" borderId="1" xfId="9" applyFont="1" applyFill="1" applyBorder="1" applyAlignment="1" applyProtection="1">
      <alignment horizontal="center" vertical="center" wrapText="1"/>
    </xf>
    <xf numFmtId="0" fontId="21" fillId="0" borderId="1" xfId="54" applyFont="1" applyBorder="1" applyAlignment="1">
      <alignment vertical="center"/>
    </xf>
    <xf numFmtId="43" fontId="21" fillId="0" borderId="1" xfId="9" applyFont="1" applyFill="1" applyBorder="1" applyAlignment="1" applyProtection="1">
      <alignment vertical="center"/>
    </xf>
    <xf numFmtId="184" fontId="21" fillId="0" borderId="1" xfId="54" applyNumberFormat="1" applyFont="1" applyBorder="1" applyAlignment="1">
      <alignment vertical="center"/>
    </xf>
    <xf numFmtId="0" fontId="29" fillId="0" borderId="0" xfId="0" applyFont="1" applyFill="1" applyBorder="1" applyAlignment="1"/>
    <xf numFmtId="184" fontId="25" fillId="0" borderId="1" xfId="54" applyNumberFormat="1" applyFont="1" applyBorder="1" applyAlignment="1">
      <alignment vertical="center"/>
    </xf>
    <xf numFmtId="43" fontId="25" fillId="0" borderId="1" xfId="9" applyFont="1" applyFill="1" applyBorder="1" applyAlignment="1" applyProtection="1">
      <alignment vertical="center"/>
    </xf>
    <xf numFmtId="43" fontId="25" fillId="0" borderId="15" xfId="9" applyFont="1" applyFill="1" applyBorder="1" applyAlignment="1" applyProtection="1">
      <alignment vertical="center"/>
    </xf>
    <xf numFmtId="43" fontId="25" fillId="0" borderId="0" xfId="9" applyFont="1" applyFill="1" applyBorder="1" applyAlignment="1" applyProtection="1">
      <alignment vertical="justify"/>
    </xf>
    <xf numFmtId="43" fontId="25" fillId="0" borderId="0" xfId="9" applyFont="1" applyFill="1" applyBorder="1" applyAlignment="1" applyProtection="1">
      <alignment vertical="center"/>
    </xf>
    <xf numFmtId="43" fontId="19" fillId="0" borderId="0" xfId="9" applyFont="1">
      <alignment vertical="center"/>
    </xf>
    <xf numFmtId="0" fontId="21" fillId="0" borderId="13" xfId="54" applyFont="1" applyBorder="1" applyAlignment="1">
      <alignment vertical="center"/>
    </xf>
    <xf numFmtId="0" fontId="21" fillId="0" borderId="13" xfId="54" applyFont="1" applyBorder="1" applyAlignment="1">
      <alignment vertical="center" wrapText="1"/>
    </xf>
    <xf numFmtId="0" fontId="21" fillId="0" borderId="14" xfId="54" applyFont="1" applyBorder="1" applyAlignment="1">
      <alignment vertical="center"/>
    </xf>
    <xf numFmtId="0" fontId="21" fillId="0" borderId="14" xfId="54" applyFont="1" applyBorder="1" applyAlignment="1">
      <alignment vertical="center" wrapText="1"/>
    </xf>
    <xf numFmtId="0" fontId="21" fillId="0" borderId="1" xfId="54" applyFont="1" applyBorder="1" applyAlignment="1">
      <alignment vertical="center" wrapText="1"/>
    </xf>
    <xf numFmtId="0" fontId="21" fillId="0" borderId="8" xfId="54" applyFont="1" applyBorder="1" applyAlignment="1">
      <alignment vertical="center"/>
    </xf>
    <xf numFmtId="0" fontId="21" fillId="0" borderId="8" xfId="54" applyFont="1" applyBorder="1" applyAlignment="1">
      <alignment vertical="center" wrapText="1"/>
    </xf>
    <xf numFmtId="0" fontId="25" fillId="0" borderId="8" xfId="54" applyFont="1" applyBorder="1" applyAlignment="1">
      <alignment vertical="center"/>
    </xf>
    <xf numFmtId="0" fontId="25" fillId="0" borderId="8" xfId="54" applyFont="1" applyBorder="1" applyAlignment="1">
      <alignment vertical="center" wrapText="1"/>
    </xf>
    <xf numFmtId="0" fontId="21" fillId="0" borderId="0" xfId="54" applyFont="1"/>
    <xf numFmtId="0" fontId="33" fillId="0" borderId="0" xfId="11" applyFont="1" applyAlignment="1" applyProtection="1">
      <alignment horizontal="center" vertical="center"/>
    </xf>
    <xf numFmtId="0" fontId="21" fillId="0" borderId="0" xfId="54" applyFont="1" applyAlignment="1">
      <alignment horizontal="center" vertical="center" wrapText="1"/>
    </xf>
    <xf numFmtId="0" fontId="21" fillId="0" borderId="0" xfId="54" applyFont="1" applyAlignment="1">
      <alignment vertical="center" wrapText="1"/>
    </xf>
    <xf numFmtId="0" fontId="16" fillId="0" borderId="10" xfId="54" applyFont="1" applyBorder="1" applyAlignment="1">
      <alignment horizontal="center" vertical="center" wrapText="1"/>
    </xf>
    <xf numFmtId="0" fontId="16" fillId="0" borderId="11" xfId="54" applyFont="1" applyBorder="1" applyAlignment="1">
      <alignment horizontal="center" vertical="center" wrapText="1"/>
    </xf>
    <xf numFmtId="0" fontId="16" fillId="0" borderId="12" xfId="54" applyFont="1" applyBorder="1" applyAlignment="1">
      <alignment horizontal="center" vertical="center" wrapText="1"/>
    </xf>
    <xf numFmtId="0" fontId="10" fillId="0" borderId="32" xfId="0" applyFont="1" applyBorder="1">
      <alignment vertical="center"/>
    </xf>
    <xf numFmtId="0" fontId="12" fillId="0" borderId="18" xfId="54" applyFont="1" applyBorder="1"/>
    <xf numFmtId="0" fontId="12" fillId="0" borderId="1" xfId="54" applyFont="1" applyBorder="1"/>
    <xf numFmtId="0" fontId="12" fillId="0" borderId="10" xfId="54" applyFont="1" applyBorder="1"/>
    <xf numFmtId="0" fontId="12" fillId="0" borderId="25" xfId="54" applyFont="1" applyBorder="1"/>
    <xf numFmtId="0" fontId="12" fillId="0" borderId="27" xfId="54" applyFont="1" applyBorder="1"/>
    <xf numFmtId="0" fontId="12" fillId="0" borderId="20" xfId="54" applyFont="1" applyBorder="1" applyAlignment="1">
      <alignment horizontal="center"/>
    </xf>
    <xf numFmtId="0" fontId="12" fillId="0" borderId="21" xfId="54" applyFont="1" applyBorder="1" applyAlignment="1">
      <alignment horizontal="center"/>
    </xf>
    <xf numFmtId="0" fontId="12" fillId="0" borderId="22" xfId="54" applyFont="1" applyBorder="1" applyAlignment="1"/>
    <xf numFmtId="0" fontId="12" fillId="0" borderId="23" xfId="54" applyFont="1" applyBorder="1" applyAlignment="1"/>
    <xf numFmtId="0" fontId="12" fillId="0" borderId="29" xfId="54" applyFont="1" applyBorder="1" applyAlignment="1">
      <alignment horizontal="right"/>
    </xf>
    <xf numFmtId="0" fontId="23" fillId="0" borderId="0" xfId="54" applyFont="1" applyFill="1" applyAlignment="1">
      <alignment horizontal="center"/>
    </xf>
    <xf numFmtId="0" fontId="12" fillId="0" borderId="0" xfId="54" applyFont="1" applyFill="1" applyBorder="1" applyAlignment="1">
      <alignment horizontal="left"/>
    </xf>
    <xf numFmtId="0" fontId="12" fillId="0" borderId="0" xfId="54" applyFont="1" applyFill="1"/>
    <xf numFmtId="0" fontId="12" fillId="0" borderId="0" xfId="54" applyFont="1" applyFill="1" applyAlignment="1">
      <alignment horizontal="right"/>
    </xf>
    <xf numFmtId="0" fontId="12" fillId="0" borderId="33" xfId="54" applyFont="1" applyFill="1" applyBorder="1" applyAlignment="1">
      <alignment horizontal="center" vertical="center"/>
    </xf>
    <xf numFmtId="0" fontId="12" fillId="6" borderId="34" xfId="54" applyFont="1" applyFill="1" applyBorder="1" applyAlignment="1">
      <alignment horizontal="center" vertical="center"/>
    </xf>
    <xf numFmtId="0" fontId="12" fillId="6" borderId="16" xfId="54" applyFont="1" applyFill="1" applyBorder="1" applyAlignment="1">
      <alignment horizontal="center" vertical="center"/>
    </xf>
    <xf numFmtId="0" fontId="12" fillId="6" borderId="17" xfId="54" applyFont="1" applyFill="1" applyBorder="1" applyAlignment="1">
      <alignment horizontal="center" vertical="center"/>
    </xf>
    <xf numFmtId="0" fontId="12" fillId="6" borderId="24" xfId="54" applyFont="1" applyFill="1" applyBorder="1" applyAlignment="1">
      <alignment horizontal="center" vertical="center"/>
    </xf>
    <xf numFmtId="0" fontId="12" fillId="0" borderId="35" xfId="54" applyFont="1" applyFill="1" applyBorder="1" applyAlignment="1">
      <alignment horizontal="center" vertical="center"/>
    </xf>
    <xf numFmtId="0" fontId="12" fillId="0" borderId="8" xfId="54" applyFont="1" applyFill="1" applyBorder="1" applyAlignment="1">
      <alignment horizontal="center" vertical="center"/>
    </xf>
    <xf numFmtId="0" fontId="12" fillId="0" borderId="6" xfId="54" applyFont="1" applyFill="1" applyBorder="1" applyAlignment="1">
      <alignment horizontal="center" vertical="center"/>
    </xf>
    <xf numFmtId="0" fontId="12" fillId="0" borderId="36" xfId="54" applyFont="1" applyFill="1" applyBorder="1" applyAlignment="1">
      <alignment horizontal="center" vertical="center"/>
    </xf>
    <xf numFmtId="0" fontId="12" fillId="0" borderId="20" xfId="54" applyFont="1" applyFill="1" applyBorder="1" applyAlignment="1">
      <alignment horizontal="center" vertical="center"/>
    </xf>
    <xf numFmtId="0" fontId="12" fillId="0" borderId="21" xfId="54" applyFont="1" applyFill="1" applyBorder="1" applyAlignment="1">
      <alignment horizontal="center" vertical="center"/>
    </xf>
    <xf numFmtId="185" fontId="12" fillId="0" borderId="23" xfId="54" applyNumberFormat="1" applyFont="1" applyFill="1" applyBorder="1" applyAlignment="1"/>
    <xf numFmtId="0" fontId="12" fillId="0" borderId="29" xfId="54" applyFont="1" applyFill="1" applyBorder="1" applyAlignment="1">
      <alignment horizontal="right"/>
    </xf>
    <xf numFmtId="0" fontId="12" fillId="0" borderId="0" xfId="54" applyFont="1" applyFill="1" applyBorder="1" applyAlignment="1">
      <alignment horizontal="center" vertical="center"/>
    </xf>
    <xf numFmtId="185" fontId="12" fillId="0" borderId="0" xfId="54" applyNumberFormat="1" applyFont="1" applyFill="1" applyBorder="1" applyAlignment="1"/>
    <xf numFmtId="0" fontId="12" fillId="0" borderId="0" xfId="54" applyFont="1" applyFill="1" applyBorder="1" applyAlignment="1">
      <alignment horizontal="right"/>
    </xf>
    <xf numFmtId="0" fontId="24" fillId="0" borderId="0" xfId="54" applyFont="1" applyFill="1" applyAlignment="1">
      <alignment vertical="center"/>
    </xf>
    <xf numFmtId="0" fontId="19" fillId="0" borderId="0" xfId="0" applyFont="1" applyFill="1">
      <alignment vertical="center"/>
    </xf>
    <xf numFmtId="0" fontId="25" fillId="0" borderId="0" xfId="0" applyFont="1" applyFill="1" applyBorder="1" applyAlignment="1"/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86" fontId="0" fillId="0" borderId="0" xfId="0" applyNumberFormat="1" applyFont="1" applyFill="1" applyAlignment="1">
      <alignment vertical="center"/>
    </xf>
    <xf numFmtId="185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6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86" fontId="9" fillId="0" borderId="0" xfId="0" applyNumberFormat="1" applyFont="1" applyFill="1" applyAlignment="1">
      <alignment horizontal="center" vertical="center"/>
    </xf>
    <xf numFmtId="185" fontId="9" fillId="0" borderId="0" xfId="0" applyNumberFormat="1" applyFont="1" applyFill="1" applyAlignment="1">
      <alignment horizontal="center" vertical="center"/>
    </xf>
    <xf numFmtId="186" fontId="36" fillId="0" borderId="0" xfId="0" applyNumberFormat="1" applyFont="1" applyFill="1" applyBorder="1" applyAlignment="1">
      <alignment vertical="center"/>
    </xf>
    <xf numFmtId="185" fontId="35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horizontal="center" vertical="center"/>
    </xf>
    <xf numFmtId="186" fontId="37" fillId="0" borderId="1" xfId="54" applyNumberFormat="1" applyFont="1" applyBorder="1" applyAlignment="1">
      <alignment horizontal="center" vertical="center" wrapText="1"/>
    </xf>
    <xf numFmtId="185" fontId="37" fillId="0" borderId="1" xfId="54" applyNumberFormat="1" applyFont="1" applyBorder="1" applyAlignment="1">
      <alignment horizontal="center" vertical="center" wrapText="1"/>
    </xf>
    <xf numFmtId="0" fontId="37" fillId="0" borderId="1" xfId="54" applyFont="1" applyBorder="1" applyAlignment="1">
      <alignment horizontal="center" vertical="center" wrapText="1"/>
    </xf>
    <xf numFmtId="186" fontId="21" fillId="0" borderId="1" xfId="54" applyNumberFormat="1" applyFont="1" applyBorder="1" applyAlignment="1">
      <alignment horizontal="center" vertical="center" wrapText="1"/>
    </xf>
    <xf numFmtId="185" fontId="21" fillId="0" borderId="1" xfId="54" applyNumberFormat="1" applyFont="1" applyBorder="1" applyAlignment="1">
      <alignment horizontal="center" vertical="center" wrapText="1"/>
    </xf>
    <xf numFmtId="49" fontId="21" fillId="0" borderId="1" xfId="54" applyNumberFormat="1" applyFont="1" applyBorder="1" applyAlignment="1">
      <alignment horizontal="center" vertical="center" wrapText="1"/>
    </xf>
    <xf numFmtId="186" fontId="2" fillId="0" borderId="1" xfId="0" applyNumberFormat="1" applyFont="1" applyFill="1" applyBorder="1" applyAlignment="1">
      <alignment horizontal="center" vertical="center"/>
    </xf>
    <xf numFmtId="185" fontId="2" fillId="0" borderId="1" xfId="0" applyNumberFormat="1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center" vertical="center"/>
    </xf>
    <xf numFmtId="0" fontId="21" fillId="0" borderId="10" xfId="54" applyFont="1" applyBorder="1" applyAlignment="1">
      <alignment horizontal="center" vertical="center"/>
    </xf>
    <xf numFmtId="0" fontId="21" fillId="0" borderId="1" xfId="54" applyFont="1" applyBorder="1" applyAlignment="1">
      <alignment horizontal="center" vertical="center"/>
    </xf>
    <xf numFmtId="0" fontId="21" fillId="0" borderId="11" xfId="54" applyFont="1" applyBorder="1" applyAlignment="1">
      <alignment horizontal="center" vertical="center"/>
    </xf>
    <xf numFmtId="0" fontId="21" fillId="0" borderId="12" xfId="54" applyFont="1" applyBorder="1" applyAlignment="1">
      <alignment horizontal="center" vertical="center"/>
    </xf>
    <xf numFmtId="0" fontId="21" fillId="0" borderId="1" xfId="54" applyFont="1" applyBorder="1" applyAlignment="1">
      <alignment horizontal="center" vertical="center" wrapText="1"/>
    </xf>
    <xf numFmtId="186" fontId="2" fillId="0" borderId="1" xfId="0" applyNumberFormat="1" applyFont="1" applyFill="1" applyBorder="1" applyAlignment="1">
      <alignment vertical="center"/>
    </xf>
    <xf numFmtId="186" fontId="34" fillId="0" borderId="0" xfId="0" applyNumberFormat="1" applyFont="1" applyFill="1" applyAlignment="1">
      <alignment vertical="center"/>
    </xf>
    <xf numFmtId="185" fontId="34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43" fontId="2" fillId="0" borderId="0" xfId="9" applyFont="1" applyFill="1" applyBorder="1" applyAlignment="1">
      <alignment vertical="center"/>
    </xf>
    <xf numFmtId="182" fontId="2" fillId="0" borderId="0" xfId="9" applyNumberFormat="1" applyFont="1" applyFill="1" applyBorder="1" applyAlignment="1">
      <alignment vertical="center"/>
    </xf>
    <xf numFmtId="185" fontId="2" fillId="0" borderId="0" xfId="0" applyNumberFormat="1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1" fillId="0" borderId="9" xfId="0" applyNumberFormat="1" applyFont="1" applyFill="1" applyBorder="1" applyAlignment="1"/>
    <xf numFmtId="0" fontId="21" fillId="0" borderId="9" xfId="0" applyFont="1" applyFill="1" applyBorder="1" applyAlignment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43" fontId="2" fillId="0" borderId="0" xfId="9" applyFont="1" applyFill="1" applyBorder="1" applyAlignment="1">
      <alignment horizontal="center" vertical="center"/>
    </xf>
    <xf numFmtId="182" fontId="2" fillId="0" borderId="0" xfId="9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43" fontId="37" fillId="0" borderId="1" xfId="9" applyFont="1" applyFill="1" applyBorder="1" applyAlignment="1" applyProtection="1">
      <alignment horizontal="center" vertical="center" wrapText="1"/>
    </xf>
    <xf numFmtId="182" fontId="37" fillId="0" borderId="1" xfId="9" applyNumberFormat="1" applyFont="1" applyFill="1" applyBorder="1" applyAlignment="1" applyProtection="1">
      <alignment horizontal="center" vertical="center" wrapText="1"/>
    </xf>
    <xf numFmtId="43" fontId="21" fillId="0" borderId="1" xfId="9" applyFont="1" applyFill="1" applyBorder="1" applyAlignment="1" applyProtection="1">
      <alignment horizontal="center" vertical="center" wrapText="1"/>
    </xf>
    <xf numFmtId="182" fontId="21" fillId="0" borderId="1" xfId="9" applyNumberFormat="1" applyFont="1" applyFill="1" applyBorder="1" applyAlignment="1" applyProtection="1">
      <alignment horizontal="center" vertical="center" wrapText="1"/>
    </xf>
    <xf numFmtId="186" fontId="2" fillId="0" borderId="1" xfId="9" applyNumberFormat="1" applyFont="1" applyFill="1" applyBorder="1" applyAlignment="1">
      <alignment horizontal="right" vertical="center"/>
    </xf>
    <xf numFmtId="43" fontId="2" fillId="0" borderId="1" xfId="9" applyFont="1" applyFill="1" applyBorder="1" applyAlignment="1">
      <alignment vertical="center"/>
    </xf>
    <xf numFmtId="43" fontId="21" fillId="0" borderId="0" xfId="9" applyFont="1" applyFill="1" applyBorder="1" applyAlignment="1"/>
    <xf numFmtId="185" fontId="2" fillId="0" borderId="0" xfId="0" applyNumberFormat="1" applyFont="1" applyFill="1" applyBorder="1" applyAlignment="1">
      <alignment horizontal="center" vertical="center"/>
    </xf>
    <xf numFmtId="185" fontId="21" fillId="0" borderId="1" xfId="54" applyNumberFormat="1" applyFont="1" applyBorder="1" applyAlignment="1">
      <alignment horizontal="center" vertical="center"/>
    </xf>
    <xf numFmtId="0" fontId="21" fillId="0" borderId="1" xfId="54" applyFont="1" applyBorder="1" applyAlignment="1">
      <alignment horizontal="center" vertical="justify" wrapText="1"/>
    </xf>
    <xf numFmtId="186" fontId="2" fillId="0" borderId="1" xfId="9" applyNumberFormat="1" applyFont="1" applyFill="1" applyBorder="1" applyAlignment="1">
      <alignment vertical="center"/>
    </xf>
    <xf numFmtId="182" fontId="2" fillId="0" borderId="1" xfId="9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 applyProtection="1">
      <alignment horizontal="left"/>
    </xf>
    <xf numFmtId="3" fontId="2" fillId="0" borderId="1" xfId="9" applyNumberFormat="1" applyFont="1" applyFill="1" applyBorder="1" applyAlignment="1">
      <alignment horizontal="right" vertical="center"/>
    </xf>
    <xf numFmtId="187" fontId="2" fillId="0" borderId="1" xfId="9" applyNumberFormat="1" applyFont="1" applyFill="1" applyBorder="1" applyAlignment="1">
      <alignment vertical="center"/>
    </xf>
    <xf numFmtId="43" fontId="2" fillId="2" borderId="1" xfId="9" applyFont="1" applyFill="1" applyBorder="1" applyAlignment="1">
      <alignment vertical="center"/>
    </xf>
    <xf numFmtId="0" fontId="38" fillId="0" borderId="1" xfId="0" applyFont="1" applyFill="1" applyBorder="1" applyAlignment="1">
      <alignment vertical="center"/>
    </xf>
    <xf numFmtId="0" fontId="21" fillId="2" borderId="1" xfId="0" applyFont="1" applyFill="1" applyBorder="1" applyAlignment="1"/>
    <xf numFmtId="186" fontId="2" fillId="2" borderId="1" xfId="9" applyNumberFormat="1" applyFont="1" applyFill="1" applyBorder="1" applyAlignment="1">
      <alignment horizontal="right" vertical="center"/>
    </xf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/>
    <xf numFmtId="0" fontId="40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/>
    </xf>
    <xf numFmtId="0" fontId="2" fillId="10" borderId="1" xfId="0" applyFont="1" applyFill="1" applyBorder="1" applyAlignment="1">
      <alignment horizontal="center" vertical="center"/>
    </xf>
    <xf numFmtId="182" fontId="2" fillId="0" borderId="0" xfId="0" applyNumberFormat="1" applyFont="1" applyFill="1" applyBorder="1" applyAlignment="1">
      <alignment vertical="center"/>
    </xf>
    <xf numFmtId="185" fontId="2" fillId="0" borderId="1" xfId="9" applyNumberFormat="1" applyFont="1" applyFill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2" fillId="4" borderId="0" xfId="0" applyFont="1" applyFill="1">
      <alignment vertical="center"/>
    </xf>
    <xf numFmtId="0" fontId="2" fillId="2" borderId="0" xfId="0" applyFont="1" applyFill="1">
      <alignment vertical="center"/>
    </xf>
    <xf numFmtId="185" fontId="0" fillId="0" borderId="0" xfId="9" applyNumberForma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4" borderId="1" xfId="0" applyFont="1" applyFill="1" applyBorder="1">
      <alignment vertical="center"/>
    </xf>
    <xf numFmtId="185" fontId="11" fillId="0" borderId="0" xfId="9" applyNumberFormat="1" applyFont="1" applyAlignment="1">
      <alignment horizontal="center" vertical="center"/>
    </xf>
    <xf numFmtId="0" fontId="12" fillId="0" borderId="0" xfId="0" applyFont="1" applyBorder="1" applyAlignment="1">
      <alignment horizontal="left"/>
    </xf>
    <xf numFmtId="185" fontId="10" fillId="0" borderId="0" xfId="9" applyNumberFormat="1" applyFont="1">
      <alignment vertical="center"/>
    </xf>
    <xf numFmtId="185" fontId="37" fillId="0" borderId="1" xfId="9" applyNumberFormat="1" applyFont="1" applyFill="1" applyBorder="1" applyAlignment="1" applyProtection="1">
      <alignment horizontal="center" vertical="center" wrapText="1"/>
    </xf>
    <xf numFmtId="185" fontId="21" fillId="0" borderId="1" xfId="9" applyNumberFormat="1" applyFont="1" applyFill="1" applyBorder="1" applyAlignment="1" applyProtection="1">
      <alignment horizontal="center" vertical="center" wrapText="1"/>
    </xf>
    <xf numFmtId="185" fontId="2" fillId="0" borderId="1" xfId="9" applyNumberFormat="1" applyFont="1" applyBorder="1">
      <alignment vertical="center"/>
    </xf>
    <xf numFmtId="185" fontId="2" fillId="4" borderId="1" xfId="9" applyNumberFormat="1" applyFont="1" applyFill="1" applyBorder="1">
      <alignment vertical="center"/>
    </xf>
    <xf numFmtId="43" fontId="12" fillId="0" borderId="0" xfId="9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>
      <alignment vertical="center"/>
    </xf>
    <xf numFmtId="185" fontId="2" fillId="0" borderId="1" xfId="9" applyNumberFormat="1" applyFont="1" applyFill="1" applyBorder="1">
      <alignment vertical="center"/>
    </xf>
    <xf numFmtId="185" fontId="2" fillId="2" borderId="1" xfId="9" applyNumberFormat="1" applyFont="1" applyFill="1" applyBorder="1">
      <alignment vertical="center"/>
    </xf>
    <xf numFmtId="43" fontId="2" fillId="2" borderId="1" xfId="9" applyFont="1" applyFill="1" applyBorder="1">
      <alignment vertical="center"/>
    </xf>
    <xf numFmtId="185" fontId="2" fillId="3" borderId="1" xfId="9" applyNumberFormat="1" applyFont="1" applyFill="1" applyBorder="1">
      <alignment vertical="center"/>
    </xf>
    <xf numFmtId="185" fontId="10" fillId="0" borderId="0" xfId="0" applyNumberFormat="1" applyFont="1">
      <alignment vertical="center"/>
    </xf>
    <xf numFmtId="0" fontId="42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4" fillId="0" borderId="1" xfId="54" applyFont="1" applyBorder="1" applyAlignment="1">
      <alignment horizontal="center" vertical="center" wrapText="1"/>
    </xf>
    <xf numFmtId="49" fontId="45" fillId="0" borderId="1" xfId="54" applyNumberFormat="1" applyFont="1" applyBorder="1" applyAlignment="1">
      <alignment horizontal="center" vertical="center" wrapText="1"/>
    </xf>
    <xf numFmtId="0" fontId="45" fillId="0" borderId="1" xfId="54" applyFont="1" applyBorder="1" applyAlignment="1">
      <alignment horizontal="center" vertical="center"/>
    </xf>
    <xf numFmtId="0" fontId="45" fillId="0" borderId="1" xfId="54" applyFont="1" applyBorder="1" applyAlignment="1">
      <alignment horizontal="center" vertical="justify" wrapText="1"/>
    </xf>
    <xf numFmtId="0" fontId="45" fillId="0" borderId="1" xfId="54" applyFont="1" applyBorder="1" applyAlignment="1">
      <alignment horizontal="center" vertical="center" wrapText="1"/>
    </xf>
    <xf numFmtId="4" fontId="10" fillId="0" borderId="1" xfId="0" applyNumberFormat="1" applyFont="1" applyBorder="1">
      <alignment vertical="center"/>
    </xf>
    <xf numFmtId="0" fontId="0" fillId="0" borderId="1" xfId="0" applyBorder="1">
      <alignment vertical="center"/>
    </xf>
    <xf numFmtId="0" fontId="46" fillId="0" borderId="1" xfId="0" applyFon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10" fillId="0" borderId="0" xfId="0" applyFont="1" applyAlignment="1">
      <alignment horizontal="left" vertical="center"/>
    </xf>
    <xf numFmtId="185" fontId="2" fillId="0" borderId="0" xfId="0" applyNumberFormat="1" applyFont="1">
      <alignment vertical="center"/>
    </xf>
    <xf numFmtId="0" fontId="21" fillId="0" borderId="9" xfId="0" applyFont="1" applyBorder="1" applyAlignment="1"/>
    <xf numFmtId="0" fontId="21" fillId="0" borderId="0" xfId="0" applyFont="1" applyAlignment="1"/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185" fontId="2" fillId="0" borderId="0" xfId="0" applyNumberFormat="1" applyFont="1" applyAlignment="1">
      <alignment horizontal="center" vertical="center"/>
    </xf>
    <xf numFmtId="0" fontId="21" fillId="0" borderId="0" xfId="0" applyFont="1" applyBorder="1" applyAlignment="1">
      <alignment horizontal="left"/>
    </xf>
    <xf numFmtId="0" fontId="21" fillId="0" borderId="0" xfId="0" applyFont="1" applyBorder="1" applyAlignment="1"/>
    <xf numFmtId="185" fontId="21" fillId="0" borderId="0" xfId="0" applyNumberFormat="1" applyFont="1" applyBorder="1" applyAlignment="1">
      <alignment horizontal="left"/>
    </xf>
    <xf numFmtId="185" fontId="2" fillId="0" borderId="1" xfId="0" applyNumberFormat="1" applyFont="1" applyBorder="1">
      <alignment vertical="center"/>
    </xf>
    <xf numFmtId="186" fontId="0" fillId="0" borderId="0" xfId="9" applyNumberFormat="1">
      <alignment vertical="center"/>
    </xf>
    <xf numFmtId="186" fontId="11" fillId="0" borderId="0" xfId="9" applyNumberFormat="1" applyFont="1" applyAlignment="1">
      <alignment horizontal="center" vertical="center"/>
    </xf>
    <xf numFmtId="186" fontId="12" fillId="0" borderId="0" xfId="9" applyNumberFormat="1" applyFont="1" applyBorder="1" applyAlignment="1"/>
    <xf numFmtId="186" fontId="37" fillId="0" borderId="1" xfId="9" applyNumberFormat="1" applyFont="1" applyFill="1" applyBorder="1" applyAlignment="1" applyProtection="1">
      <alignment horizontal="center" vertical="center" wrapText="1"/>
    </xf>
    <xf numFmtId="186" fontId="21" fillId="0" borderId="1" xfId="9" applyNumberFormat="1" applyFont="1" applyFill="1" applyBorder="1" applyAlignment="1" applyProtection="1">
      <alignment horizontal="center" vertical="center" wrapText="1"/>
    </xf>
    <xf numFmtId="186" fontId="2" fillId="0" borderId="1" xfId="9" applyNumberFormat="1" applyFont="1" applyBorder="1">
      <alignment vertical="center"/>
    </xf>
    <xf numFmtId="0" fontId="9" fillId="0" borderId="0" xfId="0" applyFont="1" applyAlignment="1">
      <alignment horizontal="center" vertical="center"/>
    </xf>
    <xf numFmtId="58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Fill="1" applyBorder="1">
      <alignment vertical="center"/>
    </xf>
    <xf numFmtId="186" fontId="2" fillId="0" borderId="1" xfId="9" applyNumberFormat="1" applyFont="1" applyFill="1" applyBorder="1">
      <alignment vertical="center"/>
    </xf>
    <xf numFmtId="14" fontId="2" fillId="2" borderId="1" xfId="0" applyNumberFormat="1" applyFont="1" applyFill="1" applyBorder="1">
      <alignment vertical="center"/>
    </xf>
    <xf numFmtId="186" fontId="2" fillId="0" borderId="1" xfId="9" applyNumberFormat="1" applyFont="1" applyBorder="1" applyAlignment="1">
      <alignment horizontal="right" vertical="center"/>
    </xf>
    <xf numFmtId="186" fontId="2" fillId="2" borderId="1" xfId="9" applyNumberFormat="1" applyFont="1" applyFill="1" applyBorder="1">
      <alignment vertical="center"/>
    </xf>
    <xf numFmtId="186" fontId="10" fillId="0" borderId="0" xfId="9" applyNumberFormat="1" applyFont="1">
      <alignment vertical="center"/>
    </xf>
    <xf numFmtId="0" fontId="47" fillId="0" borderId="1" xfId="0" applyFont="1" applyFill="1" applyBorder="1" applyAlignment="1">
      <alignment horizontal="center" vertical="center"/>
    </xf>
    <xf numFmtId="185" fontId="47" fillId="0" borderId="1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85" fontId="48" fillId="0" borderId="10" xfId="0" applyNumberFormat="1" applyFont="1" applyFill="1" applyBorder="1" applyAlignment="1">
      <alignment horizontal="center" vertical="center"/>
    </xf>
    <xf numFmtId="185" fontId="48" fillId="0" borderId="12" xfId="0" applyNumberFormat="1" applyFont="1" applyFill="1" applyBorder="1" applyAlignment="1">
      <alignment horizontal="center" vertical="center"/>
    </xf>
    <xf numFmtId="185" fontId="48" fillId="0" borderId="1" xfId="0" applyNumberFormat="1" applyFont="1" applyFill="1" applyBorder="1" applyAlignment="1">
      <alignment horizontal="center" vertical="center" wrapText="1"/>
    </xf>
    <xf numFmtId="185" fontId="48" fillId="0" borderId="1" xfId="0" applyNumberFormat="1" applyFont="1" applyFill="1" applyBorder="1" applyAlignment="1">
      <alignment horizontal="center" vertical="center"/>
    </xf>
    <xf numFmtId="185" fontId="21" fillId="0" borderId="1" xfId="0" applyNumberFormat="1" applyFont="1" applyFill="1" applyBorder="1" applyAlignment="1">
      <alignment horizontal="center" vertical="center"/>
    </xf>
    <xf numFmtId="185" fontId="21" fillId="3" borderId="1" xfId="0" applyNumberFormat="1" applyFont="1" applyFill="1" applyBorder="1" applyAlignment="1">
      <alignment horizontal="center" vertical="center"/>
    </xf>
    <xf numFmtId="185" fontId="21" fillId="2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185" fontId="21" fillId="4" borderId="1" xfId="0" applyNumberFormat="1" applyFont="1" applyFill="1" applyBorder="1" applyAlignment="1">
      <alignment horizontal="center" vertical="center"/>
    </xf>
    <xf numFmtId="0" fontId="48" fillId="0" borderId="10" xfId="0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/>
    </xf>
    <xf numFmtId="185" fontId="48" fillId="0" borderId="13" xfId="0" applyNumberFormat="1" applyFont="1" applyFill="1" applyBorder="1" applyAlignment="1">
      <alignment horizontal="center" vertical="center" wrapText="1"/>
    </xf>
    <xf numFmtId="185" fontId="48" fillId="0" borderId="8" xfId="0" applyNumberFormat="1" applyFont="1" applyFill="1" applyBorder="1" applyAlignment="1">
      <alignment horizontal="center" vertical="center" wrapText="1"/>
    </xf>
    <xf numFmtId="185" fontId="21" fillId="0" borderId="1" xfId="0" applyNumberFormat="1" applyFont="1" applyFill="1" applyBorder="1" applyAlignment="1">
      <alignment horizontal="center" vertical="center" wrapText="1"/>
    </xf>
    <xf numFmtId="185" fontId="21" fillId="3" borderId="1" xfId="0" applyNumberFormat="1" applyFont="1" applyFill="1" applyBorder="1" applyAlignment="1">
      <alignment horizontal="center" vertical="center" wrapText="1"/>
    </xf>
    <xf numFmtId="185" fontId="21" fillId="4" borderId="1" xfId="0" applyNumberFormat="1" applyFont="1" applyFill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2" fillId="0" borderId="9" xfId="0" applyFont="1" applyBorder="1" applyAlignment="1">
      <alignment horizontal="right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Border="1" applyAlignment="1">
      <alignment horizontal="right"/>
    </xf>
    <xf numFmtId="0" fontId="49" fillId="0" borderId="0" xfId="0" applyFont="1" applyAlignment="1"/>
    <xf numFmtId="0" fontId="50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12" fillId="0" borderId="13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9" fillId="0" borderId="1" xfId="0" applyFont="1" applyBorder="1" applyAlignment="1">
      <alignment vertical="center"/>
    </xf>
    <xf numFmtId="0" fontId="12" fillId="0" borderId="1" xfId="0" applyFont="1" applyBorder="1" applyAlignment="1"/>
    <xf numFmtId="0" fontId="12" fillId="0" borderId="0" xfId="0" applyFont="1" applyBorder="1" applyAlignment="1">
      <alignment horizontal="center"/>
    </xf>
    <xf numFmtId="0" fontId="17" fillId="0" borderId="0" xfId="0" applyFont="1" applyAlignment="1"/>
    <xf numFmtId="0" fontId="0" fillId="0" borderId="0" xfId="0" applyAlignment="1"/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49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0" fillId="0" borderId="0" xfId="0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20" fillId="0" borderId="1" xfId="0" applyFont="1" applyBorder="1" applyAlignment="1">
      <alignment horizontal="center" vertical="center" wrapText="1"/>
    </xf>
    <xf numFmtId="43" fontId="19" fillId="0" borderId="1" xfId="0" applyNumberFormat="1" applyFont="1" applyFill="1" applyBorder="1">
      <alignment vertical="center"/>
    </xf>
    <xf numFmtId="43" fontId="19" fillId="0" borderId="1" xfId="0" applyNumberFormat="1" applyFont="1" applyBorder="1" applyAlignment="1">
      <alignment horizontal="right" vertical="center"/>
    </xf>
    <xf numFmtId="43" fontId="19" fillId="0" borderId="1" xfId="0" applyNumberFormat="1" applyFont="1" applyBorder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Border="1">
      <alignment vertical="center"/>
    </xf>
    <xf numFmtId="43" fontId="0" fillId="0" borderId="1" xfId="0" applyNumberFormat="1" applyBorder="1">
      <alignment vertical="center"/>
    </xf>
    <xf numFmtId="43" fontId="0" fillId="0" borderId="1" xfId="0" applyNumberFormat="1" applyBorder="1" applyAlignment="1">
      <alignment horizontal="right" vertical="center"/>
    </xf>
    <xf numFmtId="0" fontId="19" fillId="0" borderId="0" xfId="0" applyFont="1" applyFill="1" applyBorder="1" applyAlignment="1">
      <alignment horizontal="center" vertical="center"/>
    </xf>
    <xf numFmtId="43" fontId="0" fillId="0" borderId="0" xfId="0" applyNumberFormat="1" applyBorder="1">
      <alignment vertical="center"/>
    </xf>
    <xf numFmtId="43" fontId="0" fillId="0" borderId="0" xfId="0" applyNumberFormat="1" applyBorder="1" applyAlignment="1">
      <alignment horizontal="right" vertical="center"/>
    </xf>
    <xf numFmtId="0" fontId="52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4" fillId="0" borderId="0" xfId="0" applyFont="1" applyAlignme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45" fillId="0" borderId="10" xfId="0" applyFont="1" applyBorder="1" applyAlignment="1">
      <alignment horizontal="right"/>
    </xf>
    <xf numFmtId="0" fontId="45" fillId="0" borderId="11" xfId="0" applyFont="1" applyBorder="1" applyAlignment="1">
      <alignment horizontal="right"/>
    </xf>
    <xf numFmtId="0" fontId="45" fillId="0" borderId="12" xfId="0" applyFont="1" applyBorder="1" applyAlignment="1">
      <alignment horizontal="right"/>
    </xf>
    <xf numFmtId="0" fontId="17" fillId="0" borderId="1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0" xfId="0" applyFont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17" fillId="0" borderId="1" xfId="0" applyFont="1" applyBorder="1" applyAlignment="1"/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0" xfId="0" applyFont="1" applyAlignment="1">
      <alignment horizontal="right"/>
    </xf>
    <xf numFmtId="0" fontId="17" fillId="2" borderId="0" xfId="54" applyFont="1" applyFill="1" applyAlignment="1">
      <alignment vertical="center"/>
    </xf>
    <xf numFmtId="0" fontId="0" fillId="2" borderId="0" xfId="0" applyFill="1">
      <alignment vertical="center"/>
    </xf>
    <xf numFmtId="0" fontId="17" fillId="2" borderId="0" xfId="54" applyFill="1"/>
    <xf numFmtId="0" fontId="18" fillId="2" borderId="0" xfId="11" applyFill="1" applyAlignment="1" applyProtection="1">
      <alignment horizontal="center" vertical="center"/>
    </xf>
    <xf numFmtId="0" fontId="24" fillId="2" borderId="0" xfId="54" applyFont="1" applyFill="1" applyAlignment="1">
      <alignment horizontal="center" vertical="center" wrapText="1"/>
    </xf>
    <xf numFmtId="0" fontId="24" fillId="2" borderId="0" xfId="54" applyFont="1" applyFill="1" applyAlignment="1">
      <alignment vertical="center" wrapText="1"/>
    </xf>
    <xf numFmtId="0" fontId="55" fillId="0" borderId="0" xfId="0" applyFont="1" applyAlignment="1"/>
    <xf numFmtId="0" fontId="17" fillId="0" borderId="0" xfId="0" applyFont="1" applyBorder="1" applyAlignment="1"/>
    <xf numFmtId="0" fontId="56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/>
    </xf>
    <xf numFmtId="49" fontId="56" fillId="0" borderId="1" xfId="0" applyNumberFormat="1" applyFont="1" applyFill="1" applyBorder="1" applyAlignment="1">
      <alignment horizontal="center"/>
    </xf>
    <xf numFmtId="185" fontId="19" fillId="0" borderId="1" xfId="9" applyNumberFormat="1" applyFont="1" applyFill="1" applyBorder="1" applyAlignment="1"/>
    <xf numFmtId="0" fontId="57" fillId="2" borderId="1" xfId="0" applyFont="1" applyFill="1" applyBorder="1" applyAlignment="1">
      <alignment horizontal="center"/>
    </xf>
    <xf numFmtId="185" fontId="19" fillId="0" borderId="1" xfId="0" applyNumberFormat="1" applyFont="1" applyFill="1" applyBorder="1" applyAlignment="1"/>
    <xf numFmtId="0" fontId="57" fillId="0" borderId="1" xfId="0" applyFont="1" applyFill="1" applyBorder="1" applyAlignment="1">
      <alignment horizontal="center"/>
    </xf>
    <xf numFmtId="188" fontId="19" fillId="0" borderId="1" xfId="0" applyNumberFormat="1" applyFont="1" applyFill="1" applyBorder="1" applyAlignment="1"/>
    <xf numFmtId="0" fontId="56" fillId="0" borderId="13" xfId="0" applyFont="1" applyFill="1" applyBorder="1" applyAlignment="1">
      <alignment horizontal="center" vertical="center"/>
    </xf>
    <xf numFmtId="49" fontId="57" fillId="0" borderId="1" xfId="0" applyNumberFormat="1" applyFont="1" applyFill="1" applyBorder="1" applyAlignment="1">
      <alignment horizontal="center"/>
    </xf>
    <xf numFmtId="0" fontId="56" fillId="0" borderId="14" xfId="0" applyFont="1" applyFill="1" applyBorder="1" applyAlignment="1">
      <alignment horizontal="center" vertical="center"/>
    </xf>
    <xf numFmtId="0" fontId="56" fillId="0" borderId="8" xfId="0" applyFont="1" applyFill="1" applyBorder="1" applyAlignment="1">
      <alignment horizontal="center" vertical="center"/>
    </xf>
    <xf numFmtId="49" fontId="57" fillId="0" borderId="13" xfId="0" applyNumberFormat="1" applyFont="1" applyFill="1" applyBorder="1" applyAlignment="1">
      <alignment horizontal="center"/>
    </xf>
    <xf numFmtId="185" fontId="19" fillId="0" borderId="13" xfId="0" applyNumberFormat="1" applyFont="1" applyFill="1" applyBorder="1" applyAlignment="1"/>
    <xf numFmtId="185" fontId="19" fillId="0" borderId="1" xfId="0" applyNumberFormat="1" applyFont="1" applyFill="1" applyBorder="1" applyAlignment="1">
      <alignment horizontal="right"/>
    </xf>
    <xf numFmtId="185" fontId="19" fillId="2" borderId="1" xfId="0" applyNumberFormat="1" applyFont="1" applyFill="1" applyBorder="1" applyAlignment="1">
      <alignment horizontal="right"/>
    </xf>
    <xf numFmtId="0" fontId="56" fillId="0" borderId="8" xfId="0" applyFont="1" applyFill="1" applyBorder="1" applyAlignment="1">
      <alignment horizontal="center"/>
    </xf>
    <xf numFmtId="49" fontId="57" fillId="0" borderId="8" xfId="0" applyNumberFormat="1" applyFont="1" applyFill="1" applyBorder="1" applyAlignment="1">
      <alignment horizontal="center"/>
    </xf>
    <xf numFmtId="185" fontId="19" fillId="0" borderId="8" xfId="0" applyNumberFormat="1" applyFont="1" applyFill="1" applyBorder="1" applyAlignment="1"/>
    <xf numFmtId="49" fontId="19" fillId="0" borderId="13" xfId="0" applyNumberFormat="1" applyFont="1" applyFill="1" applyBorder="1" applyAlignment="1">
      <alignment horizontal="center"/>
    </xf>
    <xf numFmtId="49" fontId="19" fillId="0" borderId="14" xfId="0" applyNumberFormat="1" applyFont="1" applyFill="1" applyBorder="1" applyAlignment="1">
      <alignment horizontal="center"/>
    </xf>
    <xf numFmtId="0" fontId="56" fillId="11" borderId="8" xfId="0" applyFont="1" applyFill="1" applyBorder="1" applyAlignment="1">
      <alignment horizontal="center"/>
    </xf>
    <xf numFmtId="0" fontId="58" fillId="11" borderId="8" xfId="0" applyFont="1" applyFill="1" applyBorder="1" applyAlignment="1">
      <alignment horizontal="left"/>
    </xf>
    <xf numFmtId="185" fontId="57" fillId="0" borderId="8" xfId="0" applyNumberFormat="1" applyFont="1" applyFill="1" applyBorder="1" applyAlignment="1"/>
    <xf numFmtId="185" fontId="57" fillId="0" borderId="1" xfId="0" applyNumberFormat="1" applyFont="1" applyFill="1" applyBorder="1" applyAlignment="1"/>
    <xf numFmtId="0" fontId="0" fillId="0" borderId="0" xfId="0" applyFont="1">
      <alignment vertical="center"/>
    </xf>
    <xf numFmtId="0" fontId="9" fillId="0" borderId="0" xfId="0" applyFont="1" applyAlignment="1"/>
    <xf numFmtId="0" fontId="23" fillId="0" borderId="0" xfId="0" applyFont="1" applyAlignment="1">
      <alignment horizontal="center"/>
    </xf>
    <xf numFmtId="4" fontId="0" fillId="0" borderId="0" xfId="0" applyNumberFormat="1" applyFill="1" applyAlignment="1">
      <alignment vertical="center"/>
    </xf>
    <xf numFmtId="0" fontId="0" fillId="0" borderId="0" xfId="0" applyAlignment="1">
      <alignment horizontal="center"/>
    </xf>
    <xf numFmtId="0" fontId="20" fillId="0" borderId="0" xfId="0" applyFont="1" applyFill="1" applyAlignment="1">
      <alignment vertical="center" wrapText="1"/>
    </xf>
    <xf numFmtId="0" fontId="41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43" fontId="57" fillId="0" borderId="1" xfId="0" applyNumberFormat="1" applyFont="1" applyFill="1" applyBorder="1">
      <alignment vertical="center"/>
    </xf>
    <xf numFmtId="0" fontId="0" fillId="0" borderId="1" xfId="0" applyFill="1" applyBorder="1">
      <alignment vertical="center"/>
    </xf>
    <xf numFmtId="0" fontId="0" fillId="0" borderId="0" xfId="0" applyFill="1" applyBorder="1">
      <alignment vertical="center"/>
    </xf>
    <xf numFmtId="43" fontId="19" fillId="0" borderId="0" xfId="0" applyNumberFormat="1" applyFont="1" applyFill="1" applyBorder="1">
      <alignment vertical="center"/>
    </xf>
    <xf numFmtId="0" fontId="0" fillId="6" borderId="37" xfId="0" applyFill="1" applyBorder="1" applyAlignment="1">
      <alignment horizontal="center" vertical="center"/>
    </xf>
    <xf numFmtId="185" fontId="0" fillId="7" borderId="37" xfId="0" applyNumberFormat="1" applyFill="1" applyBorder="1" applyAlignment="1">
      <alignment horizontal="center" vertical="center"/>
    </xf>
    <xf numFmtId="0" fontId="0" fillId="12" borderId="37" xfId="0" applyFill="1" applyBorder="1" applyAlignment="1">
      <alignment horizontal="center" vertical="center"/>
    </xf>
    <xf numFmtId="0" fontId="0" fillId="13" borderId="37" xfId="0" applyFill="1" applyBorder="1" applyAlignment="1">
      <alignment horizontal="center" vertical="center"/>
    </xf>
    <xf numFmtId="0" fontId="0" fillId="14" borderId="37" xfId="0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0" fontId="9" fillId="0" borderId="0" xfId="0" applyFont="1" applyFill="1" applyAlignment="1"/>
    <xf numFmtId="0" fontId="17" fillId="0" borderId="10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7" fillId="0" borderId="12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59" fillId="0" borderId="0" xfId="0" applyFont="1" applyAlignment="1">
      <alignment horizontal="left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wrapText="1"/>
    </xf>
    <xf numFmtId="0" fontId="22" fillId="0" borderId="0" xfId="0" applyFont="1" applyAlignment="1"/>
    <xf numFmtId="0" fontId="60" fillId="3" borderId="0" xfId="11" applyFont="1" applyFill="1" applyAlignment="1" applyProtection="1">
      <alignment horizontal="center" vertical="center"/>
    </xf>
    <xf numFmtId="0" fontId="22" fillId="0" borderId="0" xfId="54" applyFont="1" applyAlignment="1">
      <alignment vertical="center"/>
    </xf>
    <xf numFmtId="4" fontId="17" fillId="0" borderId="1" xfId="0" applyNumberFormat="1" applyFont="1" applyBorder="1" applyAlignment="1"/>
    <xf numFmtId="0" fontId="22" fillId="0" borderId="0" xfId="54" applyFont="1" applyAlignment="1">
      <alignment horizontal="center" vertical="center" wrapText="1"/>
    </xf>
    <xf numFmtId="0" fontId="22" fillId="0" borderId="0" xfId="54" applyFont="1" applyAlignment="1">
      <alignment vertical="center" wrapText="1"/>
    </xf>
    <xf numFmtId="0" fontId="60" fillId="0" borderId="0" xfId="11" applyFont="1" applyAlignment="1" applyProtection="1">
      <alignment horizontal="center" vertical="center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0" fontId="59" fillId="0" borderId="0" xfId="0" applyFont="1" applyAlignment="1">
      <alignment vertical="center"/>
    </xf>
    <xf numFmtId="0" fontId="59" fillId="0" borderId="0" xfId="0" applyFont="1" applyAlignment="1">
      <alignment wrapText="1"/>
    </xf>
    <xf numFmtId="0" fontId="41" fillId="0" borderId="0" xfId="0" applyFont="1" applyFill="1" applyBorder="1" applyAlignment="1">
      <alignment horizontal="center" vertical="center"/>
    </xf>
    <xf numFmtId="185" fontId="19" fillId="0" borderId="1" xfId="0" applyNumberFormat="1" applyFont="1" applyFill="1" applyBorder="1">
      <alignment vertical="center"/>
    </xf>
    <xf numFmtId="0" fontId="19" fillId="0" borderId="1" xfId="0" applyFont="1" applyFill="1" applyBorder="1">
      <alignment vertical="center"/>
    </xf>
    <xf numFmtId="4" fontId="19" fillId="0" borderId="1" xfId="0" applyNumberFormat="1" applyFont="1" applyFill="1" applyBorder="1">
      <alignment vertical="center"/>
    </xf>
    <xf numFmtId="4" fontId="19" fillId="0" borderId="0" xfId="0" applyNumberFormat="1" applyFont="1" applyFill="1" applyBorder="1">
      <alignment vertical="center"/>
    </xf>
    <xf numFmtId="0" fontId="19" fillId="4" borderId="1" xfId="0" applyFont="1" applyFill="1" applyBorder="1" applyAlignment="1">
      <alignment vertical="center" wrapText="1"/>
    </xf>
    <xf numFmtId="0" fontId="51" fillId="0" borderId="9" xfId="54" applyFont="1" applyBorder="1" applyAlignment="1">
      <alignment horizontal="center" vertical="center"/>
    </xf>
    <xf numFmtId="0" fontId="61" fillId="0" borderId="1" xfId="54" applyFont="1" applyBorder="1" applyAlignment="1">
      <alignment horizontal="center" vertical="center"/>
    </xf>
    <xf numFmtId="0" fontId="61" fillId="0" borderId="1" xfId="54" applyFont="1" applyBorder="1" applyAlignment="1">
      <alignment horizontal="center" vertical="center" wrapText="1"/>
    </xf>
    <xf numFmtId="58" fontId="61" fillId="0" borderId="1" xfId="54" applyNumberFormat="1" applyFont="1" applyBorder="1" applyAlignment="1">
      <alignment horizontal="center" vertical="center" wrapText="1"/>
    </xf>
    <xf numFmtId="0" fontId="61" fillId="0" borderId="1" xfId="54" applyFont="1" applyBorder="1" applyAlignment="1">
      <alignment horizontal="left" vertical="center" wrapText="1"/>
    </xf>
    <xf numFmtId="0" fontId="61" fillId="0" borderId="1" xfId="54" applyFont="1" applyFill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>
      <alignment vertical="center"/>
    </xf>
    <xf numFmtId="0" fontId="0" fillId="0" borderId="0" xfId="0" applyAlignment="1">
      <alignment vertical="center" wrapText="1"/>
    </xf>
    <xf numFmtId="0" fontId="46" fillId="0" borderId="0" xfId="0" applyFont="1">
      <alignment vertical="center"/>
    </xf>
    <xf numFmtId="0" fontId="63" fillId="0" borderId="0" xfId="54" applyFont="1"/>
    <xf numFmtId="0" fontId="64" fillId="0" borderId="0" xfId="54" applyFont="1" applyBorder="1" applyAlignment="1">
      <alignment horizontal="center" vertical="center"/>
    </xf>
    <xf numFmtId="0" fontId="55" fillId="0" borderId="0" xfId="54" applyFont="1" applyBorder="1" applyAlignment="1">
      <alignment vertical="center"/>
    </xf>
    <xf numFmtId="0" fontId="63" fillId="0" borderId="0" xfId="54" applyFont="1" applyBorder="1"/>
    <xf numFmtId="0" fontId="17" fillId="0" borderId="0" xfId="54" applyFont="1" applyBorder="1"/>
    <xf numFmtId="0" fontId="65" fillId="0" borderId="1" xfId="54" applyFont="1" applyBorder="1" applyAlignment="1">
      <alignment horizontal="left"/>
    </xf>
    <xf numFmtId="0" fontId="65" fillId="0" borderId="10" xfId="54" applyFont="1" applyBorder="1" applyAlignment="1">
      <alignment horizontal="left"/>
    </xf>
    <xf numFmtId="0" fontId="65" fillId="0" borderId="11" xfId="54" applyFont="1" applyBorder="1" applyAlignment="1">
      <alignment horizontal="left"/>
    </xf>
    <xf numFmtId="0" fontId="65" fillId="0" borderId="12" xfId="54" applyFont="1" applyBorder="1" applyAlignment="1">
      <alignment horizontal="left"/>
    </xf>
    <xf numFmtId="0" fontId="65" fillId="0" borderId="0" xfId="54" applyFont="1" applyAlignment="1">
      <alignment horizontal="left"/>
    </xf>
    <xf numFmtId="0" fontId="51" fillId="0" borderId="0" xfId="54" applyFont="1"/>
    <xf numFmtId="0" fontId="63" fillId="3" borderId="0" xfId="54" applyFont="1" applyFill="1"/>
    <xf numFmtId="0" fontId="51" fillId="3" borderId="0" xfId="54" applyFont="1" applyFill="1"/>
    <xf numFmtId="0" fontId="2" fillId="0" borderId="1" xfId="0" applyFont="1" applyBorder="1" quotePrefix="1">
      <alignment vertical="center"/>
    </xf>
    <xf numFmtId="0" fontId="2" fillId="0" borderId="1" xfId="0" applyFont="1" applyFill="1" applyBorder="1" quotePrefix="1">
      <alignment vertical="center"/>
    </xf>
    <xf numFmtId="0" fontId="2" fillId="2" borderId="1" xfId="0" applyFont="1" applyFill="1" applyBorder="1" quotePrefix="1">
      <alignment vertical="center"/>
    </xf>
    <xf numFmtId="0" fontId="2" fillId="4" borderId="1" xfId="0" applyFont="1" applyFill="1" applyBorder="1" quotePrefix="1">
      <alignment vertical="center"/>
    </xf>
    <xf numFmtId="0" fontId="2" fillId="3" borderId="1" xfId="0" applyFont="1" applyFill="1" applyBorder="1" quotePrefix="1">
      <alignment vertical="center"/>
    </xf>
    <xf numFmtId="0" fontId="2" fillId="0" borderId="1" xfId="0" applyFont="1" applyFill="1" applyBorder="1" applyAlignment="1" quotePrefix="1">
      <alignment vertical="center"/>
    </xf>
    <xf numFmtId="0" fontId="2" fillId="0" borderId="1" xfId="0" applyFont="1" applyFill="1" applyBorder="1" applyAlignment="1" quotePrefix="1">
      <alignment horizontal="center" vertical="center"/>
    </xf>
    <xf numFmtId="0" fontId="2" fillId="0" borderId="0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left" vertical="center"/>
    </xf>
    <xf numFmtId="0" fontId="21" fillId="0" borderId="1" xfId="0" applyFont="1" applyFill="1" applyBorder="1" applyAlignment="1" quotePrefix="1">
      <alignment horizontal="center" vertical="center"/>
    </xf>
    <xf numFmtId="0" fontId="40" fillId="0" borderId="1" xfId="0" applyFont="1" applyFill="1" applyBorder="1" applyAlignment="1" quotePrefix="1">
      <alignment horizontal="left" vertical="center" wrapText="1"/>
    </xf>
    <xf numFmtId="0" fontId="24" fillId="0" borderId="1" xfId="0" applyFont="1" applyFill="1" applyBorder="1" applyAlignment="1" quotePrefix="1">
      <alignment vertical="center"/>
    </xf>
    <xf numFmtId="0" fontId="1" fillId="0" borderId="1" xfId="0" applyFont="1" applyFill="1" applyBorder="1" applyAlignment="1" quotePrefix="1">
      <alignment horizontal="center" vertical="center"/>
    </xf>
    <xf numFmtId="0" fontId="25" fillId="0" borderId="0" xfId="0" applyFont="1" applyFill="1" applyBorder="1" applyAlignment="1" quotePrefix="1"/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霓付_97MBO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霓付 [0]_97MBO" xfId="26"/>
    <cellStyle name="计算" xfId="27" builtinId="22"/>
    <cellStyle name="千分位_ 白土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烹拳_97MBO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2" xfId="54"/>
    <cellStyle name="常规 3" xfId="55"/>
    <cellStyle name="常规 4" xfId="56"/>
    <cellStyle name="千位分隔 2" xfId="57"/>
    <cellStyle name="烹拳 [0]_97MBO" xfId="58"/>
    <cellStyle name="普通_ 白土" xfId="59"/>
    <cellStyle name="千分位[0]_ 白土" xfId="60"/>
    <cellStyle name="千位[0]_laroux" xfId="61"/>
    <cellStyle name="千位_laroux" xfId="62"/>
    <cellStyle name="千位分隔 2 2" xfId="63"/>
    <cellStyle name="千位分隔 3" xfId="64"/>
    <cellStyle name="钎霖_laroux" xfId="65"/>
    <cellStyle name="样式 1" xfId="66"/>
    <cellStyle name="常规_Sheet1" xfId="67"/>
    <cellStyle name="常规_Sheet1_2" xfId="68"/>
    <cellStyle name="常规_Sheet1_1" xfId="6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5" Type="http://schemas.openxmlformats.org/officeDocument/2006/relationships/sharedStrings" Target="sharedStrings.xml"/><Relationship Id="rId74" Type="http://schemas.openxmlformats.org/officeDocument/2006/relationships/styles" Target="styles.xml"/><Relationship Id="rId73" Type="http://schemas.openxmlformats.org/officeDocument/2006/relationships/theme" Target="theme/theme1.xml"/><Relationship Id="rId72" Type="http://schemas.openxmlformats.org/officeDocument/2006/relationships/externalLink" Target="externalLinks/externalLink10.xml"/><Relationship Id="rId71" Type="http://schemas.openxmlformats.org/officeDocument/2006/relationships/externalLink" Target="externalLinks/externalLink9.xml"/><Relationship Id="rId70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69" Type="http://schemas.openxmlformats.org/officeDocument/2006/relationships/externalLink" Target="externalLinks/externalLink7.xml"/><Relationship Id="rId68" Type="http://schemas.openxmlformats.org/officeDocument/2006/relationships/externalLink" Target="externalLinks/externalLink6.xml"/><Relationship Id="rId67" Type="http://schemas.openxmlformats.org/officeDocument/2006/relationships/externalLink" Target="externalLinks/externalLink5.xml"/><Relationship Id="rId66" Type="http://schemas.openxmlformats.org/officeDocument/2006/relationships/externalLink" Target="externalLinks/externalLink4.xml"/><Relationship Id="rId65" Type="http://schemas.openxmlformats.org/officeDocument/2006/relationships/externalLink" Target="externalLinks/externalLink3.xml"/><Relationship Id="rId64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19051</xdr:colOff>
      <xdr:row>16</xdr:row>
      <xdr:rowOff>38099</xdr:rowOff>
    </xdr:from>
    <xdr:to>
      <xdr:col>1</xdr:col>
      <xdr:colOff>657226</xdr:colOff>
      <xdr:row>16</xdr:row>
      <xdr:rowOff>485774</xdr:rowOff>
    </xdr:to>
    <xdr:cxnSp>
      <xdr:nvCxnSpPr>
        <xdr:cNvPr id="3" name="直接连接符 2"/>
        <xdr:cNvCxnSpPr/>
      </xdr:nvCxnSpPr>
      <xdr:spPr>
        <a:xfrm rot="10800000" flipV="1">
          <a:off x="1047750" y="6616065"/>
          <a:ext cx="514350" cy="447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19052</xdr:colOff>
      <xdr:row>16</xdr:row>
      <xdr:rowOff>38099</xdr:rowOff>
    </xdr:from>
    <xdr:to>
      <xdr:col>4</xdr:col>
      <xdr:colOff>1028700</xdr:colOff>
      <xdr:row>16</xdr:row>
      <xdr:rowOff>485772</xdr:rowOff>
    </xdr:to>
    <xdr:cxnSp>
      <xdr:nvCxnSpPr>
        <xdr:cNvPr id="4" name="直接连接符 3"/>
        <xdr:cNvCxnSpPr/>
      </xdr:nvCxnSpPr>
      <xdr:spPr>
        <a:xfrm rot="10800000" flipV="1">
          <a:off x="3514725" y="6616065"/>
          <a:ext cx="514350" cy="447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123825</xdr:colOff>
      <xdr:row>1526</xdr:row>
      <xdr:rowOff>95250</xdr:rowOff>
    </xdr:from>
    <xdr:to>
      <xdr:col>4</xdr:col>
      <xdr:colOff>391160</xdr:colOff>
      <xdr:row>1527</xdr:row>
      <xdr:rowOff>97155</xdr:rowOff>
    </xdr:to>
    <xdr:sp>
      <xdr:nvSpPr>
        <xdr:cNvPr id="2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7072725"/>
          <a:ext cx="267335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1526</xdr:row>
      <xdr:rowOff>95250</xdr:rowOff>
    </xdr:from>
    <xdr:to>
      <xdr:col>4</xdr:col>
      <xdr:colOff>391160</xdr:colOff>
      <xdr:row>1527</xdr:row>
      <xdr:rowOff>97155</xdr:rowOff>
    </xdr:to>
    <xdr:sp>
      <xdr:nvSpPr>
        <xdr:cNvPr id="3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7072725"/>
          <a:ext cx="267335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1526</xdr:row>
      <xdr:rowOff>95250</xdr:rowOff>
    </xdr:from>
    <xdr:to>
      <xdr:col>4</xdr:col>
      <xdr:colOff>391160</xdr:colOff>
      <xdr:row>1527</xdr:row>
      <xdr:rowOff>97155</xdr:rowOff>
    </xdr:to>
    <xdr:sp>
      <xdr:nvSpPr>
        <xdr:cNvPr id="4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7072725"/>
          <a:ext cx="267335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1526</xdr:row>
      <xdr:rowOff>95250</xdr:rowOff>
    </xdr:from>
    <xdr:to>
      <xdr:col>4</xdr:col>
      <xdr:colOff>391160</xdr:colOff>
      <xdr:row>1527</xdr:row>
      <xdr:rowOff>97155</xdr:rowOff>
    </xdr:to>
    <xdr:sp>
      <xdr:nvSpPr>
        <xdr:cNvPr id="5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7072725"/>
          <a:ext cx="267335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1526</xdr:row>
      <xdr:rowOff>95250</xdr:rowOff>
    </xdr:from>
    <xdr:to>
      <xdr:col>4</xdr:col>
      <xdr:colOff>391160</xdr:colOff>
      <xdr:row>1527</xdr:row>
      <xdr:rowOff>97155</xdr:rowOff>
    </xdr:to>
    <xdr:sp>
      <xdr:nvSpPr>
        <xdr:cNvPr id="6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7072725"/>
          <a:ext cx="267335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1526</xdr:row>
      <xdr:rowOff>95250</xdr:rowOff>
    </xdr:from>
    <xdr:to>
      <xdr:col>4</xdr:col>
      <xdr:colOff>391160</xdr:colOff>
      <xdr:row>1527</xdr:row>
      <xdr:rowOff>97155</xdr:rowOff>
    </xdr:to>
    <xdr:sp>
      <xdr:nvSpPr>
        <xdr:cNvPr id="7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7072725"/>
          <a:ext cx="267335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8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9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0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1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2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3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4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5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6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7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8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19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20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21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22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23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24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123825</xdr:colOff>
      <xdr:row>1525</xdr:row>
      <xdr:rowOff>94615</xdr:rowOff>
    </xdr:from>
    <xdr:to>
      <xdr:col>4</xdr:col>
      <xdr:colOff>388620</xdr:colOff>
      <xdr:row>1527</xdr:row>
      <xdr:rowOff>27940</xdr:rowOff>
    </xdr:to>
    <xdr:sp>
      <xdr:nvSpPr>
        <xdr:cNvPr id="25" name="AutoShape 2" descr="C:\Users\lenovo\Documents\Tencent Files\3130280654\Image\C2C\26})]LIIZL9{&#10;[4GRGZIT.png"/>
        <xdr:cNvSpPr>
          <a:spLocks noChangeAspect="1"/>
        </xdr:cNvSpPr>
      </xdr:nvSpPr>
      <xdr:spPr>
        <a:xfrm>
          <a:off x="2543175" y="276891115"/>
          <a:ext cx="264795" cy="2952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</xdr:colOff>
          <xdr:row>840</xdr:row>
          <xdr:rowOff>104775</xdr:rowOff>
        </xdr:from>
        <xdr:to>
          <xdr:col>19</xdr:col>
          <xdr:colOff>657225</xdr:colOff>
          <xdr:row>850</xdr:row>
          <xdr:rowOff>133985</xdr:rowOff>
        </xdr:to>
        <xdr:sp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20732115" y="50625375"/>
              <a:ext cx="651510" cy="31496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\www.yw.gov.cn\My%20Documents\XWMX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WeChat%20Files\Smile534164200\FileStorage\File\2020-04\&#32541;&#32427;&#20179;&#24211;&#25104;&#21697;&#21407;&#26448;&#26009;20-3&#26376;&#20221;&#30424;&#2885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\www.yw.gov.cn\&#22269;&#31246;\share\XWM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jx\Desktop\&#22266;&#23450;&#36164;&#20135;&#30424;&#28857;&#34920;9.1\2019.8.31&#26816;&#20855;&#30424;&#28857;\&#27827;&#21271;&#30424;&#28857;&#27169;&#29256;2019.08-&#26816;&#20855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23\Desktop\&#30424;&#28857;\&#35774;&#22791;&#30424;&#28857;&#26368;&#26032;%20-%20&#21103;&#2641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eChat%20Files\A15532786963\FileStorage\File\2020-05\&#27827;&#21271;&#30424;&#28857;&#27169;&#29256;2019.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jiangerpao\Desktop\&#21378;&#20869;6&#26376;&#20221;&#30424;&#28857;&#34920;&#24046;&#24322;(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user\LOCALS~1\Temp\&#21378;&#22806;.zip%20&#30340;&#20020;&#26102;&#30446;&#24405;%201\&#21378;&#22806;\2019&#24180;&#30424;&#28857;\8&#26376;\&#21378;&#22806;\&#22797;&#20214;%20&#27827;&#21271;&#30424;&#28857;&#27169;&#29256;2019.08&#27719;&#2463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6&#26376;&#24213;&#22806;&#24211;&#30424;&#28857;%20%20(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6&#26376;&#24211;&#233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 (11)"/>
      <sheetName val="Sheet1 (17)"/>
      <sheetName val="Sheet1 (16)"/>
      <sheetName val="Sheet1 (15)"/>
      <sheetName val="Sheet1 (14)"/>
      <sheetName val="Sheet1 (13)"/>
      <sheetName val="Sheet1 (12)"/>
      <sheetName val="Sheet1 (10)"/>
      <sheetName val="Sheet1 (9)"/>
      <sheetName val="Sheet1 (8)"/>
      <sheetName val="Sheet1 (7)"/>
      <sheetName val="Sheet1 (6)"/>
      <sheetName val="Sheet1 (5)"/>
      <sheetName val="Sheet1 (4)"/>
      <sheetName val="Sheet1 (3)"/>
      <sheetName val="Sheet1 (2)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2019年11月末资产清查（问题及处理意见）汇总"/>
      <sheetName val="资产清查责任部门划分"/>
      <sheetName val="现金汇总"/>
      <sheetName val="货币资金（现金）1"/>
      <sheetName val="货币资金（银行存款+其他货币资金）汇总"/>
      <sheetName val="货币资金（银行存款+其他货币资金）2"/>
      <sheetName val="附件-银行存款余额调节表"/>
      <sheetName val="应收票据汇总"/>
      <sheetName val="应收票据3"/>
      <sheetName val="应收利息4"/>
      <sheetName val="应收股利5"/>
      <sheetName val="资产盘点汇总表"/>
      <sheetName val="存货按类别汇总表"/>
      <sheetName val="存货--原材料1-实仓"/>
      <sheetName val="存货仓存-半成品2"/>
      <sheetName val="存货-仓存修理备件9"/>
      <sheetName val="库存-其他10"/>
      <sheetName val="库存内-低值易耗品11"/>
      <sheetName val="在用周转-低值易耗品12"/>
      <sheetName val="存货-在产品3（车间在制）"/>
      <sheetName val="存货-库存商品4（成品）"/>
      <sheetName val="产成品-仓存产品14"/>
      <sheetName val="存货-发出商品库-按客户5（销售）"/>
      <sheetName val="存货-外协物资-虚仓6"/>
      <sheetName val="存货-外借物资7-李博阳"/>
      <sheetName val="长期股权投资汇总"/>
      <sheetName val="长期股权投资明细表18"/>
      <sheetName val="固定资产"/>
      <sheetName val="固定资产-房屋1"/>
      <sheetName val="固定资产-机器设备2"/>
      <sheetName val="固定资产-运输工具3"/>
      <sheetName val="固定资产-电子设备4"/>
      <sheetName val="固定资产-办公设备5"/>
      <sheetName val="固定资产-模具6"/>
      <sheetName val="固定资产-其它7"/>
      <sheetName val="固定资产-外协资产8"/>
      <sheetName val="固定资产-外借资产9"/>
      <sheetName val="投资性房地产汇总"/>
      <sheetName val="投资性房地产31"/>
      <sheetName val="在建工程汇总 "/>
      <sheetName val="在建工程1"/>
      <sheetName val="工程物资2"/>
      <sheetName val="存货-商品房34"/>
      <sheetName val="无形资产"/>
      <sheetName val="无形资产--土地1"/>
      <sheetName val="资产-低值易耗品及办公用品"/>
      <sheetName val="备查账37"/>
      <sheetName val="本公司寄存在外部物资"/>
      <sheetName val="外部寄存在我公司的资产"/>
      <sheetName val="外借未还的资产"/>
      <sheetName val="账外物资--材料"/>
      <sheetName val="账外物资--资产"/>
      <sheetName val="账外物资--其它"/>
      <sheetName val="需要处理--材料"/>
      <sheetName val="需要处理-固定资产"/>
      <sheetName val="本单位闲置6个月以上可调配其它公司使用材料"/>
      <sheetName val="其他问题"/>
    </sheetNames>
    <sheetDataSet>
      <sheetData sheetId="0" refreshError="1">
        <row r="5">
          <cell r="A5" t="str">
            <v>单位名称：河北光华荣昌汽车部件有限公司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 (17)"/>
      <sheetName val="Sheet1 (16)"/>
      <sheetName val="Sheet1 (15)"/>
      <sheetName val="Sheet1 (14)"/>
      <sheetName val="Sheet1 (13)"/>
      <sheetName val="Sheet1 (12)"/>
      <sheetName val="Sheet1 (11)"/>
      <sheetName val="Sheet1 (10)"/>
      <sheetName val="Sheet1 (9)"/>
      <sheetName val="Sheet1 (8)"/>
      <sheetName val="Sheet1 (7)"/>
      <sheetName val="Sheet1 (6)"/>
      <sheetName val="Sheet1 (5)"/>
      <sheetName val="Sheet1 (4)"/>
      <sheetName val="Sheet1 (3)"/>
      <sheetName val="Sheet1 (2)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2019年8月末资产清查（问题及处理意见）汇总"/>
      <sheetName val="资产清查责任部门划分"/>
      <sheetName val="现金汇总"/>
      <sheetName val="货币资金（现金）1"/>
      <sheetName val="货币资金（银行存款+其他货币资金）汇总"/>
      <sheetName val="货币资金（银行存款+其他货币资金）2"/>
      <sheetName val="附件-银行存款余额调节表"/>
      <sheetName val="应收票据汇总"/>
      <sheetName val="应收票据3"/>
      <sheetName val="应收利息4"/>
      <sheetName val="应收股利5"/>
      <sheetName val="资产盘点汇总表"/>
      <sheetName val="存货按类别汇总表"/>
      <sheetName val="存货--原材料1"/>
      <sheetName val="存货仓存-半成品2"/>
      <sheetName val="存货-仓存修理备件9"/>
      <sheetName val="库存-其他10"/>
      <sheetName val="库存内-低值易耗品11"/>
      <sheetName val="在用周转-低值易耗品12"/>
      <sheetName val="存货-在产品3"/>
      <sheetName val="存货-库存商品4"/>
      <sheetName val="产成品-仓存产品14"/>
      <sheetName val="存货-发出商品库-按客户5"/>
      <sheetName val="存货-外协物资6"/>
      <sheetName val="存货-外借物资7"/>
      <sheetName val="长期股权投资汇总"/>
      <sheetName val="长期股权投资明细表18"/>
      <sheetName val="固定资产"/>
      <sheetName val="固定资产-房屋1"/>
      <sheetName val="固定资产-机器设备2"/>
      <sheetName val="固定资产-运输工具3"/>
      <sheetName val="固定资产-电子设备4"/>
      <sheetName val="固定资产-办公设备5"/>
      <sheetName val="固定资产-模具6"/>
      <sheetName val="固定资产-其它食堂7"/>
      <sheetName val="固定资产-外协资产8"/>
      <sheetName val="固定资产-外借资产9"/>
      <sheetName val="投资性房地产汇总"/>
      <sheetName val="投资性房地产31"/>
      <sheetName val="在建工程汇总 "/>
      <sheetName val="在建工程1"/>
      <sheetName val="工程物资2"/>
      <sheetName val="存货-商品房34"/>
      <sheetName val="无形资产"/>
      <sheetName val="无形资产--土地1"/>
      <sheetName val="资产-低值易耗品及办公用品"/>
      <sheetName val="备查账37"/>
      <sheetName val="本公司寄存在外部物资"/>
      <sheetName val="外部寄存在我公司的资产"/>
      <sheetName val="外借未还的资产"/>
      <sheetName val="账外物资--材料"/>
      <sheetName val="账外物资--资产"/>
      <sheetName val="账外物资--其它"/>
      <sheetName val="需要处理--材料"/>
      <sheetName val="需要处理-固定资产"/>
      <sheetName val="本单位闲置6个月以上可调配其它公司使用材料"/>
      <sheetName val="其他问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2">
          <cell r="B82" t="str">
            <v>305</v>
          </cell>
          <cell r="C82" t="str">
            <v>305</v>
          </cell>
        </row>
        <row r="83">
          <cell r="B83" t="str">
            <v>304</v>
          </cell>
          <cell r="C83" t="str">
            <v>304</v>
          </cell>
        </row>
        <row r="84">
          <cell r="B84" t="str">
            <v>262</v>
          </cell>
        </row>
        <row r="85">
          <cell r="B85" t="str">
            <v>255</v>
          </cell>
          <cell r="C85" t="str">
            <v>255</v>
          </cell>
        </row>
        <row r="86">
          <cell r="B86" t="str">
            <v>303</v>
          </cell>
          <cell r="C86" t="str">
            <v>303</v>
          </cell>
        </row>
        <row r="87">
          <cell r="B87" t="str">
            <v>261</v>
          </cell>
        </row>
        <row r="88">
          <cell r="B88" t="str">
            <v>141</v>
          </cell>
        </row>
        <row r="89">
          <cell r="B89" t="str">
            <v>162</v>
          </cell>
        </row>
        <row r="90">
          <cell r="B90" t="str">
            <v>215</v>
          </cell>
        </row>
        <row r="91">
          <cell r="B91" t="str">
            <v>251</v>
          </cell>
        </row>
        <row r="92">
          <cell r="B92" t="str">
            <v>109</v>
          </cell>
        </row>
        <row r="93">
          <cell r="B93" t="str">
            <v>298</v>
          </cell>
        </row>
        <row r="94">
          <cell r="B94" t="str">
            <v>252</v>
          </cell>
        </row>
        <row r="95">
          <cell r="B95" t="str">
            <v>299</v>
          </cell>
        </row>
        <row r="96">
          <cell r="B96" t="str">
            <v>249</v>
          </cell>
        </row>
        <row r="97">
          <cell r="B97" t="str">
            <v>198</v>
          </cell>
        </row>
        <row r="98">
          <cell r="B98" t="str">
            <v>256</v>
          </cell>
          <cell r="C98" t="str">
            <v>256</v>
          </cell>
        </row>
        <row r="99">
          <cell r="B99" t="str">
            <v>196</v>
          </cell>
        </row>
        <row r="100">
          <cell r="B100" t="str">
            <v>140</v>
          </cell>
        </row>
        <row r="101">
          <cell r="B101" t="str">
            <v>161</v>
          </cell>
        </row>
        <row r="102">
          <cell r="B102" t="str">
            <v>129</v>
          </cell>
        </row>
        <row r="103">
          <cell r="B103" t="str">
            <v>113</v>
          </cell>
        </row>
        <row r="104">
          <cell r="B104" t="str">
            <v>163</v>
          </cell>
        </row>
        <row r="105">
          <cell r="B105" t="str">
            <v>297</v>
          </cell>
        </row>
        <row r="106">
          <cell r="B106" t="str">
            <v>296</v>
          </cell>
        </row>
        <row r="107">
          <cell r="B107" t="str">
            <v>194</v>
          </cell>
        </row>
        <row r="108">
          <cell r="B108" t="str">
            <v>250</v>
          </cell>
        </row>
        <row r="109">
          <cell r="B109" t="str">
            <v>197</v>
          </cell>
        </row>
        <row r="110">
          <cell r="B110" t="str">
            <v>216</v>
          </cell>
        </row>
        <row r="111">
          <cell r="B111" t="str">
            <v>254</v>
          </cell>
        </row>
        <row r="112">
          <cell r="B112" t="str">
            <v>253</v>
          </cell>
        </row>
        <row r="113">
          <cell r="B113" t="str">
            <v>408</v>
          </cell>
        </row>
        <row r="114">
          <cell r="B114" t="str">
            <v>409</v>
          </cell>
        </row>
        <row r="115">
          <cell r="B115" t="str">
            <v>410</v>
          </cell>
        </row>
        <row r="116">
          <cell r="B116" t="str">
            <v>411</v>
          </cell>
        </row>
        <row r="117">
          <cell r="B117" t="str">
            <v>412</v>
          </cell>
        </row>
        <row r="118">
          <cell r="B118" t="str">
            <v>413</v>
          </cell>
        </row>
        <row r="119">
          <cell r="B119" t="str">
            <v>414</v>
          </cell>
        </row>
        <row r="120">
          <cell r="B120" t="str">
            <v>418</v>
          </cell>
        </row>
        <row r="121">
          <cell r="B121" t="str">
            <v>419</v>
          </cell>
        </row>
        <row r="122">
          <cell r="B122" t="str">
            <v>420</v>
          </cell>
        </row>
        <row r="123">
          <cell r="B123" t="str">
            <v>421</v>
          </cell>
        </row>
        <row r="124">
          <cell r="B124" t="str">
            <v>422</v>
          </cell>
        </row>
        <row r="125">
          <cell r="B125" t="str">
            <v>423</v>
          </cell>
        </row>
        <row r="126">
          <cell r="B126" t="str">
            <v>424</v>
          </cell>
        </row>
        <row r="127">
          <cell r="B127" t="str">
            <v>425</v>
          </cell>
        </row>
        <row r="128">
          <cell r="B128" t="str">
            <v>426</v>
          </cell>
        </row>
        <row r="129">
          <cell r="B129" t="str">
            <v>427</v>
          </cell>
        </row>
        <row r="130">
          <cell r="B130" t="str">
            <v>428</v>
          </cell>
        </row>
        <row r="131">
          <cell r="B131" t="str">
            <v>429</v>
          </cell>
        </row>
        <row r="132">
          <cell r="B132" t="str">
            <v>430</v>
          </cell>
        </row>
        <row r="133">
          <cell r="B133" t="str">
            <v>431</v>
          </cell>
        </row>
        <row r="134">
          <cell r="B134" t="str">
            <v>432</v>
          </cell>
        </row>
        <row r="135">
          <cell r="B135" t="str">
            <v>433</v>
          </cell>
        </row>
        <row r="136">
          <cell r="B136" t="str">
            <v>434</v>
          </cell>
        </row>
        <row r="137">
          <cell r="B137" t="str">
            <v>435</v>
          </cell>
        </row>
        <row r="138">
          <cell r="B138" t="str">
            <v>436</v>
          </cell>
        </row>
        <row r="139">
          <cell r="B139" t="str">
            <v>437</v>
          </cell>
        </row>
        <row r="140">
          <cell r="B140" t="str">
            <v>438</v>
          </cell>
        </row>
        <row r="141">
          <cell r="B141" t="str">
            <v>439</v>
          </cell>
        </row>
        <row r="142">
          <cell r="B142" t="str">
            <v>440</v>
          </cell>
          <cell r="C142" t="str">
            <v>440</v>
          </cell>
        </row>
        <row r="143">
          <cell r="B143" t="str">
            <v>441</v>
          </cell>
          <cell r="C143" t="str">
            <v>441</v>
          </cell>
        </row>
        <row r="144">
          <cell r="B144" t="str">
            <v>442</v>
          </cell>
          <cell r="C144" t="str">
            <v>442</v>
          </cell>
        </row>
        <row r="145">
          <cell r="B145" t="str">
            <v>444</v>
          </cell>
          <cell r="C145" t="str">
            <v>444</v>
          </cell>
        </row>
        <row r="146">
          <cell r="B146" t="str">
            <v>445</v>
          </cell>
          <cell r="C146" t="str">
            <v>445</v>
          </cell>
        </row>
        <row r="147">
          <cell r="B147" t="str">
            <v>446</v>
          </cell>
          <cell r="C147" t="str">
            <v>446</v>
          </cell>
        </row>
        <row r="148">
          <cell r="B148" t="str">
            <v>447</v>
          </cell>
          <cell r="C148" t="str">
            <v>447</v>
          </cell>
        </row>
        <row r="149">
          <cell r="B149" t="str">
            <v>448</v>
          </cell>
        </row>
        <row r="150">
          <cell r="B150" t="str">
            <v>483</v>
          </cell>
        </row>
        <row r="151">
          <cell r="B151" t="str">
            <v>450</v>
          </cell>
        </row>
        <row r="152">
          <cell r="B152" t="str">
            <v>451</v>
          </cell>
        </row>
        <row r="153">
          <cell r="B153" t="str">
            <v>452</v>
          </cell>
        </row>
        <row r="154">
          <cell r="B154" t="str">
            <v>453</v>
          </cell>
        </row>
        <row r="155">
          <cell r="B155" t="str">
            <v>454</v>
          </cell>
        </row>
        <row r="156">
          <cell r="B156" t="str">
            <v>455</v>
          </cell>
        </row>
        <row r="157">
          <cell r="B157" t="str">
            <v>456</v>
          </cell>
        </row>
        <row r="158">
          <cell r="B158" t="str">
            <v>457</v>
          </cell>
        </row>
        <row r="159">
          <cell r="B159" t="str">
            <v>458</v>
          </cell>
        </row>
        <row r="160">
          <cell r="B160" t="str">
            <v>459</v>
          </cell>
        </row>
        <row r="161">
          <cell r="B161" t="str">
            <v>460</v>
          </cell>
        </row>
        <row r="162">
          <cell r="B162" t="str">
            <v>461</v>
          </cell>
        </row>
        <row r="163">
          <cell r="B163" t="str">
            <v>463</v>
          </cell>
        </row>
        <row r="164">
          <cell r="B164" t="str">
            <v>466</v>
          </cell>
        </row>
        <row r="165">
          <cell r="B165" t="str">
            <v>482</v>
          </cell>
          <cell r="C165" t="str">
            <v>482</v>
          </cell>
        </row>
        <row r="166">
          <cell r="B166" t="str">
            <v>195</v>
          </cell>
        </row>
        <row r="167">
          <cell r="B167" t="str">
            <v>009</v>
          </cell>
        </row>
        <row r="168">
          <cell r="B168" t="str">
            <v>048</v>
          </cell>
        </row>
        <row r="169">
          <cell r="B169" t="str">
            <v>051</v>
          </cell>
        </row>
        <row r="170">
          <cell r="B170" t="str">
            <v>052</v>
          </cell>
        </row>
        <row r="171">
          <cell r="B171" t="str">
            <v>054</v>
          </cell>
        </row>
        <row r="172">
          <cell r="B172" t="str">
            <v>058</v>
          </cell>
        </row>
        <row r="173">
          <cell r="B173" t="str">
            <v>062</v>
          </cell>
        </row>
        <row r="174">
          <cell r="B174" t="str">
            <v>064</v>
          </cell>
        </row>
        <row r="175">
          <cell r="B175" t="str">
            <v>083</v>
          </cell>
        </row>
        <row r="176">
          <cell r="B176" t="str">
            <v>084</v>
          </cell>
        </row>
        <row r="177">
          <cell r="B177" t="str">
            <v>100</v>
          </cell>
        </row>
        <row r="178">
          <cell r="B178" t="str">
            <v>101</v>
          </cell>
        </row>
        <row r="179">
          <cell r="B179" t="str">
            <v>102</v>
          </cell>
        </row>
        <row r="180">
          <cell r="B180" t="str">
            <v>105</v>
          </cell>
        </row>
        <row r="181">
          <cell r="B181" t="str">
            <v>117</v>
          </cell>
        </row>
        <row r="182">
          <cell r="B182" t="str">
            <v>118</v>
          </cell>
        </row>
        <row r="183">
          <cell r="B183" t="str">
            <v>119</v>
          </cell>
        </row>
        <row r="184">
          <cell r="B184" t="str">
            <v>128</v>
          </cell>
          <cell r="C184" t="str">
            <v>128</v>
          </cell>
        </row>
        <row r="185">
          <cell r="B185" t="str">
            <v>138</v>
          </cell>
          <cell r="C185" t="str">
            <v>138</v>
          </cell>
        </row>
        <row r="186">
          <cell r="B186" t="str">
            <v>142</v>
          </cell>
          <cell r="C186" t="str">
            <v>142</v>
          </cell>
        </row>
        <row r="187">
          <cell r="B187" t="str">
            <v>153</v>
          </cell>
          <cell r="C187" t="str">
            <v>153</v>
          </cell>
        </row>
        <row r="188">
          <cell r="B188" t="str">
            <v>159</v>
          </cell>
          <cell r="C188" t="str">
            <v>159</v>
          </cell>
        </row>
        <row r="189">
          <cell r="B189" t="str">
            <v>164</v>
          </cell>
          <cell r="C189" t="str">
            <v>164</v>
          </cell>
        </row>
        <row r="190">
          <cell r="B190" t="str">
            <v>175</v>
          </cell>
          <cell r="C190" t="str">
            <v>175</v>
          </cell>
        </row>
        <row r="191">
          <cell r="B191" t="str">
            <v>220</v>
          </cell>
          <cell r="C191" t="str">
            <v>220</v>
          </cell>
        </row>
        <row r="192">
          <cell r="B192" t="str">
            <v>221</v>
          </cell>
          <cell r="C192" t="str">
            <v>221</v>
          </cell>
        </row>
        <row r="193">
          <cell r="B193" t="str">
            <v>263</v>
          </cell>
          <cell r="C193" t="str">
            <v>263</v>
          </cell>
        </row>
        <row r="194">
          <cell r="B194" t="str">
            <v>310</v>
          </cell>
          <cell r="C194" t="str">
            <v>310</v>
          </cell>
        </row>
        <row r="195">
          <cell r="B195" t="str">
            <v>312</v>
          </cell>
          <cell r="C195" t="str">
            <v>312</v>
          </cell>
        </row>
        <row r="196">
          <cell r="B196" t="str">
            <v>313</v>
          </cell>
          <cell r="C196" t="str">
            <v>313</v>
          </cell>
        </row>
        <row r="197">
          <cell r="B197" t="str">
            <v>314</v>
          </cell>
          <cell r="C197" t="str">
            <v>314</v>
          </cell>
        </row>
        <row r="198">
          <cell r="B198" t="str">
            <v>317</v>
          </cell>
          <cell r="C198" t="str">
            <v>317</v>
          </cell>
        </row>
        <row r="199">
          <cell r="B199" t="str">
            <v>318</v>
          </cell>
          <cell r="C199" t="str">
            <v>318</v>
          </cell>
        </row>
        <row r="200">
          <cell r="B200" t="str">
            <v>321</v>
          </cell>
          <cell r="C200" t="str">
            <v>321</v>
          </cell>
        </row>
        <row r="201">
          <cell r="B201" t="str">
            <v>323</v>
          </cell>
          <cell r="C201" t="str">
            <v>323</v>
          </cell>
        </row>
        <row r="202">
          <cell r="B202" t="str">
            <v>332</v>
          </cell>
        </row>
        <row r="203">
          <cell r="B203" t="str">
            <v>333</v>
          </cell>
        </row>
        <row r="204">
          <cell r="B204" t="str">
            <v>335</v>
          </cell>
        </row>
        <row r="205">
          <cell r="B205" t="str">
            <v>345</v>
          </cell>
        </row>
        <row r="206">
          <cell r="B206" t="str">
            <v>366</v>
          </cell>
        </row>
        <row r="207">
          <cell r="B207" t="str">
            <v>373</v>
          </cell>
        </row>
        <row r="208">
          <cell r="B208" t="str">
            <v>416</v>
          </cell>
        </row>
        <row r="209">
          <cell r="B209" t="str">
            <v>443</v>
          </cell>
        </row>
        <row r="210">
          <cell r="B210" t="str">
            <v>467</v>
          </cell>
        </row>
        <row r="211">
          <cell r="B211" t="str">
            <v>469</v>
          </cell>
        </row>
        <row r="212">
          <cell r="B212" t="str">
            <v>470</v>
          </cell>
        </row>
        <row r="213">
          <cell r="B213" t="str">
            <v>471</v>
          </cell>
        </row>
        <row r="214">
          <cell r="B214" t="str">
            <v>473</v>
          </cell>
        </row>
        <row r="215">
          <cell r="B215" t="str">
            <v>474</v>
          </cell>
        </row>
        <row r="216">
          <cell r="B216" t="str">
            <v>475</v>
          </cell>
        </row>
        <row r="217">
          <cell r="B217" t="str">
            <v>476</v>
          </cell>
        </row>
        <row r="218">
          <cell r="B218" t="str">
            <v>477</v>
          </cell>
        </row>
        <row r="219">
          <cell r="B219" t="str">
            <v>484</v>
          </cell>
        </row>
        <row r="220">
          <cell r="B220" t="str">
            <v>485</v>
          </cell>
        </row>
        <row r="221">
          <cell r="B221" t="str">
            <v>486</v>
          </cell>
        </row>
        <row r="222">
          <cell r="B222" t="str">
            <v>487</v>
          </cell>
        </row>
        <row r="223">
          <cell r="B223" t="str">
            <v>488</v>
          </cell>
        </row>
        <row r="224">
          <cell r="B224" t="str">
            <v>489</v>
          </cell>
        </row>
        <row r="225">
          <cell r="B225" t="str">
            <v>490</v>
          </cell>
        </row>
        <row r="226">
          <cell r="B226" t="str">
            <v>491</v>
          </cell>
        </row>
        <row r="227">
          <cell r="B227" t="str">
            <v>492</v>
          </cell>
        </row>
        <row r="228">
          <cell r="B228" t="str">
            <v>493</v>
          </cell>
        </row>
        <row r="229">
          <cell r="B229" t="str">
            <v>494</v>
          </cell>
        </row>
        <row r="230">
          <cell r="B230" t="str">
            <v>495</v>
          </cell>
        </row>
        <row r="231">
          <cell r="B231" t="str">
            <v>496</v>
          </cell>
        </row>
        <row r="232">
          <cell r="B232" t="str">
            <v>497</v>
          </cell>
        </row>
        <row r="233">
          <cell r="B233" t="str">
            <v>498</v>
          </cell>
        </row>
        <row r="234">
          <cell r="B234" t="str">
            <v>499</v>
          </cell>
        </row>
        <row r="235">
          <cell r="B235" t="str">
            <v>500</v>
          </cell>
        </row>
        <row r="236">
          <cell r="B236" t="str">
            <v>501</v>
          </cell>
        </row>
        <row r="237">
          <cell r="B237" t="str">
            <v>502</v>
          </cell>
        </row>
        <row r="238">
          <cell r="B238" t="str">
            <v>503</v>
          </cell>
        </row>
        <row r="239">
          <cell r="B239" t="str">
            <v>369</v>
          </cell>
        </row>
        <row r="240">
          <cell r="B240" t="str">
            <v>449</v>
          </cell>
        </row>
        <row r="241">
          <cell r="B241" t="str">
            <v>504</v>
          </cell>
        </row>
        <row r="242">
          <cell r="B242" t="str">
            <v>505</v>
          </cell>
        </row>
        <row r="243">
          <cell r="B243" t="str">
            <v>506</v>
          </cell>
        </row>
        <row r="244">
          <cell r="B244" t="str">
            <v>507</v>
          </cell>
        </row>
        <row r="245">
          <cell r="B245" t="str">
            <v>508</v>
          </cell>
        </row>
        <row r="246">
          <cell r="B246" t="str">
            <v>514</v>
          </cell>
        </row>
        <row r="247">
          <cell r="B247" t="str">
            <v>515</v>
          </cell>
        </row>
        <row r="248">
          <cell r="B248" t="str">
            <v>516</v>
          </cell>
        </row>
        <row r="249">
          <cell r="B249" t="str">
            <v>517</v>
          </cell>
        </row>
        <row r="250">
          <cell r="B250" t="str">
            <v>518</v>
          </cell>
        </row>
        <row r="251">
          <cell r="B251" t="str">
            <v>537</v>
          </cell>
        </row>
        <row r="252">
          <cell r="B252" t="str">
            <v>538</v>
          </cell>
        </row>
        <row r="253">
          <cell r="B253" t="str">
            <v>539</v>
          </cell>
        </row>
        <row r="254">
          <cell r="B254" t="str">
            <v>540</v>
          </cell>
        </row>
        <row r="255">
          <cell r="B255" t="str">
            <v>542</v>
          </cell>
        </row>
        <row r="256">
          <cell r="B256" t="str">
            <v>543</v>
          </cell>
        </row>
        <row r="257">
          <cell r="B257" t="str">
            <v>544</v>
          </cell>
        </row>
        <row r="258">
          <cell r="B258" t="str">
            <v>545</v>
          </cell>
        </row>
        <row r="259">
          <cell r="B259" t="str">
            <v>546</v>
          </cell>
        </row>
        <row r="260">
          <cell r="B260" t="str">
            <v>547</v>
          </cell>
        </row>
        <row r="261">
          <cell r="B261" t="str">
            <v>548</v>
          </cell>
        </row>
        <row r="262">
          <cell r="B262" t="str">
            <v>549</v>
          </cell>
        </row>
        <row r="263">
          <cell r="B263" t="str">
            <v>550</v>
          </cell>
        </row>
        <row r="264">
          <cell r="B264" t="str">
            <v>551</v>
          </cell>
        </row>
        <row r="265">
          <cell r="B265" t="str">
            <v>552</v>
          </cell>
        </row>
        <row r="266">
          <cell r="B266" t="str">
            <v>553</v>
          </cell>
        </row>
        <row r="267">
          <cell r="B267" t="str">
            <v>554</v>
          </cell>
        </row>
        <row r="268">
          <cell r="B268" t="str">
            <v>555</v>
          </cell>
        </row>
        <row r="269">
          <cell r="B269" t="str">
            <v>556</v>
          </cell>
        </row>
        <row r="270">
          <cell r="B270" t="str">
            <v>558</v>
          </cell>
        </row>
        <row r="271">
          <cell r="B271" t="str">
            <v>559</v>
          </cell>
        </row>
        <row r="272">
          <cell r="B272" t="str">
            <v>560</v>
          </cell>
        </row>
        <row r="273">
          <cell r="B273" t="str">
            <v>561</v>
          </cell>
        </row>
        <row r="274">
          <cell r="B274" t="str">
            <v>562</v>
          </cell>
        </row>
        <row r="275">
          <cell r="B275" t="str">
            <v>563</v>
          </cell>
        </row>
        <row r="276">
          <cell r="B276" t="str">
            <v>564</v>
          </cell>
        </row>
        <row r="277">
          <cell r="B277" t="str">
            <v>565</v>
          </cell>
        </row>
        <row r="278">
          <cell r="B278" t="str">
            <v>566</v>
          </cell>
        </row>
        <row r="279">
          <cell r="B279" t="str">
            <v>567</v>
          </cell>
        </row>
        <row r="280">
          <cell r="B280" t="str">
            <v>572</v>
          </cell>
        </row>
        <row r="281">
          <cell r="B281" t="str">
            <v>573</v>
          </cell>
        </row>
        <row r="282">
          <cell r="B282" t="str">
            <v>574</v>
          </cell>
        </row>
        <row r="283">
          <cell r="B283" t="str">
            <v>575</v>
          </cell>
        </row>
        <row r="284">
          <cell r="B284" t="str">
            <v>576</v>
          </cell>
        </row>
        <row r="285">
          <cell r="B285" t="str">
            <v>577</v>
          </cell>
        </row>
        <row r="286">
          <cell r="B286" t="str">
            <v>578</v>
          </cell>
        </row>
        <row r="287">
          <cell r="B287" t="str">
            <v>579</v>
          </cell>
        </row>
        <row r="288">
          <cell r="B288" t="str">
            <v>580</v>
          </cell>
        </row>
        <row r="289">
          <cell r="B289" t="str">
            <v>581</v>
          </cell>
        </row>
        <row r="290">
          <cell r="B290" t="str">
            <v>582</v>
          </cell>
        </row>
        <row r="291">
          <cell r="B291" t="str">
            <v>583</v>
          </cell>
        </row>
        <row r="292">
          <cell r="B292" t="str">
            <v>584</v>
          </cell>
        </row>
        <row r="293">
          <cell r="B293" t="str">
            <v>585</v>
          </cell>
        </row>
        <row r="294">
          <cell r="B294" t="str">
            <v>586</v>
          </cell>
        </row>
        <row r="295">
          <cell r="B295" t="str">
            <v>587</v>
          </cell>
        </row>
        <row r="296">
          <cell r="B296" t="str">
            <v>588</v>
          </cell>
        </row>
        <row r="297">
          <cell r="B297" t="str">
            <v>589</v>
          </cell>
        </row>
        <row r="298">
          <cell r="B298" t="str">
            <v>590</v>
          </cell>
        </row>
        <row r="299">
          <cell r="B299" t="str">
            <v>591</v>
          </cell>
        </row>
        <row r="300">
          <cell r="B300" t="str">
            <v>592</v>
          </cell>
        </row>
        <row r="301">
          <cell r="B301" t="str">
            <v>593</v>
          </cell>
        </row>
        <row r="302">
          <cell r="B302" t="str">
            <v>594</v>
          </cell>
        </row>
        <row r="303">
          <cell r="B303" t="str">
            <v>595</v>
          </cell>
        </row>
        <row r="304">
          <cell r="B304" t="str">
            <v>596</v>
          </cell>
        </row>
        <row r="305">
          <cell r="B305" t="str">
            <v>597</v>
          </cell>
        </row>
        <row r="306">
          <cell r="B306" t="str">
            <v>598</v>
          </cell>
        </row>
        <row r="307">
          <cell r="B307" t="str">
            <v>599</v>
          </cell>
        </row>
        <row r="308">
          <cell r="B308" t="str">
            <v>600</v>
          </cell>
        </row>
        <row r="309">
          <cell r="B309" t="str">
            <v>601</v>
          </cell>
        </row>
        <row r="310">
          <cell r="B310" t="str">
            <v>602</v>
          </cell>
        </row>
        <row r="311">
          <cell r="B311" t="str">
            <v>608</v>
          </cell>
        </row>
        <row r="312">
          <cell r="B312" t="str">
            <v>609</v>
          </cell>
        </row>
        <row r="313">
          <cell r="B313" t="str">
            <v>610</v>
          </cell>
        </row>
        <row r="314">
          <cell r="B314" t="str">
            <v>613</v>
          </cell>
        </row>
        <row r="315">
          <cell r="B315" t="str">
            <v>614</v>
          </cell>
        </row>
        <row r="316">
          <cell r="B316" t="str">
            <v>615</v>
          </cell>
        </row>
        <row r="317">
          <cell r="B317" t="str">
            <v>616</v>
          </cell>
        </row>
        <row r="318">
          <cell r="B318" t="str">
            <v>637</v>
          </cell>
        </row>
        <row r="319">
          <cell r="B319" t="str">
            <v>667</v>
          </cell>
        </row>
        <row r="320">
          <cell r="B320" t="str">
            <v>668</v>
          </cell>
        </row>
        <row r="321">
          <cell r="B321" t="str">
            <v>669</v>
          </cell>
        </row>
        <row r="322">
          <cell r="B322" t="str">
            <v>670</v>
          </cell>
        </row>
        <row r="323">
          <cell r="B323" t="str">
            <v>671</v>
          </cell>
        </row>
        <row r="324">
          <cell r="B324" t="str">
            <v>672</v>
          </cell>
        </row>
        <row r="325">
          <cell r="B325" t="str">
            <v>673</v>
          </cell>
        </row>
        <row r="326">
          <cell r="B326" t="str">
            <v>674</v>
          </cell>
        </row>
        <row r="327">
          <cell r="B327" t="str">
            <v>675</v>
          </cell>
        </row>
        <row r="328">
          <cell r="B328" t="str">
            <v>676</v>
          </cell>
        </row>
        <row r="329">
          <cell r="B329" t="str">
            <v>677</v>
          </cell>
        </row>
        <row r="330">
          <cell r="B330" t="str">
            <v>678</v>
          </cell>
        </row>
        <row r="331">
          <cell r="B331" t="str">
            <v>679</v>
          </cell>
          <cell r="C331" t="str">
            <v>679</v>
          </cell>
        </row>
        <row r="332">
          <cell r="B332" t="str">
            <v>680</v>
          </cell>
        </row>
        <row r="333">
          <cell r="B333" t="str">
            <v>681</v>
          </cell>
        </row>
        <row r="334">
          <cell r="B334" t="str">
            <v>682</v>
          </cell>
        </row>
        <row r="335">
          <cell r="B335" t="str">
            <v>683</v>
          </cell>
        </row>
        <row r="336">
          <cell r="B336" t="str">
            <v>684</v>
          </cell>
        </row>
        <row r="337">
          <cell r="B337" t="str">
            <v>685</v>
          </cell>
        </row>
        <row r="338">
          <cell r="B338" t="str">
            <v>688</v>
          </cell>
          <cell r="C338" t="str">
            <v>688</v>
          </cell>
        </row>
        <row r="339">
          <cell r="B339" t="str">
            <v>689</v>
          </cell>
        </row>
        <row r="340">
          <cell r="B340" t="str">
            <v>690</v>
          </cell>
        </row>
        <row r="341">
          <cell r="B341" t="str">
            <v>691</v>
          </cell>
        </row>
        <row r="342">
          <cell r="B342" t="str">
            <v>692</v>
          </cell>
        </row>
        <row r="343">
          <cell r="B343" t="str">
            <v>701</v>
          </cell>
        </row>
        <row r="344">
          <cell r="B344" t="str">
            <v>702</v>
          </cell>
        </row>
        <row r="345">
          <cell r="B345" t="str">
            <v>703</v>
          </cell>
        </row>
        <row r="346">
          <cell r="B346" t="str">
            <v>704</v>
          </cell>
        </row>
        <row r="347">
          <cell r="B347" t="str">
            <v>705</v>
          </cell>
        </row>
        <row r="348">
          <cell r="B348" t="str">
            <v>706</v>
          </cell>
        </row>
        <row r="349">
          <cell r="B349" t="str">
            <v>707</v>
          </cell>
        </row>
        <row r="350">
          <cell r="B350" t="str">
            <v>708</v>
          </cell>
        </row>
        <row r="351">
          <cell r="B351" t="str">
            <v>709</v>
          </cell>
        </row>
        <row r="352">
          <cell r="B352" t="str">
            <v>710</v>
          </cell>
        </row>
        <row r="353">
          <cell r="B353" t="str">
            <v>711</v>
          </cell>
        </row>
        <row r="354">
          <cell r="B354" t="str">
            <v>712</v>
          </cell>
        </row>
        <row r="355">
          <cell r="B355" t="str">
            <v>713</v>
          </cell>
        </row>
        <row r="356">
          <cell r="B356" t="str">
            <v>714</v>
          </cell>
        </row>
        <row r="357">
          <cell r="B357" t="str">
            <v>716</v>
          </cell>
        </row>
        <row r="358">
          <cell r="B358" t="str">
            <v>721</v>
          </cell>
        </row>
        <row r="359">
          <cell r="B359" t="str">
            <v>723</v>
          </cell>
          <cell r="C359" t="str">
            <v>723</v>
          </cell>
        </row>
        <row r="360">
          <cell r="B360" t="str">
            <v>725</v>
          </cell>
          <cell r="C360" t="str">
            <v>725</v>
          </cell>
        </row>
        <row r="361">
          <cell r="B361" t="str">
            <v>726</v>
          </cell>
          <cell r="C361" t="str">
            <v>726</v>
          </cell>
        </row>
        <row r="362">
          <cell r="B362" t="str">
            <v>727</v>
          </cell>
        </row>
        <row r="363">
          <cell r="B363" t="str">
            <v>728</v>
          </cell>
        </row>
        <row r="364">
          <cell r="B364" t="str">
            <v>729</v>
          </cell>
          <cell r="C364" t="str">
            <v>729</v>
          </cell>
        </row>
        <row r="365">
          <cell r="B365" t="str">
            <v>734</v>
          </cell>
        </row>
        <row r="366">
          <cell r="B366" t="str">
            <v>735</v>
          </cell>
        </row>
        <row r="367">
          <cell r="B367" t="str">
            <v>740</v>
          </cell>
        </row>
        <row r="368">
          <cell r="B368" t="str">
            <v>741</v>
          </cell>
        </row>
        <row r="369">
          <cell r="B369" t="str">
            <v>742</v>
          </cell>
        </row>
        <row r="370">
          <cell r="B370" t="str">
            <v>743</v>
          </cell>
        </row>
        <row r="371">
          <cell r="B371" t="str">
            <v>744</v>
          </cell>
        </row>
        <row r="372">
          <cell r="B372" t="str">
            <v>756</v>
          </cell>
          <cell r="C372" t="str">
            <v>756</v>
          </cell>
        </row>
        <row r="373">
          <cell r="B373" t="str">
            <v>760</v>
          </cell>
        </row>
        <row r="374">
          <cell r="B374" t="str">
            <v>761</v>
          </cell>
        </row>
        <row r="375">
          <cell r="B375" t="str">
            <v>767</v>
          </cell>
        </row>
        <row r="376">
          <cell r="B376" t="str">
            <v>768</v>
          </cell>
        </row>
        <row r="377">
          <cell r="B377" t="str">
            <v>769</v>
          </cell>
        </row>
        <row r="378">
          <cell r="B378" t="str">
            <v>770</v>
          </cell>
        </row>
        <row r="379">
          <cell r="B379" t="str">
            <v>771</v>
          </cell>
        </row>
        <row r="380">
          <cell r="B380" t="str">
            <v>772</v>
          </cell>
        </row>
        <row r="381">
          <cell r="B381" t="str">
            <v>773</v>
          </cell>
        </row>
        <row r="382">
          <cell r="B382" t="str">
            <v>774</v>
          </cell>
        </row>
        <row r="383">
          <cell r="B383" t="str">
            <v>775</v>
          </cell>
        </row>
        <row r="384">
          <cell r="B384" t="str">
            <v>776</v>
          </cell>
        </row>
        <row r="385">
          <cell r="B385" t="str">
            <v>777</v>
          </cell>
        </row>
        <row r="386">
          <cell r="B386" t="str">
            <v>778</v>
          </cell>
        </row>
        <row r="387">
          <cell r="B387" t="str">
            <v>779</v>
          </cell>
        </row>
        <row r="388">
          <cell r="B388" t="str">
            <v>780</v>
          </cell>
        </row>
        <row r="389">
          <cell r="B389" t="str">
            <v>781</v>
          </cell>
        </row>
        <row r="390">
          <cell r="B390" t="str">
            <v>782</v>
          </cell>
        </row>
        <row r="391">
          <cell r="B391" t="str">
            <v>783</v>
          </cell>
        </row>
        <row r="392">
          <cell r="B392" t="str">
            <v>785</v>
          </cell>
        </row>
        <row r="393">
          <cell r="B393" t="str">
            <v>786</v>
          </cell>
        </row>
        <row r="394">
          <cell r="B394" t="str">
            <v>787</v>
          </cell>
        </row>
        <row r="395">
          <cell r="B395" t="str">
            <v>788</v>
          </cell>
        </row>
        <row r="396">
          <cell r="B396" t="str">
            <v>789</v>
          </cell>
        </row>
        <row r="397">
          <cell r="B397" t="str">
            <v>790</v>
          </cell>
        </row>
        <row r="398">
          <cell r="B398" t="str">
            <v>792</v>
          </cell>
          <cell r="C398" t="str">
            <v>792</v>
          </cell>
        </row>
        <row r="399">
          <cell r="B399" t="str">
            <v>795</v>
          </cell>
        </row>
        <row r="400">
          <cell r="B400" t="str">
            <v>796</v>
          </cell>
        </row>
        <row r="401">
          <cell r="B401" t="str">
            <v>797</v>
          </cell>
        </row>
        <row r="402">
          <cell r="B402" t="str">
            <v>798</v>
          </cell>
        </row>
        <row r="403">
          <cell r="B403" t="str">
            <v>799</v>
          </cell>
        </row>
        <row r="404">
          <cell r="B404" t="str">
            <v>800</v>
          </cell>
          <cell r="C404" t="str">
            <v>800</v>
          </cell>
        </row>
        <row r="405">
          <cell r="B405" t="str">
            <v>802</v>
          </cell>
        </row>
        <row r="406">
          <cell r="B406" t="str">
            <v>803</v>
          </cell>
        </row>
        <row r="407">
          <cell r="B407" t="str">
            <v>801</v>
          </cell>
        </row>
        <row r="408">
          <cell r="B408" t="str">
            <v>804</v>
          </cell>
        </row>
        <row r="409">
          <cell r="B409" t="str">
            <v>806</v>
          </cell>
          <cell r="C409" t="str">
            <v>806</v>
          </cell>
        </row>
        <row r="410">
          <cell r="B410" t="str">
            <v>808</v>
          </cell>
          <cell r="C410" t="str">
            <v>808</v>
          </cell>
        </row>
        <row r="411">
          <cell r="B411" t="str">
            <v>809</v>
          </cell>
        </row>
        <row r="412">
          <cell r="B412" t="str">
            <v>810</v>
          </cell>
        </row>
        <row r="413">
          <cell r="B413" t="str">
            <v>811</v>
          </cell>
        </row>
        <row r="414">
          <cell r="B414" t="str">
            <v>812</v>
          </cell>
        </row>
        <row r="415">
          <cell r="B415" t="str">
            <v>813</v>
          </cell>
        </row>
        <row r="416">
          <cell r="B416" t="str">
            <v>814</v>
          </cell>
        </row>
        <row r="417">
          <cell r="B417" t="str">
            <v>815</v>
          </cell>
        </row>
        <row r="418">
          <cell r="B418" t="str">
            <v>816</v>
          </cell>
        </row>
        <row r="419">
          <cell r="B419" t="str">
            <v>817</v>
          </cell>
        </row>
        <row r="420">
          <cell r="B420" t="str">
            <v>818</v>
          </cell>
          <cell r="C420" t="str">
            <v>818</v>
          </cell>
        </row>
        <row r="421">
          <cell r="B421" t="str">
            <v>819</v>
          </cell>
        </row>
        <row r="422">
          <cell r="B422" t="str">
            <v>820</v>
          </cell>
        </row>
        <row r="423">
          <cell r="B423" t="str">
            <v>821</v>
          </cell>
        </row>
        <row r="424">
          <cell r="B424" t="str">
            <v>822</v>
          </cell>
        </row>
        <row r="425">
          <cell r="B425" t="str">
            <v>823</v>
          </cell>
        </row>
        <row r="426">
          <cell r="B426" t="str">
            <v>824</v>
          </cell>
        </row>
        <row r="427">
          <cell r="B427" t="str">
            <v>825</v>
          </cell>
          <cell r="C427" t="str">
            <v>825</v>
          </cell>
        </row>
        <row r="428">
          <cell r="B428" t="str">
            <v>826</v>
          </cell>
          <cell r="C428" t="str">
            <v>826</v>
          </cell>
        </row>
        <row r="429">
          <cell r="B429" t="str">
            <v>827</v>
          </cell>
        </row>
        <row r="430">
          <cell r="B430" t="str">
            <v>828</v>
          </cell>
        </row>
        <row r="431">
          <cell r="B431" t="str">
            <v>829</v>
          </cell>
        </row>
        <row r="432">
          <cell r="B432" t="str">
            <v>830</v>
          </cell>
        </row>
        <row r="433">
          <cell r="B433" t="str">
            <v>831</v>
          </cell>
        </row>
        <row r="434">
          <cell r="B434" t="str">
            <v>832</v>
          </cell>
        </row>
        <row r="435">
          <cell r="B435" t="str">
            <v>833</v>
          </cell>
        </row>
        <row r="436">
          <cell r="B436" t="str">
            <v>834</v>
          </cell>
        </row>
        <row r="437">
          <cell r="B437" t="str">
            <v>835</v>
          </cell>
        </row>
        <row r="438">
          <cell r="B438" t="str">
            <v>836</v>
          </cell>
        </row>
        <row r="439">
          <cell r="B439" t="str">
            <v>838</v>
          </cell>
        </row>
        <row r="440">
          <cell r="B440" t="str">
            <v>839</v>
          </cell>
        </row>
        <row r="441">
          <cell r="B441" t="str">
            <v>840</v>
          </cell>
        </row>
        <row r="442">
          <cell r="B442" t="str">
            <v>841</v>
          </cell>
        </row>
        <row r="443">
          <cell r="B443" t="str">
            <v>842</v>
          </cell>
          <cell r="C443" t="str">
            <v>842</v>
          </cell>
        </row>
        <row r="444">
          <cell r="B444" t="str">
            <v>843</v>
          </cell>
        </row>
        <row r="445">
          <cell r="B445" t="str">
            <v>844</v>
          </cell>
        </row>
        <row r="446">
          <cell r="B446" t="str">
            <v>845</v>
          </cell>
        </row>
        <row r="447">
          <cell r="B447" t="str">
            <v>846</v>
          </cell>
        </row>
        <row r="448">
          <cell r="B448" t="str">
            <v>847</v>
          </cell>
        </row>
        <row r="449">
          <cell r="B449" t="str">
            <v>848</v>
          </cell>
        </row>
        <row r="450">
          <cell r="B450" t="str">
            <v>849</v>
          </cell>
        </row>
        <row r="451">
          <cell r="B451" t="str">
            <v>850</v>
          </cell>
        </row>
        <row r="452">
          <cell r="B452" t="str">
            <v>851</v>
          </cell>
        </row>
        <row r="453">
          <cell r="B453" t="str">
            <v>852</v>
          </cell>
          <cell r="C453" t="str">
            <v>852</v>
          </cell>
        </row>
        <row r="454">
          <cell r="B454" t="str">
            <v>853</v>
          </cell>
        </row>
        <row r="455">
          <cell r="B455" t="str">
            <v>856</v>
          </cell>
        </row>
        <row r="456">
          <cell r="B456" t="str">
            <v>857</v>
          </cell>
        </row>
        <row r="457">
          <cell r="B457" t="str">
            <v>858</v>
          </cell>
        </row>
        <row r="458">
          <cell r="B458" t="str">
            <v>859</v>
          </cell>
          <cell r="C458" t="str">
            <v>859</v>
          </cell>
        </row>
        <row r="459">
          <cell r="B459" t="str">
            <v>860</v>
          </cell>
        </row>
        <row r="460">
          <cell r="B460" t="str">
            <v>861</v>
          </cell>
        </row>
        <row r="461">
          <cell r="B461" t="str">
            <v>862</v>
          </cell>
        </row>
        <row r="462">
          <cell r="B462" t="str">
            <v>863</v>
          </cell>
        </row>
        <row r="463">
          <cell r="B463" t="str">
            <v>864</v>
          </cell>
        </row>
        <row r="464">
          <cell r="B464" t="str">
            <v>865</v>
          </cell>
        </row>
        <row r="465">
          <cell r="B465" t="str">
            <v>866</v>
          </cell>
        </row>
        <row r="466">
          <cell r="B466" t="str">
            <v>867</v>
          </cell>
        </row>
        <row r="467">
          <cell r="B467" t="str">
            <v>868</v>
          </cell>
        </row>
        <row r="468">
          <cell r="B468" t="str">
            <v>869</v>
          </cell>
        </row>
        <row r="469">
          <cell r="B469" t="str">
            <v>870</v>
          </cell>
        </row>
        <row r="470">
          <cell r="B470" t="str">
            <v>871</v>
          </cell>
        </row>
        <row r="471">
          <cell r="B471" t="str">
            <v>872</v>
          </cell>
        </row>
        <row r="472">
          <cell r="B472" t="str">
            <v>873</v>
          </cell>
        </row>
        <row r="473">
          <cell r="B473" t="str">
            <v>874</v>
          </cell>
        </row>
        <row r="474">
          <cell r="B474" t="str">
            <v>875</v>
          </cell>
        </row>
        <row r="475">
          <cell r="B475" t="str">
            <v>876</v>
          </cell>
        </row>
        <row r="476">
          <cell r="B476" t="str">
            <v>877</v>
          </cell>
        </row>
        <row r="477">
          <cell r="B477" t="str">
            <v>878</v>
          </cell>
        </row>
        <row r="478">
          <cell r="B478" t="str">
            <v>879</v>
          </cell>
        </row>
        <row r="479">
          <cell r="B479" t="str">
            <v>880</v>
          </cell>
        </row>
        <row r="480">
          <cell r="B480" t="str">
            <v>881</v>
          </cell>
        </row>
        <row r="481">
          <cell r="B481" t="str">
            <v>882</v>
          </cell>
        </row>
        <row r="482">
          <cell r="B482" t="str">
            <v>883</v>
          </cell>
        </row>
        <row r="483">
          <cell r="B483" t="str">
            <v>884</v>
          </cell>
        </row>
        <row r="484">
          <cell r="B484" t="str">
            <v>885</v>
          </cell>
        </row>
        <row r="485">
          <cell r="B485" t="str">
            <v>887</v>
          </cell>
        </row>
        <row r="486">
          <cell r="B486" t="str">
            <v>888</v>
          </cell>
        </row>
        <row r="487">
          <cell r="B487" t="str">
            <v>889</v>
          </cell>
        </row>
        <row r="488">
          <cell r="B488" t="str">
            <v>890</v>
          </cell>
        </row>
        <row r="489">
          <cell r="B489" t="str">
            <v>891</v>
          </cell>
          <cell r="C489" t="str">
            <v>891</v>
          </cell>
        </row>
        <row r="490">
          <cell r="B490" t="str">
            <v>893</v>
          </cell>
        </row>
        <row r="491">
          <cell r="B491" t="str">
            <v>894</v>
          </cell>
        </row>
        <row r="492">
          <cell r="B492" t="str">
            <v>895</v>
          </cell>
          <cell r="C492" t="str">
            <v>895</v>
          </cell>
        </row>
        <row r="493">
          <cell r="B493" t="str">
            <v>896</v>
          </cell>
        </row>
        <row r="494">
          <cell r="B494" t="str">
            <v>898</v>
          </cell>
        </row>
        <row r="495">
          <cell r="B495" t="str">
            <v>899</v>
          </cell>
        </row>
        <row r="496">
          <cell r="B496" t="str">
            <v>900</v>
          </cell>
        </row>
        <row r="497">
          <cell r="B497" t="str">
            <v>901</v>
          </cell>
        </row>
        <row r="498">
          <cell r="B498" t="str">
            <v>902</v>
          </cell>
        </row>
        <row r="499">
          <cell r="B499" t="str">
            <v>903</v>
          </cell>
        </row>
        <row r="500">
          <cell r="B500" t="str">
            <v>904</v>
          </cell>
        </row>
        <row r="501">
          <cell r="B501" t="str">
            <v>905</v>
          </cell>
        </row>
        <row r="502">
          <cell r="B502" t="str">
            <v>906</v>
          </cell>
        </row>
        <row r="503">
          <cell r="B503" t="str">
            <v>907</v>
          </cell>
        </row>
        <row r="504">
          <cell r="B504" t="str">
            <v>908</v>
          </cell>
        </row>
        <row r="505">
          <cell r="B505" t="str">
            <v>909</v>
          </cell>
        </row>
        <row r="506">
          <cell r="B506" t="str">
            <v>910</v>
          </cell>
        </row>
        <row r="507">
          <cell r="B507" t="str">
            <v>911</v>
          </cell>
        </row>
        <row r="508">
          <cell r="B508" t="str">
            <v>912</v>
          </cell>
        </row>
        <row r="509">
          <cell r="B509" t="str">
            <v>913</v>
          </cell>
        </row>
        <row r="510">
          <cell r="B510" t="str">
            <v>914</v>
          </cell>
          <cell r="C510" t="str">
            <v>914</v>
          </cell>
        </row>
        <row r="511">
          <cell r="B511" t="str">
            <v>915</v>
          </cell>
        </row>
        <row r="512">
          <cell r="B512" t="str">
            <v>916</v>
          </cell>
        </row>
        <row r="513">
          <cell r="B513" t="str">
            <v>917</v>
          </cell>
        </row>
        <row r="514">
          <cell r="B514" t="str">
            <v>918</v>
          </cell>
        </row>
        <row r="515">
          <cell r="B515" t="str">
            <v>919</v>
          </cell>
        </row>
        <row r="516">
          <cell r="B516" t="str">
            <v>920</v>
          </cell>
        </row>
        <row r="517">
          <cell r="B517" t="str">
            <v>921</v>
          </cell>
        </row>
        <row r="518">
          <cell r="B518" t="str">
            <v>922</v>
          </cell>
        </row>
        <row r="519">
          <cell r="B519" t="str">
            <v>923</v>
          </cell>
        </row>
        <row r="520">
          <cell r="B520" t="str">
            <v>924</v>
          </cell>
        </row>
        <row r="521">
          <cell r="B521" t="str">
            <v>925</v>
          </cell>
        </row>
        <row r="522">
          <cell r="B522" t="str">
            <v>926</v>
          </cell>
        </row>
        <row r="523">
          <cell r="B523" t="str">
            <v>927</v>
          </cell>
          <cell r="C523" t="str">
            <v>927</v>
          </cell>
        </row>
        <row r="524">
          <cell r="B524" t="str">
            <v>928</v>
          </cell>
        </row>
        <row r="525">
          <cell r="B525" t="str">
            <v>929</v>
          </cell>
        </row>
        <row r="526">
          <cell r="B526" t="str">
            <v>930</v>
          </cell>
        </row>
        <row r="527">
          <cell r="B527" t="str">
            <v>931</v>
          </cell>
        </row>
        <row r="528">
          <cell r="B528" t="str">
            <v>932</v>
          </cell>
        </row>
        <row r="529">
          <cell r="B529" t="str">
            <v>933</v>
          </cell>
        </row>
        <row r="530">
          <cell r="B530" t="str">
            <v>934</v>
          </cell>
        </row>
        <row r="531">
          <cell r="B531" t="str">
            <v>935</v>
          </cell>
          <cell r="C531" t="str">
            <v>935</v>
          </cell>
        </row>
        <row r="532">
          <cell r="B532" t="str">
            <v>936</v>
          </cell>
          <cell r="C532" t="str">
            <v>936</v>
          </cell>
        </row>
        <row r="533">
          <cell r="B533" t="str">
            <v>937</v>
          </cell>
        </row>
        <row r="534">
          <cell r="B534" t="str">
            <v>938</v>
          </cell>
        </row>
        <row r="535">
          <cell r="B535" t="str">
            <v>939</v>
          </cell>
          <cell r="C535" t="str">
            <v>939</v>
          </cell>
        </row>
        <row r="536">
          <cell r="B536" t="str">
            <v>940</v>
          </cell>
        </row>
        <row r="537">
          <cell r="B537" t="str">
            <v>941</v>
          </cell>
        </row>
        <row r="538">
          <cell r="B538" t="str">
            <v>942</v>
          </cell>
        </row>
        <row r="539">
          <cell r="B539" t="str">
            <v>944</v>
          </cell>
        </row>
        <row r="540">
          <cell r="B540" t="str">
            <v>945</v>
          </cell>
        </row>
        <row r="541">
          <cell r="B541" t="str">
            <v>947</v>
          </cell>
          <cell r="C541" t="str">
            <v>947</v>
          </cell>
        </row>
        <row r="542">
          <cell r="B542" t="str">
            <v>948</v>
          </cell>
          <cell r="C542" t="str">
            <v>948</v>
          </cell>
        </row>
        <row r="543">
          <cell r="B543" t="str">
            <v>949</v>
          </cell>
        </row>
        <row r="544">
          <cell r="B544" t="str">
            <v>950</v>
          </cell>
        </row>
        <row r="545">
          <cell r="B545" t="str">
            <v>951</v>
          </cell>
        </row>
        <row r="546">
          <cell r="B546" t="str">
            <v>952</v>
          </cell>
          <cell r="C546" t="str">
            <v>952</v>
          </cell>
        </row>
        <row r="547">
          <cell r="B547" t="str">
            <v>953</v>
          </cell>
          <cell r="C547" t="str">
            <v>953</v>
          </cell>
        </row>
        <row r="548">
          <cell r="B548" t="str">
            <v>954</v>
          </cell>
          <cell r="C548" t="str">
            <v>954</v>
          </cell>
        </row>
        <row r="549">
          <cell r="B549" t="str">
            <v>955</v>
          </cell>
          <cell r="C549" t="str">
            <v>955</v>
          </cell>
        </row>
        <row r="550">
          <cell r="B550" t="str">
            <v>956</v>
          </cell>
          <cell r="C550" t="str">
            <v>956</v>
          </cell>
        </row>
        <row r="551">
          <cell r="B551" t="str">
            <v>957</v>
          </cell>
        </row>
        <row r="552">
          <cell r="B552" t="str">
            <v>958</v>
          </cell>
          <cell r="C552" t="str">
            <v>958</v>
          </cell>
        </row>
        <row r="553">
          <cell r="B553" t="str">
            <v>959</v>
          </cell>
        </row>
        <row r="554">
          <cell r="B554" t="str">
            <v>960</v>
          </cell>
        </row>
        <row r="555">
          <cell r="B555" t="str">
            <v>961</v>
          </cell>
        </row>
        <row r="556">
          <cell r="B556" t="str">
            <v>962</v>
          </cell>
          <cell r="C556" t="str">
            <v>962</v>
          </cell>
        </row>
        <row r="557">
          <cell r="B557" t="str">
            <v>963</v>
          </cell>
        </row>
        <row r="558">
          <cell r="B558" t="str">
            <v>964</v>
          </cell>
          <cell r="C558" t="str">
            <v>964</v>
          </cell>
        </row>
        <row r="559">
          <cell r="B559" t="str">
            <v>965</v>
          </cell>
          <cell r="C559" t="str">
            <v>965</v>
          </cell>
        </row>
        <row r="560">
          <cell r="B560" t="str">
            <v>966</v>
          </cell>
          <cell r="C560" t="str">
            <v>966</v>
          </cell>
        </row>
        <row r="561">
          <cell r="B561" t="str">
            <v>967</v>
          </cell>
          <cell r="C561" t="str">
            <v>967</v>
          </cell>
        </row>
        <row r="562">
          <cell r="B562" t="str">
            <v>968</v>
          </cell>
        </row>
        <row r="563">
          <cell r="B563" t="str">
            <v>969</v>
          </cell>
        </row>
        <row r="564">
          <cell r="B564" t="str">
            <v>970</v>
          </cell>
        </row>
        <row r="565">
          <cell r="B565" t="str">
            <v>971</v>
          </cell>
          <cell r="C565" t="str">
            <v>971</v>
          </cell>
        </row>
        <row r="566">
          <cell r="B566" t="str">
            <v>972</v>
          </cell>
        </row>
        <row r="567">
          <cell r="B567" t="str">
            <v>973</v>
          </cell>
          <cell r="C567" t="str">
            <v>973</v>
          </cell>
        </row>
        <row r="568">
          <cell r="B568" t="str">
            <v>974</v>
          </cell>
          <cell r="C568" t="str">
            <v>974</v>
          </cell>
        </row>
        <row r="569">
          <cell r="B569" t="str">
            <v>975</v>
          </cell>
        </row>
        <row r="570">
          <cell r="B570" t="str">
            <v>976</v>
          </cell>
        </row>
        <row r="571">
          <cell r="B571" t="str">
            <v>977</v>
          </cell>
        </row>
        <row r="572">
          <cell r="B572" t="str">
            <v>978</v>
          </cell>
        </row>
        <row r="573">
          <cell r="B573" t="str">
            <v>979</v>
          </cell>
        </row>
        <row r="574">
          <cell r="B574" t="str">
            <v>980</v>
          </cell>
        </row>
        <row r="575">
          <cell r="B575" t="str">
            <v>981</v>
          </cell>
        </row>
        <row r="576">
          <cell r="B576" t="str">
            <v>993</v>
          </cell>
        </row>
        <row r="577">
          <cell r="B577" t="str">
            <v>994</v>
          </cell>
        </row>
        <row r="578">
          <cell r="B578" t="str">
            <v>996</v>
          </cell>
        </row>
        <row r="579">
          <cell r="B579" t="str">
            <v>997</v>
          </cell>
        </row>
        <row r="580">
          <cell r="B580" t="str">
            <v>998</v>
          </cell>
        </row>
        <row r="581">
          <cell r="B581" t="str">
            <v>999</v>
          </cell>
        </row>
        <row r="582">
          <cell r="B582" t="str">
            <v>1000</v>
          </cell>
        </row>
        <row r="583">
          <cell r="B583" t="str">
            <v>1001</v>
          </cell>
        </row>
        <row r="584">
          <cell r="B584" t="str">
            <v>1002</v>
          </cell>
        </row>
        <row r="585">
          <cell r="B585" t="str">
            <v>1004</v>
          </cell>
        </row>
        <row r="586">
          <cell r="B586" t="str">
            <v>1005</v>
          </cell>
        </row>
        <row r="587">
          <cell r="B587" t="str">
            <v>1006</v>
          </cell>
        </row>
        <row r="588">
          <cell r="B588" t="str">
            <v>1007</v>
          </cell>
        </row>
        <row r="589">
          <cell r="B589" t="str">
            <v>1008</v>
          </cell>
        </row>
        <row r="590">
          <cell r="B590" t="str">
            <v>1009</v>
          </cell>
        </row>
        <row r="591">
          <cell r="B591" t="str">
            <v>1010</v>
          </cell>
        </row>
        <row r="592">
          <cell r="B592" t="str">
            <v>1011</v>
          </cell>
        </row>
        <row r="593">
          <cell r="B593" t="str">
            <v>1012</v>
          </cell>
        </row>
        <row r="594">
          <cell r="B594" t="str">
            <v>1013</v>
          </cell>
        </row>
        <row r="595">
          <cell r="B595" t="str">
            <v>1014</v>
          </cell>
        </row>
        <row r="596">
          <cell r="B596" t="str">
            <v>1015</v>
          </cell>
        </row>
        <row r="597">
          <cell r="B597" t="str">
            <v>1016</v>
          </cell>
        </row>
        <row r="598">
          <cell r="B598" t="str">
            <v>1019</v>
          </cell>
          <cell r="C598" t="str">
            <v>1019</v>
          </cell>
        </row>
        <row r="599">
          <cell r="B599" t="str">
            <v>1024</v>
          </cell>
        </row>
        <row r="600">
          <cell r="B600" t="str">
            <v>1025</v>
          </cell>
        </row>
        <row r="601">
          <cell r="B601" t="str">
            <v>1026</v>
          </cell>
        </row>
        <row r="602">
          <cell r="B602" t="str">
            <v>1027</v>
          </cell>
        </row>
        <row r="603">
          <cell r="B603" t="str">
            <v>1028</v>
          </cell>
        </row>
        <row r="604">
          <cell r="B604" t="str">
            <v>1029</v>
          </cell>
        </row>
        <row r="605">
          <cell r="B605" t="str">
            <v>1031</v>
          </cell>
        </row>
        <row r="606">
          <cell r="B606" t="str">
            <v>1032</v>
          </cell>
        </row>
        <row r="607">
          <cell r="B607" t="str">
            <v>1033</v>
          </cell>
        </row>
        <row r="608">
          <cell r="B608" t="str">
            <v>1034</v>
          </cell>
        </row>
        <row r="609">
          <cell r="B609" t="str">
            <v>1035</v>
          </cell>
        </row>
        <row r="610">
          <cell r="B610" t="str">
            <v>1036</v>
          </cell>
        </row>
        <row r="611">
          <cell r="B611" t="str">
            <v>1040</v>
          </cell>
        </row>
        <row r="612">
          <cell r="B612" t="str">
            <v>1041</v>
          </cell>
        </row>
        <row r="613">
          <cell r="B613" t="str">
            <v>1042</v>
          </cell>
        </row>
        <row r="614">
          <cell r="B614" t="str">
            <v>1043</v>
          </cell>
        </row>
        <row r="615">
          <cell r="B615" t="str">
            <v>1044</v>
          </cell>
        </row>
        <row r="616">
          <cell r="B616" t="str">
            <v>1045</v>
          </cell>
        </row>
        <row r="617">
          <cell r="B617" t="str">
            <v>1046</v>
          </cell>
        </row>
        <row r="618">
          <cell r="B618" t="str">
            <v>1047</v>
          </cell>
        </row>
        <row r="619">
          <cell r="B619" t="str">
            <v>1048</v>
          </cell>
        </row>
        <row r="620">
          <cell r="B620" t="str">
            <v>1049</v>
          </cell>
        </row>
        <row r="621">
          <cell r="B621" t="str">
            <v>1050</v>
          </cell>
        </row>
        <row r="622">
          <cell r="B622" t="str">
            <v>1051</v>
          </cell>
        </row>
        <row r="623">
          <cell r="B623" t="str">
            <v>1052</v>
          </cell>
        </row>
        <row r="624">
          <cell r="B624" t="str">
            <v>1053</v>
          </cell>
        </row>
        <row r="625">
          <cell r="B625" t="str">
            <v>1054</v>
          </cell>
        </row>
        <row r="626">
          <cell r="B626" t="str">
            <v>1055</v>
          </cell>
        </row>
        <row r="627">
          <cell r="B627" t="str">
            <v>1056</v>
          </cell>
        </row>
        <row r="628">
          <cell r="B628" t="str">
            <v>1057</v>
          </cell>
        </row>
        <row r="629">
          <cell r="B629" t="str">
            <v>1058</v>
          </cell>
        </row>
        <row r="630">
          <cell r="B630" t="str">
            <v>1059</v>
          </cell>
        </row>
        <row r="631">
          <cell r="B631" t="str">
            <v>1060</v>
          </cell>
        </row>
        <row r="632">
          <cell r="B632" t="str">
            <v>1061</v>
          </cell>
          <cell r="C632" t="str">
            <v>1061</v>
          </cell>
        </row>
        <row r="633">
          <cell r="B633" t="str">
            <v>1062</v>
          </cell>
          <cell r="C633" t="str">
            <v>1062</v>
          </cell>
        </row>
        <row r="634">
          <cell r="B634" t="str">
            <v>1063</v>
          </cell>
          <cell r="C634" t="str">
            <v>1063</v>
          </cell>
        </row>
        <row r="635">
          <cell r="B635" t="str">
            <v>1064</v>
          </cell>
        </row>
        <row r="636">
          <cell r="B636" t="str">
            <v>1065</v>
          </cell>
        </row>
        <row r="637">
          <cell r="B637" t="str">
            <v>1066</v>
          </cell>
          <cell r="C637" t="str">
            <v>1066</v>
          </cell>
        </row>
        <row r="638">
          <cell r="B638" t="str">
            <v>1067</v>
          </cell>
        </row>
        <row r="639">
          <cell r="B639" t="str">
            <v>1070</v>
          </cell>
        </row>
        <row r="640">
          <cell r="B640" t="str">
            <v>1071</v>
          </cell>
        </row>
        <row r="641">
          <cell r="B641" t="str">
            <v>1072</v>
          </cell>
        </row>
        <row r="642">
          <cell r="B642" t="str">
            <v>1073</v>
          </cell>
        </row>
        <row r="643">
          <cell r="B643" t="str">
            <v>1080</v>
          </cell>
        </row>
        <row r="644">
          <cell r="B644" t="str">
            <v>1082</v>
          </cell>
        </row>
        <row r="645">
          <cell r="B645" t="str">
            <v>1083</v>
          </cell>
        </row>
        <row r="646">
          <cell r="B646" t="str">
            <v>1084</v>
          </cell>
        </row>
        <row r="647">
          <cell r="B647" t="str">
            <v>1085</v>
          </cell>
          <cell r="C647" t="str">
            <v>1085</v>
          </cell>
        </row>
        <row r="648">
          <cell r="B648" t="str">
            <v>1086</v>
          </cell>
          <cell r="C648" t="str">
            <v>1086</v>
          </cell>
        </row>
        <row r="649">
          <cell r="B649" t="str">
            <v>1093</v>
          </cell>
        </row>
        <row r="650">
          <cell r="B650" t="str">
            <v>1094</v>
          </cell>
        </row>
        <row r="651">
          <cell r="B651" t="str">
            <v>1095</v>
          </cell>
        </row>
        <row r="652">
          <cell r="B652" t="str">
            <v>1096</v>
          </cell>
        </row>
        <row r="653">
          <cell r="B653" t="str">
            <v>1097</v>
          </cell>
          <cell r="C653" t="str">
            <v>1097</v>
          </cell>
        </row>
        <row r="654">
          <cell r="B654" t="str">
            <v>1098</v>
          </cell>
        </row>
        <row r="655">
          <cell r="B655" t="str">
            <v>1099</v>
          </cell>
        </row>
        <row r="656">
          <cell r="B656" t="str">
            <v>1100</v>
          </cell>
        </row>
        <row r="657">
          <cell r="B657" t="str">
            <v>1101</v>
          </cell>
        </row>
        <row r="658">
          <cell r="B658" t="str">
            <v>1102</v>
          </cell>
        </row>
        <row r="659">
          <cell r="B659" t="str">
            <v>1103</v>
          </cell>
        </row>
        <row r="660">
          <cell r="B660" t="str">
            <v>1111</v>
          </cell>
        </row>
        <row r="661">
          <cell r="B661" t="str">
            <v>1112</v>
          </cell>
        </row>
        <row r="662">
          <cell r="B662" t="str">
            <v>1113</v>
          </cell>
        </row>
        <row r="663">
          <cell r="B663" t="str">
            <v>1114</v>
          </cell>
          <cell r="C663" t="str">
            <v>1114</v>
          </cell>
        </row>
        <row r="664">
          <cell r="B664" t="str">
            <v>1115</v>
          </cell>
          <cell r="C664" t="str">
            <v>1115</v>
          </cell>
        </row>
        <row r="665">
          <cell r="B665" t="str">
            <v>1116</v>
          </cell>
          <cell r="C665" t="str">
            <v>1116</v>
          </cell>
        </row>
        <row r="666">
          <cell r="B666" t="str">
            <v>1117</v>
          </cell>
        </row>
        <row r="667">
          <cell r="B667" t="str">
            <v>1118</v>
          </cell>
        </row>
        <row r="668">
          <cell r="B668" t="str">
            <v>1119</v>
          </cell>
        </row>
        <row r="669">
          <cell r="B669" t="str">
            <v>1120</v>
          </cell>
        </row>
        <row r="670">
          <cell r="B670" t="str">
            <v>1121</v>
          </cell>
        </row>
        <row r="671">
          <cell r="B671" t="str">
            <v>1122</v>
          </cell>
        </row>
        <row r="672">
          <cell r="B672" t="str">
            <v>1123</v>
          </cell>
          <cell r="C672" t="str">
            <v>1123</v>
          </cell>
        </row>
        <row r="673">
          <cell r="B673" t="str">
            <v>1124</v>
          </cell>
        </row>
        <row r="674">
          <cell r="B674" t="str">
            <v>1129</v>
          </cell>
        </row>
        <row r="675">
          <cell r="B675" t="str">
            <v>1130</v>
          </cell>
        </row>
        <row r="676">
          <cell r="B676" t="str">
            <v>1131</v>
          </cell>
        </row>
        <row r="677">
          <cell r="B677" t="str">
            <v>1132</v>
          </cell>
        </row>
        <row r="678">
          <cell r="B678" t="str">
            <v>1133</v>
          </cell>
        </row>
        <row r="679">
          <cell r="B679" t="str">
            <v>1134</v>
          </cell>
        </row>
        <row r="680">
          <cell r="B680" t="str">
            <v>1135</v>
          </cell>
          <cell r="C680" t="str">
            <v>1135</v>
          </cell>
        </row>
        <row r="681">
          <cell r="B681" t="str">
            <v>1136</v>
          </cell>
        </row>
        <row r="682">
          <cell r="B682" t="str">
            <v>1137</v>
          </cell>
        </row>
        <row r="683">
          <cell r="B683" t="str">
            <v>1138</v>
          </cell>
        </row>
        <row r="684">
          <cell r="B684" t="str">
            <v>1139</v>
          </cell>
        </row>
        <row r="685">
          <cell r="B685" t="str">
            <v>1140</v>
          </cell>
        </row>
        <row r="686">
          <cell r="B686" t="str">
            <v>1141</v>
          </cell>
          <cell r="C686" t="str">
            <v>1141</v>
          </cell>
        </row>
        <row r="687">
          <cell r="B687" t="str">
            <v>1142</v>
          </cell>
          <cell r="C687" t="str">
            <v>1142</v>
          </cell>
        </row>
        <row r="688">
          <cell r="B688" t="str">
            <v>1143</v>
          </cell>
          <cell r="C688" t="str">
            <v>1143</v>
          </cell>
        </row>
        <row r="689">
          <cell r="B689" t="str">
            <v>1144</v>
          </cell>
          <cell r="C689" t="str">
            <v>1144</v>
          </cell>
        </row>
        <row r="690">
          <cell r="B690" t="str">
            <v>1145</v>
          </cell>
          <cell r="C690" t="str">
            <v>1145</v>
          </cell>
        </row>
        <row r="691">
          <cell r="B691" t="str">
            <v>1146</v>
          </cell>
          <cell r="C691" t="str">
            <v>1146</v>
          </cell>
        </row>
        <row r="692">
          <cell r="B692" t="str">
            <v>1147</v>
          </cell>
          <cell r="C692" t="str">
            <v>1147</v>
          </cell>
        </row>
        <row r="693">
          <cell r="B693" t="str">
            <v>1148</v>
          </cell>
          <cell r="C693" t="str">
            <v>1148</v>
          </cell>
        </row>
        <row r="694">
          <cell r="B694" t="str">
            <v>1149</v>
          </cell>
          <cell r="C694" t="str">
            <v>1149</v>
          </cell>
        </row>
        <row r="695">
          <cell r="B695" t="str">
            <v>1150</v>
          </cell>
          <cell r="C695" t="str">
            <v>1150</v>
          </cell>
        </row>
        <row r="696">
          <cell r="B696" t="str">
            <v>1151</v>
          </cell>
          <cell r="C696" t="str">
            <v>1151</v>
          </cell>
        </row>
        <row r="697">
          <cell r="B697" t="str">
            <v>1152</v>
          </cell>
        </row>
        <row r="698">
          <cell r="B698" t="str">
            <v>1153</v>
          </cell>
        </row>
        <row r="699">
          <cell r="B699" t="str">
            <v>1154</v>
          </cell>
        </row>
        <row r="700">
          <cell r="B700" t="str">
            <v>1155</v>
          </cell>
        </row>
        <row r="701">
          <cell r="B701" t="str">
            <v>1156</v>
          </cell>
        </row>
        <row r="702">
          <cell r="B702" t="str">
            <v>1157</v>
          </cell>
        </row>
        <row r="703">
          <cell r="B703" t="str">
            <v>1158</v>
          </cell>
        </row>
        <row r="704">
          <cell r="B704" t="str">
            <v>1159</v>
          </cell>
        </row>
        <row r="705">
          <cell r="B705" t="str">
            <v>1160</v>
          </cell>
        </row>
        <row r="706">
          <cell r="B706" t="str">
            <v>1161</v>
          </cell>
        </row>
        <row r="707">
          <cell r="B707" t="str">
            <v>1162</v>
          </cell>
        </row>
        <row r="708">
          <cell r="B708" t="str">
            <v>1163</v>
          </cell>
        </row>
        <row r="709">
          <cell r="B709" t="str">
            <v>1164</v>
          </cell>
        </row>
        <row r="710">
          <cell r="B710" t="str">
            <v>1166</v>
          </cell>
        </row>
        <row r="711">
          <cell r="B711" t="str">
            <v>1167</v>
          </cell>
          <cell r="C711" t="str">
            <v>1167</v>
          </cell>
        </row>
        <row r="712">
          <cell r="B712" t="str">
            <v>1170</v>
          </cell>
        </row>
        <row r="713">
          <cell r="B713" t="str">
            <v>1171</v>
          </cell>
        </row>
        <row r="714">
          <cell r="B714" t="str">
            <v>1172</v>
          </cell>
        </row>
        <row r="715">
          <cell r="B715" t="str">
            <v>1173</v>
          </cell>
        </row>
        <row r="716">
          <cell r="B716" t="str">
            <v>1174</v>
          </cell>
        </row>
        <row r="717">
          <cell r="B717" t="str">
            <v>1175</v>
          </cell>
        </row>
        <row r="718">
          <cell r="B718" t="str">
            <v>1176</v>
          </cell>
          <cell r="C718" t="str">
            <v>1176</v>
          </cell>
        </row>
        <row r="719">
          <cell r="B719" t="str">
            <v>1178</v>
          </cell>
        </row>
        <row r="720">
          <cell r="B720" t="str">
            <v>1179</v>
          </cell>
        </row>
        <row r="721">
          <cell r="B721" t="str">
            <v>1180</v>
          </cell>
        </row>
        <row r="722">
          <cell r="B722" t="str">
            <v>1181</v>
          </cell>
        </row>
        <row r="723">
          <cell r="B723" t="str">
            <v>1182</v>
          </cell>
        </row>
        <row r="724">
          <cell r="B724" t="str">
            <v>1183</v>
          </cell>
        </row>
        <row r="725">
          <cell r="B725" t="str">
            <v>1184</v>
          </cell>
        </row>
        <row r="726">
          <cell r="B726" t="str">
            <v>1185</v>
          </cell>
        </row>
        <row r="727">
          <cell r="B727" t="str">
            <v>1186</v>
          </cell>
        </row>
        <row r="728">
          <cell r="B728" t="str">
            <v>1187</v>
          </cell>
          <cell r="C728" t="str">
            <v>1187</v>
          </cell>
        </row>
        <row r="729">
          <cell r="B729" t="str">
            <v>1194</v>
          </cell>
          <cell r="C729" t="str">
            <v>1194</v>
          </cell>
        </row>
        <row r="730">
          <cell r="B730" t="str">
            <v>1195</v>
          </cell>
        </row>
        <row r="731">
          <cell r="B731" t="str">
            <v>1196</v>
          </cell>
        </row>
        <row r="732">
          <cell r="B732" t="str">
            <v>1209</v>
          </cell>
        </row>
        <row r="733">
          <cell r="B733" t="str">
            <v>1210</v>
          </cell>
        </row>
        <row r="734">
          <cell r="B734" t="str">
            <v>1211</v>
          </cell>
        </row>
        <row r="735">
          <cell r="B735" t="str">
            <v>1213</v>
          </cell>
        </row>
        <row r="736">
          <cell r="B736" t="str">
            <v>1219</v>
          </cell>
          <cell r="C736" t="str">
            <v>1219</v>
          </cell>
        </row>
        <row r="737">
          <cell r="B737" t="str">
            <v>1220</v>
          </cell>
          <cell r="C737" t="str">
            <v>1220</v>
          </cell>
        </row>
        <row r="738">
          <cell r="B738" t="str">
            <v>1221</v>
          </cell>
          <cell r="C738" t="str">
            <v>1221</v>
          </cell>
        </row>
        <row r="739">
          <cell r="B739" t="str">
            <v>1222</v>
          </cell>
        </row>
        <row r="740">
          <cell r="B740" t="str">
            <v>1223</v>
          </cell>
          <cell r="C740" t="str">
            <v>1223</v>
          </cell>
        </row>
        <row r="741">
          <cell r="B741" t="str">
            <v>1224</v>
          </cell>
          <cell r="C741" t="str">
            <v>1224</v>
          </cell>
        </row>
        <row r="742">
          <cell r="B742" t="str">
            <v>1225</v>
          </cell>
        </row>
        <row r="743">
          <cell r="B743" t="str">
            <v>1226</v>
          </cell>
        </row>
        <row r="744">
          <cell r="B744" t="str">
            <v>1227</v>
          </cell>
        </row>
        <row r="745">
          <cell r="B745" t="str">
            <v>1228</v>
          </cell>
        </row>
        <row r="746">
          <cell r="B746" t="str">
            <v>1229</v>
          </cell>
        </row>
        <row r="747">
          <cell r="B747" t="str">
            <v>1230</v>
          </cell>
        </row>
        <row r="748">
          <cell r="B748" t="str">
            <v>1231</v>
          </cell>
        </row>
        <row r="749">
          <cell r="B749" t="str">
            <v>1232</v>
          </cell>
        </row>
        <row r="750">
          <cell r="B750" t="str">
            <v>1233</v>
          </cell>
        </row>
        <row r="751">
          <cell r="B751" t="str">
            <v>1235</v>
          </cell>
        </row>
        <row r="752">
          <cell r="B752" t="str">
            <v>1236</v>
          </cell>
        </row>
        <row r="753">
          <cell r="B753" t="str">
            <v>1237</v>
          </cell>
        </row>
        <row r="754">
          <cell r="B754" t="str">
            <v>1240</v>
          </cell>
        </row>
        <row r="755">
          <cell r="B755" t="str">
            <v>1250</v>
          </cell>
        </row>
        <row r="756">
          <cell r="B756" t="str">
            <v>1263</v>
          </cell>
        </row>
        <row r="757">
          <cell r="B757" t="str">
            <v>1264</v>
          </cell>
        </row>
        <row r="758">
          <cell r="B758" t="str">
            <v>1265</v>
          </cell>
        </row>
        <row r="759">
          <cell r="B759" t="str">
            <v>1266</v>
          </cell>
        </row>
        <row r="760">
          <cell r="B760" t="str">
            <v>1267</v>
          </cell>
        </row>
        <row r="761">
          <cell r="B761" t="str">
            <v>1268</v>
          </cell>
        </row>
        <row r="762">
          <cell r="B762" t="str">
            <v>1269</v>
          </cell>
        </row>
        <row r="763">
          <cell r="B763" t="str">
            <v>1273</v>
          </cell>
        </row>
        <row r="764">
          <cell r="B764" t="str">
            <v>1274</v>
          </cell>
        </row>
        <row r="765">
          <cell r="B765" t="str">
            <v>1275</v>
          </cell>
        </row>
        <row r="766">
          <cell r="B766" t="str">
            <v>1277</v>
          </cell>
        </row>
        <row r="767">
          <cell r="B767" t="str">
            <v>1278</v>
          </cell>
        </row>
        <row r="768">
          <cell r="B768" t="str">
            <v>1279</v>
          </cell>
        </row>
        <row r="769">
          <cell r="B769" t="str">
            <v>1280</v>
          </cell>
        </row>
        <row r="770">
          <cell r="B770" t="str">
            <v>1281</v>
          </cell>
        </row>
        <row r="771">
          <cell r="B771" t="str">
            <v>1282</v>
          </cell>
          <cell r="C771" t="str">
            <v>1282</v>
          </cell>
        </row>
        <row r="772">
          <cell r="B772" t="str">
            <v>1283</v>
          </cell>
        </row>
        <row r="773">
          <cell r="B773" t="str">
            <v>1284</v>
          </cell>
        </row>
        <row r="774">
          <cell r="B774" t="str">
            <v>1285</v>
          </cell>
          <cell r="C774" t="str">
            <v>1285</v>
          </cell>
        </row>
        <row r="775">
          <cell r="B775" t="str">
            <v>1286</v>
          </cell>
        </row>
        <row r="776">
          <cell r="B776" t="str">
            <v>1287</v>
          </cell>
        </row>
        <row r="777">
          <cell r="B777" t="str">
            <v>1288</v>
          </cell>
          <cell r="C777" t="str">
            <v>1288</v>
          </cell>
        </row>
        <row r="778">
          <cell r="B778" t="str">
            <v>1289</v>
          </cell>
        </row>
        <row r="779">
          <cell r="B779" t="str">
            <v>1290</v>
          </cell>
        </row>
        <row r="780">
          <cell r="B780" t="str">
            <v>1291</v>
          </cell>
          <cell r="C780" t="str">
            <v>1291</v>
          </cell>
        </row>
        <row r="781">
          <cell r="B781" t="str">
            <v>1292</v>
          </cell>
        </row>
        <row r="782">
          <cell r="B782" t="str">
            <v>1293</v>
          </cell>
        </row>
        <row r="783">
          <cell r="B783" t="str">
            <v>1294</v>
          </cell>
        </row>
        <row r="784">
          <cell r="B784" t="str">
            <v>1295</v>
          </cell>
          <cell r="C784" t="str">
            <v>1295</v>
          </cell>
        </row>
        <row r="785">
          <cell r="B785" t="str">
            <v>1296</v>
          </cell>
          <cell r="C785" t="str">
            <v>1296</v>
          </cell>
        </row>
        <row r="786">
          <cell r="B786" t="str">
            <v>1297</v>
          </cell>
        </row>
        <row r="787">
          <cell r="B787" t="str">
            <v>1298</v>
          </cell>
        </row>
        <row r="788">
          <cell r="B788" t="str">
            <v>1299</v>
          </cell>
        </row>
        <row r="789">
          <cell r="B789" t="str">
            <v>1300</v>
          </cell>
        </row>
        <row r="790">
          <cell r="B790" t="str">
            <v>1301</v>
          </cell>
          <cell r="C790" t="str">
            <v>1301</v>
          </cell>
        </row>
        <row r="791">
          <cell r="B791" t="str">
            <v>1302</v>
          </cell>
        </row>
        <row r="792">
          <cell r="B792" t="str">
            <v>1303</v>
          </cell>
          <cell r="C792" t="str">
            <v>1303</v>
          </cell>
        </row>
        <row r="793">
          <cell r="B793" t="str">
            <v>1304</v>
          </cell>
        </row>
        <row r="794">
          <cell r="B794" t="str">
            <v>1305</v>
          </cell>
        </row>
        <row r="795">
          <cell r="B795" t="str">
            <v>1306</v>
          </cell>
        </row>
        <row r="796">
          <cell r="B796" t="str">
            <v>1307</v>
          </cell>
          <cell r="C796" t="str">
            <v>1307</v>
          </cell>
        </row>
        <row r="797">
          <cell r="B797" t="str">
            <v>1308</v>
          </cell>
          <cell r="C797" t="str">
            <v>1308</v>
          </cell>
        </row>
        <row r="798">
          <cell r="B798" t="str">
            <v>1309</v>
          </cell>
        </row>
        <row r="799">
          <cell r="B799" t="str">
            <v>1310</v>
          </cell>
        </row>
        <row r="800">
          <cell r="B800" t="str">
            <v>1311</v>
          </cell>
        </row>
        <row r="801">
          <cell r="B801" t="str">
            <v>1312</v>
          </cell>
        </row>
        <row r="802">
          <cell r="B802" t="str">
            <v>1313</v>
          </cell>
        </row>
        <row r="803">
          <cell r="B803" t="str">
            <v>1314</v>
          </cell>
        </row>
        <row r="804">
          <cell r="B804" t="str">
            <v>1315</v>
          </cell>
          <cell r="C804" t="str">
            <v>1315</v>
          </cell>
        </row>
        <row r="805">
          <cell r="B805" t="str">
            <v>1316</v>
          </cell>
        </row>
        <row r="806">
          <cell r="B806" t="str">
            <v>1317</v>
          </cell>
        </row>
        <row r="807">
          <cell r="B807" t="str">
            <v>1318</v>
          </cell>
        </row>
        <row r="808">
          <cell r="B808" t="str">
            <v>1319</v>
          </cell>
        </row>
        <row r="809">
          <cell r="B809" t="str">
            <v>1336</v>
          </cell>
        </row>
        <row r="810">
          <cell r="B810" t="str">
            <v>1337</v>
          </cell>
        </row>
        <row r="811">
          <cell r="B811" t="str">
            <v>1338</v>
          </cell>
        </row>
        <row r="812">
          <cell r="B812" t="str">
            <v>1339</v>
          </cell>
        </row>
        <row r="813">
          <cell r="B813" t="str">
            <v>1340</v>
          </cell>
        </row>
        <row r="814">
          <cell r="B814" t="str">
            <v>1341</v>
          </cell>
        </row>
        <row r="815">
          <cell r="B815" t="str">
            <v>1342</v>
          </cell>
        </row>
        <row r="816">
          <cell r="B816" t="str">
            <v>1343</v>
          </cell>
        </row>
        <row r="817">
          <cell r="B817" t="str">
            <v>1344</v>
          </cell>
        </row>
        <row r="818">
          <cell r="B818" t="str">
            <v>1345</v>
          </cell>
        </row>
        <row r="819">
          <cell r="B819" t="str">
            <v>1346</v>
          </cell>
        </row>
        <row r="820">
          <cell r="B820" t="str">
            <v>1347</v>
          </cell>
        </row>
        <row r="821">
          <cell r="B821" t="str">
            <v>1348</v>
          </cell>
        </row>
        <row r="822">
          <cell r="B822" t="str">
            <v>1349</v>
          </cell>
        </row>
        <row r="823">
          <cell r="B823" t="str">
            <v>1350</v>
          </cell>
        </row>
        <row r="824">
          <cell r="B824" t="str">
            <v>1351</v>
          </cell>
        </row>
        <row r="825">
          <cell r="B825" t="str">
            <v>1353</v>
          </cell>
        </row>
        <row r="826">
          <cell r="B826" t="str">
            <v>1354</v>
          </cell>
        </row>
        <row r="827">
          <cell r="B827" t="str">
            <v>1355</v>
          </cell>
        </row>
        <row r="828">
          <cell r="B828" t="str">
            <v>1356</v>
          </cell>
        </row>
        <row r="829">
          <cell r="B829" t="str">
            <v>1357</v>
          </cell>
        </row>
        <row r="830">
          <cell r="B830" t="str">
            <v>1358</v>
          </cell>
        </row>
        <row r="831">
          <cell r="B831" t="str">
            <v>1359</v>
          </cell>
        </row>
        <row r="832">
          <cell r="B832" t="str">
            <v>1360</v>
          </cell>
        </row>
        <row r="833">
          <cell r="B833" t="str">
            <v>1361</v>
          </cell>
        </row>
        <row r="834">
          <cell r="B834" t="str">
            <v>1362</v>
          </cell>
        </row>
        <row r="835">
          <cell r="B835" t="str">
            <v>1363</v>
          </cell>
        </row>
        <row r="836">
          <cell r="B836" t="str">
            <v>1364</v>
          </cell>
        </row>
        <row r="837">
          <cell r="B837" t="str">
            <v>1365</v>
          </cell>
        </row>
        <row r="838">
          <cell r="B838" t="str">
            <v>1366</v>
          </cell>
        </row>
        <row r="839">
          <cell r="B839" t="str">
            <v>1367</v>
          </cell>
        </row>
        <row r="840">
          <cell r="B840" t="str">
            <v>1368</v>
          </cell>
        </row>
        <row r="841">
          <cell r="B841" t="str">
            <v>1369</v>
          </cell>
        </row>
        <row r="842">
          <cell r="B842" t="str">
            <v>1370</v>
          </cell>
        </row>
        <row r="843">
          <cell r="B843" t="str">
            <v>1371</v>
          </cell>
        </row>
        <row r="844">
          <cell r="B844" t="str">
            <v>1372</v>
          </cell>
        </row>
        <row r="845">
          <cell r="B845" t="str">
            <v>1373</v>
          </cell>
        </row>
        <row r="846">
          <cell r="B846" t="str">
            <v>1374</v>
          </cell>
        </row>
        <row r="847">
          <cell r="B847" t="str">
            <v>1375</v>
          </cell>
        </row>
        <row r="848">
          <cell r="B848" t="str">
            <v>1376</v>
          </cell>
        </row>
        <row r="849">
          <cell r="B849" t="str">
            <v>1377</v>
          </cell>
        </row>
        <row r="850">
          <cell r="B850" t="str">
            <v>1378</v>
          </cell>
        </row>
        <row r="851">
          <cell r="B851" t="str">
            <v>1379</v>
          </cell>
        </row>
        <row r="852">
          <cell r="B852" t="str">
            <v>1380</v>
          </cell>
        </row>
        <row r="853">
          <cell r="B853" t="str">
            <v>1381</v>
          </cell>
        </row>
        <row r="854">
          <cell r="B854" t="str">
            <v>1382</v>
          </cell>
        </row>
        <row r="855">
          <cell r="B855" t="str">
            <v>1387</v>
          </cell>
        </row>
        <row r="856">
          <cell r="B856" t="str">
            <v>1388</v>
          </cell>
        </row>
        <row r="857">
          <cell r="B857" t="str">
            <v>1389</v>
          </cell>
        </row>
        <row r="858">
          <cell r="B858" t="str">
            <v>1390</v>
          </cell>
        </row>
        <row r="859">
          <cell r="B859" t="str">
            <v>1391</v>
          </cell>
        </row>
        <row r="860">
          <cell r="B860" t="str">
            <v>1392</v>
          </cell>
        </row>
        <row r="861">
          <cell r="B861" t="str">
            <v>1393</v>
          </cell>
        </row>
        <row r="862">
          <cell r="B862" t="str">
            <v>1394</v>
          </cell>
        </row>
        <row r="863">
          <cell r="B863" t="str">
            <v>1395</v>
          </cell>
        </row>
        <row r="864">
          <cell r="B864" t="str">
            <v>1396</v>
          </cell>
        </row>
        <row r="865">
          <cell r="B865" t="str">
            <v>1397</v>
          </cell>
        </row>
        <row r="866">
          <cell r="B866" t="str">
            <v>1398</v>
          </cell>
        </row>
        <row r="867">
          <cell r="B867" t="str">
            <v>1399</v>
          </cell>
        </row>
        <row r="868">
          <cell r="B868" t="str">
            <v>1400</v>
          </cell>
        </row>
        <row r="869">
          <cell r="B869" t="str">
            <v>1401</v>
          </cell>
        </row>
        <row r="870">
          <cell r="B870" t="str">
            <v>1402</v>
          </cell>
        </row>
        <row r="871">
          <cell r="B871" t="str">
            <v>1403</v>
          </cell>
        </row>
        <row r="872">
          <cell r="B872" t="str">
            <v>1404</v>
          </cell>
        </row>
        <row r="873">
          <cell r="B873" t="str">
            <v>1405</v>
          </cell>
        </row>
        <row r="874">
          <cell r="B874" t="str">
            <v>1406</v>
          </cell>
        </row>
        <row r="875">
          <cell r="B875" t="str">
            <v>1407</v>
          </cell>
        </row>
        <row r="876">
          <cell r="B876" t="str">
            <v>1408</v>
          </cell>
        </row>
        <row r="877">
          <cell r="B877" t="str">
            <v>1409</v>
          </cell>
        </row>
        <row r="878">
          <cell r="B878" t="str">
            <v>1410</v>
          </cell>
        </row>
        <row r="879">
          <cell r="B879" t="str">
            <v>1411</v>
          </cell>
        </row>
        <row r="880">
          <cell r="B880" t="str">
            <v>1412</v>
          </cell>
        </row>
        <row r="881">
          <cell r="B881" t="str">
            <v>1413</v>
          </cell>
        </row>
        <row r="882">
          <cell r="B882" t="str">
            <v>1414</v>
          </cell>
        </row>
        <row r="883">
          <cell r="B883" t="str">
            <v>1415</v>
          </cell>
        </row>
        <row r="884">
          <cell r="B884" t="str">
            <v>1416</v>
          </cell>
        </row>
        <row r="885">
          <cell r="B885" t="str">
            <v>1417</v>
          </cell>
        </row>
        <row r="886">
          <cell r="B886" t="str">
            <v>1418</v>
          </cell>
        </row>
        <row r="887">
          <cell r="B887" t="str">
            <v>1419</v>
          </cell>
        </row>
        <row r="888">
          <cell r="B888" t="str">
            <v>1420</v>
          </cell>
        </row>
        <row r="889">
          <cell r="B889" t="str">
            <v>1421</v>
          </cell>
        </row>
        <row r="890">
          <cell r="B890" t="str">
            <v>1422</v>
          </cell>
        </row>
        <row r="891">
          <cell r="B891" t="str">
            <v>1423</v>
          </cell>
        </row>
        <row r="892">
          <cell r="B892" t="str">
            <v>1424</v>
          </cell>
        </row>
        <row r="893">
          <cell r="B893" t="str">
            <v>1425</v>
          </cell>
        </row>
        <row r="894">
          <cell r="B894" t="str">
            <v>1426</v>
          </cell>
        </row>
        <row r="895">
          <cell r="B895" t="str">
            <v>1427</v>
          </cell>
        </row>
        <row r="896">
          <cell r="B896" t="str">
            <v>1428</v>
          </cell>
        </row>
        <row r="897">
          <cell r="B897" t="str">
            <v>1429</v>
          </cell>
        </row>
        <row r="898">
          <cell r="B898" t="str">
            <v>1430</v>
          </cell>
        </row>
        <row r="899">
          <cell r="B899" t="str">
            <v>1431</v>
          </cell>
        </row>
        <row r="900">
          <cell r="B900" t="str">
            <v>1456</v>
          </cell>
          <cell r="C900" t="str">
            <v>1456</v>
          </cell>
        </row>
        <row r="901">
          <cell r="B901" t="str">
            <v>1457</v>
          </cell>
        </row>
        <row r="902">
          <cell r="B902" t="str">
            <v>1458</v>
          </cell>
        </row>
        <row r="903">
          <cell r="B903" t="str">
            <v>1459</v>
          </cell>
          <cell r="C903" t="str">
            <v>1459</v>
          </cell>
        </row>
        <row r="904">
          <cell r="B904" t="str">
            <v>1460</v>
          </cell>
        </row>
        <row r="905">
          <cell r="B905" t="str">
            <v>1462</v>
          </cell>
        </row>
        <row r="906">
          <cell r="B906" t="str">
            <v>1463</v>
          </cell>
        </row>
        <row r="907">
          <cell r="B907" t="str">
            <v>1464</v>
          </cell>
        </row>
        <row r="908">
          <cell r="B908" t="str">
            <v>1465</v>
          </cell>
        </row>
        <row r="909">
          <cell r="B909" t="str">
            <v>1467</v>
          </cell>
          <cell r="C909" t="str">
            <v>1467</v>
          </cell>
        </row>
        <row r="910">
          <cell r="B910" t="str">
            <v>1468</v>
          </cell>
          <cell r="C910" t="str">
            <v>1468</v>
          </cell>
        </row>
        <row r="911">
          <cell r="B911" t="str">
            <v>1469</v>
          </cell>
          <cell r="C911" t="str">
            <v>1469</v>
          </cell>
        </row>
        <row r="912">
          <cell r="B912" t="str">
            <v>1470</v>
          </cell>
          <cell r="C912" t="str">
            <v>1470</v>
          </cell>
        </row>
        <row r="913">
          <cell r="B913" t="str">
            <v>1471</v>
          </cell>
          <cell r="C913" t="str">
            <v>1471</v>
          </cell>
        </row>
        <row r="914">
          <cell r="B914" t="str">
            <v>1472</v>
          </cell>
        </row>
        <row r="915">
          <cell r="B915" t="str">
            <v>1473</v>
          </cell>
        </row>
        <row r="916">
          <cell r="B916" t="str">
            <v>1474</v>
          </cell>
        </row>
        <row r="917">
          <cell r="B917" t="str">
            <v>1475</v>
          </cell>
        </row>
        <row r="918">
          <cell r="B918" t="str">
            <v>1476</v>
          </cell>
        </row>
        <row r="919">
          <cell r="B919" t="str">
            <v>1503</v>
          </cell>
        </row>
        <row r="920">
          <cell r="B920" t="str">
            <v>1504</v>
          </cell>
        </row>
        <row r="921">
          <cell r="B921" t="str">
            <v>1505</v>
          </cell>
        </row>
        <row r="922">
          <cell r="B922" t="str">
            <v>1506</v>
          </cell>
        </row>
        <row r="923">
          <cell r="B923" t="str">
            <v>1507</v>
          </cell>
        </row>
        <row r="924">
          <cell r="B924" t="str">
            <v>1508</v>
          </cell>
        </row>
        <row r="925">
          <cell r="B925" t="str">
            <v>1509</v>
          </cell>
        </row>
        <row r="926">
          <cell r="B926" t="str">
            <v>1510</v>
          </cell>
        </row>
        <row r="927">
          <cell r="B927" t="str">
            <v>1511</v>
          </cell>
        </row>
        <row r="928">
          <cell r="B928" t="str">
            <v>1512</v>
          </cell>
        </row>
        <row r="929">
          <cell r="B929" t="str">
            <v>1513</v>
          </cell>
        </row>
        <row r="930">
          <cell r="B930" t="str">
            <v>1514</v>
          </cell>
        </row>
        <row r="931">
          <cell r="B931" t="str">
            <v>1515</v>
          </cell>
        </row>
        <row r="932">
          <cell r="B932" t="str">
            <v>1516</v>
          </cell>
        </row>
        <row r="933">
          <cell r="B933" t="str">
            <v>1517</v>
          </cell>
        </row>
        <row r="934">
          <cell r="B934" t="str">
            <v>1518</v>
          </cell>
        </row>
        <row r="935">
          <cell r="B935" t="str">
            <v>1519</v>
          </cell>
        </row>
        <row r="936">
          <cell r="B936" t="str">
            <v>1520</v>
          </cell>
        </row>
        <row r="937">
          <cell r="B937" t="str">
            <v>1521</v>
          </cell>
        </row>
        <row r="938">
          <cell r="B938" t="str">
            <v>1522</v>
          </cell>
        </row>
        <row r="939">
          <cell r="B939" t="str">
            <v>1523</v>
          </cell>
        </row>
        <row r="940">
          <cell r="B940" t="str">
            <v>1524</v>
          </cell>
        </row>
        <row r="941">
          <cell r="B941" t="str">
            <v>1525</v>
          </cell>
        </row>
        <row r="942">
          <cell r="B942" t="str">
            <v>1526</v>
          </cell>
        </row>
        <row r="943">
          <cell r="B943" t="str">
            <v>1527</v>
          </cell>
        </row>
        <row r="944">
          <cell r="B944" t="str">
            <v>1528</v>
          </cell>
        </row>
        <row r="945">
          <cell r="B945" t="str">
            <v>1529</v>
          </cell>
        </row>
        <row r="946">
          <cell r="B946" t="str">
            <v>1530</v>
          </cell>
        </row>
        <row r="947">
          <cell r="B947" t="str">
            <v>1531</v>
          </cell>
        </row>
        <row r="948">
          <cell r="B948" t="str">
            <v>1532</v>
          </cell>
        </row>
        <row r="949">
          <cell r="B949" t="str">
            <v>1533</v>
          </cell>
        </row>
        <row r="950">
          <cell r="B950" t="str">
            <v>1534</v>
          </cell>
        </row>
        <row r="951">
          <cell r="B951" t="str">
            <v>1535</v>
          </cell>
        </row>
        <row r="952">
          <cell r="B952" t="str">
            <v>1536</v>
          </cell>
        </row>
        <row r="953">
          <cell r="B953" t="str">
            <v>1537</v>
          </cell>
        </row>
        <row r="954">
          <cell r="B954" t="str">
            <v>1538</v>
          </cell>
        </row>
        <row r="955">
          <cell r="B955" t="str">
            <v>1539</v>
          </cell>
        </row>
        <row r="956">
          <cell r="B956" t="str">
            <v>1540</v>
          </cell>
        </row>
        <row r="957">
          <cell r="B957" t="str">
            <v>1541</v>
          </cell>
        </row>
        <row r="958">
          <cell r="B958" t="str">
            <v>1542</v>
          </cell>
        </row>
        <row r="959">
          <cell r="B959" t="str">
            <v>1559</v>
          </cell>
        </row>
        <row r="960">
          <cell r="B960" t="str">
            <v>1562</v>
          </cell>
          <cell r="C960" t="str">
            <v>1562</v>
          </cell>
        </row>
        <row r="961">
          <cell r="B961" t="str">
            <v>1563</v>
          </cell>
          <cell r="C961" t="str">
            <v>1563</v>
          </cell>
        </row>
        <row r="962">
          <cell r="B962" t="str">
            <v>1564</v>
          </cell>
          <cell r="C962" t="str">
            <v>1564</v>
          </cell>
        </row>
        <row r="963">
          <cell r="B963" t="str">
            <v>1565</v>
          </cell>
          <cell r="C963" t="str">
            <v>1565</v>
          </cell>
        </row>
        <row r="964">
          <cell r="B964" t="str">
            <v>1566</v>
          </cell>
          <cell r="C964" t="str">
            <v>1566</v>
          </cell>
        </row>
        <row r="965">
          <cell r="B965" t="str">
            <v>1567</v>
          </cell>
          <cell r="C965" t="str">
            <v>1567</v>
          </cell>
        </row>
        <row r="966">
          <cell r="B966" t="str">
            <v>1576</v>
          </cell>
          <cell r="C966" t="str">
            <v>1576</v>
          </cell>
        </row>
        <row r="967">
          <cell r="B967" t="str">
            <v>1577</v>
          </cell>
          <cell r="C967" t="str">
            <v>1577</v>
          </cell>
        </row>
        <row r="968">
          <cell r="B968" t="str">
            <v>1578</v>
          </cell>
          <cell r="C968" t="str">
            <v>1578</v>
          </cell>
        </row>
        <row r="969">
          <cell r="B969" t="str">
            <v>1579</v>
          </cell>
          <cell r="C969" t="str">
            <v>1579</v>
          </cell>
        </row>
        <row r="970">
          <cell r="B970" t="str">
            <v>1580</v>
          </cell>
          <cell r="C970" t="str">
            <v>1580</v>
          </cell>
        </row>
        <row r="971">
          <cell r="B971" t="str">
            <v>1581</v>
          </cell>
          <cell r="C971" t="str">
            <v>1581</v>
          </cell>
        </row>
        <row r="972">
          <cell r="B972" t="str">
            <v>1582</v>
          </cell>
          <cell r="C972" t="str">
            <v>1582</v>
          </cell>
        </row>
        <row r="973">
          <cell r="B973" t="str">
            <v>1583</v>
          </cell>
          <cell r="C973" t="str">
            <v>1583</v>
          </cell>
        </row>
        <row r="974">
          <cell r="B974" t="str">
            <v>1584</v>
          </cell>
          <cell r="C974" t="str">
            <v>1584</v>
          </cell>
        </row>
        <row r="975">
          <cell r="B975" t="str">
            <v>1585</v>
          </cell>
          <cell r="C975" t="str">
            <v>1585</v>
          </cell>
        </row>
        <row r="976">
          <cell r="B976" t="str">
            <v>1586</v>
          </cell>
          <cell r="C976" t="str">
            <v>1586</v>
          </cell>
        </row>
        <row r="977">
          <cell r="B977" t="str">
            <v>1587</v>
          </cell>
          <cell r="C977" t="str">
            <v>1587</v>
          </cell>
        </row>
        <row r="978">
          <cell r="B978" t="str">
            <v>1588</v>
          </cell>
          <cell r="C978" t="str">
            <v>1588</v>
          </cell>
        </row>
        <row r="979">
          <cell r="B979" t="str">
            <v>1589</v>
          </cell>
          <cell r="C979" t="str">
            <v>1589</v>
          </cell>
        </row>
        <row r="980">
          <cell r="B980" t="str">
            <v>1593</v>
          </cell>
        </row>
        <row r="981">
          <cell r="B981" t="str">
            <v>1594</v>
          </cell>
        </row>
        <row r="982">
          <cell r="B982" t="str">
            <v>1595</v>
          </cell>
        </row>
        <row r="983">
          <cell r="B983" t="str">
            <v>1596</v>
          </cell>
        </row>
        <row r="984">
          <cell r="B984" t="str">
            <v>1597</v>
          </cell>
        </row>
        <row r="985">
          <cell r="B985" t="str">
            <v>1598</v>
          </cell>
        </row>
        <row r="986">
          <cell r="B986" t="str">
            <v>1599</v>
          </cell>
        </row>
        <row r="987">
          <cell r="B987" t="str">
            <v>1601</v>
          </cell>
        </row>
        <row r="988">
          <cell r="B988" t="str">
            <v>1602</v>
          </cell>
        </row>
        <row r="989">
          <cell r="B989" t="str">
            <v>1603</v>
          </cell>
        </row>
        <row r="990">
          <cell r="B990" t="str">
            <v>1604</v>
          </cell>
        </row>
        <row r="991">
          <cell r="B991" t="str">
            <v>1605</v>
          </cell>
        </row>
        <row r="992">
          <cell r="B992" t="str">
            <v>1606</v>
          </cell>
          <cell r="C992" t="str">
            <v>1606</v>
          </cell>
        </row>
        <row r="993">
          <cell r="B993" t="str">
            <v>1607</v>
          </cell>
        </row>
        <row r="994">
          <cell r="B994" t="str">
            <v>1608</v>
          </cell>
        </row>
        <row r="995">
          <cell r="B995" t="str">
            <v>1609</v>
          </cell>
        </row>
        <row r="996">
          <cell r="B996" t="str">
            <v>1610</v>
          </cell>
        </row>
        <row r="997">
          <cell r="B997" t="str">
            <v>1612</v>
          </cell>
        </row>
        <row r="998">
          <cell r="B998" t="str">
            <v>1613</v>
          </cell>
        </row>
        <row r="999">
          <cell r="B999" t="str">
            <v>1617</v>
          </cell>
        </row>
        <row r="1000">
          <cell r="B1000" t="str">
            <v>1618</v>
          </cell>
        </row>
        <row r="1001">
          <cell r="B1001" t="str">
            <v>1619</v>
          </cell>
        </row>
        <row r="1002">
          <cell r="B1002" t="str">
            <v>1620</v>
          </cell>
        </row>
        <row r="1003">
          <cell r="B1003" t="str">
            <v>1621</v>
          </cell>
        </row>
        <row r="1004">
          <cell r="B1004" t="str">
            <v>1622</v>
          </cell>
        </row>
        <row r="1005">
          <cell r="B1005" t="str">
            <v>1623</v>
          </cell>
        </row>
        <row r="1006">
          <cell r="B1006" t="str">
            <v>1625</v>
          </cell>
        </row>
        <row r="1007">
          <cell r="B1007" t="str">
            <v>1626</v>
          </cell>
        </row>
        <row r="1008">
          <cell r="B1008" t="str">
            <v>1624</v>
          </cell>
        </row>
        <row r="1009">
          <cell r="B1009" t="str">
            <v>1627</v>
          </cell>
        </row>
        <row r="1010">
          <cell r="B1010" t="str">
            <v>1628</v>
          </cell>
        </row>
        <row r="1011">
          <cell r="B1011" t="str">
            <v>1629</v>
          </cell>
        </row>
        <row r="1012">
          <cell r="B1012" t="str">
            <v>1631</v>
          </cell>
        </row>
        <row r="1013">
          <cell r="B1013" t="str">
            <v>1632</v>
          </cell>
        </row>
        <row r="1014">
          <cell r="B1014" t="str">
            <v>1633</v>
          </cell>
        </row>
        <row r="1015">
          <cell r="B1015" t="str">
            <v>1634</v>
          </cell>
        </row>
        <row r="1016">
          <cell r="B1016" t="str">
            <v>1635</v>
          </cell>
        </row>
        <row r="1017">
          <cell r="B1017" t="str">
            <v>1636</v>
          </cell>
        </row>
        <row r="1018">
          <cell r="B1018" t="str">
            <v>1637</v>
          </cell>
        </row>
        <row r="1019">
          <cell r="B1019" t="str">
            <v>1638</v>
          </cell>
        </row>
        <row r="1020">
          <cell r="B1020" t="str">
            <v>1639</v>
          </cell>
        </row>
        <row r="1021">
          <cell r="B1021" t="str">
            <v>1640</v>
          </cell>
        </row>
        <row r="1022">
          <cell r="B1022" t="str">
            <v>1641</v>
          </cell>
        </row>
        <row r="1023">
          <cell r="B1023" t="str">
            <v>1642</v>
          </cell>
        </row>
        <row r="1024">
          <cell r="B1024" t="str">
            <v>1651</v>
          </cell>
        </row>
        <row r="1025">
          <cell r="B1025" t="str">
            <v>1652</v>
          </cell>
        </row>
        <row r="1026">
          <cell r="B1026" t="str">
            <v>1653</v>
          </cell>
        </row>
        <row r="1027">
          <cell r="B1027" t="str">
            <v>1660</v>
          </cell>
        </row>
        <row r="1028">
          <cell r="B1028" t="str">
            <v>1661</v>
          </cell>
        </row>
        <row r="1029">
          <cell r="B1029" t="str">
            <v>1662</v>
          </cell>
        </row>
        <row r="1030">
          <cell r="B1030" t="str">
            <v>1663</v>
          </cell>
        </row>
        <row r="1031">
          <cell r="B1031" t="str">
            <v>1664</v>
          </cell>
        </row>
        <row r="1032">
          <cell r="B1032" t="str">
            <v>1665</v>
          </cell>
        </row>
        <row r="1033">
          <cell r="B1033" t="str">
            <v>1666</v>
          </cell>
        </row>
        <row r="1034">
          <cell r="B1034" t="str">
            <v>1667</v>
          </cell>
        </row>
        <row r="1035">
          <cell r="B1035" t="str">
            <v>1668</v>
          </cell>
        </row>
        <row r="1036">
          <cell r="B1036" t="str">
            <v>1669</v>
          </cell>
        </row>
        <row r="1037">
          <cell r="B1037" t="str">
            <v>1670</v>
          </cell>
        </row>
        <row r="1038">
          <cell r="B1038" t="str">
            <v>1671</v>
          </cell>
          <cell r="C1038" t="str">
            <v>1671</v>
          </cell>
        </row>
        <row r="1039">
          <cell r="B1039" t="str">
            <v>1672</v>
          </cell>
          <cell r="C1039" t="str">
            <v>1672</v>
          </cell>
        </row>
        <row r="1040">
          <cell r="B1040" t="str">
            <v>1673</v>
          </cell>
          <cell r="C1040" t="str">
            <v>1673</v>
          </cell>
        </row>
        <row r="1041">
          <cell r="B1041" t="str">
            <v>1674</v>
          </cell>
          <cell r="C1041" t="str">
            <v>1674</v>
          </cell>
        </row>
        <row r="1042">
          <cell r="B1042" t="str">
            <v>1675</v>
          </cell>
          <cell r="C1042" t="str">
            <v>1675</v>
          </cell>
        </row>
        <row r="1043">
          <cell r="B1043" t="str">
            <v>1676</v>
          </cell>
        </row>
        <row r="1044">
          <cell r="B1044" t="str">
            <v>1677</v>
          </cell>
        </row>
        <row r="1045">
          <cell r="B1045" t="str">
            <v>1678</v>
          </cell>
        </row>
        <row r="1046">
          <cell r="B1046" t="str">
            <v>1679</v>
          </cell>
        </row>
        <row r="1047">
          <cell r="B1047" t="str">
            <v>1680</v>
          </cell>
        </row>
        <row r="1048">
          <cell r="B1048" t="str">
            <v>1681</v>
          </cell>
        </row>
        <row r="1049">
          <cell r="B1049" t="str">
            <v>1682</v>
          </cell>
          <cell r="C1049" t="str">
            <v>1682</v>
          </cell>
        </row>
        <row r="1050">
          <cell r="B1050" t="str">
            <v>1683</v>
          </cell>
        </row>
        <row r="1051">
          <cell r="B1051" t="str">
            <v>1684</v>
          </cell>
        </row>
        <row r="1052">
          <cell r="B1052" t="str">
            <v>1685</v>
          </cell>
        </row>
        <row r="1053">
          <cell r="B1053" t="str">
            <v>1686</v>
          </cell>
        </row>
        <row r="1054">
          <cell r="B1054" t="str">
            <v>1687</v>
          </cell>
        </row>
        <row r="1055">
          <cell r="B1055" t="str">
            <v>1688</v>
          </cell>
        </row>
        <row r="1056">
          <cell r="B1056" t="str">
            <v>1689</v>
          </cell>
        </row>
        <row r="1057">
          <cell r="B1057" t="str">
            <v>1690</v>
          </cell>
        </row>
        <row r="1058">
          <cell r="B1058" t="str">
            <v>1691</v>
          </cell>
        </row>
        <row r="1059">
          <cell r="B1059" t="str">
            <v>1692</v>
          </cell>
        </row>
        <row r="1060">
          <cell r="B1060" t="str">
            <v>1693</v>
          </cell>
          <cell r="C1060" t="str">
            <v>1693</v>
          </cell>
        </row>
        <row r="1061">
          <cell r="B1061" t="str">
            <v>1694</v>
          </cell>
          <cell r="C1061" t="str">
            <v>1694</v>
          </cell>
        </row>
        <row r="1062">
          <cell r="B1062" t="str">
            <v>1695</v>
          </cell>
          <cell r="C1062" t="str">
            <v>1695</v>
          </cell>
        </row>
        <row r="1063">
          <cell r="B1063" t="str">
            <v>1696</v>
          </cell>
        </row>
        <row r="1064">
          <cell r="B1064" t="str">
            <v>1697</v>
          </cell>
        </row>
        <row r="1065">
          <cell r="B1065" t="str">
            <v>1698</v>
          </cell>
        </row>
        <row r="1066">
          <cell r="B1066" t="str">
            <v>1699</v>
          </cell>
        </row>
        <row r="1067">
          <cell r="B1067" t="str">
            <v>1700</v>
          </cell>
        </row>
        <row r="1068">
          <cell r="B1068" t="str">
            <v>1701</v>
          </cell>
        </row>
        <row r="1069">
          <cell r="B1069" t="str">
            <v>1702</v>
          </cell>
        </row>
        <row r="1070">
          <cell r="B1070" t="str">
            <v>1703</v>
          </cell>
        </row>
        <row r="1071">
          <cell r="B1071" t="str">
            <v>1704</v>
          </cell>
        </row>
        <row r="1072">
          <cell r="B1072" t="str">
            <v>1705</v>
          </cell>
        </row>
        <row r="1073">
          <cell r="B1073" t="str">
            <v>1706</v>
          </cell>
        </row>
        <row r="1074">
          <cell r="B1074" t="str">
            <v>1707</v>
          </cell>
        </row>
        <row r="1075">
          <cell r="B1075" t="str">
            <v>1708</v>
          </cell>
        </row>
        <row r="1076">
          <cell r="B1076" t="str">
            <v>1709</v>
          </cell>
        </row>
        <row r="1077">
          <cell r="B1077" t="str">
            <v>1710</v>
          </cell>
        </row>
        <row r="1078">
          <cell r="B1078" t="str">
            <v>1711</v>
          </cell>
        </row>
        <row r="1079">
          <cell r="B1079" t="str">
            <v>1712</v>
          </cell>
        </row>
        <row r="1080">
          <cell r="B1080" t="str">
            <v>1713</v>
          </cell>
        </row>
        <row r="1081">
          <cell r="B1081" t="str">
            <v>1714</v>
          </cell>
        </row>
        <row r="1082">
          <cell r="B1082" t="str">
            <v>1715</v>
          </cell>
        </row>
        <row r="1083">
          <cell r="B1083" t="str">
            <v>1716</v>
          </cell>
          <cell r="C1083" t="str">
            <v>1716</v>
          </cell>
        </row>
        <row r="1084">
          <cell r="B1084" t="str">
            <v>1717</v>
          </cell>
        </row>
        <row r="1085">
          <cell r="B1085" t="str">
            <v>1718</v>
          </cell>
        </row>
        <row r="1086">
          <cell r="B1086" t="str">
            <v>1719</v>
          </cell>
        </row>
        <row r="1087">
          <cell r="B1087" t="str">
            <v>1720</v>
          </cell>
        </row>
        <row r="1088">
          <cell r="B1088" t="str">
            <v>1721</v>
          </cell>
        </row>
        <row r="1089">
          <cell r="B1089" t="str">
            <v>1722</v>
          </cell>
        </row>
        <row r="1090">
          <cell r="B1090" t="str">
            <v>1723</v>
          </cell>
        </row>
        <row r="1091">
          <cell r="B1091" t="str">
            <v>1724</v>
          </cell>
        </row>
        <row r="1092">
          <cell r="B1092" t="str">
            <v>1725</v>
          </cell>
        </row>
        <row r="1093">
          <cell r="B1093" t="str">
            <v>1726</v>
          </cell>
        </row>
        <row r="1094">
          <cell r="B1094" t="str">
            <v>1727</v>
          </cell>
          <cell r="C1094" t="str">
            <v>1727</v>
          </cell>
        </row>
        <row r="1095">
          <cell r="B1095" t="str">
            <v>1728</v>
          </cell>
          <cell r="C1095" t="str">
            <v>1728</v>
          </cell>
        </row>
        <row r="1096">
          <cell r="B1096" t="str">
            <v>1729</v>
          </cell>
          <cell r="C1096" t="str">
            <v>1729</v>
          </cell>
        </row>
        <row r="1097">
          <cell r="B1097" t="str">
            <v>1730</v>
          </cell>
          <cell r="C1097" t="str">
            <v>1730</v>
          </cell>
        </row>
        <row r="1098">
          <cell r="B1098" t="str">
            <v>1731</v>
          </cell>
          <cell r="C1098" t="str">
            <v>1731</v>
          </cell>
        </row>
        <row r="1099">
          <cell r="B1099" t="str">
            <v>1732</v>
          </cell>
          <cell r="C1099" t="str">
            <v>1732</v>
          </cell>
        </row>
        <row r="1100">
          <cell r="B1100" t="str">
            <v>1733</v>
          </cell>
        </row>
        <row r="1101">
          <cell r="B1101" t="str">
            <v>1734</v>
          </cell>
        </row>
        <row r="1102">
          <cell r="B1102" t="str">
            <v>1735</v>
          </cell>
          <cell r="C1102" t="str">
            <v>1735</v>
          </cell>
        </row>
        <row r="1103">
          <cell r="B1103" t="str">
            <v>1736</v>
          </cell>
        </row>
        <row r="1104">
          <cell r="B1104" t="str">
            <v>1737</v>
          </cell>
        </row>
        <row r="1105">
          <cell r="B1105" t="str">
            <v>1738</v>
          </cell>
        </row>
        <row r="1106">
          <cell r="B1106" t="str">
            <v>1739</v>
          </cell>
          <cell r="C1106" t="str">
            <v>1739</v>
          </cell>
        </row>
        <row r="1107">
          <cell r="B1107" t="str">
            <v>1740</v>
          </cell>
        </row>
        <row r="1108">
          <cell r="B1108" t="str">
            <v>1741</v>
          </cell>
        </row>
        <row r="1109">
          <cell r="B1109" t="str">
            <v>1742</v>
          </cell>
        </row>
        <row r="1110">
          <cell r="B1110" t="str">
            <v>1743</v>
          </cell>
          <cell r="C1110" t="str">
            <v>1743</v>
          </cell>
        </row>
        <row r="1111">
          <cell r="B1111" t="str">
            <v>1744</v>
          </cell>
        </row>
        <row r="1112">
          <cell r="B1112" t="str">
            <v>1745</v>
          </cell>
        </row>
        <row r="1113">
          <cell r="B1113" t="str">
            <v>1746</v>
          </cell>
        </row>
        <row r="1114">
          <cell r="B1114" t="str">
            <v>1747</v>
          </cell>
          <cell r="C1114" t="str">
            <v>1747</v>
          </cell>
        </row>
        <row r="1115">
          <cell r="B1115" t="str">
            <v>1748</v>
          </cell>
        </row>
        <row r="1116">
          <cell r="B1116" t="str">
            <v>1749</v>
          </cell>
        </row>
        <row r="1117">
          <cell r="B1117" t="str">
            <v>1750</v>
          </cell>
        </row>
        <row r="1118">
          <cell r="B1118" t="str">
            <v>1751</v>
          </cell>
        </row>
        <row r="1119">
          <cell r="B1119" t="str">
            <v>1752</v>
          </cell>
        </row>
        <row r="1120">
          <cell r="B1120" t="str">
            <v>1753</v>
          </cell>
          <cell r="C1120" t="str">
            <v>1753</v>
          </cell>
        </row>
        <row r="1121">
          <cell r="B1121" t="str">
            <v>1754</v>
          </cell>
        </row>
        <row r="1122">
          <cell r="B1122" t="str">
            <v>1755</v>
          </cell>
        </row>
        <row r="1123">
          <cell r="B1123" t="str">
            <v>1756</v>
          </cell>
        </row>
        <row r="1124">
          <cell r="B1124" t="str">
            <v>1758</v>
          </cell>
        </row>
        <row r="1125">
          <cell r="B1125" t="str">
            <v>1759</v>
          </cell>
        </row>
        <row r="1126">
          <cell r="B1126" t="str">
            <v>1760</v>
          </cell>
        </row>
        <row r="1127">
          <cell r="B1127" t="str">
            <v>1761</v>
          </cell>
        </row>
        <row r="1128">
          <cell r="B1128" t="str">
            <v>1762</v>
          </cell>
        </row>
        <row r="1129">
          <cell r="B1129" t="str">
            <v>1763</v>
          </cell>
        </row>
        <row r="1130">
          <cell r="B1130" t="str">
            <v>1764</v>
          </cell>
        </row>
        <row r="1131">
          <cell r="B1131" t="str">
            <v>1765</v>
          </cell>
        </row>
        <row r="1132">
          <cell r="B1132" t="str">
            <v>1766</v>
          </cell>
        </row>
        <row r="1133">
          <cell r="B1133" t="str">
            <v>1767</v>
          </cell>
        </row>
        <row r="1134">
          <cell r="B1134" t="str">
            <v>1768</v>
          </cell>
        </row>
        <row r="1135">
          <cell r="B1135" t="str">
            <v>1769</v>
          </cell>
        </row>
        <row r="1136">
          <cell r="B1136" t="str">
            <v>1770</v>
          </cell>
        </row>
        <row r="1137">
          <cell r="B1137" t="str">
            <v>1771</v>
          </cell>
        </row>
        <row r="1138">
          <cell r="B1138" t="str">
            <v>1772</v>
          </cell>
        </row>
        <row r="1139">
          <cell r="B1139" t="str">
            <v>1773</v>
          </cell>
        </row>
        <row r="1140">
          <cell r="B1140" t="str">
            <v>1774</v>
          </cell>
        </row>
        <row r="1141">
          <cell r="B1141" t="str">
            <v>1775</v>
          </cell>
        </row>
        <row r="1142">
          <cell r="B1142" t="str">
            <v>1776</v>
          </cell>
        </row>
        <row r="1143">
          <cell r="B1143" t="str">
            <v>1777</v>
          </cell>
        </row>
        <row r="1144">
          <cell r="B1144" t="str">
            <v>1778</v>
          </cell>
        </row>
        <row r="1145">
          <cell r="B1145" t="str">
            <v>1779</v>
          </cell>
        </row>
        <row r="1146">
          <cell r="B1146" t="str">
            <v>1780</v>
          </cell>
        </row>
        <row r="1147">
          <cell r="B1147" t="str">
            <v>1781</v>
          </cell>
        </row>
        <row r="1148">
          <cell r="B1148" t="str">
            <v>1782</v>
          </cell>
        </row>
        <row r="1149">
          <cell r="B1149" t="str">
            <v>1783</v>
          </cell>
        </row>
        <row r="1150">
          <cell r="B1150" t="str">
            <v>1784</v>
          </cell>
        </row>
        <row r="1151">
          <cell r="B1151" t="str">
            <v>1785</v>
          </cell>
        </row>
        <row r="1152">
          <cell r="B1152" t="str">
            <v>1827</v>
          </cell>
        </row>
        <row r="1153">
          <cell r="B1153" t="str">
            <v>1828</v>
          </cell>
        </row>
        <row r="1154">
          <cell r="B1154" t="str">
            <v>1829</v>
          </cell>
        </row>
        <row r="1155">
          <cell r="B1155" t="str">
            <v>1830</v>
          </cell>
        </row>
        <row r="1156">
          <cell r="B1156" t="str">
            <v>1831</v>
          </cell>
        </row>
        <row r="1157">
          <cell r="B1157" t="str">
            <v>1832</v>
          </cell>
        </row>
        <row r="1158">
          <cell r="B1158" t="str">
            <v>1833</v>
          </cell>
        </row>
        <row r="1159">
          <cell r="B1159" t="str">
            <v>1834</v>
          </cell>
        </row>
        <row r="1160">
          <cell r="B1160" t="str">
            <v>1835</v>
          </cell>
        </row>
        <row r="1161">
          <cell r="B1161" t="str">
            <v>1836</v>
          </cell>
        </row>
        <row r="1162">
          <cell r="B1162" t="str">
            <v>1837</v>
          </cell>
        </row>
        <row r="1163">
          <cell r="B1163" t="str">
            <v>1838</v>
          </cell>
        </row>
        <row r="1164">
          <cell r="B1164" t="str">
            <v>1839</v>
          </cell>
        </row>
        <row r="1165">
          <cell r="B1165" t="str">
            <v>1840</v>
          </cell>
        </row>
        <row r="1166">
          <cell r="B1166" t="str">
            <v>1841</v>
          </cell>
        </row>
        <row r="1167">
          <cell r="B1167" t="str">
            <v>1842</v>
          </cell>
        </row>
        <row r="1168">
          <cell r="B1168" t="str">
            <v>1843</v>
          </cell>
        </row>
        <row r="1169">
          <cell r="B1169" t="str">
            <v>1844</v>
          </cell>
        </row>
        <row r="1170">
          <cell r="B1170" t="str">
            <v>1845</v>
          </cell>
        </row>
        <row r="1171">
          <cell r="B1171" t="str">
            <v>1846</v>
          </cell>
        </row>
        <row r="1172">
          <cell r="B1172" t="str">
            <v>1847</v>
          </cell>
        </row>
        <row r="1173">
          <cell r="B1173" t="str">
            <v>1848</v>
          </cell>
        </row>
        <row r="1174">
          <cell r="B1174" t="str">
            <v>1849</v>
          </cell>
        </row>
        <row r="1175">
          <cell r="B1175" t="str">
            <v>1850</v>
          </cell>
        </row>
        <row r="1176">
          <cell r="B1176" t="str">
            <v>1851</v>
          </cell>
          <cell r="C1176" t="str">
            <v>1851</v>
          </cell>
        </row>
        <row r="1177">
          <cell r="B1177" t="str">
            <v>1852</v>
          </cell>
        </row>
        <row r="1178">
          <cell r="B1178" t="str">
            <v>1853</v>
          </cell>
        </row>
        <row r="1179">
          <cell r="B1179" t="str">
            <v>1855</v>
          </cell>
        </row>
        <row r="1180">
          <cell r="B1180" t="str">
            <v>1856</v>
          </cell>
          <cell r="C1180" t="str">
            <v>1856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固定资产-机器设备2"/>
      <sheetName val="Sheet1 (2)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固定资产账面编号</v>
          </cell>
          <cell r="B1" t="str">
            <v>车间固定资产编号</v>
          </cell>
        </row>
        <row r="2">
          <cell r="A2">
            <v>1</v>
          </cell>
          <cell r="B2" t="str">
            <v>HBGH-MJ-JQ-003</v>
          </cell>
        </row>
        <row r="3">
          <cell r="A3">
            <v>2</v>
          </cell>
          <cell r="B3" t="str">
            <v>HBGH-MJ-JQ-010</v>
          </cell>
        </row>
        <row r="4">
          <cell r="A4">
            <v>4</v>
          </cell>
          <cell r="B4">
            <v>0</v>
          </cell>
        </row>
        <row r="5">
          <cell r="A5">
            <v>5</v>
          </cell>
          <cell r="B5" t="str">
            <v>HBGH-MJ-JQ-001</v>
          </cell>
        </row>
        <row r="6">
          <cell r="A6">
            <v>7</v>
          </cell>
          <cell r="B6" t="str">
            <v>HBGH-HJRGH-JQ-032
HBGH-HJRGH-JQ-033
HBGH-HJRGH-JQ-034
HBGH-HJRGH-JQ-035
HBGH-MJ-JQ-030
HBGH-MJ-JQ-031</v>
          </cell>
        </row>
        <row r="7">
          <cell r="A7">
            <v>8</v>
          </cell>
          <cell r="B7" t="str">
            <v>HBGH-HJQGX-JQ-014</v>
          </cell>
        </row>
        <row r="8">
          <cell r="A8">
            <v>10</v>
          </cell>
          <cell r="B8">
            <v>0</v>
          </cell>
        </row>
        <row r="9">
          <cell r="A9">
            <v>12</v>
          </cell>
          <cell r="B9" t="str">
            <v>HBGH-GJ-JQ-001</v>
          </cell>
        </row>
        <row r="10">
          <cell r="A10">
            <v>13</v>
          </cell>
          <cell r="B10" t="str">
            <v>HBGH-HJRGH-JQ-008
HBGH-HJRGH-JQ-018
HBGH-HJRGH-JQ-019
HBGH-HJRGH-JQ-020
HBGH-HJRGH-JQ-021</v>
          </cell>
        </row>
        <row r="11">
          <cell r="A11">
            <v>15</v>
          </cell>
          <cell r="B11" t="str">
            <v>HBGH-CY-JQ-001</v>
          </cell>
        </row>
        <row r="12">
          <cell r="A12">
            <v>16</v>
          </cell>
          <cell r="B12" t="str">
            <v>HBGH-HJQGX-JQ-018</v>
          </cell>
        </row>
        <row r="13">
          <cell r="A13">
            <v>19</v>
          </cell>
          <cell r="B13" t="str">
            <v>HBGH-CY-JQ-026</v>
          </cell>
        </row>
        <row r="14">
          <cell r="A14">
            <v>21</v>
          </cell>
          <cell r="B14" t="str">
            <v>HBGH-HJQGX-JQ-008</v>
          </cell>
        </row>
        <row r="15">
          <cell r="A15">
            <v>22</v>
          </cell>
          <cell r="B15" t="str">
            <v>HBGH-HJQGX-JQ-013</v>
          </cell>
        </row>
        <row r="16">
          <cell r="A16">
            <v>23</v>
          </cell>
          <cell r="B16" t="str">
            <v>HBGH-MJ-JQ-025</v>
          </cell>
        </row>
        <row r="17">
          <cell r="A17">
            <v>25</v>
          </cell>
          <cell r="B17" t="str">
            <v>HBGH-HJ301-JQ-018</v>
          </cell>
        </row>
        <row r="18">
          <cell r="A18">
            <v>27</v>
          </cell>
          <cell r="B18" t="str">
            <v>HBGH-HJQGX-JQ-011</v>
          </cell>
        </row>
        <row r="19">
          <cell r="A19">
            <v>28</v>
          </cell>
          <cell r="B19" t="str">
            <v>HBGH-CY-JQ-005</v>
          </cell>
        </row>
        <row r="20">
          <cell r="A20">
            <v>29</v>
          </cell>
          <cell r="B20" t="str">
            <v>HBGH-CY-JQ-008</v>
          </cell>
        </row>
        <row r="21">
          <cell r="A21">
            <v>30</v>
          </cell>
          <cell r="B21" t="str">
            <v>HBGH-CZFR-JQ-193</v>
          </cell>
        </row>
        <row r="22">
          <cell r="A22">
            <v>43</v>
          </cell>
          <cell r="B22" t="str">
            <v>HBGH-DL-JQ-022</v>
          </cell>
        </row>
        <row r="23">
          <cell r="A23">
            <v>44</v>
          </cell>
          <cell r="B23" t="str">
            <v>HBGH-ZL-JC-001</v>
          </cell>
        </row>
        <row r="24">
          <cell r="A24">
            <v>46</v>
          </cell>
          <cell r="B24" t="str">
            <v>HBGH-HJC32B-JQ-023
HBGH-HJC32B-JQ-024
HBGH-HJRGH-JQ-002
HBGH-HJRGH-JQ-003
HBGH-HJRGH-JQ-004
HBGH-HJRGH-JQ-005
HBGH-HJRGH-JQ-006
HBGH-HJRGH-JQ-015
HBGH-HJRGH-JQ-016
HBGH-HJRGH-JQ-017</v>
          </cell>
        </row>
        <row r="25">
          <cell r="A25">
            <v>47</v>
          </cell>
          <cell r="B25" t="str">
            <v>HBGH-ZL-JC-002</v>
          </cell>
        </row>
        <row r="26">
          <cell r="A26">
            <v>56</v>
          </cell>
          <cell r="B26" t="str">
            <v>HBGH-CY-JQ-027</v>
          </cell>
        </row>
        <row r="27">
          <cell r="A27">
            <v>57</v>
          </cell>
          <cell r="B27" t="str">
            <v>HBGH-HJQGX-JQ-017</v>
          </cell>
        </row>
        <row r="28">
          <cell r="A28">
            <v>59</v>
          </cell>
          <cell r="B28" t="str">
            <v>HBGH-HJQGX-JQ-020</v>
          </cell>
        </row>
        <row r="29">
          <cell r="A29">
            <v>67</v>
          </cell>
          <cell r="B29" t="str">
            <v>HBGH-MJ-JQ-022
HBGH-MJ-JQ-023
HBGH-MJ-JQ-024</v>
          </cell>
        </row>
        <row r="30">
          <cell r="A30">
            <v>68</v>
          </cell>
          <cell r="B30" t="str">
            <v>HBGH-HJQGX-JQ-028</v>
          </cell>
        </row>
        <row r="31">
          <cell r="A31">
            <v>70</v>
          </cell>
          <cell r="B31" t="str">
            <v>HBGH-ZL-JC-003</v>
          </cell>
        </row>
        <row r="32">
          <cell r="A32">
            <v>72</v>
          </cell>
          <cell r="B32" t="str">
            <v>HBGH-HJRGH-JQ-007</v>
          </cell>
        </row>
        <row r="33">
          <cell r="A33">
            <v>73</v>
          </cell>
          <cell r="B33" t="str">
            <v>HBGH-HJQGX-JQ-005</v>
          </cell>
        </row>
        <row r="34">
          <cell r="A34">
            <v>74</v>
          </cell>
          <cell r="B34">
            <v>0</v>
          </cell>
        </row>
        <row r="35">
          <cell r="A35">
            <v>78</v>
          </cell>
          <cell r="B35">
            <v>0</v>
          </cell>
        </row>
        <row r="36">
          <cell r="A36">
            <v>79</v>
          </cell>
          <cell r="B36" t="str">
            <v>HBGH-HJZDH-JQ-001
HBGH-HJZDH-JQ-002
HBGH-HJZDH-JQ-003
HBGH-HJZDH-JQ-004
HBGH-HJZDH-JQ-005</v>
          </cell>
        </row>
        <row r="37">
          <cell r="A37">
            <v>81</v>
          </cell>
          <cell r="B37" t="str">
            <v>HBGH-CY-JQ-003</v>
          </cell>
        </row>
        <row r="38">
          <cell r="A38">
            <v>88</v>
          </cell>
          <cell r="B38" t="str">
            <v>HBGH-GJ-JQ-004</v>
          </cell>
        </row>
        <row r="39">
          <cell r="A39">
            <v>89</v>
          </cell>
          <cell r="B39" t="str">
            <v>HBGH-CY-JQ-019</v>
          </cell>
        </row>
        <row r="40">
          <cell r="A40">
            <v>90</v>
          </cell>
          <cell r="B40" t="str">
            <v>HBGH-HJZDH-JQ-006
HBGH-HJZDH-JQ-007
HBGH-HJZDH-JQ-008
HBGH-HJZDH-JQ-009</v>
          </cell>
        </row>
        <row r="41">
          <cell r="A41">
            <v>91</v>
          </cell>
          <cell r="B41" t="str">
            <v>HBGH-CY-JQ-004
HBGH-CY-JQ-007（废）</v>
          </cell>
        </row>
        <row r="42">
          <cell r="A42">
            <v>92</v>
          </cell>
          <cell r="B42" t="str">
            <v>HBGH-MJ-JQ-021
HBGH-HJZDH-JQ-028</v>
          </cell>
        </row>
        <row r="43">
          <cell r="A43">
            <v>93</v>
          </cell>
          <cell r="B43">
            <v>0</v>
          </cell>
        </row>
        <row r="44">
          <cell r="A44">
            <v>94</v>
          </cell>
          <cell r="B44" t="str">
            <v>HBGH-ZL-JC-011</v>
          </cell>
        </row>
        <row r="45">
          <cell r="A45">
            <v>96</v>
          </cell>
          <cell r="B45" t="str">
            <v>HBGH-CY-JQ-020</v>
          </cell>
        </row>
        <row r="46">
          <cell r="A46">
            <v>98</v>
          </cell>
          <cell r="B46" t="str">
            <v>HBGH-CY-JQ-010</v>
          </cell>
        </row>
        <row r="47">
          <cell r="A47">
            <v>103</v>
          </cell>
          <cell r="B47" t="str">
            <v>HBGH-HJZDH-JQ-014
</v>
          </cell>
        </row>
        <row r="48">
          <cell r="A48">
            <v>106</v>
          </cell>
        </row>
        <row r="49">
          <cell r="A49">
            <v>111</v>
          </cell>
          <cell r="B49" t="str">
            <v>HBGH-FP-JQ-040</v>
          </cell>
        </row>
        <row r="50">
          <cell r="A50">
            <v>116</v>
          </cell>
          <cell r="B50" t="str">
            <v>HBGH-HJQGX-JQ-023</v>
          </cell>
        </row>
        <row r="51">
          <cell r="A51">
            <v>123</v>
          </cell>
          <cell r="B51" t="str">
            <v>HBGH-DL-JQ-027
HBGH-DL-JQ-029</v>
          </cell>
        </row>
        <row r="52">
          <cell r="A52">
            <v>130</v>
          </cell>
          <cell r="B52" t="str">
            <v>HBGH-HJC32B-JQ-003</v>
          </cell>
        </row>
        <row r="53">
          <cell r="A53">
            <v>143</v>
          </cell>
          <cell r="B53" t="str">
            <v>HBGH-CY-JQ-016</v>
          </cell>
        </row>
        <row r="54">
          <cell r="A54">
            <v>144</v>
          </cell>
          <cell r="B54" t="str">
            <v>HBGH-DL-JQ-006
HBGH-DL-JQ-007
HBGH-DL-JQ-008
HBGH-DL-JQ-009
HBGH-DL-JQ-017
HBGH-DL-JQ-018</v>
          </cell>
        </row>
        <row r="55">
          <cell r="A55">
            <v>145</v>
          </cell>
          <cell r="B55" t="str">
            <v>HBGH-DL-JQ-012</v>
          </cell>
        </row>
        <row r="56">
          <cell r="A56">
            <v>146</v>
          </cell>
        </row>
        <row r="57">
          <cell r="A57">
            <v>165</v>
          </cell>
          <cell r="B57" t="str">
            <v>HBGH-MJ-JQ-004</v>
          </cell>
        </row>
        <row r="58">
          <cell r="A58">
            <v>166</v>
          </cell>
          <cell r="B58" t="str">
            <v>HBGH-HJZDH-JQ-010
HBGH-HJZDH-JQ-011
HBGH-HJZDH-JQ-012
HBGH-HJZDH-JQ-013</v>
          </cell>
        </row>
        <row r="59">
          <cell r="A59">
            <v>167</v>
          </cell>
          <cell r="B59" t="str">
            <v>HBGH-MJ-JQ-011</v>
          </cell>
        </row>
        <row r="60">
          <cell r="A60">
            <v>168</v>
          </cell>
          <cell r="B60" t="str">
            <v>HBGH-ZL-JC-007</v>
          </cell>
        </row>
        <row r="61">
          <cell r="A61">
            <v>169</v>
          </cell>
          <cell r="B61" t="str">
            <v>HBGH-ZL-JC-005</v>
          </cell>
        </row>
        <row r="62">
          <cell r="A62">
            <v>170</v>
          </cell>
          <cell r="B62" t="str">
            <v>HBGH-ZL-JC-006</v>
          </cell>
        </row>
        <row r="63">
          <cell r="A63">
            <v>171</v>
          </cell>
          <cell r="B63" t="str">
            <v>HBGH-MJ-JQ-007</v>
          </cell>
        </row>
        <row r="64">
          <cell r="A64">
            <v>172</v>
          </cell>
          <cell r="B64" t="str">
            <v>HBGH-MJ-JQ-008</v>
          </cell>
        </row>
        <row r="65">
          <cell r="A65">
            <v>173</v>
          </cell>
          <cell r="B65" t="str">
            <v>HBGH-DL-JQ-010
HBGH-DL-JQ-019</v>
          </cell>
        </row>
        <row r="66">
          <cell r="A66">
            <v>174</v>
          </cell>
          <cell r="B66" t="str">
            <v>HBGH-ZL-JC-004</v>
          </cell>
        </row>
        <row r="67">
          <cell r="A67">
            <v>176</v>
          </cell>
          <cell r="B67" t="str">
            <v>HBGH-CY-JQ-011
HBGH-CY-JQ-012</v>
          </cell>
        </row>
        <row r="68">
          <cell r="A68">
            <v>177</v>
          </cell>
          <cell r="B68" t="str">
            <v>HBGH-CY-JQ-013
HBGH-CY-JQ-014</v>
          </cell>
        </row>
        <row r="69">
          <cell r="A69">
            <v>178</v>
          </cell>
          <cell r="B69" t="str">
            <v>HBGH-HJQGX-JQ-019</v>
          </cell>
        </row>
        <row r="70">
          <cell r="A70">
            <v>179</v>
          </cell>
          <cell r="B70" t="str">
            <v>HBGH-CY-JQ-015</v>
          </cell>
        </row>
        <row r="71">
          <cell r="A71">
            <v>180</v>
          </cell>
          <cell r="B71" t="str">
            <v>HBGH-MJ-JQ-009</v>
          </cell>
        </row>
        <row r="72">
          <cell r="A72">
            <v>181</v>
          </cell>
          <cell r="B72" t="str">
            <v>HBGH-GJ-JQ-007
HBGH-GJ-JQ-008
HBGH-ZY-JQ-012</v>
          </cell>
        </row>
        <row r="73">
          <cell r="A73">
            <v>183</v>
          </cell>
          <cell r="B73" t="str">
            <v>HBGH-DY-JQ-001</v>
          </cell>
        </row>
        <row r="74">
          <cell r="A74">
            <v>184</v>
          </cell>
          <cell r="B74" t="str">
            <v>HBGH-HJQGX-JQ-029</v>
          </cell>
        </row>
        <row r="75">
          <cell r="A75">
            <v>185</v>
          </cell>
          <cell r="B75" t="str">
            <v>HBGH-CY-JQ-034</v>
          </cell>
        </row>
        <row r="76">
          <cell r="A76">
            <v>186</v>
          </cell>
          <cell r="B76" t="str">
            <v>HBGH-ZL-JC-009</v>
          </cell>
        </row>
        <row r="77">
          <cell r="A77">
            <v>187</v>
          </cell>
          <cell r="B77" t="str">
            <v>HBGH-HJRGH-JQ-024
HBGH-HJRGH-JQ-025
HBGH-HJRGH-JQ-026
HBGH-HJRGH-JQ-027
HBGH-HJRGH-JQ-028
HBGH-HJRGH-JQ-029
HBGH-HJRGH-JQ-030
HBGH-HJC32B-JQ-026
HBGH-GJ-JQ-002</v>
          </cell>
        </row>
        <row r="78">
          <cell r="A78">
            <v>188</v>
          </cell>
          <cell r="B78" t="str">
            <v>HBGH-HJQGX-JQ-001</v>
          </cell>
        </row>
        <row r="79">
          <cell r="A79">
            <v>189</v>
          </cell>
          <cell r="B79" t="str">
            <v>HBGH-HJQGX-JQ-009</v>
          </cell>
        </row>
        <row r="80">
          <cell r="A80">
            <v>192</v>
          </cell>
          <cell r="B80">
            <v>0</v>
          </cell>
        </row>
        <row r="81">
          <cell r="A81">
            <v>193</v>
          </cell>
          <cell r="B81" t="str">
            <v>HBGH-HJRGH-JQ-013</v>
          </cell>
        </row>
        <row r="82">
          <cell r="A82">
            <v>199</v>
          </cell>
          <cell r="B82" t="str">
            <v>HBGH-CY-JQ-023</v>
          </cell>
        </row>
        <row r="83">
          <cell r="A83">
            <v>200</v>
          </cell>
          <cell r="B83" t="str">
            <v>HBGH-CY-JQ-022</v>
          </cell>
        </row>
        <row r="84">
          <cell r="A84">
            <v>201</v>
          </cell>
          <cell r="B84" t="str">
            <v>HBGH-CY-JQ-021</v>
          </cell>
        </row>
        <row r="85">
          <cell r="A85">
            <v>202</v>
          </cell>
          <cell r="B85" t="str">
            <v>HBGH-ZS-JQ-015</v>
          </cell>
        </row>
        <row r="86">
          <cell r="A86">
            <v>203</v>
          </cell>
          <cell r="B86" t="str">
            <v>HBGH-ZS-JQ-016</v>
          </cell>
        </row>
        <row r="87">
          <cell r="A87">
            <v>204</v>
          </cell>
          <cell r="B87" t="str">
            <v>HBGH-ZS-JQ-041
HBGH-ZS-JQ-047</v>
          </cell>
        </row>
        <row r="88">
          <cell r="A88">
            <v>205</v>
          </cell>
          <cell r="B88" t="str">
            <v>HBGH-ZS-JQ-043</v>
          </cell>
        </row>
        <row r="89">
          <cell r="A89">
            <v>206</v>
          </cell>
          <cell r="B89" t="str">
            <v>HBGH-ZS-JQ-045</v>
          </cell>
        </row>
        <row r="90">
          <cell r="A90">
            <v>207</v>
          </cell>
          <cell r="B90" t="str">
            <v>HBGH-ZS-JQ-046</v>
          </cell>
        </row>
        <row r="91">
          <cell r="A91">
            <v>208</v>
          </cell>
          <cell r="B91" t="str">
            <v>HBGH-MJ-JQ-028</v>
          </cell>
        </row>
        <row r="92">
          <cell r="A92">
            <v>209</v>
          </cell>
          <cell r="B92" t="str">
            <v>HBGH-HJZDH-JQ-029~030</v>
          </cell>
        </row>
        <row r="93">
          <cell r="A93">
            <v>211</v>
          </cell>
          <cell r="B93" t="str">
            <v>HBGH-ZS-JQ-002
HBGH-ZS-JQ-029</v>
          </cell>
        </row>
        <row r="94">
          <cell r="A94">
            <v>212</v>
          </cell>
          <cell r="B94" t="str">
            <v>HBGH-ZS-JQ-003</v>
          </cell>
        </row>
        <row r="95">
          <cell r="A95">
            <v>213</v>
          </cell>
          <cell r="B95" t="str">
            <v>HBGH-ZS-JQ-001</v>
          </cell>
        </row>
        <row r="96">
          <cell r="A96">
            <v>214</v>
          </cell>
          <cell r="B96" t="str">
            <v>HBGH-ZS-JQ-011</v>
          </cell>
        </row>
        <row r="97">
          <cell r="A97">
            <v>217</v>
          </cell>
          <cell r="B97" t="str">
            <v>————</v>
          </cell>
        </row>
        <row r="98">
          <cell r="A98">
            <v>218</v>
          </cell>
          <cell r="B98" t="str">
            <v>————</v>
          </cell>
        </row>
        <row r="99">
          <cell r="A99">
            <v>219</v>
          </cell>
          <cell r="B99" t="str">
            <v>HBGH-MJ-JQ-019</v>
          </cell>
        </row>
        <row r="100">
          <cell r="A100">
            <v>226</v>
          </cell>
          <cell r="B100" t="str">
            <v>HBGH-MJ-JQ-026
HBGH-MJ-JQ-027
HBGH-HJ301-JQ-017
HBGH-HJQGX-JQ-021
HBGH-HJC32B-JQ-025
HBGH-HJZDH-JQ-015
HBGH-HJZDH-JQ-016
HBGH-HJZDH-JQ-017
HBGH-HJZDH-JQ-018
HBGH-HJZDH-JQ-019
HBGH-HJZDH-JQ-020
HBGH-HJZDH-JQ-021
HBGH-HJZDH-JQ-022
HBGH-HJZDH-JQ-023
HBGH-HJZDH-JQ-024
HBGH-HJZDH-JQ-025
HBGH-HJZDH-JQ-026
HBGH-HJZDH-JQ-035
HBGH-HJRGH-JQ-023</v>
          </cell>
        </row>
        <row r="101">
          <cell r="A101">
            <v>232</v>
          </cell>
          <cell r="B101" t="str">
            <v>HBGH-ZS-JQ-018
HBGH-ZS-JQ-019</v>
          </cell>
        </row>
        <row r="102">
          <cell r="A102">
            <v>233</v>
          </cell>
          <cell r="B102" t="str">
            <v>HBGH-MJ-JQ-012</v>
          </cell>
        </row>
        <row r="103">
          <cell r="A103">
            <v>234</v>
          </cell>
          <cell r="B103" t="str">
            <v>HBGH-FR-JQ-033</v>
          </cell>
        </row>
        <row r="104">
          <cell r="A104">
            <v>235</v>
          </cell>
          <cell r="B104" t="str">
            <v>HBGH-CZFR-JQ-001
HBGH-CZFR-JQ-002</v>
          </cell>
        </row>
        <row r="105">
          <cell r="A105">
            <v>236</v>
          </cell>
          <cell r="B105" t="str">
            <v>HBGH-CY-JQ-017</v>
          </cell>
        </row>
        <row r="106">
          <cell r="A106">
            <v>237</v>
          </cell>
          <cell r="B106" t="str">
            <v>HBGH-HJZDH-JQ-027</v>
          </cell>
        </row>
        <row r="107">
          <cell r="A107">
            <v>238</v>
          </cell>
          <cell r="B107" t="str">
            <v>HBGH-ZZ-JQ-001</v>
          </cell>
        </row>
        <row r="108">
          <cell r="A108">
            <v>239</v>
          </cell>
          <cell r="B108">
            <v>0</v>
          </cell>
        </row>
        <row r="109">
          <cell r="A109">
            <v>240</v>
          </cell>
          <cell r="B109">
            <v>0</v>
          </cell>
        </row>
        <row r="110">
          <cell r="A110">
            <v>244</v>
          </cell>
          <cell r="B110">
            <v>0</v>
          </cell>
        </row>
        <row r="111">
          <cell r="A111">
            <v>245</v>
          </cell>
          <cell r="B111" t="str">
            <v>HBGH-CZFR-JQ-197</v>
          </cell>
        </row>
        <row r="112">
          <cell r="A112">
            <v>246</v>
          </cell>
          <cell r="B112" t="str">
            <v>————</v>
          </cell>
        </row>
        <row r="113">
          <cell r="A113">
            <v>247</v>
          </cell>
          <cell r="B113">
            <v>0</v>
          </cell>
        </row>
        <row r="114">
          <cell r="A114">
            <v>248</v>
          </cell>
          <cell r="B114" t="str">
            <v>HBGH-CZFR-JQ-004</v>
          </cell>
        </row>
        <row r="115">
          <cell r="A115">
            <v>257</v>
          </cell>
          <cell r="B115" t="str">
            <v>HBGH-HJQGX-JQ-007</v>
          </cell>
        </row>
        <row r="116">
          <cell r="A116">
            <v>258</v>
          </cell>
          <cell r="B116" t="str">
            <v>HBGH-MJ-JQ-014</v>
          </cell>
        </row>
        <row r="117">
          <cell r="A117">
            <v>259</v>
          </cell>
          <cell r="B117" t="str">
            <v>HBGH-ZZ-JQ-007</v>
          </cell>
        </row>
        <row r="118">
          <cell r="A118">
            <v>260</v>
          </cell>
          <cell r="B118" t="str">
            <v>HBGH-DJ-JQ-028</v>
          </cell>
        </row>
        <row r="119">
          <cell r="A119">
            <v>264</v>
          </cell>
          <cell r="B119" t="str">
            <v>HBGH-CZFR-JQ-003</v>
          </cell>
        </row>
        <row r="120">
          <cell r="A120">
            <v>266</v>
          </cell>
          <cell r="B120" t="str">
            <v>HBGH-HJ301-JQ-015</v>
          </cell>
        </row>
        <row r="121">
          <cell r="A121">
            <v>267</v>
          </cell>
          <cell r="B121" t="str">
            <v>HBGH-HJ301-JQ-016</v>
          </cell>
        </row>
        <row r="122">
          <cell r="A122">
            <v>269</v>
          </cell>
          <cell r="B122" t="str">
            <v>HBGH-GJ-JQ-006</v>
          </cell>
        </row>
        <row r="123">
          <cell r="A123">
            <v>270</v>
          </cell>
          <cell r="B123" t="str">
            <v>HBGH-CY-JQ-024</v>
          </cell>
        </row>
        <row r="124">
          <cell r="A124">
            <v>273</v>
          </cell>
          <cell r="B124">
            <v>0</v>
          </cell>
        </row>
        <row r="125">
          <cell r="A125">
            <v>274</v>
          </cell>
          <cell r="B125" t="str">
            <v>HBGH-GJ-JQ-005</v>
          </cell>
        </row>
        <row r="126">
          <cell r="A126">
            <v>276</v>
          </cell>
          <cell r="B126" t="str">
            <v>HBGH-DL-JQ-002</v>
          </cell>
        </row>
        <row r="127">
          <cell r="A127">
            <v>277</v>
          </cell>
          <cell r="B127">
            <v>0</v>
          </cell>
        </row>
        <row r="128">
          <cell r="A128">
            <v>278</v>
          </cell>
          <cell r="B128" t="str">
            <v>HBGH-FR-JQ-056</v>
          </cell>
        </row>
        <row r="129">
          <cell r="A129">
            <v>279</v>
          </cell>
          <cell r="B129" t="str">
            <v>HBGH-CZFR-JQ-005</v>
          </cell>
        </row>
        <row r="130">
          <cell r="A130">
            <v>280</v>
          </cell>
          <cell r="B130" t="str">
            <v>HBGH-CZFR-JQ-191——192</v>
          </cell>
        </row>
        <row r="131">
          <cell r="A131">
            <v>281</v>
          </cell>
          <cell r="B131" t="str">
            <v>HBGH-DY-JQ-002</v>
          </cell>
        </row>
        <row r="132">
          <cell r="A132">
            <v>282</v>
          </cell>
          <cell r="B132" t="str">
            <v>HBGH-FR-JQ-037～048</v>
          </cell>
        </row>
        <row r="133">
          <cell r="A133">
            <v>283</v>
          </cell>
          <cell r="B133" t="str">
            <v>HBGH-FR-JQ-050</v>
          </cell>
        </row>
        <row r="134">
          <cell r="A134">
            <v>284</v>
          </cell>
          <cell r="B134" t="str">
            <v>HBGH-ZL-JC-010</v>
          </cell>
        </row>
        <row r="135">
          <cell r="A135">
            <v>295</v>
          </cell>
          <cell r="B135" t="str">
            <v>HBGH-DJ-JQ-012</v>
          </cell>
        </row>
        <row r="136">
          <cell r="A136">
            <v>300</v>
          </cell>
          <cell r="B136" t="str">
            <v>HBGH-ZL-JC-015</v>
          </cell>
        </row>
        <row r="137">
          <cell r="A137">
            <v>302</v>
          </cell>
          <cell r="B137" t="str">
            <v>HBGH-ZL-JC-017</v>
          </cell>
        </row>
        <row r="138">
          <cell r="A138">
            <v>306</v>
          </cell>
          <cell r="B138" t="str">
            <v>HBGH-WS-JQ-001</v>
          </cell>
        </row>
        <row r="139">
          <cell r="A139">
            <v>309</v>
          </cell>
          <cell r="B139" t="str">
            <v>HBGH-DL-JQ-024</v>
          </cell>
        </row>
        <row r="140">
          <cell r="A140">
            <v>322</v>
          </cell>
          <cell r="B140">
            <v>0</v>
          </cell>
        </row>
        <row r="141">
          <cell r="A141">
            <v>334</v>
          </cell>
          <cell r="B141" t="str">
            <v>HBGH-HJRGH-JQ-001</v>
          </cell>
        </row>
        <row r="142">
          <cell r="A142">
            <v>348</v>
          </cell>
          <cell r="B142" t="str">
            <v>HBGH-MJ-JQ-029</v>
          </cell>
        </row>
        <row r="143">
          <cell r="A143">
            <v>352</v>
          </cell>
          <cell r="B143" t="str">
            <v>HBGH-HJ301-JQ-022
HBGH-HJ301-JQ-023
HBGH-HJC32B-JQ-028</v>
          </cell>
        </row>
        <row r="144">
          <cell r="A144">
            <v>353</v>
          </cell>
          <cell r="B144" t="str">
            <v>HBGH-MJ-JQ-005
HBGH-MJ-JQ-006</v>
          </cell>
        </row>
        <row r="145">
          <cell r="A145">
            <v>354</v>
          </cell>
          <cell r="B145" t="str">
            <v>HBGH-ZS-JQ-017</v>
          </cell>
        </row>
        <row r="146">
          <cell r="A146">
            <v>355</v>
          </cell>
          <cell r="B146">
            <v>0</v>
          </cell>
        </row>
        <row r="147">
          <cell r="A147">
            <v>356</v>
          </cell>
          <cell r="B147" t="str">
            <v>HBGH-DJ-JQ-013</v>
          </cell>
        </row>
        <row r="148">
          <cell r="A148">
            <v>357</v>
          </cell>
          <cell r="B148" t="str">
            <v>HBGH-MJ-JQ-013</v>
          </cell>
        </row>
        <row r="149">
          <cell r="A149">
            <v>358</v>
          </cell>
          <cell r="B149" t="str">
            <v>HBGH-DJ-JQ-015</v>
          </cell>
        </row>
        <row r="150">
          <cell r="A150">
            <v>359</v>
          </cell>
          <cell r="B150" t="str">
            <v>HBGH-DJ-JQ-016</v>
          </cell>
        </row>
        <row r="151">
          <cell r="A151">
            <v>360</v>
          </cell>
          <cell r="B151" t="str">
            <v>HBGH-HJ301-JQ-019</v>
          </cell>
        </row>
        <row r="152">
          <cell r="A152">
            <v>361</v>
          </cell>
          <cell r="B152" t="str">
            <v>HBGH-DJ-JQ-014</v>
          </cell>
        </row>
        <row r="153">
          <cell r="A153">
            <v>362</v>
          </cell>
          <cell r="B153" t="str">
            <v>HBGH-DJ-JQ-003</v>
          </cell>
        </row>
        <row r="154">
          <cell r="A154">
            <v>363</v>
          </cell>
          <cell r="B154">
            <v>0</v>
          </cell>
        </row>
        <row r="155">
          <cell r="A155">
            <v>364</v>
          </cell>
          <cell r="B155" t="str">
            <v>HBGH-DJ-JQ-001
HBGH-DJ-JQ-002</v>
          </cell>
        </row>
        <row r="156">
          <cell r="A156">
            <v>367</v>
          </cell>
          <cell r="B156" t="str">
            <v>HBGH-DJ-JQ-010</v>
          </cell>
        </row>
        <row r="157">
          <cell r="A157">
            <v>368</v>
          </cell>
          <cell r="B157" t="str">
            <v>HBGH-DJ-JQ-011</v>
          </cell>
        </row>
        <row r="158">
          <cell r="A158">
            <v>370</v>
          </cell>
          <cell r="B158" t="str">
            <v>HBGH-DJ-JQ-004</v>
          </cell>
        </row>
        <row r="159">
          <cell r="A159">
            <v>371</v>
          </cell>
          <cell r="B159" t="str">
            <v>HBGH-CY-JQ-009</v>
          </cell>
        </row>
        <row r="160">
          <cell r="A160">
            <v>372</v>
          </cell>
          <cell r="B160">
            <v>0</v>
          </cell>
        </row>
        <row r="161">
          <cell r="A161">
            <v>375</v>
          </cell>
          <cell r="B161" t="str">
            <v>HBGH-ZY-JQ-013</v>
          </cell>
        </row>
        <row r="162">
          <cell r="A162">
            <v>376</v>
          </cell>
          <cell r="B162" t="str">
            <v>HBGH-ZY-JQ-014</v>
          </cell>
        </row>
        <row r="163">
          <cell r="A163">
            <v>378</v>
          </cell>
          <cell r="B163" t="str">
            <v>HBGH-GJ-JQ-003</v>
          </cell>
        </row>
        <row r="164">
          <cell r="A164">
            <v>380</v>
          </cell>
          <cell r="B164" t="str">
            <v>HBGH-ZY-JQ-003</v>
          </cell>
        </row>
        <row r="165">
          <cell r="A165">
            <v>383</v>
          </cell>
          <cell r="B165">
            <v>0</v>
          </cell>
        </row>
        <row r="166">
          <cell r="A166">
            <v>384</v>
          </cell>
          <cell r="B166" t="str">
            <v>HBGH-DJ-JQ-012</v>
          </cell>
        </row>
        <row r="167">
          <cell r="A167">
            <v>385</v>
          </cell>
          <cell r="B167">
            <v>0</v>
          </cell>
        </row>
        <row r="168">
          <cell r="A168">
            <v>386</v>
          </cell>
          <cell r="B168" t="str">
            <v>HBGH-ZY-JQ-011</v>
          </cell>
        </row>
        <row r="169">
          <cell r="A169">
            <v>387</v>
          </cell>
          <cell r="B169" t="str">
            <v>HBGH-FR-JQ-049</v>
          </cell>
        </row>
        <row r="170">
          <cell r="A170">
            <v>388</v>
          </cell>
          <cell r="B170" t="str">
            <v>HBGH-FR-JQ-036</v>
          </cell>
        </row>
        <row r="171">
          <cell r="A171">
            <v>389</v>
          </cell>
          <cell r="B171" t="str">
            <v>HBGH-FR-JQ-034</v>
          </cell>
        </row>
        <row r="172">
          <cell r="A172">
            <v>390</v>
          </cell>
          <cell r="B172" t="str">
            <v>————</v>
          </cell>
        </row>
        <row r="173">
          <cell r="A173">
            <v>391</v>
          </cell>
          <cell r="B173" t="str">
            <v>HBGH-FR-JQ-001～020</v>
          </cell>
        </row>
        <row r="174">
          <cell r="A174">
            <v>393</v>
          </cell>
          <cell r="B174" t="str">
            <v>HBGH-DY-JQ-004</v>
          </cell>
        </row>
        <row r="175">
          <cell r="A175">
            <v>395</v>
          </cell>
          <cell r="B175" t="str">
            <v>HBGH-GJ-JQ-010</v>
          </cell>
        </row>
        <row r="176">
          <cell r="A176">
            <v>397</v>
          </cell>
          <cell r="B176">
            <v>0</v>
          </cell>
        </row>
        <row r="177">
          <cell r="A177">
            <v>398</v>
          </cell>
          <cell r="B177">
            <v>0</v>
          </cell>
        </row>
        <row r="178">
          <cell r="A178">
            <v>399</v>
          </cell>
          <cell r="B178" t="str">
            <v>HBGH-HJ301-JQ-020
HBGH-HJ301-JQ-021</v>
          </cell>
        </row>
        <row r="179">
          <cell r="A179">
            <v>400</v>
          </cell>
          <cell r="B179">
            <v>0</v>
          </cell>
        </row>
        <row r="180">
          <cell r="A180">
            <v>401</v>
          </cell>
          <cell r="B180" t="str">
            <v>HBGH-ZL-JC-013</v>
          </cell>
        </row>
        <row r="181">
          <cell r="A181">
            <v>402</v>
          </cell>
          <cell r="B181" t="str">
            <v>HBGH-GJ-JQ-012</v>
          </cell>
        </row>
        <row r="182">
          <cell r="A182">
            <v>403</v>
          </cell>
          <cell r="B182" t="str">
            <v>HBGH-ZL-JC-008</v>
          </cell>
        </row>
        <row r="183">
          <cell r="A183">
            <v>405</v>
          </cell>
          <cell r="B183" t="str">
            <v>HBGH-DL-JQ-015</v>
          </cell>
        </row>
        <row r="184">
          <cell r="A184">
            <v>406</v>
          </cell>
          <cell r="B184" t="str">
            <v>HBGH-ZZ-JQ-011</v>
          </cell>
        </row>
        <row r="185">
          <cell r="A185">
            <v>407</v>
          </cell>
          <cell r="B185" t="str">
            <v>HBGH-DL-JQ-011</v>
          </cell>
        </row>
        <row r="186">
          <cell r="A186">
            <v>462</v>
          </cell>
          <cell r="B186" t="str">
            <v>HBGH-HJQGX-JQ-027</v>
          </cell>
        </row>
        <row r="187">
          <cell r="A187">
            <v>464</v>
          </cell>
          <cell r="B187" t="str">
            <v>HBGH-HJQGX-JQ-015
HBGH-HJQGX-JQ-016</v>
          </cell>
        </row>
        <row r="188">
          <cell r="A188">
            <v>465</v>
          </cell>
          <cell r="B188" t="str">
            <v>HBGH-DY-JQ-005</v>
          </cell>
        </row>
        <row r="189">
          <cell r="A189">
            <v>468</v>
          </cell>
          <cell r="B189" t="str">
            <v>HBGH-DL-JQ-005</v>
          </cell>
        </row>
        <row r="190">
          <cell r="A190">
            <v>472</v>
          </cell>
          <cell r="B190">
            <v>0</v>
          </cell>
        </row>
        <row r="191">
          <cell r="A191">
            <v>478</v>
          </cell>
          <cell r="B191" t="str">
            <v>HBGH-CZFR-JQ-189</v>
          </cell>
        </row>
        <row r="192">
          <cell r="A192">
            <v>479</v>
          </cell>
          <cell r="B192" t="str">
            <v>HBGH-ZS-JQ-020</v>
          </cell>
        </row>
        <row r="193">
          <cell r="A193">
            <v>480</v>
          </cell>
          <cell r="B193">
            <v>0</v>
          </cell>
        </row>
        <row r="194">
          <cell r="A194">
            <v>481</v>
          </cell>
          <cell r="B194" t="str">
            <v>HBGH-DJ-JQ-027</v>
          </cell>
        </row>
        <row r="195">
          <cell r="A195">
            <v>512</v>
          </cell>
          <cell r="B195" t="str">
            <v>HBGH-ZL-JC-019</v>
          </cell>
        </row>
        <row r="196">
          <cell r="A196">
            <v>513</v>
          </cell>
          <cell r="B196" t="str">
            <v>HBGH-ZL-JC-020</v>
          </cell>
        </row>
        <row r="197">
          <cell r="A197">
            <v>529</v>
          </cell>
          <cell r="B197" t="str">
            <v>HBGH-DJ-JQ-013</v>
          </cell>
        </row>
        <row r="198">
          <cell r="A198">
            <v>532</v>
          </cell>
          <cell r="B198" t="str">
            <v>HBGH-CZFR-JQ-006——045</v>
          </cell>
        </row>
        <row r="199">
          <cell r="A199">
            <v>533</v>
          </cell>
          <cell r="B199" t="str">
            <v>HBGH-FR-JQ-028～030
HBGH-FR-JQ-026～027
HBGH-FR-JQ-051
HBGH-FR-JQ-052
HBGH-FR-JQ-053</v>
          </cell>
        </row>
        <row r="200">
          <cell r="A200">
            <v>534</v>
          </cell>
          <cell r="B200" t="str">
            <v>HBGH-CZFR-JQ-046——160
HBGH-FR-JQ-021～025</v>
          </cell>
        </row>
        <row r="201">
          <cell r="A201">
            <v>535</v>
          </cell>
          <cell r="B201">
            <v>0</v>
          </cell>
        </row>
        <row r="202">
          <cell r="A202">
            <v>536</v>
          </cell>
          <cell r="B202" t="str">
            <v>HBGH-ZY-JQ-004
HBGH-ZY-JQ-005
HBGH-ZY-JQ-006</v>
          </cell>
        </row>
        <row r="203">
          <cell r="A203">
            <v>541</v>
          </cell>
          <cell r="B203">
            <v>0</v>
          </cell>
        </row>
        <row r="204">
          <cell r="A204">
            <v>646</v>
          </cell>
          <cell r="B204">
            <v>0</v>
          </cell>
        </row>
        <row r="205">
          <cell r="A205">
            <v>652</v>
          </cell>
          <cell r="B205" t="str">
            <v>HBGH-FP-JQ-025</v>
          </cell>
        </row>
        <row r="206">
          <cell r="A206">
            <v>693</v>
          </cell>
          <cell r="B206" t="str">
            <v>HBGH-FP-JQ-012</v>
          </cell>
        </row>
        <row r="207">
          <cell r="A207">
            <v>696</v>
          </cell>
          <cell r="B207" t="str">
            <v>HBGH-HJZDH-JQ-040
HBGH-HJZDH-JQ-041</v>
          </cell>
        </row>
        <row r="208">
          <cell r="A208">
            <v>698</v>
          </cell>
          <cell r="B208">
            <v>0</v>
          </cell>
        </row>
        <row r="209">
          <cell r="A209">
            <v>699</v>
          </cell>
          <cell r="B209" t="str">
            <v>HBGH-DJ-JQ-031</v>
          </cell>
        </row>
        <row r="210">
          <cell r="A210">
            <v>700</v>
          </cell>
          <cell r="B210">
            <v>0</v>
          </cell>
        </row>
        <row r="211">
          <cell r="A211">
            <v>720</v>
          </cell>
          <cell r="B211" t="str">
            <v>HBGH-HJ301-JQ-001
HBGH-HJ301-JQ-002
HBGH-HJ301-JQ-003
HBGH-HJ301-JQ-004</v>
          </cell>
        </row>
        <row r="212">
          <cell r="A212">
            <v>722</v>
          </cell>
          <cell r="B212" t="str">
            <v>HBGH-ZL-JC-023</v>
          </cell>
        </row>
        <row r="213">
          <cell r="A213">
            <v>730</v>
          </cell>
          <cell r="B213" t="str">
            <v>————</v>
          </cell>
        </row>
        <row r="214">
          <cell r="A214">
            <v>732</v>
          </cell>
          <cell r="B214" t="str">
            <v>HBGH-FR-JQ-055</v>
          </cell>
        </row>
        <row r="215">
          <cell r="A215">
            <v>733</v>
          </cell>
          <cell r="B215" t="str">
            <v>HBGH-CZFR-JQ-168——170
HBGH-CZFR-JQ-188</v>
          </cell>
        </row>
        <row r="216">
          <cell r="A216">
            <v>739</v>
          </cell>
          <cell r="B216" t="str">
            <v>HBGH-ZS-JQ-004</v>
          </cell>
        </row>
        <row r="217">
          <cell r="A217">
            <v>745</v>
          </cell>
          <cell r="B217" t="str">
            <v>HBGH-CZFR-JQ-161——167
HBGH-FR-JQ-054</v>
          </cell>
        </row>
        <row r="218">
          <cell r="A218">
            <v>746</v>
          </cell>
          <cell r="B218" t="str">
            <v>HBGH-CZFR-JQ-177——178</v>
          </cell>
        </row>
        <row r="219">
          <cell r="A219">
            <v>747</v>
          </cell>
          <cell r="B219" t="str">
            <v>HBGH-CZFR-JQ-179</v>
          </cell>
        </row>
        <row r="220">
          <cell r="A220">
            <v>750</v>
          </cell>
          <cell r="B220" t="str">
            <v>HBGH-ZS-JQ-005</v>
          </cell>
        </row>
        <row r="221">
          <cell r="A221">
            <v>751</v>
          </cell>
          <cell r="B221" t="str">
            <v>HBGH-ZS-JQ-006</v>
          </cell>
        </row>
        <row r="222">
          <cell r="A222">
            <v>752</v>
          </cell>
          <cell r="B222" t="str">
            <v>HBGH-HJC32B-JQ-008
HBGH-HJC32B-JQ-009
HBGH-HJ301-JQ-005
HBGH-HJ301-JQ-006
HBGH-HJ301-JQ-007
HBGH-HJ301-JQ-008</v>
          </cell>
        </row>
        <row r="223">
          <cell r="A223">
            <v>753</v>
          </cell>
          <cell r="B223" t="str">
            <v>HBGH-HJC32B-JQ-004
HBGH-HJC32B-JQ-005
HBGH-HJC32B-JQ-006
HBGH-HJC32B-JQ-007</v>
          </cell>
        </row>
        <row r="224">
          <cell r="A224">
            <v>754</v>
          </cell>
          <cell r="B224" t="str">
            <v>HBGH-CY-JQ-029</v>
          </cell>
        </row>
        <row r="225">
          <cell r="A225">
            <v>755</v>
          </cell>
          <cell r="B225" t="str">
            <v>HBGH-ZL-JC-014</v>
          </cell>
        </row>
        <row r="226">
          <cell r="A226">
            <v>757</v>
          </cell>
          <cell r="B226" t="str">
            <v>HBGH-CZFR-JQ-180</v>
          </cell>
        </row>
        <row r="227">
          <cell r="A227">
            <v>762</v>
          </cell>
          <cell r="B227" t="str">
            <v>HBGH-ZY-JQ-001</v>
          </cell>
        </row>
        <row r="228">
          <cell r="A228">
            <v>989</v>
          </cell>
          <cell r="B228" t="str">
            <v>HBGH-MJ-JQ-015</v>
          </cell>
        </row>
        <row r="229">
          <cell r="A229">
            <v>990</v>
          </cell>
          <cell r="B229" t="str">
            <v>HBGH-MJ-JQ-016</v>
          </cell>
        </row>
        <row r="230">
          <cell r="A230">
            <v>995</v>
          </cell>
          <cell r="B230" t="str">
            <v>HBGH-DL-JQ-001</v>
          </cell>
        </row>
        <row r="231">
          <cell r="A231">
            <v>1003</v>
          </cell>
          <cell r="B231" t="str">
            <v>HBGH-GJ-JQ-014</v>
          </cell>
        </row>
        <row r="232">
          <cell r="A232">
            <v>1020</v>
          </cell>
          <cell r="B232" t="str">
            <v>HBGH-HJ301-JQ-012</v>
          </cell>
        </row>
        <row r="233">
          <cell r="A233">
            <v>1021</v>
          </cell>
          <cell r="B233" t="str">
            <v>HBGH-HJ301-JQ-013</v>
          </cell>
        </row>
        <row r="234">
          <cell r="A234">
            <v>1022</v>
          </cell>
          <cell r="B234" t="str">
            <v>HBGH-CZFR-JQ-201</v>
          </cell>
        </row>
        <row r="235">
          <cell r="A235">
            <v>1023</v>
          </cell>
          <cell r="B235" t="str">
            <v>HBGH-CZFR-JQ-181</v>
          </cell>
        </row>
        <row r="236">
          <cell r="A236">
            <v>1030</v>
          </cell>
          <cell r="B236" t="str">
            <v>HBGH-CZFR-JQ-182</v>
          </cell>
        </row>
        <row r="237">
          <cell r="A237">
            <v>1037</v>
          </cell>
          <cell r="B237" t="str">
            <v>————</v>
          </cell>
        </row>
        <row r="238">
          <cell r="A238">
            <v>1038</v>
          </cell>
          <cell r="B238" t="str">
            <v>HBGH-ZZ-JQ-016</v>
          </cell>
        </row>
        <row r="239">
          <cell r="A239">
            <v>1039</v>
          </cell>
          <cell r="B239" t="str">
            <v>HBGH-ZZ-JQ-017</v>
          </cell>
        </row>
        <row r="240">
          <cell r="A240">
            <v>1068</v>
          </cell>
          <cell r="B240" t="str">
            <v>HBGH-HJ301-JQ-030</v>
          </cell>
        </row>
        <row r="241">
          <cell r="A241">
            <v>1069</v>
          </cell>
          <cell r="B241" t="str">
            <v>HBGH-DL-JQ-031</v>
          </cell>
        </row>
        <row r="242">
          <cell r="A242">
            <v>1075</v>
          </cell>
          <cell r="B242" t="str">
            <v>HBGH-HJC32B-JQ-018</v>
          </cell>
        </row>
        <row r="243">
          <cell r="A243">
            <v>1076</v>
          </cell>
          <cell r="B243">
            <v>0</v>
          </cell>
        </row>
        <row r="244">
          <cell r="A244">
            <v>1077</v>
          </cell>
          <cell r="B244" t="str">
            <v>HBGH-HJC32B-JQ-014</v>
          </cell>
        </row>
        <row r="245">
          <cell r="A245">
            <v>1078</v>
          </cell>
          <cell r="B245" t="str">
            <v>HBGH-HJ301-JQ-014</v>
          </cell>
        </row>
        <row r="246">
          <cell r="A246">
            <v>1079</v>
          </cell>
          <cell r="B246" t="str">
            <v>HBGH-HJQGX-JQ-024</v>
          </cell>
        </row>
        <row r="247">
          <cell r="A247">
            <v>1087</v>
          </cell>
          <cell r="B247" t="str">
            <v>HBGH-GJ-JQ-011</v>
          </cell>
        </row>
        <row r="248">
          <cell r="A248">
            <v>1088</v>
          </cell>
          <cell r="B248" t="str">
            <v>HBGH-HJC32B-JQ-033</v>
          </cell>
        </row>
        <row r="249">
          <cell r="A249">
            <v>1089</v>
          </cell>
          <cell r="B249" t="str">
            <v>HBGH-HJC32B-JQ-012
HBGH-HJC32B-JQ-013
(台账正驾1条，副驾1条)</v>
          </cell>
        </row>
        <row r="250">
          <cell r="A250">
            <v>1090</v>
          </cell>
          <cell r="B250" t="str">
            <v>HBGH-HJC32B-JQ-010
HBGH-HJC32B-JQ-011
(台账是2台涡簧机+一条履带线)</v>
          </cell>
        </row>
        <row r="251">
          <cell r="A251">
            <v>1091</v>
          </cell>
          <cell r="B251" t="str">
            <v>HBGH-FR-JQ-057</v>
          </cell>
        </row>
        <row r="252">
          <cell r="A252">
            <v>1092</v>
          </cell>
          <cell r="B252" t="str">
            <v>HBGH-CZFR-JQ-183</v>
          </cell>
        </row>
        <row r="253">
          <cell r="A253">
            <v>1104</v>
          </cell>
          <cell r="B253" t="str">
            <v>HBGH-HJQGX-JQ-006</v>
          </cell>
        </row>
        <row r="254">
          <cell r="A254">
            <v>1105</v>
          </cell>
          <cell r="B254" t="str">
            <v>HBGH-ZZ-JQ-015</v>
          </cell>
        </row>
        <row r="255">
          <cell r="A255">
            <v>1125</v>
          </cell>
          <cell r="B255" t="str">
            <v>HBGH-MJ-JQ-020</v>
          </cell>
        </row>
        <row r="256">
          <cell r="A256">
            <v>1127</v>
          </cell>
          <cell r="B256" t="str">
            <v>HBGH-ZL-JC-024</v>
          </cell>
        </row>
        <row r="257">
          <cell r="A257">
            <v>1128</v>
          </cell>
          <cell r="B257" t="str">
            <v>HBGH-HJC32B-JQ-019
HBGH-HJC32B-JQ-020</v>
          </cell>
        </row>
        <row r="258">
          <cell r="A258">
            <v>1168</v>
          </cell>
          <cell r="B258" t="str">
            <v>HBGH-DL-JQ-003</v>
          </cell>
        </row>
        <row r="259">
          <cell r="A259">
            <v>1169</v>
          </cell>
          <cell r="B259">
            <v>0</v>
          </cell>
        </row>
        <row r="260">
          <cell r="A260">
            <v>1188</v>
          </cell>
          <cell r="B260" t="str">
            <v>HBGH-FP-JQ-024</v>
          </cell>
        </row>
        <row r="261">
          <cell r="A261">
            <v>1189</v>
          </cell>
          <cell r="B261" t="str">
            <v>HBGH-FP-JQ-023</v>
          </cell>
        </row>
        <row r="262">
          <cell r="A262">
            <v>1190</v>
          </cell>
          <cell r="B262" t="str">
            <v>HBGH-ZZ-JQ-031</v>
          </cell>
        </row>
        <row r="263">
          <cell r="A263">
            <v>1191</v>
          </cell>
          <cell r="B263" t="str">
            <v>HBGH-ZL-JC-029</v>
          </cell>
        </row>
        <row r="264">
          <cell r="A264">
            <v>1192</v>
          </cell>
          <cell r="B264" t="str">
            <v>HBGH-HJQGX-JQ-003</v>
          </cell>
        </row>
        <row r="265">
          <cell r="A265">
            <v>1193</v>
          </cell>
          <cell r="B265" t="str">
            <v>HBGH-FP-JQ-003</v>
          </cell>
        </row>
        <row r="266">
          <cell r="A266">
            <v>1197</v>
          </cell>
          <cell r="B266" t="str">
            <v>HBGH-HJQGX-JQ-002</v>
          </cell>
        </row>
        <row r="267">
          <cell r="A267">
            <v>1198</v>
          </cell>
          <cell r="B267" t="str">
            <v>HBGH-CZFR-JQ-171</v>
          </cell>
        </row>
        <row r="268">
          <cell r="A268">
            <v>1199</v>
          </cell>
          <cell r="B268" t="str">
            <v>HBGH-CZFR-JQ-172——176</v>
          </cell>
        </row>
        <row r="269">
          <cell r="A269">
            <v>1200</v>
          </cell>
          <cell r="B269" t="str">
            <v>HBGH-HJ301-JQ-031</v>
          </cell>
        </row>
        <row r="270">
          <cell r="A270">
            <v>1201</v>
          </cell>
          <cell r="B270" t="str">
            <v>HBGH-HJ301-JQ-032</v>
          </cell>
        </row>
        <row r="271">
          <cell r="A271">
            <v>1202</v>
          </cell>
          <cell r="B271" t="str">
            <v>HBGH-CZFR-JQ-184</v>
          </cell>
        </row>
        <row r="272">
          <cell r="A272">
            <v>1203</v>
          </cell>
          <cell r="B272" t="str">
            <v>HBGH-CY-JQ-030</v>
          </cell>
        </row>
        <row r="273">
          <cell r="A273">
            <v>1204</v>
          </cell>
          <cell r="B273" t="str">
            <v>HBGH-HJC32B-JQ-017</v>
          </cell>
        </row>
        <row r="274">
          <cell r="A274">
            <v>1205</v>
          </cell>
          <cell r="B274" t="str">
            <v>HBGH-ZY-JQ-007
HBGH-ZY-JQ-008
HBGH-DJ-JQ-019</v>
          </cell>
        </row>
        <row r="275">
          <cell r="A275">
            <v>1206</v>
          </cell>
          <cell r="B275" t="str">
            <v>HBGH-MJ-JQ-017</v>
          </cell>
        </row>
        <row r="276">
          <cell r="A276">
            <v>1207</v>
          </cell>
          <cell r="B276" t="str">
            <v>HBGH-HJ301-JQ-011</v>
          </cell>
        </row>
        <row r="277">
          <cell r="A277">
            <v>1208</v>
          </cell>
          <cell r="B277">
            <v>0</v>
          </cell>
        </row>
        <row r="278">
          <cell r="A278">
            <v>1214</v>
          </cell>
          <cell r="B278" t="str">
            <v>HBGH-HJC32B-JQ-001
HBGH-HJC32B-JQ-002</v>
          </cell>
        </row>
        <row r="279">
          <cell r="A279">
            <v>1215</v>
          </cell>
          <cell r="B279" t="str">
            <v>HBGH-HJ301-JQ-009</v>
          </cell>
        </row>
        <row r="280">
          <cell r="A280">
            <v>1216</v>
          </cell>
          <cell r="B280" t="str">
            <v>HBGH-HJQGX-JQ-012</v>
          </cell>
        </row>
        <row r="281">
          <cell r="A281">
            <v>1217</v>
          </cell>
          <cell r="B281" t="str">
            <v>HBGH-ZY-JQ-009
HBGH-ZY-JQ-010</v>
          </cell>
        </row>
        <row r="282">
          <cell r="A282">
            <v>1234</v>
          </cell>
          <cell r="B282" t="str">
            <v>————</v>
          </cell>
        </row>
        <row r="283">
          <cell r="A283">
            <v>1238</v>
          </cell>
          <cell r="B283" t="str">
            <v>HBGH-FP-JQ-026</v>
          </cell>
        </row>
        <row r="284">
          <cell r="A284">
            <v>1239</v>
          </cell>
          <cell r="B284" t="str">
            <v>HBGH-ZY-JQ-002</v>
          </cell>
        </row>
        <row r="285">
          <cell r="A285">
            <v>1241</v>
          </cell>
          <cell r="B285" t="str">
            <v>HBGH-GJ-JQ-013</v>
          </cell>
        </row>
        <row r="286">
          <cell r="A286">
            <v>1244</v>
          </cell>
          <cell r="B286" t="str">
            <v>HBGH-FP-JQ-022</v>
          </cell>
        </row>
        <row r="287">
          <cell r="A287">
            <v>1245</v>
          </cell>
          <cell r="B287" t="str">
            <v>HBGH-FP-JQ-027</v>
          </cell>
        </row>
        <row r="288">
          <cell r="A288">
            <v>1246</v>
          </cell>
          <cell r="B288" t="str">
            <v>HBGH-FP-JQ-028</v>
          </cell>
        </row>
        <row r="289">
          <cell r="A289">
            <v>1247</v>
          </cell>
          <cell r="B289" t="str">
            <v>HBGH-ZY-JQ-015</v>
          </cell>
        </row>
        <row r="290">
          <cell r="A290">
            <v>1248</v>
          </cell>
          <cell r="B290" t="str">
            <v>HBGH-ZL-JC-025</v>
          </cell>
        </row>
        <row r="291">
          <cell r="A291">
            <v>1251</v>
          </cell>
          <cell r="B291" t="str">
            <v>HBGH-ZL-JC-026</v>
          </cell>
        </row>
        <row r="292">
          <cell r="A292">
            <v>1252</v>
          </cell>
          <cell r="B292" t="str">
            <v>HBGH-FP-JQ-001</v>
          </cell>
        </row>
        <row r="293">
          <cell r="A293">
            <v>1253</v>
          </cell>
          <cell r="B293" t="str">
            <v>HBGH-ZY-JQ-016</v>
          </cell>
        </row>
        <row r="294">
          <cell r="A294">
            <v>1254</v>
          </cell>
          <cell r="B294" t="str">
            <v>HBGH-DL-JQ-021</v>
          </cell>
        </row>
        <row r="295">
          <cell r="A295">
            <v>1255</v>
          </cell>
          <cell r="B295" t="str">
            <v>HBGH-DL-JQ-020</v>
          </cell>
        </row>
        <row r="296">
          <cell r="A296">
            <v>1257</v>
          </cell>
          <cell r="B296" t="str">
            <v>HBGH-HJC32B-JQ-016</v>
          </cell>
        </row>
        <row r="297">
          <cell r="A297">
            <v>1258</v>
          </cell>
          <cell r="B297" t="str">
            <v>HBGH-DJ-JQ-032</v>
          </cell>
        </row>
        <row r="298">
          <cell r="A298">
            <v>1259</v>
          </cell>
          <cell r="B298" t="str">
            <v>HBGH-CZFR-JQ-185</v>
          </cell>
        </row>
        <row r="299">
          <cell r="A299">
            <v>1260</v>
          </cell>
          <cell r="B299" t="str">
            <v>HBGH-CZFR-JQ-186</v>
          </cell>
        </row>
        <row r="300">
          <cell r="A300">
            <v>1261</v>
          </cell>
          <cell r="B300" t="str">
            <v>HBGH-DL-JQ-033</v>
          </cell>
        </row>
        <row r="301">
          <cell r="A301">
            <v>1262</v>
          </cell>
          <cell r="B301">
            <v>0</v>
          </cell>
        </row>
        <row r="302">
          <cell r="A302">
            <v>1270</v>
          </cell>
          <cell r="B302" t="str">
            <v>————</v>
          </cell>
        </row>
        <row r="303">
          <cell r="A303">
            <v>1271</v>
          </cell>
          <cell r="B303" t="str">
            <v>————</v>
          </cell>
        </row>
        <row r="304">
          <cell r="A304">
            <v>1272</v>
          </cell>
          <cell r="B304" t="str">
            <v>————</v>
          </cell>
        </row>
        <row r="305">
          <cell r="A305">
            <v>1320</v>
          </cell>
          <cell r="B305">
            <v>0</v>
          </cell>
        </row>
        <row r="306">
          <cell r="A306">
            <v>1321</v>
          </cell>
          <cell r="B306" t="str">
            <v>HBGH-HJ301-JQ-026</v>
          </cell>
        </row>
        <row r="307">
          <cell r="A307">
            <v>1322</v>
          </cell>
          <cell r="B307" t="str">
            <v>HBGH-HJ301-JQ-028</v>
          </cell>
        </row>
        <row r="308">
          <cell r="A308">
            <v>1323</v>
          </cell>
          <cell r="B308" t="str">
            <v>HBGH-HJ301-JQ-027</v>
          </cell>
        </row>
        <row r="309">
          <cell r="A309">
            <v>1324</v>
          </cell>
          <cell r="B309" t="str">
            <v>HBGH-HJC32B-JQ-015</v>
          </cell>
        </row>
        <row r="310">
          <cell r="A310">
            <v>1325</v>
          </cell>
          <cell r="B310" t="str">
            <v>HBGH-ZZ-JQ-023</v>
          </cell>
        </row>
        <row r="311">
          <cell r="A311">
            <v>1326</v>
          </cell>
          <cell r="B311" t="str">
            <v>HBGH-ZZ-JQ-020
HBGH-ZZ-JQ-021</v>
          </cell>
        </row>
        <row r="312">
          <cell r="A312">
            <v>1327</v>
          </cell>
          <cell r="B312" t="str">
            <v>HBGH-ZZ-JQ-022</v>
          </cell>
        </row>
        <row r="313">
          <cell r="A313">
            <v>1328</v>
          </cell>
          <cell r="B313" t="str">
            <v>HBGH-ZZ-JQ-025
HBGH-ZZ-JQ-026
HBGH-ZZ-JQ-027</v>
          </cell>
        </row>
        <row r="314">
          <cell r="A314">
            <v>1329</v>
          </cell>
          <cell r="B314" t="str">
            <v>HBGH-ZZ-JQ-030</v>
          </cell>
        </row>
        <row r="315">
          <cell r="A315">
            <v>1330</v>
          </cell>
          <cell r="B315" t="str">
            <v>HBGH-ZZ-JQ-029</v>
          </cell>
        </row>
        <row r="316">
          <cell r="A316">
            <v>1331</v>
          </cell>
          <cell r="B316" t="str">
            <v>HBGH-HB-JQ-005</v>
          </cell>
        </row>
        <row r="317">
          <cell r="A317">
            <v>1332</v>
          </cell>
          <cell r="B317" t="str">
            <v>HBGH-HB-JQ-001</v>
          </cell>
        </row>
        <row r="318">
          <cell r="A318">
            <v>1333</v>
          </cell>
          <cell r="B318" t="str">
            <v>HBGH-HB-JQ-002</v>
          </cell>
        </row>
        <row r="319">
          <cell r="A319">
            <v>1334</v>
          </cell>
          <cell r="B319" t="str">
            <v>HBGH-HB-JQ-003</v>
          </cell>
        </row>
        <row r="320">
          <cell r="A320">
            <v>1335</v>
          </cell>
          <cell r="B320" t="str">
            <v>HBGH-ZS-JQ-025</v>
          </cell>
        </row>
        <row r="321">
          <cell r="A321">
            <v>1352</v>
          </cell>
          <cell r="B321" t="str">
            <v>HBGH-DY-JQ-008</v>
          </cell>
        </row>
        <row r="322">
          <cell r="A322">
            <v>1383</v>
          </cell>
          <cell r="B322">
            <v>0</v>
          </cell>
        </row>
        <row r="323">
          <cell r="A323">
            <v>1384</v>
          </cell>
          <cell r="B323" t="str">
            <v>————</v>
          </cell>
        </row>
        <row r="324">
          <cell r="A324">
            <v>1385</v>
          </cell>
          <cell r="B324" t="str">
            <v>HBGH-FP-JQ-029</v>
          </cell>
        </row>
        <row r="325">
          <cell r="A325">
            <v>1386</v>
          </cell>
          <cell r="B325" t="str">
            <v>HBGH-HB-JQ-004</v>
          </cell>
        </row>
        <row r="326">
          <cell r="A326">
            <v>1433</v>
          </cell>
          <cell r="B326" t="str">
            <v>HBGH-ZZ-JQ-024</v>
          </cell>
        </row>
        <row r="327">
          <cell r="A327">
            <v>1434</v>
          </cell>
          <cell r="B327" t="str">
            <v>HBGH-ZZ-JQ-028</v>
          </cell>
        </row>
        <row r="328">
          <cell r="A328">
            <v>1435</v>
          </cell>
          <cell r="B328" t="str">
            <v>HBGH-HJZDH-JQ-036</v>
          </cell>
        </row>
        <row r="329">
          <cell r="A329">
            <v>1436</v>
          </cell>
          <cell r="B329">
            <v>0</v>
          </cell>
        </row>
        <row r="330">
          <cell r="A330">
            <v>1437</v>
          </cell>
          <cell r="B330" t="str">
            <v>HBGH-HJQGX-JQ-030</v>
          </cell>
        </row>
        <row r="331">
          <cell r="A331">
            <v>1438</v>
          </cell>
          <cell r="B331" t="str">
            <v>HBGH-ZZ-JQ-033</v>
          </cell>
        </row>
        <row r="332">
          <cell r="A332">
            <v>1439</v>
          </cell>
          <cell r="B332">
            <v>0</v>
          </cell>
        </row>
        <row r="333">
          <cell r="A333">
            <v>1440</v>
          </cell>
          <cell r="B333">
            <v>0</v>
          </cell>
        </row>
        <row r="334">
          <cell r="A334">
            <v>1441</v>
          </cell>
          <cell r="B334">
            <v>0</v>
          </cell>
        </row>
        <row r="335">
          <cell r="A335">
            <v>1442</v>
          </cell>
          <cell r="B335" t="str">
            <v>————</v>
          </cell>
        </row>
        <row r="336">
          <cell r="A336">
            <v>1443</v>
          </cell>
          <cell r="B336" t="str">
            <v>————</v>
          </cell>
        </row>
        <row r="337">
          <cell r="A337">
            <v>1448</v>
          </cell>
          <cell r="B337" t="str">
            <v>HBGH-ZS-JQ-023</v>
          </cell>
        </row>
        <row r="338">
          <cell r="A338">
            <v>1461</v>
          </cell>
          <cell r="B338" t="str">
            <v>HBGH-ZS-JQ-024</v>
          </cell>
        </row>
        <row r="339">
          <cell r="A339">
            <v>1466</v>
          </cell>
          <cell r="B339" t="str">
            <v>————</v>
          </cell>
        </row>
        <row r="340">
          <cell r="A340">
            <v>1477</v>
          </cell>
          <cell r="B340" t="str">
            <v>HBGH-FP-JQ-033</v>
          </cell>
        </row>
        <row r="341">
          <cell r="A341">
            <v>1478</v>
          </cell>
          <cell r="B341" t="str">
            <v>HBGH-FP-JQ-032</v>
          </cell>
        </row>
        <row r="342">
          <cell r="A342">
            <v>1479</v>
          </cell>
          <cell r="B342" t="str">
            <v>HBGH-FP-JQ-037</v>
          </cell>
        </row>
        <row r="343">
          <cell r="A343">
            <v>1480</v>
          </cell>
          <cell r="B343" t="str">
            <v>HBGH-FP-JQ-038</v>
          </cell>
        </row>
        <row r="344">
          <cell r="A344">
            <v>1481</v>
          </cell>
          <cell r="B344" t="str">
            <v>HBGH-FP-JQ-039</v>
          </cell>
        </row>
        <row r="345">
          <cell r="A345">
            <v>1482</v>
          </cell>
          <cell r="B345" t="str">
            <v>HBGH-FP-JQ-034</v>
          </cell>
        </row>
        <row r="346">
          <cell r="A346">
            <v>1483</v>
          </cell>
          <cell r="B346" t="str">
            <v>HBGH-FP-JQ-035</v>
          </cell>
        </row>
        <row r="347">
          <cell r="A347">
            <v>1484</v>
          </cell>
          <cell r="B347" t="str">
            <v>HBGH-FP-JQ-036</v>
          </cell>
        </row>
        <row r="348">
          <cell r="A348">
            <v>1485</v>
          </cell>
          <cell r="B348">
            <v>0</v>
          </cell>
        </row>
        <row r="349">
          <cell r="A349">
            <v>1502</v>
          </cell>
          <cell r="B349">
            <v>0</v>
          </cell>
        </row>
        <row r="350">
          <cell r="A350">
            <v>1559</v>
          </cell>
          <cell r="B350" t="str">
            <v>HBGH-ZS-JQ-082</v>
          </cell>
        </row>
        <row r="351">
          <cell r="A351">
            <v>1568</v>
          </cell>
          <cell r="B351" t="str">
            <v>HBGH-PT-JQ-001</v>
          </cell>
        </row>
        <row r="352">
          <cell r="A352">
            <v>1569</v>
          </cell>
          <cell r="B352" t="str">
            <v>HBGH-ZL-JC-032</v>
          </cell>
        </row>
        <row r="353">
          <cell r="A353">
            <v>1574</v>
          </cell>
          <cell r="B353" t="str">
            <v>HBGH-ZS-JQ-078</v>
          </cell>
        </row>
        <row r="354">
          <cell r="A354">
            <v>1575</v>
          </cell>
          <cell r="B354" t="str">
            <v>HBGH-ZS-JQ-079</v>
          </cell>
        </row>
        <row r="355">
          <cell r="A355">
            <v>1590</v>
          </cell>
          <cell r="B355" t="str">
            <v>HBGH-DJ-JQ-051</v>
          </cell>
        </row>
        <row r="356">
          <cell r="A356">
            <v>1591</v>
          </cell>
          <cell r="B356" t="str">
            <v>HBGH-DJ-JQ-049</v>
          </cell>
        </row>
        <row r="357">
          <cell r="A357">
            <v>1592</v>
          </cell>
          <cell r="B357" t="str">
            <v>HBGH-DJ-JQ-050</v>
          </cell>
        </row>
        <row r="358">
          <cell r="A358">
            <v>1630</v>
          </cell>
          <cell r="B358" t="str">
            <v>HBGH-ZL-JC-033</v>
          </cell>
        </row>
        <row r="359">
          <cell r="A359">
            <v>1644</v>
          </cell>
          <cell r="B359" t="str">
            <v>HBGH-MJ-JQ-032</v>
          </cell>
        </row>
        <row r="360">
          <cell r="A360">
            <v>1645</v>
          </cell>
          <cell r="B360" t="str">
            <v>HBGH-MJ-JQ-032</v>
          </cell>
        </row>
        <row r="361">
          <cell r="A361">
            <v>1646</v>
          </cell>
          <cell r="B361" t="str">
            <v>HBGH-ZS-JQ-080</v>
          </cell>
        </row>
        <row r="362">
          <cell r="A362">
            <v>1647</v>
          </cell>
          <cell r="B362" t="str">
            <v>HBGH-HJC32B-JQ-030</v>
          </cell>
        </row>
        <row r="363">
          <cell r="A363">
            <v>1648</v>
          </cell>
          <cell r="B363" t="str">
            <v>HBGH-HJC32B-JQ-031</v>
          </cell>
        </row>
        <row r="364">
          <cell r="A364">
            <v>1649</v>
          </cell>
          <cell r="B364" t="str">
            <v>HBGH-HJC32B-JQ-032</v>
          </cell>
        </row>
        <row r="365">
          <cell r="A365">
            <v>1650</v>
          </cell>
          <cell r="B365" t="str">
            <v>HBGH-HJC32B-JQ-029</v>
          </cell>
        </row>
        <row r="366">
          <cell r="A366">
            <v>1657</v>
          </cell>
          <cell r="B366" t="str">
            <v>HBGH-ZS-JQ-081</v>
          </cell>
        </row>
        <row r="367">
          <cell r="A367">
            <v>1658</v>
          </cell>
          <cell r="B367" t="str">
            <v>HBGH-ZZ-JQ-014</v>
          </cell>
        </row>
        <row r="368">
          <cell r="A368">
            <v>1659</v>
          </cell>
          <cell r="B368" t="str">
            <v>HBGH-HJZDH-JQ-031~033</v>
          </cell>
        </row>
        <row r="369">
          <cell r="A369" t="str">
            <v>在建工程</v>
          </cell>
        </row>
        <row r="370">
          <cell r="A370" t="str">
            <v>在建工程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2019年8月末资产清查（问题及处理意见）汇总"/>
      <sheetName val="资产清查责任部门划分"/>
      <sheetName val="现金汇总"/>
      <sheetName val="货币资金（现金）1"/>
      <sheetName val="货币资金（银行存款+其他货币资金）汇总"/>
      <sheetName val="货币资金（银行存款+其他货币资金）2"/>
      <sheetName val="附件-银行存款余额调节表"/>
      <sheetName val="应收票据汇总"/>
      <sheetName val="应收票据3"/>
      <sheetName val="应收利息4"/>
      <sheetName val="应收股利5"/>
      <sheetName val="资产盘点汇总表"/>
      <sheetName val="存货按类别汇总表"/>
      <sheetName val="存货--原材料1"/>
      <sheetName val="存货仓存-半成品2"/>
      <sheetName val="存货-仓存修理备件9"/>
      <sheetName val="库存-其他10"/>
      <sheetName val="库存内-低值易耗品11"/>
      <sheetName val="在用周转-低值易耗品12"/>
      <sheetName val="存货-在产品3"/>
      <sheetName val="存货-库存商品4"/>
      <sheetName val="产成品-仓存产品14"/>
      <sheetName val="存货-发出商品库-按客户5"/>
      <sheetName val="存货-外协物资6"/>
      <sheetName val="存货-外借物资7"/>
      <sheetName val="长期股权投资汇总"/>
      <sheetName val="长期股权投资明细表18"/>
      <sheetName val="固定资产"/>
      <sheetName val="固定资产-房屋1"/>
      <sheetName val="固定资产-机器设备2"/>
      <sheetName val="固定资产-运输工具3"/>
      <sheetName val="固定资产-电子设备4"/>
      <sheetName val="固定资产-办公设备5"/>
      <sheetName val="固定资产-模具6"/>
      <sheetName val="固定资产-其它食堂7"/>
      <sheetName val="固定资产-外协资产8"/>
      <sheetName val="固定资产-外借资产9"/>
      <sheetName val="投资性房地产汇总"/>
      <sheetName val="投资性房地产31"/>
      <sheetName val="在建工程汇总 "/>
      <sheetName val="在建工程1"/>
      <sheetName val="工程物资2"/>
      <sheetName val="存货-商品房34"/>
      <sheetName val="无形资产"/>
      <sheetName val="无形资产--土地1"/>
      <sheetName val="资产-低值易耗品及办公用品"/>
      <sheetName val="备查账37"/>
      <sheetName val="本公司寄存在外部物资"/>
      <sheetName val="外部寄存在我公司的资产"/>
      <sheetName val="外借未还的资产"/>
      <sheetName val="账外物资--材料"/>
      <sheetName val="账外物资--资产"/>
      <sheetName val="账外物资--其它"/>
      <sheetName val="需要处理--材料"/>
      <sheetName val="需要处理-固定资产"/>
      <sheetName val="本单位闲置6个月以上可调配其它公司使用材料"/>
      <sheetName val="其他问题"/>
      <sheetName val="Sheet1"/>
    </sheetNames>
    <sheetDataSet>
      <sheetData sheetId="0">
        <row r="5">
          <cell r="A5" t="str">
            <v>单位名称：*****</v>
          </cell>
        </row>
        <row r="6">
          <cell r="A6" t="str">
            <v>清查基准日：年 月 日</v>
          </cell>
        </row>
        <row r="9">
          <cell r="A9" t="str">
            <v>单位财务负责人：***</v>
          </cell>
        </row>
        <row r="10">
          <cell r="A10" t="str">
            <v>单位物资部门负责人：***</v>
          </cell>
        </row>
        <row r="11">
          <cell r="A11" t="str">
            <v>会计审核人：***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2019年8月末资产清查（问题及处理意见）汇总"/>
      <sheetName val="资产清查责任部门划分"/>
      <sheetName val="现金汇总"/>
      <sheetName val="货币资金（现金）1"/>
      <sheetName val="货币资金（银行存款+其他货币资金）汇总"/>
      <sheetName val="货币资金（银行存款+其他货币资金）2"/>
      <sheetName val="附件-银行存款余额调节表"/>
      <sheetName val="应收票据汇总"/>
      <sheetName val="应收票据3"/>
      <sheetName val="应收利息4"/>
      <sheetName val="应收股利5"/>
      <sheetName val="资产盘点汇总表"/>
      <sheetName val="存货按类别汇总表"/>
      <sheetName val="存货--原材料1"/>
      <sheetName val="存货仓存-半成品2"/>
      <sheetName val="存货-仓存修理备件9"/>
      <sheetName val="库存-其他10"/>
      <sheetName val="库存内-低值易耗品11"/>
      <sheetName val="在用周转-低值易耗品12"/>
      <sheetName val="存货-在产品3"/>
      <sheetName val="存货-库存商品4"/>
      <sheetName val="产成品-仓存产品14"/>
      <sheetName val="存货-发出商品库-按客户5"/>
      <sheetName val="存货-外协物资6"/>
      <sheetName val="存货-外借物资7"/>
      <sheetName val="盘点表"/>
      <sheetName val="长期股权投资汇总"/>
      <sheetName val="长期股权投资明细表18"/>
      <sheetName val="固定资产"/>
      <sheetName val="固定资产-房屋1"/>
      <sheetName val="固定资产-机器设备2"/>
      <sheetName val="固定资产-运输工具3"/>
      <sheetName val="固定资产-电子设备4"/>
      <sheetName val="固定资产-办公设备5"/>
      <sheetName val="固定资产-模具6"/>
      <sheetName val="固定资产-其它食堂7"/>
      <sheetName val="固定资产-外协资产8"/>
      <sheetName val="固定资产-外借资产9"/>
      <sheetName val="投资性房地产汇总"/>
      <sheetName val="投资性房地产31"/>
      <sheetName val="在建工程汇总 "/>
      <sheetName val="在建工程1"/>
      <sheetName val="工程物资2"/>
      <sheetName val="存货-商品房34"/>
      <sheetName val="无形资产"/>
      <sheetName val="无形资产--土地1"/>
      <sheetName val="资产-低值易耗品及办公用品"/>
      <sheetName val="备查账37"/>
      <sheetName val="本公司寄存在外部物资"/>
      <sheetName val="外部寄存在我公司的资产"/>
      <sheetName val="外借未还的资产"/>
      <sheetName val="账外物资--材料"/>
      <sheetName val="账外物资--资产"/>
      <sheetName val="账外物资--其它"/>
      <sheetName val="需要处理--材料"/>
      <sheetName val="需要处理-固定资产"/>
      <sheetName val="本单位闲置6个月以上可调配其它公司使用材料"/>
      <sheetName val="其他问题"/>
      <sheetName val="Sheet1"/>
    </sheetNames>
    <sheetDataSet>
      <sheetData sheetId="0">
        <row r="5">
          <cell r="A5" t="str">
            <v>单位名称：*****</v>
          </cell>
        </row>
        <row r="6">
          <cell r="A6" t="str">
            <v>清查基准日：年 月 日</v>
          </cell>
        </row>
        <row r="8">
          <cell r="A8" t="str">
            <v>单位总经理：***</v>
          </cell>
        </row>
        <row r="9">
          <cell r="A9" t="str">
            <v>单位财务负责人：***</v>
          </cell>
        </row>
        <row r="10">
          <cell r="A10" t="str">
            <v>单位物资部门负责人：***</v>
          </cell>
        </row>
        <row r="11">
          <cell r="A11" t="str">
            <v>会计审核人：***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2019年8月末资产清查（问题及处理意见）汇总"/>
      <sheetName val="资产清查责任部门划分"/>
      <sheetName val="现金汇总"/>
      <sheetName val="货币资金（现金）1"/>
      <sheetName val="货币资金（银行存款+其他货币资金）汇总"/>
      <sheetName val="货币资金（银行存款+其他货币资金）2"/>
      <sheetName val="附件-银行存款余额调节表"/>
      <sheetName val="应收票据汇总"/>
      <sheetName val="应收票据3"/>
      <sheetName val="应收利息4"/>
      <sheetName val="应收股利5"/>
      <sheetName val="资产盘点汇总表"/>
      <sheetName val="存货按类别汇总表"/>
      <sheetName val="存货--原材料1"/>
      <sheetName val="存货仓存-半成品2"/>
      <sheetName val="存货-仓存修理备件9"/>
      <sheetName val="库存-其他10"/>
      <sheetName val="库存内-低值易耗品11"/>
      <sheetName val="在用周转-低值易耗品12"/>
      <sheetName val="存货-在产品3"/>
      <sheetName val="存货-库存商品4"/>
      <sheetName val="产成品-仓存产品14"/>
      <sheetName val="存货-发出商品库-按客户5"/>
      <sheetName val="存货-外协物资6"/>
      <sheetName val="存货-外借物资7"/>
      <sheetName val="长期股权投资汇总"/>
      <sheetName val="长期股权投资明细表18"/>
      <sheetName val="固定资产"/>
      <sheetName val="固定资产-房屋1"/>
      <sheetName val="固定资产-机器设备2"/>
      <sheetName val="固定资产-运输工具3"/>
      <sheetName val="固定资产-电子设备4"/>
      <sheetName val="固定资产-办公设备5"/>
      <sheetName val="固定资产-模具6"/>
      <sheetName val="固定资产-其它食堂7"/>
      <sheetName val="固定资产-外协资产8"/>
      <sheetName val="固定资产-外借资产9"/>
      <sheetName val="投资性房地产汇总"/>
      <sheetName val="投资性房地产31"/>
      <sheetName val="在建工程汇总 "/>
      <sheetName val="在建工程1"/>
      <sheetName val="工程物资2"/>
      <sheetName val="存货-商品房34"/>
      <sheetName val="无形资产"/>
      <sheetName val="无形资产--土地1"/>
      <sheetName val="资产-低值易耗品及办公用品"/>
      <sheetName val="备查账37"/>
      <sheetName val="本公司寄存在外部物资"/>
      <sheetName val="外部寄存在我公司的资产"/>
      <sheetName val="外借未还的资产"/>
      <sheetName val="账外物资--材料"/>
      <sheetName val="账外物资--资产"/>
      <sheetName val="账外物资--其它"/>
      <sheetName val="需要处理--材料"/>
      <sheetName val="需要处理-固定资产"/>
      <sheetName val="本单位闲置6个月以上可调配其它公司使用材料"/>
      <sheetName val="其他问题"/>
      <sheetName val="Sheet1"/>
    </sheetNames>
    <sheetDataSet>
      <sheetData sheetId="0" refreshError="1">
        <row r="5">
          <cell r="A5" t="str">
            <v>单位名称：*****</v>
          </cell>
        </row>
        <row r="6">
          <cell r="A6" t="str">
            <v>清查基准日：年 月 日</v>
          </cell>
        </row>
        <row r="9">
          <cell r="A9" t="str">
            <v>单位财务负责人：***</v>
          </cell>
        </row>
        <row r="10">
          <cell r="A10" t="str">
            <v>单位物资部门负责人：***</v>
          </cell>
        </row>
        <row r="11">
          <cell r="A11" t="str">
            <v>会计审核人：***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华菱2.26"/>
      <sheetName val="昌河2.53"/>
      <sheetName val="北汽黄骅2.07"/>
      <sheetName val="零星库房2.65"/>
      <sheetName val="集团配件2.63"/>
      <sheetName val="株洲2.20"/>
      <sheetName val="西安2.12"/>
      <sheetName val="株分2.55"/>
      <sheetName val="江西志骋2.52"/>
      <sheetName val="常州2.70"/>
      <sheetName val="北奔2.24"/>
      <sheetName val="济南2.15"/>
      <sheetName val="莱西2.67"/>
      <sheetName val="潍坊1.06"/>
      <sheetName val="天津"/>
      <sheetName val="长春"/>
      <sheetName val="戴姆勒"/>
      <sheetName val="成都"/>
      <sheetName val="越分"/>
      <sheetName val="雷萨"/>
      <sheetName val="保外"/>
      <sheetName val="保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 t="str">
            <v>01.01.01.434</v>
          </cell>
          <cell r="D5" t="str">
            <v>外后视镜总成（左）M50N后视镜128424638</v>
          </cell>
        </row>
        <row r="5">
          <cell r="M5">
            <v>160</v>
          </cell>
        </row>
        <row r="5">
          <cell r="P5">
            <v>160</v>
          </cell>
        </row>
        <row r="6">
          <cell r="C6" t="str">
            <v>01.01.01.435</v>
          </cell>
          <cell r="D6" t="str">
            <v>外后视镜总成（右）M50N后视镜128424639</v>
          </cell>
        </row>
        <row r="6">
          <cell r="M6">
            <v>160</v>
          </cell>
        </row>
        <row r="6">
          <cell r="P6">
            <v>160</v>
          </cell>
        </row>
        <row r="7">
          <cell r="C7" t="str">
            <v>01.01.01.493</v>
          </cell>
          <cell r="D7" t="str">
            <v>M50N高配后视镜左格陵兰白</v>
          </cell>
        </row>
        <row r="7">
          <cell r="M7">
            <v>254</v>
          </cell>
        </row>
        <row r="7">
          <cell r="P7">
            <v>254</v>
          </cell>
        </row>
        <row r="8">
          <cell r="C8" t="str">
            <v>01.01.01.494</v>
          </cell>
          <cell r="D8" t="str">
            <v>M50N高配后视镜右格陵兰白</v>
          </cell>
        </row>
        <row r="8">
          <cell r="M8">
            <v>234</v>
          </cell>
        </row>
        <row r="8">
          <cell r="P8">
            <v>234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即时库存"/>
      <sheetName val="厂外差异比对"/>
      <sheetName val="厂外金额"/>
      <sheetName val="厂内金额"/>
      <sheetName val="备品备件"/>
      <sheetName val="外协暂存"/>
      <sheetName val="票据在途"/>
      <sheetName val="存货汇总"/>
      <sheetName val="Sheet1"/>
    </sheetNames>
    <sheetDataSet>
      <sheetData sheetId="0"/>
      <sheetData sheetId="1"/>
      <sheetData sheetId="2">
        <row r="2">
          <cell r="A2" t="str">
            <v>01.01.01.009</v>
          </cell>
          <cell r="B2" t="str">
            <v>1B16982100041</v>
          </cell>
          <cell r="C2" t="str">
            <v>2.11</v>
          </cell>
          <cell r="D2" t="str">
            <v>福田诸城奥铃厂</v>
          </cell>
          <cell r="E2" t="str">
            <v>只</v>
          </cell>
          <cell r="F2">
            <v>32</v>
          </cell>
          <cell r="G2" t="str">
            <v>只</v>
          </cell>
          <cell r="H2" t="str">
            <v>32</v>
          </cell>
          <cell r="I2" t="str">
            <v>1</v>
          </cell>
          <cell r="J2" t="str">
            <v>32只</v>
          </cell>
          <cell r="K2">
            <v>29.3578</v>
          </cell>
        </row>
        <row r="3">
          <cell r="A3" t="str">
            <v>01.01.01.010</v>
          </cell>
          <cell r="B3" t="str">
            <v>1B16982100042</v>
          </cell>
          <cell r="C3" t="str">
            <v>2.11</v>
          </cell>
          <cell r="D3" t="str">
            <v>福田诸城奥铃厂</v>
          </cell>
          <cell r="E3" t="str">
            <v>只</v>
          </cell>
          <cell r="F3">
            <v>59</v>
          </cell>
          <cell r="G3" t="str">
            <v>只</v>
          </cell>
          <cell r="H3" t="str">
            <v>59</v>
          </cell>
          <cell r="I3" t="str">
            <v>1</v>
          </cell>
          <cell r="J3" t="str">
            <v>59只</v>
          </cell>
          <cell r="K3">
            <v>29.5307</v>
          </cell>
        </row>
        <row r="4">
          <cell r="A4" t="str">
            <v>01.01.01.011</v>
          </cell>
          <cell r="B4" t="str">
            <v>1B16282100001</v>
          </cell>
          <cell r="C4" t="str">
            <v>2.11</v>
          </cell>
          <cell r="D4" t="str">
            <v>福田诸城奥铃厂</v>
          </cell>
          <cell r="E4" t="str">
            <v>只</v>
          </cell>
          <cell r="F4">
            <v>188</v>
          </cell>
          <cell r="G4" t="str">
            <v>只</v>
          </cell>
          <cell r="H4" t="str">
            <v>188</v>
          </cell>
          <cell r="I4" t="str">
            <v>1</v>
          </cell>
          <cell r="J4" t="str">
            <v>188只</v>
          </cell>
          <cell r="K4">
            <v>39.6659</v>
          </cell>
        </row>
        <row r="5">
          <cell r="A5" t="str">
            <v>01.01.01.011</v>
          </cell>
          <cell r="B5" t="str">
            <v>1B16282100001</v>
          </cell>
          <cell r="C5" t="str">
            <v>2.62</v>
          </cell>
          <cell r="D5" t="str">
            <v>福田配件库（含海外轻卡、海外重卡）</v>
          </cell>
          <cell r="E5" t="str">
            <v>只</v>
          </cell>
          <cell r="F5">
            <v>203</v>
          </cell>
          <cell r="G5" t="str">
            <v>只</v>
          </cell>
          <cell r="H5" t="str">
            <v>203</v>
          </cell>
          <cell r="I5" t="str">
            <v>1</v>
          </cell>
          <cell r="J5" t="str">
            <v>203只</v>
          </cell>
          <cell r="K5">
            <v>39.6659</v>
          </cell>
        </row>
        <row r="6">
          <cell r="A6" t="str">
            <v>01.01.01.011</v>
          </cell>
          <cell r="B6" t="str">
            <v>1B16282100001</v>
          </cell>
          <cell r="C6" t="str">
            <v>2.66</v>
          </cell>
          <cell r="D6" t="str">
            <v>奥铃配件库</v>
          </cell>
          <cell r="E6" t="str">
            <v>只</v>
          </cell>
          <cell r="F6">
            <v>-88</v>
          </cell>
          <cell r="G6" t="str">
            <v>只</v>
          </cell>
          <cell r="H6" t="str">
            <v>-88</v>
          </cell>
          <cell r="I6" t="str">
            <v>1</v>
          </cell>
          <cell r="J6" t="str">
            <v>-88只</v>
          </cell>
          <cell r="K6">
            <v>39.6659</v>
          </cell>
        </row>
        <row r="7">
          <cell r="A7" t="str">
            <v>01.01.01.012</v>
          </cell>
          <cell r="B7" t="str">
            <v>1B16282100002</v>
          </cell>
          <cell r="C7" t="str">
            <v>2.11</v>
          </cell>
          <cell r="D7" t="str">
            <v>福田诸城奥铃厂</v>
          </cell>
          <cell r="E7" t="str">
            <v>只</v>
          </cell>
          <cell r="F7">
            <v>380</v>
          </cell>
          <cell r="G7" t="str">
            <v>只</v>
          </cell>
          <cell r="H7" t="str">
            <v>380</v>
          </cell>
          <cell r="I7" t="str">
            <v>1</v>
          </cell>
          <cell r="J7" t="str">
            <v>380只</v>
          </cell>
          <cell r="K7">
            <v>39.7112</v>
          </cell>
        </row>
        <row r="8">
          <cell r="A8" t="str">
            <v>01.01.01.012</v>
          </cell>
          <cell r="B8" t="str">
            <v>1B16282100002</v>
          </cell>
          <cell r="C8" t="str">
            <v>2.62</v>
          </cell>
          <cell r="D8" t="str">
            <v>福田配件库（含海外轻卡、海外重卡）</v>
          </cell>
          <cell r="E8" t="str">
            <v>只</v>
          </cell>
          <cell r="F8">
            <v>7</v>
          </cell>
          <cell r="G8" t="str">
            <v>只</v>
          </cell>
          <cell r="H8" t="str">
            <v>7</v>
          </cell>
          <cell r="I8" t="str">
            <v>1</v>
          </cell>
          <cell r="J8" t="str">
            <v>7只</v>
          </cell>
          <cell r="K8">
            <v>39.7112</v>
          </cell>
        </row>
        <row r="9">
          <cell r="A9" t="str">
            <v>01.01.01.012</v>
          </cell>
          <cell r="B9" t="str">
            <v>1B16282100002</v>
          </cell>
          <cell r="C9" t="str">
            <v>2.66</v>
          </cell>
          <cell r="D9" t="str">
            <v>奥铃配件库</v>
          </cell>
          <cell r="E9" t="str">
            <v>只</v>
          </cell>
          <cell r="F9">
            <v>11</v>
          </cell>
          <cell r="G9" t="str">
            <v>只</v>
          </cell>
          <cell r="H9" t="str">
            <v>11</v>
          </cell>
          <cell r="I9" t="str">
            <v>1</v>
          </cell>
          <cell r="J9" t="str">
            <v>11只</v>
          </cell>
          <cell r="K9">
            <v>39.7112</v>
          </cell>
        </row>
        <row r="10">
          <cell r="A10" t="str">
            <v>01.01.01.015</v>
          </cell>
          <cell r="B10" t="str">
            <v>G0821010137A0</v>
          </cell>
          <cell r="C10" t="str">
            <v>2.11</v>
          </cell>
          <cell r="D10" t="str">
            <v>福田诸城奥铃厂</v>
          </cell>
          <cell r="E10" t="str">
            <v>只</v>
          </cell>
          <cell r="F10">
            <v>234</v>
          </cell>
          <cell r="G10" t="str">
            <v>只</v>
          </cell>
          <cell r="H10" t="str">
            <v>234</v>
          </cell>
          <cell r="I10" t="str">
            <v>1</v>
          </cell>
          <cell r="J10" t="str">
            <v>234只</v>
          </cell>
          <cell r="K10">
            <v>51.9506</v>
          </cell>
        </row>
        <row r="11">
          <cell r="A11" t="str">
            <v>01.01.01.015</v>
          </cell>
          <cell r="B11" t="str">
            <v>G0821010137A0</v>
          </cell>
          <cell r="C11" t="str">
            <v>2.66</v>
          </cell>
          <cell r="D11" t="str">
            <v>奥铃配件库</v>
          </cell>
          <cell r="E11" t="str">
            <v>只</v>
          </cell>
          <cell r="F11">
            <v>-2</v>
          </cell>
          <cell r="G11" t="str">
            <v>只</v>
          </cell>
          <cell r="H11" t="str">
            <v>-2</v>
          </cell>
          <cell r="I11" t="str">
            <v>1</v>
          </cell>
          <cell r="J11" t="str">
            <v>-2只</v>
          </cell>
          <cell r="K11">
            <v>51.9506</v>
          </cell>
        </row>
        <row r="12">
          <cell r="A12" t="str">
            <v>01.01.01.016</v>
          </cell>
          <cell r="B12" t="str">
            <v>G0821010136A0</v>
          </cell>
          <cell r="C12" t="str">
            <v>2.11</v>
          </cell>
          <cell r="D12" t="str">
            <v>福田诸城奥铃厂</v>
          </cell>
          <cell r="E12" t="str">
            <v>只</v>
          </cell>
          <cell r="F12">
            <v>35</v>
          </cell>
          <cell r="G12" t="str">
            <v>只</v>
          </cell>
          <cell r="H12" t="str">
            <v>35</v>
          </cell>
          <cell r="I12" t="str">
            <v>1</v>
          </cell>
          <cell r="J12" t="str">
            <v>35只</v>
          </cell>
          <cell r="K12">
            <v>50.0911</v>
          </cell>
        </row>
        <row r="13">
          <cell r="A13" t="str">
            <v>01.01.01.021</v>
          </cell>
          <cell r="B13" t="str">
            <v>1B17882100006</v>
          </cell>
          <cell r="C13" t="str">
            <v>2.66</v>
          </cell>
          <cell r="D13" t="str">
            <v>奥铃配件库</v>
          </cell>
          <cell r="E13" t="str">
            <v>只</v>
          </cell>
          <cell r="F13">
            <v>-2</v>
          </cell>
          <cell r="G13" t="str">
            <v>只</v>
          </cell>
          <cell r="H13" t="str">
            <v>-2</v>
          </cell>
          <cell r="I13" t="str">
            <v>1</v>
          </cell>
          <cell r="J13" t="str">
            <v>-2只</v>
          </cell>
          <cell r="K13">
            <v>7.18</v>
          </cell>
        </row>
        <row r="14">
          <cell r="A14" t="str">
            <v>01.01.01.030</v>
          </cell>
          <cell r="B14" t="str">
            <v>L0821010133A0</v>
          </cell>
          <cell r="C14" t="str">
            <v>2.66</v>
          </cell>
          <cell r="D14" t="str">
            <v>奥铃配件库</v>
          </cell>
          <cell r="E14" t="str">
            <v>只</v>
          </cell>
          <cell r="F14">
            <v>-5</v>
          </cell>
          <cell r="G14" t="str">
            <v>只</v>
          </cell>
          <cell r="H14" t="str">
            <v>-5</v>
          </cell>
          <cell r="I14" t="str">
            <v>1</v>
          </cell>
          <cell r="J14" t="str">
            <v>-5只</v>
          </cell>
          <cell r="K14">
            <v>89.9436</v>
          </cell>
        </row>
        <row r="15">
          <cell r="A15" t="str">
            <v>01.01.01.031</v>
          </cell>
          <cell r="B15" t="str">
            <v>L0821010210A0</v>
          </cell>
          <cell r="C15" t="str">
            <v>2.66</v>
          </cell>
          <cell r="D15" t="str">
            <v>奥铃配件库</v>
          </cell>
          <cell r="E15" t="str">
            <v>只</v>
          </cell>
          <cell r="F15">
            <v>-20</v>
          </cell>
          <cell r="G15" t="str">
            <v>只</v>
          </cell>
          <cell r="H15" t="str">
            <v>-20</v>
          </cell>
          <cell r="I15" t="str">
            <v>1</v>
          </cell>
          <cell r="J15" t="str">
            <v>-20只</v>
          </cell>
          <cell r="K15">
            <v>25.3</v>
          </cell>
        </row>
        <row r="16">
          <cell r="A16" t="str">
            <v>01.01.01.046</v>
          </cell>
          <cell r="B16" t="str">
            <v>LG1616770057/1济南前下视镜</v>
          </cell>
          <cell r="C16" t="str">
            <v>2.15</v>
          </cell>
          <cell r="D16" t="str">
            <v>济南市场部</v>
          </cell>
          <cell r="E16" t="str">
            <v>只</v>
          </cell>
          <cell r="F16">
            <v>84</v>
          </cell>
          <cell r="G16" t="str">
            <v>只</v>
          </cell>
          <cell r="H16" t="str">
            <v>84</v>
          </cell>
          <cell r="I16" t="str">
            <v>1</v>
          </cell>
          <cell r="J16" t="str">
            <v>84只</v>
          </cell>
          <cell r="K16">
            <v>8.3202</v>
          </cell>
        </row>
        <row r="17">
          <cell r="A17" t="str">
            <v>01.01.01.051</v>
          </cell>
          <cell r="B17" t="str">
            <v>1B18082100017</v>
          </cell>
          <cell r="C17" t="str">
            <v>2.11</v>
          </cell>
          <cell r="D17" t="str">
            <v>福田诸城奥铃厂</v>
          </cell>
          <cell r="E17" t="str">
            <v>只</v>
          </cell>
          <cell r="F17">
            <v>155</v>
          </cell>
          <cell r="G17" t="str">
            <v>只</v>
          </cell>
          <cell r="H17" t="str">
            <v>155</v>
          </cell>
          <cell r="I17" t="str">
            <v>1</v>
          </cell>
          <cell r="J17" t="str">
            <v>155只</v>
          </cell>
          <cell r="K17">
            <v>22.591</v>
          </cell>
        </row>
        <row r="18">
          <cell r="A18" t="str">
            <v>01.01.01.051</v>
          </cell>
          <cell r="B18" t="str">
            <v>1B18082100017</v>
          </cell>
          <cell r="C18" t="str">
            <v>2.66</v>
          </cell>
          <cell r="D18" t="str">
            <v>奥铃配件库</v>
          </cell>
          <cell r="E18" t="str">
            <v>只</v>
          </cell>
          <cell r="F18">
            <v>-10</v>
          </cell>
          <cell r="G18" t="str">
            <v>只</v>
          </cell>
          <cell r="H18" t="str">
            <v>-10</v>
          </cell>
          <cell r="I18" t="str">
            <v>1</v>
          </cell>
          <cell r="J18" t="str">
            <v>-10只</v>
          </cell>
          <cell r="K18">
            <v>22.591</v>
          </cell>
        </row>
        <row r="19">
          <cell r="A19" t="str">
            <v>01.01.01.052</v>
          </cell>
          <cell r="B19" t="str">
            <v>1B18082100018</v>
          </cell>
          <cell r="C19" t="str">
            <v>2.11</v>
          </cell>
          <cell r="D19" t="str">
            <v>福田诸城奥铃厂</v>
          </cell>
          <cell r="E19" t="str">
            <v>只</v>
          </cell>
          <cell r="F19">
            <v>313</v>
          </cell>
          <cell r="G19" t="str">
            <v>只</v>
          </cell>
          <cell r="H19" t="str">
            <v>313</v>
          </cell>
          <cell r="I19" t="str">
            <v>1</v>
          </cell>
          <cell r="J19" t="str">
            <v>313只</v>
          </cell>
          <cell r="K19">
            <v>35.0881</v>
          </cell>
        </row>
        <row r="20">
          <cell r="A20" t="str">
            <v>01.01.01.052</v>
          </cell>
          <cell r="B20" t="str">
            <v>1B18082100018</v>
          </cell>
          <cell r="C20" t="str">
            <v>2.66</v>
          </cell>
          <cell r="D20" t="str">
            <v>奥铃配件库</v>
          </cell>
          <cell r="E20" t="str">
            <v>只</v>
          </cell>
          <cell r="F20">
            <v>-22</v>
          </cell>
          <cell r="G20" t="str">
            <v>只</v>
          </cell>
          <cell r="H20" t="str">
            <v>-22</v>
          </cell>
          <cell r="I20" t="str">
            <v>1</v>
          </cell>
          <cell r="J20" t="str">
            <v>-22只</v>
          </cell>
          <cell r="K20">
            <v>35.0881</v>
          </cell>
        </row>
        <row r="21">
          <cell r="A21" t="str">
            <v>01.01.01.062</v>
          </cell>
          <cell r="B21" t="str">
            <v>3052工程车下视镜头1B202821X0003</v>
          </cell>
          <cell r="C21" t="str">
            <v>2.11</v>
          </cell>
          <cell r="D21" t="str">
            <v>福田诸城奥铃厂</v>
          </cell>
          <cell r="E21" t="str">
            <v>只</v>
          </cell>
          <cell r="F21">
            <v>33</v>
          </cell>
          <cell r="G21" t="str">
            <v>只</v>
          </cell>
          <cell r="H21" t="str">
            <v>33</v>
          </cell>
          <cell r="I21" t="str">
            <v>1</v>
          </cell>
          <cell r="J21" t="str">
            <v>33只</v>
          </cell>
          <cell r="K21">
            <v>8.1309</v>
          </cell>
        </row>
        <row r="22">
          <cell r="A22" t="str">
            <v>01.01.01.092</v>
          </cell>
          <cell r="B22" t="str">
            <v>H3宽车L0821010210A0</v>
          </cell>
          <cell r="C22" t="str">
            <v>2.11</v>
          </cell>
          <cell r="D22" t="str">
            <v>福田诸城奥铃厂</v>
          </cell>
          <cell r="E22" t="str">
            <v>只</v>
          </cell>
          <cell r="F22">
            <v>1108</v>
          </cell>
          <cell r="G22" t="str">
            <v>只</v>
          </cell>
          <cell r="H22" t="str">
            <v>1,108</v>
          </cell>
          <cell r="I22" t="str">
            <v>1</v>
          </cell>
          <cell r="J22" t="str">
            <v>1108只</v>
          </cell>
          <cell r="K22">
            <v>68.0971</v>
          </cell>
        </row>
        <row r="23">
          <cell r="A23" t="str">
            <v>01.01.01.092</v>
          </cell>
          <cell r="B23" t="str">
            <v>H3宽车L0821010210A0</v>
          </cell>
          <cell r="C23" t="str">
            <v>2.66</v>
          </cell>
          <cell r="D23" t="str">
            <v>奥铃配件库</v>
          </cell>
          <cell r="E23" t="str">
            <v>只</v>
          </cell>
          <cell r="F23">
            <v>-15</v>
          </cell>
          <cell r="G23" t="str">
            <v>只</v>
          </cell>
          <cell r="H23" t="str">
            <v>-15</v>
          </cell>
          <cell r="I23" t="str">
            <v>1</v>
          </cell>
          <cell r="J23" t="str">
            <v>-15只</v>
          </cell>
          <cell r="K23">
            <v>68.0971</v>
          </cell>
        </row>
        <row r="24">
          <cell r="A24" t="str">
            <v>01.01.01.093</v>
          </cell>
          <cell r="B24" t="str">
            <v>H3宽车L0821010133A0</v>
          </cell>
          <cell r="C24" t="str">
            <v>2.11</v>
          </cell>
          <cell r="D24" t="str">
            <v>福田诸城奥铃厂</v>
          </cell>
          <cell r="E24" t="str">
            <v>只</v>
          </cell>
          <cell r="F24">
            <v>1082</v>
          </cell>
          <cell r="G24" t="str">
            <v>只</v>
          </cell>
          <cell r="H24" t="str">
            <v>1,082</v>
          </cell>
          <cell r="I24" t="str">
            <v>1</v>
          </cell>
          <cell r="J24" t="str">
            <v>1082只</v>
          </cell>
          <cell r="K24">
            <v>68.3429</v>
          </cell>
        </row>
        <row r="25">
          <cell r="A25" t="str">
            <v>01.01.01.093</v>
          </cell>
          <cell r="B25" t="str">
            <v>H3宽车L0821010133A0</v>
          </cell>
          <cell r="C25" t="str">
            <v>2.66</v>
          </cell>
          <cell r="D25" t="str">
            <v>奥铃配件库</v>
          </cell>
          <cell r="E25" t="str">
            <v>只</v>
          </cell>
          <cell r="F25">
            <v>-12</v>
          </cell>
          <cell r="G25" t="str">
            <v>只</v>
          </cell>
          <cell r="H25" t="str">
            <v>-12</v>
          </cell>
          <cell r="I25" t="str">
            <v>1</v>
          </cell>
          <cell r="J25" t="str">
            <v>-12只</v>
          </cell>
          <cell r="K25">
            <v>68.3429</v>
          </cell>
        </row>
        <row r="26">
          <cell r="A26" t="str">
            <v>01.01.01.094</v>
          </cell>
          <cell r="B26" t="str">
            <v>1B14882100050</v>
          </cell>
          <cell r="C26" t="str">
            <v>2.11</v>
          </cell>
          <cell r="D26" t="str">
            <v>福田诸城奥铃厂</v>
          </cell>
          <cell r="E26" t="str">
            <v>只</v>
          </cell>
          <cell r="F26">
            <v>85</v>
          </cell>
          <cell r="G26" t="str">
            <v>只</v>
          </cell>
          <cell r="H26" t="str">
            <v>85</v>
          </cell>
          <cell r="I26" t="str">
            <v>1</v>
          </cell>
          <cell r="J26" t="str">
            <v>85只</v>
          </cell>
          <cell r="K26">
            <v>11.786</v>
          </cell>
        </row>
        <row r="27">
          <cell r="A27" t="str">
            <v>01.01.01.094</v>
          </cell>
          <cell r="B27" t="str">
            <v>1B14882100050</v>
          </cell>
          <cell r="C27" t="str">
            <v>2.62</v>
          </cell>
          <cell r="D27" t="str">
            <v>福田配件库（含海外轻卡、海外重卡）</v>
          </cell>
          <cell r="E27" t="str">
            <v>只</v>
          </cell>
          <cell r="F27">
            <v>-6</v>
          </cell>
          <cell r="G27" t="str">
            <v>只</v>
          </cell>
          <cell r="H27" t="str">
            <v>-6</v>
          </cell>
          <cell r="I27" t="str">
            <v>1</v>
          </cell>
          <cell r="J27" t="str">
            <v>-6只</v>
          </cell>
          <cell r="K27">
            <v>11.786</v>
          </cell>
        </row>
        <row r="28">
          <cell r="A28" t="str">
            <v>01.01.01.094</v>
          </cell>
          <cell r="B28" t="str">
            <v>1B14882100050</v>
          </cell>
          <cell r="C28" t="str">
            <v>2.66</v>
          </cell>
          <cell r="D28" t="str">
            <v>奥铃配件库</v>
          </cell>
          <cell r="E28" t="str">
            <v>只</v>
          </cell>
          <cell r="F28">
            <v>9</v>
          </cell>
          <cell r="G28" t="str">
            <v>只</v>
          </cell>
          <cell r="H28" t="str">
            <v>9</v>
          </cell>
          <cell r="I28" t="str">
            <v>1</v>
          </cell>
          <cell r="J28" t="str">
            <v>9只</v>
          </cell>
          <cell r="K28">
            <v>11.786</v>
          </cell>
        </row>
        <row r="29">
          <cell r="A29" t="str">
            <v>01.01.01.095</v>
          </cell>
          <cell r="B29" t="str">
            <v>1B14882100060</v>
          </cell>
          <cell r="C29" t="str">
            <v>2.11</v>
          </cell>
          <cell r="D29" t="str">
            <v>福田诸城奥铃厂</v>
          </cell>
          <cell r="E29" t="str">
            <v>只</v>
          </cell>
          <cell r="F29">
            <v>59</v>
          </cell>
          <cell r="G29" t="str">
            <v>只</v>
          </cell>
          <cell r="H29" t="str">
            <v>59</v>
          </cell>
          <cell r="I29" t="str">
            <v>1</v>
          </cell>
          <cell r="J29" t="str">
            <v>59只</v>
          </cell>
          <cell r="K29">
            <v>9.0852</v>
          </cell>
        </row>
        <row r="30">
          <cell r="A30" t="str">
            <v>01.01.01.095</v>
          </cell>
          <cell r="B30" t="str">
            <v>1B14882100060</v>
          </cell>
          <cell r="C30" t="str">
            <v>2.66</v>
          </cell>
          <cell r="D30" t="str">
            <v>奥铃配件库</v>
          </cell>
          <cell r="E30" t="str">
            <v>只</v>
          </cell>
          <cell r="F30">
            <v>20</v>
          </cell>
          <cell r="G30" t="str">
            <v>只</v>
          </cell>
          <cell r="H30" t="str">
            <v>20</v>
          </cell>
          <cell r="I30" t="str">
            <v>1</v>
          </cell>
          <cell r="J30" t="str">
            <v>20只</v>
          </cell>
          <cell r="K30">
            <v>9.0852</v>
          </cell>
        </row>
        <row r="31">
          <cell r="A31" t="str">
            <v>01.01.01.100</v>
          </cell>
          <cell r="B31" t="str">
            <v>L0821010053A0</v>
          </cell>
          <cell r="C31" t="str">
            <v>2.66</v>
          </cell>
          <cell r="D31" t="str">
            <v>奥铃配件库</v>
          </cell>
          <cell r="E31" t="str">
            <v>只</v>
          </cell>
          <cell r="F31">
            <v>10</v>
          </cell>
          <cell r="G31" t="str">
            <v>只</v>
          </cell>
          <cell r="H31" t="str">
            <v>10</v>
          </cell>
          <cell r="I31" t="str">
            <v>1</v>
          </cell>
          <cell r="J31" t="str">
            <v>10只</v>
          </cell>
          <cell r="K31">
            <v>95.733</v>
          </cell>
        </row>
        <row r="32">
          <cell r="A32" t="str">
            <v>01.01.01.102</v>
          </cell>
          <cell r="B32" t="str">
            <v>5008109016</v>
          </cell>
          <cell r="C32" t="str">
            <v>2.24</v>
          </cell>
          <cell r="D32" t="str">
            <v>北奔重汽公司</v>
          </cell>
          <cell r="E32" t="str">
            <v>只</v>
          </cell>
          <cell r="F32">
            <v>169</v>
          </cell>
          <cell r="G32" t="str">
            <v>只</v>
          </cell>
          <cell r="H32" t="str">
            <v>169</v>
          </cell>
          <cell r="I32" t="str">
            <v>1</v>
          </cell>
          <cell r="J32" t="str">
            <v>169只</v>
          </cell>
          <cell r="K32">
            <v>20.4057</v>
          </cell>
        </row>
        <row r="33">
          <cell r="A33" t="str">
            <v>01.01.01.103</v>
          </cell>
          <cell r="B33" t="str">
            <v>5008109116</v>
          </cell>
          <cell r="C33" t="str">
            <v>2.24</v>
          </cell>
          <cell r="D33" t="str">
            <v>北奔重汽公司</v>
          </cell>
          <cell r="E33" t="str">
            <v>只</v>
          </cell>
          <cell r="F33">
            <v>182</v>
          </cell>
          <cell r="G33" t="str">
            <v>只</v>
          </cell>
          <cell r="H33" t="str">
            <v>182</v>
          </cell>
          <cell r="I33" t="str">
            <v>1</v>
          </cell>
          <cell r="J33" t="str">
            <v>182只</v>
          </cell>
          <cell r="K33">
            <v>78.2409</v>
          </cell>
        </row>
        <row r="34">
          <cell r="A34" t="str">
            <v>01.01.01.104</v>
          </cell>
          <cell r="B34" t="str">
            <v>新L0821010127A0</v>
          </cell>
          <cell r="C34" t="str">
            <v>2.11</v>
          </cell>
          <cell r="D34" t="str">
            <v>福田诸城奥铃厂</v>
          </cell>
          <cell r="E34" t="str">
            <v>只</v>
          </cell>
          <cell r="F34">
            <v>665</v>
          </cell>
          <cell r="G34" t="str">
            <v>只</v>
          </cell>
          <cell r="H34" t="str">
            <v>665</v>
          </cell>
          <cell r="I34" t="str">
            <v>1</v>
          </cell>
          <cell r="J34" t="str">
            <v>665只</v>
          </cell>
          <cell r="K34">
            <v>18.8495</v>
          </cell>
        </row>
        <row r="35">
          <cell r="A35" t="str">
            <v>01.01.01.104</v>
          </cell>
          <cell r="B35" t="str">
            <v>新L0821010127A0</v>
          </cell>
          <cell r="C35" t="str">
            <v>2.62</v>
          </cell>
          <cell r="D35" t="str">
            <v>福田配件库（含海外轻卡、海外重卡）</v>
          </cell>
          <cell r="E35" t="str">
            <v>只</v>
          </cell>
          <cell r="F35">
            <v>60</v>
          </cell>
          <cell r="G35" t="str">
            <v>只</v>
          </cell>
          <cell r="H35" t="str">
            <v>60</v>
          </cell>
          <cell r="I35" t="str">
            <v>1</v>
          </cell>
          <cell r="J35" t="str">
            <v>60只</v>
          </cell>
          <cell r="K35">
            <v>18.8495</v>
          </cell>
        </row>
        <row r="36">
          <cell r="A36" t="str">
            <v>01.01.01.104</v>
          </cell>
          <cell r="B36" t="str">
            <v>新L0821010127A0</v>
          </cell>
          <cell r="C36" t="str">
            <v>2.66</v>
          </cell>
          <cell r="D36" t="str">
            <v>奥铃配件库</v>
          </cell>
          <cell r="E36" t="str">
            <v>只</v>
          </cell>
          <cell r="F36">
            <v>240</v>
          </cell>
          <cell r="G36" t="str">
            <v>只</v>
          </cell>
          <cell r="H36" t="str">
            <v>240</v>
          </cell>
          <cell r="I36" t="str">
            <v>1</v>
          </cell>
          <cell r="J36" t="str">
            <v>240只</v>
          </cell>
          <cell r="K36">
            <v>18.8495</v>
          </cell>
        </row>
        <row r="37">
          <cell r="A37" t="str">
            <v>01.01.01.105</v>
          </cell>
          <cell r="B37" t="str">
            <v>新L0821010205A0</v>
          </cell>
          <cell r="C37" t="str">
            <v>2.11</v>
          </cell>
          <cell r="D37" t="str">
            <v>福田诸城奥铃厂</v>
          </cell>
          <cell r="E37" t="str">
            <v>只</v>
          </cell>
          <cell r="F37">
            <v>836</v>
          </cell>
          <cell r="G37" t="str">
            <v>只</v>
          </cell>
          <cell r="H37" t="str">
            <v>836</v>
          </cell>
          <cell r="I37" t="str">
            <v>1</v>
          </cell>
          <cell r="J37" t="str">
            <v>836只</v>
          </cell>
          <cell r="K37">
            <v>18.5694</v>
          </cell>
        </row>
        <row r="38">
          <cell r="A38" t="str">
            <v>01.01.01.105</v>
          </cell>
          <cell r="B38" t="str">
            <v>新L0821010205A0</v>
          </cell>
          <cell r="C38" t="str">
            <v>2.62</v>
          </cell>
          <cell r="D38" t="str">
            <v>福田配件库（含海外轻卡、海外重卡）</v>
          </cell>
          <cell r="E38" t="str">
            <v>只</v>
          </cell>
          <cell r="F38">
            <v>60</v>
          </cell>
          <cell r="G38" t="str">
            <v>只</v>
          </cell>
          <cell r="H38" t="str">
            <v>60</v>
          </cell>
          <cell r="I38" t="str">
            <v>1</v>
          </cell>
          <cell r="J38" t="str">
            <v>60只</v>
          </cell>
          <cell r="K38">
            <v>18.5694</v>
          </cell>
        </row>
        <row r="39">
          <cell r="A39" t="str">
            <v>01.01.01.105</v>
          </cell>
          <cell r="B39" t="str">
            <v>新L0821010205A0</v>
          </cell>
          <cell r="C39" t="str">
            <v>2.66</v>
          </cell>
          <cell r="D39" t="str">
            <v>奥铃配件库</v>
          </cell>
          <cell r="E39" t="str">
            <v>只</v>
          </cell>
          <cell r="F39">
            <v>241</v>
          </cell>
          <cell r="G39" t="str">
            <v>只</v>
          </cell>
          <cell r="H39" t="str">
            <v>241</v>
          </cell>
          <cell r="I39" t="str">
            <v>1</v>
          </cell>
          <cell r="J39" t="str">
            <v>241只</v>
          </cell>
          <cell r="K39">
            <v>18.5694</v>
          </cell>
        </row>
        <row r="40">
          <cell r="A40" t="str">
            <v>01.01.01.109</v>
          </cell>
          <cell r="B40" t="str">
            <v>1B19082100004</v>
          </cell>
          <cell r="C40" t="str">
            <v>2.66</v>
          </cell>
          <cell r="D40" t="str">
            <v>奥铃配件库</v>
          </cell>
          <cell r="E40" t="str">
            <v>只</v>
          </cell>
          <cell r="F40">
            <v>-2</v>
          </cell>
          <cell r="G40" t="str">
            <v>只</v>
          </cell>
          <cell r="H40" t="str">
            <v>-2</v>
          </cell>
          <cell r="I40" t="str">
            <v>1</v>
          </cell>
          <cell r="J40" t="str">
            <v>-2只</v>
          </cell>
          <cell r="K40">
            <v>44.4925</v>
          </cell>
        </row>
        <row r="41">
          <cell r="A41" t="str">
            <v>01.01.01.110</v>
          </cell>
          <cell r="B41" t="str">
            <v>1B17882100030</v>
          </cell>
          <cell r="C41" t="str">
            <v>2.11</v>
          </cell>
          <cell r="D41" t="str">
            <v>福田诸城奥铃厂</v>
          </cell>
          <cell r="E41" t="str">
            <v>只</v>
          </cell>
          <cell r="F41">
            <v>361</v>
          </cell>
          <cell r="G41" t="str">
            <v>只</v>
          </cell>
          <cell r="H41" t="str">
            <v>361</v>
          </cell>
          <cell r="I41" t="str">
            <v>1</v>
          </cell>
          <cell r="J41" t="str">
            <v>361只</v>
          </cell>
          <cell r="K41">
            <v>37.8636</v>
          </cell>
        </row>
        <row r="42">
          <cell r="A42" t="str">
            <v>01.01.01.110</v>
          </cell>
          <cell r="B42" t="str">
            <v>1B17882100030</v>
          </cell>
          <cell r="C42" t="str">
            <v>2.66</v>
          </cell>
          <cell r="D42" t="str">
            <v>奥铃配件库</v>
          </cell>
          <cell r="E42" t="str">
            <v>只</v>
          </cell>
          <cell r="F42">
            <v>130</v>
          </cell>
          <cell r="G42" t="str">
            <v>只</v>
          </cell>
          <cell r="H42" t="str">
            <v>130</v>
          </cell>
          <cell r="I42" t="str">
            <v>1</v>
          </cell>
          <cell r="J42" t="str">
            <v>130只</v>
          </cell>
          <cell r="K42">
            <v>37.8636</v>
          </cell>
        </row>
        <row r="43">
          <cell r="A43" t="str">
            <v>01.01.01.111</v>
          </cell>
          <cell r="B43" t="str">
            <v>1B17882100031</v>
          </cell>
          <cell r="C43" t="str">
            <v>2.11</v>
          </cell>
          <cell r="D43" t="str">
            <v>福田诸城奥铃厂</v>
          </cell>
          <cell r="E43" t="str">
            <v>只</v>
          </cell>
          <cell r="F43">
            <v>319</v>
          </cell>
          <cell r="G43" t="str">
            <v>只</v>
          </cell>
          <cell r="H43" t="str">
            <v>319</v>
          </cell>
          <cell r="I43" t="str">
            <v>1</v>
          </cell>
          <cell r="J43" t="str">
            <v>319只</v>
          </cell>
          <cell r="K43">
            <v>39.9149</v>
          </cell>
        </row>
        <row r="44">
          <cell r="A44" t="str">
            <v>01.01.01.111</v>
          </cell>
          <cell r="B44" t="str">
            <v>1B17882100031</v>
          </cell>
          <cell r="C44" t="str">
            <v>2.66</v>
          </cell>
          <cell r="D44" t="str">
            <v>奥铃配件库</v>
          </cell>
          <cell r="E44" t="str">
            <v>只</v>
          </cell>
          <cell r="F44">
            <v>-119</v>
          </cell>
          <cell r="G44" t="str">
            <v>只</v>
          </cell>
          <cell r="H44" t="str">
            <v>-119</v>
          </cell>
          <cell r="I44" t="str">
            <v>1</v>
          </cell>
          <cell r="J44" t="str">
            <v>-119只</v>
          </cell>
          <cell r="K44">
            <v>39.9149</v>
          </cell>
        </row>
        <row r="45">
          <cell r="A45" t="str">
            <v>01.01.01.112</v>
          </cell>
          <cell r="B45" t="str">
            <v>1B17882100032</v>
          </cell>
          <cell r="C45" t="str">
            <v>2.11</v>
          </cell>
          <cell r="D45" t="str">
            <v>福田诸城奥铃厂</v>
          </cell>
          <cell r="E45" t="str">
            <v>只</v>
          </cell>
          <cell r="F45">
            <v>132</v>
          </cell>
          <cell r="G45" t="str">
            <v>只</v>
          </cell>
          <cell r="H45" t="str">
            <v>132</v>
          </cell>
          <cell r="I45" t="str">
            <v>1</v>
          </cell>
          <cell r="J45" t="str">
            <v>132只</v>
          </cell>
          <cell r="K45">
            <v>47.676</v>
          </cell>
        </row>
        <row r="46">
          <cell r="A46" t="str">
            <v>01.01.01.112</v>
          </cell>
          <cell r="B46" t="str">
            <v>1B17882100032</v>
          </cell>
          <cell r="C46" t="str">
            <v>2.66</v>
          </cell>
          <cell r="D46" t="str">
            <v>奥铃配件库</v>
          </cell>
          <cell r="E46" t="str">
            <v>只</v>
          </cell>
          <cell r="F46">
            <v>-5</v>
          </cell>
          <cell r="G46" t="str">
            <v>只</v>
          </cell>
          <cell r="H46" t="str">
            <v>-5</v>
          </cell>
          <cell r="I46" t="str">
            <v>1</v>
          </cell>
          <cell r="J46" t="str">
            <v>-5只</v>
          </cell>
          <cell r="K46">
            <v>47.676</v>
          </cell>
        </row>
        <row r="47">
          <cell r="A47" t="str">
            <v>01.01.01.132</v>
          </cell>
          <cell r="B47" t="str">
            <v>1B22082100008</v>
          </cell>
          <cell r="C47" t="str">
            <v>2.11</v>
          </cell>
          <cell r="D47" t="str">
            <v>福田诸城奥铃厂</v>
          </cell>
          <cell r="E47" t="str">
            <v>只</v>
          </cell>
          <cell r="F47">
            <v>3</v>
          </cell>
          <cell r="G47" t="str">
            <v>只</v>
          </cell>
          <cell r="H47" t="str">
            <v>3</v>
          </cell>
          <cell r="I47" t="str">
            <v>1</v>
          </cell>
          <cell r="J47" t="str">
            <v>3只</v>
          </cell>
          <cell r="K47">
            <v>64.1067</v>
          </cell>
        </row>
        <row r="48">
          <cell r="A48" t="str">
            <v>01.01.01.133</v>
          </cell>
          <cell r="B48" t="str">
            <v>1B22082100009</v>
          </cell>
          <cell r="C48" t="str">
            <v>2.11</v>
          </cell>
          <cell r="D48" t="str">
            <v>福田诸城奥铃厂</v>
          </cell>
          <cell r="E48" t="str">
            <v>只</v>
          </cell>
          <cell r="F48">
            <v>2</v>
          </cell>
          <cell r="G48" t="str">
            <v>只</v>
          </cell>
          <cell r="H48" t="str">
            <v>2</v>
          </cell>
          <cell r="I48" t="str">
            <v>1</v>
          </cell>
          <cell r="J48" t="str">
            <v>2只</v>
          </cell>
          <cell r="K48">
            <v>191.735</v>
          </cell>
        </row>
        <row r="49">
          <cell r="A49" t="str">
            <v>01.01.01.134</v>
          </cell>
          <cell r="B49" t="str">
            <v>1B22082100011</v>
          </cell>
          <cell r="C49" t="str">
            <v>2.11</v>
          </cell>
          <cell r="D49" t="str">
            <v>福田诸城奥铃厂</v>
          </cell>
          <cell r="E49" t="str">
            <v>只</v>
          </cell>
          <cell r="F49">
            <v>321</v>
          </cell>
          <cell r="G49" t="str">
            <v>只</v>
          </cell>
          <cell r="H49" t="str">
            <v>321</v>
          </cell>
          <cell r="I49" t="str">
            <v>1</v>
          </cell>
          <cell r="J49" t="str">
            <v>321只</v>
          </cell>
          <cell r="K49">
            <v>12.2958</v>
          </cell>
        </row>
        <row r="50">
          <cell r="A50" t="str">
            <v>01.01.01.134</v>
          </cell>
          <cell r="B50" t="str">
            <v>1B22082100011</v>
          </cell>
          <cell r="C50" t="str">
            <v>2.66</v>
          </cell>
          <cell r="D50" t="str">
            <v>奥铃配件库</v>
          </cell>
          <cell r="E50" t="str">
            <v>只</v>
          </cell>
          <cell r="F50">
            <v>10</v>
          </cell>
          <cell r="G50" t="str">
            <v>只</v>
          </cell>
          <cell r="H50" t="str">
            <v>10</v>
          </cell>
          <cell r="I50" t="str">
            <v>1</v>
          </cell>
          <cell r="J50" t="str">
            <v>10只</v>
          </cell>
          <cell r="K50">
            <v>12.2958</v>
          </cell>
        </row>
        <row r="51">
          <cell r="A51" t="str">
            <v>01.01.01.137</v>
          </cell>
          <cell r="B51" t="str">
            <v>1B17882100033</v>
          </cell>
          <cell r="C51" t="str">
            <v>2.66</v>
          </cell>
          <cell r="D51" t="str">
            <v>奥铃配件库</v>
          </cell>
          <cell r="E51" t="str">
            <v>只</v>
          </cell>
          <cell r="F51">
            <v>-6</v>
          </cell>
          <cell r="G51" t="str">
            <v>只</v>
          </cell>
          <cell r="H51" t="str">
            <v>-6</v>
          </cell>
          <cell r="I51" t="str">
            <v>1</v>
          </cell>
          <cell r="J51" t="str">
            <v>-6只</v>
          </cell>
          <cell r="K51">
            <v>21.8</v>
          </cell>
        </row>
        <row r="52">
          <cell r="A52" t="str">
            <v>01.01.01.138</v>
          </cell>
          <cell r="B52" t="str">
            <v>1B17882100034</v>
          </cell>
          <cell r="C52" t="str">
            <v>2.66</v>
          </cell>
          <cell r="D52" t="str">
            <v>奥铃配件库</v>
          </cell>
          <cell r="E52" t="str">
            <v>只</v>
          </cell>
          <cell r="F52">
            <v>-4</v>
          </cell>
          <cell r="G52" t="str">
            <v>只</v>
          </cell>
          <cell r="H52" t="str">
            <v>-4</v>
          </cell>
          <cell r="I52" t="str">
            <v>1</v>
          </cell>
          <cell r="J52" t="str">
            <v>-4只</v>
          </cell>
          <cell r="K52">
            <v>29.356</v>
          </cell>
        </row>
        <row r="53">
          <cell r="A53" t="str">
            <v>01.01.01.144</v>
          </cell>
          <cell r="B53" t="str">
            <v>1B20082100005</v>
          </cell>
          <cell r="C53" t="str">
            <v>2.11</v>
          </cell>
          <cell r="D53" t="str">
            <v>福田诸城奥铃厂</v>
          </cell>
          <cell r="E53" t="str">
            <v>只</v>
          </cell>
          <cell r="F53">
            <v>103</v>
          </cell>
          <cell r="G53" t="str">
            <v>只</v>
          </cell>
          <cell r="H53" t="str">
            <v>103</v>
          </cell>
          <cell r="I53" t="str">
            <v>1</v>
          </cell>
          <cell r="J53" t="str">
            <v>103只</v>
          </cell>
          <cell r="K53">
            <v>16.1745</v>
          </cell>
        </row>
        <row r="54">
          <cell r="A54" t="str">
            <v>01.01.01.144</v>
          </cell>
          <cell r="B54" t="str">
            <v>1B20082100005</v>
          </cell>
          <cell r="C54" t="str">
            <v>2.66</v>
          </cell>
          <cell r="D54" t="str">
            <v>奥铃配件库</v>
          </cell>
          <cell r="E54" t="str">
            <v>只</v>
          </cell>
          <cell r="F54">
            <v>50</v>
          </cell>
          <cell r="G54" t="str">
            <v>只</v>
          </cell>
          <cell r="H54" t="str">
            <v>50</v>
          </cell>
          <cell r="I54" t="str">
            <v>1</v>
          </cell>
          <cell r="J54" t="str">
            <v>50只</v>
          </cell>
          <cell r="K54">
            <v>16.1745</v>
          </cell>
        </row>
        <row r="55">
          <cell r="A55" t="str">
            <v>01.01.01.148</v>
          </cell>
          <cell r="B55" t="str">
            <v>1B20082100205</v>
          </cell>
          <cell r="C55" t="str">
            <v>2.11</v>
          </cell>
          <cell r="D55" t="str">
            <v>福田诸城奥铃厂</v>
          </cell>
          <cell r="E55" t="str">
            <v>只</v>
          </cell>
          <cell r="F55">
            <v>38</v>
          </cell>
          <cell r="G55" t="str">
            <v>只</v>
          </cell>
          <cell r="H55" t="str">
            <v>38</v>
          </cell>
          <cell r="I55" t="str">
            <v>1</v>
          </cell>
          <cell r="J55" t="str">
            <v>38只</v>
          </cell>
          <cell r="K55">
            <v>34.7745</v>
          </cell>
        </row>
        <row r="56">
          <cell r="A56" t="str">
            <v>01.01.01.148</v>
          </cell>
          <cell r="B56" t="str">
            <v>1B20082100205</v>
          </cell>
          <cell r="C56" t="str">
            <v>2.66</v>
          </cell>
          <cell r="D56" t="str">
            <v>奥铃配件库</v>
          </cell>
          <cell r="E56" t="str">
            <v>只</v>
          </cell>
          <cell r="F56">
            <v>30</v>
          </cell>
          <cell r="G56" t="str">
            <v>只</v>
          </cell>
          <cell r="H56" t="str">
            <v>30</v>
          </cell>
          <cell r="I56" t="str">
            <v>1</v>
          </cell>
          <cell r="J56" t="str">
            <v>30只</v>
          </cell>
          <cell r="K56">
            <v>34.7745</v>
          </cell>
        </row>
        <row r="57">
          <cell r="A57" t="str">
            <v>01.01.01.150</v>
          </cell>
          <cell r="B57" t="str">
            <v>1B24982104005</v>
          </cell>
          <cell r="C57" t="str">
            <v>2.11</v>
          </cell>
          <cell r="D57" t="str">
            <v>福田诸城奥铃厂</v>
          </cell>
          <cell r="E57" t="str">
            <v>只</v>
          </cell>
          <cell r="F57">
            <v>381</v>
          </cell>
          <cell r="G57" t="str">
            <v>只</v>
          </cell>
          <cell r="H57" t="str">
            <v>381</v>
          </cell>
          <cell r="I57" t="str">
            <v>1</v>
          </cell>
          <cell r="J57" t="str">
            <v>381只</v>
          </cell>
          <cell r="K57">
            <v>30.0097</v>
          </cell>
        </row>
        <row r="58">
          <cell r="A58" t="str">
            <v>01.01.01.150</v>
          </cell>
          <cell r="B58" t="str">
            <v>1B24982104005</v>
          </cell>
          <cell r="C58" t="str">
            <v>2.59</v>
          </cell>
          <cell r="D58" t="str">
            <v>戴姆勒保外库</v>
          </cell>
          <cell r="E58" t="str">
            <v>只</v>
          </cell>
          <cell r="F58">
            <v>3</v>
          </cell>
          <cell r="G58" t="str">
            <v>只</v>
          </cell>
          <cell r="H58" t="str">
            <v>3</v>
          </cell>
          <cell r="I58" t="str">
            <v>1</v>
          </cell>
          <cell r="J58" t="str">
            <v>3只</v>
          </cell>
          <cell r="K58">
            <v>30.0097</v>
          </cell>
        </row>
        <row r="59">
          <cell r="A59" t="str">
            <v>01.01.01.151</v>
          </cell>
          <cell r="B59" t="str">
            <v>LG1611770006/1</v>
          </cell>
          <cell r="C59" t="str">
            <v>2.15</v>
          </cell>
          <cell r="D59" t="str">
            <v>济南市场部</v>
          </cell>
          <cell r="E59" t="str">
            <v>只</v>
          </cell>
          <cell r="F59">
            <v>-276</v>
          </cell>
          <cell r="G59" t="str">
            <v>只</v>
          </cell>
          <cell r="H59" t="str">
            <v>-276</v>
          </cell>
          <cell r="I59" t="str">
            <v>1</v>
          </cell>
          <cell r="J59" t="str">
            <v>-276只</v>
          </cell>
          <cell r="K59">
            <v>16.6</v>
          </cell>
        </row>
        <row r="60">
          <cell r="A60" t="str">
            <v>01.01.01.152</v>
          </cell>
          <cell r="B60" t="str">
            <v>LG1611770007/1</v>
          </cell>
          <cell r="C60" t="str">
            <v>2.15</v>
          </cell>
          <cell r="D60" t="str">
            <v>济南市场部</v>
          </cell>
          <cell r="E60" t="str">
            <v>只</v>
          </cell>
          <cell r="F60">
            <v>-287</v>
          </cell>
          <cell r="G60" t="str">
            <v>只</v>
          </cell>
          <cell r="H60" t="str">
            <v>-287</v>
          </cell>
          <cell r="I60" t="str">
            <v>1</v>
          </cell>
          <cell r="J60" t="str">
            <v>-287只</v>
          </cell>
          <cell r="K60">
            <v>16.5934</v>
          </cell>
        </row>
        <row r="61">
          <cell r="A61" t="str">
            <v>01.01.01.154</v>
          </cell>
          <cell r="B61" t="str">
            <v>1B15882100300</v>
          </cell>
          <cell r="C61" t="str">
            <v>2.11</v>
          </cell>
          <cell r="D61" t="str">
            <v>福田诸城奥铃厂</v>
          </cell>
          <cell r="E61" t="str">
            <v>只</v>
          </cell>
          <cell r="F61">
            <v>816</v>
          </cell>
          <cell r="G61" t="str">
            <v>只</v>
          </cell>
          <cell r="H61" t="str">
            <v>816</v>
          </cell>
          <cell r="I61" t="str">
            <v>1</v>
          </cell>
          <cell r="J61" t="str">
            <v>816只</v>
          </cell>
          <cell r="K61">
            <v>31.674</v>
          </cell>
        </row>
        <row r="62">
          <cell r="A62" t="str">
            <v>01.01.01.154</v>
          </cell>
          <cell r="B62" t="str">
            <v>1B15882100300</v>
          </cell>
          <cell r="C62" t="str">
            <v>2.66</v>
          </cell>
          <cell r="D62" t="str">
            <v>奥铃配件库</v>
          </cell>
          <cell r="E62" t="str">
            <v>只</v>
          </cell>
          <cell r="F62">
            <v>170</v>
          </cell>
          <cell r="G62" t="str">
            <v>只</v>
          </cell>
          <cell r="H62" t="str">
            <v>170</v>
          </cell>
          <cell r="I62" t="str">
            <v>1</v>
          </cell>
          <cell r="J62" t="str">
            <v>170只</v>
          </cell>
          <cell r="K62">
            <v>31.674</v>
          </cell>
        </row>
        <row r="63">
          <cell r="A63" t="str">
            <v>01.01.01.155</v>
          </cell>
          <cell r="B63" t="str">
            <v>1B15882100310</v>
          </cell>
          <cell r="C63" t="str">
            <v>2.11</v>
          </cell>
          <cell r="D63" t="str">
            <v>福田诸城奥铃厂</v>
          </cell>
          <cell r="E63" t="str">
            <v>只</v>
          </cell>
          <cell r="F63">
            <v>-4379</v>
          </cell>
          <cell r="G63" t="str">
            <v>只</v>
          </cell>
          <cell r="H63" t="str">
            <v>-4,379</v>
          </cell>
          <cell r="I63" t="str">
            <v>1</v>
          </cell>
          <cell r="J63" t="str">
            <v>-4379只</v>
          </cell>
          <cell r="K63">
            <v>34.8486</v>
          </cell>
        </row>
        <row r="64">
          <cell r="A64" t="str">
            <v>01.01.01.155</v>
          </cell>
          <cell r="B64" t="str">
            <v>1B15882100310</v>
          </cell>
          <cell r="C64" t="str">
            <v>2.66</v>
          </cell>
          <cell r="D64" t="str">
            <v>奥铃配件库</v>
          </cell>
          <cell r="E64" t="str">
            <v>只</v>
          </cell>
          <cell r="F64">
            <v>253</v>
          </cell>
          <cell r="G64" t="str">
            <v>只</v>
          </cell>
          <cell r="H64" t="str">
            <v>253</v>
          </cell>
          <cell r="I64" t="str">
            <v>1</v>
          </cell>
          <cell r="J64" t="str">
            <v>253只</v>
          </cell>
          <cell r="K64">
            <v>34.8486</v>
          </cell>
        </row>
        <row r="65">
          <cell r="A65" t="str">
            <v>01.01.01.155A</v>
          </cell>
          <cell r="B65" t="str">
            <v>1580右后视镜总成1B15882100310</v>
          </cell>
          <cell r="C65" t="str">
            <v>2.11</v>
          </cell>
          <cell r="D65" t="str">
            <v>福田诸城奥铃厂</v>
          </cell>
          <cell r="E65" t="str">
            <v>只</v>
          </cell>
          <cell r="F65">
            <v>5122</v>
          </cell>
          <cell r="G65" t="str">
            <v>只</v>
          </cell>
          <cell r="H65" t="str">
            <v>5,122</v>
          </cell>
          <cell r="I65" t="str">
            <v>1</v>
          </cell>
          <cell r="J65" t="str">
            <v>5122只</v>
          </cell>
          <cell r="K65">
            <v>29.7301</v>
          </cell>
        </row>
        <row r="66">
          <cell r="A66" t="str">
            <v>01.01.01.155A</v>
          </cell>
          <cell r="B66" t="str">
            <v>1580右后视镜总成1B15882100310</v>
          </cell>
          <cell r="C66" t="str">
            <v>2.66</v>
          </cell>
          <cell r="D66" t="str">
            <v>奥铃配件库</v>
          </cell>
          <cell r="E66" t="str">
            <v>只</v>
          </cell>
          <cell r="F66">
            <v>30</v>
          </cell>
          <cell r="G66" t="str">
            <v>只</v>
          </cell>
          <cell r="H66" t="str">
            <v>30</v>
          </cell>
          <cell r="I66" t="str">
            <v>1</v>
          </cell>
          <cell r="J66" t="str">
            <v>30只</v>
          </cell>
          <cell r="K66">
            <v>29.7301</v>
          </cell>
        </row>
        <row r="67">
          <cell r="A67" t="str">
            <v>01.01.01.156</v>
          </cell>
          <cell r="B67" t="str">
            <v>L0821020008A0</v>
          </cell>
          <cell r="C67" t="str">
            <v>2.11</v>
          </cell>
          <cell r="D67" t="str">
            <v>福田诸城奥铃厂</v>
          </cell>
          <cell r="E67" t="str">
            <v>只</v>
          </cell>
          <cell r="F67">
            <v>634</v>
          </cell>
          <cell r="G67" t="str">
            <v>只</v>
          </cell>
          <cell r="H67" t="str">
            <v>634</v>
          </cell>
          <cell r="I67" t="str">
            <v>1</v>
          </cell>
          <cell r="J67" t="str">
            <v>634只</v>
          </cell>
          <cell r="K67">
            <v>21.3714</v>
          </cell>
        </row>
        <row r="68">
          <cell r="A68" t="str">
            <v>01.01.01.160</v>
          </cell>
          <cell r="B68" t="str">
            <v>1B14882100011</v>
          </cell>
          <cell r="C68" t="str">
            <v>2.11</v>
          </cell>
          <cell r="D68" t="str">
            <v>福田诸城奥铃厂</v>
          </cell>
          <cell r="E68" t="str">
            <v>只</v>
          </cell>
          <cell r="F68">
            <v>-2</v>
          </cell>
          <cell r="G68" t="str">
            <v>只</v>
          </cell>
          <cell r="H68" t="str">
            <v>-2</v>
          </cell>
          <cell r="I68" t="str">
            <v>1</v>
          </cell>
          <cell r="J68" t="str">
            <v>-2只</v>
          </cell>
          <cell r="K68">
            <v>22.3691</v>
          </cell>
        </row>
        <row r="69">
          <cell r="A69" t="str">
            <v>01.01.01.160</v>
          </cell>
          <cell r="B69" t="str">
            <v>1B14882100011</v>
          </cell>
          <cell r="C69" t="str">
            <v>2.62</v>
          </cell>
          <cell r="D69" t="str">
            <v>福田配件库（含海外轻卡、海外重卡）</v>
          </cell>
          <cell r="E69" t="str">
            <v>只</v>
          </cell>
          <cell r="F69">
            <v>20</v>
          </cell>
          <cell r="G69" t="str">
            <v>只</v>
          </cell>
          <cell r="H69" t="str">
            <v>20</v>
          </cell>
          <cell r="I69" t="str">
            <v>1</v>
          </cell>
          <cell r="J69" t="str">
            <v>20只</v>
          </cell>
          <cell r="K69">
            <v>22.3691</v>
          </cell>
        </row>
        <row r="70">
          <cell r="A70" t="str">
            <v>01.01.01.160</v>
          </cell>
          <cell r="B70" t="str">
            <v>1B14882100011</v>
          </cell>
          <cell r="C70" t="str">
            <v>2.66</v>
          </cell>
          <cell r="D70" t="str">
            <v>奥铃配件库</v>
          </cell>
          <cell r="E70" t="str">
            <v>只</v>
          </cell>
          <cell r="F70">
            <v>10</v>
          </cell>
          <cell r="G70" t="str">
            <v>只</v>
          </cell>
          <cell r="H70" t="str">
            <v>10</v>
          </cell>
          <cell r="I70" t="str">
            <v>1</v>
          </cell>
          <cell r="J70" t="str">
            <v>10只</v>
          </cell>
          <cell r="K70">
            <v>22.3691</v>
          </cell>
        </row>
        <row r="71">
          <cell r="A71" t="str">
            <v>01.01.01.161</v>
          </cell>
          <cell r="B71" t="str">
            <v>1B14882100021</v>
          </cell>
          <cell r="C71" t="str">
            <v>2.11</v>
          </cell>
          <cell r="D71" t="str">
            <v>福田诸城奥铃厂</v>
          </cell>
          <cell r="E71" t="str">
            <v>只</v>
          </cell>
          <cell r="F71">
            <v>-3</v>
          </cell>
          <cell r="G71" t="str">
            <v>只</v>
          </cell>
          <cell r="H71" t="str">
            <v>-3</v>
          </cell>
          <cell r="I71" t="str">
            <v>1</v>
          </cell>
          <cell r="J71" t="str">
            <v>-3只</v>
          </cell>
          <cell r="K71">
            <v>22.8368</v>
          </cell>
        </row>
        <row r="72">
          <cell r="A72" t="str">
            <v>01.01.01.161</v>
          </cell>
          <cell r="B72" t="str">
            <v>1B14882100021</v>
          </cell>
          <cell r="C72" t="str">
            <v>2.62</v>
          </cell>
          <cell r="D72" t="str">
            <v>福田配件库（含海外轻卡、海外重卡）</v>
          </cell>
          <cell r="E72" t="str">
            <v>只</v>
          </cell>
          <cell r="F72">
            <v>20</v>
          </cell>
          <cell r="G72" t="str">
            <v>只</v>
          </cell>
          <cell r="H72" t="str">
            <v>20</v>
          </cell>
          <cell r="I72" t="str">
            <v>1</v>
          </cell>
          <cell r="J72" t="str">
            <v>20只</v>
          </cell>
          <cell r="K72">
            <v>22.8368</v>
          </cell>
        </row>
        <row r="73">
          <cell r="A73" t="str">
            <v>01.01.01.161</v>
          </cell>
          <cell r="B73" t="str">
            <v>1B14882100021</v>
          </cell>
          <cell r="C73" t="str">
            <v>2.66</v>
          </cell>
          <cell r="D73" t="str">
            <v>奥铃配件库</v>
          </cell>
          <cell r="E73" t="str">
            <v>只</v>
          </cell>
          <cell r="F73">
            <v>22</v>
          </cell>
          <cell r="G73" t="str">
            <v>只</v>
          </cell>
          <cell r="H73" t="str">
            <v>22</v>
          </cell>
          <cell r="I73" t="str">
            <v>1</v>
          </cell>
          <cell r="J73" t="str">
            <v>22只</v>
          </cell>
          <cell r="K73">
            <v>22.8368</v>
          </cell>
        </row>
        <row r="74">
          <cell r="A74" t="str">
            <v>01.01.01.162</v>
          </cell>
          <cell r="B74" t="str">
            <v>1B16082101001</v>
          </cell>
          <cell r="C74" t="str">
            <v>2.11</v>
          </cell>
          <cell r="D74" t="str">
            <v>福田诸城奥铃厂</v>
          </cell>
          <cell r="E74" t="str">
            <v>只</v>
          </cell>
          <cell r="F74">
            <v>160</v>
          </cell>
          <cell r="G74" t="str">
            <v>只</v>
          </cell>
          <cell r="H74" t="str">
            <v>160</v>
          </cell>
          <cell r="I74" t="str">
            <v>1</v>
          </cell>
          <cell r="J74" t="str">
            <v>160只</v>
          </cell>
          <cell r="K74">
            <v>25.3567</v>
          </cell>
        </row>
        <row r="75">
          <cell r="A75" t="str">
            <v>01.01.01.162</v>
          </cell>
          <cell r="B75" t="str">
            <v>1B16082101001</v>
          </cell>
          <cell r="C75" t="str">
            <v>2.66</v>
          </cell>
          <cell r="D75" t="str">
            <v>奥铃配件库</v>
          </cell>
          <cell r="E75" t="str">
            <v>只</v>
          </cell>
          <cell r="F75">
            <v>-30</v>
          </cell>
          <cell r="G75" t="str">
            <v>只</v>
          </cell>
          <cell r="H75" t="str">
            <v>-30</v>
          </cell>
          <cell r="I75" t="str">
            <v>1</v>
          </cell>
          <cell r="J75" t="str">
            <v>-30只</v>
          </cell>
          <cell r="K75">
            <v>25.3567</v>
          </cell>
        </row>
        <row r="76">
          <cell r="A76" t="str">
            <v>01.01.01.163</v>
          </cell>
          <cell r="B76" t="str">
            <v>1B16082101002</v>
          </cell>
          <cell r="C76" t="str">
            <v>2.11</v>
          </cell>
          <cell r="D76" t="str">
            <v>福田诸城奥铃厂</v>
          </cell>
          <cell r="E76" t="str">
            <v>只</v>
          </cell>
          <cell r="F76">
            <v>81</v>
          </cell>
          <cell r="G76" t="str">
            <v>只</v>
          </cell>
          <cell r="H76" t="str">
            <v>81</v>
          </cell>
          <cell r="I76" t="str">
            <v>1</v>
          </cell>
          <cell r="J76" t="str">
            <v>81只</v>
          </cell>
          <cell r="K76">
            <v>29.7815</v>
          </cell>
        </row>
        <row r="77">
          <cell r="A77" t="str">
            <v>01.01.01.164</v>
          </cell>
          <cell r="B77" t="str">
            <v>WG1642777010/1</v>
          </cell>
          <cell r="C77" t="str">
            <v>2.15</v>
          </cell>
          <cell r="D77" t="str">
            <v>济南市场部</v>
          </cell>
          <cell r="E77" t="str">
            <v>只</v>
          </cell>
          <cell r="F77">
            <v>28</v>
          </cell>
          <cell r="G77" t="str">
            <v>只</v>
          </cell>
          <cell r="H77" t="str">
            <v>28</v>
          </cell>
          <cell r="I77" t="str">
            <v>1</v>
          </cell>
          <cell r="J77" t="str">
            <v>28只</v>
          </cell>
          <cell r="K77">
            <v>91.3121</v>
          </cell>
        </row>
        <row r="78">
          <cell r="A78" t="str">
            <v>01.01.01.165</v>
          </cell>
          <cell r="B78" t="str">
            <v>WG1642777020/1</v>
          </cell>
          <cell r="C78" t="str">
            <v>2.15</v>
          </cell>
          <cell r="D78" t="str">
            <v>济南市场部</v>
          </cell>
          <cell r="E78" t="str">
            <v>只</v>
          </cell>
          <cell r="F78">
            <v>-87</v>
          </cell>
          <cell r="G78" t="str">
            <v>只</v>
          </cell>
          <cell r="H78" t="str">
            <v>-87</v>
          </cell>
          <cell r="I78" t="str">
            <v>1</v>
          </cell>
          <cell r="J78" t="str">
            <v>-87只</v>
          </cell>
          <cell r="K78">
            <v>36.9007</v>
          </cell>
        </row>
        <row r="79">
          <cell r="A79" t="str">
            <v>01.01.01.168</v>
          </cell>
          <cell r="B79" t="str">
            <v>G0821010007A0</v>
          </cell>
          <cell r="C79" t="str">
            <v>2.11</v>
          </cell>
          <cell r="D79" t="str">
            <v>福田诸城奥铃厂</v>
          </cell>
          <cell r="E79" t="str">
            <v>只</v>
          </cell>
          <cell r="F79">
            <v>95</v>
          </cell>
          <cell r="G79" t="str">
            <v>只</v>
          </cell>
          <cell r="H79" t="str">
            <v>95</v>
          </cell>
          <cell r="I79" t="str">
            <v>1</v>
          </cell>
          <cell r="J79" t="str">
            <v>95只</v>
          </cell>
          <cell r="K79">
            <v>87.7348</v>
          </cell>
        </row>
        <row r="80">
          <cell r="A80" t="str">
            <v>01.01.01.169</v>
          </cell>
          <cell r="B80" t="str">
            <v>WG1642770099/3</v>
          </cell>
          <cell r="C80" t="str">
            <v>2.15</v>
          </cell>
          <cell r="D80" t="str">
            <v>济南市场部</v>
          </cell>
          <cell r="E80" t="str">
            <v>只</v>
          </cell>
          <cell r="F80">
            <v>7</v>
          </cell>
          <cell r="G80" t="str">
            <v>只</v>
          </cell>
          <cell r="H80" t="str">
            <v>7</v>
          </cell>
          <cell r="I80" t="str">
            <v>1</v>
          </cell>
          <cell r="J80" t="str">
            <v>7只</v>
          </cell>
          <cell r="K80">
            <v>31.3214</v>
          </cell>
        </row>
        <row r="81">
          <cell r="A81" t="str">
            <v>01.01.01.170</v>
          </cell>
          <cell r="B81" t="str">
            <v>1B18082100067</v>
          </cell>
          <cell r="C81" t="str">
            <v>2.11</v>
          </cell>
          <cell r="D81" t="str">
            <v>福田诸城奥铃厂</v>
          </cell>
          <cell r="E81" t="str">
            <v>只</v>
          </cell>
          <cell r="F81">
            <v>41</v>
          </cell>
          <cell r="G81" t="str">
            <v>只</v>
          </cell>
          <cell r="H81" t="str">
            <v>41</v>
          </cell>
          <cell r="I81" t="str">
            <v>1</v>
          </cell>
          <cell r="J81" t="str">
            <v>41只</v>
          </cell>
          <cell r="K81">
            <v>48.748</v>
          </cell>
        </row>
        <row r="82">
          <cell r="A82" t="str">
            <v>01.01.01.170</v>
          </cell>
          <cell r="B82" t="str">
            <v>1B18082100067</v>
          </cell>
          <cell r="C82" t="str">
            <v>2.66</v>
          </cell>
          <cell r="D82" t="str">
            <v>奥铃配件库</v>
          </cell>
          <cell r="E82" t="str">
            <v>只</v>
          </cell>
          <cell r="F82">
            <v>3</v>
          </cell>
          <cell r="G82" t="str">
            <v>只</v>
          </cell>
          <cell r="H82" t="str">
            <v>3</v>
          </cell>
          <cell r="I82" t="str">
            <v>1</v>
          </cell>
          <cell r="J82" t="str">
            <v>3只</v>
          </cell>
          <cell r="K82">
            <v>48.748</v>
          </cell>
        </row>
        <row r="83">
          <cell r="A83" t="str">
            <v>01.01.01.171</v>
          </cell>
          <cell r="B83" t="str">
            <v>1B18082100068</v>
          </cell>
          <cell r="C83" t="str">
            <v>2.11</v>
          </cell>
          <cell r="D83" t="str">
            <v>福田诸城奥铃厂</v>
          </cell>
          <cell r="E83" t="str">
            <v>只</v>
          </cell>
          <cell r="F83">
            <v>39</v>
          </cell>
          <cell r="G83" t="str">
            <v>只</v>
          </cell>
          <cell r="H83" t="str">
            <v>39</v>
          </cell>
          <cell r="I83" t="str">
            <v>1</v>
          </cell>
          <cell r="J83" t="str">
            <v>39只</v>
          </cell>
          <cell r="K83">
            <v>57.5411</v>
          </cell>
        </row>
        <row r="84">
          <cell r="A84" t="str">
            <v>01.01.01.171</v>
          </cell>
          <cell r="B84" t="str">
            <v>1B18082100068</v>
          </cell>
          <cell r="C84" t="str">
            <v>2.62</v>
          </cell>
          <cell r="D84" t="str">
            <v>福田配件库（含海外轻卡、海外重卡）</v>
          </cell>
          <cell r="E84" t="str">
            <v>只</v>
          </cell>
          <cell r="F84">
            <v>5</v>
          </cell>
          <cell r="G84" t="str">
            <v>只</v>
          </cell>
          <cell r="H84" t="str">
            <v>5</v>
          </cell>
          <cell r="I84" t="str">
            <v>1</v>
          </cell>
          <cell r="J84" t="str">
            <v>5只</v>
          </cell>
          <cell r="K84">
            <v>57.5411</v>
          </cell>
        </row>
        <row r="85">
          <cell r="A85" t="str">
            <v>01.01.01.179</v>
          </cell>
          <cell r="B85" t="str">
            <v>L0821010017A0</v>
          </cell>
          <cell r="C85" t="str">
            <v>2.66</v>
          </cell>
          <cell r="D85" t="str">
            <v>奥铃配件库</v>
          </cell>
          <cell r="E85" t="str">
            <v>只</v>
          </cell>
          <cell r="F85">
            <v>10</v>
          </cell>
          <cell r="G85" t="str">
            <v>只</v>
          </cell>
          <cell r="H85" t="str">
            <v>10</v>
          </cell>
          <cell r="I85" t="str">
            <v>1</v>
          </cell>
          <cell r="J85" t="str">
            <v>10只</v>
          </cell>
          <cell r="K85">
            <v>98.6085</v>
          </cell>
        </row>
        <row r="86">
          <cell r="A86" t="str">
            <v>01.01.01.180</v>
          </cell>
          <cell r="B86" t="str">
            <v>L0821010018A0</v>
          </cell>
          <cell r="C86" t="str">
            <v>2.11</v>
          </cell>
          <cell r="D86" t="str">
            <v>福田诸城奥铃厂</v>
          </cell>
          <cell r="E86" t="str">
            <v>只</v>
          </cell>
          <cell r="F86">
            <v>-40</v>
          </cell>
          <cell r="G86" t="str">
            <v>只</v>
          </cell>
          <cell r="H86" t="str">
            <v>-40</v>
          </cell>
          <cell r="I86" t="str">
            <v>1</v>
          </cell>
          <cell r="J86" t="str">
            <v>-40只</v>
          </cell>
          <cell r="K86">
            <v>100.6403</v>
          </cell>
        </row>
        <row r="87">
          <cell r="A87" t="str">
            <v>01.01.01.180</v>
          </cell>
          <cell r="B87" t="str">
            <v>L0821010018A0</v>
          </cell>
          <cell r="C87" t="str">
            <v>2.66</v>
          </cell>
          <cell r="D87" t="str">
            <v>奥铃配件库</v>
          </cell>
          <cell r="E87" t="str">
            <v>只</v>
          </cell>
          <cell r="F87">
            <v>67</v>
          </cell>
          <cell r="G87" t="str">
            <v>只</v>
          </cell>
          <cell r="H87" t="str">
            <v>67</v>
          </cell>
          <cell r="I87" t="str">
            <v>1</v>
          </cell>
          <cell r="J87" t="str">
            <v>67只</v>
          </cell>
          <cell r="K87">
            <v>100.6403</v>
          </cell>
        </row>
        <row r="88">
          <cell r="A88" t="str">
            <v>01.01.01.181</v>
          </cell>
          <cell r="B88" t="str">
            <v>1B20082100004</v>
          </cell>
          <cell r="C88" t="str">
            <v>2.11</v>
          </cell>
          <cell r="D88" t="str">
            <v>福田诸城奥铃厂</v>
          </cell>
          <cell r="E88" t="str">
            <v>只</v>
          </cell>
          <cell r="F88">
            <v>207</v>
          </cell>
          <cell r="G88" t="str">
            <v>只</v>
          </cell>
          <cell r="H88" t="str">
            <v>207</v>
          </cell>
          <cell r="I88" t="str">
            <v>1</v>
          </cell>
          <cell r="J88" t="str">
            <v>207只</v>
          </cell>
          <cell r="K88">
            <v>119.2909</v>
          </cell>
        </row>
        <row r="89">
          <cell r="A89" t="str">
            <v>01.01.01.181</v>
          </cell>
          <cell r="B89" t="str">
            <v>1B20082100004</v>
          </cell>
          <cell r="C89" t="str">
            <v>2.62</v>
          </cell>
          <cell r="D89" t="str">
            <v>福田配件库（含海外轻卡、海外重卡）</v>
          </cell>
          <cell r="E89" t="str">
            <v>只</v>
          </cell>
          <cell r="F89">
            <v>9</v>
          </cell>
          <cell r="G89" t="str">
            <v>只</v>
          </cell>
          <cell r="H89" t="str">
            <v>9</v>
          </cell>
          <cell r="I89" t="str">
            <v>1</v>
          </cell>
          <cell r="J89" t="str">
            <v>9只</v>
          </cell>
          <cell r="K89">
            <v>119.2909</v>
          </cell>
        </row>
        <row r="90">
          <cell r="A90" t="str">
            <v>01.01.01.182</v>
          </cell>
          <cell r="B90" t="str">
            <v>1B20082100206</v>
          </cell>
          <cell r="C90" t="str">
            <v>2.11</v>
          </cell>
          <cell r="D90" t="str">
            <v>福田诸城奥铃厂</v>
          </cell>
          <cell r="E90" t="str">
            <v>只</v>
          </cell>
          <cell r="F90">
            <v>199</v>
          </cell>
          <cell r="G90" t="str">
            <v>只</v>
          </cell>
          <cell r="H90" t="str">
            <v>199</v>
          </cell>
          <cell r="I90" t="str">
            <v>1</v>
          </cell>
          <cell r="J90" t="str">
            <v>199只</v>
          </cell>
          <cell r="K90">
            <v>119.7252</v>
          </cell>
        </row>
        <row r="91">
          <cell r="A91" t="str">
            <v>01.01.01.182</v>
          </cell>
          <cell r="B91" t="str">
            <v>1B20082100206</v>
          </cell>
          <cell r="C91" t="str">
            <v>2.62</v>
          </cell>
          <cell r="D91" t="str">
            <v>福田配件库（含海外轻卡、海外重卡）</v>
          </cell>
          <cell r="E91" t="str">
            <v>只</v>
          </cell>
          <cell r="F91">
            <v>-1</v>
          </cell>
          <cell r="G91" t="str">
            <v>只</v>
          </cell>
          <cell r="H91" t="str">
            <v>-1</v>
          </cell>
          <cell r="I91" t="str">
            <v>1</v>
          </cell>
          <cell r="J91" t="str">
            <v>-1只</v>
          </cell>
          <cell r="K91">
            <v>119.7252</v>
          </cell>
        </row>
        <row r="92">
          <cell r="A92" t="str">
            <v>01.01.01.190</v>
          </cell>
          <cell r="B92" t="str">
            <v>1B15482100008</v>
          </cell>
          <cell r="C92" t="str">
            <v>2.66</v>
          </cell>
          <cell r="D92" t="str">
            <v>奥铃配件库</v>
          </cell>
          <cell r="E92" t="str">
            <v>只</v>
          </cell>
          <cell r="F92">
            <v>-10</v>
          </cell>
          <cell r="G92" t="str">
            <v>只</v>
          </cell>
          <cell r="H92" t="str">
            <v>-10</v>
          </cell>
          <cell r="I92" t="str">
            <v>1</v>
          </cell>
          <cell r="J92" t="str">
            <v>-10只</v>
          </cell>
          <cell r="K92">
            <v>15.842</v>
          </cell>
        </row>
        <row r="93">
          <cell r="A93" t="str">
            <v>01.01.01.197</v>
          </cell>
          <cell r="B93" t="str">
            <v>L0821010034A0</v>
          </cell>
          <cell r="C93" t="str">
            <v>2.66</v>
          </cell>
          <cell r="D93" t="str">
            <v>奥铃配件库</v>
          </cell>
          <cell r="E93" t="str">
            <v>只</v>
          </cell>
          <cell r="F93">
            <v>-7</v>
          </cell>
          <cell r="G93" t="str">
            <v>只</v>
          </cell>
          <cell r="H93" t="str">
            <v>-7</v>
          </cell>
          <cell r="I93" t="str">
            <v>1</v>
          </cell>
          <cell r="J93" t="str">
            <v>-7只</v>
          </cell>
          <cell r="K93">
            <v>23.7686</v>
          </cell>
        </row>
        <row r="94">
          <cell r="A94" t="str">
            <v>01.01.01.212</v>
          </cell>
          <cell r="B94" t="str">
            <v>LG1611771001</v>
          </cell>
          <cell r="C94" t="str">
            <v>2.15</v>
          </cell>
          <cell r="D94" t="str">
            <v>济南市场部</v>
          </cell>
          <cell r="E94" t="str">
            <v>只</v>
          </cell>
          <cell r="F94">
            <v>686</v>
          </cell>
          <cell r="G94" t="str">
            <v>只</v>
          </cell>
          <cell r="H94" t="str">
            <v>686</v>
          </cell>
          <cell r="I94" t="str">
            <v>1</v>
          </cell>
          <cell r="J94" t="str">
            <v>686只</v>
          </cell>
          <cell r="K94">
            <v>33.929</v>
          </cell>
        </row>
        <row r="95">
          <cell r="A95" t="str">
            <v>01.01.01.213</v>
          </cell>
          <cell r="B95" t="str">
            <v>LG1611771002</v>
          </cell>
          <cell r="C95" t="str">
            <v>2.15</v>
          </cell>
          <cell r="D95" t="str">
            <v>济南市场部</v>
          </cell>
          <cell r="E95" t="str">
            <v>只</v>
          </cell>
          <cell r="F95">
            <v>417</v>
          </cell>
          <cell r="G95" t="str">
            <v>只</v>
          </cell>
          <cell r="H95" t="str">
            <v>417</v>
          </cell>
          <cell r="I95" t="str">
            <v>1</v>
          </cell>
          <cell r="J95" t="str">
            <v>417只</v>
          </cell>
          <cell r="K95">
            <v>57.8805</v>
          </cell>
        </row>
        <row r="96">
          <cell r="A96" t="str">
            <v>01.01.01.216</v>
          </cell>
          <cell r="B96" t="str">
            <v>G0821010066A0</v>
          </cell>
          <cell r="C96" t="str">
            <v>2.11</v>
          </cell>
          <cell r="D96" t="str">
            <v>福田诸城奥铃厂</v>
          </cell>
          <cell r="E96" t="str">
            <v>只</v>
          </cell>
          <cell r="F96">
            <v>15</v>
          </cell>
          <cell r="G96" t="str">
            <v>只</v>
          </cell>
          <cell r="H96" t="str">
            <v>15</v>
          </cell>
          <cell r="I96" t="str">
            <v>1</v>
          </cell>
          <cell r="J96" t="str">
            <v>15只</v>
          </cell>
          <cell r="K96">
            <v>79.9633</v>
          </cell>
        </row>
        <row r="97">
          <cell r="A97" t="str">
            <v>01.01.01.217</v>
          </cell>
          <cell r="B97" t="str">
            <v>G0821010067A0</v>
          </cell>
          <cell r="C97" t="str">
            <v>2.11</v>
          </cell>
          <cell r="D97" t="str">
            <v>福田诸城奥铃厂</v>
          </cell>
          <cell r="E97" t="str">
            <v>只</v>
          </cell>
          <cell r="F97">
            <v>12</v>
          </cell>
          <cell r="G97" t="str">
            <v>只</v>
          </cell>
          <cell r="H97" t="str">
            <v>12</v>
          </cell>
          <cell r="I97" t="str">
            <v>1</v>
          </cell>
          <cell r="J97" t="str">
            <v>12只</v>
          </cell>
          <cell r="K97">
            <v>81.5317</v>
          </cell>
        </row>
        <row r="98">
          <cell r="A98" t="str">
            <v>01.01.01.220</v>
          </cell>
          <cell r="B98" t="str">
            <v>G0821020007A0</v>
          </cell>
          <cell r="C98" t="str">
            <v>2.11</v>
          </cell>
          <cell r="D98" t="str">
            <v>福田诸城奥铃厂</v>
          </cell>
          <cell r="E98" t="str">
            <v>只</v>
          </cell>
          <cell r="F98">
            <v>586</v>
          </cell>
          <cell r="G98" t="str">
            <v>只</v>
          </cell>
          <cell r="H98" t="str">
            <v>586</v>
          </cell>
          <cell r="I98" t="str">
            <v>1</v>
          </cell>
          <cell r="J98" t="str">
            <v>586只</v>
          </cell>
          <cell r="K98">
            <v>16.1534</v>
          </cell>
        </row>
        <row r="99">
          <cell r="A99" t="str">
            <v>01.01.01.223</v>
          </cell>
          <cell r="B99" t="str">
            <v>L0821020007A0</v>
          </cell>
          <cell r="C99" t="str">
            <v>2.11</v>
          </cell>
          <cell r="D99" t="str">
            <v>福田诸城奥铃厂</v>
          </cell>
          <cell r="E99" t="str">
            <v>只</v>
          </cell>
          <cell r="F99">
            <v>-17575</v>
          </cell>
          <cell r="G99" t="str">
            <v>只</v>
          </cell>
          <cell r="H99" t="str">
            <v>-17,575</v>
          </cell>
          <cell r="I99" t="str">
            <v>1</v>
          </cell>
          <cell r="J99" t="str">
            <v>-17575只</v>
          </cell>
          <cell r="K99">
            <v>19.9003</v>
          </cell>
        </row>
        <row r="100">
          <cell r="A100" t="str">
            <v>01.01.01.223</v>
          </cell>
          <cell r="B100" t="str">
            <v>L0821020007A0</v>
          </cell>
          <cell r="C100" t="str">
            <v>2.66</v>
          </cell>
          <cell r="D100" t="str">
            <v>奥铃配件库</v>
          </cell>
          <cell r="E100" t="str">
            <v>只</v>
          </cell>
          <cell r="F100">
            <v>-220</v>
          </cell>
          <cell r="G100" t="str">
            <v>只</v>
          </cell>
          <cell r="H100" t="str">
            <v>-220</v>
          </cell>
          <cell r="I100" t="str">
            <v>1</v>
          </cell>
          <cell r="J100" t="str">
            <v>-220只</v>
          </cell>
          <cell r="K100">
            <v>19.9003</v>
          </cell>
        </row>
        <row r="101">
          <cell r="A101" t="str">
            <v>01.01.01.223A</v>
          </cell>
          <cell r="B101" t="str">
            <v>A2下视镜(RSM0000066)</v>
          </cell>
          <cell r="C101" t="str">
            <v>2.11</v>
          </cell>
          <cell r="D101" t="str">
            <v>福田诸城奥铃厂</v>
          </cell>
          <cell r="E101" t="str">
            <v>只</v>
          </cell>
          <cell r="F101">
            <v>19752</v>
          </cell>
          <cell r="G101" t="str">
            <v>只</v>
          </cell>
          <cell r="H101" t="str">
            <v>19,752</v>
          </cell>
          <cell r="I101" t="str">
            <v>1</v>
          </cell>
          <cell r="J101" t="str">
            <v>19752只</v>
          </cell>
          <cell r="K101">
            <v>18.5136</v>
          </cell>
        </row>
        <row r="102">
          <cell r="A102" t="str">
            <v>01.01.01.223A</v>
          </cell>
          <cell r="B102" t="str">
            <v>A2下视镜(RSM0000066)</v>
          </cell>
          <cell r="C102" t="str">
            <v>2.66</v>
          </cell>
          <cell r="D102" t="str">
            <v>奥铃配件库</v>
          </cell>
          <cell r="E102" t="str">
            <v>只</v>
          </cell>
          <cell r="F102">
            <v>220</v>
          </cell>
          <cell r="G102" t="str">
            <v>只</v>
          </cell>
          <cell r="H102" t="str">
            <v>220</v>
          </cell>
          <cell r="I102" t="str">
            <v>1</v>
          </cell>
          <cell r="J102" t="str">
            <v>220只</v>
          </cell>
          <cell r="K102">
            <v>18.5136</v>
          </cell>
        </row>
        <row r="103">
          <cell r="A103" t="str">
            <v>01.01.01.224</v>
          </cell>
          <cell r="B103" t="str">
            <v>G0821010070A0</v>
          </cell>
          <cell r="C103" t="str">
            <v>2.11</v>
          </cell>
          <cell r="D103" t="str">
            <v>福田诸城奥铃厂</v>
          </cell>
          <cell r="E103" t="str">
            <v>只</v>
          </cell>
          <cell r="F103">
            <v>16</v>
          </cell>
          <cell r="G103" t="str">
            <v>只</v>
          </cell>
          <cell r="H103" t="str">
            <v>16</v>
          </cell>
          <cell r="I103" t="str">
            <v>1</v>
          </cell>
          <cell r="J103" t="str">
            <v>16只</v>
          </cell>
          <cell r="K103">
            <v>65.59</v>
          </cell>
        </row>
        <row r="104">
          <cell r="A104" t="str">
            <v>01.01.01.225</v>
          </cell>
          <cell r="B104" t="str">
            <v>G0821020001A0</v>
          </cell>
          <cell r="C104" t="str">
            <v>2.11</v>
          </cell>
          <cell r="D104" t="str">
            <v>福田诸城奥铃厂</v>
          </cell>
          <cell r="E104" t="str">
            <v>只</v>
          </cell>
          <cell r="F104">
            <v>21</v>
          </cell>
          <cell r="G104" t="str">
            <v>只</v>
          </cell>
          <cell r="H104" t="str">
            <v>21</v>
          </cell>
          <cell r="I104" t="str">
            <v>1</v>
          </cell>
          <cell r="J104" t="str">
            <v>21只</v>
          </cell>
          <cell r="K104">
            <v>10.4819</v>
          </cell>
        </row>
        <row r="105">
          <cell r="A105" t="str">
            <v>01.01.01.230</v>
          </cell>
          <cell r="B105" t="str">
            <v>L0821014004A0</v>
          </cell>
          <cell r="C105" t="str">
            <v>2.66</v>
          </cell>
          <cell r="D105" t="str">
            <v>奥铃配件库</v>
          </cell>
          <cell r="E105" t="str">
            <v>只</v>
          </cell>
          <cell r="F105">
            <v>-2</v>
          </cell>
          <cell r="G105" t="str">
            <v>只</v>
          </cell>
          <cell r="H105" t="str">
            <v>-2</v>
          </cell>
          <cell r="I105" t="str">
            <v>1</v>
          </cell>
          <cell r="J105" t="str">
            <v>-2只</v>
          </cell>
          <cell r="K105">
            <v>35.99</v>
          </cell>
        </row>
        <row r="106">
          <cell r="A106" t="str">
            <v>01.01.01.233</v>
          </cell>
          <cell r="B106" t="str">
            <v>L0821010023A0</v>
          </cell>
          <cell r="C106" t="str">
            <v>2.11</v>
          </cell>
          <cell r="D106" t="str">
            <v>福田诸城奥铃厂</v>
          </cell>
          <cell r="E106" t="str">
            <v>只</v>
          </cell>
          <cell r="F106">
            <v>31</v>
          </cell>
          <cell r="G106" t="str">
            <v>只</v>
          </cell>
          <cell r="H106" t="str">
            <v>31</v>
          </cell>
          <cell r="I106" t="str">
            <v>1</v>
          </cell>
          <cell r="J106" t="str">
            <v>31只</v>
          </cell>
          <cell r="K106">
            <v>123.0839</v>
          </cell>
        </row>
        <row r="107">
          <cell r="A107" t="str">
            <v>01.01.01.234</v>
          </cell>
          <cell r="B107" t="str">
            <v>L0821010024A0</v>
          </cell>
          <cell r="C107" t="str">
            <v>2.11</v>
          </cell>
          <cell r="D107" t="str">
            <v>福田诸城奥铃厂</v>
          </cell>
          <cell r="E107" t="str">
            <v>只</v>
          </cell>
          <cell r="F107">
            <v>11</v>
          </cell>
          <cell r="G107" t="str">
            <v>只</v>
          </cell>
          <cell r="H107" t="str">
            <v>11</v>
          </cell>
          <cell r="I107" t="str">
            <v>1</v>
          </cell>
          <cell r="J107" t="str">
            <v>11只</v>
          </cell>
          <cell r="K107">
            <v>130.9273</v>
          </cell>
        </row>
        <row r="108">
          <cell r="A108" t="str">
            <v>01.01.01.235</v>
          </cell>
          <cell r="B108" t="str">
            <v>8202BG-110</v>
          </cell>
          <cell r="C108" t="str">
            <v>2.26</v>
          </cell>
          <cell r="D108" t="str">
            <v>华菱汽车公司</v>
          </cell>
          <cell r="E108" t="str">
            <v>只</v>
          </cell>
          <cell r="F108">
            <v>88</v>
          </cell>
          <cell r="G108" t="str">
            <v>只</v>
          </cell>
          <cell r="H108" t="str">
            <v>88</v>
          </cell>
          <cell r="I108" t="str">
            <v>1</v>
          </cell>
          <cell r="J108" t="str">
            <v>88只</v>
          </cell>
          <cell r="K108">
            <v>65.9956</v>
          </cell>
        </row>
        <row r="109">
          <cell r="A109" t="str">
            <v>01.01.01.236</v>
          </cell>
          <cell r="B109" t="str">
            <v>8202K-140</v>
          </cell>
          <cell r="C109" t="str">
            <v>2.26</v>
          </cell>
          <cell r="D109" t="str">
            <v>华菱汽车公司</v>
          </cell>
          <cell r="E109" t="str">
            <v>只</v>
          </cell>
          <cell r="F109">
            <v>9</v>
          </cell>
          <cell r="G109" t="str">
            <v>只</v>
          </cell>
          <cell r="H109" t="str">
            <v>9</v>
          </cell>
          <cell r="I109" t="str">
            <v>1</v>
          </cell>
          <cell r="J109" t="str">
            <v>9只</v>
          </cell>
          <cell r="K109">
            <v>68.7611</v>
          </cell>
        </row>
        <row r="110">
          <cell r="A110" t="str">
            <v>01.01.01.240</v>
          </cell>
          <cell r="B110" t="str">
            <v>5008106116</v>
          </cell>
          <cell r="C110" t="str">
            <v>2.24</v>
          </cell>
          <cell r="D110" t="str">
            <v>北奔重汽公司</v>
          </cell>
          <cell r="E110" t="str">
            <v>只</v>
          </cell>
          <cell r="F110">
            <v>-1</v>
          </cell>
          <cell r="G110" t="str">
            <v>只</v>
          </cell>
          <cell r="H110" t="str">
            <v>-1</v>
          </cell>
          <cell r="I110" t="str">
            <v>1</v>
          </cell>
          <cell r="J110" t="str">
            <v>-1只</v>
          </cell>
          <cell r="K110">
            <v>87.99</v>
          </cell>
        </row>
        <row r="111">
          <cell r="A111" t="str">
            <v>01.01.01.241</v>
          </cell>
          <cell r="B111" t="str">
            <v>8202B-110</v>
          </cell>
          <cell r="C111" t="str">
            <v>2.26</v>
          </cell>
          <cell r="D111" t="str">
            <v>华菱汽车公司</v>
          </cell>
          <cell r="E111" t="str">
            <v>只</v>
          </cell>
          <cell r="F111">
            <v>201</v>
          </cell>
          <cell r="G111" t="str">
            <v>只</v>
          </cell>
          <cell r="H111" t="str">
            <v>201</v>
          </cell>
          <cell r="I111" t="str">
            <v>1</v>
          </cell>
          <cell r="J111" t="str">
            <v>201只</v>
          </cell>
          <cell r="K111">
            <v>57.2528</v>
          </cell>
        </row>
        <row r="112">
          <cell r="A112" t="str">
            <v>01.01.01.242</v>
          </cell>
          <cell r="B112" t="str">
            <v>8202B-140</v>
          </cell>
          <cell r="C112" t="str">
            <v>2.26</v>
          </cell>
          <cell r="D112" t="str">
            <v>华菱汽车公司</v>
          </cell>
          <cell r="E112" t="str">
            <v>只</v>
          </cell>
          <cell r="F112">
            <v>168</v>
          </cell>
          <cell r="G112" t="str">
            <v>只</v>
          </cell>
          <cell r="H112" t="str">
            <v>168</v>
          </cell>
          <cell r="I112" t="str">
            <v>1</v>
          </cell>
          <cell r="J112" t="str">
            <v>168只</v>
          </cell>
          <cell r="K112">
            <v>117.3548</v>
          </cell>
        </row>
        <row r="113">
          <cell r="A113" t="str">
            <v>01.01.01.243</v>
          </cell>
          <cell r="B113" t="str">
            <v>8202G-140</v>
          </cell>
          <cell r="C113" t="str">
            <v>2.26</v>
          </cell>
          <cell r="D113" t="str">
            <v>华菱汽车公司</v>
          </cell>
          <cell r="E113" t="str">
            <v>只</v>
          </cell>
          <cell r="F113">
            <v>59</v>
          </cell>
          <cell r="G113" t="str">
            <v>只</v>
          </cell>
          <cell r="H113" t="str">
            <v>59</v>
          </cell>
          <cell r="I113" t="str">
            <v>1</v>
          </cell>
          <cell r="J113" t="str">
            <v>59只</v>
          </cell>
          <cell r="K113">
            <v>89.1475</v>
          </cell>
        </row>
        <row r="114">
          <cell r="A114" t="str">
            <v>01.01.01.244</v>
          </cell>
          <cell r="B114" t="str">
            <v>8202BG-140</v>
          </cell>
          <cell r="C114" t="str">
            <v>2.26</v>
          </cell>
          <cell r="D114" t="str">
            <v>华菱汽车公司</v>
          </cell>
          <cell r="E114" t="str">
            <v>只</v>
          </cell>
          <cell r="F114">
            <v>90</v>
          </cell>
          <cell r="G114" t="str">
            <v>只</v>
          </cell>
          <cell r="H114" t="str">
            <v>90</v>
          </cell>
          <cell r="I114" t="str">
            <v>1</v>
          </cell>
          <cell r="J114" t="str">
            <v>90只</v>
          </cell>
          <cell r="K114">
            <v>101.163</v>
          </cell>
        </row>
        <row r="115">
          <cell r="A115" t="str">
            <v>01.01.01.245</v>
          </cell>
          <cell r="B115" t="str">
            <v>G0821010077A0左外后视镜总成</v>
          </cell>
          <cell r="C115" t="str">
            <v>2.11</v>
          </cell>
          <cell r="D115" t="str">
            <v>福田诸城奥铃厂</v>
          </cell>
          <cell r="E115" t="str">
            <v>只</v>
          </cell>
          <cell r="F115">
            <v>48</v>
          </cell>
          <cell r="G115" t="str">
            <v>只</v>
          </cell>
          <cell r="H115" t="str">
            <v>48</v>
          </cell>
          <cell r="I115" t="str">
            <v>1</v>
          </cell>
          <cell r="J115" t="str">
            <v>48只</v>
          </cell>
          <cell r="K115">
            <v>157.5829</v>
          </cell>
        </row>
        <row r="116">
          <cell r="A116" t="str">
            <v>01.01.01.246</v>
          </cell>
          <cell r="B116" t="str">
            <v>G0821010078A0右外后视镜总成</v>
          </cell>
          <cell r="C116" t="str">
            <v>2.11</v>
          </cell>
          <cell r="D116" t="str">
            <v>福田诸城奥铃厂</v>
          </cell>
          <cell r="E116" t="str">
            <v>只</v>
          </cell>
          <cell r="F116">
            <v>41</v>
          </cell>
          <cell r="G116" t="str">
            <v>只</v>
          </cell>
          <cell r="H116" t="str">
            <v>41</v>
          </cell>
          <cell r="I116" t="str">
            <v>1</v>
          </cell>
          <cell r="J116" t="str">
            <v>41只</v>
          </cell>
          <cell r="K116">
            <v>163.1393</v>
          </cell>
        </row>
        <row r="117">
          <cell r="A117" t="str">
            <v>01.01.01.247</v>
          </cell>
          <cell r="B117" t="str">
            <v>G0821010128A0</v>
          </cell>
          <cell r="C117" t="str">
            <v>2.11</v>
          </cell>
          <cell r="D117" t="str">
            <v>福田诸城奥铃厂</v>
          </cell>
          <cell r="E117" t="str">
            <v>只</v>
          </cell>
          <cell r="F117">
            <v>4</v>
          </cell>
          <cell r="G117" t="str">
            <v>只</v>
          </cell>
          <cell r="H117" t="str">
            <v>4</v>
          </cell>
          <cell r="I117" t="str">
            <v>1</v>
          </cell>
          <cell r="J117" t="str">
            <v>4只</v>
          </cell>
          <cell r="K117">
            <v>171.975</v>
          </cell>
        </row>
        <row r="118">
          <cell r="A118" t="str">
            <v>01.01.01.248</v>
          </cell>
          <cell r="B118" t="str">
            <v>G0821010129A0</v>
          </cell>
          <cell r="C118" t="str">
            <v>2.11</v>
          </cell>
          <cell r="D118" t="str">
            <v>福田诸城奥铃厂</v>
          </cell>
          <cell r="E118" t="str">
            <v>只</v>
          </cell>
          <cell r="F118">
            <v>4</v>
          </cell>
          <cell r="G118" t="str">
            <v>只</v>
          </cell>
          <cell r="H118" t="str">
            <v>4</v>
          </cell>
          <cell r="I118" t="str">
            <v>1</v>
          </cell>
          <cell r="J118" t="str">
            <v>4只</v>
          </cell>
          <cell r="K118">
            <v>242.5875</v>
          </cell>
        </row>
        <row r="119">
          <cell r="A119" t="str">
            <v>01.01.01.249</v>
          </cell>
          <cell r="B119" t="str">
            <v>LG1611771011/1</v>
          </cell>
          <cell r="C119" t="str">
            <v>2.15</v>
          </cell>
          <cell r="D119" t="str">
            <v>济南市场部</v>
          </cell>
          <cell r="E119" t="str">
            <v>只</v>
          </cell>
          <cell r="F119">
            <v>160</v>
          </cell>
          <cell r="G119" t="str">
            <v>只</v>
          </cell>
          <cell r="H119" t="str">
            <v>160</v>
          </cell>
          <cell r="I119" t="str">
            <v>1</v>
          </cell>
          <cell r="J119" t="str">
            <v>160只</v>
          </cell>
          <cell r="K119">
            <v>66.7163</v>
          </cell>
        </row>
        <row r="120">
          <cell r="A120" t="str">
            <v>01.01.01.250</v>
          </cell>
          <cell r="B120" t="str">
            <v>LG1611771012/1</v>
          </cell>
          <cell r="C120" t="str">
            <v>2.15</v>
          </cell>
          <cell r="D120" t="str">
            <v>济南市场部</v>
          </cell>
          <cell r="E120" t="str">
            <v>只</v>
          </cell>
          <cell r="F120">
            <v>75</v>
          </cell>
          <cell r="G120" t="str">
            <v>只</v>
          </cell>
          <cell r="H120" t="str">
            <v>75</v>
          </cell>
          <cell r="I120" t="str">
            <v>1</v>
          </cell>
          <cell r="J120" t="str">
            <v>75只</v>
          </cell>
          <cell r="K120">
            <v>63.7804</v>
          </cell>
        </row>
        <row r="121">
          <cell r="A121" t="str">
            <v>01.01.01.253</v>
          </cell>
          <cell r="B121" t="str">
            <v>5008100916</v>
          </cell>
          <cell r="C121" t="str">
            <v>2.24</v>
          </cell>
          <cell r="D121" t="str">
            <v>北奔重汽公司</v>
          </cell>
          <cell r="E121" t="str">
            <v>只</v>
          </cell>
          <cell r="F121">
            <v>-160</v>
          </cell>
          <cell r="G121" t="str">
            <v>只</v>
          </cell>
          <cell r="H121" t="str">
            <v>-160</v>
          </cell>
          <cell r="I121" t="str">
            <v>1</v>
          </cell>
          <cell r="J121" t="str">
            <v>-160只</v>
          </cell>
          <cell r="K121">
            <v>55.7221</v>
          </cell>
        </row>
        <row r="122">
          <cell r="A122" t="str">
            <v>01.01.01.254</v>
          </cell>
          <cell r="B122" t="str">
            <v>5008101016</v>
          </cell>
          <cell r="C122" t="str">
            <v>2.24</v>
          </cell>
          <cell r="D122" t="str">
            <v>北奔重汽公司</v>
          </cell>
          <cell r="E122" t="str">
            <v>只</v>
          </cell>
          <cell r="F122">
            <v>73</v>
          </cell>
          <cell r="G122" t="str">
            <v>只</v>
          </cell>
          <cell r="H122" t="str">
            <v>73</v>
          </cell>
          <cell r="I122" t="str">
            <v>1</v>
          </cell>
          <cell r="J122" t="str">
            <v>73只</v>
          </cell>
          <cell r="K122">
            <v>64.6886</v>
          </cell>
        </row>
        <row r="123">
          <cell r="A123" t="str">
            <v>01.01.01.259</v>
          </cell>
          <cell r="B123" t="str">
            <v>LG1614771001/1</v>
          </cell>
          <cell r="C123" t="str">
            <v>2.15</v>
          </cell>
          <cell r="D123" t="str">
            <v>济南市场部</v>
          </cell>
          <cell r="E123" t="str">
            <v>只</v>
          </cell>
          <cell r="F123">
            <v>114</v>
          </cell>
          <cell r="G123" t="str">
            <v>只</v>
          </cell>
          <cell r="H123" t="str">
            <v>114</v>
          </cell>
          <cell r="I123" t="str">
            <v>1</v>
          </cell>
          <cell r="J123" t="str">
            <v>114只</v>
          </cell>
          <cell r="K123">
            <v>58.5317</v>
          </cell>
        </row>
        <row r="124">
          <cell r="A124" t="str">
            <v>01.01.01.260</v>
          </cell>
          <cell r="B124" t="str">
            <v>LG1614771002/1</v>
          </cell>
          <cell r="C124" t="str">
            <v>2.15</v>
          </cell>
          <cell r="D124" t="str">
            <v>济南市场部</v>
          </cell>
          <cell r="E124" t="str">
            <v>只</v>
          </cell>
          <cell r="F124">
            <v>149</v>
          </cell>
          <cell r="G124" t="str">
            <v>只</v>
          </cell>
          <cell r="H124" t="str">
            <v>149</v>
          </cell>
          <cell r="I124" t="str">
            <v>1</v>
          </cell>
          <cell r="J124" t="str">
            <v>149只</v>
          </cell>
          <cell r="K124">
            <v>70.746</v>
          </cell>
        </row>
        <row r="125">
          <cell r="A125" t="str">
            <v>01.01.01.261</v>
          </cell>
          <cell r="B125" t="str">
            <v>G0821010213A0</v>
          </cell>
          <cell r="C125" t="str">
            <v>2.11</v>
          </cell>
          <cell r="D125" t="str">
            <v>福田诸城奥铃厂</v>
          </cell>
          <cell r="E125" t="str">
            <v>只</v>
          </cell>
          <cell r="F125">
            <v>238</v>
          </cell>
          <cell r="G125" t="str">
            <v>只</v>
          </cell>
          <cell r="H125" t="str">
            <v>238</v>
          </cell>
          <cell r="I125" t="str">
            <v>1</v>
          </cell>
          <cell r="J125" t="str">
            <v>238只</v>
          </cell>
          <cell r="K125">
            <v>57.7695</v>
          </cell>
        </row>
        <row r="126">
          <cell r="A126" t="str">
            <v>01.01.01.263</v>
          </cell>
          <cell r="B126" t="str">
            <v>L0821010126A0</v>
          </cell>
          <cell r="C126" t="str">
            <v>2.11</v>
          </cell>
          <cell r="D126" t="str">
            <v>福田诸城奥铃厂</v>
          </cell>
          <cell r="E126" t="str">
            <v>只</v>
          </cell>
          <cell r="F126">
            <v>473</v>
          </cell>
          <cell r="G126" t="str">
            <v>只</v>
          </cell>
          <cell r="H126" t="str">
            <v>473</v>
          </cell>
          <cell r="I126" t="str">
            <v>1</v>
          </cell>
          <cell r="J126" t="str">
            <v>473只</v>
          </cell>
          <cell r="K126">
            <v>67.468</v>
          </cell>
        </row>
        <row r="127">
          <cell r="A127" t="str">
            <v>01.01.01.263</v>
          </cell>
          <cell r="B127" t="str">
            <v>L0821010126A0</v>
          </cell>
          <cell r="C127" t="str">
            <v>2.66</v>
          </cell>
          <cell r="D127" t="str">
            <v>奥铃配件库</v>
          </cell>
          <cell r="E127" t="str">
            <v>只</v>
          </cell>
          <cell r="F127">
            <v>-11</v>
          </cell>
          <cell r="G127" t="str">
            <v>只</v>
          </cell>
          <cell r="H127" t="str">
            <v>-11</v>
          </cell>
          <cell r="I127" t="str">
            <v>1</v>
          </cell>
          <cell r="J127" t="str">
            <v>-11只</v>
          </cell>
          <cell r="K127">
            <v>67.468</v>
          </cell>
        </row>
        <row r="128">
          <cell r="A128" t="str">
            <v>01.01.01.264</v>
          </cell>
          <cell r="B128" t="str">
            <v>L0821010203A0</v>
          </cell>
          <cell r="C128" t="str">
            <v>2.11</v>
          </cell>
          <cell r="D128" t="str">
            <v>福田诸城奥铃厂</v>
          </cell>
          <cell r="E128" t="str">
            <v>只</v>
          </cell>
          <cell r="F128">
            <v>499</v>
          </cell>
          <cell r="G128" t="str">
            <v>只</v>
          </cell>
          <cell r="H128" t="str">
            <v>499</v>
          </cell>
          <cell r="I128" t="str">
            <v>1</v>
          </cell>
          <cell r="J128" t="str">
            <v>499只</v>
          </cell>
          <cell r="K128">
            <v>68.0212</v>
          </cell>
        </row>
        <row r="129">
          <cell r="A129" t="str">
            <v>01.01.01.264</v>
          </cell>
          <cell r="B129" t="str">
            <v>L0821010203A0</v>
          </cell>
          <cell r="C129" t="str">
            <v>2.66</v>
          </cell>
          <cell r="D129" t="str">
            <v>奥铃配件库</v>
          </cell>
          <cell r="E129" t="str">
            <v>只</v>
          </cell>
          <cell r="F129">
            <v>-13</v>
          </cell>
          <cell r="G129" t="str">
            <v>只</v>
          </cell>
          <cell r="H129" t="str">
            <v>-13</v>
          </cell>
          <cell r="I129" t="str">
            <v>1</v>
          </cell>
          <cell r="J129" t="str">
            <v>-13只</v>
          </cell>
          <cell r="K129">
            <v>68.0212</v>
          </cell>
        </row>
        <row r="130">
          <cell r="A130" t="str">
            <v>01.01.01.265</v>
          </cell>
          <cell r="B130" t="str">
            <v>L0821020107A0</v>
          </cell>
          <cell r="C130" t="str">
            <v>2.11</v>
          </cell>
          <cell r="D130" t="str">
            <v>福田诸城奥铃厂</v>
          </cell>
          <cell r="E130" t="str">
            <v>只</v>
          </cell>
          <cell r="F130">
            <v>62</v>
          </cell>
          <cell r="G130" t="str">
            <v>只</v>
          </cell>
          <cell r="H130" t="str">
            <v>62</v>
          </cell>
          <cell r="I130" t="str">
            <v>1</v>
          </cell>
          <cell r="J130" t="str">
            <v>62只</v>
          </cell>
          <cell r="K130">
            <v>28.5582</v>
          </cell>
        </row>
        <row r="131">
          <cell r="A131" t="str">
            <v>01.01.01.265</v>
          </cell>
          <cell r="B131" t="str">
            <v>L0821020107A0</v>
          </cell>
          <cell r="C131" t="str">
            <v>2.66</v>
          </cell>
          <cell r="D131" t="str">
            <v>奥铃配件库</v>
          </cell>
          <cell r="E131" t="str">
            <v>只</v>
          </cell>
          <cell r="F131">
            <v>10</v>
          </cell>
          <cell r="G131" t="str">
            <v>只</v>
          </cell>
          <cell r="H131" t="str">
            <v>10</v>
          </cell>
          <cell r="I131" t="str">
            <v>1</v>
          </cell>
          <cell r="J131" t="str">
            <v>10只</v>
          </cell>
          <cell r="K131">
            <v>28.5582</v>
          </cell>
        </row>
        <row r="132">
          <cell r="A132" t="str">
            <v>01.01.01.266</v>
          </cell>
          <cell r="B132" t="str">
            <v>G0821010158A0</v>
          </cell>
          <cell r="C132" t="str">
            <v>2.11</v>
          </cell>
          <cell r="D132" t="str">
            <v>福田诸城奥铃厂</v>
          </cell>
          <cell r="E132" t="str">
            <v>只</v>
          </cell>
          <cell r="F132">
            <v>83</v>
          </cell>
          <cell r="G132" t="str">
            <v>只</v>
          </cell>
          <cell r="H132" t="str">
            <v>83</v>
          </cell>
          <cell r="I132" t="str">
            <v>1</v>
          </cell>
          <cell r="J132" t="str">
            <v>83只</v>
          </cell>
          <cell r="K132">
            <v>86.3827</v>
          </cell>
        </row>
        <row r="133">
          <cell r="A133" t="str">
            <v>01.01.01.269</v>
          </cell>
          <cell r="B133" t="str">
            <v>LG1613770057/1</v>
          </cell>
          <cell r="C133" t="str">
            <v>2.15</v>
          </cell>
          <cell r="D133" t="str">
            <v>济南市场部</v>
          </cell>
          <cell r="E133" t="str">
            <v>只</v>
          </cell>
          <cell r="F133">
            <v>116</v>
          </cell>
          <cell r="G133" t="str">
            <v>只</v>
          </cell>
          <cell r="H133" t="str">
            <v>116</v>
          </cell>
          <cell r="I133" t="str">
            <v>1</v>
          </cell>
          <cell r="J133" t="str">
            <v>116只</v>
          </cell>
          <cell r="K133">
            <v>18.9926</v>
          </cell>
        </row>
        <row r="134">
          <cell r="A134" t="str">
            <v>01.01.01.270</v>
          </cell>
          <cell r="B134" t="str">
            <v>LG1613770055/1</v>
          </cell>
          <cell r="C134" t="str">
            <v>2.15</v>
          </cell>
          <cell r="D134" t="str">
            <v>济南市场部</v>
          </cell>
          <cell r="E134" t="str">
            <v>只</v>
          </cell>
          <cell r="F134">
            <v>-1</v>
          </cell>
          <cell r="G134" t="str">
            <v>只</v>
          </cell>
          <cell r="H134" t="str">
            <v>-1</v>
          </cell>
          <cell r="I134" t="str">
            <v>1</v>
          </cell>
          <cell r="J134" t="str">
            <v>-1只</v>
          </cell>
          <cell r="K134">
            <v>28.46</v>
          </cell>
        </row>
        <row r="135">
          <cell r="A135" t="str">
            <v>01.01.01.271</v>
          </cell>
          <cell r="B135" t="str">
            <v>8202B-02320</v>
          </cell>
          <cell r="C135" t="str">
            <v>2.26</v>
          </cell>
          <cell r="D135" t="str">
            <v>华菱汽车公司</v>
          </cell>
          <cell r="E135" t="str">
            <v>只</v>
          </cell>
          <cell r="F135">
            <v>-819</v>
          </cell>
          <cell r="G135" t="str">
            <v>只</v>
          </cell>
          <cell r="H135" t="str">
            <v>-819</v>
          </cell>
          <cell r="I135" t="str">
            <v>1</v>
          </cell>
          <cell r="J135" t="str">
            <v>-819只</v>
          </cell>
          <cell r="K135">
            <v>169.6477</v>
          </cell>
        </row>
        <row r="136">
          <cell r="A136" t="str">
            <v>01.01.01.272</v>
          </cell>
          <cell r="B136" t="str">
            <v>82M-02100</v>
          </cell>
          <cell r="C136" t="str">
            <v>2.26</v>
          </cell>
          <cell r="D136" t="str">
            <v>华菱汽车公司</v>
          </cell>
          <cell r="E136" t="str">
            <v>只</v>
          </cell>
          <cell r="F136">
            <v>9</v>
          </cell>
          <cell r="G136" t="str">
            <v>只</v>
          </cell>
          <cell r="H136" t="str">
            <v>9</v>
          </cell>
          <cell r="I136" t="str">
            <v>1</v>
          </cell>
          <cell r="J136" t="str">
            <v>9只</v>
          </cell>
          <cell r="K136">
            <v>140.8767</v>
          </cell>
        </row>
        <row r="137">
          <cell r="A137" t="str">
            <v>01.01.01.274</v>
          </cell>
          <cell r="B137" t="str">
            <v>8202B-02310</v>
          </cell>
          <cell r="C137" t="str">
            <v>2.26</v>
          </cell>
          <cell r="D137" t="str">
            <v>华菱汽车公司</v>
          </cell>
          <cell r="E137" t="str">
            <v>只</v>
          </cell>
          <cell r="F137">
            <v>-758</v>
          </cell>
          <cell r="G137" t="str">
            <v>只</v>
          </cell>
          <cell r="H137" t="str">
            <v>-758</v>
          </cell>
          <cell r="I137" t="str">
            <v>1</v>
          </cell>
          <cell r="J137" t="str">
            <v>-758只</v>
          </cell>
          <cell r="K137">
            <v>122.1479</v>
          </cell>
        </row>
        <row r="138">
          <cell r="A138" t="str">
            <v>01.01.01.275</v>
          </cell>
          <cell r="B138" t="str">
            <v>82H08-19062</v>
          </cell>
          <cell r="C138" t="str">
            <v>2.26</v>
          </cell>
          <cell r="D138" t="str">
            <v>华菱汽车公司</v>
          </cell>
          <cell r="E138" t="str">
            <v>只</v>
          </cell>
          <cell r="F138">
            <v>-254</v>
          </cell>
          <cell r="G138" t="str">
            <v>只</v>
          </cell>
          <cell r="H138" t="str">
            <v>-254</v>
          </cell>
          <cell r="I138" t="str">
            <v>1</v>
          </cell>
          <cell r="J138" t="str">
            <v>-254只</v>
          </cell>
          <cell r="K138">
            <v>23.9478</v>
          </cell>
        </row>
        <row r="139">
          <cell r="A139" t="str">
            <v>01.01.01.276</v>
          </cell>
          <cell r="B139" t="str">
            <v>8202B5-02310</v>
          </cell>
          <cell r="C139" t="str">
            <v>2.26</v>
          </cell>
          <cell r="D139" t="str">
            <v>华菱汽车公司</v>
          </cell>
          <cell r="E139" t="str">
            <v>只</v>
          </cell>
          <cell r="F139">
            <v>10</v>
          </cell>
          <cell r="G139" t="str">
            <v>只</v>
          </cell>
          <cell r="H139" t="str">
            <v>10</v>
          </cell>
          <cell r="I139" t="str">
            <v>1</v>
          </cell>
          <cell r="J139" t="str">
            <v>10只</v>
          </cell>
          <cell r="K139">
            <v>147.025</v>
          </cell>
        </row>
        <row r="140">
          <cell r="A140" t="str">
            <v>01.01.01.277</v>
          </cell>
          <cell r="B140" t="str">
            <v>8202B5-02320</v>
          </cell>
          <cell r="C140" t="str">
            <v>2.26</v>
          </cell>
          <cell r="D140" t="str">
            <v>华菱汽车公司</v>
          </cell>
          <cell r="E140" t="str">
            <v>只</v>
          </cell>
          <cell r="F140">
            <v>20</v>
          </cell>
          <cell r="G140" t="str">
            <v>只</v>
          </cell>
          <cell r="H140" t="str">
            <v>20</v>
          </cell>
          <cell r="I140" t="str">
            <v>1</v>
          </cell>
          <cell r="J140" t="str">
            <v>20只</v>
          </cell>
          <cell r="K140">
            <v>143.642</v>
          </cell>
        </row>
        <row r="141">
          <cell r="A141" t="str">
            <v>01.01.01.279</v>
          </cell>
          <cell r="B141" t="str">
            <v>G0821010153A0</v>
          </cell>
          <cell r="C141" t="str">
            <v>2.11</v>
          </cell>
          <cell r="D141" t="str">
            <v>福田诸城奥铃厂</v>
          </cell>
          <cell r="E141" t="str">
            <v>只</v>
          </cell>
          <cell r="F141">
            <v>14</v>
          </cell>
          <cell r="G141" t="str">
            <v>只</v>
          </cell>
          <cell r="H141" t="str">
            <v>14</v>
          </cell>
          <cell r="I141" t="str">
            <v>1</v>
          </cell>
          <cell r="J141" t="str">
            <v>14只</v>
          </cell>
          <cell r="K141">
            <v>43.6164</v>
          </cell>
        </row>
        <row r="142">
          <cell r="A142" t="str">
            <v>01.01.01.280</v>
          </cell>
          <cell r="B142" t="str">
            <v>G0821010205A0</v>
          </cell>
          <cell r="C142" t="str">
            <v>2.11</v>
          </cell>
          <cell r="D142" t="str">
            <v>福田诸城奥铃厂</v>
          </cell>
          <cell r="E142" t="str">
            <v>只</v>
          </cell>
          <cell r="F142">
            <v>14</v>
          </cell>
          <cell r="G142" t="str">
            <v>只</v>
          </cell>
          <cell r="H142" t="str">
            <v>14</v>
          </cell>
          <cell r="I142" t="str">
            <v>1</v>
          </cell>
          <cell r="J142" t="str">
            <v>14只</v>
          </cell>
          <cell r="K142">
            <v>32.955</v>
          </cell>
        </row>
        <row r="143">
          <cell r="A143" t="str">
            <v>01.01.01.281</v>
          </cell>
          <cell r="B143" t="str">
            <v>8202G-02320</v>
          </cell>
          <cell r="C143" t="str">
            <v>2.26</v>
          </cell>
          <cell r="D143" t="str">
            <v>华菱汽车公司</v>
          </cell>
          <cell r="E143" t="str">
            <v>只</v>
          </cell>
          <cell r="F143">
            <v>20</v>
          </cell>
          <cell r="G143" t="str">
            <v>只</v>
          </cell>
          <cell r="H143" t="str">
            <v>20</v>
          </cell>
          <cell r="I143" t="str">
            <v>1</v>
          </cell>
          <cell r="J143" t="str">
            <v>20只</v>
          </cell>
          <cell r="K143">
            <v>147.729</v>
          </cell>
        </row>
        <row r="144">
          <cell r="A144" t="str">
            <v>01.01.01.282</v>
          </cell>
          <cell r="B144" t="str">
            <v>8202BG-02320</v>
          </cell>
          <cell r="C144" t="str">
            <v>2.26</v>
          </cell>
          <cell r="D144" t="str">
            <v>华菱汽车公司</v>
          </cell>
          <cell r="E144" t="str">
            <v>只</v>
          </cell>
          <cell r="F144">
            <v>24</v>
          </cell>
          <cell r="G144" t="str">
            <v>只</v>
          </cell>
          <cell r="H144" t="str">
            <v>24</v>
          </cell>
          <cell r="I144" t="str">
            <v>1</v>
          </cell>
          <cell r="J144" t="str">
            <v>24只</v>
          </cell>
          <cell r="K144">
            <v>152.8267</v>
          </cell>
        </row>
        <row r="145">
          <cell r="A145" t="str">
            <v>01.01.01.283</v>
          </cell>
          <cell r="B145" t="str">
            <v>LG1614770001/1</v>
          </cell>
          <cell r="C145" t="str">
            <v>2.15</v>
          </cell>
          <cell r="D145" t="str">
            <v>济南市场部</v>
          </cell>
          <cell r="E145" t="str">
            <v>只</v>
          </cell>
          <cell r="F145">
            <v>-74</v>
          </cell>
          <cell r="G145" t="str">
            <v>只</v>
          </cell>
          <cell r="H145" t="str">
            <v>-74</v>
          </cell>
          <cell r="I145" t="str">
            <v>1</v>
          </cell>
          <cell r="J145" t="str">
            <v>-74只</v>
          </cell>
          <cell r="K145">
            <v>59.022</v>
          </cell>
        </row>
        <row r="146">
          <cell r="A146" t="str">
            <v>01.01.01.284</v>
          </cell>
          <cell r="B146" t="str">
            <v>LG1614770002/1</v>
          </cell>
          <cell r="C146" t="str">
            <v>2.15</v>
          </cell>
          <cell r="D146" t="str">
            <v>济南市场部</v>
          </cell>
          <cell r="E146" t="str">
            <v>只</v>
          </cell>
          <cell r="F146">
            <v>-103</v>
          </cell>
          <cell r="G146" t="str">
            <v>只</v>
          </cell>
          <cell r="H146" t="str">
            <v>-103</v>
          </cell>
          <cell r="I146" t="str">
            <v>1</v>
          </cell>
          <cell r="J146" t="str">
            <v>-103只</v>
          </cell>
          <cell r="K146">
            <v>72.1001</v>
          </cell>
        </row>
        <row r="147">
          <cell r="A147" t="str">
            <v>01.01.01.288</v>
          </cell>
          <cell r="B147" t="str">
            <v>8202B-153</v>
          </cell>
          <cell r="C147" t="str">
            <v>2.26</v>
          </cell>
          <cell r="D147" t="str">
            <v>华菱汽车公司</v>
          </cell>
          <cell r="E147" t="str">
            <v>只</v>
          </cell>
          <cell r="F147">
            <v>524</v>
          </cell>
          <cell r="G147" t="str">
            <v>只</v>
          </cell>
          <cell r="H147" t="str">
            <v>524</v>
          </cell>
          <cell r="I147" t="str">
            <v>1</v>
          </cell>
          <cell r="J147" t="str">
            <v>524只</v>
          </cell>
          <cell r="K147">
            <v>79.5694</v>
          </cell>
        </row>
        <row r="148">
          <cell r="A148" t="str">
            <v>01.01.01.289</v>
          </cell>
          <cell r="B148" t="str">
            <v>1B220821X0003</v>
          </cell>
          <cell r="C148" t="str">
            <v>2.11</v>
          </cell>
          <cell r="D148" t="str">
            <v>福田诸城奥铃厂</v>
          </cell>
          <cell r="E148" t="str">
            <v>只</v>
          </cell>
          <cell r="F148">
            <v>4</v>
          </cell>
          <cell r="G148" t="str">
            <v>只</v>
          </cell>
          <cell r="H148" t="str">
            <v>4</v>
          </cell>
          <cell r="I148" t="str">
            <v>1</v>
          </cell>
          <cell r="J148" t="str">
            <v>4只</v>
          </cell>
          <cell r="K148">
            <v>13.635</v>
          </cell>
        </row>
        <row r="149">
          <cell r="A149" t="str">
            <v>01.01.01.290</v>
          </cell>
          <cell r="B149" t="str">
            <v>L0821010057A0</v>
          </cell>
          <cell r="C149" t="str">
            <v>2.11</v>
          </cell>
          <cell r="D149" t="str">
            <v>福田诸城奥铃厂</v>
          </cell>
          <cell r="E149" t="str">
            <v>只</v>
          </cell>
          <cell r="F149">
            <v>230</v>
          </cell>
          <cell r="G149" t="str">
            <v>只</v>
          </cell>
          <cell r="H149" t="str">
            <v>230</v>
          </cell>
          <cell r="I149" t="str">
            <v>1</v>
          </cell>
          <cell r="J149" t="str">
            <v>230只</v>
          </cell>
          <cell r="K149">
            <v>78.3831</v>
          </cell>
        </row>
        <row r="150">
          <cell r="A150" t="str">
            <v>01.01.01.291</v>
          </cell>
          <cell r="B150" t="str">
            <v>L0821010058A0</v>
          </cell>
          <cell r="C150" t="str">
            <v>2.11</v>
          </cell>
          <cell r="D150" t="str">
            <v>福田诸城奥铃厂</v>
          </cell>
          <cell r="E150" t="str">
            <v>只</v>
          </cell>
          <cell r="F150">
            <v>247</v>
          </cell>
          <cell r="G150" t="str">
            <v>只</v>
          </cell>
          <cell r="H150" t="str">
            <v>247</v>
          </cell>
          <cell r="I150" t="str">
            <v>1</v>
          </cell>
          <cell r="J150" t="str">
            <v>247只</v>
          </cell>
          <cell r="K150">
            <v>78.5717</v>
          </cell>
        </row>
        <row r="151">
          <cell r="A151" t="str">
            <v>01.01.01.292</v>
          </cell>
          <cell r="B151" t="str">
            <v>L0821010177A0</v>
          </cell>
          <cell r="C151" t="str">
            <v>2.11</v>
          </cell>
          <cell r="D151" t="str">
            <v>福田诸城奥铃厂</v>
          </cell>
          <cell r="E151" t="str">
            <v>只</v>
          </cell>
          <cell r="F151">
            <v>274</v>
          </cell>
          <cell r="G151" t="str">
            <v>只</v>
          </cell>
          <cell r="H151" t="str">
            <v>274</v>
          </cell>
          <cell r="I151" t="str">
            <v>1</v>
          </cell>
          <cell r="J151" t="str">
            <v>274只</v>
          </cell>
          <cell r="K151">
            <v>78.3352</v>
          </cell>
        </row>
        <row r="152">
          <cell r="A152" t="str">
            <v>01.01.01.292</v>
          </cell>
          <cell r="B152" t="str">
            <v>L0821010177A0</v>
          </cell>
          <cell r="C152" t="str">
            <v>2.66</v>
          </cell>
          <cell r="D152" t="str">
            <v>奥铃配件库</v>
          </cell>
          <cell r="E152" t="str">
            <v>只</v>
          </cell>
          <cell r="F152">
            <v>50</v>
          </cell>
          <cell r="G152" t="str">
            <v>只</v>
          </cell>
          <cell r="H152" t="str">
            <v>50</v>
          </cell>
          <cell r="I152" t="str">
            <v>1</v>
          </cell>
          <cell r="J152" t="str">
            <v>50只</v>
          </cell>
          <cell r="K152">
            <v>78.3352</v>
          </cell>
        </row>
        <row r="153">
          <cell r="A153" t="str">
            <v>01.01.01.293</v>
          </cell>
          <cell r="B153" t="str">
            <v>L0821010178A0</v>
          </cell>
          <cell r="C153" t="str">
            <v>2.11</v>
          </cell>
          <cell r="D153" t="str">
            <v>福田诸城奥铃厂</v>
          </cell>
          <cell r="E153" t="str">
            <v>只</v>
          </cell>
          <cell r="F153">
            <v>327</v>
          </cell>
          <cell r="G153" t="str">
            <v>只</v>
          </cell>
          <cell r="H153" t="str">
            <v>327</v>
          </cell>
          <cell r="I153" t="str">
            <v>1</v>
          </cell>
          <cell r="J153" t="str">
            <v>327只</v>
          </cell>
          <cell r="K153">
            <v>82.4376</v>
          </cell>
        </row>
        <row r="154">
          <cell r="A154" t="str">
            <v>01.01.01.293</v>
          </cell>
          <cell r="B154" t="str">
            <v>L0821010178A0</v>
          </cell>
          <cell r="C154" t="str">
            <v>2.62</v>
          </cell>
          <cell r="D154" t="str">
            <v>福田配件库（含海外轻卡、海外重卡）</v>
          </cell>
          <cell r="E154" t="str">
            <v>只</v>
          </cell>
          <cell r="F154">
            <v>5</v>
          </cell>
          <cell r="G154" t="str">
            <v>只</v>
          </cell>
          <cell r="H154" t="str">
            <v>5</v>
          </cell>
          <cell r="I154" t="str">
            <v>1</v>
          </cell>
          <cell r="J154" t="str">
            <v>5只</v>
          </cell>
          <cell r="K154">
            <v>82.4376</v>
          </cell>
        </row>
        <row r="155">
          <cell r="A155" t="str">
            <v>01.01.01.293</v>
          </cell>
          <cell r="B155" t="str">
            <v>L0821010178A0</v>
          </cell>
          <cell r="C155" t="str">
            <v>2.66</v>
          </cell>
          <cell r="D155" t="str">
            <v>奥铃配件库</v>
          </cell>
          <cell r="E155" t="str">
            <v>只</v>
          </cell>
          <cell r="F155">
            <v>41</v>
          </cell>
          <cell r="G155" t="str">
            <v>只</v>
          </cell>
          <cell r="H155" t="str">
            <v>41</v>
          </cell>
          <cell r="I155" t="str">
            <v>1</v>
          </cell>
          <cell r="J155" t="str">
            <v>41只</v>
          </cell>
          <cell r="K155">
            <v>82.4376</v>
          </cell>
        </row>
        <row r="156">
          <cell r="A156" t="str">
            <v>01.01.01.294</v>
          </cell>
          <cell r="B156" t="str">
            <v>L0821030006A0</v>
          </cell>
          <cell r="C156" t="str">
            <v>2.11</v>
          </cell>
          <cell r="D156" t="str">
            <v>福田诸城奥铃厂</v>
          </cell>
          <cell r="E156" t="str">
            <v>只</v>
          </cell>
          <cell r="F156">
            <v>454</v>
          </cell>
          <cell r="G156" t="str">
            <v>只</v>
          </cell>
          <cell r="H156" t="str">
            <v>454</v>
          </cell>
          <cell r="I156" t="str">
            <v>1</v>
          </cell>
          <cell r="J156" t="str">
            <v>454只</v>
          </cell>
          <cell r="K156">
            <v>19.2183</v>
          </cell>
        </row>
        <row r="157">
          <cell r="A157" t="str">
            <v>01.01.01.294</v>
          </cell>
          <cell r="B157" t="str">
            <v>L0821030006A0</v>
          </cell>
          <cell r="C157" t="str">
            <v>2.66</v>
          </cell>
          <cell r="D157" t="str">
            <v>奥铃配件库</v>
          </cell>
          <cell r="E157" t="str">
            <v>只</v>
          </cell>
          <cell r="F157">
            <v>-2</v>
          </cell>
          <cell r="G157" t="str">
            <v>只</v>
          </cell>
          <cell r="H157" t="str">
            <v>-2</v>
          </cell>
          <cell r="I157" t="str">
            <v>1</v>
          </cell>
          <cell r="J157" t="str">
            <v>-2只</v>
          </cell>
          <cell r="K157">
            <v>19.2183</v>
          </cell>
        </row>
        <row r="158">
          <cell r="A158" t="str">
            <v>01.01.01.298</v>
          </cell>
          <cell r="B158" t="str">
            <v>TG16427700030/1</v>
          </cell>
          <cell r="C158" t="str">
            <v>2.15</v>
          </cell>
          <cell r="D158" t="str">
            <v>济南市场部</v>
          </cell>
          <cell r="E158" t="str">
            <v>只</v>
          </cell>
          <cell r="F158">
            <v>-1032</v>
          </cell>
          <cell r="G158" t="str">
            <v>只</v>
          </cell>
          <cell r="H158" t="str">
            <v>-1,032</v>
          </cell>
          <cell r="I158" t="str">
            <v>1</v>
          </cell>
          <cell r="J158" t="str">
            <v>-1032只</v>
          </cell>
          <cell r="K158">
            <v>133.6485</v>
          </cell>
        </row>
        <row r="159">
          <cell r="A159" t="str">
            <v>01.01.01.299</v>
          </cell>
          <cell r="B159" t="str">
            <v>TG16427700040/1</v>
          </cell>
          <cell r="C159" t="str">
            <v>2.15</v>
          </cell>
          <cell r="D159" t="str">
            <v>济南市场部</v>
          </cell>
          <cell r="E159" t="str">
            <v>只</v>
          </cell>
          <cell r="F159">
            <v>-1034</v>
          </cell>
          <cell r="G159" t="str">
            <v>只</v>
          </cell>
          <cell r="H159" t="str">
            <v>-1,034</v>
          </cell>
          <cell r="I159" t="str">
            <v>1</v>
          </cell>
          <cell r="J159" t="str">
            <v>-1034只</v>
          </cell>
          <cell r="K159">
            <v>141.8536</v>
          </cell>
        </row>
        <row r="160">
          <cell r="A160" t="str">
            <v>01.01.01.300</v>
          </cell>
          <cell r="B160" t="str">
            <v>L082100000003欧马可左后视镜总成</v>
          </cell>
          <cell r="C160" t="str">
            <v>2.11</v>
          </cell>
          <cell r="D160" t="str">
            <v>福田诸城奥铃厂</v>
          </cell>
          <cell r="E160" t="str">
            <v>件</v>
          </cell>
          <cell r="F160">
            <v>-396</v>
          </cell>
          <cell r="G160" t="str">
            <v>件</v>
          </cell>
          <cell r="H160" t="str">
            <v>-396</v>
          </cell>
          <cell r="I160" t="str">
            <v>1</v>
          </cell>
          <cell r="J160" t="str">
            <v>-396件</v>
          </cell>
          <cell r="K160">
            <v>47.6955</v>
          </cell>
        </row>
        <row r="161">
          <cell r="A161" t="str">
            <v>01.01.01.301</v>
          </cell>
          <cell r="B161" t="str">
            <v>L082100000004欧马可右后视镜总成</v>
          </cell>
          <cell r="C161" t="str">
            <v>2.11</v>
          </cell>
          <cell r="D161" t="str">
            <v>福田诸城奥铃厂</v>
          </cell>
          <cell r="E161" t="str">
            <v>件</v>
          </cell>
          <cell r="F161">
            <v>-406</v>
          </cell>
          <cell r="G161" t="str">
            <v>件</v>
          </cell>
          <cell r="H161" t="str">
            <v>-406</v>
          </cell>
          <cell r="I161" t="str">
            <v>1</v>
          </cell>
          <cell r="J161" t="str">
            <v>-406件</v>
          </cell>
          <cell r="K161">
            <v>46.9796</v>
          </cell>
        </row>
        <row r="162">
          <cell r="A162" t="str">
            <v>01.01.01.302</v>
          </cell>
          <cell r="B162" t="str">
            <v>北奔左5008101716</v>
          </cell>
          <cell r="C162" t="str">
            <v>2.24</v>
          </cell>
          <cell r="D162" t="str">
            <v>北奔重汽公司</v>
          </cell>
          <cell r="E162" t="str">
            <v>件</v>
          </cell>
          <cell r="F162">
            <v>735</v>
          </cell>
          <cell r="G162" t="str">
            <v>件</v>
          </cell>
          <cell r="H162" t="str">
            <v>735</v>
          </cell>
          <cell r="I162" t="str">
            <v>1</v>
          </cell>
          <cell r="J162" t="str">
            <v>735件</v>
          </cell>
          <cell r="K162">
            <v>98.9821</v>
          </cell>
        </row>
        <row r="163">
          <cell r="A163" t="str">
            <v>01.01.01.303</v>
          </cell>
          <cell r="B163" t="str">
            <v>北奔右5008101816</v>
          </cell>
          <cell r="C163" t="str">
            <v>2.24</v>
          </cell>
          <cell r="D163" t="str">
            <v>北奔重汽公司</v>
          </cell>
          <cell r="E163" t="str">
            <v>件</v>
          </cell>
          <cell r="F163">
            <v>724</v>
          </cell>
          <cell r="G163" t="str">
            <v>件</v>
          </cell>
          <cell r="H163" t="str">
            <v>724</v>
          </cell>
          <cell r="I163" t="str">
            <v>1</v>
          </cell>
          <cell r="J163" t="str">
            <v>724件</v>
          </cell>
          <cell r="K163">
            <v>98.9925</v>
          </cell>
        </row>
        <row r="164">
          <cell r="A164" t="str">
            <v>01.01.01.304</v>
          </cell>
          <cell r="B164" t="str">
            <v>H2821010100A0   VT新国标左后视镜</v>
          </cell>
          <cell r="C164" t="str">
            <v>2.11</v>
          </cell>
          <cell r="D164" t="str">
            <v>福田诸城奥铃厂</v>
          </cell>
          <cell r="E164" t="str">
            <v>件</v>
          </cell>
          <cell r="F164">
            <v>-2</v>
          </cell>
          <cell r="G164" t="str">
            <v>件</v>
          </cell>
          <cell r="H164" t="str">
            <v>-2</v>
          </cell>
          <cell r="I164" t="str">
            <v>1</v>
          </cell>
          <cell r="J164" t="str">
            <v>-2件</v>
          </cell>
          <cell r="K164">
            <v>106.749</v>
          </cell>
        </row>
        <row r="165">
          <cell r="A165" t="str">
            <v>01.01.01.304</v>
          </cell>
          <cell r="B165" t="str">
            <v>H2821010100A0   VT新国标左后视镜</v>
          </cell>
          <cell r="C165" t="str">
            <v>2.57</v>
          </cell>
          <cell r="D165" t="str">
            <v>福田戴姆勒库</v>
          </cell>
          <cell r="E165" t="str">
            <v>件</v>
          </cell>
          <cell r="F165">
            <v>2184</v>
          </cell>
          <cell r="G165" t="str">
            <v>件</v>
          </cell>
          <cell r="H165" t="str">
            <v>2,184</v>
          </cell>
          <cell r="I165" t="str">
            <v>1</v>
          </cell>
          <cell r="J165" t="str">
            <v>2184件</v>
          </cell>
          <cell r="K165">
            <v>106.749</v>
          </cell>
        </row>
        <row r="166">
          <cell r="A166" t="str">
            <v>01.01.01.304</v>
          </cell>
          <cell r="B166" t="str">
            <v>H2821010100A0   VT新国标左后视镜</v>
          </cell>
          <cell r="C166" t="str">
            <v>2.59</v>
          </cell>
          <cell r="D166" t="str">
            <v>戴姆勒保外库</v>
          </cell>
          <cell r="E166" t="str">
            <v>件</v>
          </cell>
          <cell r="F166">
            <v>196</v>
          </cell>
          <cell r="G166" t="str">
            <v>件</v>
          </cell>
          <cell r="H166" t="str">
            <v>196</v>
          </cell>
          <cell r="I166" t="str">
            <v>1</v>
          </cell>
          <cell r="J166" t="str">
            <v>196件</v>
          </cell>
          <cell r="K166">
            <v>106.749</v>
          </cell>
        </row>
        <row r="167">
          <cell r="A167" t="str">
            <v>01.01.01.304</v>
          </cell>
          <cell r="B167" t="str">
            <v>H2821010100A0   VT新国标左后视镜</v>
          </cell>
          <cell r="C167" t="str">
            <v>2.66</v>
          </cell>
          <cell r="D167" t="str">
            <v>奥铃配件库</v>
          </cell>
          <cell r="E167" t="str">
            <v>件</v>
          </cell>
          <cell r="F167">
            <v>12</v>
          </cell>
          <cell r="G167" t="str">
            <v>件</v>
          </cell>
          <cell r="H167" t="str">
            <v>12</v>
          </cell>
          <cell r="I167" t="str">
            <v>1</v>
          </cell>
          <cell r="J167" t="str">
            <v>12件</v>
          </cell>
          <cell r="K167">
            <v>106.749</v>
          </cell>
        </row>
        <row r="168">
          <cell r="A168" t="str">
            <v>01.01.01.305</v>
          </cell>
          <cell r="B168" t="str">
            <v>H2821010200A0   VT新国标右后视镜</v>
          </cell>
          <cell r="C168" t="str">
            <v>2.11</v>
          </cell>
          <cell r="D168" t="str">
            <v>福田诸城奥铃厂</v>
          </cell>
          <cell r="E168" t="str">
            <v>件</v>
          </cell>
          <cell r="F168">
            <v>-2</v>
          </cell>
          <cell r="G168" t="str">
            <v>件</v>
          </cell>
          <cell r="H168" t="str">
            <v>-2</v>
          </cell>
          <cell r="I168" t="str">
            <v>1</v>
          </cell>
          <cell r="J168" t="str">
            <v>-2件</v>
          </cell>
          <cell r="K168">
            <v>103.6894</v>
          </cell>
        </row>
        <row r="169">
          <cell r="A169" t="str">
            <v>01.01.01.305</v>
          </cell>
          <cell r="B169" t="str">
            <v>H2821010200A0   VT新国标右后视镜</v>
          </cell>
          <cell r="C169" t="str">
            <v>2.57</v>
          </cell>
          <cell r="D169" t="str">
            <v>福田戴姆勒库</v>
          </cell>
          <cell r="E169" t="str">
            <v>件</v>
          </cell>
          <cell r="F169">
            <v>2602</v>
          </cell>
          <cell r="G169" t="str">
            <v>件</v>
          </cell>
          <cell r="H169" t="str">
            <v>2,602</v>
          </cell>
          <cell r="I169" t="str">
            <v>1</v>
          </cell>
          <cell r="J169" t="str">
            <v>2602件</v>
          </cell>
          <cell r="K169">
            <v>103.6894</v>
          </cell>
        </row>
        <row r="170">
          <cell r="A170" t="str">
            <v>01.01.01.305</v>
          </cell>
          <cell r="B170" t="str">
            <v>H2821010200A0   VT新国标右后视镜</v>
          </cell>
          <cell r="C170" t="str">
            <v>2.58</v>
          </cell>
          <cell r="D170" t="str">
            <v>戴姆勒保内库</v>
          </cell>
          <cell r="E170" t="str">
            <v>件</v>
          </cell>
          <cell r="F170">
            <v>10</v>
          </cell>
          <cell r="G170" t="str">
            <v>件</v>
          </cell>
          <cell r="H170" t="str">
            <v>10</v>
          </cell>
          <cell r="I170" t="str">
            <v>1</v>
          </cell>
          <cell r="J170" t="str">
            <v>10件</v>
          </cell>
          <cell r="K170">
            <v>103.6894</v>
          </cell>
        </row>
        <row r="171">
          <cell r="A171" t="str">
            <v>01.01.01.305</v>
          </cell>
          <cell r="B171" t="str">
            <v>H2821010200A0   VT新国标右后视镜</v>
          </cell>
          <cell r="C171" t="str">
            <v>2.59</v>
          </cell>
          <cell r="D171" t="str">
            <v>戴姆勒保外库</v>
          </cell>
          <cell r="E171" t="str">
            <v>件</v>
          </cell>
          <cell r="F171">
            <v>236</v>
          </cell>
          <cell r="G171" t="str">
            <v>件</v>
          </cell>
          <cell r="H171" t="str">
            <v>236</v>
          </cell>
          <cell r="I171" t="str">
            <v>1</v>
          </cell>
          <cell r="J171" t="str">
            <v>236件</v>
          </cell>
          <cell r="K171">
            <v>103.6894</v>
          </cell>
        </row>
        <row r="172">
          <cell r="A172" t="str">
            <v>01.01.01.305</v>
          </cell>
          <cell r="B172" t="str">
            <v>H2821010200A0   VT新国标右后视镜</v>
          </cell>
          <cell r="C172" t="str">
            <v>2.62</v>
          </cell>
          <cell r="D172" t="str">
            <v>福田配件库（含海外轻卡、海外重卡）</v>
          </cell>
          <cell r="E172" t="str">
            <v>件</v>
          </cell>
          <cell r="F172">
            <v>10</v>
          </cell>
          <cell r="G172" t="str">
            <v>件</v>
          </cell>
          <cell r="H172" t="str">
            <v>10</v>
          </cell>
          <cell r="I172" t="str">
            <v>1</v>
          </cell>
          <cell r="J172" t="str">
            <v>10件</v>
          </cell>
          <cell r="K172">
            <v>103.6894</v>
          </cell>
        </row>
        <row r="173">
          <cell r="A173" t="str">
            <v>01.01.01.305</v>
          </cell>
          <cell r="B173" t="str">
            <v>H2821010200A0   VT新国标右后视镜</v>
          </cell>
          <cell r="C173" t="str">
            <v>2.66</v>
          </cell>
          <cell r="D173" t="str">
            <v>奥铃配件库</v>
          </cell>
          <cell r="E173" t="str">
            <v>件</v>
          </cell>
          <cell r="F173">
            <v>12</v>
          </cell>
          <cell r="G173" t="str">
            <v>件</v>
          </cell>
          <cell r="H173" t="str">
            <v>12</v>
          </cell>
          <cell r="I173" t="str">
            <v>1</v>
          </cell>
          <cell r="J173" t="str">
            <v>12件</v>
          </cell>
          <cell r="K173">
            <v>103.6894</v>
          </cell>
        </row>
        <row r="174">
          <cell r="A174" t="str">
            <v>01.01.01.306</v>
          </cell>
          <cell r="B174" t="str">
            <v>WG1664771041  C7补盲镜</v>
          </cell>
          <cell r="C174" t="str">
            <v>2.15</v>
          </cell>
          <cell r="D174" t="str">
            <v>济南市场部</v>
          </cell>
          <cell r="E174" t="str">
            <v>件</v>
          </cell>
          <cell r="F174">
            <v>487</v>
          </cell>
          <cell r="G174" t="str">
            <v>件</v>
          </cell>
          <cell r="H174" t="str">
            <v>487</v>
          </cell>
          <cell r="I174" t="str">
            <v>1</v>
          </cell>
          <cell r="J174" t="str">
            <v>487件</v>
          </cell>
          <cell r="K174">
            <v>26.7367</v>
          </cell>
        </row>
        <row r="175">
          <cell r="A175" t="str">
            <v>01.01.01.307</v>
          </cell>
          <cell r="B175" t="str">
            <v>L0821034001A0A2路面镜</v>
          </cell>
          <cell r="C175" t="str">
            <v>2.11</v>
          </cell>
          <cell r="D175" t="str">
            <v>福田诸城奥铃厂</v>
          </cell>
          <cell r="E175" t="str">
            <v>件</v>
          </cell>
          <cell r="F175">
            <v>2371</v>
          </cell>
          <cell r="G175" t="str">
            <v>件</v>
          </cell>
          <cell r="H175" t="str">
            <v>2,371</v>
          </cell>
          <cell r="I175" t="str">
            <v>1</v>
          </cell>
          <cell r="J175" t="str">
            <v>2371件</v>
          </cell>
          <cell r="K175">
            <v>15.7462</v>
          </cell>
        </row>
        <row r="176">
          <cell r="A176" t="str">
            <v>01.01.01.307</v>
          </cell>
          <cell r="B176" t="str">
            <v>L0821034001A0A2路面镜</v>
          </cell>
          <cell r="C176" t="str">
            <v>2.57</v>
          </cell>
          <cell r="D176" t="str">
            <v>福田戴姆勒库</v>
          </cell>
          <cell r="E176" t="str">
            <v>件</v>
          </cell>
          <cell r="F176">
            <v>-20</v>
          </cell>
          <cell r="G176" t="str">
            <v>件</v>
          </cell>
          <cell r="H176" t="str">
            <v>-20</v>
          </cell>
          <cell r="I176" t="str">
            <v>1</v>
          </cell>
          <cell r="J176" t="str">
            <v>-20件</v>
          </cell>
          <cell r="K176">
            <v>15.7462</v>
          </cell>
        </row>
        <row r="177">
          <cell r="A177" t="str">
            <v>01.01.01.307</v>
          </cell>
          <cell r="B177" t="str">
            <v>L0821034001A0A2路面镜</v>
          </cell>
          <cell r="C177" t="str">
            <v>2.66</v>
          </cell>
          <cell r="D177" t="str">
            <v>奥铃配件库</v>
          </cell>
          <cell r="E177" t="str">
            <v>件</v>
          </cell>
          <cell r="F177">
            <v>198</v>
          </cell>
          <cell r="G177" t="str">
            <v>件</v>
          </cell>
          <cell r="H177" t="str">
            <v>198</v>
          </cell>
          <cell r="I177" t="str">
            <v>1</v>
          </cell>
          <cell r="J177" t="str">
            <v>198件</v>
          </cell>
          <cell r="K177">
            <v>15.7462</v>
          </cell>
        </row>
        <row r="178">
          <cell r="A178" t="str">
            <v>01.01.01.308</v>
          </cell>
          <cell r="B178" t="str">
            <v>H0821030100A0  ETX补盲镜（新国标）</v>
          </cell>
          <cell r="C178" t="str">
            <v>2.03</v>
          </cell>
          <cell r="D178" t="str">
            <v>北京荣昌公司</v>
          </cell>
          <cell r="E178" t="str">
            <v>件</v>
          </cell>
          <cell r="F178">
            <v>1580</v>
          </cell>
          <cell r="G178" t="str">
            <v>件</v>
          </cell>
          <cell r="H178" t="str">
            <v>1,580</v>
          </cell>
          <cell r="I178" t="str">
            <v>1</v>
          </cell>
          <cell r="J178" t="str">
            <v>1580件</v>
          </cell>
          <cell r="K178">
            <v>21.6758</v>
          </cell>
        </row>
        <row r="179">
          <cell r="A179" t="str">
            <v>01.01.01.308</v>
          </cell>
          <cell r="B179" t="str">
            <v>H0821030100A0  ETX补盲镜（新国标）</v>
          </cell>
          <cell r="C179" t="str">
            <v>2.57</v>
          </cell>
          <cell r="D179" t="str">
            <v>福田戴姆勒库</v>
          </cell>
          <cell r="E179" t="str">
            <v>件</v>
          </cell>
          <cell r="F179">
            <v>2990</v>
          </cell>
          <cell r="G179" t="str">
            <v>件</v>
          </cell>
          <cell r="H179" t="str">
            <v>2,990</v>
          </cell>
          <cell r="I179" t="str">
            <v>1</v>
          </cell>
          <cell r="J179" t="str">
            <v>2990件</v>
          </cell>
          <cell r="K179">
            <v>21.6758</v>
          </cell>
        </row>
        <row r="180">
          <cell r="A180" t="str">
            <v>01.01.01.308</v>
          </cell>
          <cell r="B180" t="str">
            <v>H0821030100A0  ETX补盲镜（新国标）</v>
          </cell>
          <cell r="C180" t="str">
            <v>2.58</v>
          </cell>
          <cell r="D180" t="str">
            <v>戴姆勒保内库</v>
          </cell>
          <cell r="E180" t="str">
            <v>件</v>
          </cell>
          <cell r="F180">
            <v>190</v>
          </cell>
          <cell r="G180" t="str">
            <v>件</v>
          </cell>
          <cell r="H180" t="str">
            <v>190</v>
          </cell>
          <cell r="I180" t="str">
            <v>1</v>
          </cell>
          <cell r="J180" t="str">
            <v>190件</v>
          </cell>
          <cell r="K180">
            <v>21.6758</v>
          </cell>
        </row>
        <row r="181">
          <cell r="A181" t="str">
            <v>01.01.01.308</v>
          </cell>
          <cell r="B181" t="str">
            <v>H0821030100A0  ETX补盲镜（新国标）</v>
          </cell>
          <cell r="C181" t="str">
            <v>2.59</v>
          </cell>
          <cell r="D181" t="str">
            <v>戴姆勒保外库</v>
          </cell>
          <cell r="E181" t="str">
            <v>件</v>
          </cell>
          <cell r="F181">
            <v>-50</v>
          </cell>
          <cell r="G181" t="str">
            <v>件</v>
          </cell>
          <cell r="H181" t="str">
            <v>-50</v>
          </cell>
          <cell r="I181" t="str">
            <v>1</v>
          </cell>
          <cell r="J181" t="str">
            <v>-50件</v>
          </cell>
          <cell r="K181">
            <v>21.6758</v>
          </cell>
        </row>
        <row r="182">
          <cell r="A182" t="str">
            <v>01.01.01.308</v>
          </cell>
          <cell r="B182" t="str">
            <v>H0821030100A0  ETX补盲镜（新国标）</v>
          </cell>
          <cell r="C182" t="str">
            <v>2.64</v>
          </cell>
          <cell r="D182" t="str">
            <v>雷萨重工库</v>
          </cell>
          <cell r="E182" t="str">
            <v>件</v>
          </cell>
          <cell r="F182">
            <v>75</v>
          </cell>
          <cell r="G182" t="str">
            <v>件</v>
          </cell>
          <cell r="H182" t="str">
            <v>75</v>
          </cell>
          <cell r="I182" t="str">
            <v>1</v>
          </cell>
          <cell r="J182" t="str">
            <v>75件</v>
          </cell>
          <cell r="K182">
            <v>21.6758</v>
          </cell>
        </row>
        <row r="183">
          <cell r="A183" t="str">
            <v>01.01.01.309</v>
          </cell>
          <cell r="B183" t="str">
            <v>H4821020001A0H4D侧下视镜</v>
          </cell>
          <cell r="C183" t="str">
            <v>2.57</v>
          </cell>
          <cell r="D183" t="str">
            <v>福田戴姆勒库</v>
          </cell>
          <cell r="E183" t="str">
            <v>件</v>
          </cell>
          <cell r="F183">
            <v>1552</v>
          </cell>
          <cell r="G183" t="str">
            <v>件</v>
          </cell>
          <cell r="H183" t="str">
            <v>1,552</v>
          </cell>
          <cell r="I183" t="str">
            <v>1</v>
          </cell>
          <cell r="J183" t="str">
            <v>1552件</v>
          </cell>
          <cell r="K183">
            <v>66.3504</v>
          </cell>
        </row>
        <row r="184">
          <cell r="A184" t="str">
            <v>01.01.01.309</v>
          </cell>
          <cell r="B184" t="str">
            <v>H4821020001A0H4D侧下视镜</v>
          </cell>
          <cell r="C184" t="str">
            <v>2.58</v>
          </cell>
          <cell r="D184" t="str">
            <v>戴姆勒保内库</v>
          </cell>
          <cell r="E184" t="str">
            <v>件</v>
          </cell>
          <cell r="F184">
            <v>-12</v>
          </cell>
          <cell r="G184" t="str">
            <v>件</v>
          </cell>
          <cell r="H184" t="str">
            <v>-12</v>
          </cell>
          <cell r="I184" t="str">
            <v>1</v>
          </cell>
          <cell r="J184" t="str">
            <v>-12件</v>
          </cell>
          <cell r="K184">
            <v>66.3504</v>
          </cell>
        </row>
        <row r="185">
          <cell r="A185" t="str">
            <v>01.01.01.309</v>
          </cell>
          <cell r="B185" t="str">
            <v>H4821020001A0H4D侧下视镜</v>
          </cell>
          <cell r="C185" t="str">
            <v>2.59</v>
          </cell>
          <cell r="D185" t="str">
            <v>戴姆勒保外库</v>
          </cell>
          <cell r="E185" t="str">
            <v>件</v>
          </cell>
          <cell r="F185">
            <v>430</v>
          </cell>
          <cell r="G185" t="str">
            <v>件</v>
          </cell>
          <cell r="H185" t="str">
            <v>430</v>
          </cell>
          <cell r="I185" t="str">
            <v>1</v>
          </cell>
          <cell r="J185" t="str">
            <v>430件</v>
          </cell>
          <cell r="K185">
            <v>66.3504</v>
          </cell>
        </row>
        <row r="186">
          <cell r="A186" t="str">
            <v>01.01.01.310</v>
          </cell>
          <cell r="B186" t="str">
            <v>H0821010104A0 ETX新国标改型左后视镜（手动）</v>
          </cell>
          <cell r="C186" t="str">
            <v>2.11</v>
          </cell>
          <cell r="D186" t="str">
            <v>福田诸城奥铃厂</v>
          </cell>
          <cell r="E186" t="str">
            <v>件</v>
          </cell>
          <cell r="F186">
            <v>-20</v>
          </cell>
          <cell r="G186" t="str">
            <v>件</v>
          </cell>
          <cell r="H186" t="str">
            <v>-20</v>
          </cell>
          <cell r="I186" t="str">
            <v>1</v>
          </cell>
          <cell r="J186" t="str">
            <v>-20件</v>
          </cell>
          <cell r="K186">
            <v>120.4423</v>
          </cell>
        </row>
        <row r="187">
          <cell r="A187" t="str">
            <v>01.01.01.310</v>
          </cell>
          <cell r="B187" t="str">
            <v>H0821010104A0 ETX新国标改型左后视镜（手动）</v>
          </cell>
          <cell r="C187" t="str">
            <v>2.57</v>
          </cell>
          <cell r="D187" t="str">
            <v>福田戴姆勒库</v>
          </cell>
          <cell r="E187" t="str">
            <v>件</v>
          </cell>
          <cell r="F187">
            <v>646</v>
          </cell>
          <cell r="G187" t="str">
            <v>件</v>
          </cell>
          <cell r="H187" t="str">
            <v>646</v>
          </cell>
          <cell r="I187" t="str">
            <v>1</v>
          </cell>
          <cell r="J187" t="str">
            <v>646件</v>
          </cell>
          <cell r="K187">
            <v>120.4423</v>
          </cell>
        </row>
        <row r="188">
          <cell r="A188" t="str">
            <v>01.01.01.310</v>
          </cell>
          <cell r="B188" t="str">
            <v>H0821010104A0 ETX新国标改型左后视镜（手动）</v>
          </cell>
          <cell r="C188" t="str">
            <v>2.59</v>
          </cell>
          <cell r="D188" t="str">
            <v>戴姆勒保外库</v>
          </cell>
          <cell r="E188" t="str">
            <v>件</v>
          </cell>
          <cell r="F188">
            <v>2</v>
          </cell>
          <cell r="G188" t="str">
            <v>件</v>
          </cell>
          <cell r="H188" t="str">
            <v>2</v>
          </cell>
          <cell r="I188" t="str">
            <v>1</v>
          </cell>
          <cell r="J188" t="str">
            <v>2件</v>
          </cell>
          <cell r="K188">
            <v>120.4423</v>
          </cell>
        </row>
        <row r="189">
          <cell r="A189" t="str">
            <v>01.01.01.310</v>
          </cell>
          <cell r="B189" t="str">
            <v>H0821010104A0 ETX新国标改型左后视镜（手动）</v>
          </cell>
          <cell r="C189" t="str">
            <v>2.64</v>
          </cell>
          <cell r="D189" t="str">
            <v>雷萨重工库</v>
          </cell>
          <cell r="E189" t="str">
            <v>件</v>
          </cell>
          <cell r="F189">
            <v>-7</v>
          </cell>
          <cell r="G189" t="str">
            <v>件</v>
          </cell>
          <cell r="H189" t="str">
            <v>-7</v>
          </cell>
          <cell r="I189" t="str">
            <v>1</v>
          </cell>
          <cell r="J189" t="str">
            <v>-7件</v>
          </cell>
          <cell r="K189">
            <v>120.4423</v>
          </cell>
        </row>
        <row r="190">
          <cell r="A190" t="str">
            <v>01.01.01.310</v>
          </cell>
          <cell r="B190" t="str">
            <v>H0821010104A0 ETX新国标改型左后视镜（手动）</v>
          </cell>
          <cell r="C190" t="str">
            <v>2.66</v>
          </cell>
          <cell r="D190" t="str">
            <v>奥铃配件库</v>
          </cell>
          <cell r="E190" t="str">
            <v>件</v>
          </cell>
          <cell r="F190">
            <v>1</v>
          </cell>
          <cell r="G190" t="str">
            <v>件</v>
          </cell>
          <cell r="H190" t="str">
            <v>1</v>
          </cell>
          <cell r="I190" t="str">
            <v>1</v>
          </cell>
          <cell r="J190" t="str">
            <v>1件</v>
          </cell>
          <cell r="K190">
            <v>120.4423</v>
          </cell>
        </row>
        <row r="191">
          <cell r="A191" t="str">
            <v>01.01.01.311</v>
          </cell>
          <cell r="B191" t="str">
            <v>H01821010203A0 ETX新国标改型右后视镜（手动）</v>
          </cell>
          <cell r="C191" t="str">
            <v>2.11</v>
          </cell>
          <cell r="D191" t="str">
            <v>福田诸城奥铃厂</v>
          </cell>
          <cell r="E191" t="str">
            <v>件</v>
          </cell>
          <cell r="F191">
            <v>-20</v>
          </cell>
          <cell r="G191" t="str">
            <v>件</v>
          </cell>
          <cell r="H191" t="str">
            <v>-20</v>
          </cell>
          <cell r="I191" t="str">
            <v>1</v>
          </cell>
          <cell r="J191" t="str">
            <v>-20件</v>
          </cell>
          <cell r="K191">
            <v>124.8361</v>
          </cell>
        </row>
        <row r="192">
          <cell r="A192" t="str">
            <v>01.01.01.311</v>
          </cell>
          <cell r="B192" t="str">
            <v>H01821010203A0 ETX新国标改型右后视镜（手动）</v>
          </cell>
          <cell r="C192" t="str">
            <v>2.57</v>
          </cell>
          <cell r="D192" t="str">
            <v>福田戴姆勒库</v>
          </cell>
          <cell r="E192" t="str">
            <v>件</v>
          </cell>
          <cell r="F192">
            <v>792</v>
          </cell>
          <cell r="G192" t="str">
            <v>件</v>
          </cell>
          <cell r="H192" t="str">
            <v>792</v>
          </cell>
          <cell r="I192" t="str">
            <v>1</v>
          </cell>
          <cell r="J192" t="str">
            <v>792件</v>
          </cell>
          <cell r="K192">
            <v>124.8361</v>
          </cell>
        </row>
        <row r="193">
          <cell r="A193" t="str">
            <v>01.01.01.311</v>
          </cell>
          <cell r="B193" t="str">
            <v>H01821010203A0 ETX新国标改型右后视镜（手动）</v>
          </cell>
          <cell r="C193" t="str">
            <v>2.59</v>
          </cell>
          <cell r="D193" t="str">
            <v>戴姆勒保外库</v>
          </cell>
          <cell r="E193" t="str">
            <v>件</v>
          </cell>
          <cell r="F193">
            <v>-24</v>
          </cell>
          <cell r="G193" t="str">
            <v>件</v>
          </cell>
          <cell r="H193" t="str">
            <v>-24</v>
          </cell>
          <cell r="I193" t="str">
            <v>1</v>
          </cell>
          <cell r="J193" t="str">
            <v>-24件</v>
          </cell>
          <cell r="K193">
            <v>124.8361</v>
          </cell>
        </row>
        <row r="194">
          <cell r="A194" t="str">
            <v>01.01.01.311</v>
          </cell>
          <cell r="B194" t="str">
            <v>H01821010203A0 ETX新国标改型右后视镜（手动）</v>
          </cell>
          <cell r="C194" t="str">
            <v>2.64</v>
          </cell>
          <cell r="D194" t="str">
            <v>雷萨重工库</v>
          </cell>
          <cell r="E194" t="str">
            <v>件</v>
          </cell>
          <cell r="F194">
            <v>8</v>
          </cell>
          <cell r="G194" t="str">
            <v>件</v>
          </cell>
          <cell r="H194" t="str">
            <v>8</v>
          </cell>
          <cell r="I194" t="str">
            <v>1</v>
          </cell>
          <cell r="J194" t="str">
            <v>8件</v>
          </cell>
          <cell r="K194">
            <v>124.8361</v>
          </cell>
        </row>
        <row r="195">
          <cell r="A195" t="str">
            <v>01.01.01.312</v>
          </cell>
          <cell r="B195" t="str">
            <v>H1821010100A0 2280左后视镜（新国标）</v>
          </cell>
          <cell r="C195" t="str">
            <v>2.57</v>
          </cell>
          <cell r="D195" t="str">
            <v>福田戴姆勒库</v>
          </cell>
          <cell r="E195" t="str">
            <v>件</v>
          </cell>
          <cell r="F195">
            <v>529</v>
          </cell>
          <cell r="G195" t="str">
            <v>件</v>
          </cell>
          <cell r="H195" t="str">
            <v>529</v>
          </cell>
          <cell r="I195" t="str">
            <v>1</v>
          </cell>
          <cell r="J195" t="str">
            <v>529件</v>
          </cell>
          <cell r="K195">
            <v>95.4446</v>
          </cell>
        </row>
        <row r="196">
          <cell r="A196" t="str">
            <v>01.01.01.312</v>
          </cell>
          <cell r="B196" t="str">
            <v>H1821010100A0 2280左后视镜（新国标）</v>
          </cell>
          <cell r="C196" t="str">
            <v>2.59</v>
          </cell>
          <cell r="D196" t="str">
            <v>戴姆勒保外库</v>
          </cell>
          <cell r="E196" t="str">
            <v>件</v>
          </cell>
          <cell r="F196">
            <v>31</v>
          </cell>
          <cell r="G196" t="str">
            <v>件</v>
          </cell>
          <cell r="H196" t="str">
            <v>31</v>
          </cell>
          <cell r="I196" t="str">
            <v>1</v>
          </cell>
          <cell r="J196" t="str">
            <v>31件</v>
          </cell>
          <cell r="K196">
            <v>95.4446</v>
          </cell>
        </row>
        <row r="197">
          <cell r="A197" t="str">
            <v>01.01.01.312</v>
          </cell>
          <cell r="B197" t="str">
            <v>H1821010100A0 2280左后视镜（新国标）</v>
          </cell>
          <cell r="C197" t="str">
            <v>2.64</v>
          </cell>
          <cell r="D197" t="str">
            <v>雷萨重工库</v>
          </cell>
          <cell r="E197" t="str">
            <v>件</v>
          </cell>
          <cell r="F197">
            <v>21</v>
          </cell>
          <cell r="G197" t="str">
            <v>件</v>
          </cell>
          <cell r="H197" t="str">
            <v>21</v>
          </cell>
          <cell r="I197" t="str">
            <v>1</v>
          </cell>
          <cell r="J197" t="str">
            <v>21件</v>
          </cell>
          <cell r="K197">
            <v>95.4446</v>
          </cell>
        </row>
        <row r="198">
          <cell r="A198" t="str">
            <v>01.01.01.313</v>
          </cell>
          <cell r="B198" t="str">
            <v>H1821010200A0 2280右后视镜（新国标）</v>
          </cell>
          <cell r="C198" t="str">
            <v>2.57</v>
          </cell>
          <cell r="D198" t="str">
            <v>福田戴姆勒库</v>
          </cell>
          <cell r="E198" t="str">
            <v>件</v>
          </cell>
          <cell r="F198">
            <v>499</v>
          </cell>
          <cell r="G198" t="str">
            <v>件</v>
          </cell>
          <cell r="H198" t="str">
            <v>499</v>
          </cell>
          <cell r="I198" t="str">
            <v>1</v>
          </cell>
          <cell r="J198" t="str">
            <v>499件</v>
          </cell>
          <cell r="K198">
            <v>95.4307</v>
          </cell>
        </row>
        <row r="199">
          <cell r="A199" t="str">
            <v>01.01.01.313</v>
          </cell>
          <cell r="B199" t="str">
            <v>H1821010200A0 2280右后视镜（新国标）</v>
          </cell>
          <cell r="C199" t="str">
            <v>2.58</v>
          </cell>
          <cell r="D199" t="str">
            <v>戴姆勒保内库</v>
          </cell>
          <cell r="E199" t="str">
            <v>件</v>
          </cell>
          <cell r="F199">
            <v>18</v>
          </cell>
          <cell r="G199" t="str">
            <v>件</v>
          </cell>
          <cell r="H199" t="str">
            <v>18</v>
          </cell>
          <cell r="I199" t="str">
            <v>1</v>
          </cell>
          <cell r="J199" t="str">
            <v>18件</v>
          </cell>
          <cell r="K199">
            <v>95.4307</v>
          </cell>
        </row>
        <row r="200">
          <cell r="A200" t="str">
            <v>01.01.01.313</v>
          </cell>
          <cell r="B200" t="str">
            <v>H1821010200A0 2280右后视镜（新国标）</v>
          </cell>
          <cell r="C200" t="str">
            <v>2.59</v>
          </cell>
          <cell r="D200" t="str">
            <v>戴姆勒保外库</v>
          </cell>
          <cell r="E200" t="str">
            <v>件</v>
          </cell>
          <cell r="F200">
            <v>57</v>
          </cell>
          <cell r="G200" t="str">
            <v>件</v>
          </cell>
          <cell r="H200" t="str">
            <v>57</v>
          </cell>
          <cell r="I200" t="str">
            <v>1</v>
          </cell>
          <cell r="J200" t="str">
            <v>57件</v>
          </cell>
          <cell r="K200">
            <v>95.4307</v>
          </cell>
        </row>
        <row r="201">
          <cell r="A201" t="str">
            <v>01.01.01.313</v>
          </cell>
          <cell r="B201" t="str">
            <v>H1821010200A0 2280右后视镜（新国标）</v>
          </cell>
          <cell r="C201" t="str">
            <v>2.64</v>
          </cell>
          <cell r="D201" t="str">
            <v>雷萨重工库</v>
          </cell>
          <cell r="E201" t="str">
            <v>件</v>
          </cell>
          <cell r="F201">
            <v>22</v>
          </cell>
          <cell r="G201" t="str">
            <v>件</v>
          </cell>
          <cell r="H201" t="str">
            <v>22</v>
          </cell>
          <cell r="I201" t="str">
            <v>1</v>
          </cell>
          <cell r="J201" t="str">
            <v>22件</v>
          </cell>
          <cell r="K201">
            <v>95.4307</v>
          </cell>
        </row>
        <row r="202">
          <cell r="A202" t="str">
            <v>01.01.01.314</v>
          </cell>
          <cell r="B202" t="str">
            <v>H4821010009A0  H4左后视镜总成</v>
          </cell>
          <cell r="C202" t="str">
            <v>2.57</v>
          </cell>
          <cell r="D202" t="str">
            <v>福田戴姆勒库</v>
          </cell>
          <cell r="E202" t="str">
            <v>件</v>
          </cell>
          <cell r="F202">
            <v>632</v>
          </cell>
          <cell r="G202" t="str">
            <v>件</v>
          </cell>
          <cell r="H202" t="str">
            <v>632</v>
          </cell>
          <cell r="I202" t="str">
            <v>1</v>
          </cell>
          <cell r="J202" t="str">
            <v>632件</v>
          </cell>
          <cell r="K202">
            <v>115.3169</v>
          </cell>
        </row>
        <row r="203">
          <cell r="A203" t="str">
            <v>01.01.01.314</v>
          </cell>
          <cell r="B203" t="str">
            <v>H4821010009A0  H4左后视镜总成</v>
          </cell>
          <cell r="C203" t="str">
            <v>2.58</v>
          </cell>
          <cell r="D203" t="str">
            <v>戴姆勒保内库</v>
          </cell>
          <cell r="E203" t="str">
            <v>件</v>
          </cell>
          <cell r="F203">
            <v>19</v>
          </cell>
          <cell r="G203" t="str">
            <v>件</v>
          </cell>
          <cell r="H203" t="str">
            <v>19</v>
          </cell>
          <cell r="I203" t="str">
            <v>1</v>
          </cell>
          <cell r="J203" t="str">
            <v>19件</v>
          </cell>
          <cell r="K203">
            <v>115.3169</v>
          </cell>
        </row>
        <row r="204">
          <cell r="A204" t="str">
            <v>01.01.01.314</v>
          </cell>
          <cell r="B204" t="str">
            <v>H4821010009A0  H4左后视镜总成</v>
          </cell>
          <cell r="C204" t="str">
            <v>2.59</v>
          </cell>
          <cell r="D204" t="str">
            <v>戴姆勒保外库</v>
          </cell>
          <cell r="E204" t="str">
            <v>件</v>
          </cell>
          <cell r="F204">
            <v>12</v>
          </cell>
          <cell r="G204" t="str">
            <v>件</v>
          </cell>
          <cell r="H204" t="str">
            <v>12</v>
          </cell>
          <cell r="I204" t="str">
            <v>1</v>
          </cell>
          <cell r="J204" t="str">
            <v>12件</v>
          </cell>
          <cell r="K204">
            <v>115.3169</v>
          </cell>
        </row>
        <row r="205">
          <cell r="A205" t="str">
            <v>01.01.01.314</v>
          </cell>
          <cell r="B205" t="str">
            <v>H4821010009A0  H4左后视镜总成</v>
          </cell>
          <cell r="C205" t="str">
            <v>2.64</v>
          </cell>
          <cell r="D205" t="str">
            <v>雷萨重工库</v>
          </cell>
          <cell r="E205" t="str">
            <v>件</v>
          </cell>
          <cell r="F205">
            <v>68</v>
          </cell>
          <cell r="G205" t="str">
            <v>件</v>
          </cell>
          <cell r="H205" t="str">
            <v>68</v>
          </cell>
          <cell r="I205" t="str">
            <v>1</v>
          </cell>
          <cell r="J205" t="str">
            <v>68件</v>
          </cell>
          <cell r="K205">
            <v>115.3169</v>
          </cell>
        </row>
        <row r="206">
          <cell r="A206" t="str">
            <v>01.01.01.315</v>
          </cell>
          <cell r="B206" t="str">
            <v>H4821010010A0  H4右后视镜总成</v>
          </cell>
          <cell r="C206" t="str">
            <v>2.57</v>
          </cell>
          <cell r="D206" t="str">
            <v>福田戴姆勒库</v>
          </cell>
          <cell r="E206" t="str">
            <v>件</v>
          </cell>
          <cell r="F206">
            <v>684</v>
          </cell>
          <cell r="G206" t="str">
            <v>件</v>
          </cell>
          <cell r="H206" t="str">
            <v>684</v>
          </cell>
          <cell r="I206" t="str">
            <v>1</v>
          </cell>
          <cell r="J206" t="str">
            <v>684件</v>
          </cell>
          <cell r="K206">
            <v>117.3185</v>
          </cell>
        </row>
        <row r="207">
          <cell r="A207" t="str">
            <v>01.01.01.315</v>
          </cell>
          <cell r="B207" t="str">
            <v>H4821010010A0  H4右后视镜总成</v>
          </cell>
          <cell r="C207" t="str">
            <v>2.59</v>
          </cell>
          <cell r="D207" t="str">
            <v>戴姆勒保外库</v>
          </cell>
          <cell r="E207" t="str">
            <v>件</v>
          </cell>
          <cell r="F207">
            <v>26</v>
          </cell>
          <cell r="G207" t="str">
            <v>件</v>
          </cell>
          <cell r="H207" t="str">
            <v>26</v>
          </cell>
          <cell r="I207" t="str">
            <v>1</v>
          </cell>
          <cell r="J207" t="str">
            <v>26件</v>
          </cell>
          <cell r="K207">
            <v>117.3185</v>
          </cell>
        </row>
        <row r="208">
          <cell r="A208" t="str">
            <v>01.01.01.315</v>
          </cell>
          <cell r="B208" t="str">
            <v>H4821010010A0  H4右后视镜总成</v>
          </cell>
          <cell r="C208" t="str">
            <v>2.64</v>
          </cell>
          <cell r="D208" t="str">
            <v>雷萨重工库</v>
          </cell>
          <cell r="E208" t="str">
            <v>件</v>
          </cell>
          <cell r="F208">
            <v>75</v>
          </cell>
          <cell r="G208" t="str">
            <v>件</v>
          </cell>
          <cell r="H208" t="str">
            <v>75</v>
          </cell>
          <cell r="I208" t="str">
            <v>1</v>
          </cell>
          <cell r="J208" t="str">
            <v>75件</v>
          </cell>
          <cell r="K208">
            <v>117.3185</v>
          </cell>
        </row>
        <row r="209">
          <cell r="A209" t="str">
            <v>01.01.01.316</v>
          </cell>
          <cell r="B209" t="str">
            <v>1B20082100009 侧下视镜总成</v>
          </cell>
          <cell r="C209" t="str">
            <v>2.11</v>
          </cell>
          <cell r="D209" t="str">
            <v>福田诸城奥铃厂</v>
          </cell>
          <cell r="E209" t="str">
            <v>件</v>
          </cell>
          <cell r="F209">
            <v>516</v>
          </cell>
          <cell r="G209" t="str">
            <v>件</v>
          </cell>
          <cell r="H209" t="str">
            <v>516</v>
          </cell>
          <cell r="I209" t="str">
            <v>1</v>
          </cell>
          <cell r="J209" t="str">
            <v>516件</v>
          </cell>
          <cell r="K209">
            <v>18.8297</v>
          </cell>
        </row>
        <row r="210">
          <cell r="A210" t="str">
            <v>01.01.01.316</v>
          </cell>
          <cell r="B210" t="str">
            <v>1B20082100009 侧下视镜总成</v>
          </cell>
          <cell r="C210" t="str">
            <v>2.57</v>
          </cell>
          <cell r="D210" t="str">
            <v>福田戴姆勒库</v>
          </cell>
          <cell r="E210" t="str">
            <v>件</v>
          </cell>
          <cell r="F210">
            <v>50</v>
          </cell>
          <cell r="G210" t="str">
            <v>件</v>
          </cell>
          <cell r="H210" t="str">
            <v>50</v>
          </cell>
          <cell r="I210" t="str">
            <v>1</v>
          </cell>
          <cell r="J210" t="str">
            <v>50件</v>
          </cell>
          <cell r="K210">
            <v>18.8297</v>
          </cell>
        </row>
        <row r="211">
          <cell r="A211" t="str">
            <v>01.01.01.317</v>
          </cell>
          <cell r="B211" t="str">
            <v>LG1611771003/1 济南轻卡补盲镜</v>
          </cell>
          <cell r="C211" t="str">
            <v>2.15</v>
          </cell>
          <cell r="D211" t="str">
            <v>济南市场部</v>
          </cell>
          <cell r="E211" t="str">
            <v>件</v>
          </cell>
          <cell r="F211">
            <v>1009</v>
          </cell>
          <cell r="G211" t="str">
            <v>件</v>
          </cell>
          <cell r="H211" t="str">
            <v>1,009</v>
          </cell>
          <cell r="I211" t="str">
            <v>1</v>
          </cell>
          <cell r="J211" t="str">
            <v>1009件</v>
          </cell>
          <cell r="K211">
            <v>35.6955</v>
          </cell>
        </row>
        <row r="212">
          <cell r="A212" t="str">
            <v>01.01.01.319</v>
          </cell>
          <cell r="B212" t="str">
            <v>WG1646770001/1豪泺右置车左后视镜</v>
          </cell>
          <cell r="C212" t="str">
            <v>2.15</v>
          </cell>
          <cell r="D212" t="str">
            <v>济南市场部</v>
          </cell>
          <cell r="E212" t="str">
            <v>件</v>
          </cell>
          <cell r="F212">
            <v>153</v>
          </cell>
          <cell r="G212" t="str">
            <v>件</v>
          </cell>
          <cell r="H212" t="str">
            <v>153</v>
          </cell>
          <cell r="I212" t="str">
            <v>1</v>
          </cell>
          <cell r="J212" t="str">
            <v>153件</v>
          </cell>
          <cell r="K212">
            <v>111.9467</v>
          </cell>
        </row>
        <row r="213">
          <cell r="A213" t="str">
            <v>01.01.01.320</v>
          </cell>
          <cell r="B213" t="str">
            <v>WG1646770002/2豪泺右置车右后视镜</v>
          </cell>
          <cell r="C213" t="str">
            <v>2.15</v>
          </cell>
          <cell r="D213" t="str">
            <v>济南市场部</v>
          </cell>
          <cell r="E213" t="str">
            <v>件</v>
          </cell>
          <cell r="F213">
            <v>145</v>
          </cell>
          <cell r="G213" t="str">
            <v>件</v>
          </cell>
          <cell r="H213" t="str">
            <v>145</v>
          </cell>
          <cell r="I213" t="str">
            <v>1</v>
          </cell>
          <cell r="J213" t="str">
            <v>145件</v>
          </cell>
          <cell r="K213">
            <v>113.2931</v>
          </cell>
        </row>
        <row r="214">
          <cell r="A214" t="str">
            <v>01.01.01.321</v>
          </cell>
          <cell r="B214" t="str">
            <v>侧下视镜1B20082100006</v>
          </cell>
          <cell r="C214" t="str">
            <v>2.11</v>
          </cell>
          <cell r="D214" t="str">
            <v>福田诸城奥铃厂</v>
          </cell>
          <cell r="E214" t="str">
            <v>件</v>
          </cell>
          <cell r="F214">
            <v>558</v>
          </cell>
          <cell r="G214" t="str">
            <v>件</v>
          </cell>
          <cell r="H214" t="str">
            <v>558</v>
          </cell>
          <cell r="I214" t="str">
            <v>1</v>
          </cell>
          <cell r="J214" t="str">
            <v>558件</v>
          </cell>
          <cell r="K214">
            <v>17.1597</v>
          </cell>
        </row>
        <row r="215">
          <cell r="A215" t="str">
            <v>01.01.01.321</v>
          </cell>
          <cell r="B215" t="str">
            <v>侧下视镜1B20082100006</v>
          </cell>
          <cell r="C215" t="str">
            <v>2.57</v>
          </cell>
          <cell r="D215" t="str">
            <v>福田戴姆勒库</v>
          </cell>
          <cell r="E215" t="str">
            <v>件</v>
          </cell>
          <cell r="F215">
            <v>300</v>
          </cell>
          <cell r="G215" t="str">
            <v>件</v>
          </cell>
          <cell r="H215" t="str">
            <v>300</v>
          </cell>
          <cell r="I215" t="str">
            <v>1</v>
          </cell>
          <cell r="J215" t="str">
            <v>300件</v>
          </cell>
          <cell r="K215">
            <v>17.1597</v>
          </cell>
        </row>
        <row r="216">
          <cell r="A216" t="str">
            <v>01.01.01.321</v>
          </cell>
          <cell r="B216" t="str">
            <v>侧下视镜1B20082100006</v>
          </cell>
          <cell r="C216" t="str">
            <v>2.62</v>
          </cell>
          <cell r="D216" t="str">
            <v>福田配件库（含海外轻卡、海外重卡）</v>
          </cell>
          <cell r="E216" t="str">
            <v>件</v>
          </cell>
          <cell r="F216">
            <v>10</v>
          </cell>
          <cell r="G216" t="str">
            <v>件</v>
          </cell>
          <cell r="H216" t="str">
            <v>10</v>
          </cell>
          <cell r="I216" t="str">
            <v>1</v>
          </cell>
          <cell r="J216" t="str">
            <v>10件</v>
          </cell>
          <cell r="K216">
            <v>17.1597</v>
          </cell>
        </row>
        <row r="217">
          <cell r="A217" t="str">
            <v>01.01.01.321</v>
          </cell>
          <cell r="B217" t="str">
            <v>侧下视镜1B20082100006</v>
          </cell>
          <cell r="C217" t="str">
            <v>2.66</v>
          </cell>
          <cell r="D217" t="str">
            <v>奥铃配件库</v>
          </cell>
          <cell r="E217" t="str">
            <v>件</v>
          </cell>
          <cell r="F217">
            <v>-186</v>
          </cell>
          <cell r="G217" t="str">
            <v>件</v>
          </cell>
          <cell r="H217" t="str">
            <v>-186</v>
          </cell>
          <cell r="I217" t="str">
            <v>1</v>
          </cell>
          <cell r="J217" t="str">
            <v>-186件</v>
          </cell>
          <cell r="K217">
            <v>17.1597</v>
          </cell>
        </row>
        <row r="218">
          <cell r="A218" t="str">
            <v>01.01.01.322</v>
          </cell>
          <cell r="B218" t="str">
            <v>ETX改型手动左后视镜H0821012001A0</v>
          </cell>
          <cell r="C218" t="str">
            <v>2.57</v>
          </cell>
          <cell r="D218" t="str">
            <v>福田戴姆勒库</v>
          </cell>
          <cell r="E218" t="str">
            <v>件</v>
          </cell>
          <cell r="F218">
            <v>601</v>
          </cell>
          <cell r="G218" t="str">
            <v>件</v>
          </cell>
          <cell r="H218" t="str">
            <v>601</v>
          </cell>
          <cell r="I218" t="str">
            <v>1</v>
          </cell>
          <cell r="J218" t="str">
            <v>601件</v>
          </cell>
          <cell r="K218">
            <v>118.7459</v>
          </cell>
        </row>
        <row r="219">
          <cell r="A219" t="str">
            <v>01.01.01.322</v>
          </cell>
          <cell r="B219" t="str">
            <v>ETX改型手动左后视镜H0821012001A0</v>
          </cell>
          <cell r="C219" t="str">
            <v>2.58</v>
          </cell>
          <cell r="D219" t="str">
            <v>戴姆勒保内库</v>
          </cell>
          <cell r="E219" t="str">
            <v>件</v>
          </cell>
          <cell r="F219">
            <v>46</v>
          </cell>
          <cell r="G219" t="str">
            <v>件</v>
          </cell>
          <cell r="H219" t="str">
            <v>46</v>
          </cell>
          <cell r="I219" t="str">
            <v>1</v>
          </cell>
          <cell r="J219" t="str">
            <v>46件</v>
          </cell>
          <cell r="K219">
            <v>118.7459</v>
          </cell>
        </row>
        <row r="220">
          <cell r="A220" t="str">
            <v>01.01.01.322</v>
          </cell>
          <cell r="B220" t="str">
            <v>ETX改型手动左后视镜H0821012001A0</v>
          </cell>
          <cell r="C220" t="str">
            <v>2.59</v>
          </cell>
          <cell r="D220" t="str">
            <v>戴姆勒保外库</v>
          </cell>
          <cell r="E220" t="str">
            <v>件</v>
          </cell>
          <cell r="F220">
            <v>-24</v>
          </cell>
          <cell r="G220" t="str">
            <v>件</v>
          </cell>
          <cell r="H220" t="str">
            <v>-24</v>
          </cell>
          <cell r="I220" t="str">
            <v>1</v>
          </cell>
          <cell r="J220" t="str">
            <v>-24件</v>
          </cell>
          <cell r="K220">
            <v>118.7459</v>
          </cell>
        </row>
        <row r="221">
          <cell r="A221" t="str">
            <v>01.01.01.322</v>
          </cell>
          <cell r="B221" t="str">
            <v>ETX改型手动左后视镜H0821012001A0</v>
          </cell>
          <cell r="C221" t="str">
            <v>2.62</v>
          </cell>
          <cell r="D221" t="str">
            <v>福田配件库（含海外轻卡、海外重卡）</v>
          </cell>
          <cell r="E221" t="str">
            <v>件</v>
          </cell>
          <cell r="F221">
            <v>-16</v>
          </cell>
          <cell r="G221" t="str">
            <v>件</v>
          </cell>
          <cell r="H221" t="str">
            <v>-16</v>
          </cell>
          <cell r="I221" t="str">
            <v>1</v>
          </cell>
          <cell r="J221" t="str">
            <v>-16件</v>
          </cell>
          <cell r="K221">
            <v>118.7459</v>
          </cell>
        </row>
        <row r="222">
          <cell r="A222" t="str">
            <v>01.01.01.322</v>
          </cell>
          <cell r="B222" t="str">
            <v>ETX改型手动左后视镜H0821012001A0</v>
          </cell>
          <cell r="C222" t="str">
            <v>2.66</v>
          </cell>
          <cell r="D222" t="str">
            <v>奥铃配件库</v>
          </cell>
          <cell r="E222" t="str">
            <v>件</v>
          </cell>
          <cell r="F222">
            <v>41</v>
          </cell>
          <cell r="G222" t="str">
            <v>件</v>
          </cell>
          <cell r="H222" t="str">
            <v>41</v>
          </cell>
          <cell r="I222" t="str">
            <v>1</v>
          </cell>
          <cell r="J222" t="str">
            <v>41件</v>
          </cell>
          <cell r="K222">
            <v>118.7459</v>
          </cell>
        </row>
        <row r="223">
          <cell r="A223" t="str">
            <v>01.01.01.323</v>
          </cell>
          <cell r="B223" t="str">
            <v>ETX改型手动右后视镜H0821012002A0</v>
          </cell>
          <cell r="C223" t="str">
            <v>2.57</v>
          </cell>
          <cell r="D223" t="str">
            <v>福田戴姆勒库</v>
          </cell>
          <cell r="E223" t="str">
            <v>件</v>
          </cell>
          <cell r="F223">
            <v>742</v>
          </cell>
          <cell r="G223" t="str">
            <v>件</v>
          </cell>
          <cell r="H223" t="str">
            <v>742</v>
          </cell>
          <cell r="I223" t="str">
            <v>1</v>
          </cell>
          <cell r="J223" t="str">
            <v>742件</v>
          </cell>
          <cell r="K223">
            <v>114.6956</v>
          </cell>
        </row>
        <row r="224">
          <cell r="A224" t="str">
            <v>01.01.01.323</v>
          </cell>
          <cell r="B224" t="str">
            <v>ETX改型手动右后视镜H0821012002A0</v>
          </cell>
          <cell r="C224" t="str">
            <v>2.58</v>
          </cell>
          <cell r="D224" t="str">
            <v>戴姆勒保内库</v>
          </cell>
          <cell r="E224" t="str">
            <v>件</v>
          </cell>
          <cell r="F224">
            <v>120</v>
          </cell>
          <cell r="G224" t="str">
            <v>件</v>
          </cell>
          <cell r="H224" t="str">
            <v>120</v>
          </cell>
          <cell r="I224" t="str">
            <v>1</v>
          </cell>
          <cell r="J224" t="str">
            <v>120件</v>
          </cell>
          <cell r="K224">
            <v>114.6956</v>
          </cell>
        </row>
        <row r="225">
          <cell r="A225" t="str">
            <v>01.01.01.323</v>
          </cell>
          <cell r="B225" t="str">
            <v>ETX改型手动右后视镜H0821012002A0</v>
          </cell>
          <cell r="C225" t="str">
            <v>2.59</v>
          </cell>
          <cell r="D225" t="str">
            <v>戴姆勒保外库</v>
          </cell>
          <cell r="E225" t="str">
            <v>件</v>
          </cell>
          <cell r="F225">
            <v>-99</v>
          </cell>
          <cell r="G225" t="str">
            <v>件</v>
          </cell>
          <cell r="H225" t="str">
            <v>-99</v>
          </cell>
          <cell r="I225" t="str">
            <v>1</v>
          </cell>
          <cell r="J225" t="str">
            <v>-99件</v>
          </cell>
          <cell r="K225">
            <v>114.6956</v>
          </cell>
        </row>
        <row r="226">
          <cell r="A226" t="str">
            <v>01.01.01.324</v>
          </cell>
          <cell r="B226" t="str">
            <v>VT高顶前下视镜H2821020001A0</v>
          </cell>
          <cell r="C226" t="str">
            <v>2.57</v>
          </cell>
          <cell r="D226" t="str">
            <v>福田戴姆勒库</v>
          </cell>
          <cell r="E226" t="str">
            <v>件</v>
          </cell>
          <cell r="F226">
            <v>2542</v>
          </cell>
          <cell r="G226" t="str">
            <v>件</v>
          </cell>
          <cell r="H226" t="str">
            <v>2,542</v>
          </cell>
          <cell r="I226" t="str">
            <v>1</v>
          </cell>
          <cell r="J226" t="str">
            <v>2542件</v>
          </cell>
          <cell r="K226">
            <v>36.3949</v>
          </cell>
        </row>
        <row r="227">
          <cell r="A227" t="str">
            <v>01.01.01.324</v>
          </cell>
          <cell r="B227" t="str">
            <v>VT高顶前下视镜H2821020001A0</v>
          </cell>
          <cell r="C227" t="str">
            <v>2.59</v>
          </cell>
          <cell r="D227" t="str">
            <v>戴姆勒保外库</v>
          </cell>
          <cell r="E227" t="str">
            <v>件</v>
          </cell>
          <cell r="F227">
            <v>343</v>
          </cell>
          <cell r="G227" t="str">
            <v>件</v>
          </cell>
          <cell r="H227" t="str">
            <v>343</v>
          </cell>
          <cell r="I227" t="str">
            <v>1</v>
          </cell>
          <cell r="J227" t="str">
            <v>343件</v>
          </cell>
          <cell r="K227">
            <v>36.3949</v>
          </cell>
        </row>
        <row r="228">
          <cell r="A228" t="str">
            <v>01.01.01.324</v>
          </cell>
          <cell r="B228" t="str">
            <v>VT高顶前下视镜H2821020001A0</v>
          </cell>
          <cell r="C228" t="str">
            <v>2.64</v>
          </cell>
          <cell r="D228" t="str">
            <v>雷萨重工库</v>
          </cell>
          <cell r="E228" t="str">
            <v>件</v>
          </cell>
          <cell r="F228">
            <v>15</v>
          </cell>
          <cell r="G228" t="str">
            <v>件</v>
          </cell>
          <cell r="H228" t="str">
            <v>15</v>
          </cell>
          <cell r="I228" t="str">
            <v>1</v>
          </cell>
          <cell r="J228" t="str">
            <v>15件</v>
          </cell>
          <cell r="K228">
            <v>36.3949</v>
          </cell>
        </row>
        <row r="229">
          <cell r="A229" t="str">
            <v>01.01.01.325</v>
          </cell>
          <cell r="B229" t="str">
            <v>VT平顶前下视镜H2821020002A0</v>
          </cell>
          <cell r="C229" t="str">
            <v>2.57</v>
          </cell>
          <cell r="D229" t="str">
            <v>福田戴姆勒库</v>
          </cell>
          <cell r="E229" t="str">
            <v>件</v>
          </cell>
          <cell r="F229">
            <v>2857</v>
          </cell>
          <cell r="G229" t="str">
            <v>件</v>
          </cell>
          <cell r="H229" t="str">
            <v>2,857</v>
          </cell>
          <cell r="I229" t="str">
            <v>1</v>
          </cell>
          <cell r="J229" t="str">
            <v>2857件</v>
          </cell>
          <cell r="K229">
            <v>38.5709</v>
          </cell>
        </row>
        <row r="230">
          <cell r="A230" t="str">
            <v>01.01.01.325</v>
          </cell>
          <cell r="B230" t="str">
            <v>VT平顶前下视镜H2821020002A0</v>
          </cell>
          <cell r="C230" t="str">
            <v>2.59</v>
          </cell>
          <cell r="D230" t="str">
            <v>戴姆勒保外库</v>
          </cell>
          <cell r="E230" t="str">
            <v>件</v>
          </cell>
          <cell r="F230">
            <v>62</v>
          </cell>
          <cell r="G230" t="str">
            <v>件</v>
          </cell>
          <cell r="H230" t="str">
            <v>62</v>
          </cell>
          <cell r="I230" t="str">
            <v>1</v>
          </cell>
          <cell r="J230" t="str">
            <v>62件</v>
          </cell>
          <cell r="K230">
            <v>38.5709</v>
          </cell>
        </row>
        <row r="231">
          <cell r="A231" t="str">
            <v>01.01.01.325</v>
          </cell>
          <cell r="B231" t="str">
            <v>VT平顶前下视镜H2821020002A0</v>
          </cell>
          <cell r="C231" t="str">
            <v>2.64</v>
          </cell>
          <cell r="D231" t="str">
            <v>雷萨重工库</v>
          </cell>
          <cell r="E231" t="str">
            <v>件</v>
          </cell>
          <cell r="F231">
            <v>-10</v>
          </cell>
          <cell r="G231" t="str">
            <v>件</v>
          </cell>
          <cell r="H231" t="str">
            <v>-10</v>
          </cell>
          <cell r="I231" t="str">
            <v>1</v>
          </cell>
          <cell r="J231" t="str">
            <v>-10件</v>
          </cell>
          <cell r="K231">
            <v>38.5709</v>
          </cell>
        </row>
        <row r="232">
          <cell r="A232" t="str">
            <v>01.01.01.326</v>
          </cell>
          <cell r="B232" t="str">
            <v>H4补盲镜H4821030001A0</v>
          </cell>
          <cell r="C232" t="str">
            <v>2.11</v>
          </cell>
          <cell r="D232" t="str">
            <v>福田诸城奥铃厂</v>
          </cell>
          <cell r="E232" t="str">
            <v>件</v>
          </cell>
          <cell r="F232">
            <v>-77</v>
          </cell>
          <cell r="G232" t="str">
            <v>件</v>
          </cell>
          <cell r="H232" t="str">
            <v>-77</v>
          </cell>
          <cell r="I232" t="str">
            <v>1</v>
          </cell>
          <cell r="J232" t="str">
            <v>-77件</v>
          </cell>
          <cell r="K232">
            <v>50.2936</v>
          </cell>
        </row>
        <row r="233">
          <cell r="A233" t="str">
            <v>01.01.01.326</v>
          </cell>
          <cell r="B233" t="str">
            <v>H4补盲镜H4821030001A0</v>
          </cell>
          <cell r="C233" t="str">
            <v>2.57</v>
          </cell>
          <cell r="D233" t="str">
            <v>福田戴姆勒库</v>
          </cell>
          <cell r="E233" t="str">
            <v>件</v>
          </cell>
          <cell r="F233">
            <v>13562</v>
          </cell>
          <cell r="G233" t="str">
            <v>件</v>
          </cell>
          <cell r="H233" t="str">
            <v>13,562</v>
          </cell>
          <cell r="I233" t="str">
            <v>1</v>
          </cell>
          <cell r="J233" t="str">
            <v>13562件</v>
          </cell>
          <cell r="K233">
            <v>50.2936</v>
          </cell>
        </row>
        <row r="234">
          <cell r="A234" t="str">
            <v>01.01.01.326</v>
          </cell>
          <cell r="B234" t="str">
            <v>H4补盲镜H4821030001A0</v>
          </cell>
          <cell r="C234" t="str">
            <v>2.58</v>
          </cell>
          <cell r="D234" t="str">
            <v>戴姆勒保内库</v>
          </cell>
          <cell r="E234" t="str">
            <v>件</v>
          </cell>
          <cell r="F234">
            <v>92</v>
          </cell>
          <cell r="G234" t="str">
            <v>件</v>
          </cell>
          <cell r="H234" t="str">
            <v>92</v>
          </cell>
          <cell r="I234" t="str">
            <v>1</v>
          </cell>
          <cell r="J234" t="str">
            <v>92件</v>
          </cell>
          <cell r="K234">
            <v>50.2936</v>
          </cell>
        </row>
        <row r="235">
          <cell r="A235" t="str">
            <v>01.01.01.326</v>
          </cell>
          <cell r="B235" t="str">
            <v>H4补盲镜H4821030001A0</v>
          </cell>
          <cell r="C235" t="str">
            <v>2.59</v>
          </cell>
          <cell r="D235" t="str">
            <v>戴姆勒保外库</v>
          </cell>
          <cell r="E235" t="str">
            <v>件</v>
          </cell>
          <cell r="F235">
            <v>19</v>
          </cell>
          <cell r="G235" t="str">
            <v>件</v>
          </cell>
          <cell r="H235" t="str">
            <v>19</v>
          </cell>
          <cell r="I235" t="str">
            <v>1</v>
          </cell>
          <cell r="J235" t="str">
            <v>19件</v>
          </cell>
          <cell r="K235">
            <v>50.2936</v>
          </cell>
        </row>
        <row r="236">
          <cell r="A236" t="str">
            <v>01.01.01.326</v>
          </cell>
          <cell r="B236" t="str">
            <v>H4补盲镜H4821030001A0</v>
          </cell>
          <cell r="C236" t="str">
            <v>2.64</v>
          </cell>
          <cell r="D236" t="str">
            <v>雷萨重工库</v>
          </cell>
          <cell r="E236" t="str">
            <v>件</v>
          </cell>
          <cell r="F236">
            <v>144</v>
          </cell>
          <cell r="G236" t="str">
            <v>件</v>
          </cell>
          <cell r="H236" t="str">
            <v>144</v>
          </cell>
          <cell r="I236" t="str">
            <v>1</v>
          </cell>
          <cell r="J236" t="str">
            <v>144件</v>
          </cell>
          <cell r="K236">
            <v>50.2936</v>
          </cell>
        </row>
        <row r="237">
          <cell r="A237" t="str">
            <v>01.01.01.327</v>
          </cell>
          <cell r="B237" t="str">
            <v>TG16057700020   低速牵引车左后视镜总成</v>
          </cell>
          <cell r="C237" t="str">
            <v>2.15</v>
          </cell>
          <cell r="D237" t="str">
            <v>济南市场部</v>
          </cell>
          <cell r="E237" t="str">
            <v>件</v>
          </cell>
          <cell r="F237">
            <v>85</v>
          </cell>
          <cell r="G237" t="str">
            <v>件</v>
          </cell>
          <cell r="H237" t="str">
            <v>85</v>
          </cell>
          <cell r="I237" t="str">
            <v>1</v>
          </cell>
          <cell r="J237" t="str">
            <v>85件</v>
          </cell>
          <cell r="K237">
            <v>77.0975</v>
          </cell>
        </row>
        <row r="238">
          <cell r="A238" t="str">
            <v>01.01.01.328</v>
          </cell>
          <cell r="B238" t="str">
            <v>TZ16057700010   低速牵引车右后视镜总成</v>
          </cell>
          <cell r="C238" t="str">
            <v>2.15</v>
          </cell>
          <cell r="D238" t="str">
            <v>济南市场部</v>
          </cell>
          <cell r="E238" t="str">
            <v>件</v>
          </cell>
          <cell r="F238">
            <v>-65</v>
          </cell>
          <cell r="G238" t="str">
            <v>件</v>
          </cell>
          <cell r="H238" t="str">
            <v>-65</v>
          </cell>
          <cell r="I238" t="str">
            <v>1</v>
          </cell>
          <cell r="J238" t="str">
            <v>-65件</v>
          </cell>
          <cell r="K238">
            <v>88.7631</v>
          </cell>
        </row>
        <row r="239">
          <cell r="A239" t="str">
            <v>01.01.01.329</v>
          </cell>
          <cell r="B239" t="str">
            <v>TG16427700010   左后视镜</v>
          </cell>
          <cell r="C239" t="str">
            <v>2.15</v>
          </cell>
          <cell r="D239" t="str">
            <v>济南市场部</v>
          </cell>
          <cell r="E239" t="str">
            <v>件</v>
          </cell>
          <cell r="F239">
            <v>-9</v>
          </cell>
          <cell r="G239" t="str">
            <v>件</v>
          </cell>
          <cell r="H239" t="str">
            <v>-9</v>
          </cell>
          <cell r="I239" t="str">
            <v>1</v>
          </cell>
          <cell r="J239" t="str">
            <v>-9件</v>
          </cell>
          <cell r="K239">
            <v>119.6411</v>
          </cell>
        </row>
        <row r="240">
          <cell r="A240" t="str">
            <v>01.01.01.330</v>
          </cell>
          <cell r="B240" t="str">
            <v>TG16427700020   右后视镜</v>
          </cell>
          <cell r="C240" t="str">
            <v>2.15</v>
          </cell>
          <cell r="D240" t="str">
            <v>济南市场部</v>
          </cell>
          <cell r="E240" t="str">
            <v>件</v>
          </cell>
          <cell r="F240">
            <v>66</v>
          </cell>
          <cell r="G240" t="str">
            <v>件</v>
          </cell>
          <cell r="H240" t="str">
            <v>66</v>
          </cell>
          <cell r="I240" t="str">
            <v>1</v>
          </cell>
          <cell r="J240" t="str">
            <v>66件</v>
          </cell>
          <cell r="K240">
            <v>106.7077</v>
          </cell>
        </row>
        <row r="241">
          <cell r="A241" t="str">
            <v>01.01.01.331</v>
          </cell>
          <cell r="B241" t="str">
            <v>WG1642770261  H0W0左后视镜 （电加热）</v>
          </cell>
          <cell r="C241" t="str">
            <v>2.15</v>
          </cell>
          <cell r="D241" t="str">
            <v>济南市场部</v>
          </cell>
          <cell r="E241" t="str">
            <v>件</v>
          </cell>
          <cell r="F241">
            <v>41</v>
          </cell>
          <cell r="G241" t="str">
            <v>件</v>
          </cell>
          <cell r="H241" t="str">
            <v>41</v>
          </cell>
          <cell r="I241" t="str">
            <v>1</v>
          </cell>
          <cell r="J241" t="str">
            <v>41件</v>
          </cell>
          <cell r="K241">
            <v>130.549</v>
          </cell>
        </row>
        <row r="242">
          <cell r="A242" t="str">
            <v>01.01.01.332</v>
          </cell>
          <cell r="B242" t="str">
            <v>WG1642770262   H0W0右后视镜（电加热）</v>
          </cell>
          <cell r="C242" t="str">
            <v>2.15</v>
          </cell>
          <cell r="D242" t="str">
            <v>济南市场部</v>
          </cell>
          <cell r="E242" t="str">
            <v>件</v>
          </cell>
          <cell r="F242">
            <v>26</v>
          </cell>
          <cell r="G242" t="str">
            <v>件</v>
          </cell>
          <cell r="H242" t="str">
            <v>26</v>
          </cell>
          <cell r="I242" t="str">
            <v>1</v>
          </cell>
          <cell r="J242" t="str">
            <v>26件</v>
          </cell>
          <cell r="K242">
            <v>135.0992</v>
          </cell>
        </row>
        <row r="243">
          <cell r="A243" t="str">
            <v>01.01.01.333</v>
          </cell>
          <cell r="B243" t="str">
            <v>H0821010106A0新ETX 改型电动左后视镜</v>
          </cell>
          <cell r="C243" t="str">
            <v>2.03</v>
          </cell>
          <cell r="D243" t="str">
            <v>北京荣昌公司</v>
          </cell>
          <cell r="E243" t="str">
            <v>件</v>
          </cell>
          <cell r="F243">
            <v>1</v>
          </cell>
          <cell r="G243" t="str">
            <v>件</v>
          </cell>
          <cell r="H243" t="str">
            <v>1</v>
          </cell>
          <cell r="I243" t="str">
            <v>1</v>
          </cell>
          <cell r="J243" t="str">
            <v>1件</v>
          </cell>
          <cell r="K243">
            <v>147.91</v>
          </cell>
        </row>
        <row r="244">
          <cell r="A244" t="str">
            <v>01.01.01.333</v>
          </cell>
          <cell r="B244" t="str">
            <v>H0821010106A0新ETX 改型电动左后视镜</v>
          </cell>
          <cell r="C244" t="str">
            <v>2.57</v>
          </cell>
          <cell r="D244" t="str">
            <v>福田戴姆勒库</v>
          </cell>
          <cell r="E244" t="str">
            <v>件</v>
          </cell>
          <cell r="F244">
            <v>50</v>
          </cell>
          <cell r="G244" t="str">
            <v>件</v>
          </cell>
          <cell r="H244" t="str">
            <v>50</v>
          </cell>
          <cell r="I244" t="str">
            <v>1</v>
          </cell>
          <cell r="J244" t="str">
            <v>50件</v>
          </cell>
          <cell r="K244">
            <v>147.91</v>
          </cell>
        </row>
        <row r="245">
          <cell r="A245" t="str">
            <v>01.01.01.333</v>
          </cell>
          <cell r="B245" t="str">
            <v>H0821010106A0新ETX 改型电动左后视镜</v>
          </cell>
          <cell r="C245" t="str">
            <v>2.59</v>
          </cell>
          <cell r="D245" t="str">
            <v>戴姆勒保外库</v>
          </cell>
          <cell r="E245" t="str">
            <v>件</v>
          </cell>
          <cell r="F245">
            <v>-2</v>
          </cell>
          <cell r="G245" t="str">
            <v>件</v>
          </cell>
          <cell r="H245" t="str">
            <v>-2</v>
          </cell>
          <cell r="I245" t="str">
            <v>1</v>
          </cell>
          <cell r="J245" t="str">
            <v>-2件</v>
          </cell>
          <cell r="K245">
            <v>147.91</v>
          </cell>
        </row>
        <row r="246">
          <cell r="A246" t="str">
            <v>01.01.01.334</v>
          </cell>
          <cell r="B246" t="str">
            <v>H0821010205A0   新ETX 改型电动右后视镜</v>
          </cell>
          <cell r="C246" t="str">
            <v>2.57</v>
          </cell>
          <cell r="D246" t="str">
            <v>福田戴姆勒库</v>
          </cell>
          <cell r="E246" t="str">
            <v>件</v>
          </cell>
          <cell r="F246">
            <v>43</v>
          </cell>
          <cell r="G246" t="str">
            <v>件</v>
          </cell>
          <cell r="H246" t="str">
            <v>43</v>
          </cell>
          <cell r="I246" t="str">
            <v>1</v>
          </cell>
          <cell r="J246" t="str">
            <v>43件</v>
          </cell>
          <cell r="K246">
            <v>183.0445</v>
          </cell>
        </row>
        <row r="247">
          <cell r="A247" t="str">
            <v>01.01.01.334</v>
          </cell>
          <cell r="B247" t="str">
            <v>H0821010205A0   新ETX 改型电动右后视镜</v>
          </cell>
          <cell r="C247" t="str">
            <v>2.59</v>
          </cell>
          <cell r="D247" t="str">
            <v>戴姆勒保外库</v>
          </cell>
          <cell r="E247" t="str">
            <v>件</v>
          </cell>
          <cell r="F247">
            <v>1</v>
          </cell>
          <cell r="G247" t="str">
            <v>件</v>
          </cell>
          <cell r="H247" t="str">
            <v>1</v>
          </cell>
          <cell r="I247" t="str">
            <v>1</v>
          </cell>
          <cell r="J247" t="str">
            <v>1件</v>
          </cell>
          <cell r="K247">
            <v>183.0445</v>
          </cell>
        </row>
        <row r="248">
          <cell r="A248" t="str">
            <v>01.01.01.335</v>
          </cell>
          <cell r="B248" t="str">
            <v>A7补盲镜WG1664771040</v>
          </cell>
          <cell r="C248" t="str">
            <v>2.15</v>
          </cell>
          <cell r="D248" t="str">
            <v>济南市场部</v>
          </cell>
          <cell r="E248" t="str">
            <v>件</v>
          </cell>
          <cell r="F248">
            <v>82</v>
          </cell>
          <cell r="G248" t="str">
            <v>件</v>
          </cell>
          <cell r="H248" t="str">
            <v>82</v>
          </cell>
          <cell r="I248" t="str">
            <v>1</v>
          </cell>
          <cell r="J248" t="str">
            <v>82件</v>
          </cell>
          <cell r="K248">
            <v>33.5085</v>
          </cell>
        </row>
        <row r="249">
          <cell r="A249" t="str">
            <v>01.01.01.336</v>
          </cell>
          <cell r="B249" t="str">
            <v>810W63731-0376/2   连接杆</v>
          </cell>
          <cell r="C249" t="str">
            <v>2.15</v>
          </cell>
          <cell r="D249" t="str">
            <v>济南市场部</v>
          </cell>
          <cell r="E249" t="str">
            <v>件</v>
          </cell>
          <cell r="F249">
            <v>14052</v>
          </cell>
          <cell r="G249" t="str">
            <v>件</v>
          </cell>
          <cell r="H249" t="str">
            <v>14,052</v>
          </cell>
          <cell r="I249" t="str">
            <v>1</v>
          </cell>
          <cell r="J249" t="str">
            <v>14052件</v>
          </cell>
          <cell r="K249">
            <v>11.2406</v>
          </cell>
        </row>
        <row r="250">
          <cell r="A250" t="str">
            <v>01.01.01.337</v>
          </cell>
          <cell r="B250" t="str">
            <v>810W63731-0378/2   前下视镜密封垫</v>
          </cell>
          <cell r="C250" t="str">
            <v>2.15</v>
          </cell>
          <cell r="D250" t="str">
            <v>济南市场部</v>
          </cell>
          <cell r="E250" t="str">
            <v>件</v>
          </cell>
          <cell r="F250">
            <v>12372</v>
          </cell>
          <cell r="G250" t="str">
            <v>件</v>
          </cell>
          <cell r="H250" t="str">
            <v>12,372</v>
          </cell>
          <cell r="I250" t="str">
            <v>1</v>
          </cell>
          <cell r="J250" t="str">
            <v>12372件</v>
          </cell>
          <cell r="K250">
            <v>3.7696</v>
          </cell>
        </row>
        <row r="251">
          <cell r="A251" t="str">
            <v>01.01.01.338</v>
          </cell>
          <cell r="B251" t="str">
            <v>812W63730-6656/2曼项目左置前下视镜</v>
          </cell>
          <cell r="C251" t="str">
            <v>2.15</v>
          </cell>
          <cell r="D251" t="str">
            <v>济南市场部</v>
          </cell>
          <cell r="E251" t="str">
            <v>件</v>
          </cell>
          <cell r="F251">
            <v>15195</v>
          </cell>
          <cell r="G251" t="str">
            <v>件</v>
          </cell>
          <cell r="H251" t="str">
            <v>15,195</v>
          </cell>
          <cell r="I251" t="str">
            <v>1</v>
          </cell>
          <cell r="J251" t="str">
            <v>15195件</v>
          </cell>
          <cell r="K251">
            <v>42.3958</v>
          </cell>
        </row>
        <row r="252">
          <cell r="A252" t="str">
            <v>01.01.01.339</v>
          </cell>
          <cell r="B252" t="str">
            <v>712W63730-6573/1   曼项目右置补盲镜</v>
          </cell>
          <cell r="C252" t="str">
            <v>2.15</v>
          </cell>
          <cell r="D252" t="str">
            <v>济南市场部</v>
          </cell>
          <cell r="E252" t="str">
            <v>件</v>
          </cell>
          <cell r="F252">
            <v>2627</v>
          </cell>
          <cell r="G252" t="str">
            <v>件</v>
          </cell>
          <cell r="H252" t="str">
            <v>2,627</v>
          </cell>
          <cell r="I252" t="str">
            <v>1</v>
          </cell>
          <cell r="J252" t="str">
            <v>2627件</v>
          </cell>
          <cell r="K252">
            <v>31.0555</v>
          </cell>
        </row>
        <row r="253">
          <cell r="A253" t="str">
            <v>01.01.01.340</v>
          </cell>
          <cell r="B253" t="str">
            <v>A00081643   M31RB左后视镜</v>
          </cell>
          <cell r="C253" t="str">
            <v>2.53</v>
          </cell>
          <cell r="D253" t="str">
            <v>北汽昌河库</v>
          </cell>
          <cell r="E253" t="str">
            <v>件</v>
          </cell>
          <cell r="F253">
            <v>-226</v>
          </cell>
          <cell r="G253" t="str">
            <v>件</v>
          </cell>
          <cell r="H253" t="str">
            <v>-226</v>
          </cell>
          <cell r="I253" t="str">
            <v>1</v>
          </cell>
          <cell r="J253" t="str">
            <v>-226件</v>
          </cell>
          <cell r="K253">
            <v>84.5642</v>
          </cell>
        </row>
        <row r="254">
          <cell r="A254" t="str">
            <v>01.01.01.341</v>
          </cell>
          <cell r="B254" t="str">
            <v>A00081642   M31RB右后视镜</v>
          </cell>
          <cell r="C254" t="str">
            <v>2.53</v>
          </cell>
          <cell r="D254" t="str">
            <v>北汽昌河库</v>
          </cell>
          <cell r="E254" t="str">
            <v>件</v>
          </cell>
          <cell r="F254">
            <v>-73</v>
          </cell>
          <cell r="G254" t="str">
            <v>件</v>
          </cell>
          <cell r="H254" t="str">
            <v>-73</v>
          </cell>
          <cell r="I254" t="str">
            <v>1</v>
          </cell>
          <cell r="J254" t="str">
            <v>-73件</v>
          </cell>
          <cell r="K254">
            <v>94.7422</v>
          </cell>
        </row>
        <row r="255">
          <cell r="A255" t="str">
            <v>01.01.01.342</v>
          </cell>
          <cell r="B255" t="str">
            <v>1B24982104004  ETX路面镜</v>
          </cell>
          <cell r="C255" t="str">
            <v>2.11</v>
          </cell>
          <cell r="D255" t="str">
            <v>福田诸城奥铃厂</v>
          </cell>
          <cell r="E255" t="str">
            <v>件</v>
          </cell>
          <cell r="F255">
            <v>166</v>
          </cell>
          <cell r="G255" t="str">
            <v>件</v>
          </cell>
          <cell r="H255" t="str">
            <v>166</v>
          </cell>
          <cell r="I255" t="str">
            <v>1</v>
          </cell>
          <cell r="J255" t="str">
            <v>166件</v>
          </cell>
          <cell r="K255">
            <v>17.0358</v>
          </cell>
        </row>
        <row r="256">
          <cell r="A256" t="str">
            <v>01.01.01.342</v>
          </cell>
          <cell r="B256" t="str">
            <v>1B24982104004  ETX路面镜</v>
          </cell>
          <cell r="C256" t="str">
            <v>2.57</v>
          </cell>
          <cell r="D256" t="str">
            <v>福田戴姆勒库</v>
          </cell>
          <cell r="E256" t="str">
            <v>件</v>
          </cell>
          <cell r="F256">
            <v>731</v>
          </cell>
          <cell r="G256" t="str">
            <v>件</v>
          </cell>
          <cell r="H256" t="str">
            <v>731</v>
          </cell>
          <cell r="I256" t="str">
            <v>1</v>
          </cell>
          <cell r="J256" t="str">
            <v>731件</v>
          </cell>
          <cell r="K256">
            <v>17.0358</v>
          </cell>
        </row>
        <row r="257">
          <cell r="A257" t="str">
            <v>01.01.01.342</v>
          </cell>
          <cell r="B257" t="str">
            <v>1B24982104004  ETX路面镜</v>
          </cell>
          <cell r="C257" t="str">
            <v>2.59</v>
          </cell>
          <cell r="D257" t="str">
            <v>戴姆勒保外库</v>
          </cell>
          <cell r="E257" t="str">
            <v>件</v>
          </cell>
          <cell r="F257">
            <v>12</v>
          </cell>
          <cell r="G257" t="str">
            <v>件</v>
          </cell>
          <cell r="H257" t="str">
            <v>12</v>
          </cell>
          <cell r="I257" t="str">
            <v>1</v>
          </cell>
          <cell r="J257" t="str">
            <v>12件</v>
          </cell>
          <cell r="K257">
            <v>17.0358</v>
          </cell>
        </row>
        <row r="258">
          <cell r="A258" t="str">
            <v>01.01.01.342</v>
          </cell>
          <cell r="B258" t="str">
            <v>1B24982104004  ETX路面镜</v>
          </cell>
          <cell r="C258" t="str">
            <v>2.62</v>
          </cell>
          <cell r="D258" t="str">
            <v>福田配件库（含海外轻卡、海外重卡）</v>
          </cell>
          <cell r="E258" t="str">
            <v>件</v>
          </cell>
          <cell r="F258">
            <v>200</v>
          </cell>
          <cell r="G258" t="str">
            <v>件</v>
          </cell>
          <cell r="H258" t="str">
            <v>200</v>
          </cell>
          <cell r="I258" t="str">
            <v>1</v>
          </cell>
          <cell r="J258" t="str">
            <v>200件</v>
          </cell>
          <cell r="K258">
            <v>17.0358</v>
          </cell>
        </row>
        <row r="259">
          <cell r="A259" t="str">
            <v>01.01.01.342</v>
          </cell>
          <cell r="B259" t="str">
            <v>1B24982104004  ETX路面镜</v>
          </cell>
          <cell r="C259" t="str">
            <v>2.64</v>
          </cell>
          <cell r="D259" t="str">
            <v>雷萨重工库</v>
          </cell>
          <cell r="E259" t="str">
            <v>件</v>
          </cell>
          <cell r="F259">
            <v>-5</v>
          </cell>
          <cell r="G259" t="str">
            <v>件</v>
          </cell>
          <cell r="H259" t="str">
            <v>-5</v>
          </cell>
          <cell r="I259" t="str">
            <v>1</v>
          </cell>
          <cell r="J259" t="str">
            <v>-5件</v>
          </cell>
          <cell r="K259">
            <v>17.0358</v>
          </cell>
        </row>
        <row r="260">
          <cell r="A260" t="str">
            <v>01.01.01.342</v>
          </cell>
          <cell r="B260" t="str">
            <v>1B24982104004  ETX路面镜</v>
          </cell>
          <cell r="C260" t="str">
            <v>2.66</v>
          </cell>
          <cell r="D260" t="str">
            <v>奥铃配件库</v>
          </cell>
          <cell r="E260" t="str">
            <v>件</v>
          </cell>
          <cell r="F260">
            <v>17</v>
          </cell>
          <cell r="G260" t="str">
            <v>件</v>
          </cell>
          <cell r="H260" t="str">
            <v>17</v>
          </cell>
          <cell r="I260" t="str">
            <v>1</v>
          </cell>
          <cell r="J260" t="str">
            <v>17件</v>
          </cell>
          <cell r="K260">
            <v>17.0358</v>
          </cell>
        </row>
        <row r="261">
          <cell r="A261" t="str">
            <v>01.01.01.343</v>
          </cell>
          <cell r="B261" t="str">
            <v>1K16982100042   6486左后视镜</v>
          </cell>
          <cell r="C261" t="str">
            <v>1.06</v>
          </cell>
          <cell r="D261" t="str">
            <v>潍坊荣昌公司</v>
          </cell>
          <cell r="E261" t="str">
            <v>件</v>
          </cell>
          <cell r="F261">
            <v>7</v>
          </cell>
          <cell r="G261" t="str">
            <v>件</v>
          </cell>
          <cell r="H261" t="str">
            <v>7</v>
          </cell>
          <cell r="I261" t="str">
            <v>1</v>
          </cell>
          <cell r="J261" t="str">
            <v>7件</v>
          </cell>
          <cell r="K261">
            <v>60.86</v>
          </cell>
        </row>
        <row r="262">
          <cell r="A262" t="str">
            <v>01.01.01.344</v>
          </cell>
          <cell r="B262" t="str">
            <v>1K16982100043   6486右后视镜</v>
          </cell>
          <cell r="C262" t="str">
            <v>1.06</v>
          </cell>
          <cell r="D262" t="str">
            <v>潍坊荣昌公司</v>
          </cell>
          <cell r="E262" t="str">
            <v>件</v>
          </cell>
          <cell r="F262">
            <v>7</v>
          </cell>
          <cell r="G262" t="str">
            <v>件</v>
          </cell>
          <cell r="H262" t="str">
            <v>7</v>
          </cell>
          <cell r="I262" t="str">
            <v>1</v>
          </cell>
          <cell r="J262" t="str">
            <v>7件</v>
          </cell>
          <cell r="K262">
            <v>60.86</v>
          </cell>
        </row>
        <row r="263">
          <cell r="A263" t="str">
            <v>01.01.01.345</v>
          </cell>
          <cell r="B263" t="str">
            <v>H0821022001A0   ETX改型高顶前下视镜</v>
          </cell>
          <cell r="C263" t="str">
            <v>2.57</v>
          </cell>
          <cell r="D263" t="str">
            <v>福田戴姆勒库</v>
          </cell>
          <cell r="E263" t="str">
            <v>件</v>
          </cell>
          <cell r="F263">
            <v>-20</v>
          </cell>
          <cell r="G263" t="str">
            <v>件</v>
          </cell>
          <cell r="H263" t="str">
            <v>-20</v>
          </cell>
          <cell r="I263" t="str">
            <v>1</v>
          </cell>
          <cell r="J263" t="str">
            <v>-20件</v>
          </cell>
          <cell r="K263">
            <v>39.645</v>
          </cell>
        </row>
        <row r="264">
          <cell r="A264" t="str">
            <v>01.01.01.345</v>
          </cell>
          <cell r="B264" t="str">
            <v>H0821022001A0   ETX改型高顶前下视镜</v>
          </cell>
          <cell r="C264" t="str">
            <v>2.58</v>
          </cell>
          <cell r="D264" t="str">
            <v>戴姆勒保内库</v>
          </cell>
          <cell r="E264" t="str">
            <v>件</v>
          </cell>
          <cell r="F264">
            <v>28</v>
          </cell>
          <cell r="G264" t="str">
            <v>件</v>
          </cell>
          <cell r="H264" t="str">
            <v>28</v>
          </cell>
          <cell r="I264" t="str">
            <v>1</v>
          </cell>
          <cell r="J264" t="str">
            <v>28件</v>
          </cell>
          <cell r="K264">
            <v>39.645</v>
          </cell>
        </row>
        <row r="265">
          <cell r="A265" t="str">
            <v>01.01.01.345</v>
          </cell>
          <cell r="B265" t="str">
            <v>H0821022001A0   ETX改型高顶前下视镜</v>
          </cell>
          <cell r="C265" t="str">
            <v>2.59</v>
          </cell>
          <cell r="D265" t="str">
            <v>戴姆勒保外库</v>
          </cell>
          <cell r="E265" t="str">
            <v>件</v>
          </cell>
          <cell r="F265">
            <v>-20</v>
          </cell>
          <cell r="G265" t="str">
            <v>件</v>
          </cell>
          <cell r="H265" t="str">
            <v>-20</v>
          </cell>
          <cell r="I265" t="str">
            <v>1</v>
          </cell>
          <cell r="J265" t="str">
            <v>-20件</v>
          </cell>
          <cell r="K265">
            <v>39.645</v>
          </cell>
        </row>
        <row r="266">
          <cell r="A266" t="str">
            <v>01.01.01.346</v>
          </cell>
          <cell r="B266" t="str">
            <v>H0821022002A0   ETX改型平顶前下视镜</v>
          </cell>
          <cell r="C266" t="str">
            <v>2.57</v>
          </cell>
          <cell r="D266" t="str">
            <v>福田戴姆勒库</v>
          </cell>
          <cell r="E266" t="str">
            <v>件</v>
          </cell>
          <cell r="F266">
            <v>314</v>
          </cell>
          <cell r="G266" t="str">
            <v>件</v>
          </cell>
          <cell r="H266" t="str">
            <v>314</v>
          </cell>
          <cell r="I266" t="str">
            <v>1</v>
          </cell>
          <cell r="J266" t="str">
            <v>314件</v>
          </cell>
          <cell r="K266">
            <v>38.2863</v>
          </cell>
        </row>
        <row r="267">
          <cell r="A267" t="str">
            <v>01.01.01.347</v>
          </cell>
          <cell r="B267" t="str">
            <v>1B24982104003   ETX高顶前下视镜</v>
          </cell>
          <cell r="C267" t="str">
            <v>2.11</v>
          </cell>
          <cell r="D267" t="str">
            <v>福田诸城奥铃厂</v>
          </cell>
          <cell r="E267" t="str">
            <v>件</v>
          </cell>
          <cell r="F267">
            <v>65</v>
          </cell>
          <cell r="G267" t="str">
            <v>件</v>
          </cell>
          <cell r="H267" t="str">
            <v>65</v>
          </cell>
          <cell r="I267" t="str">
            <v>1</v>
          </cell>
          <cell r="J267" t="str">
            <v>65件</v>
          </cell>
          <cell r="K267">
            <v>27.6929</v>
          </cell>
        </row>
        <row r="268">
          <cell r="A268" t="str">
            <v>01.01.01.347</v>
          </cell>
          <cell r="B268" t="str">
            <v>1B24982104003   ETX高顶前下视镜</v>
          </cell>
          <cell r="C268" t="str">
            <v>2.57</v>
          </cell>
          <cell r="D268" t="str">
            <v>福田戴姆勒库</v>
          </cell>
          <cell r="E268" t="str">
            <v>件</v>
          </cell>
          <cell r="F268">
            <v>30</v>
          </cell>
          <cell r="G268" t="str">
            <v>件</v>
          </cell>
          <cell r="H268" t="str">
            <v>30</v>
          </cell>
          <cell r="I268" t="str">
            <v>1</v>
          </cell>
          <cell r="J268" t="str">
            <v>30件</v>
          </cell>
          <cell r="K268">
            <v>27.6929</v>
          </cell>
        </row>
        <row r="269">
          <cell r="A269" t="str">
            <v>01.01.01.348</v>
          </cell>
          <cell r="B269" t="str">
            <v>H1821011004A0</v>
          </cell>
          <cell r="C269" t="str">
            <v>2.57</v>
          </cell>
          <cell r="D269" t="str">
            <v>福田戴姆勒库</v>
          </cell>
          <cell r="E269" t="str">
            <v>件</v>
          </cell>
          <cell r="F269">
            <v>90</v>
          </cell>
          <cell r="G269" t="str">
            <v>件</v>
          </cell>
          <cell r="H269" t="str">
            <v>90</v>
          </cell>
          <cell r="I269" t="str">
            <v>1</v>
          </cell>
          <cell r="J269" t="str">
            <v>90件</v>
          </cell>
          <cell r="K269">
            <v>90.4369</v>
          </cell>
        </row>
        <row r="270">
          <cell r="A270" t="str">
            <v>01.01.01.349</v>
          </cell>
          <cell r="B270" t="str">
            <v>82H08Y-02110   华菱H08右驾左后视镜</v>
          </cell>
          <cell r="C270" t="str">
            <v>2.26</v>
          </cell>
          <cell r="D270" t="str">
            <v>华菱汽车公司</v>
          </cell>
          <cell r="E270" t="str">
            <v>件</v>
          </cell>
          <cell r="F270">
            <v>30</v>
          </cell>
          <cell r="G270" t="str">
            <v>件</v>
          </cell>
          <cell r="H270" t="str">
            <v>30</v>
          </cell>
          <cell r="I270" t="str">
            <v>1</v>
          </cell>
          <cell r="J270" t="str">
            <v>30件</v>
          </cell>
          <cell r="K270">
            <v>77.785</v>
          </cell>
        </row>
        <row r="271">
          <cell r="A271" t="str">
            <v>01.01.01.350</v>
          </cell>
          <cell r="B271" t="str">
            <v>82H08Y-02120   华菱H08右驾右后视镜</v>
          </cell>
          <cell r="C271" t="str">
            <v>2.26</v>
          </cell>
          <cell r="D271" t="str">
            <v>华菱汽车公司</v>
          </cell>
          <cell r="E271" t="str">
            <v>件</v>
          </cell>
          <cell r="F271">
            <v>17</v>
          </cell>
          <cell r="G271" t="str">
            <v>件</v>
          </cell>
          <cell r="H271" t="str">
            <v>17</v>
          </cell>
          <cell r="I271" t="str">
            <v>1</v>
          </cell>
          <cell r="J271" t="str">
            <v>17件</v>
          </cell>
          <cell r="K271">
            <v>70.3688</v>
          </cell>
        </row>
        <row r="272">
          <cell r="A272" t="str">
            <v>01.01.01.351</v>
          </cell>
          <cell r="B272" t="str">
            <v>5008108116   北方奔驰侧下视镜</v>
          </cell>
          <cell r="C272" t="str">
            <v>2.24</v>
          </cell>
          <cell r="D272" t="str">
            <v>北奔重汽公司</v>
          </cell>
          <cell r="E272" t="str">
            <v>件</v>
          </cell>
          <cell r="F272">
            <v>46</v>
          </cell>
          <cell r="G272" t="str">
            <v>件</v>
          </cell>
          <cell r="H272" t="str">
            <v>46</v>
          </cell>
          <cell r="I272" t="str">
            <v>1</v>
          </cell>
          <cell r="J272" t="str">
            <v>46件</v>
          </cell>
          <cell r="K272">
            <v>37.6324</v>
          </cell>
        </row>
        <row r="273">
          <cell r="A273" t="str">
            <v>01.01.01.353</v>
          </cell>
          <cell r="B273" t="str">
            <v>5008100316   北奔改型前下</v>
          </cell>
          <cell r="C273" t="str">
            <v>2.24</v>
          </cell>
          <cell r="D273" t="str">
            <v>北奔重汽公司</v>
          </cell>
          <cell r="E273" t="str">
            <v>件</v>
          </cell>
          <cell r="F273">
            <v>10</v>
          </cell>
          <cell r="G273" t="str">
            <v>件</v>
          </cell>
          <cell r="H273" t="str">
            <v>10</v>
          </cell>
          <cell r="I273" t="str">
            <v>1</v>
          </cell>
          <cell r="J273" t="str">
            <v>10件</v>
          </cell>
          <cell r="K273">
            <v>39.989</v>
          </cell>
        </row>
        <row r="274">
          <cell r="A274" t="str">
            <v>01.01.01.354</v>
          </cell>
          <cell r="B274" t="str">
            <v>712W63730-6030/1右置车前下视镜</v>
          </cell>
          <cell r="C274" t="str">
            <v>2.15</v>
          </cell>
          <cell r="D274" t="str">
            <v>济南市场部</v>
          </cell>
          <cell r="E274" t="str">
            <v>件</v>
          </cell>
          <cell r="F274">
            <v>-84</v>
          </cell>
          <cell r="G274" t="str">
            <v>件</v>
          </cell>
          <cell r="H274" t="str">
            <v>-84</v>
          </cell>
          <cell r="I274" t="str">
            <v>1</v>
          </cell>
          <cell r="J274" t="str">
            <v>-84件</v>
          </cell>
          <cell r="K274">
            <v>219.2812</v>
          </cell>
        </row>
        <row r="275">
          <cell r="A275" t="str">
            <v>01.01.01.355</v>
          </cell>
          <cell r="B275" t="str">
            <v>712W63731-0378/1右置车 前下视镜密封垫</v>
          </cell>
          <cell r="C275" t="str">
            <v>2.15</v>
          </cell>
          <cell r="D275" t="str">
            <v>济南市场部</v>
          </cell>
          <cell r="E275" t="str">
            <v>只</v>
          </cell>
          <cell r="F275">
            <v>206</v>
          </cell>
          <cell r="G275" t="str">
            <v>只</v>
          </cell>
          <cell r="H275" t="str">
            <v>206</v>
          </cell>
          <cell r="I275" t="str">
            <v>1</v>
          </cell>
          <cell r="J275" t="str">
            <v>206只</v>
          </cell>
          <cell r="K275">
            <v>3.2508</v>
          </cell>
        </row>
        <row r="276">
          <cell r="A276" t="str">
            <v>01.01.01.356</v>
          </cell>
          <cell r="B276" t="str">
            <v>712W63731-0376/1右置车连接杆</v>
          </cell>
          <cell r="C276" t="str">
            <v>2.15</v>
          </cell>
          <cell r="D276" t="str">
            <v>济南市场部</v>
          </cell>
          <cell r="E276" t="str">
            <v>只</v>
          </cell>
          <cell r="F276">
            <v>83</v>
          </cell>
          <cell r="G276" t="str">
            <v>只</v>
          </cell>
          <cell r="H276" t="str">
            <v>83</v>
          </cell>
          <cell r="I276" t="str">
            <v>1</v>
          </cell>
          <cell r="J276" t="str">
            <v>83只</v>
          </cell>
          <cell r="K276">
            <v>7.84</v>
          </cell>
        </row>
        <row r="277">
          <cell r="A277" t="str">
            <v>01.01.01.357</v>
          </cell>
          <cell r="B277" t="str">
            <v>L0821034002A0   A2路面镜(新）</v>
          </cell>
          <cell r="C277" t="str">
            <v>2.11</v>
          </cell>
          <cell r="D277" t="str">
            <v>福田诸城奥铃厂</v>
          </cell>
          <cell r="E277" t="str">
            <v>件</v>
          </cell>
          <cell r="F277">
            <v>122</v>
          </cell>
          <cell r="G277" t="str">
            <v>件</v>
          </cell>
          <cell r="H277" t="str">
            <v>122</v>
          </cell>
          <cell r="I277" t="str">
            <v>1</v>
          </cell>
          <cell r="J277" t="str">
            <v>122件</v>
          </cell>
          <cell r="K277">
            <v>20.7234</v>
          </cell>
        </row>
        <row r="278">
          <cell r="A278" t="str">
            <v>01.01.01.357</v>
          </cell>
          <cell r="B278" t="str">
            <v>L0821034002A0   A2路面镜(新）</v>
          </cell>
          <cell r="C278" t="str">
            <v>2.66</v>
          </cell>
          <cell r="D278" t="str">
            <v>奥铃配件库</v>
          </cell>
          <cell r="E278" t="str">
            <v>件</v>
          </cell>
          <cell r="F278">
            <v>17</v>
          </cell>
          <cell r="G278" t="str">
            <v>件</v>
          </cell>
          <cell r="H278" t="str">
            <v>17</v>
          </cell>
          <cell r="I278" t="str">
            <v>1</v>
          </cell>
          <cell r="J278" t="str">
            <v>17件</v>
          </cell>
          <cell r="K278">
            <v>20.7234</v>
          </cell>
        </row>
        <row r="279">
          <cell r="A279" t="str">
            <v>01.01.01.365</v>
          </cell>
          <cell r="B279" t="str">
            <v>TG16057700003码头车前下视镜</v>
          </cell>
          <cell r="C279" t="str">
            <v>2.15</v>
          </cell>
          <cell r="D279" t="str">
            <v>济南市场部</v>
          </cell>
          <cell r="E279" t="str">
            <v>件</v>
          </cell>
          <cell r="F279">
            <v>48</v>
          </cell>
          <cell r="G279" t="str">
            <v>件</v>
          </cell>
          <cell r="H279" t="str">
            <v>48</v>
          </cell>
          <cell r="I279" t="str">
            <v>1</v>
          </cell>
          <cell r="J279" t="str">
            <v>48件</v>
          </cell>
          <cell r="K279">
            <v>8.6967</v>
          </cell>
        </row>
        <row r="280">
          <cell r="A280" t="str">
            <v>01.01.01.366</v>
          </cell>
          <cell r="B280" t="str">
            <v>B40L-F05中高配外左后视镜B00014346</v>
          </cell>
          <cell r="C280" t="str">
            <v>2.56</v>
          </cell>
          <cell r="D280" t="str">
            <v>北汽越分库</v>
          </cell>
          <cell r="E280" t="str">
            <v>件</v>
          </cell>
          <cell r="F280">
            <v>2158</v>
          </cell>
          <cell r="G280" t="str">
            <v>件</v>
          </cell>
          <cell r="H280" t="str">
            <v>2,158</v>
          </cell>
          <cell r="I280" t="str">
            <v>1</v>
          </cell>
          <cell r="J280" t="str">
            <v>2158件</v>
          </cell>
          <cell r="K280">
            <v>191.5326</v>
          </cell>
        </row>
        <row r="281">
          <cell r="A281" t="str">
            <v>01.01.01.367</v>
          </cell>
          <cell r="B281" t="str">
            <v>B40L-F05中高配外右后视镜B00014347</v>
          </cell>
          <cell r="C281" t="str">
            <v>2.56</v>
          </cell>
          <cell r="D281" t="str">
            <v>北汽越分库</v>
          </cell>
          <cell r="E281" t="str">
            <v>件</v>
          </cell>
          <cell r="F281">
            <v>2084</v>
          </cell>
          <cell r="G281" t="str">
            <v>件</v>
          </cell>
          <cell r="H281" t="str">
            <v>2,084</v>
          </cell>
          <cell r="I281" t="str">
            <v>1</v>
          </cell>
          <cell r="J281" t="str">
            <v>2084件</v>
          </cell>
          <cell r="K281">
            <v>191.7249</v>
          </cell>
        </row>
        <row r="282">
          <cell r="A282" t="str">
            <v>01.01.01.368</v>
          </cell>
          <cell r="B282" t="str">
            <v>H2左后视镜1B24982180027</v>
          </cell>
          <cell r="C282" t="str">
            <v>2.57</v>
          </cell>
          <cell r="D282" t="str">
            <v>福田戴姆勒库</v>
          </cell>
          <cell r="E282" t="str">
            <v>件</v>
          </cell>
          <cell r="F282">
            <v>16</v>
          </cell>
          <cell r="G282" t="str">
            <v>件</v>
          </cell>
          <cell r="H282" t="str">
            <v>16</v>
          </cell>
          <cell r="I282" t="str">
            <v>1</v>
          </cell>
          <cell r="J282" t="str">
            <v>16件</v>
          </cell>
          <cell r="K282">
            <v>102.3367</v>
          </cell>
        </row>
        <row r="283">
          <cell r="A283" t="str">
            <v>01.01.01.369</v>
          </cell>
          <cell r="B283" t="str">
            <v>H2右后视镜1B24982180031</v>
          </cell>
          <cell r="C283" t="str">
            <v>2.57</v>
          </cell>
          <cell r="D283" t="str">
            <v>福田戴姆勒库</v>
          </cell>
          <cell r="E283" t="str">
            <v>件</v>
          </cell>
          <cell r="F283">
            <v>20</v>
          </cell>
          <cell r="G283" t="str">
            <v>件</v>
          </cell>
          <cell r="H283" t="str">
            <v>20</v>
          </cell>
          <cell r="I283" t="str">
            <v>1</v>
          </cell>
          <cell r="J283" t="str">
            <v>20件</v>
          </cell>
          <cell r="K283">
            <v>102.5625</v>
          </cell>
        </row>
        <row r="284">
          <cell r="A284" t="str">
            <v>01.01.01.370</v>
          </cell>
          <cell r="B284" t="str">
            <v>ETX2280左后视镜总成H1821011003A0</v>
          </cell>
          <cell r="C284" t="str">
            <v>2.57</v>
          </cell>
          <cell r="D284" t="str">
            <v>福田戴姆勒库</v>
          </cell>
          <cell r="E284" t="str">
            <v>件</v>
          </cell>
          <cell r="F284">
            <v>47</v>
          </cell>
          <cell r="G284" t="str">
            <v>件</v>
          </cell>
          <cell r="H284" t="str">
            <v>47</v>
          </cell>
          <cell r="I284" t="str">
            <v>1</v>
          </cell>
          <cell r="J284" t="str">
            <v>47件</v>
          </cell>
          <cell r="K284">
            <v>104.4913</v>
          </cell>
        </row>
        <row r="285">
          <cell r="A285" t="str">
            <v>01.01.01.370</v>
          </cell>
          <cell r="B285" t="str">
            <v>ETX2280左后视镜总成H1821011003A0</v>
          </cell>
          <cell r="C285" t="str">
            <v>2.58</v>
          </cell>
          <cell r="D285" t="str">
            <v>戴姆勒保内库</v>
          </cell>
          <cell r="E285" t="str">
            <v>件</v>
          </cell>
          <cell r="F285">
            <v>7</v>
          </cell>
          <cell r="G285" t="str">
            <v>件</v>
          </cell>
          <cell r="H285" t="str">
            <v>7</v>
          </cell>
          <cell r="I285" t="str">
            <v>1</v>
          </cell>
          <cell r="J285" t="str">
            <v>7件</v>
          </cell>
          <cell r="K285">
            <v>104.4913</v>
          </cell>
        </row>
        <row r="286">
          <cell r="A286" t="str">
            <v>01.01.01.370</v>
          </cell>
          <cell r="B286" t="str">
            <v>ETX2280左后视镜总成H1821011003A0</v>
          </cell>
          <cell r="C286" t="str">
            <v>2.59</v>
          </cell>
          <cell r="D286" t="str">
            <v>戴姆勒保外库</v>
          </cell>
          <cell r="E286" t="str">
            <v>件</v>
          </cell>
          <cell r="F286">
            <v>6</v>
          </cell>
          <cell r="G286" t="str">
            <v>件</v>
          </cell>
          <cell r="H286" t="str">
            <v>6</v>
          </cell>
          <cell r="I286" t="str">
            <v>1</v>
          </cell>
          <cell r="J286" t="str">
            <v>6件</v>
          </cell>
          <cell r="K286">
            <v>104.4913</v>
          </cell>
        </row>
        <row r="287">
          <cell r="A287" t="str">
            <v>01.01.01.371</v>
          </cell>
          <cell r="B287" t="str">
            <v>A7前下视镜WG1664771030</v>
          </cell>
          <cell r="C287" t="str">
            <v>2.15</v>
          </cell>
          <cell r="D287" t="str">
            <v>济南市场部</v>
          </cell>
          <cell r="E287" t="str">
            <v>件</v>
          </cell>
          <cell r="F287">
            <v>346</v>
          </cell>
          <cell r="G287" t="str">
            <v>件</v>
          </cell>
          <cell r="H287" t="str">
            <v>346</v>
          </cell>
          <cell r="I287" t="str">
            <v>1</v>
          </cell>
          <cell r="J287" t="str">
            <v>346件</v>
          </cell>
          <cell r="K287">
            <v>21.2281</v>
          </cell>
        </row>
        <row r="288">
          <cell r="A288" t="str">
            <v>01.01.01.374</v>
          </cell>
          <cell r="B288" t="str">
            <v>ETX左后视镜1B24982104001</v>
          </cell>
          <cell r="C288" t="str">
            <v>2.57</v>
          </cell>
          <cell r="D288" t="str">
            <v>福田戴姆勒库</v>
          </cell>
          <cell r="E288" t="str">
            <v>件</v>
          </cell>
          <cell r="F288">
            <v>113</v>
          </cell>
          <cell r="G288" t="str">
            <v>件</v>
          </cell>
          <cell r="H288" t="str">
            <v>113</v>
          </cell>
          <cell r="I288" t="str">
            <v>1</v>
          </cell>
          <cell r="J288" t="str">
            <v>113件</v>
          </cell>
          <cell r="K288">
            <v>84.7323</v>
          </cell>
        </row>
        <row r="289">
          <cell r="A289" t="str">
            <v>01.01.01.374</v>
          </cell>
          <cell r="B289" t="str">
            <v>ETX左后视镜1B24982104001</v>
          </cell>
          <cell r="C289" t="str">
            <v>2.59</v>
          </cell>
          <cell r="D289" t="str">
            <v>戴姆勒保外库</v>
          </cell>
          <cell r="E289" t="str">
            <v>件</v>
          </cell>
          <cell r="F289">
            <v>13</v>
          </cell>
          <cell r="G289" t="str">
            <v>件</v>
          </cell>
          <cell r="H289" t="str">
            <v>13</v>
          </cell>
          <cell r="I289" t="str">
            <v>1</v>
          </cell>
          <cell r="J289" t="str">
            <v>13件</v>
          </cell>
          <cell r="K289">
            <v>84.7323</v>
          </cell>
        </row>
        <row r="290">
          <cell r="A290" t="str">
            <v>01.01.01.374</v>
          </cell>
          <cell r="B290" t="str">
            <v>ETX左后视镜1B24982104001</v>
          </cell>
          <cell r="C290" t="str">
            <v>2.64</v>
          </cell>
          <cell r="D290" t="str">
            <v>雷萨重工库</v>
          </cell>
          <cell r="E290" t="str">
            <v>件</v>
          </cell>
          <cell r="F290">
            <v>6</v>
          </cell>
          <cell r="G290" t="str">
            <v>件</v>
          </cell>
          <cell r="H290" t="str">
            <v>6</v>
          </cell>
          <cell r="I290" t="str">
            <v>1</v>
          </cell>
          <cell r="J290" t="str">
            <v>6件</v>
          </cell>
          <cell r="K290">
            <v>84.7323</v>
          </cell>
        </row>
        <row r="291">
          <cell r="A291" t="str">
            <v>01.01.01.374</v>
          </cell>
          <cell r="B291" t="str">
            <v>ETX左后视镜1B24982104001</v>
          </cell>
          <cell r="C291" t="str">
            <v>2.66</v>
          </cell>
          <cell r="D291" t="str">
            <v>奥铃配件库</v>
          </cell>
          <cell r="E291" t="str">
            <v>件</v>
          </cell>
          <cell r="F291">
            <v>4</v>
          </cell>
          <cell r="G291" t="str">
            <v>件</v>
          </cell>
          <cell r="H291" t="str">
            <v>4</v>
          </cell>
          <cell r="I291" t="str">
            <v>1</v>
          </cell>
          <cell r="J291" t="str">
            <v>4件</v>
          </cell>
          <cell r="K291">
            <v>84.7323</v>
          </cell>
        </row>
        <row r="292">
          <cell r="A292" t="str">
            <v>01.01.01.375</v>
          </cell>
          <cell r="B292" t="str">
            <v>ETX右后视镜1B24982104002</v>
          </cell>
          <cell r="C292" t="str">
            <v>2.11</v>
          </cell>
          <cell r="D292" t="str">
            <v>福田诸城奥铃厂</v>
          </cell>
          <cell r="E292" t="str">
            <v>件</v>
          </cell>
          <cell r="F292">
            <v>-10</v>
          </cell>
          <cell r="G292" t="str">
            <v>件</v>
          </cell>
          <cell r="H292" t="str">
            <v>-10</v>
          </cell>
          <cell r="I292" t="str">
            <v>1</v>
          </cell>
          <cell r="J292" t="str">
            <v>-10件</v>
          </cell>
          <cell r="K292">
            <v>87.323</v>
          </cell>
        </row>
        <row r="293">
          <cell r="A293" t="str">
            <v>01.01.01.375</v>
          </cell>
          <cell r="B293" t="str">
            <v>ETX右后视镜1B24982104002</v>
          </cell>
          <cell r="C293" t="str">
            <v>2.57</v>
          </cell>
          <cell r="D293" t="str">
            <v>福田戴姆勒库</v>
          </cell>
          <cell r="E293" t="str">
            <v>件</v>
          </cell>
          <cell r="F293">
            <v>104</v>
          </cell>
          <cell r="G293" t="str">
            <v>件</v>
          </cell>
          <cell r="H293" t="str">
            <v>104</v>
          </cell>
          <cell r="I293" t="str">
            <v>1</v>
          </cell>
          <cell r="J293" t="str">
            <v>104件</v>
          </cell>
          <cell r="K293">
            <v>87.323</v>
          </cell>
        </row>
        <row r="294">
          <cell r="A294" t="str">
            <v>01.01.01.375</v>
          </cell>
          <cell r="B294" t="str">
            <v>ETX右后视镜1B24982104002</v>
          </cell>
          <cell r="C294" t="str">
            <v>2.59</v>
          </cell>
          <cell r="D294" t="str">
            <v>戴姆勒保外库</v>
          </cell>
          <cell r="E294" t="str">
            <v>件</v>
          </cell>
          <cell r="F294">
            <v>9</v>
          </cell>
          <cell r="G294" t="str">
            <v>件</v>
          </cell>
          <cell r="H294" t="str">
            <v>9</v>
          </cell>
          <cell r="I294" t="str">
            <v>1</v>
          </cell>
          <cell r="J294" t="str">
            <v>9件</v>
          </cell>
          <cell r="K294">
            <v>87.323</v>
          </cell>
        </row>
        <row r="295">
          <cell r="A295" t="str">
            <v>01.01.01.375</v>
          </cell>
          <cell r="B295" t="str">
            <v>ETX右后视镜1B24982104002</v>
          </cell>
          <cell r="C295" t="str">
            <v>2.62</v>
          </cell>
          <cell r="D295" t="str">
            <v>福田配件库（含海外轻卡、海外重卡）</v>
          </cell>
          <cell r="E295" t="str">
            <v>件</v>
          </cell>
          <cell r="F295">
            <v>15</v>
          </cell>
          <cell r="G295" t="str">
            <v>件</v>
          </cell>
          <cell r="H295" t="str">
            <v>15</v>
          </cell>
          <cell r="I295" t="str">
            <v>1</v>
          </cell>
          <cell r="J295" t="str">
            <v>15件</v>
          </cell>
          <cell r="K295">
            <v>87.323</v>
          </cell>
        </row>
        <row r="296">
          <cell r="A296" t="str">
            <v>01.01.01.375</v>
          </cell>
          <cell r="B296" t="str">
            <v>ETX右后视镜1B24982104002</v>
          </cell>
          <cell r="C296" t="str">
            <v>2.64</v>
          </cell>
          <cell r="D296" t="str">
            <v>雷萨重工库</v>
          </cell>
          <cell r="E296" t="str">
            <v>件</v>
          </cell>
          <cell r="F296">
            <v>5</v>
          </cell>
          <cell r="G296" t="str">
            <v>件</v>
          </cell>
          <cell r="H296" t="str">
            <v>5</v>
          </cell>
          <cell r="I296" t="str">
            <v>1</v>
          </cell>
          <cell r="J296" t="str">
            <v>5件</v>
          </cell>
          <cell r="K296">
            <v>87.323</v>
          </cell>
        </row>
        <row r="297">
          <cell r="A297" t="str">
            <v>01.01.01.375</v>
          </cell>
          <cell r="B297" t="str">
            <v>ETX右后视镜1B24982104002</v>
          </cell>
          <cell r="C297" t="str">
            <v>2.66</v>
          </cell>
          <cell r="D297" t="str">
            <v>奥铃配件库</v>
          </cell>
          <cell r="E297" t="str">
            <v>件</v>
          </cell>
          <cell r="F297">
            <v>10</v>
          </cell>
          <cell r="G297" t="str">
            <v>件</v>
          </cell>
          <cell r="H297" t="str">
            <v>10</v>
          </cell>
          <cell r="I297" t="str">
            <v>1</v>
          </cell>
          <cell r="J297" t="str">
            <v>10件</v>
          </cell>
          <cell r="K297">
            <v>87.323</v>
          </cell>
        </row>
        <row r="298">
          <cell r="A298" t="str">
            <v>01.01.01.376</v>
          </cell>
          <cell r="B298" t="str">
            <v>M20改款左外后视镜低配（亮银）82020100-B02-EA01</v>
          </cell>
          <cell r="C298" t="str">
            <v>2.52</v>
          </cell>
          <cell r="D298" t="str">
            <v>江西志骋库</v>
          </cell>
          <cell r="E298" t="str">
            <v>件</v>
          </cell>
          <cell r="F298">
            <v>32</v>
          </cell>
          <cell r="G298" t="str">
            <v>件</v>
          </cell>
          <cell r="H298" t="str">
            <v>32</v>
          </cell>
          <cell r="I298" t="str">
            <v>1</v>
          </cell>
          <cell r="J298" t="str">
            <v>32件</v>
          </cell>
          <cell r="K298">
            <v>30.4409</v>
          </cell>
        </row>
        <row r="299">
          <cell r="A299" t="str">
            <v>01.01.01.377</v>
          </cell>
          <cell r="B299" t="str">
            <v>M20改款右外后视镜低配（亮银）82020200-B02-EA01</v>
          </cell>
          <cell r="C299" t="str">
            <v>2.52</v>
          </cell>
          <cell r="D299" t="str">
            <v>江西志骋库</v>
          </cell>
          <cell r="E299" t="str">
            <v>件</v>
          </cell>
          <cell r="F299">
            <v>35</v>
          </cell>
          <cell r="G299" t="str">
            <v>件</v>
          </cell>
          <cell r="H299" t="str">
            <v>35</v>
          </cell>
          <cell r="I299" t="str">
            <v>1</v>
          </cell>
          <cell r="J299" t="str">
            <v>35件</v>
          </cell>
          <cell r="K299">
            <v>30.7717</v>
          </cell>
        </row>
        <row r="300">
          <cell r="A300" t="str">
            <v>01.01.01.378</v>
          </cell>
          <cell r="B300" t="str">
            <v>M20改款左外后视镜低配（玛瑙红）82020100-B02-EB11</v>
          </cell>
          <cell r="C300" t="str">
            <v>2.52</v>
          </cell>
          <cell r="D300" t="str">
            <v>江西志骋库</v>
          </cell>
          <cell r="E300" t="str">
            <v>件</v>
          </cell>
          <cell r="F300">
            <v>85</v>
          </cell>
          <cell r="G300" t="str">
            <v>件</v>
          </cell>
          <cell r="H300" t="str">
            <v>85</v>
          </cell>
          <cell r="I300" t="str">
            <v>1</v>
          </cell>
          <cell r="J300" t="str">
            <v>85件</v>
          </cell>
          <cell r="K300">
            <v>37.0186</v>
          </cell>
        </row>
        <row r="301">
          <cell r="A301" t="str">
            <v>01.01.01.379</v>
          </cell>
          <cell r="B301" t="str">
            <v>M20改款右外后视镜低配（玛瑙红）82020200-B02-EB11</v>
          </cell>
          <cell r="C301" t="str">
            <v>2.52</v>
          </cell>
          <cell r="D301" t="str">
            <v>江西志骋库</v>
          </cell>
          <cell r="E301" t="str">
            <v>件</v>
          </cell>
          <cell r="F301">
            <v>97</v>
          </cell>
          <cell r="G301" t="str">
            <v>件</v>
          </cell>
          <cell r="H301" t="str">
            <v>97</v>
          </cell>
          <cell r="I301" t="str">
            <v>1</v>
          </cell>
          <cell r="J301" t="str">
            <v>97件</v>
          </cell>
          <cell r="K301">
            <v>38.5731</v>
          </cell>
        </row>
        <row r="302">
          <cell r="A302" t="str">
            <v>01.01.01.380</v>
          </cell>
          <cell r="B302" t="str">
            <v>M20改款右外后视镜低配（星辰棕）82020200-B02-000</v>
          </cell>
          <cell r="C302" t="str">
            <v>2.52</v>
          </cell>
          <cell r="D302" t="str">
            <v>江西志骋库</v>
          </cell>
          <cell r="E302" t="str">
            <v>件</v>
          </cell>
          <cell r="F302">
            <v>258</v>
          </cell>
          <cell r="G302" t="str">
            <v>件</v>
          </cell>
          <cell r="H302" t="str">
            <v>258</v>
          </cell>
          <cell r="I302" t="str">
            <v>1</v>
          </cell>
          <cell r="J302" t="str">
            <v>258件</v>
          </cell>
          <cell r="K302">
            <v>38.9762</v>
          </cell>
        </row>
        <row r="303">
          <cell r="A303" t="str">
            <v>01.01.01.381</v>
          </cell>
          <cell r="B303" t="str">
            <v>B40L低配左外后视镜B00009686</v>
          </cell>
          <cell r="C303" t="str">
            <v>2.56</v>
          </cell>
          <cell r="D303" t="str">
            <v>北汽越分库</v>
          </cell>
          <cell r="E303" t="str">
            <v>件</v>
          </cell>
          <cell r="F303">
            <v>125</v>
          </cell>
          <cell r="G303" t="str">
            <v>件</v>
          </cell>
          <cell r="H303" t="str">
            <v>125</v>
          </cell>
          <cell r="I303" t="str">
            <v>1</v>
          </cell>
          <cell r="J303" t="str">
            <v>125件</v>
          </cell>
          <cell r="K303">
            <v>163.6398</v>
          </cell>
        </row>
        <row r="304">
          <cell r="A304" t="str">
            <v>01.01.01.382</v>
          </cell>
          <cell r="B304" t="str">
            <v>B40L低配右外后视镜B00009697</v>
          </cell>
          <cell r="C304" t="str">
            <v>2.56</v>
          </cell>
          <cell r="D304" t="str">
            <v>北汽越分库</v>
          </cell>
          <cell r="E304" t="str">
            <v>件</v>
          </cell>
          <cell r="F304">
            <v>197</v>
          </cell>
          <cell r="G304" t="str">
            <v>件</v>
          </cell>
          <cell r="H304" t="str">
            <v>197</v>
          </cell>
          <cell r="I304" t="str">
            <v>1</v>
          </cell>
          <cell r="J304" t="str">
            <v>197件</v>
          </cell>
          <cell r="K304">
            <v>151.9322</v>
          </cell>
        </row>
        <row r="305">
          <cell r="A305" t="str">
            <v>01.01.01.383</v>
          </cell>
          <cell r="B305" t="str">
            <v>B80C-M01低配左外后视镜B00011434</v>
          </cell>
          <cell r="C305" t="str">
            <v>2.56</v>
          </cell>
          <cell r="D305" t="str">
            <v>北汽越分库</v>
          </cell>
          <cell r="E305" t="str">
            <v>件</v>
          </cell>
          <cell r="F305">
            <v>801</v>
          </cell>
          <cell r="G305" t="str">
            <v>件</v>
          </cell>
          <cell r="H305" t="str">
            <v>801</v>
          </cell>
          <cell r="I305" t="str">
            <v>1</v>
          </cell>
          <cell r="J305" t="str">
            <v>801件</v>
          </cell>
          <cell r="K305">
            <v>257.5052</v>
          </cell>
        </row>
        <row r="306">
          <cell r="A306" t="str">
            <v>01.01.01.384</v>
          </cell>
          <cell r="B306" t="str">
            <v>B80C-M01低配右外后视镜B00011435</v>
          </cell>
          <cell r="C306" t="str">
            <v>2.56</v>
          </cell>
          <cell r="D306" t="str">
            <v>北汽越分库</v>
          </cell>
          <cell r="E306" t="str">
            <v>件</v>
          </cell>
          <cell r="F306">
            <v>806</v>
          </cell>
          <cell r="G306" t="str">
            <v>件</v>
          </cell>
          <cell r="H306" t="str">
            <v>806</v>
          </cell>
          <cell r="I306" t="str">
            <v>1</v>
          </cell>
          <cell r="J306" t="str">
            <v>806件</v>
          </cell>
          <cell r="K306">
            <v>251.8427</v>
          </cell>
        </row>
        <row r="307">
          <cell r="A307" t="str">
            <v>01.01.01.385</v>
          </cell>
          <cell r="B307" t="str">
            <v>B40L左后视镜B00006511（老状态）</v>
          </cell>
          <cell r="C307" t="str">
            <v>2.56</v>
          </cell>
          <cell r="D307" t="str">
            <v>北汽越分库</v>
          </cell>
          <cell r="E307" t="str">
            <v>件</v>
          </cell>
          <cell r="F307">
            <v>9</v>
          </cell>
          <cell r="G307" t="str">
            <v>件</v>
          </cell>
          <cell r="H307" t="str">
            <v>9</v>
          </cell>
          <cell r="I307" t="str">
            <v>1</v>
          </cell>
          <cell r="J307" t="str">
            <v>9件</v>
          </cell>
          <cell r="K307">
            <v>97.9156</v>
          </cell>
        </row>
        <row r="308">
          <cell r="A308" t="str">
            <v>01.01.01.386</v>
          </cell>
          <cell r="B308" t="str">
            <v>B40L右后视镜B00006512（老状态）</v>
          </cell>
          <cell r="C308" t="str">
            <v>2.56</v>
          </cell>
          <cell r="D308" t="str">
            <v>北汽越分库</v>
          </cell>
          <cell r="E308" t="str">
            <v>件</v>
          </cell>
          <cell r="F308">
            <v>62</v>
          </cell>
          <cell r="G308" t="str">
            <v>件</v>
          </cell>
          <cell r="H308" t="str">
            <v>62</v>
          </cell>
          <cell r="I308" t="str">
            <v>1</v>
          </cell>
          <cell r="J308" t="str">
            <v>62件</v>
          </cell>
          <cell r="K308">
            <v>102.4544</v>
          </cell>
        </row>
        <row r="309">
          <cell r="A309" t="str">
            <v>01.01.01.387</v>
          </cell>
          <cell r="B309" t="str">
            <v>一汽MV3左后视镜(手动)8202015-M01-C00/C</v>
          </cell>
          <cell r="C309" t="str">
            <v>2.14</v>
          </cell>
          <cell r="D309" t="str">
            <v>长春荣昌公司</v>
          </cell>
          <cell r="E309" t="str">
            <v>件</v>
          </cell>
          <cell r="F309">
            <v>70</v>
          </cell>
          <cell r="G309" t="str">
            <v>件</v>
          </cell>
          <cell r="H309" t="str">
            <v>70</v>
          </cell>
          <cell r="I309" t="str">
            <v>1</v>
          </cell>
          <cell r="J309" t="str">
            <v>70件</v>
          </cell>
          <cell r="K309">
            <v>91.0461</v>
          </cell>
        </row>
        <row r="310">
          <cell r="A310" t="str">
            <v>01.01.01.388</v>
          </cell>
          <cell r="B310" t="str">
            <v>一汽MV3右后视镜(手动)8202020-M01-C00/C</v>
          </cell>
          <cell r="C310" t="str">
            <v>2.14</v>
          </cell>
          <cell r="D310" t="str">
            <v>长春荣昌公司</v>
          </cell>
          <cell r="E310" t="str">
            <v>件</v>
          </cell>
          <cell r="F310">
            <v>47</v>
          </cell>
          <cell r="G310" t="str">
            <v>件</v>
          </cell>
          <cell r="H310" t="str">
            <v>47</v>
          </cell>
          <cell r="I310" t="str">
            <v>1</v>
          </cell>
          <cell r="J310" t="str">
            <v>47件</v>
          </cell>
          <cell r="K310">
            <v>89.4595</v>
          </cell>
        </row>
        <row r="311">
          <cell r="A311" t="str">
            <v>01.01.01.389</v>
          </cell>
          <cell r="B311" t="str">
            <v>一汽MV3内视镜 8201010-M01-C00/A</v>
          </cell>
          <cell r="C311" t="str">
            <v>2.14</v>
          </cell>
          <cell r="D311" t="str">
            <v>长春荣昌公司</v>
          </cell>
          <cell r="E311" t="str">
            <v>件</v>
          </cell>
          <cell r="F311">
            <v>-330</v>
          </cell>
          <cell r="G311" t="str">
            <v>件</v>
          </cell>
          <cell r="H311" t="str">
            <v>-330</v>
          </cell>
          <cell r="I311" t="str">
            <v>1</v>
          </cell>
          <cell r="J311" t="str">
            <v>-330件</v>
          </cell>
          <cell r="K311">
            <v>7.455</v>
          </cell>
        </row>
        <row r="312">
          <cell r="A312" t="str">
            <v>01.01.01.390</v>
          </cell>
          <cell r="B312" t="str">
            <v>一汽MV3补盲镜8219010-A95-C00/B</v>
          </cell>
          <cell r="C312" t="str">
            <v>2.14</v>
          </cell>
          <cell r="D312" t="str">
            <v>长春荣昌公司</v>
          </cell>
          <cell r="E312" t="str">
            <v>件</v>
          </cell>
          <cell r="F312">
            <v>209</v>
          </cell>
          <cell r="G312" t="str">
            <v>件</v>
          </cell>
          <cell r="H312" t="str">
            <v>209</v>
          </cell>
          <cell r="I312" t="str">
            <v>1</v>
          </cell>
          <cell r="J312" t="str">
            <v>209件</v>
          </cell>
          <cell r="K312">
            <v>25.0367</v>
          </cell>
        </row>
        <row r="313">
          <cell r="A313" t="str">
            <v>01.01.01.391</v>
          </cell>
          <cell r="B313" t="str">
            <v>B40左外后视镜（低配）B00002608</v>
          </cell>
          <cell r="C313" t="str">
            <v>2.56</v>
          </cell>
          <cell r="D313" t="str">
            <v>北汽越分库</v>
          </cell>
          <cell r="E313" t="str">
            <v>件</v>
          </cell>
          <cell r="F313">
            <v>49</v>
          </cell>
          <cell r="G313" t="str">
            <v>件</v>
          </cell>
          <cell r="H313" t="str">
            <v>49</v>
          </cell>
          <cell r="I313" t="str">
            <v>1</v>
          </cell>
          <cell r="J313" t="str">
            <v>49件</v>
          </cell>
          <cell r="K313">
            <v>72.1655</v>
          </cell>
        </row>
        <row r="314">
          <cell r="A314" t="str">
            <v>01.01.01.392</v>
          </cell>
          <cell r="B314" t="str">
            <v>B40右外后视镜（低配） B00002609</v>
          </cell>
          <cell r="C314" t="str">
            <v>2.03</v>
          </cell>
          <cell r="D314" t="str">
            <v>北京荣昌公司</v>
          </cell>
          <cell r="E314" t="str">
            <v>件</v>
          </cell>
          <cell r="F314">
            <v>30</v>
          </cell>
          <cell r="G314" t="str">
            <v>件</v>
          </cell>
          <cell r="H314" t="str">
            <v>30</v>
          </cell>
          <cell r="I314" t="str">
            <v>1</v>
          </cell>
          <cell r="J314" t="str">
            <v>30件</v>
          </cell>
          <cell r="K314">
            <v>70.5505</v>
          </cell>
        </row>
        <row r="315">
          <cell r="A315" t="str">
            <v>01.01.01.392</v>
          </cell>
          <cell r="B315" t="str">
            <v>B40右外后视镜（低配） B00002609</v>
          </cell>
          <cell r="C315" t="str">
            <v>2.56</v>
          </cell>
          <cell r="D315" t="str">
            <v>北汽越分库</v>
          </cell>
          <cell r="E315" t="str">
            <v>件</v>
          </cell>
          <cell r="F315">
            <v>13</v>
          </cell>
          <cell r="G315" t="str">
            <v>件</v>
          </cell>
          <cell r="H315" t="str">
            <v>13</v>
          </cell>
          <cell r="I315" t="str">
            <v>1</v>
          </cell>
          <cell r="J315" t="str">
            <v>13件</v>
          </cell>
          <cell r="K315">
            <v>70.5505</v>
          </cell>
        </row>
        <row r="316">
          <cell r="A316" t="str">
            <v>01.01.01.396</v>
          </cell>
          <cell r="B316" t="str">
            <v>B80CJ-M01低配左后视镜B00014219</v>
          </cell>
          <cell r="C316" t="str">
            <v>2.03</v>
          </cell>
          <cell r="D316" t="str">
            <v>北京荣昌公司</v>
          </cell>
          <cell r="E316" t="str">
            <v>件</v>
          </cell>
          <cell r="F316">
            <v>3</v>
          </cell>
          <cell r="G316" t="str">
            <v>件</v>
          </cell>
          <cell r="H316" t="str">
            <v>3</v>
          </cell>
          <cell r="I316" t="str">
            <v>1</v>
          </cell>
          <cell r="J316" t="str">
            <v>3件</v>
          </cell>
          <cell r="K316">
            <v>300.1156</v>
          </cell>
        </row>
        <row r="317">
          <cell r="A317" t="str">
            <v>01.01.01.396</v>
          </cell>
          <cell r="B317" t="str">
            <v>B80CJ-M01低配左后视镜B00014219</v>
          </cell>
          <cell r="C317" t="str">
            <v>2.56</v>
          </cell>
          <cell r="D317" t="str">
            <v>北汽越分库</v>
          </cell>
          <cell r="E317" t="str">
            <v>件</v>
          </cell>
          <cell r="F317">
            <v>1061</v>
          </cell>
          <cell r="G317" t="str">
            <v>件</v>
          </cell>
          <cell r="H317" t="str">
            <v>1,061</v>
          </cell>
          <cell r="I317" t="str">
            <v>1</v>
          </cell>
          <cell r="J317" t="str">
            <v>1061件</v>
          </cell>
          <cell r="K317">
            <v>300.1156</v>
          </cell>
        </row>
        <row r="318">
          <cell r="A318" t="str">
            <v>01.01.01.397</v>
          </cell>
          <cell r="B318" t="str">
            <v>B80CJ-M01低配右后视镜B00014220</v>
          </cell>
          <cell r="C318" t="str">
            <v>2.03</v>
          </cell>
          <cell r="D318" t="str">
            <v>北京荣昌公司</v>
          </cell>
          <cell r="E318" t="str">
            <v>件</v>
          </cell>
          <cell r="F318">
            <v>3</v>
          </cell>
          <cell r="G318" t="str">
            <v>件</v>
          </cell>
          <cell r="H318" t="str">
            <v>3</v>
          </cell>
          <cell r="I318" t="str">
            <v>1</v>
          </cell>
          <cell r="J318" t="str">
            <v>3件</v>
          </cell>
          <cell r="K318">
            <v>294.4331</v>
          </cell>
        </row>
        <row r="319">
          <cell r="A319" t="str">
            <v>01.01.01.397</v>
          </cell>
          <cell r="B319" t="str">
            <v>B80CJ-M01低配右后视镜B00014220</v>
          </cell>
          <cell r="C319" t="str">
            <v>2.56</v>
          </cell>
          <cell r="D319" t="str">
            <v>北汽越分库</v>
          </cell>
          <cell r="E319" t="str">
            <v>件</v>
          </cell>
          <cell r="F319">
            <v>1196</v>
          </cell>
          <cell r="G319" t="str">
            <v>件</v>
          </cell>
          <cell r="H319" t="str">
            <v>1,196</v>
          </cell>
          <cell r="I319" t="str">
            <v>1</v>
          </cell>
          <cell r="J319" t="str">
            <v>1196件</v>
          </cell>
          <cell r="K319">
            <v>294.4331</v>
          </cell>
        </row>
        <row r="320">
          <cell r="A320" t="str">
            <v>01.01.01.402</v>
          </cell>
          <cell r="B320" t="str">
            <v>新国标ETX窄车后视镜左 H0821010100A0</v>
          </cell>
          <cell r="C320" t="str">
            <v>2.57</v>
          </cell>
          <cell r="D320" t="str">
            <v>福田戴姆勒库</v>
          </cell>
          <cell r="E320" t="str">
            <v>件</v>
          </cell>
          <cell r="F320">
            <v>20</v>
          </cell>
          <cell r="G320" t="str">
            <v>件</v>
          </cell>
          <cell r="H320" t="str">
            <v>20</v>
          </cell>
          <cell r="I320" t="str">
            <v>1</v>
          </cell>
          <cell r="J320" t="str">
            <v>20件</v>
          </cell>
          <cell r="K320">
            <v>160.8155</v>
          </cell>
        </row>
        <row r="321">
          <cell r="A321" t="str">
            <v>01.01.01.402</v>
          </cell>
          <cell r="B321" t="str">
            <v>新国标ETX窄车后视镜左 H0821010100A0</v>
          </cell>
          <cell r="C321" t="str">
            <v>2.59</v>
          </cell>
          <cell r="D321" t="str">
            <v>戴姆勒保外库</v>
          </cell>
          <cell r="E321" t="str">
            <v>件</v>
          </cell>
          <cell r="F321">
            <v>20</v>
          </cell>
          <cell r="G321" t="str">
            <v>件</v>
          </cell>
          <cell r="H321" t="str">
            <v>20</v>
          </cell>
          <cell r="I321" t="str">
            <v>1</v>
          </cell>
          <cell r="J321" t="str">
            <v>20件</v>
          </cell>
          <cell r="K321">
            <v>160.8155</v>
          </cell>
        </row>
        <row r="322">
          <cell r="A322" t="str">
            <v>01.01.01.403</v>
          </cell>
          <cell r="B322" t="str">
            <v>新国标ETX窄车后视镜右H0821010200A0</v>
          </cell>
          <cell r="C322" t="str">
            <v>2.57</v>
          </cell>
          <cell r="D322" t="str">
            <v>福田戴姆勒库</v>
          </cell>
          <cell r="E322" t="str">
            <v>件</v>
          </cell>
          <cell r="F322">
            <v>14</v>
          </cell>
          <cell r="G322" t="str">
            <v>件</v>
          </cell>
          <cell r="H322" t="str">
            <v>14</v>
          </cell>
          <cell r="I322" t="str">
            <v>1</v>
          </cell>
          <cell r="J322" t="str">
            <v>14件</v>
          </cell>
          <cell r="K322">
            <v>163.5273</v>
          </cell>
        </row>
        <row r="323">
          <cell r="A323" t="str">
            <v>01.01.01.403</v>
          </cell>
          <cell r="B323" t="str">
            <v>新国标ETX窄车后视镜右H0821010200A0</v>
          </cell>
          <cell r="C323" t="str">
            <v>2.59</v>
          </cell>
          <cell r="D323" t="str">
            <v>戴姆勒保外库</v>
          </cell>
          <cell r="E323" t="str">
            <v>件</v>
          </cell>
          <cell r="F323">
            <v>27</v>
          </cell>
          <cell r="G323" t="str">
            <v>件</v>
          </cell>
          <cell r="H323" t="str">
            <v>27</v>
          </cell>
          <cell r="I323" t="str">
            <v>1</v>
          </cell>
          <cell r="J323" t="str">
            <v>27件</v>
          </cell>
          <cell r="K323">
            <v>163.5273</v>
          </cell>
        </row>
        <row r="324">
          <cell r="A324" t="str">
            <v>01.01.01.406</v>
          </cell>
          <cell r="B324" t="str">
            <v>M20改款左外后视镜低配格陵兰白82020100-B02</v>
          </cell>
          <cell r="C324" t="str">
            <v>2.52</v>
          </cell>
          <cell r="D324" t="str">
            <v>江西志骋库</v>
          </cell>
          <cell r="E324" t="str">
            <v>件</v>
          </cell>
          <cell r="F324">
            <v>1117</v>
          </cell>
          <cell r="G324" t="str">
            <v>件</v>
          </cell>
          <cell r="H324" t="str">
            <v>1,117</v>
          </cell>
          <cell r="I324" t="str">
            <v>1</v>
          </cell>
          <cell r="J324" t="str">
            <v>1117件</v>
          </cell>
          <cell r="K324">
            <v>41.5055</v>
          </cell>
        </row>
        <row r="325">
          <cell r="A325" t="str">
            <v>01.01.01.407</v>
          </cell>
          <cell r="B325" t="str">
            <v>M20改款右外后视镜低配格陵兰白82020200-B02</v>
          </cell>
          <cell r="C325" t="str">
            <v>2.52</v>
          </cell>
          <cell r="D325" t="str">
            <v>江西志骋库</v>
          </cell>
          <cell r="E325" t="str">
            <v>件</v>
          </cell>
          <cell r="F325">
            <v>922</v>
          </cell>
          <cell r="G325" t="str">
            <v>件</v>
          </cell>
          <cell r="H325" t="str">
            <v>922</v>
          </cell>
          <cell r="I325" t="str">
            <v>1</v>
          </cell>
          <cell r="J325" t="str">
            <v>922件</v>
          </cell>
          <cell r="K325">
            <v>35.6269</v>
          </cell>
        </row>
        <row r="326">
          <cell r="A326" t="str">
            <v>01.01.01.408</v>
          </cell>
          <cell r="B326" t="str">
            <v>M20改款左外后视镜低配星辰棕82020100-B02</v>
          </cell>
          <cell r="C326" t="str">
            <v>2.52</v>
          </cell>
          <cell r="D326" t="str">
            <v>江西志骋库</v>
          </cell>
          <cell r="E326" t="str">
            <v>件</v>
          </cell>
          <cell r="F326">
            <v>234</v>
          </cell>
          <cell r="G326" t="str">
            <v>件</v>
          </cell>
          <cell r="H326" t="str">
            <v>234</v>
          </cell>
          <cell r="I326" t="str">
            <v>1</v>
          </cell>
          <cell r="J326" t="str">
            <v>234件</v>
          </cell>
          <cell r="K326">
            <v>42.6078</v>
          </cell>
        </row>
        <row r="327">
          <cell r="A327" t="str">
            <v>01.01.01.409</v>
          </cell>
          <cell r="B327" t="str">
            <v>T7H左后视镜（电动）WG1664778081/2</v>
          </cell>
          <cell r="C327" t="str">
            <v>2.15</v>
          </cell>
          <cell r="D327" t="str">
            <v>济南市场部</v>
          </cell>
          <cell r="E327" t="str">
            <v>件</v>
          </cell>
          <cell r="F327">
            <v>47</v>
          </cell>
          <cell r="G327" t="str">
            <v>件</v>
          </cell>
          <cell r="H327" t="str">
            <v>47</v>
          </cell>
          <cell r="I327" t="str">
            <v>1</v>
          </cell>
          <cell r="J327" t="str">
            <v>47件</v>
          </cell>
          <cell r="K327">
            <v>281.4464</v>
          </cell>
        </row>
        <row r="328">
          <cell r="A328" t="str">
            <v>01.01.01.410</v>
          </cell>
          <cell r="B328" t="str">
            <v>T7H右后视镜（电动）WG1664778082/2</v>
          </cell>
          <cell r="C328" t="str">
            <v>2.15</v>
          </cell>
          <cell r="D328" t="str">
            <v>济南市场部</v>
          </cell>
          <cell r="E328" t="str">
            <v>件</v>
          </cell>
          <cell r="F328">
            <v>47</v>
          </cell>
          <cell r="G328" t="str">
            <v>件</v>
          </cell>
          <cell r="H328" t="str">
            <v>47</v>
          </cell>
          <cell r="I328" t="str">
            <v>1</v>
          </cell>
          <cell r="J328" t="str">
            <v>47件</v>
          </cell>
          <cell r="K328">
            <v>279.413</v>
          </cell>
        </row>
        <row r="329">
          <cell r="A329" t="str">
            <v>01.01.01.411</v>
          </cell>
          <cell r="B329" t="str">
            <v>M20后视镜（改款左）闪电蓝82020100-B02-0E3</v>
          </cell>
          <cell r="C329" t="str">
            <v>2.52</v>
          </cell>
          <cell r="D329" t="str">
            <v>江西志骋库</v>
          </cell>
          <cell r="E329" t="str">
            <v>件</v>
          </cell>
          <cell r="F329">
            <v>40</v>
          </cell>
          <cell r="G329" t="str">
            <v>件</v>
          </cell>
          <cell r="H329" t="str">
            <v>40</v>
          </cell>
          <cell r="I329" t="str">
            <v>1</v>
          </cell>
          <cell r="J329" t="str">
            <v>40件</v>
          </cell>
          <cell r="K329">
            <v>47.137</v>
          </cell>
        </row>
        <row r="330">
          <cell r="A330" t="str">
            <v>01.01.01.412</v>
          </cell>
          <cell r="B330" t="str">
            <v>M20后视镜（改款右）闪电蓝82020200-B02-0E3</v>
          </cell>
          <cell r="C330" t="str">
            <v>2.52</v>
          </cell>
          <cell r="D330" t="str">
            <v>江西志骋库</v>
          </cell>
          <cell r="E330" t="str">
            <v>件</v>
          </cell>
          <cell r="F330">
            <v>39</v>
          </cell>
          <cell r="G330" t="str">
            <v>件</v>
          </cell>
          <cell r="H330" t="str">
            <v>39</v>
          </cell>
          <cell r="I330" t="str">
            <v>1</v>
          </cell>
          <cell r="J330" t="str">
            <v>39件</v>
          </cell>
          <cell r="K330">
            <v>47.4259</v>
          </cell>
        </row>
        <row r="331">
          <cell r="A331" t="str">
            <v>01.01.01.413</v>
          </cell>
          <cell r="B331" t="str">
            <v>M20内视镜</v>
          </cell>
          <cell r="C331" t="str">
            <v>2.52</v>
          </cell>
          <cell r="D331" t="str">
            <v>江西志骋库</v>
          </cell>
          <cell r="E331" t="str">
            <v>件</v>
          </cell>
          <cell r="F331">
            <v>629</v>
          </cell>
          <cell r="G331" t="str">
            <v>件</v>
          </cell>
          <cell r="H331" t="str">
            <v>629</v>
          </cell>
          <cell r="I331" t="str">
            <v>1</v>
          </cell>
          <cell r="J331" t="str">
            <v>629件</v>
          </cell>
          <cell r="K331">
            <v>10.5373</v>
          </cell>
        </row>
        <row r="332">
          <cell r="A332" t="str">
            <v>01.01.01.414</v>
          </cell>
          <cell r="B332" t="str">
            <v>C35DB中配左后视镜(凛冽青) E00098592_EP65</v>
          </cell>
          <cell r="C332" t="str">
            <v>2.67</v>
          </cell>
          <cell r="D332" t="str">
            <v>莱西新能源库</v>
          </cell>
          <cell r="E332" t="str">
            <v>件</v>
          </cell>
          <cell r="F332">
            <v>80</v>
          </cell>
          <cell r="G332" t="str">
            <v>件</v>
          </cell>
          <cell r="H332" t="str">
            <v>80</v>
          </cell>
          <cell r="I332" t="str">
            <v>1</v>
          </cell>
          <cell r="J332" t="str">
            <v>80件</v>
          </cell>
          <cell r="K332">
            <v>150.6215</v>
          </cell>
        </row>
        <row r="333">
          <cell r="A333" t="str">
            <v>01.01.01.415</v>
          </cell>
          <cell r="B333" t="str">
            <v>C35DB中配右后视镜(凛冽青)E00098593_EP65</v>
          </cell>
          <cell r="C333" t="str">
            <v>2.67</v>
          </cell>
          <cell r="D333" t="str">
            <v>莱西新能源库</v>
          </cell>
          <cell r="E333" t="str">
            <v>件</v>
          </cell>
          <cell r="F333">
            <v>89</v>
          </cell>
          <cell r="G333" t="str">
            <v>件</v>
          </cell>
          <cell r="H333" t="str">
            <v>89</v>
          </cell>
          <cell r="I333" t="str">
            <v>1</v>
          </cell>
          <cell r="J333" t="str">
            <v>89件</v>
          </cell>
          <cell r="K333">
            <v>151.5715</v>
          </cell>
        </row>
        <row r="334">
          <cell r="A334" t="str">
            <v>01.01.01.416</v>
          </cell>
          <cell r="B334" t="str">
            <v>C35DB高配左后视镜(凛冽青)E00108666_EP65</v>
          </cell>
          <cell r="C334" t="str">
            <v>2.67</v>
          </cell>
          <cell r="D334" t="str">
            <v>莱西新能源库</v>
          </cell>
          <cell r="E334" t="str">
            <v>件</v>
          </cell>
          <cell r="F334">
            <v>-27</v>
          </cell>
          <cell r="G334" t="str">
            <v>件</v>
          </cell>
          <cell r="H334" t="str">
            <v>-27</v>
          </cell>
          <cell r="I334" t="str">
            <v>1</v>
          </cell>
          <cell r="J334" t="str">
            <v>-27件</v>
          </cell>
          <cell r="K334">
            <v>89.1052</v>
          </cell>
        </row>
        <row r="335">
          <cell r="A335" t="str">
            <v>01.01.01.417</v>
          </cell>
          <cell r="B335" t="str">
            <v>C35DB高配右后视镜(凛冽青)E00108667_EP65</v>
          </cell>
          <cell r="C335" t="str">
            <v>2.67</v>
          </cell>
          <cell r="D335" t="str">
            <v>莱西新能源库</v>
          </cell>
          <cell r="E335" t="str">
            <v>件</v>
          </cell>
          <cell r="F335">
            <v>-16</v>
          </cell>
          <cell r="G335" t="str">
            <v>件</v>
          </cell>
          <cell r="H335" t="str">
            <v>-16</v>
          </cell>
          <cell r="I335" t="str">
            <v>1</v>
          </cell>
          <cell r="J335" t="str">
            <v>-16件</v>
          </cell>
          <cell r="K335">
            <v>127.5469</v>
          </cell>
        </row>
        <row r="336">
          <cell r="A336" t="str">
            <v>01.01.01.418</v>
          </cell>
          <cell r="B336" t="str">
            <v>C35DB中配左后视镜(魅力橙)E00098592_EP63</v>
          </cell>
          <cell r="C336" t="str">
            <v>2.67</v>
          </cell>
          <cell r="D336" t="str">
            <v>莱西新能源库</v>
          </cell>
          <cell r="E336" t="str">
            <v>件</v>
          </cell>
          <cell r="F336">
            <v>-89</v>
          </cell>
          <cell r="G336" t="str">
            <v>件</v>
          </cell>
          <cell r="H336" t="str">
            <v>-89</v>
          </cell>
          <cell r="I336" t="str">
            <v>1</v>
          </cell>
          <cell r="J336" t="str">
            <v>-89件</v>
          </cell>
          <cell r="K336">
            <v>157.6602</v>
          </cell>
        </row>
        <row r="337">
          <cell r="A337" t="str">
            <v>01.01.01.419</v>
          </cell>
          <cell r="B337" t="str">
            <v>C35DB中配右后视镜(魅力橙)E00098593_EP63</v>
          </cell>
          <cell r="C337" t="str">
            <v>2.67</v>
          </cell>
          <cell r="D337" t="str">
            <v>莱西新能源库</v>
          </cell>
          <cell r="E337" t="str">
            <v>件</v>
          </cell>
          <cell r="F337">
            <v>-93</v>
          </cell>
          <cell r="G337" t="str">
            <v>件</v>
          </cell>
          <cell r="H337" t="str">
            <v>-93</v>
          </cell>
          <cell r="I337" t="str">
            <v>1</v>
          </cell>
          <cell r="J337" t="str">
            <v>-93件</v>
          </cell>
          <cell r="K337">
            <v>157.0257</v>
          </cell>
        </row>
        <row r="338">
          <cell r="A338" t="str">
            <v>01.01.01.420</v>
          </cell>
          <cell r="B338" t="str">
            <v>C35DB中配左后视镜(酷感红)E00098592_EP64</v>
          </cell>
          <cell r="C338" t="str">
            <v>2.67</v>
          </cell>
          <cell r="D338" t="str">
            <v>莱西新能源库</v>
          </cell>
          <cell r="E338" t="str">
            <v>件</v>
          </cell>
          <cell r="F338">
            <v>42</v>
          </cell>
          <cell r="G338" t="str">
            <v>件</v>
          </cell>
          <cell r="H338" t="str">
            <v>42</v>
          </cell>
          <cell r="I338" t="str">
            <v>1</v>
          </cell>
          <cell r="J338" t="str">
            <v>42件</v>
          </cell>
          <cell r="K338">
            <v>142.464</v>
          </cell>
        </row>
        <row r="339">
          <cell r="A339" t="str">
            <v>01.01.01.421</v>
          </cell>
          <cell r="B339" t="str">
            <v>C35DB中配右后视镜(酷感红)E00098593_EP64</v>
          </cell>
          <cell r="C339" t="str">
            <v>2.67</v>
          </cell>
          <cell r="D339" t="str">
            <v>莱西新能源库</v>
          </cell>
          <cell r="E339" t="str">
            <v>件</v>
          </cell>
          <cell r="F339">
            <v>68</v>
          </cell>
          <cell r="G339" t="str">
            <v>件</v>
          </cell>
          <cell r="H339" t="str">
            <v>68</v>
          </cell>
          <cell r="I339" t="str">
            <v>1</v>
          </cell>
          <cell r="J339" t="str">
            <v>68件</v>
          </cell>
          <cell r="K339">
            <v>140.1891</v>
          </cell>
        </row>
        <row r="340">
          <cell r="A340" t="str">
            <v>01.01.01.422</v>
          </cell>
          <cell r="B340" t="str">
            <v>C35DB中配左后视镜(凛冽青)E00098592_EP65</v>
          </cell>
          <cell r="C340" t="str">
            <v>2.67</v>
          </cell>
          <cell r="D340" t="str">
            <v>莱西新能源库</v>
          </cell>
          <cell r="E340" t="str">
            <v>件</v>
          </cell>
          <cell r="F340">
            <v>18</v>
          </cell>
          <cell r="G340" t="str">
            <v>件</v>
          </cell>
          <cell r="H340" t="str">
            <v>18</v>
          </cell>
          <cell r="I340" t="str">
            <v>1</v>
          </cell>
          <cell r="J340" t="str">
            <v>18件</v>
          </cell>
          <cell r="K340">
            <v>135.47</v>
          </cell>
        </row>
        <row r="341">
          <cell r="A341" t="str">
            <v>01.01.01.423</v>
          </cell>
          <cell r="B341" t="str">
            <v>C35DB中配右后视镜(凛冽青)E00098593_EP65</v>
          </cell>
          <cell r="C341" t="str">
            <v>2.67</v>
          </cell>
          <cell r="D341" t="str">
            <v>莱西新能源库</v>
          </cell>
          <cell r="E341" t="str">
            <v>件</v>
          </cell>
          <cell r="F341">
            <v>14</v>
          </cell>
          <cell r="G341" t="str">
            <v>件</v>
          </cell>
          <cell r="H341" t="str">
            <v>14</v>
          </cell>
          <cell r="I341" t="str">
            <v>1</v>
          </cell>
          <cell r="J341" t="str">
            <v>14件</v>
          </cell>
          <cell r="K341">
            <v>139.8736</v>
          </cell>
        </row>
        <row r="342">
          <cell r="A342" t="str">
            <v>01.01.01.424</v>
          </cell>
          <cell r="B342" t="str">
            <v>C35DB中配左后视镜(心悦蓝)E00098592_EP62</v>
          </cell>
          <cell r="C342" t="str">
            <v>2.67</v>
          </cell>
          <cell r="D342" t="str">
            <v>莱西新能源库</v>
          </cell>
          <cell r="E342" t="str">
            <v>件</v>
          </cell>
          <cell r="F342">
            <v>-43</v>
          </cell>
          <cell r="G342" t="str">
            <v>件</v>
          </cell>
          <cell r="H342" t="str">
            <v>-43</v>
          </cell>
          <cell r="I342" t="str">
            <v>1</v>
          </cell>
          <cell r="J342" t="str">
            <v>-43件</v>
          </cell>
          <cell r="K342">
            <v>133.7172</v>
          </cell>
        </row>
        <row r="343">
          <cell r="A343" t="str">
            <v>01.01.01.425</v>
          </cell>
          <cell r="B343" t="str">
            <v>C35DB中配右后视镜(心悦蓝)E00098593_EP62</v>
          </cell>
          <cell r="C343" t="str">
            <v>2.67</v>
          </cell>
          <cell r="D343" t="str">
            <v>莱西新能源库</v>
          </cell>
          <cell r="E343" t="str">
            <v>件</v>
          </cell>
          <cell r="F343">
            <v>282</v>
          </cell>
          <cell r="G343" t="str">
            <v>件</v>
          </cell>
          <cell r="H343" t="str">
            <v>282</v>
          </cell>
          <cell r="I343" t="str">
            <v>1</v>
          </cell>
          <cell r="J343" t="str">
            <v>282件</v>
          </cell>
          <cell r="K343">
            <v>133.1017</v>
          </cell>
        </row>
        <row r="344">
          <cell r="A344" t="str">
            <v>01.01.01.426</v>
          </cell>
          <cell r="B344" t="str">
            <v>C35DB中配左后视镜(珍珠白)E00098592_EP61</v>
          </cell>
          <cell r="C344" t="str">
            <v>2.67</v>
          </cell>
          <cell r="D344" t="str">
            <v>莱西新能源库</v>
          </cell>
          <cell r="E344" t="str">
            <v>件</v>
          </cell>
          <cell r="F344">
            <v>248</v>
          </cell>
          <cell r="G344" t="str">
            <v>件</v>
          </cell>
          <cell r="H344" t="str">
            <v>248</v>
          </cell>
          <cell r="I344" t="str">
            <v>1</v>
          </cell>
          <cell r="J344" t="str">
            <v>248件</v>
          </cell>
          <cell r="K344">
            <v>131.5815</v>
          </cell>
        </row>
        <row r="345">
          <cell r="A345" t="str">
            <v>01.01.01.427</v>
          </cell>
          <cell r="B345" t="str">
            <v>C35DB中配右后视镜(珍珠白)E00098593_EP61</v>
          </cell>
          <cell r="C345" t="str">
            <v>2.67</v>
          </cell>
          <cell r="D345" t="str">
            <v>莱西新能源库</v>
          </cell>
          <cell r="E345" t="str">
            <v>件</v>
          </cell>
          <cell r="F345">
            <v>248</v>
          </cell>
          <cell r="G345" t="str">
            <v>件</v>
          </cell>
          <cell r="H345" t="str">
            <v>248</v>
          </cell>
          <cell r="I345" t="str">
            <v>1</v>
          </cell>
          <cell r="J345" t="str">
            <v>248件</v>
          </cell>
          <cell r="K345">
            <v>131.9581</v>
          </cell>
        </row>
        <row r="346">
          <cell r="A346" t="str">
            <v>01.01.01.428</v>
          </cell>
          <cell r="B346" t="str">
            <v>C35DB中配左后视镜(钛灰)E00098592_EP67</v>
          </cell>
          <cell r="C346" t="str">
            <v>2.67</v>
          </cell>
          <cell r="D346" t="str">
            <v>莱西新能源库</v>
          </cell>
          <cell r="E346" t="str">
            <v>件</v>
          </cell>
          <cell r="F346">
            <v>20</v>
          </cell>
          <cell r="G346" t="str">
            <v>件</v>
          </cell>
          <cell r="H346" t="str">
            <v>20</v>
          </cell>
          <cell r="I346" t="str">
            <v>1</v>
          </cell>
          <cell r="J346" t="str">
            <v>20件</v>
          </cell>
          <cell r="K346">
            <v>139.968</v>
          </cell>
        </row>
        <row r="347">
          <cell r="A347" t="str">
            <v>01.01.01.429</v>
          </cell>
          <cell r="B347" t="str">
            <v>C35DB中配右后视镜(钛灰)E00098593_EP67</v>
          </cell>
          <cell r="C347" t="str">
            <v>2.67</v>
          </cell>
          <cell r="D347" t="str">
            <v>莱西新能源库</v>
          </cell>
          <cell r="E347" t="str">
            <v>件</v>
          </cell>
          <cell r="F347">
            <v>20</v>
          </cell>
          <cell r="G347" t="str">
            <v>件</v>
          </cell>
          <cell r="H347" t="str">
            <v>20</v>
          </cell>
          <cell r="I347" t="str">
            <v>1</v>
          </cell>
          <cell r="J347" t="str">
            <v>20件</v>
          </cell>
          <cell r="K347">
            <v>139.968</v>
          </cell>
        </row>
        <row r="348">
          <cell r="A348" t="str">
            <v>01.01.01.432</v>
          </cell>
          <cell r="B348" t="str">
            <v>低速牵引车左后视镜总成TG16057700025</v>
          </cell>
          <cell r="C348" t="str">
            <v>2.15</v>
          </cell>
          <cell r="D348" t="str">
            <v>济南市场部</v>
          </cell>
          <cell r="E348" t="str">
            <v>件</v>
          </cell>
          <cell r="F348">
            <v>-1</v>
          </cell>
          <cell r="G348" t="str">
            <v>件</v>
          </cell>
          <cell r="H348" t="str">
            <v>-1</v>
          </cell>
          <cell r="I348" t="str">
            <v>1</v>
          </cell>
          <cell r="J348" t="str">
            <v>-1件</v>
          </cell>
          <cell r="K348">
            <v>89.71</v>
          </cell>
        </row>
        <row r="349">
          <cell r="A349" t="str">
            <v>01.01.01.433</v>
          </cell>
          <cell r="B349" t="str">
            <v>外后视镜总成（右）M20后视镜128422904</v>
          </cell>
          <cell r="C349" t="str">
            <v>2.53</v>
          </cell>
          <cell r="D349" t="str">
            <v>北汽昌河库</v>
          </cell>
          <cell r="E349" t="str">
            <v>件</v>
          </cell>
          <cell r="F349">
            <v>-70</v>
          </cell>
          <cell r="G349" t="str">
            <v>件</v>
          </cell>
          <cell r="H349" t="str">
            <v>-70</v>
          </cell>
          <cell r="I349" t="str">
            <v>1</v>
          </cell>
          <cell r="J349" t="str">
            <v>-70件</v>
          </cell>
          <cell r="K349">
            <v>42.8256</v>
          </cell>
        </row>
        <row r="350">
          <cell r="A350" t="str">
            <v>01.01.01.434</v>
          </cell>
          <cell r="B350" t="str">
            <v>外后视镜总成（左）M50N后视镜128424638</v>
          </cell>
          <cell r="C350" t="str">
            <v>2.53</v>
          </cell>
          <cell r="D350" t="str">
            <v>北汽昌河库</v>
          </cell>
          <cell r="E350" t="str">
            <v>件</v>
          </cell>
          <cell r="F350">
            <v>-100</v>
          </cell>
          <cell r="G350" t="str">
            <v>件</v>
          </cell>
          <cell r="H350" t="str">
            <v>-100</v>
          </cell>
          <cell r="I350" t="str">
            <v>1</v>
          </cell>
          <cell r="J350" t="str">
            <v>-100件</v>
          </cell>
          <cell r="K350">
            <v>52.2113</v>
          </cell>
        </row>
        <row r="351">
          <cell r="A351" t="str">
            <v>01.01.01.434</v>
          </cell>
          <cell r="B351" t="str">
            <v>外后视镜总成（左）M50N后视镜128424638</v>
          </cell>
          <cell r="C351" t="str">
            <v>2.63</v>
          </cell>
          <cell r="D351" t="str">
            <v>集团配件</v>
          </cell>
          <cell r="E351" t="str">
            <v>件</v>
          </cell>
          <cell r="F351">
            <v>160</v>
          </cell>
          <cell r="G351" t="str">
            <v>件</v>
          </cell>
          <cell r="H351" t="str">
            <v>160</v>
          </cell>
          <cell r="I351" t="str">
            <v>1</v>
          </cell>
          <cell r="J351" t="str">
            <v>160件</v>
          </cell>
          <cell r="K351">
            <v>52.2113</v>
          </cell>
        </row>
        <row r="352">
          <cell r="A352" t="str">
            <v>01.01.01.435</v>
          </cell>
          <cell r="B352" t="str">
            <v>外后视镜总成（右）M50N后视镜128424639</v>
          </cell>
          <cell r="C352" t="str">
            <v>2.53</v>
          </cell>
          <cell r="D352" t="str">
            <v>北汽昌河库</v>
          </cell>
          <cell r="E352" t="str">
            <v>件</v>
          </cell>
          <cell r="F352">
            <v>-100</v>
          </cell>
          <cell r="G352" t="str">
            <v>件</v>
          </cell>
          <cell r="H352" t="str">
            <v>-100</v>
          </cell>
          <cell r="I352" t="str">
            <v>1</v>
          </cell>
          <cell r="J352" t="str">
            <v>-100件</v>
          </cell>
          <cell r="K352">
            <v>55.1313</v>
          </cell>
        </row>
        <row r="353">
          <cell r="A353" t="str">
            <v>01.01.01.435</v>
          </cell>
          <cell r="B353" t="str">
            <v>外后视镜总成（右）M50N后视镜128424639</v>
          </cell>
          <cell r="C353" t="str">
            <v>2.63</v>
          </cell>
          <cell r="D353" t="str">
            <v>集团配件</v>
          </cell>
          <cell r="E353" t="str">
            <v>件</v>
          </cell>
          <cell r="F353">
            <v>160</v>
          </cell>
          <cell r="G353" t="str">
            <v>件</v>
          </cell>
          <cell r="H353" t="str">
            <v>160</v>
          </cell>
          <cell r="I353" t="str">
            <v>1</v>
          </cell>
          <cell r="J353" t="str">
            <v>160件</v>
          </cell>
          <cell r="K353">
            <v>55.1313</v>
          </cell>
        </row>
        <row r="354">
          <cell r="A354" t="str">
            <v>01.01.01.436</v>
          </cell>
          <cell r="B354" t="str">
            <v>C35DB高配左后视镜(酷感红)E00108666_EP64</v>
          </cell>
          <cell r="C354" t="str">
            <v>2.67</v>
          </cell>
          <cell r="D354" t="str">
            <v>莱西新能源库</v>
          </cell>
          <cell r="E354" t="str">
            <v>件</v>
          </cell>
          <cell r="F354">
            <v>-17</v>
          </cell>
          <cell r="G354" t="str">
            <v>件</v>
          </cell>
          <cell r="H354" t="str">
            <v>-17</v>
          </cell>
          <cell r="I354" t="str">
            <v>1</v>
          </cell>
          <cell r="J354" t="str">
            <v>-17件</v>
          </cell>
          <cell r="K354">
            <v>167.75</v>
          </cell>
        </row>
        <row r="355">
          <cell r="A355" t="str">
            <v>01.01.01.437</v>
          </cell>
          <cell r="B355" t="str">
            <v>C35DB高配右后视镜(酷感红)E00108667_EP64</v>
          </cell>
          <cell r="C355" t="str">
            <v>2.67</v>
          </cell>
          <cell r="D355" t="str">
            <v>莱西新能源库</v>
          </cell>
          <cell r="E355" t="str">
            <v>件</v>
          </cell>
          <cell r="F355">
            <v>-1</v>
          </cell>
          <cell r="G355" t="str">
            <v>件</v>
          </cell>
          <cell r="H355" t="str">
            <v>-1</v>
          </cell>
          <cell r="I355" t="str">
            <v>1</v>
          </cell>
          <cell r="J355" t="str">
            <v>-1件</v>
          </cell>
          <cell r="K355">
            <v>167.55</v>
          </cell>
        </row>
        <row r="356">
          <cell r="A356" t="str">
            <v>01.01.01.438</v>
          </cell>
          <cell r="B356" t="str">
            <v>C35DB高配左后视镜(魅力橙)E00108666_EP63</v>
          </cell>
          <cell r="C356" t="str">
            <v>2.67</v>
          </cell>
          <cell r="D356" t="str">
            <v>莱西新能源库</v>
          </cell>
          <cell r="E356" t="str">
            <v>件</v>
          </cell>
          <cell r="F356">
            <v>-16</v>
          </cell>
          <cell r="G356" t="str">
            <v>件</v>
          </cell>
          <cell r="H356" t="str">
            <v>-16</v>
          </cell>
          <cell r="I356" t="str">
            <v>1</v>
          </cell>
          <cell r="J356" t="str">
            <v>-16件</v>
          </cell>
          <cell r="K356">
            <v>200.9313</v>
          </cell>
        </row>
        <row r="357">
          <cell r="A357" t="str">
            <v>01.01.01.439</v>
          </cell>
          <cell r="B357" t="str">
            <v>C35DB高配右后视镜(魅力橙)E00108667_EP63</v>
          </cell>
          <cell r="C357" t="str">
            <v>2.67</v>
          </cell>
          <cell r="D357" t="str">
            <v>莱西新能源库</v>
          </cell>
          <cell r="E357" t="str">
            <v>件</v>
          </cell>
          <cell r="F357">
            <v>-29</v>
          </cell>
          <cell r="G357" t="str">
            <v>件</v>
          </cell>
          <cell r="H357" t="str">
            <v>-29</v>
          </cell>
          <cell r="I357" t="str">
            <v>1</v>
          </cell>
          <cell r="J357" t="str">
            <v>-29件</v>
          </cell>
          <cell r="K357">
            <v>181.7738</v>
          </cell>
        </row>
        <row r="358">
          <cell r="A358" t="str">
            <v>01.01.01.440</v>
          </cell>
          <cell r="B358" t="str">
            <v>C35DB高配左后视镜(心悦蓝)E00108666_EP62</v>
          </cell>
          <cell r="C358" t="str">
            <v>2.67</v>
          </cell>
          <cell r="D358" t="str">
            <v>莱西新能源库</v>
          </cell>
          <cell r="E358" t="str">
            <v>件</v>
          </cell>
          <cell r="F358">
            <v>14</v>
          </cell>
          <cell r="G358" t="str">
            <v>件</v>
          </cell>
          <cell r="H358" t="str">
            <v>14</v>
          </cell>
          <cell r="I358" t="str">
            <v>1</v>
          </cell>
          <cell r="J358" t="str">
            <v>14件</v>
          </cell>
          <cell r="K358">
            <v>167.8271</v>
          </cell>
        </row>
        <row r="359">
          <cell r="A359" t="str">
            <v>01.01.01.441</v>
          </cell>
          <cell r="B359" t="str">
            <v>C35DB高配右后视镜(心悦蓝)E00108667_EP62</v>
          </cell>
          <cell r="C359" t="str">
            <v>2.67</v>
          </cell>
          <cell r="D359" t="str">
            <v>莱西新能源库</v>
          </cell>
          <cell r="E359" t="str">
            <v>件</v>
          </cell>
          <cell r="F359">
            <v>-132</v>
          </cell>
          <cell r="G359" t="str">
            <v>件</v>
          </cell>
          <cell r="H359" t="str">
            <v>-132</v>
          </cell>
          <cell r="I359" t="str">
            <v>1</v>
          </cell>
          <cell r="J359" t="str">
            <v>-132件</v>
          </cell>
          <cell r="K359">
            <v>196.1099</v>
          </cell>
        </row>
        <row r="360">
          <cell r="A360" t="str">
            <v>01.01.01.442</v>
          </cell>
          <cell r="B360" t="str">
            <v>C33DB高配左后视镜(珠光白)E00113267-EC11</v>
          </cell>
          <cell r="C360" t="str">
            <v>2.55</v>
          </cell>
          <cell r="D360" t="str">
            <v>北汽株分库</v>
          </cell>
          <cell r="E360" t="str">
            <v>件</v>
          </cell>
          <cell r="F360">
            <v>75</v>
          </cell>
          <cell r="G360" t="str">
            <v>件</v>
          </cell>
          <cell r="H360" t="str">
            <v>75</v>
          </cell>
          <cell r="I360" t="str">
            <v>1</v>
          </cell>
          <cell r="J360" t="str">
            <v>75件</v>
          </cell>
          <cell r="K360">
            <v>73.1784</v>
          </cell>
        </row>
        <row r="361">
          <cell r="A361" t="str">
            <v>01.01.01.442</v>
          </cell>
          <cell r="B361" t="str">
            <v>C33DB高配左后视镜(珠光白)E00113267-EC11</v>
          </cell>
          <cell r="C361" t="str">
            <v>2.67</v>
          </cell>
          <cell r="D361" t="str">
            <v>莱西新能源库</v>
          </cell>
          <cell r="E361" t="str">
            <v>件</v>
          </cell>
          <cell r="F361">
            <v>-26</v>
          </cell>
          <cell r="G361" t="str">
            <v>件</v>
          </cell>
          <cell r="H361" t="str">
            <v>-26</v>
          </cell>
          <cell r="I361" t="str">
            <v>1</v>
          </cell>
          <cell r="J361" t="str">
            <v>-26件</v>
          </cell>
          <cell r="K361">
            <v>73.1784</v>
          </cell>
        </row>
        <row r="362">
          <cell r="A362" t="str">
            <v>01.01.01.443</v>
          </cell>
          <cell r="B362" t="str">
            <v>C33DB高配右后视镜(珠光白)E00113266-EC11</v>
          </cell>
          <cell r="C362" t="str">
            <v>2.55</v>
          </cell>
          <cell r="D362" t="str">
            <v>北汽株分库</v>
          </cell>
          <cell r="E362" t="str">
            <v>件</v>
          </cell>
          <cell r="F362">
            <v>72</v>
          </cell>
          <cell r="G362" t="str">
            <v>件</v>
          </cell>
          <cell r="H362" t="str">
            <v>72</v>
          </cell>
          <cell r="I362" t="str">
            <v>1</v>
          </cell>
          <cell r="J362" t="str">
            <v>72件</v>
          </cell>
          <cell r="K362">
            <v>73.8029</v>
          </cell>
        </row>
        <row r="363">
          <cell r="A363" t="str">
            <v>01.01.01.443</v>
          </cell>
          <cell r="B363" t="str">
            <v>C33DB高配右后视镜(珠光白)E00113266-EC11</v>
          </cell>
          <cell r="C363" t="str">
            <v>2.67</v>
          </cell>
          <cell r="D363" t="str">
            <v>莱西新能源库</v>
          </cell>
          <cell r="E363" t="str">
            <v>件</v>
          </cell>
          <cell r="F363">
            <v>-23</v>
          </cell>
          <cell r="G363" t="str">
            <v>件</v>
          </cell>
          <cell r="H363" t="str">
            <v>-23</v>
          </cell>
          <cell r="I363" t="str">
            <v>1</v>
          </cell>
          <cell r="J363" t="str">
            <v>-23件</v>
          </cell>
          <cell r="K363">
            <v>73.8029</v>
          </cell>
        </row>
        <row r="364">
          <cell r="A364" t="str">
            <v>01.01.01.444</v>
          </cell>
          <cell r="B364" t="str">
            <v>C33DB左后视镜（中配）(珠光白)E00113269-EC11</v>
          </cell>
          <cell r="C364" t="str">
            <v>2.55</v>
          </cell>
          <cell r="D364" t="str">
            <v>北汽株分库</v>
          </cell>
          <cell r="E364" t="str">
            <v>件</v>
          </cell>
          <cell r="F364">
            <v>109</v>
          </cell>
          <cell r="G364" t="str">
            <v>件</v>
          </cell>
          <cell r="H364" t="str">
            <v>109</v>
          </cell>
          <cell r="I364" t="str">
            <v>1</v>
          </cell>
          <cell r="J364" t="str">
            <v>109件</v>
          </cell>
          <cell r="K364">
            <v>87.282</v>
          </cell>
        </row>
        <row r="365">
          <cell r="A365" t="str">
            <v>01.01.01.445</v>
          </cell>
          <cell r="B365" t="str">
            <v>C33DB右后视镜（中配）(珠光白)E00113268-EC11</v>
          </cell>
          <cell r="C365" t="str">
            <v>2.55</v>
          </cell>
          <cell r="D365" t="str">
            <v>北汽株分库</v>
          </cell>
          <cell r="E365" t="str">
            <v>件</v>
          </cell>
          <cell r="F365">
            <v>193</v>
          </cell>
          <cell r="G365" t="str">
            <v>件</v>
          </cell>
          <cell r="H365" t="str">
            <v>193</v>
          </cell>
          <cell r="I365" t="str">
            <v>1</v>
          </cell>
          <cell r="J365" t="str">
            <v>193件</v>
          </cell>
          <cell r="K365">
            <v>89.1111</v>
          </cell>
        </row>
        <row r="366">
          <cell r="A366" t="str">
            <v>01.01.01.446</v>
          </cell>
          <cell r="B366" t="str">
            <v>C35DB高配左后视镜(珍珠白)E00108666_EP61</v>
          </cell>
          <cell r="C366" t="str">
            <v>2.67</v>
          </cell>
          <cell r="D366" t="str">
            <v>莱西新能源库</v>
          </cell>
          <cell r="E366" t="str">
            <v>件</v>
          </cell>
          <cell r="F366">
            <v>-26</v>
          </cell>
          <cell r="G366" t="str">
            <v>件</v>
          </cell>
          <cell r="H366" t="str">
            <v>-26</v>
          </cell>
          <cell r="I366" t="str">
            <v>1</v>
          </cell>
          <cell r="J366" t="str">
            <v>-26件</v>
          </cell>
          <cell r="K366">
            <v>16.8292</v>
          </cell>
        </row>
        <row r="367">
          <cell r="A367" t="str">
            <v>01.01.01.447</v>
          </cell>
          <cell r="B367" t="str">
            <v>C35DB高配右后视镜(珍珠白)E00108667_EP61</v>
          </cell>
          <cell r="C367" t="str">
            <v>2.67</v>
          </cell>
          <cell r="D367" t="str">
            <v>莱西新能源库</v>
          </cell>
          <cell r="E367" t="str">
            <v>件</v>
          </cell>
          <cell r="F367">
            <v>-24</v>
          </cell>
          <cell r="G367" t="str">
            <v>件</v>
          </cell>
          <cell r="H367" t="str">
            <v>-24</v>
          </cell>
          <cell r="I367" t="str">
            <v>1</v>
          </cell>
          <cell r="J367" t="str">
            <v>-24件</v>
          </cell>
          <cell r="K367">
            <v>1.4371</v>
          </cell>
        </row>
        <row r="368">
          <cell r="A368" t="str">
            <v>01.01.01.450</v>
          </cell>
          <cell r="B368" t="str">
            <v>C33DB左后视镜（中配）丹霞红 E00113269-EB21</v>
          </cell>
          <cell r="C368" t="str">
            <v>2.55</v>
          </cell>
          <cell r="D368" t="str">
            <v>北汽株分库</v>
          </cell>
          <cell r="E368" t="str">
            <v>件</v>
          </cell>
          <cell r="F368">
            <v>28</v>
          </cell>
          <cell r="G368" t="str">
            <v>件</v>
          </cell>
          <cell r="H368" t="str">
            <v>28</v>
          </cell>
          <cell r="I368" t="str">
            <v>1</v>
          </cell>
          <cell r="J368" t="str">
            <v>28件</v>
          </cell>
          <cell r="K368">
            <v>78.9213</v>
          </cell>
        </row>
        <row r="369">
          <cell r="A369" t="str">
            <v>01.01.01.450</v>
          </cell>
          <cell r="B369" t="str">
            <v>C33DB左后视镜（中配）丹霞红 E00113269-EB21</v>
          </cell>
          <cell r="C369" t="str">
            <v>2.70</v>
          </cell>
          <cell r="D369" t="str">
            <v>常州新能源库</v>
          </cell>
          <cell r="E369" t="str">
            <v>件</v>
          </cell>
          <cell r="F369">
            <v>10</v>
          </cell>
          <cell r="G369" t="str">
            <v>件</v>
          </cell>
          <cell r="H369" t="str">
            <v>10</v>
          </cell>
          <cell r="I369" t="str">
            <v>1</v>
          </cell>
          <cell r="J369" t="str">
            <v>10件</v>
          </cell>
          <cell r="K369">
            <v>78.9213</v>
          </cell>
        </row>
        <row r="370">
          <cell r="A370" t="str">
            <v>01.01.01.451</v>
          </cell>
          <cell r="B370" t="str">
            <v>C33DB右后视镜（中配）丹霞红 E00113268-EB21</v>
          </cell>
          <cell r="C370" t="str">
            <v>2.55</v>
          </cell>
          <cell r="D370" t="str">
            <v>北汽株分库</v>
          </cell>
          <cell r="E370" t="str">
            <v>件</v>
          </cell>
          <cell r="F370">
            <v>22</v>
          </cell>
          <cell r="G370" t="str">
            <v>件</v>
          </cell>
          <cell r="H370" t="str">
            <v>22</v>
          </cell>
          <cell r="I370" t="str">
            <v>1</v>
          </cell>
          <cell r="J370" t="str">
            <v>22件</v>
          </cell>
          <cell r="K370">
            <v>77.155</v>
          </cell>
        </row>
        <row r="371">
          <cell r="A371" t="str">
            <v>01.01.01.451</v>
          </cell>
          <cell r="B371" t="str">
            <v>C33DB右后视镜（中配）丹霞红 E00113268-EB21</v>
          </cell>
          <cell r="C371" t="str">
            <v>2.70</v>
          </cell>
          <cell r="D371" t="str">
            <v>常州新能源库</v>
          </cell>
          <cell r="E371" t="str">
            <v>件</v>
          </cell>
          <cell r="F371">
            <v>10</v>
          </cell>
          <cell r="G371" t="str">
            <v>件</v>
          </cell>
          <cell r="H371" t="str">
            <v>10</v>
          </cell>
          <cell r="I371" t="str">
            <v>1</v>
          </cell>
          <cell r="J371" t="str">
            <v>10件</v>
          </cell>
          <cell r="K371">
            <v>77.155</v>
          </cell>
        </row>
        <row r="372">
          <cell r="A372" t="str">
            <v>01.01.01.452</v>
          </cell>
          <cell r="B372" t="str">
            <v>C35DB左后视镜(低配)珍珠白E00098590-EP61</v>
          </cell>
          <cell r="C372" t="str">
            <v>2.67</v>
          </cell>
          <cell r="D372" t="str">
            <v>莱西新能源库</v>
          </cell>
          <cell r="E372" t="str">
            <v>件</v>
          </cell>
          <cell r="F372">
            <v>425</v>
          </cell>
          <cell r="G372" t="str">
            <v>件</v>
          </cell>
          <cell r="H372" t="str">
            <v>425</v>
          </cell>
          <cell r="I372" t="str">
            <v>1</v>
          </cell>
          <cell r="J372" t="str">
            <v>425件</v>
          </cell>
          <cell r="K372">
            <v>84.6039</v>
          </cell>
        </row>
        <row r="373">
          <cell r="A373" t="str">
            <v>01.01.01.453</v>
          </cell>
          <cell r="B373" t="str">
            <v>C35DB右后视镜(低配)珍珠白E00098591-EP61</v>
          </cell>
          <cell r="C373" t="str">
            <v>2.67</v>
          </cell>
          <cell r="D373" t="str">
            <v>莱西新能源库</v>
          </cell>
          <cell r="E373" t="str">
            <v>件</v>
          </cell>
          <cell r="F373">
            <v>104</v>
          </cell>
          <cell r="G373" t="str">
            <v>件</v>
          </cell>
          <cell r="H373" t="str">
            <v>104</v>
          </cell>
          <cell r="I373" t="str">
            <v>1</v>
          </cell>
          <cell r="J373" t="str">
            <v>104件</v>
          </cell>
          <cell r="K373">
            <v>95.8005</v>
          </cell>
        </row>
        <row r="374">
          <cell r="A374" t="str">
            <v>01.01.01.454</v>
          </cell>
          <cell r="B374" t="str">
            <v>C35DB左后视镜(低配)心悦蓝E00098590-EP62</v>
          </cell>
          <cell r="C374" t="str">
            <v>2.67</v>
          </cell>
          <cell r="D374" t="str">
            <v>莱西新能源库</v>
          </cell>
          <cell r="E374" t="str">
            <v>件</v>
          </cell>
          <cell r="F374">
            <v>106</v>
          </cell>
          <cell r="G374" t="str">
            <v>件</v>
          </cell>
          <cell r="H374" t="str">
            <v>106</v>
          </cell>
          <cell r="I374" t="str">
            <v>1</v>
          </cell>
          <cell r="J374" t="str">
            <v>106件</v>
          </cell>
          <cell r="K374">
            <v>74.4541</v>
          </cell>
        </row>
        <row r="375">
          <cell r="A375" t="str">
            <v>01.01.01.455</v>
          </cell>
          <cell r="B375" t="str">
            <v>C35DB右后视镜(低配)心悦蓝E00098591-EP62</v>
          </cell>
          <cell r="C375" t="str">
            <v>2.67</v>
          </cell>
          <cell r="D375" t="str">
            <v>莱西新能源库</v>
          </cell>
          <cell r="E375" t="str">
            <v>件</v>
          </cell>
          <cell r="F375">
            <v>69</v>
          </cell>
          <cell r="G375" t="str">
            <v>件</v>
          </cell>
          <cell r="H375" t="str">
            <v>69</v>
          </cell>
          <cell r="I375" t="str">
            <v>1</v>
          </cell>
          <cell r="J375" t="str">
            <v>69件</v>
          </cell>
          <cell r="K375">
            <v>74.0414</v>
          </cell>
        </row>
        <row r="376">
          <cell r="A376" t="str">
            <v>01.01.01.456</v>
          </cell>
          <cell r="B376" t="str">
            <v>C35DB左后视镜(低配)酷感红E00098590-EP64</v>
          </cell>
          <cell r="C376" t="str">
            <v>2.67</v>
          </cell>
          <cell r="D376" t="str">
            <v>莱西新能源库</v>
          </cell>
          <cell r="E376" t="str">
            <v>件</v>
          </cell>
          <cell r="F376">
            <v>21</v>
          </cell>
          <cell r="G376" t="str">
            <v>件</v>
          </cell>
          <cell r="H376" t="str">
            <v>21</v>
          </cell>
          <cell r="I376" t="str">
            <v>1</v>
          </cell>
          <cell r="J376" t="str">
            <v>21件</v>
          </cell>
          <cell r="K376">
            <v>77.791</v>
          </cell>
        </row>
        <row r="377">
          <cell r="A377" t="str">
            <v>01.01.01.457</v>
          </cell>
          <cell r="B377" t="str">
            <v>C35DB右后视镜(低配)酷感红E00098591-EP64</v>
          </cell>
          <cell r="C377" t="str">
            <v>2.67</v>
          </cell>
          <cell r="D377" t="str">
            <v>莱西新能源库</v>
          </cell>
          <cell r="E377" t="str">
            <v>件</v>
          </cell>
          <cell r="F377">
            <v>27</v>
          </cell>
          <cell r="G377" t="str">
            <v>件</v>
          </cell>
          <cell r="H377" t="str">
            <v>27</v>
          </cell>
          <cell r="I377" t="str">
            <v>1</v>
          </cell>
          <cell r="J377" t="str">
            <v>27件</v>
          </cell>
          <cell r="K377">
            <v>77.7304</v>
          </cell>
        </row>
        <row r="378">
          <cell r="A378" t="str">
            <v>01.01.01.458</v>
          </cell>
          <cell r="B378" t="str">
            <v>C35DB左后视镜(低配)凛冽青E00098590-EP65</v>
          </cell>
          <cell r="C378" t="str">
            <v>2.67</v>
          </cell>
          <cell r="D378" t="str">
            <v>莱西新能源库</v>
          </cell>
          <cell r="E378" t="str">
            <v>件</v>
          </cell>
          <cell r="F378">
            <v>38</v>
          </cell>
          <cell r="G378" t="str">
            <v>件</v>
          </cell>
          <cell r="H378" t="str">
            <v>38</v>
          </cell>
          <cell r="I378" t="str">
            <v>1</v>
          </cell>
          <cell r="J378" t="str">
            <v>38件</v>
          </cell>
          <cell r="K378">
            <v>79.8503</v>
          </cell>
        </row>
        <row r="379">
          <cell r="A379" t="str">
            <v>01.01.01.459</v>
          </cell>
          <cell r="B379" t="str">
            <v>C35DB右后视镜(低配)凛冽青E00098591-EP65</v>
          </cell>
          <cell r="C379" t="str">
            <v>2.67</v>
          </cell>
          <cell r="D379" t="str">
            <v>莱西新能源库</v>
          </cell>
          <cell r="E379" t="str">
            <v>件</v>
          </cell>
          <cell r="F379">
            <v>75</v>
          </cell>
          <cell r="G379" t="str">
            <v>件</v>
          </cell>
          <cell r="H379" t="str">
            <v>75</v>
          </cell>
          <cell r="I379" t="str">
            <v>1</v>
          </cell>
          <cell r="J379" t="str">
            <v>75件</v>
          </cell>
          <cell r="K379">
            <v>80.2296</v>
          </cell>
        </row>
        <row r="380">
          <cell r="A380" t="str">
            <v>01.01.01.460</v>
          </cell>
          <cell r="B380" t="str">
            <v>C35DB左后视镜(低配)魅力橙E00098590-EP63</v>
          </cell>
          <cell r="C380" t="str">
            <v>2.67</v>
          </cell>
          <cell r="D380" t="str">
            <v>莱西新能源库</v>
          </cell>
          <cell r="E380" t="str">
            <v>件</v>
          </cell>
          <cell r="F380">
            <v>7</v>
          </cell>
          <cell r="G380" t="str">
            <v>件</v>
          </cell>
          <cell r="H380" t="str">
            <v>7</v>
          </cell>
          <cell r="I380" t="str">
            <v>1</v>
          </cell>
          <cell r="J380" t="str">
            <v>7件</v>
          </cell>
          <cell r="K380">
            <v>77.7014</v>
          </cell>
        </row>
        <row r="381">
          <cell r="A381" t="str">
            <v>01.01.01.461</v>
          </cell>
          <cell r="B381" t="str">
            <v>C35DB右后视镜(低配)魅力橙E00098591-EP63</v>
          </cell>
          <cell r="C381" t="str">
            <v>2.67</v>
          </cell>
          <cell r="D381" t="str">
            <v>莱西新能源库</v>
          </cell>
          <cell r="E381" t="str">
            <v>件</v>
          </cell>
          <cell r="F381">
            <v>12</v>
          </cell>
          <cell r="G381" t="str">
            <v>件</v>
          </cell>
          <cell r="H381" t="str">
            <v>12</v>
          </cell>
          <cell r="I381" t="str">
            <v>1</v>
          </cell>
          <cell r="J381" t="str">
            <v>12件</v>
          </cell>
          <cell r="K381">
            <v>82.8658</v>
          </cell>
        </row>
        <row r="382">
          <cell r="A382" t="str">
            <v>01.01.01.462</v>
          </cell>
          <cell r="B382" t="str">
            <v>C35DB左后视镜（高配）大漠金 E00108666-EP66</v>
          </cell>
          <cell r="C382" t="str">
            <v>2.67</v>
          </cell>
          <cell r="D382" t="str">
            <v>莱西新能源库</v>
          </cell>
          <cell r="E382" t="str">
            <v>件</v>
          </cell>
          <cell r="F382">
            <v>-3</v>
          </cell>
          <cell r="G382" t="str">
            <v>件</v>
          </cell>
          <cell r="H382" t="str">
            <v>-3</v>
          </cell>
          <cell r="I382" t="str">
            <v>1</v>
          </cell>
          <cell r="J382" t="str">
            <v>-3件</v>
          </cell>
          <cell r="K382">
            <v>162.61</v>
          </cell>
        </row>
        <row r="383">
          <cell r="A383" t="str">
            <v>01.01.01.463</v>
          </cell>
          <cell r="B383" t="str">
            <v>C35DB右后视镜（高配）大漠金 E00108667-EP66</v>
          </cell>
          <cell r="C383" t="str">
            <v>2.67</v>
          </cell>
          <cell r="D383" t="str">
            <v>莱西新能源库</v>
          </cell>
          <cell r="E383" t="str">
            <v>件</v>
          </cell>
          <cell r="F383">
            <v>-3</v>
          </cell>
          <cell r="G383" t="str">
            <v>件</v>
          </cell>
          <cell r="H383" t="str">
            <v>-3</v>
          </cell>
          <cell r="I383" t="str">
            <v>1</v>
          </cell>
          <cell r="J383" t="str">
            <v>-3件</v>
          </cell>
          <cell r="K383">
            <v>162.61</v>
          </cell>
        </row>
        <row r="384">
          <cell r="A384" t="str">
            <v>01.01.01.464</v>
          </cell>
          <cell r="B384" t="str">
            <v>C35DB左后视镜（高配）钛灰   E00108666-EP67</v>
          </cell>
          <cell r="C384" t="str">
            <v>2.67</v>
          </cell>
          <cell r="D384" t="str">
            <v>莱西新能源库</v>
          </cell>
          <cell r="E384" t="str">
            <v>件</v>
          </cell>
          <cell r="F384">
            <v>-1</v>
          </cell>
          <cell r="G384" t="str">
            <v>件</v>
          </cell>
          <cell r="H384" t="str">
            <v>-1</v>
          </cell>
          <cell r="I384" t="str">
            <v>1</v>
          </cell>
          <cell r="J384" t="str">
            <v>-1件</v>
          </cell>
          <cell r="K384">
            <v>162.61</v>
          </cell>
        </row>
        <row r="385">
          <cell r="A385" t="str">
            <v>01.01.01.465</v>
          </cell>
          <cell r="B385" t="str">
            <v>C35DB右后视镜（高配）钛灰   E00108667-EP67</v>
          </cell>
          <cell r="C385" t="str">
            <v>2.67</v>
          </cell>
          <cell r="D385" t="str">
            <v>莱西新能源库</v>
          </cell>
          <cell r="E385" t="str">
            <v>件</v>
          </cell>
          <cell r="F385">
            <v>-1</v>
          </cell>
          <cell r="G385" t="str">
            <v>件</v>
          </cell>
          <cell r="H385" t="str">
            <v>-1</v>
          </cell>
          <cell r="I385" t="str">
            <v>1</v>
          </cell>
          <cell r="J385" t="str">
            <v>-1件</v>
          </cell>
          <cell r="K385">
            <v>5671.12</v>
          </cell>
        </row>
        <row r="386">
          <cell r="A386" t="str">
            <v>01.01.01.466</v>
          </cell>
          <cell r="B386" t="str">
            <v>C33DB左后视镜（中配）靓蓝E00113268-EE04</v>
          </cell>
          <cell r="C386" t="str">
            <v>2.55</v>
          </cell>
          <cell r="D386" t="str">
            <v>北汽株分库</v>
          </cell>
          <cell r="E386" t="str">
            <v>件</v>
          </cell>
          <cell r="F386">
            <v>21</v>
          </cell>
          <cell r="G386" t="str">
            <v>件</v>
          </cell>
          <cell r="H386" t="str">
            <v>21</v>
          </cell>
          <cell r="I386" t="str">
            <v>1</v>
          </cell>
          <cell r="J386" t="str">
            <v>21件</v>
          </cell>
          <cell r="K386">
            <v>72.9987</v>
          </cell>
        </row>
        <row r="387">
          <cell r="A387" t="str">
            <v>01.01.01.466</v>
          </cell>
          <cell r="B387" t="str">
            <v>C33DB左后视镜（中配）靓蓝E00113268-EE04</v>
          </cell>
          <cell r="C387" t="str">
            <v>2.70</v>
          </cell>
          <cell r="D387" t="str">
            <v>常州新能源库</v>
          </cell>
          <cell r="E387" t="str">
            <v>件</v>
          </cell>
          <cell r="F387">
            <v>10</v>
          </cell>
          <cell r="G387" t="str">
            <v>件</v>
          </cell>
          <cell r="H387" t="str">
            <v>10</v>
          </cell>
          <cell r="I387" t="str">
            <v>1</v>
          </cell>
          <cell r="J387" t="str">
            <v>10件</v>
          </cell>
          <cell r="K387">
            <v>72.9987</v>
          </cell>
        </row>
        <row r="388">
          <cell r="A388" t="str">
            <v>01.01.01.467</v>
          </cell>
          <cell r="B388" t="str">
            <v>C33DB右后视镜（中配）靓蓝E00113269-EE04</v>
          </cell>
          <cell r="C388" t="str">
            <v>2.55</v>
          </cell>
          <cell r="D388" t="str">
            <v>北汽株分库</v>
          </cell>
          <cell r="E388" t="str">
            <v>件</v>
          </cell>
          <cell r="F388">
            <v>5</v>
          </cell>
          <cell r="G388" t="str">
            <v>件</v>
          </cell>
          <cell r="H388" t="str">
            <v>5</v>
          </cell>
          <cell r="I388" t="str">
            <v>1</v>
          </cell>
          <cell r="J388" t="str">
            <v>5件</v>
          </cell>
          <cell r="K388">
            <v>73.2633</v>
          </cell>
        </row>
        <row r="389">
          <cell r="A389" t="str">
            <v>01.01.01.467</v>
          </cell>
          <cell r="B389" t="str">
            <v>C33DB右后视镜（中配）靓蓝E00113269-EE04</v>
          </cell>
          <cell r="C389" t="str">
            <v>2.70</v>
          </cell>
          <cell r="D389" t="str">
            <v>常州新能源库</v>
          </cell>
          <cell r="E389" t="str">
            <v>件</v>
          </cell>
          <cell r="F389">
            <v>10</v>
          </cell>
          <cell r="G389" t="str">
            <v>件</v>
          </cell>
          <cell r="H389" t="str">
            <v>10</v>
          </cell>
          <cell r="I389" t="str">
            <v>1</v>
          </cell>
          <cell r="J389" t="str">
            <v>10件</v>
          </cell>
          <cell r="K389">
            <v>73.2633</v>
          </cell>
        </row>
        <row r="390">
          <cell r="A390" t="str">
            <v>01.01.01.468</v>
          </cell>
          <cell r="B390" t="str">
            <v>C33DB左后视镜（中配）激情橙E00113268-EN01</v>
          </cell>
          <cell r="C390" t="str">
            <v>2.55</v>
          </cell>
          <cell r="D390" t="str">
            <v>北汽株分库</v>
          </cell>
          <cell r="E390" t="str">
            <v>件</v>
          </cell>
          <cell r="F390">
            <v>20</v>
          </cell>
          <cell r="G390" t="str">
            <v>件</v>
          </cell>
          <cell r="H390" t="str">
            <v>20</v>
          </cell>
          <cell r="I390" t="str">
            <v>1</v>
          </cell>
          <cell r="J390" t="str">
            <v>20件</v>
          </cell>
          <cell r="K390">
            <v>128.7033</v>
          </cell>
        </row>
        <row r="391">
          <cell r="A391" t="str">
            <v>01.01.01.468</v>
          </cell>
          <cell r="B391" t="str">
            <v>C33DB左后视镜（中配）激情橙E00113268-EN01</v>
          </cell>
          <cell r="C391" t="str">
            <v>2.67</v>
          </cell>
          <cell r="D391" t="str">
            <v>莱西新能源库</v>
          </cell>
          <cell r="E391" t="str">
            <v>件</v>
          </cell>
          <cell r="F391">
            <v>-44</v>
          </cell>
          <cell r="G391" t="str">
            <v>件</v>
          </cell>
          <cell r="H391" t="str">
            <v>-44</v>
          </cell>
          <cell r="I391" t="str">
            <v>1</v>
          </cell>
          <cell r="J391" t="str">
            <v>-44件</v>
          </cell>
          <cell r="K391">
            <v>128.7033</v>
          </cell>
        </row>
        <row r="392">
          <cell r="A392" t="str">
            <v>01.01.01.469</v>
          </cell>
          <cell r="B392" t="str">
            <v>C33DB右后视镜（中配）激情橙E00113269-EN01</v>
          </cell>
          <cell r="C392" t="str">
            <v>2.55</v>
          </cell>
          <cell r="D392" t="str">
            <v>北汽株分库</v>
          </cell>
          <cell r="E392" t="str">
            <v>件</v>
          </cell>
          <cell r="F392">
            <v>12</v>
          </cell>
          <cell r="G392" t="str">
            <v>件</v>
          </cell>
          <cell r="H392" t="str">
            <v>12</v>
          </cell>
          <cell r="I392" t="str">
            <v>1</v>
          </cell>
          <cell r="J392" t="str">
            <v>12件</v>
          </cell>
          <cell r="K392">
            <v>71.5058</v>
          </cell>
        </row>
        <row r="393">
          <cell r="A393" t="str">
            <v>01.01.01.474</v>
          </cell>
          <cell r="B393" t="str">
            <v>C7左后视镜总成（电动）</v>
          </cell>
          <cell r="C393" t="str">
            <v>2.15</v>
          </cell>
          <cell r="D393" t="str">
            <v>济南市场部</v>
          </cell>
          <cell r="E393" t="str">
            <v>件</v>
          </cell>
          <cell r="F393">
            <v>283</v>
          </cell>
          <cell r="G393" t="str">
            <v>件</v>
          </cell>
          <cell r="H393" t="str">
            <v>283</v>
          </cell>
          <cell r="I393" t="str">
            <v>1</v>
          </cell>
          <cell r="J393" t="str">
            <v>283件</v>
          </cell>
          <cell r="K393">
            <v>240.0019</v>
          </cell>
        </row>
        <row r="394">
          <cell r="A394" t="str">
            <v>01.01.01.475</v>
          </cell>
          <cell r="B394" t="str">
            <v>C7右后视镜总成（电动）</v>
          </cell>
          <cell r="C394" t="str">
            <v>2.15</v>
          </cell>
          <cell r="D394" t="str">
            <v>济南市场部</v>
          </cell>
          <cell r="E394" t="str">
            <v>件</v>
          </cell>
          <cell r="F394">
            <v>283</v>
          </cell>
          <cell r="G394" t="str">
            <v>件</v>
          </cell>
          <cell r="H394" t="str">
            <v>283</v>
          </cell>
          <cell r="I394" t="str">
            <v>1</v>
          </cell>
          <cell r="J394" t="str">
            <v>283件</v>
          </cell>
          <cell r="K394">
            <v>223.633</v>
          </cell>
        </row>
        <row r="395">
          <cell r="A395" t="str">
            <v>01.01.01.478</v>
          </cell>
          <cell r="B395" t="str">
            <v>B80C建国版左外后视镜总成 B00020677</v>
          </cell>
          <cell r="C395" t="str">
            <v>2.56</v>
          </cell>
          <cell r="D395" t="str">
            <v>北汽越分库</v>
          </cell>
          <cell r="E395" t="str">
            <v>件</v>
          </cell>
          <cell r="F395">
            <v>47</v>
          </cell>
          <cell r="G395" t="str">
            <v>件</v>
          </cell>
          <cell r="H395" t="str">
            <v>47</v>
          </cell>
          <cell r="I395" t="str">
            <v>1</v>
          </cell>
          <cell r="J395" t="str">
            <v>47件</v>
          </cell>
          <cell r="K395">
            <v>213.4104</v>
          </cell>
        </row>
        <row r="396">
          <cell r="A396" t="str">
            <v>01.01.01.479</v>
          </cell>
          <cell r="B396" t="str">
            <v>B80C建国版右外后视镜总成 B00020678</v>
          </cell>
          <cell r="C396" t="str">
            <v>2.56</v>
          </cell>
          <cell r="D396" t="str">
            <v>北汽越分库</v>
          </cell>
          <cell r="E396" t="str">
            <v>件</v>
          </cell>
          <cell r="F396">
            <v>49</v>
          </cell>
          <cell r="G396" t="str">
            <v>件</v>
          </cell>
          <cell r="H396" t="str">
            <v>49</v>
          </cell>
          <cell r="I396" t="str">
            <v>1</v>
          </cell>
          <cell r="J396" t="str">
            <v>49件</v>
          </cell>
          <cell r="K396">
            <v>213.6204</v>
          </cell>
        </row>
        <row r="397">
          <cell r="A397" t="str">
            <v>01.01.01.480</v>
          </cell>
          <cell r="B397" t="str">
            <v>B40L建国版左外后视镜总成（哑光黑） B00020072</v>
          </cell>
          <cell r="C397" t="str">
            <v>2.56</v>
          </cell>
          <cell r="D397" t="str">
            <v>北汽越分库</v>
          </cell>
          <cell r="E397" t="str">
            <v>件</v>
          </cell>
          <cell r="F397">
            <v>15</v>
          </cell>
          <cell r="G397" t="str">
            <v>件</v>
          </cell>
          <cell r="H397" t="str">
            <v>15</v>
          </cell>
          <cell r="I397" t="str">
            <v>1</v>
          </cell>
          <cell r="J397" t="str">
            <v>15件</v>
          </cell>
          <cell r="K397">
            <v>263.8613</v>
          </cell>
        </row>
        <row r="398">
          <cell r="A398" t="str">
            <v>01.01.01.481</v>
          </cell>
          <cell r="B398" t="str">
            <v>B40L建国版右外后视镜总成（哑光黑） B00020073</v>
          </cell>
          <cell r="C398" t="str">
            <v>2.56</v>
          </cell>
          <cell r="D398" t="str">
            <v>北汽越分库</v>
          </cell>
          <cell r="E398" t="str">
            <v>件</v>
          </cell>
          <cell r="F398">
            <v>15</v>
          </cell>
          <cell r="G398" t="str">
            <v>件</v>
          </cell>
          <cell r="H398" t="str">
            <v>15</v>
          </cell>
          <cell r="I398" t="str">
            <v>1</v>
          </cell>
          <cell r="J398" t="str">
            <v>15件</v>
          </cell>
          <cell r="K398">
            <v>258.5513</v>
          </cell>
        </row>
        <row r="399">
          <cell r="A399" t="str">
            <v>01.01.01.482</v>
          </cell>
          <cell r="B399" t="str">
            <v>B40L建国版左外后视镜总成（镀铬） B00021105</v>
          </cell>
          <cell r="C399" t="str">
            <v>2.56</v>
          </cell>
          <cell r="D399" t="str">
            <v>北汽越分库</v>
          </cell>
          <cell r="E399" t="str">
            <v>件</v>
          </cell>
          <cell r="F399">
            <v>8</v>
          </cell>
          <cell r="G399" t="str">
            <v>件</v>
          </cell>
          <cell r="H399" t="str">
            <v>8</v>
          </cell>
          <cell r="I399" t="str">
            <v>1</v>
          </cell>
          <cell r="J399" t="str">
            <v>8件</v>
          </cell>
          <cell r="K399">
            <v>223.6488</v>
          </cell>
        </row>
        <row r="400">
          <cell r="A400" t="str">
            <v>01.01.01.483</v>
          </cell>
          <cell r="B400" t="str">
            <v>B40L建国版右外后视镜总成（镀铬） B00021106</v>
          </cell>
          <cell r="C400" t="str">
            <v>2.56</v>
          </cell>
          <cell r="D400" t="str">
            <v>北汽越分库</v>
          </cell>
          <cell r="E400" t="str">
            <v>件</v>
          </cell>
          <cell r="F400">
            <v>10</v>
          </cell>
          <cell r="G400" t="str">
            <v>件</v>
          </cell>
          <cell r="H400" t="str">
            <v>10</v>
          </cell>
          <cell r="I400" t="str">
            <v>1</v>
          </cell>
          <cell r="J400" t="str">
            <v>10件</v>
          </cell>
          <cell r="K400">
            <v>247.316</v>
          </cell>
        </row>
        <row r="401">
          <cell r="A401" t="str">
            <v>01.01.01.484</v>
          </cell>
          <cell r="B401" t="str">
            <v>B40L右舵左外后视镜总成 B00017244</v>
          </cell>
          <cell r="C401" t="str">
            <v>2.56</v>
          </cell>
          <cell r="D401" t="str">
            <v>北汽越分库</v>
          </cell>
          <cell r="E401" t="str">
            <v>件</v>
          </cell>
          <cell r="F401">
            <v>13</v>
          </cell>
          <cell r="G401" t="str">
            <v>件</v>
          </cell>
          <cell r="H401" t="str">
            <v>13</v>
          </cell>
          <cell r="I401" t="str">
            <v>1</v>
          </cell>
          <cell r="J401" t="str">
            <v>13件</v>
          </cell>
          <cell r="K401">
            <v>145.4123</v>
          </cell>
        </row>
        <row r="402">
          <cell r="A402" t="str">
            <v>01.01.01.485</v>
          </cell>
          <cell r="B402" t="str">
            <v>B40L右舵右外后视镜总成 B00017245</v>
          </cell>
          <cell r="C402" t="str">
            <v>2.56</v>
          </cell>
          <cell r="D402" t="str">
            <v>北汽越分库</v>
          </cell>
          <cell r="E402" t="str">
            <v>件</v>
          </cell>
          <cell r="F402">
            <v>13</v>
          </cell>
          <cell r="G402" t="str">
            <v>件</v>
          </cell>
          <cell r="H402" t="str">
            <v>13</v>
          </cell>
          <cell r="I402" t="str">
            <v>1</v>
          </cell>
          <cell r="J402" t="str">
            <v>13件</v>
          </cell>
          <cell r="K402">
            <v>147.2769</v>
          </cell>
        </row>
        <row r="403">
          <cell r="A403" t="str">
            <v>01.01.01.486</v>
          </cell>
          <cell r="B403" t="str">
            <v>ETX2280前下视镜总成（平顶）H1821021003A0</v>
          </cell>
          <cell r="C403" t="str">
            <v>2.57</v>
          </cell>
          <cell r="D403" t="str">
            <v>福田戴姆勒库</v>
          </cell>
          <cell r="E403" t="str">
            <v>件</v>
          </cell>
          <cell r="F403">
            <v>40</v>
          </cell>
          <cell r="G403" t="str">
            <v>件</v>
          </cell>
          <cell r="H403" t="str">
            <v>40</v>
          </cell>
          <cell r="I403" t="str">
            <v>1</v>
          </cell>
          <cell r="J403" t="str">
            <v>40件</v>
          </cell>
          <cell r="K403">
            <v>41.6813</v>
          </cell>
        </row>
        <row r="404">
          <cell r="A404" t="str">
            <v>01.01.01.486</v>
          </cell>
          <cell r="B404" t="str">
            <v>ETX2280前下视镜总成（平顶）H1821021003A0</v>
          </cell>
          <cell r="C404" t="str">
            <v>2.59</v>
          </cell>
          <cell r="D404" t="str">
            <v>戴姆勒保外库</v>
          </cell>
          <cell r="E404" t="str">
            <v>件</v>
          </cell>
          <cell r="F404">
            <v>10</v>
          </cell>
          <cell r="G404" t="str">
            <v>件</v>
          </cell>
          <cell r="H404" t="str">
            <v>10</v>
          </cell>
          <cell r="I404" t="str">
            <v>1</v>
          </cell>
          <cell r="J404" t="str">
            <v>10件</v>
          </cell>
          <cell r="K404">
            <v>41.6813</v>
          </cell>
        </row>
        <row r="405">
          <cell r="A405" t="str">
            <v>01.01.01.486</v>
          </cell>
          <cell r="B405" t="str">
            <v>ETX2280前下视镜总成（平顶）H1821021003A0</v>
          </cell>
          <cell r="C405" t="str">
            <v>2.62</v>
          </cell>
          <cell r="D405" t="str">
            <v>福田配件库（含海外轻卡、海外重卡）</v>
          </cell>
          <cell r="E405" t="str">
            <v>件</v>
          </cell>
          <cell r="F405">
            <v>-36</v>
          </cell>
          <cell r="G405" t="str">
            <v>件</v>
          </cell>
          <cell r="H405" t="str">
            <v>-36</v>
          </cell>
          <cell r="I405" t="str">
            <v>1</v>
          </cell>
          <cell r="J405" t="str">
            <v>-36件</v>
          </cell>
          <cell r="K405">
            <v>41.6813</v>
          </cell>
        </row>
        <row r="406">
          <cell r="A406" t="str">
            <v>01.01.01.487</v>
          </cell>
          <cell r="B406" t="str">
            <v>前下视镜总成H0821020100A0</v>
          </cell>
          <cell r="C406" t="str">
            <v>2.62</v>
          </cell>
          <cell r="D406" t="str">
            <v>福田配件库（含海外轻卡、海外重卡）</v>
          </cell>
          <cell r="E406" t="str">
            <v>件</v>
          </cell>
          <cell r="F406">
            <v>4</v>
          </cell>
          <cell r="G406" t="str">
            <v>件</v>
          </cell>
          <cell r="H406" t="str">
            <v>4</v>
          </cell>
          <cell r="I406" t="str">
            <v>1</v>
          </cell>
          <cell r="J406" t="str">
            <v>4件</v>
          </cell>
          <cell r="K406">
            <v>10.2746</v>
          </cell>
        </row>
        <row r="407">
          <cell r="A407" t="str">
            <v>01.01.01.488</v>
          </cell>
          <cell r="B407" t="str">
            <v>1B22082104001左后视镜总成</v>
          </cell>
          <cell r="C407" t="str">
            <v>2.62</v>
          </cell>
          <cell r="D407" t="str">
            <v>福田配件库（含海外轻卡、海外重卡）</v>
          </cell>
          <cell r="E407" t="str">
            <v>件</v>
          </cell>
          <cell r="F407">
            <v>-2</v>
          </cell>
          <cell r="G407" t="str">
            <v>件</v>
          </cell>
          <cell r="H407" t="str">
            <v>-2</v>
          </cell>
          <cell r="I407" t="str">
            <v>1</v>
          </cell>
          <cell r="J407" t="str">
            <v>-2件</v>
          </cell>
          <cell r="K407">
            <v>104.56</v>
          </cell>
        </row>
        <row r="408">
          <cell r="A408" t="str">
            <v>01.01.01.489</v>
          </cell>
          <cell r="B408" t="str">
            <v>B80C-M09左外后视镜总成REM0010257</v>
          </cell>
          <cell r="C408" t="str">
            <v>2.56</v>
          </cell>
          <cell r="D408" t="str">
            <v>北汽越分库</v>
          </cell>
          <cell r="E408" t="str">
            <v>件</v>
          </cell>
          <cell r="F408">
            <v>108</v>
          </cell>
          <cell r="G408" t="str">
            <v>件</v>
          </cell>
          <cell r="H408" t="str">
            <v>108</v>
          </cell>
          <cell r="I408" t="str">
            <v>1</v>
          </cell>
          <cell r="J408" t="str">
            <v>108件</v>
          </cell>
          <cell r="K408">
            <v>310.6269</v>
          </cell>
        </row>
        <row r="409">
          <cell r="A409" t="str">
            <v>01.01.01.490</v>
          </cell>
          <cell r="B409" t="str">
            <v>B80C-M09右外后视镜总成REM0010258</v>
          </cell>
          <cell r="C409" t="str">
            <v>2.56</v>
          </cell>
          <cell r="D409" t="str">
            <v>北汽越分库</v>
          </cell>
          <cell r="E409" t="str">
            <v>件</v>
          </cell>
          <cell r="F409">
            <v>110</v>
          </cell>
          <cell r="G409" t="str">
            <v>件</v>
          </cell>
          <cell r="H409" t="str">
            <v>110</v>
          </cell>
          <cell r="I409" t="str">
            <v>1</v>
          </cell>
          <cell r="J409" t="str">
            <v>110件</v>
          </cell>
          <cell r="K409">
            <v>309.9836</v>
          </cell>
        </row>
        <row r="410">
          <cell r="A410" t="str">
            <v>01.01.01.491</v>
          </cell>
          <cell r="B410" t="str">
            <v>N07前下视镜总成（右置）WG1664776030/2</v>
          </cell>
          <cell r="C410" t="str">
            <v>2.15</v>
          </cell>
          <cell r="D410" t="str">
            <v>济南市场部</v>
          </cell>
          <cell r="E410" t="str">
            <v>件</v>
          </cell>
          <cell r="F410">
            <v>89</v>
          </cell>
          <cell r="G410" t="str">
            <v>件</v>
          </cell>
          <cell r="H410" t="str">
            <v>89</v>
          </cell>
          <cell r="I410" t="str">
            <v>1</v>
          </cell>
          <cell r="J410" t="str">
            <v>89件</v>
          </cell>
          <cell r="K410">
            <v>20.7538</v>
          </cell>
        </row>
        <row r="411">
          <cell r="A411" t="str">
            <v>01.01.01.493</v>
          </cell>
          <cell r="B411" t="str">
            <v>M50N高配后视镜左格陵兰白</v>
          </cell>
          <cell r="C411" t="str">
            <v>2.63</v>
          </cell>
          <cell r="D411" t="str">
            <v>集团配件</v>
          </cell>
          <cell r="E411" t="str">
            <v>件</v>
          </cell>
          <cell r="F411">
            <v>254</v>
          </cell>
          <cell r="G411" t="str">
            <v>件</v>
          </cell>
          <cell r="H411" t="str">
            <v>254</v>
          </cell>
          <cell r="I411" t="str">
            <v>1</v>
          </cell>
          <cell r="J411" t="str">
            <v>254件</v>
          </cell>
          <cell r="K411">
            <v>124.4134</v>
          </cell>
        </row>
        <row r="412">
          <cell r="A412" t="str">
            <v>01.01.01.494</v>
          </cell>
          <cell r="B412" t="str">
            <v>M50N高配后视镜右格陵兰白</v>
          </cell>
          <cell r="C412" t="str">
            <v>2.63</v>
          </cell>
          <cell r="D412" t="str">
            <v>集团配件</v>
          </cell>
          <cell r="E412" t="str">
            <v>件</v>
          </cell>
          <cell r="F412">
            <v>234</v>
          </cell>
          <cell r="G412" t="str">
            <v>件</v>
          </cell>
          <cell r="H412" t="str">
            <v>234</v>
          </cell>
          <cell r="I412" t="str">
            <v>1</v>
          </cell>
          <cell r="J412" t="str">
            <v>234件</v>
          </cell>
          <cell r="K412">
            <v>122.7276</v>
          </cell>
        </row>
        <row r="413">
          <cell r="A413" t="str">
            <v>01.01.01.501</v>
          </cell>
          <cell r="B413" t="str">
            <v>B80CJ-E02左外后视镜（右舵）B00021251</v>
          </cell>
          <cell r="C413" t="str">
            <v>2.56</v>
          </cell>
          <cell r="D413" t="str">
            <v>北汽越分库</v>
          </cell>
          <cell r="E413" t="str">
            <v>件</v>
          </cell>
          <cell r="F413">
            <v>5</v>
          </cell>
          <cell r="G413" t="str">
            <v>件</v>
          </cell>
          <cell r="H413" t="str">
            <v>5</v>
          </cell>
          <cell r="I413" t="str">
            <v>1</v>
          </cell>
          <cell r="J413" t="str">
            <v>5件</v>
          </cell>
          <cell r="K413">
            <v>111.598</v>
          </cell>
        </row>
        <row r="414">
          <cell r="A414" t="str">
            <v>01.01.01.502</v>
          </cell>
          <cell r="B414" t="str">
            <v>B80CJ-E02右外后视镜（右舵）B00021252</v>
          </cell>
          <cell r="C414" t="str">
            <v>2.56</v>
          </cell>
          <cell r="D414" t="str">
            <v>北汽越分库</v>
          </cell>
          <cell r="E414" t="str">
            <v>件</v>
          </cell>
          <cell r="F414">
            <v>5</v>
          </cell>
          <cell r="G414" t="str">
            <v>件</v>
          </cell>
          <cell r="H414" t="str">
            <v>5</v>
          </cell>
          <cell r="I414" t="str">
            <v>1</v>
          </cell>
          <cell r="J414" t="str">
            <v>5件</v>
          </cell>
          <cell r="K414">
            <v>111.616</v>
          </cell>
        </row>
        <row r="415">
          <cell r="A415" t="str">
            <v>01.01.01.503</v>
          </cell>
          <cell r="B415" t="str">
            <v>左后视镜总成（手动）</v>
          </cell>
          <cell r="C415" t="str">
            <v>2.15</v>
          </cell>
          <cell r="D415" t="str">
            <v>济南市场部</v>
          </cell>
          <cell r="E415" t="str">
            <v>件</v>
          </cell>
          <cell r="F415">
            <v>64</v>
          </cell>
          <cell r="G415" t="str">
            <v>件</v>
          </cell>
          <cell r="H415" t="str">
            <v>64</v>
          </cell>
          <cell r="I415" t="str">
            <v>1</v>
          </cell>
          <cell r="J415" t="str">
            <v>64件</v>
          </cell>
          <cell r="K415">
            <v>150.2036</v>
          </cell>
        </row>
        <row r="416">
          <cell r="A416" t="str">
            <v>01.01.01.504</v>
          </cell>
          <cell r="B416" t="str">
            <v>右后视镜总成（手动）</v>
          </cell>
          <cell r="C416" t="str">
            <v>2.15</v>
          </cell>
          <cell r="D416" t="str">
            <v>济南市场部</v>
          </cell>
          <cell r="E416" t="str">
            <v>件</v>
          </cell>
          <cell r="F416">
            <v>61</v>
          </cell>
          <cell r="G416" t="str">
            <v>件</v>
          </cell>
          <cell r="H416" t="str">
            <v>61</v>
          </cell>
          <cell r="I416" t="str">
            <v>1</v>
          </cell>
          <cell r="J416" t="str">
            <v>61件</v>
          </cell>
          <cell r="K416">
            <v>150.2036</v>
          </cell>
        </row>
        <row r="417">
          <cell r="A417" t="str">
            <v>01.01.01.505</v>
          </cell>
          <cell r="B417" t="str">
            <v>补盲镜</v>
          </cell>
          <cell r="C417" t="str">
            <v>2.15</v>
          </cell>
          <cell r="D417" t="str">
            <v>济南市场部</v>
          </cell>
          <cell r="E417" t="str">
            <v>件</v>
          </cell>
          <cell r="F417">
            <v>7</v>
          </cell>
          <cell r="G417" t="str">
            <v>件</v>
          </cell>
          <cell r="H417" t="str">
            <v>7</v>
          </cell>
          <cell r="I417" t="str">
            <v>1</v>
          </cell>
          <cell r="J417" t="str">
            <v>7件</v>
          </cell>
          <cell r="K417">
            <v>37.7643</v>
          </cell>
        </row>
        <row r="418">
          <cell r="A418" t="str">
            <v>01.01.01.506</v>
          </cell>
          <cell r="B418" t="str">
            <v>左后视镜总成</v>
          </cell>
          <cell r="C418" t="str">
            <v>2.15</v>
          </cell>
          <cell r="D418" t="str">
            <v>济南市场部</v>
          </cell>
          <cell r="E418" t="str">
            <v>件</v>
          </cell>
          <cell r="F418">
            <v>21</v>
          </cell>
          <cell r="G418" t="str">
            <v>件</v>
          </cell>
          <cell r="H418" t="str">
            <v>21</v>
          </cell>
          <cell r="I418" t="str">
            <v>1</v>
          </cell>
          <cell r="J418" t="str">
            <v>21件</v>
          </cell>
          <cell r="K418">
            <v>224.3881</v>
          </cell>
        </row>
        <row r="419">
          <cell r="A419" t="str">
            <v>01.01.01.507</v>
          </cell>
          <cell r="B419" t="str">
            <v>右后视镜总成（宽体）</v>
          </cell>
          <cell r="C419" t="str">
            <v>2.15</v>
          </cell>
          <cell r="D419" t="str">
            <v>济南市场部</v>
          </cell>
          <cell r="E419" t="str">
            <v>件</v>
          </cell>
          <cell r="F419">
            <v>6</v>
          </cell>
          <cell r="G419" t="str">
            <v>件</v>
          </cell>
          <cell r="H419" t="str">
            <v>6</v>
          </cell>
          <cell r="I419" t="str">
            <v>1</v>
          </cell>
          <cell r="J419" t="str">
            <v>6件</v>
          </cell>
          <cell r="K419">
            <v>249.5533</v>
          </cell>
        </row>
        <row r="420">
          <cell r="A420" t="str">
            <v>01.01.02.004</v>
          </cell>
          <cell r="B420" t="str">
            <v>1B16937100015</v>
          </cell>
          <cell r="C420" t="str">
            <v>2.11</v>
          </cell>
          <cell r="D420" t="str">
            <v>福田诸城奥铃厂</v>
          </cell>
          <cell r="E420" t="str">
            <v>只</v>
          </cell>
          <cell r="F420">
            <v>1143</v>
          </cell>
          <cell r="G420" t="str">
            <v>只</v>
          </cell>
          <cell r="H420" t="str">
            <v>1,143</v>
          </cell>
          <cell r="I420" t="str">
            <v>1</v>
          </cell>
          <cell r="J420" t="str">
            <v>1143只</v>
          </cell>
          <cell r="K420">
            <v>10.9368</v>
          </cell>
        </row>
        <row r="421">
          <cell r="A421" t="str">
            <v>01.01.02.004</v>
          </cell>
          <cell r="B421" t="str">
            <v>1B16937100015</v>
          </cell>
          <cell r="C421" t="str">
            <v>2.66</v>
          </cell>
          <cell r="D421" t="str">
            <v>奥铃配件库</v>
          </cell>
          <cell r="E421" t="str">
            <v>只</v>
          </cell>
          <cell r="F421">
            <v>40</v>
          </cell>
          <cell r="G421" t="str">
            <v>只</v>
          </cell>
          <cell r="H421" t="str">
            <v>40</v>
          </cell>
          <cell r="I421" t="str">
            <v>1</v>
          </cell>
          <cell r="J421" t="str">
            <v>40只</v>
          </cell>
          <cell r="K421">
            <v>10.9368</v>
          </cell>
        </row>
        <row r="422">
          <cell r="A422" t="str">
            <v>01.01.02.006</v>
          </cell>
          <cell r="B422" t="str">
            <v>1B16937100071</v>
          </cell>
          <cell r="C422" t="str">
            <v>2.11</v>
          </cell>
          <cell r="D422" t="str">
            <v>福田诸城奥铃厂</v>
          </cell>
          <cell r="E422" t="str">
            <v>只</v>
          </cell>
          <cell r="F422">
            <v>486</v>
          </cell>
          <cell r="G422" t="str">
            <v>只</v>
          </cell>
          <cell r="H422" t="str">
            <v>486</v>
          </cell>
          <cell r="I422" t="str">
            <v>1</v>
          </cell>
          <cell r="J422" t="str">
            <v>486只</v>
          </cell>
          <cell r="K422">
            <v>9.8141</v>
          </cell>
        </row>
        <row r="423">
          <cell r="A423" t="str">
            <v>01.01.02.006</v>
          </cell>
          <cell r="B423" t="str">
            <v>1B16937100071</v>
          </cell>
          <cell r="C423" t="str">
            <v>2.66</v>
          </cell>
          <cell r="D423" t="str">
            <v>奥铃配件库</v>
          </cell>
          <cell r="E423" t="str">
            <v>只</v>
          </cell>
          <cell r="F423">
            <v>2</v>
          </cell>
          <cell r="G423" t="str">
            <v>只</v>
          </cell>
          <cell r="H423" t="str">
            <v>2</v>
          </cell>
          <cell r="I423" t="str">
            <v>1</v>
          </cell>
          <cell r="J423" t="str">
            <v>2只</v>
          </cell>
          <cell r="K423">
            <v>9.8141</v>
          </cell>
        </row>
        <row r="424">
          <cell r="A424" t="str">
            <v>01.01.02.010</v>
          </cell>
          <cell r="B424" t="str">
            <v>1B17837110071</v>
          </cell>
          <cell r="C424" t="str">
            <v>2.11</v>
          </cell>
          <cell r="D424" t="str">
            <v>福田诸城奥铃厂</v>
          </cell>
          <cell r="E424" t="str">
            <v>只</v>
          </cell>
          <cell r="F424">
            <v>60</v>
          </cell>
          <cell r="G424" t="str">
            <v>只</v>
          </cell>
          <cell r="H424" t="str">
            <v>60</v>
          </cell>
          <cell r="I424" t="str">
            <v>1</v>
          </cell>
          <cell r="J424" t="str">
            <v>60只</v>
          </cell>
          <cell r="K424">
            <v>13.054</v>
          </cell>
        </row>
        <row r="425">
          <cell r="A425" t="str">
            <v>01.01.02.010</v>
          </cell>
          <cell r="B425" t="str">
            <v>1B17837110071</v>
          </cell>
          <cell r="C425" t="str">
            <v>2.66</v>
          </cell>
          <cell r="D425" t="str">
            <v>奥铃配件库</v>
          </cell>
          <cell r="E425" t="str">
            <v>只</v>
          </cell>
          <cell r="F425">
            <v>-62</v>
          </cell>
          <cell r="G425" t="str">
            <v>只</v>
          </cell>
          <cell r="H425" t="str">
            <v>-62</v>
          </cell>
          <cell r="I425" t="str">
            <v>1</v>
          </cell>
          <cell r="J425" t="str">
            <v>-62只</v>
          </cell>
          <cell r="K425">
            <v>13.054</v>
          </cell>
        </row>
        <row r="426">
          <cell r="A426" t="str">
            <v>01.01.02.030</v>
          </cell>
          <cell r="B426" t="str">
            <v>1B18082100005</v>
          </cell>
          <cell r="C426" t="str">
            <v>2.62</v>
          </cell>
          <cell r="D426" t="str">
            <v>福田配件库（含海外轻卡、海外重卡）</v>
          </cell>
          <cell r="E426" t="str">
            <v>只</v>
          </cell>
          <cell r="F426">
            <v>-24</v>
          </cell>
          <cell r="G426" t="str">
            <v>只</v>
          </cell>
          <cell r="H426" t="str">
            <v>-24</v>
          </cell>
          <cell r="I426" t="str">
            <v>1</v>
          </cell>
          <cell r="J426" t="str">
            <v>-24只</v>
          </cell>
          <cell r="K426">
            <v>9.985</v>
          </cell>
        </row>
        <row r="427">
          <cell r="A427" t="str">
            <v>01.01.02.030</v>
          </cell>
          <cell r="B427" t="str">
            <v>1B18082100005</v>
          </cell>
          <cell r="C427" t="str">
            <v>2.66</v>
          </cell>
          <cell r="D427" t="str">
            <v>奥铃配件库</v>
          </cell>
          <cell r="E427" t="str">
            <v>只</v>
          </cell>
          <cell r="F427">
            <v>20</v>
          </cell>
          <cell r="G427" t="str">
            <v>只</v>
          </cell>
          <cell r="H427" t="str">
            <v>20</v>
          </cell>
          <cell r="I427" t="str">
            <v>1</v>
          </cell>
          <cell r="J427" t="str">
            <v>20只</v>
          </cell>
          <cell r="K427">
            <v>9.985</v>
          </cell>
        </row>
        <row r="428">
          <cell r="A428" t="str">
            <v>01.01.02.036</v>
          </cell>
          <cell r="B428" t="str">
            <v>1B17837100002</v>
          </cell>
          <cell r="C428" t="str">
            <v>2.11</v>
          </cell>
          <cell r="D428" t="str">
            <v>福田诸城奥铃厂</v>
          </cell>
          <cell r="E428" t="str">
            <v>只</v>
          </cell>
          <cell r="F428">
            <v>142</v>
          </cell>
          <cell r="G428" t="str">
            <v>只</v>
          </cell>
          <cell r="H428" t="str">
            <v>142</v>
          </cell>
          <cell r="I428" t="str">
            <v>1</v>
          </cell>
          <cell r="J428" t="str">
            <v>142只</v>
          </cell>
          <cell r="K428">
            <v>10.9471</v>
          </cell>
        </row>
        <row r="429">
          <cell r="A429" t="str">
            <v>01.01.02.036</v>
          </cell>
          <cell r="B429" t="str">
            <v>1B17837100002</v>
          </cell>
          <cell r="C429" t="str">
            <v>2.66</v>
          </cell>
          <cell r="D429" t="str">
            <v>奥铃配件库</v>
          </cell>
          <cell r="E429" t="str">
            <v>只</v>
          </cell>
          <cell r="F429">
            <v>-2</v>
          </cell>
          <cell r="G429" t="str">
            <v>只</v>
          </cell>
          <cell r="H429" t="str">
            <v>-2</v>
          </cell>
          <cell r="I429" t="str">
            <v>1</v>
          </cell>
          <cell r="J429" t="str">
            <v>-2只</v>
          </cell>
          <cell r="K429">
            <v>10.9471</v>
          </cell>
        </row>
        <row r="430">
          <cell r="A430" t="str">
            <v>01.01.02.037</v>
          </cell>
          <cell r="B430" t="str">
            <v>1B17837100003</v>
          </cell>
          <cell r="C430" t="str">
            <v>2.11</v>
          </cell>
          <cell r="D430" t="str">
            <v>福田诸城奥铃厂</v>
          </cell>
          <cell r="E430" t="str">
            <v>只</v>
          </cell>
          <cell r="F430">
            <v>639</v>
          </cell>
          <cell r="G430" t="str">
            <v>只</v>
          </cell>
          <cell r="H430" t="str">
            <v>639</v>
          </cell>
          <cell r="I430" t="str">
            <v>1</v>
          </cell>
          <cell r="J430" t="str">
            <v>639只</v>
          </cell>
          <cell r="K430">
            <v>11.9564</v>
          </cell>
        </row>
        <row r="431">
          <cell r="A431" t="str">
            <v>01.01.02.043</v>
          </cell>
          <cell r="B431" t="str">
            <v>1B18082110005</v>
          </cell>
          <cell r="C431" t="str">
            <v>2.62</v>
          </cell>
          <cell r="D431" t="str">
            <v>福田配件库（含海外轻卡、海外重卡）</v>
          </cell>
          <cell r="E431" t="str">
            <v>只</v>
          </cell>
          <cell r="F431">
            <v>5</v>
          </cell>
          <cell r="G431" t="str">
            <v>只</v>
          </cell>
          <cell r="H431" t="str">
            <v>5</v>
          </cell>
          <cell r="I431" t="str">
            <v>1</v>
          </cell>
          <cell r="J431" t="str">
            <v>5只</v>
          </cell>
          <cell r="K431">
            <v>8.86</v>
          </cell>
        </row>
        <row r="432">
          <cell r="A432" t="str">
            <v>01.01.02.043</v>
          </cell>
          <cell r="B432" t="str">
            <v>1B18082110005</v>
          </cell>
          <cell r="C432" t="str">
            <v>2.66</v>
          </cell>
          <cell r="D432" t="str">
            <v>奥铃配件库</v>
          </cell>
          <cell r="E432" t="str">
            <v>只</v>
          </cell>
          <cell r="F432">
            <v>50</v>
          </cell>
          <cell r="G432" t="str">
            <v>只</v>
          </cell>
          <cell r="H432" t="str">
            <v>50</v>
          </cell>
          <cell r="I432" t="str">
            <v>1</v>
          </cell>
          <cell r="J432" t="str">
            <v>50只</v>
          </cell>
          <cell r="K432">
            <v>8.86</v>
          </cell>
        </row>
        <row r="433">
          <cell r="A433" t="str">
            <v>01.01.02.044</v>
          </cell>
          <cell r="B433" t="str">
            <v>1B18082100805</v>
          </cell>
          <cell r="C433" t="str">
            <v>2.62</v>
          </cell>
          <cell r="D433" t="str">
            <v>福田配件库（含海外轻卡、海外重卡）</v>
          </cell>
          <cell r="E433" t="str">
            <v>只</v>
          </cell>
          <cell r="F433">
            <v>4</v>
          </cell>
          <cell r="G433" t="str">
            <v>只</v>
          </cell>
          <cell r="H433" t="str">
            <v>4</v>
          </cell>
          <cell r="I433" t="str">
            <v>1</v>
          </cell>
          <cell r="J433" t="str">
            <v>4只</v>
          </cell>
          <cell r="K433">
            <v>11.3225</v>
          </cell>
        </row>
        <row r="434">
          <cell r="A434" t="str">
            <v>01.01.02.045</v>
          </cell>
          <cell r="B434" t="str">
            <v>1B15837100001</v>
          </cell>
          <cell r="C434" t="str">
            <v>2.11</v>
          </cell>
          <cell r="D434" t="str">
            <v>福田诸城奥铃厂</v>
          </cell>
          <cell r="E434" t="str">
            <v>只</v>
          </cell>
          <cell r="F434">
            <v>2132</v>
          </cell>
          <cell r="G434" t="str">
            <v>只</v>
          </cell>
          <cell r="H434" t="str">
            <v>2,132</v>
          </cell>
          <cell r="I434" t="str">
            <v>1</v>
          </cell>
          <cell r="J434" t="str">
            <v>2132只</v>
          </cell>
          <cell r="K434">
            <v>11.2282</v>
          </cell>
        </row>
        <row r="435">
          <cell r="A435" t="str">
            <v>01.01.02.045</v>
          </cell>
          <cell r="B435" t="str">
            <v>1B15837100001</v>
          </cell>
          <cell r="C435" t="str">
            <v>2.66</v>
          </cell>
          <cell r="D435" t="str">
            <v>奥铃配件库</v>
          </cell>
          <cell r="E435" t="str">
            <v>只</v>
          </cell>
          <cell r="F435">
            <v>796</v>
          </cell>
          <cell r="G435" t="str">
            <v>只</v>
          </cell>
          <cell r="H435" t="str">
            <v>796</v>
          </cell>
          <cell r="I435" t="str">
            <v>1</v>
          </cell>
          <cell r="J435" t="str">
            <v>796只</v>
          </cell>
          <cell r="K435">
            <v>11.2282</v>
          </cell>
        </row>
        <row r="436">
          <cell r="A436" t="str">
            <v>01.01.02.048</v>
          </cell>
          <cell r="B436" t="str">
            <v>1B17837100001</v>
          </cell>
          <cell r="C436" t="str">
            <v>2.11</v>
          </cell>
          <cell r="D436" t="str">
            <v>福田诸城奥铃厂</v>
          </cell>
          <cell r="E436" t="str">
            <v>只</v>
          </cell>
          <cell r="F436">
            <v>148</v>
          </cell>
          <cell r="G436" t="str">
            <v>只</v>
          </cell>
          <cell r="H436" t="str">
            <v>148</v>
          </cell>
          <cell r="I436" t="str">
            <v>1</v>
          </cell>
          <cell r="J436" t="str">
            <v>148只</v>
          </cell>
          <cell r="K436">
            <v>10.4363</v>
          </cell>
        </row>
        <row r="437">
          <cell r="A437" t="str">
            <v>01.01.02.050</v>
          </cell>
          <cell r="B437" t="str">
            <v>G0821010037A0</v>
          </cell>
          <cell r="C437" t="str">
            <v>2.11</v>
          </cell>
          <cell r="D437" t="str">
            <v>福田诸城奥铃厂</v>
          </cell>
          <cell r="E437" t="str">
            <v>只</v>
          </cell>
          <cell r="F437">
            <v>402</v>
          </cell>
          <cell r="G437" t="str">
            <v>只</v>
          </cell>
          <cell r="H437" t="str">
            <v>402</v>
          </cell>
          <cell r="I437" t="str">
            <v>1</v>
          </cell>
          <cell r="J437" t="str">
            <v>402只</v>
          </cell>
          <cell r="K437">
            <v>9.1569</v>
          </cell>
        </row>
        <row r="438">
          <cell r="A438" t="str">
            <v>01.01.02.051</v>
          </cell>
          <cell r="B438" t="str">
            <v>1B18382103000</v>
          </cell>
          <cell r="C438" t="str">
            <v>2.11</v>
          </cell>
          <cell r="D438" t="str">
            <v>福田诸城奥铃厂</v>
          </cell>
          <cell r="E438" t="str">
            <v>只</v>
          </cell>
          <cell r="F438">
            <v>1043</v>
          </cell>
          <cell r="G438" t="str">
            <v>只</v>
          </cell>
          <cell r="H438" t="str">
            <v>1,043</v>
          </cell>
          <cell r="I438" t="str">
            <v>1</v>
          </cell>
          <cell r="J438" t="str">
            <v>1043只</v>
          </cell>
          <cell r="K438">
            <v>6.5993</v>
          </cell>
        </row>
        <row r="439">
          <cell r="A439" t="str">
            <v>01.01.02.051</v>
          </cell>
          <cell r="B439" t="str">
            <v>1B18382103000</v>
          </cell>
          <cell r="C439" t="str">
            <v>2.66</v>
          </cell>
          <cell r="D439" t="str">
            <v>奥铃配件库</v>
          </cell>
          <cell r="E439" t="str">
            <v>只</v>
          </cell>
          <cell r="F439">
            <v>124</v>
          </cell>
          <cell r="G439" t="str">
            <v>只</v>
          </cell>
          <cell r="H439" t="str">
            <v>124</v>
          </cell>
          <cell r="I439" t="str">
            <v>1</v>
          </cell>
          <cell r="J439" t="str">
            <v>124只</v>
          </cell>
          <cell r="K439">
            <v>6.5993</v>
          </cell>
        </row>
        <row r="440">
          <cell r="A440" t="str">
            <v>01.01.02.056</v>
          </cell>
          <cell r="B440" t="str">
            <v>LG1611771004</v>
          </cell>
          <cell r="C440" t="str">
            <v>2.15</v>
          </cell>
          <cell r="D440" t="str">
            <v>济南市场部</v>
          </cell>
          <cell r="E440" t="str">
            <v>只</v>
          </cell>
          <cell r="F440">
            <v>3513</v>
          </cell>
          <cell r="G440" t="str">
            <v>只</v>
          </cell>
          <cell r="H440" t="str">
            <v>3,513</v>
          </cell>
          <cell r="I440" t="str">
            <v>1</v>
          </cell>
          <cell r="J440" t="str">
            <v>3513只</v>
          </cell>
          <cell r="K440">
            <v>10.5009</v>
          </cell>
        </row>
        <row r="441">
          <cell r="A441" t="str">
            <v>01.01.02.057</v>
          </cell>
          <cell r="B441" t="str">
            <v>L0821014003A0</v>
          </cell>
          <cell r="C441" t="str">
            <v>2.11</v>
          </cell>
          <cell r="D441" t="str">
            <v>福田诸城奥铃厂</v>
          </cell>
          <cell r="E441" t="str">
            <v>只</v>
          </cell>
          <cell r="F441">
            <v>30</v>
          </cell>
          <cell r="G441" t="str">
            <v>只</v>
          </cell>
          <cell r="H441" t="str">
            <v>30</v>
          </cell>
          <cell r="I441" t="str">
            <v>1</v>
          </cell>
          <cell r="J441" t="str">
            <v>30只</v>
          </cell>
          <cell r="K441">
            <v>7.6827</v>
          </cell>
        </row>
        <row r="442">
          <cell r="A442" t="str">
            <v>01.01.02.058</v>
          </cell>
          <cell r="B442" t="str">
            <v>G0823010016A0</v>
          </cell>
          <cell r="C442" t="str">
            <v>2.11</v>
          </cell>
          <cell r="D442" t="str">
            <v>福田诸城奥铃厂</v>
          </cell>
          <cell r="E442" t="str">
            <v>只</v>
          </cell>
          <cell r="F442">
            <v>515</v>
          </cell>
          <cell r="G442" t="str">
            <v>只</v>
          </cell>
          <cell r="H442" t="str">
            <v>515</v>
          </cell>
          <cell r="I442" t="str">
            <v>1</v>
          </cell>
          <cell r="J442" t="str">
            <v>515只</v>
          </cell>
          <cell r="K442">
            <v>10.9896</v>
          </cell>
        </row>
        <row r="443">
          <cell r="A443" t="str">
            <v>01.01.02.059</v>
          </cell>
          <cell r="B443" t="str">
            <v>G0823010015A0</v>
          </cell>
          <cell r="C443" t="str">
            <v>2.11</v>
          </cell>
          <cell r="D443" t="str">
            <v>福田诸城奥铃厂</v>
          </cell>
          <cell r="E443" t="str">
            <v>只</v>
          </cell>
          <cell r="F443">
            <v>383</v>
          </cell>
          <cell r="G443" t="str">
            <v>只</v>
          </cell>
          <cell r="H443" t="str">
            <v>383</v>
          </cell>
          <cell r="I443" t="str">
            <v>1</v>
          </cell>
          <cell r="J443" t="str">
            <v>383只</v>
          </cell>
          <cell r="K443">
            <v>8.8671</v>
          </cell>
        </row>
        <row r="444">
          <cell r="A444" t="str">
            <v>01.01.02.060</v>
          </cell>
          <cell r="B444" t="str">
            <v>1B190371X0008</v>
          </cell>
          <cell r="C444" t="str">
            <v>2.11</v>
          </cell>
          <cell r="D444" t="str">
            <v>福田诸城奥铃厂</v>
          </cell>
          <cell r="E444" t="str">
            <v>只</v>
          </cell>
          <cell r="F444">
            <v>92</v>
          </cell>
          <cell r="G444" t="str">
            <v>只</v>
          </cell>
          <cell r="H444" t="str">
            <v>92</v>
          </cell>
          <cell r="I444" t="str">
            <v>1</v>
          </cell>
          <cell r="J444" t="str">
            <v>92只</v>
          </cell>
          <cell r="K444">
            <v>11.2165</v>
          </cell>
        </row>
        <row r="445">
          <cell r="A445" t="str">
            <v>01.01.02.061</v>
          </cell>
          <cell r="B445" t="str">
            <v>G0823010014A0</v>
          </cell>
          <cell r="C445" t="str">
            <v>2.11</v>
          </cell>
          <cell r="D445" t="str">
            <v>福田诸城奥铃厂</v>
          </cell>
          <cell r="E445" t="str">
            <v>只</v>
          </cell>
          <cell r="F445">
            <v>240</v>
          </cell>
          <cell r="G445" t="str">
            <v>只</v>
          </cell>
          <cell r="H445" t="str">
            <v>240</v>
          </cell>
          <cell r="I445" t="str">
            <v>1</v>
          </cell>
          <cell r="J445" t="str">
            <v>240只</v>
          </cell>
          <cell r="K445">
            <v>11.1445</v>
          </cell>
        </row>
        <row r="446">
          <cell r="A446" t="str">
            <v>01.01.02.063</v>
          </cell>
          <cell r="B446" t="str">
            <v>L0823020004A0</v>
          </cell>
          <cell r="C446" t="str">
            <v>2.11</v>
          </cell>
          <cell r="D446" t="str">
            <v>福田诸城奥铃厂</v>
          </cell>
          <cell r="E446" t="str">
            <v>只</v>
          </cell>
          <cell r="F446">
            <v>275</v>
          </cell>
          <cell r="G446" t="str">
            <v>只</v>
          </cell>
          <cell r="H446" t="str">
            <v>275</v>
          </cell>
          <cell r="I446" t="str">
            <v>1</v>
          </cell>
          <cell r="J446" t="str">
            <v>275只</v>
          </cell>
          <cell r="K446">
            <v>4.299</v>
          </cell>
        </row>
        <row r="447">
          <cell r="A447" t="str">
            <v>01.01.02.064</v>
          </cell>
          <cell r="B447" t="str">
            <v>L0823020102A0</v>
          </cell>
          <cell r="C447" t="str">
            <v>2.11</v>
          </cell>
          <cell r="D447" t="str">
            <v>福田诸城奥铃厂</v>
          </cell>
          <cell r="E447" t="str">
            <v>只</v>
          </cell>
          <cell r="F447">
            <v>5</v>
          </cell>
          <cell r="G447" t="str">
            <v>只</v>
          </cell>
          <cell r="H447" t="str">
            <v>5</v>
          </cell>
          <cell r="I447" t="str">
            <v>1</v>
          </cell>
          <cell r="J447" t="str">
            <v>5只</v>
          </cell>
          <cell r="K447">
            <v>8.518</v>
          </cell>
        </row>
        <row r="448">
          <cell r="A448" t="str">
            <v>01.01.02.065</v>
          </cell>
          <cell r="B448" t="str">
            <v>L0823020901A0</v>
          </cell>
          <cell r="C448" t="str">
            <v>2.11</v>
          </cell>
          <cell r="D448" t="str">
            <v>福田诸城奥铃厂</v>
          </cell>
          <cell r="E448" t="str">
            <v>只</v>
          </cell>
          <cell r="F448">
            <v>2328</v>
          </cell>
          <cell r="G448" t="str">
            <v>只</v>
          </cell>
          <cell r="H448" t="str">
            <v>2,328</v>
          </cell>
          <cell r="I448" t="str">
            <v>1</v>
          </cell>
          <cell r="J448" t="str">
            <v>2328只</v>
          </cell>
          <cell r="K448">
            <v>9.5199</v>
          </cell>
        </row>
        <row r="449">
          <cell r="A449" t="str">
            <v>01.01.02.065</v>
          </cell>
          <cell r="B449" t="str">
            <v>L0823020901A0</v>
          </cell>
          <cell r="C449" t="str">
            <v>2.66</v>
          </cell>
          <cell r="D449" t="str">
            <v>奥铃配件库</v>
          </cell>
          <cell r="E449" t="str">
            <v>只</v>
          </cell>
          <cell r="F449">
            <v>690</v>
          </cell>
          <cell r="G449" t="str">
            <v>只</v>
          </cell>
          <cell r="H449" t="str">
            <v>690</v>
          </cell>
          <cell r="I449" t="str">
            <v>1</v>
          </cell>
          <cell r="J449" t="str">
            <v>690只</v>
          </cell>
          <cell r="K449">
            <v>9.5199</v>
          </cell>
        </row>
        <row r="450">
          <cell r="A450" t="str">
            <v>01.01.02.067</v>
          </cell>
          <cell r="B450" t="str">
            <v>G0823020101A0</v>
          </cell>
          <cell r="C450" t="str">
            <v>2.11</v>
          </cell>
          <cell r="D450" t="str">
            <v>福田诸城奥铃厂</v>
          </cell>
          <cell r="E450" t="str">
            <v>只</v>
          </cell>
          <cell r="F450">
            <v>1005</v>
          </cell>
          <cell r="G450" t="str">
            <v>只</v>
          </cell>
          <cell r="H450" t="str">
            <v>1,005</v>
          </cell>
          <cell r="I450" t="str">
            <v>1</v>
          </cell>
          <cell r="J450" t="str">
            <v>1005只</v>
          </cell>
          <cell r="K450">
            <v>12.805</v>
          </cell>
        </row>
        <row r="451">
          <cell r="A451" t="str">
            <v>01.01.02.070</v>
          </cell>
          <cell r="B451" t="str">
            <v>1K16982100002   6486内视镜</v>
          </cell>
          <cell r="C451" t="str">
            <v>1.06</v>
          </cell>
          <cell r="D451" t="str">
            <v>潍坊荣昌公司</v>
          </cell>
          <cell r="E451" t="str">
            <v>只</v>
          </cell>
          <cell r="F451">
            <v>2445</v>
          </cell>
          <cell r="G451" t="str">
            <v>只</v>
          </cell>
          <cell r="H451" t="str">
            <v>2,445</v>
          </cell>
          <cell r="I451" t="str">
            <v>1</v>
          </cell>
          <cell r="J451" t="str">
            <v>2445只</v>
          </cell>
          <cell r="K451">
            <v>15.661</v>
          </cell>
        </row>
        <row r="452">
          <cell r="A452" t="str">
            <v>01.01.02.070</v>
          </cell>
          <cell r="B452" t="str">
            <v>1K16982100002   6486内视镜</v>
          </cell>
          <cell r="C452" t="str">
            <v>2.11</v>
          </cell>
          <cell r="D452" t="str">
            <v>福田诸城奥铃厂</v>
          </cell>
          <cell r="E452" t="str">
            <v>只</v>
          </cell>
          <cell r="F452">
            <v>-82</v>
          </cell>
          <cell r="G452" t="str">
            <v>只</v>
          </cell>
          <cell r="H452" t="str">
            <v>-82</v>
          </cell>
          <cell r="I452" t="str">
            <v>1</v>
          </cell>
          <cell r="J452" t="str">
            <v>-82只</v>
          </cell>
          <cell r="K452">
            <v>15.661</v>
          </cell>
        </row>
        <row r="453">
          <cell r="A453" t="str">
            <v>01.01.02.070</v>
          </cell>
          <cell r="B453" t="str">
            <v>1K16982100002   6486内视镜</v>
          </cell>
          <cell r="C453" t="str">
            <v>2.62</v>
          </cell>
          <cell r="D453" t="str">
            <v>福田配件库（含海外轻卡、海外重卡）</v>
          </cell>
          <cell r="E453" t="str">
            <v>只</v>
          </cell>
          <cell r="F453">
            <v>-48</v>
          </cell>
          <cell r="G453" t="str">
            <v>只</v>
          </cell>
          <cell r="H453" t="str">
            <v>-48</v>
          </cell>
          <cell r="I453" t="str">
            <v>1</v>
          </cell>
          <cell r="J453" t="str">
            <v>-48只</v>
          </cell>
          <cell r="K453">
            <v>15.661</v>
          </cell>
        </row>
        <row r="454">
          <cell r="A454" t="str">
            <v>01.01.02.070</v>
          </cell>
          <cell r="B454" t="str">
            <v>1K16982100002   6486内视镜</v>
          </cell>
          <cell r="C454" t="str">
            <v>2.66</v>
          </cell>
          <cell r="D454" t="str">
            <v>奥铃配件库</v>
          </cell>
          <cell r="E454" t="str">
            <v>只</v>
          </cell>
          <cell r="F454">
            <v>2</v>
          </cell>
          <cell r="G454" t="str">
            <v>只</v>
          </cell>
          <cell r="H454" t="str">
            <v>2</v>
          </cell>
          <cell r="I454" t="str">
            <v>1</v>
          </cell>
          <cell r="J454" t="str">
            <v>2只</v>
          </cell>
          <cell r="K454">
            <v>15.661</v>
          </cell>
        </row>
        <row r="455">
          <cell r="A455" t="str">
            <v>01.01.02.071</v>
          </cell>
          <cell r="B455" t="str">
            <v>8201B-110华菱内视镜</v>
          </cell>
          <cell r="C455" t="str">
            <v>2.26</v>
          </cell>
          <cell r="D455" t="str">
            <v>华菱汽车公司</v>
          </cell>
          <cell r="E455" t="str">
            <v>只</v>
          </cell>
          <cell r="F455">
            <v>217</v>
          </cell>
          <cell r="G455" t="str">
            <v>只</v>
          </cell>
          <cell r="H455" t="str">
            <v>217</v>
          </cell>
          <cell r="I455" t="str">
            <v>1</v>
          </cell>
          <cell r="J455" t="str">
            <v>217只</v>
          </cell>
          <cell r="K455">
            <v>14.8047</v>
          </cell>
        </row>
        <row r="456">
          <cell r="A456" t="str">
            <v>01.01.02.072</v>
          </cell>
          <cell r="B456" t="str">
            <v>1B16282300001 K1室内镜</v>
          </cell>
          <cell r="C456" t="str">
            <v>2.11</v>
          </cell>
          <cell r="D456" t="str">
            <v>福田诸城奥铃厂</v>
          </cell>
          <cell r="E456" t="str">
            <v>只</v>
          </cell>
          <cell r="F456">
            <v>616</v>
          </cell>
          <cell r="G456" t="str">
            <v>只</v>
          </cell>
          <cell r="H456" t="str">
            <v>616</v>
          </cell>
          <cell r="I456" t="str">
            <v>1</v>
          </cell>
          <cell r="J456" t="str">
            <v>616只</v>
          </cell>
          <cell r="K456">
            <v>6.2026</v>
          </cell>
        </row>
        <row r="457">
          <cell r="A457" t="str">
            <v>01.01.02.074</v>
          </cell>
          <cell r="B457" t="str">
            <v>G082300000001室内镜总成</v>
          </cell>
          <cell r="C457" t="str">
            <v>2.11</v>
          </cell>
          <cell r="D457" t="str">
            <v>福田诸城奥铃厂</v>
          </cell>
          <cell r="E457" t="str">
            <v>只</v>
          </cell>
          <cell r="F457">
            <v>110</v>
          </cell>
          <cell r="G457" t="str">
            <v>只</v>
          </cell>
          <cell r="H457" t="str">
            <v>110</v>
          </cell>
          <cell r="I457" t="str">
            <v>1</v>
          </cell>
          <cell r="J457" t="str">
            <v>110只</v>
          </cell>
          <cell r="K457">
            <v>6.377</v>
          </cell>
        </row>
        <row r="458">
          <cell r="A458" t="str">
            <v>01.01.03.001</v>
          </cell>
          <cell r="B458" t="str">
            <v>1B16282100003  K1左内扣盖</v>
          </cell>
          <cell r="C458" t="str">
            <v>2.11</v>
          </cell>
          <cell r="D458" t="str">
            <v>福田诸城奥铃厂</v>
          </cell>
          <cell r="E458" t="str">
            <v>只</v>
          </cell>
          <cell r="F458">
            <v>359</v>
          </cell>
          <cell r="G458" t="str">
            <v>只</v>
          </cell>
          <cell r="H458" t="str">
            <v>359</v>
          </cell>
          <cell r="I458" t="str">
            <v>1</v>
          </cell>
          <cell r="J458" t="str">
            <v>359只</v>
          </cell>
          <cell r="K458">
            <v>4.7116</v>
          </cell>
        </row>
        <row r="459">
          <cell r="A459" t="str">
            <v>01.01.03.001</v>
          </cell>
          <cell r="B459" t="str">
            <v>1B16282100003  K1左内扣盖</v>
          </cell>
          <cell r="C459" t="str">
            <v>2.66</v>
          </cell>
          <cell r="D459" t="str">
            <v>奥铃配件库</v>
          </cell>
          <cell r="E459" t="str">
            <v>只</v>
          </cell>
          <cell r="F459">
            <v>160</v>
          </cell>
          <cell r="G459" t="str">
            <v>只</v>
          </cell>
          <cell r="H459" t="str">
            <v>160</v>
          </cell>
          <cell r="I459" t="str">
            <v>1</v>
          </cell>
          <cell r="J459" t="str">
            <v>160只</v>
          </cell>
          <cell r="K459">
            <v>4.7116</v>
          </cell>
        </row>
        <row r="460">
          <cell r="A460" t="str">
            <v>01.01.03.002</v>
          </cell>
          <cell r="B460" t="str">
            <v>1B16282100004  K1右内扣盖</v>
          </cell>
          <cell r="C460" t="str">
            <v>2.11</v>
          </cell>
          <cell r="D460" t="str">
            <v>福田诸城奥铃厂</v>
          </cell>
          <cell r="E460" t="str">
            <v>只</v>
          </cell>
          <cell r="F460">
            <v>679</v>
          </cell>
          <cell r="G460" t="str">
            <v>只</v>
          </cell>
          <cell r="H460" t="str">
            <v>679</v>
          </cell>
          <cell r="I460" t="str">
            <v>1</v>
          </cell>
          <cell r="J460" t="str">
            <v>679只</v>
          </cell>
          <cell r="K460">
            <v>4.7023</v>
          </cell>
        </row>
        <row r="461">
          <cell r="A461" t="str">
            <v>01.01.03.002</v>
          </cell>
          <cell r="B461" t="str">
            <v>1B16282100004  K1右内扣盖</v>
          </cell>
          <cell r="C461" t="str">
            <v>2.66</v>
          </cell>
          <cell r="D461" t="str">
            <v>奥铃配件库</v>
          </cell>
          <cell r="E461" t="str">
            <v>只</v>
          </cell>
          <cell r="F461">
            <v>160</v>
          </cell>
          <cell r="G461" t="str">
            <v>只</v>
          </cell>
          <cell r="H461" t="str">
            <v>160</v>
          </cell>
          <cell r="I461" t="str">
            <v>1</v>
          </cell>
          <cell r="J461" t="str">
            <v>160只</v>
          </cell>
          <cell r="K461">
            <v>4.7023</v>
          </cell>
        </row>
        <row r="462">
          <cell r="A462" t="str">
            <v>01.01.03.008</v>
          </cell>
          <cell r="B462" t="str">
            <v>镜头（仿丰田）</v>
          </cell>
          <cell r="C462" t="str">
            <v>2.66</v>
          </cell>
          <cell r="D462" t="str">
            <v>奥铃配件库</v>
          </cell>
          <cell r="E462" t="str">
            <v>只</v>
          </cell>
          <cell r="F462">
            <v>2</v>
          </cell>
          <cell r="G462" t="str">
            <v>只</v>
          </cell>
          <cell r="H462" t="str">
            <v>2</v>
          </cell>
          <cell r="I462" t="str">
            <v>1</v>
          </cell>
          <cell r="J462" t="str">
            <v>2只</v>
          </cell>
          <cell r="K462">
            <v>7.155</v>
          </cell>
        </row>
        <row r="463">
          <cell r="A463" t="str">
            <v>01.01.03.010</v>
          </cell>
          <cell r="B463" t="str">
            <v>镜头（1029）</v>
          </cell>
          <cell r="C463" t="str">
            <v>2.11</v>
          </cell>
          <cell r="D463" t="str">
            <v>福田诸城奥铃厂</v>
          </cell>
          <cell r="E463" t="str">
            <v>只</v>
          </cell>
          <cell r="F463">
            <v>45</v>
          </cell>
          <cell r="G463" t="str">
            <v>只</v>
          </cell>
          <cell r="H463" t="str">
            <v>45</v>
          </cell>
          <cell r="I463" t="str">
            <v>1</v>
          </cell>
          <cell r="J463" t="str">
            <v>45只</v>
          </cell>
          <cell r="K463">
            <v>8.3006</v>
          </cell>
        </row>
        <row r="464">
          <cell r="A464" t="str">
            <v>01.01.03.010</v>
          </cell>
          <cell r="B464" t="str">
            <v>镜头（1029）</v>
          </cell>
          <cell r="C464" t="str">
            <v>2.66</v>
          </cell>
          <cell r="D464" t="str">
            <v>奥铃配件库</v>
          </cell>
          <cell r="E464" t="str">
            <v>只</v>
          </cell>
          <cell r="F464">
            <v>82</v>
          </cell>
          <cell r="G464" t="str">
            <v>只</v>
          </cell>
          <cell r="H464" t="str">
            <v>82</v>
          </cell>
          <cell r="I464" t="str">
            <v>1</v>
          </cell>
          <cell r="J464" t="str">
            <v>82只</v>
          </cell>
          <cell r="K464">
            <v>8.3006</v>
          </cell>
        </row>
        <row r="465">
          <cell r="A465" t="str">
            <v>01.01.03.011</v>
          </cell>
          <cell r="B465" t="str">
            <v>镜头（奥铃）</v>
          </cell>
          <cell r="C465" t="str">
            <v>2.66</v>
          </cell>
          <cell r="D465" t="str">
            <v>奥铃配件库</v>
          </cell>
          <cell r="E465" t="str">
            <v>只</v>
          </cell>
          <cell r="F465">
            <v>30</v>
          </cell>
          <cell r="G465" t="str">
            <v>只</v>
          </cell>
          <cell r="H465" t="str">
            <v>30</v>
          </cell>
          <cell r="I465" t="str">
            <v>1</v>
          </cell>
          <cell r="J465" t="str">
            <v>30只</v>
          </cell>
          <cell r="K465">
            <v>9.374</v>
          </cell>
        </row>
        <row r="466">
          <cell r="A466" t="str">
            <v>01.01.03.025</v>
          </cell>
          <cell r="B466" t="str">
            <v>1780镜头</v>
          </cell>
          <cell r="C466" t="str">
            <v>2.62</v>
          </cell>
          <cell r="D466" t="str">
            <v>福田配件库（含海外轻卡、海外重卡）</v>
          </cell>
          <cell r="E466" t="str">
            <v>只</v>
          </cell>
          <cell r="F466">
            <v>10</v>
          </cell>
          <cell r="G466" t="str">
            <v>只</v>
          </cell>
          <cell r="H466" t="str">
            <v>10</v>
          </cell>
          <cell r="I466" t="str">
            <v>1</v>
          </cell>
          <cell r="J466" t="str">
            <v>10只</v>
          </cell>
          <cell r="K466">
            <v>11.3294</v>
          </cell>
        </row>
        <row r="467">
          <cell r="A467" t="str">
            <v>01.01.03.025</v>
          </cell>
          <cell r="B467" t="str">
            <v>1780镜头</v>
          </cell>
          <cell r="C467" t="str">
            <v>2.66</v>
          </cell>
          <cell r="D467" t="str">
            <v>奥铃配件库</v>
          </cell>
          <cell r="E467" t="str">
            <v>只</v>
          </cell>
          <cell r="F467">
            <v>4</v>
          </cell>
          <cell r="G467" t="str">
            <v>只</v>
          </cell>
          <cell r="H467" t="str">
            <v>4</v>
          </cell>
          <cell r="I467" t="str">
            <v>1</v>
          </cell>
          <cell r="J467" t="str">
            <v>4只</v>
          </cell>
          <cell r="K467">
            <v>11.3294</v>
          </cell>
        </row>
        <row r="468">
          <cell r="A468" t="str">
            <v>01.01.03.026</v>
          </cell>
          <cell r="B468" t="str">
            <v>一汽镜头</v>
          </cell>
          <cell r="C468" t="str">
            <v>2.03</v>
          </cell>
          <cell r="D468" t="str">
            <v>北京荣昌公司</v>
          </cell>
          <cell r="E468" t="str">
            <v>只</v>
          </cell>
          <cell r="F468">
            <v>200</v>
          </cell>
          <cell r="G468" t="str">
            <v>只</v>
          </cell>
          <cell r="H468" t="str">
            <v>200</v>
          </cell>
          <cell r="I468" t="str">
            <v>1</v>
          </cell>
          <cell r="J468" t="str">
            <v>200只</v>
          </cell>
          <cell r="K468">
            <v>61.2429</v>
          </cell>
        </row>
        <row r="469">
          <cell r="A469" t="str">
            <v>01.01.03.026</v>
          </cell>
          <cell r="B469" t="str">
            <v>一汽镜头</v>
          </cell>
          <cell r="C469" t="str">
            <v>2.66</v>
          </cell>
          <cell r="D469" t="str">
            <v>奥铃配件库</v>
          </cell>
          <cell r="E469" t="str">
            <v>只</v>
          </cell>
          <cell r="F469">
            <v>-70</v>
          </cell>
          <cell r="G469" t="str">
            <v>只</v>
          </cell>
          <cell r="H469" t="str">
            <v>-70</v>
          </cell>
          <cell r="I469" t="str">
            <v>1</v>
          </cell>
          <cell r="J469" t="str">
            <v>-70只</v>
          </cell>
          <cell r="K469">
            <v>61.2429</v>
          </cell>
        </row>
        <row r="470">
          <cell r="A470" t="str">
            <v>01.01.03.031</v>
          </cell>
          <cell r="B470" t="str">
            <v>200镜头</v>
          </cell>
          <cell r="C470" t="str">
            <v>2.66</v>
          </cell>
          <cell r="D470" t="str">
            <v>奥铃配件库</v>
          </cell>
          <cell r="E470" t="str">
            <v>只</v>
          </cell>
          <cell r="F470">
            <v>6</v>
          </cell>
          <cell r="G470" t="str">
            <v>只</v>
          </cell>
          <cell r="H470" t="str">
            <v>6</v>
          </cell>
          <cell r="I470" t="str">
            <v>1</v>
          </cell>
          <cell r="J470" t="str">
            <v>6只</v>
          </cell>
          <cell r="K470">
            <v>26.0517</v>
          </cell>
        </row>
        <row r="471">
          <cell r="A471" t="str">
            <v>01.01.03.032</v>
          </cell>
          <cell r="B471" t="str">
            <v>LG1611771001左后视镜头</v>
          </cell>
          <cell r="C471" t="str">
            <v>2.15</v>
          </cell>
          <cell r="D471" t="str">
            <v>济南市场部</v>
          </cell>
          <cell r="E471" t="str">
            <v>只</v>
          </cell>
          <cell r="F471">
            <v>124</v>
          </cell>
          <cell r="G471" t="str">
            <v>只</v>
          </cell>
          <cell r="H471" t="str">
            <v>124</v>
          </cell>
          <cell r="I471" t="str">
            <v>1</v>
          </cell>
          <cell r="J471" t="str">
            <v>124只</v>
          </cell>
          <cell r="K471">
            <v>34.9902</v>
          </cell>
        </row>
        <row r="472">
          <cell r="A472" t="str">
            <v>01.01.03.041</v>
          </cell>
          <cell r="B472" t="str">
            <v>1B20382101000镜座及杆</v>
          </cell>
          <cell r="C472" t="str">
            <v>2.66</v>
          </cell>
          <cell r="D472" t="str">
            <v>奥铃配件库</v>
          </cell>
          <cell r="E472" t="str">
            <v>只</v>
          </cell>
          <cell r="F472">
            <v>35</v>
          </cell>
          <cell r="G472" t="str">
            <v>只</v>
          </cell>
          <cell r="H472" t="str">
            <v>35</v>
          </cell>
          <cell r="I472" t="str">
            <v>1</v>
          </cell>
          <cell r="J472" t="str">
            <v>35只</v>
          </cell>
          <cell r="K472">
            <v>43.128</v>
          </cell>
        </row>
        <row r="473">
          <cell r="A473" t="str">
            <v>01.01.03.046</v>
          </cell>
          <cell r="B473" t="str">
            <v>1B15882100310镜座及杆</v>
          </cell>
          <cell r="C473" t="str">
            <v>2.66</v>
          </cell>
          <cell r="D473" t="str">
            <v>奥铃配件库</v>
          </cell>
          <cell r="E473" t="str">
            <v>只</v>
          </cell>
          <cell r="F473">
            <v>-73</v>
          </cell>
          <cell r="G473" t="str">
            <v>只</v>
          </cell>
          <cell r="H473" t="str">
            <v>-73</v>
          </cell>
          <cell r="I473" t="str">
            <v>1</v>
          </cell>
          <cell r="J473" t="str">
            <v>-73只</v>
          </cell>
          <cell r="K473">
            <v>18.7597</v>
          </cell>
        </row>
        <row r="474">
          <cell r="A474" t="str">
            <v>01.01.03.055</v>
          </cell>
          <cell r="B474" t="str">
            <v>1B15882100300镜座及杆</v>
          </cell>
          <cell r="C474" t="str">
            <v>2.66</v>
          </cell>
          <cell r="D474" t="str">
            <v>奥铃配件库</v>
          </cell>
          <cell r="E474" t="str">
            <v>只</v>
          </cell>
          <cell r="F474">
            <v>81</v>
          </cell>
          <cell r="G474" t="str">
            <v>只</v>
          </cell>
          <cell r="H474" t="str">
            <v>81</v>
          </cell>
          <cell r="I474" t="str">
            <v>1</v>
          </cell>
          <cell r="J474" t="str">
            <v>81只</v>
          </cell>
          <cell r="K474">
            <v>22.3182</v>
          </cell>
        </row>
        <row r="475">
          <cell r="A475" t="str">
            <v>01.01.03.074</v>
          </cell>
          <cell r="B475" t="str">
            <v>LG1611771007镜座</v>
          </cell>
          <cell r="C475" t="str">
            <v>2.15</v>
          </cell>
          <cell r="D475" t="str">
            <v>济南市场部</v>
          </cell>
          <cell r="E475" t="str">
            <v>只</v>
          </cell>
          <cell r="F475">
            <v>400</v>
          </cell>
          <cell r="G475" t="str">
            <v>只</v>
          </cell>
          <cell r="H475" t="str">
            <v>400</v>
          </cell>
          <cell r="I475" t="str">
            <v>1</v>
          </cell>
          <cell r="J475" t="str">
            <v>400只</v>
          </cell>
          <cell r="K475">
            <v>17.4865</v>
          </cell>
        </row>
        <row r="476">
          <cell r="A476" t="str">
            <v>01.01.03.076</v>
          </cell>
          <cell r="B476" t="str">
            <v>LG161177006</v>
          </cell>
          <cell r="C476" t="str">
            <v>2.15</v>
          </cell>
          <cell r="D476" t="str">
            <v>济南市场部</v>
          </cell>
          <cell r="E476" t="str">
            <v>只</v>
          </cell>
          <cell r="F476">
            <v>386</v>
          </cell>
          <cell r="G476" t="str">
            <v>只</v>
          </cell>
          <cell r="H476" t="str">
            <v>386</v>
          </cell>
          <cell r="I476" t="str">
            <v>1</v>
          </cell>
          <cell r="J476" t="str">
            <v>386只</v>
          </cell>
          <cell r="K476">
            <v>20.286</v>
          </cell>
        </row>
        <row r="477">
          <cell r="A477" t="str">
            <v>01.01.03.082</v>
          </cell>
          <cell r="B477" t="str">
            <v>L0821010126A0杆及座</v>
          </cell>
          <cell r="C477" t="str">
            <v>2.66</v>
          </cell>
          <cell r="D477" t="str">
            <v>奥铃配件库</v>
          </cell>
          <cell r="E477" t="str">
            <v>只</v>
          </cell>
          <cell r="F477">
            <v>11</v>
          </cell>
          <cell r="G477" t="str">
            <v>只</v>
          </cell>
          <cell r="H477" t="str">
            <v>11</v>
          </cell>
          <cell r="I477" t="str">
            <v>1</v>
          </cell>
          <cell r="J477" t="str">
            <v>11只</v>
          </cell>
          <cell r="K477">
            <v>45.1229</v>
          </cell>
        </row>
        <row r="478">
          <cell r="A478" t="str">
            <v>01.01.03.083</v>
          </cell>
          <cell r="B478" t="str">
            <v>LG1614770003/1左后视镜支架</v>
          </cell>
          <cell r="C478" t="str">
            <v>2.15</v>
          </cell>
          <cell r="D478" t="str">
            <v>济南市场部</v>
          </cell>
          <cell r="E478" t="str">
            <v>只</v>
          </cell>
          <cell r="F478">
            <v>259</v>
          </cell>
          <cell r="G478" t="str">
            <v>只</v>
          </cell>
          <cell r="H478" t="str">
            <v>259</v>
          </cell>
          <cell r="I478" t="str">
            <v>1</v>
          </cell>
          <cell r="J478" t="str">
            <v>259只</v>
          </cell>
          <cell r="K478">
            <v>25.5169</v>
          </cell>
        </row>
        <row r="479">
          <cell r="A479" t="str">
            <v>01.01.03.084</v>
          </cell>
          <cell r="B479" t="str">
            <v>L0821010126A0/L0821010203A0广角镜头</v>
          </cell>
          <cell r="C479" t="str">
            <v>2.11</v>
          </cell>
          <cell r="D479" t="str">
            <v>福田诸城奥铃厂</v>
          </cell>
          <cell r="E479" t="str">
            <v>只</v>
          </cell>
          <cell r="F479">
            <v>10</v>
          </cell>
          <cell r="G479" t="str">
            <v>只</v>
          </cell>
          <cell r="H479" t="str">
            <v>10</v>
          </cell>
          <cell r="I479" t="str">
            <v>1</v>
          </cell>
          <cell r="J479" t="str">
            <v>10只</v>
          </cell>
          <cell r="K479">
            <v>13.1179</v>
          </cell>
        </row>
        <row r="480">
          <cell r="A480" t="str">
            <v>01.01.03.084</v>
          </cell>
          <cell r="B480" t="str">
            <v>L0821010126A0/L0821010203A0广角镜头</v>
          </cell>
          <cell r="C480" t="str">
            <v>2.66</v>
          </cell>
          <cell r="D480" t="str">
            <v>奥铃配件库</v>
          </cell>
          <cell r="E480" t="str">
            <v>只</v>
          </cell>
          <cell r="F480">
            <v>187</v>
          </cell>
          <cell r="G480" t="str">
            <v>只</v>
          </cell>
          <cell r="H480" t="str">
            <v>187</v>
          </cell>
          <cell r="I480" t="str">
            <v>1</v>
          </cell>
          <cell r="J480" t="str">
            <v>187只</v>
          </cell>
          <cell r="K480">
            <v>13.1179</v>
          </cell>
        </row>
        <row r="481">
          <cell r="A481" t="str">
            <v>01.01.03.085</v>
          </cell>
          <cell r="B481" t="str">
            <v>L0821010203A0/L0821010126A0主镜头</v>
          </cell>
          <cell r="C481" t="str">
            <v>2.11</v>
          </cell>
          <cell r="D481" t="str">
            <v>福田诸城奥铃厂</v>
          </cell>
          <cell r="E481" t="str">
            <v>只</v>
          </cell>
          <cell r="F481">
            <v>40</v>
          </cell>
          <cell r="G481" t="str">
            <v>只</v>
          </cell>
          <cell r="H481" t="str">
            <v>40</v>
          </cell>
          <cell r="I481" t="str">
            <v>1</v>
          </cell>
          <cell r="J481" t="str">
            <v>40只</v>
          </cell>
          <cell r="K481">
            <v>15.5435</v>
          </cell>
        </row>
        <row r="482">
          <cell r="A482" t="str">
            <v>01.01.03.085</v>
          </cell>
          <cell r="B482" t="str">
            <v>L0821010203A0/L0821010126A0主镜头</v>
          </cell>
          <cell r="C482" t="str">
            <v>2.66</v>
          </cell>
          <cell r="D482" t="str">
            <v>奥铃配件库</v>
          </cell>
          <cell r="E482" t="str">
            <v>只</v>
          </cell>
          <cell r="F482">
            <v>-28</v>
          </cell>
          <cell r="G482" t="str">
            <v>只</v>
          </cell>
          <cell r="H482" t="str">
            <v>-28</v>
          </cell>
          <cell r="I482" t="str">
            <v>1</v>
          </cell>
          <cell r="J482" t="str">
            <v>-28只</v>
          </cell>
          <cell r="K482">
            <v>15.5435</v>
          </cell>
        </row>
        <row r="483">
          <cell r="A483" t="str">
            <v>01.01.03.088</v>
          </cell>
          <cell r="B483" t="str">
            <v>LG1614770004/1右后视镜支架</v>
          </cell>
          <cell r="C483" t="str">
            <v>2.15</v>
          </cell>
          <cell r="D483" t="str">
            <v>济南市场部</v>
          </cell>
          <cell r="E483" t="str">
            <v>只</v>
          </cell>
          <cell r="F483">
            <v>263</v>
          </cell>
          <cell r="G483" t="str">
            <v>只</v>
          </cell>
          <cell r="H483" t="str">
            <v>263</v>
          </cell>
          <cell r="I483" t="str">
            <v>1</v>
          </cell>
          <cell r="J483" t="str">
            <v>263只</v>
          </cell>
          <cell r="K483">
            <v>24.3237</v>
          </cell>
        </row>
        <row r="484">
          <cell r="A484" t="str">
            <v>01.01.03.089</v>
          </cell>
          <cell r="B484" t="str">
            <v>L0821010203A0镜座及杆</v>
          </cell>
          <cell r="C484" t="str">
            <v>2.66</v>
          </cell>
          <cell r="D484" t="str">
            <v>奥铃配件库</v>
          </cell>
          <cell r="E484" t="str">
            <v>只</v>
          </cell>
          <cell r="F484">
            <v>-8</v>
          </cell>
          <cell r="G484" t="str">
            <v>只</v>
          </cell>
          <cell r="H484" t="str">
            <v>-8</v>
          </cell>
          <cell r="I484" t="str">
            <v>1</v>
          </cell>
          <cell r="J484" t="str">
            <v>-8只</v>
          </cell>
          <cell r="K484">
            <v>48.6338</v>
          </cell>
        </row>
        <row r="485">
          <cell r="A485" t="str">
            <v>01.01.03.098</v>
          </cell>
          <cell r="B485" t="str">
            <v>G0821020007A0镜头</v>
          </cell>
          <cell r="C485" t="str">
            <v>2.11</v>
          </cell>
          <cell r="D485" t="str">
            <v>福田诸城奥铃厂</v>
          </cell>
          <cell r="E485" t="str">
            <v>只</v>
          </cell>
          <cell r="F485">
            <v>30</v>
          </cell>
          <cell r="G485" t="str">
            <v>只</v>
          </cell>
          <cell r="H485" t="str">
            <v>30</v>
          </cell>
          <cell r="I485" t="str">
            <v>1</v>
          </cell>
          <cell r="J485" t="str">
            <v>30只</v>
          </cell>
          <cell r="K485">
            <v>11.4773</v>
          </cell>
        </row>
        <row r="486">
          <cell r="A486" t="str">
            <v>01.01.03.099</v>
          </cell>
          <cell r="B486" t="str">
            <v>G0821020001A0镜头</v>
          </cell>
          <cell r="C486" t="str">
            <v>2.11</v>
          </cell>
          <cell r="D486" t="str">
            <v>福田诸城奥铃厂</v>
          </cell>
          <cell r="E486" t="str">
            <v>只</v>
          </cell>
          <cell r="F486">
            <v>30</v>
          </cell>
          <cell r="G486" t="str">
            <v>只</v>
          </cell>
          <cell r="H486" t="str">
            <v>30</v>
          </cell>
          <cell r="I486" t="str">
            <v>1</v>
          </cell>
          <cell r="J486" t="str">
            <v>30只</v>
          </cell>
          <cell r="K486">
            <v>11.5503</v>
          </cell>
        </row>
        <row r="487">
          <cell r="A487" t="str">
            <v>01.01.03.101</v>
          </cell>
          <cell r="B487" t="str">
            <v>矿山车下视镜</v>
          </cell>
          <cell r="C487" t="str">
            <v>2.15</v>
          </cell>
          <cell r="D487" t="str">
            <v>济南市场部</v>
          </cell>
          <cell r="E487" t="str">
            <v>只</v>
          </cell>
          <cell r="F487">
            <v>5</v>
          </cell>
          <cell r="G487" t="str">
            <v>只</v>
          </cell>
          <cell r="H487" t="str">
            <v>5</v>
          </cell>
          <cell r="I487" t="str">
            <v>1</v>
          </cell>
          <cell r="J487" t="str">
            <v>5只</v>
          </cell>
          <cell r="K487">
            <v>10.8333</v>
          </cell>
        </row>
        <row r="488">
          <cell r="A488" t="str">
            <v>01.01.03.101</v>
          </cell>
          <cell r="B488" t="str">
            <v>矿山车下视镜</v>
          </cell>
          <cell r="C488" t="str">
            <v>2.66</v>
          </cell>
          <cell r="D488" t="str">
            <v>奥铃配件库</v>
          </cell>
          <cell r="E488" t="str">
            <v>只</v>
          </cell>
          <cell r="F488">
            <v>22</v>
          </cell>
          <cell r="G488" t="str">
            <v>只</v>
          </cell>
          <cell r="H488" t="str">
            <v>22</v>
          </cell>
          <cell r="I488" t="str">
            <v>1</v>
          </cell>
          <cell r="J488" t="str">
            <v>22只</v>
          </cell>
          <cell r="K488">
            <v>10.8333</v>
          </cell>
        </row>
        <row r="489">
          <cell r="A489" t="str">
            <v>01.01.03.104</v>
          </cell>
          <cell r="B489" t="str">
            <v>前下视镜镜头</v>
          </cell>
          <cell r="C489" t="str">
            <v>2.26</v>
          </cell>
          <cell r="D489" t="str">
            <v>华菱汽车公司</v>
          </cell>
          <cell r="E489" t="str">
            <v>只</v>
          </cell>
          <cell r="F489">
            <v>14</v>
          </cell>
          <cell r="G489" t="str">
            <v>只</v>
          </cell>
          <cell r="H489" t="str">
            <v>14</v>
          </cell>
          <cell r="I489" t="str">
            <v>1</v>
          </cell>
          <cell r="J489" t="str">
            <v>14只</v>
          </cell>
          <cell r="K489">
            <v>8.3864</v>
          </cell>
        </row>
        <row r="490">
          <cell r="A490" t="str">
            <v>01.01.03.109</v>
          </cell>
          <cell r="B490" t="str">
            <v>L0821010203A0右连接杆（国五康瑞H3）</v>
          </cell>
          <cell r="C490" t="str">
            <v>2.66</v>
          </cell>
          <cell r="D490" t="str">
            <v>奥铃配件库</v>
          </cell>
          <cell r="E490" t="str">
            <v>只</v>
          </cell>
          <cell r="F490">
            <v>-4</v>
          </cell>
          <cell r="G490" t="str">
            <v>只</v>
          </cell>
          <cell r="H490" t="str">
            <v>-4</v>
          </cell>
          <cell r="I490" t="str">
            <v>1</v>
          </cell>
          <cell r="J490" t="str">
            <v>-4只</v>
          </cell>
          <cell r="K490">
            <v>8.25</v>
          </cell>
        </row>
        <row r="491">
          <cell r="A491" t="str">
            <v>01.01.03.110</v>
          </cell>
          <cell r="B491" t="str">
            <v>L0821010203A0广角镜镜头（国五康瑞H3）</v>
          </cell>
          <cell r="C491" t="str">
            <v>2.66</v>
          </cell>
          <cell r="D491" t="str">
            <v>奥铃配件库</v>
          </cell>
          <cell r="E491" t="str">
            <v>只</v>
          </cell>
          <cell r="F491">
            <v>-25</v>
          </cell>
          <cell r="G491" t="str">
            <v>只</v>
          </cell>
          <cell r="H491" t="str">
            <v>-25</v>
          </cell>
          <cell r="I491" t="str">
            <v>1</v>
          </cell>
          <cell r="J491" t="str">
            <v>-25只</v>
          </cell>
          <cell r="K491">
            <v>11.4676</v>
          </cell>
        </row>
        <row r="492">
          <cell r="A492" t="str">
            <v>01.01.03.111</v>
          </cell>
          <cell r="B492" t="str">
            <v>华凌主镜头</v>
          </cell>
          <cell r="C492" t="str">
            <v>2.26</v>
          </cell>
          <cell r="D492" t="str">
            <v>华菱汽车公司</v>
          </cell>
          <cell r="E492" t="str">
            <v>只</v>
          </cell>
          <cell r="F492">
            <v>50</v>
          </cell>
          <cell r="G492" t="str">
            <v>只</v>
          </cell>
          <cell r="H492" t="str">
            <v>50</v>
          </cell>
          <cell r="I492" t="str">
            <v>1</v>
          </cell>
          <cell r="J492" t="str">
            <v>50只</v>
          </cell>
          <cell r="K492">
            <v>57.3748</v>
          </cell>
        </row>
        <row r="493">
          <cell r="A493" t="str">
            <v>01.01.03.113</v>
          </cell>
          <cell r="B493" t="str">
            <v>奥铃升级主镜头L0821010057A0</v>
          </cell>
          <cell r="C493" t="str">
            <v>2.11</v>
          </cell>
          <cell r="D493" t="str">
            <v>福田诸城奥铃厂</v>
          </cell>
          <cell r="E493" t="str">
            <v>只</v>
          </cell>
          <cell r="F493">
            <v>20</v>
          </cell>
          <cell r="G493" t="str">
            <v>只</v>
          </cell>
          <cell r="H493" t="str">
            <v>20</v>
          </cell>
          <cell r="I493" t="str">
            <v>1</v>
          </cell>
          <cell r="J493" t="str">
            <v>20只</v>
          </cell>
          <cell r="K493">
            <v>17.779</v>
          </cell>
        </row>
        <row r="494">
          <cell r="A494" t="str">
            <v>01.01.03.114</v>
          </cell>
          <cell r="B494" t="str">
            <v>奥铃升级广角镜头L0821010058A0</v>
          </cell>
          <cell r="C494" t="str">
            <v>2.11</v>
          </cell>
          <cell r="D494" t="str">
            <v>福田诸城奥铃厂</v>
          </cell>
          <cell r="E494" t="str">
            <v>只</v>
          </cell>
          <cell r="F494">
            <v>10</v>
          </cell>
          <cell r="G494" t="str">
            <v>只</v>
          </cell>
          <cell r="H494" t="str">
            <v>10</v>
          </cell>
          <cell r="I494" t="str">
            <v>1</v>
          </cell>
          <cell r="J494" t="str">
            <v>10只</v>
          </cell>
          <cell r="K494">
            <v>15.863</v>
          </cell>
        </row>
        <row r="495">
          <cell r="A495" t="str">
            <v>01.01.03.119</v>
          </cell>
          <cell r="B495" t="str">
            <v>杆及座L0821010133A0</v>
          </cell>
          <cell r="C495" t="str">
            <v>2.66</v>
          </cell>
          <cell r="D495" t="str">
            <v>奥铃配件库</v>
          </cell>
          <cell r="E495" t="str">
            <v>只</v>
          </cell>
          <cell r="F495">
            <v>-3</v>
          </cell>
          <cell r="G495" t="str">
            <v>只</v>
          </cell>
          <cell r="H495" t="str">
            <v>-3</v>
          </cell>
          <cell r="I495" t="str">
            <v>1</v>
          </cell>
          <cell r="J495" t="str">
            <v>-3只</v>
          </cell>
          <cell r="K495">
            <v>15.32</v>
          </cell>
        </row>
        <row r="496">
          <cell r="A496" t="str">
            <v>01.01.03.121</v>
          </cell>
          <cell r="B496" t="str">
            <v>H3下镜座盖</v>
          </cell>
          <cell r="C496" t="str">
            <v>2.66</v>
          </cell>
          <cell r="D496" t="str">
            <v>奥铃配件库</v>
          </cell>
          <cell r="E496" t="str">
            <v>只</v>
          </cell>
          <cell r="F496">
            <v>-4</v>
          </cell>
          <cell r="G496" t="str">
            <v>只</v>
          </cell>
          <cell r="H496" t="str">
            <v>-4</v>
          </cell>
          <cell r="I496" t="str">
            <v>1</v>
          </cell>
          <cell r="J496" t="str">
            <v>-4只</v>
          </cell>
          <cell r="K496">
            <v>1.2242</v>
          </cell>
        </row>
        <row r="497">
          <cell r="A497" t="str">
            <v>01.01.03.126</v>
          </cell>
          <cell r="B497" t="str">
            <v>重卡内扶手（左）1B24961200018</v>
          </cell>
          <cell r="C497" t="str">
            <v>2.11</v>
          </cell>
          <cell r="D497" t="str">
            <v>福田诸城奥铃厂</v>
          </cell>
          <cell r="E497" t="str">
            <v>只</v>
          </cell>
          <cell r="F497">
            <v>-10</v>
          </cell>
          <cell r="G497" t="str">
            <v>只</v>
          </cell>
          <cell r="H497" t="str">
            <v>-10</v>
          </cell>
          <cell r="I497" t="str">
            <v>1</v>
          </cell>
          <cell r="J497" t="str">
            <v>-10只</v>
          </cell>
          <cell r="K497">
            <v>4.8012</v>
          </cell>
        </row>
        <row r="498">
          <cell r="A498" t="str">
            <v>01.01.03.126</v>
          </cell>
          <cell r="B498" t="str">
            <v>重卡内扶手（左）1B24961200018</v>
          </cell>
          <cell r="C498" t="str">
            <v>2.57</v>
          </cell>
          <cell r="D498" t="str">
            <v>福田戴姆勒库</v>
          </cell>
          <cell r="E498" t="str">
            <v>只</v>
          </cell>
          <cell r="F498">
            <v>2104</v>
          </cell>
          <cell r="G498" t="str">
            <v>只</v>
          </cell>
          <cell r="H498" t="str">
            <v>2,104</v>
          </cell>
          <cell r="I498" t="str">
            <v>1</v>
          </cell>
          <cell r="J498" t="str">
            <v>2104只</v>
          </cell>
          <cell r="K498">
            <v>4.8012</v>
          </cell>
        </row>
        <row r="499">
          <cell r="A499" t="str">
            <v>01.01.03.126</v>
          </cell>
          <cell r="B499" t="str">
            <v>重卡内扶手（左）1B24961200018</v>
          </cell>
          <cell r="C499" t="str">
            <v>2.62</v>
          </cell>
          <cell r="D499" t="str">
            <v>福田配件库（含海外轻卡、海外重卡）</v>
          </cell>
          <cell r="E499" t="str">
            <v>只</v>
          </cell>
          <cell r="F499">
            <v>20</v>
          </cell>
          <cell r="G499" t="str">
            <v>只</v>
          </cell>
          <cell r="H499" t="str">
            <v>20</v>
          </cell>
          <cell r="I499" t="str">
            <v>1</v>
          </cell>
          <cell r="J499" t="str">
            <v>20只</v>
          </cell>
          <cell r="K499">
            <v>4.8012</v>
          </cell>
        </row>
        <row r="500">
          <cell r="A500" t="str">
            <v>01.01.03.126</v>
          </cell>
          <cell r="B500" t="str">
            <v>重卡内扶手（左）1B24961200018</v>
          </cell>
          <cell r="C500" t="str">
            <v>2.64</v>
          </cell>
          <cell r="D500" t="str">
            <v>雷萨重工库</v>
          </cell>
          <cell r="E500" t="str">
            <v>只</v>
          </cell>
          <cell r="F500">
            <v>24</v>
          </cell>
          <cell r="G500" t="str">
            <v>只</v>
          </cell>
          <cell r="H500" t="str">
            <v>24</v>
          </cell>
          <cell r="I500" t="str">
            <v>1</v>
          </cell>
          <cell r="J500" t="str">
            <v>24只</v>
          </cell>
          <cell r="K500">
            <v>4.8012</v>
          </cell>
        </row>
        <row r="501">
          <cell r="A501" t="str">
            <v>01.01.03.127</v>
          </cell>
          <cell r="B501" t="str">
            <v>重卡内扶手（右）1B24961200019</v>
          </cell>
          <cell r="C501" t="str">
            <v>2.57</v>
          </cell>
          <cell r="D501" t="str">
            <v>福田戴姆勒库</v>
          </cell>
          <cell r="E501" t="str">
            <v>只</v>
          </cell>
          <cell r="F501">
            <v>1971</v>
          </cell>
          <cell r="G501" t="str">
            <v>只</v>
          </cell>
          <cell r="H501" t="str">
            <v>1,971</v>
          </cell>
          <cell r="I501" t="str">
            <v>1</v>
          </cell>
          <cell r="J501" t="str">
            <v>1971只</v>
          </cell>
          <cell r="K501">
            <v>4.3962</v>
          </cell>
        </row>
        <row r="502">
          <cell r="A502" t="str">
            <v>01.01.03.127</v>
          </cell>
          <cell r="B502" t="str">
            <v>重卡内扶手（右）1B24961200019</v>
          </cell>
          <cell r="C502" t="str">
            <v>2.64</v>
          </cell>
          <cell r="D502" t="str">
            <v>雷萨重工库</v>
          </cell>
          <cell r="E502" t="str">
            <v>只</v>
          </cell>
          <cell r="F502">
            <v>27</v>
          </cell>
          <cell r="G502" t="str">
            <v>只</v>
          </cell>
          <cell r="H502" t="str">
            <v>27</v>
          </cell>
          <cell r="I502" t="str">
            <v>1</v>
          </cell>
          <cell r="J502" t="str">
            <v>27只</v>
          </cell>
          <cell r="K502">
            <v>4.3962</v>
          </cell>
        </row>
        <row r="503">
          <cell r="A503" t="str">
            <v>01.01.03.128</v>
          </cell>
          <cell r="B503" t="str">
            <v>前围铰链（左）H0531050004A0</v>
          </cell>
          <cell r="C503" t="str">
            <v>2.03</v>
          </cell>
          <cell r="D503" t="str">
            <v>北京荣昌公司</v>
          </cell>
          <cell r="E503" t="str">
            <v>只</v>
          </cell>
          <cell r="F503">
            <v>7040</v>
          </cell>
          <cell r="G503" t="str">
            <v>只</v>
          </cell>
          <cell r="H503" t="str">
            <v>7,040</v>
          </cell>
          <cell r="I503" t="str">
            <v>1</v>
          </cell>
          <cell r="J503" t="str">
            <v>7040只</v>
          </cell>
          <cell r="K503">
            <v>13.3242</v>
          </cell>
        </row>
        <row r="504">
          <cell r="A504" t="str">
            <v>01.01.03.128</v>
          </cell>
          <cell r="B504" t="str">
            <v>前围铰链（左）H0531050004A0</v>
          </cell>
          <cell r="C504" t="str">
            <v>2.11</v>
          </cell>
          <cell r="D504" t="str">
            <v>福田诸城奥铃厂</v>
          </cell>
          <cell r="E504" t="str">
            <v>只</v>
          </cell>
          <cell r="F504">
            <v>-20</v>
          </cell>
          <cell r="G504" t="str">
            <v>只</v>
          </cell>
          <cell r="H504" t="str">
            <v>-20</v>
          </cell>
          <cell r="I504" t="str">
            <v>1</v>
          </cell>
          <cell r="J504" t="str">
            <v>-20只</v>
          </cell>
          <cell r="K504">
            <v>13.3242</v>
          </cell>
        </row>
        <row r="505">
          <cell r="A505" t="str">
            <v>01.01.03.128</v>
          </cell>
          <cell r="B505" t="str">
            <v>前围铰链（左）H0531050004A0</v>
          </cell>
          <cell r="C505" t="str">
            <v>2.57</v>
          </cell>
          <cell r="D505" t="str">
            <v>福田戴姆勒库</v>
          </cell>
          <cell r="E505" t="str">
            <v>只</v>
          </cell>
          <cell r="F505">
            <v>448</v>
          </cell>
          <cell r="G505" t="str">
            <v>只</v>
          </cell>
          <cell r="H505" t="str">
            <v>448</v>
          </cell>
          <cell r="I505" t="str">
            <v>1</v>
          </cell>
          <cell r="J505" t="str">
            <v>448只</v>
          </cell>
          <cell r="K505">
            <v>13.3242</v>
          </cell>
        </row>
        <row r="506">
          <cell r="A506" t="str">
            <v>01.01.03.128</v>
          </cell>
          <cell r="B506" t="str">
            <v>前围铰链（左）H0531050004A0</v>
          </cell>
          <cell r="C506" t="str">
            <v>2.58</v>
          </cell>
          <cell r="D506" t="str">
            <v>戴姆勒保内库</v>
          </cell>
          <cell r="E506" t="str">
            <v>只</v>
          </cell>
          <cell r="F506">
            <v>300</v>
          </cell>
          <cell r="G506" t="str">
            <v>只</v>
          </cell>
          <cell r="H506" t="str">
            <v>300</v>
          </cell>
          <cell r="I506" t="str">
            <v>1</v>
          </cell>
          <cell r="J506" t="str">
            <v>300只</v>
          </cell>
          <cell r="K506">
            <v>13.3242</v>
          </cell>
        </row>
        <row r="507">
          <cell r="A507" t="str">
            <v>01.01.03.128</v>
          </cell>
          <cell r="B507" t="str">
            <v>前围铰链（左）H0531050004A0</v>
          </cell>
          <cell r="C507" t="str">
            <v>2.59</v>
          </cell>
          <cell r="D507" t="str">
            <v>戴姆勒保外库</v>
          </cell>
          <cell r="E507" t="str">
            <v>只</v>
          </cell>
          <cell r="F507">
            <v>349</v>
          </cell>
          <cell r="G507" t="str">
            <v>只</v>
          </cell>
          <cell r="H507" t="str">
            <v>349</v>
          </cell>
          <cell r="I507" t="str">
            <v>1</v>
          </cell>
          <cell r="J507" t="str">
            <v>349只</v>
          </cell>
          <cell r="K507">
            <v>13.3242</v>
          </cell>
        </row>
        <row r="508">
          <cell r="A508" t="str">
            <v>01.01.03.128</v>
          </cell>
          <cell r="B508" t="str">
            <v>前围铰链（左）H0531050004A0</v>
          </cell>
          <cell r="C508" t="str">
            <v>2.62</v>
          </cell>
          <cell r="D508" t="str">
            <v>福田配件库（含海外轻卡、海外重卡）</v>
          </cell>
          <cell r="E508" t="str">
            <v>只</v>
          </cell>
          <cell r="F508">
            <v>920</v>
          </cell>
          <cell r="G508" t="str">
            <v>只</v>
          </cell>
          <cell r="H508" t="str">
            <v>920</v>
          </cell>
          <cell r="I508" t="str">
            <v>1</v>
          </cell>
          <cell r="J508" t="str">
            <v>920只</v>
          </cell>
          <cell r="K508">
            <v>13.3242</v>
          </cell>
        </row>
        <row r="509">
          <cell r="A509" t="str">
            <v>01.01.03.128</v>
          </cell>
          <cell r="B509" t="str">
            <v>前围铰链（左）H0531050004A0</v>
          </cell>
          <cell r="C509" t="str">
            <v>2.64</v>
          </cell>
          <cell r="D509" t="str">
            <v>雷萨重工库</v>
          </cell>
          <cell r="E509" t="str">
            <v>只</v>
          </cell>
          <cell r="F509">
            <v>15</v>
          </cell>
          <cell r="G509" t="str">
            <v>只</v>
          </cell>
          <cell r="H509" t="str">
            <v>15</v>
          </cell>
          <cell r="I509" t="str">
            <v>1</v>
          </cell>
          <cell r="J509" t="str">
            <v>15只</v>
          </cell>
          <cell r="K509">
            <v>13.3242</v>
          </cell>
        </row>
        <row r="510">
          <cell r="A510" t="str">
            <v>01.01.03.128</v>
          </cell>
          <cell r="B510" t="str">
            <v>前围铰链（左）H0531050004A0</v>
          </cell>
          <cell r="C510" t="str">
            <v>2.66</v>
          </cell>
          <cell r="D510" t="str">
            <v>奥铃配件库</v>
          </cell>
          <cell r="E510" t="str">
            <v>只</v>
          </cell>
          <cell r="F510">
            <v>20</v>
          </cell>
          <cell r="G510" t="str">
            <v>只</v>
          </cell>
          <cell r="H510" t="str">
            <v>20</v>
          </cell>
          <cell r="I510" t="str">
            <v>1</v>
          </cell>
          <cell r="J510" t="str">
            <v>20只</v>
          </cell>
          <cell r="K510">
            <v>13.3242</v>
          </cell>
        </row>
        <row r="511">
          <cell r="A511" t="str">
            <v>01.01.03.129</v>
          </cell>
          <cell r="B511" t="str">
            <v>前围铰链（右）H0531050005A0</v>
          </cell>
          <cell r="C511" t="str">
            <v>2.11</v>
          </cell>
          <cell r="D511" t="str">
            <v>福田诸城奥铃厂</v>
          </cell>
          <cell r="E511" t="str">
            <v>只</v>
          </cell>
          <cell r="F511">
            <v>-40</v>
          </cell>
          <cell r="G511" t="str">
            <v>只</v>
          </cell>
          <cell r="H511" t="str">
            <v>-40</v>
          </cell>
          <cell r="I511" t="str">
            <v>1</v>
          </cell>
          <cell r="J511" t="str">
            <v>-40只</v>
          </cell>
          <cell r="K511">
            <v>13.1987</v>
          </cell>
        </row>
        <row r="512">
          <cell r="A512" t="str">
            <v>01.01.03.129</v>
          </cell>
          <cell r="B512" t="str">
            <v>前围铰链（右）H0531050005A0</v>
          </cell>
          <cell r="C512" t="str">
            <v>2.57</v>
          </cell>
          <cell r="D512" t="str">
            <v>福田戴姆勒库</v>
          </cell>
          <cell r="E512" t="str">
            <v>只</v>
          </cell>
          <cell r="F512">
            <v>7394</v>
          </cell>
          <cell r="G512" t="str">
            <v>只</v>
          </cell>
          <cell r="H512" t="str">
            <v>7,394</v>
          </cell>
          <cell r="I512" t="str">
            <v>1</v>
          </cell>
          <cell r="J512" t="str">
            <v>7394只</v>
          </cell>
          <cell r="K512">
            <v>13.1987</v>
          </cell>
        </row>
        <row r="513">
          <cell r="A513" t="str">
            <v>01.01.03.129</v>
          </cell>
          <cell r="B513" t="str">
            <v>前围铰链（右）H0531050005A0</v>
          </cell>
          <cell r="C513" t="str">
            <v>2.58</v>
          </cell>
          <cell r="D513" t="str">
            <v>戴姆勒保内库</v>
          </cell>
          <cell r="E513" t="str">
            <v>只</v>
          </cell>
          <cell r="F513">
            <v>317</v>
          </cell>
          <cell r="G513" t="str">
            <v>只</v>
          </cell>
          <cell r="H513" t="str">
            <v>317</v>
          </cell>
          <cell r="I513" t="str">
            <v>1</v>
          </cell>
          <cell r="J513" t="str">
            <v>317只</v>
          </cell>
          <cell r="K513">
            <v>13.1987</v>
          </cell>
        </row>
        <row r="514">
          <cell r="A514" t="str">
            <v>01.01.03.129</v>
          </cell>
          <cell r="B514" t="str">
            <v>前围铰链（右）H0531050005A0</v>
          </cell>
          <cell r="C514" t="str">
            <v>2.59</v>
          </cell>
          <cell r="D514" t="str">
            <v>戴姆勒保外库</v>
          </cell>
          <cell r="E514" t="str">
            <v>只</v>
          </cell>
          <cell r="F514">
            <v>413</v>
          </cell>
          <cell r="G514" t="str">
            <v>只</v>
          </cell>
          <cell r="H514" t="str">
            <v>413</v>
          </cell>
          <cell r="I514" t="str">
            <v>1</v>
          </cell>
          <cell r="J514" t="str">
            <v>413只</v>
          </cell>
          <cell r="K514">
            <v>13.1987</v>
          </cell>
        </row>
        <row r="515">
          <cell r="A515" t="str">
            <v>01.01.03.129</v>
          </cell>
          <cell r="B515" t="str">
            <v>前围铰链（右）H0531050005A0</v>
          </cell>
          <cell r="C515" t="str">
            <v>2.62</v>
          </cell>
          <cell r="D515" t="str">
            <v>福田配件库（含海外轻卡、海外重卡）</v>
          </cell>
          <cell r="E515" t="str">
            <v>只</v>
          </cell>
          <cell r="F515">
            <v>1440</v>
          </cell>
          <cell r="G515" t="str">
            <v>只</v>
          </cell>
          <cell r="H515" t="str">
            <v>1,440</v>
          </cell>
          <cell r="I515" t="str">
            <v>1</v>
          </cell>
          <cell r="J515" t="str">
            <v>1440只</v>
          </cell>
          <cell r="K515">
            <v>13.1987</v>
          </cell>
        </row>
        <row r="516">
          <cell r="A516" t="str">
            <v>01.01.03.129</v>
          </cell>
          <cell r="B516" t="str">
            <v>前围铰链（右）H0531050005A0</v>
          </cell>
          <cell r="C516" t="str">
            <v>2.64</v>
          </cell>
          <cell r="D516" t="str">
            <v>雷萨重工库</v>
          </cell>
          <cell r="E516" t="str">
            <v>只</v>
          </cell>
          <cell r="F516">
            <v>17</v>
          </cell>
          <cell r="G516" t="str">
            <v>只</v>
          </cell>
          <cell r="H516" t="str">
            <v>17</v>
          </cell>
          <cell r="I516" t="str">
            <v>1</v>
          </cell>
          <cell r="J516" t="str">
            <v>17只</v>
          </cell>
          <cell r="K516">
            <v>13.1987</v>
          </cell>
        </row>
        <row r="517">
          <cell r="A517" t="str">
            <v>01.01.03.129</v>
          </cell>
          <cell r="B517" t="str">
            <v>前围铰链（右）H0531050005A0</v>
          </cell>
          <cell r="C517" t="str">
            <v>2.66</v>
          </cell>
          <cell r="D517" t="str">
            <v>奥铃配件库</v>
          </cell>
          <cell r="E517" t="str">
            <v>只</v>
          </cell>
          <cell r="F517">
            <v>40</v>
          </cell>
          <cell r="G517" t="str">
            <v>只</v>
          </cell>
          <cell r="H517" t="str">
            <v>40</v>
          </cell>
          <cell r="I517" t="str">
            <v>1</v>
          </cell>
          <cell r="J517" t="str">
            <v>40只</v>
          </cell>
          <cell r="K517">
            <v>13.1987</v>
          </cell>
        </row>
        <row r="518">
          <cell r="A518" t="str">
            <v>01.01.03.130</v>
          </cell>
          <cell r="B518" t="str">
            <v>1B22053104053   ETX铰链(左)</v>
          </cell>
          <cell r="C518" t="str">
            <v>2.11</v>
          </cell>
          <cell r="D518" t="str">
            <v>福田诸城奥铃厂</v>
          </cell>
          <cell r="E518" t="str">
            <v>只</v>
          </cell>
          <cell r="F518">
            <v>-50</v>
          </cell>
          <cell r="G518" t="str">
            <v>只</v>
          </cell>
          <cell r="H518" t="str">
            <v>-50</v>
          </cell>
          <cell r="I518" t="str">
            <v>1</v>
          </cell>
          <cell r="J518" t="str">
            <v>-50只</v>
          </cell>
          <cell r="K518">
            <v>11.1187</v>
          </cell>
        </row>
        <row r="519">
          <cell r="A519" t="str">
            <v>01.01.03.130</v>
          </cell>
          <cell r="B519" t="str">
            <v>1B22053104053   ETX铰链(左)</v>
          </cell>
          <cell r="C519" t="str">
            <v>2.57</v>
          </cell>
          <cell r="D519" t="str">
            <v>福田戴姆勒库</v>
          </cell>
          <cell r="E519" t="str">
            <v>只</v>
          </cell>
          <cell r="F519">
            <v>588</v>
          </cell>
          <cell r="G519" t="str">
            <v>只</v>
          </cell>
          <cell r="H519" t="str">
            <v>588</v>
          </cell>
          <cell r="I519" t="str">
            <v>1</v>
          </cell>
          <cell r="J519" t="str">
            <v>588只</v>
          </cell>
          <cell r="K519">
            <v>11.1187</v>
          </cell>
        </row>
        <row r="520">
          <cell r="A520" t="str">
            <v>01.01.03.130</v>
          </cell>
          <cell r="B520" t="str">
            <v>1B22053104053   ETX铰链(左)</v>
          </cell>
          <cell r="C520" t="str">
            <v>2.58</v>
          </cell>
          <cell r="D520" t="str">
            <v>戴姆勒保内库</v>
          </cell>
          <cell r="E520" t="str">
            <v>只</v>
          </cell>
          <cell r="F520">
            <v>16</v>
          </cell>
          <cell r="G520" t="str">
            <v>只</v>
          </cell>
          <cell r="H520" t="str">
            <v>16</v>
          </cell>
          <cell r="I520" t="str">
            <v>1</v>
          </cell>
          <cell r="J520" t="str">
            <v>16只</v>
          </cell>
          <cell r="K520">
            <v>11.1187</v>
          </cell>
        </row>
        <row r="521">
          <cell r="A521" t="str">
            <v>01.01.03.130</v>
          </cell>
          <cell r="B521" t="str">
            <v>1B22053104053   ETX铰链(左)</v>
          </cell>
          <cell r="C521" t="str">
            <v>2.62</v>
          </cell>
          <cell r="D521" t="str">
            <v>福田配件库（含海外轻卡、海外重卡）</v>
          </cell>
          <cell r="E521" t="str">
            <v>只</v>
          </cell>
          <cell r="F521">
            <v>13</v>
          </cell>
          <cell r="G521" t="str">
            <v>只</v>
          </cell>
          <cell r="H521" t="str">
            <v>13</v>
          </cell>
          <cell r="I521" t="str">
            <v>1</v>
          </cell>
          <cell r="J521" t="str">
            <v>13只</v>
          </cell>
          <cell r="K521">
            <v>11.1187</v>
          </cell>
        </row>
        <row r="522">
          <cell r="A522" t="str">
            <v>01.01.03.130</v>
          </cell>
          <cell r="B522" t="str">
            <v>1B22053104053   ETX铰链(左)</v>
          </cell>
          <cell r="C522" t="str">
            <v>2.66</v>
          </cell>
          <cell r="D522" t="str">
            <v>奥铃配件库</v>
          </cell>
          <cell r="E522" t="str">
            <v>只</v>
          </cell>
          <cell r="F522">
            <v>147</v>
          </cell>
          <cell r="G522" t="str">
            <v>只</v>
          </cell>
          <cell r="H522" t="str">
            <v>147</v>
          </cell>
          <cell r="I522" t="str">
            <v>1</v>
          </cell>
          <cell r="J522" t="str">
            <v>147只</v>
          </cell>
          <cell r="K522">
            <v>11.1187</v>
          </cell>
        </row>
        <row r="523">
          <cell r="A523" t="str">
            <v>01.01.03.131</v>
          </cell>
          <cell r="B523" t="str">
            <v>1B22053104054   ETX铰链(右)</v>
          </cell>
          <cell r="C523" t="str">
            <v>2.57</v>
          </cell>
          <cell r="D523" t="str">
            <v>福田戴姆勒库</v>
          </cell>
          <cell r="E523" t="str">
            <v>只</v>
          </cell>
          <cell r="F523">
            <v>610</v>
          </cell>
          <cell r="G523" t="str">
            <v>只</v>
          </cell>
          <cell r="H523" t="str">
            <v>610</v>
          </cell>
          <cell r="I523" t="str">
            <v>1</v>
          </cell>
          <cell r="J523" t="str">
            <v>610只</v>
          </cell>
          <cell r="K523">
            <v>12.3899</v>
          </cell>
        </row>
        <row r="524">
          <cell r="A524" t="str">
            <v>01.01.03.131</v>
          </cell>
          <cell r="B524" t="str">
            <v>1B22053104054   ETX铰链(右)</v>
          </cell>
          <cell r="C524" t="str">
            <v>2.62</v>
          </cell>
          <cell r="D524" t="str">
            <v>福田配件库（含海外轻卡、海外重卡）</v>
          </cell>
          <cell r="E524" t="str">
            <v>只</v>
          </cell>
          <cell r="F524">
            <v>-3</v>
          </cell>
          <cell r="G524" t="str">
            <v>只</v>
          </cell>
          <cell r="H524" t="str">
            <v>-3</v>
          </cell>
          <cell r="I524" t="str">
            <v>1</v>
          </cell>
          <cell r="J524" t="str">
            <v>-3只</v>
          </cell>
          <cell r="K524">
            <v>12.3899</v>
          </cell>
        </row>
        <row r="525">
          <cell r="A525" t="str">
            <v>01.01.03.131</v>
          </cell>
          <cell r="B525" t="str">
            <v>1B22053104054   ETX铰链(右)</v>
          </cell>
          <cell r="C525" t="str">
            <v>2.66</v>
          </cell>
          <cell r="D525" t="str">
            <v>奥铃配件库</v>
          </cell>
          <cell r="E525" t="str">
            <v>只</v>
          </cell>
          <cell r="F525">
            <v>6</v>
          </cell>
          <cell r="G525" t="str">
            <v>只</v>
          </cell>
          <cell r="H525" t="str">
            <v>6</v>
          </cell>
          <cell r="I525" t="str">
            <v>1</v>
          </cell>
          <cell r="J525" t="str">
            <v>6只</v>
          </cell>
          <cell r="K525">
            <v>12.3899</v>
          </cell>
        </row>
        <row r="526">
          <cell r="A526" t="str">
            <v>01.01.03.132</v>
          </cell>
          <cell r="B526" t="str">
            <v>H2531050005A0   VT前围铰链扶手（左）</v>
          </cell>
          <cell r="C526" t="str">
            <v>2.57</v>
          </cell>
          <cell r="D526" t="str">
            <v>福田戴姆勒库</v>
          </cell>
          <cell r="E526" t="str">
            <v>只</v>
          </cell>
          <cell r="F526">
            <v>60</v>
          </cell>
          <cell r="G526" t="str">
            <v>只</v>
          </cell>
          <cell r="H526" t="str">
            <v>60</v>
          </cell>
          <cell r="I526" t="str">
            <v>1</v>
          </cell>
          <cell r="J526" t="str">
            <v>60只</v>
          </cell>
          <cell r="K526">
            <v>9.9838</v>
          </cell>
        </row>
        <row r="527">
          <cell r="A527" t="str">
            <v>01.01.03.132</v>
          </cell>
          <cell r="B527" t="str">
            <v>H2531050005A0   VT前围铰链扶手（左）</v>
          </cell>
          <cell r="C527" t="str">
            <v>2.59</v>
          </cell>
          <cell r="D527" t="str">
            <v>戴姆勒保外库</v>
          </cell>
          <cell r="E527" t="str">
            <v>只</v>
          </cell>
          <cell r="F527">
            <v>-10</v>
          </cell>
          <cell r="G527" t="str">
            <v>只</v>
          </cell>
          <cell r="H527" t="str">
            <v>-10</v>
          </cell>
          <cell r="I527" t="str">
            <v>1</v>
          </cell>
          <cell r="J527" t="str">
            <v>-10只</v>
          </cell>
          <cell r="K527">
            <v>9.9838</v>
          </cell>
        </row>
        <row r="528">
          <cell r="A528" t="str">
            <v>01.01.03.133</v>
          </cell>
          <cell r="B528" t="str">
            <v>H2531050006A0   VT前围铰链扶手（右）</v>
          </cell>
          <cell r="C528" t="str">
            <v>2.57</v>
          </cell>
          <cell r="D528" t="str">
            <v>福田戴姆勒库</v>
          </cell>
          <cell r="E528" t="str">
            <v>只</v>
          </cell>
          <cell r="F528">
            <v>42</v>
          </cell>
          <cell r="G528" t="str">
            <v>只</v>
          </cell>
          <cell r="H528" t="str">
            <v>42</v>
          </cell>
          <cell r="I528" t="str">
            <v>1</v>
          </cell>
          <cell r="J528" t="str">
            <v>42只</v>
          </cell>
          <cell r="K528">
            <v>16.7563</v>
          </cell>
        </row>
        <row r="529">
          <cell r="A529" t="str">
            <v>01.01.03.133</v>
          </cell>
          <cell r="B529" t="str">
            <v>H2531050006A0   VT前围铰链扶手（右）</v>
          </cell>
          <cell r="C529" t="str">
            <v>2.59</v>
          </cell>
          <cell r="D529" t="str">
            <v>戴姆勒保外库</v>
          </cell>
          <cell r="E529" t="str">
            <v>只</v>
          </cell>
          <cell r="F529">
            <v>5</v>
          </cell>
          <cell r="G529" t="str">
            <v>只</v>
          </cell>
          <cell r="H529" t="str">
            <v>5</v>
          </cell>
          <cell r="I529" t="str">
            <v>1</v>
          </cell>
          <cell r="J529" t="str">
            <v>5只</v>
          </cell>
          <cell r="K529">
            <v>16.7563</v>
          </cell>
        </row>
        <row r="530">
          <cell r="A530" t="str">
            <v>01.01.03.135</v>
          </cell>
          <cell r="B530" t="str">
            <v>G0531050051A0 瑞沃铰链扶手（2200）</v>
          </cell>
          <cell r="C530" t="str">
            <v>2.11</v>
          </cell>
          <cell r="D530" t="str">
            <v>福田诸城奥铃厂</v>
          </cell>
          <cell r="E530" t="str">
            <v>只</v>
          </cell>
          <cell r="F530">
            <v>126</v>
          </cell>
          <cell r="G530" t="str">
            <v>只</v>
          </cell>
          <cell r="H530" t="str">
            <v>126</v>
          </cell>
          <cell r="I530" t="str">
            <v>1</v>
          </cell>
          <cell r="J530" t="str">
            <v>126只</v>
          </cell>
          <cell r="K530">
            <v>17.0559</v>
          </cell>
        </row>
        <row r="531">
          <cell r="A531" t="str">
            <v>01.01.03.135</v>
          </cell>
          <cell r="B531" t="str">
            <v>G0531050051A0 瑞沃铰链扶手（2200）</v>
          </cell>
          <cell r="C531" t="str">
            <v>2.66</v>
          </cell>
          <cell r="D531" t="str">
            <v>奥铃配件库</v>
          </cell>
          <cell r="E531" t="str">
            <v>只</v>
          </cell>
          <cell r="F531">
            <v>50</v>
          </cell>
          <cell r="G531" t="str">
            <v>只</v>
          </cell>
          <cell r="H531" t="str">
            <v>50</v>
          </cell>
          <cell r="I531" t="str">
            <v>1</v>
          </cell>
          <cell r="J531" t="str">
            <v>50只</v>
          </cell>
          <cell r="K531">
            <v>17.0559</v>
          </cell>
        </row>
        <row r="532">
          <cell r="A532" t="str">
            <v>01.01.03.136</v>
          </cell>
          <cell r="B532" t="str">
            <v>G0531050052A0 瑞沃铰链扶手（2200）</v>
          </cell>
          <cell r="C532" t="str">
            <v>2.11</v>
          </cell>
          <cell r="D532" t="str">
            <v>福田诸城奥铃厂</v>
          </cell>
          <cell r="E532" t="str">
            <v>只</v>
          </cell>
          <cell r="F532">
            <v>116</v>
          </cell>
          <cell r="G532" t="str">
            <v>只</v>
          </cell>
          <cell r="H532" t="str">
            <v>116</v>
          </cell>
          <cell r="I532" t="str">
            <v>1</v>
          </cell>
          <cell r="J532" t="str">
            <v>116只</v>
          </cell>
          <cell r="K532">
            <v>16.2634</v>
          </cell>
        </row>
        <row r="533">
          <cell r="A533" t="str">
            <v>01.01.03.136</v>
          </cell>
          <cell r="B533" t="str">
            <v>G0531050052A0 瑞沃铰链扶手（2200）</v>
          </cell>
          <cell r="C533" t="str">
            <v>2.66</v>
          </cell>
          <cell r="D533" t="str">
            <v>奥铃配件库</v>
          </cell>
          <cell r="E533" t="str">
            <v>只</v>
          </cell>
          <cell r="F533">
            <v>50</v>
          </cell>
          <cell r="G533" t="str">
            <v>只</v>
          </cell>
          <cell r="H533" t="str">
            <v>50</v>
          </cell>
          <cell r="I533" t="str">
            <v>1</v>
          </cell>
          <cell r="J533" t="str">
            <v>50只</v>
          </cell>
          <cell r="K533">
            <v>16.2634</v>
          </cell>
        </row>
        <row r="534">
          <cell r="A534" t="str">
            <v>01.01.03.137</v>
          </cell>
          <cell r="B534" t="str">
            <v>M31RB牌照板（钢琴黑）</v>
          </cell>
          <cell r="C534" t="str">
            <v>2.07</v>
          </cell>
          <cell r="D534" t="str">
            <v>北汽黄骅分公司</v>
          </cell>
          <cell r="E534" t="str">
            <v>只</v>
          </cell>
          <cell r="F534">
            <v>-97</v>
          </cell>
          <cell r="G534" t="str">
            <v>只</v>
          </cell>
          <cell r="H534" t="str">
            <v>-97</v>
          </cell>
          <cell r="I534" t="str">
            <v>1</v>
          </cell>
          <cell r="J534" t="str">
            <v>-97只</v>
          </cell>
          <cell r="K534">
            <v>75</v>
          </cell>
        </row>
        <row r="535">
          <cell r="A535" t="str">
            <v>01.01.03.138</v>
          </cell>
          <cell r="B535" t="str">
            <v>A00083260-EC03后牌照灯饰板总成(格陵兰白）</v>
          </cell>
          <cell r="C535" t="str">
            <v>2.07</v>
          </cell>
          <cell r="D535" t="str">
            <v>北汽黄骅分公司</v>
          </cell>
          <cell r="E535" t="str">
            <v>只</v>
          </cell>
          <cell r="F535">
            <v>-210</v>
          </cell>
          <cell r="G535" t="str">
            <v>只</v>
          </cell>
          <cell r="H535" t="str">
            <v>-210</v>
          </cell>
          <cell r="I535" t="str">
            <v>1</v>
          </cell>
          <cell r="J535" t="str">
            <v>-210只</v>
          </cell>
          <cell r="K535">
            <v>24.6</v>
          </cell>
        </row>
        <row r="536">
          <cell r="A536" t="str">
            <v>01.01.03.138</v>
          </cell>
          <cell r="B536" t="str">
            <v>A00083260-EC03后牌照灯饰板总成(格陵兰白）</v>
          </cell>
          <cell r="C536" t="str">
            <v>2.53</v>
          </cell>
          <cell r="D536" t="str">
            <v>北汽昌河库</v>
          </cell>
          <cell r="E536" t="str">
            <v>只</v>
          </cell>
          <cell r="F536">
            <v>-313</v>
          </cell>
          <cell r="G536" t="str">
            <v>只</v>
          </cell>
          <cell r="H536" t="str">
            <v>-313</v>
          </cell>
          <cell r="I536" t="str">
            <v>1</v>
          </cell>
          <cell r="J536" t="str">
            <v>-313只</v>
          </cell>
          <cell r="K536">
            <v>24.6</v>
          </cell>
        </row>
        <row r="537">
          <cell r="A537" t="str">
            <v>01.01.03.140</v>
          </cell>
          <cell r="B537" t="str">
            <v>A00083260-EA01后牌照灯饰板总成(亮银）</v>
          </cell>
          <cell r="C537" t="str">
            <v>2.07</v>
          </cell>
          <cell r="D537" t="str">
            <v>北汽黄骅分公司</v>
          </cell>
          <cell r="E537" t="str">
            <v>只</v>
          </cell>
          <cell r="F537">
            <v>-73</v>
          </cell>
          <cell r="G537" t="str">
            <v>只</v>
          </cell>
          <cell r="H537" t="str">
            <v>-73</v>
          </cell>
          <cell r="I537" t="str">
            <v>1</v>
          </cell>
          <cell r="J537" t="str">
            <v>-73只</v>
          </cell>
          <cell r="K537">
            <v>75</v>
          </cell>
        </row>
        <row r="538">
          <cell r="A538" t="str">
            <v>01.01.03.141</v>
          </cell>
          <cell r="B538" t="str">
            <v>G0610160066A0瑞沃灰内扶手手动（左）</v>
          </cell>
          <cell r="C538" t="str">
            <v>2.11</v>
          </cell>
          <cell r="D538" t="str">
            <v>福田诸城奥铃厂</v>
          </cell>
          <cell r="E538" t="str">
            <v>只</v>
          </cell>
          <cell r="F538">
            <v>280</v>
          </cell>
          <cell r="G538" t="str">
            <v>只</v>
          </cell>
          <cell r="H538" t="str">
            <v>280</v>
          </cell>
          <cell r="I538" t="str">
            <v>1</v>
          </cell>
          <cell r="J538" t="str">
            <v>280只</v>
          </cell>
          <cell r="K538">
            <v>3.5159</v>
          </cell>
        </row>
        <row r="539">
          <cell r="A539" t="str">
            <v>01.01.03.141</v>
          </cell>
          <cell r="B539" t="str">
            <v>G0610160066A0瑞沃灰内扶手手动（左）</v>
          </cell>
          <cell r="C539" t="str">
            <v>2.66</v>
          </cell>
          <cell r="D539" t="str">
            <v>奥铃配件库</v>
          </cell>
          <cell r="E539" t="str">
            <v>只</v>
          </cell>
          <cell r="F539">
            <v>1</v>
          </cell>
          <cell r="G539" t="str">
            <v>只</v>
          </cell>
          <cell r="H539" t="str">
            <v>1</v>
          </cell>
          <cell r="I539" t="str">
            <v>1</v>
          </cell>
          <cell r="J539" t="str">
            <v>1只</v>
          </cell>
          <cell r="K539">
            <v>3.5159</v>
          </cell>
        </row>
        <row r="540">
          <cell r="A540" t="str">
            <v>01.01.03.142</v>
          </cell>
          <cell r="B540" t="str">
            <v>G0610160068A0 瑞沃灰内扶手手动（右）</v>
          </cell>
          <cell r="C540" t="str">
            <v>2.11</v>
          </cell>
          <cell r="D540" t="str">
            <v>福田诸城奥铃厂</v>
          </cell>
          <cell r="E540" t="str">
            <v>只</v>
          </cell>
          <cell r="F540">
            <v>432</v>
          </cell>
          <cell r="G540" t="str">
            <v>只</v>
          </cell>
          <cell r="H540" t="str">
            <v>432</v>
          </cell>
          <cell r="I540" t="str">
            <v>1</v>
          </cell>
          <cell r="J540" t="str">
            <v>432只</v>
          </cell>
          <cell r="K540">
            <v>6.8789</v>
          </cell>
        </row>
        <row r="541">
          <cell r="A541" t="str">
            <v>01.01.03.142</v>
          </cell>
          <cell r="B541" t="str">
            <v>G0610160068A0 瑞沃灰内扶手手动（右）</v>
          </cell>
          <cell r="C541" t="str">
            <v>2.66</v>
          </cell>
          <cell r="D541" t="str">
            <v>奥铃配件库</v>
          </cell>
          <cell r="E541" t="str">
            <v>只</v>
          </cell>
          <cell r="F541">
            <v>3</v>
          </cell>
          <cell r="G541" t="str">
            <v>只</v>
          </cell>
          <cell r="H541" t="str">
            <v>3</v>
          </cell>
          <cell r="I541" t="str">
            <v>1</v>
          </cell>
          <cell r="J541" t="str">
            <v>3只</v>
          </cell>
          <cell r="K541">
            <v>6.8789</v>
          </cell>
        </row>
        <row r="542">
          <cell r="A542" t="str">
            <v>01.01.03.145</v>
          </cell>
          <cell r="B542" t="str">
            <v>LG1611771001+001/1   L 型左后视镜镜头</v>
          </cell>
          <cell r="C542" t="str">
            <v>2.15</v>
          </cell>
          <cell r="D542" t="str">
            <v>济南市场部</v>
          </cell>
          <cell r="E542" t="str">
            <v>件</v>
          </cell>
          <cell r="F542">
            <v>-9</v>
          </cell>
          <cell r="G542" t="str">
            <v>件</v>
          </cell>
          <cell r="H542" t="str">
            <v>-9</v>
          </cell>
          <cell r="I542" t="str">
            <v>1</v>
          </cell>
          <cell r="J542" t="str">
            <v>-9件</v>
          </cell>
          <cell r="K542">
            <v>33.79</v>
          </cell>
        </row>
        <row r="543">
          <cell r="A543" t="str">
            <v>01.01.03.146</v>
          </cell>
          <cell r="B543" t="str">
            <v>LG1611771001+002/1   L 型左后视镜镜杆（含镜座）</v>
          </cell>
          <cell r="C543" t="str">
            <v>2.15</v>
          </cell>
          <cell r="D543" t="str">
            <v>济南市场部</v>
          </cell>
          <cell r="E543" t="str">
            <v>件</v>
          </cell>
          <cell r="F543">
            <v>-3</v>
          </cell>
          <cell r="G543" t="str">
            <v>件</v>
          </cell>
          <cell r="H543" t="str">
            <v>-3</v>
          </cell>
          <cell r="I543" t="str">
            <v>1</v>
          </cell>
          <cell r="J543" t="str">
            <v>-3件</v>
          </cell>
          <cell r="K543">
            <v>11.82</v>
          </cell>
        </row>
        <row r="544">
          <cell r="A544" t="str">
            <v>01.01.03.147</v>
          </cell>
          <cell r="B544" t="str">
            <v>LG1611771002+001/1   L 型右后视镜镜头</v>
          </cell>
          <cell r="C544" t="str">
            <v>2.15</v>
          </cell>
          <cell r="D544" t="str">
            <v>济南市场部</v>
          </cell>
          <cell r="E544" t="str">
            <v>件</v>
          </cell>
          <cell r="F544">
            <v>-11</v>
          </cell>
          <cell r="G544" t="str">
            <v>件</v>
          </cell>
          <cell r="H544" t="str">
            <v>-11</v>
          </cell>
          <cell r="I544" t="str">
            <v>1</v>
          </cell>
          <cell r="J544" t="str">
            <v>-11件</v>
          </cell>
          <cell r="K544">
            <v>0.6027</v>
          </cell>
        </row>
        <row r="545">
          <cell r="A545" t="str">
            <v>01.01.03.148</v>
          </cell>
          <cell r="B545" t="str">
            <v>LG1611771002+002/1   L 型右后视镜下视镜头</v>
          </cell>
          <cell r="C545" t="str">
            <v>2.15</v>
          </cell>
          <cell r="D545" t="str">
            <v>济南市场部</v>
          </cell>
          <cell r="E545" t="str">
            <v>件</v>
          </cell>
          <cell r="F545">
            <v>-18</v>
          </cell>
          <cell r="G545" t="str">
            <v>件</v>
          </cell>
          <cell r="H545" t="str">
            <v>-18</v>
          </cell>
          <cell r="I545" t="str">
            <v>1</v>
          </cell>
          <cell r="J545" t="str">
            <v>-18件</v>
          </cell>
          <cell r="K545">
            <v>4.9683</v>
          </cell>
        </row>
        <row r="546">
          <cell r="A546" t="str">
            <v>01.01.03.153</v>
          </cell>
          <cell r="B546" t="str">
            <v>C7左下镜座盖</v>
          </cell>
          <cell r="C546" t="str">
            <v>2.15</v>
          </cell>
          <cell r="D546" t="str">
            <v>济南市场部</v>
          </cell>
          <cell r="E546" t="str">
            <v>件</v>
          </cell>
          <cell r="F546">
            <v>522</v>
          </cell>
          <cell r="G546" t="str">
            <v>件</v>
          </cell>
          <cell r="H546" t="str">
            <v>522</v>
          </cell>
          <cell r="I546" t="str">
            <v>1</v>
          </cell>
          <cell r="J546" t="str">
            <v>522件</v>
          </cell>
          <cell r="K546">
            <v>1.4165</v>
          </cell>
        </row>
        <row r="547">
          <cell r="A547" t="str">
            <v>01.01.03.154</v>
          </cell>
          <cell r="B547" t="str">
            <v>C7右下镜座盖</v>
          </cell>
          <cell r="C547" t="str">
            <v>2.15</v>
          </cell>
          <cell r="D547" t="str">
            <v>济南市场部</v>
          </cell>
          <cell r="E547" t="str">
            <v>件</v>
          </cell>
          <cell r="F547">
            <v>522</v>
          </cell>
          <cell r="G547" t="str">
            <v>件</v>
          </cell>
          <cell r="H547" t="str">
            <v>522</v>
          </cell>
          <cell r="I547" t="str">
            <v>1</v>
          </cell>
          <cell r="J547" t="str">
            <v>522件</v>
          </cell>
          <cell r="K547">
            <v>1.4165</v>
          </cell>
        </row>
        <row r="548">
          <cell r="A548" t="str">
            <v>01.01.03.156</v>
          </cell>
          <cell r="B548" t="str">
            <v>骑兵盖板铰链（左）LO531012009A0</v>
          </cell>
          <cell r="C548" t="str">
            <v>2.66</v>
          </cell>
          <cell r="D548" t="str">
            <v>奥铃配件库</v>
          </cell>
          <cell r="E548" t="str">
            <v>件</v>
          </cell>
          <cell r="F548">
            <v>7</v>
          </cell>
          <cell r="G548" t="str">
            <v>件</v>
          </cell>
          <cell r="H548" t="str">
            <v>7</v>
          </cell>
          <cell r="I548" t="str">
            <v>1</v>
          </cell>
          <cell r="J548" t="str">
            <v>7件</v>
          </cell>
          <cell r="K548">
            <v>33.8243</v>
          </cell>
        </row>
        <row r="549">
          <cell r="A549" t="str">
            <v>01.01.03.160</v>
          </cell>
          <cell r="B549" t="str">
            <v>右镜下装饰盖</v>
          </cell>
          <cell r="C549" t="str">
            <v>2.15</v>
          </cell>
          <cell r="D549" t="str">
            <v>济南市场部</v>
          </cell>
          <cell r="E549" t="str">
            <v>件</v>
          </cell>
          <cell r="F549">
            <v>8</v>
          </cell>
          <cell r="G549" t="str">
            <v>件</v>
          </cell>
          <cell r="H549" t="str">
            <v>8</v>
          </cell>
          <cell r="I549" t="str">
            <v>1</v>
          </cell>
          <cell r="J549" t="str">
            <v>8件</v>
          </cell>
          <cell r="K549">
            <v>2.6288</v>
          </cell>
        </row>
        <row r="550">
          <cell r="A550" t="str">
            <v>01.01.03.161</v>
          </cell>
          <cell r="B550" t="str">
            <v>左镜下装饰盖</v>
          </cell>
          <cell r="C550" t="str">
            <v>2.15</v>
          </cell>
          <cell r="D550" t="str">
            <v>济南市场部</v>
          </cell>
          <cell r="E550" t="str">
            <v>件</v>
          </cell>
          <cell r="F550">
            <v>4</v>
          </cell>
          <cell r="G550" t="str">
            <v>件</v>
          </cell>
          <cell r="H550" t="str">
            <v>4</v>
          </cell>
          <cell r="I550" t="str">
            <v>1</v>
          </cell>
          <cell r="J550" t="str">
            <v>4件</v>
          </cell>
          <cell r="K550">
            <v>3.655</v>
          </cell>
        </row>
        <row r="551">
          <cell r="A551" t="str">
            <v>01.02.01.030</v>
          </cell>
          <cell r="B551" t="str">
            <v>大客司机升降器右舵</v>
          </cell>
          <cell r="C551" t="str">
            <v>2.51</v>
          </cell>
          <cell r="D551" t="str">
            <v>天津光华智能库</v>
          </cell>
          <cell r="E551" t="str">
            <v>只</v>
          </cell>
          <cell r="F551">
            <v>42</v>
          </cell>
          <cell r="G551" t="str">
            <v>只</v>
          </cell>
          <cell r="H551" t="str">
            <v>42</v>
          </cell>
          <cell r="I551" t="str">
            <v>1</v>
          </cell>
          <cell r="J551" t="str">
            <v>42只</v>
          </cell>
          <cell r="K551">
            <v>23.7976</v>
          </cell>
        </row>
        <row r="552">
          <cell r="A552" t="str">
            <v>01.02.03.003</v>
          </cell>
          <cell r="B552" t="str">
            <v>L项目司机背骨架总成01.01.0455</v>
          </cell>
          <cell r="C552" t="str">
            <v>1.06</v>
          </cell>
          <cell r="D552" t="str">
            <v>潍坊荣昌公司</v>
          </cell>
          <cell r="E552" t="str">
            <v>只</v>
          </cell>
          <cell r="F552">
            <v>100</v>
          </cell>
          <cell r="G552" t="str">
            <v>只</v>
          </cell>
          <cell r="H552" t="str">
            <v>100</v>
          </cell>
          <cell r="I552" t="str">
            <v>1</v>
          </cell>
          <cell r="J552" t="str">
            <v>100只</v>
          </cell>
          <cell r="K552">
            <v>21.9506</v>
          </cell>
        </row>
        <row r="553">
          <cell r="A553" t="str">
            <v>01.02.03.004</v>
          </cell>
          <cell r="B553" t="str">
            <v>L项目司机座骨架总成01.01.0456</v>
          </cell>
          <cell r="C553" t="str">
            <v>1.06</v>
          </cell>
          <cell r="D553" t="str">
            <v>潍坊荣昌公司</v>
          </cell>
          <cell r="E553" t="str">
            <v>只</v>
          </cell>
          <cell r="F553">
            <v>162</v>
          </cell>
          <cell r="G553" t="str">
            <v>只</v>
          </cell>
          <cell r="H553" t="str">
            <v>162</v>
          </cell>
          <cell r="I553" t="str">
            <v>1</v>
          </cell>
          <cell r="J553" t="str">
            <v>162只</v>
          </cell>
          <cell r="K553">
            <v>16.3233</v>
          </cell>
        </row>
        <row r="554">
          <cell r="A554" t="str">
            <v>01.02.03.008</v>
          </cell>
          <cell r="B554" t="str">
            <v>L项目小背折叠板01.05.0508</v>
          </cell>
          <cell r="C554" t="str">
            <v>1.06</v>
          </cell>
          <cell r="D554" t="str">
            <v>潍坊荣昌公司</v>
          </cell>
          <cell r="E554" t="str">
            <v>只</v>
          </cell>
          <cell r="F554">
            <v>131</v>
          </cell>
          <cell r="G554" t="str">
            <v>只</v>
          </cell>
          <cell r="H554" t="str">
            <v>131</v>
          </cell>
          <cell r="I554" t="str">
            <v>1</v>
          </cell>
          <cell r="J554" t="str">
            <v>131只</v>
          </cell>
          <cell r="K554">
            <v>6.4837</v>
          </cell>
        </row>
        <row r="555">
          <cell r="A555" t="str">
            <v>01.02.03.009</v>
          </cell>
          <cell r="B555" t="str">
            <v>L项目司机座垫装饰板01.05.0588</v>
          </cell>
          <cell r="C555" t="str">
            <v>1.06</v>
          </cell>
          <cell r="D555" t="str">
            <v>潍坊荣昌公司</v>
          </cell>
          <cell r="E555" t="str">
            <v>只</v>
          </cell>
          <cell r="F555">
            <v>112</v>
          </cell>
          <cell r="G555" t="str">
            <v>只</v>
          </cell>
          <cell r="H555" t="str">
            <v>112</v>
          </cell>
          <cell r="I555" t="str">
            <v>1</v>
          </cell>
          <cell r="J555" t="str">
            <v>112只</v>
          </cell>
          <cell r="K555">
            <v>1.9731</v>
          </cell>
        </row>
        <row r="556">
          <cell r="A556" t="str">
            <v>01.02.03.011</v>
          </cell>
          <cell r="B556" t="str">
            <v>L项目1995副司机大背总成01.01.0454</v>
          </cell>
          <cell r="C556" t="str">
            <v>1.06</v>
          </cell>
          <cell r="D556" t="str">
            <v>潍坊荣昌公司</v>
          </cell>
          <cell r="E556" t="str">
            <v>只</v>
          </cell>
          <cell r="F556">
            <v>90</v>
          </cell>
          <cell r="G556" t="str">
            <v>只</v>
          </cell>
          <cell r="H556" t="str">
            <v>90</v>
          </cell>
          <cell r="I556" t="str">
            <v>1</v>
          </cell>
          <cell r="J556" t="str">
            <v>90只</v>
          </cell>
          <cell r="K556">
            <v>15.3786</v>
          </cell>
        </row>
        <row r="557">
          <cell r="A557" t="str">
            <v>01.02.03.012</v>
          </cell>
          <cell r="B557" t="str">
            <v>L项目1995副司机小背总成01.01.0453</v>
          </cell>
          <cell r="C557" t="str">
            <v>1.06</v>
          </cell>
          <cell r="D557" t="str">
            <v>潍坊荣昌公司</v>
          </cell>
          <cell r="E557" t="str">
            <v>只</v>
          </cell>
          <cell r="F557">
            <v>91</v>
          </cell>
          <cell r="G557" t="str">
            <v>只</v>
          </cell>
          <cell r="H557" t="str">
            <v>91</v>
          </cell>
          <cell r="I557" t="str">
            <v>1</v>
          </cell>
          <cell r="J557" t="str">
            <v>91只</v>
          </cell>
          <cell r="K557">
            <v>12.1597</v>
          </cell>
        </row>
        <row r="558">
          <cell r="A558" t="str">
            <v>01.02.03.017</v>
          </cell>
          <cell r="B558" t="str">
            <v>L项目中连接板（单轴）</v>
          </cell>
          <cell r="C558" t="str">
            <v>1.06</v>
          </cell>
          <cell r="D558" t="str">
            <v>潍坊荣昌公司</v>
          </cell>
          <cell r="E558" t="str">
            <v>个</v>
          </cell>
          <cell r="F558">
            <v>8</v>
          </cell>
          <cell r="G558" t="str">
            <v>个</v>
          </cell>
          <cell r="H558" t="str">
            <v>8</v>
          </cell>
          <cell r="I558" t="str">
            <v>1</v>
          </cell>
          <cell r="J558" t="str">
            <v>8个</v>
          </cell>
          <cell r="K558">
            <v>4.786</v>
          </cell>
        </row>
        <row r="559">
          <cell r="A559" t="str">
            <v>01.02.03.018</v>
          </cell>
          <cell r="B559" t="str">
            <v>L项目中连接板（双轴）</v>
          </cell>
          <cell r="C559" t="str">
            <v>1.06</v>
          </cell>
          <cell r="D559" t="str">
            <v>潍坊荣昌公司</v>
          </cell>
          <cell r="E559" t="str">
            <v>个</v>
          </cell>
          <cell r="F559">
            <v>159</v>
          </cell>
          <cell r="G559" t="str">
            <v>个</v>
          </cell>
          <cell r="H559" t="str">
            <v>159</v>
          </cell>
          <cell r="I559" t="str">
            <v>1</v>
          </cell>
          <cell r="J559" t="str">
            <v>159个</v>
          </cell>
          <cell r="K559">
            <v>5.4073</v>
          </cell>
        </row>
        <row r="560">
          <cell r="A560" t="str">
            <v>01.02.04.009</v>
          </cell>
          <cell r="B560" t="str">
            <v>陕汽正升降器01.01.0344</v>
          </cell>
          <cell r="C560" t="str">
            <v>2.51</v>
          </cell>
          <cell r="D560" t="str">
            <v>天津光华智能库</v>
          </cell>
          <cell r="E560" t="str">
            <v>件</v>
          </cell>
          <cell r="F560">
            <v>1</v>
          </cell>
          <cell r="G560" t="str">
            <v>件</v>
          </cell>
          <cell r="H560" t="str">
            <v>1</v>
          </cell>
          <cell r="I560" t="str">
            <v>1</v>
          </cell>
          <cell r="J560" t="str">
            <v>1件</v>
          </cell>
          <cell r="K560">
            <v>67.9778</v>
          </cell>
        </row>
        <row r="561">
          <cell r="A561" t="str">
            <v>01.02.04.013</v>
          </cell>
          <cell r="B561" t="str">
            <v>欧曼升降器</v>
          </cell>
          <cell r="C561" t="str">
            <v>2.03</v>
          </cell>
          <cell r="D561" t="str">
            <v>北京荣昌公司</v>
          </cell>
          <cell r="E561" t="str">
            <v>件</v>
          </cell>
          <cell r="F561">
            <v>-51</v>
          </cell>
          <cell r="G561" t="str">
            <v>件</v>
          </cell>
          <cell r="H561" t="str">
            <v>-51</v>
          </cell>
          <cell r="I561" t="str">
            <v>1</v>
          </cell>
          <cell r="J561" t="str">
            <v>-51件</v>
          </cell>
          <cell r="K561">
            <v>122.82</v>
          </cell>
        </row>
        <row r="562">
          <cell r="A562" t="str">
            <v>01.02.04.014</v>
          </cell>
          <cell r="B562" t="str">
            <v>欧曼升降器副边左01.05.0518</v>
          </cell>
          <cell r="C562" t="str">
            <v>2.12</v>
          </cell>
          <cell r="D562" t="str">
            <v>西安荣昌公司</v>
          </cell>
          <cell r="E562" t="str">
            <v>件</v>
          </cell>
          <cell r="F562">
            <v>3000</v>
          </cell>
          <cell r="G562" t="str">
            <v>件</v>
          </cell>
          <cell r="H562" t="str">
            <v>3,000</v>
          </cell>
          <cell r="I562" t="str">
            <v>1</v>
          </cell>
          <cell r="J562" t="str">
            <v>3000件</v>
          </cell>
          <cell r="K562">
            <v>13.4102</v>
          </cell>
        </row>
        <row r="563">
          <cell r="A563" t="str">
            <v>01.02.04.014</v>
          </cell>
          <cell r="B563" t="str">
            <v>欧曼升降器副边左01.05.0518</v>
          </cell>
          <cell r="C563" t="str">
            <v>2.51</v>
          </cell>
          <cell r="D563" t="str">
            <v>天津光华智能库</v>
          </cell>
          <cell r="E563" t="str">
            <v>件</v>
          </cell>
          <cell r="F563">
            <v>-236</v>
          </cell>
          <cell r="G563" t="str">
            <v>件</v>
          </cell>
          <cell r="H563" t="str">
            <v>-236</v>
          </cell>
          <cell r="I563" t="str">
            <v>1</v>
          </cell>
          <cell r="J563" t="str">
            <v>-236件</v>
          </cell>
          <cell r="K563">
            <v>13.4102</v>
          </cell>
        </row>
        <row r="564">
          <cell r="A564" t="str">
            <v>01.02.04.015</v>
          </cell>
          <cell r="B564" t="str">
            <v>欧曼升降器副边右01.05.0506</v>
          </cell>
          <cell r="C564" t="str">
            <v>2.51</v>
          </cell>
          <cell r="D564" t="str">
            <v>天津光华智能库</v>
          </cell>
          <cell r="E564" t="str">
            <v>件</v>
          </cell>
          <cell r="F564">
            <v>63</v>
          </cell>
          <cell r="G564" t="str">
            <v>件</v>
          </cell>
          <cell r="H564" t="str">
            <v>63</v>
          </cell>
          <cell r="I564" t="str">
            <v>1</v>
          </cell>
          <cell r="J564" t="str">
            <v>63件</v>
          </cell>
          <cell r="K564">
            <v>12.8313</v>
          </cell>
        </row>
        <row r="565">
          <cell r="A565" t="str">
            <v>01.02.04.016</v>
          </cell>
          <cell r="B565" t="str">
            <v>欧曼机械减震器01.01.0441</v>
          </cell>
          <cell r="C565" t="str">
            <v>2.51</v>
          </cell>
          <cell r="D565" t="str">
            <v>天津光华智能库</v>
          </cell>
          <cell r="E565" t="str">
            <v>件</v>
          </cell>
          <cell r="F565">
            <v>-15</v>
          </cell>
          <cell r="G565" t="str">
            <v>件</v>
          </cell>
          <cell r="H565" t="str">
            <v>-15</v>
          </cell>
          <cell r="I565" t="str">
            <v>1</v>
          </cell>
          <cell r="J565" t="str">
            <v>-15件</v>
          </cell>
          <cell r="K565">
            <v>87.3507</v>
          </cell>
        </row>
        <row r="566">
          <cell r="A566" t="str">
            <v>01.02.04.019</v>
          </cell>
          <cell r="B566" t="str">
            <v>陕汽气囊减震器（国产气阀）01.01.0559</v>
          </cell>
          <cell r="C566" t="str">
            <v>2.51</v>
          </cell>
          <cell r="D566" t="str">
            <v>天津光华智能库</v>
          </cell>
          <cell r="E566" t="str">
            <v>件</v>
          </cell>
          <cell r="F566">
            <v>-246</v>
          </cell>
          <cell r="G566" t="str">
            <v>件</v>
          </cell>
          <cell r="H566" t="str">
            <v>-246</v>
          </cell>
          <cell r="I566" t="str">
            <v>1</v>
          </cell>
          <cell r="J566" t="str">
            <v>-246件</v>
          </cell>
          <cell r="K566">
            <v>201.13</v>
          </cell>
        </row>
        <row r="567">
          <cell r="A567" t="str">
            <v>01.02.04.032</v>
          </cell>
          <cell r="B567" t="str">
            <v>欧曼豪华司机底座02.04.0008A</v>
          </cell>
          <cell r="C567" t="str">
            <v>2.51</v>
          </cell>
          <cell r="D567" t="str">
            <v>天津光华智能库</v>
          </cell>
          <cell r="E567" t="str">
            <v>件</v>
          </cell>
          <cell r="F567">
            <v>-8</v>
          </cell>
          <cell r="G567" t="str">
            <v>件</v>
          </cell>
          <cell r="H567" t="str">
            <v>-8</v>
          </cell>
          <cell r="I567" t="str">
            <v>1</v>
          </cell>
          <cell r="J567" t="str">
            <v>-8件</v>
          </cell>
          <cell r="K567">
            <v>437.7481</v>
          </cell>
        </row>
        <row r="568">
          <cell r="A568" t="str">
            <v>01.02.04.042</v>
          </cell>
          <cell r="B568" t="str">
            <v>欧曼标准底座  02.04.0009A</v>
          </cell>
          <cell r="C568" t="str">
            <v>2.51</v>
          </cell>
          <cell r="D568" t="str">
            <v>天津光华智能库</v>
          </cell>
          <cell r="E568" t="str">
            <v>件</v>
          </cell>
          <cell r="F568">
            <v>9</v>
          </cell>
          <cell r="G568" t="str">
            <v>件</v>
          </cell>
          <cell r="H568" t="str">
            <v>9</v>
          </cell>
          <cell r="I568" t="str">
            <v>1</v>
          </cell>
          <cell r="J568" t="str">
            <v>9件</v>
          </cell>
          <cell r="K568">
            <v>129.2563</v>
          </cell>
        </row>
        <row r="569">
          <cell r="A569" t="str">
            <v>01.02.04.043</v>
          </cell>
          <cell r="B569" t="str">
            <v>欧曼延伸底座</v>
          </cell>
          <cell r="C569" t="str">
            <v>2.51</v>
          </cell>
          <cell r="D569" t="str">
            <v>天津光华智能库</v>
          </cell>
          <cell r="E569" t="str">
            <v>件</v>
          </cell>
          <cell r="F569">
            <v>-212</v>
          </cell>
          <cell r="G569" t="str">
            <v>件</v>
          </cell>
          <cell r="H569" t="str">
            <v>-212</v>
          </cell>
          <cell r="I569" t="str">
            <v>1</v>
          </cell>
          <cell r="J569" t="str">
            <v>-212件</v>
          </cell>
          <cell r="K569">
            <v>4782.356</v>
          </cell>
        </row>
        <row r="570">
          <cell r="A570" t="str">
            <v>01.02.04.045</v>
          </cell>
          <cell r="B570" t="str">
            <v>欧曼气囊减震器</v>
          </cell>
          <cell r="C570" t="str">
            <v>2.51</v>
          </cell>
          <cell r="D570" t="str">
            <v>天津光华智能库</v>
          </cell>
          <cell r="E570" t="str">
            <v>件</v>
          </cell>
          <cell r="F570">
            <v>389</v>
          </cell>
          <cell r="G570" t="str">
            <v>件</v>
          </cell>
          <cell r="H570" t="str">
            <v>389</v>
          </cell>
          <cell r="I570" t="str">
            <v>1</v>
          </cell>
          <cell r="J570" t="str">
            <v>389件</v>
          </cell>
          <cell r="K570">
            <v>180.8403</v>
          </cell>
        </row>
        <row r="571">
          <cell r="A571" t="str">
            <v>01.02.04.046</v>
          </cell>
          <cell r="B571" t="str">
            <v>欧曼正升降器</v>
          </cell>
          <cell r="C571" t="str">
            <v>2.03</v>
          </cell>
          <cell r="D571" t="str">
            <v>北京荣昌公司</v>
          </cell>
          <cell r="E571" t="str">
            <v>件</v>
          </cell>
          <cell r="F571">
            <v>51</v>
          </cell>
          <cell r="G571" t="str">
            <v>件</v>
          </cell>
          <cell r="H571" t="str">
            <v>51</v>
          </cell>
          <cell r="I571" t="str">
            <v>1</v>
          </cell>
          <cell r="J571" t="str">
            <v>51件</v>
          </cell>
          <cell r="K571">
            <v>97.4384</v>
          </cell>
        </row>
        <row r="572">
          <cell r="A572" t="str">
            <v>01.02.04.046</v>
          </cell>
          <cell r="B572" t="str">
            <v>欧曼正升降器</v>
          </cell>
          <cell r="C572" t="str">
            <v>2.51</v>
          </cell>
          <cell r="D572" t="str">
            <v>天津光华智能库</v>
          </cell>
          <cell r="E572" t="str">
            <v>件</v>
          </cell>
          <cell r="F572">
            <v>-181</v>
          </cell>
          <cell r="G572" t="str">
            <v>件</v>
          </cell>
          <cell r="H572" t="str">
            <v>-181</v>
          </cell>
          <cell r="I572" t="str">
            <v>1</v>
          </cell>
          <cell r="J572" t="str">
            <v>-181件</v>
          </cell>
          <cell r="K572">
            <v>97.4384</v>
          </cell>
        </row>
        <row r="573">
          <cell r="A573" t="str">
            <v>01.02.04.047</v>
          </cell>
          <cell r="B573" t="str">
            <v>M4底座机械</v>
          </cell>
          <cell r="C573" t="str">
            <v>1.06</v>
          </cell>
          <cell r="D573" t="str">
            <v>潍坊荣昌公司</v>
          </cell>
          <cell r="E573" t="str">
            <v>件</v>
          </cell>
          <cell r="F573">
            <v>339</v>
          </cell>
          <cell r="G573" t="str">
            <v>件</v>
          </cell>
          <cell r="H573" t="str">
            <v>339</v>
          </cell>
          <cell r="I573" t="str">
            <v>1</v>
          </cell>
          <cell r="J573" t="str">
            <v>339件</v>
          </cell>
          <cell r="K573">
            <v>320.1324</v>
          </cell>
        </row>
        <row r="574">
          <cell r="A574" t="str">
            <v>01.02.04.049</v>
          </cell>
          <cell r="B574" t="str">
            <v>M4副边左</v>
          </cell>
          <cell r="C574" t="str">
            <v>1.06</v>
          </cell>
          <cell r="D574" t="str">
            <v>潍坊荣昌公司</v>
          </cell>
          <cell r="E574" t="str">
            <v>件</v>
          </cell>
          <cell r="F574">
            <v>598</v>
          </cell>
          <cell r="G574" t="str">
            <v>件</v>
          </cell>
          <cell r="H574" t="str">
            <v>598</v>
          </cell>
          <cell r="I574" t="str">
            <v>1</v>
          </cell>
          <cell r="J574" t="str">
            <v>598件</v>
          </cell>
          <cell r="K574">
            <v>13.0763</v>
          </cell>
        </row>
        <row r="575">
          <cell r="A575" t="str">
            <v>01.02.04.049</v>
          </cell>
          <cell r="B575" t="str">
            <v>M4副边左</v>
          </cell>
          <cell r="C575" t="str">
            <v>2.51</v>
          </cell>
          <cell r="D575" t="str">
            <v>天津光华智能库</v>
          </cell>
          <cell r="E575" t="str">
            <v>件</v>
          </cell>
          <cell r="F575">
            <v>2230</v>
          </cell>
          <cell r="G575" t="str">
            <v>件</v>
          </cell>
          <cell r="H575" t="str">
            <v>2,230</v>
          </cell>
          <cell r="I575" t="str">
            <v>1</v>
          </cell>
          <cell r="J575" t="str">
            <v>2230件</v>
          </cell>
          <cell r="K575">
            <v>13.0763</v>
          </cell>
        </row>
        <row r="576">
          <cell r="A576" t="str">
            <v>01.02.04.050</v>
          </cell>
          <cell r="B576" t="str">
            <v>M4副边右</v>
          </cell>
          <cell r="C576" t="str">
            <v>1.06</v>
          </cell>
          <cell r="D576" t="str">
            <v>潍坊荣昌公司</v>
          </cell>
          <cell r="E576" t="str">
            <v>件</v>
          </cell>
          <cell r="F576">
            <v>810</v>
          </cell>
          <cell r="G576" t="str">
            <v>件</v>
          </cell>
          <cell r="H576" t="str">
            <v>810</v>
          </cell>
          <cell r="I576" t="str">
            <v>1</v>
          </cell>
          <cell r="J576" t="str">
            <v>810件</v>
          </cell>
          <cell r="K576">
            <v>13.103</v>
          </cell>
        </row>
        <row r="577">
          <cell r="A577" t="str">
            <v>01.02.04.050</v>
          </cell>
          <cell r="B577" t="str">
            <v>M4副边右</v>
          </cell>
          <cell r="C577" t="str">
            <v>2.51</v>
          </cell>
          <cell r="D577" t="str">
            <v>天津光华智能库</v>
          </cell>
          <cell r="E577" t="str">
            <v>件</v>
          </cell>
          <cell r="F577">
            <v>1633</v>
          </cell>
          <cell r="G577" t="str">
            <v>件</v>
          </cell>
          <cell r="H577" t="str">
            <v>1,633</v>
          </cell>
          <cell r="I577" t="str">
            <v>1</v>
          </cell>
          <cell r="J577" t="str">
            <v>1633件</v>
          </cell>
          <cell r="K577">
            <v>13.103</v>
          </cell>
        </row>
        <row r="578">
          <cell r="A578" t="str">
            <v>01.02.04.054</v>
          </cell>
          <cell r="B578" t="str">
            <v>H3改型司机底座</v>
          </cell>
          <cell r="C578" t="str">
            <v>2.51</v>
          </cell>
          <cell r="D578" t="str">
            <v>天津光华智能库</v>
          </cell>
          <cell r="E578" t="str">
            <v>件</v>
          </cell>
          <cell r="F578">
            <v>1268</v>
          </cell>
          <cell r="G578" t="str">
            <v>件</v>
          </cell>
          <cell r="H578" t="str">
            <v>1,268</v>
          </cell>
          <cell r="I578" t="str">
            <v>1</v>
          </cell>
          <cell r="J578" t="str">
            <v>1268件</v>
          </cell>
          <cell r="K578">
            <v>289.1615</v>
          </cell>
        </row>
        <row r="579">
          <cell r="A579" t="str">
            <v>01.02.04.056</v>
          </cell>
          <cell r="B579" t="str">
            <v>M4底座气囊</v>
          </cell>
          <cell r="C579" t="str">
            <v>1.06</v>
          </cell>
          <cell r="D579" t="str">
            <v>潍坊荣昌公司</v>
          </cell>
          <cell r="E579" t="str">
            <v>件</v>
          </cell>
          <cell r="F579">
            <v>723</v>
          </cell>
          <cell r="G579" t="str">
            <v>件</v>
          </cell>
          <cell r="H579" t="str">
            <v>723</v>
          </cell>
          <cell r="I579" t="str">
            <v>1</v>
          </cell>
          <cell r="J579" t="str">
            <v>723件</v>
          </cell>
          <cell r="K579">
            <v>310.2805</v>
          </cell>
        </row>
        <row r="580">
          <cell r="A580" t="str">
            <v>01.02.04.056A</v>
          </cell>
          <cell r="B580" t="str">
            <v>M4底座气囊右舵</v>
          </cell>
          <cell r="C580" t="str">
            <v>1.06</v>
          </cell>
          <cell r="D580" t="str">
            <v>潍坊荣昌公司</v>
          </cell>
          <cell r="E580" t="str">
            <v>件</v>
          </cell>
          <cell r="F580">
            <v>-57</v>
          </cell>
          <cell r="G580" t="str">
            <v>件</v>
          </cell>
          <cell r="H580" t="str">
            <v>-57</v>
          </cell>
          <cell r="I580" t="str">
            <v>1</v>
          </cell>
          <cell r="J580" t="str">
            <v>-57件</v>
          </cell>
          <cell r="K580">
            <v>755.5932</v>
          </cell>
        </row>
        <row r="581">
          <cell r="A581" t="str">
            <v>01.02.04.057</v>
          </cell>
          <cell r="B581" t="str">
            <v>欧曼右舵升降器气囊</v>
          </cell>
          <cell r="C581" t="str">
            <v>2.51</v>
          </cell>
          <cell r="D581" t="str">
            <v>天津光华智能库</v>
          </cell>
          <cell r="E581" t="str">
            <v>件</v>
          </cell>
          <cell r="F581">
            <v>229</v>
          </cell>
          <cell r="G581" t="str">
            <v>件</v>
          </cell>
          <cell r="H581" t="str">
            <v>229</v>
          </cell>
          <cell r="I581" t="str">
            <v>1</v>
          </cell>
          <cell r="J581" t="str">
            <v>229件</v>
          </cell>
          <cell r="K581">
            <v>98.1706</v>
          </cell>
        </row>
        <row r="582">
          <cell r="A582" t="str">
            <v>01.02.04.058</v>
          </cell>
          <cell r="B582" t="str">
            <v>H3000固定阻尼减震器</v>
          </cell>
          <cell r="C582" t="str">
            <v>2.12</v>
          </cell>
          <cell r="D582" t="str">
            <v>西安荣昌公司</v>
          </cell>
          <cell r="E582" t="str">
            <v>件</v>
          </cell>
          <cell r="F582">
            <v>2700</v>
          </cell>
          <cell r="G582" t="str">
            <v>件</v>
          </cell>
          <cell r="H582" t="str">
            <v>2,700</v>
          </cell>
          <cell r="I582" t="str">
            <v>1</v>
          </cell>
          <cell r="J582" t="str">
            <v>2700件</v>
          </cell>
          <cell r="K582">
            <v>171.0159</v>
          </cell>
        </row>
        <row r="583">
          <cell r="A583" t="str">
            <v>01.02.04.059</v>
          </cell>
          <cell r="B583" t="str">
            <v>H3000调角器副边右</v>
          </cell>
          <cell r="C583" t="str">
            <v>2.12</v>
          </cell>
          <cell r="D583" t="str">
            <v>西安荣昌公司</v>
          </cell>
          <cell r="E583" t="str">
            <v>件</v>
          </cell>
          <cell r="F583">
            <v>3000</v>
          </cell>
          <cell r="G583" t="str">
            <v>件</v>
          </cell>
          <cell r="H583" t="str">
            <v>3,000</v>
          </cell>
          <cell r="I583" t="str">
            <v>1</v>
          </cell>
          <cell r="J583" t="str">
            <v>3000件</v>
          </cell>
          <cell r="K583">
            <v>13.2932</v>
          </cell>
        </row>
        <row r="584">
          <cell r="A584" t="str">
            <v>01.02.04.059</v>
          </cell>
          <cell r="B584" t="str">
            <v>H3000调角器副边右</v>
          </cell>
          <cell r="C584" t="str">
            <v>2.51</v>
          </cell>
          <cell r="D584" t="str">
            <v>天津光华智能库</v>
          </cell>
          <cell r="E584" t="str">
            <v>件</v>
          </cell>
          <cell r="F584">
            <v>-200</v>
          </cell>
          <cell r="G584" t="str">
            <v>件</v>
          </cell>
          <cell r="H584" t="str">
            <v>-200</v>
          </cell>
          <cell r="I584" t="str">
            <v>1</v>
          </cell>
          <cell r="J584" t="str">
            <v>-200件</v>
          </cell>
          <cell r="K584">
            <v>13.2932</v>
          </cell>
        </row>
        <row r="585">
          <cell r="A585" t="str">
            <v>01.02.04.060</v>
          </cell>
          <cell r="B585" t="str">
            <v>H3000升降器</v>
          </cell>
          <cell r="C585" t="str">
            <v>2.12</v>
          </cell>
          <cell r="D585" t="str">
            <v>西安荣昌公司</v>
          </cell>
          <cell r="E585" t="str">
            <v>件</v>
          </cell>
          <cell r="F585">
            <v>2680</v>
          </cell>
          <cell r="G585" t="str">
            <v>件</v>
          </cell>
          <cell r="H585" t="str">
            <v>2,680</v>
          </cell>
          <cell r="I585" t="str">
            <v>1</v>
          </cell>
          <cell r="J585" t="str">
            <v>2680件</v>
          </cell>
          <cell r="K585">
            <v>67.4843</v>
          </cell>
        </row>
        <row r="586">
          <cell r="A586" t="str">
            <v>01.02.04.062</v>
          </cell>
          <cell r="B586" t="str">
            <v>H3改型减震器</v>
          </cell>
          <cell r="C586" t="str">
            <v>2.51</v>
          </cell>
          <cell r="D586" t="str">
            <v>天津光华智能库</v>
          </cell>
          <cell r="E586" t="str">
            <v>件</v>
          </cell>
          <cell r="F586">
            <v>19</v>
          </cell>
          <cell r="G586" t="str">
            <v>件</v>
          </cell>
          <cell r="H586" t="str">
            <v>19</v>
          </cell>
          <cell r="I586" t="str">
            <v>1</v>
          </cell>
          <cell r="J586" t="str">
            <v>19件</v>
          </cell>
          <cell r="K586">
            <v>157.4931</v>
          </cell>
        </row>
        <row r="587">
          <cell r="A587" t="str">
            <v>01.02.04.064</v>
          </cell>
          <cell r="B587" t="str">
            <v>H3改型升降器</v>
          </cell>
          <cell r="C587" t="str">
            <v>2.51</v>
          </cell>
          <cell r="D587" t="str">
            <v>天津光华智能库</v>
          </cell>
          <cell r="E587" t="str">
            <v>件</v>
          </cell>
          <cell r="F587">
            <v>12</v>
          </cell>
          <cell r="G587" t="str">
            <v>件</v>
          </cell>
          <cell r="H587" t="str">
            <v>12</v>
          </cell>
          <cell r="I587" t="str">
            <v>1</v>
          </cell>
          <cell r="J587" t="str">
            <v>12件</v>
          </cell>
          <cell r="K587">
            <v>55.749</v>
          </cell>
        </row>
        <row r="588">
          <cell r="A588" t="str">
            <v>01.02.04.067</v>
          </cell>
          <cell r="B588" t="str">
            <v>F3000升级款驾驶员调角器总成</v>
          </cell>
          <cell r="C588" t="str">
            <v>2.12</v>
          </cell>
          <cell r="D588" t="str">
            <v>西安荣昌公司</v>
          </cell>
          <cell r="E588" t="str">
            <v>件</v>
          </cell>
          <cell r="F588">
            <v>294</v>
          </cell>
          <cell r="G588" t="str">
            <v>件</v>
          </cell>
          <cell r="H588" t="str">
            <v>294</v>
          </cell>
          <cell r="I588" t="str">
            <v>1</v>
          </cell>
          <cell r="J588" t="str">
            <v>294件</v>
          </cell>
          <cell r="K588">
            <v>93.7758</v>
          </cell>
        </row>
        <row r="589">
          <cell r="A589" t="str">
            <v>01.02.04.068</v>
          </cell>
          <cell r="B589" t="str">
            <v>F3000升级款副驾驶调角器总成</v>
          </cell>
          <cell r="C589" t="str">
            <v>2.12</v>
          </cell>
          <cell r="D589" t="str">
            <v>西安荣昌公司</v>
          </cell>
          <cell r="E589" t="str">
            <v>件</v>
          </cell>
          <cell r="F589">
            <v>200</v>
          </cell>
          <cell r="G589" t="str">
            <v>件</v>
          </cell>
          <cell r="H589" t="str">
            <v>200</v>
          </cell>
          <cell r="I589" t="str">
            <v>1</v>
          </cell>
          <cell r="J589" t="str">
            <v>200件</v>
          </cell>
          <cell r="K589">
            <v>96.0592</v>
          </cell>
        </row>
        <row r="590">
          <cell r="A590" t="str">
            <v>01.02.04.071</v>
          </cell>
          <cell r="B590" t="str">
            <v>M3000-H底座模块化总成</v>
          </cell>
          <cell r="C590" t="str">
            <v>2.03</v>
          </cell>
          <cell r="D590" t="str">
            <v>北京荣昌公司</v>
          </cell>
          <cell r="E590" t="str">
            <v>件</v>
          </cell>
          <cell r="F590">
            <v>8</v>
          </cell>
          <cell r="G590" t="str">
            <v>件</v>
          </cell>
          <cell r="H590" t="str">
            <v>8</v>
          </cell>
          <cell r="I590" t="str">
            <v>1</v>
          </cell>
          <cell r="J590" t="str">
            <v>8件</v>
          </cell>
          <cell r="K590">
            <v>416.647</v>
          </cell>
        </row>
        <row r="591">
          <cell r="A591" t="str">
            <v>01.02.07.001</v>
          </cell>
          <cell r="B591" t="str">
            <v>B40正司机靠背骨架总成</v>
          </cell>
          <cell r="C591" t="str">
            <v>2.51</v>
          </cell>
          <cell r="D591" t="str">
            <v>天津光华智能库</v>
          </cell>
          <cell r="E591" t="str">
            <v>只</v>
          </cell>
          <cell r="F591">
            <v>-1</v>
          </cell>
          <cell r="G591" t="str">
            <v>只</v>
          </cell>
          <cell r="H591" t="str">
            <v>-1</v>
          </cell>
          <cell r="I591" t="str">
            <v>1</v>
          </cell>
          <cell r="J591" t="str">
            <v>-1只</v>
          </cell>
          <cell r="K591">
            <v>791.19</v>
          </cell>
        </row>
        <row r="592">
          <cell r="A592" t="str">
            <v>01.02.07.002</v>
          </cell>
          <cell r="B592" t="str">
            <v>B40副司机靠背骨架总成</v>
          </cell>
          <cell r="C592" t="str">
            <v>2.51</v>
          </cell>
          <cell r="D592" t="str">
            <v>天津光华智能库</v>
          </cell>
          <cell r="E592" t="str">
            <v>只</v>
          </cell>
          <cell r="F592">
            <v>18</v>
          </cell>
          <cell r="G592" t="str">
            <v>只</v>
          </cell>
          <cell r="H592" t="str">
            <v>18</v>
          </cell>
          <cell r="I592" t="str">
            <v>1</v>
          </cell>
          <cell r="J592" t="str">
            <v>18只</v>
          </cell>
          <cell r="K592">
            <v>131.3861</v>
          </cell>
        </row>
        <row r="593">
          <cell r="A593" t="str">
            <v>01.02.07.004</v>
          </cell>
          <cell r="B593" t="str">
            <v>B40副司机座框总成 01.01.0430</v>
          </cell>
          <cell r="C593" t="str">
            <v>2.51</v>
          </cell>
          <cell r="D593" t="str">
            <v>天津光华智能库</v>
          </cell>
          <cell r="E593" t="str">
            <v>只</v>
          </cell>
          <cell r="F593">
            <v>21</v>
          </cell>
          <cell r="G593" t="str">
            <v>只</v>
          </cell>
          <cell r="H593" t="str">
            <v>21</v>
          </cell>
          <cell r="I593" t="str">
            <v>1</v>
          </cell>
          <cell r="J593" t="str">
            <v>21只</v>
          </cell>
          <cell r="K593">
            <v>76.1743</v>
          </cell>
        </row>
        <row r="594">
          <cell r="A594" t="str">
            <v>01.02.07.011</v>
          </cell>
          <cell r="B594" t="str">
            <v>B40正司机座框总成01.05.1221</v>
          </cell>
          <cell r="C594" t="str">
            <v>2.51</v>
          </cell>
          <cell r="D594" t="str">
            <v>天津光华智能库</v>
          </cell>
          <cell r="E594" t="str">
            <v>件</v>
          </cell>
          <cell r="F594">
            <v>-4</v>
          </cell>
          <cell r="G594" t="str">
            <v>件</v>
          </cell>
          <cell r="H594" t="str">
            <v>-4</v>
          </cell>
          <cell r="I594" t="str">
            <v>1</v>
          </cell>
          <cell r="J594" t="str">
            <v>-4件</v>
          </cell>
          <cell r="K594">
            <v>238.384</v>
          </cell>
        </row>
        <row r="595">
          <cell r="A595" t="str">
            <v>01.02.07.012</v>
          </cell>
          <cell r="B595" t="str">
            <v>B40后排靠背骨架总成   01.01.0432</v>
          </cell>
          <cell r="C595" t="str">
            <v>2.51</v>
          </cell>
          <cell r="D595" t="str">
            <v>天津光华智能库</v>
          </cell>
          <cell r="E595" t="str">
            <v>件</v>
          </cell>
          <cell r="F595">
            <v>2</v>
          </cell>
          <cell r="G595" t="str">
            <v>件</v>
          </cell>
          <cell r="H595" t="str">
            <v>2</v>
          </cell>
          <cell r="I595" t="str">
            <v>1</v>
          </cell>
          <cell r="J595" t="str">
            <v>2件</v>
          </cell>
          <cell r="K595">
            <v>44.3354</v>
          </cell>
        </row>
        <row r="596">
          <cell r="A596" t="str">
            <v>01.02.07.013</v>
          </cell>
          <cell r="B596" t="str">
            <v>B40后排座垫骨架总成  01.01.0431</v>
          </cell>
          <cell r="C596" t="str">
            <v>2.51</v>
          </cell>
          <cell r="D596" t="str">
            <v>天津光华智能库</v>
          </cell>
          <cell r="E596" t="str">
            <v>件</v>
          </cell>
          <cell r="F596">
            <v>-4</v>
          </cell>
          <cell r="G596" t="str">
            <v>件</v>
          </cell>
          <cell r="H596" t="str">
            <v>-4</v>
          </cell>
          <cell r="I596" t="str">
            <v>1</v>
          </cell>
          <cell r="J596" t="str">
            <v>-4件</v>
          </cell>
          <cell r="K596">
            <v>56.2923</v>
          </cell>
        </row>
        <row r="597">
          <cell r="A597" t="str">
            <v>01.02.07.014</v>
          </cell>
          <cell r="B597" t="str">
            <v>B40L四分靠背骨架总成</v>
          </cell>
          <cell r="C597" t="str">
            <v>2.51</v>
          </cell>
          <cell r="D597" t="str">
            <v>天津光华智能库</v>
          </cell>
          <cell r="E597" t="str">
            <v>件</v>
          </cell>
          <cell r="F597">
            <v>19</v>
          </cell>
          <cell r="G597" t="str">
            <v>件</v>
          </cell>
          <cell r="H597" t="str">
            <v>19</v>
          </cell>
          <cell r="I597" t="str">
            <v>1</v>
          </cell>
          <cell r="J597" t="str">
            <v>19件</v>
          </cell>
          <cell r="K597">
            <v>39.2947</v>
          </cell>
        </row>
        <row r="598">
          <cell r="A598" t="str">
            <v>01.02.07.015</v>
          </cell>
          <cell r="B598" t="str">
            <v>B40L六分靠背骨架总成</v>
          </cell>
          <cell r="C598" t="str">
            <v>2.51</v>
          </cell>
          <cell r="D598" t="str">
            <v>天津光华智能库</v>
          </cell>
          <cell r="E598" t="str">
            <v>件</v>
          </cell>
          <cell r="F598">
            <v>13</v>
          </cell>
          <cell r="G598" t="str">
            <v>件</v>
          </cell>
          <cell r="H598" t="str">
            <v>13</v>
          </cell>
          <cell r="I598" t="str">
            <v>1</v>
          </cell>
          <cell r="J598" t="str">
            <v>13件</v>
          </cell>
          <cell r="K598">
            <v>76.7741</v>
          </cell>
        </row>
        <row r="599">
          <cell r="A599" t="str">
            <v>01.02.07.017</v>
          </cell>
          <cell r="B599" t="str">
            <v>B40L四分座垫骨架总成</v>
          </cell>
          <cell r="C599" t="str">
            <v>2.51</v>
          </cell>
          <cell r="D599" t="str">
            <v>天津光华智能库</v>
          </cell>
          <cell r="E599" t="str">
            <v>件</v>
          </cell>
          <cell r="F599">
            <v>1</v>
          </cell>
          <cell r="G599" t="str">
            <v>件</v>
          </cell>
          <cell r="H599" t="str">
            <v>1</v>
          </cell>
          <cell r="I599" t="str">
            <v>1</v>
          </cell>
          <cell r="J599" t="str">
            <v>1件</v>
          </cell>
          <cell r="K599">
            <v>65.4395</v>
          </cell>
        </row>
        <row r="600">
          <cell r="A600" t="str">
            <v>01.02.07.018</v>
          </cell>
          <cell r="B600" t="str">
            <v>B40L六分座垫骨架总成</v>
          </cell>
          <cell r="C600" t="str">
            <v>2.51</v>
          </cell>
          <cell r="D600" t="str">
            <v>天津光华智能库</v>
          </cell>
          <cell r="E600" t="str">
            <v>件</v>
          </cell>
          <cell r="F600">
            <v>6</v>
          </cell>
          <cell r="G600" t="str">
            <v>件</v>
          </cell>
          <cell r="H600" t="str">
            <v>6</v>
          </cell>
          <cell r="I600" t="str">
            <v>1</v>
          </cell>
          <cell r="J600" t="str">
            <v>6件</v>
          </cell>
          <cell r="K600">
            <v>111.978</v>
          </cell>
        </row>
        <row r="601">
          <cell r="A601" t="str">
            <v>01.02.07.019</v>
          </cell>
          <cell r="B601" t="str">
            <v>B40L四分座垫骨架总成（中期改款）</v>
          </cell>
          <cell r="C601" t="str">
            <v>2.51</v>
          </cell>
          <cell r="D601" t="str">
            <v>天津光华智能库</v>
          </cell>
          <cell r="E601" t="str">
            <v>件</v>
          </cell>
          <cell r="F601">
            <v>-8315</v>
          </cell>
          <cell r="G601" t="str">
            <v>件</v>
          </cell>
          <cell r="H601" t="str">
            <v>-8,315</v>
          </cell>
          <cell r="I601" t="str">
            <v>1</v>
          </cell>
          <cell r="J601" t="str">
            <v>-8315件</v>
          </cell>
          <cell r="K601">
            <v>120.7442</v>
          </cell>
        </row>
        <row r="602">
          <cell r="A602" t="str">
            <v>01.02.07.020</v>
          </cell>
          <cell r="B602" t="str">
            <v>B40L六分座垫骨架总成（中期改款）</v>
          </cell>
          <cell r="C602" t="str">
            <v>2.51</v>
          </cell>
          <cell r="D602" t="str">
            <v>天津光华智能库</v>
          </cell>
          <cell r="E602" t="str">
            <v>件</v>
          </cell>
          <cell r="F602">
            <v>-8378</v>
          </cell>
          <cell r="G602" t="str">
            <v>件</v>
          </cell>
          <cell r="H602" t="str">
            <v>-8,378</v>
          </cell>
          <cell r="I602" t="str">
            <v>1</v>
          </cell>
          <cell r="J602" t="str">
            <v>-8378件</v>
          </cell>
          <cell r="K602">
            <v>182.4276</v>
          </cell>
        </row>
        <row r="603">
          <cell r="A603" t="str">
            <v>01.02.07.021</v>
          </cell>
          <cell r="B603" t="str">
            <v>B40L四分背骨架总成（中期改款）</v>
          </cell>
          <cell r="C603" t="str">
            <v>2.51</v>
          </cell>
          <cell r="D603" t="str">
            <v>天津光华智能库</v>
          </cell>
          <cell r="E603" t="str">
            <v>件</v>
          </cell>
          <cell r="F603">
            <v>2927</v>
          </cell>
          <cell r="G603" t="str">
            <v>件</v>
          </cell>
          <cell r="H603" t="str">
            <v>2,927</v>
          </cell>
          <cell r="I603" t="str">
            <v>1</v>
          </cell>
          <cell r="J603" t="str">
            <v>2927件</v>
          </cell>
          <cell r="K603">
            <v>129.8681</v>
          </cell>
        </row>
        <row r="604">
          <cell r="A604" t="str">
            <v>01.02.07.022</v>
          </cell>
          <cell r="B604" t="str">
            <v>B40L六分背骨架总成（中期改款）</v>
          </cell>
          <cell r="C604" t="str">
            <v>2.51</v>
          </cell>
          <cell r="D604" t="str">
            <v>天津光华智能库</v>
          </cell>
          <cell r="E604" t="str">
            <v>件</v>
          </cell>
          <cell r="F604">
            <v>2908</v>
          </cell>
          <cell r="G604" t="str">
            <v>件</v>
          </cell>
          <cell r="H604" t="str">
            <v>2,908</v>
          </cell>
          <cell r="I604" t="str">
            <v>1</v>
          </cell>
          <cell r="J604" t="str">
            <v>2908件</v>
          </cell>
          <cell r="K604">
            <v>204.5822</v>
          </cell>
        </row>
        <row r="605">
          <cell r="A605" t="str">
            <v>01.02.07.024</v>
          </cell>
          <cell r="B605" t="str">
            <v>B40L右侧地锁支架（中期改款）</v>
          </cell>
          <cell r="C605" t="str">
            <v>2.51</v>
          </cell>
          <cell r="D605" t="str">
            <v>天津光华智能库</v>
          </cell>
          <cell r="E605" t="str">
            <v>件</v>
          </cell>
          <cell r="F605">
            <v>6437</v>
          </cell>
          <cell r="G605" t="str">
            <v>件</v>
          </cell>
          <cell r="H605" t="str">
            <v>6,437</v>
          </cell>
          <cell r="I605" t="str">
            <v>1</v>
          </cell>
          <cell r="J605" t="str">
            <v>6437件</v>
          </cell>
          <cell r="K605">
            <v>0.4688</v>
          </cell>
        </row>
        <row r="606">
          <cell r="A606" t="str">
            <v>01.02.07.025</v>
          </cell>
          <cell r="B606" t="str">
            <v>B40L左侧地锁支架（中期改款）</v>
          </cell>
          <cell r="C606" t="str">
            <v>2.51</v>
          </cell>
          <cell r="D606" t="str">
            <v>天津光华智能库</v>
          </cell>
          <cell r="E606" t="str">
            <v>件</v>
          </cell>
          <cell r="F606">
            <v>6662</v>
          </cell>
          <cell r="G606" t="str">
            <v>件</v>
          </cell>
          <cell r="H606" t="str">
            <v>6,662</v>
          </cell>
          <cell r="I606" t="str">
            <v>1</v>
          </cell>
          <cell r="J606" t="str">
            <v>6662件</v>
          </cell>
          <cell r="K606">
            <v>0.4894</v>
          </cell>
        </row>
        <row r="607">
          <cell r="A607" t="str">
            <v>01.02.07.026</v>
          </cell>
          <cell r="B607" t="str">
            <v>B40L后排右座椅座垫骨架总成（中期改款）</v>
          </cell>
          <cell r="C607" t="str">
            <v>2.51</v>
          </cell>
          <cell r="D607" t="str">
            <v>天津光华智能库</v>
          </cell>
          <cell r="E607" t="str">
            <v>件</v>
          </cell>
          <cell r="F607">
            <v>11202</v>
          </cell>
          <cell r="G607" t="str">
            <v>件</v>
          </cell>
          <cell r="H607" t="str">
            <v>11,202</v>
          </cell>
          <cell r="I607" t="str">
            <v>1</v>
          </cell>
          <cell r="J607" t="str">
            <v>11202件</v>
          </cell>
          <cell r="K607">
            <v>115.5525</v>
          </cell>
        </row>
        <row r="608">
          <cell r="A608" t="str">
            <v>01.02.07.027</v>
          </cell>
          <cell r="B608" t="str">
            <v>B40L后排左座椅座垫骨架总成（中期改款）</v>
          </cell>
          <cell r="C608" t="str">
            <v>2.51</v>
          </cell>
          <cell r="D608" t="str">
            <v>天津光华智能库</v>
          </cell>
          <cell r="E608" t="str">
            <v>件</v>
          </cell>
          <cell r="F608">
            <v>11074</v>
          </cell>
          <cell r="G608" t="str">
            <v>件</v>
          </cell>
          <cell r="H608" t="str">
            <v>11,074</v>
          </cell>
          <cell r="I608" t="str">
            <v>1</v>
          </cell>
          <cell r="J608" t="str">
            <v>11074件</v>
          </cell>
          <cell r="K608">
            <v>163.228</v>
          </cell>
        </row>
        <row r="609">
          <cell r="A609" t="str">
            <v>01.02.08.032</v>
          </cell>
          <cell r="B609" t="str">
            <v>H4A底座</v>
          </cell>
          <cell r="C609" t="str">
            <v>2.51</v>
          </cell>
          <cell r="D609" t="str">
            <v>天津光华智能库</v>
          </cell>
          <cell r="E609" t="str">
            <v>件</v>
          </cell>
          <cell r="F609">
            <v>-257</v>
          </cell>
          <cell r="G609" t="str">
            <v>件</v>
          </cell>
          <cell r="H609" t="str">
            <v>-257</v>
          </cell>
          <cell r="I609" t="str">
            <v>1</v>
          </cell>
          <cell r="J609" t="str">
            <v>-257件</v>
          </cell>
          <cell r="K609">
            <v>586.654</v>
          </cell>
        </row>
        <row r="610">
          <cell r="A610" t="str">
            <v>01.02.08.032A</v>
          </cell>
          <cell r="B610" t="str">
            <v>H4A底座升级【新】</v>
          </cell>
          <cell r="C610" t="str">
            <v>2.51</v>
          </cell>
          <cell r="D610" t="str">
            <v>天津光华智能库</v>
          </cell>
          <cell r="E610" t="str">
            <v>件</v>
          </cell>
          <cell r="F610">
            <v>-1205</v>
          </cell>
          <cell r="G610" t="str">
            <v>件</v>
          </cell>
          <cell r="H610" t="str">
            <v>-1,205</v>
          </cell>
          <cell r="I610" t="str">
            <v>1</v>
          </cell>
          <cell r="J610" t="str">
            <v>-1205件</v>
          </cell>
          <cell r="K610">
            <v>673.1168</v>
          </cell>
        </row>
        <row r="611">
          <cell r="A611" t="str">
            <v>01.02.08.032B</v>
          </cell>
          <cell r="B611" t="str">
            <v>H4A出口司机底座总成</v>
          </cell>
          <cell r="C611" t="str">
            <v>2.51</v>
          </cell>
          <cell r="D611" t="str">
            <v>天津光华智能库</v>
          </cell>
          <cell r="E611" t="str">
            <v>件</v>
          </cell>
          <cell r="F611">
            <v>3</v>
          </cell>
          <cell r="G611" t="str">
            <v>件</v>
          </cell>
          <cell r="H611" t="str">
            <v>3</v>
          </cell>
          <cell r="I611" t="str">
            <v>1</v>
          </cell>
          <cell r="J611" t="str">
            <v>3件</v>
          </cell>
          <cell r="K611">
            <v>299.2167</v>
          </cell>
        </row>
        <row r="612">
          <cell r="A612" t="str">
            <v>01.02.08.034</v>
          </cell>
          <cell r="B612" t="str">
            <v>H4A正调角器</v>
          </cell>
          <cell r="C612" t="str">
            <v>2.51</v>
          </cell>
          <cell r="D612" t="str">
            <v>天津光华智能库</v>
          </cell>
          <cell r="E612" t="str">
            <v>件</v>
          </cell>
          <cell r="F612">
            <v>-1311</v>
          </cell>
          <cell r="G612" t="str">
            <v>件</v>
          </cell>
          <cell r="H612" t="str">
            <v>-1,311</v>
          </cell>
          <cell r="I612" t="str">
            <v>1</v>
          </cell>
          <cell r="J612" t="str">
            <v>-1311件</v>
          </cell>
          <cell r="K612">
            <v>87.0292</v>
          </cell>
        </row>
        <row r="613">
          <cell r="A613" t="str">
            <v>01.02.08.034A</v>
          </cell>
          <cell r="B613" t="str">
            <v>H4A正调角器新</v>
          </cell>
          <cell r="C613" t="str">
            <v>2.51</v>
          </cell>
          <cell r="D613" t="str">
            <v>天津光华智能库</v>
          </cell>
          <cell r="E613" t="str">
            <v>件</v>
          </cell>
          <cell r="F613">
            <v>9406</v>
          </cell>
          <cell r="G613" t="str">
            <v>件</v>
          </cell>
          <cell r="H613" t="str">
            <v>9,406</v>
          </cell>
          <cell r="I613" t="str">
            <v>1</v>
          </cell>
          <cell r="J613" t="str">
            <v>9406件</v>
          </cell>
          <cell r="K613">
            <v>78.4298</v>
          </cell>
        </row>
        <row r="614">
          <cell r="A614" t="str">
            <v>01.02.08.035</v>
          </cell>
          <cell r="B614" t="str">
            <v>H4A副调角器</v>
          </cell>
          <cell r="C614" t="str">
            <v>2.51</v>
          </cell>
          <cell r="D614" t="str">
            <v>天津光华智能库</v>
          </cell>
          <cell r="E614" t="str">
            <v>件</v>
          </cell>
          <cell r="F614">
            <v>-1185</v>
          </cell>
          <cell r="G614" t="str">
            <v>件</v>
          </cell>
          <cell r="H614" t="str">
            <v>-1,185</v>
          </cell>
          <cell r="I614" t="str">
            <v>1</v>
          </cell>
          <cell r="J614" t="str">
            <v>-1185件</v>
          </cell>
          <cell r="K614">
            <v>82.1258</v>
          </cell>
        </row>
        <row r="615">
          <cell r="A615" t="str">
            <v>01.02.08.035A</v>
          </cell>
          <cell r="B615" t="str">
            <v>H4A副调角器新</v>
          </cell>
          <cell r="C615" t="str">
            <v>2.51</v>
          </cell>
          <cell r="D615" t="str">
            <v>天津光华智能库</v>
          </cell>
          <cell r="E615" t="str">
            <v>件</v>
          </cell>
          <cell r="F615">
            <v>9340</v>
          </cell>
          <cell r="G615" t="str">
            <v>件</v>
          </cell>
          <cell r="H615" t="str">
            <v>9,340</v>
          </cell>
          <cell r="I615" t="str">
            <v>1</v>
          </cell>
          <cell r="J615" t="str">
            <v>9340件</v>
          </cell>
          <cell r="K615">
            <v>78.3843</v>
          </cell>
        </row>
        <row r="616">
          <cell r="A616" t="str">
            <v>01.02.08.037</v>
          </cell>
          <cell r="B616" t="str">
            <v>H4A气囊减震器</v>
          </cell>
          <cell r="C616" t="str">
            <v>2.51</v>
          </cell>
          <cell r="D616" t="str">
            <v>天津光华智能库</v>
          </cell>
          <cell r="E616" t="str">
            <v>件</v>
          </cell>
          <cell r="F616">
            <v>69</v>
          </cell>
          <cell r="G616" t="str">
            <v>件</v>
          </cell>
          <cell r="H616" t="str">
            <v>69</v>
          </cell>
          <cell r="I616" t="str">
            <v>1</v>
          </cell>
          <cell r="J616" t="str">
            <v>69件</v>
          </cell>
          <cell r="K616">
            <v>251.2818</v>
          </cell>
        </row>
        <row r="617">
          <cell r="A617" t="str">
            <v>01.02.08.037A</v>
          </cell>
          <cell r="B617" t="str">
            <v>H4A气囊减震器新</v>
          </cell>
          <cell r="C617" t="str">
            <v>2.51</v>
          </cell>
          <cell r="D617" t="str">
            <v>天津光华智能库</v>
          </cell>
          <cell r="E617" t="str">
            <v>件</v>
          </cell>
          <cell r="F617">
            <v>-61</v>
          </cell>
          <cell r="G617" t="str">
            <v>件</v>
          </cell>
          <cell r="H617" t="str">
            <v>-61</v>
          </cell>
          <cell r="I617" t="str">
            <v>1</v>
          </cell>
          <cell r="J617" t="str">
            <v>-61件</v>
          </cell>
          <cell r="K617">
            <v>141.1212</v>
          </cell>
        </row>
        <row r="618">
          <cell r="A618" t="str">
            <v>01.02.08.038</v>
          </cell>
          <cell r="B618" t="str">
            <v>H4可变阻尼机构底座模块化总成</v>
          </cell>
          <cell r="C618" t="str">
            <v>2.51</v>
          </cell>
          <cell r="D618" t="str">
            <v>天津光华智能库</v>
          </cell>
          <cell r="E618" t="str">
            <v>件</v>
          </cell>
          <cell r="F618">
            <v>422</v>
          </cell>
          <cell r="G618" t="str">
            <v>件</v>
          </cell>
          <cell r="H618" t="str">
            <v>422</v>
          </cell>
          <cell r="I618" t="str">
            <v>1</v>
          </cell>
          <cell r="J618" t="str">
            <v>422件</v>
          </cell>
          <cell r="K618">
            <v>607.0498</v>
          </cell>
        </row>
        <row r="619">
          <cell r="A619" t="str">
            <v>01.02.08.043</v>
          </cell>
          <cell r="B619" t="str">
            <v>H4-20款底座模块化总成（SHT0010998 ）</v>
          </cell>
          <cell r="C619" t="str">
            <v>2.51</v>
          </cell>
          <cell r="D619" t="str">
            <v>天津光华智能库</v>
          </cell>
          <cell r="E619" t="str">
            <v>件</v>
          </cell>
          <cell r="F619">
            <v>6606</v>
          </cell>
          <cell r="G619" t="str">
            <v>件</v>
          </cell>
          <cell r="H619" t="str">
            <v>6,606</v>
          </cell>
          <cell r="I619" t="str">
            <v>1</v>
          </cell>
          <cell r="J619" t="str">
            <v>6606件</v>
          </cell>
          <cell r="K619">
            <v>642.4553</v>
          </cell>
        </row>
        <row r="620">
          <cell r="A620" t="str">
            <v>01.02.08.044</v>
          </cell>
          <cell r="B620" t="str">
            <v>H4主驾靠背骨架焊接总成（SHT0010243)</v>
          </cell>
          <cell r="C620" t="str">
            <v>2.51</v>
          </cell>
          <cell r="D620" t="str">
            <v>天津光华智能库</v>
          </cell>
          <cell r="E620" t="str">
            <v>件</v>
          </cell>
          <cell r="F620">
            <v>7047</v>
          </cell>
          <cell r="G620" t="str">
            <v>件</v>
          </cell>
          <cell r="H620" t="str">
            <v>7,047</v>
          </cell>
          <cell r="I620" t="str">
            <v>1</v>
          </cell>
          <cell r="J620" t="str">
            <v>7047件</v>
          </cell>
          <cell r="K620">
            <v>78.922</v>
          </cell>
        </row>
        <row r="621">
          <cell r="A621" t="str">
            <v>01.02.08.045</v>
          </cell>
          <cell r="B621" t="str">
            <v>H4副驾靠背骨架焊接总成（SHT0010244)</v>
          </cell>
          <cell r="C621" t="str">
            <v>2.51</v>
          </cell>
          <cell r="D621" t="str">
            <v>天津光华智能库</v>
          </cell>
          <cell r="E621" t="str">
            <v>件</v>
          </cell>
          <cell r="F621">
            <v>7293</v>
          </cell>
          <cell r="G621" t="str">
            <v>件</v>
          </cell>
          <cell r="H621" t="str">
            <v>7,293</v>
          </cell>
          <cell r="I621" t="str">
            <v>1</v>
          </cell>
          <cell r="J621" t="str">
            <v>7293件</v>
          </cell>
          <cell r="K621">
            <v>78.3188</v>
          </cell>
        </row>
        <row r="622">
          <cell r="A622" t="str">
            <v>01.02.08.046</v>
          </cell>
          <cell r="B622" t="str">
            <v>19款H4座框减震器总成</v>
          </cell>
          <cell r="C622" t="str">
            <v>2.51</v>
          </cell>
          <cell r="D622" t="str">
            <v>天津光华智能库</v>
          </cell>
          <cell r="E622" t="str">
            <v>件</v>
          </cell>
          <cell r="F622">
            <v>42</v>
          </cell>
          <cell r="G622" t="str">
            <v>件</v>
          </cell>
          <cell r="H622" t="str">
            <v>42</v>
          </cell>
          <cell r="I622" t="str">
            <v>1</v>
          </cell>
          <cell r="J622" t="str">
            <v>42件</v>
          </cell>
          <cell r="K622">
            <v>501.1025</v>
          </cell>
        </row>
        <row r="623">
          <cell r="A623" t="str">
            <v>01.02.08.047</v>
          </cell>
          <cell r="B623" t="str">
            <v>20款H4座框减震器总成</v>
          </cell>
          <cell r="C623" t="str">
            <v>2.51</v>
          </cell>
          <cell r="D623" t="str">
            <v>天津光华智能库</v>
          </cell>
          <cell r="E623" t="str">
            <v>件</v>
          </cell>
          <cell r="F623">
            <v>20</v>
          </cell>
          <cell r="G623" t="str">
            <v>件</v>
          </cell>
          <cell r="H623" t="str">
            <v>20</v>
          </cell>
          <cell r="I623" t="str">
            <v>1</v>
          </cell>
          <cell r="J623" t="str">
            <v>20件</v>
          </cell>
          <cell r="K623">
            <v>581.2497</v>
          </cell>
        </row>
        <row r="624">
          <cell r="A624" t="str">
            <v>01.02.09.004</v>
          </cell>
          <cell r="B624" t="str">
            <v>M20独立座前翻脚架组装总成左2.01.214</v>
          </cell>
          <cell r="C624" t="str">
            <v>2.20</v>
          </cell>
          <cell r="D624" t="str">
            <v>湖南荣昌公司</v>
          </cell>
          <cell r="E624" t="str">
            <v>只</v>
          </cell>
          <cell r="F624">
            <v>1454</v>
          </cell>
          <cell r="G624" t="str">
            <v>只</v>
          </cell>
          <cell r="H624" t="str">
            <v>1,454</v>
          </cell>
          <cell r="I624" t="str">
            <v>1</v>
          </cell>
          <cell r="J624" t="str">
            <v>1454只</v>
          </cell>
          <cell r="K624">
            <v>12.7314</v>
          </cell>
        </row>
        <row r="625">
          <cell r="A625" t="str">
            <v>01.02.09.024</v>
          </cell>
          <cell r="B625" t="str">
            <v>M20独立座前翻脚架组装总成右2.01.214</v>
          </cell>
          <cell r="C625" t="str">
            <v>2.20</v>
          </cell>
          <cell r="D625" t="str">
            <v>湖南荣昌公司</v>
          </cell>
          <cell r="E625" t="str">
            <v>只</v>
          </cell>
          <cell r="F625">
            <v>903</v>
          </cell>
          <cell r="G625" t="str">
            <v>只</v>
          </cell>
          <cell r="H625" t="str">
            <v>903</v>
          </cell>
          <cell r="I625" t="str">
            <v>1</v>
          </cell>
          <cell r="J625" t="str">
            <v>903只</v>
          </cell>
          <cell r="K625">
            <v>12.6084</v>
          </cell>
        </row>
        <row r="626">
          <cell r="A626" t="str">
            <v>01.02.09.046</v>
          </cell>
          <cell r="B626" t="str">
            <v>M20主驾座框（新）</v>
          </cell>
          <cell r="C626" t="str">
            <v>2.20</v>
          </cell>
          <cell r="D626" t="str">
            <v>湖南荣昌公司</v>
          </cell>
          <cell r="E626" t="str">
            <v>只</v>
          </cell>
          <cell r="F626">
            <v>116</v>
          </cell>
          <cell r="G626" t="str">
            <v>只</v>
          </cell>
          <cell r="H626" t="str">
            <v>116</v>
          </cell>
          <cell r="I626" t="str">
            <v>1</v>
          </cell>
          <cell r="J626" t="str">
            <v>116只</v>
          </cell>
          <cell r="K626">
            <v>27.8939</v>
          </cell>
        </row>
        <row r="627">
          <cell r="A627" t="str">
            <v>01.02.09.046A</v>
          </cell>
          <cell r="B627" t="str">
            <v>M20主驾座框（基本型）（新型）电泳</v>
          </cell>
          <cell r="C627" t="str">
            <v>2.20</v>
          </cell>
          <cell r="D627" t="str">
            <v>湖南荣昌公司</v>
          </cell>
          <cell r="E627" t="str">
            <v>只</v>
          </cell>
          <cell r="F627">
            <v>-115</v>
          </cell>
          <cell r="G627" t="str">
            <v>只</v>
          </cell>
          <cell r="H627" t="str">
            <v>-115</v>
          </cell>
          <cell r="I627" t="str">
            <v>1</v>
          </cell>
          <cell r="J627" t="str">
            <v>-115只</v>
          </cell>
          <cell r="K627">
            <v>43.5217</v>
          </cell>
        </row>
        <row r="628">
          <cell r="A628" t="str">
            <v>01.02.09.047</v>
          </cell>
          <cell r="B628" t="str">
            <v>M20副驾座框（新）</v>
          </cell>
          <cell r="C628" t="str">
            <v>2.20</v>
          </cell>
          <cell r="D628" t="str">
            <v>湖南荣昌公司</v>
          </cell>
          <cell r="E628" t="str">
            <v>只</v>
          </cell>
          <cell r="F628">
            <v>88</v>
          </cell>
          <cell r="G628" t="str">
            <v>只</v>
          </cell>
          <cell r="H628" t="str">
            <v>88</v>
          </cell>
          <cell r="I628" t="str">
            <v>1</v>
          </cell>
          <cell r="J628" t="str">
            <v>88只</v>
          </cell>
          <cell r="K628">
            <v>28.821</v>
          </cell>
        </row>
        <row r="629">
          <cell r="A629" t="str">
            <v>01.02.09.047A</v>
          </cell>
          <cell r="B629" t="str">
            <v>M20副驾座框（新型）电泳</v>
          </cell>
          <cell r="C629" t="str">
            <v>2.20</v>
          </cell>
          <cell r="D629" t="str">
            <v>湖南荣昌公司</v>
          </cell>
          <cell r="E629" t="str">
            <v>只</v>
          </cell>
          <cell r="F629">
            <v>-87</v>
          </cell>
          <cell r="G629" t="str">
            <v>只</v>
          </cell>
          <cell r="H629" t="str">
            <v>-87</v>
          </cell>
          <cell r="I629" t="str">
            <v>1</v>
          </cell>
          <cell r="J629" t="str">
            <v>-87只</v>
          </cell>
          <cell r="K629">
            <v>43.6695</v>
          </cell>
        </row>
        <row r="630">
          <cell r="A630" t="str">
            <v>01.02.09.048</v>
          </cell>
          <cell r="B630" t="str">
            <v>M20主驾左固定座总成（新）</v>
          </cell>
          <cell r="C630" t="str">
            <v>2.20</v>
          </cell>
          <cell r="D630" t="str">
            <v>湖南荣昌公司</v>
          </cell>
          <cell r="E630" t="str">
            <v>只</v>
          </cell>
          <cell r="F630">
            <v>589</v>
          </cell>
          <cell r="G630" t="str">
            <v>只</v>
          </cell>
          <cell r="H630" t="str">
            <v>589</v>
          </cell>
          <cell r="I630" t="str">
            <v>1</v>
          </cell>
          <cell r="J630" t="str">
            <v>589只</v>
          </cell>
          <cell r="K630">
            <v>6.3797</v>
          </cell>
        </row>
        <row r="631">
          <cell r="A631" t="str">
            <v>01.02.09.049</v>
          </cell>
          <cell r="B631" t="str">
            <v>M20主驾右固定座总成（新）</v>
          </cell>
          <cell r="C631" t="str">
            <v>2.20</v>
          </cell>
          <cell r="D631" t="str">
            <v>湖南荣昌公司</v>
          </cell>
          <cell r="E631" t="str">
            <v>只</v>
          </cell>
          <cell r="F631">
            <v>918</v>
          </cell>
          <cell r="G631" t="str">
            <v>只</v>
          </cell>
          <cell r="H631" t="str">
            <v>918</v>
          </cell>
          <cell r="I631" t="str">
            <v>1</v>
          </cell>
          <cell r="J631" t="str">
            <v>918只</v>
          </cell>
          <cell r="K631">
            <v>6.1816</v>
          </cell>
        </row>
        <row r="632">
          <cell r="A632" t="str">
            <v>01.02.09.050</v>
          </cell>
          <cell r="B632" t="str">
            <v>M20副驾左固定座总成（新）</v>
          </cell>
          <cell r="C632" t="str">
            <v>2.20</v>
          </cell>
          <cell r="D632" t="str">
            <v>湖南荣昌公司</v>
          </cell>
          <cell r="E632" t="str">
            <v>只</v>
          </cell>
          <cell r="F632">
            <v>865</v>
          </cell>
          <cell r="G632" t="str">
            <v>只</v>
          </cell>
          <cell r="H632" t="str">
            <v>865</v>
          </cell>
          <cell r="I632" t="str">
            <v>1</v>
          </cell>
          <cell r="J632" t="str">
            <v>865只</v>
          </cell>
          <cell r="K632">
            <v>5.9423</v>
          </cell>
        </row>
        <row r="633">
          <cell r="A633" t="str">
            <v>01.02.09.051</v>
          </cell>
          <cell r="B633" t="str">
            <v>M20副驾右固定座总成（新）</v>
          </cell>
          <cell r="C633" t="str">
            <v>2.20</v>
          </cell>
          <cell r="D633" t="str">
            <v>湖南荣昌公司</v>
          </cell>
          <cell r="E633" t="str">
            <v>只</v>
          </cell>
          <cell r="F633">
            <v>296</v>
          </cell>
          <cell r="G633" t="str">
            <v>只</v>
          </cell>
          <cell r="H633" t="str">
            <v>296</v>
          </cell>
          <cell r="I633" t="str">
            <v>1</v>
          </cell>
          <cell r="J633" t="str">
            <v>296只</v>
          </cell>
          <cell r="K633">
            <v>5.8689</v>
          </cell>
        </row>
        <row r="634">
          <cell r="A634" t="str">
            <v>01.02.09.052</v>
          </cell>
          <cell r="B634" t="str">
            <v>M20主驾安全带固定板总成（新）</v>
          </cell>
          <cell r="C634" t="str">
            <v>2.20</v>
          </cell>
          <cell r="D634" t="str">
            <v>湖南荣昌公司</v>
          </cell>
          <cell r="E634" t="str">
            <v>只</v>
          </cell>
          <cell r="F634">
            <v>1082</v>
          </cell>
          <cell r="G634" t="str">
            <v>只</v>
          </cell>
          <cell r="H634" t="str">
            <v>1,082</v>
          </cell>
          <cell r="I634" t="str">
            <v>1</v>
          </cell>
          <cell r="J634" t="str">
            <v>1082只</v>
          </cell>
          <cell r="K634">
            <v>2.596</v>
          </cell>
        </row>
        <row r="635">
          <cell r="A635" t="str">
            <v>01.02.09.053</v>
          </cell>
          <cell r="B635" t="str">
            <v>M20副驾安全带固定板总成（新）</v>
          </cell>
          <cell r="C635" t="str">
            <v>2.20</v>
          </cell>
          <cell r="D635" t="str">
            <v>湖南荣昌公司</v>
          </cell>
          <cell r="E635" t="str">
            <v>只</v>
          </cell>
          <cell r="F635">
            <v>934</v>
          </cell>
          <cell r="G635" t="str">
            <v>只</v>
          </cell>
          <cell r="H635" t="str">
            <v>934</v>
          </cell>
          <cell r="I635" t="str">
            <v>1</v>
          </cell>
          <cell r="J635" t="str">
            <v>934只</v>
          </cell>
          <cell r="K635">
            <v>2.5815</v>
          </cell>
        </row>
        <row r="636">
          <cell r="A636" t="str">
            <v>01.02.14.001</v>
          </cell>
          <cell r="B636" t="str">
            <v>驾驶员调角器总成  基本型 2.01.261</v>
          </cell>
          <cell r="C636" t="str">
            <v>2.20</v>
          </cell>
          <cell r="D636" t="str">
            <v>湖南荣昌公司</v>
          </cell>
          <cell r="E636" t="str">
            <v>件</v>
          </cell>
          <cell r="F636">
            <v>770</v>
          </cell>
          <cell r="G636" t="str">
            <v>件</v>
          </cell>
          <cell r="H636" t="str">
            <v>770</v>
          </cell>
          <cell r="I636" t="str">
            <v>1</v>
          </cell>
          <cell r="J636" t="str">
            <v>770件</v>
          </cell>
          <cell r="K636">
            <v>39.092</v>
          </cell>
        </row>
        <row r="637">
          <cell r="A637" t="str">
            <v>01.02.14.002</v>
          </cell>
          <cell r="B637" t="str">
            <v>副驾驶员调角器总成 基本型  2.01.262</v>
          </cell>
          <cell r="C637" t="str">
            <v>2.20</v>
          </cell>
          <cell r="D637" t="str">
            <v>湖南荣昌公司</v>
          </cell>
          <cell r="E637" t="str">
            <v>件</v>
          </cell>
          <cell r="F637">
            <v>779</v>
          </cell>
          <cell r="G637" t="str">
            <v>件</v>
          </cell>
          <cell r="H637" t="str">
            <v>779</v>
          </cell>
          <cell r="I637" t="str">
            <v>1</v>
          </cell>
          <cell r="J637" t="str">
            <v>779件</v>
          </cell>
          <cell r="K637">
            <v>36.3077</v>
          </cell>
        </row>
        <row r="638">
          <cell r="A638" t="str">
            <v>01.02.14.003</v>
          </cell>
          <cell r="B638" t="str">
            <v>主驾座框本体总成  基本型   02.01.125</v>
          </cell>
          <cell r="C638" t="str">
            <v>2.20</v>
          </cell>
          <cell r="D638" t="str">
            <v>湖南荣昌公司</v>
          </cell>
          <cell r="E638" t="str">
            <v>件</v>
          </cell>
          <cell r="F638">
            <v>-35</v>
          </cell>
          <cell r="G638" t="str">
            <v>件</v>
          </cell>
          <cell r="H638" t="str">
            <v>-35</v>
          </cell>
          <cell r="I638" t="str">
            <v>1</v>
          </cell>
          <cell r="J638" t="str">
            <v>-35件</v>
          </cell>
          <cell r="K638">
            <v>41.3177</v>
          </cell>
        </row>
        <row r="639">
          <cell r="A639" t="str">
            <v>01.02.14.003A</v>
          </cell>
          <cell r="B639" t="str">
            <v>C33D主驾座框本体总成  基本型（电泳）</v>
          </cell>
          <cell r="C639" t="str">
            <v>2.20</v>
          </cell>
          <cell r="D639" t="str">
            <v>湖南荣昌公司</v>
          </cell>
          <cell r="E639" t="str">
            <v>件</v>
          </cell>
          <cell r="F639">
            <v>-14</v>
          </cell>
          <cell r="G639" t="str">
            <v>件</v>
          </cell>
          <cell r="H639" t="str">
            <v>-14</v>
          </cell>
          <cell r="I639" t="str">
            <v>1</v>
          </cell>
          <cell r="J639" t="str">
            <v>-14件</v>
          </cell>
          <cell r="K639">
            <v>39.6128</v>
          </cell>
        </row>
        <row r="640">
          <cell r="A640" t="str">
            <v>01.02.14.004</v>
          </cell>
          <cell r="B640" t="str">
            <v>副驾座框本体总成  基本型   02.01.133</v>
          </cell>
          <cell r="C640" t="str">
            <v>2.20</v>
          </cell>
          <cell r="D640" t="str">
            <v>湖南荣昌公司</v>
          </cell>
          <cell r="E640" t="str">
            <v>件</v>
          </cell>
          <cell r="F640">
            <v>-446</v>
          </cell>
          <cell r="G640" t="str">
            <v>件</v>
          </cell>
          <cell r="H640" t="str">
            <v>-446</v>
          </cell>
          <cell r="I640" t="str">
            <v>1</v>
          </cell>
          <cell r="J640" t="str">
            <v>-446件</v>
          </cell>
          <cell r="K640">
            <v>34.8214</v>
          </cell>
        </row>
        <row r="641">
          <cell r="A641" t="str">
            <v>01.02.14.004A</v>
          </cell>
          <cell r="B641" t="str">
            <v>副驾座框本体总成  基本型（电泳）</v>
          </cell>
          <cell r="C641" t="str">
            <v>2.20</v>
          </cell>
          <cell r="D641" t="str">
            <v>湖南荣昌公司</v>
          </cell>
          <cell r="E641" t="str">
            <v>件</v>
          </cell>
          <cell r="F641">
            <v>-220</v>
          </cell>
          <cell r="G641" t="str">
            <v>件</v>
          </cell>
          <cell r="H641" t="str">
            <v>-220</v>
          </cell>
          <cell r="I641" t="str">
            <v>1</v>
          </cell>
          <cell r="J641" t="str">
            <v>-220件</v>
          </cell>
          <cell r="K641">
            <v>37.7644</v>
          </cell>
        </row>
        <row r="642">
          <cell r="A642" t="str">
            <v>01.02.14.005</v>
          </cell>
          <cell r="B642" t="str">
            <v>主安全带固定板总成 2.01.122</v>
          </cell>
          <cell r="C642" t="str">
            <v>2.20</v>
          </cell>
          <cell r="D642" t="str">
            <v>湖南荣昌公司</v>
          </cell>
          <cell r="E642" t="str">
            <v>件</v>
          </cell>
          <cell r="F642">
            <v>919</v>
          </cell>
          <cell r="G642" t="str">
            <v>件</v>
          </cell>
          <cell r="H642" t="str">
            <v>919</v>
          </cell>
          <cell r="I642" t="str">
            <v>1</v>
          </cell>
          <cell r="J642" t="str">
            <v>919件</v>
          </cell>
          <cell r="K642">
            <v>10.3076</v>
          </cell>
        </row>
        <row r="643">
          <cell r="A643" t="str">
            <v>01.02.14.006</v>
          </cell>
          <cell r="B643" t="str">
            <v>副安全带固定板总成   02.01.130</v>
          </cell>
          <cell r="C643" t="str">
            <v>2.20</v>
          </cell>
          <cell r="D643" t="str">
            <v>湖南荣昌公司</v>
          </cell>
          <cell r="E643" t="str">
            <v>件</v>
          </cell>
          <cell r="F643">
            <v>-18</v>
          </cell>
          <cell r="G643" t="str">
            <v>件</v>
          </cell>
          <cell r="H643" t="str">
            <v>-18</v>
          </cell>
          <cell r="I643" t="str">
            <v>1</v>
          </cell>
          <cell r="J643" t="str">
            <v>-18件</v>
          </cell>
          <cell r="K643">
            <v>9.1994</v>
          </cell>
        </row>
        <row r="644">
          <cell r="A644" t="str">
            <v>01.02.14.007</v>
          </cell>
          <cell r="B644" t="str">
            <v>主架左外后固定座总成   02.01.124</v>
          </cell>
          <cell r="C644" t="str">
            <v>2.20</v>
          </cell>
          <cell r="D644" t="str">
            <v>湖南荣昌公司</v>
          </cell>
          <cell r="E644" t="str">
            <v>件</v>
          </cell>
          <cell r="F644">
            <v>123</v>
          </cell>
          <cell r="G644" t="str">
            <v>件</v>
          </cell>
          <cell r="H644" t="str">
            <v>123</v>
          </cell>
          <cell r="I644" t="str">
            <v>1</v>
          </cell>
          <cell r="J644" t="str">
            <v>123件</v>
          </cell>
          <cell r="K644">
            <v>3.3411</v>
          </cell>
        </row>
        <row r="645">
          <cell r="A645" t="str">
            <v>01.02.14.008</v>
          </cell>
          <cell r="B645" t="str">
            <v>副架右外后固定座总成  02.01.132</v>
          </cell>
          <cell r="C645" t="str">
            <v>2.20</v>
          </cell>
          <cell r="D645" t="str">
            <v>湖南荣昌公司</v>
          </cell>
          <cell r="E645" t="str">
            <v>件</v>
          </cell>
          <cell r="F645">
            <v>-6</v>
          </cell>
          <cell r="G645" t="str">
            <v>件</v>
          </cell>
          <cell r="H645" t="str">
            <v>-6</v>
          </cell>
          <cell r="I645" t="str">
            <v>1</v>
          </cell>
          <cell r="J645" t="str">
            <v>-6件</v>
          </cell>
          <cell r="K645">
            <v>11.2067</v>
          </cell>
        </row>
        <row r="646">
          <cell r="A646" t="str">
            <v>01.02.14.009</v>
          </cell>
          <cell r="B646" t="str">
            <v>主架左外前固定座   02.01.123</v>
          </cell>
          <cell r="C646" t="str">
            <v>2.20</v>
          </cell>
          <cell r="D646" t="str">
            <v>湖南荣昌公司</v>
          </cell>
          <cell r="E646" t="str">
            <v>件</v>
          </cell>
          <cell r="F646">
            <v>-5</v>
          </cell>
          <cell r="G646" t="str">
            <v>件</v>
          </cell>
          <cell r="H646" t="str">
            <v>-5</v>
          </cell>
          <cell r="I646" t="str">
            <v>1</v>
          </cell>
          <cell r="J646" t="str">
            <v>-5件</v>
          </cell>
          <cell r="K646">
            <v>2.002</v>
          </cell>
        </row>
        <row r="647">
          <cell r="A647" t="str">
            <v>01.02.14.010</v>
          </cell>
          <cell r="B647" t="str">
            <v>副架右外前固定座   02.01.131</v>
          </cell>
          <cell r="C647" t="str">
            <v>2.20</v>
          </cell>
          <cell r="D647" t="str">
            <v>湖南荣昌公司</v>
          </cell>
          <cell r="E647" t="str">
            <v>件</v>
          </cell>
          <cell r="F647">
            <v>-6</v>
          </cell>
          <cell r="G647" t="str">
            <v>件</v>
          </cell>
          <cell r="H647" t="str">
            <v>-6</v>
          </cell>
          <cell r="I647" t="str">
            <v>1</v>
          </cell>
          <cell r="J647" t="str">
            <v>-6件</v>
          </cell>
          <cell r="K647">
            <v>2.0004</v>
          </cell>
        </row>
        <row r="648">
          <cell r="A648" t="str">
            <v>01.02.14.029</v>
          </cell>
          <cell r="B648" t="str">
            <v>后排整体式靠背安装支架  09.02.001</v>
          </cell>
          <cell r="C648" t="str">
            <v>2.20</v>
          </cell>
          <cell r="D648" t="str">
            <v>湖南荣昌公司</v>
          </cell>
          <cell r="E648" t="str">
            <v>件</v>
          </cell>
          <cell r="F648">
            <v>603</v>
          </cell>
          <cell r="G648" t="str">
            <v>件</v>
          </cell>
          <cell r="H648" t="str">
            <v>603</v>
          </cell>
          <cell r="I648" t="str">
            <v>1</v>
          </cell>
          <cell r="J648" t="str">
            <v>603件</v>
          </cell>
          <cell r="K648">
            <v>3.6856</v>
          </cell>
        </row>
        <row r="649">
          <cell r="A649" t="str">
            <v>01.02.14.031</v>
          </cell>
          <cell r="B649" t="str">
            <v>主驾左外后固定座总成    舒适型2.01.157</v>
          </cell>
          <cell r="C649" t="str">
            <v>2.20</v>
          </cell>
          <cell r="D649" t="str">
            <v>湖南荣昌公司</v>
          </cell>
          <cell r="E649" t="str">
            <v>件</v>
          </cell>
          <cell r="F649">
            <v>-63</v>
          </cell>
          <cell r="G649" t="str">
            <v>件</v>
          </cell>
          <cell r="H649" t="str">
            <v>-63</v>
          </cell>
          <cell r="I649" t="str">
            <v>1</v>
          </cell>
          <cell r="J649" t="str">
            <v>-63件</v>
          </cell>
          <cell r="K649">
            <v>8.7529</v>
          </cell>
        </row>
        <row r="650">
          <cell r="A650" t="str">
            <v>01.02.14.032</v>
          </cell>
          <cell r="B650" t="str">
            <v>主驾安全带固定板总成  舒适型2.01.156</v>
          </cell>
          <cell r="C650" t="str">
            <v>2.20</v>
          </cell>
          <cell r="D650" t="str">
            <v>湖南荣昌公司</v>
          </cell>
          <cell r="E650" t="str">
            <v>件</v>
          </cell>
          <cell r="F650">
            <v>-1</v>
          </cell>
          <cell r="G650" t="str">
            <v>件</v>
          </cell>
          <cell r="H650" t="str">
            <v>-1</v>
          </cell>
          <cell r="I650" t="str">
            <v>1</v>
          </cell>
          <cell r="J650" t="str">
            <v>-1件</v>
          </cell>
          <cell r="K650">
            <v>9.72</v>
          </cell>
        </row>
        <row r="651">
          <cell r="A651" t="str">
            <v>01.02.14.033</v>
          </cell>
          <cell r="B651" t="str">
            <v>主驾座框本体总成  舒适型2.01.158</v>
          </cell>
          <cell r="C651" t="str">
            <v>2.20</v>
          </cell>
          <cell r="D651" t="str">
            <v>湖南荣昌公司</v>
          </cell>
          <cell r="E651" t="str">
            <v>件</v>
          </cell>
          <cell r="F651">
            <v>-389</v>
          </cell>
          <cell r="G651" t="str">
            <v>件</v>
          </cell>
          <cell r="H651" t="str">
            <v>-389</v>
          </cell>
          <cell r="I651" t="str">
            <v>1</v>
          </cell>
          <cell r="J651" t="str">
            <v>-389件</v>
          </cell>
          <cell r="K651">
            <v>117.8497</v>
          </cell>
        </row>
        <row r="652">
          <cell r="A652" t="str">
            <v>01.02.14.036</v>
          </cell>
          <cell r="B652" t="str">
            <v>C33D后排靠背左连接板总成2.01.384</v>
          </cell>
          <cell r="C652" t="str">
            <v>2.20</v>
          </cell>
          <cell r="D652" t="str">
            <v>湖南荣昌公司</v>
          </cell>
          <cell r="E652" t="str">
            <v>件</v>
          </cell>
          <cell r="F652">
            <v>-1</v>
          </cell>
          <cell r="G652" t="str">
            <v>件</v>
          </cell>
          <cell r="H652" t="str">
            <v>-1</v>
          </cell>
          <cell r="I652" t="str">
            <v>1</v>
          </cell>
          <cell r="J652" t="str">
            <v>-1件</v>
          </cell>
          <cell r="K652">
            <v>10.53</v>
          </cell>
        </row>
        <row r="653">
          <cell r="A653" t="str">
            <v>01.02.14.037</v>
          </cell>
          <cell r="B653" t="str">
            <v>后排靠背中间脚架  9.02.011</v>
          </cell>
          <cell r="C653" t="str">
            <v>2.20</v>
          </cell>
          <cell r="D653" t="str">
            <v>湖南荣昌公司</v>
          </cell>
          <cell r="E653" t="str">
            <v>件</v>
          </cell>
          <cell r="F653">
            <v>-260</v>
          </cell>
          <cell r="G653" t="str">
            <v>件</v>
          </cell>
          <cell r="H653" t="str">
            <v>-260</v>
          </cell>
          <cell r="I653" t="str">
            <v>1</v>
          </cell>
          <cell r="J653" t="str">
            <v>-260件</v>
          </cell>
          <cell r="K653">
            <v>6.03</v>
          </cell>
        </row>
        <row r="654">
          <cell r="A654" t="str">
            <v>01.02.14.038</v>
          </cell>
          <cell r="B654" t="str">
            <v>C33D豪华型主驾座框</v>
          </cell>
          <cell r="C654" t="str">
            <v>2.20</v>
          </cell>
          <cell r="D654" t="str">
            <v>湖南荣昌公司</v>
          </cell>
          <cell r="E654" t="str">
            <v>件</v>
          </cell>
          <cell r="F654">
            <v>7</v>
          </cell>
          <cell r="G654" t="str">
            <v>件</v>
          </cell>
          <cell r="H654" t="str">
            <v>7</v>
          </cell>
          <cell r="I654" t="str">
            <v>1</v>
          </cell>
          <cell r="J654" t="str">
            <v>7件</v>
          </cell>
          <cell r="K654">
            <v>118.6871</v>
          </cell>
        </row>
        <row r="655">
          <cell r="A655" t="str">
            <v>01.02.14.039</v>
          </cell>
          <cell r="B655" t="str">
            <v>C33D豪华型副驾座框</v>
          </cell>
          <cell r="C655" t="str">
            <v>2.20</v>
          </cell>
          <cell r="D655" t="str">
            <v>湖南荣昌公司</v>
          </cell>
          <cell r="E655" t="str">
            <v>件</v>
          </cell>
          <cell r="F655">
            <v>1</v>
          </cell>
          <cell r="G655" t="str">
            <v>件</v>
          </cell>
          <cell r="H655" t="str">
            <v>1</v>
          </cell>
          <cell r="I655" t="str">
            <v>1</v>
          </cell>
          <cell r="J655" t="str">
            <v>1件</v>
          </cell>
          <cell r="K655">
            <v>46.6859</v>
          </cell>
        </row>
        <row r="656">
          <cell r="A656" t="str">
            <v>01.02.14.041</v>
          </cell>
          <cell r="B656" t="str">
            <v>C33D豪华型副驾右调角器2.01.339</v>
          </cell>
          <cell r="C656" t="str">
            <v>2.20</v>
          </cell>
          <cell r="D656" t="str">
            <v>湖南荣昌公司</v>
          </cell>
          <cell r="E656" t="str">
            <v>件</v>
          </cell>
          <cell r="F656">
            <v>178</v>
          </cell>
          <cell r="G656" t="str">
            <v>件</v>
          </cell>
          <cell r="H656" t="str">
            <v>178</v>
          </cell>
          <cell r="I656" t="str">
            <v>1</v>
          </cell>
          <cell r="J656" t="str">
            <v>178件</v>
          </cell>
          <cell r="K656">
            <v>35.7086</v>
          </cell>
        </row>
        <row r="657">
          <cell r="A657" t="str">
            <v>01.02.14.042</v>
          </cell>
          <cell r="B657" t="str">
            <v>C33D豪华型主驾右调角器2.01.337</v>
          </cell>
          <cell r="C657" t="str">
            <v>2.20</v>
          </cell>
          <cell r="D657" t="str">
            <v>湖南荣昌公司</v>
          </cell>
          <cell r="E657" t="str">
            <v>件</v>
          </cell>
          <cell r="F657">
            <v>121</v>
          </cell>
          <cell r="G657" t="str">
            <v>件</v>
          </cell>
          <cell r="H657" t="str">
            <v>121</v>
          </cell>
          <cell r="I657" t="str">
            <v>1</v>
          </cell>
          <cell r="J657" t="str">
            <v>121件</v>
          </cell>
          <cell r="K657">
            <v>35.8618</v>
          </cell>
        </row>
        <row r="658">
          <cell r="A658" t="str">
            <v>01.02.14.043</v>
          </cell>
          <cell r="B658" t="str">
            <v>C33D豪华型副驾左调角器2.01.338</v>
          </cell>
          <cell r="C658" t="str">
            <v>2.20</v>
          </cell>
          <cell r="D658" t="str">
            <v>湖南荣昌公司</v>
          </cell>
          <cell r="E658" t="str">
            <v>件</v>
          </cell>
          <cell r="F658">
            <v>178</v>
          </cell>
          <cell r="G658" t="str">
            <v>件</v>
          </cell>
          <cell r="H658" t="str">
            <v>178</v>
          </cell>
          <cell r="I658" t="str">
            <v>1</v>
          </cell>
          <cell r="J658" t="str">
            <v>178件</v>
          </cell>
          <cell r="K658">
            <v>44.4131</v>
          </cell>
        </row>
        <row r="659">
          <cell r="A659" t="str">
            <v>01.02.14.044</v>
          </cell>
          <cell r="B659" t="str">
            <v>C33D豪华型主驾左调角器2.01.367</v>
          </cell>
          <cell r="C659" t="str">
            <v>2.20</v>
          </cell>
          <cell r="D659" t="str">
            <v>湖南荣昌公司</v>
          </cell>
          <cell r="E659" t="str">
            <v>件</v>
          </cell>
          <cell r="F659">
            <v>131</v>
          </cell>
          <cell r="G659" t="str">
            <v>件</v>
          </cell>
          <cell r="H659" t="str">
            <v>131</v>
          </cell>
          <cell r="I659" t="str">
            <v>1</v>
          </cell>
          <cell r="J659" t="str">
            <v>131件</v>
          </cell>
          <cell r="K659">
            <v>44.4413</v>
          </cell>
        </row>
        <row r="660">
          <cell r="A660" t="str">
            <v>01.02.14.057</v>
          </cell>
          <cell r="B660" t="str">
            <v>C33DB-Z03主驾豪华2.01.934</v>
          </cell>
          <cell r="C660" t="str">
            <v>2.20</v>
          </cell>
          <cell r="D660" t="str">
            <v>湖南荣昌公司</v>
          </cell>
          <cell r="E660" t="str">
            <v>件</v>
          </cell>
          <cell r="F660">
            <v>108</v>
          </cell>
          <cell r="G660" t="str">
            <v>件</v>
          </cell>
          <cell r="H660" t="str">
            <v>108</v>
          </cell>
          <cell r="I660" t="str">
            <v>1</v>
          </cell>
          <cell r="J660" t="str">
            <v>108件</v>
          </cell>
          <cell r="K660">
            <v>87.5573</v>
          </cell>
        </row>
        <row r="661">
          <cell r="A661" t="str">
            <v>01.02.14.058</v>
          </cell>
          <cell r="B661" t="str">
            <v>C33DB-Z03副驾豪华2.01.933</v>
          </cell>
          <cell r="C661" t="str">
            <v>2.20</v>
          </cell>
          <cell r="D661" t="str">
            <v>湖南荣昌公司</v>
          </cell>
          <cell r="E661" t="str">
            <v>件</v>
          </cell>
          <cell r="F661">
            <v>174</v>
          </cell>
          <cell r="G661" t="str">
            <v>件</v>
          </cell>
          <cell r="H661" t="str">
            <v>174</v>
          </cell>
          <cell r="I661" t="str">
            <v>1</v>
          </cell>
          <cell r="J661" t="str">
            <v>174件</v>
          </cell>
          <cell r="K661">
            <v>25.9416</v>
          </cell>
        </row>
        <row r="662">
          <cell r="A662" t="str">
            <v>01.02.14.059</v>
          </cell>
          <cell r="B662" t="str">
            <v>C33DB-Z03舒适主座框</v>
          </cell>
          <cell r="C662" t="str">
            <v>2.20</v>
          </cell>
          <cell r="D662" t="str">
            <v>湖南荣昌公司</v>
          </cell>
          <cell r="E662" t="str">
            <v>件</v>
          </cell>
          <cell r="F662">
            <v>237</v>
          </cell>
          <cell r="G662" t="str">
            <v>件</v>
          </cell>
          <cell r="H662" t="str">
            <v>237</v>
          </cell>
          <cell r="I662" t="str">
            <v>1</v>
          </cell>
          <cell r="J662" t="str">
            <v>237件</v>
          </cell>
          <cell r="K662">
            <v>135.0606</v>
          </cell>
        </row>
        <row r="663">
          <cell r="A663" t="str">
            <v>01.02.14.059A</v>
          </cell>
          <cell r="B663" t="str">
            <v>C33DB-Z03舒适主座框（电泳）</v>
          </cell>
          <cell r="C663" t="str">
            <v>2.20</v>
          </cell>
          <cell r="D663" t="str">
            <v>湖南荣昌公司</v>
          </cell>
          <cell r="E663" t="str">
            <v>件</v>
          </cell>
          <cell r="F663">
            <v>503</v>
          </cell>
          <cell r="G663" t="str">
            <v>件</v>
          </cell>
          <cell r="H663" t="str">
            <v>503</v>
          </cell>
          <cell r="I663" t="str">
            <v>1</v>
          </cell>
          <cell r="J663" t="str">
            <v>503件</v>
          </cell>
          <cell r="K663">
            <v>152.3729</v>
          </cell>
        </row>
        <row r="664">
          <cell r="A664" t="str">
            <v>01.02.14.060</v>
          </cell>
          <cell r="B664" t="str">
            <v>C33DB-Z03舒适副座框</v>
          </cell>
          <cell r="C664" t="str">
            <v>2.20</v>
          </cell>
          <cell r="D664" t="str">
            <v>湖南荣昌公司</v>
          </cell>
          <cell r="E664" t="str">
            <v>件</v>
          </cell>
          <cell r="F664">
            <v>410</v>
          </cell>
          <cell r="G664" t="str">
            <v>件</v>
          </cell>
          <cell r="H664" t="str">
            <v>410</v>
          </cell>
          <cell r="I664" t="str">
            <v>1</v>
          </cell>
          <cell r="J664" t="str">
            <v>410件</v>
          </cell>
          <cell r="K664">
            <v>36.6105</v>
          </cell>
        </row>
        <row r="665">
          <cell r="A665" t="str">
            <v>01.02.14.060A</v>
          </cell>
          <cell r="B665" t="str">
            <v>C33DB-Z03舒适副座框（电泳）</v>
          </cell>
          <cell r="C665" t="str">
            <v>2.20</v>
          </cell>
          <cell r="D665" t="str">
            <v>湖南荣昌公司</v>
          </cell>
          <cell r="E665" t="str">
            <v>件</v>
          </cell>
          <cell r="F665">
            <v>517</v>
          </cell>
          <cell r="G665" t="str">
            <v>件</v>
          </cell>
          <cell r="H665" t="str">
            <v>517</v>
          </cell>
          <cell r="I665" t="str">
            <v>1</v>
          </cell>
          <cell r="J665" t="str">
            <v>517件</v>
          </cell>
          <cell r="K665">
            <v>44.0819</v>
          </cell>
        </row>
        <row r="666">
          <cell r="A666" t="str">
            <v>01.02.15.001</v>
          </cell>
          <cell r="B666" t="str">
            <v>C50四分背  基本型 01.01.0905</v>
          </cell>
          <cell r="C666" t="str">
            <v>2.03</v>
          </cell>
          <cell r="D666" t="str">
            <v>北京荣昌公司</v>
          </cell>
          <cell r="E666" t="str">
            <v>件</v>
          </cell>
          <cell r="F666">
            <v>-25</v>
          </cell>
          <cell r="G666" t="str">
            <v>件</v>
          </cell>
          <cell r="H666" t="str">
            <v>-25</v>
          </cell>
          <cell r="I666" t="str">
            <v>1</v>
          </cell>
          <cell r="J666" t="str">
            <v>-25件</v>
          </cell>
          <cell r="K666">
            <v>47.4971</v>
          </cell>
        </row>
        <row r="667">
          <cell r="A667" t="str">
            <v>01.02.15.001</v>
          </cell>
          <cell r="B667" t="str">
            <v>C50四分背  基本型 01.01.0905</v>
          </cell>
          <cell r="C667" t="str">
            <v>2.51</v>
          </cell>
          <cell r="D667" t="str">
            <v>天津光华智能库</v>
          </cell>
          <cell r="E667" t="str">
            <v>件</v>
          </cell>
          <cell r="F667">
            <v>2</v>
          </cell>
          <cell r="G667" t="str">
            <v>件</v>
          </cell>
          <cell r="H667" t="str">
            <v>2</v>
          </cell>
          <cell r="I667" t="str">
            <v>1</v>
          </cell>
          <cell r="J667" t="str">
            <v>2件</v>
          </cell>
          <cell r="K667">
            <v>47.4971</v>
          </cell>
        </row>
        <row r="668">
          <cell r="A668" t="str">
            <v>01.02.15.002</v>
          </cell>
          <cell r="B668" t="str">
            <v>C50六分背  基本型  01.01.0909</v>
          </cell>
          <cell r="C668" t="str">
            <v>2.03</v>
          </cell>
          <cell r="D668" t="str">
            <v>北京荣昌公司</v>
          </cell>
          <cell r="E668" t="str">
            <v>件</v>
          </cell>
          <cell r="F668">
            <v>-50</v>
          </cell>
          <cell r="G668" t="str">
            <v>件</v>
          </cell>
          <cell r="H668" t="str">
            <v>-50</v>
          </cell>
          <cell r="I668" t="str">
            <v>1</v>
          </cell>
          <cell r="J668" t="str">
            <v>-50件</v>
          </cell>
          <cell r="K668">
            <v>62.1892</v>
          </cell>
        </row>
        <row r="669">
          <cell r="A669" t="str">
            <v>01.02.15.002</v>
          </cell>
          <cell r="B669" t="str">
            <v>C50六分背  基本型  01.01.0909</v>
          </cell>
          <cell r="C669" t="str">
            <v>2.51</v>
          </cell>
          <cell r="D669" t="str">
            <v>天津光华智能库</v>
          </cell>
          <cell r="E669" t="str">
            <v>件</v>
          </cell>
          <cell r="F669">
            <v>-2</v>
          </cell>
          <cell r="G669" t="str">
            <v>件</v>
          </cell>
          <cell r="H669" t="str">
            <v>-2</v>
          </cell>
          <cell r="I669" t="str">
            <v>1</v>
          </cell>
          <cell r="J669" t="str">
            <v>-2件</v>
          </cell>
          <cell r="K669">
            <v>62.1892</v>
          </cell>
        </row>
        <row r="670">
          <cell r="A670" t="str">
            <v>01.02.16.001</v>
          </cell>
          <cell r="B670" t="str">
            <v>三排左座椅座垫骨架总成FTu201-7111  100    01.01.0798</v>
          </cell>
          <cell r="C670" t="str">
            <v>2.20</v>
          </cell>
          <cell r="D670" t="str">
            <v>湖南荣昌公司</v>
          </cell>
          <cell r="E670" t="str">
            <v>件</v>
          </cell>
          <cell r="F670">
            <v>12</v>
          </cell>
          <cell r="G670" t="str">
            <v>件</v>
          </cell>
          <cell r="H670" t="str">
            <v>12</v>
          </cell>
          <cell r="I670" t="str">
            <v>1</v>
          </cell>
          <cell r="J670" t="str">
            <v>12件</v>
          </cell>
          <cell r="K670">
            <v>33.6044</v>
          </cell>
        </row>
        <row r="671">
          <cell r="A671" t="str">
            <v>01.02.16.002</v>
          </cell>
          <cell r="B671" t="str">
            <v>三排右座椅座垫骨架总成FTu201-7121  100   01.01.0800</v>
          </cell>
          <cell r="C671" t="str">
            <v>2.20</v>
          </cell>
          <cell r="D671" t="str">
            <v>湖南荣昌公司</v>
          </cell>
          <cell r="E671" t="str">
            <v>件</v>
          </cell>
          <cell r="F671">
            <v>138</v>
          </cell>
          <cell r="G671" t="str">
            <v>件</v>
          </cell>
          <cell r="H671" t="str">
            <v>138</v>
          </cell>
          <cell r="I671" t="str">
            <v>1</v>
          </cell>
          <cell r="J671" t="str">
            <v>138件</v>
          </cell>
          <cell r="K671">
            <v>21.5329</v>
          </cell>
        </row>
        <row r="672">
          <cell r="A672" t="str">
            <v>01.02.16.003</v>
          </cell>
          <cell r="B672" t="str">
            <v>三排右座椅靠背骨架总成FTu201-7122  100    01.01.0801</v>
          </cell>
          <cell r="C672" t="str">
            <v>2.20</v>
          </cell>
          <cell r="D672" t="str">
            <v>湖南荣昌公司</v>
          </cell>
          <cell r="E672" t="str">
            <v>件</v>
          </cell>
          <cell r="F672">
            <v>-7</v>
          </cell>
          <cell r="G672" t="str">
            <v>件</v>
          </cell>
          <cell r="H672" t="str">
            <v>-7</v>
          </cell>
          <cell r="I672" t="str">
            <v>1</v>
          </cell>
          <cell r="J672" t="str">
            <v>-7件</v>
          </cell>
          <cell r="K672">
            <v>299.8614</v>
          </cell>
        </row>
        <row r="673">
          <cell r="A673" t="str">
            <v>01.02.16.004</v>
          </cell>
          <cell r="B673" t="str">
            <v>七人六分座骨架主体总成FTu201-7201  110   01.01.0796</v>
          </cell>
          <cell r="C673" t="str">
            <v>2.20</v>
          </cell>
          <cell r="D673" t="str">
            <v>湖南荣昌公司</v>
          </cell>
          <cell r="E673" t="str">
            <v>件</v>
          </cell>
          <cell r="F673">
            <v>73</v>
          </cell>
          <cell r="G673" t="str">
            <v>件</v>
          </cell>
          <cell r="H673" t="str">
            <v>73</v>
          </cell>
          <cell r="I673" t="str">
            <v>1</v>
          </cell>
          <cell r="J673" t="str">
            <v>73件</v>
          </cell>
          <cell r="K673">
            <v>122.5428</v>
          </cell>
        </row>
        <row r="674">
          <cell r="A674" t="str">
            <v>01.02.16.005</v>
          </cell>
          <cell r="B674" t="str">
            <v>六分扶手右固定架FTu201-7202 330   01.05.1171</v>
          </cell>
          <cell r="C674" t="str">
            <v>2.20</v>
          </cell>
          <cell r="D674" t="str">
            <v>湖南荣昌公司</v>
          </cell>
          <cell r="E674" t="str">
            <v>件</v>
          </cell>
          <cell r="F674">
            <v>89</v>
          </cell>
          <cell r="G674" t="str">
            <v>件</v>
          </cell>
          <cell r="H674" t="str">
            <v>89</v>
          </cell>
          <cell r="I674" t="str">
            <v>1</v>
          </cell>
          <cell r="J674" t="str">
            <v>89件</v>
          </cell>
          <cell r="K674">
            <v>2.8849</v>
          </cell>
        </row>
        <row r="675">
          <cell r="A675" t="str">
            <v>01.02.16.006</v>
          </cell>
          <cell r="B675" t="str">
            <v>六分左调角器总成FTu201-7205  110    01.05.1173</v>
          </cell>
          <cell r="C675" t="str">
            <v>2.20</v>
          </cell>
          <cell r="D675" t="str">
            <v>湖南荣昌公司</v>
          </cell>
          <cell r="E675" t="str">
            <v>件</v>
          </cell>
          <cell r="F675">
            <v>50</v>
          </cell>
          <cell r="G675" t="str">
            <v>件</v>
          </cell>
          <cell r="H675" t="str">
            <v>50</v>
          </cell>
          <cell r="I675" t="str">
            <v>1</v>
          </cell>
          <cell r="J675" t="str">
            <v>50件</v>
          </cell>
          <cell r="K675">
            <v>144.9336</v>
          </cell>
        </row>
        <row r="676">
          <cell r="A676" t="str">
            <v>01.02.16.007</v>
          </cell>
          <cell r="B676" t="str">
            <v>四分右调角器总成FTu201-7105  110   01.05.1162</v>
          </cell>
          <cell r="C676" t="str">
            <v>2.20</v>
          </cell>
          <cell r="D676" t="str">
            <v>湖南荣昌公司</v>
          </cell>
          <cell r="E676" t="str">
            <v>件</v>
          </cell>
          <cell r="F676">
            <v>110</v>
          </cell>
          <cell r="G676" t="str">
            <v>件</v>
          </cell>
          <cell r="H676" t="str">
            <v>110</v>
          </cell>
          <cell r="I676" t="str">
            <v>1</v>
          </cell>
          <cell r="J676" t="str">
            <v>110件</v>
          </cell>
          <cell r="K676">
            <v>140.9713</v>
          </cell>
        </row>
        <row r="677">
          <cell r="A677" t="str">
            <v>01.02.16.008</v>
          </cell>
          <cell r="B677" t="str">
            <v>七人地锁铰链总成（内）FTu201-7201  140 （五人通用）01.05.1159</v>
          </cell>
          <cell r="C677" t="str">
            <v>2.20</v>
          </cell>
          <cell r="D677" t="str">
            <v>湖南荣昌公司</v>
          </cell>
          <cell r="E677" t="str">
            <v>件</v>
          </cell>
          <cell r="F677">
            <v>34</v>
          </cell>
          <cell r="G677" t="str">
            <v>件</v>
          </cell>
          <cell r="H677" t="str">
            <v>34</v>
          </cell>
          <cell r="I677" t="str">
            <v>1</v>
          </cell>
          <cell r="J677" t="str">
            <v>34件</v>
          </cell>
          <cell r="K677">
            <v>16.5276</v>
          </cell>
        </row>
        <row r="678">
          <cell r="A678" t="str">
            <v>01.02.16.009</v>
          </cell>
          <cell r="B678" t="str">
            <v>七人地锁铰链总成（外）FTu201-7201  150  （五人通用） 01.05.1160</v>
          </cell>
          <cell r="C678" t="str">
            <v>2.20</v>
          </cell>
          <cell r="D678" t="str">
            <v>湖南荣昌公司</v>
          </cell>
          <cell r="E678" t="str">
            <v>件</v>
          </cell>
          <cell r="F678">
            <v>104</v>
          </cell>
          <cell r="G678" t="str">
            <v>件</v>
          </cell>
          <cell r="H678" t="str">
            <v>104</v>
          </cell>
          <cell r="I678" t="str">
            <v>1</v>
          </cell>
          <cell r="J678" t="str">
            <v>104件</v>
          </cell>
          <cell r="K678">
            <v>13.4549</v>
          </cell>
        </row>
        <row r="679">
          <cell r="A679" t="str">
            <v>01.02.16.010</v>
          </cell>
          <cell r="B679" t="str">
            <v>六分右地锁连接板总成FTu201-7201 121   01.05.1367</v>
          </cell>
          <cell r="C679" t="str">
            <v>2.20</v>
          </cell>
          <cell r="D679" t="str">
            <v>湖南荣昌公司</v>
          </cell>
          <cell r="E679" t="str">
            <v>件</v>
          </cell>
          <cell r="F679">
            <v>13</v>
          </cell>
          <cell r="G679" t="str">
            <v>件</v>
          </cell>
          <cell r="H679" t="str">
            <v>13</v>
          </cell>
          <cell r="I679" t="str">
            <v>1</v>
          </cell>
          <cell r="J679" t="str">
            <v>13件</v>
          </cell>
          <cell r="K679">
            <v>3.9797</v>
          </cell>
        </row>
        <row r="680">
          <cell r="A680" t="str">
            <v>01.02.16.012</v>
          </cell>
          <cell r="B680" t="str">
            <v>地锁解锁L总成FTu201-7201 600  01.05.1256</v>
          </cell>
          <cell r="C680" t="str">
            <v>2.20</v>
          </cell>
          <cell r="D680" t="str">
            <v>湖南荣昌公司</v>
          </cell>
          <cell r="E680" t="str">
            <v>件</v>
          </cell>
          <cell r="F680">
            <v>121</v>
          </cell>
          <cell r="G680" t="str">
            <v>件</v>
          </cell>
          <cell r="H680" t="str">
            <v>121</v>
          </cell>
          <cell r="I680" t="str">
            <v>1</v>
          </cell>
          <cell r="J680" t="str">
            <v>121件</v>
          </cell>
          <cell r="K680">
            <v>2.3582</v>
          </cell>
        </row>
        <row r="681">
          <cell r="A681" t="str">
            <v>01.02.16.013</v>
          </cell>
          <cell r="B681" t="str">
            <v>地锁解锁R总成FTu201-7101 600    01.05.1161</v>
          </cell>
          <cell r="C681" t="str">
            <v>2.20</v>
          </cell>
          <cell r="D681" t="str">
            <v>湖南荣昌公司</v>
          </cell>
          <cell r="E681" t="str">
            <v>件</v>
          </cell>
          <cell r="F681">
            <v>67</v>
          </cell>
          <cell r="G681" t="str">
            <v>件</v>
          </cell>
          <cell r="H681" t="str">
            <v>67</v>
          </cell>
          <cell r="I681" t="str">
            <v>1</v>
          </cell>
          <cell r="J681" t="str">
            <v>67件</v>
          </cell>
          <cell r="K681">
            <v>2.3225</v>
          </cell>
        </row>
        <row r="682">
          <cell r="A682" t="str">
            <v>01.02.16.014</v>
          </cell>
          <cell r="B682" t="str">
            <v>四分左地锁连接板总成FTu201-7101 123   01.05.1366</v>
          </cell>
          <cell r="C682" t="str">
            <v>2.20</v>
          </cell>
          <cell r="D682" t="str">
            <v>湖南荣昌公司</v>
          </cell>
          <cell r="E682" t="str">
            <v>件</v>
          </cell>
          <cell r="F682">
            <v>105</v>
          </cell>
          <cell r="G682" t="str">
            <v>件</v>
          </cell>
          <cell r="H682" t="str">
            <v>105</v>
          </cell>
          <cell r="I682" t="str">
            <v>1</v>
          </cell>
          <cell r="J682" t="str">
            <v>105件</v>
          </cell>
          <cell r="K682">
            <v>2.7784</v>
          </cell>
        </row>
        <row r="683">
          <cell r="A683" t="str">
            <v>01.02.16.015</v>
          </cell>
          <cell r="B683" t="str">
            <v>二排四分靠背骨架总成FTu201-7102 100   01.01.0795</v>
          </cell>
          <cell r="C683" t="str">
            <v>2.20</v>
          </cell>
          <cell r="D683" t="str">
            <v>湖南荣昌公司</v>
          </cell>
          <cell r="E683" t="str">
            <v>件</v>
          </cell>
          <cell r="F683">
            <v>68</v>
          </cell>
          <cell r="G683" t="str">
            <v>件</v>
          </cell>
          <cell r="H683" t="str">
            <v>68</v>
          </cell>
          <cell r="I683" t="str">
            <v>1</v>
          </cell>
          <cell r="J683" t="str">
            <v>68件</v>
          </cell>
          <cell r="K683">
            <v>58.8181</v>
          </cell>
        </row>
        <row r="684">
          <cell r="A684" t="str">
            <v>01.02.16.016</v>
          </cell>
          <cell r="B684" t="str">
            <v>七人四分座骨架主体总成FTu201-7101 110   01.01.0794</v>
          </cell>
          <cell r="C684" t="str">
            <v>2.20</v>
          </cell>
          <cell r="D684" t="str">
            <v>湖南荣昌公司</v>
          </cell>
          <cell r="E684" t="str">
            <v>件</v>
          </cell>
          <cell r="F684">
            <v>55</v>
          </cell>
          <cell r="G684" t="str">
            <v>件</v>
          </cell>
          <cell r="H684" t="str">
            <v>55</v>
          </cell>
          <cell r="I684" t="str">
            <v>1</v>
          </cell>
          <cell r="J684" t="str">
            <v>55件</v>
          </cell>
          <cell r="K684">
            <v>50.0991</v>
          </cell>
        </row>
        <row r="685">
          <cell r="A685" t="str">
            <v>01.02.16.018</v>
          </cell>
          <cell r="B685" t="str">
            <v>三排左座椅地脚焊接总成FTu201-7115 000   01.01.0802</v>
          </cell>
          <cell r="C685" t="str">
            <v>2.20</v>
          </cell>
          <cell r="D685" t="str">
            <v>湖南荣昌公司</v>
          </cell>
          <cell r="E685" t="str">
            <v>件</v>
          </cell>
          <cell r="F685">
            <v>8</v>
          </cell>
          <cell r="G685" t="str">
            <v>件</v>
          </cell>
          <cell r="H685" t="str">
            <v>8</v>
          </cell>
          <cell r="I685" t="str">
            <v>1</v>
          </cell>
          <cell r="J685" t="str">
            <v>8件</v>
          </cell>
          <cell r="K685">
            <v>191.907</v>
          </cell>
        </row>
        <row r="686">
          <cell r="A686" t="str">
            <v>01.02.16.019</v>
          </cell>
          <cell r="B686" t="str">
            <v>三排座垫翻转支架总成FTu201-7111  400   01.05.1355</v>
          </cell>
          <cell r="C686" t="str">
            <v>2.20</v>
          </cell>
          <cell r="D686" t="str">
            <v>湖南荣昌公司</v>
          </cell>
          <cell r="E686" t="str">
            <v>件</v>
          </cell>
          <cell r="F686">
            <v>288</v>
          </cell>
          <cell r="G686" t="str">
            <v>件</v>
          </cell>
          <cell r="H686" t="str">
            <v>288</v>
          </cell>
          <cell r="I686" t="str">
            <v>1</v>
          </cell>
          <cell r="J686" t="str">
            <v>288件</v>
          </cell>
          <cell r="K686">
            <v>7.3144</v>
          </cell>
        </row>
        <row r="687">
          <cell r="A687" t="str">
            <v>01.02.16.020</v>
          </cell>
          <cell r="B687" t="str">
            <v>三排左座椅靠背骨架总成FTu201-7112  100   01.01.0799</v>
          </cell>
          <cell r="C687" t="str">
            <v>2.20</v>
          </cell>
          <cell r="D687" t="str">
            <v>湖南荣昌公司</v>
          </cell>
          <cell r="E687" t="str">
            <v>件</v>
          </cell>
          <cell r="F687">
            <v>37</v>
          </cell>
          <cell r="G687" t="str">
            <v>件</v>
          </cell>
          <cell r="H687" t="str">
            <v>37</v>
          </cell>
          <cell r="I687" t="str">
            <v>1</v>
          </cell>
          <cell r="J687" t="str">
            <v>37件</v>
          </cell>
          <cell r="K687">
            <v>137.2308</v>
          </cell>
        </row>
        <row r="688">
          <cell r="A688" t="str">
            <v>01.02.16.021</v>
          </cell>
          <cell r="B688" t="str">
            <v>二排六分靠背骨架总成FTu201-7202  100   01.01.0797</v>
          </cell>
          <cell r="C688" t="str">
            <v>2.20</v>
          </cell>
          <cell r="D688" t="str">
            <v>湖南荣昌公司</v>
          </cell>
          <cell r="E688" t="str">
            <v>件</v>
          </cell>
          <cell r="F688">
            <v>64</v>
          </cell>
          <cell r="G688" t="str">
            <v>件</v>
          </cell>
          <cell r="H688" t="str">
            <v>64</v>
          </cell>
          <cell r="I688" t="str">
            <v>1</v>
          </cell>
          <cell r="J688" t="str">
            <v>64件</v>
          </cell>
          <cell r="K688">
            <v>116.3144</v>
          </cell>
        </row>
        <row r="689">
          <cell r="A689" t="str">
            <v>01.02.16.022</v>
          </cell>
          <cell r="B689" t="str">
            <v>四分靠背铰链连接总成FTU201-7105 120   01.05.1163</v>
          </cell>
          <cell r="C689" t="str">
            <v>2.20</v>
          </cell>
          <cell r="D689" t="str">
            <v>湖南荣昌公司</v>
          </cell>
          <cell r="E689" t="str">
            <v>件</v>
          </cell>
          <cell r="F689">
            <v>47</v>
          </cell>
          <cell r="G689" t="str">
            <v>件</v>
          </cell>
          <cell r="H689" t="str">
            <v>47</v>
          </cell>
          <cell r="I689" t="str">
            <v>1</v>
          </cell>
          <cell r="J689" t="str">
            <v>47件</v>
          </cell>
          <cell r="K689">
            <v>17.4849</v>
          </cell>
        </row>
        <row r="690">
          <cell r="A690" t="str">
            <v>01.02.16.023</v>
          </cell>
          <cell r="B690" t="str">
            <v>六分右调角器总成FTU201-7205 120  01.05.1429</v>
          </cell>
          <cell r="C690" t="str">
            <v>2.20</v>
          </cell>
          <cell r="D690" t="str">
            <v>湖南荣昌公司</v>
          </cell>
          <cell r="E690" t="str">
            <v>件</v>
          </cell>
          <cell r="F690">
            <v>14</v>
          </cell>
          <cell r="G690" t="str">
            <v>件</v>
          </cell>
          <cell r="H690" t="str">
            <v>14</v>
          </cell>
          <cell r="I690" t="str">
            <v>1</v>
          </cell>
          <cell r="J690" t="str">
            <v>14件</v>
          </cell>
          <cell r="K690">
            <v>191.0521</v>
          </cell>
        </row>
        <row r="691">
          <cell r="A691" t="str">
            <v>01.02.16.024</v>
          </cell>
          <cell r="B691" t="str">
            <v>三排右座椅地脚焊接总成 FTU201-7125  000  01.01.0803</v>
          </cell>
          <cell r="C691" t="str">
            <v>2.20</v>
          </cell>
          <cell r="D691" t="str">
            <v>湖南荣昌公司</v>
          </cell>
          <cell r="E691" t="str">
            <v>件</v>
          </cell>
          <cell r="F691">
            <v>8</v>
          </cell>
          <cell r="G691" t="str">
            <v>件</v>
          </cell>
          <cell r="H691" t="str">
            <v>8</v>
          </cell>
          <cell r="I691" t="str">
            <v>1</v>
          </cell>
          <cell r="J691" t="str">
            <v>8件</v>
          </cell>
          <cell r="K691">
            <v>59.0156</v>
          </cell>
        </row>
        <row r="692">
          <cell r="A692" t="str">
            <v>01.02.17.001</v>
          </cell>
          <cell r="B692" t="str">
            <v>K1副驾座左侧支架</v>
          </cell>
          <cell r="C692" t="str">
            <v>1.06</v>
          </cell>
          <cell r="D692" t="str">
            <v>潍坊荣昌公司</v>
          </cell>
          <cell r="E692" t="str">
            <v>件</v>
          </cell>
          <cell r="F692">
            <v>753</v>
          </cell>
          <cell r="G692" t="str">
            <v>件</v>
          </cell>
          <cell r="H692" t="str">
            <v>753</v>
          </cell>
          <cell r="I692" t="str">
            <v>1</v>
          </cell>
          <cell r="J692" t="str">
            <v>753件</v>
          </cell>
          <cell r="K692">
            <v>7.9969</v>
          </cell>
        </row>
        <row r="693">
          <cell r="A693" t="str">
            <v>01.02.17.002</v>
          </cell>
          <cell r="B693" t="str">
            <v>K1副驾座右侧支架</v>
          </cell>
          <cell r="C693" t="str">
            <v>1.06</v>
          </cell>
          <cell r="D693" t="str">
            <v>潍坊荣昌公司</v>
          </cell>
          <cell r="E693" t="str">
            <v>件</v>
          </cell>
          <cell r="F693">
            <v>935</v>
          </cell>
          <cell r="G693" t="str">
            <v>件</v>
          </cell>
          <cell r="H693" t="str">
            <v>935</v>
          </cell>
          <cell r="I693" t="str">
            <v>1</v>
          </cell>
          <cell r="J693" t="str">
            <v>935件</v>
          </cell>
          <cell r="K693">
            <v>8.3109</v>
          </cell>
        </row>
        <row r="694">
          <cell r="A694" t="str">
            <v>01.02.17.004</v>
          </cell>
          <cell r="B694" t="str">
            <v>K1手柄轴</v>
          </cell>
          <cell r="C694" t="str">
            <v>1.06</v>
          </cell>
          <cell r="D694" t="str">
            <v>潍坊荣昌公司</v>
          </cell>
          <cell r="E694" t="str">
            <v>件</v>
          </cell>
          <cell r="F694">
            <v>201</v>
          </cell>
          <cell r="G694" t="str">
            <v>件</v>
          </cell>
          <cell r="H694" t="str">
            <v>201</v>
          </cell>
          <cell r="I694" t="str">
            <v>1</v>
          </cell>
          <cell r="J694" t="str">
            <v>201件</v>
          </cell>
          <cell r="K694">
            <v>4.4412</v>
          </cell>
        </row>
        <row r="695">
          <cell r="A695" t="str">
            <v>01.02.19.003A</v>
          </cell>
          <cell r="B695" t="str">
            <v>C32B六项主驾座骨架总成（电泳）</v>
          </cell>
          <cell r="C695" t="str">
            <v>2.20</v>
          </cell>
          <cell r="D695" t="str">
            <v>湖南荣昌公司</v>
          </cell>
          <cell r="E695" t="str">
            <v>件</v>
          </cell>
          <cell r="F695">
            <v>-15</v>
          </cell>
          <cell r="G695" t="str">
            <v>件</v>
          </cell>
          <cell r="H695" t="str">
            <v>-15</v>
          </cell>
          <cell r="I695" t="str">
            <v>1</v>
          </cell>
          <cell r="J695" t="str">
            <v>-15件</v>
          </cell>
          <cell r="K695">
            <v>251.8064</v>
          </cell>
        </row>
        <row r="696">
          <cell r="A696" t="str">
            <v>01.02.19.004A</v>
          </cell>
          <cell r="B696" t="str">
            <v>C32B六项副驾座框总成（电泳）</v>
          </cell>
          <cell r="C696" t="str">
            <v>2.20</v>
          </cell>
          <cell r="D696" t="str">
            <v>湖南荣昌公司</v>
          </cell>
          <cell r="E696" t="str">
            <v>件</v>
          </cell>
          <cell r="F696">
            <v>12</v>
          </cell>
          <cell r="G696" t="str">
            <v>件</v>
          </cell>
          <cell r="H696" t="str">
            <v>12</v>
          </cell>
          <cell r="I696" t="str">
            <v>1</v>
          </cell>
          <cell r="J696" t="str">
            <v>12件</v>
          </cell>
          <cell r="K696">
            <v>161.7503</v>
          </cell>
        </row>
        <row r="697">
          <cell r="A697" t="str">
            <v>01.02.19.005</v>
          </cell>
          <cell r="B697" t="str">
            <v>C32B四项主驾座骨架总成2.01.519</v>
          </cell>
          <cell r="C697" t="str">
            <v>2.20</v>
          </cell>
          <cell r="D697" t="str">
            <v>湖南荣昌公司</v>
          </cell>
          <cell r="E697" t="str">
            <v>件</v>
          </cell>
          <cell r="F697">
            <v>44</v>
          </cell>
          <cell r="G697" t="str">
            <v>件</v>
          </cell>
          <cell r="H697" t="str">
            <v>44</v>
          </cell>
          <cell r="I697" t="str">
            <v>1</v>
          </cell>
          <cell r="J697" t="str">
            <v>44件</v>
          </cell>
          <cell r="K697">
            <v>140.5425</v>
          </cell>
        </row>
        <row r="698">
          <cell r="A698" t="str">
            <v>01.02.19.008</v>
          </cell>
          <cell r="B698" t="str">
            <v>C32B六分侧装支架9.04.002</v>
          </cell>
          <cell r="C698" t="str">
            <v>2.20</v>
          </cell>
          <cell r="D698" t="str">
            <v>湖南荣昌公司</v>
          </cell>
          <cell r="E698" t="str">
            <v>件</v>
          </cell>
          <cell r="F698">
            <v>-403</v>
          </cell>
          <cell r="G698" t="str">
            <v>件</v>
          </cell>
          <cell r="H698" t="str">
            <v>-403</v>
          </cell>
          <cell r="I698" t="str">
            <v>1</v>
          </cell>
          <cell r="J698" t="str">
            <v>-403件</v>
          </cell>
          <cell r="K698">
            <v>6.0254</v>
          </cell>
        </row>
        <row r="699">
          <cell r="A699" t="str">
            <v>01.02.19.009</v>
          </cell>
          <cell r="B699" t="str">
            <v>C32B四分侧装支架9.04.003</v>
          </cell>
          <cell r="C699" t="str">
            <v>2.20</v>
          </cell>
          <cell r="D699" t="str">
            <v>湖南荣昌公司</v>
          </cell>
          <cell r="E699" t="str">
            <v>件</v>
          </cell>
          <cell r="F699">
            <v>-759</v>
          </cell>
          <cell r="G699" t="str">
            <v>件</v>
          </cell>
          <cell r="H699" t="str">
            <v>-759</v>
          </cell>
          <cell r="I699" t="str">
            <v>1</v>
          </cell>
          <cell r="J699" t="str">
            <v>-759件</v>
          </cell>
          <cell r="K699">
            <v>5.844</v>
          </cell>
        </row>
        <row r="700">
          <cell r="A700" t="str">
            <v>01.02.19.010</v>
          </cell>
          <cell r="B700" t="str">
            <v>C32B中间装车支架9.04.001</v>
          </cell>
          <cell r="C700" t="str">
            <v>2.20</v>
          </cell>
          <cell r="D700" t="str">
            <v>湖南荣昌公司</v>
          </cell>
          <cell r="E700" t="str">
            <v>件</v>
          </cell>
          <cell r="F700">
            <v>-1002</v>
          </cell>
          <cell r="G700" t="str">
            <v>件</v>
          </cell>
          <cell r="H700" t="str">
            <v>-1,002</v>
          </cell>
          <cell r="I700" t="str">
            <v>1</v>
          </cell>
          <cell r="J700" t="str">
            <v>-1002件</v>
          </cell>
          <cell r="K700">
            <v>3.4884</v>
          </cell>
        </row>
        <row r="701">
          <cell r="A701" t="str">
            <v>01.02.19.016A</v>
          </cell>
          <cell r="B701" t="str">
            <v>C32B四项副驾座骨架总成（电泳）</v>
          </cell>
          <cell r="C701" t="str">
            <v>2.20</v>
          </cell>
          <cell r="D701" t="str">
            <v>湖南荣昌公司</v>
          </cell>
          <cell r="E701" t="str">
            <v>件</v>
          </cell>
          <cell r="F701">
            <v>-70</v>
          </cell>
          <cell r="G701" t="str">
            <v>件</v>
          </cell>
          <cell r="H701" t="str">
            <v>-70</v>
          </cell>
          <cell r="I701" t="str">
            <v>1</v>
          </cell>
          <cell r="J701" t="str">
            <v>-70件</v>
          </cell>
          <cell r="K701">
            <v>144.8808</v>
          </cell>
        </row>
        <row r="702">
          <cell r="A702" t="str">
            <v>01.02.19.017</v>
          </cell>
          <cell r="B702" t="str">
            <v>C32B主驾右侧调角器总成（共用）2.01.577</v>
          </cell>
          <cell r="C702" t="str">
            <v>2.20</v>
          </cell>
          <cell r="D702" t="str">
            <v>湖南荣昌公司</v>
          </cell>
          <cell r="E702" t="str">
            <v>件</v>
          </cell>
          <cell r="F702">
            <v>3243</v>
          </cell>
          <cell r="G702" t="str">
            <v>件</v>
          </cell>
          <cell r="H702" t="str">
            <v>3,243</v>
          </cell>
          <cell r="I702" t="str">
            <v>1</v>
          </cell>
          <cell r="J702" t="str">
            <v>3243件</v>
          </cell>
          <cell r="K702">
            <v>33.9067</v>
          </cell>
        </row>
        <row r="703">
          <cell r="A703" t="str">
            <v>01.02.19.018</v>
          </cell>
          <cell r="B703" t="str">
            <v>C32B副驾左侧调角器总成（共用）2.01.580</v>
          </cell>
          <cell r="C703" t="str">
            <v>2.20</v>
          </cell>
          <cell r="D703" t="str">
            <v>湖南荣昌公司</v>
          </cell>
          <cell r="E703" t="str">
            <v>件</v>
          </cell>
          <cell r="F703">
            <v>3506</v>
          </cell>
          <cell r="G703" t="str">
            <v>件</v>
          </cell>
          <cell r="H703" t="str">
            <v>3,506</v>
          </cell>
          <cell r="I703" t="str">
            <v>1</v>
          </cell>
          <cell r="J703" t="str">
            <v>3506件</v>
          </cell>
          <cell r="K703">
            <v>33.851</v>
          </cell>
        </row>
        <row r="704">
          <cell r="A704" t="str">
            <v>01.02.19.019</v>
          </cell>
          <cell r="B704" t="str">
            <v>C32B主驾左侧调角器（六项带气囊）2.01.578</v>
          </cell>
          <cell r="C704" t="str">
            <v>2.20</v>
          </cell>
          <cell r="D704" t="str">
            <v>湖南荣昌公司</v>
          </cell>
          <cell r="E704" t="str">
            <v>件</v>
          </cell>
          <cell r="F704">
            <v>38</v>
          </cell>
          <cell r="G704" t="str">
            <v>件</v>
          </cell>
          <cell r="H704" t="str">
            <v>38</v>
          </cell>
          <cell r="I704" t="str">
            <v>1</v>
          </cell>
          <cell r="J704" t="str">
            <v>38件</v>
          </cell>
          <cell r="K704">
            <v>34.9623</v>
          </cell>
        </row>
        <row r="705">
          <cell r="A705" t="str">
            <v>01.02.19.020</v>
          </cell>
          <cell r="B705" t="str">
            <v>C32B主驾左侧调角器（四项无气囊）2.01.576</v>
          </cell>
          <cell r="C705" t="str">
            <v>2.20</v>
          </cell>
          <cell r="D705" t="str">
            <v>湖南荣昌公司</v>
          </cell>
          <cell r="E705" t="str">
            <v>件</v>
          </cell>
          <cell r="F705">
            <v>3163</v>
          </cell>
          <cell r="G705" t="str">
            <v>件</v>
          </cell>
          <cell r="H705" t="str">
            <v>3,163</v>
          </cell>
          <cell r="I705" t="str">
            <v>1</v>
          </cell>
          <cell r="J705" t="str">
            <v>3163件</v>
          </cell>
          <cell r="K705">
            <v>35.4365</v>
          </cell>
        </row>
        <row r="706">
          <cell r="A706" t="str">
            <v>01.02.19.021</v>
          </cell>
          <cell r="B706" t="str">
            <v>C32B副驾右侧调角器（六项带气囊）2.01.581</v>
          </cell>
          <cell r="C706" t="str">
            <v>2.20</v>
          </cell>
          <cell r="D706" t="str">
            <v>湖南荣昌公司</v>
          </cell>
          <cell r="E706" t="str">
            <v>件</v>
          </cell>
          <cell r="F706">
            <v>228</v>
          </cell>
          <cell r="G706" t="str">
            <v>件</v>
          </cell>
          <cell r="H706" t="str">
            <v>228</v>
          </cell>
          <cell r="I706" t="str">
            <v>1</v>
          </cell>
          <cell r="J706" t="str">
            <v>228件</v>
          </cell>
          <cell r="K706">
            <v>14.6291</v>
          </cell>
        </row>
        <row r="707">
          <cell r="A707" t="str">
            <v>01.02.19.022</v>
          </cell>
          <cell r="B707" t="str">
            <v>C32B副驾右侧调角器（四项无气囊）2.01.579</v>
          </cell>
          <cell r="C707" t="str">
            <v>2.20</v>
          </cell>
          <cell r="D707" t="str">
            <v>湖南荣昌公司</v>
          </cell>
          <cell r="E707" t="str">
            <v>件</v>
          </cell>
          <cell r="F707">
            <v>3247</v>
          </cell>
          <cell r="G707" t="str">
            <v>件</v>
          </cell>
          <cell r="H707" t="str">
            <v>3,247</v>
          </cell>
          <cell r="I707" t="str">
            <v>1</v>
          </cell>
          <cell r="J707" t="str">
            <v>3247件</v>
          </cell>
          <cell r="K707">
            <v>33.9759</v>
          </cell>
        </row>
        <row r="708">
          <cell r="A708" t="str">
            <v>01.02.19.026</v>
          </cell>
          <cell r="B708" t="str">
            <v>C32B六分侧铰链总成2.01.641</v>
          </cell>
          <cell r="C708" t="str">
            <v>2.20</v>
          </cell>
          <cell r="D708" t="str">
            <v>湖南荣昌公司</v>
          </cell>
          <cell r="E708" t="str">
            <v>件</v>
          </cell>
          <cell r="F708">
            <v>-657</v>
          </cell>
          <cell r="G708" t="str">
            <v>件</v>
          </cell>
          <cell r="H708" t="str">
            <v>-657</v>
          </cell>
          <cell r="I708" t="str">
            <v>1</v>
          </cell>
          <cell r="J708" t="str">
            <v>-657件</v>
          </cell>
          <cell r="K708">
            <v>3.6328</v>
          </cell>
        </row>
        <row r="709">
          <cell r="A709" t="str">
            <v>01.02.19.027</v>
          </cell>
          <cell r="B709" t="str">
            <v>C32B六分中间铰链总成2.01.642</v>
          </cell>
          <cell r="C709" t="str">
            <v>2.20</v>
          </cell>
          <cell r="D709" t="str">
            <v>湖南荣昌公司</v>
          </cell>
          <cell r="E709" t="str">
            <v>件</v>
          </cell>
          <cell r="F709">
            <v>8</v>
          </cell>
          <cell r="G709" t="str">
            <v>件</v>
          </cell>
          <cell r="H709" t="str">
            <v>8</v>
          </cell>
          <cell r="I709" t="str">
            <v>1</v>
          </cell>
          <cell r="J709" t="str">
            <v>8件</v>
          </cell>
          <cell r="K709">
            <v>8.1763</v>
          </cell>
        </row>
        <row r="710">
          <cell r="A710" t="str">
            <v>01.02.19.028</v>
          </cell>
          <cell r="B710" t="str">
            <v>C32B四分标识固定板总成2.01.649</v>
          </cell>
          <cell r="C710" t="str">
            <v>2.20</v>
          </cell>
          <cell r="D710" t="str">
            <v>湖南荣昌公司</v>
          </cell>
          <cell r="E710" t="str">
            <v>件</v>
          </cell>
          <cell r="F710">
            <v>852</v>
          </cell>
          <cell r="G710" t="str">
            <v>件</v>
          </cell>
          <cell r="H710" t="str">
            <v>852</v>
          </cell>
          <cell r="I710" t="str">
            <v>1</v>
          </cell>
          <cell r="J710" t="str">
            <v>852件</v>
          </cell>
          <cell r="K710">
            <v>1.9896</v>
          </cell>
        </row>
        <row r="711">
          <cell r="A711" t="str">
            <v>01.02.19.029</v>
          </cell>
          <cell r="B711" t="str">
            <v>C32B六分标识固定板总成2.01.650</v>
          </cell>
          <cell r="C711" t="str">
            <v>2.20</v>
          </cell>
          <cell r="D711" t="str">
            <v>湖南荣昌公司</v>
          </cell>
          <cell r="E711" t="str">
            <v>件</v>
          </cell>
          <cell r="F711">
            <v>-1288</v>
          </cell>
          <cell r="G711" t="str">
            <v>件</v>
          </cell>
          <cell r="H711" t="str">
            <v>-1,288</v>
          </cell>
          <cell r="I711" t="str">
            <v>1</v>
          </cell>
          <cell r="J711" t="str">
            <v>-1288件</v>
          </cell>
          <cell r="K711">
            <v>1.8708</v>
          </cell>
        </row>
        <row r="712">
          <cell r="A712" t="str">
            <v>01.02.19.030</v>
          </cell>
          <cell r="B712" t="str">
            <v>C32B四分侧铰链总成2.01.643</v>
          </cell>
          <cell r="C712" t="str">
            <v>2.20</v>
          </cell>
          <cell r="D712" t="str">
            <v>湖南荣昌公司</v>
          </cell>
          <cell r="E712" t="str">
            <v>件</v>
          </cell>
          <cell r="F712">
            <v>-1066</v>
          </cell>
          <cell r="G712" t="str">
            <v>件</v>
          </cell>
          <cell r="H712" t="str">
            <v>-1,066</v>
          </cell>
          <cell r="I712" t="str">
            <v>1</v>
          </cell>
          <cell r="J712" t="str">
            <v>-1066件</v>
          </cell>
          <cell r="K712">
            <v>2.9289</v>
          </cell>
        </row>
        <row r="713">
          <cell r="A713" t="str">
            <v>01.02.19.031</v>
          </cell>
          <cell r="B713" t="str">
            <v>C32B四分中间铰链总成2.01.644</v>
          </cell>
          <cell r="C713" t="str">
            <v>2.20</v>
          </cell>
          <cell r="D713" t="str">
            <v>湖南荣昌公司</v>
          </cell>
          <cell r="E713" t="str">
            <v>件</v>
          </cell>
          <cell r="F713">
            <v>1696</v>
          </cell>
          <cell r="G713" t="str">
            <v>件</v>
          </cell>
          <cell r="H713" t="str">
            <v>1,696</v>
          </cell>
          <cell r="I713" t="str">
            <v>1</v>
          </cell>
          <cell r="J713" t="str">
            <v>1696件</v>
          </cell>
          <cell r="K713">
            <v>3.2801</v>
          </cell>
        </row>
        <row r="714">
          <cell r="A714" t="str">
            <v>01.02.19.032</v>
          </cell>
          <cell r="B714" t="str">
            <v>C32B主驾调角器手柄2.01.584</v>
          </cell>
          <cell r="C714" t="str">
            <v>2.20</v>
          </cell>
          <cell r="D714" t="str">
            <v>湖南荣昌公司</v>
          </cell>
          <cell r="E714" t="str">
            <v>件</v>
          </cell>
          <cell r="F714">
            <v>2932</v>
          </cell>
          <cell r="G714" t="str">
            <v>件</v>
          </cell>
          <cell r="H714" t="str">
            <v>2,932</v>
          </cell>
          <cell r="I714" t="str">
            <v>1</v>
          </cell>
          <cell r="J714" t="str">
            <v>2932件</v>
          </cell>
          <cell r="K714">
            <v>0.9002</v>
          </cell>
        </row>
        <row r="715">
          <cell r="A715" t="str">
            <v>01.02.19.033</v>
          </cell>
          <cell r="B715" t="str">
            <v>C32B副驾调角器手柄2.01.585</v>
          </cell>
          <cell r="C715" t="str">
            <v>2.20</v>
          </cell>
          <cell r="D715" t="str">
            <v>湖南荣昌公司</v>
          </cell>
          <cell r="E715" t="str">
            <v>件</v>
          </cell>
          <cell r="F715">
            <v>-301</v>
          </cell>
          <cell r="G715" t="str">
            <v>件</v>
          </cell>
          <cell r="H715" t="str">
            <v>-301</v>
          </cell>
          <cell r="I715" t="str">
            <v>1</v>
          </cell>
          <cell r="J715" t="str">
            <v>-301件</v>
          </cell>
          <cell r="K715">
            <v>1.4364</v>
          </cell>
        </row>
        <row r="716">
          <cell r="A716" t="str">
            <v>01.02.19.038</v>
          </cell>
          <cell r="B716" t="str">
            <v>C32B副驾调角器手柄（富昌泰）</v>
          </cell>
          <cell r="C716" t="str">
            <v>2.20</v>
          </cell>
          <cell r="D716" t="str">
            <v>湖南荣昌公司</v>
          </cell>
          <cell r="E716" t="str">
            <v>件</v>
          </cell>
          <cell r="F716">
            <v>-2230</v>
          </cell>
          <cell r="G716" t="str">
            <v>件</v>
          </cell>
          <cell r="H716" t="str">
            <v>-2,230</v>
          </cell>
          <cell r="I716" t="str">
            <v>1</v>
          </cell>
          <cell r="J716" t="str">
            <v>-2230件</v>
          </cell>
          <cell r="K716">
            <v>19.3689</v>
          </cell>
        </row>
        <row r="717">
          <cell r="A717" t="str">
            <v>01.02.19.039</v>
          </cell>
          <cell r="B717" t="str">
            <v>C32B主驾调角器手柄（富昌泰）</v>
          </cell>
          <cell r="C717" t="str">
            <v>2.20</v>
          </cell>
          <cell r="D717" t="str">
            <v>湖南荣昌公司</v>
          </cell>
          <cell r="E717" t="str">
            <v>件</v>
          </cell>
          <cell r="F717">
            <v>-457</v>
          </cell>
          <cell r="G717" t="str">
            <v>件</v>
          </cell>
          <cell r="H717" t="str">
            <v>-457</v>
          </cell>
          <cell r="I717" t="str">
            <v>1</v>
          </cell>
          <cell r="J717" t="str">
            <v>-457件</v>
          </cell>
          <cell r="K717">
            <v>18.7162</v>
          </cell>
        </row>
        <row r="718">
          <cell r="A718" t="str">
            <v>01.02.19.040</v>
          </cell>
          <cell r="B718" t="str">
            <v>C32B主驾右侧调角器总成（共用）（富昌泰）</v>
          </cell>
          <cell r="C718" t="str">
            <v>2.20</v>
          </cell>
          <cell r="D718" t="str">
            <v>湖南荣昌公司</v>
          </cell>
          <cell r="E718" t="str">
            <v>件</v>
          </cell>
          <cell r="F718">
            <v>867</v>
          </cell>
          <cell r="G718" t="str">
            <v>件</v>
          </cell>
          <cell r="H718" t="str">
            <v>867</v>
          </cell>
          <cell r="I718" t="str">
            <v>1</v>
          </cell>
          <cell r="J718" t="str">
            <v>867件</v>
          </cell>
          <cell r="K718">
            <v>38.3759</v>
          </cell>
        </row>
        <row r="719">
          <cell r="A719" t="str">
            <v>01.02.19.041</v>
          </cell>
          <cell r="B719" t="str">
            <v>C32B副驾左侧调角器总成（共用）（富昌泰）</v>
          </cell>
          <cell r="C719" t="str">
            <v>2.20</v>
          </cell>
          <cell r="D719" t="str">
            <v>湖南荣昌公司</v>
          </cell>
          <cell r="E719" t="str">
            <v>件</v>
          </cell>
          <cell r="F719">
            <v>751</v>
          </cell>
          <cell r="G719" t="str">
            <v>件</v>
          </cell>
          <cell r="H719" t="str">
            <v>751</v>
          </cell>
          <cell r="I719" t="str">
            <v>1</v>
          </cell>
          <cell r="J719" t="str">
            <v>751件</v>
          </cell>
          <cell r="K719">
            <v>33.5655</v>
          </cell>
        </row>
        <row r="720">
          <cell r="A720" t="str">
            <v>01.02.19.042</v>
          </cell>
          <cell r="B720" t="str">
            <v>C32B主驾左侧调角器（四项无气囊）（富昌泰）</v>
          </cell>
          <cell r="C720" t="str">
            <v>2.20</v>
          </cell>
          <cell r="D720" t="str">
            <v>湖南荣昌公司</v>
          </cell>
          <cell r="E720" t="str">
            <v>件</v>
          </cell>
          <cell r="F720">
            <v>980</v>
          </cell>
          <cell r="G720" t="str">
            <v>件</v>
          </cell>
          <cell r="H720" t="str">
            <v>980</v>
          </cell>
          <cell r="I720" t="str">
            <v>1</v>
          </cell>
          <cell r="J720" t="str">
            <v>980件</v>
          </cell>
          <cell r="K720">
            <v>33.6539</v>
          </cell>
        </row>
        <row r="721">
          <cell r="A721" t="str">
            <v>01.02.19.043</v>
          </cell>
          <cell r="B721" t="str">
            <v>C32B副驾右侧调角器（四项无气囊）（富昌泰）</v>
          </cell>
          <cell r="C721" t="str">
            <v>2.20</v>
          </cell>
          <cell r="D721" t="str">
            <v>湖南荣昌公司</v>
          </cell>
          <cell r="E721" t="str">
            <v>件</v>
          </cell>
          <cell r="F721">
            <v>812</v>
          </cell>
          <cell r="G721" t="str">
            <v>件</v>
          </cell>
          <cell r="H721" t="str">
            <v>812</v>
          </cell>
          <cell r="I721" t="str">
            <v>1</v>
          </cell>
          <cell r="J721" t="str">
            <v>812件</v>
          </cell>
          <cell r="K721">
            <v>33.1756</v>
          </cell>
        </row>
        <row r="722">
          <cell r="A722" t="str">
            <v>01.02.21.001</v>
          </cell>
          <cell r="B722" t="str">
            <v>M50副驾左调角器2.01.601</v>
          </cell>
          <cell r="C722" t="str">
            <v>2.20</v>
          </cell>
          <cell r="D722" t="str">
            <v>湖南荣昌公司</v>
          </cell>
          <cell r="E722" t="str">
            <v>件</v>
          </cell>
          <cell r="F722">
            <v>136</v>
          </cell>
          <cell r="G722" t="str">
            <v>件</v>
          </cell>
          <cell r="H722" t="str">
            <v>136</v>
          </cell>
          <cell r="I722" t="str">
            <v>1</v>
          </cell>
          <cell r="J722" t="str">
            <v>136件</v>
          </cell>
          <cell r="K722">
            <v>32.0445</v>
          </cell>
        </row>
        <row r="723">
          <cell r="A723" t="str">
            <v>01.02.21.002</v>
          </cell>
          <cell r="B723" t="str">
            <v>M50副驾右调角器2.01.600</v>
          </cell>
          <cell r="C723" t="str">
            <v>2.20</v>
          </cell>
          <cell r="D723" t="str">
            <v>湖南荣昌公司</v>
          </cell>
          <cell r="E723" t="str">
            <v>件</v>
          </cell>
          <cell r="F723">
            <v>136</v>
          </cell>
          <cell r="G723" t="str">
            <v>件</v>
          </cell>
          <cell r="H723" t="str">
            <v>136</v>
          </cell>
          <cell r="I723" t="str">
            <v>1</v>
          </cell>
          <cell r="J723" t="str">
            <v>136件</v>
          </cell>
          <cell r="K723">
            <v>31.9767</v>
          </cell>
        </row>
        <row r="724">
          <cell r="A724" t="str">
            <v>01.02.21.003</v>
          </cell>
          <cell r="B724" t="str">
            <v>M50副驾座框（豪华型）2.01.529</v>
          </cell>
          <cell r="C724" t="str">
            <v>2.20</v>
          </cell>
          <cell r="D724" t="str">
            <v>湖南荣昌公司</v>
          </cell>
          <cell r="E724" t="str">
            <v>件</v>
          </cell>
          <cell r="F724">
            <v>12</v>
          </cell>
          <cell r="G724" t="str">
            <v>件</v>
          </cell>
          <cell r="H724" t="str">
            <v>12</v>
          </cell>
          <cell r="I724" t="str">
            <v>1</v>
          </cell>
          <cell r="J724" t="str">
            <v>12件</v>
          </cell>
          <cell r="K724">
            <v>150.0008</v>
          </cell>
        </row>
        <row r="725">
          <cell r="A725" t="str">
            <v>01.02.21.004</v>
          </cell>
          <cell r="B725" t="str">
            <v>M50副驾座框（舒适型）2.01.626/2.01.640</v>
          </cell>
          <cell r="C725" t="str">
            <v>2.20</v>
          </cell>
          <cell r="D725" t="str">
            <v>湖南荣昌公司</v>
          </cell>
          <cell r="E725" t="str">
            <v>件</v>
          </cell>
          <cell r="F725">
            <v>183</v>
          </cell>
          <cell r="G725" t="str">
            <v>件</v>
          </cell>
          <cell r="H725" t="str">
            <v>183</v>
          </cell>
          <cell r="I725" t="str">
            <v>1</v>
          </cell>
          <cell r="J725" t="str">
            <v>183件</v>
          </cell>
          <cell r="K725">
            <v>51.3629</v>
          </cell>
        </row>
        <row r="726">
          <cell r="A726" t="str">
            <v>01.02.21.005</v>
          </cell>
          <cell r="B726" t="str">
            <v>M50正驾座框（舒适型）2.01.625/2.01.639</v>
          </cell>
          <cell r="C726" t="str">
            <v>2.20</v>
          </cell>
          <cell r="D726" t="str">
            <v>湖南荣昌公司</v>
          </cell>
          <cell r="E726" t="str">
            <v>件</v>
          </cell>
          <cell r="F726">
            <v>11</v>
          </cell>
          <cell r="G726" t="str">
            <v>件</v>
          </cell>
          <cell r="H726" t="str">
            <v>11</v>
          </cell>
          <cell r="I726" t="str">
            <v>1</v>
          </cell>
          <cell r="J726" t="str">
            <v>11件</v>
          </cell>
          <cell r="K726">
            <v>238.4282</v>
          </cell>
        </row>
        <row r="727">
          <cell r="A727" t="str">
            <v>01.02.23.001</v>
          </cell>
          <cell r="B727" t="str">
            <v>V3ET副升降器</v>
          </cell>
          <cell r="C727" t="str">
            <v>2.51</v>
          </cell>
          <cell r="D727" t="str">
            <v>天津光华智能库</v>
          </cell>
          <cell r="E727" t="str">
            <v>件</v>
          </cell>
          <cell r="F727">
            <v>-60</v>
          </cell>
          <cell r="G727" t="str">
            <v>件</v>
          </cell>
          <cell r="H727" t="str">
            <v>-60</v>
          </cell>
          <cell r="I727" t="str">
            <v>1</v>
          </cell>
          <cell r="J727" t="str">
            <v>-60件</v>
          </cell>
          <cell r="K727">
            <v>89.22</v>
          </cell>
        </row>
        <row r="728">
          <cell r="A728" t="str">
            <v>01.02.23.002</v>
          </cell>
          <cell r="B728" t="str">
            <v>V3ET底座</v>
          </cell>
          <cell r="C728" t="str">
            <v>2.51</v>
          </cell>
          <cell r="D728" t="str">
            <v>天津光华智能库</v>
          </cell>
          <cell r="E728" t="str">
            <v>件</v>
          </cell>
          <cell r="F728">
            <v>-37</v>
          </cell>
          <cell r="G728" t="str">
            <v>件</v>
          </cell>
          <cell r="H728" t="str">
            <v>-37</v>
          </cell>
          <cell r="I728" t="str">
            <v>1</v>
          </cell>
          <cell r="J728" t="str">
            <v>-37件</v>
          </cell>
          <cell r="K728">
            <v>500.86</v>
          </cell>
        </row>
        <row r="729">
          <cell r="A729" t="str">
            <v>01.02.24.006</v>
          </cell>
          <cell r="B729" t="str">
            <v>MA501主驾座框</v>
          </cell>
          <cell r="C729" t="str">
            <v>2.20</v>
          </cell>
          <cell r="D729" t="str">
            <v>湖南荣昌公司</v>
          </cell>
          <cell r="E729" t="str">
            <v>件</v>
          </cell>
          <cell r="F729">
            <v>80</v>
          </cell>
          <cell r="G729" t="str">
            <v>件</v>
          </cell>
          <cell r="H729" t="str">
            <v>80</v>
          </cell>
          <cell r="I729" t="str">
            <v>1</v>
          </cell>
          <cell r="J729" t="str">
            <v>80件</v>
          </cell>
          <cell r="K729">
            <v>184.94</v>
          </cell>
        </row>
        <row r="730">
          <cell r="A730" t="str">
            <v>01.02.24.007</v>
          </cell>
          <cell r="B730" t="str">
            <v>MA501副驾座框</v>
          </cell>
          <cell r="C730" t="str">
            <v>2.20</v>
          </cell>
          <cell r="D730" t="str">
            <v>湖南荣昌公司</v>
          </cell>
          <cell r="E730" t="str">
            <v>件</v>
          </cell>
          <cell r="F730">
            <v>110</v>
          </cell>
          <cell r="G730" t="str">
            <v>件</v>
          </cell>
          <cell r="H730" t="str">
            <v>110</v>
          </cell>
          <cell r="I730" t="str">
            <v>1</v>
          </cell>
          <cell r="J730" t="str">
            <v>110件</v>
          </cell>
          <cell r="K730">
            <v>79.23</v>
          </cell>
        </row>
        <row r="731">
          <cell r="A731" t="str">
            <v>01.02.24.008</v>
          </cell>
          <cell r="B731" t="str">
            <v>MA501主驾座框（电动）</v>
          </cell>
          <cell r="C731" t="str">
            <v>2.20</v>
          </cell>
          <cell r="D731" t="str">
            <v>湖南荣昌公司</v>
          </cell>
          <cell r="E731" t="str">
            <v>件</v>
          </cell>
          <cell r="F731">
            <v>10</v>
          </cell>
          <cell r="G731" t="str">
            <v>件</v>
          </cell>
          <cell r="H731" t="str">
            <v>10</v>
          </cell>
          <cell r="I731" t="str">
            <v>1</v>
          </cell>
          <cell r="J731" t="str">
            <v>10件</v>
          </cell>
          <cell r="K731">
            <v>245.69</v>
          </cell>
        </row>
        <row r="732">
          <cell r="A732" t="str">
            <v>01.02.24.009</v>
          </cell>
          <cell r="B732" t="str">
            <v>MA501主驾右侧调角器</v>
          </cell>
          <cell r="C732" t="str">
            <v>2.20</v>
          </cell>
          <cell r="D732" t="str">
            <v>湖南荣昌公司</v>
          </cell>
          <cell r="E732" t="str">
            <v>件</v>
          </cell>
          <cell r="F732">
            <v>59</v>
          </cell>
          <cell r="G732" t="str">
            <v>件</v>
          </cell>
          <cell r="H732" t="str">
            <v>59</v>
          </cell>
          <cell r="I732" t="str">
            <v>1</v>
          </cell>
          <cell r="J732" t="str">
            <v>59件</v>
          </cell>
          <cell r="K732">
            <v>34.48</v>
          </cell>
        </row>
        <row r="733">
          <cell r="A733" t="str">
            <v>01.02.24.010</v>
          </cell>
          <cell r="B733" t="str">
            <v>MA501副驾左侧调角器</v>
          </cell>
          <cell r="C733" t="str">
            <v>2.20</v>
          </cell>
          <cell r="D733" t="str">
            <v>湖南荣昌公司</v>
          </cell>
          <cell r="E733" t="str">
            <v>件</v>
          </cell>
          <cell r="F733">
            <v>59</v>
          </cell>
          <cell r="G733" t="str">
            <v>件</v>
          </cell>
          <cell r="H733" t="str">
            <v>59</v>
          </cell>
          <cell r="I733" t="str">
            <v>1</v>
          </cell>
          <cell r="J733" t="str">
            <v>59件</v>
          </cell>
          <cell r="K733">
            <v>34.52</v>
          </cell>
        </row>
        <row r="734">
          <cell r="A734" t="str">
            <v>01.02.24.011</v>
          </cell>
          <cell r="B734" t="str">
            <v>MA501主驾左侧调角器</v>
          </cell>
          <cell r="C734" t="str">
            <v>2.20</v>
          </cell>
          <cell r="D734" t="str">
            <v>湖南荣昌公司</v>
          </cell>
          <cell r="E734" t="str">
            <v>件</v>
          </cell>
          <cell r="F734">
            <v>59</v>
          </cell>
          <cell r="G734" t="str">
            <v>件</v>
          </cell>
          <cell r="H734" t="str">
            <v>59</v>
          </cell>
          <cell r="I734" t="str">
            <v>1</v>
          </cell>
          <cell r="J734" t="str">
            <v>59件</v>
          </cell>
          <cell r="K734">
            <v>34.48</v>
          </cell>
        </row>
        <row r="735">
          <cell r="A735" t="str">
            <v>01.02.24.012</v>
          </cell>
          <cell r="B735" t="str">
            <v>MA501主驾左侧调角器（电动）</v>
          </cell>
          <cell r="C735" t="str">
            <v>2.20</v>
          </cell>
          <cell r="D735" t="str">
            <v>湖南荣昌公司</v>
          </cell>
          <cell r="E735" t="str">
            <v>件</v>
          </cell>
          <cell r="F735">
            <v>7</v>
          </cell>
          <cell r="G735" t="str">
            <v>件</v>
          </cell>
          <cell r="H735" t="str">
            <v>7</v>
          </cell>
          <cell r="I735" t="str">
            <v>1</v>
          </cell>
          <cell r="J735" t="str">
            <v>7件</v>
          </cell>
          <cell r="K735">
            <v>44.78</v>
          </cell>
        </row>
        <row r="736">
          <cell r="A736" t="str">
            <v>01.02.24.013</v>
          </cell>
          <cell r="B736" t="str">
            <v>MA501主驾右侧调角器（电动）</v>
          </cell>
          <cell r="C736" t="str">
            <v>2.20</v>
          </cell>
          <cell r="D736" t="str">
            <v>湖南荣昌公司</v>
          </cell>
          <cell r="E736" t="str">
            <v>件</v>
          </cell>
          <cell r="F736">
            <v>7</v>
          </cell>
          <cell r="G736" t="str">
            <v>件</v>
          </cell>
          <cell r="H736" t="str">
            <v>7</v>
          </cell>
          <cell r="I736" t="str">
            <v>1</v>
          </cell>
          <cell r="J736" t="str">
            <v>7件</v>
          </cell>
          <cell r="K736">
            <v>44.34</v>
          </cell>
        </row>
        <row r="737">
          <cell r="A737" t="str">
            <v>01.02.24.015</v>
          </cell>
          <cell r="B737" t="str">
            <v>MA501副驾右侧调角器（不带气囊）</v>
          </cell>
          <cell r="C737" t="str">
            <v>2.20</v>
          </cell>
          <cell r="D737" t="str">
            <v>湖南荣昌公司</v>
          </cell>
          <cell r="E737" t="str">
            <v>件</v>
          </cell>
          <cell r="F737">
            <v>59</v>
          </cell>
          <cell r="G737" t="str">
            <v>件</v>
          </cell>
          <cell r="H737" t="str">
            <v>59</v>
          </cell>
          <cell r="I737" t="str">
            <v>1</v>
          </cell>
          <cell r="J737" t="str">
            <v>59件</v>
          </cell>
          <cell r="K737">
            <v>34.49</v>
          </cell>
        </row>
        <row r="738">
          <cell r="A738" t="str">
            <v>01.02.29.001</v>
          </cell>
          <cell r="B738" t="str">
            <v>P203手动靠背左侧边板和调角器总成</v>
          </cell>
          <cell r="C738" t="str">
            <v>2.20</v>
          </cell>
          <cell r="D738" t="str">
            <v>湖南荣昌公司</v>
          </cell>
          <cell r="E738" t="str">
            <v>件</v>
          </cell>
          <cell r="F738">
            <v>1396</v>
          </cell>
          <cell r="G738" t="str">
            <v>件</v>
          </cell>
          <cell r="H738" t="str">
            <v>1,396</v>
          </cell>
          <cell r="I738" t="str">
            <v>1</v>
          </cell>
          <cell r="J738" t="str">
            <v>1396件</v>
          </cell>
          <cell r="K738">
            <v>42.89</v>
          </cell>
        </row>
        <row r="739">
          <cell r="A739" t="str">
            <v>01.02.29.002</v>
          </cell>
          <cell r="B739" t="str">
            <v>P203电动靠背左侧边板和调角器总成（无气囊）</v>
          </cell>
          <cell r="C739" t="str">
            <v>2.20</v>
          </cell>
          <cell r="D739" t="str">
            <v>湖南荣昌公司</v>
          </cell>
          <cell r="E739" t="str">
            <v>件</v>
          </cell>
          <cell r="F739">
            <v>60</v>
          </cell>
          <cell r="G739" t="str">
            <v>件</v>
          </cell>
          <cell r="H739" t="str">
            <v>60</v>
          </cell>
          <cell r="I739" t="str">
            <v>1</v>
          </cell>
          <cell r="J739" t="str">
            <v>60件</v>
          </cell>
          <cell r="K739">
            <v>65.31</v>
          </cell>
        </row>
        <row r="740">
          <cell r="A740" t="str">
            <v>01.02.29.003</v>
          </cell>
          <cell r="B740" t="str">
            <v>P203电动靠背左侧边板和调角器总成（带气囊）</v>
          </cell>
          <cell r="C740" t="str">
            <v>2.20</v>
          </cell>
          <cell r="D740" t="str">
            <v>湖南荣昌公司</v>
          </cell>
          <cell r="E740" t="str">
            <v>件</v>
          </cell>
          <cell r="F740">
            <v>-48</v>
          </cell>
          <cell r="G740" t="str">
            <v>件</v>
          </cell>
          <cell r="H740" t="str">
            <v>-48</v>
          </cell>
          <cell r="I740" t="str">
            <v>1</v>
          </cell>
          <cell r="J740" t="str">
            <v>-48件</v>
          </cell>
          <cell r="K740">
            <v>70.67</v>
          </cell>
        </row>
        <row r="741">
          <cell r="A741" t="str">
            <v>01.02.29.004</v>
          </cell>
          <cell r="B741" t="str">
            <v>P203手动靠背右侧边板和调角器总成</v>
          </cell>
          <cell r="C741" t="str">
            <v>2.20</v>
          </cell>
          <cell r="D741" t="str">
            <v>湖南荣昌公司</v>
          </cell>
          <cell r="E741" t="str">
            <v>件</v>
          </cell>
          <cell r="F741">
            <v>1396</v>
          </cell>
          <cell r="G741" t="str">
            <v>件</v>
          </cell>
          <cell r="H741" t="str">
            <v>1,396</v>
          </cell>
          <cell r="I741" t="str">
            <v>1</v>
          </cell>
          <cell r="J741" t="str">
            <v>1396件</v>
          </cell>
          <cell r="K741">
            <v>39.4</v>
          </cell>
        </row>
        <row r="742">
          <cell r="A742" t="str">
            <v>01.02.29.005</v>
          </cell>
          <cell r="B742" t="str">
            <v>P203电动靠背右侧边板和调角器焊接总成</v>
          </cell>
          <cell r="C742" t="str">
            <v>2.20</v>
          </cell>
          <cell r="D742" t="str">
            <v>湖南荣昌公司</v>
          </cell>
          <cell r="E742" t="str">
            <v>件</v>
          </cell>
          <cell r="F742">
            <v>19</v>
          </cell>
          <cell r="G742" t="str">
            <v>件</v>
          </cell>
          <cell r="H742" t="str">
            <v>19</v>
          </cell>
          <cell r="I742" t="str">
            <v>1</v>
          </cell>
          <cell r="J742" t="str">
            <v>19件</v>
          </cell>
          <cell r="K742">
            <v>63.64</v>
          </cell>
        </row>
        <row r="743">
          <cell r="A743" t="str">
            <v>01.02.29.006</v>
          </cell>
          <cell r="B743" t="str">
            <v>P203副驾靠背左侧边板和调角器总成</v>
          </cell>
          <cell r="C743" t="str">
            <v>2.20</v>
          </cell>
          <cell r="D743" t="str">
            <v>湖南荣昌公司</v>
          </cell>
          <cell r="E743" t="str">
            <v>件</v>
          </cell>
          <cell r="F743">
            <v>1312</v>
          </cell>
          <cell r="G743" t="str">
            <v>件</v>
          </cell>
          <cell r="H743" t="str">
            <v>1,312</v>
          </cell>
          <cell r="I743" t="str">
            <v>1</v>
          </cell>
          <cell r="J743" t="str">
            <v>1312件</v>
          </cell>
          <cell r="K743">
            <v>39.45</v>
          </cell>
        </row>
        <row r="744">
          <cell r="A744" t="str">
            <v>01.02.29.007</v>
          </cell>
          <cell r="B744" t="str">
            <v>P203副驾靠背右侧边板和调角器总成（无气囊）</v>
          </cell>
          <cell r="C744" t="str">
            <v>2.20</v>
          </cell>
          <cell r="D744" t="str">
            <v>湖南荣昌公司</v>
          </cell>
          <cell r="E744" t="str">
            <v>件</v>
          </cell>
          <cell r="F744">
            <v>1405</v>
          </cell>
          <cell r="G744" t="str">
            <v>件</v>
          </cell>
          <cell r="H744" t="str">
            <v>1,405</v>
          </cell>
          <cell r="I744" t="str">
            <v>1</v>
          </cell>
          <cell r="J744" t="str">
            <v>1405件</v>
          </cell>
          <cell r="K744">
            <v>43.05</v>
          </cell>
        </row>
        <row r="745">
          <cell r="A745" t="str">
            <v>01.02.29.008</v>
          </cell>
          <cell r="B745" t="str">
            <v>P203副驾靠背右侧边板和调角器总成（带气囊）</v>
          </cell>
          <cell r="C745" t="str">
            <v>2.20</v>
          </cell>
          <cell r="D745" t="str">
            <v>湖南荣昌公司</v>
          </cell>
          <cell r="E745" t="str">
            <v>件</v>
          </cell>
          <cell r="F745">
            <v>-48</v>
          </cell>
          <cell r="G745" t="str">
            <v>件</v>
          </cell>
          <cell r="H745" t="str">
            <v>-48</v>
          </cell>
          <cell r="I745" t="str">
            <v>1</v>
          </cell>
          <cell r="J745" t="str">
            <v>-48件</v>
          </cell>
          <cell r="K745">
            <v>45.03</v>
          </cell>
        </row>
        <row r="746">
          <cell r="A746" t="str">
            <v>01.02.29.009</v>
          </cell>
          <cell r="B746" t="str">
            <v>P203主驾座骨架总成（手动）</v>
          </cell>
          <cell r="C746" t="str">
            <v>2.20</v>
          </cell>
          <cell r="D746" t="str">
            <v>湖南荣昌公司</v>
          </cell>
          <cell r="E746" t="str">
            <v>件</v>
          </cell>
          <cell r="F746">
            <v>-313</v>
          </cell>
          <cell r="G746" t="str">
            <v>件</v>
          </cell>
          <cell r="H746" t="str">
            <v>-313</v>
          </cell>
          <cell r="I746" t="str">
            <v>1</v>
          </cell>
          <cell r="J746" t="str">
            <v>-313件</v>
          </cell>
          <cell r="K746">
            <v>241.5</v>
          </cell>
        </row>
        <row r="747">
          <cell r="A747" t="str">
            <v>01.02.29.010</v>
          </cell>
          <cell r="B747" t="str">
            <v>P203主驾座骨架总成（电动）</v>
          </cell>
          <cell r="C747" t="str">
            <v>2.20</v>
          </cell>
          <cell r="D747" t="str">
            <v>湖南荣昌公司</v>
          </cell>
          <cell r="E747" t="str">
            <v>件</v>
          </cell>
          <cell r="F747">
            <v>116</v>
          </cell>
          <cell r="G747" t="str">
            <v>件</v>
          </cell>
          <cell r="H747" t="str">
            <v>116</v>
          </cell>
          <cell r="I747" t="str">
            <v>1</v>
          </cell>
          <cell r="J747" t="str">
            <v>116件</v>
          </cell>
          <cell r="K747">
            <v>419.2</v>
          </cell>
        </row>
        <row r="748">
          <cell r="A748" t="str">
            <v>01.02.29.011</v>
          </cell>
          <cell r="B748" t="str">
            <v>P203副驾座骨架总成</v>
          </cell>
          <cell r="C748" t="str">
            <v>2.20</v>
          </cell>
          <cell r="D748" t="str">
            <v>湖南荣昌公司</v>
          </cell>
          <cell r="E748" t="str">
            <v>件</v>
          </cell>
          <cell r="F748">
            <v>-200</v>
          </cell>
          <cell r="G748" t="str">
            <v>件</v>
          </cell>
          <cell r="H748" t="str">
            <v>-200</v>
          </cell>
          <cell r="I748" t="str">
            <v>1</v>
          </cell>
          <cell r="J748" t="str">
            <v>-200件</v>
          </cell>
          <cell r="K748">
            <v>36.27</v>
          </cell>
        </row>
        <row r="749">
          <cell r="A749" t="str">
            <v>01.02.31.001</v>
          </cell>
          <cell r="B749" t="str">
            <v>驾驶员靠背上骨架焊接总成（通风）</v>
          </cell>
          <cell r="C749" t="str">
            <v>1.06</v>
          </cell>
          <cell r="D749" t="str">
            <v>潍坊荣昌公司</v>
          </cell>
          <cell r="E749" t="str">
            <v>件</v>
          </cell>
          <cell r="F749">
            <v>848</v>
          </cell>
          <cell r="G749" t="str">
            <v>件</v>
          </cell>
          <cell r="H749" t="str">
            <v>848</v>
          </cell>
          <cell r="I749" t="str">
            <v>1</v>
          </cell>
          <cell r="J749" t="str">
            <v>848件</v>
          </cell>
          <cell r="K749">
            <v>59.61</v>
          </cell>
        </row>
        <row r="750">
          <cell r="A750" t="str">
            <v>01.02.31.002</v>
          </cell>
          <cell r="B750" t="str">
            <v>驾驶员座垫前横梁总成6801140X2001A</v>
          </cell>
          <cell r="C750" t="str">
            <v>1.06</v>
          </cell>
          <cell r="D750" t="str">
            <v>潍坊荣昌公司</v>
          </cell>
          <cell r="E750" t="str">
            <v>件</v>
          </cell>
          <cell r="F750">
            <v>5140</v>
          </cell>
          <cell r="G750" t="str">
            <v>件</v>
          </cell>
          <cell r="H750" t="str">
            <v>5,140</v>
          </cell>
          <cell r="I750" t="str">
            <v>1</v>
          </cell>
          <cell r="J750" t="str">
            <v>5140件</v>
          </cell>
          <cell r="K750">
            <v>7.2</v>
          </cell>
        </row>
        <row r="751">
          <cell r="A751" t="str">
            <v>01.02.31.003</v>
          </cell>
          <cell r="B751" t="str">
            <v>驾驶员靠背上骨架焊接总成（非通风）</v>
          </cell>
          <cell r="C751" t="str">
            <v>1.06</v>
          </cell>
          <cell r="D751" t="str">
            <v>潍坊荣昌公司</v>
          </cell>
          <cell r="E751" t="str">
            <v>件</v>
          </cell>
          <cell r="F751">
            <v>2995</v>
          </cell>
          <cell r="G751" t="str">
            <v>件</v>
          </cell>
          <cell r="H751" t="str">
            <v>2,995</v>
          </cell>
          <cell r="I751" t="str">
            <v>1</v>
          </cell>
          <cell r="J751" t="str">
            <v>2995件</v>
          </cell>
          <cell r="K751">
            <v>74.05</v>
          </cell>
        </row>
        <row r="752">
          <cell r="A752" t="str">
            <v>01.03.02.028</v>
          </cell>
          <cell r="B752" t="str">
            <v>卡扣1B16984500005</v>
          </cell>
          <cell r="C752" t="str">
            <v>2.66</v>
          </cell>
          <cell r="D752" t="str">
            <v>奥铃配件库</v>
          </cell>
          <cell r="E752" t="str">
            <v>只</v>
          </cell>
          <cell r="F752">
            <v>-320</v>
          </cell>
          <cell r="G752" t="str">
            <v>只</v>
          </cell>
          <cell r="H752" t="str">
            <v>-320</v>
          </cell>
          <cell r="I752" t="str">
            <v>1</v>
          </cell>
          <cell r="J752" t="str">
            <v>-320只</v>
          </cell>
          <cell r="K752">
            <v>0.0683</v>
          </cell>
        </row>
        <row r="753">
          <cell r="A753" t="str">
            <v>01.03.02.038</v>
          </cell>
          <cell r="B753" t="str">
            <v>后侧围扶手1B24954100030 03.01.8047</v>
          </cell>
          <cell r="C753" t="str">
            <v>2.57</v>
          </cell>
          <cell r="D753" t="str">
            <v>福田戴姆勒库</v>
          </cell>
          <cell r="E753" t="str">
            <v>只</v>
          </cell>
          <cell r="F753">
            <v>-1</v>
          </cell>
          <cell r="G753" t="str">
            <v>只</v>
          </cell>
          <cell r="H753" t="str">
            <v>-1</v>
          </cell>
          <cell r="I753" t="str">
            <v>1</v>
          </cell>
          <cell r="J753" t="str">
            <v>-1只</v>
          </cell>
          <cell r="K753">
            <v>1.9017</v>
          </cell>
        </row>
        <row r="754">
          <cell r="A754" t="str">
            <v>01.03.02.102</v>
          </cell>
          <cell r="B754" t="str">
            <v>B40L靠背扣手底座</v>
          </cell>
          <cell r="C754" t="str">
            <v>2.51</v>
          </cell>
          <cell r="D754" t="str">
            <v>天津光华智能库</v>
          </cell>
          <cell r="E754" t="str">
            <v>只</v>
          </cell>
          <cell r="F754">
            <v>-1100</v>
          </cell>
          <cell r="G754" t="str">
            <v>只</v>
          </cell>
          <cell r="H754" t="str">
            <v>-1,100</v>
          </cell>
          <cell r="I754" t="str">
            <v>1</v>
          </cell>
          <cell r="J754" t="str">
            <v>-1100只</v>
          </cell>
          <cell r="K754">
            <v>2.714</v>
          </cell>
        </row>
        <row r="755">
          <cell r="A755" t="str">
            <v>01.03.02.103</v>
          </cell>
          <cell r="B755" t="str">
            <v>气动腰托按钮堵盖（黑色）</v>
          </cell>
          <cell r="C755" t="str">
            <v>2.51</v>
          </cell>
          <cell r="D755" t="str">
            <v>天津光华智能库</v>
          </cell>
          <cell r="E755" t="str">
            <v>只</v>
          </cell>
          <cell r="F755">
            <v>-6650</v>
          </cell>
          <cell r="G755" t="str">
            <v>只</v>
          </cell>
          <cell r="H755" t="str">
            <v>-6,650</v>
          </cell>
          <cell r="I755" t="str">
            <v>1</v>
          </cell>
          <cell r="J755" t="str">
            <v>-6650只</v>
          </cell>
          <cell r="K755">
            <v>0.05</v>
          </cell>
        </row>
        <row r="756">
          <cell r="A756" t="str">
            <v>01.03.02.104</v>
          </cell>
          <cell r="B756" t="str">
            <v>H4安全带导向塑料件</v>
          </cell>
          <cell r="C756" t="str">
            <v>2.51</v>
          </cell>
          <cell r="D756" t="str">
            <v>天津光华智能库</v>
          </cell>
          <cell r="E756" t="str">
            <v>只</v>
          </cell>
          <cell r="F756">
            <v>-14600</v>
          </cell>
          <cell r="G756" t="str">
            <v>只</v>
          </cell>
          <cell r="H756" t="str">
            <v>-14,600</v>
          </cell>
          <cell r="I756" t="str">
            <v>1</v>
          </cell>
          <cell r="J756" t="str">
            <v>-14600只</v>
          </cell>
          <cell r="K756">
            <v>2.1</v>
          </cell>
        </row>
        <row r="757">
          <cell r="A757" t="str">
            <v>01.03.02.109</v>
          </cell>
          <cell r="B757" t="str">
            <v>B40L中改靠背扣手盖板</v>
          </cell>
          <cell r="C757" t="str">
            <v>2.51</v>
          </cell>
          <cell r="D757" t="str">
            <v>天津光华智能库</v>
          </cell>
          <cell r="E757" t="str">
            <v>只</v>
          </cell>
          <cell r="F757">
            <v>-1000</v>
          </cell>
          <cell r="G757" t="str">
            <v>只</v>
          </cell>
          <cell r="H757" t="str">
            <v>-1,000</v>
          </cell>
          <cell r="I757" t="str">
            <v>1</v>
          </cell>
          <cell r="J757" t="str">
            <v>-1000只</v>
          </cell>
          <cell r="K757">
            <v>2.74</v>
          </cell>
        </row>
        <row r="758">
          <cell r="A758" t="str">
            <v>01.03.02.110</v>
          </cell>
          <cell r="B758" t="str">
            <v>B40L中改座椅织带塑料垫片</v>
          </cell>
          <cell r="C758" t="str">
            <v>2.51</v>
          </cell>
          <cell r="D758" t="str">
            <v>天津光华智能库</v>
          </cell>
          <cell r="E758" t="str">
            <v>只</v>
          </cell>
          <cell r="F758">
            <v>-1000</v>
          </cell>
          <cell r="G758" t="str">
            <v>只</v>
          </cell>
          <cell r="H758" t="str">
            <v>-1,000</v>
          </cell>
          <cell r="I758" t="str">
            <v>1</v>
          </cell>
          <cell r="J758" t="str">
            <v>-1000只</v>
          </cell>
          <cell r="K758">
            <v>0.5</v>
          </cell>
        </row>
        <row r="759">
          <cell r="A759" t="str">
            <v>01.03.03.002</v>
          </cell>
          <cell r="B759" t="str">
            <v>1B18054100002扶手</v>
          </cell>
          <cell r="C759" t="str">
            <v>2.66</v>
          </cell>
          <cell r="D759" t="str">
            <v>奥铃配件库</v>
          </cell>
          <cell r="E759" t="str">
            <v>只</v>
          </cell>
          <cell r="F759">
            <v>-10</v>
          </cell>
          <cell r="G759" t="str">
            <v>只</v>
          </cell>
          <cell r="H759" t="str">
            <v>-10</v>
          </cell>
          <cell r="I759" t="str">
            <v>1</v>
          </cell>
          <cell r="J759" t="str">
            <v>-10只</v>
          </cell>
          <cell r="K759">
            <v>1.2268</v>
          </cell>
        </row>
        <row r="760">
          <cell r="A760" t="str">
            <v>01.03.03.025</v>
          </cell>
          <cell r="B760" t="str">
            <v>1B18054100801 乘客拉手</v>
          </cell>
          <cell r="C760" t="str">
            <v>2.62</v>
          </cell>
          <cell r="D760" t="str">
            <v>福田配件库（含海外轻卡、海外重卡）</v>
          </cell>
          <cell r="E760" t="str">
            <v>只</v>
          </cell>
          <cell r="F760">
            <v>-77</v>
          </cell>
          <cell r="G760" t="str">
            <v>只</v>
          </cell>
          <cell r="H760" t="str">
            <v>-77</v>
          </cell>
          <cell r="I760" t="str">
            <v>1</v>
          </cell>
          <cell r="J760" t="str">
            <v>-77只</v>
          </cell>
          <cell r="K760">
            <v>236.97</v>
          </cell>
        </row>
        <row r="761">
          <cell r="A761" t="str">
            <v>01.03.05.015</v>
          </cell>
          <cell r="B761" t="str">
            <v>福田H4安全带导向板01.05.0627</v>
          </cell>
          <cell r="C761" t="str">
            <v>2.51</v>
          </cell>
          <cell r="D761" t="str">
            <v>天津光华智能库</v>
          </cell>
          <cell r="E761" t="str">
            <v>只</v>
          </cell>
          <cell r="F761">
            <v>-13000</v>
          </cell>
          <cell r="G761" t="str">
            <v>只</v>
          </cell>
          <cell r="H761" t="str">
            <v>-13,000</v>
          </cell>
          <cell r="I761" t="str">
            <v>1</v>
          </cell>
          <cell r="J761" t="str">
            <v>-13000只</v>
          </cell>
          <cell r="K761">
            <v>2.1916</v>
          </cell>
        </row>
        <row r="762">
          <cell r="A762" t="str">
            <v>01.03.05.061</v>
          </cell>
          <cell r="B762" t="str">
            <v>副驾驶员调角器手柄（X3000状态黑）</v>
          </cell>
          <cell r="C762" t="str">
            <v>2.51</v>
          </cell>
          <cell r="D762" t="str">
            <v>天津光华智能库</v>
          </cell>
          <cell r="E762" t="str">
            <v>件</v>
          </cell>
          <cell r="F762">
            <v>-5400</v>
          </cell>
          <cell r="G762" t="str">
            <v>件</v>
          </cell>
          <cell r="H762" t="str">
            <v>-5,400</v>
          </cell>
          <cell r="I762" t="str">
            <v>1</v>
          </cell>
          <cell r="J762" t="str">
            <v>-5400件</v>
          </cell>
          <cell r="K762">
            <v>1</v>
          </cell>
        </row>
        <row r="763">
          <cell r="A763" t="str">
            <v>01.03.05.062</v>
          </cell>
          <cell r="B763" t="str">
            <v>司机调角器手柄（X3000状态黑）</v>
          </cell>
          <cell r="C763" t="str">
            <v>2.51</v>
          </cell>
          <cell r="D763" t="str">
            <v>天津光华智能库</v>
          </cell>
          <cell r="E763" t="str">
            <v>件</v>
          </cell>
          <cell r="F763">
            <v>-4500</v>
          </cell>
          <cell r="G763" t="str">
            <v>件</v>
          </cell>
          <cell r="H763" t="str">
            <v>-4,500</v>
          </cell>
          <cell r="I763" t="str">
            <v>1</v>
          </cell>
          <cell r="J763" t="str">
            <v>-4500件</v>
          </cell>
          <cell r="K763">
            <v>1</v>
          </cell>
        </row>
        <row r="764">
          <cell r="A764" t="str">
            <v>01.03.17.031</v>
          </cell>
          <cell r="B764" t="str">
            <v>4*200扎带01.07.0007</v>
          </cell>
          <cell r="C764" t="str">
            <v>2.51</v>
          </cell>
          <cell r="D764" t="str">
            <v>天津光华智能库</v>
          </cell>
          <cell r="E764" t="str">
            <v>只</v>
          </cell>
          <cell r="F764">
            <v>-30000</v>
          </cell>
          <cell r="G764" t="str">
            <v>只</v>
          </cell>
          <cell r="H764" t="str">
            <v>-30,000</v>
          </cell>
          <cell r="I764" t="str">
            <v>1</v>
          </cell>
          <cell r="J764" t="str">
            <v>-30000只</v>
          </cell>
          <cell r="K764">
            <v>0.0685</v>
          </cell>
        </row>
        <row r="765">
          <cell r="A765" t="str">
            <v>01.03.19.008</v>
          </cell>
          <cell r="B765" t="str">
            <v>从动调角器罩壳02.03.0114</v>
          </cell>
          <cell r="C765" t="str">
            <v>2.51</v>
          </cell>
          <cell r="D765" t="str">
            <v>天津光华智能库</v>
          </cell>
          <cell r="E765" t="str">
            <v>只</v>
          </cell>
          <cell r="F765">
            <v>-300</v>
          </cell>
          <cell r="G765" t="str">
            <v>只</v>
          </cell>
          <cell r="H765" t="str">
            <v>-300</v>
          </cell>
          <cell r="I765" t="str">
            <v>1</v>
          </cell>
          <cell r="J765" t="str">
            <v>-300只</v>
          </cell>
          <cell r="K765">
            <v>1.148</v>
          </cell>
        </row>
        <row r="766">
          <cell r="A766" t="str">
            <v>01.03.19.025</v>
          </cell>
          <cell r="B766" t="str">
            <v>H4上卧铺拉带扣罩壳01.05.0714</v>
          </cell>
          <cell r="C766" t="str">
            <v>2.51</v>
          </cell>
          <cell r="D766" t="str">
            <v>天津光华智能库</v>
          </cell>
          <cell r="E766" t="str">
            <v>只</v>
          </cell>
          <cell r="F766">
            <v>-8000</v>
          </cell>
          <cell r="G766" t="str">
            <v>只</v>
          </cell>
          <cell r="H766" t="str">
            <v>-8,000</v>
          </cell>
          <cell r="I766" t="str">
            <v>1</v>
          </cell>
          <cell r="J766" t="str">
            <v>-8000只</v>
          </cell>
          <cell r="K766">
            <v>0.5459</v>
          </cell>
        </row>
        <row r="767">
          <cell r="A767" t="str">
            <v>01.03.19.027</v>
          </cell>
          <cell r="B767" t="str">
            <v>H4上卧铺拉带总成01.05.0642</v>
          </cell>
          <cell r="C767" t="str">
            <v>2.51</v>
          </cell>
          <cell r="D767" t="str">
            <v>天津光华智能库</v>
          </cell>
          <cell r="E767" t="str">
            <v>只</v>
          </cell>
          <cell r="F767">
            <v>-7900</v>
          </cell>
          <cell r="G767" t="str">
            <v>只</v>
          </cell>
          <cell r="H767" t="str">
            <v>-7,900</v>
          </cell>
          <cell r="I767" t="str">
            <v>1</v>
          </cell>
          <cell r="J767" t="str">
            <v>-7900只</v>
          </cell>
          <cell r="K767">
            <v>10.371</v>
          </cell>
        </row>
        <row r="768">
          <cell r="A768" t="str">
            <v>01.03.19.030</v>
          </cell>
          <cell r="B768" t="str">
            <v>H3升级正司机总座罩壳</v>
          </cell>
          <cell r="C768" t="str">
            <v>2.51</v>
          </cell>
          <cell r="D768" t="str">
            <v>天津光华智能库</v>
          </cell>
          <cell r="E768" t="str">
            <v>只</v>
          </cell>
          <cell r="F768">
            <v>-50</v>
          </cell>
          <cell r="G768" t="str">
            <v>只</v>
          </cell>
          <cell r="H768" t="str">
            <v>-50</v>
          </cell>
          <cell r="I768" t="str">
            <v>1</v>
          </cell>
          <cell r="J768" t="str">
            <v>-50只</v>
          </cell>
          <cell r="K768">
            <v>1.8336</v>
          </cell>
        </row>
        <row r="769">
          <cell r="A769" t="str">
            <v>01.03.19.036</v>
          </cell>
          <cell r="B769" t="str">
            <v>H4A司机调角器手柄已喷</v>
          </cell>
          <cell r="C769" t="str">
            <v>2.51</v>
          </cell>
          <cell r="D769" t="str">
            <v>天津光华智能库</v>
          </cell>
          <cell r="E769" t="str">
            <v>只</v>
          </cell>
          <cell r="F769">
            <v>-300</v>
          </cell>
          <cell r="G769" t="str">
            <v>只</v>
          </cell>
          <cell r="H769" t="str">
            <v>-300</v>
          </cell>
          <cell r="I769" t="str">
            <v>1</v>
          </cell>
          <cell r="J769" t="str">
            <v>-300只</v>
          </cell>
          <cell r="K769">
            <v>0.7475</v>
          </cell>
        </row>
        <row r="770">
          <cell r="A770" t="str">
            <v>01.03.19.046</v>
          </cell>
          <cell r="B770" t="str">
            <v>H3改型小铰链护罩</v>
          </cell>
          <cell r="C770" t="str">
            <v>2.51</v>
          </cell>
          <cell r="D770" t="str">
            <v>天津光华智能库</v>
          </cell>
          <cell r="E770" t="str">
            <v>只</v>
          </cell>
          <cell r="F770">
            <v>-4000</v>
          </cell>
          <cell r="G770" t="str">
            <v>只</v>
          </cell>
          <cell r="H770" t="str">
            <v>-4,000</v>
          </cell>
          <cell r="I770" t="str">
            <v>1</v>
          </cell>
          <cell r="J770" t="str">
            <v>-4000只</v>
          </cell>
          <cell r="K770">
            <v>0.1317</v>
          </cell>
        </row>
        <row r="771">
          <cell r="A771" t="str">
            <v>01.03.19.061</v>
          </cell>
          <cell r="B771" t="str">
            <v>H4安全带外部罩壳</v>
          </cell>
          <cell r="C771" t="str">
            <v>2.51</v>
          </cell>
          <cell r="D771" t="str">
            <v>天津光华智能库</v>
          </cell>
          <cell r="E771" t="str">
            <v>件</v>
          </cell>
          <cell r="F771">
            <v>-10600</v>
          </cell>
          <cell r="G771" t="str">
            <v>件</v>
          </cell>
          <cell r="H771" t="str">
            <v>-10,600</v>
          </cell>
          <cell r="I771" t="str">
            <v>1</v>
          </cell>
          <cell r="J771" t="str">
            <v>-10600件</v>
          </cell>
          <cell r="K771">
            <v>1.0874</v>
          </cell>
        </row>
        <row r="772">
          <cell r="A772" t="str">
            <v>01.03.20.150</v>
          </cell>
          <cell r="B772" t="str">
            <v>H4A升级副司机背骨架32215002020000</v>
          </cell>
          <cell r="C772" t="str">
            <v>2.51</v>
          </cell>
          <cell r="D772" t="str">
            <v>天津光华智能库</v>
          </cell>
          <cell r="E772" t="str">
            <v>件</v>
          </cell>
          <cell r="F772">
            <v>-3422</v>
          </cell>
          <cell r="G772" t="str">
            <v>件</v>
          </cell>
          <cell r="H772" t="str">
            <v>-3,422</v>
          </cell>
          <cell r="I772" t="str">
            <v>1</v>
          </cell>
          <cell r="J772" t="str">
            <v>-3422件</v>
          </cell>
          <cell r="K772">
            <v>35.8771</v>
          </cell>
        </row>
        <row r="773">
          <cell r="A773" t="str">
            <v>01.03.21.067</v>
          </cell>
          <cell r="B773" t="str">
            <v>H3改型司机总座罩壳</v>
          </cell>
          <cell r="C773" t="str">
            <v>2.51</v>
          </cell>
          <cell r="D773" t="str">
            <v>天津光华智能库</v>
          </cell>
          <cell r="E773" t="str">
            <v>只</v>
          </cell>
          <cell r="F773">
            <v>-990</v>
          </cell>
          <cell r="G773" t="str">
            <v>只</v>
          </cell>
          <cell r="H773" t="str">
            <v>-990</v>
          </cell>
          <cell r="I773" t="str">
            <v>1</v>
          </cell>
          <cell r="J773" t="str">
            <v>-990只</v>
          </cell>
          <cell r="K773">
            <v>12.4239</v>
          </cell>
        </row>
        <row r="774">
          <cell r="A774" t="str">
            <v>01.03.21.068</v>
          </cell>
          <cell r="B774" t="str">
            <v>H3改型司机调角器左罩壳</v>
          </cell>
          <cell r="C774" t="str">
            <v>2.51</v>
          </cell>
          <cell r="D774" t="str">
            <v>天津光华智能库</v>
          </cell>
          <cell r="E774" t="str">
            <v>只</v>
          </cell>
          <cell r="F774">
            <v>-1200</v>
          </cell>
          <cell r="G774" t="str">
            <v>只</v>
          </cell>
          <cell r="H774" t="str">
            <v>-1,200</v>
          </cell>
          <cell r="I774" t="str">
            <v>1</v>
          </cell>
          <cell r="J774" t="str">
            <v>-1200只</v>
          </cell>
          <cell r="K774">
            <v>1.8615</v>
          </cell>
        </row>
        <row r="775">
          <cell r="A775" t="str">
            <v>01.03.21.069</v>
          </cell>
          <cell r="B775" t="str">
            <v>H3改型司机副边罩壳</v>
          </cell>
          <cell r="C775" t="str">
            <v>2.51</v>
          </cell>
          <cell r="D775" t="str">
            <v>天津光华智能库</v>
          </cell>
          <cell r="E775" t="str">
            <v>只</v>
          </cell>
          <cell r="F775">
            <v>-1250</v>
          </cell>
          <cell r="G775" t="str">
            <v>只</v>
          </cell>
          <cell r="H775" t="str">
            <v>-1,250</v>
          </cell>
          <cell r="I775" t="str">
            <v>1</v>
          </cell>
          <cell r="J775" t="str">
            <v>-1250只</v>
          </cell>
          <cell r="K775">
            <v>1.8345</v>
          </cell>
        </row>
        <row r="776">
          <cell r="A776" t="str">
            <v>01.03.21.070</v>
          </cell>
          <cell r="B776" t="str">
            <v>H3改型副总座罩壳</v>
          </cell>
          <cell r="C776" t="str">
            <v>2.51</v>
          </cell>
          <cell r="D776" t="str">
            <v>天津光华智能库</v>
          </cell>
          <cell r="E776" t="str">
            <v>只</v>
          </cell>
          <cell r="F776">
            <v>-1140</v>
          </cell>
          <cell r="G776" t="str">
            <v>只</v>
          </cell>
          <cell r="H776" t="str">
            <v>-1,140</v>
          </cell>
          <cell r="I776" t="str">
            <v>1</v>
          </cell>
          <cell r="J776" t="str">
            <v>-1140只</v>
          </cell>
          <cell r="K776">
            <v>3.1003</v>
          </cell>
        </row>
        <row r="777">
          <cell r="A777" t="str">
            <v>01.03.21.081</v>
          </cell>
          <cell r="B777" t="str">
            <v>B40L中期改款座椅挂钩</v>
          </cell>
          <cell r="C777" t="str">
            <v>2.51</v>
          </cell>
          <cell r="D777" t="str">
            <v>天津光华智能库</v>
          </cell>
          <cell r="E777" t="str">
            <v>个</v>
          </cell>
          <cell r="F777">
            <v>-1000</v>
          </cell>
          <cell r="G777" t="str">
            <v>个</v>
          </cell>
          <cell r="H777" t="str">
            <v>-1,000</v>
          </cell>
          <cell r="I777" t="str">
            <v>1</v>
          </cell>
          <cell r="J777" t="str">
            <v>-1000个</v>
          </cell>
          <cell r="K777">
            <v>1.9544</v>
          </cell>
        </row>
        <row r="778">
          <cell r="A778" t="str">
            <v>01.03.21.082</v>
          </cell>
          <cell r="B778" t="str">
            <v>B40L中期改款扶手限位饰盖</v>
          </cell>
          <cell r="C778" t="str">
            <v>2.51</v>
          </cell>
          <cell r="D778" t="str">
            <v>天津光华智能库</v>
          </cell>
          <cell r="E778" t="str">
            <v>个</v>
          </cell>
          <cell r="F778">
            <v>-1200</v>
          </cell>
          <cell r="G778" t="str">
            <v>个</v>
          </cell>
          <cell r="H778" t="str">
            <v>-1,200</v>
          </cell>
          <cell r="I778" t="str">
            <v>1</v>
          </cell>
          <cell r="J778" t="str">
            <v>-1200个</v>
          </cell>
          <cell r="K778">
            <v>0.6486</v>
          </cell>
        </row>
        <row r="779">
          <cell r="A779" t="str">
            <v>01.03.21.084</v>
          </cell>
          <cell r="B779" t="str">
            <v>H3重卡杂物箱浅灰</v>
          </cell>
          <cell r="C779" t="str">
            <v>2.51</v>
          </cell>
          <cell r="D779" t="str">
            <v>天津光华智能库</v>
          </cell>
          <cell r="E779" t="str">
            <v>个</v>
          </cell>
          <cell r="F779">
            <v>-42</v>
          </cell>
          <cell r="G779" t="str">
            <v>个</v>
          </cell>
          <cell r="H779" t="str">
            <v>-42</v>
          </cell>
          <cell r="I779" t="str">
            <v>1</v>
          </cell>
          <cell r="J779" t="str">
            <v>-42个</v>
          </cell>
          <cell r="K779">
            <v>14.5513</v>
          </cell>
        </row>
        <row r="780">
          <cell r="A780" t="str">
            <v>01.03.21.085</v>
          </cell>
          <cell r="B780" t="str">
            <v>B40中期改款靠背扣手转体</v>
          </cell>
          <cell r="C780" t="str">
            <v>2.51</v>
          </cell>
          <cell r="D780" t="str">
            <v>天津光华智能库</v>
          </cell>
          <cell r="E780" t="str">
            <v>件</v>
          </cell>
          <cell r="F780">
            <v>-1760</v>
          </cell>
          <cell r="G780" t="str">
            <v>件</v>
          </cell>
          <cell r="H780" t="str">
            <v>-1,760</v>
          </cell>
          <cell r="I780" t="str">
            <v>1</v>
          </cell>
          <cell r="J780" t="str">
            <v>-1760件</v>
          </cell>
          <cell r="K780">
            <v>1.3826</v>
          </cell>
        </row>
        <row r="781">
          <cell r="A781" t="str">
            <v>01.03.22.002</v>
          </cell>
          <cell r="B781" t="str">
            <v>环箍1110811900013</v>
          </cell>
          <cell r="C781" t="str">
            <v>2.11</v>
          </cell>
          <cell r="D781" t="str">
            <v>福田诸城奥铃厂</v>
          </cell>
          <cell r="E781" t="str">
            <v>只</v>
          </cell>
          <cell r="F781">
            <v>-24</v>
          </cell>
          <cell r="G781" t="str">
            <v>只</v>
          </cell>
          <cell r="H781" t="str">
            <v>-24</v>
          </cell>
          <cell r="I781" t="str">
            <v>1</v>
          </cell>
          <cell r="J781" t="str">
            <v>-24只</v>
          </cell>
          <cell r="K781">
            <v>1.7173</v>
          </cell>
        </row>
        <row r="782">
          <cell r="A782" t="str">
            <v>01.03.22.002</v>
          </cell>
          <cell r="B782" t="str">
            <v>环箍1110811900013</v>
          </cell>
          <cell r="C782" t="str">
            <v>2.66</v>
          </cell>
          <cell r="D782" t="str">
            <v>奥铃配件库</v>
          </cell>
          <cell r="E782" t="str">
            <v>只</v>
          </cell>
          <cell r="F782">
            <v>24</v>
          </cell>
          <cell r="G782" t="str">
            <v>只</v>
          </cell>
          <cell r="H782" t="str">
            <v>24</v>
          </cell>
          <cell r="I782" t="str">
            <v>1</v>
          </cell>
          <cell r="J782" t="str">
            <v>24只</v>
          </cell>
          <cell r="K782">
            <v>1.7173</v>
          </cell>
        </row>
        <row r="783">
          <cell r="A783" t="str">
            <v>01.03.24.057</v>
          </cell>
          <cell r="B783" t="str">
            <v>H4胶垫（01.05.0637）</v>
          </cell>
          <cell r="C783" t="str">
            <v>2.51</v>
          </cell>
          <cell r="D783" t="str">
            <v>天津光华智能库</v>
          </cell>
          <cell r="E783" t="str">
            <v>只</v>
          </cell>
          <cell r="F783" t="str">
            <v>-17,000</v>
          </cell>
          <cell r="G783" t="str">
            <v>只</v>
          </cell>
          <cell r="H783" t="str">
            <v>-17,000</v>
          </cell>
          <cell r="I783" t="str">
            <v>1</v>
          </cell>
          <cell r="J783" t="str">
            <v>-17000只</v>
          </cell>
          <cell r="K783">
            <v>0.0628</v>
          </cell>
        </row>
        <row r="784">
          <cell r="A784" t="str">
            <v>01.03.40.002</v>
          </cell>
          <cell r="B784" t="str">
            <v>H4改型主背</v>
          </cell>
          <cell r="C784" t="str">
            <v>2.51</v>
          </cell>
          <cell r="D784" t="str">
            <v>天津光华智能库</v>
          </cell>
          <cell r="E784" t="str">
            <v>件</v>
          </cell>
          <cell r="F784" t="str">
            <v>-3,657</v>
          </cell>
          <cell r="G784" t="str">
            <v>件</v>
          </cell>
          <cell r="H784" t="str">
            <v>-3,657</v>
          </cell>
          <cell r="I784" t="str">
            <v>1</v>
          </cell>
          <cell r="J784" t="str">
            <v>-3657件</v>
          </cell>
          <cell r="K784">
            <v>43.52</v>
          </cell>
        </row>
        <row r="785">
          <cell r="A785" t="str">
            <v>01.04.01.067</v>
          </cell>
          <cell r="B785" t="str">
            <v>1B18070100502</v>
          </cell>
          <cell r="C785" t="str">
            <v>2.11</v>
          </cell>
          <cell r="D785" t="str">
            <v>福田诸城奥铃厂</v>
          </cell>
          <cell r="E785" t="str">
            <v>件</v>
          </cell>
          <cell r="F785">
            <v>7</v>
          </cell>
          <cell r="G785" t="str">
            <v>件</v>
          </cell>
          <cell r="H785" t="str">
            <v>7</v>
          </cell>
          <cell r="I785" t="str">
            <v>1</v>
          </cell>
          <cell r="J785" t="str">
            <v>7件</v>
          </cell>
          <cell r="K785">
            <v>164.6571</v>
          </cell>
        </row>
        <row r="786">
          <cell r="A786" t="str">
            <v>01.04.05.001</v>
          </cell>
          <cell r="B786" t="str">
            <v>L0681014001A0</v>
          </cell>
          <cell r="C786" t="str">
            <v>2.11</v>
          </cell>
          <cell r="D786" t="str">
            <v>福田诸城奥铃厂</v>
          </cell>
          <cell r="E786" t="str">
            <v>件</v>
          </cell>
          <cell r="F786">
            <v>6</v>
          </cell>
          <cell r="G786" t="str">
            <v>件</v>
          </cell>
          <cell r="H786" t="str">
            <v>6</v>
          </cell>
          <cell r="I786" t="str">
            <v>1</v>
          </cell>
          <cell r="J786" t="str">
            <v>6件</v>
          </cell>
          <cell r="K786">
            <v>524.0483</v>
          </cell>
        </row>
        <row r="787">
          <cell r="A787" t="str">
            <v>01.04.05.002</v>
          </cell>
          <cell r="B787" t="str">
            <v>L0691014002A0</v>
          </cell>
          <cell r="C787" t="str">
            <v>2.11</v>
          </cell>
          <cell r="D787" t="str">
            <v>福田诸城奥铃厂</v>
          </cell>
          <cell r="E787" t="str">
            <v>件</v>
          </cell>
          <cell r="F787">
            <v>5</v>
          </cell>
          <cell r="G787" t="str">
            <v>件</v>
          </cell>
          <cell r="H787" t="str">
            <v>5</v>
          </cell>
          <cell r="I787" t="str">
            <v>1</v>
          </cell>
          <cell r="J787" t="str">
            <v>5件</v>
          </cell>
          <cell r="K787">
            <v>279.584</v>
          </cell>
        </row>
        <row r="788">
          <cell r="A788" t="str">
            <v>01.04.05.003</v>
          </cell>
          <cell r="B788" t="str">
            <v>L0691014001A0</v>
          </cell>
          <cell r="C788" t="str">
            <v>2.11</v>
          </cell>
          <cell r="D788" t="str">
            <v>福田诸城奥铃厂</v>
          </cell>
          <cell r="E788" t="str">
            <v>件</v>
          </cell>
          <cell r="F788">
            <v>5</v>
          </cell>
          <cell r="G788" t="str">
            <v>件</v>
          </cell>
          <cell r="H788" t="str">
            <v>5</v>
          </cell>
          <cell r="I788" t="str">
            <v>1</v>
          </cell>
          <cell r="J788" t="str">
            <v>5件</v>
          </cell>
          <cell r="K788">
            <v>104.194</v>
          </cell>
        </row>
        <row r="789">
          <cell r="A789" t="str">
            <v>01.04.05.004</v>
          </cell>
          <cell r="B789" t="str">
            <v>L0704014001A0</v>
          </cell>
          <cell r="C789" t="str">
            <v>2.11</v>
          </cell>
          <cell r="D789" t="str">
            <v>福田诸城奥铃厂</v>
          </cell>
          <cell r="E789" t="str">
            <v>件</v>
          </cell>
          <cell r="F789">
            <v>5</v>
          </cell>
          <cell r="G789" t="str">
            <v>件</v>
          </cell>
          <cell r="H789" t="str">
            <v>5</v>
          </cell>
          <cell r="I789" t="str">
            <v>1</v>
          </cell>
          <cell r="J789" t="str">
            <v>5件</v>
          </cell>
          <cell r="K789">
            <v>96.924</v>
          </cell>
        </row>
        <row r="790">
          <cell r="A790" t="str">
            <v>01.04.05.005</v>
          </cell>
          <cell r="B790" t="str">
            <v>L0704014002A0</v>
          </cell>
          <cell r="C790" t="str">
            <v>2.11</v>
          </cell>
          <cell r="D790" t="str">
            <v>福田诸城奥铃厂</v>
          </cell>
          <cell r="E790" t="str">
            <v>件</v>
          </cell>
          <cell r="F790">
            <v>3</v>
          </cell>
          <cell r="G790" t="str">
            <v>件</v>
          </cell>
          <cell r="H790" t="str">
            <v>3</v>
          </cell>
          <cell r="I790" t="str">
            <v>1</v>
          </cell>
          <cell r="J790" t="str">
            <v>3件</v>
          </cell>
          <cell r="K790">
            <v>98.67</v>
          </cell>
        </row>
        <row r="791">
          <cell r="A791" t="str">
            <v>01.04.06.001</v>
          </cell>
          <cell r="B791" t="str">
            <v>AZ1632510001</v>
          </cell>
          <cell r="C791" t="str">
            <v>2.15</v>
          </cell>
          <cell r="D791" t="str">
            <v>济南市场部</v>
          </cell>
          <cell r="E791" t="str">
            <v>件</v>
          </cell>
          <cell r="F791">
            <v>-144</v>
          </cell>
          <cell r="G791" t="str">
            <v>件</v>
          </cell>
          <cell r="H791" t="str">
            <v>-144</v>
          </cell>
          <cell r="I791" t="str">
            <v>1</v>
          </cell>
          <cell r="J791" t="str">
            <v>-144件</v>
          </cell>
          <cell r="K791">
            <v>482.4779</v>
          </cell>
        </row>
        <row r="792">
          <cell r="A792" t="str">
            <v>01.04.06.002</v>
          </cell>
          <cell r="B792" t="str">
            <v>SZ1632510002</v>
          </cell>
          <cell r="C792" t="str">
            <v>2.15</v>
          </cell>
          <cell r="D792" t="str">
            <v>济南市场部</v>
          </cell>
          <cell r="E792" t="str">
            <v>件</v>
          </cell>
          <cell r="F792">
            <v>-144</v>
          </cell>
          <cell r="G792" t="str">
            <v>件</v>
          </cell>
          <cell r="H792" t="str">
            <v>-144</v>
          </cell>
          <cell r="I792" t="str">
            <v>1</v>
          </cell>
          <cell r="J792" t="str">
            <v>-144件</v>
          </cell>
          <cell r="K792">
            <v>238.8779</v>
          </cell>
        </row>
        <row r="793">
          <cell r="A793" t="str">
            <v>01.04.06.003</v>
          </cell>
          <cell r="B793" t="str">
            <v>SZ1608510015</v>
          </cell>
          <cell r="C793" t="str">
            <v>2.15</v>
          </cell>
          <cell r="D793" t="str">
            <v>济南市场部</v>
          </cell>
          <cell r="E793" t="str">
            <v>件</v>
          </cell>
          <cell r="F793">
            <v>88</v>
          </cell>
          <cell r="G793" t="str">
            <v>件</v>
          </cell>
          <cell r="H793" t="str">
            <v>88</v>
          </cell>
          <cell r="I793" t="str">
            <v>1</v>
          </cell>
          <cell r="J793" t="str">
            <v>88件</v>
          </cell>
          <cell r="K793">
            <v>794.6583</v>
          </cell>
        </row>
        <row r="794">
          <cell r="A794" t="str">
            <v>01.04.06.004</v>
          </cell>
          <cell r="B794" t="str">
            <v>SZ1608510016</v>
          </cell>
          <cell r="C794" t="str">
            <v>2.15</v>
          </cell>
          <cell r="D794" t="str">
            <v>济南市场部</v>
          </cell>
          <cell r="E794" t="str">
            <v>件</v>
          </cell>
          <cell r="F794">
            <v>70</v>
          </cell>
          <cell r="G794" t="str">
            <v>件</v>
          </cell>
          <cell r="H794" t="str">
            <v>70</v>
          </cell>
          <cell r="I794" t="str">
            <v>1</v>
          </cell>
          <cell r="J794" t="str">
            <v>70件</v>
          </cell>
          <cell r="K794">
            <v>390.6573</v>
          </cell>
        </row>
        <row r="795">
          <cell r="A795" t="str">
            <v>01.04.15.050</v>
          </cell>
          <cell r="B795" t="str">
            <v>M31RB前排座椅总成及头枕左（蓝花+黑）A00081179</v>
          </cell>
          <cell r="C795" t="str">
            <v>2.53</v>
          </cell>
          <cell r="D795" t="str">
            <v>北汽昌河库</v>
          </cell>
          <cell r="E795" t="str">
            <v>件</v>
          </cell>
          <cell r="F795">
            <v>5</v>
          </cell>
          <cell r="G795" t="str">
            <v>件</v>
          </cell>
          <cell r="H795" t="str">
            <v>5</v>
          </cell>
          <cell r="I795" t="str">
            <v>1</v>
          </cell>
          <cell r="J795" t="str">
            <v>5件</v>
          </cell>
          <cell r="K795">
            <v>363.59</v>
          </cell>
        </row>
        <row r="796">
          <cell r="A796" t="str">
            <v>01.04.15.051</v>
          </cell>
          <cell r="B796" t="str">
            <v>M31RB前排座椅总成及头枕右（蓝花+黑）A00081182</v>
          </cell>
          <cell r="C796" t="str">
            <v>2.53</v>
          </cell>
          <cell r="D796" t="str">
            <v>北汽昌河库</v>
          </cell>
          <cell r="E796" t="str">
            <v>件</v>
          </cell>
          <cell r="F796">
            <v>-3</v>
          </cell>
          <cell r="G796" t="str">
            <v>件</v>
          </cell>
          <cell r="H796" t="str">
            <v>-3</v>
          </cell>
          <cell r="I796" t="str">
            <v>1</v>
          </cell>
          <cell r="J796" t="str">
            <v>-3件</v>
          </cell>
          <cell r="K796">
            <v>371.215</v>
          </cell>
        </row>
        <row r="797">
          <cell r="A797" t="str">
            <v>01.04.21.002</v>
          </cell>
          <cell r="B797" t="str">
            <v>C50四分背 A00081396-IE12</v>
          </cell>
          <cell r="C797" t="str">
            <v>2.07</v>
          </cell>
          <cell r="D797" t="str">
            <v>北汽黄骅分公司</v>
          </cell>
          <cell r="E797" t="str">
            <v>件</v>
          </cell>
          <cell r="F797">
            <v>927</v>
          </cell>
          <cell r="G797" t="str">
            <v>件</v>
          </cell>
          <cell r="H797" t="str">
            <v>927</v>
          </cell>
          <cell r="I797" t="str">
            <v>1</v>
          </cell>
          <cell r="J797" t="str">
            <v>927件</v>
          </cell>
          <cell r="K797">
            <v>85.7341</v>
          </cell>
        </row>
        <row r="798">
          <cell r="A798" t="str">
            <v>01.04.21.003</v>
          </cell>
          <cell r="B798" t="str">
            <v>C50加厚椅 A00077489-IE12</v>
          </cell>
          <cell r="C798" t="str">
            <v>2.07</v>
          </cell>
          <cell r="D798" t="str">
            <v>北汽黄骅分公司</v>
          </cell>
          <cell r="E798" t="str">
            <v>件</v>
          </cell>
          <cell r="F798">
            <v>918</v>
          </cell>
          <cell r="G798" t="str">
            <v>件</v>
          </cell>
          <cell r="H798" t="str">
            <v>918</v>
          </cell>
          <cell r="I798" t="str">
            <v>1</v>
          </cell>
          <cell r="J798" t="str">
            <v>918件</v>
          </cell>
          <cell r="K798">
            <v>90.4614</v>
          </cell>
        </row>
        <row r="799">
          <cell r="A799" t="str">
            <v>01.04.21.004</v>
          </cell>
          <cell r="B799" t="str">
            <v>C50六分背 A00081348-IE12</v>
          </cell>
          <cell r="C799" t="str">
            <v>2.07</v>
          </cell>
          <cell r="D799" t="str">
            <v>北汽黄骅分公司</v>
          </cell>
          <cell r="E799" t="str">
            <v>件</v>
          </cell>
          <cell r="F799">
            <v>924</v>
          </cell>
          <cell r="G799" t="str">
            <v>件</v>
          </cell>
          <cell r="H799" t="str">
            <v>924</v>
          </cell>
          <cell r="I799" t="str">
            <v>1</v>
          </cell>
          <cell r="J799" t="str">
            <v>924件</v>
          </cell>
          <cell r="K799">
            <v>113.2802</v>
          </cell>
        </row>
        <row r="800">
          <cell r="A800" t="str">
            <v>01.04.21.005</v>
          </cell>
          <cell r="B800" t="str">
            <v>C50EB后排座椅靠背右总成(织物黑) A00081395_IE12</v>
          </cell>
          <cell r="C800" t="str">
            <v>2.07</v>
          </cell>
          <cell r="D800" t="str">
            <v>北汽黄骅分公司</v>
          </cell>
          <cell r="E800" t="str">
            <v>件</v>
          </cell>
          <cell r="F800">
            <v>1511</v>
          </cell>
          <cell r="G800" t="str">
            <v>件</v>
          </cell>
          <cell r="H800" t="str">
            <v>1,511</v>
          </cell>
          <cell r="I800" t="str">
            <v>1</v>
          </cell>
          <cell r="J800" t="str">
            <v>1511件</v>
          </cell>
          <cell r="K800">
            <v>100.4645</v>
          </cell>
        </row>
        <row r="801">
          <cell r="A801" t="str">
            <v>01.04.21.006</v>
          </cell>
          <cell r="B801" t="str">
            <v>C50EB后排座椅靠背左总成(织物黑) A00081347_IE12</v>
          </cell>
          <cell r="C801" t="str">
            <v>2.07</v>
          </cell>
          <cell r="D801" t="str">
            <v>北汽黄骅分公司</v>
          </cell>
          <cell r="E801" t="str">
            <v>件</v>
          </cell>
          <cell r="F801">
            <v>1511</v>
          </cell>
          <cell r="G801" t="str">
            <v>件</v>
          </cell>
          <cell r="H801" t="str">
            <v>1,511</v>
          </cell>
          <cell r="I801" t="str">
            <v>1</v>
          </cell>
          <cell r="J801" t="str">
            <v>1511件</v>
          </cell>
          <cell r="K801">
            <v>130.515</v>
          </cell>
        </row>
        <row r="802">
          <cell r="A802" t="str">
            <v>01.04.21.007</v>
          </cell>
          <cell r="B802" t="str">
            <v>C50EB后排座椅座垫总成(织物黑) A00077477_IE12</v>
          </cell>
          <cell r="C802" t="str">
            <v>2.07</v>
          </cell>
          <cell r="D802" t="str">
            <v>北汽黄骅分公司</v>
          </cell>
          <cell r="E802" t="str">
            <v>件</v>
          </cell>
          <cell r="F802">
            <v>1511</v>
          </cell>
          <cell r="G802" t="str">
            <v>件</v>
          </cell>
          <cell r="H802" t="str">
            <v>1,511</v>
          </cell>
          <cell r="I802" t="str">
            <v>1</v>
          </cell>
          <cell r="J802" t="str">
            <v>1511件</v>
          </cell>
          <cell r="K802">
            <v>101.6997</v>
          </cell>
        </row>
        <row r="803">
          <cell r="A803" t="str">
            <v>01.04.22.001</v>
          </cell>
          <cell r="B803" t="str">
            <v>H3改型正背泡沫+布套</v>
          </cell>
          <cell r="C803" t="str">
            <v>2.51</v>
          </cell>
          <cell r="D803" t="str">
            <v>天津光华智能库</v>
          </cell>
          <cell r="E803" t="str">
            <v>件</v>
          </cell>
          <cell r="F803">
            <v>4169</v>
          </cell>
          <cell r="G803" t="str">
            <v>件</v>
          </cell>
          <cell r="H803" t="str">
            <v>4,169</v>
          </cell>
          <cell r="I803" t="str">
            <v>1</v>
          </cell>
          <cell r="J803" t="str">
            <v>4169件</v>
          </cell>
          <cell r="K803">
            <v>71.5074</v>
          </cell>
        </row>
        <row r="804">
          <cell r="A804" t="str">
            <v>01.04.22.002</v>
          </cell>
          <cell r="B804" t="str">
            <v>H3改型正座泡沫+布套</v>
          </cell>
          <cell r="C804" t="str">
            <v>2.51</v>
          </cell>
          <cell r="D804" t="str">
            <v>天津光华智能库</v>
          </cell>
          <cell r="E804" t="str">
            <v>件</v>
          </cell>
          <cell r="F804">
            <v>4327</v>
          </cell>
          <cell r="G804" t="str">
            <v>件</v>
          </cell>
          <cell r="H804" t="str">
            <v>4,327</v>
          </cell>
          <cell r="I804" t="str">
            <v>1</v>
          </cell>
          <cell r="J804" t="str">
            <v>4327件</v>
          </cell>
          <cell r="K804">
            <v>41.2014</v>
          </cell>
        </row>
        <row r="805">
          <cell r="A805" t="str">
            <v>01.04.22.003</v>
          </cell>
          <cell r="B805" t="str">
            <v>H3改型副背泡沫+布套</v>
          </cell>
          <cell r="C805" t="str">
            <v>2.51</v>
          </cell>
          <cell r="D805" t="str">
            <v>天津光华智能库</v>
          </cell>
          <cell r="E805" t="str">
            <v>件</v>
          </cell>
          <cell r="F805">
            <v>4321</v>
          </cell>
          <cell r="G805" t="str">
            <v>件</v>
          </cell>
          <cell r="H805" t="str">
            <v>4,321</v>
          </cell>
          <cell r="I805" t="str">
            <v>1</v>
          </cell>
          <cell r="J805" t="str">
            <v>4321件</v>
          </cell>
          <cell r="K805">
            <v>59.532</v>
          </cell>
        </row>
        <row r="806">
          <cell r="A806" t="str">
            <v>01.04.22.004</v>
          </cell>
          <cell r="B806" t="str">
            <v>H3改型副座泡沫+布套</v>
          </cell>
          <cell r="C806" t="str">
            <v>2.51</v>
          </cell>
          <cell r="D806" t="str">
            <v>天津光华智能库</v>
          </cell>
          <cell r="E806" t="str">
            <v>件</v>
          </cell>
          <cell r="F806">
            <v>3927</v>
          </cell>
          <cell r="G806" t="str">
            <v>件</v>
          </cell>
          <cell r="H806" t="str">
            <v>3,927</v>
          </cell>
          <cell r="I806" t="str">
            <v>1</v>
          </cell>
          <cell r="J806" t="str">
            <v>3927件</v>
          </cell>
          <cell r="K806">
            <v>41.6135</v>
          </cell>
        </row>
        <row r="807">
          <cell r="A807" t="str">
            <v>01.04.22.005</v>
          </cell>
          <cell r="B807" t="str">
            <v>H4-A正背泡沫+布套</v>
          </cell>
          <cell r="C807" t="str">
            <v>2.51</v>
          </cell>
          <cell r="D807" t="str">
            <v>天津光华智能库</v>
          </cell>
          <cell r="E807" t="str">
            <v>件</v>
          </cell>
          <cell r="F807">
            <v>-285</v>
          </cell>
          <cell r="G807" t="str">
            <v>件</v>
          </cell>
          <cell r="H807" t="str">
            <v>-285</v>
          </cell>
          <cell r="I807" t="str">
            <v>1</v>
          </cell>
          <cell r="J807" t="str">
            <v>-285件</v>
          </cell>
          <cell r="K807">
            <v>115.1153</v>
          </cell>
        </row>
        <row r="808">
          <cell r="A808" t="str">
            <v>01.04.22.006</v>
          </cell>
          <cell r="B808" t="str">
            <v>H4-A正座泡沫+布套</v>
          </cell>
          <cell r="C808" t="str">
            <v>2.51</v>
          </cell>
          <cell r="D808" t="str">
            <v>天津光华智能库</v>
          </cell>
          <cell r="E808" t="str">
            <v>件</v>
          </cell>
          <cell r="F808">
            <v>-37</v>
          </cell>
          <cell r="G808" t="str">
            <v>件</v>
          </cell>
          <cell r="H808" t="str">
            <v>-37</v>
          </cell>
          <cell r="I808" t="str">
            <v>1</v>
          </cell>
          <cell r="J808" t="str">
            <v>-37件</v>
          </cell>
          <cell r="K808">
            <v>314.6054</v>
          </cell>
        </row>
        <row r="809">
          <cell r="A809" t="str">
            <v>01.04.22.007</v>
          </cell>
          <cell r="B809" t="str">
            <v>H4-A副背泡沫+布套</v>
          </cell>
          <cell r="C809" t="str">
            <v>2.51</v>
          </cell>
          <cell r="D809" t="str">
            <v>天津光华智能库</v>
          </cell>
          <cell r="E809" t="str">
            <v>件</v>
          </cell>
          <cell r="F809">
            <v>-216</v>
          </cell>
          <cell r="G809" t="str">
            <v>件</v>
          </cell>
          <cell r="H809" t="str">
            <v>-216</v>
          </cell>
          <cell r="I809" t="str">
            <v>1</v>
          </cell>
          <cell r="J809" t="str">
            <v>-216件</v>
          </cell>
          <cell r="K809">
            <v>104.8826</v>
          </cell>
        </row>
        <row r="810">
          <cell r="A810" t="str">
            <v>01.04.22.008</v>
          </cell>
          <cell r="B810" t="str">
            <v>H4-A副座泡沫+布套</v>
          </cell>
          <cell r="C810" t="str">
            <v>2.51</v>
          </cell>
          <cell r="D810" t="str">
            <v>天津光华智能库</v>
          </cell>
          <cell r="E810" t="str">
            <v>件</v>
          </cell>
          <cell r="F810">
            <v>-340</v>
          </cell>
          <cell r="G810" t="str">
            <v>件</v>
          </cell>
          <cell r="H810" t="str">
            <v>-340</v>
          </cell>
          <cell r="I810" t="str">
            <v>1</v>
          </cell>
          <cell r="J810" t="str">
            <v>-340件</v>
          </cell>
          <cell r="K810">
            <v>49.1056</v>
          </cell>
        </row>
        <row r="811">
          <cell r="A811" t="str">
            <v>01.04.22.009</v>
          </cell>
          <cell r="B811" t="str">
            <v>H4-B正背泡沫+布套</v>
          </cell>
          <cell r="C811" t="str">
            <v>2.51</v>
          </cell>
          <cell r="D811" t="str">
            <v>天津光华智能库</v>
          </cell>
          <cell r="E811" t="str">
            <v>件</v>
          </cell>
          <cell r="F811">
            <v>-331</v>
          </cell>
          <cell r="G811" t="str">
            <v>件</v>
          </cell>
          <cell r="H811" t="str">
            <v>-331</v>
          </cell>
          <cell r="I811" t="str">
            <v>1</v>
          </cell>
          <cell r="J811" t="str">
            <v>-331件</v>
          </cell>
          <cell r="K811">
            <v>76.4829</v>
          </cell>
        </row>
        <row r="812">
          <cell r="A812" t="str">
            <v>01.04.22.010</v>
          </cell>
          <cell r="B812" t="str">
            <v>H4-B正座泡沫+布套</v>
          </cell>
          <cell r="C812" t="str">
            <v>2.51</v>
          </cell>
          <cell r="D812" t="str">
            <v>天津光华智能库</v>
          </cell>
          <cell r="E812" t="str">
            <v>件</v>
          </cell>
          <cell r="F812">
            <v>-106</v>
          </cell>
          <cell r="G812" t="str">
            <v>件</v>
          </cell>
          <cell r="H812" t="str">
            <v>-106</v>
          </cell>
          <cell r="I812" t="str">
            <v>1</v>
          </cell>
          <cell r="J812" t="str">
            <v>-106件</v>
          </cell>
          <cell r="K812">
            <v>521.7943</v>
          </cell>
        </row>
        <row r="813">
          <cell r="A813" t="str">
            <v>01.04.22.011</v>
          </cell>
          <cell r="B813" t="str">
            <v>H4-B副背泡沫+布套</v>
          </cell>
          <cell r="C813" t="str">
            <v>2.51</v>
          </cell>
          <cell r="D813" t="str">
            <v>天津光华智能库</v>
          </cell>
          <cell r="E813" t="str">
            <v>件</v>
          </cell>
          <cell r="F813">
            <v>-269</v>
          </cell>
          <cell r="G813" t="str">
            <v>件</v>
          </cell>
          <cell r="H813" t="str">
            <v>-269</v>
          </cell>
          <cell r="I813" t="str">
            <v>1</v>
          </cell>
          <cell r="J813" t="str">
            <v>-269件</v>
          </cell>
          <cell r="K813">
            <v>75.2214</v>
          </cell>
        </row>
        <row r="814">
          <cell r="A814" t="str">
            <v>01.04.22.012</v>
          </cell>
          <cell r="B814" t="str">
            <v>H4-B副座泡沫+布套</v>
          </cell>
          <cell r="C814" t="str">
            <v>2.51</v>
          </cell>
          <cell r="D814" t="str">
            <v>天津光华智能库</v>
          </cell>
          <cell r="E814" t="str">
            <v>件</v>
          </cell>
          <cell r="F814">
            <v>-231</v>
          </cell>
          <cell r="G814" t="str">
            <v>件</v>
          </cell>
          <cell r="H814" t="str">
            <v>-231</v>
          </cell>
          <cell r="I814" t="str">
            <v>1</v>
          </cell>
          <cell r="J814" t="str">
            <v>-231件</v>
          </cell>
          <cell r="K814">
            <v>43.7093</v>
          </cell>
        </row>
        <row r="815">
          <cell r="A815" t="str">
            <v>01.04.22.013</v>
          </cell>
          <cell r="B815" t="str">
            <v>H4-S正背泡沫+布套</v>
          </cell>
          <cell r="C815" t="str">
            <v>2.51</v>
          </cell>
          <cell r="D815" t="str">
            <v>天津光华智能库</v>
          </cell>
          <cell r="E815" t="str">
            <v>件</v>
          </cell>
          <cell r="F815">
            <v>-101</v>
          </cell>
          <cell r="G815" t="str">
            <v>件</v>
          </cell>
          <cell r="H815" t="str">
            <v>-101</v>
          </cell>
          <cell r="I815" t="str">
            <v>1</v>
          </cell>
          <cell r="J815" t="str">
            <v>-101件</v>
          </cell>
          <cell r="K815">
            <v>853.5464</v>
          </cell>
        </row>
        <row r="816">
          <cell r="A816" t="str">
            <v>01.04.22.014</v>
          </cell>
          <cell r="B816" t="str">
            <v>H4-S正座泡沫+布套</v>
          </cell>
          <cell r="C816" t="str">
            <v>2.51</v>
          </cell>
          <cell r="D816" t="str">
            <v>天津光华智能库</v>
          </cell>
          <cell r="E816" t="str">
            <v>件</v>
          </cell>
          <cell r="F816">
            <v>-200</v>
          </cell>
          <cell r="G816" t="str">
            <v>件</v>
          </cell>
          <cell r="H816" t="str">
            <v>-200</v>
          </cell>
          <cell r="I816" t="str">
            <v>1</v>
          </cell>
          <cell r="J816" t="str">
            <v>-200件</v>
          </cell>
          <cell r="K816">
            <v>136.1355</v>
          </cell>
        </row>
        <row r="817">
          <cell r="A817" t="str">
            <v>01.04.22.015</v>
          </cell>
          <cell r="B817" t="str">
            <v>H4-S副背泡沫+布套</v>
          </cell>
          <cell r="C817" t="str">
            <v>2.51</v>
          </cell>
          <cell r="D817" t="str">
            <v>天津光华智能库</v>
          </cell>
          <cell r="E817" t="str">
            <v>件</v>
          </cell>
          <cell r="F817">
            <v>-148</v>
          </cell>
          <cell r="G817" t="str">
            <v>件</v>
          </cell>
          <cell r="H817" t="str">
            <v>-148</v>
          </cell>
          <cell r="I817" t="str">
            <v>1</v>
          </cell>
          <cell r="J817" t="str">
            <v>-148件</v>
          </cell>
          <cell r="K817">
            <v>21.8146</v>
          </cell>
        </row>
        <row r="818">
          <cell r="A818" t="str">
            <v>01.04.22.016</v>
          </cell>
          <cell r="B818" t="str">
            <v>H4-S副座泡沫+布套</v>
          </cell>
          <cell r="C818" t="str">
            <v>2.51</v>
          </cell>
          <cell r="D818" t="str">
            <v>天津光华智能库</v>
          </cell>
          <cell r="E818" t="str">
            <v>件</v>
          </cell>
          <cell r="F818">
            <v>-163</v>
          </cell>
          <cell r="G818" t="str">
            <v>件</v>
          </cell>
          <cell r="H818" t="str">
            <v>-163</v>
          </cell>
          <cell r="I818" t="str">
            <v>1</v>
          </cell>
          <cell r="J818" t="str">
            <v>-163件</v>
          </cell>
          <cell r="K818">
            <v>40.2693</v>
          </cell>
        </row>
        <row r="819">
          <cell r="A819" t="str">
            <v>01.04.22.017</v>
          </cell>
          <cell r="B819" t="str">
            <v>2019款GTL-A驾驶员靠背护面泡沫总成</v>
          </cell>
          <cell r="C819" t="str">
            <v>2.51</v>
          </cell>
          <cell r="D819" t="str">
            <v>天津光华智能库</v>
          </cell>
          <cell r="E819" t="str">
            <v>件</v>
          </cell>
          <cell r="F819">
            <v>1818</v>
          </cell>
          <cell r="G819" t="str">
            <v>件</v>
          </cell>
          <cell r="H819" t="str">
            <v>1,818</v>
          </cell>
          <cell r="I819" t="str">
            <v>1</v>
          </cell>
          <cell r="J819" t="str">
            <v>1818件</v>
          </cell>
          <cell r="K819">
            <v>81.865</v>
          </cell>
        </row>
        <row r="820">
          <cell r="A820" t="str">
            <v>01.04.22.018</v>
          </cell>
          <cell r="B820" t="str">
            <v>2019款GTL-A驾驶员坐垫护面泡沫总成</v>
          </cell>
          <cell r="C820" t="str">
            <v>2.51</v>
          </cell>
          <cell r="D820" t="str">
            <v>天津光华智能库</v>
          </cell>
          <cell r="E820" t="str">
            <v>件</v>
          </cell>
          <cell r="F820">
            <v>464</v>
          </cell>
          <cell r="G820" t="str">
            <v>件</v>
          </cell>
          <cell r="H820" t="str">
            <v>464</v>
          </cell>
          <cell r="I820" t="str">
            <v>1</v>
          </cell>
          <cell r="J820" t="str">
            <v>464件</v>
          </cell>
          <cell r="K820">
            <v>37.0398</v>
          </cell>
        </row>
        <row r="821">
          <cell r="A821" t="str">
            <v>01.04.22.018A</v>
          </cell>
          <cell r="B821" t="str">
            <v>2019款GTL-A驾驶员坐垫护面泡沫总成（新）</v>
          </cell>
          <cell r="C821" t="str">
            <v>2.51</v>
          </cell>
          <cell r="D821" t="str">
            <v>天津光华智能库</v>
          </cell>
          <cell r="E821" t="str">
            <v>件</v>
          </cell>
          <cell r="F821">
            <v>1976</v>
          </cell>
          <cell r="G821" t="str">
            <v>件</v>
          </cell>
          <cell r="H821" t="str">
            <v>1,976</v>
          </cell>
          <cell r="I821" t="str">
            <v>1</v>
          </cell>
          <cell r="J821" t="str">
            <v>1976件</v>
          </cell>
          <cell r="K821">
            <v>40.7279</v>
          </cell>
        </row>
        <row r="822">
          <cell r="A822" t="str">
            <v>01.04.22.019</v>
          </cell>
          <cell r="B822" t="str">
            <v>2019款GTL-A副驾驶员靠背护面泡沫总成</v>
          </cell>
          <cell r="C822" t="str">
            <v>2.51</v>
          </cell>
          <cell r="D822" t="str">
            <v>天津光华智能库</v>
          </cell>
          <cell r="E822" t="str">
            <v>件</v>
          </cell>
          <cell r="F822">
            <v>1776</v>
          </cell>
          <cell r="G822" t="str">
            <v>件</v>
          </cell>
          <cell r="H822" t="str">
            <v>1,776</v>
          </cell>
          <cell r="I822" t="str">
            <v>1</v>
          </cell>
          <cell r="J822" t="str">
            <v>1776件</v>
          </cell>
          <cell r="K822">
            <v>82.7265</v>
          </cell>
        </row>
        <row r="823">
          <cell r="A823" t="str">
            <v>01.04.22.020</v>
          </cell>
          <cell r="B823" t="str">
            <v>2019款GTL-A副驾驶员坐垫护面泡沫总成</v>
          </cell>
          <cell r="C823" t="str">
            <v>2.51</v>
          </cell>
          <cell r="D823" t="str">
            <v>天津光华智能库</v>
          </cell>
          <cell r="E823" t="str">
            <v>件</v>
          </cell>
          <cell r="F823">
            <v>1871</v>
          </cell>
          <cell r="G823" t="str">
            <v>件</v>
          </cell>
          <cell r="H823" t="str">
            <v>1,871</v>
          </cell>
          <cell r="I823" t="str">
            <v>1</v>
          </cell>
          <cell r="J823" t="str">
            <v>1871件</v>
          </cell>
          <cell r="K823">
            <v>62.5246</v>
          </cell>
        </row>
        <row r="824">
          <cell r="A824" t="str">
            <v>01.04.22.021</v>
          </cell>
          <cell r="B824" t="str">
            <v>2019款GTL-B驾驶员靠背护面泡沫总成</v>
          </cell>
          <cell r="C824" t="str">
            <v>2.51</v>
          </cell>
          <cell r="D824" t="str">
            <v>天津光华智能库</v>
          </cell>
          <cell r="E824" t="str">
            <v>件</v>
          </cell>
          <cell r="F824">
            <v>3717</v>
          </cell>
          <cell r="G824" t="str">
            <v>件</v>
          </cell>
          <cell r="H824" t="str">
            <v>3,717</v>
          </cell>
          <cell r="I824" t="str">
            <v>1</v>
          </cell>
          <cell r="J824" t="str">
            <v>3717件</v>
          </cell>
          <cell r="K824">
            <v>90.5929</v>
          </cell>
        </row>
        <row r="825">
          <cell r="A825" t="str">
            <v>01.04.22.022</v>
          </cell>
          <cell r="B825" t="str">
            <v>2019款GTL-B驾驶员坐垫护面泡沫总成</v>
          </cell>
          <cell r="C825" t="str">
            <v>2.51</v>
          </cell>
          <cell r="D825" t="str">
            <v>天津光华智能库</v>
          </cell>
          <cell r="E825" t="str">
            <v>件</v>
          </cell>
          <cell r="F825">
            <v>-622</v>
          </cell>
          <cell r="G825" t="str">
            <v>件</v>
          </cell>
          <cell r="H825" t="str">
            <v>-622</v>
          </cell>
          <cell r="I825" t="str">
            <v>1</v>
          </cell>
          <cell r="J825" t="str">
            <v>-622件</v>
          </cell>
          <cell r="K825">
            <v>41.5773</v>
          </cell>
        </row>
        <row r="826">
          <cell r="A826" t="str">
            <v>01.04.22.022A</v>
          </cell>
          <cell r="B826" t="str">
            <v>2019款GTL-B驾驶员坐垫护面泡沫总成（新）</v>
          </cell>
          <cell r="C826" t="str">
            <v>2.51</v>
          </cell>
          <cell r="D826" t="str">
            <v>天津光华智能库</v>
          </cell>
          <cell r="E826" t="str">
            <v>件</v>
          </cell>
          <cell r="F826">
            <v>3936</v>
          </cell>
          <cell r="G826" t="str">
            <v>件</v>
          </cell>
          <cell r="H826" t="str">
            <v>3,936</v>
          </cell>
          <cell r="I826" t="str">
            <v>1</v>
          </cell>
          <cell r="J826" t="str">
            <v>3936件</v>
          </cell>
          <cell r="K826">
            <v>47.2393</v>
          </cell>
        </row>
        <row r="827">
          <cell r="A827" t="str">
            <v>01.04.22.023</v>
          </cell>
          <cell r="B827" t="str">
            <v>2019款GTL-B副驾驶员靠背护面泡沫总成</v>
          </cell>
          <cell r="C827" t="str">
            <v>2.51</v>
          </cell>
          <cell r="D827" t="str">
            <v>天津光华智能库</v>
          </cell>
          <cell r="E827" t="str">
            <v>件</v>
          </cell>
          <cell r="F827">
            <v>3967</v>
          </cell>
          <cell r="G827" t="str">
            <v>件</v>
          </cell>
          <cell r="H827" t="str">
            <v>3,967</v>
          </cell>
          <cell r="I827" t="str">
            <v>1</v>
          </cell>
          <cell r="J827" t="str">
            <v>3967件</v>
          </cell>
          <cell r="K827">
            <v>89.5157</v>
          </cell>
        </row>
        <row r="828">
          <cell r="A828" t="str">
            <v>01.04.22.024</v>
          </cell>
          <cell r="B828" t="str">
            <v>2019款GTL-B副驾驶员坐垫护面泡沫总成</v>
          </cell>
          <cell r="C828" t="str">
            <v>2.51</v>
          </cell>
          <cell r="D828" t="str">
            <v>天津光华智能库</v>
          </cell>
          <cell r="E828" t="str">
            <v>件</v>
          </cell>
          <cell r="F828">
            <v>3891</v>
          </cell>
          <cell r="G828" t="str">
            <v>件</v>
          </cell>
          <cell r="H828" t="str">
            <v>3,891</v>
          </cell>
          <cell r="I828" t="str">
            <v>1</v>
          </cell>
          <cell r="J828" t="str">
            <v>3891件</v>
          </cell>
          <cell r="K828">
            <v>48.6008</v>
          </cell>
        </row>
        <row r="829">
          <cell r="A829" t="str">
            <v>01.04.22.025</v>
          </cell>
          <cell r="B829" t="str">
            <v>2019款EST驾驶员靠背护面泡沫总成</v>
          </cell>
          <cell r="C829" t="str">
            <v>2.51</v>
          </cell>
          <cell r="D829" t="str">
            <v>天津光华智能库</v>
          </cell>
          <cell r="E829" t="str">
            <v>件</v>
          </cell>
          <cell r="F829">
            <v>1606</v>
          </cell>
          <cell r="G829" t="str">
            <v>件</v>
          </cell>
          <cell r="H829" t="str">
            <v>1,606</v>
          </cell>
          <cell r="I829" t="str">
            <v>1</v>
          </cell>
          <cell r="J829" t="str">
            <v>1606件</v>
          </cell>
          <cell r="K829">
            <v>188.4462</v>
          </cell>
        </row>
        <row r="830">
          <cell r="A830" t="str">
            <v>01.04.22.026</v>
          </cell>
          <cell r="B830" t="str">
            <v>2019款EST驾驶员坐垫护面泡沫总成</v>
          </cell>
          <cell r="C830" t="str">
            <v>2.51</v>
          </cell>
          <cell r="D830" t="str">
            <v>天津光华智能库</v>
          </cell>
          <cell r="E830" t="str">
            <v>件</v>
          </cell>
          <cell r="F830">
            <v>-20</v>
          </cell>
          <cell r="G830" t="str">
            <v>件</v>
          </cell>
          <cell r="H830" t="str">
            <v>-20</v>
          </cell>
          <cell r="I830" t="str">
            <v>1</v>
          </cell>
          <cell r="J830" t="str">
            <v>-20件</v>
          </cell>
          <cell r="K830">
            <v>99.8515</v>
          </cell>
        </row>
        <row r="831">
          <cell r="A831" t="str">
            <v>01.04.22.026A</v>
          </cell>
          <cell r="B831" t="str">
            <v>2019款EST驾驶员坐垫护面泡沫总成（新）</v>
          </cell>
          <cell r="C831" t="str">
            <v>2.51</v>
          </cell>
          <cell r="D831" t="str">
            <v>天津光华智能库</v>
          </cell>
          <cell r="E831" t="str">
            <v>件</v>
          </cell>
          <cell r="F831">
            <v>1546</v>
          </cell>
          <cell r="G831" t="str">
            <v>件</v>
          </cell>
          <cell r="H831" t="str">
            <v>1,546</v>
          </cell>
          <cell r="I831" t="str">
            <v>1</v>
          </cell>
          <cell r="J831" t="str">
            <v>1546件</v>
          </cell>
          <cell r="K831">
            <v>113.5376</v>
          </cell>
        </row>
        <row r="832">
          <cell r="A832" t="str">
            <v>01.04.22.027</v>
          </cell>
          <cell r="B832" t="str">
            <v>2019款EST副驾驶员靠背护面泡沫总成</v>
          </cell>
          <cell r="C832" t="str">
            <v>2.51</v>
          </cell>
          <cell r="D832" t="str">
            <v>天津光华智能库</v>
          </cell>
          <cell r="E832" t="str">
            <v>件</v>
          </cell>
          <cell r="F832">
            <v>1609</v>
          </cell>
          <cell r="G832" t="str">
            <v>件</v>
          </cell>
          <cell r="H832" t="str">
            <v>1,609</v>
          </cell>
          <cell r="I832" t="str">
            <v>1</v>
          </cell>
          <cell r="J832" t="str">
            <v>1609件</v>
          </cell>
          <cell r="K832">
            <v>197.4099</v>
          </cell>
        </row>
        <row r="833">
          <cell r="A833" t="str">
            <v>01.04.22.028</v>
          </cell>
          <cell r="B833" t="str">
            <v>2019款EST副驾驶员坐垫护面泡沫总成</v>
          </cell>
          <cell r="C833" t="str">
            <v>2.51</v>
          </cell>
          <cell r="D833" t="str">
            <v>天津光华智能库</v>
          </cell>
          <cell r="E833" t="str">
            <v>件</v>
          </cell>
          <cell r="F833">
            <v>1476</v>
          </cell>
          <cell r="G833" t="str">
            <v>件</v>
          </cell>
          <cell r="H833" t="str">
            <v>1,476</v>
          </cell>
          <cell r="I833" t="str">
            <v>1</v>
          </cell>
          <cell r="J833" t="str">
            <v>1476件</v>
          </cell>
          <cell r="K833">
            <v>102.9024</v>
          </cell>
        </row>
        <row r="834">
          <cell r="A834" t="str">
            <v>01.05.01.002</v>
          </cell>
          <cell r="B834" t="str">
            <v>1800正座</v>
          </cell>
          <cell r="C834" t="str">
            <v>1.06</v>
          </cell>
          <cell r="D834" t="str">
            <v>潍坊荣昌公司</v>
          </cell>
          <cell r="E834" t="str">
            <v>件</v>
          </cell>
          <cell r="F834">
            <v>1</v>
          </cell>
          <cell r="G834" t="str">
            <v>件</v>
          </cell>
          <cell r="H834" t="str">
            <v>1</v>
          </cell>
          <cell r="I834" t="str">
            <v>1</v>
          </cell>
          <cell r="J834" t="str">
            <v>1件</v>
          </cell>
          <cell r="K834">
            <v>22.01</v>
          </cell>
        </row>
        <row r="835">
          <cell r="A835" t="str">
            <v>01.05.01.013</v>
          </cell>
          <cell r="B835" t="str">
            <v>1800二排座</v>
          </cell>
          <cell r="C835" t="str">
            <v>1.06</v>
          </cell>
          <cell r="D835" t="str">
            <v>潍坊荣昌公司</v>
          </cell>
          <cell r="E835" t="str">
            <v>件</v>
          </cell>
          <cell r="F835">
            <v>1</v>
          </cell>
          <cell r="G835" t="str">
            <v>件</v>
          </cell>
          <cell r="H835" t="str">
            <v>1</v>
          </cell>
          <cell r="I835" t="str">
            <v>1</v>
          </cell>
          <cell r="J835" t="str">
            <v>1件</v>
          </cell>
          <cell r="K835">
            <v>22.53</v>
          </cell>
        </row>
        <row r="836">
          <cell r="A836" t="str">
            <v>01.05.01.016</v>
          </cell>
          <cell r="B836" t="str">
            <v>出口1800正背</v>
          </cell>
          <cell r="C836" t="str">
            <v>1.06</v>
          </cell>
          <cell r="D836" t="str">
            <v>潍坊荣昌公司</v>
          </cell>
          <cell r="E836" t="str">
            <v>件</v>
          </cell>
          <cell r="F836">
            <v>13</v>
          </cell>
          <cell r="G836" t="str">
            <v>件</v>
          </cell>
          <cell r="H836" t="str">
            <v>13</v>
          </cell>
          <cell r="I836" t="str">
            <v>1</v>
          </cell>
          <cell r="J836" t="str">
            <v>13件</v>
          </cell>
          <cell r="K836">
            <v>34.2962</v>
          </cell>
        </row>
        <row r="837">
          <cell r="A837" t="str">
            <v>01.05.01.017</v>
          </cell>
          <cell r="B837" t="str">
            <v>出口1800正座</v>
          </cell>
          <cell r="C837" t="str">
            <v>1.06</v>
          </cell>
          <cell r="D837" t="str">
            <v>潍坊荣昌公司</v>
          </cell>
          <cell r="E837" t="str">
            <v>件</v>
          </cell>
          <cell r="F837">
            <v>20</v>
          </cell>
          <cell r="G837" t="str">
            <v>件</v>
          </cell>
          <cell r="H837" t="str">
            <v>20</v>
          </cell>
          <cell r="I837" t="str">
            <v>1</v>
          </cell>
          <cell r="J837" t="str">
            <v>20件</v>
          </cell>
          <cell r="K837">
            <v>18.869</v>
          </cell>
        </row>
        <row r="838">
          <cell r="A838" t="str">
            <v>01.05.01.018</v>
          </cell>
          <cell r="B838" t="str">
            <v>出口1995副背</v>
          </cell>
          <cell r="C838" t="str">
            <v>1.06</v>
          </cell>
          <cell r="D838" t="str">
            <v>潍坊荣昌公司</v>
          </cell>
          <cell r="E838" t="str">
            <v>件</v>
          </cell>
          <cell r="F838">
            <v>31</v>
          </cell>
          <cell r="G838" t="str">
            <v>件</v>
          </cell>
          <cell r="H838" t="str">
            <v>31</v>
          </cell>
          <cell r="I838" t="str">
            <v>1</v>
          </cell>
          <cell r="J838" t="str">
            <v>31件</v>
          </cell>
          <cell r="K838">
            <v>23.5158</v>
          </cell>
        </row>
        <row r="839">
          <cell r="A839" t="str">
            <v>01.05.01.019</v>
          </cell>
          <cell r="B839" t="str">
            <v>出口1995副座</v>
          </cell>
          <cell r="C839" t="str">
            <v>1.06</v>
          </cell>
          <cell r="D839" t="str">
            <v>潍坊荣昌公司</v>
          </cell>
          <cell r="E839" t="str">
            <v>件</v>
          </cell>
          <cell r="F839">
            <v>21</v>
          </cell>
          <cell r="G839" t="str">
            <v>件</v>
          </cell>
          <cell r="H839" t="str">
            <v>21</v>
          </cell>
          <cell r="I839" t="str">
            <v>1</v>
          </cell>
          <cell r="J839" t="str">
            <v>21件</v>
          </cell>
          <cell r="K839">
            <v>27.219</v>
          </cell>
        </row>
        <row r="840">
          <cell r="A840" t="str">
            <v>01.05.01.020</v>
          </cell>
          <cell r="B840" t="str">
            <v>出口1995小背</v>
          </cell>
          <cell r="C840" t="str">
            <v>1.06</v>
          </cell>
          <cell r="D840" t="str">
            <v>潍坊荣昌公司</v>
          </cell>
          <cell r="E840" t="str">
            <v>件</v>
          </cell>
          <cell r="F840">
            <v>34</v>
          </cell>
          <cell r="G840" t="str">
            <v>件</v>
          </cell>
          <cell r="H840" t="str">
            <v>34</v>
          </cell>
          <cell r="I840" t="str">
            <v>1</v>
          </cell>
          <cell r="J840" t="str">
            <v>34件</v>
          </cell>
          <cell r="K840">
            <v>13.6053</v>
          </cell>
        </row>
        <row r="841">
          <cell r="A841" t="str">
            <v>01.05.01.027</v>
          </cell>
          <cell r="B841" t="str">
            <v>右舵1695副座</v>
          </cell>
          <cell r="C841" t="str">
            <v>1.06</v>
          </cell>
          <cell r="D841" t="str">
            <v>潍坊荣昌公司</v>
          </cell>
          <cell r="E841" t="str">
            <v>件</v>
          </cell>
          <cell r="F841">
            <v>1</v>
          </cell>
          <cell r="G841" t="str">
            <v>件</v>
          </cell>
          <cell r="H841" t="str">
            <v>1</v>
          </cell>
          <cell r="I841" t="str">
            <v>1</v>
          </cell>
          <cell r="J841" t="str">
            <v>1件</v>
          </cell>
          <cell r="K841">
            <v>18.55</v>
          </cell>
        </row>
        <row r="842">
          <cell r="A842" t="str">
            <v>01.05.01.028</v>
          </cell>
          <cell r="B842" t="str">
            <v>右舵1800正背</v>
          </cell>
          <cell r="C842" t="str">
            <v>1.06</v>
          </cell>
          <cell r="D842" t="str">
            <v>潍坊荣昌公司</v>
          </cell>
          <cell r="E842" t="str">
            <v>件</v>
          </cell>
          <cell r="F842">
            <v>124</v>
          </cell>
          <cell r="G842" t="str">
            <v>件</v>
          </cell>
          <cell r="H842" t="str">
            <v>124</v>
          </cell>
          <cell r="I842" t="str">
            <v>1</v>
          </cell>
          <cell r="J842" t="str">
            <v>124件</v>
          </cell>
          <cell r="K842">
            <v>24.6379</v>
          </cell>
        </row>
        <row r="843">
          <cell r="A843" t="str">
            <v>01.05.01.029</v>
          </cell>
          <cell r="B843" t="str">
            <v>右舵1800正座</v>
          </cell>
          <cell r="C843" t="str">
            <v>1.06</v>
          </cell>
          <cell r="D843" t="str">
            <v>潍坊荣昌公司</v>
          </cell>
          <cell r="E843" t="str">
            <v>件</v>
          </cell>
          <cell r="F843">
            <v>110</v>
          </cell>
          <cell r="G843" t="str">
            <v>件</v>
          </cell>
          <cell r="H843" t="str">
            <v>110</v>
          </cell>
          <cell r="I843" t="str">
            <v>1</v>
          </cell>
          <cell r="J843" t="str">
            <v>110件</v>
          </cell>
          <cell r="K843">
            <v>14.561</v>
          </cell>
        </row>
        <row r="844">
          <cell r="A844" t="str">
            <v>01.05.01.031</v>
          </cell>
          <cell r="B844" t="str">
            <v>右舵1800副背</v>
          </cell>
          <cell r="C844" t="str">
            <v>1.06</v>
          </cell>
          <cell r="D844" t="str">
            <v>潍坊荣昌公司</v>
          </cell>
          <cell r="E844" t="str">
            <v>件</v>
          </cell>
          <cell r="F844">
            <v>22</v>
          </cell>
          <cell r="G844" t="str">
            <v>件</v>
          </cell>
          <cell r="H844" t="str">
            <v>22</v>
          </cell>
          <cell r="I844" t="str">
            <v>1</v>
          </cell>
          <cell r="J844" t="str">
            <v>22件</v>
          </cell>
          <cell r="K844">
            <v>20.3895</v>
          </cell>
        </row>
        <row r="845">
          <cell r="A845" t="str">
            <v>01.05.01.032</v>
          </cell>
          <cell r="B845" t="str">
            <v>右舵1800小背</v>
          </cell>
          <cell r="C845" t="str">
            <v>1.06</v>
          </cell>
          <cell r="D845" t="str">
            <v>潍坊荣昌公司</v>
          </cell>
          <cell r="E845" t="str">
            <v>件</v>
          </cell>
          <cell r="F845">
            <v>21</v>
          </cell>
          <cell r="G845" t="str">
            <v>件</v>
          </cell>
          <cell r="H845" t="str">
            <v>21</v>
          </cell>
          <cell r="I845" t="str">
            <v>1</v>
          </cell>
          <cell r="J845" t="str">
            <v>21件</v>
          </cell>
          <cell r="K845">
            <v>10.7057</v>
          </cell>
        </row>
        <row r="846">
          <cell r="A846" t="str">
            <v>01.05.01.033</v>
          </cell>
          <cell r="B846" t="str">
            <v>右舵1995副背</v>
          </cell>
          <cell r="C846" t="str">
            <v>1.06</v>
          </cell>
          <cell r="D846" t="str">
            <v>潍坊荣昌公司</v>
          </cell>
          <cell r="E846" t="str">
            <v>件</v>
          </cell>
          <cell r="F846">
            <v>97</v>
          </cell>
          <cell r="G846" t="str">
            <v>件</v>
          </cell>
          <cell r="H846" t="str">
            <v>97</v>
          </cell>
          <cell r="I846" t="str">
            <v>1</v>
          </cell>
          <cell r="J846" t="str">
            <v>97件</v>
          </cell>
          <cell r="K846">
            <v>32.0872</v>
          </cell>
        </row>
        <row r="847">
          <cell r="A847" t="str">
            <v>01.05.01.034</v>
          </cell>
          <cell r="B847" t="str">
            <v>右舵1995小背</v>
          </cell>
          <cell r="C847" t="str">
            <v>1.06</v>
          </cell>
          <cell r="D847" t="str">
            <v>潍坊荣昌公司</v>
          </cell>
          <cell r="E847" t="str">
            <v>件</v>
          </cell>
          <cell r="F847">
            <v>105</v>
          </cell>
          <cell r="G847" t="str">
            <v>件</v>
          </cell>
          <cell r="H847" t="str">
            <v>105</v>
          </cell>
          <cell r="I847" t="str">
            <v>1</v>
          </cell>
          <cell r="J847" t="str">
            <v>105件</v>
          </cell>
          <cell r="K847">
            <v>14.3874</v>
          </cell>
        </row>
        <row r="848">
          <cell r="A848" t="str">
            <v>01.05.01.035</v>
          </cell>
          <cell r="B848" t="str">
            <v>右舵1995副座</v>
          </cell>
          <cell r="C848" t="str">
            <v>1.06</v>
          </cell>
          <cell r="D848" t="str">
            <v>潍坊荣昌公司</v>
          </cell>
          <cell r="E848" t="str">
            <v>件</v>
          </cell>
          <cell r="F848">
            <v>100</v>
          </cell>
          <cell r="G848" t="str">
            <v>件</v>
          </cell>
          <cell r="H848" t="str">
            <v>100</v>
          </cell>
          <cell r="I848" t="str">
            <v>1</v>
          </cell>
          <cell r="J848" t="str">
            <v>100件</v>
          </cell>
          <cell r="K848">
            <v>28.1941</v>
          </cell>
        </row>
        <row r="849">
          <cell r="A849" t="str">
            <v>01.05.01.038</v>
          </cell>
          <cell r="B849" t="str">
            <v>长沙右舵1695副背</v>
          </cell>
          <cell r="C849" t="str">
            <v>1.06</v>
          </cell>
          <cell r="D849" t="str">
            <v>潍坊荣昌公司</v>
          </cell>
          <cell r="E849" t="str">
            <v>件</v>
          </cell>
          <cell r="F849">
            <v>1</v>
          </cell>
          <cell r="G849" t="str">
            <v>件</v>
          </cell>
          <cell r="H849" t="str">
            <v>1</v>
          </cell>
          <cell r="I849" t="str">
            <v>1</v>
          </cell>
          <cell r="J849" t="str">
            <v>1件</v>
          </cell>
          <cell r="K849">
            <v>29.28</v>
          </cell>
        </row>
        <row r="850">
          <cell r="A850" t="str">
            <v>01.05.01.041</v>
          </cell>
          <cell r="B850" t="str">
            <v>出口1800副背</v>
          </cell>
          <cell r="C850" t="str">
            <v>1.06</v>
          </cell>
          <cell r="D850" t="str">
            <v>潍坊荣昌公司</v>
          </cell>
          <cell r="E850" t="str">
            <v>件</v>
          </cell>
          <cell r="F850">
            <v>6</v>
          </cell>
          <cell r="G850" t="str">
            <v>件</v>
          </cell>
          <cell r="H850" t="str">
            <v>6</v>
          </cell>
          <cell r="I850" t="str">
            <v>1</v>
          </cell>
          <cell r="J850" t="str">
            <v>6件</v>
          </cell>
          <cell r="K850">
            <v>23.8567</v>
          </cell>
        </row>
        <row r="851">
          <cell r="A851" t="str">
            <v>01.05.01.043</v>
          </cell>
          <cell r="B851" t="str">
            <v>出口1800小背</v>
          </cell>
          <cell r="C851" t="str">
            <v>1.06</v>
          </cell>
          <cell r="D851" t="str">
            <v>潍坊荣昌公司</v>
          </cell>
          <cell r="E851" t="str">
            <v>件</v>
          </cell>
          <cell r="F851">
            <v>14</v>
          </cell>
          <cell r="G851" t="str">
            <v>件</v>
          </cell>
          <cell r="H851" t="str">
            <v>14</v>
          </cell>
          <cell r="I851" t="str">
            <v>1</v>
          </cell>
          <cell r="J851" t="str">
            <v>14件</v>
          </cell>
          <cell r="K851">
            <v>10.9417</v>
          </cell>
        </row>
        <row r="852">
          <cell r="A852" t="str">
            <v>01.05.01.044</v>
          </cell>
          <cell r="B852" t="str">
            <v>出口1995卧铺</v>
          </cell>
          <cell r="C852" t="str">
            <v>1.06</v>
          </cell>
          <cell r="D852" t="str">
            <v>潍坊荣昌公司</v>
          </cell>
          <cell r="E852" t="str">
            <v>件</v>
          </cell>
          <cell r="F852">
            <v>13</v>
          </cell>
          <cell r="G852" t="str">
            <v>件</v>
          </cell>
          <cell r="H852" t="str">
            <v>13</v>
          </cell>
          <cell r="I852" t="str">
            <v>1</v>
          </cell>
          <cell r="J852" t="str">
            <v>13件</v>
          </cell>
          <cell r="K852">
            <v>39.97</v>
          </cell>
        </row>
        <row r="853">
          <cell r="A853" t="str">
            <v>01.05.01.047</v>
          </cell>
          <cell r="B853" t="str">
            <v>出口1800二排背</v>
          </cell>
          <cell r="C853" t="str">
            <v>1.06</v>
          </cell>
          <cell r="D853" t="str">
            <v>潍坊荣昌公司</v>
          </cell>
          <cell r="E853" t="str">
            <v>件</v>
          </cell>
          <cell r="F853">
            <v>1</v>
          </cell>
          <cell r="G853" t="str">
            <v>件</v>
          </cell>
          <cell r="H853" t="str">
            <v>1</v>
          </cell>
          <cell r="I853" t="str">
            <v>1</v>
          </cell>
          <cell r="J853" t="str">
            <v>1件</v>
          </cell>
          <cell r="K853">
            <v>28.8556</v>
          </cell>
        </row>
        <row r="854">
          <cell r="A854" t="str">
            <v>01.05.01.048</v>
          </cell>
          <cell r="B854" t="str">
            <v>出口1800二排座</v>
          </cell>
          <cell r="C854" t="str">
            <v>1.06</v>
          </cell>
          <cell r="D854" t="str">
            <v>潍坊荣昌公司</v>
          </cell>
          <cell r="E854" t="str">
            <v>件</v>
          </cell>
          <cell r="F854">
            <v>-1</v>
          </cell>
          <cell r="G854" t="str">
            <v>件</v>
          </cell>
          <cell r="H854" t="str">
            <v>-1</v>
          </cell>
          <cell r="I854" t="str">
            <v>1</v>
          </cell>
          <cell r="J854" t="str">
            <v>-1件</v>
          </cell>
          <cell r="K854">
            <v>24.62</v>
          </cell>
        </row>
        <row r="855">
          <cell r="A855" t="str">
            <v>01.05.07.028</v>
          </cell>
          <cell r="B855" t="str">
            <v>K1标准前翻二排座</v>
          </cell>
          <cell r="C855" t="str">
            <v>1.06</v>
          </cell>
          <cell r="D855" t="str">
            <v>潍坊荣昌公司</v>
          </cell>
          <cell r="E855" t="str">
            <v>件</v>
          </cell>
          <cell r="F855">
            <v>-1</v>
          </cell>
          <cell r="G855" t="str">
            <v>件</v>
          </cell>
          <cell r="H855" t="str">
            <v>-1</v>
          </cell>
          <cell r="I855" t="str">
            <v>1</v>
          </cell>
          <cell r="J855" t="str">
            <v>-1件</v>
          </cell>
          <cell r="K855">
            <v>19.68</v>
          </cell>
        </row>
        <row r="856">
          <cell r="A856" t="str">
            <v>01.05.07.033</v>
          </cell>
          <cell r="B856" t="str">
            <v>K1豪华司机座</v>
          </cell>
          <cell r="C856" t="str">
            <v>1.06</v>
          </cell>
          <cell r="D856" t="str">
            <v>潍坊荣昌公司</v>
          </cell>
          <cell r="E856" t="str">
            <v>件</v>
          </cell>
          <cell r="F856">
            <v>-1</v>
          </cell>
          <cell r="G856" t="str">
            <v>件</v>
          </cell>
          <cell r="H856" t="str">
            <v>-1</v>
          </cell>
          <cell r="I856" t="str">
            <v>1</v>
          </cell>
          <cell r="J856" t="str">
            <v>-1件</v>
          </cell>
          <cell r="K856">
            <v>18.1</v>
          </cell>
        </row>
        <row r="857">
          <cell r="A857" t="str">
            <v>01.05.07.043</v>
          </cell>
          <cell r="B857" t="str">
            <v>K1豪华左侧翻座</v>
          </cell>
          <cell r="C857" t="str">
            <v>1.06</v>
          </cell>
          <cell r="D857" t="str">
            <v>潍坊荣昌公司</v>
          </cell>
          <cell r="E857" t="str">
            <v>件</v>
          </cell>
          <cell r="F857">
            <v>-1</v>
          </cell>
          <cell r="G857" t="str">
            <v>件</v>
          </cell>
          <cell r="H857" t="str">
            <v>-1</v>
          </cell>
          <cell r="I857" t="str">
            <v>1</v>
          </cell>
          <cell r="J857" t="str">
            <v>-1件</v>
          </cell>
          <cell r="K857">
            <v>25.14</v>
          </cell>
        </row>
        <row r="858">
          <cell r="A858" t="str">
            <v>01.05.07.046</v>
          </cell>
          <cell r="B858" t="str">
            <v>K1拉带</v>
          </cell>
          <cell r="C858" t="str">
            <v>1.06</v>
          </cell>
          <cell r="D858" t="str">
            <v>潍坊荣昌公司</v>
          </cell>
          <cell r="E858" t="str">
            <v>件</v>
          </cell>
          <cell r="F858">
            <v>37</v>
          </cell>
          <cell r="G858" t="str">
            <v>件</v>
          </cell>
          <cell r="H858" t="str">
            <v>37</v>
          </cell>
          <cell r="I858" t="str">
            <v>1</v>
          </cell>
          <cell r="J858" t="str">
            <v>37件</v>
          </cell>
          <cell r="K858">
            <v>2.9051</v>
          </cell>
        </row>
        <row r="859">
          <cell r="A859" t="str">
            <v>01.05.07.065</v>
          </cell>
          <cell r="B859" t="str">
            <v>K1深灰仿皮司机座</v>
          </cell>
          <cell r="C859" t="str">
            <v>1.06</v>
          </cell>
          <cell r="D859" t="str">
            <v>潍坊荣昌公司</v>
          </cell>
          <cell r="E859" t="str">
            <v>件</v>
          </cell>
          <cell r="F859">
            <v>22</v>
          </cell>
          <cell r="G859" t="str">
            <v>件</v>
          </cell>
          <cell r="H859" t="str">
            <v>22</v>
          </cell>
          <cell r="I859" t="str">
            <v>1</v>
          </cell>
          <cell r="J859" t="str">
            <v>22件</v>
          </cell>
          <cell r="K859">
            <v>9.225</v>
          </cell>
        </row>
        <row r="860">
          <cell r="A860" t="str">
            <v>01.05.07.066</v>
          </cell>
          <cell r="B860" t="str">
            <v>K1深灰仿皮司机背</v>
          </cell>
          <cell r="C860" t="str">
            <v>1.06</v>
          </cell>
          <cell r="D860" t="str">
            <v>潍坊荣昌公司</v>
          </cell>
          <cell r="E860" t="str">
            <v>件</v>
          </cell>
          <cell r="F860">
            <v>16</v>
          </cell>
          <cell r="G860" t="str">
            <v>件</v>
          </cell>
          <cell r="H860" t="str">
            <v>16</v>
          </cell>
          <cell r="I860" t="str">
            <v>1</v>
          </cell>
          <cell r="J860" t="str">
            <v>16件</v>
          </cell>
          <cell r="K860">
            <v>13.4806</v>
          </cell>
        </row>
        <row r="861">
          <cell r="A861" t="str">
            <v>01.05.07.067</v>
          </cell>
          <cell r="B861" t="str">
            <v>K1深灰仿皮副司机背</v>
          </cell>
          <cell r="C861" t="str">
            <v>1.06</v>
          </cell>
          <cell r="D861" t="str">
            <v>潍坊荣昌公司</v>
          </cell>
          <cell r="E861" t="str">
            <v>件</v>
          </cell>
          <cell r="F861">
            <v>15</v>
          </cell>
          <cell r="G861" t="str">
            <v>件</v>
          </cell>
          <cell r="H861" t="str">
            <v>15</v>
          </cell>
          <cell r="I861" t="str">
            <v>1</v>
          </cell>
          <cell r="J861" t="str">
            <v>15件</v>
          </cell>
          <cell r="K861">
            <v>11.9673</v>
          </cell>
        </row>
        <row r="862">
          <cell r="A862" t="str">
            <v>01.05.07.068</v>
          </cell>
          <cell r="B862" t="str">
            <v>K1深灰仿皮二排单人座</v>
          </cell>
          <cell r="C862" t="str">
            <v>1.06</v>
          </cell>
          <cell r="D862" t="str">
            <v>潍坊荣昌公司</v>
          </cell>
          <cell r="E862" t="str">
            <v>件</v>
          </cell>
          <cell r="F862">
            <v>16</v>
          </cell>
          <cell r="G862" t="str">
            <v>件</v>
          </cell>
          <cell r="H862" t="str">
            <v>16</v>
          </cell>
          <cell r="I862" t="str">
            <v>1</v>
          </cell>
          <cell r="J862" t="str">
            <v>16件</v>
          </cell>
          <cell r="K862">
            <v>7.36</v>
          </cell>
        </row>
        <row r="863">
          <cell r="A863" t="str">
            <v>01.05.07.200C</v>
          </cell>
          <cell r="B863" t="str">
            <v>K1正司机座新面料（金达）</v>
          </cell>
          <cell r="C863" t="str">
            <v>1.06</v>
          </cell>
          <cell r="D863" t="str">
            <v>潍坊荣昌公司</v>
          </cell>
          <cell r="E863" t="str">
            <v>件</v>
          </cell>
          <cell r="F863">
            <v>42</v>
          </cell>
          <cell r="G863" t="str">
            <v>件</v>
          </cell>
          <cell r="H863" t="str">
            <v>42</v>
          </cell>
          <cell r="I863" t="str">
            <v>1</v>
          </cell>
          <cell r="J863" t="str">
            <v>42件</v>
          </cell>
          <cell r="K863">
            <v>18.9418</v>
          </cell>
        </row>
        <row r="864">
          <cell r="A864" t="str">
            <v>01.05.07.201C</v>
          </cell>
          <cell r="B864" t="str">
            <v>K1正司机背新面料（金达）</v>
          </cell>
          <cell r="C864" t="str">
            <v>1.06</v>
          </cell>
          <cell r="D864" t="str">
            <v>潍坊荣昌公司</v>
          </cell>
          <cell r="E864" t="str">
            <v>件</v>
          </cell>
          <cell r="F864">
            <v>10</v>
          </cell>
          <cell r="G864" t="str">
            <v>件</v>
          </cell>
          <cell r="H864" t="str">
            <v>10</v>
          </cell>
          <cell r="I864" t="str">
            <v>1</v>
          </cell>
          <cell r="J864" t="str">
            <v>10件</v>
          </cell>
          <cell r="K864">
            <v>24.5733</v>
          </cell>
        </row>
        <row r="865">
          <cell r="A865" t="str">
            <v>01.05.07.203C</v>
          </cell>
          <cell r="B865" t="str">
            <v>K1头枕（新面料）金达</v>
          </cell>
          <cell r="C865" t="str">
            <v>1.06</v>
          </cell>
          <cell r="D865" t="str">
            <v>潍坊荣昌公司</v>
          </cell>
          <cell r="E865" t="str">
            <v>件</v>
          </cell>
          <cell r="F865">
            <v>-298</v>
          </cell>
          <cell r="G865" t="str">
            <v>件</v>
          </cell>
          <cell r="H865" t="str">
            <v>-298</v>
          </cell>
          <cell r="I865" t="str">
            <v>1</v>
          </cell>
          <cell r="J865" t="str">
            <v>-298件</v>
          </cell>
          <cell r="K865">
            <v>5.7604</v>
          </cell>
        </row>
        <row r="866">
          <cell r="A866" t="str">
            <v>01.05.07.211</v>
          </cell>
          <cell r="B866" t="str">
            <v>K1窄车460司机座</v>
          </cell>
          <cell r="C866" t="str">
            <v>1.06</v>
          </cell>
          <cell r="D866" t="str">
            <v>潍坊荣昌公司</v>
          </cell>
          <cell r="E866" t="str">
            <v>件</v>
          </cell>
          <cell r="F866">
            <v>260</v>
          </cell>
          <cell r="G866" t="str">
            <v>件</v>
          </cell>
          <cell r="H866" t="str">
            <v>260</v>
          </cell>
          <cell r="I866" t="str">
            <v>1</v>
          </cell>
          <cell r="J866" t="str">
            <v>260件</v>
          </cell>
          <cell r="K866">
            <v>28.0102</v>
          </cell>
        </row>
        <row r="867">
          <cell r="A867" t="str">
            <v>01.05.07.211C</v>
          </cell>
          <cell r="B867" t="str">
            <v>K1窄车460司机座（新面料）金达</v>
          </cell>
          <cell r="C867" t="str">
            <v>1.06</v>
          </cell>
          <cell r="D867" t="str">
            <v>潍坊荣昌公司</v>
          </cell>
          <cell r="E867" t="str">
            <v>件</v>
          </cell>
          <cell r="F867">
            <v>-148</v>
          </cell>
          <cell r="G867" t="str">
            <v>件</v>
          </cell>
          <cell r="H867" t="str">
            <v>-148</v>
          </cell>
          <cell r="I867" t="str">
            <v>1</v>
          </cell>
          <cell r="J867" t="str">
            <v>-148件</v>
          </cell>
          <cell r="K867">
            <v>17.7362</v>
          </cell>
        </row>
        <row r="868">
          <cell r="A868" t="str">
            <v>01.05.07.212</v>
          </cell>
          <cell r="B868" t="str">
            <v>K1窄车460司机背</v>
          </cell>
          <cell r="C868" t="str">
            <v>1.06</v>
          </cell>
          <cell r="D868" t="str">
            <v>潍坊荣昌公司</v>
          </cell>
          <cell r="E868" t="str">
            <v>件</v>
          </cell>
          <cell r="F868">
            <v>130</v>
          </cell>
          <cell r="G868" t="str">
            <v>件</v>
          </cell>
          <cell r="H868" t="str">
            <v>130</v>
          </cell>
          <cell r="I868" t="str">
            <v>1</v>
          </cell>
          <cell r="J868" t="str">
            <v>130件</v>
          </cell>
          <cell r="K868">
            <v>36.2219</v>
          </cell>
        </row>
        <row r="869">
          <cell r="A869" t="str">
            <v>01.05.07.212C</v>
          </cell>
          <cell r="B869" t="str">
            <v>K1窄车460司机背（新面料）金达</v>
          </cell>
          <cell r="C869" t="str">
            <v>1.06</v>
          </cell>
          <cell r="D869" t="str">
            <v>潍坊荣昌公司</v>
          </cell>
          <cell r="E869" t="str">
            <v>件</v>
          </cell>
          <cell r="F869">
            <v>-124</v>
          </cell>
          <cell r="G869" t="str">
            <v>件</v>
          </cell>
          <cell r="H869" t="str">
            <v>-124</v>
          </cell>
          <cell r="I869" t="str">
            <v>1</v>
          </cell>
          <cell r="J869" t="str">
            <v>-124件</v>
          </cell>
          <cell r="K869">
            <v>23.1444</v>
          </cell>
        </row>
        <row r="870">
          <cell r="A870" t="str">
            <v>01.05.07.213</v>
          </cell>
          <cell r="B870" t="str">
            <v>K1窄车460副司机背</v>
          </cell>
          <cell r="C870" t="str">
            <v>1.06</v>
          </cell>
          <cell r="D870" t="str">
            <v>潍坊荣昌公司</v>
          </cell>
          <cell r="E870" t="str">
            <v>件</v>
          </cell>
          <cell r="F870">
            <v>130</v>
          </cell>
          <cell r="G870" t="str">
            <v>件</v>
          </cell>
          <cell r="H870" t="str">
            <v>130</v>
          </cell>
          <cell r="I870" t="str">
            <v>1</v>
          </cell>
          <cell r="J870" t="str">
            <v>130件</v>
          </cell>
          <cell r="K870">
            <v>42.9192</v>
          </cell>
        </row>
        <row r="871">
          <cell r="A871" t="str">
            <v>01.05.07.213C</v>
          </cell>
          <cell r="B871" t="str">
            <v>K1窄车460副司机背（新面料）金达</v>
          </cell>
          <cell r="C871" t="str">
            <v>1.06</v>
          </cell>
          <cell r="D871" t="str">
            <v>潍坊荣昌公司</v>
          </cell>
          <cell r="E871" t="str">
            <v>件</v>
          </cell>
          <cell r="F871">
            <v>-118</v>
          </cell>
          <cell r="G871" t="str">
            <v>件</v>
          </cell>
          <cell r="H871" t="str">
            <v>-118</v>
          </cell>
          <cell r="I871" t="str">
            <v>1</v>
          </cell>
          <cell r="J871" t="str">
            <v>-118件</v>
          </cell>
          <cell r="K871">
            <v>27.664</v>
          </cell>
        </row>
        <row r="872">
          <cell r="A872" t="str">
            <v>01.05.07.214</v>
          </cell>
          <cell r="B872" t="str">
            <v>K1中间背</v>
          </cell>
          <cell r="C872" t="str">
            <v>1.06</v>
          </cell>
          <cell r="D872" t="str">
            <v>潍坊荣昌公司</v>
          </cell>
          <cell r="E872" t="str">
            <v>件</v>
          </cell>
          <cell r="F872">
            <v>161</v>
          </cell>
          <cell r="G872" t="str">
            <v>件</v>
          </cell>
          <cell r="H872" t="str">
            <v>161</v>
          </cell>
          <cell r="I872" t="str">
            <v>1</v>
          </cell>
          <cell r="J872" t="str">
            <v>161件</v>
          </cell>
          <cell r="K872">
            <v>21.3116</v>
          </cell>
        </row>
        <row r="873">
          <cell r="A873" t="str">
            <v>01.05.07.214C</v>
          </cell>
          <cell r="B873" t="str">
            <v>K1中间背（新面料）金达</v>
          </cell>
          <cell r="C873" t="str">
            <v>1.06</v>
          </cell>
          <cell r="D873" t="str">
            <v>潍坊荣昌公司</v>
          </cell>
          <cell r="E873" t="str">
            <v>件</v>
          </cell>
          <cell r="F873">
            <v>-127</v>
          </cell>
          <cell r="G873" t="str">
            <v>件</v>
          </cell>
          <cell r="H873" t="str">
            <v>-127</v>
          </cell>
          <cell r="I873" t="str">
            <v>1</v>
          </cell>
          <cell r="J873" t="str">
            <v>-127件</v>
          </cell>
          <cell r="K873">
            <v>12.5449</v>
          </cell>
        </row>
        <row r="874">
          <cell r="A874" t="str">
            <v>01.05.07.215</v>
          </cell>
          <cell r="B874" t="str">
            <v>K1中间座</v>
          </cell>
          <cell r="C874" t="str">
            <v>1.06</v>
          </cell>
          <cell r="D874" t="str">
            <v>潍坊荣昌公司</v>
          </cell>
          <cell r="E874" t="str">
            <v>件</v>
          </cell>
          <cell r="F874">
            <v>183</v>
          </cell>
          <cell r="G874" t="str">
            <v>件</v>
          </cell>
          <cell r="H874" t="str">
            <v>183</v>
          </cell>
          <cell r="I874" t="str">
            <v>1</v>
          </cell>
          <cell r="J874" t="str">
            <v>183件</v>
          </cell>
          <cell r="K874">
            <v>19.1398</v>
          </cell>
        </row>
        <row r="875">
          <cell r="A875" t="str">
            <v>01.05.07.215C</v>
          </cell>
          <cell r="B875" t="str">
            <v>K1中间座（新面料）金达</v>
          </cell>
          <cell r="C875" t="str">
            <v>1.06</v>
          </cell>
          <cell r="D875" t="str">
            <v>潍坊荣昌公司</v>
          </cell>
          <cell r="E875" t="str">
            <v>件</v>
          </cell>
          <cell r="F875">
            <v>-107</v>
          </cell>
          <cell r="G875" t="str">
            <v>件</v>
          </cell>
          <cell r="H875" t="str">
            <v>-107</v>
          </cell>
          <cell r="I875" t="str">
            <v>1</v>
          </cell>
          <cell r="J875" t="str">
            <v>-107件</v>
          </cell>
          <cell r="K875">
            <v>13.0731</v>
          </cell>
        </row>
        <row r="876">
          <cell r="A876" t="str">
            <v>01.05.07.217C</v>
          </cell>
          <cell r="B876" t="str">
            <v>K1一排三人连体座（带安全带）（金达）</v>
          </cell>
          <cell r="C876" t="str">
            <v>1.06</v>
          </cell>
          <cell r="D876" t="str">
            <v>潍坊荣昌公司</v>
          </cell>
          <cell r="E876" t="str">
            <v>件</v>
          </cell>
          <cell r="F876">
            <v>-8</v>
          </cell>
          <cell r="G876" t="str">
            <v>件</v>
          </cell>
          <cell r="H876" t="str">
            <v>-8</v>
          </cell>
          <cell r="I876" t="str">
            <v>1</v>
          </cell>
          <cell r="J876" t="str">
            <v>-8件</v>
          </cell>
          <cell r="K876">
            <v>81.3</v>
          </cell>
        </row>
        <row r="877">
          <cell r="A877" t="str">
            <v>01.05.07.219</v>
          </cell>
          <cell r="B877" t="str">
            <v>K1二三排双人上小背</v>
          </cell>
          <cell r="C877" t="str">
            <v>1.06</v>
          </cell>
          <cell r="D877" t="str">
            <v>潍坊荣昌公司</v>
          </cell>
          <cell r="E877" t="str">
            <v>件</v>
          </cell>
          <cell r="F877">
            <v>61</v>
          </cell>
          <cell r="G877" t="str">
            <v>件</v>
          </cell>
          <cell r="H877" t="str">
            <v>61</v>
          </cell>
          <cell r="I877" t="str">
            <v>1</v>
          </cell>
          <cell r="J877" t="str">
            <v>61件</v>
          </cell>
          <cell r="K877">
            <v>30.2466</v>
          </cell>
        </row>
        <row r="878">
          <cell r="A878" t="str">
            <v>01.05.07.219C</v>
          </cell>
          <cell r="B878" t="str">
            <v>K1二三排双人上小背新面料（金达）</v>
          </cell>
          <cell r="C878" t="str">
            <v>1.06</v>
          </cell>
          <cell r="D878" t="str">
            <v>潍坊荣昌公司</v>
          </cell>
          <cell r="E878" t="str">
            <v>件</v>
          </cell>
          <cell r="F878">
            <v>142</v>
          </cell>
          <cell r="G878" t="str">
            <v>件</v>
          </cell>
          <cell r="H878" t="str">
            <v>142</v>
          </cell>
          <cell r="I878" t="str">
            <v>1</v>
          </cell>
          <cell r="J878" t="str">
            <v>142件</v>
          </cell>
          <cell r="K878">
            <v>22.6707</v>
          </cell>
        </row>
        <row r="879">
          <cell r="A879" t="str">
            <v>01.05.07.220C</v>
          </cell>
          <cell r="B879" t="str">
            <v>K1二三排中间背（新面料）金达</v>
          </cell>
          <cell r="C879" t="str">
            <v>1.06</v>
          </cell>
          <cell r="D879" t="str">
            <v>潍坊荣昌公司</v>
          </cell>
          <cell r="E879" t="str">
            <v>件</v>
          </cell>
          <cell r="F879">
            <v>123</v>
          </cell>
          <cell r="G879" t="str">
            <v>件</v>
          </cell>
          <cell r="H879" t="str">
            <v>123</v>
          </cell>
          <cell r="I879" t="str">
            <v>1</v>
          </cell>
          <cell r="J879" t="str">
            <v>123件</v>
          </cell>
          <cell r="K879">
            <v>22.4079</v>
          </cell>
        </row>
        <row r="880">
          <cell r="A880" t="str">
            <v>01.05.07.221C</v>
          </cell>
          <cell r="B880" t="str">
            <v>K1双人座新面料（金达）</v>
          </cell>
          <cell r="C880" t="str">
            <v>1.06</v>
          </cell>
          <cell r="D880" t="str">
            <v>潍坊荣昌公司</v>
          </cell>
          <cell r="E880" t="str">
            <v>件</v>
          </cell>
          <cell r="F880">
            <v>157</v>
          </cell>
          <cell r="G880" t="str">
            <v>件</v>
          </cell>
          <cell r="H880" t="str">
            <v>157</v>
          </cell>
          <cell r="I880" t="str">
            <v>1</v>
          </cell>
          <cell r="J880" t="str">
            <v>157件</v>
          </cell>
          <cell r="K880">
            <v>31.7624</v>
          </cell>
        </row>
        <row r="881">
          <cell r="A881" t="str">
            <v>01.05.07.222C</v>
          </cell>
          <cell r="B881" t="str">
            <v>K1二三排单人背新面料（金达）</v>
          </cell>
          <cell r="C881" t="str">
            <v>1.06</v>
          </cell>
          <cell r="D881" t="str">
            <v>潍坊荣昌公司</v>
          </cell>
          <cell r="E881" t="str">
            <v>件</v>
          </cell>
          <cell r="F881">
            <v>97</v>
          </cell>
          <cell r="G881" t="str">
            <v>件</v>
          </cell>
          <cell r="H881" t="str">
            <v>97</v>
          </cell>
          <cell r="I881" t="str">
            <v>1</v>
          </cell>
          <cell r="J881" t="str">
            <v>97件</v>
          </cell>
          <cell r="K881">
            <v>20.4327</v>
          </cell>
        </row>
        <row r="882">
          <cell r="A882" t="str">
            <v>01.05.07.223C</v>
          </cell>
          <cell r="B882" t="str">
            <v>K1二排单人座新面料（金达）</v>
          </cell>
          <cell r="C882" t="str">
            <v>1.06</v>
          </cell>
          <cell r="D882" t="str">
            <v>潍坊荣昌公司</v>
          </cell>
          <cell r="E882" t="str">
            <v>件</v>
          </cell>
          <cell r="F882">
            <v>66</v>
          </cell>
          <cell r="G882" t="str">
            <v>件</v>
          </cell>
          <cell r="H882" t="str">
            <v>66</v>
          </cell>
          <cell r="I882" t="str">
            <v>1</v>
          </cell>
          <cell r="J882" t="str">
            <v>66件</v>
          </cell>
          <cell r="K882">
            <v>15.1218</v>
          </cell>
        </row>
        <row r="883">
          <cell r="A883" t="str">
            <v>01.05.07.224C</v>
          </cell>
          <cell r="B883" t="str">
            <v>K1三排单人座新面料（金达）</v>
          </cell>
          <cell r="C883" t="str">
            <v>1.06</v>
          </cell>
          <cell r="D883" t="str">
            <v>潍坊荣昌公司</v>
          </cell>
          <cell r="E883" t="str">
            <v>件</v>
          </cell>
          <cell r="F883">
            <v>132</v>
          </cell>
          <cell r="G883" t="str">
            <v>件</v>
          </cell>
          <cell r="H883" t="str">
            <v>132</v>
          </cell>
          <cell r="I883" t="str">
            <v>1</v>
          </cell>
          <cell r="J883" t="str">
            <v>132件</v>
          </cell>
          <cell r="K883">
            <v>14.9227</v>
          </cell>
        </row>
        <row r="884">
          <cell r="A884" t="str">
            <v>01.05.07.225C</v>
          </cell>
          <cell r="B884" t="str">
            <v>K1左侧翻背（新面料）金达</v>
          </cell>
          <cell r="C884" t="str">
            <v>1.06</v>
          </cell>
          <cell r="D884" t="str">
            <v>潍坊荣昌公司</v>
          </cell>
          <cell r="E884" t="str">
            <v>件</v>
          </cell>
          <cell r="F884">
            <v>3</v>
          </cell>
          <cell r="G884" t="str">
            <v>件</v>
          </cell>
          <cell r="H884" t="str">
            <v>3</v>
          </cell>
          <cell r="I884" t="str">
            <v>1</v>
          </cell>
          <cell r="J884" t="str">
            <v>3件</v>
          </cell>
          <cell r="K884">
            <v>37.198</v>
          </cell>
        </row>
        <row r="885">
          <cell r="A885" t="str">
            <v>01.05.07.226</v>
          </cell>
          <cell r="B885" t="str">
            <v>K1左侧翻座</v>
          </cell>
          <cell r="C885" t="str">
            <v>1.06</v>
          </cell>
          <cell r="D885" t="str">
            <v>潍坊荣昌公司</v>
          </cell>
          <cell r="E885" t="str">
            <v>件</v>
          </cell>
          <cell r="F885">
            <v>130</v>
          </cell>
          <cell r="G885" t="str">
            <v>件</v>
          </cell>
          <cell r="H885" t="str">
            <v>130</v>
          </cell>
          <cell r="I885" t="str">
            <v>1</v>
          </cell>
          <cell r="J885" t="str">
            <v>130件</v>
          </cell>
          <cell r="K885">
            <v>40.8626</v>
          </cell>
        </row>
        <row r="886">
          <cell r="A886" t="str">
            <v>01.05.07.226C</v>
          </cell>
          <cell r="B886" t="str">
            <v>K1左侧翻座（新面料）金达</v>
          </cell>
          <cell r="C886" t="str">
            <v>1.06</v>
          </cell>
          <cell r="D886" t="str">
            <v>潍坊荣昌公司</v>
          </cell>
          <cell r="E886" t="str">
            <v>件</v>
          </cell>
          <cell r="F886">
            <v>-125</v>
          </cell>
          <cell r="G886" t="str">
            <v>件</v>
          </cell>
          <cell r="H886" t="str">
            <v>-125</v>
          </cell>
          <cell r="I886" t="str">
            <v>1</v>
          </cell>
          <cell r="J886" t="str">
            <v>-125件</v>
          </cell>
          <cell r="K886">
            <v>24.1857</v>
          </cell>
        </row>
        <row r="887">
          <cell r="A887" t="str">
            <v>01.05.07.227C</v>
          </cell>
          <cell r="B887" t="str">
            <v>K1右侧翻背（新面料）金达</v>
          </cell>
          <cell r="C887" t="str">
            <v>1.06</v>
          </cell>
          <cell r="D887" t="str">
            <v>潍坊荣昌公司</v>
          </cell>
          <cell r="E887" t="str">
            <v>件</v>
          </cell>
          <cell r="F887">
            <v>3</v>
          </cell>
          <cell r="G887" t="str">
            <v>件</v>
          </cell>
          <cell r="H887" t="str">
            <v>3</v>
          </cell>
          <cell r="I887" t="str">
            <v>1</v>
          </cell>
          <cell r="J887" t="str">
            <v>3件</v>
          </cell>
          <cell r="K887">
            <v>34.5178</v>
          </cell>
        </row>
        <row r="888">
          <cell r="A888" t="str">
            <v>01.05.07.228C</v>
          </cell>
          <cell r="B888" t="str">
            <v>K1右侧翻座（新面料）金达</v>
          </cell>
          <cell r="C888" t="str">
            <v>1.06</v>
          </cell>
          <cell r="D888" t="str">
            <v>潍坊荣昌公司</v>
          </cell>
          <cell r="E888" t="str">
            <v>件</v>
          </cell>
          <cell r="F888">
            <v>3</v>
          </cell>
          <cell r="G888" t="str">
            <v>件</v>
          </cell>
          <cell r="H888" t="str">
            <v>3</v>
          </cell>
          <cell r="I888" t="str">
            <v>1</v>
          </cell>
          <cell r="J888" t="str">
            <v>3件</v>
          </cell>
          <cell r="K888">
            <v>24.7455</v>
          </cell>
        </row>
        <row r="889">
          <cell r="A889" t="str">
            <v>01.05.07.229</v>
          </cell>
          <cell r="B889" t="str">
            <v>K1四人连体左座</v>
          </cell>
          <cell r="C889" t="str">
            <v>1.06</v>
          </cell>
          <cell r="D889" t="str">
            <v>潍坊荣昌公司</v>
          </cell>
          <cell r="E889" t="str">
            <v>件</v>
          </cell>
          <cell r="F889">
            <v>29</v>
          </cell>
          <cell r="G889" t="str">
            <v>件</v>
          </cell>
          <cell r="H889" t="str">
            <v>29</v>
          </cell>
          <cell r="I889" t="str">
            <v>1</v>
          </cell>
          <cell r="J889" t="str">
            <v>29件</v>
          </cell>
          <cell r="K889">
            <v>38.3086</v>
          </cell>
        </row>
        <row r="890">
          <cell r="A890" t="str">
            <v>01.05.07.229C</v>
          </cell>
          <cell r="B890" t="str">
            <v>K1四人连体左座（新面料）金达</v>
          </cell>
          <cell r="C890" t="str">
            <v>1.06</v>
          </cell>
          <cell r="D890" t="str">
            <v>潍坊荣昌公司</v>
          </cell>
          <cell r="E890" t="str">
            <v>件</v>
          </cell>
          <cell r="F890">
            <v>41</v>
          </cell>
          <cell r="G890" t="str">
            <v>件</v>
          </cell>
          <cell r="H890" t="str">
            <v>41</v>
          </cell>
          <cell r="I890" t="str">
            <v>1</v>
          </cell>
          <cell r="J890" t="str">
            <v>41件</v>
          </cell>
          <cell r="K890">
            <v>47.8942</v>
          </cell>
        </row>
        <row r="891">
          <cell r="A891" t="str">
            <v>01.05.07.230</v>
          </cell>
          <cell r="B891" t="str">
            <v>K1四人连体左背</v>
          </cell>
          <cell r="C891" t="str">
            <v>1.06</v>
          </cell>
          <cell r="D891" t="str">
            <v>潍坊荣昌公司</v>
          </cell>
          <cell r="E891" t="str">
            <v>件</v>
          </cell>
          <cell r="F891">
            <v>23</v>
          </cell>
          <cell r="G891" t="str">
            <v>件</v>
          </cell>
          <cell r="H891" t="str">
            <v>23</v>
          </cell>
          <cell r="I891" t="str">
            <v>1</v>
          </cell>
          <cell r="J891" t="str">
            <v>23件</v>
          </cell>
          <cell r="K891">
            <v>49.8603</v>
          </cell>
        </row>
        <row r="892">
          <cell r="A892" t="str">
            <v>01.05.07.230C</v>
          </cell>
          <cell r="B892" t="str">
            <v>K1四人连体左背（新面料）金达</v>
          </cell>
          <cell r="C892" t="str">
            <v>1.06</v>
          </cell>
          <cell r="D892" t="str">
            <v>潍坊荣昌公司</v>
          </cell>
          <cell r="E892" t="str">
            <v>件</v>
          </cell>
          <cell r="F892">
            <v>54</v>
          </cell>
          <cell r="G892" t="str">
            <v>件</v>
          </cell>
          <cell r="H892" t="str">
            <v>54</v>
          </cell>
          <cell r="I892" t="str">
            <v>1</v>
          </cell>
          <cell r="J892" t="str">
            <v>54件</v>
          </cell>
          <cell r="K892">
            <v>42.8743</v>
          </cell>
        </row>
        <row r="893">
          <cell r="A893" t="str">
            <v>01.05.07.231C</v>
          </cell>
          <cell r="B893" t="str">
            <v>K1四人连体右座（新面料）金达</v>
          </cell>
          <cell r="C893" t="str">
            <v>1.06</v>
          </cell>
          <cell r="D893" t="str">
            <v>潍坊荣昌公司</v>
          </cell>
          <cell r="E893" t="str">
            <v>件</v>
          </cell>
          <cell r="F893">
            <v>153</v>
          </cell>
          <cell r="G893" t="str">
            <v>件</v>
          </cell>
          <cell r="H893" t="str">
            <v>153</v>
          </cell>
          <cell r="I893" t="str">
            <v>1</v>
          </cell>
          <cell r="J893" t="str">
            <v>153件</v>
          </cell>
          <cell r="K893">
            <v>38.607</v>
          </cell>
        </row>
        <row r="894">
          <cell r="A894" t="str">
            <v>01.05.07.232C</v>
          </cell>
          <cell r="B894" t="str">
            <v>K1四人连体右背（新面料）金达</v>
          </cell>
          <cell r="C894" t="str">
            <v>1.06</v>
          </cell>
          <cell r="D894" t="str">
            <v>潍坊荣昌公司</v>
          </cell>
          <cell r="E894" t="str">
            <v>件</v>
          </cell>
          <cell r="F894">
            <v>151</v>
          </cell>
          <cell r="G894" t="str">
            <v>件</v>
          </cell>
          <cell r="H894" t="str">
            <v>151</v>
          </cell>
          <cell r="I894" t="str">
            <v>1</v>
          </cell>
          <cell r="J894" t="str">
            <v>151件</v>
          </cell>
          <cell r="K894">
            <v>41.0545</v>
          </cell>
        </row>
        <row r="895">
          <cell r="A895" t="str">
            <v>01.05.07.234C</v>
          </cell>
          <cell r="B895" t="str">
            <v>K1右舵二三排双人上小背（新面料）金达</v>
          </cell>
          <cell r="C895" t="str">
            <v>1.06</v>
          </cell>
          <cell r="D895" t="str">
            <v>潍坊荣昌公司</v>
          </cell>
          <cell r="E895" t="str">
            <v>件</v>
          </cell>
          <cell r="F895">
            <v>2</v>
          </cell>
          <cell r="G895" t="str">
            <v>件</v>
          </cell>
          <cell r="H895" t="str">
            <v>2</v>
          </cell>
          <cell r="I895" t="str">
            <v>1</v>
          </cell>
          <cell r="J895" t="str">
            <v>2件</v>
          </cell>
          <cell r="K895">
            <v>23.6639</v>
          </cell>
        </row>
        <row r="896">
          <cell r="A896" t="str">
            <v>01.05.07.235C</v>
          </cell>
          <cell r="B896" t="str">
            <v>K1右舵二三排中间背（新面料）金达</v>
          </cell>
          <cell r="C896" t="str">
            <v>1.06</v>
          </cell>
          <cell r="D896" t="str">
            <v>潍坊荣昌公司</v>
          </cell>
          <cell r="E896" t="str">
            <v>件</v>
          </cell>
          <cell r="F896">
            <v>5</v>
          </cell>
          <cell r="G896" t="str">
            <v>件</v>
          </cell>
          <cell r="H896" t="str">
            <v>5</v>
          </cell>
          <cell r="I896" t="str">
            <v>1</v>
          </cell>
          <cell r="J896" t="str">
            <v>5件</v>
          </cell>
          <cell r="K896">
            <v>20.34</v>
          </cell>
        </row>
        <row r="897">
          <cell r="A897" t="str">
            <v>01.05.07.237C</v>
          </cell>
          <cell r="B897" t="str">
            <v>K1右舵二排单人座（新面料）金达</v>
          </cell>
          <cell r="C897" t="str">
            <v>1.06</v>
          </cell>
          <cell r="D897" t="str">
            <v>潍坊荣昌公司</v>
          </cell>
          <cell r="E897" t="str">
            <v>件</v>
          </cell>
          <cell r="F897">
            <v>4</v>
          </cell>
          <cell r="G897" t="str">
            <v>件</v>
          </cell>
          <cell r="H897" t="str">
            <v>4</v>
          </cell>
          <cell r="I897" t="str">
            <v>1</v>
          </cell>
          <cell r="J897" t="str">
            <v>4件</v>
          </cell>
          <cell r="K897">
            <v>18.08</v>
          </cell>
        </row>
        <row r="898">
          <cell r="A898" t="str">
            <v>01.05.07.238C</v>
          </cell>
          <cell r="B898" t="str">
            <v>K1右舵三排单人座（新面料）金达</v>
          </cell>
          <cell r="C898" t="str">
            <v>1.06</v>
          </cell>
          <cell r="D898" t="str">
            <v>潍坊荣昌公司</v>
          </cell>
          <cell r="E898" t="str">
            <v>件</v>
          </cell>
          <cell r="F898">
            <v>9</v>
          </cell>
          <cell r="G898" t="str">
            <v>件</v>
          </cell>
          <cell r="H898" t="str">
            <v>9</v>
          </cell>
          <cell r="I898" t="str">
            <v>1</v>
          </cell>
          <cell r="J898" t="str">
            <v>9件</v>
          </cell>
          <cell r="K898">
            <v>16.5089</v>
          </cell>
        </row>
        <row r="899">
          <cell r="A899" t="str">
            <v>01.05.07.244C</v>
          </cell>
          <cell r="B899" t="str">
            <v>K1右舵一排四人座（新面料）金达</v>
          </cell>
          <cell r="C899" t="str">
            <v>1.06</v>
          </cell>
          <cell r="D899" t="str">
            <v>潍坊荣昌公司</v>
          </cell>
          <cell r="E899" t="str">
            <v>件</v>
          </cell>
          <cell r="F899">
            <v>-3</v>
          </cell>
          <cell r="G899" t="str">
            <v>件</v>
          </cell>
          <cell r="H899" t="str">
            <v>-3</v>
          </cell>
          <cell r="I899" t="str">
            <v>1</v>
          </cell>
          <cell r="J899" t="str">
            <v>-3件</v>
          </cell>
          <cell r="K899">
            <v>70.6637</v>
          </cell>
        </row>
        <row r="900">
          <cell r="A900" t="str">
            <v>01.05.07.245C</v>
          </cell>
          <cell r="B900" t="str">
            <v>K1右舵一排四人背（新面料）金达</v>
          </cell>
          <cell r="C900" t="str">
            <v>1.06</v>
          </cell>
          <cell r="D900" t="str">
            <v>潍坊荣昌公司</v>
          </cell>
          <cell r="E900" t="str">
            <v>件</v>
          </cell>
          <cell r="F900">
            <v>3</v>
          </cell>
          <cell r="G900" t="str">
            <v>件</v>
          </cell>
          <cell r="H900" t="str">
            <v>3</v>
          </cell>
          <cell r="I900" t="str">
            <v>1</v>
          </cell>
          <cell r="J900" t="str">
            <v>3件</v>
          </cell>
          <cell r="K900">
            <v>62.2251</v>
          </cell>
        </row>
        <row r="901">
          <cell r="A901" t="str">
            <v>01.05.07.249</v>
          </cell>
          <cell r="B901" t="str">
            <v>K1窄车中间座</v>
          </cell>
          <cell r="C901" t="str">
            <v>1.06</v>
          </cell>
          <cell r="D901" t="str">
            <v>潍坊荣昌公司</v>
          </cell>
          <cell r="E901" t="str">
            <v>件</v>
          </cell>
          <cell r="F901">
            <v>49</v>
          </cell>
          <cell r="G901" t="str">
            <v>件</v>
          </cell>
          <cell r="H901" t="str">
            <v>49</v>
          </cell>
          <cell r="I901" t="str">
            <v>1</v>
          </cell>
          <cell r="J901" t="str">
            <v>49件</v>
          </cell>
          <cell r="K901">
            <v>17.6384</v>
          </cell>
        </row>
        <row r="902">
          <cell r="A902" t="str">
            <v>01.05.07.249C</v>
          </cell>
          <cell r="B902" t="str">
            <v>K1窄车中间座（新面料）金达</v>
          </cell>
          <cell r="C902" t="str">
            <v>1.06</v>
          </cell>
          <cell r="D902" t="str">
            <v>潍坊荣昌公司</v>
          </cell>
          <cell r="E902" t="str">
            <v>件</v>
          </cell>
          <cell r="F902">
            <v>-46</v>
          </cell>
          <cell r="G902" t="str">
            <v>件</v>
          </cell>
          <cell r="H902" t="str">
            <v>-46</v>
          </cell>
          <cell r="I902" t="str">
            <v>1</v>
          </cell>
          <cell r="J902" t="str">
            <v>-46件</v>
          </cell>
          <cell r="K902">
            <v>10.3707</v>
          </cell>
        </row>
        <row r="903">
          <cell r="A903" t="str">
            <v>01.05.07.250</v>
          </cell>
          <cell r="B903" t="str">
            <v>K1窄车中间背</v>
          </cell>
          <cell r="C903" t="str">
            <v>1.06</v>
          </cell>
          <cell r="D903" t="str">
            <v>潍坊荣昌公司</v>
          </cell>
          <cell r="E903" t="str">
            <v>件</v>
          </cell>
          <cell r="F903">
            <v>51</v>
          </cell>
          <cell r="G903" t="str">
            <v>件</v>
          </cell>
          <cell r="H903" t="str">
            <v>51</v>
          </cell>
          <cell r="I903" t="str">
            <v>1</v>
          </cell>
          <cell r="J903" t="str">
            <v>51件</v>
          </cell>
          <cell r="K903">
            <v>18.9717</v>
          </cell>
        </row>
        <row r="904">
          <cell r="A904" t="str">
            <v>01.05.07.250C</v>
          </cell>
          <cell r="B904" t="str">
            <v>K1窄车中间背（新面料）金达</v>
          </cell>
          <cell r="C904" t="str">
            <v>1.06</v>
          </cell>
          <cell r="D904" t="str">
            <v>潍坊荣昌公司</v>
          </cell>
          <cell r="E904" t="str">
            <v>件</v>
          </cell>
          <cell r="F904">
            <v>-40</v>
          </cell>
          <cell r="G904" t="str">
            <v>件</v>
          </cell>
          <cell r="H904" t="str">
            <v>-40</v>
          </cell>
          <cell r="I904" t="str">
            <v>1</v>
          </cell>
          <cell r="J904" t="str">
            <v>-40件</v>
          </cell>
          <cell r="K904">
            <v>11.4658</v>
          </cell>
        </row>
        <row r="905">
          <cell r="A905" t="str">
            <v>01.05.07.251</v>
          </cell>
          <cell r="B905" t="str">
            <v>K1窄车中间头枕</v>
          </cell>
          <cell r="C905" t="str">
            <v>1.06</v>
          </cell>
          <cell r="D905" t="str">
            <v>潍坊荣昌公司</v>
          </cell>
          <cell r="E905" t="str">
            <v>件</v>
          </cell>
          <cell r="F905">
            <v>176</v>
          </cell>
          <cell r="G905" t="str">
            <v>件</v>
          </cell>
          <cell r="H905" t="str">
            <v>176</v>
          </cell>
          <cell r="I905" t="str">
            <v>1</v>
          </cell>
          <cell r="J905" t="str">
            <v>176件</v>
          </cell>
          <cell r="K905">
            <v>6.3743</v>
          </cell>
        </row>
        <row r="906">
          <cell r="A906" t="str">
            <v>01.05.07.251C</v>
          </cell>
          <cell r="B906" t="str">
            <v>K1窄车中间头枕（新面料）金达</v>
          </cell>
          <cell r="C906" t="str">
            <v>1.06</v>
          </cell>
          <cell r="D906" t="str">
            <v>潍坊荣昌公司</v>
          </cell>
          <cell r="E906" t="str">
            <v>件</v>
          </cell>
          <cell r="F906">
            <v>-174</v>
          </cell>
          <cell r="G906" t="str">
            <v>件</v>
          </cell>
          <cell r="H906" t="str">
            <v>-174</v>
          </cell>
          <cell r="I906" t="str">
            <v>1</v>
          </cell>
          <cell r="J906" t="str">
            <v>-174件</v>
          </cell>
          <cell r="K906">
            <v>3.4267</v>
          </cell>
        </row>
        <row r="907">
          <cell r="A907" t="str">
            <v>01.05.07.252</v>
          </cell>
          <cell r="B907" t="str">
            <v>K1窄车一排三人座</v>
          </cell>
          <cell r="C907" t="str">
            <v>1.06</v>
          </cell>
          <cell r="D907" t="str">
            <v>潍坊荣昌公司</v>
          </cell>
          <cell r="E907" t="str">
            <v>件</v>
          </cell>
          <cell r="F907">
            <v>154</v>
          </cell>
          <cell r="G907" t="str">
            <v>件</v>
          </cell>
          <cell r="H907" t="str">
            <v>154</v>
          </cell>
          <cell r="I907" t="str">
            <v>1</v>
          </cell>
          <cell r="J907" t="str">
            <v>154件</v>
          </cell>
          <cell r="K907">
            <v>59.4007</v>
          </cell>
        </row>
        <row r="908">
          <cell r="A908" t="str">
            <v>01.05.07.252C</v>
          </cell>
          <cell r="B908" t="str">
            <v>K1窄车一排三人座（新面料）金达</v>
          </cell>
          <cell r="C908" t="str">
            <v>1.06</v>
          </cell>
          <cell r="D908" t="str">
            <v>潍坊荣昌公司</v>
          </cell>
          <cell r="E908" t="str">
            <v>件</v>
          </cell>
          <cell r="F908">
            <v>-128</v>
          </cell>
          <cell r="G908" t="str">
            <v>件</v>
          </cell>
          <cell r="H908" t="str">
            <v>-128</v>
          </cell>
          <cell r="I908" t="str">
            <v>1</v>
          </cell>
          <cell r="J908" t="str">
            <v>-128件</v>
          </cell>
          <cell r="K908">
            <v>53.3264</v>
          </cell>
        </row>
        <row r="909">
          <cell r="A909" t="str">
            <v>01.05.07.253</v>
          </cell>
          <cell r="B909" t="str">
            <v>K1窄车一排三人背</v>
          </cell>
          <cell r="C909" t="str">
            <v>1.06</v>
          </cell>
          <cell r="D909" t="str">
            <v>潍坊荣昌公司</v>
          </cell>
          <cell r="E909" t="str">
            <v>件</v>
          </cell>
          <cell r="F909">
            <v>133</v>
          </cell>
          <cell r="G909" t="str">
            <v>件</v>
          </cell>
          <cell r="H909" t="str">
            <v>133</v>
          </cell>
          <cell r="I909" t="str">
            <v>1</v>
          </cell>
          <cell r="J909" t="str">
            <v>133件</v>
          </cell>
          <cell r="K909">
            <v>64.8535</v>
          </cell>
        </row>
        <row r="910">
          <cell r="A910" t="str">
            <v>01.05.07.253C</v>
          </cell>
          <cell r="B910" t="str">
            <v>K1窄车一排三人背（新面料）金达</v>
          </cell>
          <cell r="C910" t="str">
            <v>1.06</v>
          </cell>
          <cell r="D910" t="str">
            <v>潍坊荣昌公司</v>
          </cell>
          <cell r="E910" t="str">
            <v>件</v>
          </cell>
          <cell r="F910">
            <v>-127</v>
          </cell>
          <cell r="G910" t="str">
            <v>件</v>
          </cell>
          <cell r="H910" t="str">
            <v>-127</v>
          </cell>
          <cell r="I910" t="str">
            <v>1</v>
          </cell>
          <cell r="J910" t="str">
            <v>-127件</v>
          </cell>
          <cell r="K910">
            <v>56.079</v>
          </cell>
        </row>
        <row r="911">
          <cell r="A911" t="str">
            <v>01.05.07.254</v>
          </cell>
          <cell r="B911" t="str">
            <v>K1窄车双人座</v>
          </cell>
          <cell r="C911" t="str">
            <v>1.06</v>
          </cell>
          <cell r="D911" t="str">
            <v>潍坊荣昌公司</v>
          </cell>
          <cell r="E911" t="str">
            <v>件</v>
          </cell>
          <cell r="F911">
            <v>260</v>
          </cell>
          <cell r="G911" t="str">
            <v>件</v>
          </cell>
          <cell r="H911" t="str">
            <v>260</v>
          </cell>
          <cell r="I911" t="str">
            <v>1</v>
          </cell>
          <cell r="J911" t="str">
            <v>260件</v>
          </cell>
          <cell r="K911">
            <v>43.0407</v>
          </cell>
        </row>
        <row r="912">
          <cell r="A912" t="str">
            <v>01.05.07.254C</v>
          </cell>
          <cell r="B912" t="str">
            <v>K1窄车双人座（新面料）金达</v>
          </cell>
          <cell r="C912" t="str">
            <v>1.06</v>
          </cell>
          <cell r="D912" t="str">
            <v>潍坊荣昌公司</v>
          </cell>
          <cell r="E912" t="str">
            <v>件</v>
          </cell>
          <cell r="F912">
            <v>-259</v>
          </cell>
          <cell r="G912" t="str">
            <v>件</v>
          </cell>
          <cell r="H912" t="str">
            <v>-259</v>
          </cell>
          <cell r="I912" t="str">
            <v>1</v>
          </cell>
          <cell r="J912" t="str">
            <v>-259件</v>
          </cell>
          <cell r="K912">
            <v>37.0337</v>
          </cell>
        </row>
        <row r="913">
          <cell r="A913" t="str">
            <v>01.05.07.255</v>
          </cell>
          <cell r="B913" t="str">
            <v>K1窄车双人背</v>
          </cell>
          <cell r="C913" t="str">
            <v>1.06</v>
          </cell>
          <cell r="D913" t="str">
            <v>潍坊荣昌公司</v>
          </cell>
          <cell r="E913" t="str">
            <v>件</v>
          </cell>
          <cell r="F913">
            <v>262</v>
          </cell>
          <cell r="G913" t="str">
            <v>件</v>
          </cell>
          <cell r="H913" t="str">
            <v>262</v>
          </cell>
          <cell r="I913" t="str">
            <v>1</v>
          </cell>
          <cell r="J913" t="str">
            <v>262件</v>
          </cell>
          <cell r="K913">
            <v>51.522</v>
          </cell>
        </row>
        <row r="914">
          <cell r="A914" t="str">
            <v>01.05.07.255C</v>
          </cell>
          <cell r="B914" t="str">
            <v>K1窄车双人背（新面料）金达</v>
          </cell>
          <cell r="C914" t="str">
            <v>1.06</v>
          </cell>
          <cell r="D914" t="str">
            <v>潍坊荣昌公司</v>
          </cell>
          <cell r="E914" t="str">
            <v>件</v>
          </cell>
          <cell r="F914">
            <v>-256</v>
          </cell>
          <cell r="G914" t="str">
            <v>件</v>
          </cell>
          <cell r="H914" t="str">
            <v>-256</v>
          </cell>
          <cell r="I914" t="str">
            <v>1</v>
          </cell>
          <cell r="J914" t="str">
            <v>-256件</v>
          </cell>
          <cell r="K914">
            <v>44.7707</v>
          </cell>
        </row>
        <row r="915">
          <cell r="A915" t="str">
            <v>01.05.07.256</v>
          </cell>
          <cell r="B915" t="str">
            <v>K1窄车三排单人座</v>
          </cell>
          <cell r="C915" t="str">
            <v>1.06</v>
          </cell>
          <cell r="D915" t="str">
            <v>潍坊荣昌公司</v>
          </cell>
          <cell r="E915" t="str">
            <v>件</v>
          </cell>
          <cell r="F915">
            <v>260</v>
          </cell>
          <cell r="G915" t="str">
            <v>件</v>
          </cell>
          <cell r="H915" t="str">
            <v>260</v>
          </cell>
          <cell r="I915" t="str">
            <v>1</v>
          </cell>
          <cell r="J915" t="str">
            <v>260件</v>
          </cell>
          <cell r="K915">
            <v>24.7725</v>
          </cell>
        </row>
        <row r="916">
          <cell r="A916" t="str">
            <v>01.05.07.256C</v>
          </cell>
          <cell r="B916" t="str">
            <v>K1窄车三排单人座（新面料）金达</v>
          </cell>
          <cell r="C916" t="str">
            <v>1.06</v>
          </cell>
          <cell r="D916" t="str">
            <v>潍坊荣昌公司</v>
          </cell>
          <cell r="E916" t="str">
            <v>件</v>
          </cell>
          <cell r="F916">
            <v>-260</v>
          </cell>
          <cell r="G916" t="str">
            <v>件</v>
          </cell>
          <cell r="H916" t="str">
            <v>-260</v>
          </cell>
          <cell r="I916" t="str">
            <v>1</v>
          </cell>
          <cell r="J916" t="str">
            <v>-260件</v>
          </cell>
          <cell r="K916">
            <v>15.4575</v>
          </cell>
        </row>
        <row r="917">
          <cell r="A917" t="str">
            <v>01.05.07.257</v>
          </cell>
          <cell r="B917" t="str">
            <v>K1窄车二三排单人背</v>
          </cell>
          <cell r="C917" t="str">
            <v>1.06</v>
          </cell>
          <cell r="D917" t="str">
            <v>潍坊荣昌公司</v>
          </cell>
          <cell r="E917" t="str">
            <v>件</v>
          </cell>
          <cell r="F917">
            <v>260</v>
          </cell>
          <cell r="G917" t="str">
            <v>件</v>
          </cell>
          <cell r="H917" t="str">
            <v>260</v>
          </cell>
          <cell r="I917" t="str">
            <v>1</v>
          </cell>
          <cell r="J917" t="str">
            <v>260件</v>
          </cell>
          <cell r="K917">
            <v>33.5275</v>
          </cell>
        </row>
        <row r="918">
          <cell r="A918" t="str">
            <v>01.05.07.257C</v>
          </cell>
          <cell r="B918" t="str">
            <v>K1窄车二三排单人背（新面料）金达</v>
          </cell>
          <cell r="C918" t="str">
            <v>1.06</v>
          </cell>
          <cell r="D918" t="str">
            <v>潍坊荣昌公司</v>
          </cell>
          <cell r="E918" t="str">
            <v>件</v>
          </cell>
          <cell r="F918">
            <v>-260</v>
          </cell>
          <cell r="G918" t="str">
            <v>件</v>
          </cell>
          <cell r="H918" t="str">
            <v>-260</v>
          </cell>
          <cell r="I918" t="str">
            <v>1</v>
          </cell>
          <cell r="J918" t="str">
            <v>-260件</v>
          </cell>
          <cell r="K918">
            <v>27.6446</v>
          </cell>
        </row>
        <row r="919">
          <cell r="A919" t="str">
            <v>01.05.07.258</v>
          </cell>
          <cell r="B919" t="str">
            <v>K1窄车左侧翻背</v>
          </cell>
          <cell r="C919" t="str">
            <v>1.06</v>
          </cell>
          <cell r="D919" t="str">
            <v>潍坊荣昌公司</v>
          </cell>
          <cell r="E919" t="str">
            <v>件</v>
          </cell>
          <cell r="F919">
            <v>130</v>
          </cell>
          <cell r="G919" t="str">
            <v>件</v>
          </cell>
          <cell r="H919" t="str">
            <v>130</v>
          </cell>
          <cell r="I919" t="str">
            <v>1</v>
          </cell>
          <cell r="J919" t="str">
            <v>130件</v>
          </cell>
          <cell r="K919">
            <v>56.237</v>
          </cell>
        </row>
        <row r="920">
          <cell r="A920" t="str">
            <v>01.05.07.258C</v>
          </cell>
          <cell r="B920" t="str">
            <v>K1窄车左侧翻背（新面料）金达</v>
          </cell>
          <cell r="C920" t="str">
            <v>1.06</v>
          </cell>
          <cell r="D920" t="str">
            <v>潍坊荣昌公司</v>
          </cell>
          <cell r="E920" t="str">
            <v>件</v>
          </cell>
          <cell r="F920">
            <v>-130</v>
          </cell>
          <cell r="G920" t="str">
            <v>件</v>
          </cell>
          <cell r="H920" t="str">
            <v>-130</v>
          </cell>
          <cell r="I920" t="str">
            <v>1</v>
          </cell>
          <cell r="J920" t="str">
            <v>-130件</v>
          </cell>
          <cell r="K920">
            <v>34.08</v>
          </cell>
        </row>
        <row r="921">
          <cell r="A921" t="str">
            <v>01.05.07.259</v>
          </cell>
          <cell r="B921" t="str">
            <v>K1跨座</v>
          </cell>
          <cell r="C921" t="str">
            <v>1.06</v>
          </cell>
          <cell r="D921" t="str">
            <v>潍坊荣昌公司</v>
          </cell>
          <cell r="E921" t="str">
            <v>件</v>
          </cell>
          <cell r="F921">
            <v>336</v>
          </cell>
          <cell r="G921" t="str">
            <v>件</v>
          </cell>
          <cell r="H921" t="str">
            <v>336</v>
          </cell>
          <cell r="I921" t="str">
            <v>1</v>
          </cell>
          <cell r="J921" t="str">
            <v>336件</v>
          </cell>
          <cell r="K921">
            <v>20.5849</v>
          </cell>
        </row>
        <row r="922">
          <cell r="A922" t="str">
            <v>01.05.07.259C</v>
          </cell>
          <cell r="B922" t="str">
            <v>K1跨座（新面料）金达</v>
          </cell>
          <cell r="C922" t="str">
            <v>1.06</v>
          </cell>
          <cell r="D922" t="str">
            <v>潍坊荣昌公司</v>
          </cell>
          <cell r="E922" t="str">
            <v>件</v>
          </cell>
          <cell r="F922">
            <v>-11</v>
          </cell>
          <cell r="G922" t="str">
            <v>件</v>
          </cell>
          <cell r="H922" t="str">
            <v>-11</v>
          </cell>
          <cell r="I922" t="str">
            <v>1</v>
          </cell>
          <cell r="J922" t="str">
            <v>-11件</v>
          </cell>
          <cell r="K922">
            <v>13.5312</v>
          </cell>
        </row>
        <row r="923">
          <cell r="A923" t="str">
            <v>01.05.07.260</v>
          </cell>
          <cell r="B923" t="str">
            <v>K1跨背</v>
          </cell>
          <cell r="C923" t="str">
            <v>1.06</v>
          </cell>
          <cell r="D923" t="str">
            <v>潍坊荣昌公司</v>
          </cell>
          <cell r="E923" t="str">
            <v>件</v>
          </cell>
          <cell r="F923">
            <v>341</v>
          </cell>
          <cell r="G923" t="str">
            <v>件</v>
          </cell>
          <cell r="H923" t="str">
            <v>341</v>
          </cell>
          <cell r="I923" t="str">
            <v>1</v>
          </cell>
          <cell r="J923" t="str">
            <v>341件</v>
          </cell>
          <cell r="K923">
            <v>14.1487</v>
          </cell>
        </row>
        <row r="924">
          <cell r="A924" t="str">
            <v>01.05.07.260C</v>
          </cell>
          <cell r="B924" t="str">
            <v>K1跨背（新面料）金达</v>
          </cell>
          <cell r="C924" t="str">
            <v>1.06</v>
          </cell>
          <cell r="D924" t="str">
            <v>潍坊荣昌公司</v>
          </cell>
          <cell r="E924" t="str">
            <v>件</v>
          </cell>
          <cell r="F924">
            <v>-16</v>
          </cell>
          <cell r="G924" t="str">
            <v>件</v>
          </cell>
          <cell r="H924" t="str">
            <v>-16</v>
          </cell>
          <cell r="I924" t="str">
            <v>1</v>
          </cell>
          <cell r="J924" t="str">
            <v>-16件</v>
          </cell>
          <cell r="K924">
            <v>9.0054</v>
          </cell>
        </row>
        <row r="925">
          <cell r="A925" t="str">
            <v>01.05.07.264</v>
          </cell>
          <cell r="B925" t="str">
            <v>K1右舵四排双人上小背</v>
          </cell>
          <cell r="C925" t="str">
            <v>1.06</v>
          </cell>
          <cell r="D925" t="str">
            <v>潍坊荣昌公司</v>
          </cell>
          <cell r="E925" t="str">
            <v>件</v>
          </cell>
          <cell r="F925">
            <v>6</v>
          </cell>
          <cell r="G925" t="str">
            <v>件</v>
          </cell>
          <cell r="H925" t="str">
            <v>6</v>
          </cell>
          <cell r="I925" t="str">
            <v>1</v>
          </cell>
          <cell r="J925" t="str">
            <v>6件</v>
          </cell>
          <cell r="K925">
            <v>24.3283</v>
          </cell>
        </row>
        <row r="926">
          <cell r="A926" t="str">
            <v>01.05.07.264C</v>
          </cell>
          <cell r="B926" t="str">
            <v>K1右舵四排上小背（新面料）金达</v>
          </cell>
          <cell r="C926" t="str">
            <v>1.06</v>
          </cell>
          <cell r="D926" t="str">
            <v>潍坊荣昌公司</v>
          </cell>
          <cell r="E926" t="str">
            <v>件</v>
          </cell>
          <cell r="F926">
            <v>2</v>
          </cell>
          <cell r="G926" t="str">
            <v>件</v>
          </cell>
          <cell r="H926" t="str">
            <v>2</v>
          </cell>
          <cell r="I926" t="str">
            <v>1</v>
          </cell>
          <cell r="J926" t="str">
            <v>2件</v>
          </cell>
          <cell r="K926">
            <v>19.12</v>
          </cell>
        </row>
        <row r="927">
          <cell r="A927" t="str">
            <v>01.05.07.266C</v>
          </cell>
          <cell r="B927" t="str">
            <v>K1窄车1.5左侧翻背（新面料）金达</v>
          </cell>
          <cell r="C927" t="str">
            <v>1.06</v>
          </cell>
          <cell r="D927" t="str">
            <v>潍坊荣昌公司</v>
          </cell>
          <cell r="E927" t="str">
            <v>件</v>
          </cell>
          <cell r="F927">
            <v>4</v>
          </cell>
          <cell r="G927" t="str">
            <v>件</v>
          </cell>
          <cell r="H927" t="str">
            <v>4</v>
          </cell>
          <cell r="I927" t="str">
            <v>1</v>
          </cell>
          <cell r="J927" t="str">
            <v>4件</v>
          </cell>
          <cell r="K927">
            <v>29.921</v>
          </cell>
        </row>
        <row r="928">
          <cell r="A928" t="str">
            <v>01.05.07.267C</v>
          </cell>
          <cell r="B928" t="str">
            <v>K1窄车1.5左侧翻座（新面料）金达</v>
          </cell>
          <cell r="C928" t="str">
            <v>1.06</v>
          </cell>
          <cell r="D928" t="str">
            <v>潍坊荣昌公司</v>
          </cell>
          <cell r="E928" t="str">
            <v>件</v>
          </cell>
          <cell r="F928">
            <v>-1</v>
          </cell>
          <cell r="G928" t="str">
            <v>件</v>
          </cell>
          <cell r="H928" t="str">
            <v>-1</v>
          </cell>
          <cell r="I928" t="str">
            <v>1</v>
          </cell>
          <cell r="J928" t="str">
            <v>-1件</v>
          </cell>
          <cell r="K928">
            <v>22.1884</v>
          </cell>
        </row>
        <row r="929">
          <cell r="A929" t="str">
            <v>01.05.07.268C</v>
          </cell>
          <cell r="B929" t="str">
            <v>K1窄车1.5右侧翻背（新面料）金达</v>
          </cell>
          <cell r="C929" t="str">
            <v>1.06</v>
          </cell>
          <cell r="D929" t="str">
            <v>潍坊荣昌公司</v>
          </cell>
          <cell r="E929" t="str">
            <v>件</v>
          </cell>
          <cell r="F929">
            <v>3</v>
          </cell>
          <cell r="G929" t="str">
            <v>件</v>
          </cell>
          <cell r="H929" t="str">
            <v>3</v>
          </cell>
          <cell r="I929" t="str">
            <v>1</v>
          </cell>
          <cell r="J929" t="str">
            <v>3件</v>
          </cell>
          <cell r="K929">
            <v>29.9037</v>
          </cell>
        </row>
        <row r="930">
          <cell r="A930" t="str">
            <v>01.05.07.270</v>
          </cell>
          <cell r="B930" t="str">
            <v>K1窄车三排三人背</v>
          </cell>
          <cell r="C930" t="str">
            <v>1.06</v>
          </cell>
          <cell r="D930" t="str">
            <v>潍坊荣昌公司</v>
          </cell>
          <cell r="E930" t="str">
            <v>件</v>
          </cell>
          <cell r="F930">
            <v>16</v>
          </cell>
          <cell r="G930" t="str">
            <v>件</v>
          </cell>
          <cell r="H930" t="str">
            <v>16</v>
          </cell>
          <cell r="I930" t="str">
            <v>1</v>
          </cell>
          <cell r="J930" t="str">
            <v>16件</v>
          </cell>
          <cell r="K930">
            <v>71.1265</v>
          </cell>
        </row>
        <row r="931">
          <cell r="A931" t="str">
            <v>01.05.07.270C</v>
          </cell>
          <cell r="B931" t="str">
            <v>K1窄车三排三人背（新面料）金达</v>
          </cell>
          <cell r="C931" t="str">
            <v>1.06</v>
          </cell>
          <cell r="D931" t="str">
            <v>潍坊荣昌公司</v>
          </cell>
          <cell r="E931" t="str">
            <v>件</v>
          </cell>
          <cell r="F931">
            <v>52</v>
          </cell>
          <cell r="G931" t="str">
            <v>件</v>
          </cell>
          <cell r="H931" t="str">
            <v>52</v>
          </cell>
          <cell r="I931" t="str">
            <v>1</v>
          </cell>
          <cell r="J931" t="str">
            <v>52件</v>
          </cell>
          <cell r="K931">
            <v>48.6831</v>
          </cell>
        </row>
        <row r="932">
          <cell r="A932" t="str">
            <v>01.05.07.271</v>
          </cell>
          <cell r="B932" t="str">
            <v>K1窄车三排三人座</v>
          </cell>
          <cell r="C932" t="str">
            <v>1.06</v>
          </cell>
          <cell r="D932" t="str">
            <v>潍坊荣昌公司</v>
          </cell>
          <cell r="E932" t="str">
            <v>件</v>
          </cell>
          <cell r="F932">
            <v>10</v>
          </cell>
          <cell r="G932" t="str">
            <v>件</v>
          </cell>
          <cell r="H932" t="str">
            <v>10</v>
          </cell>
          <cell r="I932" t="str">
            <v>1</v>
          </cell>
          <cell r="J932" t="str">
            <v>10件</v>
          </cell>
          <cell r="K932">
            <v>61.6591</v>
          </cell>
        </row>
        <row r="933">
          <cell r="A933" t="str">
            <v>01.05.07.271C</v>
          </cell>
          <cell r="B933" t="str">
            <v>K1窄车三排三人座（新面料）金达</v>
          </cell>
          <cell r="C933" t="str">
            <v>1.06</v>
          </cell>
          <cell r="D933" t="str">
            <v>潍坊荣昌公司</v>
          </cell>
          <cell r="E933" t="str">
            <v>件</v>
          </cell>
          <cell r="F933">
            <v>53</v>
          </cell>
          <cell r="G933" t="str">
            <v>件</v>
          </cell>
          <cell r="H933" t="str">
            <v>53</v>
          </cell>
          <cell r="I933" t="str">
            <v>1</v>
          </cell>
          <cell r="J933" t="str">
            <v>53件</v>
          </cell>
          <cell r="K933">
            <v>40.1763</v>
          </cell>
        </row>
        <row r="934">
          <cell r="A934" t="str">
            <v>01.05.07.278C</v>
          </cell>
          <cell r="B934" t="str">
            <v>K1窄车右舵双人座（金达）</v>
          </cell>
          <cell r="C934" t="str">
            <v>1.06</v>
          </cell>
          <cell r="D934" t="str">
            <v>潍坊荣昌公司</v>
          </cell>
          <cell r="E934" t="str">
            <v>件</v>
          </cell>
          <cell r="F934">
            <v>-1</v>
          </cell>
          <cell r="G934" t="str">
            <v>件</v>
          </cell>
          <cell r="H934" t="str">
            <v>-1</v>
          </cell>
          <cell r="I934" t="str">
            <v>1</v>
          </cell>
          <cell r="J934" t="str">
            <v>-1件</v>
          </cell>
          <cell r="K934">
            <v>22.29</v>
          </cell>
        </row>
        <row r="935">
          <cell r="A935" t="str">
            <v>01.05.07.285</v>
          </cell>
          <cell r="B935" t="str">
            <v>K1窄车右舵单人三排座</v>
          </cell>
          <cell r="C935" t="str">
            <v>1.06</v>
          </cell>
          <cell r="D935" t="str">
            <v>潍坊荣昌公司</v>
          </cell>
          <cell r="E935" t="str">
            <v>件</v>
          </cell>
          <cell r="F935">
            <v>-8</v>
          </cell>
          <cell r="G935" t="str">
            <v>件</v>
          </cell>
          <cell r="H935" t="str">
            <v>-8</v>
          </cell>
          <cell r="I935" t="str">
            <v>1</v>
          </cell>
          <cell r="J935" t="str">
            <v>-8件</v>
          </cell>
          <cell r="K935">
            <v>29.8375</v>
          </cell>
        </row>
        <row r="936">
          <cell r="A936" t="str">
            <v>01.05.07.289C</v>
          </cell>
          <cell r="B936" t="str">
            <v>K1一排三人分体座（新面料）金达</v>
          </cell>
          <cell r="C936" t="str">
            <v>1.06</v>
          </cell>
          <cell r="D936" t="str">
            <v>潍坊荣昌公司</v>
          </cell>
          <cell r="E936" t="str">
            <v>件</v>
          </cell>
          <cell r="F936">
            <v>10</v>
          </cell>
          <cell r="G936" t="str">
            <v>件</v>
          </cell>
          <cell r="H936" t="str">
            <v>10</v>
          </cell>
          <cell r="I936" t="str">
            <v>1</v>
          </cell>
          <cell r="J936" t="str">
            <v>10件</v>
          </cell>
          <cell r="K936">
            <v>43.0088</v>
          </cell>
        </row>
        <row r="937">
          <cell r="A937" t="str">
            <v>01.05.07.293A</v>
          </cell>
          <cell r="B937" t="str">
            <v>K1标准司机座（剑杆）</v>
          </cell>
          <cell r="C937" t="str">
            <v>1.06</v>
          </cell>
          <cell r="D937" t="str">
            <v>潍坊荣昌公司</v>
          </cell>
          <cell r="E937" t="str">
            <v>件</v>
          </cell>
          <cell r="F937">
            <v>7</v>
          </cell>
          <cell r="G937" t="str">
            <v>件</v>
          </cell>
          <cell r="H937" t="str">
            <v>7</v>
          </cell>
          <cell r="I937" t="str">
            <v>1</v>
          </cell>
          <cell r="J937" t="str">
            <v>7件</v>
          </cell>
          <cell r="K937">
            <v>13.5829</v>
          </cell>
        </row>
        <row r="938">
          <cell r="A938" t="str">
            <v>01.05.07.293B</v>
          </cell>
          <cell r="B938" t="str">
            <v>K1标准司机座（金达）</v>
          </cell>
          <cell r="C938" t="str">
            <v>1.06</v>
          </cell>
          <cell r="D938" t="str">
            <v>潍坊荣昌公司</v>
          </cell>
          <cell r="E938" t="str">
            <v>件</v>
          </cell>
          <cell r="F938">
            <v>-1</v>
          </cell>
          <cell r="G938" t="str">
            <v>件</v>
          </cell>
          <cell r="H938" t="str">
            <v>-1</v>
          </cell>
          <cell r="I938" t="str">
            <v>1</v>
          </cell>
          <cell r="J938" t="str">
            <v>-1件</v>
          </cell>
          <cell r="K938">
            <v>13.5</v>
          </cell>
        </row>
        <row r="939">
          <cell r="A939" t="str">
            <v>01.05.07.294A</v>
          </cell>
          <cell r="B939" t="str">
            <v>K1标准司机背（剑杆）</v>
          </cell>
          <cell r="C939" t="str">
            <v>1.06</v>
          </cell>
          <cell r="D939" t="str">
            <v>潍坊荣昌公司</v>
          </cell>
          <cell r="E939" t="str">
            <v>件</v>
          </cell>
          <cell r="F939">
            <v>7</v>
          </cell>
          <cell r="G939" t="str">
            <v>件</v>
          </cell>
          <cell r="H939" t="str">
            <v>7</v>
          </cell>
          <cell r="I939" t="str">
            <v>1</v>
          </cell>
          <cell r="J939" t="str">
            <v>7件</v>
          </cell>
          <cell r="K939">
            <v>23.2171</v>
          </cell>
        </row>
        <row r="940">
          <cell r="A940" t="str">
            <v>01.05.07.294B</v>
          </cell>
          <cell r="B940" t="str">
            <v>K1标准司机背（金达）</v>
          </cell>
          <cell r="C940" t="str">
            <v>1.06</v>
          </cell>
          <cell r="D940" t="str">
            <v>潍坊荣昌公司</v>
          </cell>
          <cell r="E940" t="str">
            <v>件</v>
          </cell>
          <cell r="F940">
            <v>1</v>
          </cell>
          <cell r="G940" t="str">
            <v>件</v>
          </cell>
          <cell r="H940" t="str">
            <v>1</v>
          </cell>
          <cell r="I940" t="str">
            <v>1</v>
          </cell>
          <cell r="J940" t="str">
            <v>1件</v>
          </cell>
          <cell r="K940">
            <v>23.4486</v>
          </cell>
        </row>
        <row r="941">
          <cell r="A941" t="str">
            <v>01.05.07.296B</v>
          </cell>
          <cell r="B941" t="str">
            <v>K1标准头枕（金达）</v>
          </cell>
          <cell r="C941" t="str">
            <v>1.06</v>
          </cell>
          <cell r="D941" t="str">
            <v>潍坊荣昌公司</v>
          </cell>
          <cell r="E941" t="str">
            <v>件</v>
          </cell>
          <cell r="F941">
            <v>269</v>
          </cell>
          <cell r="G941" t="str">
            <v>件</v>
          </cell>
          <cell r="H941" t="str">
            <v>269</v>
          </cell>
          <cell r="I941" t="str">
            <v>1</v>
          </cell>
          <cell r="J941" t="str">
            <v>269件</v>
          </cell>
          <cell r="K941">
            <v>2.3414</v>
          </cell>
        </row>
        <row r="942">
          <cell r="A942" t="str">
            <v>01.05.07.300B</v>
          </cell>
          <cell r="B942" t="str">
            <v>K1经济型司机背(金达）</v>
          </cell>
          <cell r="C942" t="str">
            <v>1.06</v>
          </cell>
          <cell r="D942" t="str">
            <v>潍坊荣昌公司</v>
          </cell>
          <cell r="E942" t="str">
            <v>件</v>
          </cell>
          <cell r="F942">
            <v>54</v>
          </cell>
          <cell r="G942" t="str">
            <v>件</v>
          </cell>
          <cell r="H942" t="str">
            <v>54</v>
          </cell>
          <cell r="I942" t="str">
            <v>1</v>
          </cell>
          <cell r="J942" t="str">
            <v>54件</v>
          </cell>
          <cell r="K942">
            <v>21.4173</v>
          </cell>
        </row>
        <row r="943">
          <cell r="A943" t="str">
            <v>01.05.07.301B</v>
          </cell>
          <cell r="B943" t="str">
            <v>K1经济型司机座(金达）</v>
          </cell>
          <cell r="C943" t="str">
            <v>1.06</v>
          </cell>
          <cell r="D943" t="str">
            <v>潍坊荣昌公司</v>
          </cell>
          <cell r="E943" t="str">
            <v>件</v>
          </cell>
          <cell r="F943">
            <v>28</v>
          </cell>
          <cell r="G943" t="str">
            <v>件</v>
          </cell>
          <cell r="H943" t="str">
            <v>28</v>
          </cell>
          <cell r="I943" t="str">
            <v>1</v>
          </cell>
          <cell r="J943" t="str">
            <v>28件</v>
          </cell>
          <cell r="K943">
            <v>20.0483</v>
          </cell>
        </row>
        <row r="944">
          <cell r="A944" t="str">
            <v>01.05.07.302B</v>
          </cell>
          <cell r="B944" t="str">
            <v>K1经济型头枕(金达）</v>
          </cell>
          <cell r="C944" t="str">
            <v>1.06</v>
          </cell>
          <cell r="D944" t="str">
            <v>潍坊荣昌公司</v>
          </cell>
          <cell r="E944" t="str">
            <v>件</v>
          </cell>
          <cell r="F944">
            <v>-69</v>
          </cell>
          <cell r="G944" t="str">
            <v>件</v>
          </cell>
          <cell r="H944" t="str">
            <v>-69</v>
          </cell>
          <cell r="I944" t="str">
            <v>1</v>
          </cell>
          <cell r="J944" t="str">
            <v>-69件</v>
          </cell>
          <cell r="K944">
            <v>9.6857</v>
          </cell>
        </row>
        <row r="945">
          <cell r="A945" t="str">
            <v>01.05.07.308B</v>
          </cell>
          <cell r="B945" t="str">
            <v>K1标准窄车司机背（460）(金达）</v>
          </cell>
          <cell r="C945" t="str">
            <v>1.06</v>
          </cell>
          <cell r="D945" t="str">
            <v>潍坊荣昌公司</v>
          </cell>
          <cell r="E945" t="str">
            <v>件</v>
          </cell>
          <cell r="F945">
            <v>49</v>
          </cell>
          <cell r="G945" t="str">
            <v>件</v>
          </cell>
          <cell r="H945" t="str">
            <v>49</v>
          </cell>
          <cell r="I945" t="str">
            <v>1</v>
          </cell>
          <cell r="J945" t="str">
            <v>49件</v>
          </cell>
          <cell r="K945">
            <v>19.13</v>
          </cell>
        </row>
        <row r="946">
          <cell r="A946" t="str">
            <v>01.05.07.309B</v>
          </cell>
          <cell r="B946" t="str">
            <v>K1标准窄车副司机背（460）（金达）</v>
          </cell>
          <cell r="C946" t="str">
            <v>1.06</v>
          </cell>
          <cell r="D946" t="str">
            <v>潍坊荣昌公司</v>
          </cell>
          <cell r="E946" t="str">
            <v>件</v>
          </cell>
          <cell r="F946">
            <v>43</v>
          </cell>
          <cell r="G946" t="str">
            <v>件</v>
          </cell>
          <cell r="H946" t="str">
            <v>43</v>
          </cell>
          <cell r="I946" t="str">
            <v>1</v>
          </cell>
          <cell r="J946" t="str">
            <v>43件</v>
          </cell>
          <cell r="K946">
            <v>29.2</v>
          </cell>
        </row>
        <row r="947">
          <cell r="A947" t="str">
            <v>01.05.07.310B</v>
          </cell>
          <cell r="B947" t="str">
            <v>K1标准窄车司机座（460）(金达）</v>
          </cell>
          <cell r="C947" t="str">
            <v>1.06</v>
          </cell>
          <cell r="D947" t="str">
            <v>潍坊荣昌公司</v>
          </cell>
          <cell r="E947" t="str">
            <v>件</v>
          </cell>
          <cell r="F947">
            <v>86</v>
          </cell>
          <cell r="G947" t="str">
            <v>件</v>
          </cell>
          <cell r="H947" t="str">
            <v>86</v>
          </cell>
          <cell r="I947" t="str">
            <v>1</v>
          </cell>
          <cell r="J947" t="str">
            <v>86件</v>
          </cell>
          <cell r="K947">
            <v>15.1325</v>
          </cell>
        </row>
        <row r="948">
          <cell r="A948" t="str">
            <v>01.05.07.312B</v>
          </cell>
          <cell r="B948" t="str">
            <v>K1标准双人左背（上小背）(金达）</v>
          </cell>
          <cell r="C948" t="str">
            <v>1.06</v>
          </cell>
          <cell r="D948" t="str">
            <v>潍坊荣昌公司</v>
          </cell>
          <cell r="E948" t="str">
            <v>件</v>
          </cell>
          <cell r="F948">
            <v>-26</v>
          </cell>
          <cell r="G948" t="str">
            <v>件</v>
          </cell>
          <cell r="H948" t="str">
            <v>-26</v>
          </cell>
          <cell r="I948" t="str">
            <v>1</v>
          </cell>
          <cell r="J948" t="str">
            <v>-26件</v>
          </cell>
          <cell r="K948">
            <v>18.3525</v>
          </cell>
        </row>
        <row r="949">
          <cell r="A949" t="str">
            <v>01.05.07.313B</v>
          </cell>
          <cell r="B949" t="str">
            <v>K1标准双人右背（中间背）(金达）</v>
          </cell>
          <cell r="C949" t="str">
            <v>1.06</v>
          </cell>
          <cell r="D949" t="str">
            <v>潍坊荣昌公司</v>
          </cell>
          <cell r="E949" t="str">
            <v>件</v>
          </cell>
          <cell r="F949">
            <v>-14</v>
          </cell>
          <cell r="G949" t="str">
            <v>件</v>
          </cell>
          <cell r="H949" t="str">
            <v>-14</v>
          </cell>
          <cell r="I949" t="str">
            <v>1</v>
          </cell>
          <cell r="J949" t="str">
            <v>-14件</v>
          </cell>
          <cell r="K949">
            <v>18.29</v>
          </cell>
        </row>
        <row r="950">
          <cell r="A950" t="str">
            <v>01.05.07.321B</v>
          </cell>
          <cell r="B950" t="str">
            <v>K1标准双人座(金达）</v>
          </cell>
          <cell r="C950" t="str">
            <v>1.06</v>
          </cell>
          <cell r="D950" t="str">
            <v>潍坊荣昌公司</v>
          </cell>
          <cell r="E950" t="str">
            <v>件</v>
          </cell>
          <cell r="F950">
            <v>-17</v>
          </cell>
          <cell r="G950" t="str">
            <v>件</v>
          </cell>
          <cell r="H950" t="str">
            <v>-17</v>
          </cell>
          <cell r="I950" t="str">
            <v>1</v>
          </cell>
          <cell r="J950" t="str">
            <v>-17件</v>
          </cell>
          <cell r="K950">
            <v>26.6991</v>
          </cell>
        </row>
        <row r="951">
          <cell r="A951" t="str">
            <v>01.05.07.323</v>
          </cell>
          <cell r="B951" t="str">
            <v>K1标准窄车侧翻左背（新面料）</v>
          </cell>
          <cell r="C951" t="str">
            <v>1.06</v>
          </cell>
          <cell r="D951" t="str">
            <v>潍坊荣昌公司</v>
          </cell>
          <cell r="E951" t="str">
            <v>件</v>
          </cell>
          <cell r="F951">
            <v>5</v>
          </cell>
          <cell r="G951" t="str">
            <v>件</v>
          </cell>
          <cell r="H951" t="str">
            <v>5</v>
          </cell>
          <cell r="I951" t="str">
            <v>1</v>
          </cell>
          <cell r="J951" t="str">
            <v>5件</v>
          </cell>
          <cell r="K951">
            <v>29.712</v>
          </cell>
        </row>
        <row r="952">
          <cell r="A952" t="str">
            <v>01.05.07.326</v>
          </cell>
          <cell r="B952" t="str">
            <v>K1标准窄车侧翻左座（新面料）</v>
          </cell>
          <cell r="C952" t="str">
            <v>1.06</v>
          </cell>
          <cell r="D952" t="str">
            <v>潍坊荣昌公司</v>
          </cell>
          <cell r="E952" t="str">
            <v>件</v>
          </cell>
          <cell r="F952">
            <v>5</v>
          </cell>
          <cell r="G952" t="str">
            <v>件</v>
          </cell>
          <cell r="H952" t="str">
            <v>5</v>
          </cell>
          <cell r="I952" t="str">
            <v>1</v>
          </cell>
          <cell r="J952" t="str">
            <v>5件</v>
          </cell>
          <cell r="K952">
            <v>28.13</v>
          </cell>
        </row>
        <row r="953">
          <cell r="A953" t="str">
            <v>01.05.07.331B</v>
          </cell>
          <cell r="B953" t="str">
            <v>K1标准窄车中间背（金达）</v>
          </cell>
          <cell r="C953" t="str">
            <v>1.06</v>
          </cell>
          <cell r="D953" t="str">
            <v>潍坊荣昌公司</v>
          </cell>
          <cell r="E953" t="str">
            <v>件</v>
          </cell>
          <cell r="F953">
            <v>-39</v>
          </cell>
          <cell r="G953" t="str">
            <v>件</v>
          </cell>
          <cell r="H953" t="str">
            <v>-39</v>
          </cell>
          <cell r="I953" t="str">
            <v>1</v>
          </cell>
          <cell r="J953" t="str">
            <v>-39件</v>
          </cell>
          <cell r="K953">
            <v>16.7117</v>
          </cell>
        </row>
        <row r="954">
          <cell r="A954" t="str">
            <v>01.05.07.332</v>
          </cell>
          <cell r="B954" t="str">
            <v>K1标准窄车中间座（新面料）</v>
          </cell>
          <cell r="C954" t="str">
            <v>1.06</v>
          </cell>
          <cell r="D954" t="str">
            <v>潍坊荣昌公司</v>
          </cell>
          <cell r="E954" t="str">
            <v>件</v>
          </cell>
          <cell r="F954">
            <v>5</v>
          </cell>
          <cell r="G954" t="str">
            <v>件</v>
          </cell>
          <cell r="H954" t="str">
            <v>5</v>
          </cell>
          <cell r="I954" t="str">
            <v>1</v>
          </cell>
          <cell r="J954" t="str">
            <v>5件</v>
          </cell>
          <cell r="K954">
            <v>15.388</v>
          </cell>
        </row>
        <row r="955">
          <cell r="A955" t="str">
            <v>01.05.07.332B</v>
          </cell>
          <cell r="B955" t="str">
            <v>K1标准窄车中间座（金达）</v>
          </cell>
          <cell r="C955" t="str">
            <v>1.06</v>
          </cell>
          <cell r="D955" t="str">
            <v>潍坊荣昌公司</v>
          </cell>
          <cell r="E955" t="str">
            <v>件</v>
          </cell>
          <cell r="F955">
            <v>-23</v>
          </cell>
          <cell r="G955" t="str">
            <v>件</v>
          </cell>
          <cell r="H955" t="str">
            <v>-23</v>
          </cell>
          <cell r="I955" t="str">
            <v>1</v>
          </cell>
          <cell r="J955" t="str">
            <v>-23件</v>
          </cell>
          <cell r="K955">
            <v>8.9113</v>
          </cell>
        </row>
        <row r="956">
          <cell r="A956" t="str">
            <v>01.05.07.333B</v>
          </cell>
          <cell r="B956" t="str">
            <v>K1标准窄车中间座头枕（金达）</v>
          </cell>
          <cell r="C956" t="str">
            <v>1.06</v>
          </cell>
          <cell r="D956" t="str">
            <v>潍坊荣昌公司</v>
          </cell>
          <cell r="E956" t="str">
            <v>件</v>
          </cell>
          <cell r="F956">
            <v>-35</v>
          </cell>
          <cell r="G956" t="str">
            <v>件</v>
          </cell>
          <cell r="H956" t="str">
            <v>-35</v>
          </cell>
          <cell r="I956" t="str">
            <v>1</v>
          </cell>
          <cell r="J956" t="str">
            <v>-35件</v>
          </cell>
          <cell r="K956">
            <v>3.1837</v>
          </cell>
        </row>
        <row r="957">
          <cell r="A957" t="str">
            <v>01.05.07.336B</v>
          </cell>
          <cell r="B957" t="str">
            <v>K1标准侧翻左座（金达）</v>
          </cell>
          <cell r="C957" t="str">
            <v>1.06</v>
          </cell>
          <cell r="D957" t="str">
            <v>潍坊荣昌公司</v>
          </cell>
          <cell r="E957" t="str">
            <v>件</v>
          </cell>
          <cell r="F957">
            <v>11</v>
          </cell>
          <cell r="G957" t="str">
            <v>件</v>
          </cell>
          <cell r="H957" t="str">
            <v>11</v>
          </cell>
          <cell r="I957" t="str">
            <v>1</v>
          </cell>
          <cell r="J957" t="str">
            <v>11件</v>
          </cell>
          <cell r="K957">
            <v>27.4275</v>
          </cell>
        </row>
        <row r="958">
          <cell r="A958" t="str">
            <v>01.05.07.337B</v>
          </cell>
          <cell r="B958" t="str">
            <v>K1标准侧翻左背（金达）</v>
          </cell>
          <cell r="C958" t="str">
            <v>1.06</v>
          </cell>
          <cell r="D958" t="str">
            <v>潍坊荣昌公司</v>
          </cell>
          <cell r="E958" t="str">
            <v>件</v>
          </cell>
          <cell r="F958">
            <v>2</v>
          </cell>
          <cell r="G958" t="str">
            <v>件</v>
          </cell>
          <cell r="H958" t="str">
            <v>2</v>
          </cell>
          <cell r="I958" t="str">
            <v>1</v>
          </cell>
          <cell r="J958" t="str">
            <v>2件</v>
          </cell>
          <cell r="K958">
            <v>37.546</v>
          </cell>
        </row>
        <row r="959">
          <cell r="A959" t="str">
            <v>01.05.07.339</v>
          </cell>
          <cell r="B959" t="str">
            <v>K1标准侧翻右背（新面料）</v>
          </cell>
          <cell r="C959" t="str">
            <v>1.06</v>
          </cell>
          <cell r="D959" t="str">
            <v>潍坊荣昌公司</v>
          </cell>
          <cell r="E959" t="str">
            <v>件</v>
          </cell>
          <cell r="F959">
            <v>1</v>
          </cell>
          <cell r="G959" t="str">
            <v>件</v>
          </cell>
          <cell r="H959" t="str">
            <v>1</v>
          </cell>
          <cell r="I959" t="str">
            <v>1</v>
          </cell>
          <cell r="J959" t="str">
            <v>1件</v>
          </cell>
          <cell r="K959">
            <v>34.38</v>
          </cell>
        </row>
        <row r="960">
          <cell r="A960" t="str">
            <v>01.05.07.353B</v>
          </cell>
          <cell r="B960" t="str">
            <v>G7窄车前翻二排双人座(金达）</v>
          </cell>
          <cell r="C960" t="str">
            <v>1.06</v>
          </cell>
          <cell r="D960" t="str">
            <v>潍坊荣昌公司</v>
          </cell>
          <cell r="E960" t="str">
            <v>件</v>
          </cell>
          <cell r="F960">
            <v>144</v>
          </cell>
          <cell r="G960" t="str">
            <v>件</v>
          </cell>
          <cell r="H960" t="str">
            <v>144</v>
          </cell>
          <cell r="I960" t="str">
            <v>1</v>
          </cell>
          <cell r="J960" t="str">
            <v>144件</v>
          </cell>
          <cell r="K960">
            <v>31.76</v>
          </cell>
        </row>
        <row r="961">
          <cell r="A961" t="str">
            <v>01.05.07.354B</v>
          </cell>
          <cell r="B961" t="str">
            <v>窄车G7前翻三排双人座（金达）</v>
          </cell>
          <cell r="C961" t="str">
            <v>1.06</v>
          </cell>
          <cell r="D961" t="str">
            <v>潍坊荣昌公司</v>
          </cell>
          <cell r="E961" t="str">
            <v>件</v>
          </cell>
          <cell r="F961">
            <v>45</v>
          </cell>
          <cell r="G961" t="str">
            <v>件</v>
          </cell>
          <cell r="H961" t="str">
            <v>45</v>
          </cell>
          <cell r="I961" t="str">
            <v>1</v>
          </cell>
          <cell r="J961" t="str">
            <v>45件</v>
          </cell>
          <cell r="K961">
            <v>42.0924</v>
          </cell>
        </row>
        <row r="962">
          <cell r="A962" t="str">
            <v>01.05.07.355B</v>
          </cell>
          <cell r="B962" t="str">
            <v>G7窄车前翻双人背（金达）</v>
          </cell>
          <cell r="C962" t="str">
            <v>1.06</v>
          </cell>
          <cell r="D962" t="str">
            <v>潍坊荣昌公司</v>
          </cell>
          <cell r="E962" t="str">
            <v>件</v>
          </cell>
          <cell r="F962">
            <v>23</v>
          </cell>
          <cell r="G962" t="str">
            <v>件</v>
          </cell>
          <cell r="H962" t="str">
            <v>23</v>
          </cell>
          <cell r="I962" t="str">
            <v>1</v>
          </cell>
          <cell r="J962" t="str">
            <v>23件</v>
          </cell>
          <cell r="K962">
            <v>51.0246</v>
          </cell>
        </row>
        <row r="963">
          <cell r="A963" t="str">
            <v>01.05.07.356B</v>
          </cell>
          <cell r="B963" t="str">
            <v>G9前翻双人背（金达）</v>
          </cell>
          <cell r="C963" t="str">
            <v>1.06</v>
          </cell>
          <cell r="D963" t="str">
            <v>潍坊荣昌公司</v>
          </cell>
          <cell r="E963" t="str">
            <v>件</v>
          </cell>
          <cell r="F963">
            <v>37</v>
          </cell>
          <cell r="G963" t="str">
            <v>件</v>
          </cell>
          <cell r="H963" t="str">
            <v>37</v>
          </cell>
          <cell r="I963" t="str">
            <v>1</v>
          </cell>
          <cell r="J963" t="str">
            <v>37件</v>
          </cell>
          <cell r="K963">
            <v>36.2092</v>
          </cell>
        </row>
        <row r="964">
          <cell r="A964" t="str">
            <v>01.05.07.357B</v>
          </cell>
          <cell r="B964" t="str">
            <v>G9宽车前翻二排双人座（金达）</v>
          </cell>
          <cell r="C964" t="str">
            <v>1.06</v>
          </cell>
          <cell r="D964" t="str">
            <v>潍坊荣昌公司</v>
          </cell>
          <cell r="E964" t="str">
            <v>件</v>
          </cell>
          <cell r="F964">
            <v>9</v>
          </cell>
          <cell r="G964" t="str">
            <v>件</v>
          </cell>
          <cell r="H964" t="str">
            <v>9</v>
          </cell>
          <cell r="I964" t="str">
            <v>1</v>
          </cell>
          <cell r="J964" t="str">
            <v>9件</v>
          </cell>
          <cell r="K964">
            <v>33.396</v>
          </cell>
        </row>
        <row r="965">
          <cell r="A965" t="str">
            <v>01.05.07.358B</v>
          </cell>
          <cell r="B965" t="str">
            <v>G9宽车前翻三排双人座（金达）</v>
          </cell>
          <cell r="C965" t="str">
            <v>1.06</v>
          </cell>
          <cell r="D965" t="str">
            <v>潍坊荣昌公司</v>
          </cell>
          <cell r="E965" t="str">
            <v>件</v>
          </cell>
          <cell r="F965">
            <v>4</v>
          </cell>
          <cell r="G965" t="str">
            <v>件</v>
          </cell>
          <cell r="H965" t="str">
            <v>4</v>
          </cell>
          <cell r="I965" t="str">
            <v>1</v>
          </cell>
          <cell r="J965" t="str">
            <v>4件</v>
          </cell>
          <cell r="K965">
            <v>41.3502</v>
          </cell>
        </row>
        <row r="966">
          <cell r="A966" t="str">
            <v>01.05.07.359B</v>
          </cell>
          <cell r="B966" t="str">
            <v>G7前翻一排三人背（金达）</v>
          </cell>
          <cell r="C966" t="str">
            <v>1.06</v>
          </cell>
          <cell r="D966" t="str">
            <v>潍坊荣昌公司</v>
          </cell>
          <cell r="E966" t="str">
            <v>件</v>
          </cell>
          <cell r="F966">
            <v>9</v>
          </cell>
          <cell r="G966" t="str">
            <v>件</v>
          </cell>
          <cell r="H966" t="str">
            <v>9</v>
          </cell>
          <cell r="I966" t="str">
            <v>1</v>
          </cell>
          <cell r="J966" t="str">
            <v>9件</v>
          </cell>
          <cell r="K966">
            <v>41.3717</v>
          </cell>
        </row>
        <row r="967">
          <cell r="A967" t="str">
            <v>01.05.07.360B</v>
          </cell>
          <cell r="B967" t="str">
            <v>G7前翻一排三人座（金达）</v>
          </cell>
          <cell r="C967" t="str">
            <v>1.06</v>
          </cell>
          <cell r="D967" t="str">
            <v>潍坊荣昌公司</v>
          </cell>
          <cell r="E967" t="str">
            <v>件</v>
          </cell>
          <cell r="F967">
            <v>36</v>
          </cell>
          <cell r="G967" t="str">
            <v>件</v>
          </cell>
          <cell r="H967" t="str">
            <v>36</v>
          </cell>
          <cell r="I967" t="str">
            <v>1</v>
          </cell>
          <cell r="J967" t="str">
            <v>36件</v>
          </cell>
          <cell r="K967">
            <v>42.1374</v>
          </cell>
        </row>
        <row r="968">
          <cell r="A968" t="str">
            <v>01.05.07.361B</v>
          </cell>
          <cell r="B968" t="str">
            <v>G7窄车前翻三排三人座（金达）</v>
          </cell>
          <cell r="C968" t="str">
            <v>1.06</v>
          </cell>
          <cell r="D968" t="str">
            <v>潍坊荣昌公司</v>
          </cell>
          <cell r="E968" t="str">
            <v>件</v>
          </cell>
          <cell r="F968">
            <v>9</v>
          </cell>
          <cell r="G968" t="str">
            <v>件</v>
          </cell>
          <cell r="H968" t="str">
            <v>9</v>
          </cell>
          <cell r="I968" t="str">
            <v>1</v>
          </cell>
          <cell r="J968" t="str">
            <v>9件</v>
          </cell>
          <cell r="K968">
            <v>35.3733</v>
          </cell>
        </row>
        <row r="969">
          <cell r="A969" t="str">
            <v>01.05.07.362B</v>
          </cell>
          <cell r="B969" t="str">
            <v>G9宽车前翻一排三人背（金达）</v>
          </cell>
          <cell r="C969" t="str">
            <v>1.06</v>
          </cell>
          <cell r="D969" t="str">
            <v>潍坊荣昌公司</v>
          </cell>
          <cell r="E969" t="str">
            <v>件</v>
          </cell>
          <cell r="F969">
            <v>3</v>
          </cell>
          <cell r="G969" t="str">
            <v>件</v>
          </cell>
          <cell r="H969" t="str">
            <v>3</v>
          </cell>
          <cell r="I969" t="str">
            <v>1</v>
          </cell>
          <cell r="J969" t="str">
            <v>3件</v>
          </cell>
          <cell r="K969">
            <v>53.523</v>
          </cell>
        </row>
        <row r="970">
          <cell r="A970" t="str">
            <v>01.05.07.363B</v>
          </cell>
          <cell r="B970" t="str">
            <v>G9宽车前翻一排三人座（金达）</v>
          </cell>
          <cell r="C970" t="str">
            <v>1.06</v>
          </cell>
          <cell r="D970" t="str">
            <v>潍坊荣昌公司</v>
          </cell>
          <cell r="E970" t="str">
            <v>件</v>
          </cell>
          <cell r="F970">
            <v>2</v>
          </cell>
          <cell r="G970" t="str">
            <v>件</v>
          </cell>
          <cell r="H970" t="str">
            <v>2</v>
          </cell>
          <cell r="I970" t="str">
            <v>1</v>
          </cell>
          <cell r="J970" t="str">
            <v>2件</v>
          </cell>
          <cell r="K970">
            <v>37.7573</v>
          </cell>
        </row>
        <row r="971">
          <cell r="A971" t="str">
            <v>01.05.07.364B</v>
          </cell>
          <cell r="B971" t="str">
            <v>G9宽车前三排三人座（金达）</v>
          </cell>
          <cell r="C971" t="str">
            <v>1.06</v>
          </cell>
          <cell r="D971" t="str">
            <v>潍坊荣昌公司</v>
          </cell>
          <cell r="E971" t="str">
            <v>件</v>
          </cell>
          <cell r="F971">
            <v>8</v>
          </cell>
          <cell r="G971" t="str">
            <v>件</v>
          </cell>
          <cell r="H971" t="str">
            <v>8</v>
          </cell>
          <cell r="I971" t="str">
            <v>1</v>
          </cell>
          <cell r="J971" t="str">
            <v>8件</v>
          </cell>
          <cell r="K971">
            <v>31.0629</v>
          </cell>
        </row>
        <row r="972">
          <cell r="A972" t="str">
            <v>01.05.07.367C</v>
          </cell>
          <cell r="B972" t="str">
            <v>K1出口马来右舵双人座（新面料）金达</v>
          </cell>
          <cell r="C972" t="str">
            <v>1.06</v>
          </cell>
          <cell r="D972" t="str">
            <v>潍坊荣昌公司</v>
          </cell>
          <cell r="E972" t="str">
            <v>件</v>
          </cell>
          <cell r="F972">
            <v>26</v>
          </cell>
          <cell r="G972" t="str">
            <v>件</v>
          </cell>
          <cell r="H972" t="str">
            <v>26</v>
          </cell>
          <cell r="I972" t="str">
            <v>1</v>
          </cell>
          <cell r="J972" t="str">
            <v>26件</v>
          </cell>
          <cell r="K972">
            <v>34.793</v>
          </cell>
        </row>
        <row r="973">
          <cell r="A973" t="str">
            <v>01.05.07.369C</v>
          </cell>
          <cell r="B973" t="str">
            <v>K1出口马来右舵左背（有背板）（新面料）金达</v>
          </cell>
          <cell r="C973" t="str">
            <v>1.06</v>
          </cell>
          <cell r="D973" t="str">
            <v>潍坊荣昌公司</v>
          </cell>
          <cell r="E973" t="str">
            <v>件</v>
          </cell>
          <cell r="F973">
            <v>1</v>
          </cell>
          <cell r="G973" t="str">
            <v>件</v>
          </cell>
          <cell r="H973" t="str">
            <v>1</v>
          </cell>
          <cell r="I973" t="str">
            <v>1</v>
          </cell>
          <cell r="J973" t="str">
            <v>1件</v>
          </cell>
          <cell r="K973">
            <v>26.183</v>
          </cell>
        </row>
        <row r="974">
          <cell r="A974" t="str">
            <v>01.05.07.370C</v>
          </cell>
          <cell r="B974" t="str">
            <v>K1出口马来右舵右背（有背板）（新面料）金达</v>
          </cell>
          <cell r="C974" t="str">
            <v>1.06</v>
          </cell>
          <cell r="D974" t="str">
            <v>潍坊荣昌公司</v>
          </cell>
          <cell r="E974" t="str">
            <v>件</v>
          </cell>
          <cell r="F974">
            <v>-1</v>
          </cell>
          <cell r="G974" t="str">
            <v>件</v>
          </cell>
          <cell r="H974" t="str">
            <v>-1</v>
          </cell>
          <cell r="I974" t="str">
            <v>1</v>
          </cell>
          <cell r="J974" t="str">
            <v>-1件</v>
          </cell>
          <cell r="K974">
            <v>26.0401</v>
          </cell>
        </row>
        <row r="975">
          <cell r="A975" t="str">
            <v>01.05.07.371</v>
          </cell>
          <cell r="B975" t="str">
            <v>K1出口马来右舵右背（无背板）</v>
          </cell>
          <cell r="C975" t="str">
            <v>1.06</v>
          </cell>
          <cell r="D975" t="str">
            <v>潍坊荣昌公司</v>
          </cell>
          <cell r="E975" t="str">
            <v>件</v>
          </cell>
          <cell r="F975">
            <v>2</v>
          </cell>
          <cell r="G975" t="str">
            <v>件</v>
          </cell>
          <cell r="H975" t="str">
            <v>2</v>
          </cell>
          <cell r="I975" t="str">
            <v>1</v>
          </cell>
          <cell r="J975" t="str">
            <v>2件</v>
          </cell>
          <cell r="K975">
            <v>41.56</v>
          </cell>
        </row>
        <row r="976">
          <cell r="A976" t="str">
            <v>01.05.07.371C</v>
          </cell>
          <cell r="B976" t="str">
            <v>K1出口马来右舵右背（无背板）（新面料）金达</v>
          </cell>
          <cell r="C976" t="str">
            <v>1.06</v>
          </cell>
          <cell r="D976" t="str">
            <v>潍坊荣昌公司</v>
          </cell>
          <cell r="E976" t="str">
            <v>件</v>
          </cell>
          <cell r="F976">
            <v>-2</v>
          </cell>
          <cell r="G976" t="str">
            <v>件</v>
          </cell>
          <cell r="H976" t="str">
            <v>-2</v>
          </cell>
          <cell r="I976" t="str">
            <v>1</v>
          </cell>
          <cell r="J976" t="str">
            <v>-2件</v>
          </cell>
          <cell r="K976">
            <v>25.9397</v>
          </cell>
        </row>
        <row r="977">
          <cell r="A977" t="str">
            <v>01.05.07.372C</v>
          </cell>
          <cell r="B977" t="str">
            <v>K1出口马来右舵左背（无背板）（新面料）金达</v>
          </cell>
          <cell r="C977" t="str">
            <v>1.06</v>
          </cell>
          <cell r="D977" t="str">
            <v>潍坊荣昌公司</v>
          </cell>
          <cell r="E977" t="str">
            <v>件</v>
          </cell>
          <cell r="F977">
            <v>1</v>
          </cell>
          <cell r="G977" t="str">
            <v>件</v>
          </cell>
          <cell r="H977" t="str">
            <v>1</v>
          </cell>
          <cell r="I977" t="str">
            <v>1</v>
          </cell>
          <cell r="J977" t="str">
            <v>1件</v>
          </cell>
          <cell r="K977">
            <v>25.9327</v>
          </cell>
        </row>
        <row r="978">
          <cell r="A978" t="str">
            <v>01.05.16.001</v>
          </cell>
          <cell r="B978" t="str">
            <v>B40司机座无纺布</v>
          </cell>
          <cell r="C978" t="str">
            <v>2.51</v>
          </cell>
          <cell r="D978" t="str">
            <v>天津光华智能库</v>
          </cell>
          <cell r="E978" t="str">
            <v>件</v>
          </cell>
          <cell r="F978">
            <v>266</v>
          </cell>
          <cell r="G978" t="str">
            <v>件</v>
          </cell>
          <cell r="H978" t="str">
            <v>266</v>
          </cell>
          <cell r="I978" t="str">
            <v>1</v>
          </cell>
          <cell r="J978" t="str">
            <v>266件</v>
          </cell>
          <cell r="K978">
            <v>0.6856</v>
          </cell>
        </row>
        <row r="979">
          <cell r="A979" t="str">
            <v>01.05.16.002</v>
          </cell>
          <cell r="B979" t="str">
            <v>B40司机背无纺布</v>
          </cell>
          <cell r="C979" t="str">
            <v>2.51</v>
          </cell>
          <cell r="D979" t="str">
            <v>天津光华智能库</v>
          </cell>
          <cell r="E979" t="str">
            <v>件</v>
          </cell>
          <cell r="F979">
            <v>246</v>
          </cell>
          <cell r="G979" t="str">
            <v>件</v>
          </cell>
          <cell r="H979" t="str">
            <v>246</v>
          </cell>
          <cell r="I979" t="str">
            <v>1</v>
          </cell>
          <cell r="J979" t="str">
            <v>246件</v>
          </cell>
          <cell r="K979">
            <v>1.0802</v>
          </cell>
        </row>
        <row r="980">
          <cell r="A980" t="str">
            <v>01.05.16.003</v>
          </cell>
          <cell r="B980" t="str">
            <v>B40后排座无纺布</v>
          </cell>
          <cell r="C980" t="str">
            <v>2.51</v>
          </cell>
          <cell r="D980" t="str">
            <v>天津光华智能库</v>
          </cell>
          <cell r="E980" t="str">
            <v>件</v>
          </cell>
          <cell r="F980">
            <v>5</v>
          </cell>
          <cell r="G980" t="str">
            <v>件</v>
          </cell>
          <cell r="H980" t="str">
            <v>5</v>
          </cell>
          <cell r="I980" t="str">
            <v>1</v>
          </cell>
          <cell r="J980" t="str">
            <v>5件</v>
          </cell>
          <cell r="K980">
            <v>1.402</v>
          </cell>
        </row>
        <row r="981">
          <cell r="A981" t="str">
            <v>01.05.16.004</v>
          </cell>
          <cell r="B981" t="str">
            <v>B40后排背无纺布</v>
          </cell>
          <cell r="C981" t="str">
            <v>2.51</v>
          </cell>
          <cell r="D981" t="str">
            <v>天津光华智能库</v>
          </cell>
          <cell r="E981" t="str">
            <v>件</v>
          </cell>
          <cell r="F981">
            <v>5</v>
          </cell>
          <cell r="G981" t="str">
            <v>件</v>
          </cell>
          <cell r="H981" t="str">
            <v>5</v>
          </cell>
          <cell r="I981" t="str">
            <v>1</v>
          </cell>
          <cell r="J981" t="str">
            <v>5件</v>
          </cell>
          <cell r="K981">
            <v>1.942</v>
          </cell>
        </row>
        <row r="982">
          <cell r="A982" t="str">
            <v>01.05.16.039</v>
          </cell>
          <cell r="B982" t="str">
            <v>M4司机背无纺布（成品）</v>
          </cell>
          <cell r="C982" t="str">
            <v>1.06</v>
          </cell>
          <cell r="D982" t="str">
            <v>潍坊荣昌公司</v>
          </cell>
          <cell r="E982" t="str">
            <v>件</v>
          </cell>
          <cell r="F982">
            <v>19051</v>
          </cell>
          <cell r="G982" t="str">
            <v>件</v>
          </cell>
          <cell r="H982" t="str">
            <v>19,051</v>
          </cell>
          <cell r="I982" t="str">
            <v>1</v>
          </cell>
          <cell r="J982" t="str">
            <v>19051件</v>
          </cell>
          <cell r="K982">
            <v>1.3838</v>
          </cell>
        </row>
        <row r="983">
          <cell r="A983" t="str">
            <v>01.05.16.048</v>
          </cell>
          <cell r="B983" t="str">
            <v>1800正座无纺布</v>
          </cell>
          <cell r="C983" t="str">
            <v>1.06</v>
          </cell>
          <cell r="D983" t="str">
            <v>潍坊荣昌公司</v>
          </cell>
          <cell r="E983" t="str">
            <v>件</v>
          </cell>
          <cell r="F983">
            <v>11138</v>
          </cell>
          <cell r="G983" t="str">
            <v>件</v>
          </cell>
          <cell r="H983" t="str">
            <v>11,138</v>
          </cell>
          <cell r="I983" t="str">
            <v>1</v>
          </cell>
          <cell r="J983" t="str">
            <v>11138件</v>
          </cell>
          <cell r="K983">
            <v>0.98</v>
          </cell>
        </row>
        <row r="984">
          <cell r="A984" t="str">
            <v>01.05.21.001</v>
          </cell>
          <cell r="B984" t="str">
            <v>V3ET正司机背</v>
          </cell>
          <cell r="C984" t="str">
            <v>2.51</v>
          </cell>
          <cell r="D984" t="str">
            <v>天津光华智能库</v>
          </cell>
          <cell r="E984" t="str">
            <v>件</v>
          </cell>
          <cell r="F984">
            <v>70</v>
          </cell>
          <cell r="G984" t="str">
            <v>件</v>
          </cell>
          <cell r="H984" t="str">
            <v>70</v>
          </cell>
          <cell r="I984" t="str">
            <v>1</v>
          </cell>
          <cell r="J984" t="str">
            <v>70件</v>
          </cell>
          <cell r="K984">
            <v>155.6029</v>
          </cell>
        </row>
        <row r="985">
          <cell r="A985" t="str">
            <v>01.05.21.002</v>
          </cell>
          <cell r="B985" t="str">
            <v>V3ET正司机座</v>
          </cell>
          <cell r="C985" t="str">
            <v>2.51</v>
          </cell>
          <cell r="D985" t="str">
            <v>天津光华智能库</v>
          </cell>
          <cell r="E985" t="str">
            <v>件</v>
          </cell>
          <cell r="F985">
            <v>159</v>
          </cell>
          <cell r="G985" t="str">
            <v>件</v>
          </cell>
          <cell r="H985" t="str">
            <v>159</v>
          </cell>
          <cell r="I985" t="str">
            <v>1</v>
          </cell>
          <cell r="J985" t="str">
            <v>159件</v>
          </cell>
          <cell r="K985">
            <v>75.1344</v>
          </cell>
        </row>
        <row r="986">
          <cell r="A986" t="str">
            <v>01.05.21.003</v>
          </cell>
          <cell r="B986" t="str">
            <v>V3ET副司机座</v>
          </cell>
          <cell r="C986" t="str">
            <v>2.51</v>
          </cell>
          <cell r="D986" t="str">
            <v>天津光华智能库</v>
          </cell>
          <cell r="E986" t="str">
            <v>件</v>
          </cell>
          <cell r="F986">
            <v>50</v>
          </cell>
          <cell r="G986" t="str">
            <v>件</v>
          </cell>
          <cell r="H986" t="str">
            <v>50</v>
          </cell>
          <cell r="I986" t="str">
            <v>1</v>
          </cell>
          <cell r="J986" t="str">
            <v>50件</v>
          </cell>
          <cell r="K986">
            <v>69.4348</v>
          </cell>
        </row>
        <row r="987">
          <cell r="A987" t="str">
            <v>01.05.21.004</v>
          </cell>
          <cell r="B987" t="str">
            <v>V3ET副司机背</v>
          </cell>
          <cell r="C987" t="str">
            <v>2.51</v>
          </cell>
          <cell r="D987" t="str">
            <v>天津光华智能库</v>
          </cell>
          <cell r="E987" t="str">
            <v>件</v>
          </cell>
          <cell r="F987">
            <v>100</v>
          </cell>
          <cell r="G987" t="str">
            <v>件</v>
          </cell>
          <cell r="H987" t="str">
            <v>100</v>
          </cell>
          <cell r="I987" t="str">
            <v>1</v>
          </cell>
          <cell r="J987" t="str">
            <v>100件</v>
          </cell>
          <cell r="K987">
            <v>160.0232</v>
          </cell>
        </row>
        <row r="988">
          <cell r="A988" t="str">
            <v>01.05.21.005</v>
          </cell>
          <cell r="B988" t="str">
            <v>V3ET卧铺</v>
          </cell>
          <cell r="C988" t="str">
            <v>2.51</v>
          </cell>
          <cell r="D988" t="str">
            <v>天津光华智能库</v>
          </cell>
          <cell r="E988" t="str">
            <v>件</v>
          </cell>
          <cell r="F988">
            <v>-131</v>
          </cell>
          <cell r="G988" t="str">
            <v>件</v>
          </cell>
          <cell r="H988" t="str">
            <v>-131</v>
          </cell>
          <cell r="I988" t="str">
            <v>1</v>
          </cell>
          <cell r="J988" t="str">
            <v>-131件</v>
          </cell>
          <cell r="K988">
            <v>208.5848</v>
          </cell>
        </row>
        <row r="989">
          <cell r="A989" t="str">
            <v>01.05.21.006</v>
          </cell>
          <cell r="B989" t="str">
            <v>V3ET吊铺</v>
          </cell>
          <cell r="C989" t="str">
            <v>2.51</v>
          </cell>
          <cell r="D989" t="str">
            <v>天津光华智能库</v>
          </cell>
          <cell r="E989" t="str">
            <v>件</v>
          </cell>
          <cell r="F989">
            <v>-135</v>
          </cell>
          <cell r="G989" t="str">
            <v>件</v>
          </cell>
          <cell r="H989" t="str">
            <v>-135</v>
          </cell>
          <cell r="I989" t="str">
            <v>1</v>
          </cell>
          <cell r="J989" t="str">
            <v>-135件</v>
          </cell>
          <cell r="K989">
            <v>275.9836</v>
          </cell>
        </row>
        <row r="990">
          <cell r="A990" t="str">
            <v>01.05.22.001</v>
          </cell>
          <cell r="B990" t="str">
            <v>GTL-S下卧铺护面总成（加宽加厚）</v>
          </cell>
          <cell r="C990" t="str">
            <v>2.51</v>
          </cell>
          <cell r="D990" t="str">
            <v>天津光华智能库</v>
          </cell>
          <cell r="E990" t="str">
            <v>件</v>
          </cell>
          <cell r="F990">
            <v>-322</v>
          </cell>
          <cell r="G990" t="str">
            <v>件</v>
          </cell>
          <cell r="H990" t="str">
            <v>-322</v>
          </cell>
          <cell r="I990" t="str">
            <v>1</v>
          </cell>
          <cell r="J990" t="str">
            <v>-322件</v>
          </cell>
          <cell r="K990">
            <v>78.834</v>
          </cell>
        </row>
        <row r="991">
          <cell r="A991" t="str">
            <v>01.05.22.002</v>
          </cell>
          <cell r="B991" t="str">
            <v>GTL-A下卧铺护面总成（加宽加厚）</v>
          </cell>
          <cell r="C991" t="str">
            <v>2.51</v>
          </cell>
          <cell r="D991" t="str">
            <v>天津光华智能库</v>
          </cell>
          <cell r="E991" t="str">
            <v>件</v>
          </cell>
          <cell r="F991">
            <v>-114</v>
          </cell>
          <cell r="G991" t="str">
            <v>件</v>
          </cell>
          <cell r="H991" t="str">
            <v>-114</v>
          </cell>
          <cell r="I991" t="str">
            <v>1</v>
          </cell>
          <cell r="J991" t="str">
            <v>-114件</v>
          </cell>
          <cell r="K991">
            <v>898.4058</v>
          </cell>
        </row>
        <row r="992">
          <cell r="A992" t="str">
            <v>01.05.22.003</v>
          </cell>
          <cell r="B992" t="str">
            <v>GTL-B下卧铺护面总成（加宽加厚）</v>
          </cell>
          <cell r="C992" t="str">
            <v>2.51</v>
          </cell>
          <cell r="D992" t="str">
            <v>天津光华智能库</v>
          </cell>
          <cell r="E992" t="str">
            <v>件</v>
          </cell>
          <cell r="F992">
            <v>-274</v>
          </cell>
          <cell r="G992" t="str">
            <v>件</v>
          </cell>
          <cell r="H992" t="str">
            <v>-274</v>
          </cell>
          <cell r="I992" t="str">
            <v>1</v>
          </cell>
          <cell r="J992" t="str">
            <v>-274件</v>
          </cell>
          <cell r="K992">
            <v>94.8862</v>
          </cell>
        </row>
        <row r="993">
          <cell r="A993" t="str">
            <v>01.05.22.004</v>
          </cell>
          <cell r="B993" t="str">
            <v>11款右舵中间背</v>
          </cell>
          <cell r="C993" t="str">
            <v>2.51</v>
          </cell>
          <cell r="D993" t="str">
            <v>天津光华智能库</v>
          </cell>
          <cell r="E993" t="str">
            <v>件</v>
          </cell>
          <cell r="F993">
            <v>-40</v>
          </cell>
          <cell r="G993" t="str">
            <v>件</v>
          </cell>
          <cell r="H993" t="str">
            <v>-40</v>
          </cell>
          <cell r="I993" t="str">
            <v>1</v>
          </cell>
          <cell r="J993" t="str">
            <v>-40件</v>
          </cell>
          <cell r="K993">
            <v>82</v>
          </cell>
        </row>
        <row r="994">
          <cell r="A994" t="str">
            <v>01.05.22.005</v>
          </cell>
          <cell r="B994" t="str">
            <v>11款右舵中间座</v>
          </cell>
          <cell r="C994" t="str">
            <v>2.51</v>
          </cell>
          <cell r="D994" t="str">
            <v>天津光华智能库</v>
          </cell>
          <cell r="E994" t="str">
            <v>件</v>
          </cell>
          <cell r="F994">
            <v>-54</v>
          </cell>
          <cell r="G994" t="str">
            <v>件</v>
          </cell>
          <cell r="H994" t="str">
            <v>-54</v>
          </cell>
          <cell r="I994" t="str">
            <v>1</v>
          </cell>
          <cell r="J994" t="str">
            <v>-54件</v>
          </cell>
          <cell r="K994">
            <v>39.8186</v>
          </cell>
        </row>
        <row r="995">
          <cell r="A995" t="str">
            <v>01.05.22.006</v>
          </cell>
          <cell r="B995" t="str">
            <v>右舵上卧铺护面11款</v>
          </cell>
          <cell r="C995" t="str">
            <v>2.51</v>
          </cell>
          <cell r="D995" t="str">
            <v>天津光华智能库</v>
          </cell>
          <cell r="E995" t="str">
            <v>件</v>
          </cell>
          <cell r="F995">
            <v>-41</v>
          </cell>
          <cell r="G995" t="str">
            <v>件</v>
          </cell>
          <cell r="H995" t="str">
            <v>-41</v>
          </cell>
          <cell r="I995" t="str">
            <v>1</v>
          </cell>
          <cell r="J995" t="str">
            <v>-41件</v>
          </cell>
          <cell r="K995">
            <v>66.0056</v>
          </cell>
        </row>
        <row r="996">
          <cell r="A996" t="str">
            <v>01.05.23.006</v>
          </cell>
          <cell r="B996" t="str">
            <v>J7F-BA95驾驶员靠背通风护面</v>
          </cell>
          <cell r="C996" t="str">
            <v>1.06</v>
          </cell>
          <cell r="D996" t="str">
            <v>潍坊荣昌公司</v>
          </cell>
          <cell r="E996" t="str">
            <v>件</v>
          </cell>
          <cell r="F996">
            <v>28</v>
          </cell>
          <cell r="G996" t="str">
            <v>件</v>
          </cell>
          <cell r="H996" t="str">
            <v>28</v>
          </cell>
          <cell r="I996" t="str">
            <v>1</v>
          </cell>
          <cell r="J996" t="str">
            <v>28件</v>
          </cell>
          <cell r="K996">
            <v>74.6117</v>
          </cell>
        </row>
        <row r="997">
          <cell r="A997" t="str">
            <v>01.05.23.007</v>
          </cell>
          <cell r="B997" t="str">
            <v>J7F-BA95驾驶员坐垫通风护面</v>
          </cell>
          <cell r="C997" t="str">
            <v>1.06</v>
          </cell>
          <cell r="D997" t="str">
            <v>潍坊荣昌公司</v>
          </cell>
          <cell r="E997" t="str">
            <v>件</v>
          </cell>
          <cell r="F997">
            <v>28</v>
          </cell>
          <cell r="G997" t="str">
            <v>件</v>
          </cell>
          <cell r="H997" t="str">
            <v>28</v>
          </cell>
          <cell r="I997" t="str">
            <v>1</v>
          </cell>
          <cell r="J997" t="str">
            <v>28件</v>
          </cell>
          <cell r="K997">
            <v>52.9742</v>
          </cell>
        </row>
        <row r="998">
          <cell r="A998" t="str">
            <v>01.05.23.008</v>
          </cell>
          <cell r="B998" t="str">
            <v>J7F-BA95前座副靠背通风护面</v>
          </cell>
          <cell r="C998" t="str">
            <v>1.06</v>
          </cell>
          <cell r="D998" t="str">
            <v>潍坊荣昌公司</v>
          </cell>
          <cell r="E998" t="str">
            <v>件</v>
          </cell>
          <cell r="F998">
            <v>11</v>
          </cell>
          <cell r="G998" t="str">
            <v>件</v>
          </cell>
          <cell r="H998" t="str">
            <v>11</v>
          </cell>
          <cell r="I998" t="str">
            <v>1</v>
          </cell>
          <cell r="J998" t="str">
            <v>11件</v>
          </cell>
          <cell r="K998">
            <v>72.8804</v>
          </cell>
        </row>
        <row r="999">
          <cell r="A999" t="str">
            <v>01.05.23.009</v>
          </cell>
          <cell r="B999" t="str">
            <v>J7F-BA95驾驶员头枕织物护面</v>
          </cell>
          <cell r="C999" t="str">
            <v>1.06</v>
          </cell>
          <cell r="D999" t="str">
            <v>潍坊荣昌公司</v>
          </cell>
          <cell r="E999" t="str">
            <v>件</v>
          </cell>
          <cell r="F999">
            <v>55</v>
          </cell>
          <cell r="G999" t="str">
            <v>件</v>
          </cell>
          <cell r="H999" t="str">
            <v>55</v>
          </cell>
          <cell r="I999" t="str">
            <v>1</v>
          </cell>
          <cell r="J999" t="str">
            <v>55件</v>
          </cell>
          <cell r="K999">
            <v>6.4387</v>
          </cell>
        </row>
        <row r="1000">
          <cell r="A1000" t="str">
            <v>01.05.23.010</v>
          </cell>
          <cell r="B1000" t="str">
            <v>J7F-AA95驾驶员靠背护面6802600X2001A</v>
          </cell>
          <cell r="C1000" t="str">
            <v>1.06</v>
          </cell>
          <cell r="D1000" t="str">
            <v>潍坊荣昌公司</v>
          </cell>
          <cell r="E1000" t="str">
            <v>件</v>
          </cell>
          <cell r="F1000">
            <v>22</v>
          </cell>
          <cell r="G1000" t="str">
            <v>件</v>
          </cell>
          <cell r="H1000" t="str">
            <v>22</v>
          </cell>
          <cell r="I1000" t="str">
            <v>1</v>
          </cell>
          <cell r="J1000" t="str">
            <v>22件</v>
          </cell>
          <cell r="K1000">
            <v>80.4882</v>
          </cell>
        </row>
        <row r="1001">
          <cell r="A1001" t="str">
            <v>01.05.23.011</v>
          </cell>
          <cell r="B1001" t="str">
            <v>J7F-AA95驾驶员坐垫护面6803100X2001A</v>
          </cell>
          <cell r="C1001" t="str">
            <v>1.06</v>
          </cell>
          <cell r="D1001" t="str">
            <v>潍坊荣昌公司</v>
          </cell>
          <cell r="E1001" t="str">
            <v>件</v>
          </cell>
          <cell r="F1001">
            <v>22</v>
          </cell>
          <cell r="G1001" t="str">
            <v>件</v>
          </cell>
          <cell r="H1001" t="str">
            <v>22</v>
          </cell>
          <cell r="I1001" t="str">
            <v>1</v>
          </cell>
          <cell r="J1001" t="str">
            <v>22件</v>
          </cell>
          <cell r="K1001">
            <v>52.0588</v>
          </cell>
        </row>
        <row r="1002">
          <cell r="A1002" t="str">
            <v>01.05.23.012</v>
          </cell>
          <cell r="B1002" t="str">
            <v>J7F-AA95副驾驶员靠背护面6902800X2001A</v>
          </cell>
          <cell r="C1002" t="str">
            <v>1.06</v>
          </cell>
          <cell r="D1002" t="str">
            <v>潍坊荣昌公司</v>
          </cell>
          <cell r="E1002" t="str">
            <v>件</v>
          </cell>
          <cell r="F1002">
            <v>22</v>
          </cell>
          <cell r="G1002" t="str">
            <v>件</v>
          </cell>
          <cell r="H1002" t="str">
            <v>22</v>
          </cell>
          <cell r="I1002" t="str">
            <v>1</v>
          </cell>
          <cell r="J1002" t="str">
            <v>22件</v>
          </cell>
          <cell r="K1002">
            <v>80.6047</v>
          </cell>
        </row>
        <row r="1003">
          <cell r="A1003" t="str">
            <v>01.05.23.013</v>
          </cell>
          <cell r="B1003" t="str">
            <v>J7F-AA95副驾驶员坐垫护面6907300X2001A</v>
          </cell>
          <cell r="C1003" t="str">
            <v>1.06</v>
          </cell>
          <cell r="D1003" t="str">
            <v>潍坊荣昌公司</v>
          </cell>
          <cell r="E1003" t="str">
            <v>件</v>
          </cell>
          <cell r="F1003">
            <v>25</v>
          </cell>
          <cell r="G1003" t="str">
            <v>件</v>
          </cell>
          <cell r="H1003" t="str">
            <v>25</v>
          </cell>
          <cell r="I1003" t="str">
            <v>1</v>
          </cell>
          <cell r="J1003" t="str">
            <v>25件</v>
          </cell>
          <cell r="K1003">
            <v>76.808</v>
          </cell>
        </row>
        <row r="1004">
          <cell r="A1004" t="str">
            <v>01.05.23.014</v>
          </cell>
          <cell r="B1004" t="str">
            <v>J7F-AA95中间靠背护面6907100X2001A</v>
          </cell>
          <cell r="C1004" t="str">
            <v>1.06</v>
          </cell>
          <cell r="D1004" t="str">
            <v>潍坊荣昌公司</v>
          </cell>
          <cell r="E1004" t="str">
            <v>件</v>
          </cell>
          <cell r="F1004">
            <v>23</v>
          </cell>
          <cell r="G1004" t="str">
            <v>件</v>
          </cell>
          <cell r="H1004" t="str">
            <v>23</v>
          </cell>
          <cell r="I1004" t="str">
            <v>1</v>
          </cell>
          <cell r="J1004" t="str">
            <v>23件</v>
          </cell>
          <cell r="K1004">
            <v>22.7813</v>
          </cell>
        </row>
        <row r="1005">
          <cell r="A1005" t="str">
            <v>01.05.23.015</v>
          </cell>
          <cell r="B1005" t="str">
            <v>J7F-BA95正司机背非通风护面</v>
          </cell>
          <cell r="C1005" t="str">
            <v>1.06</v>
          </cell>
          <cell r="D1005" t="str">
            <v>潍坊荣昌公司</v>
          </cell>
          <cell r="E1005" t="str">
            <v>件</v>
          </cell>
          <cell r="F1005">
            <v>6</v>
          </cell>
          <cell r="G1005" t="str">
            <v>件</v>
          </cell>
          <cell r="H1005" t="str">
            <v>6</v>
          </cell>
          <cell r="I1005" t="str">
            <v>1</v>
          </cell>
          <cell r="J1005" t="str">
            <v>6件</v>
          </cell>
          <cell r="K1005">
            <v>67.7795</v>
          </cell>
        </row>
        <row r="1006">
          <cell r="A1006" t="str">
            <v>01.05.23.016</v>
          </cell>
          <cell r="B1006" t="str">
            <v>J7F-BA95副司机背非通风护面</v>
          </cell>
          <cell r="C1006" t="str">
            <v>1.06</v>
          </cell>
          <cell r="D1006" t="str">
            <v>潍坊荣昌公司</v>
          </cell>
          <cell r="E1006" t="str">
            <v>件</v>
          </cell>
          <cell r="F1006">
            <v>6</v>
          </cell>
          <cell r="G1006" t="str">
            <v>件</v>
          </cell>
          <cell r="H1006" t="str">
            <v>6</v>
          </cell>
          <cell r="I1006" t="str">
            <v>1</v>
          </cell>
          <cell r="J1006" t="str">
            <v>6件</v>
          </cell>
          <cell r="K1006">
            <v>67.2136</v>
          </cell>
        </row>
        <row r="1007">
          <cell r="A1007" t="str">
            <v>01.05.23.017</v>
          </cell>
          <cell r="B1007" t="str">
            <v>J7F-BA95正司机座非通风护面</v>
          </cell>
          <cell r="C1007" t="str">
            <v>1.06</v>
          </cell>
          <cell r="D1007" t="str">
            <v>潍坊荣昌公司</v>
          </cell>
          <cell r="E1007" t="str">
            <v>件</v>
          </cell>
          <cell r="F1007">
            <v>5</v>
          </cell>
          <cell r="G1007" t="str">
            <v>件</v>
          </cell>
          <cell r="H1007" t="str">
            <v>5</v>
          </cell>
          <cell r="I1007" t="str">
            <v>1</v>
          </cell>
          <cell r="J1007" t="str">
            <v>5件</v>
          </cell>
          <cell r="K1007">
            <v>48.3422</v>
          </cell>
        </row>
        <row r="1008">
          <cell r="A1008" t="str">
            <v>01.05.23.022</v>
          </cell>
          <cell r="B1008" t="str">
            <v>J7F-AA95（窄体）副驾驶员坐垫护面总成6907400X2001A</v>
          </cell>
          <cell r="C1008" t="str">
            <v>1.06</v>
          </cell>
          <cell r="D1008" t="str">
            <v>潍坊荣昌公司</v>
          </cell>
          <cell r="E1008" t="str">
            <v>件</v>
          </cell>
          <cell r="F1008">
            <v>7</v>
          </cell>
          <cell r="G1008" t="str">
            <v>件</v>
          </cell>
          <cell r="H1008" t="str">
            <v>7</v>
          </cell>
          <cell r="I1008" t="str">
            <v>1</v>
          </cell>
          <cell r="J1008" t="str">
            <v>7件</v>
          </cell>
          <cell r="K1008">
            <v>68.2</v>
          </cell>
        </row>
        <row r="1009">
          <cell r="A1009" t="str">
            <v>01.05.23.023</v>
          </cell>
          <cell r="B1009" t="str">
            <v>J7F-AA95（窄体）中间座靠背护面总成6907200X2001A</v>
          </cell>
          <cell r="C1009" t="str">
            <v>1.06</v>
          </cell>
          <cell r="D1009" t="str">
            <v>潍坊荣昌公司</v>
          </cell>
          <cell r="E1009" t="str">
            <v>件</v>
          </cell>
          <cell r="F1009">
            <v>12</v>
          </cell>
          <cell r="G1009" t="str">
            <v>件</v>
          </cell>
          <cell r="H1009" t="str">
            <v>12</v>
          </cell>
          <cell r="I1009" t="str">
            <v>1</v>
          </cell>
          <cell r="J1009" t="str">
            <v>12件</v>
          </cell>
          <cell r="K1009">
            <v>23.3067</v>
          </cell>
        </row>
        <row r="1010">
          <cell r="A1010" t="str">
            <v>01.05.24.001</v>
          </cell>
          <cell r="B1010" t="str">
            <v>H4新面料中长车身下铺护面H4704011400AO</v>
          </cell>
          <cell r="C1010" t="str">
            <v>2.51</v>
          </cell>
          <cell r="D1010" t="str">
            <v>天津光华智能库</v>
          </cell>
          <cell r="E1010" t="str">
            <v>件</v>
          </cell>
          <cell r="F1010">
            <v>-73</v>
          </cell>
          <cell r="G1010" t="str">
            <v>件</v>
          </cell>
          <cell r="H1010" t="str">
            <v>-73</v>
          </cell>
          <cell r="I1010" t="str">
            <v>1</v>
          </cell>
          <cell r="J1010" t="str">
            <v>-73件</v>
          </cell>
          <cell r="K1010">
            <v>588.0389</v>
          </cell>
        </row>
        <row r="1011">
          <cell r="A1011" t="str">
            <v>01.05.26.001</v>
          </cell>
          <cell r="B1011" t="str">
            <v>轩德X6正司机背护面总成</v>
          </cell>
          <cell r="C1011" t="str">
            <v>1.06</v>
          </cell>
          <cell r="D1011" t="str">
            <v>潍坊荣昌公司</v>
          </cell>
          <cell r="E1011" t="str">
            <v>件</v>
          </cell>
          <cell r="F1011">
            <v>200</v>
          </cell>
          <cell r="G1011" t="str">
            <v>件</v>
          </cell>
          <cell r="H1011" t="str">
            <v>200</v>
          </cell>
          <cell r="I1011" t="str">
            <v>1</v>
          </cell>
          <cell r="J1011" t="str">
            <v>200件</v>
          </cell>
          <cell r="K1011">
            <v>38.7322</v>
          </cell>
        </row>
        <row r="1012">
          <cell r="A1012" t="str">
            <v>01.05.26.002</v>
          </cell>
          <cell r="B1012" t="str">
            <v>轩德X6正司机座护面总成</v>
          </cell>
          <cell r="C1012" t="str">
            <v>2.12</v>
          </cell>
          <cell r="D1012" t="str">
            <v>西安荣昌公司</v>
          </cell>
          <cell r="E1012" t="str">
            <v>件</v>
          </cell>
          <cell r="F1012">
            <v>200</v>
          </cell>
          <cell r="G1012" t="str">
            <v>件</v>
          </cell>
          <cell r="H1012" t="str">
            <v>200</v>
          </cell>
          <cell r="I1012" t="str">
            <v>1</v>
          </cell>
          <cell r="J1012" t="str">
            <v>200件</v>
          </cell>
          <cell r="K1012">
            <v>18.8898</v>
          </cell>
        </row>
        <row r="1013">
          <cell r="A1013" t="str">
            <v>01.05.26.003</v>
          </cell>
          <cell r="B1013" t="str">
            <v>轩德X6中间背护面总成</v>
          </cell>
          <cell r="C1013" t="str">
            <v>2.12</v>
          </cell>
          <cell r="D1013" t="str">
            <v>西安荣昌公司</v>
          </cell>
          <cell r="E1013" t="str">
            <v>件</v>
          </cell>
          <cell r="F1013">
            <v>100</v>
          </cell>
          <cell r="G1013" t="str">
            <v>件</v>
          </cell>
          <cell r="H1013" t="str">
            <v>100</v>
          </cell>
          <cell r="I1013" t="str">
            <v>1</v>
          </cell>
          <cell r="J1013" t="str">
            <v>100件</v>
          </cell>
          <cell r="K1013">
            <v>17.7051</v>
          </cell>
        </row>
        <row r="1014">
          <cell r="A1014" t="str">
            <v>01.05.26.004</v>
          </cell>
          <cell r="B1014" t="str">
            <v>轩德X6中间座护面总成</v>
          </cell>
          <cell r="C1014" t="str">
            <v>1.06</v>
          </cell>
          <cell r="D1014" t="str">
            <v>潍坊荣昌公司</v>
          </cell>
          <cell r="E1014" t="str">
            <v>件</v>
          </cell>
          <cell r="F1014">
            <v>100</v>
          </cell>
          <cell r="G1014" t="str">
            <v>件</v>
          </cell>
          <cell r="H1014" t="str">
            <v>100</v>
          </cell>
          <cell r="I1014" t="str">
            <v>1</v>
          </cell>
          <cell r="J1014" t="str">
            <v>100件</v>
          </cell>
          <cell r="K1014">
            <v>7.1858</v>
          </cell>
        </row>
        <row r="1015">
          <cell r="A1015" t="str">
            <v>01.05.26.004</v>
          </cell>
          <cell r="B1015" t="str">
            <v>轩德X6中间座护面总成</v>
          </cell>
          <cell r="C1015" t="str">
            <v>2.12</v>
          </cell>
          <cell r="D1015" t="str">
            <v>西安荣昌公司</v>
          </cell>
          <cell r="E1015" t="str">
            <v>件</v>
          </cell>
          <cell r="F1015">
            <v>100</v>
          </cell>
          <cell r="G1015" t="str">
            <v>件</v>
          </cell>
          <cell r="H1015" t="str">
            <v>100</v>
          </cell>
          <cell r="I1015" t="str">
            <v>1</v>
          </cell>
          <cell r="J1015" t="str">
            <v>100件</v>
          </cell>
          <cell r="K1015">
            <v>7.1858</v>
          </cell>
        </row>
        <row r="1016">
          <cell r="A1016" t="str">
            <v>01.05.27.001</v>
          </cell>
          <cell r="B1016" t="str">
            <v>虎V驾驶员靠背护面总成</v>
          </cell>
          <cell r="C1016" t="str">
            <v>1.06</v>
          </cell>
          <cell r="D1016" t="str">
            <v>潍坊荣昌公司</v>
          </cell>
          <cell r="E1016" t="str">
            <v>件</v>
          </cell>
          <cell r="F1016">
            <v>4358</v>
          </cell>
          <cell r="G1016" t="str">
            <v>件</v>
          </cell>
          <cell r="H1016" t="str">
            <v>4,358</v>
          </cell>
          <cell r="I1016" t="str">
            <v>1</v>
          </cell>
          <cell r="J1016" t="str">
            <v>4358件</v>
          </cell>
          <cell r="K1016">
            <v>33.7841</v>
          </cell>
        </row>
        <row r="1017">
          <cell r="A1017" t="str">
            <v>01.05.27.002</v>
          </cell>
          <cell r="B1017" t="str">
            <v>虎V驾驶员座垫护面总成</v>
          </cell>
          <cell r="C1017" t="str">
            <v>1.06</v>
          </cell>
          <cell r="D1017" t="str">
            <v>潍坊荣昌公司</v>
          </cell>
          <cell r="E1017" t="str">
            <v>件</v>
          </cell>
          <cell r="F1017">
            <v>4275</v>
          </cell>
          <cell r="G1017" t="str">
            <v>件</v>
          </cell>
          <cell r="H1017" t="str">
            <v>4,275</v>
          </cell>
          <cell r="I1017" t="str">
            <v>1</v>
          </cell>
          <cell r="J1017" t="str">
            <v>4275件</v>
          </cell>
          <cell r="K1017">
            <v>30.6167</v>
          </cell>
        </row>
        <row r="1018">
          <cell r="A1018" t="str">
            <v>01.05.27.003</v>
          </cell>
          <cell r="B1018" t="str">
            <v>虎V副驾驶员靠背护面总成</v>
          </cell>
          <cell r="C1018" t="str">
            <v>1.06</v>
          </cell>
          <cell r="D1018" t="str">
            <v>潍坊荣昌公司</v>
          </cell>
          <cell r="E1018" t="str">
            <v>件</v>
          </cell>
          <cell r="F1018">
            <v>4457</v>
          </cell>
          <cell r="G1018" t="str">
            <v>件</v>
          </cell>
          <cell r="H1018" t="str">
            <v>4,457</v>
          </cell>
          <cell r="I1018" t="str">
            <v>1</v>
          </cell>
          <cell r="J1018" t="str">
            <v>4457件</v>
          </cell>
          <cell r="K1018">
            <v>33.7751</v>
          </cell>
        </row>
        <row r="1019">
          <cell r="A1019" t="str">
            <v>01.05.27.004</v>
          </cell>
          <cell r="B1019" t="str">
            <v>虎V副驾驶员座垫护面总成</v>
          </cell>
          <cell r="C1019" t="str">
            <v>1.06</v>
          </cell>
          <cell r="D1019" t="str">
            <v>潍坊荣昌公司</v>
          </cell>
          <cell r="E1019" t="str">
            <v>件</v>
          </cell>
          <cell r="F1019">
            <v>4373</v>
          </cell>
          <cell r="G1019" t="str">
            <v>件</v>
          </cell>
          <cell r="H1019" t="str">
            <v>4,373</v>
          </cell>
          <cell r="I1019" t="str">
            <v>1</v>
          </cell>
          <cell r="J1019" t="str">
            <v>4373件</v>
          </cell>
          <cell r="K1019">
            <v>42.5693</v>
          </cell>
        </row>
        <row r="1020">
          <cell r="A1020" t="str">
            <v>01.05.27.005</v>
          </cell>
          <cell r="B1020" t="str">
            <v>虎V中间靠背护面总成</v>
          </cell>
          <cell r="C1020" t="str">
            <v>1.06</v>
          </cell>
          <cell r="D1020" t="str">
            <v>潍坊荣昌公司</v>
          </cell>
          <cell r="E1020" t="str">
            <v>件</v>
          </cell>
          <cell r="F1020">
            <v>4478</v>
          </cell>
          <cell r="G1020" t="str">
            <v>件</v>
          </cell>
          <cell r="H1020" t="str">
            <v>4,478</v>
          </cell>
          <cell r="I1020" t="str">
            <v>1</v>
          </cell>
          <cell r="J1020" t="str">
            <v>4478件</v>
          </cell>
          <cell r="K1020">
            <v>21.6641</v>
          </cell>
        </row>
        <row r="1021">
          <cell r="A1021" t="str">
            <v>01.05.27.006</v>
          </cell>
          <cell r="B1021" t="str">
            <v>虎V头枕护面总成</v>
          </cell>
          <cell r="C1021" t="str">
            <v>1.06</v>
          </cell>
          <cell r="D1021" t="str">
            <v>潍坊荣昌公司</v>
          </cell>
          <cell r="E1021" t="str">
            <v>件</v>
          </cell>
          <cell r="F1021">
            <v>8960</v>
          </cell>
          <cell r="G1021" t="str">
            <v>件</v>
          </cell>
          <cell r="H1021" t="str">
            <v>8,960</v>
          </cell>
          <cell r="I1021" t="str">
            <v>1</v>
          </cell>
          <cell r="J1021" t="str">
            <v>8960件</v>
          </cell>
          <cell r="K1021">
            <v>6.2253</v>
          </cell>
        </row>
        <row r="1022">
          <cell r="A1022" t="str">
            <v>01.06.02.001</v>
          </cell>
          <cell r="B1022" t="str">
            <v>K1司机座泡沫</v>
          </cell>
          <cell r="C1022" t="str">
            <v>1.06</v>
          </cell>
          <cell r="D1022" t="str">
            <v>潍坊荣昌公司</v>
          </cell>
          <cell r="E1022" t="str">
            <v>件</v>
          </cell>
          <cell r="F1022">
            <v>491</v>
          </cell>
          <cell r="G1022" t="str">
            <v>件</v>
          </cell>
          <cell r="H1022" t="str">
            <v>491</v>
          </cell>
          <cell r="I1022" t="str">
            <v>1</v>
          </cell>
          <cell r="J1022" t="str">
            <v>491件</v>
          </cell>
          <cell r="K1022">
            <v>18.0776</v>
          </cell>
        </row>
        <row r="1023">
          <cell r="A1023" t="str">
            <v>01.06.02.002</v>
          </cell>
          <cell r="B1023" t="str">
            <v>K1司机背泡沫</v>
          </cell>
          <cell r="C1023" t="str">
            <v>1.06</v>
          </cell>
          <cell r="D1023" t="str">
            <v>潍坊荣昌公司</v>
          </cell>
          <cell r="E1023" t="str">
            <v>件</v>
          </cell>
          <cell r="F1023">
            <v>552</v>
          </cell>
          <cell r="G1023" t="str">
            <v>件</v>
          </cell>
          <cell r="H1023" t="str">
            <v>552</v>
          </cell>
          <cell r="I1023" t="str">
            <v>1</v>
          </cell>
          <cell r="J1023" t="str">
            <v>552件</v>
          </cell>
          <cell r="K1023">
            <v>17.6919</v>
          </cell>
        </row>
        <row r="1024">
          <cell r="A1024" t="str">
            <v>01.06.02.003</v>
          </cell>
          <cell r="B1024" t="str">
            <v>K1窄车司机背泡沫</v>
          </cell>
          <cell r="C1024" t="str">
            <v>1.06</v>
          </cell>
          <cell r="D1024" t="str">
            <v>潍坊荣昌公司</v>
          </cell>
          <cell r="E1024" t="str">
            <v>件</v>
          </cell>
          <cell r="F1024">
            <v>401</v>
          </cell>
          <cell r="G1024" t="str">
            <v>件</v>
          </cell>
          <cell r="H1024" t="str">
            <v>401</v>
          </cell>
          <cell r="I1024" t="str">
            <v>1</v>
          </cell>
          <cell r="J1024" t="str">
            <v>401件</v>
          </cell>
          <cell r="K1024">
            <v>15.906</v>
          </cell>
        </row>
        <row r="1025">
          <cell r="A1025" t="str">
            <v>01.06.02.004</v>
          </cell>
          <cell r="B1025" t="str">
            <v>K1窄车司机座泡沫</v>
          </cell>
          <cell r="C1025" t="str">
            <v>1.06</v>
          </cell>
          <cell r="D1025" t="str">
            <v>潍坊荣昌公司</v>
          </cell>
          <cell r="E1025" t="str">
            <v>件</v>
          </cell>
          <cell r="F1025">
            <v>569</v>
          </cell>
          <cell r="G1025" t="str">
            <v>件</v>
          </cell>
          <cell r="H1025" t="str">
            <v>569</v>
          </cell>
          <cell r="I1025" t="str">
            <v>1</v>
          </cell>
          <cell r="J1025" t="str">
            <v>569件</v>
          </cell>
          <cell r="K1025">
            <v>15.7864</v>
          </cell>
        </row>
        <row r="1026">
          <cell r="A1026" t="str">
            <v>01.06.02.005</v>
          </cell>
          <cell r="B1026" t="str">
            <v>K1窄车中间座泡沫</v>
          </cell>
          <cell r="C1026" t="str">
            <v>1.06</v>
          </cell>
          <cell r="D1026" t="str">
            <v>潍坊荣昌公司</v>
          </cell>
          <cell r="E1026" t="str">
            <v>件</v>
          </cell>
          <cell r="F1026">
            <v>14</v>
          </cell>
          <cell r="G1026" t="str">
            <v>件</v>
          </cell>
          <cell r="H1026" t="str">
            <v>14</v>
          </cell>
          <cell r="I1026" t="str">
            <v>1</v>
          </cell>
          <cell r="J1026" t="str">
            <v>14件</v>
          </cell>
          <cell r="K1026">
            <v>8.8185</v>
          </cell>
        </row>
        <row r="1027">
          <cell r="A1027" t="str">
            <v>01.06.02.006</v>
          </cell>
          <cell r="B1027" t="str">
            <v>K1四人联体左座泡沫</v>
          </cell>
          <cell r="C1027" t="str">
            <v>1.06</v>
          </cell>
          <cell r="D1027" t="str">
            <v>潍坊荣昌公司</v>
          </cell>
          <cell r="E1027" t="str">
            <v>件</v>
          </cell>
          <cell r="F1027">
            <v>-3</v>
          </cell>
          <cell r="G1027" t="str">
            <v>件</v>
          </cell>
          <cell r="H1027" t="str">
            <v>-3</v>
          </cell>
          <cell r="I1027" t="str">
            <v>1</v>
          </cell>
          <cell r="J1027" t="str">
            <v>-3件</v>
          </cell>
          <cell r="K1027">
            <v>27.5597</v>
          </cell>
        </row>
        <row r="1028">
          <cell r="A1028" t="str">
            <v>01.06.02.008</v>
          </cell>
          <cell r="B1028" t="str">
            <v>K1四人联体右座泡沫</v>
          </cell>
          <cell r="C1028" t="str">
            <v>1.06</v>
          </cell>
          <cell r="D1028" t="str">
            <v>潍坊荣昌公司</v>
          </cell>
          <cell r="E1028" t="str">
            <v>件</v>
          </cell>
          <cell r="F1028">
            <v>2</v>
          </cell>
          <cell r="G1028" t="str">
            <v>件</v>
          </cell>
          <cell r="H1028" t="str">
            <v>2</v>
          </cell>
          <cell r="I1028" t="str">
            <v>1</v>
          </cell>
          <cell r="J1028" t="str">
            <v>2件</v>
          </cell>
          <cell r="K1028">
            <v>25.6545</v>
          </cell>
        </row>
        <row r="1029">
          <cell r="A1029" t="str">
            <v>01.06.02.009</v>
          </cell>
          <cell r="B1029" t="str">
            <v>K1四人联体右背泡沫</v>
          </cell>
          <cell r="C1029" t="str">
            <v>1.06</v>
          </cell>
          <cell r="D1029" t="str">
            <v>潍坊荣昌公司</v>
          </cell>
          <cell r="E1029" t="str">
            <v>件</v>
          </cell>
          <cell r="F1029">
            <v>-9</v>
          </cell>
          <cell r="G1029" t="str">
            <v>件</v>
          </cell>
          <cell r="H1029" t="str">
            <v>-9</v>
          </cell>
          <cell r="I1029" t="str">
            <v>1</v>
          </cell>
          <cell r="J1029" t="str">
            <v>-9件</v>
          </cell>
          <cell r="K1029">
            <v>28.5253</v>
          </cell>
        </row>
        <row r="1030">
          <cell r="A1030" t="str">
            <v>01.06.02.011</v>
          </cell>
          <cell r="B1030" t="str">
            <v>K1单人背泡沫</v>
          </cell>
          <cell r="C1030" t="str">
            <v>1.06</v>
          </cell>
          <cell r="D1030" t="str">
            <v>潍坊荣昌公司</v>
          </cell>
          <cell r="E1030" t="str">
            <v>件</v>
          </cell>
          <cell r="F1030">
            <v>154</v>
          </cell>
          <cell r="G1030" t="str">
            <v>件</v>
          </cell>
          <cell r="H1030" t="str">
            <v>154</v>
          </cell>
          <cell r="I1030" t="str">
            <v>1</v>
          </cell>
          <cell r="J1030" t="str">
            <v>154件</v>
          </cell>
          <cell r="K1030">
            <v>12.9365</v>
          </cell>
        </row>
        <row r="1031">
          <cell r="A1031" t="str">
            <v>01.06.02.013</v>
          </cell>
          <cell r="B1031" t="str">
            <v>K1右舵单人座泡沫</v>
          </cell>
          <cell r="C1031" t="str">
            <v>1.06</v>
          </cell>
          <cell r="D1031" t="str">
            <v>潍坊荣昌公司</v>
          </cell>
          <cell r="E1031" t="str">
            <v>件</v>
          </cell>
          <cell r="F1031">
            <v>-60</v>
          </cell>
          <cell r="G1031" t="str">
            <v>件</v>
          </cell>
          <cell r="H1031" t="str">
            <v>-60</v>
          </cell>
          <cell r="I1031" t="str">
            <v>1</v>
          </cell>
          <cell r="J1031" t="str">
            <v>-60件</v>
          </cell>
          <cell r="K1031">
            <v>12.0407</v>
          </cell>
        </row>
        <row r="1032">
          <cell r="A1032" t="str">
            <v>01.06.02.018</v>
          </cell>
          <cell r="B1032" t="str">
            <v>K1单人座泡沫</v>
          </cell>
          <cell r="C1032" t="str">
            <v>1.06</v>
          </cell>
          <cell r="D1032" t="str">
            <v>潍坊荣昌公司</v>
          </cell>
          <cell r="E1032" t="str">
            <v>件</v>
          </cell>
          <cell r="F1032">
            <v>7</v>
          </cell>
          <cell r="G1032" t="str">
            <v>件</v>
          </cell>
          <cell r="H1032" t="str">
            <v>7</v>
          </cell>
          <cell r="I1032" t="str">
            <v>1</v>
          </cell>
          <cell r="J1032" t="str">
            <v>7件</v>
          </cell>
          <cell r="K1032">
            <v>12.8583</v>
          </cell>
        </row>
        <row r="1033">
          <cell r="A1033" t="str">
            <v>01.06.02.019</v>
          </cell>
          <cell r="B1033" t="str">
            <v>K1双人左背泡沫</v>
          </cell>
          <cell r="C1033" t="str">
            <v>1.06</v>
          </cell>
          <cell r="D1033" t="str">
            <v>潍坊荣昌公司</v>
          </cell>
          <cell r="E1033" t="str">
            <v>件</v>
          </cell>
          <cell r="F1033">
            <v>195</v>
          </cell>
          <cell r="G1033" t="str">
            <v>件</v>
          </cell>
          <cell r="H1033" t="str">
            <v>195</v>
          </cell>
          <cell r="I1033" t="str">
            <v>1</v>
          </cell>
          <cell r="J1033" t="str">
            <v>195件</v>
          </cell>
          <cell r="K1033">
            <v>13.0788</v>
          </cell>
        </row>
        <row r="1034">
          <cell r="A1034" t="str">
            <v>01.06.02.020</v>
          </cell>
          <cell r="B1034" t="str">
            <v>K1双人右背泡沫（安）</v>
          </cell>
          <cell r="C1034" t="str">
            <v>1.06</v>
          </cell>
          <cell r="D1034" t="str">
            <v>潍坊荣昌公司</v>
          </cell>
          <cell r="E1034" t="str">
            <v>件</v>
          </cell>
          <cell r="F1034">
            <v>280</v>
          </cell>
          <cell r="G1034" t="str">
            <v>件</v>
          </cell>
          <cell r="H1034" t="str">
            <v>280</v>
          </cell>
          <cell r="I1034" t="str">
            <v>1</v>
          </cell>
          <cell r="J1034" t="str">
            <v>280件</v>
          </cell>
          <cell r="K1034">
            <v>13.6585</v>
          </cell>
        </row>
        <row r="1035">
          <cell r="A1035" t="str">
            <v>01.06.02.021</v>
          </cell>
          <cell r="B1035" t="str">
            <v>K1双人座泡沫</v>
          </cell>
          <cell r="C1035" t="str">
            <v>1.06</v>
          </cell>
          <cell r="D1035" t="str">
            <v>潍坊荣昌公司</v>
          </cell>
          <cell r="E1035" t="str">
            <v>件</v>
          </cell>
          <cell r="F1035">
            <v>53</v>
          </cell>
          <cell r="G1035" t="str">
            <v>件</v>
          </cell>
          <cell r="H1035" t="str">
            <v>53</v>
          </cell>
          <cell r="I1035" t="str">
            <v>1</v>
          </cell>
          <cell r="J1035" t="str">
            <v>53件</v>
          </cell>
          <cell r="K1035">
            <v>24.8228</v>
          </cell>
        </row>
        <row r="1036">
          <cell r="A1036" t="str">
            <v>01.06.02.022</v>
          </cell>
          <cell r="B1036" t="str">
            <v>K1侧翻左背泡沫</v>
          </cell>
          <cell r="C1036" t="str">
            <v>1.06</v>
          </cell>
          <cell r="D1036" t="str">
            <v>潍坊荣昌公司</v>
          </cell>
          <cell r="E1036" t="str">
            <v>件</v>
          </cell>
          <cell r="F1036">
            <v>42</v>
          </cell>
          <cell r="G1036" t="str">
            <v>件</v>
          </cell>
          <cell r="H1036" t="str">
            <v>42</v>
          </cell>
          <cell r="I1036" t="str">
            <v>1</v>
          </cell>
          <cell r="J1036" t="str">
            <v>42件</v>
          </cell>
          <cell r="K1036">
            <v>24.9604</v>
          </cell>
        </row>
        <row r="1037">
          <cell r="A1037" t="str">
            <v>01.06.02.023</v>
          </cell>
          <cell r="B1037" t="str">
            <v>K1侧翻左座泡沫</v>
          </cell>
          <cell r="C1037" t="str">
            <v>1.06</v>
          </cell>
          <cell r="D1037" t="str">
            <v>潍坊荣昌公司</v>
          </cell>
          <cell r="E1037" t="str">
            <v>件</v>
          </cell>
          <cell r="F1037">
            <v>72</v>
          </cell>
          <cell r="G1037" t="str">
            <v>件</v>
          </cell>
          <cell r="H1037" t="str">
            <v>72</v>
          </cell>
          <cell r="I1037" t="str">
            <v>1</v>
          </cell>
          <cell r="J1037" t="str">
            <v>72件</v>
          </cell>
          <cell r="K1037">
            <v>21.6392</v>
          </cell>
        </row>
        <row r="1038">
          <cell r="A1038" t="str">
            <v>01.06.02.024</v>
          </cell>
          <cell r="B1038" t="str">
            <v>K1侧翻右背泡沫</v>
          </cell>
          <cell r="C1038" t="str">
            <v>1.06</v>
          </cell>
          <cell r="D1038" t="str">
            <v>潍坊荣昌公司</v>
          </cell>
          <cell r="E1038" t="str">
            <v>件</v>
          </cell>
          <cell r="F1038">
            <v>-32</v>
          </cell>
          <cell r="G1038" t="str">
            <v>件</v>
          </cell>
          <cell r="H1038" t="str">
            <v>-32</v>
          </cell>
          <cell r="I1038" t="str">
            <v>1</v>
          </cell>
          <cell r="J1038" t="str">
            <v>-32件</v>
          </cell>
          <cell r="K1038">
            <v>25.2313</v>
          </cell>
        </row>
        <row r="1039">
          <cell r="A1039" t="str">
            <v>01.06.02.025</v>
          </cell>
          <cell r="B1039" t="str">
            <v>K1侧翻右座泡沫</v>
          </cell>
          <cell r="C1039" t="str">
            <v>1.06</v>
          </cell>
          <cell r="D1039" t="str">
            <v>潍坊荣昌公司</v>
          </cell>
          <cell r="E1039" t="str">
            <v>件</v>
          </cell>
          <cell r="F1039">
            <v>6</v>
          </cell>
          <cell r="G1039" t="str">
            <v>件</v>
          </cell>
          <cell r="H1039" t="str">
            <v>6</v>
          </cell>
          <cell r="I1039" t="str">
            <v>1</v>
          </cell>
          <cell r="J1039" t="str">
            <v>6件</v>
          </cell>
          <cell r="K1039">
            <v>25.4273</v>
          </cell>
        </row>
        <row r="1040">
          <cell r="A1040" t="str">
            <v>01.06.02.028</v>
          </cell>
          <cell r="B1040" t="str">
            <v>K1前翻六人背泡沫（6486用）</v>
          </cell>
          <cell r="C1040" t="str">
            <v>1.06</v>
          </cell>
          <cell r="D1040" t="str">
            <v>潍坊荣昌公司</v>
          </cell>
          <cell r="E1040" t="str">
            <v>件</v>
          </cell>
          <cell r="F1040">
            <v>312</v>
          </cell>
          <cell r="G1040" t="str">
            <v>件</v>
          </cell>
          <cell r="H1040" t="str">
            <v>312</v>
          </cell>
          <cell r="I1040" t="str">
            <v>1</v>
          </cell>
          <cell r="J1040" t="str">
            <v>312件</v>
          </cell>
          <cell r="K1040">
            <v>50</v>
          </cell>
        </row>
        <row r="1041">
          <cell r="A1041" t="str">
            <v>01.06.02.030</v>
          </cell>
          <cell r="B1041" t="str">
            <v>K1窄车双人座泡沫</v>
          </cell>
          <cell r="C1041" t="str">
            <v>1.06</v>
          </cell>
          <cell r="D1041" t="str">
            <v>潍坊荣昌公司</v>
          </cell>
          <cell r="E1041" t="str">
            <v>件</v>
          </cell>
          <cell r="F1041">
            <v>-39</v>
          </cell>
          <cell r="G1041" t="str">
            <v>件</v>
          </cell>
          <cell r="H1041" t="str">
            <v>-39</v>
          </cell>
          <cell r="I1041" t="str">
            <v>1</v>
          </cell>
          <cell r="J1041" t="str">
            <v>-39件</v>
          </cell>
          <cell r="K1041">
            <v>23.972</v>
          </cell>
        </row>
        <row r="1042">
          <cell r="A1042" t="str">
            <v>01.06.02.031</v>
          </cell>
          <cell r="B1042" t="str">
            <v>K1窄车双人背泡沫</v>
          </cell>
          <cell r="C1042" t="str">
            <v>1.06</v>
          </cell>
          <cell r="D1042" t="str">
            <v>潍坊荣昌公司</v>
          </cell>
          <cell r="E1042" t="str">
            <v>件</v>
          </cell>
          <cell r="F1042">
            <v>50</v>
          </cell>
          <cell r="G1042" t="str">
            <v>件</v>
          </cell>
          <cell r="H1042" t="str">
            <v>50</v>
          </cell>
          <cell r="I1042" t="str">
            <v>1</v>
          </cell>
          <cell r="J1042" t="str">
            <v>50件</v>
          </cell>
          <cell r="K1042">
            <v>46.5302</v>
          </cell>
        </row>
        <row r="1043">
          <cell r="A1043" t="str">
            <v>01.06.02.032</v>
          </cell>
          <cell r="B1043" t="str">
            <v>K1窄车单人座泡沫</v>
          </cell>
          <cell r="C1043" t="str">
            <v>1.06</v>
          </cell>
          <cell r="D1043" t="str">
            <v>潍坊荣昌公司</v>
          </cell>
          <cell r="E1043" t="str">
            <v>件</v>
          </cell>
          <cell r="F1043">
            <v>41</v>
          </cell>
          <cell r="G1043" t="str">
            <v>件</v>
          </cell>
          <cell r="H1043" t="str">
            <v>41</v>
          </cell>
          <cell r="I1043" t="str">
            <v>1</v>
          </cell>
          <cell r="J1043" t="str">
            <v>41件</v>
          </cell>
          <cell r="K1043">
            <v>10.7271</v>
          </cell>
        </row>
        <row r="1044">
          <cell r="A1044" t="str">
            <v>01.06.02.033</v>
          </cell>
          <cell r="B1044" t="str">
            <v>K1窄车单人背泡沫</v>
          </cell>
          <cell r="C1044" t="str">
            <v>1.06</v>
          </cell>
          <cell r="D1044" t="str">
            <v>潍坊荣昌公司</v>
          </cell>
          <cell r="E1044" t="str">
            <v>件</v>
          </cell>
          <cell r="F1044">
            <v>-6</v>
          </cell>
          <cell r="G1044" t="str">
            <v>件</v>
          </cell>
          <cell r="H1044" t="str">
            <v>-6</v>
          </cell>
          <cell r="I1044" t="str">
            <v>1</v>
          </cell>
          <cell r="J1044" t="str">
            <v>-6件</v>
          </cell>
          <cell r="K1044">
            <v>12.895</v>
          </cell>
        </row>
        <row r="1045">
          <cell r="A1045" t="str">
            <v>01.06.02.034</v>
          </cell>
          <cell r="B1045" t="str">
            <v>K1窄车三人背泡沫</v>
          </cell>
          <cell r="C1045" t="str">
            <v>1.06</v>
          </cell>
          <cell r="D1045" t="str">
            <v>潍坊荣昌公司</v>
          </cell>
          <cell r="E1045" t="str">
            <v>件</v>
          </cell>
          <cell r="F1045">
            <v>-17</v>
          </cell>
          <cell r="G1045" t="str">
            <v>件</v>
          </cell>
          <cell r="H1045" t="str">
            <v>-17</v>
          </cell>
          <cell r="I1045" t="str">
            <v>1</v>
          </cell>
          <cell r="J1045" t="str">
            <v>-17件</v>
          </cell>
          <cell r="K1045">
            <v>61.4471</v>
          </cell>
        </row>
        <row r="1046">
          <cell r="A1046" t="str">
            <v>01.06.02.035</v>
          </cell>
          <cell r="B1046" t="str">
            <v>K1窄车三人座泡沫</v>
          </cell>
          <cell r="C1046" t="str">
            <v>1.06</v>
          </cell>
          <cell r="D1046" t="str">
            <v>潍坊荣昌公司</v>
          </cell>
          <cell r="E1046" t="str">
            <v>件</v>
          </cell>
          <cell r="F1046">
            <v>4</v>
          </cell>
          <cell r="G1046" t="str">
            <v>件</v>
          </cell>
          <cell r="H1046" t="str">
            <v>4</v>
          </cell>
          <cell r="I1046" t="str">
            <v>1</v>
          </cell>
          <cell r="J1046" t="str">
            <v>4件</v>
          </cell>
          <cell r="K1046">
            <v>44.575</v>
          </cell>
        </row>
        <row r="1047">
          <cell r="A1047" t="str">
            <v>01.06.02.036</v>
          </cell>
          <cell r="B1047" t="str">
            <v>K1窄车中间背泡沫</v>
          </cell>
          <cell r="C1047" t="str">
            <v>1.06</v>
          </cell>
          <cell r="D1047" t="str">
            <v>潍坊荣昌公司</v>
          </cell>
          <cell r="E1047" t="str">
            <v>件</v>
          </cell>
          <cell r="F1047">
            <v>49</v>
          </cell>
          <cell r="G1047" t="str">
            <v>件</v>
          </cell>
          <cell r="H1047" t="str">
            <v>49</v>
          </cell>
          <cell r="I1047" t="str">
            <v>1</v>
          </cell>
          <cell r="J1047" t="str">
            <v>49件</v>
          </cell>
          <cell r="K1047">
            <v>9.5097</v>
          </cell>
        </row>
        <row r="1048">
          <cell r="A1048" t="str">
            <v>01.06.02.039</v>
          </cell>
          <cell r="B1048" t="str">
            <v>K1窄车三排三人座泡沫</v>
          </cell>
          <cell r="C1048" t="str">
            <v>1.06</v>
          </cell>
          <cell r="D1048" t="str">
            <v>潍坊荣昌公司</v>
          </cell>
          <cell r="E1048" t="str">
            <v>件</v>
          </cell>
          <cell r="F1048">
            <v>-6</v>
          </cell>
          <cell r="G1048" t="str">
            <v>件</v>
          </cell>
          <cell r="H1048" t="str">
            <v>-6</v>
          </cell>
          <cell r="I1048" t="str">
            <v>1</v>
          </cell>
          <cell r="J1048" t="str">
            <v>-6件</v>
          </cell>
          <cell r="K1048">
            <v>42.1185</v>
          </cell>
        </row>
        <row r="1049">
          <cell r="A1049" t="str">
            <v>01.06.02.040</v>
          </cell>
          <cell r="B1049" t="str">
            <v>K1窄车三排三人背泡沫</v>
          </cell>
          <cell r="C1049" t="str">
            <v>1.06</v>
          </cell>
          <cell r="D1049" t="str">
            <v>潍坊荣昌公司</v>
          </cell>
          <cell r="E1049" t="str">
            <v>件</v>
          </cell>
          <cell r="F1049">
            <v>2</v>
          </cell>
          <cell r="G1049" t="str">
            <v>件</v>
          </cell>
          <cell r="H1049" t="str">
            <v>2</v>
          </cell>
          <cell r="I1049" t="str">
            <v>1</v>
          </cell>
          <cell r="J1049" t="str">
            <v>2件</v>
          </cell>
          <cell r="K1049">
            <v>45.938</v>
          </cell>
        </row>
        <row r="1050">
          <cell r="A1050" t="str">
            <v>01.06.02.044</v>
          </cell>
          <cell r="B1050" t="str">
            <v>K1右舵双人右背泡沫</v>
          </cell>
          <cell r="C1050" t="str">
            <v>1.06</v>
          </cell>
          <cell r="D1050" t="str">
            <v>潍坊荣昌公司</v>
          </cell>
          <cell r="E1050" t="str">
            <v>件</v>
          </cell>
          <cell r="F1050">
            <v>77</v>
          </cell>
          <cell r="G1050" t="str">
            <v>件</v>
          </cell>
          <cell r="H1050" t="str">
            <v>77</v>
          </cell>
          <cell r="I1050" t="str">
            <v>1</v>
          </cell>
          <cell r="J1050" t="str">
            <v>77件</v>
          </cell>
          <cell r="K1050">
            <v>16.4239</v>
          </cell>
        </row>
        <row r="1051">
          <cell r="A1051" t="str">
            <v>01.06.02.052</v>
          </cell>
          <cell r="B1051" t="str">
            <v>K1窄车左舵12人侧翻左座泡沫</v>
          </cell>
          <cell r="C1051" t="str">
            <v>1.06</v>
          </cell>
          <cell r="D1051" t="str">
            <v>潍坊荣昌公司</v>
          </cell>
          <cell r="E1051" t="str">
            <v>件</v>
          </cell>
          <cell r="F1051">
            <v>1</v>
          </cell>
          <cell r="G1051" t="str">
            <v>件</v>
          </cell>
          <cell r="H1051" t="str">
            <v>1</v>
          </cell>
          <cell r="I1051" t="str">
            <v>1</v>
          </cell>
          <cell r="J1051" t="str">
            <v>1件</v>
          </cell>
          <cell r="K1051">
            <v>22.35</v>
          </cell>
        </row>
        <row r="1052">
          <cell r="A1052" t="str">
            <v>01.06.02.058</v>
          </cell>
          <cell r="B1052" t="str">
            <v>K1窄车左舵12人侧翻右背泡沫</v>
          </cell>
          <cell r="C1052" t="str">
            <v>1.06</v>
          </cell>
          <cell r="D1052" t="str">
            <v>潍坊荣昌公司</v>
          </cell>
          <cell r="E1052" t="str">
            <v>件</v>
          </cell>
          <cell r="F1052">
            <v>-5</v>
          </cell>
          <cell r="G1052" t="str">
            <v>件</v>
          </cell>
          <cell r="H1052" t="str">
            <v>-5</v>
          </cell>
          <cell r="I1052" t="str">
            <v>1</v>
          </cell>
          <cell r="J1052" t="str">
            <v>-5件</v>
          </cell>
          <cell r="K1052">
            <v>20.576</v>
          </cell>
        </row>
        <row r="1053">
          <cell r="A1053" t="str">
            <v>01.06.02.059</v>
          </cell>
          <cell r="B1053" t="str">
            <v>K1窄车左舵12人侧翻左背泡沫</v>
          </cell>
          <cell r="C1053" t="str">
            <v>1.06</v>
          </cell>
          <cell r="D1053" t="str">
            <v>潍坊荣昌公司</v>
          </cell>
          <cell r="E1053" t="str">
            <v>件</v>
          </cell>
          <cell r="F1053">
            <v>1</v>
          </cell>
          <cell r="G1053" t="str">
            <v>件</v>
          </cell>
          <cell r="H1053" t="str">
            <v>1</v>
          </cell>
          <cell r="I1053" t="str">
            <v>1</v>
          </cell>
          <cell r="J1053" t="str">
            <v>1件</v>
          </cell>
          <cell r="K1053">
            <v>20.65</v>
          </cell>
        </row>
        <row r="1054">
          <cell r="A1054" t="str">
            <v>01.06.02.060</v>
          </cell>
          <cell r="B1054" t="str">
            <v>K1加长14人三人座泡沫</v>
          </cell>
          <cell r="C1054" t="str">
            <v>1.06</v>
          </cell>
          <cell r="D1054" t="str">
            <v>潍坊荣昌公司</v>
          </cell>
          <cell r="E1054" t="str">
            <v>件</v>
          </cell>
          <cell r="F1054">
            <v>50</v>
          </cell>
          <cell r="G1054" t="str">
            <v>件</v>
          </cell>
          <cell r="H1054" t="str">
            <v>50</v>
          </cell>
          <cell r="I1054" t="str">
            <v>1</v>
          </cell>
          <cell r="J1054" t="str">
            <v>50件</v>
          </cell>
          <cell r="K1054">
            <v>39.269</v>
          </cell>
        </row>
        <row r="1055">
          <cell r="A1055" t="str">
            <v>01.06.02.061</v>
          </cell>
          <cell r="B1055" t="str">
            <v>K1窄车后排单人背泡沫</v>
          </cell>
          <cell r="C1055" t="str">
            <v>1.06</v>
          </cell>
          <cell r="D1055" t="str">
            <v>潍坊荣昌公司</v>
          </cell>
          <cell r="E1055" t="str">
            <v>件</v>
          </cell>
          <cell r="F1055">
            <v>35</v>
          </cell>
          <cell r="G1055" t="str">
            <v>件</v>
          </cell>
          <cell r="H1055" t="str">
            <v>35</v>
          </cell>
          <cell r="I1055" t="str">
            <v>1</v>
          </cell>
          <cell r="J1055" t="str">
            <v>35件</v>
          </cell>
          <cell r="K1055">
            <v>27.3246</v>
          </cell>
        </row>
        <row r="1056">
          <cell r="A1056" t="str">
            <v>01.06.02.062</v>
          </cell>
          <cell r="B1056" t="str">
            <v>K1宽车5990双人座泡沫</v>
          </cell>
          <cell r="C1056" t="str">
            <v>1.06</v>
          </cell>
          <cell r="D1056" t="str">
            <v>潍坊荣昌公司</v>
          </cell>
          <cell r="E1056" t="str">
            <v>件</v>
          </cell>
          <cell r="F1056">
            <v>83</v>
          </cell>
          <cell r="G1056" t="str">
            <v>件</v>
          </cell>
          <cell r="H1056" t="str">
            <v>83</v>
          </cell>
          <cell r="I1056" t="str">
            <v>1</v>
          </cell>
          <cell r="J1056" t="str">
            <v>83件</v>
          </cell>
          <cell r="K1056">
            <v>30.7572</v>
          </cell>
        </row>
        <row r="1057">
          <cell r="A1057" t="str">
            <v>01.06.02.063</v>
          </cell>
          <cell r="B1057" t="str">
            <v>K1右舵一排三人座泡沫改型（K1681031027A0改型）</v>
          </cell>
          <cell r="C1057" t="str">
            <v>1.06</v>
          </cell>
          <cell r="D1057" t="str">
            <v>潍坊荣昌公司</v>
          </cell>
          <cell r="E1057" t="str">
            <v>件</v>
          </cell>
          <cell r="F1057">
            <v>3</v>
          </cell>
          <cell r="G1057" t="str">
            <v>件</v>
          </cell>
          <cell r="H1057" t="str">
            <v>3</v>
          </cell>
          <cell r="I1057" t="str">
            <v>1</v>
          </cell>
          <cell r="J1057" t="str">
            <v>3件</v>
          </cell>
          <cell r="K1057">
            <v>39.88</v>
          </cell>
        </row>
        <row r="1058">
          <cell r="A1058" t="str">
            <v>01.06.02.064</v>
          </cell>
          <cell r="B1058" t="str">
            <v>K1右舵双人左靠背泡沫（出口马来西亚）</v>
          </cell>
          <cell r="C1058" t="str">
            <v>1.06</v>
          </cell>
          <cell r="D1058" t="str">
            <v>潍坊荣昌公司</v>
          </cell>
          <cell r="E1058" t="str">
            <v>件</v>
          </cell>
          <cell r="F1058">
            <v>7</v>
          </cell>
          <cell r="G1058" t="str">
            <v>件</v>
          </cell>
          <cell r="H1058" t="str">
            <v>7</v>
          </cell>
          <cell r="I1058" t="str">
            <v>1</v>
          </cell>
          <cell r="J1058" t="str">
            <v>7件</v>
          </cell>
          <cell r="K1058">
            <v>15.1617</v>
          </cell>
        </row>
        <row r="1059">
          <cell r="A1059" t="str">
            <v>01.06.02.065</v>
          </cell>
          <cell r="B1059" t="str">
            <v>K1右舵双人右靠背泡沫（出口马来西亚）</v>
          </cell>
          <cell r="C1059" t="str">
            <v>1.06</v>
          </cell>
          <cell r="D1059" t="str">
            <v>潍坊荣昌公司</v>
          </cell>
          <cell r="E1059" t="str">
            <v>件</v>
          </cell>
          <cell r="F1059">
            <v>-5</v>
          </cell>
          <cell r="G1059" t="str">
            <v>件</v>
          </cell>
          <cell r="H1059" t="str">
            <v>-5</v>
          </cell>
          <cell r="I1059" t="str">
            <v>1</v>
          </cell>
          <cell r="J1059" t="str">
            <v>-5件</v>
          </cell>
          <cell r="K1059">
            <v>15.3145</v>
          </cell>
        </row>
        <row r="1060">
          <cell r="A1060" t="str">
            <v>01.06.02.067</v>
          </cell>
          <cell r="B1060" t="str">
            <v>K1右舵单人座泡沫（出口马来西亚）</v>
          </cell>
          <cell r="C1060" t="str">
            <v>1.06</v>
          </cell>
          <cell r="D1060" t="str">
            <v>潍坊荣昌公司</v>
          </cell>
          <cell r="E1060" t="str">
            <v>件</v>
          </cell>
          <cell r="F1060">
            <v>-51</v>
          </cell>
          <cell r="G1060" t="str">
            <v>件</v>
          </cell>
          <cell r="H1060" t="str">
            <v>-51</v>
          </cell>
          <cell r="I1060" t="str">
            <v>1</v>
          </cell>
          <cell r="J1060" t="str">
            <v>-51件</v>
          </cell>
          <cell r="K1060">
            <v>15.3392</v>
          </cell>
        </row>
        <row r="1061">
          <cell r="A1061" t="str">
            <v>01.06.03.001</v>
          </cell>
          <cell r="B1061" t="str">
            <v>1995小背泡沫</v>
          </cell>
          <cell r="C1061" t="str">
            <v>1.06</v>
          </cell>
          <cell r="D1061" t="str">
            <v>潍坊荣昌公司</v>
          </cell>
          <cell r="E1061" t="str">
            <v>件</v>
          </cell>
          <cell r="F1061">
            <v>47</v>
          </cell>
          <cell r="G1061" t="str">
            <v>件</v>
          </cell>
          <cell r="H1061" t="str">
            <v>47</v>
          </cell>
          <cell r="I1061" t="str">
            <v>1</v>
          </cell>
          <cell r="J1061" t="str">
            <v>47件</v>
          </cell>
          <cell r="K1061">
            <v>10.4496</v>
          </cell>
        </row>
        <row r="1062">
          <cell r="A1062" t="str">
            <v>01.06.03.002</v>
          </cell>
          <cell r="B1062" t="str">
            <v>1995副背泡沫</v>
          </cell>
          <cell r="C1062" t="str">
            <v>1.06</v>
          </cell>
          <cell r="D1062" t="str">
            <v>潍坊荣昌公司</v>
          </cell>
          <cell r="E1062" t="str">
            <v>件</v>
          </cell>
          <cell r="F1062">
            <v>-11</v>
          </cell>
          <cell r="G1062" t="str">
            <v>件</v>
          </cell>
          <cell r="H1062" t="str">
            <v>-11</v>
          </cell>
          <cell r="I1062" t="str">
            <v>1</v>
          </cell>
          <cell r="J1062" t="str">
            <v>-11件</v>
          </cell>
          <cell r="K1062">
            <v>25.3273</v>
          </cell>
        </row>
        <row r="1063">
          <cell r="A1063" t="str">
            <v>01.06.03.004</v>
          </cell>
          <cell r="B1063" t="str">
            <v>欧马可司机背泡沫</v>
          </cell>
          <cell r="C1063" t="str">
            <v>1.06</v>
          </cell>
          <cell r="D1063" t="str">
            <v>潍坊荣昌公司</v>
          </cell>
          <cell r="E1063" t="str">
            <v>件</v>
          </cell>
          <cell r="F1063">
            <v>102</v>
          </cell>
          <cell r="G1063" t="str">
            <v>件</v>
          </cell>
          <cell r="H1063" t="str">
            <v>102</v>
          </cell>
          <cell r="I1063" t="str">
            <v>1</v>
          </cell>
          <cell r="J1063" t="str">
            <v>102件</v>
          </cell>
          <cell r="K1063">
            <v>20.7239</v>
          </cell>
        </row>
        <row r="1064">
          <cell r="A1064" t="str">
            <v>01.06.03.005</v>
          </cell>
          <cell r="B1064" t="str">
            <v>欧马可司机座泡沫</v>
          </cell>
          <cell r="C1064" t="str">
            <v>1.06</v>
          </cell>
          <cell r="D1064" t="str">
            <v>潍坊荣昌公司</v>
          </cell>
          <cell r="E1064" t="str">
            <v>件</v>
          </cell>
          <cell r="F1064">
            <v>205</v>
          </cell>
          <cell r="G1064" t="str">
            <v>件</v>
          </cell>
          <cell r="H1064" t="str">
            <v>205</v>
          </cell>
          <cell r="I1064" t="str">
            <v>1</v>
          </cell>
          <cell r="J1064" t="str">
            <v>205件</v>
          </cell>
          <cell r="K1064">
            <v>20.512</v>
          </cell>
        </row>
        <row r="1065">
          <cell r="A1065" t="str">
            <v>01.06.03.010</v>
          </cell>
          <cell r="B1065" t="str">
            <v>1800小背泡沫</v>
          </cell>
          <cell r="C1065" t="str">
            <v>1.06</v>
          </cell>
          <cell r="D1065" t="str">
            <v>潍坊荣昌公司</v>
          </cell>
          <cell r="E1065" t="str">
            <v>件</v>
          </cell>
          <cell r="F1065">
            <v>171</v>
          </cell>
          <cell r="G1065" t="str">
            <v>件</v>
          </cell>
          <cell r="H1065" t="str">
            <v>171</v>
          </cell>
          <cell r="I1065" t="str">
            <v>1</v>
          </cell>
          <cell r="J1065" t="str">
            <v>171件</v>
          </cell>
          <cell r="K1065">
            <v>9.8794</v>
          </cell>
        </row>
        <row r="1066">
          <cell r="A1066" t="str">
            <v>01.06.03.011</v>
          </cell>
          <cell r="B1066" t="str">
            <v>1800副背泡沫</v>
          </cell>
          <cell r="C1066" t="str">
            <v>1.06</v>
          </cell>
          <cell r="D1066" t="str">
            <v>潍坊荣昌公司</v>
          </cell>
          <cell r="E1066" t="str">
            <v>件</v>
          </cell>
          <cell r="F1066">
            <v>151</v>
          </cell>
          <cell r="G1066" t="str">
            <v>件</v>
          </cell>
          <cell r="H1066" t="str">
            <v>151</v>
          </cell>
          <cell r="I1066" t="str">
            <v>1</v>
          </cell>
          <cell r="J1066" t="str">
            <v>151件</v>
          </cell>
          <cell r="K1066">
            <v>22.3238</v>
          </cell>
        </row>
        <row r="1067">
          <cell r="A1067" t="str">
            <v>01.06.03.012</v>
          </cell>
          <cell r="B1067" t="str">
            <v>1800副座泡沫</v>
          </cell>
          <cell r="C1067" t="str">
            <v>1.06</v>
          </cell>
          <cell r="D1067" t="str">
            <v>潍坊荣昌公司</v>
          </cell>
          <cell r="E1067" t="str">
            <v>件</v>
          </cell>
          <cell r="F1067">
            <v>128</v>
          </cell>
          <cell r="G1067" t="str">
            <v>件</v>
          </cell>
          <cell r="H1067" t="str">
            <v>128</v>
          </cell>
          <cell r="I1067" t="str">
            <v>1</v>
          </cell>
          <cell r="J1067" t="str">
            <v>128件</v>
          </cell>
          <cell r="K1067">
            <v>28.173</v>
          </cell>
        </row>
        <row r="1068">
          <cell r="A1068" t="str">
            <v>01.06.03.018</v>
          </cell>
          <cell r="B1068" t="str">
            <v>1800二排背泡沫</v>
          </cell>
          <cell r="C1068" t="str">
            <v>1.06</v>
          </cell>
          <cell r="D1068" t="str">
            <v>潍坊荣昌公司</v>
          </cell>
          <cell r="E1068" t="str">
            <v>件</v>
          </cell>
          <cell r="F1068">
            <v>-1</v>
          </cell>
          <cell r="G1068" t="str">
            <v>件</v>
          </cell>
          <cell r="H1068" t="str">
            <v>-1</v>
          </cell>
          <cell r="I1068" t="str">
            <v>1</v>
          </cell>
          <cell r="J1068" t="str">
            <v>-1件</v>
          </cell>
          <cell r="K1068">
            <v>42.1298</v>
          </cell>
        </row>
        <row r="1069">
          <cell r="A1069" t="str">
            <v>01.06.03.022</v>
          </cell>
          <cell r="B1069" t="str">
            <v>右舵欧马可司机背泡沫</v>
          </cell>
          <cell r="C1069" t="str">
            <v>1.06</v>
          </cell>
          <cell r="D1069" t="str">
            <v>潍坊荣昌公司</v>
          </cell>
          <cell r="E1069" t="str">
            <v>件</v>
          </cell>
          <cell r="F1069">
            <v>90</v>
          </cell>
          <cell r="G1069" t="str">
            <v>件</v>
          </cell>
          <cell r="H1069" t="str">
            <v>90</v>
          </cell>
          <cell r="I1069" t="str">
            <v>1</v>
          </cell>
          <cell r="J1069" t="str">
            <v>90件</v>
          </cell>
          <cell r="K1069">
            <v>22.1306</v>
          </cell>
        </row>
        <row r="1070">
          <cell r="A1070" t="str">
            <v>01.06.03.023</v>
          </cell>
          <cell r="B1070" t="str">
            <v>右舵欧马可司机座泡沫</v>
          </cell>
          <cell r="C1070" t="str">
            <v>1.06</v>
          </cell>
          <cell r="D1070" t="str">
            <v>潍坊荣昌公司</v>
          </cell>
          <cell r="E1070" t="str">
            <v>件</v>
          </cell>
          <cell r="F1070">
            <v>185</v>
          </cell>
          <cell r="G1070" t="str">
            <v>件</v>
          </cell>
          <cell r="H1070" t="str">
            <v>185</v>
          </cell>
          <cell r="I1070" t="str">
            <v>1</v>
          </cell>
          <cell r="J1070" t="str">
            <v>185件</v>
          </cell>
          <cell r="K1070">
            <v>17.6923</v>
          </cell>
        </row>
        <row r="1071">
          <cell r="A1071" t="str">
            <v>01.06.03.025</v>
          </cell>
          <cell r="B1071" t="str">
            <v>右舵1695副座泡沫</v>
          </cell>
          <cell r="C1071" t="str">
            <v>1.06</v>
          </cell>
          <cell r="D1071" t="str">
            <v>潍坊荣昌公司</v>
          </cell>
          <cell r="E1071" t="str">
            <v>件</v>
          </cell>
          <cell r="F1071">
            <v>-2</v>
          </cell>
          <cell r="G1071" t="str">
            <v>件</v>
          </cell>
          <cell r="H1071" t="str">
            <v>-2</v>
          </cell>
          <cell r="I1071" t="str">
            <v>1</v>
          </cell>
          <cell r="J1071" t="str">
            <v>-2件</v>
          </cell>
          <cell r="K1071">
            <v>54.38</v>
          </cell>
        </row>
        <row r="1072">
          <cell r="A1072" t="str">
            <v>01.06.03.026</v>
          </cell>
          <cell r="B1072" t="str">
            <v>右舵1800副大背泡沫</v>
          </cell>
          <cell r="C1072" t="str">
            <v>1.06</v>
          </cell>
          <cell r="D1072" t="str">
            <v>潍坊荣昌公司</v>
          </cell>
          <cell r="E1072" t="str">
            <v>件</v>
          </cell>
          <cell r="F1072">
            <v>99</v>
          </cell>
          <cell r="G1072" t="str">
            <v>件</v>
          </cell>
          <cell r="H1072" t="str">
            <v>99</v>
          </cell>
          <cell r="I1072" t="str">
            <v>1</v>
          </cell>
          <cell r="J1072" t="str">
            <v>99件</v>
          </cell>
          <cell r="K1072">
            <v>21.7986</v>
          </cell>
        </row>
        <row r="1073">
          <cell r="A1073" t="str">
            <v>01.06.03.027</v>
          </cell>
          <cell r="B1073" t="str">
            <v>右舵1800副小背泡沫</v>
          </cell>
          <cell r="C1073" t="str">
            <v>1.06</v>
          </cell>
          <cell r="D1073" t="str">
            <v>潍坊荣昌公司</v>
          </cell>
          <cell r="E1073" t="str">
            <v>件</v>
          </cell>
          <cell r="F1073">
            <v>131</v>
          </cell>
          <cell r="G1073" t="str">
            <v>件</v>
          </cell>
          <cell r="H1073" t="str">
            <v>131</v>
          </cell>
          <cell r="I1073" t="str">
            <v>1</v>
          </cell>
          <cell r="J1073" t="str">
            <v>131件</v>
          </cell>
          <cell r="K1073">
            <v>10.508</v>
          </cell>
        </row>
        <row r="1074">
          <cell r="A1074" t="str">
            <v>01.06.03.028</v>
          </cell>
          <cell r="B1074" t="str">
            <v>右舵1800副座泡沫</v>
          </cell>
          <cell r="C1074" t="str">
            <v>1.06</v>
          </cell>
          <cell r="D1074" t="str">
            <v>潍坊荣昌公司</v>
          </cell>
          <cell r="E1074" t="str">
            <v>件</v>
          </cell>
          <cell r="F1074">
            <v>38</v>
          </cell>
          <cell r="G1074" t="str">
            <v>件</v>
          </cell>
          <cell r="H1074" t="str">
            <v>38</v>
          </cell>
          <cell r="I1074" t="str">
            <v>1</v>
          </cell>
          <cell r="J1074" t="str">
            <v>38件</v>
          </cell>
          <cell r="K1074">
            <v>38.0645</v>
          </cell>
        </row>
        <row r="1075">
          <cell r="A1075" t="str">
            <v>01.06.03.029</v>
          </cell>
          <cell r="B1075" t="str">
            <v>右舵1995副大背泡沫</v>
          </cell>
          <cell r="C1075" t="str">
            <v>1.06</v>
          </cell>
          <cell r="D1075" t="str">
            <v>潍坊荣昌公司</v>
          </cell>
          <cell r="E1075" t="str">
            <v>件</v>
          </cell>
          <cell r="F1075">
            <v>172</v>
          </cell>
          <cell r="G1075" t="str">
            <v>件</v>
          </cell>
          <cell r="H1075" t="str">
            <v>172</v>
          </cell>
          <cell r="I1075" t="str">
            <v>1</v>
          </cell>
          <cell r="J1075" t="str">
            <v>172件</v>
          </cell>
          <cell r="K1075">
            <v>21.2022</v>
          </cell>
        </row>
        <row r="1076">
          <cell r="A1076" t="str">
            <v>01.06.03.030</v>
          </cell>
          <cell r="B1076" t="str">
            <v>右舵1995副小背泡沫</v>
          </cell>
          <cell r="C1076" t="str">
            <v>1.06</v>
          </cell>
          <cell r="D1076" t="str">
            <v>潍坊荣昌公司</v>
          </cell>
          <cell r="E1076" t="str">
            <v>件</v>
          </cell>
          <cell r="F1076">
            <v>151</v>
          </cell>
          <cell r="G1076" t="str">
            <v>件</v>
          </cell>
          <cell r="H1076" t="str">
            <v>151</v>
          </cell>
          <cell r="I1076" t="str">
            <v>1</v>
          </cell>
          <cell r="J1076" t="str">
            <v>151件</v>
          </cell>
          <cell r="K1076">
            <v>10.7903</v>
          </cell>
        </row>
        <row r="1077">
          <cell r="A1077" t="str">
            <v>01.06.03.031</v>
          </cell>
          <cell r="B1077" t="str">
            <v>右舵1995副座泡沫</v>
          </cell>
          <cell r="C1077" t="str">
            <v>1.06</v>
          </cell>
          <cell r="D1077" t="str">
            <v>潍坊荣昌公司</v>
          </cell>
          <cell r="E1077" t="str">
            <v>件</v>
          </cell>
          <cell r="F1077">
            <v>115</v>
          </cell>
          <cell r="G1077" t="str">
            <v>件</v>
          </cell>
          <cell r="H1077" t="str">
            <v>115</v>
          </cell>
          <cell r="I1077" t="str">
            <v>1</v>
          </cell>
          <cell r="J1077" t="str">
            <v>115件</v>
          </cell>
          <cell r="K1077">
            <v>45.4863</v>
          </cell>
        </row>
        <row r="1078">
          <cell r="A1078" t="str">
            <v>01.06.03.032</v>
          </cell>
          <cell r="B1078" t="str">
            <v>1995奥铃升级司机座泡沫</v>
          </cell>
          <cell r="C1078" t="str">
            <v>1.06</v>
          </cell>
          <cell r="D1078" t="str">
            <v>潍坊荣昌公司</v>
          </cell>
          <cell r="E1078" t="str">
            <v>件</v>
          </cell>
          <cell r="F1078">
            <v>102</v>
          </cell>
          <cell r="G1078" t="str">
            <v>件</v>
          </cell>
          <cell r="H1078" t="str">
            <v>102</v>
          </cell>
          <cell r="I1078" t="str">
            <v>1</v>
          </cell>
          <cell r="J1078" t="str">
            <v>102件</v>
          </cell>
          <cell r="K1078">
            <v>16.2063</v>
          </cell>
        </row>
        <row r="1079">
          <cell r="A1079" t="str">
            <v>01.06.03.033</v>
          </cell>
          <cell r="B1079" t="str">
            <v>奥铃升级1995小背泡沫</v>
          </cell>
          <cell r="C1079" t="str">
            <v>1.06</v>
          </cell>
          <cell r="D1079" t="str">
            <v>潍坊荣昌公司</v>
          </cell>
          <cell r="E1079" t="str">
            <v>件</v>
          </cell>
          <cell r="F1079">
            <v>53</v>
          </cell>
          <cell r="G1079" t="str">
            <v>件</v>
          </cell>
          <cell r="H1079" t="str">
            <v>53</v>
          </cell>
          <cell r="I1079" t="str">
            <v>1</v>
          </cell>
          <cell r="J1079" t="str">
            <v>53件</v>
          </cell>
          <cell r="K1079">
            <v>7.9236</v>
          </cell>
        </row>
        <row r="1080">
          <cell r="A1080" t="str">
            <v>01.06.03.034</v>
          </cell>
          <cell r="B1080" t="str">
            <v>奥铃升级1995副座泡沫</v>
          </cell>
          <cell r="C1080" t="str">
            <v>1.06</v>
          </cell>
          <cell r="D1080" t="str">
            <v>潍坊荣昌公司</v>
          </cell>
          <cell r="E1080" t="str">
            <v>件</v>
          </cell>
          <cell r="F1080">
            <v>-2</v>
          </cell>
          <cell r="G1080" t="str">
            <v>件</v>
          </cell>
          <cell r="H1080" t="str">
            <v>-2</v>
          </cell>
          <cell r="I1080" t="str">
            <v>1</v>
          </cell>
          <cell r="J1080" t="str">
            <v>-2件</v>
          </cell>
          <cell r="K1080">
            <v>54.245</v>
          </cell>
        </row>
        <row r="1081">
          <cell r="A1081" t="str">
            <v>01.06.03.035</v>
          </cell>
          <cell r="B1081" t="str">
            <v>1995奥铃升级司机背泡沫</v>
          </cell>
          <cell r="C1081" t="str">
            <v>1.06</v>
          </cell>
          <cell r="D1081" t="str">
            <v>潍坊荣昌公司</v>
          </cell>
          <cell r="E1081" t="str">
            <v>件</v>
          </cell>
          <cell r="F1081">
            <v>101</v>
          </cell>
          <cell r="G1081" t="str">
            <v>件</v>
          </cell>
          <cell r="H1081" t="str">
            <v>101</v>
          </cell>
          <cell r="I1081" t="str">
            <v>1</v>
          </cell>
          <cell r="J1081" t="str">
            <v>101件</v>
          </cell>
          <cell r="K1081">
            <v>21.2336</v>
          </cell>
        </row>
        <row r="1082">
          <cell r="A1082" t="str">
            <v>01.06.03.036</v>
          </cell>
          <cell r="B1082" t="str">
            <v>1995奥铃升级1800副背泡沫</v>
          </cell>
          <cell r="C1082" t="str">
            <v>1.06</v>
          </cell>
          <cell r="D1082" t="str">
            <v>潍坊荣昌公司</v>
          </cell>
          <cell r="E1082" t="str">
            <v>件</v>
          </cell>
          <cell r="F1082">
            <v>-12</v>
          </cell>
          <cell r="G1082" t="str">
            <v>件</v>
          </cell>
          <cell r="H1082" t="str">
            <v>-12</v>
          </cell>
          <cell r="I1082" t="str">
            <v>1</v>
          </cell>
          <cell r="J1082" t="str">
            <v>-12件</v>
          </cell>
          <cell r="K1082">
            <v>22.2792</v>
          </cell>
        </row>
        <row r="1083">
          <cell r="A1083" t="str">
            <v>01.06.03.045</v>
          </cell>
          <cell r="B1083" t="str">
            <v>欧曼重卡升级司机座泡沫</v>
          </cell>
          <cell r="C1083" t="str">
            <v>2.51</v>
          </cell>
          <cell r="D1083" t="str">
            <v>天津光华智能库</v>
          </cell>
          <cell r="E1083" t="str">
            <v>件</v>
          </cell>
          <cell r="F1083">
            <v>-1639</v>
          </cell>
          <cell r="G1083" t="str">
            <v>件</v>
          </cell>
          <cell r="H1083" t="str">
            <v>-1,639</v>
          </cell>
          <cell r="I1083" t="str">
            <v>1</v>
          </cell>
          <cell r="J1083" t="str">
            <v>-1639件</v>
          </cell>
          <cell r="K1083">
            <v>19.5018</v>
          </cell>
        </row>
        <row r="1084">
          <cell r="A1084" t="str">
            <v>01.06.03.046</v>
          </cell>
          <cell r="B1084" t="str">
            <v>欧曼重卡升级司机背泡沫</v>
          </cell>
          <cell r="C1084" t="str">
            <v>2.12</v>
          </cell>
          <cell r="D1084" t="str">
            <v>西安荣昌公司</v>
          </cell>
          <cell r="E1084" t="str">
            <v>件</v>
          </cell>
          <cell r="F1084">
            <v>240</v>
          </cell>
          <cell r="G1084" t="str">
            <v>件</v>
          </cell>
          <cell r="H1084" t="str">
            <v>240</v>
          </cell>
          <cell r="I1084" t="str">
            <v>1</v>
          </cell>
          <cell r="J1084" t="str">
            <v>240件</v>
          </cell>
          <cell r="K1084">
            <v>24.8944</v>
          </cell>
        </row>
        <row r="1085">
          <cell r="A1085" t="str">
            <v>01.06.03.046</v>
          </cell>
          <cell r="B1085" t="str">
            <v>欧曼重卡升级司机背泡沫</v>
          </cell>
          <cell r="C1085" t="str">
            <v>2.51</v>
          </cell>
          <cell r="D1085" t="str">
            <v>天津光华智能库</v>
          </cell>
          <cell r="E1085" t="str">
            <v>件</v>
          </cell>
          <cell r="F1085">
            <v>-673</v>
          </cell>
          <cell r="G1085" t="str">
            <v>件</v>
          </cell>
          <cell r="H1085" t="str">
            <v>-673</v>
          </cell>
          <cell r="I1085" t="str">
            <v>1</v>
          </cell>
          <cell r="J1085" t="str">
            <v>-673件</v>
          </cell>
          <cell r="K1085">
            <v>24.8944</v>
          </cell>
        </row>
        <row r="1086">
          <cell r="A1086" t="str">
            <v>01.06.03.048</v>
          </cell>
          <cell r="B1086" t="str">
            <v>奥铃升级1800副座泡沫</v>
          </cell>
          <cell r="C1086" t="str">
            <v>1.06</v>
          </cell>
          <cell r="D1086" t="str">
            <v>潍坊荣昌公司</v>
          </cell>
          <cell r="E1086" t="str">
            <v>件</v>
          </cell>
          <cell r="F1086">
            <v>30</v>
          </cell>
          <cell r="G1086" t="str">
            <v>件</v>
          </cell>
          <cell r="H1086" t="str">
            <v>30</v>
          </cell>
          <cell r="I1086" t="str">
            <v>1</v>
          </cell>
          <cell r="J1086" t="str">
            <v>30件</v>
          </cell>
          <cell r="K1086">
            <v>35.5407</v>
          </cell>
        </row>
        <row r="1087">
          <cell r="A1087" t="str">
            <v>01.06.03.049</v>
          </cell>
          <cell r="B1087" t="str">
            <v>欧马可海外加宽1800副座泡沫</v>
          </cell>
          <cell r="C1087" t="str">
            <v>1.06</v>
          </cell>
          <cell r="D1087" t="str">
            <v>潍坊荣昌公司</v>
          </cell>
          <cell r="E1087" t="str">
            <v>件</v>
          </cell>
          <cell r="F1087">
            <v>59</v>
          </cell>
          <cell r="G1087" t="str">
            <v>件</v>
          </cell>
          <cell r="H1087" t="str">
            <v>59</v>
          </cell>
          <cell r="I1087" t="str">
            <v>1</v>
          </cell>
          <cell r="J1087" t="str">
            <v>59件</v>
          </cell>
          <cell r="K1087">
            <v>24.2813</v>
          </cell>
        </row>
        <row r="1088">
          <cell r="A1088" t="str">
            <v>01.06.03.051</v>
          </cell>
          <cell r="B1088" t="str">
            <v>欧曼中间座（右）泡沫</v>
          </cell>
          <cell r="C1088" t="str">
            <v>2.51</v>
          </cell>
          <cell r="D1088" t="str">
            <v>天津光华智能库</v>
          </cell>
          <cell r="E1088" t="str">
            <v>件</v>
          </cell>
          <cell r="F1088">
            <v>-53</v>
          </cell>
          <cell r="G1088" t="str">
            <v>件</v>
          </cell>
          <cell r="H1088" t="str">
            <v>-53</v>
          </cell>
          <cell r="I1088" t="str">
            <v>1</v>
          </cell>
          <cell r="J1088" t="str">
            <v>-53件</v>
          </cell>
          <cell r="K1088">
            <v>11.1323</v>
          </cell>
        </row>
        <row r="1089">
          <cell r="A1089" t="str">
            <v>01.06.03.052</v>
          </cell>
          <cell r="B1089" t="str">
            <v>欧曼中间背（右）泡沫</v>
          </cell>
          <cell r="C1089" t="str">
            <v>2.51</v>
          </cell>
          <cell r="D1089" t="str">
            <v>天津光华智能库</v>
          </cell>
          <cell r="E1089" t="str">
            <v>件</v>
          </cell>
          <cell r="F1089">
            <v>-18</v>
          </cell>
          <cell r="G1089" t="str">
            <v>件</v>
          </cell>
          <cell r="H1089" t="str">
            <v>-18</v>
          </cell>
          <cell r="I1089" t="str">
            <v>1</v>
          </cell>
          <cell r="J1089" t="str">
            <v>-18件</v>
          </cell>
          <cell r="K1089">
            <v>11.355</v>
          </cell>
        </row>
        <row r="1090">
          <cell r="A1090" t="str">
            <v>01.06.03.053</v>
          </cell>
          <cell r="B1090" t="str">
            <v>欧曼中间座（左）泡沫</v>
          </cell>
          <cell r="C1090" t="str">
            <v>2.51</v>
          </cell>
          <cell r="D1090" t="str">
            <v>天津光华智能库</v>
          </cell>
          <cell r="E1090" t="str">
            <v>件</v>
          </cell>
          <cell r="F1090">
            <v>-63</v>
          </cell>
          <cell r="G1090" t="str">
            <v>件</v>
          </cell>
          <cell r="H1090" t="str">
            <v>-63</v>
          </cell>
          <cell r="I1090" t="str">
            <v>1</v>
          </cell>
          <cell r="J1090" t="str">
            <v>-63件</v>
          </cell>
          <cell r="K1090">
            <v>11.2214</v>
          </cell>
        </row>
        <row r="1091">
          <cell r="A1091" t="str">
            <v>01.06.03.054</v>
          </cell>
          <cell r="B1091" t="str">
            <v>欧曼中间背（左）泡沫</v>
          </cell>
          <cell r="C1091" t="str">
            <v>1.06</v>
          </cell>
          <cell r="D1091" t="str">
            <v>潍坊荣昌公司</v>
          </cell>
          <cell r="E1091" t="str">
            <v>件</v>
          </cell>
          <cell r="F1091">
            <v>-38</v>
          </cell>
          <cell r="G1091" t="str">
            <v>件</v>
          </cell>
          <cell r="H1091" t="str">
            <v>-38</v>
          </cell>
          <cell r="I1091" t="str">
            <v>1</v>
          </cell>
          <cell r="J1091" t="str">
            <v>-38件</v>
          </cell>
          <cell r="K1091">
            <v>8.6873</v>
          </cell>
        </row>
        <row r="1092">
          <cell r="A1092" t="str">
            <v>01.06.03.054</v>
          </cell>
          <cell r="B1092" t="str">
            <v>欧曼中间背（左）泡沫</v>
          </cell>
          <cell r="C1092" t="str">
            <v>2.51</v>
          </cell>
          <cell r="D1092" t="str">
            <v>天津光华智能库</v>
          </cell>
          <cell r="E1092" t="str">
            <v>件</v>
          </cell>
          <cell r="F1092">
            <v>-109</v>
          </cell>
          <cell r="G1092" t="str">
            <v>件</v>
          </cell>
          <cell r="H1092" t="str">
            <v>-109</v>
          </cell>
          <cell r="I1092" t="str">
            <v>1</v>
          </cell>
          <cell r="J1092" t="str">
            <v>-109件</v>
          </cell>
          <cell r="K1092">
            <v>8.6873</v>
          </cell>
        </row>
        <row r="1093">
          <cell r="A1093" t="str">
            <v>01.06.04.001</v>
          </cell>
          <cell r="B1093" t="str">
            <v>6486跨背泡沫</v>
          </cell>
          <cell r="C1093" t="str">
            <v>1.06</v>
          </cell>
          <cell r="D1093" t="str">
            <v>潍坊荣昌公司</v>
          </cell>
          <cell r="E1093" t="str">
            <v>件</v>
          </cell>
          <cell r="F1093">
            <v>24</v>
          </cell>
          <cell r="G1093" t="str">
            <v>件</v>
          </cell>
          <cell r="H1093" t="str">
            <v>24</v>
          </cell>
          <cell r="I1093" t="str">
            <v>1</v>
          </cell>
          <cell r="J1093" t="str">
            <v>24件</v>
          </cell>
          <cell r="K1093">
            <v>14.9527</v>
          </cell>
        </row>
        <row r="1094">
          <cell r="A1094" t="str">
            <v>01.06.04.002</v>
          </cell>
          <cell r="B1094" t="str">
            <v>6486跨座泡沫</v>
          </cell>
          <cell r="C1094" t="str">
            <v>1.06</v>
          </cell>
          <cell r="D1094" t="str">
            <v>潍坊荣昌公司</v>
          </cell>
          <cell r="E1094" t="str">
            <v>件</v>
          </cell>
          <cell r="F1094">
            <v>647</v>
          </cell>
          <cell r="G1094" t="str">
            <v>件</v>
          </cell>
          <cell r="H1094" t="str">
            <v>647</v>
          </cell>
          <cell r="I1094" t="str">
            <v>1</v>
          </cell>
          <cell r="J1094" t="str">
            <v>647件</v>
          </cell>
          <cell r="K1094">
            <v>7.6373</v>
          </cell>
        </row>
        <row r="1095">
          <cell r="A1095" t="str">
            <v>01.06.04.003</v>
          </cell>
          <cell r="B1095" t="str">
            <v>6486司机背泡沫</v>
          </cell>
          <cell r="C1095" t="str">
            <v>1.06</v>
          </cell>
          <cell r="D1095" t="str">
            <v>潍坊荣昌公司</v>
          </cell>
          <cell r="E1095" t="str">
            <v>件</v>
          </cell>
          <cell r="F1095">
            <v>684</v>
          </cell>
          <cell r="G1095" t="str">
            <v>件</v>
          </cell>
          <cell r="H1095" t="str">
            <v>684</v>
          </cell>
          <cell r="I1095" t="str">
            <v>1</v>
          </cell>
          <cell r="J1095" t="str">
            <v>684件</v>
          </cell>
          <cell r="K1095">
            <v>27.5298</v>
          </cell>
        </row>
        <row r="1096">
          <cell r="A1096" t="str">
            <v>01.06.04.004</v>
          </cell>
          <cell r="B1096" t="str">
            <v>6486司机座泡沫</v>
          </cell>
          <cell r="C1096" t="str">
            <v>1.06</v>
          </cell>
          <cell r="D1096" t="str">
            <v>潍坊荣昌公司</v>
          </cell>
          <cell r="E1096" t="str">
            <v>件</v>
          </cell>
          <cell r="F1096">
            <v>309</v>
          </cell>
          <cell r="G1096" t="str">
            <v>件</v>
          </cell>
          <cell r="H1096" t="str">
            <v>309</v>
          </cell>
          <cell r="I1096" t="str">
            <v>1</v>
          </cell>
          <cell r="J1096" t="str">
            <v>309件</v>
          </cell>
          <cell r="K1096">
            <v>29.0841</v>
          </cell>
        </row>
        <row r="1097">
          <cell r="A1097" t="str">
            <v>01.06.04.005</v>
          </cell>
          <cell r="B1097" t="str">
            <v>6486副司机座泡沫</v>
          </cell>
          <cell r="C1097" t="str">
            <v>1.06</v>
          </cell>
          <cell r="D1097" t="str">
            <v>潍坊荣昌公司</v>
          </cell>
          <cell r="E1097" t="str">
            <v>件</v>
          </cell>
          <cell r="F1097">
            <v>348</v>
          </cell>
          <cell r="G1097" t="str">
            <v>件</v>
          </cell>
          <cell r="H1097" t="str">
            <v>348</v>
          </cell>
          <cell r="I1097" t="str">
            <v>1</v>
          </cell>
          <cell r="J1097" t="str">
            <v>348件</v>
          </cell>
          <cell r="K1097">
            <v>29.5309</v>
          </cell>
        </row>
        <row r="1098">
          <cell r="A1098" t="str">
            <v>01.06.04.027</v>
          </cell>
          <cell r="B1098" t="str">
            <v>6486前翻10人三人背泡沫</v>
          </cell>
          <cell r="C1098" t="str">
            <v>1.06</v>
          </cell>
          <cell r="D1098" t="str">
            <v>潍坊荣昌公司</v>
          </cell>
          <cell r="E1098" t="str">
            <v>件</v>
          </cell>
          <cell r="F1098">
            <v>206</v>
          </cell>
          <cell r="G1098" t="str">
            <v>件</v>
          </cell>
          <cell r="H1098" t="str">
            <v>206</v>
          </cell>
          <cell r="I1098" t="str">
            <v>1</v>
          </cell>
          <cell r="J1098" t="str">
            <v>206件</v>
          </cell>
          <cell r="K1098">
            <v>57.1428</v>
          </cell>
        </row>
        <row r="1099">
          <cell r="A1099" t="str">
            <v>01.06.04.028</v>
          </cell>
          <cell r="B1099" t="str">
            <v>6486前翻10人三人座泡沫</v>
          </cell>
          <cell r="C1099" t="str">
            <v>1.06</v>
          </cell>
          <cell r="D1099" t="str">
            <v>潍坊荣昌公司</v>
          </cell>
          <cell r="E1099" t="str">
            <v>件</v>
          </cell>
          <cell r="F1099">
            <v>57</v>
          </cell>
          <cell r="G1099" t="str">
            <v>件</v>
          </cell>
          <cell r="H1099" t="str">
            <v>57</v>
          </cell>
          <cell r="I1099" t="str">
            <v>1</v>
          </cell>
          <cell r="J1099" t="str">
            <v>57件</v>
          </cell>
          <cell r="K1099">
            <v>54.4185</v>
          </cell>
        </row>
        <row r="1100">
          <cell r="A1100" t="str">
            <v>01.06.04.038</v>
          </cell>
          <cell r="B1100" t="str">
            <v>6486三点式六人座泡沫</v>
          </cell>
          <cell r="C1100" t="str">
            <v>1.06</v>
          </cell>
          <cell r="D1100" t="str">
            <v>潍坊荣昌公司</v>
          </cell>
          <cell r="E1100" t="str">
            <v>件</v>
          </cell>
          <cell r="F1100">
            <v>303</v>
          </cell>
          <cell r="G1100" t="str">
            <v>件</v>
          </cell>
          <cell r="H1100" t="str">
            <v>303</v>
          </cell>
          <cell r="I1100" t="str">
            <v>1</v>
          </cell>
          <cell r="J1100" t="str">
            <v>303件</v>
          </cell>
          <cell r="K1100">
            <v>28.1282</v>
          </cell>
        </row>
        <row r="1101">
          <cell r="A1101" t="str">
            <v>01.06.04.039</v>
          </cell>
          <cell r="B1101" t="str">
            <v>6486三点式六人背泡沫</v>
          </cell>
          <cell r="C1101" t="str">
            <v>1.06</v>
          </cell>
          <cell r="D1101" t="str">
            <v>潍坊荣昌公司</v>
          </cell>
          <cell r="E1101" t="str">
            <v>件</v>
          </cell>
          <cell r="F1101">
            <v>163</v>
          </cell>
          <cell r="G1101" t="str">
            <v>件</v>
          </cell>
          <cell r="H1101" t="str">
            <v>163</v>
          </cell>
          <cell r="I1101" t="str">
            <v>1</v>
          </cell>
          <cell r="J1101" t="str">
            <v>163件</v>
          </cell>
          <cell r="K1101">
            <v>53.9315</v>
          </cell>
        </row>
        <row r="1102">
          <cell r="A1102" t="str">
            <v>01.06.05.012</v>
          </cell>
          <cell r="B1102" t="str">
            <v>M4司机座垫泡沫</v>
          </cell>
          <cell r="C1102" t="str">
            <v>1.06</v>
          </cell>
          <cell r="D1102" t="str">
            <v>潍坊荣昌公司</v>
          </cell>
          <cell r="E1102" t="str">
            <v>件</v>
          </cell>
          <cell r="F1102">
            <v>2603</v>
          </cell>
          <cell r="G1102" t="str">
            <v>件</v>
          </cell>
          <cell r="H1102" t="str">
            <v>2,603</v>
          </cell>
          <cell r="I1102" t="str">
            <v>1</v>
          </cell>
          <cell r="J1102" t="str">
            <v>2603件</v>
          </cell>
          <cell r="K1102">
            <v>14.9901</v>
          </cell>
        </row>
        <row r="1103">
          <cell r="A1103" t="str">
            <v>01.06.05.013</v>
          </cell>
          <cell r="B1103" t="str">
            <v>M4下卧铺泡沫</v>
          </cell>
          <cell r="C1103" t="str">
            <v>1.06</v>
          </cell>
          <cell r="D1103" t="str">
            <v>潍坊荣昌公司</v>
          </cell>
          <cell r="E1103" t="str">
            <v>件</v>
          </cell>
          <cell r="F1103">
            <v>2345</v>
          </cell>
          <cell r="G1103" t="str">
            <v>件</v>
          </cell>
          <cell r="H1103" t="str">
            <v>2,345</v>
          </cell>
          <cell r="I1103" t="str">
            <v>1</v>
          </cell>
          <cell r="J1103" t="str">
            <v>2345件</v>
          </cell>
          <cell r="K1103">
            <v>58.9042</v>
          </cell>
        </row>
        <row r="1104">
          <cell r="A1104" t="str">
            <v>01.06.05.014</v>
          </cell>
          <cell r="B1104" t="str">
            <v>M4司机靠背泡沫</v>
          </cell>
          <cell r="C1104" t="str">
            <v>1.06</v>
          </cell>
          <cell r="D1104" t="str">
            <v>潍坊荣昌公司</v>
          </cell>
          <cell r="E1104" t="str">
            <v>件</v>
          </cell>
          <cell r="F1104">
            <v>2652</v>
          </cell>
          <cell r="G1104" t="str">
            <v>件</v>
          </cell>
          <cell r="H1104" t="str">
            <v>2,652</v>
          </cell>
          <cell r="I1104" t="str">
            <v>1</v>
          </cell>
          <cell r="J1104" t="str">
            <v>2652件</v>
          </cell>
          <cell r="K1104">
            <v>22.3807</v>
          </cell>
        </row>
        <row r="1105">
          <cell r="A1105" t="str">
            <v>01.06.08.001</v>
          </cell>
          <cell r="B1105" t="str">
            <v>M4正司机背轻卡泡沫</v>
          </cell>
          <cell r="C1105" t="str">
            <v>1.06</v>
          </cell>
          <cell r="D1105" t="str">
            <v>潍坊荣昌公司</v>
          </cell>
          <cell r="E1105" t="str">
            <v>件</v>
          </cell>
          <cell r="F1105">
            <v>8302</v>
          </cell>
          <cell r="G1105" t="str">
            <v>件</v>
          </cell>
          <cell r="H1105" t="str">
            <v>8,302</v>
          </cell>
          <cell r="I1105" t="str">
            <v>1</v>
          </cell>
          <cell r="J1105" t="str">
            <v>8302件</v>
          </cell>
          <cell r="K1105">
            <v>20.2586</v>
          </cell>
        </row>
        <row r="1106">
          <cell r="A1106" t="str">
            <v>01.06.08.002</v>
          </cell>
          <cell r="B1106" t="str">
            <v>M4正司机座轻卡泡沫</v>
          </cell>
          <cell r="C1106" t="str">
            <v>1.06</v>
          </cell>
          <cell r="D1106" t="str">
            <v>潍坊荣昌公司</v>
          </cell>
          <cell r="E1106" t="str">
            <v>件</v>
          </cell>
          <cell r="F1106">
            <v>7823</v>
          </cell>
          <cell r="G1106" t="str">
            <v>件</v>
          </cell>
          <cell r="H1106" t="str">
            <v>7,823</v>
          </cell>
          <cell r="I1106" t="str">
            <v>1</v>
          </cell>
          <cell r="J1106" t="str">
            <v>7823件</v>
          </cell>
          <cell r="K1106">
            <v>20.3628</v>
          </cell>
        </row>
        <row r="1107">
          <cell r="A1107" t="str">
            <v>01.06.08.003</v>
          </cell>
          <cell r="B1107" t="str">
            <v>M4副司机背轻卡泡沫</v>
          </cell>
          <cell r="C1107" t="str">
            <v>1.06</v>
          </cell>
          <cell r="D1107" t="str">
            <v>潍坊荣昌公司</v>
          </cell>
          <cell r="E1107" t="str">
            <v>件</v>
          </cell>
          <cell r="F1107">
            <v>9692</v>
          </cell>
          <cell r="G1107" t="str">
            <v>件</v>
          </cell>
          <cell r="H1107" t="str">
            <v>9,692</v>
          </cell>
          <cell r="I1107" t="str">
            <v>1</v>
          </cell>
          <cell r="J1107" t="str">
            <v>9692件</v>
          </cell>
          <cell r="K1107">
            <v>20.5153</v>
          </cell>
        </row>
        <row r="1108">
          <cell r="A1108" t="str">
            <v>01.06.08.004</v>
          </cell>
          <cell r="B1108" t="str">
            <v>M4-2060副司机小背轻卡泡沫</v>
          </cell>
          <cell r="C1108" t="str">
            <v>1.06</v>
          </cell>
          <cell r="D1108" t="str">
            <v>潍坊荣昌公司</v>
          </cell>
          <cell r="E1108" t="str">
            <v>件</v>
          </cell>
          <cell r="F1108">
            <v>6717</v>
          </cell>
          <cell r="G1108" t="str">
            <v>件</v>
          </cell>
          <cell r="H1108" t="str">
            <v>6,717</v>
          </cell>
          <cell r="I1108" t="str">
            <v>1</v>
          </cell>
          <cell r="J1108" t="str">
            <v>6717件</v>
          </cell>
          <cell r="K1108">
            <v>10.0943</v>
          </cell>
        </row>
        <row r="1109">
          <cell r="A1109" t="str">
            <v>01.06.08.005</v>
          </cell>
          <cell r="B1109" t="str">
            <v>M4-2060副司机座轻卡泡沫</v>
          </cell>
          <cell r="C1109" t="str">
            <v>1.06</v>
          </cell>
          <cell r="D1109" t="str">
            <v>潍坊荣昌公司</v>
          </cell>
          <cell r="E1109" t="str">
            <v>件</v>
          </cell>
          <cell r="F1109">
            <v>6430</v>
          </cell>
          <cell r="G1109" t="str">
            <v>件</v>
          </cell>
          <cell r="H1109" t="str">
            <v>6,430</v>
          </cell>
          <cell r="I1109" t="str">
            <v>1</v>
          </cell>
          <cell r="J1109" t="str">
            <v>6430件</v>
          </cell>
          <cell r="K1109">
            <v>58.0134</v>
          </cell>
        </row>
        <row r="1110">
          <cell r="A1110" t="str">
            <v>01.06.08.006</v>
          </cell>
          <cell r="B1110" t="str">
            <v>M4-1800副司机小背轻卡泡沫</v>
          </cell>
          <cell r="C1110" t="str">
            <v>1.06</v>
          </cell>
          <cell r="D1110" t="str">
            <v>潍坊荣昌公司</v>
          </cell>
          <cell r="E1110" t="str">
            <v>件</v>
          </cell>
          <cell r="F1110">
            <v>2645</v>
          </cell>
          <cell r="G1110" t="str">
            <v>件</v>
          </cell>
          <cell r="H1110" t="str">
            <v>2,645</v>
          </cell>
          <cell r="I1110" t="str">
            <v>1</v>
          </cell>
          <cell r="J1110" t="str">
            <v>2645件</v>
          </cell>
          <cell r="K1110">
            <v>8.4854</v>
          </cell>
        </row>
        <row r="1111">
          <cell r="A1111" t="str">
            <v>01.06.08.007</v>
          </cell>
          <cell r="B1111" t="str">
            <v>M4-1880副司机座轻卡泡沫</v>
          </cell>
          <cell r="C1111" t="str">
            <v>1.06</v>
          </cell>
          <cell r="D1111" t="str">
            <v>潍坊荣昌公司</v>
          </cell>
          <cell r="E1111" t="str">
            <v>件</v>
          </cell>
          <cell r="F1111">
            <v>2516</v>
          </cell>
          <cell r="G1111" t="str">
            <v>件</v>
          </cell>
          <cell r="H1111" t="str">
            <v>2,516</v>
          </cell>
          <cell r="I1111" t="str">
            <v>1</v>
          </cell>
          <cell r="J1111" t="str">
            <v>2516件</v>
          </cell>
          <cell r="K1111">
            <v>54.2573</v>
          </cell>
        </row>
        <row r="1112">
          <cell r="A1112" t="str">
            <v>01.06.08.008</v>
          </cell>
          <cell r="B1112" t="str">
            <v>2060卧铺合棉泡沫</v>
          </cell>
          <cell r="C1112" t="str">
            <v>1.06</v>
          </cell>
          <cell r="D1112" t="str">
            <v>潍坊荣昌公司</v>
          </cell>
          <cell r="E1112" t="str">
            <v>件</v>
          </cell>
          <cell r="F1112">
            <v>1531</v>
          </cell>
          <cell r="G1112" t="str">
            <v>件</v>
          </cell>
          <cell r="H1112" t="str">
            <v>1,531</v>
          </cell>
          <cell r="I1112" t="str">
            <v>1</v>
          </cell>
          <cell r="J1112" t="str">
            <v>1531件</v>
          </cell>
          <cell r="K1112">
            <v>58.5484</v>
          </cell>
        </row>
        <row r="1113">
          <cell r="A1113" t="str">
            <v>01.06.08.009</v>
          </cell>
          <cell r="B1113" t="str">
            <v>1880卧铺合棉泡沫</v>
          </cell>
          <cell r="C1113" t="str">
            <v>1.06</v>
          </cell>
          <cell r="D1113" t="str">
            <v>潍坊荣昌公司</v>
          </cell>
          <cell r="E1113" t="str">
            <v>件</v>
          </cell>
          <cell r="F1113">
            <v>302</v>
          </cell>
          <cell r="G1113" t="str">
            <v>件</v>
          </cell>
          <cell r="H1113" t="str">
            <v>302</v>
          </cell>
          <cell r="I1113" t="str">
            <v>1</v>
          </cell>
          <cell r="J1113" t="str">
            <v>302件</v>
          </cell>
          <cell r="K1113">
            <v>44.0147</v>
          </cell>
        </row>
        <row r="1114">
          <cell r="A1114" t="str">
            <v>01.06.08.010</v>
          </cell>
          <cell r="B1114" t="str">
            <v>M4-1730副司机座泡沫</v>
          </cell>
          <cell r="C1114" t="str">
            <v>1.06</v>
          </cell>
          <cell r="D1114" t="str">
            <v>潍坊荣昌公司</v>
          </cell>
          <cell r="E1114" t="str">
            <v>件</v>
          </cell>
          <cell r="F1114">
            <v>4</v>
          </cell>
          <cell r="G1114" t="str">
            <v>件</v>
          </cell>
          <cell r="H1114" t="str">
            <v>4</v>
          </cell>
          <cell r="I1114" t="str">
            <v>1</v>
          </cell>
          <cell r="J1114" t="str">
            <v>4件</v>
          </cell>
          <cell r="K1114">
            <v>43.4103</v>
          </cell>
        </row>
        <row r="1115">
          <cell r="A1115" t="str">
            <v>01.06.08.011</v>
          </cell>
          <cell r="B1115" t="str">
            <v>M4-1730小背泡沫总成</v>
          </cell>
          <cell r="C1115" t="str">
            <v>1.06</v>
          </cell>
          <cell r="D1115" t="str">
            <v>潍坊荣昌公司</v>
          </cell>
          <cell r="E1115" t="str">
            <v>件</v>
          </cell>
          <cell r="F1115">
            <v>1</v>
          </cell>
          <cell r="G1115" t="str">
            <v>件</v>
          </cell>
          <cell r="H1115" t="str">
            <v>1</v>
          </cell>
          <cell r="I1115" t="str">
            <v>1</v>
          </cell>
          <cell r="J1115" t="str">
            <v>1件</v>
          </cell>
          <cell r="K1115">
            <v>5.8259</v>
          </cell>
        </row>
        <row r="1116">
          <cell r="A1116" t="str">
            <v>01.06.10.002</v>
          </cell>
          <cell r="B1116" t="str">
            <v>D03司机座泡沫</v>
          </cell>
          <cell r="C1116" t="str">
            <v>2.14</v>
          </cell>
          <cell r="D1116" t="str">
            <v>长春荣昌公司</v>
          </cell>
          <cell r="E1116" t="str">
            <v>件</v>
          </cell>
          <cell r="F1116">
            <v>50</v>
          </cell>
          <cell r="G1116" t="str">
            <v>件</v>
          </cell>
          <cell r="H1116" t="str">
            <v>50</v>
          </cell>
          <cell r="I1116" t="str">
            <v>1</v>
          </cell>
          <cell r="J1116" t="str">
            <v>50件</v>
          </cell>
          <cell r="K1116">
            <v>14.6998</v>
          </cell>
        </row>
        <row r="1117">
          <cell r="A1117" t="str">
            <v>01.06.11.001</v>
          </cell>
          <cell r="B1117" t="str">
            <v>H3改型正司机背泡沫</v>
          </cell>
          <cell r="C1117" t="str">
            <v>2.51</v>
          </cell>
          <cell r="D1117" t="str">
            <v>天津光华智能库</v>
          </cell>
          <cell r="E1117" t="str">
            <v>件</v>
          </cell>
          <cell r="F1117">
            <v>-7</v>
          </cell>
          <cell r="G1117" t="str">
            <v>件</v>
          </cell>
          <cell r="H1117" t="str">
            <v>-7</v>
          </cell>
          <cell r="I1117" t="str">
            <v>1</v>
          </cell>
          <cell r="J1117" t="str">
            <v>-7件</v>
          </cell>
          <cell r="K1117">
            <v>29.1202</v>
          </cell>
        </row>
        <row r="1118">
          <cell r="A1118" t="str">
            <v>01.06.11.002</v>
          </cell>
          <cell r="B1118" t="str">
            <v>H3改型正司机垫泡沫</v>
          </cell>
          <cell r="C1118" t="str">
            <v>2.51</v>
          </cell>
          <cell r="D1118" t="str">
            <v>天津光华智能库</v>
          </cell>
          <cell r="E1118" t="str">
            <v>件</v>
          </cell>
          <cell r="F1118">
            <v>-59</v>
          </cell>
          <cell r="G1118" t="str">
            <v>件</v>
          </cell>
          <cell r="H1118" t="str">
            <v>-59</v>
          </cell>
          <cell r="I1118" t="str">
            <v>1</v>
          </cell>
          <cell r="J1118" t="str">
            <v>-59件</v>
          </cell>
          <cell r="K1118">
            <v>17.2912</v>
          </cell>
        </row>
        <row r="1119">
          <cell r="A1119" t="str">
            <v>01.06.11.003</v>
          </cell>
          <cell r="B1119" t="str">
            <v>H3改型副司机背泡沫</v>
          </cell>
          <cell r="C1119" t="str">
            <v>2.51</v>
          </cell>
          <cell r="D1119" t="str">
            <v>天津光华智能库</v>
          </cell>
          <cell r="E1119" t="str">
            <v>件</v>
          </cell>
          <cell r="F1119">
            <v>-11</v>
          </cell>
          <cell r="G1119" t="str">
            <v>件</v>
          </cell>
          <cell r="H1119" t="str">
            <v>-11</v>
          </cell>
          <cell r="I1119" t="str">
            <v>1</v>
          </cell>
          <cell r="J1119" t="str">
            <v>-11件</v>
          </cell>
          <cell r="K1119">
            <v>29.2899</v>
          </cell>
        </row>
        <row r="1120">
          <cell r="A1120" t="str">
            <v>01.06.11.004</v>
          </cell>
          <cell r="B1120" t="str">
            <v>H3改型副司机垫泡沫</v>
          </cell>
          <cell r="C1120" t="str">
            <v>2.51</v>
          </cell>
          <cell r="D1120" t="str">
            <v>天津光华智能库</v>
          </cell>
          <cell r="E1120" t="str">
            <v>件</v>
          </cell>
          <cell r="F1120">
            <v>2</v>
          </cell>
          <cell r="G1120" t="str">
            <v>件</v>
          </cell>
          <cell r="H1120" t="str">
            <v>2</v>
          </cell>
          <cell r="I1120" t="str">
            <v>1</v>
          </cell>
          <cell r="J1120" t="str">
            <v>2件</v>
          </cell>
          <cell r="K1120">
            <v>17.3258</v>
          </cell>
        </row>
        <row r="1121">
          <cell r="A1121" t="str">
            <v>01.06.11.005</v>
          </cell>
          <cell r="B1121" t="str">
            <v>H3改型中间背泡沫</v>
          </cell>
          <cell r="C1121" t="str">
            <v>2.51</v>
          </cell>
          <cell r="D1121" t="str">
            <v>天津光华智能库</v>
          </cell>
          <cell r="E1121" t="str">
            <v>件</v>
          </cell>
          <cell r="F1121">
            <v>115</v>
          </cell>
          <cell r="G1121" t="str">
            <v>件</v>
          </cell>
          <cell r="H1121" t="str">
            <v>115</v>
          </cell>
          <cell r="I1121" t="str">
            <v>1</v>
          </cell>
          <cell r="J1121" t="str">
            <v>115件</v>
          </cell>
          <cell r="K1121">
            <v>10.347</v>
          </cell>
        </row>
        <row r="1122">
          <cell r="A1122" t="str">
            <v>01.06.12.001</v>
          </cell>
          <cell r="B1122" t="str">
            <v>H4A升级正司机靠背泡沫</v>
          </cell>
          <cell r="C1122" t="str">
            <v>2.51</v>
          </cell>
          <cell r="D1122" t="str">
            <v>天津光华智能库</v>
          </cell>
          <cell r="E1122" t="str">
            <v>件</v>
          </cell>
          <cell r="F1122">
            <v>716</v>
          </cell>
          <cell r="G1122" t="str">
            <v>件</v>
          </cell>
          <cell r="H1122" t="str">
            <v>716</v>
          </cell>
          <cell r="I1122" t="str">
            <v>1</v>
          </cell>
          <cell r="J1122" t="str">
            <v>716件</v>
          </cell>
          <cell r="K1122">
            <v>29.756</v>
          </cell>
        </row>
        <row r="1123">
          <cell r="A1123" t="str">
            <v>01.06.12.002</v>
          </cell>
          <cell r="B1123" t="str">
            <v>H4A升级正司机坐垫泡沫</v>
          </cell>
          <cell r="C1123" t="str">
            <v>2.51</v>
          </cell>
          <cell r="D1123" t="str">
            <v>天津光华智能库</v>
          </cell>
          <cell r="E1123" t="str">
            <v>件</v>
          </cell>
          <cell r="F1123">
            <v>854</v>
          </cell>
          <cell r="G1123" t="str">
            <v>件</v>
          </cell>
          <cell r="H1123" t="str">
            <v>854</v>
          </cell>
          <cell r="I1123" t="str">
            <v>1</v>
          </cell>
          <cell r="J1123" t="str">
            <v>854件</v>
          </cell>
          <cell r="K1123">
            <v>16.2962</v>
          </cell>
        </row>
        <row r="1124">
          <cell r="A1124" t="str">
            <v>01.06.12.002A</v>
          </cell>
          <cell r="B1124" t="str">
            <v>H4A升级正司机坐垫泡沫（改型）</v>
          </cell>
          <cell r="C1124" t="str">
            <v>2.51</v>
          </cell>
          <cell r="D1124" t="str">
            <v>天津光华智能库</v>
          </cell>
          <cell r="E1124" t="str">
            <v>件</v>
          </cell>
          <cell r="F1124">
            <v>20</v>
          </cell>
          <cell r="G1124" t="str">
            <v>件</v>
          </cell>
          <cell r="H1124" t="str">
            <v>20</v>
          </cell>
          <cell r="I1124" t="str">
            <v>1</v>
          </cell>
          <cell r="J1124" t="str">
            <v>20件</v>
          </cell>
          <cell r="K1124">
            <v>15.0036</v>
          </cell>
        </row>
        <row r="1125">
          <cell r="A1125" t="str">
            <v>01.06.12.003</v>
          </cell>
          <cell r="B1125" t="str">
            <v>H4A升级副司机靠背泡沫</v>
          </cell>
          <cell r="C1125" t="str">
            <v>2.51</v>
          </cell>
          <cell r="D1125" t="str">
            <v>天津光华智能库</v>
          </cell>
          <cell r="E1125" t="str">
            <v>件</v>
          </cell>
          <cell r="F1125">
            <v>929</v>
          </cell>
          <cell r="G1125" t="str">
            <v>件</v>
          </cell>
          <cell r="H1125" t="str">
            <v>929</v>
          </cell>
          <cell r="I1125" t="str">
            <v>1</v>
          </cell>
          <cell r="J1125" t="str">
            <v>929件</v>
          </cell>
          <cell r="K1125">
            <v>29.7424</v>
          </cell>
        </row>
        <row r="1126">
          <cell r="A1126" t="str">
            <v>01.06.12.004</v>
          </cell>
          <cell r="B1126" t="str">
            <v>H4A升级副司机坐垫泡沫</v>
          </cell>
          <cell r="C1126" t="str">
            <v>2.51</v>
          </cell>
          <cell r="D1126" t="str">
            <v>天津光华智能库</v>
          </cell>
          <cell r="E1126" t="str">
            <v>件</v>
          </cell>
          <cell r="F1126">
            <v>1028</v>
          </cell>
          <cell r="G1126" t="str">
            <v>件</v>
          </cell>
          <cell r="H1126" t="str">
            <v>1,028</v>
          </cell>
          <cell r="I1126" t="str">
            <v>1</v>
          </cell>
          <cell r="J1126" t="str">
            <v>1028件</v>
          </cell>
          <cell r="K1126">
            <v>17.9557</v>
          </cell>
        </row>
        <row r="1127">
          <cell r="A1127" t="str">
            <v>01.06.12.005</v>
          </cell>
          <cell r="B1127" t="str">
            <v>福田H4上卧铺泡沫总成</v>
          </cell>
          <cell r="C1127" t="str">
            <v>2.51</v>
          </cell>
          <cell r="D1127" t="str">
            <v>天津光华智能库</v>
          </cell>
          <cell r="E1127" t="str">
            <v>件</v>
          </cell>
          <cell r="F1127">
            <v>3394</v>
          </cell>
          <cell r="G1127" t="str">
            <v>件</v>
          </cell>
          <cell r="H1127" t="str">
            <v>3,394</v>
          </cell>
          <cell r="I1127" t="str">
            <v>1</v>
          </cell>
          <cell r="J1127" t="str">
            <v>3394件</v>
          </cell>
          <cell r="K1127">
            <v>53.522</v>
          </cell>
        </row>
        <row r="1128">
          <cell r="A1128" t="str">
            <v>01.06.12.006</v>
          </cell>
          <cell r="B1128" t="str">
            <v>福田H4下卧铺泡沫总成右</v>
          </cell>
          <cell r="C1128" t="str">
            <v>2.51</v>
          </cell>
          <cell r="D1128" t="str">
            <v>天津光华智能库</v>
          </cell>
          <cell r="E1128" t="str">
            <v>件</v>
          </cell>
          <cell r="F1128">
            <v>-99</v>
          </cell>
          <cell r="G1128" t="str">
            <v>件</v>
          </cell>
          <cell r="H1128" t="str">
            <v>-99</v>
          </cell>
          <cell r="I1128" t="str">
            <v>1</v>
          </cell>
          <cell r="J1128" t="str">
            <v>-99件</v>
          </cell>
          <cell r="K1128">
            <v>25.91</v>
          </cell>
        </row>
        <row r="1129">
          <cell r="A1129" t="str">
            <v>01.06.12.006A</v>
          </cell>
          <cell r="B1129" t="str">
            <v>福田H4下卧铺泡沫加宽右</v>
          </cell>
          <cell r="C1129" t="str">
            <v>2.51</v>
          </cell>
          <cell r="D1129" t="str">
            <v>天津光华智能库</v>
          </cell>
          <cell r="E1129" t="str">
            <v>件</v>
          </cell>
          <cell r="F1129">
            <v>3</v>
          </cell>
          <cell r="G1129" t="str">
            <v>件</v>
          </cell>
          <cell r="H1129" t="str">
            <v>3</v>
          </cell>
          <cell r="I1129" t="str">
            <v>1</v>
          </cell>
          <cell r="J1129" t="str">
            <v>3件</v>
          </cell>
          <cell r="K1129">
            <v>57.712</v>
          </cell>
        </row>
        <row r="1130">
          <cell r="A1130" t="str">
            <v>01.06.12.007</v>
          </cell>
          <cell r="B1130" t="str">
            <v>福田H4下卧铺泡沫总成左</v>
          </cell>
          <cell r="C1130" t="str">
            <v>2.51</v>
          </cell>
          <cell r="D1130" t="str">
            <v>天津光华智能库</v>
          </cell>
          <cell r="E1130" t="str">
            <v>件</v>
          </cell>
          <cell r="F1130">
            <v>-102</v>
          </cell>
          <cell r="G1130" t="str">
            <v>件</v>
          </cell>
          <cell r="H1130" t="str">
            <v>-102</v>
          </cell>
          <cell r="I1130" t="str">
            <v>1</v>
          </cell>
          <cell r="J1130" t="str">
            <v>-102件</v>
          </cell>
          <cell r="K1130">
            <v>38.4961</v>
          </cell>
        </row>
        <row r="1131">
          <cell r="A1131" t="str">
            <v>01.06.12.007A</v>
          </cell>
          <cell r="B1131" t="str">
            <v>福田H4下卧铺泡沫加宽左</v>
          </cell>
          <cell r="C1131" t="str">
            <v>2.51</v>
          </cell>
          <cell r="D1131" t="str">
            <v>天津光华智能库</v>
          </cell>
          <cell r="E1131" t="str">
            <v>件</v>
          </cell>
          <cell r="F1131">
            <v>2</v>
          </cell>
          <cell r="G1131" t="str">
            <v>件</v>
          </cell>
          <cell r="H1131" t="str">
            <v>2</v>
          </cell>
          <cell r="I1131" t="str">
            <v>1</v>
          </cell>
          <cell r="J1131" t="str">
            <v>2件</v>
          </cell>
          <cell r="K1131">
            <v>58.8091</v>
          </cell>
        </row>
        <row r="1132">
          <cell r="A1132" t="str">
            <v>01.06.12.010</v>
          </cell>
          <cell r="B1132" t="str">
            <v>H4中长车身下卧铺翻转块泡沫</v>
          </cell>
          <cell r="C1132" t="str">
            <v>2.51</v>
          </cell>
          <cell r="D1132" t="str">
            <v>天津光华智能库</v>
          </cell>
          <cell r="E1132" t="str">
            <v>件</v>
          </cell>
          <cell r="F1132">
            <v>-76</v>
          </cell>
          <cell r="G1132" t="str">
            <v>件</v>
          </cell>
          <cell r="H1132" t="str">
            <v>-76</v>
          </cell>
          <cell r="I1132" t="str">
            <v>1</v>
          </cell>
          <cell r="J1132" t="str">
            <v>-76件</v>
          </cell>
          <cell r="K1132">
            <v>8.7272</v>
          </cell>
        </row>
        <row r="1133">
          <cell r="A1133" t="str">
            <v>01.06.12.011</v>
          </cell>
          <cell r="B1133" t="str">
            <v>福田H4中长车下卧铺左泡沫</v>
          </cell>
          <cell r="C1133" t="str">
            <v>2.51</v>
          </cell>
          <cell r="D1133" t="str">
            <v>天津光华智能库</v>
          </cell>
          <cell r="E1133" t="str">
            <v>件</v>
          </cell>
          <cell r="F1133">
            <v>-30</v>
          </cell>
          <cell r="G1133" t="str">
            <v>件</v>
          </cell>
          <cell r="H1133" t="str">
            <v>-30</v>
          </cell>
          <cell r="I1133" t="str">
            <v>1</v>
          </cell>
          <cell r="J1133" t="str">
            <v>-30件</v>
          </cell>
          <cell r="K1133">
            <v>23.6794</v>
          </cell>
        </row>
        <row r="1134">
          <cell r="A1134" t="str">
            <v>01.06.12.012</v>
          </cell>
          <cell r="B1134" t="str">
            <v>福田H4中长车下卧铺右泡沫</v>
          </cell>
          <cell r="C1134" t="str">
            <v>2.51</v>
          </cell>
          <cell r="D1134" t="str">
            <v>天津光华智能库</v>
          </cell>
          <cell r="E1134" t="str">
            <v>件</v>
          </cell>
          <cell r="F1134">
            <v>-25</v>
          </cell>
          <cell r="G1134" t="str">
            <v>件</v>
          </cell>
          <cell r="H1134" t="str">
            <v>-25</v>
          </cell>
          <cell r="I1134" t="str">
            <v>1</v>
          </cell>
          <cell r="J1134" t="str">
            <v>-25件</v>
          </cell>
          <cell r="K1134">
            <v>23.5653</v>
          </cell>
        </row>
        <row r="1135">
          <cell r="A1135" t="str">
            <v>01.06.12.013</v>
          </cell>
          <cell r="B1135" t="str">
            <v>H4GTL下卧铺右泡沫</v>
          </cell>
          <cell r="C1135" t="str">
            <v>2.51</v>
          </cell>
          <cell r="D1135" t="str">
            <v>天津光华智能库</v>
          </cell>
          <cell r="E1135" t="str">
            <v>件</v>
          </cell>
          <cell r="F1135">
            <v>-735</v>
          </cell>
          <cell r="G1135" t="str">
            <v>件</v>
          </cell>
          <cell r="H1135" t="str">
            <v>-735</v>
          </cell>
          <cell r="I1135" t="str">
            <v>1</v>
          </cell>
          <cell r="J1135" t="str">
            <v>-735件</v>
          </cell>
          <cell r="K1135">
            <v>79.1897</v>
          </cell>
        </row>
        <row r="1136">
          <cell r="A1136" t="str">
            <v>01.06.12.014</v>
          </cell>
          <cell r="B1136" t="str">
            <v>H4GTL下卧铺左泡沫</v>
          </cell>
          <cell r="C1136" t="str">
            <v>2.51</v>
          </cell>
          <cell r="D1136" t="str">
            <v>天津光华智能库</v>
          </cell>
          <cell r="E1136" t="str">
            <v>件</v>
          </cell>
          <cell r="F1136">
            <v>-675</v>
          </cell>
          <cell r="G1136" t="str">
            <v>件</v>
          </cell>
          <cell r="H1136" t="str">
            <v>-675</v>
          </cell>
          <cell r="I1136" t="str">
            <v>1</v>
          </cell>
          <cell r="J1136" t="str">
            <v>-675件</v>
          </cell>
          <cell r="K1136">
            <v>74.8924</v>
          </cell>
        </row>
        <row r="1137">
          <cell r="A1137" t="str">
            <v>01.06.12.015</v>
          </cell>
          <cell r="B1137" t="str">
            <v>H4GTL下卧铺中泡沫</v>
          </cell>
          <cell r="C1137" t="str">
            <v>2.51</v>
          </cell>
          <cell r="D1137" t="str">
            <v>天津光华智能库</v>
          </cell>
          <cell r="E1137" t="str">
            <v>件</v>
          </cell>
          <cell r="F1137">
            <v>-707</v>
          </cell>
          <cell r="G1137" t="str">
            <v>件</v>
          </cell>
          <cell r="H1137" t="str">
            <v>-707</v>
          </cell>
          <cell r="I1137" t="str">
            <v>1</v>
          </cell>
          <cell r="J1137" t="str">
            <v>-707件</v>
          </cell>
          <cell r="K1137">
            <v>20.054</v>
          </cell>
        </row>
        <row r="1138">
          <cell r="A1138" t="str">
            <v>01.06.12.018</v>
          </cell>
          <cell r="B1138" t="str">
            <v>H4中长车身上卧铺泡沫</v>
          </cell>
          <cell r="C1138" t="str">
            <v>2.51</v>
          </cell>
          <cell r="D1138" t="str">
            <v>天津光华智能库</v>
          </cell>
          <cell r="E1138" t="str">
            <v>件</v>
          </cell>
          <cell r="F1138">
            <v>-19</v>
          </cell>
          <cell r="G1138" t="str">
            <v>件</v>
          </cell>
          <cell r="H1138" t="str">
            <v>-19</v>
          </cell>
          <cell r="I1138" t="str">
            <v>1</v>
          </cell>
          <cell r="J1138" t="str">
            <v>-19件</v>
          </cell>
          <cell r="K1138">
            <v>39.23</v>
          </cell>
        </row>
        <row r="1139">
          <cell r="A1139" t="str">
            <v>01.06.13.001</v>
          </cell>
          <cell r="B1139" t="str">
            <v>C50EB后排座垫发泡总成厚</v>
          </cell>
          <cell r="C1139" t="str">
            <v>2.51</v>
          </cell>
          <cell r="D1139" t="str">
            <v>天津光华智能库</v>
          </cell>
          <cell r="E1139" t="str">
            <v>件</v>
          </cell>
          <cell r="F1139">
            <v>-49</v>
          </cell>
          <cell r="G1139" t="str">
            <v>件</v>
          </cell>
          <cell r="H1139" t="str">
            <v>-49</v>
          </cell>
          <cell r="I1139" t="str">
            <v>1</v>
          </cell>
          <cell r="J1139" t="str">
            <v>-49件</v>
          </cell>
          <cell r="K1139">
            <v>78.5161</v>
          </cell>
        </row>
        <row r="1140">
          <cell r="A1140" t="str">
            <v>01.06.13.002</v>
          </cell>
          <cell r="B1140" t="str">
            <v>C50E靠背合棉800无扶手</v>
          </cell>
          <cell r="C1140" t="str">
            <v>2.51</v>
          </cell>
          <cell r="D1140" t="str">
            <v>天津光华智能库</v>
          </cell>
          <cell r="E1140" t="str">
            <v>件</v>
          </cell>
          <cell r="F1140">
            <v>-9</v>
          </cell>
          <cell r="G1140" t="str">
            <v>件</v>
          </cell>
          <cell r="H1140" t="str">
            <v>-9</v>
          </cell>
          <cell r="I1140" t="str">
            <v>1</v>
          </cell>
          <cell r="J1140" t="str">
            <v>-9件</v>
          </cell>
          <cell r="K1140">
            <v>39.0525</v>
          </cell>
        </row>
        <row r="1141">
          <cell r="A1141" t="str">
            <v>01.06.13.003</v>
          </cell>
          <cell r="B1141" t="str">
            <v>C50E40靠背合棉总成700</v>
          </cell>
          <cell r="C1141" t="str">
            <v>2.51</v>
          </cell>
          <cell r="D1141" t="str">
            <v>天津光华智能库</v>
          </cell>
          <cell r="E1141" t="str">
            <v>件</v>
          </cell>
          <cell r="F1141">
            <v>9</v>
          </cell>
          <cell r="G1141" t="str">
            <v>件</v>
          </cell>
          <cell r="H1141" t="str">
            <v>9</v>
          </cell>
          <cell r="I1141" t="str">
            <v>1</v>
          </cell>
          <cell r="J1141" t="str">
            <v>9件</v>
          </cell>
          <cell r="K1141">
            <v>24.6073</v>
          </cell>
        </row>
        <row r="1142">
          <cell r="A1142" t="str">
            <v>01.06.14.001</v>
          </cell>
          <cell r="B1142" t="str">
            <v>B40V泡沫前座椅左右垫泡沫</v>
          </cell>
          <cell r="C1142" t="str">
            <v>2.51</v>
          </cell>
          <cell r="D1142" t="str">
            <v>天津光华智能库</v>
          </cell>
          <cell r="E1142" t="str">
            <v>件</v>
          </cell>
          <cell r="F1142">
            <v>47</v>
          </cell>
          <cell r="G1142" t="str">
            <v>件</v>
          </cell>
          <cell r="H1142" t="str">
            <v>47</v>
          </cell>
          <cell r="I1142" t="str">
            <v>1</v>
          </cell>
          <cell r="J1142" t="str">
            <v>47件</v>
          </cell>
          <cell r="K1142">
            <v>23.955</v>
          </cell>
        </row>
        <row r="1143">
          <cell r="A1143" t="str">
            <v>01.06.14.002</v>
          </cell>
          <cell r="B1143" t="str">
            <v>B40S司机背泡沫</v>
          </cell>
          <cell r="C1143" t="str">
            <v>2.51</v>
          </cell>
          <cell r="D1143" t="str">
            <v>天津光华智能库</v>
          </cell>
          <cell r="E1143" t="str">
            <v>件</v>
          </cell>
          <cell r="F1143">
            <v>8</v>
          </cell>
          <cell r="G1143" t="str">
            <v>件</v>
          </cell>
          <cell r="H1143" t="str">
            <v>8</v>
          </cell>
          <cell r="I1143" t="str">
            <v>1</v>
          </cell>
          <cell r="J1143" t="str">
            <v>8件</v>
          </cell>
          <cell r="K1143">
            <v>27.4168</v>
          </cell>
        </row>
        <row r="1144">
          <cell r="A1144" t="str">
            <v>01.06.14.003</v>
          </cell>
          <cell r="B1144" t="str">
            <v>B40L四分靠背合棉总成</v>
          </cell>
          <cell r="C1144" t="str">
            <v>2.51</v>
          </cell>
          <cell r="D1144" t="str">
            <v>天津光华智能库</v>
          </cell>
          <cell r="E1144" t="str">
            <v>件</v>
          </cell>
          <cell r="F1144">
            <v>43</v>
          </cell>
          <cell r="G1144" t="str">
            <v>件</v>
          </cell>
          <cell r="H1144" t="str">
            <v>43</v>
          </cell>
          <cell r="I1144" t="str">
            <v>1</v>
          </cell>
          <cell r="J1144" t="str">
            <v>43件</v>
          </cell>
          <cell r="K1144">
            <v>32.3351</v>
          </cell>
        </row>
        <row r="1145">
          <cell r="A1145" t="str">
            <v>01.06.14.004</v>
          </cell>
          <cell r="B1145" t="str">
            <v>B40L四分座垫合棉总成</v>
          </cell>
          <cell r="C1145" t="str">
            <v>2.51</v>
          </cell>
          <cell r="D1145" t="str">
            <v>天津光华智能库</v>
          </cell>
          <cell r="E1145" t="str">
            <v>件</v>
          </cell>
          <cell r="F1145">
            <v>86</v>
          </cell>
          <cell r="G1145" t="str">
            <v>件</v>
          </cell>
          <cell r="H1145" t="str">
            <v>86</v>
          </cell>
          <cell r="I1145" t="str">
            <v>1</v>
          </cell>
          <cell r="J1145" t="str">
            <v>86件</v>
          </cell>
          <cell r="K1145">
            <v>23.8987</v>
          </cell>
        </row>
        <row r="1146">
          <cell r="A1146" t="str">
            <v>01.06.14.005</v>
          </cell>
          <cell r="B1146" t="str">
            <v>B40L六分座垫合棉总成</v>
          </cell>
          <cell r="C1146" t="str">
            <v>2.51</v>
          </cell>
          <cell r="D1146" t="str">
            <v>天津光华智能库</v>
          </cell>
          <cell r="E1146" t="str">
            <v>件</v>
          </cell>
          <cell r="F1146">
            <v>-21</v>
          </cell>
          <cell r="G1146" t="str">
            <v>件</v>
          </cell>
          <cell r="H1146" t="str">
            <v>-21</v>
          </cell>
          <cell r="I1146" t="str">
            <v>1</v>
          </cell>
          <cell r="J1146" t="str">
            <v>-21件</v>
          </cell>
          <cell r="K1146">
            <v>63.6681</v>
          </cell>
        </row>
        <row r="1147">
          <cell r="A1147" t="str">
            <v>01.06.14.006</v>
          </cell>
          <cell r="B1147" t="str">
            <v>B40L六分靠背合棉总成</v>
          </cell>
          <cell r="C1147" t="str">
            <v>2.51</v>
          </cell>
          <cell r="D1147" t="str">
            <v>天津光华智能库</v>
          </cell>
          <cell r="E1147" t="str">
            <v>件</v>
          </cell>
          <cell r="F1147">
            <v>49</v>
          </cell>
          <cell r="G1147" t="str">
            <v>件</v>
          </cell>
          <cell r="H1147" t="str">
            <v>49</v>
          </cell>
          <cell r="I1147" t="str">
            <v>1</v>
          </cell>
          <cell r="J1147" t="str">
            <v>49件</v>
          </cell>
          <cell r="K1147">
            <v>71.4688</v>
          </cell>
        </row>
        <row r="1148">
          <cell r="A1148" t="str">
            <v>01.06.14.007</v>
          </cell>
          <cell r="B1148" t="str">
            <v>北汽B40V泡沫后排背泡沫</v>
          </cell>
          <cell r="C1148" t="str">
            <v>2.51</v>
          </cell>
          <cell r="D1148" t="str">
            <v>天津光华智能库</v>
          </cell>
          <cell r="E1148" t="str">
            <v>件</v>
          </cell>
          <cell r="F1148">
            <v>7</v>
          </cell>
          <cell r="G1148" t="str">
            <v>件</v>
          </cell>
          <cell r="H1148" t="str">
            <v>7</v>
          </cell>
          <cell r="I1148" t="str">
            <v>1</v>
          </cell>
          <cell r="J1148" t="str">
            <v>7件</v>
          </cell>
          <cell r="K1148">
            <v>44.4108</v>
          </cell>
        </row>
        <row r="1149">
          <cell r="A1149" t="str">
            <v>01.06.14.008</v>
          </cell>
          <cell r="B1149" t="str">
            <v>北汽B40V泡沫后排座垫泡沫</v>
          </cell>
          <cell r="C1149" t="str">
            <v>2.51</v>
          </cell>
          <cell r="D1149" t="str">
            <v>天津光华智能库</v>
          </cell>
          <cell r="E1149" t="str">
            <v>件</v>
          </cell>
          <cell r="F1149">
            <v>7</v>
          </cell>
          <cell r="G1149" t="str">
            <v>件</v>
          </cell>
          <cell r="H1149" t="str">
            <v>7</v>
          </cell>
          <cell r="I1149" t="str">
            <v>1</v>
          </cell>
          <cell r="J1149" t="str">
            <v>7件</v>
          </cell>
          <cell r="K1149">
            <v>33.98</v>
          </cell>
        </row>
        <row r="1150">
          <cell r="A1150" t="str">
            <v>01.06.14.009</v>
          </cell>
          <cell r="B1150" t="str">
            <v>B40中期改款四分背</v>
          </cell>
          <cell r="C1150" t="str">
            <v>2.51</v>
          </cell>
          <cell r="D1150" t="str">
            <v>天津光华智能库</v>
          </cell>
          <cell r="E1150" t="str">
            <v>件</v>
          </cell>
          <cell r="F1150">
            <v>2690</v>
          </cell>
          <cell r="G1150" t="str">
            <v>件</v>
          </cell>
          <cell r="H1150" t="str">
            <v>2,690</v>
          </cell>
          <cell r="I1150" t="str">
            <v>1</v>
          </cell>
          <cell r="J1150" t="str">
            <v>2690件</v>
          </cell>
          <cell r="K1150">
            <v>25.3518</v>
          </cell>
        </row>
        <row r="1151">
          <cell r="A1151" t="str">
            <v>01.06.14.010</v>
          </cell>
          <cell r="B1151" t="str">
            <v>B40中期改款四分座</v>
          </cell>
          <cell r="C1151" t="str">
            <v>2.51</v>
          </cell>
          <cell r="D1151" t="str">
            <v>天津光华智能库</v>
          </cell>
          <cell r="E1151" t="str">
            <v>件</v>
          </cell>
          <cell r="F1151">
            <v>-370</v>
          </cell>
          <cell r="G1151" t="str">
            <v>件</v>
          </cell>
          <cell r="H1151" t="str">
            <v>-370</v>
          </cell>
          <cell r="I1151" t="str">
            <v>1</v>
          </cell>
          <cell r="J1151" t="str">
            <v>-370件</v>
          </cell>
          <cell r="K1151">
            <v>23.427</v>
          </cell>
        </row>
        <row r="1152">
          <cell r="A1152" t="str">
            <v>01.06.14.010A</v>
          </cell>
          <cell r="B1152" t="str">
            <v>B40中期改款四分座（新）</v>
          </cell>
          <cell r="C1152" t="str">
            <v>2.51</v>
          </cell>
          <cell r="D1152" t="str">
            <v>天津光华智能库</v>
          </cell>
          <cell r="E1152" t="str">
            <v>件</v>
          </cell>
          <cell r="F1152">
            <v>2945</v>
          </cell>
          <cell r="G1152" t="str">
            <v>件</v>
          </cell>
          <cell r="H1152" t="str">
            <v>2,945</v>
          </cell>
          <cell r="I1152" t="str">
            <v>1</v>
          </cell>
          <cell r="J1152" t="str">
            <v>2945件</v>
          </cell>
          <cell r="K1152">
            <v>24.0782</v>
          </cell>
        </row>
        <row r="1153">
          <cell r="A1153" t="str">
            <v>01.06.14.011</v>
          </cell>
          <cell r="B1153" t="str">
            <v>B40中期改款六分背</v>
          </cell>
          <cell r="C1153" t="str">
            <v>2.51</v>
          </cell>
          <cell r="D1153" t="str">
            <v>天津光华智能库</v>
          </cell>
          <cell r="E1153" t="str">
            <v>件</v>
          </cell>
          <cell r="F1153">
            <v>2840</v>
          </cell>
          <cell r="G1153" t="str">
            <v>件</v>
          </cell>
          <cell r="H1153" t="str">
            <v>2,840</v>
          </cell>
          <cell r="I1153" t="str">
            <v>1</v>
          </cell>
          <cell r="J1153" t="str">
            <v>2840件</v>
          </cell>
          <cell r="K1153">
            <v>40.1042</v>
          </cell>
        </row>
        <row r="1154">
          <cell r="A1154" t="str">
            <v>01.06.14.012</v>
          </cell>
          <cell r="B1154" t="str">
            <v>B40中期改款六分座</v>
          </cell>
          <cell r="C1154" t="str">
            <v>2.51</v>
          </cell>
          <cell r="D1154" t="str">
            <v>天津光华智能库</v>
          </cell>
          <cell r="E1154" t="str">
            <v>件</v>
          </cell>
          <cell r="F1154">
            <v>-621</v>
          </cell>
          <cell r="G1154" t="str">
            <v>件</v>
          </cell>
          <cell r="H1154" t="str">
            <v>-621</v>
          </cell>
          <cell r="I1154" t="str">
            <v>1</v>
          </cell>
          <cell r="J1154" t="str">
            <v>-621件</v>
          </cell>
          <cell r="K1154">
            <v>37.8167</v>
          </cell>
        </row>
        <row r="1155">
          <cell r="A1155" t="str">
            <v>01.06.14.012A</v>
          </cell>
          <cell r="B1155" t="str">
            <v>B40中期改款六分座（新）</v>
          </cell>
          <cell r="C1155" t="str">
            <v>2.51</v>
          </cell>
          <cell r="D1155" t="str">
            <v>天津光华智能库</v>
          </cell>
          <cell r="E1155" t="str">
            <v>件</v>
          </cell>
          <cell r="F1155">
            <v>3018</v>
          </cell>
          <cell r="G1155" t="str">
            <v>件</v>
          </cell>
          <cell r="H1155" t="str">
            <v>3,018</v>
          </cell>
          <cell r="I1155" t="str">
            <v>1</v>
          </cell>
          <cell r="J1155" t="str">
            <v>3018件</v>
          </cell>
          <cell r="K1155">
            <v>35.2117</v>
          </cell>
        </row>
        <row r="1156">
          <cell r="A1156" t="str">
            <v>01.06.16.002</v>
          </cell>
          <cell r="B1156" t="str">
            <v>J6F中间背泡沫</v>
          </cell>
          <cell r="C1156" t="str">
            <v>1.06</v>
          </cell>
          <cell r="D1156" t="str">
            <v>潍坊荣昌公司</v>
          </cell>
          <cell r="E1156" t="str">
            <v>件</v>
          </cell>
          <cell r="F1156">
            <v>2202</v>
          </cell>
          <cell r="G1156" t="str">
            <v>件</v>
          </cell>
          <cell r="H1156" t="str">
            <v>2,202</v>
          </cell>
          <cell r="I1156" t="str">
            <v>1</v>
          </cell>
          <cell r="J1156" t="str">
            <v>2202件</v>
          </cell>
          <cell r="K1156">
            <v>13.785</v>
          </cell>
        </row>
        <row r="1157">
          <cell r="A1157" t="str">
            <v>01.06.16.004</v>
          </cell>
          <cell r="B1157" t="str">
            <v>J6F副司机背</v>
          </cell>
          <cell r="C1157" t="str">
            <v>1.06</v>
          </cell>
          <cell r="D1157" t="str">
            <v>潍坊荣昌公司</v>
          </cell>
          <cell r="E1157" t="str">
            <v>件</v>
          </cell>
          <cell r="F1157">
            <v>5</v>
          </cell>
          <cell r="G1157" t="str">
            <v>件</v>
          </cell>
          <cell r="H1157" t="str">
            <v>5</v>
          </cell>
          <cell r="I1157" t="str">
            <v>1</v>
          </cell>
          <cell r="J1157" t="str">
            <v>5件</v>
          </cell>
          <cell r="K1157">
            <v>22.772</v>
          </cell>
        </row>
        <row r="1158">
          <cell r="A1158" t="str">
            <v>01.06.16.006</v>
          </cell>
          <cell r="B1158" t="str">
            <v>J6F副司机座泡沫</v>
          </cell>
          <cell r="C1158" t="str">
            <v>1.06</v>
          </cell>
          <cell r="D1158" t="str">
            <v>潍坊荣昌公司</v>
          </cell>
          <cell r="E1158" t="str">
            <v>件</v>
          </cell>
          <cell r="F1158">
            <v>-72</v>
          </cell>
          <cell r="G1158" t="str">
            <v>件</v>
          </cell>
          <cell r="H1158" t="str">
            <v>-72</v>
          </cell>
          <cell r="I1158" t="str">
            <v>1</v>
          </cell>
          <cell r="J1158" t="str">
            <v>-72件</v>
          </cell>
          <cell r="K1158">
            <v>44.13</v>
          </cell>
        </row>
        <row r="1159">
          <cell r="A1159" t="str">
            <v>01.06.16.007</v>
          </cell>
          <cell r="B1159" t="str">
            <v>J6FAA95副背</v>
          </cell>
          <cell r="C1159" t="str">
            <v>1.06</v>
          </cell>
          <cell r="D1159" t="str">
            <v>潍坊荣昌公司</v>
          </cell>
          <cell r="E1159" t="str">
            <v>件</v>
          </cell>
          <cell r="F1159">
            <v>59</v>
          </cell>
          <cell r="G1159" t="str">
            <v>件</v>
          </cell>
          <cell r="H1159" t="str">
            <v>59</v>
          </cell>
          <cell r="I1159" t="str">
            <v>1</v>
          </cell>
          <cell r="J1159" t="str">
            <v>59件</v>
          </cell>
          <cell r="K1159">
            <v>23.3573</v>
          </cell>
        </row>
        <row r="1160">
          <cell r="A1160" t="str">
            <v>01.06.16.008</v>
          </cell>
          <cell r="B1160" t="str">
            <v>J6F小背泡沫</v>
          </cell>
          <cell r="C1160" t="str">
            <v>1.06</v>
          </cell>
          <cell r="D1160" t="str">
            <v>潍坊荣昌公司</v>
          </cell>
          <cell r="E1160" t="str">
            <v>件</v>
          </cell>
          <cell r="F1160">
            <v>2059</v>
          </cell>
          <cell r="G1160" t="str">
            <v>件</v>
          </cell>
          <cell r="H1160" t="str">
            <v>2,059</v>
          </cell>
          <cell r="I1160" t="str">
            <v>1</v>
          </cell>
          <cell r="J1160" t="str">
            <v>2059件</v>
          </cell>
          <cell r="K1160">
            <v>8.1938</v>
          </cell>
        </row>
        <row r="1161">
          <cell r="A1161" t="str">
            <v>01.06.16.009</v>
          </cell>
          <cell r="B1161" t="str">
            <v>J6FAA95正座泡沫</v>
          </cell>
          <cell r="C1161" t="str">
            <v>1.06</v>
          </cell>
          <cell r="D1161" t="str">
            <v>潍坊荣昌公司</v>
          </cell>
          <cell r="E1161" t="str">
            <v>件</v>
          </cell>
          <cell r="F1161">
            <v>47</v>
          </cell>
          <cell r="G1161" t="str">
            <v>件</v>
          </cell>
          <cell r="H1161" t="str">
            <v>47</v>
          </cell>
          <cell r="I1161" t="str">
            <v>1</v>
          </cell>
          <cell r="J1161" t="str">
            <v>47件</v>
          </cell>
          <cell r="K1161">
            <v>19.926</v>
          </cell>
        </row>
        <row r="1162">
          <cell r="A1162" t="str">
            <v>01.06.16.010</v>
          </cell>
          <cell r="B1162" t="str">
            <v>J6FAA95正背泡沫</v>
          </cell>
          <cell r="C1162" t="str">
            <v>1.06</v>
          </cell>
          <cell r="D1162" t="str">
            <v>潍坊荣昌公司</v>
          </cell>
          <cell r="E1162" t="str">
            <v>件</v>
          </cell>
          <cell r="F1162">
            <v>80</v>
          </cell>
          <cell r="G1162" t="str">
            <v>件</v>
          </cell>
          <cell r="H1162" t="str">
            <v>80</v>
          </cell>
          <cell r="I1162" t="str">
            <v>1</v>
          </cell>
          <cell r="J1162" t="str">
            <v>80件</v>
          </cell>
          <cell r="K1162">
            <v>23.4994</v>
          </cell>
        </row>
        <row r="1163">
          <cell r="A1163" t="str">
            <v>01.06.16.011</v>
          </cell>
          <cell r="B1163" t="str">
            <v>J6FAA95副座泡沫</v>
          </cell>
          <cell r="C1163" t="str">
            <v>1.06</v>
          </cell>
          <cell r="D1163" t="str">
            <v>潍坊荣昌公司</v>
          </cell>
          <cell r="E1163" t="str">
            <v>件</v>
          </cell>
          <cell r="F1163">
            <v>26</v>
          </cell>
          <cell r="G1163" t="str">
            <v>件</v>
          </cell>
          <cell r="H1163" t="str">
            <v>26</v>
          </cell>
          <cell r="I1163" t="str">
            <v>1</v>
          </cell>
          <cell r="J1163" t="str">
            <v>26件</v>
          </cell>
          <cell r="K1163">
            <v>46.2296</v>
          </cell>
        </row>
        <row r="1164">
          <cell r="A1164" t="str">
            <v>01.06.16.012</v>
          </cell>
          <cell r="B1164" t="str">
            <v>J6F BA95前座副靠背泡沫总成</v>
          </cell>
          <cell r="C1164" t="str">
            <v>1.06</v>
          </cell>
          <cell r="D1164" t="str">
            <v>潍坊荣昌公司</v>
          </cell>
          <cell r="E1164" t="str">
            <v>件</v>
          </cell>
          <cell r="F1164">
            <v>35</v>
          </cell>
          <cell r="G1164" t="str">
            <v>件</v>
          </cell>
          <cell r="H1164" t="str">
            <v>35</v>
          </cell>
          <cell r="I1164" t="str">
            <v>1</v>
          </cell>
          <cell r="J1164" t="str">
            <v>35件</v>
          </cell>
          <cell r="K1164">
            <v>19.9153</v>
          </cell>
        </row>
        <row r="1165">
          <cell r="A1165" t="str">
            <v>01.06.16.013</v>
          </cell>
          <cell r="B1165" t="str">
            <v>J6F BA95前座副座垫泡沫总成</v>
          </cell>
          <cell r="C1165" t="str">
            <v>1.06</v>
          </cell>
          <cell r="D1165" t="str">
            <v>潍坊荣昌公司</v>
          </cell>
          <cell r="E1165" t="str">
            <v>件</v>
          </cell>
          <cell r="F1165">
            <v>159</v>
          </cell>
          <cell r="G1165" t="str">
            <v>件</v>
          </cell>
          <cell r="H1165" t="str">
            <v>159</v>
          </cell>
          <cell r="I1165" t="str">
            <v>1</v>
          </cell>
          <cell r="J1165" t="str">
            <v>159件</v>
          </cell>
          <cell r="K1165">
            <v>49.9393</v>
          </cell>
        </row>
        <row r="1166">
          <cell r="A1166" t="str">
            <v>01.06.16.014</v>
          </cell>
          <cell r="B1166" t="str">
            <v>J6F BA95驾驶员靠背泡沫总成</v>
          </cell>
          <cell r="C1166" t="str">
            <v>1.06</v>
          </cell>
          <cell r="D1166" t="str">
            <v>潍坊荣昌公司</v>
          </cell>
          <cell r="E1166" t="str">
            <v>件</v>
          </cell>
          <cell r="F1166">
            <v>44</v>
          </cell>
          <cell r="G1166" t="str">
            <v>件</v>
          </cell>
          <cell r="H1166" t="str">
            <v>44</v>
          </cell>
          <cell r="I1166" t="str">
            <v>1</v>
          </cell>
          <cell r="J1166" t="str">
            <v>44件</v>
          </cell>
          <cell r="K1166">
            <v>19.0862</v>
          </cell>
        </row>
        <row r="1167">
          <cell r="A1167" t="str">
            <v>01.06.16.015</v>
          </cell>
          <cell r="B1167" t="str">
            <v>J6F BA95驾驶员座垫泡沫总成</v>
          </cell>
          <cell r="C1167" t="str">
            <v>1.06</v>
          </cell>
          <cell r="D1167" t="str">
            <v>潍坊荣昌公司</v>
          </cell>
          <cell r="E1167" t="str">
            <v>件</v>
          </cell>
          <cell r="F1167">
            <v>61</v>
          </cell>
          <cell r="G1167" t="str">
            <v>件</v>
          </cell>
          <cell r="H1167" t="str">
            <v>61</v>
          </cell>
          <cell r="I1167" t="str">
            <v>1</v>
          </cell>
          <cell r="J1167" t="str">
            <v>61件</v>
          </cell>
          <cell r="K1167">
            <v>24.8401</v>
          </cell>
        </row>
        <row r="1168">
          <cell r="A1168" t="str">
            <v>01.06.18.001</v>
          </cell>
          <cell r="B1168" t="str">
            <v>虎V驾驶员靠背泡沫总成</v>
          </cell>
          <cell r="C1168" t="str">
            <v>1.06</v>
          </cell>
          <cell r="D1168" t="str">
            <v>潍坊荣昌公司</v>
          </cell>
          <cell r="E1168" t="str">
            <v>件</v>
          </cell>
          <cell r="F1168">
            <v>4647</v>
          </cell>
          <cell r="G1168" t="str">
            <v>件</v>
          </cell>
          <cell r="H1168" t="str">
            <v>4,647</v>
          </cell>
          <cell r="I1168" t="str">
            <v>1</v>
          </cell>
          <cell r="J1168" t="str">
            <v>4647件</v>
          </cell>
          <cell r="K1168">
            <v>22.1197</v>
          </cell>
        </row>
        <row r="1169">
          <cell r="A1169" t="str">
            <v>01.06.18.002</v>
          </cell>
          <cell r="B1169" t="str">
            <v>虎V驾驶员座垫泡沫总成</v>
          </cell>
          <cell r="C1169" t="str">
            <v>1.06</v>
          </cell>
          <cell r="D1169" t="str">
            <v>潍坊荣昌公司</v>
          </cell>
          <cell r="E1169" t="str">
            <v>件</v>
          </cell>
          <cell r="F1169">
            <v>4767</v>
          </cell>
          <cell r="G1169" t="str">
            <v>件</v>
          </cell>
          <cell r="H1169" t="str">
            <v>4,767</v>
          </cell>
          <cell r="I1169" t="str">
            <v>1</v>
          </cell>
          <cell r="J1169" t="str">
            <v>4767件</v>
          </cell>
          <cell r="K1169">
            <v>20.2853</v>
          </cell>
        </row>
        <row r="1170">
          <cell r="A1170" t="str">
            <v>01.06.18.003</v>
          </cell>
          <cell r="B1170" t="str">
            <v>虎V前座副靠背泡沫总成</v>
          </cell>
          <cell r="C1170" t="str">
            <v>1.06</v>
          </cell>
          <cell r="D1170" t="str">
            <v>潍坊荣昌公司</v>
          </cell>
          <cell r="E1170" t="str">
            <v>件</v>
          </cell>
          <cell r="F1170">
            <v>4719</v>
          </cell>
          <cell r="G1170" t="str">
            <v>件</v>
          </cell>
          <cell r="H1170" t="str">
            <v>4,719</v>
          </cell>
          <cell r="I1170" t="str">
            <v>1</v>
          </cell>
          <cell r="J1170" t="str">
            <v>4719件</v>
          </cell>
          <cell r="K1170">
            <v>23.9857</v>
          </cell>
        </row>
        <row r="1171">
          <cell r="A1171" t="str">
            <v>01.06.18.004</v>
          </cell>
          <cell r="B1171" t="str">
            <v>虎V副驾驶员座垫泡沫总成</v>
          </cell>
          <cell r="C1171" t="str">
            <v>1.06</v>
          </cell>
          <cell r="D1171" t="str">
            <v>潍坊荣昌公司</v>
          </cell>
          <cell r="E1171" t="str">
            <v>件</v>
          </cell>
          <cell r="F1171">
            <v>4426</v>
          </cell>
          <cell r="G1171" t="str">
            <v>件</v>
          </cell>
          <cell r="H1171" t="str">
            <v>4,426</v>
          </cell>
          <cell r="I1171" t="str">
            <v>1</v>
          </cell>
          <cell r="J1171" t="str">
            <v>4426件</v>
          </cell>
          <cell r="K1171">
            <v>65.6162</v>
          </cell>
        </row>
        <row r="1172">
          <cell r="A1172" t="str">
            <v>01.07.01.004</v>
          </cell>
          <cell r="B1172" t="str">
            <v>11款司机座布套02.02.0680B</v>
          </cell>
          <cell r="C1172" t="str">
            <v>2.51</v>
          </cell>
          <cell r="D1172" t="str">
            <v>天津光华智能库</v>
          </cell>
          <cell r="E1172" t="str">
            <v>件</v>
          </cell>
          <cell r="F1172">
            <v>-99</v>
          </cell>
          <cell r="G1172" t="str">
            <v>件</v>
          </cell>
          <cell r="H1172" t="str">
            <v>-99</v>
          </cell>
          <cell r="I1172" t="str">
            <v>1</v>
          </cell>
          <cell r="J1172" t="str">
            <v>-99件</v>
          </cell>
          <cell r="K1172">
            <v>21.9191</v>
          </cell>
        </row>
        <row r="1173">
          <cell r="A1173" t="str">
            <v>01.07.01.005</v>
          </cell>
          <cell r="B1173" t="str">
            <v>11款副司机背布套02.02.0680A</v>
          </cell>
          <cell r="C1173" t="str">
            <v>2.51</v>
          </cell>
          <cell r="D1173" t="str">
            <v>天津光华智能库</v>
          </cell>
          <cell r="E1173" t="str">
            <v>件</v>
          </cell>
          <cell r="F1173">
            <v>315</v>
          </cell>
          <cell r="G1173" t="str">
            <v>件</v>
          </cell>
          <cell r="H1173" t="str">
            <v>315</v>
          </cell>
          <cell r="I1173" t="str">
            <v>1</v>
          </cell>
          <cell r="J1173" t="str">
            <v>315件</v>
          </cell>
          <cell r="K1173">
            <v>24.2366</v>
          </cell>
        </row>
        <row r="1174">
          <cell r="A1174" t="str">
            <v>01.07.01.006</v>
          </cell>
          <cell r="B1174" t="str">
            <v>H2司机座布套02.02.0491B</v>
          </cell>
          <cell r="C1174" t="str">
            <v>2.51</v>
          </cell>
          <cell r="D1174" t="str">
            <v>天津光华智能库</v>
          </cell>
          <cell r="E1174" t="str">
            <v>件</v>
          </cell>
          <cell r="F1174">
            <v>-68</v>
          </cell>
          <cell r="G1174" t="str">
            <v>件</v>
          </cell>
          <cell r="H1174" t="str">
            <v>-68</v>
          </cell>
          <cell r="I1174" t="str">
            <v>1</v>
          </cell>
          <cell r="J1174" t="str">
            <v>-68件</v>
          </cell>
          <cell r="K1174">
            <v>7.174</v>
          </cell>
        </row>
        <row r="1175">
          <cell r="A1175" t="str">
            <v>01.07.01.007</v>
          </cell>
          <cell r="B1175" t="str">
            <v>H2副司机背布套02.02.0491A</v>
          </cell>
          <cell r="C1175" t="str">
            <v>2.51</v>
          </cell>
          <cell r="D1175" t="str">
            <v>天津光华智能库</v>
          </cell>
          <cell r="E1175" t="str">
            <v>件</v>
          </cell>
          <cell r="F1175">
            <v>429</v>
          </cell>
          <cell r="G1175" t="str">
            <v>件</v>
          </cell>
          <cell r="H1175" t="str">
            <v>429</v>
          </cell>
          <cell r="I1175" t="str">
            <v>1</v>
          </cell>
          <cell r="J1175" t="str">
            <v>429件</v>
          </cell>
          <cell r="K1175">
            <v>19.9291</v>
          </cell>
        </row>
        <row r="1176">
          <cell r="A1176" t="str">
            <v>01.07.01.009</v>
          </cell>
          <cell r="B1176" t="str">
            <v>11款扶手布套02.02.0680C</v>
          </cell>
          <cell r="C1176" t="str">
            <v>2.51</v>
          </cell>
          <cell r="D1176" t="str">
            <v>天津光华智能库</v>
          </cell>
          <cell r="E1176" t="str">
            <v>件</v>
          </cell>
          <cell r="F1176">
            <v>-43</v>
          </cell>
          <cell r="G1176" t="str">
            <v>件</v>
          </cell>
          <cell r="H1176" t="str">
            <v>-43</v>
          </cell>
          <cell r="I1176" t="str">
            <v>1</v>
          </cell>
          <cell r="J1176" t="str">
            <v>-43件</v>
          </cell>
          <cell r="K1176">
            <v>3.3873</v>
          </cell>
        </row>
        <row r="1177">
          <cell r="A1177" t="str">
            <v>01.07.01.009A</v>
          </cell>
          <cell r="B1177" t="str">
            <v>11款扶手布套（新）</v>
          </cell>
          <cell r="C1177" t="str">
            <v>2.51</v>
          </cell>
          <cell r="D1177" t="str">
            <v>天津光华智能库</v>
          </cell>
          <cell r="E1177" t="str">
            <v>件</v>
          </cell>
          <cell r="F1177">
            <v>6</v>
          </cell>
          <cell r="G1177" t="str">
            <v>件</v>
          </cell>
          <cell r="H1177" t="str">
            <v>6</v>
          </cell>
          <cell r="I1177" t="str">
            <v>1</v>
          </cell>
          <cell r="J1177" t="str">
            <v>6件</v>
          </cell>
          <cell r="K1177">
            <v>3.7583</v>
          </cell>
        </row>
        <row r="1178">
          <cell r="A1178" t="str">
            <v>01.07.01.012</v>
          </cell>
          <cell r="B1178" t="str">
            <v>11款中间座布套02.02.0683B</v>
          </cell>
          <cell r="C1178" t="str">
            <v>2.51</v>
          </cell>
          <cell r="D1178" t="str">
            <v>天津光华智能库</v>
          </cell>
          <cell r="E1178" t="str">
            <v>件</v>
          </cell>
          <cell r="F1178">
            <v>-20</v>
          </cell>
          <cell r="G1178" t="str">
            <v>件</v>
          </cell>
          <cell r="H1178" t="str">
            <v>-20</v>
          </cell>
          <cell r="I1178" t="str">
            <v>1</v>
          </cell>
          <cell r="J1178" t="str">
            <v>-20件</v>
          </cell>
          <cell r="K1178">
            <v>20.0965</v>
          </cell>
        </row>
        <row r="1179">
          <cell r="A1179" t="str">
            <v>01.07.01.013</v>
          </cell>
          <cell r="B1179" t="str">
            <v>11款卧铺布套02.02.0690</v>
          </cell>
          <cell r="C1179" t="str">
            <v>2.51</v>
          </cell>
          <cell r="D1179" t="str">
            <v>天津光华智能库</v>
          </cell>
          <cell r="E1179" t="str">
            <v>件</v>
          </cell>
          <cell r="F1179">
            <v>-2</v>
          </cell>
          <cell r="G1179" t="str">
            <v>件</v>
          </cell>
          <cell r="H1179" t="str">
            <v>-2</v>
          </cell>
          <cell r="I1179" t="str">
            <v>1</v>
          </cell>
          <cell r="J1179" t="str">
            <v>-2件</v>
          </cell>
          <cell r="K1179">
            <v>39.9009</v>
          </cell>
        </row>
        <row r="1180">
          <cell r="A1180" t="str">
            <v>01.07.01.014</v>
          </cell>
          <cell r="B1180" t="str">
            <v>H4吊铺布套02.02.0825</v>
          </cell>
          <cell r="C1180" t="str">
            <v>2.51</v>
          </cell>
          <cell r="D1180" t="str">
            <v>天津光华智能库</v>
          </cell>
          <cell r="E1180" t="str">
            <v>件</v>
          </cell>
          <cell r="F1180">
            <v>38</v>
          </cell>
          <cell r="G1180" t="str">
            <v>件</v>
          </cell>
          <cell r="H1180" t="str">
            <v>38</v>
          </cell>
          <cell r="I1180" t="str">
            <v>1</v>
          </cell>
          <cell r="J1180" t="str">
            <v>38件</v>
          </cell>
          <cell r="K1180">
            <v>114.7515</v>
          </cell>
        </row>
        <row r="1181">
          <cell r="A1181" t="str">
            <v>01.07.01.015</v>
          </cell>
          <cell r="B1181" t="str">
            <v>H4卧铺布套02.02.0826</v>
          </cell>
          <cell r="C1181" t="str">
            <v>2.51</v>
          </cell>
          <cell r="D1181" t="str">
            <v>天津光华智能库</v>
          </cell>
          <cell r="E1181" t="str">
            <v>件</v>
          </cell>
          <cell r="F1181">
            <v>-35</v>
          </cell>
          <cell r="G1181" t="str">
            <v>件</v>
          </cell>
          <cell r="H1181" t="str">
            <v>-35</v>
          </cell>
          <cell r="I1181" t="str">
            <v>1</v>
          </cell>
          <cell r="J1181" t="str">
            <v>-35件</v>
          </cell>
          <cell r="K1181">
            <v>161.348</v>
          </cell>
        </row>
        <row r="1182">
          <cell r="A1182" t="str">
            <v>01.07.01.015A</v>
          </cell>
          <cell r="B1182" t="str">
            <v>H4-B卧铺布套</v>
          </cell>
          <cell r="C1182" t="str">
            <v>2.51</v>
          </cell>
          <cell r="D1182" t="str">
            <v>天津光华智能库</v>
          </cell>
          <cell r="E1182" t="str">
            <v>件</v>
          </cell>
          <cell r="F1182">
            <v>-220</v>
          </cell>
          <cell r="G1182" t="str">
            <v>件</v>
          </cell>
          <cell r="H1182" t="str">
            <v>-220</v>
          </cell>
          <cell r="I1182" t="str">
            <v>1</v>
          </cell>
          <cell r="J1182" t="str">
            <v>-220件</v>
          </cell>
          <cell r="K1182">
            <v>71.9762</v>
          </cell>
        </row>
        <row r="1183">
          <cell r="A1183" t="str">
            <v>01.07.01.017</v>
          </cell>
          <cell r="B1183" t="str">
            <v>11款中间背布套02.02.0683A</v>
          </cell>
          <cell r="C1183" t="str">
            <v>2.51</v>
          </cell>
          <cell r="D1183" t="str">
            <v>天津光华智能库</v>
          </cell>
          <cell r="E1183" t="str">
            <v>件</v>
          </cell>
          <cell r="F1183">
            <v>-22</v>
          </cell>
          <cell r="G1183" t="str">
            <v>件</v>
          </cell>
          <cell r="H1183" t="str">
            <v>-22</v>
          </cell>
          <cell r="I1183" t="str">
            <v>1</v>
          </cell>
          <cell r="J1183" t="str">
            <v>-22件</v>
          </cell>
          <cell r="K1183">
            <v>9.4441</v>
          </cell>
        </row>
        <row r="1184">
          <cell r="A1184" t="str">
            <v>01.07.01.018</v>
          </cell>
          <cell r="B1184" t="str">
            <v>2280革卧布套02.02.0660</v>
          </cell>
          <cell r="C1184" t="str">
            <v>2.51</v>
          </cell>
          <cell r="D1184" t="str">
            <v>天津光华智能库</v>
          </cell>
          <cell r="E1184" t="str">
            <v>件</v>
          </cell>
          <cell r="F1184">
            <v>-113</v>
          </cell>
          <cell r="G1184" t="str">
            <v>件</v>
          </cell>
          <cell r="H1184" t="str">
            <v>-113</v>
          </cell>
          <cell r="I1184" t="str">
            <v>1</v>
          </cell>
          <cell r="J1184" t="str">
            <v>-113件</v>
          </cell>
          <cell r="K1184">
            <v>24.6776</v>
          </cell>
        </row>
        <row r="1185">
          <cell r="A1185" t="str">
            <v>01.07.01.020</v>
          </cell>
          <cell r="B1185" t="str">
            <v>H3司机座布套02.02.0541B</v>
          </cell>
          <cell r="C1185" t="str">
            <v>2.51</v>
          </cell>
          <cell r="D1185" t="str">
            <v>天津光华智能库</v>
          </cell>
          <cell r="E1185" t="str">
            <v>件</v>
          </cell>
          <cell r="F1185">
            <v>-91</v>
          </cell>
          <cell r="G1185" t="str">
            <v>件</v>
          </cell>
          <cell r="H1185" t="str">
            <v>-91</v>
          </cell>
          <cell r="I1185" t="str">
            <v>1</v>
          </cell>
          <cell r="J1185" t="str">
            <v>-91件</v>
          </cell>
          <cell r="K1185">
            <v>18.0001</v>
          </cell>
        </row>
        <row r="1186">
          <cell r="A1186" t="str">
            <v>01.07.01.021</v>
          </cell>
          <cell r="B1186" t="str">
            <v>H3司机背布套02.02.0541A</v>
          </cell>
          <cell r="C1186" t="str">
            <v>2.51</v>
          </cell>
          <cell r="D1186" t="str">
            <v>天津光华智能库</v>
          </cell>
          <cell r="E1186" t="str">
            <v>件</v>
          </cell>
          <cell r="F1186">
            <v>-84</v>
          </cell>
          <cell r="G1186" t="str">
            <v>件</v>
          </cell>
          <cell r="H1186" t="str">
            <v>-84</v>
          </cell>
          <cell r="I1186" t="str">
            <v>1</v>
          </cell>
          <cell r="J1186" t="str">
            <v>-84件</v>
          </cell>
          <cell r="K1186">
            <v>27.9999</v>
          </cell>
        </row>
        <row r="1187">
          <cell r="A1187" t="str">
            <v>01.07.01.022</v>
          </cell>
          <cell r="B1187" t="str">
            <v>H3中间背布套02.02.0022A</v>
          </cell>
          <cell r="C1187" t="str">
            <v>2.51</v>
          </cell>
          <cell r="D1187" t="str">
            <v>天津光华智能库</v>
          </cell>
          <cell r="E1187" t="str">
            <v>件</v>
          </cell>
          <cell r="F1187">
            <v>69</v>
          </cell>
          <cell r="G1187" t="str">
            <v>件</v>
          </cell>
          <cell r="H1187" t="str">
            <v>69</v>
          </cell>
          <cell r="I1187" t="str">
            <v>1</v>
          </cell>
          <cell r="J1187" t="str">
            <v>69件</v>
          </cell>
          <cell r="K1187">
            <v>12.6891</v>
          </cell>
        </row>
        <row r="1188">
          <cell r="A1188" t="str">
            <v>01.07.01.023</v>
          </cell>
          <cell r="B1188" t="str">
            <v>H3中间座布套02.02.0023B</v>
          </cell>
          <cell r="C1188" t="str">
            <v>2.51</v>
          </cell>
          <cell r="D1188" t="str">
            <v>天津光华智能库</v>
          </cell>
          <cell r="E1188" t="str">
            <v>件</v>
          </cell>
          <cell r="F1188">
            <v>69</v>
          </cell>
          <cell r="G1188" t="str">
            <v>件</v>
          </cell>
          <cell r="H1188" t="str">
            <v>69</v>
          </cell>
          <cell r="I1188" t="str">
            <v>1</v>
          </cell>
          <cell r="J1188" t="str">
            <v>69件</v>
          </cell>
          <cell r="K1188">
            <v>16.1608</v>
          </cell>
        </row>
        <row r="1189">
          <cell r="A1189" t="str">
            <v>01.07.01.024</v>
          </cell>
          <cell r="B1189" t="str">
            <v>H3扶手布套02.02.0541C</v>
          </cell>
          <cell r="C1189" t="str">
            <v>2.51</v>
          </cell>
          <cell r="D1189" t="str">
            <v>天津光华智能库</v>
          </cell>
          <cell r="E1189" t="str">
            <v>件</v>
          </cell>
          <cell r="F1189">
            <v>-50</v>
          </cell>
          <cell r="G1189" t="str">
            <v>件</v>
          </cell>
          <cell r="H1189" t="str">
            <v>-50</v>
          </cell>
          <cell r="I1189" t="str">
            <v>1</v>
          </cell>
          <cell r="J1189" t="str">
            <v>-50件</v>
          </cell>
          <cell r="K1189">
            <v>4.5004</v>
          </cell>
        </row>
        <row r="1190">
          <cell r="A1190" t="str">
            <v>01.07.01.025</v>
          </cell>
          <cell r="B1190" t="str">
            <v>H3卧铺布套02.02.0029</v>
          </cell>
          <cell r="C1190" t="str">
            <v>2.51</v>
          </cell>
          <cell r="D1190" t="str">
            <v>天津光华智能库</v>
          </cell>
          <cell r="E1190" t="str">
            <v>件</v>
          </cell>
          <cell r="F1190">
            <v>-1</v>
          </cell>
          <cell r="G1190" t="str">
            <v>件</v>
          </cell>
          <cell r="H1190" t="str">
            <v>-1</v>
          </cell>
          <cell r="I1190" t="str">
            <v>1</v>
          </cell>
          <cell r="J1190" t="str">
            <v>-1件</v>
          </cell>
          <cell r="K1190">
            <v>39.5515</v>
          </cell>
        </row>
        <row r="1191">
          <cell r="A1191" t="str">
            <v>01.07.01.028</v>
          </cell>
          <cell r="B1191" t="str">
            <v>包木快短布套02.02.0001E-1</v>
          </cell>
          <cell r="C1191" t="str">
            <v>2.51</v>
          </cell>
          <cell r="D1191" t="str">
            <v>天津光华智能库</v>
          </cell>
          <cell r="E1191" t="str">
            <v>件</v>
          </cell>
          <cell r="F1191">
            <v>111</v>
          </cell>
          <cell r="G1191" t="str">
            <v>件</v>
          </cell>
          <cell r="H1191" t="str">
            <v>111</v>
          </cell>
          <cell r="I1191" t="str">
            <v>1</v>
          </cell>
          <cell r="J1191" t="str">
            <v>111件</v>
          </cell>
          <cell r="K1191">
            <v>0.9431</v>
          </cell>
        </row>
        <row r="1192">
          <cell r="A1192" t="str">
            <v>01.07.01.029</v>
          </cell>
          <cell r="B1192" t="str">
            <v>包木快长布套02.02.0001E</v>
          </cell>
          <cell r="C1192" t="str">
            <v>2.51</v>
          </cell>
          <cell r="D1192" t="str">
            <v>天津光华智能库</v>
          </cell>
          <cell r="E1192" t="str">
            <v>件</v>
          </cell>
          <cell r="F1192">
            <v>-1075</v>
          </cell>
          <cell r="G1192" t="str">
            <v>件</v>
          </cell>
          <cell r="H1192" t="str">
            <v>-1,075</v>
          </cell>
          <cell r="I1192" t="str">
            <v>1</v>
          </cell>
          <cell r="J1192" t="str">
            <v>-1075件</v>
          </cell>
          <cell r="K1192">
            <v>1.1344</v>
          </cell>
        </row>
        <row r="1193">
          <cell r="A1193" t="str">
            <v>01.07.01.032</v>
          </cell>
          <cell r="B1193" t="str">
            <v>11款椰棕2490加厚卧铺</v>
          </cell>
          <cell r="C1193" t="str">
            <v>2.51</v>
          </cell>
          <cell r="D1193" t="str">
            <v>天津光华智能库</v>
          </cell>
          <cell r="E1193" t="str">
            <v>件</v>
          </cell>
          <cell r="F1193">
            <v>-118</v>
          </cell>
          <cell r="G1193" t="str">
            <v>件</v>
          </cell>
          <cell r="H1193" t="str">
            <v>-118</v>
          </cell>
          <cell r="I1193" t="str">
            <v>1</v>
          </cell>
          <cell r="J1193" t="str">
            <v>-118件</v>
          </cell>
          <cell r="K1193">
            <v>60</v>
          </cell>
        </row>
        <row r="1194">
          <cell r="A1194" t="str">
            <v>01.07.01.033</v>
          </cell>
          <cell r="B1194" t="str">
            <v>11款椰棕2490吊铺</v>
          </cell>
          <cell r="C1194" t="str">
            <v>2.51</v>
          </cell>
          <cell r="D1194" t="str">
            <v>天津光华智能库</v>
          </cell>
          <cell r="E1194" t="str">
            <v>件</v>
          </cell>
          <cell r="F1194">
            <v>-17</v>
          </cell>
          <cell r="G1194" t="str">
            <v>件</v>
          </cell>
          <cell r="H1194" t="str">
            <v>-17</v>
          </cell>
          <cell r="I1194" t="str">
            <v>1</v>
          </cell>
          <cell r="J1194" t="str">
            <v>-17件</v>
          </cell>
          <cell r="K1194">
            <v>88</v>
          </cell>
        </row>
        <row r="1195">
          <cell r="A1195" t="str">
            <v>01.07.01.034A</v>
          </cell>
          <cell r="B1195" t="str">
            <v>11款椰棕2280吊铺（新）</v>
          </cell>
          <cell r="C1195" t="str">
            <v>2.51</v>
          </cell>
          <cell r="D1195" t="str">
            <v>天津光华智能库</v>
          </cell>
          <cell r="E1195" t="str">
            <v>件</v>
          </cell>
          <cell r="F1195">
            <v>19</v>
          </cell>
          <cell r="G1195" t="str">
            <v>件</v>
          </cell>
          <cell r="H1195" t="str">
            <v>19</v>
          </cell>
          <cell r="I1195" t="str">
            <v>1</v>
          </cell>
          <cell r="J1195" t="str">
            <v>19件</v>
          </cell>
          <cell r="K1195">
            <v>37.5659</v>
          </cell>
        </row>
        <row r="1196">
          <cell r="A1196" t="str">
            <v>01.07.01.036</v>
          </cell>
          <cell r="B1196" t="str">
            <v>11款正司机背布套</v>
          </cell>
          <cell r="C1196" t="str">
            <v>2.51</v>
          </cell>
          <cell r="D1196" t="str">
            <v>天津光华智能库</v>
          </cell>
          <cell r="E1196" t="str">
            <v>件</v>
          </cell>
          <cell r="F1196">
            <v>-411</v>
          </cell>
          <cell r="G1196" t="str">
            <v>件</v>
          </cell>
          <cell r="H1196" t="str">
            <v>-411</v>
          </cell>
          <cell r="I1196" t="str">
            <v>1</v>
          </cell>
          <cell r="J1196" t="str">
            <v>-411件</v>
          </cell>
          <cell r="K1196">
            <v>30.8284</v>
          </cell>
        </row>
        <row r="1197">
          <cell r="A1197" t="str">
            <v>01.07.01.037</v>
          </cell>
          <cell r="B1197" t="str">
            <v>H2正司机背布套</v>
          </cell>
          <cell r="C1197" t="str">
            <v>2.51</v>
          </cell>
          <cell r="D1197" t="str">
            <v>天津光华智能库</v>
          </cell>
          <cell r="E1197" t="str">
            <v>件</v>
          </cell>
          <cell r="F1197">
            <v>-451</v>
          </cell>
          <cell r="G1197" t="str">
            <v>件</v>
          </cell>
          <cell r="H1197" t="str">
            <v>-451</v>
          </cell>
          <cell r="I1197" t="str">
            <v>1</v>
          </cell>
          <cell r="J1197" t="str">
            <v>-451件</v>
          </cell>
          <cell r="K1197">
            <v>18.5573</v>
          </cell>
        </row>
        <row r="1198">
          <cell r="A1198" t="str">
            <v>01.07.01.038</v>
          </cell>
          <cell r="B1198" t="str">
            <v>H4正司机座（新状态）</v>
          </cell>
          <cell r="C1198" t="str">
            <v>2.51</v>
          </cell>
          <cell r="D1198" t="str">
            <v>天津光华智能库</v>
          </cell>
          <cell r="E1198" t="str">
            <v>件</v>
          </cell>
          <cell r="F1198">
            <v>-47</v>
          </cell>
          <cell r="G1198" t="str">
            <v>件</v>
          </cell>
          <cell r="H1198" t="str">
            <v>-47</v>
          </cell>
          <cell r="I1198" t="str">
            <v>1</v>
          </cell>
          <cell r="J1198" t="str">
            <v>-47件</v>
          </cell>
          <cell r="K1198">
            <v>25.9579</v>
          </cell>
        </row>
        <row r="1199">
          <cell r="A1199" t="str">
            <v>01.07.01.038A</v>
          </cell>
          <cell r="B1199" t="str">
            <v>GTL-A 正司机座</v>
          </cell>
          <cell r="C1199" t="str">
            <v>2.51</v>
          </cell>
          <cell r="D1199" t="str">
            <v>天津光华智能库</v>
          </cell>
          <cell r="E1199" t="str">
            <v>件</v>
          </cell>
          <cell r="F1199">
            <v>-1</v>
          </cell>
          <cell r="G1199" t="str">
            <v>件</v>
          </cell>
          <cell r="H1199" t="str">
            <v>-1</v>
          </cell>
          <cell r="I1199" t="str">
            <v>1</v>
          </cell>
          <cell r="J1199" t="str">
            <v>-1件</v>
          </cell>
          <cell r="K1199">
            <v>13.316</v>
          </cell>
        </row>
        <row r="1200">
          <cell r="A1200" t="str">
            <v>01.07.01.038B</v>
          </cell>
          <cell r="B1200" t="str">
            <v>2019款GTL-A（工程车） 正司机座布套</v>
          </cell>
          <cell r="C1200" t="str">
            <v>2.51</v>
          </cell>
          <cell r="D1200" t="str">
            <v>天津光华智能库</v>
          </cell>
          <cell r="E1200" t="str">
            <v>件</v>
          </cell>
          <cell r="F1200">
            <v>17</v>
          </cell>
          <cell r="G1200" t="str">
            <v>件</v>
          </cell>
          <cell r="H1200" t="str">
            <v>17</v>
          </cell>
          <cell r="I1200" t="str">
            <v>1</v>
          </cell>
          <cell r="J1200" t="str">
            <v>17件</v>
          </cell>
          <cell r="K1200">
            <v>16.6047</v>
          </cell>
        </row>
        <row r="1201">
          <cell r="A1201" t="str">
            <v>01.07.01.038C</v>
          </cell>
          <cell r="B1201" t="str">
            <v>2019款GTL-A（工程车） 正司机座</v>
          </cell>
          <cell r="C1201" t="str">
            <v>2.51</v>
          </cell>
          <cell r="D1201" t="str">
            <v>天津光华智能库</v>
          </cell>
          <cell r="E1201" t="str">
            <v>件</v>
          </cell>
          <cell r="F1201">
            <v>26</v>
          </cell>
          <cell r="G1201" t="str">
            <v>件</v>
          </cell>
          <cell r="H1201" t="str">
            <v>26</v>
          </cell>
          <cell r="I1201" t="str">
            <v>1</v>
          </cell>
          <cell r="J1201" t="str">
            <v>26件</v>
          </cell>
          <cell r="K1201">
            <v>17.0752</v>
          </cell>
        </row>
        <row r="1202">
          <cell r="A1202" t="str">
            <v>01.07.01.039</v>
          </cell>
          <cell r="B1202" t="str">
            <v>H4副司机座（新状态）</v>
          </cell>
          <cell r="C1202" t="str">
            <v>2.51</v>
          </cell>
          <cell r="D1202" t="str">
            <v>天津光华智能库</v>
          </cell>
          <cell r="E1202" t="str">
            <v>件</v>
          </cell>
          <cell r="F1202">
            <v>-36</v>
          </cell>
          <cell r="G1202" t="str">
            <v>件</v>
          </cell>
          <cell r="H1202" t="str">
            <v>-36</v>
          </cell>
          <cell r="I1202" t="str">
            <v>1</v>
          </cell>
          <cell r="J1202" t="str">
            <v>-36件</v>
          </cell>
          <cell r="K1202">
            <v>18.7367</v>
          </cell>
        </row>
        <row r="1203">
          <cell r="A1203" t="str">
            <v>01.07.01.039A</v>
          </cell>
          <cell r="B1203" t="str">
            <v>GTL-A 副司机座</v>
          </cell>
          <cell r="C1203" t="str">
            <v>2.51</v>
          </cell>
          <cell r="D1203" t="str">
            <v>天津光华智能库</v>
          </cell>
          <cell r="E1203" t="str">
            <v>件</v>
          </cell>
          <cell r="F1203">
            <v>79</v>
          </cell>
          <cell r="G1203" t="str">
            <v>件</v>
          </cell>
          <cell r="H1203" t="str">
            <v>79</v>
          </cell>
          <cell r="I1203" t="str">
            <v>1</v>
          </cell>
          <cell r="J1203" t="str">
            <v>79件</v>
          </cell>
          <cell r="K1203">
            <v>19.1318</v>
          </cell>
        </row>
        <row r="1204">
          <cell r="A1204" t="str">
            <v>01.07.01.039B</v>
          </cell>
          <cell r="B1204" t="str">
            <v>2019款GTL-A （工程车）副司机座布套</v>
          </cell>
          <cell r="C1204" t="str">
            <v>2.51</v>
          </cell>
          <cell r="D1204" t="str">
            <v>天津光华智能库</v>
          </cell>
          <cell r="E1204" t="str">
            <v>件</v>
          </cell>
          <cell r="F1204">
            <v>38</v>
          </cell>
          <cell r="G1204" t="str">
            <v>件</v>
          </cell>
          <cell r="H1204" t="str">
            <v>38</v>
          </cell>
          <cell r="I1204" t="str">
            <v>1</v>
          </cell>
          <cell r="J1204" t="str">
            <v>38件</v>
          </cell>
          <cell r="K1204">
            <v>32.6085</v>
          </cell>
        </row>
        <row r="1205">
          <cell r="A1205" t="str">
            <v>01.07.01.040</v>
          </cell>
          <cell r="B1205" t="str">
            <v>H4正司机背（新状态）</v>
          </cell>
          <cell r="C1205" t="str">
            <v>2.51</v>
          </cell>
          <cell r="D1205" t="str">
            <v>天津光华智能库</v>
          </cell>
          <cell r="E1205" t="str">
            <v>件</v>
          </cell>
          <cell r="F1205">
            <v>-124</v>
          </cell>
          <cell r="G1205" t="str">
            <v>件</v>
          </cell>
          <cell r="H1205" t="str">
            <v>-124</v>
          </cell>
          <cell r="I1205" t="str">
            <v>1</v>
          </cell>
          <cell r="J1205" t="str">
            <v>-124件</v>
          </cell>
          <cell r="K1205">
            <v>50.0082</v>
          </cell>
        </row>
        <row r="1206">
          <cell r="A1206" t="str">
            <v>01.07.01.040A</v>
          </cell>
          <cell r="B1206" t="str">
            <v>GTL -A 正司机背</v>
          </cell>
          <cell r="C1206" t="str">
            <v>2.51</v>
          </cell>
          <cell r="D1206" t="str">
            <v>天津光华智能库</v>
          </cell>
          <cell r="E1206" t="str">
            <v>件</v>
          </cell>
          <cell r="F1206">
            <v>-12</v>
          </cell>
          <cell r="G1206" t="str">
            <v>件</v>
          </cell>
          <cell r="H1206" t="str">
            <v>-12</v>
          </cell>
          <cell r="I1206" t="str">
            <v>1</v>
          </cell>
          <cell r="J1206" t="str">
            <v>-12件</v>
          </cell>
          <cell r="K1206">
            <v>33.5016</v>
          </cell>
        </row>
        <row r="1207">
          <cell r="A1207" t="str">
            <v>01.07.01.040B</v>
          </cell>
          <cell r="B1207" t="str">
            <v>2019款GTL-A（工程车） 正司机背布套</v>
          </cell>
          <cell r="C1207" t="str">
            <v>2.51</v>
          </cell>
          <cell r="D1207" t="str">
            <v>天津光华智能库</v>
          </cell>
          <cell r="E1207" t="str">
            <v>件</v>
          </cell>
          <cell r="F1207">
            <v>-70</v>
          </cell>
          <cell r="G1207" t="str">
            <v>件</v>
          </cell>
          <cell r="H1207" t="str">
            <v>-70</v>
          </cell>
          <cell r="I1207" t="str">
            <v>1</v>
          </cell>
          <cell r="J1207" t="str">
            <v>-70件</v>
          </cell>
          <cell r="K1207">
            <v>33.5273</v>
          </cell>
        </row>
        <row r="1208">
          <cell r="A1208" t="str">
            <v>01.07.01.041</v>
          </cell>
          <cell r="B1208" t="str">
            <v>H4副司机背（新状态）</v>
          </cell>
          <cell r="C1208" t="str">
            <v>2.51</v>
          </cell>
          <cell r="D1208" t="str">
            <v>天津光华智能库</v>
          </cell>
          <cell r="E1208" t="str">
            <v>件</v>
          </cell>
          <cell r="F1208">
            <v>-86</v>
          </cell>
          <cell r="G1208" t="str">
            <v>件</v>
          </cell>
          <cell r="H1208" t="str">
            <v>-86</v>
          </cell>
          <cell r="I1208" t="str">
            <v>1</v>
          </cell>
          <cell r="J1208" t="str">
            <v>-86件</v>
          </cell>
          <cell r="K1208">
            <v>48.0714</v>
          </cell>
        </row>
        <row r="1209">
          <cell r="A1209" t="str">
            <v>01.07.01.041A</v>
          </cell>
          <cell r="B1209" t="str">
            <v>GTL-A 副司机背</v>
          </cell>
          <cell r="C1209" t="str">
            <v>2.51</v>
          </cell>
          <cell r="D1209" t="str">
            <v>天津光华智能库</v>
          </cell>
          <cell r="E1209" t="str">
            <v>件</v>
          </cell>
          <cell r="F1209">
            <v>-8</v>
          </cell>
          <cell r="G1209" t="str">
            <v>件</v>
          </cell>
          <cell r="H1209" t="str">
            <v>-8</v>
          </cell>
          <cell r="I1209" t="str">
            <v>1</v>
          </cell>
          <cell r="J1209" t="str">
            <v>-8件</v>
          </cell>
          <cell r="K1209">
            <v>43.8388</v>
          </cell>
        </row>
        <row r="1210">
          <cell r="A1210" t="str">
            <v>01.07.01.041B</v>
          </cell>
          <cell r="B1210" t="str">
            <v>2019款GTL-A （工程车）副司机背布套</v>
          </cell>
          <cell r="C1210" t="str">
            <v>2.51</v>
          </cell>
          <cell r="D1210" t="str">
            <v>天津光华智能库</v>
          </cell>
          <cell r="E1210" t="str">
            <v>件</v>
          </cell>
          <cell r="F1210">
            <v>-21</v>
          </cell>
          <cell r="G1210" t="str">
            <v>件</v>
          </cell>
          <cell r="H1210" t="str">
            <v>-21</v>
          </cell>
          <cell r="I1210" t="str">
            <v>1</v>
          </cell>
          <cell r="J1210" t="str">
            <v>-21件</v>
          </cell>
          <cell r="K1210">
            <v>33.757</v>
          </cell>
        </row>
        <row r="1211">
          <cell r="A1211" t="str">
            <v>01.07.01.042</v>
          </cell>
          <cell r="B1211" t="str">
            <v>11款椰棕2490卧铺（新）（厚）</v>
          </cell>
          <cell r="C1211" t="str">
            <v>2.51</v>
          </cell>
          <cell r="D1211" t="str">
            <v>天津光华智能库</v>
          </cell>
          <cell r="E1211" t="str">
            <v>件</v>
          </cell>
          <cell r="F1211">
            <v>104</v>
          </cell>
          <cell r="G1211" t="str">
            <v>件</v>
          </cell>
          <cell r="H1211" t="str">
            <v>104</v>
          </cell>
          <cell r="I1211" t="str">
            <v>1</v>
          </cell>
          <cell r="J1211" t="str">
            <v>104件</v>
          </cell>
          <cell r="K1211">
            <v>46.4643</v>
          </cell>
        </row>
        <row r="1212">
          <cell r="A1212" t="str">
            <v>01.07.01.043</v>
          </cell>
          <cell r="B1212" t="str">
            <v>11款2490卧铺（新）</v>
          </cell>
          <cell r="C1212" t="str">
            <v>2.51</v>
          </cell>
          <cell r="D1212" t="str">
            <v>天津光华智能库</v>
          </cell>
          <cell r="E1212" t="str">
            <v>件</v>
          </cell>
          <cell r="F1212">
            <v>-150</v>
          </cell>
          <cell r="G1212" t="str">
            <v>件</v>
          </cell>
          <cell r="H1212" t="str">
            <v>-150</v>
          </cell>
          <cell r="I1212" t="str">
            <v>1</v>
          </cell>
          <cell r="J1212" t="str">
            <v>-150件</v>
          </cell>
          <cell r="K1212">
            <v>810.7864</v>
          </cell>
        </row>
        <row r="1213">
          <cell r="A1213" t="str">
            <v>01.07.01.044</v>
          </cell>
          <cell r="B1213" t="str">
            <v>11款椰棕2490吊铺（新）</v>
          </cell>
          <cell r="C1213" t="str">
            <v>2.51</v>
          </cell>
          <cell r="D1213" t="str">
            <v>天津光华智能库</v>
          </cell>
          <cell r="E1213" t="str">
            <v>件</v>
          </cell>
          <cell r="F1213">
            <v>29</v>
          </cell>
          <cell r="G1213" t="str">
            <v>件</v>
          </cell>
          <cell r="H1213" t="str">
            <v>29</v>
          </cell>
          <cell r="I1213" t="str">
            <v>1</v>
          </cell>
          <cell r="J1213" t="str">
            <v>29件</v>
          </cell>
          <cell r="K1213">
            <v>68.3147</v>
          </cell>
        </row>
        <row r="1214">
          <cell r="A1214" t="str">
            <v>01.07.01.045</v>
          </cell>
          <cell r="B1214" t="str">
            <v>11款椰棕2280卧铺（新）</v>
          </cell>
          <cell r="C1214" t="str">
            <v>2.51</v>
          </cell>
          <cell r="D1214" t="str">
            <v>天津光华智能库</v>
          </cell>
          <cell r="E1214" t="str">
            <v>件</v>
          </cell>
          <cell r="F1214">
            <v>-37</v>
          </cell>
          <cell r="G1214" t="str">
            <v>件</v>
          </cell>
          <cell r="H1214" t="str">
            <v>-37</v>
          </cell>
          <cell r="I1214" t="str">
            <v>1</v>
          </cell>
          <cell r="J1214" t="str">
            <v>-37件</v>
          </cell>
          <cell r="K1214">
            <v>20.1449</v>
          </cell>
        </row>
        <row r="1215">
          <cell r="A1215" t="str">
            <v>01.07.01.046</v>
          </cell>
          <cell r="B1215" t="str">
            <v>12款吊铺（新）</v>
          </cell>
          <cell r="C1215" t="str">
            <v>2.51</v>
          </cell>
          <cell r="D1215" t="str">
            <v>天津光华智能库</v>
          </cell>
          <cell r="E1215" t="str">
            <v>件</v>
          </cell>
          <cell r="F1215">
            <v>-28</v>
          </cell>
          <cell r="G1215" t="str">
            <v>件</v>
          </cell>
          <cell r="H1215" t="str">
            <v>-28</v>
          </cell>
          <cell r="I1215" t="str">
            <v>1</v>
          </cell>
          <cell r="J1215" t="str">
            <v>-28件</v>
          </cell>
          <cell r="K1215">
            <v>67.7242</v>
          </cell>
        </row>
        <row r="1216">
          <cell r="A1216" t="str">
            <v>01.07.01.047</v>
          </cell>
          <cell r="B1216" t="str">
            <v>11款司机座布套（新）</v>
          </cell>
          <cell r="C1216" t="str">
            <v>2.51</v>
          </cell>
          <cell r="D1216" t="str">
            <v>天津光华智能库</v>
          </cell>
          <cell r="E1216" t="str">
            <v>件</v>
          </cell>
          <cell r="F1216">
            <v>-1664</v>
          </cell>
          <cell r="G1216" t="str">
            <v>件</v>
          </cell>
          <cell r="H1216" t="str">
            <v>-1,664</v>
          </cell>
          <cell r="I1216" t="str">
            <v>1</v>
          </cell>
          <cell r="J1216" t="str">
            <v>-1664件</v>
          </cell>
          <cell r="K1216">
            <v>16.1247</v>
          </cell>
        </row>
        <row r="1217">
          <cell r="A1217" t="str">
            <v>01.07.01.048</v>
          </cell>
          <cell r="B1217" t="str">
            <v>11款司机背布套（新）</v>
          </cell>
          <cell r="C1217" t="str">
            <v>2.51</v>
          </cell>
          <cell r="D1217" t="str">
            <v>天津光华智能库</v>
          </cell>
          <cell r="E1217" t="str">
            <v>件</v>
          </cell>
          <cell r="F1217">
            <v>-1983</v>
          </cell>
          <cell r="G1217" t="str">
            <v>件</v>
          </cell>
          <cell r="H1217" t="str">
            <v>-1,983</v>
          </cell>
          <cell r="I1217" t="str">
            <v>1</v>
          </cell>
          <cell r="J1217" t="str">
            <v>-1983件</v>
          </cell>
          <cell r="K1217">
            <v>29.8576</v>
          </cell>
        </row>
        <row r="1218">
          <cell r="A1218" t="str">
            <v>01.07.01.049</v>
          </cell>
          <cell r="B1218" t="str">
            <v>11款副司机背布套（新）</v>
          </cell>
          <cell r="C1218" t="str">
            <v>2.51</v>
          </cell>
          <cell r="D1218" t="str">
            <v>天津光华智能库</v>
          </cell>
          <cell r="E1218" t="str">
            <v>件</v>
          </cell>
          <cell r="F1218">
            <v>1831</v>
          </cell>
          <cell r="G1218" t="str">
            <v>件</v>
          </cell>
          <cell r="H1218" t="str">
            <v>1,831</v>
          </cell>
          <cell r="I1218" t="str">
            <v>1</v>
          </cell>
          <cell r="J1218" t="str">
            <v>1831件</v>
          </cell>
          <cell r="K1218">
            <v>28.3942</v>
          </cell>
        </row>
        <row r="1219">
          <cell r="A1219" t="str">
            <v>01.07.01.050</v>
          </cell>
          <cell r="B1219" t="str">
            <v>11款中间座布套（新）</v>
          </cell>
          <cell r="C1219" t="str">
            <v>2.51</v>
          </cell>
          <cell r="D1219" t="str">
            <v>天津光华智能库</v>
          </cell>
          <cell r="E1219" t="str">
            <v>件</v>
          </cell>
          <cell r="F1219">
            <v>-89</v>
          </cell>
          <cell r="G1219" t="str">
            <v>件</v>
          </cell>
          <cell r="H1219" t="str">
            <v>-89</v>
          </cell>
          <cell r="I1219" t="str">
            <v>1</v>
          </cell>
          <cell r="J1219" t="str">
            <v>-89件</v>
          </cell>
          <cell r="K1219">
            <v>18.5561</v>
          </cell>
        </row>
        <row r="1220">
          <cell r="A1220" t="str">
            <v>01.07.01.051</v>
          </cell>
          <cell r="B1220" t="str">
            <v>11款中间背布套（新）</v>
          </cell>
          <cell r="C1220" t="str">
            <v>2.51</v>
          </cell>
          <cell r="D1220" t="str">
            <v>天津光华智能库</v>
          </cell>
          <cell r="E1220" t="str">
            <v>件</v>
          </cell>
          <cell r="F1220">
            <v>9</v>
          </cell>
          <cell r="G1220" t="str">
            <v>件</v>
          </cell>
          <cell r="H1220" t="str">
            <v>9</v>
          </cell>
          <cell r="I1220" t="str">
            <v>1</v>
          </cell>
          <cell r="J1220" t="str">
            <v>9件</v>
          </cell>
          <cell r="K1220">
            <v>21.2747</v>
          </cell>
        </row>
        <row r="1221">
          <cell r="A1221" t="str">
            <v>01.07.01.052</v>
          </cell>
          <cell r="B1221" t="str">
            <v>11款椰棕2490卧铺（新）（薄）</v>
          </cell>
          <cell r="C1221" t="str">
            <v>2.51</v>
          </cell>
          <cell r="D1221" t="str">
            <v>天津光华智能库</v>
          </cell>
          <cell r="E1221" t="str">
            <v>件</v>
          </cell>
          <cell r="F1221">
            <v>-102</v>
          </cell>
          <cell r="G1221" t="str">
            <v>件</v>
          </cell>
          <cell r="H1221" t="str">
            <v>-102</v>
          </cell>
          <cell r="I1221" t="str">
            <v>1</v>
          </cell>
          <cell r="J1221" t="str">
            <v>-102件</v>
          </cell>
          <cell r="K1221">
            <v>49.9728</v>
          </cell>
        </row>
        <row r="1222">
          <cell r="A1222" t="str">
            <v>01.07.01.058</v>
          </cell>
          <cell r="B1222" t="str">
            <v>北奔V3ET上卧铺布套</v>
          </cell>
          <cell r="C1222" t="str">
            <v>2.51</v>
          </cell>
          <cell r="D1222" t="str">
            <v>天津光华智能库</v>
          </cell>
          <cell r="E1222" t="str">
            <v>件</v>
          </cell>
          <cell r="F1222">
            <v>50</v>
          </cell>
          <cell r="G1222" t="str">
            <v>件</v>
          </cell>
          <cell r="H1222" t="str">
            <v>50</v>
          </cell>
          <cell r="I1222" t="str">
            <v>1</v>
          </cell>
          <cell r="J1222" t="str">
            <v>50件</v>
          </cell>
          <cell r="K1222">
            <v>125.1156</v>
          </cell>
        </row>
        <row r="1223">
          <cell r="A1223" t="str">
            <v>01.07.01.059</v>
          </cell>
          <cell r="B1223" t="str">
            <v>北奔V3ET下卧铺布套</v>
          </cell>
          <cell r="C1223" t="str">
            <v>2.51</v>
          </cell>
          <cell r="D1223" t="str">
            <v>天津光华智能库</v>
          </cell>
          <cell r="E1223" t="str">
            <v>件</v>
          </cell>
          <cell r="F1223">
            <v>126</v>
          </cell>
          <cell r="G1223" t="str">
            <v>件</v>
          </cell>
          <cell r="H1223" t="str">
            <v>126</v>
          </cell>
          <cell r="I1223" t="str">
            <v>1</v>
          </cell>
          <cell r="J1223" t="str">
            <v>126件</v>
          </cell>
          <cell r="K1223">
            <v>152.0346</v>
          </cell>
        </row>
        <row r="1224">
          <cell r="A1224" t="str">
            <v>01.07.01.060</v>
          </cell>
          <cell r="B1224" t="str">
            <v>H3改型正司机背布套</v>
          </cell>
          <cell r="C1224" t="str">
            <v>2.51</v>
          </cell>
          <cell r="D1224" t="str">
            <v>天津光华智能库</v>
          </cell>
          <cell r="E1224" t="str">
            <v>件</v>
          </cell>
          <cell r="F1224">
            <v>-63</v>
          </cell>
          <cell r="G1224" t="str">
            <v>件</v>
          </cell>
          <cell r="H1224" t="str">
            <v>-63</v>
          </cell>
          <cell r="I1224" t="str">
            <v>1</v>
          </cell>
          <cell r="J1224" t="str">
            <v>-63件</v>
          </cell>
          <cell r="K1224">
            <v>28.2124</v>
          </cell>
        </row>
        <row r="1225">
          <cell r="A1225" t="str">
            <v>01.07.01.061</v>
          </cell>
          <cell r="B1225" t="str">
            <v>H3改型正司机座布套</v>
          </cell>
          <cell r="C1225" t="str">
            <v>2.51</v>
          </cell>
          <cell r="D1225" t="str">
            <v>天津光华智能库</v>
          </cell>
          <cell r="E1225" t="str">
            <v>件</v>
          </cell>
          <cell r="F1225">
            <v>148</v>
          </cell>
          <cell r="G1225" t="str">
            <v>件</v>
          </cell>
          <cell r="H1225" t="str">
            <v>148</v>
          </cell>
          <cell r="I1225" t="str">
            <v>1</v>
          </cell>
          <cell r="J1225" t="str">
            <v>148件</v>
          </cell>
          <cell r="K1225">
            <v>16.0521</v>
          </cell>
        </row>
        <row r="1226">
          <cell r="A1226" t="str">
            <v>01.07.01.062</v>
          </cell>
          <cell r="B1226" t="str">
            <v>H3改型副司机背布套</v>
          </cell>
          <cell r="C1226" t="str">
            <v>2.51</v>
          </cell>
          <cell r="D1226" t="str">
            <v>天津光华智能库</v>
          </cell>
          <cell r="E1226" t="str">
            <v>件</v>
          </cell>
          <cell r="F1226">
            <v>-77</v>
          </cell>
          <cell r="G1226" t="str">
            <v>件</v>
          </cell>
          <cell r="H1226" t="str">
            <v>-77</v>
          </cell>
          <cell r="I1226" t="str">
            <v>1</v>
          </cell>
          <cell r="J1226" t="str">
            <v>-77件</v>
          </cell>
          <cell r="K1226">
            <v>28.635</v>
          </cell>
        </row>
        <row r="1227">
          <cell r="A1227" t="str">
            <v>01.07.01.063</v>
          </cell>
          <cell r="B1227" t="str">
            <v>H3改型副司机座布套</v>
          </cell>
          <cell r="C1227" t="str">
            <v>2.51</v>
          </cell>
          <cell r="D1227" t="str">
            <v>天津光华智能库</v>
          </cell>
          <cell r="E1227" t="str">
            <v>件</v>
          </cell>
          <cell r="F1227">
            <v>-158</v>
          </cell>
          <cell r="G1227" t="str">
            <v>件</v>
          </cell>
          <cell r="H1227" t="str">
            <v>-158</v>
          </cell>
          <cell r="I1227" t="str">
            <v>1</v>
          </cell>
          <cell r="J1227" t="str">
            <v>-158件</v>
          </cell>
          <cell r="K1227">
            <v>16.1108</v>
          </cell>
        </row>
        <row r="1228">
          <cell r="A1228" t="str">
            <v>01.07.01.064A</v>
          </cell>
          <cell r="B1228" t="str">
            <v>GTL-B正司机背布套</v>
          </cell>
          <cell r="C1228" t="str">
            <v>2.51</v>
          </cell>
          <cell r="D1228" t="str">
            <v>天津光华智能库</v>
          </cell>
          <cell r="E1228" t="str">
            <v>件</v>
          </cell>
          <cell r="F1228">
            <v>93</v>
          </cell>
          <cell r="G1228" t="str">
            <v>件</v>
          </cell>
          <cell r="H1228" t="str">
            <v>93</v>
          </cell>
          <cell r="I1228" t="str">
            <v>1</v>
          </cell>
          <cell r="J1228" t="str">
            <v>93件</v>
          </cell>
          <cell r="K1228">
            <v>39.5731</v>
          </cell>
        </row>
        <row r="1229">
          <cell r="A1229" t="str">
            <v>01.07.01.064B</v>
          </cell>
          <cell r="B1229" t="str">
            <v>2019款GTL-B（公路车）正司机背布套</v>
          </cell>
          <cell r="C1229" t="str">
            <v>2.51</v>
          </cell>
          <cell r="D1229" t="str">
            <v>天津光华智能库</v>
          </cell>
          <cell r="E1229" t="str">
            <v>件</v>
          </cell>
          <cell r="F1229">
            <v>702</v>
          </cell>
          <cell r="G1229" t="str">
            <v>件</v>
          </cell>
          <cell r="H1229" t="str">
            <v>702</v>
          </cell>
          <cell r="I1229" t="str">
            <v>1</v>
          </cell>
          <cell r="J1229" t="str">
            <v>702件</v>
          </cell>
          <cell r="K1229">
            <v>40.6316</v>
          </cell>
        </row>
        <row r="1230">
          <cell r="A1230" t="str">
            <v>01.07.01.065A</v>
          </cell>
          <cell r="B1230" t="str">
            <v>GTL-B正司机座布套</v>
          </cell>
          <cell r="C1230" t="str">
            <v>2.51</v>
          </cell>
          <cell r="D1230" t="str">
            <v>天津光华智能库</v>
          </cell>
          <cell r="E1230" t="str">
            <v>件</v>
          </cell>
          <cell r="F1230">
            <v>-7</v>
          </cell>
          <cell r="G1230" t="str">
            <v>件</v>
          </cell>
          <cell r="H1230" t="str">
            <v>-7</v>
          </cell>
          <cell r="I1230" t="str">
            <v>1</v>
          </cell>
          <cell r="J1230" t="str">
            <v>-7件</v>
          </cell>
          <cell r="K1230">
            <v>15.5661</v>
          </cell>
        </row>
        <row r="1231">
          <cell r="A1231" t="str">
            <v>01.07.01.065B</v>
          </cell>
          <cell r="B1231" t="str">
            <v>2019款GTL-B（公路车）正司机座布套</v>
          </cell>
          <cell r="C1231" t="str">
            <v>2.51</v>
          </cell>
          <cell r="D1231" t="str">
            <v>天津光华智能库</v>
          </cell>
          <cell r="E1231" t="str">
            <v>件</v>
          </cell>
          <cell r="F1231">
            <v>842</v>
          </cell>
          <cell r="G1231" t="str">
            <v>件</v>
          </cell>
          <cell r="H1231" t="str">
            <v>842</v>
          </cell>
          <cell r="I1231" t="str">
            <v>1</v>
          </cell>
          <cell r="J1231" t="str">
            <v>842件</v>
          </cell>
          <cell r="K1231">
            <v>21.4728</v>
          </cell>
        </row>
        <row r="1232">
          <cell r="A1232" t="str">
            <v>01.07.01.065C</v>
          </cell>
          <cell r="B1232" t="str">
            <v>2019款GTL-B（公路车）正司机座</v>
          </cell>
          <cell r="C1232" t="str">
            <v>2.51</v>
          </cell>
          <cell r="D1232" t="str">
            <v>天津光华智能库</v>
          </cell>
          <cell r="E1232" t="str">
            <v>件</v>
          </cell>
          <cell r="F1232">
            <v>51</v>
          </cell>
          <cell r="G1232" t="str">
            <v>件</v>
          </cell>
          <cell r="H1232" t="str">
            <v>51</v>
          </cell>
          <cell r="I1232" t="str">
            <v>1</v>
          </cell>
          <cell r="J1232" t="str">
            <v>51件</v>
          </cell>
          <cell r="K1232">
            <v>22.7953</v>
          </cell>
        </row>
        <row r="1233">
          <cell r="A1233" t="str">
            <v>01.07.01.066A</v>
          </cell>
          <cell r="B1233" t="str">
            <v>GTL-B副司机座布套</v>
          </cell>
          <cell r="C1233" t="str">
            <v>2.51</v>
          </cell>
          <cell r="D1233" t="str">
            <v>天津光华智能库</v>
          </cell>
          <cell r="E1233" t="str">
            <v>件</v>
          </cell>
          <cell r="F1233">
            <v>-11</v>
          </cell>
          <cell r="G1233" t="str">
            <v>件</v>
          </cell>
          <cell r="H1233" t="str">
            <v>-11</v>
          </cell>
          <cell r="I1233" t="str">
            <v>1</v>
          </cell>
          <cell r="J1233" t="str">
            <v>-11件</v>
          </cell>
          <cell r="K1233">
            <v>24.6383</v>
          </cell>
        </row>
        <row r="1234">
          <cell r="A1234" t="str">
            <v>01.07.01.066B</v>
          </cell>
          <cell r="B1234" t="str">
            <v>2019款GTL-B（公路车）副司机座布套</v>
          </cell>
          <cell r="C1234" t="str">
            <v>2.51</v>
          </cell>
          <cell r="D1234" t="str">
            <v>天津光华智能库</v>
          </cell>
          <cell r="E1234" t="str">
            <v>件</v>
          </cell>
          <cell r="F1234">
            <v>845</v>
          </cell>
          <cell r="G1234" t="str">
            <v>件</v>
          </cell>
          <cell r="H1234" t="str">
            <v>845</v>
          </cell>
          <cell r="I1234" t="str">
            <v>1</v>
          </cell>
          <cell r="J1234" t="str">
            <v>845件</v>
          </cell>
          <cell r="K1234">
            <v>20.5105</v>
          </cell>
        </row>
        <row r="1235">
          <cell r="A1235" t="str">
            <v>01.07.01.067A</v>
          </cell>
          <cell r="B1235" t="str">
            <v>GTL-B副司机背布套</v>
          </cell>
          <cell r="C1235" t="str">
            <v>2.51</v>
          </cell>
          <cell r="D1235" t="str">
            <v>天津光华智能库</v>
          </cell>
          <cell r="E1235" t="str">
            <v>件</v>
          </cell>
          <cell r="F1235">
            <v>-13</v>
          </cell>
          <cell r="G1235" t="str">
            <v>件</v>
          </cell>
          <cell r="H1235" t="str">
            <v>-13</v>
          </cell>
          <cell r="I1235" t="str">
            <v>1</v>
          </cell>
          <cell r="J1235" t="str">
            <v>-13件</v>
          </cell>
          <cell r="K1235">
            <v>58.1743</v>
          </cell>
        </row>
        <row r="1236">
          <cell r="A1236" t="str">
            <v>01.07.01.067B</v>
          </cell>
          <cell r="B1236" t="str">
            <v>2019款GTL-B（公路车）副司机背布套</v>
          </cell>
          <cell r="C1236" t="str">
            <v>2.51</v>
          </cell>
          <cell r="D1236" t="str">
            <v>天津光华智能库</v>
          </cell>
          <cell r="E1236" t="str">
            <v>件</v>
          </cell>
          <cell r="F1236">
            <v>774</v>
          </cell>
          <cell r="G1236" t="str">
            <v>件</v>
          </cell>
          <cell r="H1236" t="str">
            <v>774</v>
          </cell>
          <cell r="I1236" t="str">
            <v>1</v>
          </cell>
          <cell r="J1236" t="str">
            <v>774件</v>
          </cell>
          <cell r="K1236">
            <v>39.2656</v>
          </cell>
        </row>
        <row r="1237">
          <cell r="A1237" t="str">
            <v>01.07.01.068</v>
          </cell>
          <cell r="B1237" t="str">
            <v>H4-S正司机背布套</v>
          </cell>
          <cell r="C1237" t="str">
            <v>2.51</v>
          </cell>
          <cell r="D1237" t="str">
            <v>天津光华智能库</v>
          </cell>
          <cell r="E1237" t="str">
            <v>件</v>
          </cell>
          <cell r="F1237">
            <v>-14</v>
          </cell>
          <cell r="G1237" t="str">
            <v>件</v>
          </cell>
          <cell r="H1237" t="str">
            <v>-14</v>
          </cell>
          <cell r="I1237" t="str">
            <v>1</v>
          </cell>
          <cell r="J1237" t="str">
            <v>-14件</v>
          </cell>
          <cell r="K1237">
            <v>98</v>
          </cell>
        </row>
        <row r="1238">
          <cell r="A1238" t="str">
            <v>01.07.01.068A</v>
          </cell>
          <cell r="B1238" t="str">
            <v>GTL-S正司机背布套</v>
          </cell>
          <cell r="C1238" t="str">
            <v>2.51</v>
          </cell>
          <cell r="D1238" t="str">
            <v>天津光华智能库</v>
          </cell>
          <cell r="E1238" t="str">
            <v>件</v>
          </cell>
          <cell r="F1238">
            <v>-3</v>
          </cell>
          <cell r="G1238" t="str">
            <v>件</v>
          </cell>
          <cell r="H1238" t="str">
            <v>-3</v>
          </cell>
          <cell r="I1238" t="str">
            <v>1</v>
          </cell>
          <cell r="J1238" t="str">
            <v>-3件</v>
          </cell>
          <cell r="K1238">
            <v>41.0315</v>
          </cell>
        </row>
        <row r="1239">
          <cell r="A1239" t="str">
            <v>01.07.01.068B</v>
          </cell>
          <cell r="B1239" t="str">
            <v>2019款GTL-S（EST）正司机背布套</v>
          </cell>
          <cell r="C1239" t="str">
            <v>2.51</v>
          </cell>
          <cell r="D1239" t="str">
            <v>天津光华智能库</v>
          </cell>
          <cell r="E1239" t="str">
            <v>件</v>
          </cell>
          <cell r="F1239">
            <v>-38</v>
          </cell>
          <cell r="G1239" t="str">
            <v>件</v>
          </cell>
          <cell r="H1239" t="str">
            <v>-38</v>
          </cell>
          <cell r="I1239" t="str">
            <v>1</v>
          </cell>
          <cell r="J1239" t="str">
            <v>-38件</v>
          </cell>
          <cell r="K1239">
            <v>115.1153</v>
          </cell>
        </row>
        <row r="1240">
          <cell r="A1240" t="str">
            <v>01.07.01.069</v>
          </cell>
          <cell r="B1240" t="str">
            <v>H4-S正司机座布套</v>
          </cell>
          <cell r="C1240" t="str">
            <v>2.51</v>
          </cell>
          <cell r="D1240" t="str">
            <v>天津光华智能库</v>
          </cell>
          <cell r="E1240" t="str">
            <v>件</v>
          </cell>
          <cell r="F1240">
            <v>-14</v>
          </cell>
          <cell r="G1240" t="str">
            <v>件</v>
          </cell>
          <cell r="H1240" t="str">
            <v>-14</v>
          </cell>
          <cell r="I1240" t="str">
            <v>1</v>
          </cell>
          <cell r="J1240" t="str">
            <v>-14件</v>
          </cell>
          <cell r="K1240">
            <v>20</v>
          </cell>
        </row>
        <row r="1241">
          <cell r="A1241" t="str">
            <v>01.07.01.069A</v>
          </cell>
          <cell r="B1241" t="str">
            <v>GTL-S正司机座布套</v>
          </cell>
          <cell r="C1241" t="str">
            <v>2.51</v>
          </cell>
          <cell r="D1241" t="str">
            <v>天津光华智能库</v>
          </cell>
          <cell r="E1241" t="str">
            <v>件</v>
          </cell>
          <cell r="F1241">
            <v>-6</v>
          </cell>
          <cell r="G1241" t="str">
            <v>件</v>
          </cell>
          <cell r="H1241" t="str">
            <v>-6</v>
          </cell>
          <cell r="I1241" t="str">
            <v>1</v>
          </cell>
          <cell r="J1241" t="str">
            <v>-6件</v>
          </cell>
          <cell r="K1241">
            <v>16.1809</v>
          </cell>
        </row>
        <row r="1242">
          <cell r="A1242" t="str">
            <v>01.07.01.069B</v>
          </cell>
          <cell r="B1242" t="str">
            <v>2019款GTL-S（EST）正司机座布套</v>
          </cell>
          <cell r="C1242" t="str">
            <v>2.51</v>
          </cell>
          <cell r="D1242" t="str">
            <v>天津光华智能库</v>
          </cell>
          <cell r="E1242" t="str">
            <v>件</v>
          </cell>
          <cell r="F1242">
            <v>-5</v>
          </cell>
          <cell r="G1242" t="str">
            <v>件</v>
          </cell>
          <cell r="H1242" t="str">
            <v>-5</v>
          </cell>
          <cell r="I1242" t="str">
            <v>1</v>
          </cell>
          <cell r="J1242" t="str">
            <v>-5件</v>
          </cell>
          <cell r="K1242">
            <v>75.4059</v>
          </cell>
        </row>
        <row r="1243">
          <cell r="A1243" t="str">
            <v>01.07.01.069C</v>
          </cell>
          <cell r="B1243" t="str">
            <v>2019款GTL-S（EST）正司机座</v>
          </cell>
          <cell r="C1243" t="str">
            <v>2.51</v>
          </cell>
          <cell r="D1243" t="str">
            <v>天津光华智能库</v>
          </cell>
          <cell r="E1243" t="str">
            <v>件</v>
          </cell>
          <cell r="F1243">
            <v>26</v>
          </cell>
          <cell r="G1243" t="str">
            <v>件</v>
          </cell>
          <cell r="H1243" t="str">
            <v>26</v>
          </cell>
          <cell r="I1243" t="str">
            <v>1</v>
          </cell>
          <cell r="J1243" t="str">
            <v>26件</v>
          </cell>
          <cell r="K1243">
            <v>78.537</v>
          </cell>
        </row>
        <row r="1244">
          <cell r="A1244" t="str">
            <v>01.07.01.070A</v>
          </cell>
          <cell r="B1244" t="str">
            <v>GTL-S副司机背布套</v>
          </cell>
          <cell r="C1244" t="str">
            <v>2.51</v>
          </cell>
          <cell r="D1244" t="str">
            <v>天津光华智能库</v>
          </cell>
          <cell r="E1244" t="str">
            <v>件</v>
          </cell>
          <cell r="F1244">
            <v>24</v>
          </cell>
          <cell r="G1244" t="str">
            <v>件</v>
          </cell>
          <cell r="H1244" t="str">
            <v>24</v>
          </cell>
          <cell r="I1244" t="str">
            <v>1</v>
          </cell>
          <cell r="J1244" t="str">
            <v>24件</v>
          </cell>
          <cell r="K1244">
            <v>46.4369</v>
          </cell>
        </row>
        <row r="1245">
          <cell r="A1245" t="str">
            <v>01.07.01.070B</v>
          </cell>
          <cell r="B1245" t="str">
            <v>2019款GTL-S（EST）副司机背布套</v>
          </cell>
          <cell r="C1245" t="str">
            <v>2.51</v>
          </cell>
          <cell r="D1245" t="str">
            <v>天津光华智能库</v>
          </cell>
          <cell r="E1245" t="str">
            <v>件</v>
          </cell>
          <cell r="F1245">
            <v>-97</v>
          </cell>
          <cell r="G1245" t="str">
            <v>件</v>
          </cell>
          <cell r="H1245" t="str">
            <v>-97</v>
          </cell>
          <cell r="I1245" t="str">
            <v>1</v>
          </cell>
          <cell r="J1245" t="str">
            <v>-97件</v>
          </cell>
          <cell r="K1245">
            <v>121.1598</v>
          </cell>
        </row>
        <row r="1246">
          <cell r="A1246" t="str">
            <v>01.07.01.071A</v>
          </cell>
          <cell r="B1246" t="str">
            <v>GTL-S副司机座布套</v>
          </cell>
          <cell r="C1246" t="str">
            <v>2.51</v>
          </cell>
          <cell r="D1246" t="str">
            <v>天津光华智能库</v>
          </cell>
          <cell r="E1246" t="str">
            <v>件</v>
          </cell>
          <cell r="F1246">
            <v>-3</v>
          </cell>
          <cell r="G1246" t="str">
            <v>件</v>
          </cell>
          <cell r="H1246" t="str">
            <v>-3</v>
          </cell>
          <cell r="I1246" t="str">
            <v>1</v>
          </cell>
          <cell r="J1246" t="str">
            <v>-3件</v>
          </cell>
          <cell r="K1246">
            <v>29.8738</v>
          </cell>
        </row>
        <row r="1247">
          <cell r="A1247" t="str">
            <v>01.07.01.071B</v>
          </cell>
          <cell r="B1247" t="str">
            <v>2019款GTL-S（EST）副司机座布套</v>
          </cell>
          <cell r="C1247" t="str">
            <v>2.51</v>
          </cell>
          <cell r="D1247" t="str">
            <v>天津光华智能库</v>
          </cell>
          <cell r="E1247" t="str">
            <v>件</v>
          </cell>
          <cell r="F1247">
            <v>-2</v>
          </cell>
          <cell r="G1247" t="str">
            <v>件</v>
          </cell>
          <cell r="H1247" t="str">
            <v>-2</v>
          </cell>
          <cell r="I1247" t="str">
            <v>1</v>
          </cell>
          <cell r="J1247" t="str">
            <v>-2件</v>
          </cell>
          <cell r="K1247">
            <v>65.239</v>
          </cell>
        </row>
        <row r="1248">
          <cell r="A1248" t="str">
            <v>01.07.01.073</v>
          </cell>
          <cell r="B1248" t="str">
            <v>H4-B新吊铺</v>
          </cell>
          <cell r="C1248" t="str">
            <v>2.51</v>
          </cell>
          <cell r="D1248" t="str">
            <v>天津光华智能库</v>
          </cell>
          <cell r="E1248" t="str">
            <v>件</v>
          </cell>
          <cell r="F1248">
            <v>-386</v>
          </cell>
          <cell r="G1248" t="str">
            <v>件</v>
          </cell>
          <cell r="H1248" t="str">
            <v>-386</v>
          </cell>
          <cell r="I1248" t="str">
            <v>1</v>
          </cell>
          <cell r="J1248" t="str">
            <v>-386件</v>
          </cell>
          <cell r="K1248">
            <v>79.3367</v>
          </cell>
        </row>
        <row r="1249">
          <cell r="A1249" t="str">
            <v>01.07.01.074</v>
          </cell>
          <cell r="B1249" t="str">
            <v>H4-S新吊铺</v>
          </cell>
          <cell r="C1249" t="str">
            <v>2.51</v>
          </cell>
          <cell r="D1249" t="str">
            <v>天津光华智能库</v>
          </cell>
          <cell r="E1249" t="str">
            <v>件</v>
          </cell>
          <cell r="F1249">
            <v>-380</v>
          </cell>
          <cell r="G1249" t="str">
            <v>件</v>
          </cell>
          <cell r="H1249" t="str">
            <v>-380</v>
          </cell>
          <cell r="I1249" t="str">
            <v>1</v>
          </cell>
          <cell r="J1249" t="str">
            <v>-380件</v>
          </cell>
          <cell r="K1249">
            <v>120.9645</v>
          </cell>
        </row>
        <row r="1250">
          <cell r="A1250" t="str">
            <v>01.07.01.075</v>
          </cell>
          <cell r="B1250" t="str">
            <v>H4-B加宽卧铺</v>
          </cell>
          <cell r="C1250" t="str">
            <v>2.51</v>
          </cell>
          <cell r="D1250" t="str">
            <v>天津光华智能库</v>
          </cell>
          <cell r="E1250" t="str">
            <v>件</v>
          </cell>
          <cell r="F1250">
            <v>-1</v>
          </cell>
          <cell r="G1250" t="str">
            <v>件</v>
          </cell>
          <cell r="H1250" t="str">
            <v>-1</v>
          </cell>
          <cell r="I1250" t="str">
            <v>1</v>
          </cell>
          <cell r="J1250" t="str">
            <v>-1件</v>
          </cell>
          <cell r="K1250">
            <v>91.4344</v>
          </cell>
        </row>
        <row r="1251">
          <cell r="A1251" t="str">
            <v>01.07.01.076</v>
          </cell>
          <cell r="B1251" t="str">
            <v>H4-S加宽卧铺</v>
          </cell>
          <cell r="C1251" t="str">
            <v>2.51</v>
          </cell>
          <cell r="D1251" t="str">
            <v>天津光华智能库</v>
          </cell>
          <cell r="E1251" t="str">
            <v>件</v>
          </cell>
          <cell r="F1251">
            <v>3</v>
          </cell>
          <cell r="G1251" t="str">
            <v>件</v>
          </cell>
          <cell r="H1251" t="str">
            <v>3</v>
          </cell>
          <cell r="I1251" t="str">
            <v>1</v>
          </cell>
          <cell r="J1251" t="str">
            <v>3件</v>
          </cell>
          <cell r="K1251">
            <v>111.1314</v>
          </cell>
        </row>
        <row r="1252">
          <cell r="A1252" t="str">
            <v>01.07.01.081</v>
          </cell>
          <cell r="B1252" t="str">
            <v>H4-S卧铺（H4704010220A0）</v>
          </cell>
          <cell r="C1252" t="str">
            <v>2.51</v>
          </cell>
          <cell r="D1252" t="str">
            <v>天津光华智能库</v>
          </cell>
          <cell r="E1252" t="str">
            <v>件</v>
          </cell>
          <cell r="F1252">
            <v>-1</v>
          </cell>
          <cell r="G1252" t="str">
            <v>件</v>
          </cell>
          <cell r="H1252" t="str">
            <v>-1</v>
          </cell>
          <cell r="I1252" t="str">
            <v>1</v>
          </cell>
          <cell r="J1252" t="str">
            <v>-1件</v>
          </cell>
          <cell r="K1252">
            <v>80.6277</v>
          </cell>
        </row>
        <row r="1253">
          <cell r="A1253" t="str">
            <v>01.07.01.082</v>
          </cell>
          <cell r="B1253" t="str">
            <v>H3改型椰棕2490加厚卧铺</v>
          </cell>
          <cell r="C1253" t="str">
            <v>2.51</v>
          </cell>
          <cell r="D1253" t="str">
            <v>天津光华智能库</v>
          </cell>
          <cell r="E1253" t="str">
            <v>件</v>
          </cell>
          <cell r="F1253">
            <v>404</v>
          </cell>
          <cell r="G1253" t="str">
            <v>件</v>
          </cell>
          <cell r="H1253" t="str">
            <v>404</v>
          </cell>
          <cell r="I1253" t="str">
            <v>1</v>
          </cell>
          <cell r="J1253" t="str">
            <v>404件</v>
          </cell>
          <cell r="K1253">
            <v>43.224</v>
          </cell>
        </row>
        <row r="1254">
          <cell r="A1254" t="str">
            <v>01.07.01.083</v>
          </cell>
          <cell r="B1254" t="str">
            <v>H3改型椰棕2490卧铺</v>
          </cell>
          <cell r="C1254" t="str">
            <v>2.51</v>
          </cell>
          <cell r="D1254" t="str">
            <v>天津光华智能库</v>
          </cell>
          <cell r="E1254" t="str">
            <v>件</v>
          </cell>
          <cell r="F1254">
            <v>310</v>
          </cell>
          <cell r="G1254" t="str">
            <v>件</v>
          </cell>
          <cell r="H1254" t="str">
            <v>310</v>
          </cell>
          <cell r="I1254" t="str">
            <v>1</v>
          </cell>
          <cell r="J1254" t="str">
            <v>310件</v>
          </cell>
          <cell r="K1254">
            <v>43.5141</v>
          </cell>
        </row>
        <row r="1255">
          <cell r="A1255" t="str">
            <v>01.07.01.084</v>
          </cell>
          <cell r="B1255" t="str">
            <v>H3改型椰棕2490吊铺</v>
          </cell>
          <cell r="C1255" t="str">
            <v>2.51</v>
          </cell>
          <cell r="D1255" t="str">
            <v>天津光华智能库</v>
          </cell>
          <cell r="E1255" t="str">
            <v>件</v>
          </cell>
          <cell r="F1255">
            <v>143</v>
          </cell>
          <cell r="G1255" t="str">
            <v>件</v>
          </cell>
          <cell r="H1255" t="str">
            <v>143</v>
          </cell>
          <cell r="I1255" t="str">
            <v>1</v>
          </cell>
          <cell r="J1255" t="str">
            <v>143件</v>
          </cell>
          <cell r="K1255">
            <v>70.6925</v>
          </cell>
        </row>
        <row r="1256">
          <cell r="A1256" t="str">
            <v>01.07.01.085</v>
          </cell>
          <cell r="B1256" t="str">
            <v>H4西南版吊铺</v>
          </cell>
          <cell r="C1256" t="str">
            <v>2.51</v>
          </cell>
          <cell r="D1256" t="str">
            <v>天津光华智能库</v>
          </cell>
          <cell r="E1256" t="str">
            <v>件</v>
          </cell>
          <cell r="F1256">
            <v>-32</v>
          </cell>
          <cell r="G1256" t="str">
            <v>件</v>
          </cell>
          <cell r="H1256" t="str">
            <v>-32</v>
          </cell>
          <cell r="I1256" t="str">
            <v>1</v>
          </cell>
          <cell r="J1256" t="str">
            <v>-32件</v>
          </cell>
          <cell r="K1256">
            <v>104.4391</v>
          </cell>
        </row>
        <row r="1257">
          <cell r="A1257" t="str">
            <v>01.07.01.090</v>
          </cell>
          <cell r="B1257" t="str">
            <v>H3改型加宽加厚卧铺</v>
          </cell>
          <cell r="C1257" t="str">
            <v>2.51</v>
          </cell>
          <cell r="D1257" t="str">
            <v>天津光华智能库</v>
          </cell>
          <cell r="E1257" t="str">
            <v>件</v>
          </cell>
          <cell r="F1257">
            <v>173</v>
          </cell>
          <cell r="G1257" t="str">
            <v>件</v>
          </cell>
          <cell r="H1257" t="str">
            <v>173</v>
          </cell>
          <cell r="I1257" t="str">
            <v>1</v>
          </cell>
          <cell r="J1257" t="str">
            <v>173件</v>
          </cell>
          <cell r="K1257">
            <v>52.8062</v>
          </cell>
        </row>
        <row r="1258">
          <cell r="A1258" t="str">
            <v>01.07.01.091</v>
          </cell>
          <cell r="B1258" t="str">
            <v>2019款GTL-A长车身上卧铺护面总成</v>
          </cell>
          <cell r="C1258" t="str">
            <v>2.51</v>
          </cell>
          <cell r="D1258" t="str">
            <v>天津光华智能库</v>
          </cell>
          <cell r="E1258" t="str">
            <v>件</v>
          </cell>
          <cell r="F1258">
            <v>60</v>
          </cell>
          <cell r="G1258" t="str">
            <v>件</v>
          </cell>
          <cell r="H1258" t="str">
            <v>60</v>
          </cell>
          <cell r="I1258" t="str">
            <v>1</v>
          </cell>
          <cell r="J1258" t="str">
            <v>60件</v>
          </cell>
          <cell r="K1258">
            <v>108.8837</v>
          </cell>
        </row>
        <row r="1259">
          <cell r="A1259" t="str">
            <v>01.07.01.092</v>
          </cell>
          <cell r="B1259" t="str">
            <v>2019款GTL-A长车身下卧铺护面总成</v>
          </cell>
          <cell r="C1259" t="str">
            <v>2.51</v>
          </cell>
          <cell r="D1259" t="str">
            <v>天津光华智能库</v>
          </cell>
          <cell r="E1259" t="str">
            <v>件</v>
          </cell>
          <cell r="F1259">
            <v>-28</v>
          </cell>
          <cell r="G1259" t="str">
            <v>件</v>
          </cell>
          <cell r="H1259" t="str">
            <v>-28</v>
          </cell>
          <cell r="I1259" t="str">
            <v>1</v>
          </cell>
          <cell r="J1259" t="str">
            <v>-28件</v>
          </cell>
          <cell r="K1259">
            <v>129.7172</v>
          </cell>
        </row>
        <row r="1260">
          <cell r="A1260" t="str">
            <v>01.07.01.094</v>
          </cell>
          <cell r="B1260" t="str">
            <v>2019款GTL-A中长车身下卧铺护面总成</v>
          </cell>
          <cell r="C1260" t="str">
            <v>2.51</v>
          </cell>
          <cell r="D1260" t="str">
            <v>天津光华智能库</v>
          </cell>
          <cell r="E1260" t="str">
            <v>件</v>
          </cell>
          <cell r="F1260">
            <v>-7</v>
          </cell>
          <cell r="G1260" t="str">
            <v>件</v>
          </cell>
          <cell r="H1260" t="str">
            <v>-7</v>
          </cell>
          <cell r="I1260" t="str">
            <v>1</v>
          </cell>
          <cell r="J1260" t="str">
            <v>-7件</v>
          </cell>
          <cell r="K1260">
            <v>88.3358</v>
          </cell>
        </row>
        <row r="1261">
          <cell r="A1261" t="str">
            <v>01.07.01.095</v>
          </cell>
          <cell r="B1261" t="str">
            <v>2019款GTL-B长车身上卧铺护面总成</v>
          </cell>
          <cell r="C1261" t="str">
            <v>2.51</v>
          </cell>
          <cell r="D1261" t="str">
            <v>天津光华智能库</v>
          </cell>
          <cell r="E1261" t="str">
            <v>件</v>
          </cell>
          <cell r="F1261">
            <v>2772</v>
          </cell>
          <cell r="G1261" t="str">
            <v>件</v>
          </cell>
          <cell r="H1261" t="str">
            <v>2,772</v>
          </cell>
          <cell r="I1261" t="str">
            <v>1</v>
          </cell>
          <cell r="J1261" t="str">
            <v>2772件</v>
          </cell>
          <cell r="K1261">
            <v>97.8672</v>
          </cell>
        </row>
        <row r="1262">
          <cell r="A1262" t="str">
            <v>01.07.01.096</v>
          </cell>
          <cell r="B1262" t="str">
            <v>2019款GTL-B长车身下卧铺护面总成</v>
          </cell>
          <cell r="C1262" t="str">
            <v>2.51</v>
          </cell>
          <cell r="D1262" t="str">
            <v>天津光华智能库</v>
          </cell>
          <cell r="E1262" t="str">
            <v>件</v>
          </cell>
          <cell r="F1262">
            <v>-92</v>
          </cell>
          <cell r="G1262" t="str">
            <v>件</v>
          </cell>
          <cell r="H1262" t="str">
            <v>-92</v>
          </cell>
          <cell r="I1262" t="str">
            <v>1</v>
          </cell>
          <cell r="J1262" t="str">
            <v>-92件</v>
          </cell>
          <cell r="K1262">
            <v>50.6568</v>
          </cell>
        </row>
        <row r="1263">
          <cell r="A1263" t="str">
            <v>01.07.01.099</v>
          </cell>
          <cell r="B1263" t="str">
            <v>2019款EST长车身上卧铺护面总成</v>
          </cell>
          <cell r="C1263" t="str">
            <v>2.51</v>
          </cell>
          <cell r="D1263" t="str">
            <v>天津光华智能库</v>
          </cell>
          <cell r="E1263" t="str">
            <v>件</v>
          </cell>
          <cell r="F1263">
            <v>1429</v>
          </cell>
          <cell r="G1263" t="str">
            <v>件</v>
          </cell>
          <cell r="H1263" t="str">
            <v>1,429</v>
          </cell>
          <cell r="I1263" t="str">
            <v>1</v>
          </cell>
          <cell r="J1263" t="str">
            <v>1429件</v>
          </cell>
          <cell r="K1263">
            <v>102.1888</v>
          </cell>
        </row>
        <row r="1264">
          <cell r="A1264" t="str">
            <v>01.07.01.100</v>
          </cell>
          <cell r="B1264" t="str">
            <v>2019款EST长车身下卧铺护面总成</v>
          </cell>
          <cell r="C1264" t="str">
            <v>2.51</v>
          </cell>
          <cell r="D1264" t="str">
            <v>天津光华智能库</v>
          </cell>
          <cell r="E1264" t="str">
            <v>件</v>
          </cell>
          <cell r="F1264">
            <v>6</v>
          </cell>
          <cell r="G1264" t="str">
            <v>件</v>
          </cell>
          <cell r="H1264" t="str">
            <v>6</v>
          </cell>
          <cell r="I1264" t="str">
            <v>1</v>
          </cell>
          <cell r="J1264" t="str">
            <v>6件</v>
          </cell>
          <cell r="K1264">
            <v>134.874</v>
          </cell>
        </row>
        <row r="1265">
          <cell r="A1265" t="str">
            <v>01.07.01.101</v>
          </cell>
          <cell r="B1265" t="str">
            <v>GTL-S中长车身下卧铺护面总成</v>
          </cell>
          <cell r="C1265" t="str">
            <v>2.51</v>
          </cell>
          <cell r="D1265" t="str">
            <v>天津光华智能库</v>
          </cell>
          <cell r="E1265" t="str">
            <v>件</v>
          </cell>
          <cell r="F1265">
            <v>11</v>
          </cell>
          <cell r="G1265" t="str">
            <v>件</v>
          </cell>
          <cell r="H1265" t="str">
            <v>11</v>
          </cell>
          <cell r="I1265" t="str">
            <v>1</v>
          </cell>
          <cell r="J1265" t="str">
            <v>11件</v>
          </cell>
          <cell r="K1265">
            <v>94.4076</v>
          </cell>
        </row>
        <row r="1266">
          <cell r="A1266" t="str">
            <v>01.07.01.102</v>
          </cell>
          <cell r="B1266" t="str">
            <v>H4新面料中长车身上铺护面H4704011200A0</v>
          </cell>
          <cell r="C1266" t="str">
            <v>2.51</v>
          </cell>
          <cell r="D1266" t="str">
            <v>天津光华智能库</v>
          </cell>
          <cell r="E1266" t="str">
            <v>件</v>
          </cell>
          <cell r="F1266">
            <v>20</v>
          </cell>
          <cell r="G1266" t="str">
            <v>件</v>
          </cell>
          <cell r="H1266" t="str">
            <v>20</v>
          </cell>
          <cell r="I1266" t="str">
            <v>1</v>
          </cell>
          <cell r="J1266" t="str">
            <v>20件</v>
          </cell>
          <cell r="K1266">
            <v>120.6182</v>
          </cell>
        </row>
        <row r="1267">
          <cell r="A1267" t="str">
            <v>01.07.01.103</v>
          </cell>
          <cell r="B1267" t="str">
            <v>北奔H06AM下卧铺</v>
          </cell>
          <cell r="C1267" t="str">
            <v>2.51</v>
          </cell>
          <cell r="D1267" t="str">
            <v>天津光华智能库</v>
          </cell>
          <cell r="E1267" t="str">
            <v>件</v>
          </cell>
          <cell r="F1267">
            <v>36</v>
          </cell>
          <cell r="G1267" t="str">
            <v>件</v>
          </cell>
          <cell r="H1267" t="str">
            <v>36</v>
          </cell>
          <cell r="I1267" t="str">
            <v>1</v>
          </cell>
          <cell r="J1267" t="str">
            <v>36件</v>
          </cell>
          <cell r="K1267">
            <v>193.4189</v>
          </cell>
        </row>
        <row r="1268">
          <cell r="A1268" t="str">
            <v>01.07.01.104</v>
          </cell>
          <cell r="B1268" t="str">
            <v>北奔H06A吊铺</v>
          </cell>
          <cell r="C1268" t="str">
            <v>2.51</v>
          </cell>
          <cell r="D1268" t="str">
            <v>天津光华智能库</v>
          </cell>
          <cell r="E1268" t="str">
            <v>件</v>
          </cell>
          <cell r="F1268">
            <v>-94</v>
          </cell>
          <cell r="G1268" t="str">
            <v>件</v>
          </cell>
          <cell r="H1268" t="str">
            <v>-94</v>
          </cell>
          <cell r="I1268" t="str">
            <v>1</v>
          </cell>
          <cell r="J1268" t="str">
            <v>-94件</v>
          </cell>
          <cell r="K1268">
            <v>138.3836</v>
          </cell>
        </row>
        <row r="1269">
          <cell r="A1269" t="str">
            <v>01.07.01.105</v>
          </cell>
          <cell r="B1269" t="str">
            <v>北奔V3 H06A卧铺护面5189700349</v>
          </cell>
          <cell r="C1269" t="str">
            <v>2.51</v>
          </cell>
          <cell r="D1269" t="str">
            <v>天津光华智能库</v>
          </cell>
          <cell r="E1269" t="str">
            <v>件</v>
          </cell>
          <cell r="F1269">
            <v>83</v>
          </cell>
          <cell r="G1269" t="str">
            <v>件</v>
          </cell>
          <cell r="H1269" t="str">
            <v>83</v>
          </cell>
          <cell r="I1269" t="str">
            <v>1</v>
          </cell>
          <cell r="J1269" t="str">
            <v>83件</v>
          </cell>
          <cell r="K1269">
            <v>167.6183</v>
          </cell>
        </row>
        <row r="1270">
          <cell r="A1270" t="str">
            <v>01.07.01.106</v>
          </cell>
          <cell r="B1270" t="str">
            <v>右舵H3中间座椅靠背护面</v>
          </cell>
          <cell r="C1270" t="str">
            <v>2.51</v>
          </cell>
          <cell r="D1270" t="str">
            <v>天津光华智能库</v>
          </cell>
          <cell r="E1270" t="str">
            <v>件</v>
          </cell>
          <cell r="F1270">
            <v>3</v>
          </cell>
          <cell r="G1270" t="str">
            <v>件</v>
          </cell>
          <cell r="H1270" t="str">
            <v>3</v>
          </cell>
          <cell r="I1270" t="str">
            <v>1</v>
          </cell>
          <cell r="J1270" t="str">
            <v>3件</v>
          </cell>
          <cell r="K1270">
            <v>14.9033</v>
          </cell>
        </row>
        <row r="1271">
          <cell r="A1271" t="str">
            <v>01.07.01.107</v>
          </cell>
          <cell r="B1271" t="str">
            <v>右舵H3中间座座垫护面</v>
          </cell>
          <cell r="C1271" t="str">
            <v>2.51</v>
          </cell>
          <cell r="D1271" t="str">
            <v>天津光华智能库</v>
          </cell>
          <cell r="E1271" t="str">
            <v>件</v>
          </cell>
          <cell r="F1271">
            <v>3</v>
          </cell>
          <cell r="G1271" t="str">
            <v>件</v>
          </cell>
          <cell r="H1271" t="str">
            <v>3</v>
          </cell>
          <cell r="I1271" t="str">
            <v>1</v>
          </cell>
          <cell r="J1271" t="str">
            <v>3件</v>
          </cell>
          <cell r="K1271">
            <v>22.1033</v>
          </cell>
        </row>
        <row r="1272">
          <cell r="A1272" t="str">
            <v>01.07.01.108</v>
          </cell>
          <cell r="B1272" t="str">
            <v>11款椰棕下卧铺护面H0704010204A0</v>
          </cell>
          <cell r="C1272" t="str">
            <v>2.51</v>
          </cell>
          <cell r="D1272" t="str">
            <v>天津光华智能库</v>
          </cell>
          <cell r="E1272" t="str">
            <v>件</v>
          </cell>
          <cell r="F1272">
            <v>48</v>
          </cell>
          <cell r="G1272" t="str">
            <v>件</v>
          </cell>
          <cell r="H1272" t="str">
            <v>48</v>
          </cell>
          <cell r="I1272" t="str">
            <v>1</v>
          </cell>
          <cell r="J1272" t="str">
            <v>48件</v>
          </cell>
          <cell r="K1272">
            <v>42.0542</v>
          </cell>
        </row>
        <row r="1273">
          <cell r="A1273" t="str">
            <v>01.07.02.043</v>
          </cell>
          <cell r="B1273" t="str">
            <v>加长15人后排三人背皮棕布套</v>
          </cell>
          <cell r="C1273" t="str">
            <v>1.06</v>
          </cell>
          <cell r="D1273" t="str">
            <v>潍坊荣昌公司</v>
          </cell>
          <cell r="E1273" t="str">
            <v>件</v>
          </cell>
          <cell r="F1273">
            <v>33</v>
          </cell>
          <cell r="G1273" t="str">
            <v>件</v>
          </cell>
          <cell r="H1273" t="str">
            <v>33</v>
          </cell>
          <cell r="I1273" t="str">
            <v>1</v>
          </cell>
          <cell r="J1273" t="str">
            <v>33件</v>
          </cell>
          <cell r="K1273">
            <v>45</v>
          </cell>
        </row>
        <row r="1274">
          <cell r="A1274" t="str">
            <v>01.07.02.047</v>
          </cell>
          <cell r="B1274" t="str">
            <v>加长15人二排座棕皮布套</v>
          </cell>
          <cell r="C1274" t="str">
            <v>1.06</v>
          </cell>
          <cell r="D1274" t="str">
            <v>潍坊荣昌公司</v>
          </cell>
          <cell r="E1274" t="str">
            <v>件</v>
          </cell>
          <cell r="F1274">
            <v>65</v>
          </cell>
          <cell r="G1274" t="str">
            <v>件</v>
          </cell>
          <cell r="H1274" t="str">
            <v>65</v>
          </cell>
          <cell r="I1274" t="str">
            <v>1</v>
          </cell>
          <cell r="J1274" t="str">
            <v>65件</v>
          </cell>
          <cell r="K1274">
            <v>15</v>
          </cell>
        </row>
        <row r="1275">
          <cell r="A1275" t="str">
            <v>01.07.02.049</v>
          </cell>
          <cell r="B1275" t="str">
            <v>加长15人头枕棕皮布套</v>
          </cell>
          <cell r="C1275" t="str">
            <v>1.06</v>
          </cell>
          <cell r="D1275" t="str">
            <v>潍坊荣昌公司</v>
          </cell>
          <cell r="E1275" t="str">
            <v>件</v>
          </cell>
          <cell r="F1275">
            <v>5</v>
          </cell>
          <cell r="G1275" t="str">
            <v>件</v>
          </cell>
          <cell r="H1275" t="str">
            <v>5</v>
          </cell>
          <cell r="I1275" t="str">
            <v>1</v>
          </cell>
          <cell r="J1275" t="str">
            <v>5件</v>
          </cell>
          <cell r="K1275">
            <v>3.956</v>
          </cell>
        </row>
        <row r="1276">
          <cell r="A1276" t="str">
            <v>01.07.03.025</v>
          </cell>
          <cell r="B1276" t="str">
            <v>欧马可升级1800正司机座</v>
          </cell>
          <cell r="C1276" t="str">
            <v>1.06</v>
          </cell>
          <cell r="D1276" t="str">
            <v>潍坊荣昌公司</v>
          </cell>
          <cell r="E1276" t="str">
            <v>件</v>
          </cell>
          <cell r="F1276">
            <v>3</v>
          </cell>
          <cell r="G1276" t="str">
            <v>件</v>
          </cell>
          <cell r="H1276" t="str">
            <v>3</v>
          </cell>
          <cell r="I1276" t="str">
            <v>1</v>
          </cell>
          <cell r="J1276" t="str">
            <v>3件</v>
          </cell>
          <cell r="K1276">
            <v>42</v>
          </cell>
        </row>
        <row r="1277">
          <cell r="A1277" t="str">
            <v>01.07.03.026</v>
          </cell>
          <cell r="B1277" t="str">
            <v>欧马可升级1800正司机背</v>
          </cell>
          <cell r="C1277" t="str">
            <v>1.06</v>
          </cell>
          <cell r="D1277" t="str">
            <v>潍坊荣昌公司</v>
          </cell>
          <cell r="E1277" t="str">
            <v>件</v>
          </cell>
          <cell r="F1277">
            <v>2</v>
          </cell>
          <cell r="G1277" t="str">
            <v>件</v>
          </cell>
          <cell r="H1277" t="str">
            <v>2</v>
          </cell>
          <cell r="I1277" t="str">
            <v>1</v>
          </cell>
          <cell r="J1277" t="str">
            <v>2件</v>
          </cell>
          <cell r="K1277">
            <v>52</v>
          </cell>
        </row>
        <row r="1278">
          <cell r="A1278" t="str">
            <v>01.07.03.030A</v>
          </cell>
          <cell r="B1278" t="str">
            <v>M3欧马可升级1995卧铺布套</v>
          </cell>
          <cell r="C1278" t="str">
            <v>1.06</v>
          </cell>
          <cell r="D1278" t="str">
            <v>潍坊荣昌公司</v>
          </cell>
          <cell r="E1278" t="str">
            <v>件</v>
          </cell>
          <cell r="F1278">
            <v>10</v>
          </cell>
          <cell r="G1278" t="str">
            <v>件</v>
          </cell>
          <cell r="H1278" t="str">
            <v>10</v>
          </cell>
          <cell r="I1278" t="str">
            <v>1</v>
          </cell>
          <cell r="J1278" t="str">
            <v>10件</v>
          </cell>
          <cell r="K1278">
            <v>51.849</v>
          </cell>
        </row>
        <row r="1279">
          <cell r="A1279" t="str">
            <v>01.07.03.031</v>
          </cell>
          <cell r="B1279" t="str">
            <v>奥铃升级1800正司机座</v>
          </cell>
          <cell r="C1279" t="str">
            <v>1.06</v>
          </cell>
          <cell r="D1279" t="str">
            <v>潍坊荣昌公司</v>
          </cell>
          <cell r="E1279" t="str">
            <v>件</v>
          </cell>
          <cell r="F1279">
            <v>-20</v>
          </cell>
          <cell r="G1279" t="str">
            <v>件</v>
          </cell>
          <cell r="H1279" t="str">
            <v>-20</v>
          </cell>
          <cell r="I1279" t="str">
            <v>1</v>
          </cell>
          <cell r="J1279" t="str">
            <v>-20件</v>
          </cell>
          <cell r="K1279">
            <v>33.8685</v>
          </cell>
        </row>
        <row r="1280">
          <cell r="A1280" t="str">
            <v>01.07.03.032</v>
          </cell>
          <cell r="B1280" t="str">
            <v>奥铃升级1800正司机背</v>
          </cell>
          <cell r="C1280" t="str">
            <v>1.06</v>
          </cell>
          <cell r="D1280" t="str">
            <v>潍坊荣昌公司</v>
          </cell>
          <cell r="E1280" t="str">
            <v>件</v>
          </cell>
          <cell r="F1280">
            <v>-21</v>
          </cell>
          <cell r="G1280" t="str">
            <v>件</v>
          </cell>
          <cell r="H1280" t="str">
            <v>-21</v>
          </cell>
          <cell r="I1280" t="str">
            <v>1</v>
          </cell>
          <cell r="J1280" t="str">
            <v>-21件</v>
          </cell>
          <cell r="K1280">
            <v>32.9186</v>
          </cell>
        </row>
        <row r="1281">
          <cell r="A1281" t="str">
            <v>01.07.03.033</v>
          </cell>
          <cell r="B1281" t="str">
            <v>奥铃升级1995副司机小背</v>
          </cell>
          <cell r="C1281" t="str">
            <v>1.06</v>
          </cell>
          <cell r="D1281" t="str">
            <v>潍坊荣昌公司</v>
          </cell>
          <cell r="E1281" t="str">
            <v>件</v>
          </cell>
          <cell r="F1281">
            <v>-30</v>
          </cell>
          <cell r="G1281" t="str">
            <v>件</v>
          </cell>
          <cell r="H1281" t="str">
            <v>-30</v>
          </cell>
          <cell r="I1281" t="str">
            <v>1</v>
          </cell>
          <cell r="J1281" t="str">
            <v>-30件</v>
          </cell>
          <cell r="K1281">
            <v>2.4523</v>
          </cell>
        </row>
        <row r="1282">
          <cell r="A1282" t="str">
            <v>01.07.03.035</v>
          </cell>
          <cell r="B1282" t="str">
            <v>奥铃升级1995副司机座</v>
          </cell>
          <cell r="C1282" t="str">
            <v>1.06</v>
          </cell>
          <cell r="D1282" t="str">
            <v>潍坊荣昌公司</v>
          </cell>
          <cell r="E1282" t="str">
            <v>件</v>
          </cell>
          <cell r="F1282">
            <v>-30</v>
          </cell>
          <cell r="G1282" t="str">
            <v>件</v>
          </cell>
          <cell r="H1282" t="str">
            <v>-30</v>
          </cell>
          <cell r="I1282" t="str">
            <v>1</v>
          </cell>
          <cell r="J1282" t="str">
            <v>-30件</v>
          </cell>
          <cell r="K1282">
            <v>38.945</v>
          </cell>
        </row>
        <row r="1283">
          <cell r="A1283" t="str">
            <v>01.07.03.037</v>
          </cell>
          <cell r="B1283" t="str">
            <v>奥铃升级1800副司机小背</v>
          </cell>
          <cell r="C1283" t="str">
            <v>1.06</v>
          </cell>
          <cell r="D1283" t="str">
            <v>潍坊荣昌公司</v>
          </cell>
          <cell r="E1283" t="str">
            <v>件</v>
          </cell>
          <cell r="F1283">
            <v>-61</v>
          </cell>
          <cell r="G1283" t="str">
            <v>件</v>
          </cell>
          <cell r="H1283" t="str">
            <v>-61</v>
          </cell>
          <cell r="I1283" t="str">
            <v>1</v>
          </cell>
          <cell r="J1283" t="str">
            <v>-61件</v>
          </cell>
          <cell r="K1283">
            <v>16.1499</v>
          </cell>
        </row>
        <row r="1284">
          <cell r="A1284" t="str">
            <v>01.07.03.039</v>
          </cell>
          <cell r="B1284" t="str">
            <v>奥铃升级排半1800副司机背</v>
          </cell>
          <cell r="C1284" t="str">
            <v>1.06</v>
          </cell>
          <cell r="D1284" t="str">
            <v>潍坊荣昌公司</v>
          </cell>
          <cell r="E1284" t="str">
            <v>件</v>
          </cell>
          <cell r="F1284">
            <v>22</v>
          </cell>
          <cell r="G1284" t="str">
            <v>件</v>
          </cell>
          <cell r="H1284" t="str">
            <v>22</v>
          </cell>
          <cell r="I1284" t="str">
            <v>1</v>
          </cell>
          <cell r="J1284" t="str">
            <v>22件</v>
          </cell>
          <cell r="K1284">
            <v>43.4291</v>
          </cell>
        </row>
        <row r="1285">
          <cell r="A1285" t="str">
            <v>01.07.03.040</v>
          </cell>
          <cell r="B1285" t="str">
            <v>奥铃升级排半1800副司机小背</v>
          </cell>
          <cell r="C1285" t="str">
            <v>1.06</v>
          </cell>
          <cell r="D1285" t="str">
            <v>潍坊荣昌公司</v>
          </cell>
          <cell r="E1285" t="str">
            <v>件</v>
          </cell>
          <cell r="F1285">
            <v>22</v>
          </cell>
          <cell r="G1285" t="str">
            <v>件</v>
          </cell>
          <cell r="H1285" t="str">
            <v>22</v>
          </cell>
          <cell r="I1285" t="str">
            <v>1</v>
          </cell>
          <cell r="J1285" t="str">
            <v>22件</v>
          </cell>
          <cell r="K1285">
            <v>18.1586</v>
          </cell>
        </row>
        <row r="1286">
          <cell r="A1286" t="str">
            <v>01.07.03.041</v>
          </cell>
          <cell r="B1286" t="str">
            <v>奥铃升级排半1800副司机座</v>
          </cell>
          <cell r="C1286" t="str">
            <v>1.06</v>
          </cell>
          <cell r="D1286" t="str">
            <v>潍坊荣昌公司</v>
          </cell>
          <cell r="E1286" t="str">
            <v>件</v>
          </cell>
          <cell r="F1286">
            <v>24</v>
          </cell>
          <cell r="G1286" t="str">
            <v>件</v>
          </cell>
          <cell r="H1286" t="str">
            <v>24</v>
          </cell>
          <cell r="I1286" t="str">
            <v>1</v>
          </cell>
          <cell r="J1286" t="str">
            <v>24件</v>
          </cell>
          <cell r="K1286">
            <v>42.1088</v>
          </cell>
        </row>
        <row r="1287">
          <cell r="A1287" t="str">
            <v>01.07.03.042</v>
          </cell>
          <cell r="B1287" t="str">
            <v>奥铃升级出口正司机座1800</v>
          </cell>
          <cell r="C1287" t="str">
            <v>1.06</v>
          </cell>
          <cell r="D1287" t="str">
            <v>潍坊荣昌公司</v>
          </cell>
          <cell r="E1287" t="str">
            <v>件</v>
          </cell>
          <cell r="F1287">
            <v>30</v>
          </cell>
          <cell r="G1287" t="str">
            <v>件</v>
          </cell>
          <cell r="H1287" t="str">
            <v>30</v>
          </cell>
          <cell r="I1287" t="str">
            <v>1</v>
          </cell>
          <cell r="J1287" t="str">
            <v>30件</v>
          </cell>
          <cell r="K1287">
            <v>20.7047</v>
          </cell>
        </row>
        <row r="1288">
          <cell r="A1288" t="str">
            <v>01.07.03.043</v>
          </cell>
          <cell r="B1288" t="str">
            <v>奥铃升级出口正司机背1800</v>
          </cell>
          <cell r="C1288" t="str">
            <v>1.06</v>
          </cell>
          <cell r="D1288" t="str">
            <v>潍坊荣昌公司</v>
          </cell>
          <cell r="E1288" t="str">
            <v>件</v>
          </cell>
          <cell r="F1288">
            <v>-2</v>
          </cell>
          <cell r="G1288" t="str">
            <v>件</v>
          </cell>
          <cell r="H1288" t="str">
            <v>-2</v>
          </cell>
          <cell r="I1288" t="str">
            <v>1</v>
          </cell>
          <cell r="J1288" t="str">
            <v>-2件</v>
          </cell>
          <cell r="K1288">
            <v>40.73</v>
          </cell>
        </row>
        <row r="1289">
          <cell r="A1289" t="str">
            <v>01.07.03.047</v>
          </cell>
          <cell r="B1289" t="str">
            <v>奥铃升级出口1995副司机背</v>
          </cell>
          <cell r="C1289" t="str">
            <v>1.06</v>
          </cell>
          <cell r="D1289" t="str">
            <v>潍坊荣昌公司</v>
          </cell>
          <cell r="E1289" t="str">
            <v>件</v>
          </cell>
          <cell r="F1289">
            <v>176</v>
          </cell>
          <cell r="G1289" t="str">
            <v>件</v>
          </cell>
          <cell r="H1289" t="str">
            <v>176</v>
          </cell>
          <cell r="I1289" t="str">
            <v>1</v>
          </cell>
          <cell r="J1289" t="str">
            <v>176件</v>
          </cell>
          <cell r="K1289">
            <v>34.753</v>
          </cell>
        </row>
        <row r="1290">
          <cell r="A1290" t="str">
            <v>01.07.03.048</v>
          </cell>
          <cell r="B1290" t="str">
            <v>奥铃升级出口1995副司机小背</v>
          </cell>
          <cell r="C1290" t="str">
            <v>1.06</v>
          </cell>
          <cell r="D1290" t="str">
            <v>潍坊荣昌公司</v>
          </cell>
          <cell r="E1290" t="str">
            <v>件</v>
          </cell>
          <cell r="F1290">
            <v>12</v>
          </cell>
          <cell r="G1290" t="str">
            <v>件</v>
          </cell>
          <cell r="H1290" t="str">
            <v>12</v>
          </cell>
          <cell r="I1290" t="str">
            <v>1</v>
          </cell>
          <cell r="J1290" t="str">
            <v>12件</v>
          </cell>
          <cell r="K1290">
            <v>17.0092</v>
          </cell>
        </row>
        <row r="1291">
          <cell r="A1291" t="str">
            <v>01.07.03.049</v>
          </cell>
          <cell r="B1291" t="str">
            <v>奥铃升级出口1995副司机座</v>
          </cell>
          <cell r="C1291" t="str">
            <v>1.06</v>
          </cell>
          <cell r="D1291" t="str">
            <v>潍坊荣昌公司</v>
          </cell>
          <cell r="E1291" t="str">
            <v>件</v>
          </cell>
          <cell r="F1291">
            <v>104</v>
          </cell>
          <cell r="G1291" t="str">
            <v>件</v>
          </cell>
          <cell r="H1291" t="str">
            <v>104</v>
          </cell>
          <cell r="I1291" t="str">
            <v>1</v>
          </cell>
          <cell r="J1291" t="str">
            <v>104件</v>
          </cell>
          <cell r="K1291">
            <v>37.9702</v>
          </cell>
        </row>
        <row r="1292">
          <cell r="A1292" t="str">
            <v>01.07.03.056A</v>
          </cell>
          <cell r="B1292" t="str">
            <v>M3奥铃海外出口1995卧铺布套</v>
          </cell>
          <cell r="C1292" t="str">
            <v>1.06</v>
          </cell>
          <cell r="D1292" t="str">
            <v>潍坊荣昌公司</v>
          </cell>
          <cell r="E1292" t="str">
            <v>件</v>
          </cell>
          <cell r="F1292">
            <v>67</v>
          </cell>
          <cell r="G1292" t="str">
            <v>件</v>
          </cell>
          <cell r="H1292" t="str">
            <v>67</v>
          </cell>
          <cell r="I1292" t="str">
            <v>1</v>
          </cell>
          <cell r="J1292" t="str">
            <v>67件</v>
          </cell>
          <cell r="K1292">
            <v>54.0071</v>
          </cell>
        </row>
        <row r="1293">
          <cell r="A1293" t="str">
            <v>01.07.03.058</v>
          </cell>
          <cell r="B1293" t="str">
            <v>奥铃升级出口1800加宽小背</v>
          </cell>
          <cell r="C1293" t="str">
            <v>1.06</v>
          </cell>
          <cell r="D1293" t="str">
            <v>潍坊荣昌公司</v>
          </cell>
          <cell r="E1293" t="str">
            <v>件</v>
          </cell>
          <cell r="F1293">
            <v>167</v>
          </cell>
          <cell r="G1293" t="str">
            <v>件</v>
          </cell>
          <cell r="H1293" t="str">
            <v>167</v>
          </cell>
          <cell r="I1293" t="str">
            <v>1</v>
          </cell>
          <cell r="J1293" t="str">
            <v>167件</v>
          </cell>
          <cell r="K1293">
            <v>16.9505</v>
          </cell>
        </row>
        <row r="1294">
          <cell r="A1294" t="str">
            <v>01.07.03.059</v>
          </cell>
          <cell r="B1294" t="str">
            <v>奥铃升级出口1800加宽副座</v>
          </cell>
          <cell r="C1294" t="str">
            <v>1.06</v>
          </cell>
          <cell r="D1294" t="str">
            <v>潍坊荣昌公司</v>
          </cell>
          <cell r="E1294" t="str">
            <v>件</v>
          </cell>
          <cell r="F1294">
            <v>190</v>
          </cell>
          <cell r="G1294" t="str">
            <v>件</v>
          </cell>
          <cell r="H1294" t="str">
            <v>190</v>
          </cell>
          <cell r="I1294" t="str">
            <v>1</v>
          </cell>
          <cell r="J1294" t="str">
            <v>190件</v>
          </cell>
          <cell r="K1294">
            <v>33.5595</v>
          </cell>
        </row>
        <row r="1295">
          <cell r="A1295" t="str">
            <v>01.07.03.062</v>
          </cell>
          <cell r="B1295" t="str">
            <v>M4精细化-1880正司机背</v>
          </cell>
          <cell r="C1295" t="str">
            <v>1.06</v>
          </cell>
          <cell r="D1295" t="str">
            <v>潍坊荣昌公司</v>
          </cell>
          <cell r="E1295" t="str">
            <v>件</v>
          </cell>
          <cell r="F1295">
            <v>481</v>
          </cell>
          <cell r="G1295" t="str">
            <v>件</v>
          </cell>
          <cell r="H1295" t="str">
            <v>481</v>
          </cell>
          <cell r="I1295" t="str">
            <v>1</v>
          </cell>
          <cell r="J1295" t="str">
            <v>481件</v>
          </cell>
          <cell r="K1295">
            <v>50</v>
          </cell>
        </row>
        <row r="1296">
          <cell r="A1296" t="str">
            <v>01.07.03.062A</v>
          </cell>
          <cell r="B1296" t="str">
            <v>M4精细化-1880正司机背（无兜）</v>
          </cell>
          <cell r="C1296" t="str">
            <v>1.06</v>
          </cell>
          <cell r="D1296" t="str">
            <v>潍坊荣昌公司</v>
          </cell>
          <cell r="E1296" t="str">
            <v>件</v>
          </cell>
          <cell r="F1296">
            <v>13</v>
          </cell>
          <cell r="G1296" t="str">
            <v>件</v>
          </cell>
          <cell r="H1296" t="str">
            <v>13</v>
          </cell>
          <cell r="I1296" t="str">
            <v>1</v>
          </cell>
          <cell r="J1296" t="str">
            <v>13件</v>
          </cell>
          <cell r="K1296">
            <v>18.3919</v>
          </cell>
        </row>
        <row r="1297">
          <cell r="A1297" t="str">
            <v>01.07.03.063</v>
          </cell>
          <cell r="B1297" t="str">
            <v>M4精细化-1880正司机座</v>
          </cell>
          <cell r="C1297" t="str">
            <v>1.06</v>
          </cell>
          <cell r="D1297" t="str">
            <v>潍坊荣昌公司</v>
          </cell>
          <cell r="E1297" t="str">
            <v>件</v>
          </cell>
          <cell r="F1297">
            <v>484</v>
          </cell>
          <cell r="G1297" t="str">
            <v>件</v>
          </cell>
          <cell r="H1297" t="str">
            <v>484</v>
          </cell>
          <cell r="I1297" t="str">
            <v>1</v>
          </cell>
          <cell r="J1297" t="str">
            <v>484件</v>
          </cell>
          <cell r="K1297">
            <v>16.9816</v>
          </cell>
        </row>
        <row r="1298">
          <cell r="A1298" t="str">
            <v>01.07.03.064</v>
          </cell>
          <cell r="B1298" t="str">
            <v>M4精细化-1880副司机背</v>
          </cell>
          <cell r="C1298" t="str">
            <v>1.06</v>
          </cell>
          <cell r="D1298" t="str">
            <v>潍坊荣昌公司</v>
          </cell>
          <cell r="E1298" t="str">
            <v>件</v>
          </cell>
          <cell r="F1298">
            <v>483</v>
          </cell>
          <cell r="G1298" t="str">
            <v>件</v>
          </cell>
          <cell r="H1298" t="str">
            <v>483</v>
          </cell>
          <cell r="I1298" t="str">
            <v>1</v>
          </cell>
          <cell r="J1298" t="str">
            <v>483件</v>
          </cell>
          <cell r="K1298">
            <v>50</v>
          </cell>
        </row>
        <row r="1299">
          <cell r="A1299" t="str">
            <v>01.07.03.064A</v>
          </cell>
          <cell r="B1299" t="str">
            <v>M4精细化-1880副司机背（无兜）</v>
          </cell>
          <cell r="C1299" t="str">
            <v>1.06</v>
          </cell>
          <cell r="D1299" t="str">
            <v>潍坊荣昌公司</v>
          </cell>
          <cell r="E1299" t="str">
            <v>件</v>
          </cell>
          <cell r="F1299">
            <v>44</v>
          </cell>
          <cell r="G1299" t="str">
            <v>件</v>
          </cell>
          <cell r="H1299" t="str">
            <v>44</v>
          </cell>
          <cell r="I1299" t="str">
            <v>1</v>
          </cell>
          <cell r="J1299" t="str">
            <v>44件</v>
          </cell>
          <cell r="K1299">
            <v>23.5935</v>
          </cell>
        </row>
        <row r="1300">
          <cell r="A1300" t="str">
            <v>01.07.03.065</v>
          </cell>
          <cell r="B1300" t="str">
            <v>M4精细化-1880副司机座</v>
          </cell>
          <cell r="C1300" t="str">
            <v>1.06</v>
          </cell>
          <cell r="D1300" t="str">
            <v>潍坊荣昌公司</v>
          </cell>
          <cell r="E1300" t="str">
            <v>件</v>
          </cell>
          <cell r="F1300">
            <v>492</v>
          </cell>
          <cell r="G1300" t="str">
            <v>件</v>
          </cell>
          <cell r="H1300" t="str">
            <v>492</v>
          </cell>
          <cell r="I1300" t="str">
            <v>1</v>
          </cell>
          <cell r="J1300" t="str">
            <v>492件</v>
          </cell>
          <cell r="K1300">
            <v>27.9466</v>
          </cell>
        </row>
        <row r="1301">
          <cell r="A1301" t="str">
            <v>01.07.03.066</v>
          </cell>
          <cell r="B1301" t="str">
            <v>M4精细化-1880小背</v>
          </cell>
          <cell r="C1301" t="str">
            <v>1.06</v>
          </cell>
          <cell r="D1301" t="str">
            <v>潍坊荣昌公司</v>
          </cell>
          <cell r="E1301" t="str">
            <v>件</v>
          </cell>
          <cell r="F1301">
            <v>484</v>
          </cell>
          <cell r="G1301" t="str">
            <v>件</v>
          </cell>
          <cell r="H1301" t="str">
            <v>484</v>
          </cell>
          <cell r="I1301" t="str">
            <v>1</v>
          </cell>
          <cell r="J1301" t="str">
            <v>484件</v>
          </cell>
          <cell r="K1301">
            <v>11.7152</v>
          </cell>
        </row>
        <row r="1302">
          <cell r="A1302" t="str">
            <v>01.07.06.003</v>
          </cell>
          <cell r="B1302" t="str">
            <v>k1司机座布套</v>
          </cell>
          <cell r="C1302" t="str">
            <v>1.06</v>
          </cell>
          <cell r="D1302" t="str">
            <v>潍坊荣昌公司</v>
          </cell>
          <cell r="E1302" t="str">
            <v>件</v>
          </cell>
          <cell r="F1302">
            <v>-1</v>
          </cell>
          <cell r="G1302" t="str">
            <v>件</v>
          </cell>
          <cell r="H1302" t="str">
            <v>-1</v>
          </cell>
          <cell r="I1302" t="str">
            <v>1</v>
          </cell>
          <cell r="J1302" t="str">
            <v>-1件</v>
          </cell>
          <cell r="K1302">
            <v>13.5729</v>
          </cell>
        </row>
        <row r="1303">
          <cell r="A1303" t="str">
            <v>01.07.06.004</v>
          </cell>
          <cell r="B1303" t="str">
            <v>k1正司机背布套</v>
          </cell>
          <cell r="C1303" t="str">
            <v>1.06</v>
          </cell>
          <cell r="D1303" t="str">
            <v>潍坊荣昌公司</v>
          </cell>
          <cell r="E1303" t="str">
            <v>件</v>
          </cell>
          <cell r="F1303">
            <v>-1</v>
          </cell>
          <cell r="G1303" t="str">
            <v>件</v>
          </cell>
          <cell r="H1303" t="str">
            <v>-1</v>
          </cell>
          <cell r="I1303" t="str">
            <v>1</v>
          </cell>
          <cell r="J1303" t="str">
            <v>-1件</v>
          </cell>
          <cell r="K1303">
            <v>22.7485</v>
          </cell>
        </row>
        <row r="1304">
          <cell r="A1304" t="str">
            <v>01.07.11.001A</v>
          </cell>
          <cell r="B1304" t="str">
            <v>M4奥铃司机背（无兜）</v>
          </cell>
          <cell r="C1304" t="str">
            <v>1.06</v>
          </cell>
          <cell r="D1304" t="str">
            <v>潍坊荣昌公司</v>
          </cell>
          <cell r="E1304" t="str">
            <v>套</v>
          </cell>
          <cell r="F1304">
            <v>3087</v>
          </cell>
          <cell r="G1304" t="str">
            <v>套</v>
          </cell>
          <cell r="H1304" t="str">
            <v>3,087</v>
          </cell>
          <cell r="I1304" t="str">
            <v>1</v>
          </cell>
          <cell r="J1304" t="str">
            <v>3087套</v>
          </cell>
          <cell r="K1304">
            <v>31.4375</v>
          </cell>
        </row>
        <row r="1305">
          <cell r="A1305" t="str">
            <v>01.07.11.002</v>
          </cell>
          <cell r="B1305" t="str">
            <v>M4奥铃司机座</v>
          </cell>
          <cell r="C1305" t="str">
            <v>1.06</v>
          </cell>
          <cell r="D1305" t="str">
            <v>潍坊荣昌公司</v>
          </cell>
          <cell r="E1305" t="str">
            <v>套</v>
          </cell>
          <cell r="F1305">
            <v>3119</v>
          </cell>
          <cell r="G1305" t="str">
            <v>套</v>
          </cell>
          <cell r="H1305" t="str">
            <v>3,119</v>
          </cell>
          <cell r="I1305" t="str">
            <v>1</v>
          </cell>
          <cell r="J1305" t="str">
            <v>3119套</v>
          </cell>
          <cell r="K1305">
            <v>17.4874</v>
          </cell>
        </row>
        <row r="1306">
          <cell r="A1306" t="str">
            <v>01.07.11.003</v>
          </cell>
          <cell r="B1306" t="str">
            <v>M4奥铃副司机背</v>
          </cell>
          <cell r="C1306" t="str">
            <v>1.06</v>
          </cell>
          <cell r="D1306" t="str">
            <v>潍坊荣昌公司</v>
          </cell>
          <cell r="E1306" t="str">
            <v>套</v>
          </cell>
          <cell r="F1306">
            <v>450</v>
          </cell>
          <cell r="G1306" t="str">
            <v>套</v>
          </cell>
          <cell r="H1306" t="str">
            <v>450</v>
          </cell>
          <cell r="I1306" t="str">
            <v>1</v>
          </cell>
          <cell r="J1306" t="str">
            <v>450套</v>
          </cell>
          <cell r="K1306">
            <v>35</v>
          </cell>
        </row>
        <row r="1307">
          <cell r="A1307" t="str">
            <v>01.07.11.003A</v>
          </cell>
          <cell r="B1307" t="str">
            <v>M4奥铃副司机背（无兜）</v>
          </cell>
          <cell r="C1307" t="str">
            <v>1.06</v>
          </cell>
          <cell r="D1307" t="str">
            <v>潍坊荣昌公司</v>
          </cell>
          <cell r="E1307" t="str">
            <v>套</v>
          </cell>
          <cell r="F1307">
            <v>4687</v>
          </cell>
          <cell r="G1307" t="str">
            <v>套</v>
          </cell>
          <cell r="H1307" t="str">
            <v>4,687</v>
          </cell>
          <cell r="I1307" t="str">
            <v>1</v>
          </cell>
          <cell r="J1307" t="str">
            <v>4687套</v>
          </cell>
          <cell r="K1307">
            <v>28.0895</v>
          </cell>
        </row>
        <row r="1308">
          <cell r="A1308" t="str">
            <v>01.07.11.004</v>
          </cell>
          <cell r="B1308" t="str">
            <v>M4奥铃2060副司机小背</v>
          </cell>
          <cell r="C1308" t="str">
            <v>1.06</v>
          </cell>
          <cell r="D1308" t="str">
            <v>潍坊荣昌公司</v>
          </cell>
          <cell r="E1308" t="str">
            <v>套</v>
          </cell>
          <cell r="F1308">
            <v>3289</v>
          </cell>
          <cell r="G1308" t="str">
            <v>套</v>
          </cell>
          <cell r="H1308" t="str">
            <v>3,289</v>
          </cell>
          <cell r="I1308" t="str">
            <v>1</v>
          </cell>
          <cell r="J1308" t="str">
            <v>3289套</v>
          </cell>
          <cell r="K1308">
            <v>15.8794</v>
          </cell>
        </row>
        <row r="1309">
          <cell r="A1309" t="str">
            <v>01.07.11.005</v>
          </cell>
          <cell r="B1309" t="str">
            <v>M4奥铃2060副司机座垫</v>
          </cell>
          <cell r="C1309" t="str">
            <v>1.06</v>
          </cell>
          <cell r="D1309" t="str">
            <v>潍坊荣昌公司</v>
          </cell>
          <cell r="E1309" t="str">
            <v>套</v>
          </cell>
          <cell r="F1309">
            <v>2958</v>
          </cell>
          <cell r="G1309" t="str">
            <v>套</v>
          </cell>
          <cell r="H1309" t="str">
            <v>2,958</v>
          </cell>
          <cell r="I1309" t="str">
            <v>1</v>
          </cell>
          <cell r="J1309" t="str">
            <v>2958套</v>
          </cell>
          <cell r="K1309">
            <v>30.8397</v>
          </cell>
        </row>
        <row r="1310">
          <cell r="A1310" t="str">
            <v>01.07.11.006</v>
          </cell>
          <cell r="B1310" t="str">
            <v>M4奥铃2060卧铺</v>
          </cell>
          <cell r="C1310" t="str">
            <v>1.06</v>
          </cell>
          <cell r="D1310" t="str">
            <v>潍坊荣昌公司</v>
          </cell>
          <cell r="E1310" t="str">
            <v>套</v>
          </cell>
          <cell r="F1310">
            <v>1155</v>
          </cell>
          <cell r="G1310" t="str">
            <v>套</v>
          </cell>
          <cell r="H1310" t="str">
            <v>1,155</v>
          </cell>
          <cell r="I1310" t="str">
            <v>1</v>
          </cell>
          <cell r="J1310" t="str">
            <v>1155套</v>
          </cell>
          <cell r="K1310">
            <v>47.9829</v>
          </cell>
        </row>
        <row r="1311">
          <cell r="A1311" t="str">
            <v>01.07.11.007</v>
          </cell>
          <cell r="B1311" t="str">
            <v>M4奥铃1880副司机小背</v>
          </cell>
          <cell r="C1311" t="str">
            <v>1.06</v>
          </cell>
          <cell r="D1311" t="str">
            <v>潍坊荣昌公司</v>
          </cell>
          <cell r="E1311" t="str">
            <v>套</v>
          </cell>
          <cell r="F1311">
            <v>1671</v>
          </cell>
          <cell r="G1311" t="str">
            <v>套</v>
          </cell>
          <cell r="H1311" t="str">
            <v>1,671</v>
          </cell>
          <cell r="I1311" t="str">
            <v>1</v>
          </cell>
          <cell r="J1311" t="str">
            <v>1671套</v>
          </cell>
          <cell r="K1311">
            <v>14.4989</v>
          </cell>
        </row>
        <row r="1312">
          <cell r="A1312" t="str">
            <v>01.07.11.008</v>
          </cell>
          <cell r="B1312" t="str">
            <v>M4奥铃1880副司机座垫</v>
          </cell>
          <cell r="C1312" t="str">
            <v>1.06</v>
          </cell>
          <cell r="D1312" t="str">
            <v>潍坊荣昌公司</v>
          </cell>
          <cell r="E1312" t="str">
            <v>套</v>
          </cell>
          <cell r="F1312">
            <v>1727</v>
          </cell>
          <cell r="G1312" t="str">
            <v>套</v>
          </cell>
          <cell r="H1312" t="str">
            <v>1,727</v>
          </cell>
          <cell r="I1312" t="str">
            <v>1</v>
          </cell>
          <cell r="J1312" t="str">
            <v>1727套</v>
          </cell>
          <cell r="K1312">
            <v>29.6641</v>
          </cell>
        </row>
        <row r="1313">
          <cell r="A1313" t="str">
            <v>01.07.11.009</v>
          </cell>
          <cell r="B1313" t="str">
            <v>M4奥铃1880卧铺</v>
          </cell>
          <cell r="C1313" t="str">
            <v>1.06</v>
          </cell>
          <cell r="D1313" t="str">
            <v>潍坊荣昌公司</v>
          </cell>
          <cell r="E1313" t="str">
            <v>套</v>
          </cell>
          <cell r="F1313">
            <v>575</v>
          </cell>
          <cell r="G1313" t="str">
            <v>套</v>
          </cell>
          <cell r="H1313" t="str">
            <v>575</v>
          </cell>
          <cell r="I1313" t="str">
            <v>1</v>
          </cell>
          <cell r="J1313" t="str">
            <v>575套</v>
          </cell>
          <cell r="K1313">
            <v>43.7692</v>
          </cell>
        </row>
        <row r="1314">
          <cell r="A1314" t="str">
            <v>01.07.11.019</v>
          </cell>
          <cell r="B1314" t="str">
            <v>M4中重卡司机座</v>
          </cell>
          <cell r="C1314" t="str">
            <v>1.06</v>
          </cell>
          <cell r="D1314" t="str">
            <v>潍坊荣昌公司</v>
          </cell>
          <cell r="E1314" t="str">
            <v>套</v>
          </cell>
          <cell r="F1314">
            <v>142</v>
          </cell>
          <cell r="G1314" t="str">
            <v>套</v>
          </cell>
          <cell r="H1314" t="str">
            <v>142</v>
          </cell>
          <cell r="I1314" t="str">
            <v>1</v>
          </cell>
          <cell r="J1314" t="str">
            <v>142套</v>
          </cell>
          <cell r="K1314">
            <v>38.7375</v>
          </cell>
        </row>
        <row r="1315">
          <cell r="A1315" t="str">
            <v>01.07.11.021</v>
          </cell>
          <cell r="B1315" t="str">
            <v>M4中重卡司机背</v>
          </cell>
          <cell r="C1315" t="str">
            <v>1.06</v>
          </cell>
          <cell r="D1315" t="str">
            <v>潍坊荣昌公司</v>
          </cell>
          <cell r="E1315" t="str">
            <v>套</v>
          </cell>
          <cell r="F1315">
            <v>129</v>
          </cell>
          <cell r="G1315" t="str">
            <v>套</v>
          </cell>
          <cell r="H1315" t="str">
            <v>129</v>
          </cell>
          <cell r="I1315" t="str">
            <v>1</v>
          </cell>
          <cell r="J1315" t="str">
            <v>129套</v>
          </cell>
          <cell r="K1315">
            <v>51.3616</v>
          </cell>
        </row>
        <row r="1316">
          <cell r="A1316" t="str">
            <v>01.07.11.022</v>
          </cell>
          <cell r="B1316" t="str">
            <v>M4奥铃1730小背</v>
          </cell>
          <cell r="C1316" t="str">
            <v>1.06</v>
          </cell>
          <cell r="D1316" t="str">
            <v>潍坊荣昌公司</v>
          </cell>
          <cell r="E1316" t="str">
            <v>套</v>
          </cell>
          <cell r="F1316">
            <v>7</v>
          </cell>
          <cell r="G1316" t="str">
            <v>套</v>
          </cell>
          <cell r="H1316" t="str">
            <v>7</v>
          </cell>
          <cell r="I1316" t="str">
            <v>1</v>
          </cell>
          <cell r="J1316" t="str">
            <v>7套</v>
          </cell>
          <cell r="K1316">
            <v>11.5229</v>
          </cell>
        </row>
        <row r="1317">
          <cell r="A1317" t="str">
            <v>01.07.11.023</v>
          </cell>
          <cell r="B1317" t="str">
            <v>M4奥铃1730副座</v>
          </cell>
          <cell r="C1317" t="str">
            <v>1.06</v>
          </cell>
          <cell r="D1317" t="str">
            <v>潍坊荣昌公司</v>
          </cell>
          <cell r="E1317" t="str">
            <v>套</v>
          </cell>
          <cell r="F1317">
            <v>-6</v>
          </cell>
          <cell r="G1317" t="str">
            <v>套</v>
          </cell>
          <cell r="H1317" t="str">
            <v>-6</v>
          </cell>
          <cell r="I1317" t="str">
            <v>1</v>
          </cell>
          <cell r="J1317" t="str">
            <v>-6套</v>
          </cell>
          <cell r="K1317">
            <v>26.795</v>
          </cell>
        </row>
        <row r="1318">
          <cell r="A1318" t="str">
            <v>01.08.05.001</v>
          </cell>
          <cell r="B1318" t="str">
            <v>DY-BC316面罩极地白左</v>
          </cell>
          <cell r="C1318" t="str">
            <v>2.71</v>
          </cell>
          <cell r="D1318" t="str">
            <v>成都光华智能库</v>
          </cell>
          <cell r="E1318" t="str">
            <v>件</v>
          </cell>
          <cell r="F1318">
            <v>103024</v>
          </cell>
          <cell r="G1318" t="str">
            <v>件</v>
          </cell>
          <cell r="H1318" t="str">
            <v>103,024</v>
          </cell>
          <cell r="I1318" t="str">
            <v>1</v>
          </cell>
          <cell r="J1318" t="str">
            <v>103024件</v>
          </cell>
          <cell r="K1318">
            <v>22.75</v>
          </cell>
        </row>
        <row r="1319">
          <cell r="A1319" t="str">
            <v>01.08.05.002</v>
          </cell>
          <cell r="B1319" t="str">
            <v>DY-BC316面罩极地白右</v>
          </cell>
          <cell r="C1319" t="str">
            <v>2.71</v>
          </cell>
          <cell r="D1319" t="str">
            <v>成都光华智能库</v>
          </cell>
          <cell r="E1319" t="str">
            <v>件</v>
          </cell>
          <cell r="F1319">
            <v>101065</v>
          </cell>
          <cell r="G1319" t="str">
            <v>件</v>
          </cell>
          <cell r="H1319" t="str">
            <v>101,065</v>
          </cell>
          <cell r="I1319" t="str">
            <v>1</v>
          </cell>
          <cell r="J1319" t="str">
            <v>101065件</v>
          </cell>
          <cell r="K1319">
            <v>22.44</v>
          </cell>
        </row>
        <row r="1320">
          <cell r="A1320" t="str">
            <v>01.08.05.007</v>
          </cell>
          <cell r="B1320" t="str">
            <v>DY-BC316面罩蓝左</v>
          </cell>
          <cell r="C1320" t="str">
            <v>2.71</v>
          </cell>
          <cell r="D1320" t="str">
            <v>成都光华智能库</v>
          </cell>
          <cell r="E1320" t="str">
            <v>件</v>
          </cell>
          <cell r="F1320">
            <v>4323</v>
          </cell>
          <cell r="G1320" t="str">
            <v>件</v>
          </cell>
          <cell r="H1320" t="str">
            <v>4,323</v>
          </cell>
          <cell r="I1320" t="str">
            <v>1</v>
          </cell>
          <cell r="J1320" t="str">
            <v>4323件</v>
          </cell>
          <cell r="K1320">
            <v>28.4</v>
          </cell>
        </row>
        <row r="1321">
          <cell r="A1321" t="str">
            <v>01.08.05.008</v>
          </cell>
          <cell r="B1321" t="str">
            <v>DY-BC316面罩蓝右</v>
          </cell>
          <cell r="C1321" t="str">
            <v>2.71</v>
          </cell>
          <cell r="D1321" t="str">
            <v>成都光华智能库</v>
          </cell>
          <cell r="E1321" t="str">
            <v>件</v>
          </cell>
          <cell r="F1321">
            <v>5399</v>
          </cell>
          <cell r="G1321" t="str">
            <v>件</v>
          </cell>
          <cell r="H1321" t="str">
            <v>5,399</v>
          </cell>
          <cell r="I1321" t="str">
            <v>1</v>
          </cell>
          <cell r="J1321" t="str">
            <v>5399件</v>
          </cell>
          <cell r="K1321">
            <v>27.13</v>
          </cell>
        </row>
        <row r="1322">
          <cell r="A1322" t="str">
            <v>01.08.05.011</v>
          </cell>
          <cell r="B1322" t="str">
            <v>DY-BC311面罩白左</v>
          </cell>
          <cell r="C1322" t="str">
            <v>2.71</v>
          </cell>
          <cell r="D1322" t="str">
            <v>成都光华智能库</v>
          </cell>
          <cell r="E1322" t="str">
            <v>件</v>
          </cell>
          <cell r="F1322">
            <v>31378</v>
          </cell>
          <cell r="G1322" t="str">
            <v>件</v>
          </cell>
          <cell r="H1322" t="str">
            <v>31,378</v>
          </cell>
          <cell r="I1322" t="str">
            <v>1</v>
          </cell>
          <cell r="J1322" t="str">
            <v>31378件</v>
          </cell>
          <cell r="K1322">
            <v>14.9</v>
          </cell>
        </row>
        <row r="1323">
          <cell r="A1323" t="str">
            <v>01.08.05.012</v>
          </cell>
          <cell r="B1323" t="str">
            <v>DY-BC311面罩白右</v>
          </cell>
          <cell r="C1323" t="str">
            <v>2.71</v>
          </cell>
          <cell r="D1323" t="str">
            <v>成都光华智能库</v>
          </cell>
          <cell r="E1323" t="str">
            <v>件</v>
          </cell>
          <cell r="F1323">
            <v>33628</v>
          </cell>
          <cell r="G1323" t="str">
            <v>件</v>
          </cell>
          <cell r="H1323" t="str">
            <v>33,628</v>
          </cell>
          <cell r="I1323" t="str">
            <v>1</v>
          </cell>
          <cell r="J1323" t="str">
            <v>33628件</v>
          </cell>
          <cell r="K1323">
            <v>14.88</v>
          </cell>
        </row>
        <row r="1324">
          <cell r="A1324" t="str">
            <v>01.08.05.015</v>
          </cell>
          <cell r="B1324" t="str">
            <v>BC316面罩烟灰色左</v>
          </cell>
          <cell r="C1324" t="str">
            <v>2.71</v>
          </cell>
          <cell r="D1324" t="str">
            <v>成都光华智能库</v>
          </cell>
          <cell r="E1324" t="str">
            <v>件</v>
          </cell>
          <cell r="F1324">
            <v>6327</v>
          </cell>
          <cell r="G1324" t="str">
            <v>件</v>
          </cell>
          <cell r="H1324" t="str">
            <v>6,327</v>
          </cell>
          <cell r="I1324" t="str">
            <v>1</v>
          </cell>
          <cell r="J1324" t="str">
            <v>6327件</v>
          </cell>
          <cell r="K1324">
            <v>26.81</v>
          </cell>
        </row>
        <row r="1325">
          <cell r="A1325" t="str">
            <v>01.08.05.016</v>
          </cell>
          <cell r="B1325" t="str">
            <v>BC316面罩烟灰色右</v>
          </cell>
          <cell r="C1325" t="str">
            <v>2.71</v>
          </cell>
          <cell r="D1325" t="str">
            <v>成都光华智能库</v>
          </cell>
          <cell r="E1325" t="str">
            <v>件</v>
          </cell>
          <cell r="F1325">
            <v>6490</v>
          </cell>
          <cell r="G1325" t="str">
            <v>件</v>
          </cell>
          <cell r="H1325" t="str">
            <v>6,490</v>
          </cell>
          <cell r="I1325" t="str">
            <v>1</v>
          </cell>
          <cell r="J1325" t="str">
            <v>6490件</v>
          </cell>
          <cell r="K1325">
            <v>27.39</v>
          </cell>
        </row>
        <row r="1326">
          <cell r="A1326" t="str">
            <v>01.08.05.017</v>
          </cell>
          <cell r="B1326" t="str">
            <v>BC311面罩银白左</v>
          </cell>
          <cell r="C1326" t="str">
            <v>2.71</v>
          </cell>
          <cell r="D1326" t="str">
            <v>成都光华智能库</v>
          </cell>
          <cell r="E1326" t="str">
            <v>件</v>
          </cell>
          <cell r="F1326">
            <v>4079</v>
          </cell>
          <cell r="G1326" t="str">
            <v>件</v>
          </cell>
          <cell r="H1326" t="str">
            <v>4,079</v>
          </cell>
          <cell r="I1326" t="str">
            <v>1</v>
          </cell>
          <cell r="J1326" t="str">
            <v>4079件</v>
          </cell>
          <cell r="K1326">
            <v>14.72</v>
          </cell>
        </row>
        <row r="1327">
          <cell r="A1327" t="str">
            <v>01.08.05.018</v>
          </cell>
          <cell r="B1327" t="str">
            <v>BC311面罩银白右</v>
          </cell>
          <cell r="C1327" t="str">
            <v>2.71</v>
          </cell>
          <cell r="D1327" t="str">
            <v>成都光华智能库</v>
          </cell>
          <cell r="E1327" t="str">
            <v>件</v>
          </cell>
          <cell r="F1327">
            <v>3553</v>
          </cell>
          <cell r="G1327" t="str">
            <v>件</v>
          </cell>
          <cell r="H1327" t="str">
            <v>3,553</v>
          </cell>
          <cell r="I1327" t="str">
            <v>1</v>
          </cell>
          <cell r="J1327" t="str">
            <v>3553件</v>
          </cell>
          <cell r="K1327">
            <v>14.98</v>
          </cell>
        </row>
        <row r="1328">
          <cell r="A1328" t="str">
            <v>01.08.05.019</v>
          </cell>
          <cell r="B1328" t="str">
            <v>BC311面罩红左</v>
          </cell>
          <cell r="C1328" t="str">
            <v>2.71</v>
          </cell>
          <cell r="D1328" t="str">
            <v>成都光华智能库</v>
          </cell>
          <cell r="E1328" t="str">
            <v>件</v>
          </cell>
          <cell r="F1328">
            <v>1018</v>
          </cell>
          <cell r="G1328" t="str">
            <v>件</v>
          </cell>
          <cell r="H1328" t="str">
            <v>1,018</v>
          </cell>
          <cell r="I1328" t="str">
            <v>1</v>
          </cell>
          <cell r="J1328" t="str">
            <v>1018件</v>
          </cell>
          <cell r="K1328">
            <v>18.07</v>
          </cell>
        </row>
        <row r="1329">
          <cell r="A1329" t="str">
            <v>01.08.05.020</v>
          </cell>
          <cell r="B1329" t="str">
            <v>BC311面罩红右</v>
          </cell>
          <cell r="C1329" t="str">
            <v>2.71</v>
          </cell>
          <cell r="D1329" t="str">
            <v>成都光华智能库</v>
          </cell>
          <cell r="E1329" t="str">
            <v>件</v>
          </cell>
          <cell r="F1329">
            <v>708</v>
          </cell>
          <cell r="G1329" t="str">
            <v>件</v>
          </cell>
          <cell r="H1329" t="str">
            <v>708</v>
          </cell>
          <cell r="I1329" t="str">
            <v>1</v>
          </cell>
          <cell r="J1329" t="str">
            <v>708件</v>
          </cell>
          <cell r="K1329">
            <v>17.85</v>
          </cell>
        </row>
        <row r="1330">
          <cell r="A1330" t="str">
            <v>01.08.05.021</v>
          </cell>
          <cell r="B1330" t="str">
            <v>BC311面罩金左</v>
          </cell>
          <cell r="C1330" t="str">
            <v>2.71</v>
          </cell>
          <cell r="D1330" t="str">
            <v>成都光华智能库</v>
          </cell>
          <cell r="E1330" t="str">
            <v>件</v>
          </cell>
          <cell r="F1330">
            <v>1734</v>
          </cell>
          <cell r="G1330" t="str">
            <v>件</v>
          </cell>
          <cell r="H1330" t="str">
            <v>1,734</v>
          </cell>
          <cell r="I1330" t="str">
            <v>1</v>
          </cell>
          <cell r="J1330" t="str">
            <v>1734件</v>
          </cell>
          <cell r="K1330">
            <v>13.98</v>
          </cell>
        </row>
        <row r="1331">
          <cell r="A1331" t="str">
            <v>01.08.05.022</v>
          </cell>
          <cell r="B1331" t="str">
            <v>BC311面罩金右</v>
          </cell>
          <cell r="C1331" t="str">
            <v>2.71</v>
          </cell>
          <cell r="D1331" t="str">
            <v>成都光华智能库</v>
          </cell>
          <cell r="E1331" t="str">
            <v>件</v>
          </cell>
          <cell r="F1331">
            <v>1673</v>
          </cell>
          <cell r="G1331" t="str">
            <v>件</v>
          </cell>
          <cell r="H1331" t="str">
            <v>1,673</v>
          </cell>
          <cell r="I1331" t="str">
            <v>1</v>
          </cell>
          <cell r="J1331" t="str">
            <v>1673件</v>
          </cell>
          <cell r="K1331">
            <v>14.55</v>
          </cell>
        </row>
        <row r="1332">
          <cell r="A1332" t="str">
            <v>01.08.05.023</v>
          </cell>
          <cell r="B1332" t="str">
            <v>BC316面罩银左</v>
          </cell>
          <cell r="C1332" t="str">
            <v>2.71</v>
          </cell>
          <cell r="D1332" t="str">
            <v>成都光华智能库</v>
          </cell>
          <cell r="E1332" t="str">
            <v>件</v>
          </cell>
          <cell r="F1332">
            <v>8229</v>
          </cell>
          <cell r="G1332" t="str">
            <v>件</v>
          </cell>
          <cell r="H1332" t="str">
            <v>8,229</v>
          </cell>
          <cell r="I1332" t="str">
            <v>1</v>
          </cell>
          <cell r="J1332" t="str">
            <v>8229件</v>
          </cell>
          <cell r="K1332">
            <v>23.79</v>
          </cell>
        </row>
        <row r="1333">
          <cell r="A1333" t="str">
            <v>01.08.05.024</v>
          </cell>
          <cell r="B1333" t="str">
            <v>BC316面罩银右</v>
          </cell>
          <cell r="C1333" t="str">
            <v>2.71</v>
          </cell>
          <cell r="D1333" t="str">
            <v>成都光华智能库</v>
          </cell>
          <cell r="E1333" t="str">
            <v>件</v>
          </cell>
          <cell r="F1333">
            <v>7410</v>
          </cell>
          <cell r="G1333" t="str">
            <v>件</v>
          </cell>
          <cell r="H1333" t="str">
            <v>7,410</v>
          </cell>
          <cell r="I1333" t="str">
            <v>1</v>
          </cell>
          <cell r="J1333" t="str">
            <v>7410件</v>
          </cell>
          <cell r="K1333">
            <v>23.82</v>
          </cell>
        </row>
        <row r="1334">
          <cell r="A1334" t="str">
            <v>01.08.05.025</v>
          </cell>
          <cell r="B1334" t="str">
            <v>BC316面罩红左</v>
          </cell>
          <cell r="C1334" t="str">
            <v>2.71</v>
          </cell>
          <cell r="D1334" t="str">
            <v>成都光华智能库</v>
          </cell>
          <cell r="E1334" t="str">
            <v>件</v>
          </cell>
          <cell r="F1334">
            <v>4989</v>
          </cell>
          <cell r="G1334" t="str">
            <v>件</v>
          </cell>
          <cell r="H1334" t="str">
            <v>4,989</v>
          </cell>
          <cell r="I1334" t="str">
            <v>1</v>
          </cell>
          <cell r="J1334" t="str">
            <v>4989件</v>
          </cell>
          <cell r="K1334">
            <v>26.44</v>
          </cell>
        </row>
        <row r="1335">
          <cell r="A1335" t="str">
            <v>01.08.05.026</v>
          </cell>
          <cell r="B1335" t="str">
            <v>BC316面罩红右</v>
          </cell>
          <cell r="C1335" t="str">
            <v>2.71</v>
          </cell>
          <cell r="D1335" t="str">
            <v>成都光华智能库</v>
          </cell>
          <cell r="E1335" t="str">
            <v>件</v>
          </cell>
          <cell r="F1335">
            <v>4342</v>
          </cell>
          <cell r="G1335" t="str">
            <v>件</v>
          </cell>
          <cell r="H1335" t="str">
            <v>4,342</v>
          </cell>
          <cell r="I1335" t="str">
            <v>1</v>
          </cell>
          <cell r="J1335" t="str">
            <v>4342件</v>
          </cell>
          <cell r="K1335">
            <v>25.14</v>
          </cell>
        </row>
        <row r="1336">
          <cell r="A1336" t="str">
            <v>01.08.05.027</v>
          </cell>
          <cell r="B1336" t="str">
            <v>BC316面罩金左</v>
          </cell>
          <cell r="C1336" t="str">
            <v>2.71</v>
          </cell>
          <cell r="D1336" t="str">
            <v>成都光华智能库</v>
          </cell>
          <cell r="E1336" t="str">
            <v>件</v>
          </cell>
          <cell r="F1336">
            <v>6539</v>
          </cell>
          <cell r="G1336" t="str">
            <v>件</v>
          </cell>
          <cell r="H1336" t="str">
            <v>6,539</v>
          </cell>
          <cell r="I1336" t="str">
            <v>1</v>
          </cell>
          <cell r="J1336" t="str">
            <v>6539件</v>
          </cell>
          <cell r="K1336">
            <v>28.02</v>
          </cell>
        </row>
        <row r="1337">
          <cell r="A1337" t="str">
            <v>01.08.05.028</v>
          </cell>
          <cell r="B1337" t="str">
            <v>BC316面罩金右</v>
          </cell>
          <cell r="C1337" t="str">
            <v>2.71</v>
          </cell>
          <cell r="D1337" t="str">
            <v>成都光华智能库</v>
          </cell>
          <cell r="E1337" t="str">
            <v>件</v>
          </cell>
          <cell r="F1337">
            <v>6697</v>
          </cell>
          <cell r="G1337" t="str">
            <v>件</v>
          </cell>
          <cell r="H1337" t="str">
            <v>6,697</v>
          </cell>
          <cell r="I1337" t="str">
            <v>1</v>
          </cell>
          <cell r="J1337" t="str">
            <v>6697件</v>
          </cell>
          <cell r="K1337">
            <v>27.77</v>
          </cell>
        </row>
        <row r="1338">
          <cell r="A1338" t="str">
            <v>01.08.05.031</v>
          </cell>
          <cell r="B1338" t="str">
            <v>BC311面罩蓝左</v>
          </cell>
          <cell r="C1338" t="str">
            <v>2.71</v>
          </cell>
          <cell r="D1338" t="str">
            <v>成都光华智能库</v>
          </cell>
          <cell r="E1338" t="str">
            <v>件</v>
          </cell>
          <cell r="F1338">
            <v>1074</v>
          </cell>
          <cell r="G1338" t="str">
            <v>件</v>
          </cell>
          <cell r="H1338" t="str">
            <v>1,074</v>
          </cell>
          <cell r="I1338" t="str">
            <v>1</v>
          </cell>
          <cell r="J1338" t="str">
            <v>1074件</v>
          </cell>
          <cell r="K1338">
            <v>20.06</v>
          </cell>
        </row>
        <row r="1339">
          <cell r="A1339" t="str">
            <v>01.08.05.032</v>
          </cell>
          <cell r="B1339" t="str">
            <v>BC311面罩蓝右</v>
          </cell>
          <cell r="C1339" t="str">
            <v>2.71</v>
          </cell>
          <cell r="D1339" t="str">
            <v>成都光华智能库</v>
          </cell>
          <cell r="E1339" t="str">
            <v>件</v>
          </cell>
          <cell r="F1339">
            <v>1152</v>
          </cell>
          <cell r="G1339" t="str">
            <v>件</v>
          </cell>
          <cell r="H1339" t="str">
            <v>1,152</v>
          </cell>
          <cell r="I1339" t="str">
            <v>1</v>
          </cell>
          <cell r="J1339" t="str">
            <v>1152件</v>
          </cell>
          <cell r="K1339">
            <v>16.06</v>
          </cell>
        </row>
        <row r="1340">
          <cell r="A1340" t="str">
            <v>01.08.05.033</v>
          </cell>
          <cell r="B1340" t="str">
            <v>BC311面罩底漆左</v>
          </cell>
          <cell r="C1340" t="str">
            <v>2.71</v>
          </cell>
          <cell r="D1340" t="str">
            <v>成都光华智能库</v>
          </cell>
          <cell r="E1340" t="str">
            <v>件</v>
          </cell>
          <cell r="F1340">
            <v>160</v>
          </cell>
          <cell r="G1340" t="str">
            <v>件</v>
          </cell>
          <cell r="H1340" t="str">
            <v>160</v>
          </cell>
          <cell r="I1340" t="str">
            <v>1</v>
          </cell>
          <cell r="J1340" t="str">
            <v>160件</v>
          </cell>
          <cell r="K1340">
            <v>15.17</v>
          </cell>
        </row>
        <row r="1341">
          <cell r="A1341" t="str">
            <v>01.08.05.034</v>
          </cell>
          <cell r="B1341" t="str">
            <v>BC311面罩底漆右</v>
          </cell>
          <cell r="C1341" t="str">
            <v>2.71</v>
          </cell>
          <cell r="D1341" t="str">
            <v>成都光华智能库</v>
          </cell>
          <cell r="E1341" t="str">
            <v>件</v>
          </cell>
          <cell r="F1341">
            <v>160</v>
          </cell>
          <cell r="G1341" t="str">
            <v>件</v>
          </cell>
          <cell r="H1341" t="str">
            <v>160</v>
          </cell>
          <cell r="I1341" t="str">
            <v>1</v>
          </cell>
          <cell r="J1341" t="str">
            <v>160件</v>
          </cell>
          <cell r="K1341">
            <v>15.17</v>
          </cell>
        </row>
        <row r="1342">
          <cell r="A1342" t="str">
            <v>01.08.05.035</v>
          </cell>
          <cell r="B1342" t="str">
            <v>BC316面罩底漆左</v>
          </cell>
          <cell r="C1342" t="str">
            <v>2.71</v>
          </cell>
          <cell r="D1342" t="str">
            <v>成都光华智能库</v>
          </cell>
          <cell r="E1342" t="str">
            <v>件</v>
          </cell>
          <cell r="F1342">
            <v>489</v>
          </cell>
          <cell r="G1342" t="str">
            <v>件</v>
          </cell>
          <cell r="H1342" t="str">
            <v>489</v>
          </cell>
          <cell r="I1342" t="str">
            <v>1</v>
          </cell>
          <cell r="J1342" t="str">
            <v>489件</v>
          </cell>
          <cell r="K1342">
            <v>17.86</v>
          </cell>
        </row>
        <row r="1343">
          <cell r="A1343" t="str">
            <v>01.08.05.036</v>
          </cell>
          <cell r="B1343" t="str">
            <v>BC316面罩底漆右</v>
          </cell>
          <cell r="C1343" t="str">
            <v>2.71</v>
          </cell>
          <cell r="D1343" t="str">
            <v>成都光华智能库</v>
          </cell>
          <cell r="E1343" t="str">
            <v>件</v>
          </cell>
          <cell r="F1343">
            <v>178</v>
          </cell>
          <cell r="G1343" t="str">
            <v>件</v>
          </cell>
          <cell r="H1343" t="str">
            <v>178</v>
          </cell>
          <cell r="I1343" t="str">
            <v>1</v>
          </cell>
          <cell r="J1343" t="str">
            <v>178件</v>
          </cell>
          <cell r="K1343">
            <v>15.19</v>
          </cell>
        </row>
        <row r="1344">
          <cell r="A1344" t="str">
            <v>02.01.04.024</v>
          </cell>
          <cell r="B1344" t="str">
            <v>欧曼下视重卡球头盖</v>
          </cell>
          <cell r="C1344" t="str">
            <v>2.15</v>
          </cell>
          <cell r="D1344" t="str">
            <v>济南市场部</v>
          </cell>
          <cell r="E1344" t="str">
            <v>只</v>
          </cell>
          <cell r="F1344">
            <v>-7</v>
          </cell>
          <cell r="G1344" t="str">
            <v>只</v>
          </cell>
          <cell r="H1344" t="str">
            <v>-7</v>
          </cell>
          <cell r="I1344" t="str">
            <v>1</v>
          </cell>
          <cell r="J1344" t="str">
            <v>-7只</v>
          </cell>
          <cell r="K1344">
            <v>0.1057</v>
          </cell>
        </row>
        <row r="1345">
          <cell r="A1345" t="str">
            <v>02.01.04.365</v>
          </cell>
          <cell r="B1345" t="str">
            <v>金王子左下护盖</v>
          </cell>
          <cell r="C1345" t="str">
            <v>2.15</v>
          </cell>
          <cell r="D1345" t="str">
            <v>济南市场部</v>
          </cell>
          <cell r="E1345" t="str">
            <v>件</v>
          </cell>
          <cell r="F1345">
            <v>30</v>
          </cell>
          <cell r="G1345" t="str">
            <v>件</v>
          </cell>
          <cell r="H1345" t="str">
            <v>30</v>
          </cell>
          <cell r="I1345" t="str">
            <v>1</v>
          </cell>
          <cell r="J1345" t="str">
            <v>30件</v>
          </cell>
          <cell r="K1345">
            <v>1.0103</v>
          </cell>
        </row>
        <row r="1346">
          <cell r="A1346" t="str">
            <v>02.01.04.398</v>
          </cell>
          <cell r="B1346" t="str">
            <v>金王子左下脚垫</v>
          </cell>
          <cell r="C1346" t="str">
            <v>2.15</v>
          </cell>
          <cell r="D1346" t="str">
            <v>济南市场部</v>
          </cell>
          <cell r="E1346" t="str">
            <v>个</v>
          </cell>
          <cell r="F1346">
            <v>30</v>
          </cell>
          <cell r="G1346" t="str">
            <v>个</v>
          </cell>
          <cell r="H1346" t="str">
            <v>30</v>
          </cell>
          <cell r="I1346" t="str">
            <v>1</v>
          </cell>
          <cell r="J1346" t="str">
            <v>30个</v>
          </cell>
          <cell r="K1346">
            <v>0.3873</v>
          </cell>
        </row>
        <row r="1347">
          <cell r="A1347" t="str">
            <v>02.01.08.013</v>
          </cell>
          <cell r="B1347" t="str">
            <v>双面胶-30mm</v>
          </cell>
          <cell r="C1347" t="str">
            <v>2.51</v>
          </cell>
          <cell r="D1347" t="str">
            <v>天津光华智能库</v>
          </cell>
          <cell r="E1347" t="str">
            <v>只</v>
          </cell>
          <cell r="F1347">
            <v>-227</v>
          </cell>
          <cell r="G1347" t="str">
            <v>只</v>
          </cell>
          <cell r="H1347" t="str">
            <v>-227</v>
          </cell>
          <cell r="I1347" t="str">
            <v>1</v>
          </cell>
          <cell r="J1347" t="str">
            <v>-227只</v>
          </cell>
          <cell r="K1347">
            <v>34.5849</v>
          </cell>
        </row>
        <row r="1348">
          <cell r="A1348" t="str">
            <v>02.01.08.050</v>
          </cell>
          <cell r="B1348" t="str">
            <v>机用拉伸膜</v>
          </cell>
          <cell r="C1348" t="str">
            <v>1.06</v>
          </cell>
          <cell r="D1348" t="str">
            <v>潍坊荣昌公司</v>
          </cell>
          <cell r="E1348" t="str">
            <v>卷</v>
          </cell>
          <cell r="F1348">
            <v>2</v>
          </cell>
          <cell r="G1348" t="str">
            <v>卷</v>
          </cell>
          <cell r="H1348" t="str">
            <v>2</v>
          </cell>
          <cell r="I1348" t="str">
            <v>1</v>
          </cell>
          <cell r="J1348" t="str">
            <v>2卷</v>
          </cell>
          <cell r="K1348">
            <v>150.0788</v>
          </cell>
        </row>
        <row r="1349">
          <cell r="A1349" t="str">
            <v>02.01.10.011</v>
          </cell>
          <cell r="B1349" t="str">
            <v>A2左下镜座盖</v>
          </cell>
          <cell r="C1349" t="str">
            <v>2.11</v>
          </cell>
          <cell r="D1349" t="str">
            <v>福田诸城奥铃厂</v>
          </cell>
          <cell r="E1349" t="str">
            <v>只</v>
          </cell>
          <cell r="F1349">
            <v>5</v>
          </cell>
          <cell r="G1349" t="str">
            <v>只</v>
          </cell>
          <cell r="H1349" t="str">
            <v>5</v>
          </cell>
          <cell r="I1349" t="str">
            <v>1</v>
          </cell>
          <cell r="J1349" t="str">
            <v>5只</v>
          </cell>
          <cell r="K1349">
            <v>0.506</v>
          </cell>
        </row>
        <row r="1350">
          <cell r="A1350" t="str">
            <v>02.01.10.012</v>
          </cell>
          <cell r="B1350" t="str">
            <v>A2右下镜座盖</v>
          </cell>
          <cell r="C1350" t="str">
            <v>2.11</v>
          </cell>
          <cell r="D1350" t="str">
            <v>福田诸城奥铃厂</v>
          </cell>
          <cell r="E1350" t="str">
            <v>只</v>
          </cell>
          <cell r="F1350">
            <v>5</v>
          </cell>
          <cell r="G1350" t="str">
            <v>只</v>
          </cell>
          <cell r="H1350" t="str">
            <v>5</v>
          </cell>
          <cell r="I1350" t="str">
            <v>1</v>
          </cell>
          <cell r="J1350" t="str">
            <v>5只</v>
          </cell>
          <cell r="K1350">
            <v>0.506</v>
          </cell>
        </row>
        <row r="1351">
          <cell r="A1351" t="str">
            <v>02.01.10.069</v>
          </cell>
          <cell r="B1351" t="str">
            <v>北奔大保护盖右</v>
          </cell>
          <cell r="C1351" t="str">
            <v>2.51</v>
          </cell>
          <cell r="D1351" t="str">
            <v>天津光华智能库</v>
          </cell>
          <cell r="E1351" t="str">
            <v>件</v>
          </cell>
          <cell r="F1351">
            <v>-5</v>
          </cell>
          <cell r="G1351" t="str">
            <v>件</v>
          </cell>
          <cell r="H1351" t="str">
            <v>-5</v>
          </cell>
          <cell r="I1351" t="str">
            <v>1</v>
          </cell>
          <cell r="J1351" t="str">
            <v>-5件</v>
          </cell>
          <cell r="K1351">
            <v>3.402</v>
          </cell>
        </row>
        <row r="1352">
          <cell r="A1352" t="str">
            <v>02.01.10.077</v>
          </cell>
          <cell r="B1352" t="str">
            <v>北奔小保护盖右置023026</v>
          </cell>
          <cell r="C1352" t="str">
            <v>2.62</v>
          </cell>
          <cell r="D1352" t="str">
            <v>福田配件库（含海外轻卡、海外重卡）</v>
          </cell>
          <cell r="E1352" t="str">
            <v>件</v>
          </cell>
          <cell r="F1352">
            <v>100</v>
          </cell>
          <cell r="G1352" t="str">
            <v>件</v>
          </cell>
          <cell r="H1352" t="str">
            <v>100</v>
          </cell>
          <cell r="I1352" t="str">
            <v>1</v>
          </cell>
          <cell r="J1352" t="str">
            <v>100件</v>
          </cell>
          <cell r="K1352">
            <v>1.1216</v>
          </cell>
        </row>
        <row r="1353">
          <cell r="A1353" t="str">
            <v>02.01.10.095</v>
          </cell>
          <cell r="B1353" t="str">
            <v>ETX左下镜座盖（ABS）</v>
          </cell>
          <cell r="C1353" t="str">
            <v>2.11</v>
          </cell>
          <cell r="D1353" t="str">
            <v>福田诸城奥铃厂</v>
          </cell>
          <cell r="E1353" t="str">
            <v>件</v>
          </cell>
          <cell r="F1353">
            <v>30</v>
          </cell>
          <cell r="G1353" t="str">
            <v>件</v>
          </cell>
          <cell r="H1353" t="str">
            <v>30</v>
          </cell>
          <cell r="I1353" t="str">
            <v>1</v>
          </cell>
          <cell r="J1353" t="str">
            <v>30件</v>
          </cell>
          <cell r="K1353">
            <v>1.2711</v>
          </cell>
        </row>
        <row r="1354">
          <cell r="A1354" t="str">
            <v>02.01.10.095</v>
          </cell>
          <cell r="B1354" t="str">
            <v>ETX左下镜座盖（ABS）</v>
          </cell>
          <cell r="C1354" t="str">
            <v>2.57</v>
          </cell>
          <cell r="D1354" t="str">
            <v>福田戴姆勒库</v>
          </cell>
          <cell r="E1354" t="str">
            <v>件</v>
          </cell>
          <cell r="F1354">
            <v>20</v>
          </cell>
          <cell r="G1354" t="str">
            <v>件</v>
          </cell>
          <cell r="H1354" t="str">
            <v>20</v>
          </cell>
          <cell r="I1354" t="str">
            <v>1</v>
          </cell>
          <cell r="J1354" t="str">
            <v>20件</v>
          </cell>
          <cell r="K1354">
            <v>1.2711</v>
          </cell>
        </row>
        <row r="1355">
          <cell r="A1355" t="str">
            <v>02.01.10.096</v>
          </cell>
          <cell r="B1355" t="str">
            <v>ETX右下镜座盖（ABS）</v>
          </cell>
          <cell r="C1355" t="str">
            <v>2.57</v>
          </cell>
          <cell r="D1355" t="str">
            <v>福田戴姆勒库</v>
          </cell>
          <cell r="E1355" t="str">
            <v>件</v>
          </cell>
          <cell r="F1355">
            <v>20</v>
          </cell>
          <cell r="G1355" t="str">
            <v>件</v>
          </cell>
          <cell r="H1355" t="str">
            <v>20</v>
          </cell>
          <cell r="I1355" t="str">
            <v>1</v>
          </cell>
          <cell r="J1355" t="str">
            <v>20件</v>
          </cell>
          <cell r="K1355">
            <v>1.2651</v>
          </cell>
        </row>
        <row r="1356">
          <cell r="A1356" t="str">
            <v>02.01.10.154</v>
          </cell>
          <cell r="B1356" t="str">
            <v>M4杂物箱盖（棕灰色）</v>
          </cell>
          <cell r="C1356" t="str">
            <v>1.06</v>
          </cell>
          <cell r="D1356" t="str">
            <v>潍坊荣昌公司</v>
          </cell>
          <cell r="E1356" t="str">
            <v>件</v>
          </cell>
          <cell r="F1356">
            <v>152</v>
          </cell>
          <cell r="G1356" t="str">
            <v>件</v>
          </cell>
          <cell r="H1356" t="str">
            <v>152</v>
          </cell>
          <cell r="I1356" t="str">
            <v>1</v>
          </cell>
          <cell r="J1356" t="str">
            <v>152件</v>
          </cell>
          <cell r="K1356">
            <v>10.4453</v>
          </cell>
        </row>
        <row r="1357">
          <cell r="A1357" t="str">
            <v>02.01.10.154A</v>
          </cell>
          <cell r="B1357" t="str">
            <v>M4杂物箱底（棕灰色）</v>
          </cell>
          <cell r="C1357" t="str">
            <v>1.06</v>
          </cell>
          <cell r="D1357" t="str">
            <v>潍坊荣昌公司</v>
          </cell>
          <cell r="E1357" t="str">
            <v>件</v>
          </cell>
          <cell r="F1357">
            <v>152</v>
          </cell>
          <cell r="G1357" t="str">
            <v>件</v>
          </cell>
          <cell r="H1357" t="str">
            <v>152</v>
          </cell>
          <cell r="I1357" t="str">
            <v>1</v>
          </cell>
          <cell r="J1357" t="str">
            <v>152件</v>
          </cell>
          <cell r="K1357">
            <v>9.4655</v>
          </cell>
        </row>
        <row r="1358">
          <cell r="A1358" t="str">
            <v>02.01.10.155</v>
          </cell>
          <cell r="B1358" t="str">
            <v>M4杂物箱盖（灰色）</v>
          </cell>
          <cell r="C1358" t="str">
            <v>1.06</v>
          </cell>
          <cell r="D1358" t="str">
            <v>潍坊荣昌公司</v>
          </cell>
          <cell r="E1358" t="str">
            <v>件</v>
          </cell>
          <cell r="F1358">
            <v>8831</v>
          </cell>
          <cell r="G1358" t="str">
            <v>件</v>
          </cell>
          <cell r="H1358" t="str">
            <v>8,831</v>
          </cell>
          <cell r="I1358" t="str">
            <v>1</v>
          </cell>
          <cell r="J1358" t="str">
            <v>8831件</v>
          </cell>
          <cell r="K1358">
            <v>7.4465</v>
          </cell>
        </row>
        <row r="1359">
          <cell r="A1359" t="str">
            <v>02.01.10.155A</v>
          </cell>
          <cell r="B1359" t="str">
            <v>M4杂物箱底（灰色）</v>
          </cell>
          <cell r="C1359" t="str">
            <v>1.06</v>
          </cell>
          <cell r="D1359" t="str">
            <v>潍坊荣昌公司</v>
          </cell>
          <cell r="E1359" t="str">
            <v>件</v>
          </cell>
          <cell r="F1359">
            <v>8525</v>
          </cell>
          <cell r="G1359" t="str">
            <v>件</v>
          </cell>
          <cell r="H1359" t="str">
            <v>8,525</v>
          </cell>
          <cell r="I1359" t="str">
            <v>1</v>
          </cell>
          <cell r="J1359" t="str">
            <v>8525件</v>
          </cell>
          <cell r="K1359">
            <v>8.217</v>
          </cell>
        </row>
        <row r="1360">
          <cell r="A1360" t="str">
            <v>02.01.10.166</v>
          </cell>
          <cell r="B1360" t="str">
            <v>H3下镜座护罩（下镜座盖（康瑞H1）L0821010203A0和L0821010126）</v>
          </cell>
          <cell r="C1360" t="str">
            <v>2.11</v>
          </cell>
          <cell r="D1360" t="str">
            <v>福田诸城奥铃厂</v>
          </cell>
          <cell r="E1360" t="str">
            <v>件</v>
          </cell>
          <cell r="F1360">
            <v>20</v>
          </cell>
          <cell r="G1360" t="str">
            <v>件</v>
          </cell>
          <cell r="H1360" t="str">
            <v>20</v>
          </cell>
          <cell r="I1360" t="str">
            <v>1</v>
          </cell>
          <cell r="J1360" t="str">
            <v>20件</v>
          </cell>
          <cell r="K1360">
            <v>0.816</v>
          </cell>
        </row>
        <row r="1361">
          <cell r="A1361" t="str">
            <v>02.01.10.189</v>
          </cell>
          <cell r="B1361" t="str">
            <v>M4正司机升降把手（前）</v>
          </cell>
          <cell r="C1361" t="str">
            <v>1.06</v>
          </cell>
          <cell r="D1361" t="str">
            <v>潍坊荣昌公司</v>
          </cell>
          <cell r="E1361" t="str">
            <v>件</v>
          </cell>
          <cell r="F1361" t="str">
            <v>600</v>
          </cell>
          <cell r="G1361" t="str">
            <v>件</v>
          </cell>
          <cell r="H1361" t="str">
            <v>600</v>
          </cell>
          <cell r="I1361" t="str">
            <v>1</v>
          </cell>
          <cell r="J1361" t="str">
            <v>600件</v>
          </cell>
          <cell r="K1361">
            <v>0.4393</v>
          </cell>
        </row>
        <row r="1362">
          <cell r="A1362" t="str">
            <v>02.01.10.190</v>
          </cell>
          <cell r="B1362" t="str">
            <v>M4正司机升降把手（后）</v>
          </cell>
          <cell r="C1362" t="str">
            <v>1.06</v>
          </cell>
          <cell r="D1362" t="str">
            <v>潍坊荣昌公司</v>
          </cell>
          <cell r="E1362" t="str">
            <v>件</v>
          </cell>
          <cell r="F1362" t="str">
            <v>600</v>
          </cell>
          <cell r="G1362" t="str">
            <v>件</v>
          </cell>
          <cell r="H1362" t="str">
            <v>600</v>
          </cell>
          <cell r="I1362" t="str">
            <v>1</v>
          </cell>
          <cell r="J1362" t="str">
            <v>600件</v>
          </cell>
          <cell r="K1362">
            <v>0.4392</v>
          </cell>
        </row>
        <row r="1363">
          <cell r="A1363" t="str">
            <v>02.01.10.191</v>
          </cell>
          <cell r="B1363" t="str">
            <v>M4主驾驶座调角器把手（左）</v>
          </cell>
          <cell r="C1363" t="str">
            <v>1.06</v>
          </cell>
          <cell r="D1363" t="str">
            <v>潍坊荣昌公司</v>
          </cell>
          <cell r="E1363" t="str">
            <v>件</v>
          </cell>
          <cell r="F1363" t="str">
            <v>453</v>
          </cell>
          <cell r="G1363" t="str">
            <v>件</v>
          </cell>
          <cell r="H1363" t="str">
            <v>453</v>
          </cell>
          <cell r="I1363" t="str">
            <v>1</v>
          </cell>
          <cell r="J1363" t="str">
            <v>453件</v>
          </cell>
          <cell r="K1363">
            <v>0.5526</v>
          </cell>
        </row>
        <row r="1364">
          <cell r="A1364" t="str">
            <v>02.01.10.191</v>
          </cell>
          <cell r="B1364" t="str">
            <v>M4主驾驶座调角器把手（左）</v>
          </cell>
          <cell r="C1364" t="str">
            <v>2.51</v>
          </cell>
          <cell r="D1364" t="str">
            <v>天津光华智能库</v>
          </cell>
          <cell r="E1364" t="str">
            <v>件</v>
          </cell>
          <cell r="F1364" t="str">
            <v>1,500</v>
          </cell>
          <cell r="G1364" t="str">
            <v>件</v>
          </cell>
          <cell r="H1364" t="str">
            <v>1,500</v>
          </cell>
          <cell r="I1364" t="str">
            <v>1</v>
          </cell>
          <cell r="J1364" t="str">
            <v>1500件</v>
          </cell>
          <cell r="K1364">
            <v>0.5526</v>
          </cell>
        </row>
        <row r="1365">
          <cell r="A1365" t="str">
            <v>02.01.10.191A</v>
          </cell>
          <cell r="B1365" t="str">
            <v>H3副驾驶座调角器手柄（右）</v>
          </cell>
          <cell r="C1365" t="str">
            <v>2.12</v>
          </cell>
          <cell r="D1365" t="str">
            <v>西安荣昌公司</v>
          </cell>
          <cell r="E1365" t="str">
            <v>件</v>
          </cell>
          <cell r="F1365">
            <v>3000</v>
          </cell>
          <cell r="G1365" t="str">
            <v>件</v>
          </cell>
          <cell r="H1365" t="str">
            <v>3,000</v>
          </cell>
          <cell r="I1365" t="str">
            <v>1</v>
          </cell>
          <cell r="J1365" t="str">
            <v>3000件</v>
          </cell>
          <cell r="K1365">
            <v>0.5327</v>
          </cell>
        </row>
        <row r="1366">
          <cell r="A1366" t="str">
            <v>02.01.10.191A</v>
          </cell>
          <cell r="B1366" t="str">
            <v>H3副驾驶座调角器手柄（右）</v>
          </cell>
          <cell r="C1366" t="str">
            <v>2.51</v>
          </cell>
          <cell r="D1366" t="str">
            <v>天津光华智能库</v>
          </cell>
          <cell r="E1366" t="str">
            <v>件</v>
          </cell>
          <cell r="F1366">
            <v>-174</v>
          </cell>
          <cell r="G1366" t="str">
            <v>件</v>
          </cell>
          <cell r="H1366" t="str">
            <v>-174</v>
          </cell>
          <cell r="I1366" t="str">
            <v>1</v>
          </cell>
          <cell r="J1366" t="str">
            <v>-174件</v>
          </cell>
          <cell r="K1366">
            <v>0.5327</v>
          </cell>
        </row>
        <row r="1367">
          <cell r="A1367" t="str">
            <v>02.01.10.192</v>
          </cell>
          <cell r="B1367" t="str">
            <v>M4副驾驶座调角器把手（右）</v>
          </cell>
          <cell r="C1367" t="str">
            <v>1.06</v>
          </cell>
          <cell r="D1367" t="str">
            <v>潍坊荣昌公司</v>
          </cell>
          <cell r="E1367" t="str">
            <v>件</v>
          </cell>
          <cell r="F1367">
            <v>-1264</v>
          </cell>
          <cell r="G1367" t="str">
            <v>件</v>
          </cell>
          <cell r="H1367" t="str">
            <v>-1,264</v>
          </cell>
          <cell r="I1367" t="str">
            <v>1</v>
          </cell>
          <cell r="J1367" t="str">
            <v>-1264件</v>
          </cell>
          <cell r="K1367">
            <v>0.5428</v>
          </cell>
        </row>
        <row r="1368">
          <cell r="A1368" t="str">
            <v>02.01.10.192</v>
          </cell>
          <cell r="B1368" t="str">
            <v>M4副驾驶座调角器把手（右）</v>
          </cell>
          <cell r="C1368" t="str">
            <v>2.51</v>
          </cell>
          <cell r="D1368" t="str">
            <v>天津光华智能库</v>
          </cell>
          <cell r="E1368" t="str">
            <v>件</v>
          </cell>
          <cell r="F1368">
            <v>1000</v>
          </cell>
          <cell r="G1368" t="str">
            <v>件</v>
          </cell>
          <cell r="H1368" t="str">
            <v>1,000</v>
          </cell>
          <cell r="I1368" t="str">
            <v>1</v>
          </cell>
          <cell r="J1368" t="str">
            <v>1000件</v>
          </cell>
          <cell r="K1368">
            <v>0.5428</v>
          </cell>
        </row>
        <row r="1369">
          <cell r="A1369" t="str">
            <v>02.01.10.192A</v>
          </cell>
          <cell r="B1369" t="str">
            <v>H3主驾驶座调角器手柄（左）</v>
          </cell>
          <cell r="C1369" t="str">
            <v>2.12</v>
          </cell>
          <cell r="D1369" t="str">
            <v>西安荣昌公司</v>
          </cell>
          <cell r="E1369" t="str">
            <v>件</v>
          </cell>
          <cell r="F1369">
            <v>3000</v>
          </cell>
          <cell r="G1369" t="str">
            <v>件</v>
          </cell>
          <cell r="H1369" t="str">
            <v>3,000</v>
          </cell>
          <cell r="I1369" t="str">
            <v>1</v>
          </cell>
          <cell r="J1369" t="str">
            <v>3000件</v>
          </cell>
          <cell r="K1369">
            <v>0.5226</v>
          </cell>
        </row>
        <row r="1370">
          <cell r="A1370" t="str">
            <v>02.01.10.192A</v>
          </cell>
          <cell r="B1370" t="str">
            <v>H3主驾驶座调角器手柄（左）</v>
          </cell>
          <cell r="C1370" t="str">
            <v>2.51</v>
          </cell>
          <cell r="D1370" t="str">
            <v>天津光华智能库</v>
          </cell>
          <cell r="E1370" t="str">
            <v>件</v>
          </cell>
          <cell r="F1370">
            <v>1767</v>
          </cell>
          <cell r="G1370" t="str">
            <v>件</v>
          </cell>
          <cell r="H1370" t="str">
            <v>1,767</v>
          </cell>
          <cell r="I1370" t="str">
            <v>1</v>
          </cell>
          <cell r="J1370" t="str">
            <v>1767件</v>
          </cell>
          <cell r="K1370">
            <v>0.5226</v>
          </cell>
        </row>
        <row r="1371">
          <cell r="A1371" t="str">
            <v>02.01.10.201</v>
          </cell>
          <cell r="B1371" t="str">
            <v>蒙派克安全带出口罩壳（大）</v>
          </cell>
          <cell r="C1371" t="str">
            <v>1.06</v>
          </cell>
          <cell r="D1371" t="str">
            <v>潍坊荣昌公司</v>
          </cell>
          <cell r="E1371" t="str">
            <v>件</v>
          </cell>
          <cell r="F1371">
            <v>-341</v>
          </cell>
          <cell r="G1371" t="str">
            <v>件</v>
          </cell>
          <cell r="H1371" t="str">
            <v>-341</v>
          </cell>
          <cell r="I1371" t="str">
            <v>1</v>
          </cell>
          <cell r="J1371" t="str">
            <v>-341件</v>
          </cell>
          <cell r="K1371">
            <v>1.1637</v>
          </cell>
        </row>
        <row r="1372">
          <cell r="A1372" t="str">
            <v>02.01.10.257</v>
          </cell>
          <cell r="B1372" t="str">
            <v>右舵主驾驶座升降把手（后）</v>
          </cell>
          <cell r="C1372" t="str">
            <v>1.06</v>
          </cell>
          <cell r="D1372" t="str">
            <v>潍坊荣昌公司</v>
          </cell>
          <cell r="E1372" t="str">
            <v>件</v>
          </cell>
          <cell r="F1372">
            <v>17</v>
          </cell>
          <cell r="G1372" t="str">
            <v>件</v>
          </cell>
          <cell r="H1372" t="str">
            <v>17</v>
          </cell>
          <cell r="I1372" t="str">
            <v>1</v>
          </cell>
          <cell r="J1372" t="str">
            <v>17件</v>
          </cell>
          <cell r="K1372">
            <v>0.5</v>
          </cell>
        </row>
        <row r="1373">
          <cell r="A1373" t="str">
            <v>02.01.10.258</v>
          </cell>
          <cell r="B1373" t="str">
            <v>右舵司机主边罩壳</v>
          </cell>
          <cell r="C1373" t="str">
            <v>1.06</v>
          </cell>
          <cell r="D1373" t="str">
            <v>潍坊荣昌公司</v>
          </cell>
          <cell r="E1373" t="str">
            <v>件</v>
          </cell>
          <cell r="F1373">
            <v>1</v>
          </cell>
          <cell r="G1373" t="str">
            <v>件</v>
          </cell>
          <cell r="H1373" t="str">
            <v>1</v>
          </cell>
          <cell r="I1373" t="str">
            <v>1</v>
          </cell>
          <cell r="J1373" t="str">
            <v>1件</v>
          </cell>
          <cell r="K1373">
            <v>5.19</v>
          </cell>
        </row>
        <row r="1374">
          <cell r="A1374" t="str">
            <v>02.01.10.288</v>
          </cell>
          <cell r="B1374" t="str">
            <v>H4A升级司机座垫后部罩壳</v>
          </cell>
          <cell r="C1374" t="str">
            <v>2.51</v>
          </cell>
          <cell r="D1374" t="str">
            <v>天津光华智能库</v>
          </cell>
          <cell r="E1374" t="str">
            <v>件</v>
          </cell>
          <cell r="F1374">
            <v>8868</v>
          </cell>
          <cell r="G1374" t="str">
            <v>件</v>
          </cell>
          <cell r="H1374" t="str">
            <v>8,868</v>
          </cell>
          <cell r="I1374" t="str">
            <v>1</v>
          </cell>
          <cell r="J1374" t="str">
            <v>8868件</v>
          </cell>
          <cell r="K1374">
            <v>1.2739</v>
          </cell>
        </row>
        <row r="1375">
          <cell r="A1375" t="str">
            <v>02.01.10.289</v>
          </cell>
          <cell r="B1375" t="str">
            <v>H4A升级司机调角器罩壳（左）</v>
          </cell>
          <cell r="C1375" t="str">
            <v>2.51</v>
          </cell>
          <cell r="D1375" t="str">
            <v>天津光华智能库</v>
          </cell>
          <cell r="E1375" t="str">
            <v>件</v>
          </cell>
          <cell r="F1375">
            <v>-1513</v>
          </cell>
          <cell r="G1375" t="str">
            <v>件</v>
          </cell>
          <cell r="H1375" t="str">
            <v>-1,513</v>
          </cell>
          <cell r="I1375" t="str">
            <v>1</v>
          </cell>
          <cell r="J1375" t="str">
            <v>-1513件</v>
          </cell>
          <cell r="K1375">
            <v>6.9947</v>
          </cell>
        </row>
        <row r="1376">
          <cell r="A1376" t="str">
            <v>02.01.10.289A</v>
          </cell>
          <cell r="B1376" t="str">
            <v>H4A升级司机调角器罩壳（左）新</v>
          </cell>
          <cell r="C1376" t="str">
            <v>2.51</v>
          </cell>
          <cell r="D1376" t="str">
            <v>天津光华智能库</v>
          </cell>
          <cell r="E1376" t="str">
            <v>件</v>
          </cell>
          <cell r="F1376">
            <v>-304</v>
          </cell>
          <cell r="G1376" t="str">
            <v>件</v>
          </cell>
          <cell r="H1376" t="str">
            <v>-304</v>
          </cell>
          <cell r="I1376" t="str">
            <v>1</v>
          </cell>
          <cell r="J1376" t="str">
            <v>-304件</v>
          </cell>
          <cell r="K1376">
            <v>2.7425</v>
          </cell>
        </row>
        <row r="1377">
          <cell r="A1377" t="str">
            <v>02.01.10.319</v>
          </cell>
          <cell r="B1377" t="str">
            <v>H4升级司机调角器罩壳(右）</v>
          </cell>
          <cell r="C1377" t="str">
            <v>2.51</v>
          </cell>
          <cell r="D1377" t="str">
            <v>天津光华智能库</v>
          </cell>
          <cell r="E1377" t="str">
            <v>件</v>
          </cell>
          <cell r="F1377">
            <v>6119</v>
          </cell>
          <cell r="G1377" t="str">
            <v>件</v>
          </cell>
          <cell r="H1377" t="str">
            <v>6,119</v>
          </cell>
          <cell r="I1377" t="str">
            <v>1</v>
          </cell>
          <cell r="J1377" t="str">
            <v>6119件</v>
          </cell>
          <cell r="K1377">
            <v>2.7808</v>
          </cell>
        </row>
        <row r="1378">
          <cell r="A1378" t="str">
            <v>02.01.10.319A</v>
          </cell>
          <cell r="B1378" t="str">
            <v>H4升级司机调角器罩壳(右）新</v>
          </cell>
          <cell r="C1378" t="str">
            <v>2.51</v>
          </cell>
          <cell r="D1378" t="str">
            <v>天津光华智能库</v>
          </cell>
          <cell r="E1378" t="str">
            <v>件</v>
          </cell>
          <cell r="F1378">
            <v>300</v>
          </cell>
          <cell r="G1378" t="str">
            <v>件</v>
          </cell>
          <cell r="H1378" t="str">
            <v>300</v>
          </cell>
          <cell r="I1378" t="str">
            <v>1</v>
          </cell>
          <cell r="J1378" t="str">
            <v>300件</v>
          </cell>
          <cell r="K1378">
            <v>2.7424</v>
          </cell>
        </row>
        <row r="1379">
          <cell r="A1379" t="str">
            <v>02.01.10.346</v>
          </cell>
          <cell r="B1379" t="str">
            <v>B40L左镜片托</v>
          </cell>
          <cell r="C1379" t="str">
            <v>2.51</v>
          </cell>
          <cell r="D1379" t="str">
            <v>天津光华智能库</v>
          </cell>
          <cell r="E1379" t="str">
            <v>件</v>
          </cell>
          <cell r="F1379">
            <v>-24</v>
          </cell>
          <cell r="G1379" t="str">
            <v>件</v>
          </cell>
          <cell r="H1379" t="str">
            <v>-24</v>
          </cell>
          <cell r="I1379" t="str">
            <v>1</v>
          </cell>
          <cell r="J1379" t="str">
            <v>-24件</v>
          </cell>
          <cell r="K1379">
            <v>1.1096</v>
          </cell>
        </row>
        <row r="1380">
          <cell r="A1380" t="str">
            <v>02.01.10.350</v>
          </cell>
          <cell r="B1380" t="str">
            <v>B40L中改安全带出口盖板</v>
          </cell>
          <cell r="C1380" t="str">
            <v>2.51</v>
          </cell>
          <cell r="D1380" t="str">
            <v>天津光华智能库</v>
          </cell>
          <cell r="E1380" t="str">
            <v>件</v>
          </cell>
          <cell r="F1380">
            <v>-17183</v>
          </cell>
          <cell r="G1380" t="str">
            <v>件</v>
          </cell>
          <cell r="H1380" t="str">
            <v>-17,183</v>
          </cell>
          <cell r="I1380" t="str">
            <v>1</v>
          </cell>
          <cell r="J1380" t="str">
            <v>-17183件</v>
          </cell>
          <cell r="K1380">
            <v>1.7794</v>
          </cell>
        </row>
        <row r="1381">
          <cell r="A1381" t="str">
            <v>02.01.10.351</v>
          </cell>
          <cell r="B1381" t="str">
            <v>B40L中改左座椅左侧内饰盖</v>
          </cell>
          <cell r="C1381" t="str">
            <v>2.51</v>
          </cell>
          <cell r="D1381" t="str">
            <v>天津光华智能库</v>
          </cell>
          <cell r="E1381" t="str">
            <v>件</v>
          </cell>
          <cell r="F1381">
            <v>4730</v>
          </cell>
          <cell r="G1381" t="str">
            <v>件</v>
          </cell>
          <cell r="H1381" t="str">
            <v>4,730</v>
          </cell>
          <cell r="I1381" t="str">
            <v>1</v>
          </cell>
          <cell r="J1381" t="str">
            <v>4730件</v>
          </cell>
          <cell r="K1381">
            <v>0.5083</v>
          </cell>
        </row>
        <row r="1382">
          <cell r="A1382" t="str">
            <v>02.01.10.352</v>
          </cell>
          <cell r="B1382" t="str">
            <v>B40L中改左座椅右侧内饰盖</v>
          </cell>
          <cell r="C1382" t="str">
            <v>2.51</v>
          </cell>
          <cell r="D1382" t="str">
            <v>天津光华智能库</v>
          </cell>
          <cell r="E1382" t="str">
            <v>件</v>
          </cell>
          <cell r="F1382">
            <v>4632</v>
          </cell>
          <cell r="G1382" t="str">
            <v>件</v>
          </cell>
          <cell r="H1382" t="str">
            <v>4,632</v>
          </cell>
          <cell r="I1382" t="str">
            <v>1</v>
          </cell>
          <cell r="J1382" t="str">
            <v>4632件</v>
          </cell>
          <cell r="K1382">
            <v>0.5065</v>
          </cell>
        </row>
        <row r="1383">
          <cell r="A1383" t="str">
            <v>02.01.10.358</v>
          </cell>
          <cell r="B1383" t="str">
            <v>H4安全带导向塑料件</v>
          </cell>
          <cell r="C1383" t="str">
            <v>2.51</v>
          </cell>
          <cell r="D1383" t="str">
            <v>天津光华智能库</v>
          </cell>
          <cell r="E1383" t="str">
            <v>件</v>
          </cell>
          <cell r="F1383">
            <v>-82816</v>
          </cell>
          <cell r="G1383" t="str">
            <v>件</v>
          </cell>
          <cell r="H1383" t="str">
            <v>-82,816</v>
          </cell>
          <cell r="I1383" t="str">
            <v>1</v>
          </cell>
          <cell r="J1383" t="str">
            <v>-82816件</v>
          </cell>
          <cell r="K1383">
            <v>0.1139</v>
          </cell>
        </row>
        <row r="1384">
          <cell r="A1384" t="str">
            <v>02.01.10.359</v>
          </cell>
          <cell r="B1384" t="str">
            <v>H4座椅安装底座</v>
          </cell>
          <cell r="C1384" t="str">
            <v>2.51</v>
          </cell>
          <cell r="D1384" t="str">
            <v>天津光华智能库</v>
          </cell>
          <cell r="E1384" t="str">
            <v>件</v>
          </cell>
          <cell r="F1384">
            <v>-42829</v>
          </cell>
          <cell r="G1384" t="str">
            <v>件</v>
          </cell>
          <cell r="H1384" t="str">
            <v>-42,829</v>
          </cell>
          <cell r="I1384" t="str">
            <v>1</v>
          </cell>
          <cell r="J1384" t="str">
            <v>-42829件</v>
          </cell>
          <cell r="K1384">
            <v>0.16</v>
          </cell>
        </row>
        <row r="1385">
          <cell r="A1385" t="str">
            <v>02.01.10.362</v>
          </cell>
          <cell r="B1385" t="str">
            <v>B40L中改杯托</v>
          </cell>
          <cell r="C1385" t="str">
            <v>2.51</v>
          </cell>
          <cell r="D1385" t="str">
            <v>天津光华智能库</v>
          </cell>
          <cell r="E1385" t="str">
            <v>件</v>
          </cell>
          <cell r="F1385">
            <v>3356</v>
          </cell>
          <cell r="G1385" t="str">
            <v>件</v>
          </cell>
          <cell r="H1385" t="str">
            <v>3,356</v>
          </cell>
          <cell r="I1385" t="str">
            <v>1</v>
          </cell>
          <cell r="J1385" t="str">
            <v>3356件</v>
          </cell>
          <cell r="K1385">
            <v>2.0599</v>
          </cell>
        </row>
        <row r="1386">
          <cell r="A1386" t="str">
            <v>02.01.10.363</v>
          </cell>
          <cell r="B1386" t="str">
            <v>B40L中改后座椅前安装护盖（随车件）</v>
          </cell>
          <cell r="C1386" t="str">
            <v>2.51</v>
          </cell>
          <cell r="D1386" t="str">
            <v>天津光华智能库</v>
          </cell>
          <cell r="E1386" t="str">
            <v>件</v>
          </cell>
          <cell r="F1386">
            <v>17694</v>
          </cell>
          <cell r="G1386" t="str">
            <v>件</v>
          </cell>
          <cell r="H1386" t="str">
            <v>17,694</v>
          </cell>
          <cell r="I1386" t="str">
            <v>1</v>
          </cell>
          <cell r="J1386" t="str">
            <v>17694件</v>
          </cell>
          <cell r="K1386">
            <v>0.6624</v>
          </cell>
        </row>
        <row r="1387">
          <cell r="A1387" t="str">
            <v>02.01.10.364</v>
          </cell>
          <cell r="B1387" t="str">
            <v>B40L中改后座椅后安装护盖（随车件）</v>
          </cell>
          <cell r="C1387" t="str">
            <v>2.51</v>
          </cell>
          <cell r="D1387" t="str">
            <v>天津光华智能库</v>
          </cell>
          <cell r="E1387" t="str">
            <v>件</v>
          </cell>
          <cell r="F1387">
            <v>16994</v>
          </cell>
          <cell r="G1387" t="str">
            <v>件</v>
          </cell>
          <cell r="H1387" t="str">
            <v>16,994</v>
          </cell>
          <cell r="I1387" t="str">
            <v>1</v>
          </cell>
          <cell r="J1387" t="str">
            <v>16994件</v>
          </cell>
          <cell r="K1387">
            <v>0.8933</v>
          </cell>
        </row>
        <row r="1388">
          <cell r="A1388" t="str">
            <v>02.01.10.365</v>
          </cell>
          <cell r="B1388" t="str">
            <v>H4速降按钮</v>
          </cell>
          <cell r="C1388" t="str">
            <v>2.51</v>
          </cell>
          <cell r="D1388" t="str">
            <v>天津光华智能库</v>
          </cell>
          <cell r="E1388" t="str">
            <v>件</v>
          </cell>
          <cell r="F1388">
            <v>-26456</v>
          </cell>
          <cell r="G1388" t="str">
            <v>件</v>
          </cell>
          <cell r="H1388" t="str">
            <v>-26,456</v>
          </cell>
          <cell r="I1388" t="str">
            <v>1</v>
          </cell>
          <cell r="J1388" t="str">
            <v>-26456件</v>
          </cell>
          <cell r="K1388">
            <v>0.1923</v>
          </cell>
        </row>
        <row r="1389">
          <cell r="A1389" t="str">
            <v>02.01.10.366</v>
          </cell>
          <cell r="B1389" t="str">
            <v>H4副司机坐垫底部护板</v>
          </cell>
          <cell r="C1389" t="str">
            <v>2.51</v>
          </cell>
          <cell r="D1389" t="str">
            <v>天津光华智能库</v>
          </cell>
          <cell r="E1389" t="str">
            <v>件</v>
          </cell>
          <cell r="F1389">
            <v>6363</v>
          </cell>
          <cell r="G1389" t="str">
            <v>件</v>
          </cell>
          <cell r="H1389" t="str">
            <v>6,363</v>
          </cell>
          <cell r="I1389" t="str">
            <v>1</v>
          </cell>
          <cell r="J1389" t="str">
            <v>6363件</v>
          </cell>
          <cell r="K1389">
            <v>5.212</v>
          </cell>
        </row>
        <row r="1390">
          <cell r="A1390" t="str">
            <v>02.01.10.376</v>
          </cell>
          <cell r="B1390" t="str">
            <v>H4安全带外部罩壳浅灰</v>
          </cell>
          <cell r="C1390" t="str">
            <v>2.51</v>
          </cell>
          <cell r="D1390" t="str">
            <v>天津光华智能库</v>
          </cell>
          <cell r="E1390" t="str">
            <v>件</v>
          </cell>
          <cell r="F1390">
            <v>-83343</v>
          </cell>
          <cell r="G1390" t="str">
            <v>件</v>
          </cell>
          <cell r="H1390" t="str">
            <v>-83,343</v>
          </cell>
          <cell r="I1390" t="str">
            <v>1</v>
          </cell>
          <cell r="J1390" t="str">
            <v>-83343件</v>
          </cell>
          <cell r="K1390">
            <v>0.7609</v>
          </cell>
        </row>
        <row r="1391">
          <cell r="A1391" t="str">
            <v>02.01.10.379</v>
          </cell>
          <cell r="B1391" t="str">
            <v>H4升级司机坐垫前部罩壳</v>
          </cell>
          <cell r="C1391" t="str">
            <v>2.51</v>
          </cell>
          <cell r="D1391" t="str">
            <v>天津光华智能库</v>
          </cell>
          <cell r="E1391" t="str">
            <v>件</v>
          </cell>
          <cell r="F1391">
            <v>6568</v>
          </cell>
          <cell r="G1391" t="str">
            <v>件</v>
          </cell>
          <cell r="H1391" t="str">
            <v>6,568</v>
          </cell>
          <cell r="I1391" t="str">
            <v>1</v>
          </cell>
          <cell r="J1391" t="str">
            <v>6568件</v>
          </cell>
          <cell r="K1391">
            <v>1.3691</v>
          </cell>
        </row>
        <row r="1392">
          <cell r="A1392" t="str">
            <v>02.01.10.382</v>
          </cell>
          <cell r="B1392" t="str">
            <v>重卡杂物箱</v>
          </cell>
          <cell r="C1392" t="str">
            <v>2.51</v>
          </cell>
          <cell r="D1392" t="str">
            <v>天津光华智能库</v>
          </cell>
          <cell r="E1392" t="str">
            <v>件</v>
          </cell>
          <cell r="F1392">
            <v>-143</v>
          </cell>
          <cell r="G1392" t="str">
            <v>件</v>
          </cell>
          <cell r="H1392" t="str">
            <v>-143</v>
          </cell>
          <cell r="I1392" t="str">
            <v>1</v>
          </cell>
          <cell r="J1392" t="str">
            <v>-143件</v>
          </cell>
          <cell r="K1392">
            <v>2.5526</v>
          </cell>
        </row>
        <row r="1393">
          <cell r="A1393" t="str">
            <v>02.01.10.387</v>
          </cell>
          <cell r="B1393" t="str">
            <v>B40L中改靠背扣手底座</v>
          </cell>
          <cell r="C1393" t="str">
            <v>2.51</v>
          </cell>
          <cell r="D1393" t="str">
            <v>天津光华智能库</v>
          </cell>
          <cell r="E1393" t="str">
            <v>件</v>
          </cell>
          <cell r="F1393">
            <v>-85</v>
          </cell>
          <cell r="G1393" t="str">
            <v>件</v>
          </cell>
          <cell r="H1393" t="str">
            <v>-85</v>
          </cell>
          <cell r="I1393" t="str">
            <v>1</v>
          </cell>
          <cell r="J1393" t="str">
            <v>-85件</v>
          </cell>
          <cell r="K1393">
            <v>2</v>
          </cell>
        </row>
        <row r="1394">
          <cell r="A1394" t="str">
            <v>02.01.10.391</v>
          </cell>
          <cell r="B1394" t="str">
            <v>H4A副司机罩壳(右）</v>
          </cell>
          <cell r="C1394" t="str">
            <v>2.51</v>
          </cell>
          <cell r="D1394" t="str">
            <v>天津光华智能库</v>
          </cell>
          <cell r="E1394" t="str">
            <v>件</v>
          </cell>
          <cell r="F1394">
            <v>6513</v>
          </cell>
          <cell r="G1394" t="str">
            <v>件</v>
          </cell>
          <cell r="H1394" t="str">
            <v>6,513</v>
          </cell>
          <cell r="I1394" t="str">
            <v>1</v>
          </cell>
          <cell r="J1394" t="str">
            <v>6513件</v>
          </cell>
          <cell r="K1394">
            <v>2.0124</v>
          </cell>
        </row>
        <row r="1395">
          <cell r="A1395" t="str">
            <v>02.01.10.407</v>
          </cell>
          <cell r="B1395" t="str">
            <v>H4A副司机罩壳（左)</v>
          </cell>
          <cell r="C1395" t="str">
            <v>2.51</v>
          </cell>
          <cell r="D1395" t="str">
            <v>天津光华智能库</v>
          </cell>
          <cell r="E1395" t="str">
            <v>件</v>
          </cell>
          <cell r="F1395">
            <v>5443</v>
          </cell>
          <cell r="G1395" t="str">
            <v>件</v>
          </cell>
          <cell r="H1395" t="str">
            <v>5,443</v>
          </cell>
          <cell r="I1395" t="str">
            <v>1</v>
          </cell>
          <cell r="J1395" t="str">
            <v>5443件</v>
          </cell>
          <cell r="K1395">
            <v>2.0601</v>
          </cell>
        </row>
        <row r="1396">
          <cell r="A1396" t="str">
            <v>02.01.10.408</v>
          </cell>
          <cell r="B1396" t="str">
            <v>H4按钮堵盖</v>
          </cell>
          <cell r="C1396" t="str">
            <v>2.51</v>
          </cell>
          <cell r="D1396" t="str">
            <v>天津光华智能库</v>
          </cell>
          <cell r="E1396" t="str">
            <v>件</v>
          </cell>
          <cell r="F1396">
            <v>2580</v>
          </cell>
          <cell r="G1396" t="str">
            <v>件</v>
          </cell>
          <cell r="H1396" t="str">
            <v>2,580</v>
          </cell>
          <cell r="I1396" t="str">
            <v>1</v>
          </cell>
          <cell r="J1396" t="str">
            <v>2580件</v>
          </cell>
          <cell r="K1396">
            <v>0.5465</v>
          </cell>
        </row>
        <row r="1397">
          <cell r="A1397" t="str">
            <v>02.01.10.409</v>
          </cell>
          <cell r="B1397" t="str">
            <v>H4升降气阀固定座</v>
          </cell>
          <cell r="C1397" t="str">
            <v>2.51</v>
          </cell>
          <cell r="D1397" t="str">
            <v>天津光华智能库</v>
          </cell>
          <cell r="E1397" t="str">
            <v>件</v>
          </cell>
          <cell r="F1397">
            <v>-30448</v>
          </cell>
          <cell r="G1397" t="str">
            <v>件</v>
          </cell>
          <cell r="H1397" t="str">
            <v>-30,448</v>
          </cell>
          <cell r="I1397" t="str">
            <v>1</v>
          </cell>
          <cell r="J1397" t="str">
            <v>-30448件</v>
          </cell>
          <cell r="K1397">
            <v>0.8658</v>
          </cell>
        </row>
        <row r="1398">
          <cell r="A1398" t="str">
            <v>02.01.10.412</v>
          </cell>
          <cell r="B1398" t="str">
            <v>H4气动升降手柄</v>
          </cell>
          <cell r="C1398" t="str">
            <v>2.03</v>
          </cell>
          <cell r="D1398" t="str">
            <v>北京荣昌公司</v>
          </cell>
          <cell r="E1398" t="str">
            <v>件</v>
          </cell>
          <cell r="F1398">
            <v>796</v>
          </cell>
          <cell r="G1398" t="str">
            <v>件</v>
          </cell>
          <cell r="H1398" t="str">
            <v>796</v>
          </cell>
          <cell r="I1398" t="str">
            <v>1</v>
          </cell>
          <cell r="J1398" t="str">
            <v>796件</v>
          </cell>
          <cell r="K1398">
            <v>0.64</v>
          </cell>
        </row>
        <row r="1399">
          <cell r="A1399" t="str">
            <v>02.01.10.412</v>
          </cell>
          <cell r="B1399" t="str">
            <v>H4气动升降手柄</v>
          </cell>
          <cell r="C1399" t="str">
            <v>2.51</v>
          </cell>
          <cell r="D1399" t="str">
            <v>天津光华智能库</v>
          </cell>
          <cell r="E1399" t="str">
            <v>件</v>
          </cell>
          <cell r="F1399">
            <v>-4139</v>
          </cell>
          <cell r="G1399" t="str">
            <v>件</v>
          </cell>
          <cell r="H1399" t="str">
            <v>-4,139</v>
          </cell>
          <cell r="I1399" t="str">
            <v>1</v>
          </cell>
          <cell r="J1399" t="str">
            <v>-4139件</v>
          </cell>
          <cell r="K1399">
            <v>0.64</v>
          </cell>
        </row>
        <row r="1400">
          <cell r="A1400" t="str">
            <v>02.01.10.413</v>
          </cell>
          <cell r="B1400" t="str">
            <v>B40L扶手泡棉加强板</v>
          </cell>
          <cell r="C1400" t="str">
            <v>2.20</v>
          </cell>
          <cell r="D1400" t="str">
            <v>湖南荣昌公司</v>
          </cell>
          <cell r="E1400" t="str">
            <v>件</v>
          </cell>
          <cell r="F1400">
            <v>5260</v>
          </cell>
          <cell r="G1400" t="str">
            <v>件</v>
          </cell>
          <cell r="H1400" t="str">
            <v>5,260</v>
          </cell>
          <cell r="I1400" t="str">
            <v>1</v>
          </cell>
          <cell r="J1400" t="str">
            <v>5260件</v>
          </cell>
          <cell r="K1400">
            <v>0.3668</v>
          </cell>
        </row>
        <row r="1401">
          <cell r="A1401" t="str">
            <v>02.01.10.413</v>
          </cell>
          <cell r="B1401" t="str">
            <v>B40L扶手泡棉加强板</v>
          </cell>
          <cell r="C1401" t="str">
            <v>2.51</v>
          </cell>
          <cell r="D1401" t="str">
            <v>天津光华智能库</v>
          </cell>
          <cell r="E1401" t="str">
            <v>件</v>
          </cell>
          <cell r="F1401">
            <v>3000</v>
          </cell>
          <cell r="G1401" t="str">
            <v>件</v>
          </cell>
          <cell r="H1401" t="str">
            <v>3,000</v>
          </cell>
          <cell r="I1401" t="str">
            <v>1</v>
          </cell>
          <cell r="J1401" t="str">
            <v>3000件</v>
          </cell>
          <cell r="K1401">
            <v>0.3668</v>
          </cell>
        </row>
        <row r="1402">
          <cell r="A1402" t="str">
            <v>02.01.10.415</v>
          </cell>
          <cell r="B1402" t="str">
            <v>M4杂物箱盖（黑色）</v>
          </cell>
          <cell r="C1402" t="str">
            <v>1.06</v>
          </cell>
          <cell r="D1402" t="str">
            <v>潍坊荣昌公司</v>
          </cell>
          <cell r="E1402" t="str">
            <v>件</v>
          </cell>
          <cell r="F1402">
            <v>-284</v>
          </cell>
          <cell r="G1402" t="str">
            <v>件</v>
          </cell>
          <cell r="H1402" t="str">
            <v>-284</v>
          </cell>
          <cell r="I1402" t="str">
            <v>1</v>
          </cell>
          <cell r="J1402" t="str">
            <v>-284件</v>
          </cell>
          <cell r="K1402">
            <v>5.8789</v>
          </cell>
        </row>
        <row r="1403">
          <cell r="A1403" t="str">
            <v>02.01.10.416</v>
          </cell>
          <cell r="B1403" t="str">
            <v>M4杂物箱底（黑色）</v>
          </cell>
          <cell r="C1403" t="str">
            <v>1.06</v>
          </cell>
          <cell r="D1403" t="str">
            <v>潍坊荣昌公司</v>
          </cell>
          <cell r="E1403" t="str">
            <v>件</v>
          </cell>
          <cell r="F1403">
            <v>-284</v>
          </cell>
          <cell r="G1403" t="str">
            <v>件</v>
          </cell>
          <cell r="H1403" t="str">
            <v>-284</v>
          </cell>
          <cell r="I1403" t="str">
            <v>1</v>
          </cell>
          <cell r="J1403" t="str">
            <v>-284件</v>
          </cell>
          <cell r="K1403">
            <v>6.0633</v>
          </cell>
        </row>
        <row r="1404">
          <cell r="A1404" t="str">
            <v>02.01.10.422</v>
          </cell>
          <cell r="B1404" t="str">
            <v>B40L中改靠背扣手盖板</v>
          </cell>
          <cell r="C1404" t="str">
            <v>2.51</v>
          </cell>
          <cell r="D1404" t="str">
            <v>天津光华智能库</v>
          </cell>
          <cell r="E1404" t="str">
            <v>件</v>
          </cell>
          <cell r="F1404">
            <v>-28600</v>
          </cell>
          <cell r="G1404" t="str">
            <v>件</v>
          </cell>
          <cell r="H1404" t="str">
            <v>-28,600</v>
          </cell>
          <cell r="I1404" t="str">
            <v>1</v>
          </cell>
          <cell r="J1404" t="str">
            <v>-28600件</v>
          </cell>
          <cell r="K1404">
            <v>0.063</v>
          </cell>
        </row>
        <row r="1405">
          <cell r="A1405" t="str">
            <v>02.01.10.426</v>
          </cell>
          <cell r="B1405" t="str">
            <v>B40L后座椅前安装护盖</v>
          </cell>
          <cell r="C1405" t="str">
            <v>2.51</v>
          </cell>
          <cell r="D1405" t="str">
            <v>天津光华智能库</v>
          </cell>
          <cell r="E1405" t="str">
            <v>件</v>
          </cell>
          <cell r="F1405">
            <v>-14517</v>
          </cell>
          <cell r="G1405" t="str">
            <v>件</v>
          </cell>
          <cell r="H1405" t="str">
            <v>-14,517</v>
          </cell>
          <cell r="I1405" t="str">
            <v>1</v>
          </cell>
          <cell r="J1405" t="str">
            <v>-14517件</v>
          </cell>
          <cell r="K1405">
            <v>1.4313</v>
          </cell>
        </row>
        <row r="1406">
          <cell r="A1406" t="str">
            <v>02.01.10.427</v>
          </cell>
          <cell r="B1406" t="str">
            <v>B40L后座椅后安装护盖</v>
          </cell>
          <cell r="C1406" t="str">
            <v>2.51</v>
          </cell>
          <cell r="D1406" t="str">
            <v>天津光华智能库</v>
          </cell>
          <cell r="E1406" t="str">
            <v>件</v>
          </cell>
          <cell r="F1406">
            <v>-7338</v>
          </cell>
          <cell r="G1406" t="str">
            <v>件</v>
          </cell>
          <cell r="H1406" t="str">
            <v>-7,338</v>
          </cell>
          <cell r="I1406" t="str">
            <v>1</v>
          </cell>
          <cell r="J1406" t="str">
            <v>-7338件</v>
          </cell>
          <cell r="K1406">
            <v>1.0934</v>
          </cell>
        </row>
        <row r="1407">
          <cell r="A1407" t="str">
            <v>02.01.10.430</v>
          </cell>
          <cell r="B1407" t="str">
            <v>B40L司机侧围护盖</v>
          </cell>
          <cell r="C1407" t="str">
            <v>2.51</v>
          </cell>
          <cell r="D1407" t="str">
            <v>天津光华智能库</v>
          </cell>
          <cell r="E1407" t="str">
            <v>件</v>
          </cell>
          <cell r="F1407">
            <v>138</v>
          </cell>
          <cell r="G1407" t="str">
            <v>件</v>
          </cell>
          <cell r="H1407" t="str">
            <v>138</v>
          </cell>
          <cell r="I1407" t="str">
            <v>1</v>
          </cell>
          <cell r="J1407" t="str">
            <v>138件</v>
          </cell>
          <cell r="K1407">
            <v>7.1773</v>
          </cell>
        </row>
        <row r="1408">
          <cell r="A1408" t="str">
            <v>02.01.10.431</v>
          </cell>
          <cell r="B1408" t="str">
            <v>B40L司机侧围前护盖</v>
          </cell>
          <cell r="C1408" t="str">
            <v>2.51</v>
          </cell>
          <cell r="D1408" t="str">
            <v>天津光华智能库</v>
          </cell>
          <cell r="E1408" t="str">
            <v>件</v>
          </cell>
          <cell r="F1408">
            <v>150</v>
          </cell>
          <cell r="G1408" t="str">
            <v>件</v>
          </cell>
          <cell r="H1408" t="str">
            <v>150</v>
          </cell>
          <cell r="I1408" t="str">
            <v>1</v>
          </cell>
          <cell r="J1408" t="str">
            <v>150件</v>
          </cell>
          <cell r="K1408">
            <v>2.3279</v>
          </cell>
        </row>
        <row r="1409">
          <cell r="A1409" t="str">
            <v>02.01.10.433</v>
          </cell>
          <cell r="B1409" t="str">
            <v>B40L座椅扶手外侧饰盖</v>
          </cell>
          <cell r="C1409" t="str">
            <v>2.51</v>
          </cell>
          <cell r="D1409" t="str">
            <v>天津光华智能库</v>
          </cell>
          <cell r="E1409" t="str">
            <v>件</v>
          </cell>
          <cell r="F1409">
            <v>2603</v>
          </cell>
          <cell r="G1409" t="str">
            <v>件</v>
          </cell>
          <cell r="H1409" t="str">
            <v>2,603</v>
          </cell>
          <cell r="I1409" t="str">
            <v>1</v>
          </cell>
          <cell r="J1409" t="str">
            <v>2603件</v>
          </cell>
          <cell r="K1409">
            <v>0.4242</v>
          </cell>
        </row>
        <row r="1410">
          <cell r="A1410" t="str">
            <v>02.01.10.494</v>
          </cell>
          <cell r="B1410" t="str">
            <v>B40L中改座椅织带塑料垫片</v>
          </cell>
          <cell r="C1410" t="str">
            <v>2.51</v>
          </cell>
          <cell r="D1410" t="str">
            <v>天津光华智能库</v>
          </cell>
          <cell r="E1410" t="str">
            <v>件</v>
          </cell>
          <cell r="F1410">
            <v>-24600</v>
          </cell>
          <cell r="G1410" t="str">
            <v>件</v>
          </cell>
          <cell r="H1410" t="str">
            <v>-24,600</v>
          </cell>
          <cell r="I1410" t="str">
            <v>1</v>
          </cell>
          <cell r="J1410" t="str">
            <v>-24600件</v>
          </cell>
          <cell r="K1410">
            <v>0.0298</v>
          </cell>
        </row>
        <row r="1411">
          <cell r="A1411" t="str">
            <v>02.01.10.499</v>
          </cell>
          <cell r="B1411" t="str">
            <v>U201解锁扣手外壳</v>
          </cell>
          <cell r="C1411" t="str">
            <v>2.20</v>
          </cell>
          <cell r="D1411" t="str">
            <v>湖南荣昌公司</v>
          </cell>
          <cell r="E1411" t="str">
            <v>件</v>
          </cell>
          <cell r="F1411">
            <v>124</v>
          </cell>
          <cell r="G1411" t="str">
            <v>件</v>
          </cell>
          <cell r="H1411" t="str">
            <v>124</v>
          </cell>
          <cell r="I1411" t="str">
            <v>1</v>
          </cell>
          <cell r="J1411" t="str">
            <v>124件</v>
          </cell>
          <cell r="K1411">
            <v>1.371</v>
          </cell>
        </row>
        <row r="1412">
          <cell r="A1412" t="str">
            <v>02.01.10.500</v>
          </cell>
          <cell r="B1412" t="str">
            <v>U201解锁扣手底座</v>
          </cell>
          <cell r="C1412" t="str">
            <v>2.20</v>
          </cell>
          <cell r="D1412" t="str">
            <v>湖南荣昌公司</v>
          </cell>
          <cell r="E1412" t="str">
            <v>件</v>
          </cell>
          <cell r="F1412">
            <v>104</v>
          </cell>
          <cell r="G1412" t="str">
            <v>件</v>
          </cell>
          <cell r="H1412" t="str">
            <v>104</v>
          </cell>
          <cell r="I1412" t="str">
            <v>1</v>
          </cell>
          <cell r="J1412" t="str">
            <v>104件</v>
          </cell>
          <cell r="K1412">
            <v>3.3318</v>
          </cell>
        </row>
        <row r="1413">
          <cell r="A1413" t="str">
            <v>02.01.10.505</v>
          </cell>
          <cell r="B1413" t="str">
            <v>B40L靠背扣手底座</v>
          </cell>
          <cell r="C1413" t="str">
            <v>2.51</v>
          </cell>
          <cell r="D1413" t="str">
            <v>天津光华智能库</v>
          </cell>
          <cell r="E1413" t="str">
            <v>套</v>
          </cell>
          <cell r="F1413">
            <v>172</v>
          </cell>
          <cell r="G1413" t="str">
            <v>套</v>
          </cell>
          <cell r="H1413" t="str">
            <v>172</v>
          </cell>
          <cell r="I1413" t="str">
            <v>1</v>
          </cell>
          <cell r="J1413" t="str">
            <v>172套</v>
          </cell>
          <cell r="K1413">
            <v>7.0133</v>
          </cell>
        </row>
        <row r="1414">
          <cell r="A1414" t="str">
            <v>02.01.10.511</v>
          </cell>
          <cell r="B1414" t="str">
            <v>B40L扶手限位块</v>
          </cell>
          <cell r="C1414" t="str">
            <v>2.20</v>
          </cell>
          <cell r="D1414" t="str">
            <v>湖南荣昌公司</v>
          </cell>
          <cell r="E1414" t="str">
            <v>套</v>
          </cell>
          <cell r="F1414">
            <v>-2134</v>
          </cell>
          <cell r="G1414" t="str">
            <v>套</v>
          </cell>
          <cell r="H1414" t="str">
            <v>-2,134</v>
          </cell>
          <cell r="I1414" t="str">
            <v>1</v>
          </cell>
          <cell r="J1414" t="str">
            <v>-2134套</v>
          </cell>
          <cell r="K1414">
            <v>0.8579</v>
          </cell>
        </row>
        <row r="1415">
          <cell r="A1415" t="str">
            <v>02.01.10.527</v>
          </cell>
          <cell r="B1415" t="str">
            <v>重卡内扶手按钮大（新灰）</v>
          </cell>
          <cell r="C1415" t="str">
            <v>2.51</v>
          </cell>
          <cell r="D1415" t="str">
            <v>天津光华智能库</v>
          </cell>
          <cell r="E1415" t="str">
            <v>套</v>
          </cell>
          <cell r="F1415">
            <v>900</v>
          </cell>
          <cell r="G1415" t="str">
            <v>套</v>
          </cell>
          <cell r="H1415" t="str">
            <v>900</v>
          </cell>
          <cell r="I1415" t="str">
            <v>1</v>
          </cell>
          <cell r="J1415" t="str">
            <v>900套</v>
          </cell>
          <cell r="K1415">
            <v>0.2069</v>
          </cell>
        </row>
        <row r="1416">
          <cell r="A1416" t="str">
            <v>02.01.10.527</v>
          </cell>
          <cell r="B1416" t="str">
            <v>重卡内扶手按钮大（新灰）</v>
          </cell>
          <cell r="C1416" t="str">
            <v>2.57</v>
          </cell>
          <cell r="D1416" t="str">
            <v>福田戴姆勒库</v>
          </cell>
          <cell r="E1416" t="str">
            <v>套</v>
          </cell>
          <cell r="F1416">
            <v>-1571</v>
          </cell>
          <cell r="G1416" t="str">
            <v>套</v>
          </cell>
          <cell r="H1416" t="str">
            <v>-1,571</v>
          </cell>
          <cell r="I1416" t="str">
            <v>1</v>
          </cell>
          <cell r="J1416" t="str">
            <v>-1571套</v>
          </cell>
          <cell r="K1416">
            <v>0.2069</v>
          </cell>
        </row>
        <row r="1417">
          <cell r="A1417" t="str">
            <v>02.01.10.528</v>
          </cell>
          <cell r="B1417" t="str">
            <v>重卡内扶手按钮中（新灰）</v>
          </cell>
          <cell r="C1417" t="str">
            <v>2.51</v>
          </cell>
          <cell r="D1417" t="str">
            <v>天津光华智能库</v>
          </cell>
          <cell r="E1417" t="str">
            <v>套</v>
          </cell>
          <cell r="F1417">
            <v>900</v>
          </cell>
          <cell r="G1417" t="str">
            <v>套</v>
          </cell>
          <cell r="H1417" t="str">
            <v>900</v>
          </cell>
          <cell r="I1417" t="str">
            <v>1</v>
          </cell>
          <cell r="J1417" t="str">
            <v>900套</v>
          </cell>
          <cell r="K1417">
            <v>0.282</v>
          </cell>
        </row>
        <row r="1418">
          <cell r="A1418" t="str">
            <v>02.01.10.528</v>
          </cell>
          <cell r="B1418" t="str">
            <v>重卡内扶手按钮中（新灰）</v>
          </cell>
          <cell r="C1418" t="str">
            <v>2.57</v>
          </cell>
          <cell r="D1418" t="str">
            <v>福田戴姆勒库</v>
          </cell>
          <cell r="E1418" t="str">
            <v>套</v>
          </cell>
          <cell r="F1418">
            <v>-1136</v>
          </cell>
          <cell r="G1418" t="str">
            <v>套</v>
          </cell>
          <cell r="H1418" t="str">
            <v>-1,136</v>
          </cell>
          <cell r="I1418" t="str">
            <v>1</v>
          </cell>
          <cell r="J1418" t="str">
            <v>-1136套</v>
          </cell>
          <cell r="K1418">
            <v>0.282</v>
          </cell>
        </row>
        <row r="1419">
          <cell r="A1419" t="str">
            <v>02.01.10.529</v>
          </cell>
          <cell r="B1419" t="str">
            <v>重卡内扶手按钮小（新灰）</v>
          </cell>
          <cell r="C1419" t="str">
            <v>2.51</v>
          </cell>
          <cell r="D1419" t="str">
            <v>天津光华智能库</v>
          </cell>
          <cell r="E1419" t="str">
            <v>套</v>
          </cell>
          <cell r="F1419">
            <v>900</v>
          </cell>
          <cell r="G1419" t="str">
            <v>套</v>
          </cell>
          <cell r="H1419" t="str">
            <v>900</v>
          </cell>
          <cell r="I1419" t="str">
            <v>1</v>
          </cell>
          <cell r="J1419" t="str">
            <v>900套</v>
          </cell>
          <cell r="K1419">
            <v>0.1741</v>
          </cell>
        </row>
        <row r="1420">
          <cell r="A1420" t="str">
            <v>02.01.10.529</v>
          </cell>
          <cell r="B1420" t="str">
            <v>重卡内扶手按钮小（新灰）</v>
          </cell>
          <cell r="C1420" t="str">
            <v>2.57</v>
          </cell>
          <cell r="D1420" t="str">
            <v>福田戴姆勒库</v>
          </cell>
          <cell r="E1420" t="str">
            <v>套</v>
          </cell>
          <cell r="F1420">
            <v>-890</v>
          </cell>
          <cell r="G1420" t="str">
            <v>套</v>
          </cell>
          <cell r="H1420" t="str">
            <v>-890</v>
          </cell>
          <cell r="I1420" t="str">
            <v>1</v>
          </cell>
          <cell r="J1420" t="str">
            <v>-890套</v>
          </cell>
          <cell r="K1420">
            <v>0.1741</v>
          </cell>
        </row>
        <row r="1421">
          <cell r="A1421" t="str">
            <v>02.01.10.583</v>
          </cell>
          <cell r="B1421" t="str">
            <v>B40副司机侧围护盖</v>
          </cell>
          <cell r="C1421" t="str">
            <v>2.51</v>
          </cell>
          <cell r="D1421" t="str">
            <v>天津光华智能库</v>
          </cell>
          <cell r="E1421" t="str">
            <v>件</v>
          </cell>
          <cell r="F1421">
            <v>104</v>
          </cell>
          <cell r="G1421" t="str">
            <v>件</v>
          </cell>
          <cell r="H1421" t="str">
            <v>104</v>
          </cell>
          <cell r="I1421" t="str">
            <v>1</v>
          </cell>
          <cell r="J1421" t="str">
            <v>104件</v>
          </cell>
          <cell r="K1421">
            <v>4.528</v>
          </cell>
        </row>
        <row r="1422">
          <cell r="A1422" t="str">
            <v>02.01.10.584</v>
          </cell>
          <cell r="B1422" t="str">
            <v>B40副司机前护盖</v>
          </cell>
          <cell r="C1422" t="str">
            <v>2.51</v>
          </cell>
          <cell r="D1422" t="str">
            <v>天津光华智能库</v>
          </cell>
          <cell r="E1422" t="str">
            <v>件</v>
          </cell>
          <cell r="F1422">
            <v>104</v>
          </cell>
          <cell r="G1422" t="str">
            <v>件</v>
          </cell>
          <cell r="H1422" t="str">
            <v>104</v>
          </cell>
          <cell r="I1422" t="str">
            <v>1</v>
          </cell>
          <cell r="J1422" t="str">
            <v>104件</v>
          </cell>
          <cell r="K1422">
            <v>2.0738</v>
          </cell>
        </row>
        <row r="1423">
          <cell r="A1423" t="str">
            <v>02.01.10.585</v>
          </cell>
          <cell r="B1423" t="str">
            <v>B40L座椅挂钩</v>
          </cell>
          <cell r="C1423" t="str">
            <v>2.51</v>
          </cell>
          <cell r="D1423" t="str">
            <v>天津光华智能库</v>
          </cell>
          <cell r="E1423" t="str">
            <v>件</v>
          </cell>
          <cell r="F1423">
            <v>306</v>
          </cell>
          <cell r="G1423" t="str">
            <v>件</v>
          </cell>
          <cell r="H1423" t="str">
            <v>306</v>
          </cell>
          <cell r="I1423" t="str">
            <v>1</v>
          </cell>
          <cell r="J1423" t="str">
            <v>306件</v>
          </cell>
          <cell r="K1423">
            <v>1.0659</v>
          </cell>
        </row>
        <row r="1424">
          <cell r="A1424" t="str">
            <v>02.01.10.586</v>
          </cell>
          <cell r="B1424" t="str">
            <v>B40L座椅扣手</v>
          </cell>
          <cell r="C1424" t="str">
            <v>2.51</v>
          </cell>
          <cell r="D1424" t="str">
            <v>天津光华智能库</v>
          </cell>
          <cell r="E1424" t="str">
            <v>件</v>
          </cell>
          <cell r="F1424">
            <v>183</v>
          </cell>
          <cell r="G1424" t="str">
            <v>件</v>
          </cell>
          <cell r="H1424" t="str">
            <v>183</v>
          </cell>
          <cell r="I1424" t="str">
            <v>1</v>
          </cell>
          <cell r="J1424" t="str">
            <v>183件</v>
          </cell>
          <cell r="K1424">
            <v>14.1706</v>
          </cell>
        </row>
        <row r="1425">
          <cell r="A1425" t="str">
            <v>02.01.10.599</v>
          </cell>
          <cell r="B1425" t="str">
            <v>B40司机调角器手柄</v>
          </cell>
          <cell r="C1425" t="str">
            <v>2.51</v>
          </cell>
          <cell r="D1425" t="str">
            <v>天津光华智能库</v>
          </cell>
          <cell r="E1425" t="str">
            <v>件</v>
          </cell>
          <cell r="F1425">
            <v>391</v>
          </cell>
          <cell r="G1425" t="str">
            <v>件</v>
          </cell>
          <cell r="H1425" t="str">
            <v>391</v>
          </cell>
          <cell r="I1425" t="str">
            <v>1</v>
          </cell>
          <cell r="J1425" t="str">
            <v>391件</v>
          </cell>
          <cell r="K1425">
            <v>2.3815</v>
          </cell>
        </row>
        <row r="1426">
          <cell r="A1426" t="str">
            <v>02.01.10.600</v>
          </cell>
          <cell r="B1426" t="str">
            <v>B40副司机调角器手柄</v>
          </cell>
          <cell r="C1426" t="str">
            <v>2.51</v>
          </cell>
          <cell r="D1426" t="str">
            <v>天津光华智能库</v>
          </cell>
          <cell r="E1426" t="str">
            <v>件</v>
          </cell>
          <cell r="F1426">
            <v>351</v>
          </cell>
          <cell r="G1426" t="str">
            <v>件</v>
          </cell>
          <cell r="H1426" t="str">
            <v>351</v>
          </cell>
          <cell r="I1426" t="str">
            <v>1</v>
          </cell>
          <cell r="J1426" t="str">
            <v>351件</v>
          </cell>
          <cell r="K1426">
            <v>2.4079</v>
          </cell>
        </row>
        <row r="1427">
          <cell r="A1427" t="str">
            <v>02.01.10.607</v>
          </cell>
          <cell r="B1427" t="str">
            <v>B40V后排扣手</v>
          </cell>
          <cell r="C1427" t="str">
            <v>2.51</v>
          </cell>
          <cell r="D1427" t="str">
            <v>天津光华智能库</v>
          </cell>
          <cell r="E1427" t="str">
            <v>件</v>
          </cell>
          <cell r="F1427">
            <v>-5</v>
          </cell>
          <cell r="G1427" t="str">
            <v>件</v>
          </cell>
          <cell r="H1427" t="str">
            <v>-5</v>
          </cell>
          <cell r="I1427" t="str">
            <v>1</v>
          </cell>
          <cell r="J1427" t="str">
            <v>-5件</v>
          </cell>
          <cell r="K1427">
            <v>0.79</v>
          </cell>
        </row>
        <row r="1428">
          <cell r="A1428" t="str">
            <v>02.01.10.608</v>
          </cell>
          <cell r="B1428" t="str">
            <v>B40V后排扣手底座</v>
          </cell>
          <cell r="C1428" t="str">
            <v>2.51</v>
          </cell>
          <cell r="D1428" t="str">
            <v>天津光华智能库</v>
          </cell>
          <cell r="E1428" t="str">
            <v>件</v>
          </cell>
          <cell r="F1428">
            <v>-5</v>
          </cell>
          <cell r="G1428" t="str">
            <v>件</v>
          </cell>
          <cell r="H1428" t="str">
            <v>-5</v>
          </cell>
          <cell r="I1428" t="str">
            <v>1</v>
          </cell>
          <cell r="J1428" t="str">
            <v>-5件</v>
          </cell>
          <cell r="K1428">
            <v>13.08</v>
          </cell>
        </row>
        <row r="1429">
          <cell r="A1429" t="str">
            <v>02.01.10.609</v>
          </cell>
          <cell r="B1429" t="str">
            <v>B40司机升降手柄</v>
          </cell>
          <cell r="C1429" t="str">
            <v>2.51</v>
          </cell>
          <cell r="D1429" t="str">
            <v>天津光华智能库</v>
          </cell>
          <cell r="E1429" t="str">
            <v>件</v>
          </cell>
          <cell r="F1429">
            <v>350</v>
          </cell>
          <cell r="G1429" t="str">
            <v>件</v>
          </cell>
          <cell r="H1429" t="str">
            <v>350</v>
          </cell>
          <cell r="I1429" t="str">
            <v>1</v>
          </cell>
          <cell r="J1429" t="str">
            <v>350件</v>
          </cell>
          <cell r="K1429">
            <v>4.6011</v>
          </cell>
        </row>
        <row r="1430">
          <cell r="A1430" t="str">
            <v>02.01.10.610</v>
          </cell>
          <cell r="B1430" t="str">
            <v>B40司机升降手柄盖</v>
          </cell>
          <cell r="C1430" t="str">
            <v>2.51</v>
          </cell>
          <cell r="D1430" t="str">
            <v>天津光华智能库</v>
          </cell>
          <cell r="E1430" t="str">
            <v>件</v>
          </cell>
          <cell r="F1430">
            <v>276</v>
          </cell>
          <cell r="G1430" t="str">
            <v>件</v>
          </cell>
          <cell r="H1430" t="str">
            <v>276</v>
          </cell>
          <cell r="I1430" t="str">
            <v>1</v>
          </cell>
          <cell r="J1430" t="str">
            <v>276件</v>
          </cell>
          <cell r="K1430">
            <v>0.6147</v>
          </cell>
        </row>
        <row r="1431">
          <cell r="A1431" t="str">
            <v>02.01.10.615</v>
          </cell>
          <cell r="B1431" t="str">
            <v>H5驾驶员调角器左罩壳</v>
          </cell>
          <cell r="C1431" t="str">
            <v>2.12</v>
          </cell>
          <cell r="D1431" t="str">
            <v>西安荣昌公司</v>
          </cell>
          <cell r="E1431" t="str">
            <v>件</v>
          </cell>
          <cell r="F1431">
            <v>9</v>
          </cell>
          <cell r="G1431" t="str">
            <v>件</v>
          </cell>
          <cell r="H1431" t="str">
            <v>9</v>
          </cell>
          <cell r="I1431" t="str">
            <v>1</v>
          </cell>
          <cell r="J1431" t="str">
            <v>9件</v>
          </cell>
          <cell r="K1431">
            <v>3.0762</v>
          </cell>
        </row>
        <row r="1432">
          <cell r="A1432" t="str">
            <v>02.01.10.615</v>
          </cell>
          <cell r="B1432" t="str">
            <v>H5驾驶员调角器左罩壳</v>
          </cell>
          <cell r="C1432" t="str">
            <v>2.51</v>
          </cell>
          <cell r="D1432" t="str">
            <v>天津光华智能库</v>
          </cell>
          <cell r="E1432" t="str">
            <v>件</v>
          </cell>
          <cell r="F1432">
            <v>7692</v>
          </cell>
          <cell r="G1432" t="str">
            <v>件</v>
          </cell>
          <cell r="H1432" t="str">
            <v>7,692</v>
          </cell>
          <cell r="I1432" t="str">
            <v>1</v>
          </cell>
          <cell r="J1432" t="str">
            <v>7692件</v>
          </cell>
          <cell r="K1432">
            <v>3.0762</v>
          </cell>
        </row>
        <row r="1433">
          <cell r="A1433" t="str">
            <v>02.01.10.640</v>
          </cell>
          <cell r="B1433" t="str">
            <v>M20室内镜体</v>
          </cell>
          <cell r="C1433" t="str">
            <v>2.71</v>
          </cell>
          <cell r="D1433" t="str">
            <v>成都光华智能库</v>
          </cell>
          <cell r="E1433" t="str">
            <v>件</v>
          </cell>
          <cell r="F1433">
            <v>600</v>
          </cell>
          <cell r="G1433" t="str">
            <v>件</v>
          </cell>
          <cell r="H1433" t="str">
            <v>600</v>
          </cell>
          <cell r="I1433" t="str">
            <v>1</v>
          </cell>
          <cell r="J1433" t="str">
            <v>600件</v>
          </cell>
          <cell r="K1433">
            <v>0.8458</v>
          </cell>
        </row>
        <row r="1434">
          <cell r="A1434" t="str">
            <v>02.01.10.642</v>
          </cell>
          <cell r="B1434" t="str">
            <v>B40座椅扣手内支撑外壳</v>
          </cell>
          <cell r="C1434" t="str">
            <v>2.51</v>
          </cell>
          <cell r="D1434" t="str">
            <v>天津光华智能库</v>
          </cell>
          <cell r="E1434" t="str">
            <v>件</v>
          </cell>
          <cell r="F1434">
            <v>50</v>
          </cell>
          <cell r="G1434" t="str">
            <v>件</v>
          </cell>
          <cell r="H1434" t="str">
            <v>50</v>
          </cell>
          <cell r="I1434" t="str">
            <v>1</v>
          </cell>
          <cell r="J1434" t="str">
            <v>50件</v>
          </cell>
          <cell r="K1434">
            <v>1.2264</v>
          </cell>
        </row>
        <row r="1435">
          <cell r="A1435" t="str">
            <v>02.01.10.663</v>
          </cell>
          <cell r="B1435" t="str">
            <v>M20反转手柄</v>
          </cell>
          <cell r="C1435" t="str">
            <v>2.71</v>
          </cell>
          <cell r="D1435" t="str">
            <v>成都光华智能库</v>
          </cell>
          <cell r="E1435" t="str">
            <v>件</v>
          </cell>
          <cell r="F1435">
            <v>1000</v>
          </cell>
          <cell r="G1435" t="str">
            <v>件</v>
          </cell>
          <cell r="H1435" t="str">
            <v>1,000</v>
          </cell>
          <cell r="I1435" t="str">
            <v>1</v>
          </cell>
          <cell r="J1435" t="str">
            <v>1000件</v>
          </cell>
          <cell r="K1435">
            <v>0.4454</v>
          </cell>
        </row>
        <row r="1436">
          <cell r="A1436" t="str">
            <v>02.01.10.668</v>
          </cell>
          <cell r="B1436" t="str">
            <v>B40L挡块</v>
          </cell>
          <cell r="C1436" t="str">
            <v>2.20</v>
          </cell>
          <cell r="D1436" t="str">
            <v>湖南荣昌公司</v>
          </cell>
          <cell r="E1436" t="str">
            <v>件</v>
          </cell>
          <cell r="F1436">
            <v>1088</v>
          </cell>
          <cell r="G1436" t="str">
            <v>件</v>
          </cell>
          <cell r="H1436" t="str">
            <v>1,088</v>
          </cell>
          <cell r="I1436" t="str">
            <v>1</v>
          </cell>
          <cell r="J1436" t="str">
            <v>1088件</v>
          </cell>
          <cell r="K1436">
            <v>0.0719</v>
          </cell>
        </row>
        <row r="1437">
          <cell r="A1437" t="str">
            <v>02.01.10.668</v>
          </cell>
          <cell r="B1437" t="str">
            <v>B40L挡块</v>
          </cell>
          <cell r="C1437" t="str">
            <v>2.51</v>
          </cell>
          <cell r="D1437" t="str">
            <v>天津光华智能库</v>
          </cell>
          <cell r="E1437" t="str">
            <v>件</v>
          </cell>
          <cell r="F1437">
            <v>745</v>
          </cell>
          <cell r="G1437" t="str">
            <v>件</v>
          </cell>
          <cell r="H1437" t="str">
            <v>745</v>
          </cell>
          <cell r="I1437" t="str">
            <v>1</v>
          </cell>
          <cell r="J1437" t="str">
            <v>745件</v>
          </cell>
          <cell r="K1437">
            <v>0.0719</v>
          </cell>
        </row>
        <row r="1438">
          <cell r="A1438" t="str">
            <v>02.01.10.685</v>
          </cell>
          <cell r="B1438" t="str">
            <v>K1座椅左装饰罩</v>
          </cell>
          <cell r="C1438" t="str">
            <v>1.06</v>
          </cell>
          <cell r="D1438" t="str">
            <v>潍坊荣昌公司</v>
          </cell>
          <cell r="E1438" t="str">
            <v>件</v>
          </cell>
          <cell r="F1438">
            <v>1600</v>
          </cell>
          <cell r="G1438" t="str">
            <v>件</v>
          </cell>
          <cell r="H1438" t="str">
            <v>1,600</v>
          </cell>
          <cell r="I1438" t="str">
            <v>1</v>
          </cell>
          <cell r="J1438" t="str">
            <v>1600件</v>
          </cell>
          <cell r="K1438">
            <v>7.7518</v>
          </cell>
        </row>
        <row r="1439">
          <cell r="A1439" t="str">
            <v>02.01.10.686</v>
          </cell>
          <cell r="B1439" t="str">
            <v>K1座椅右装饰罩</v>
          </cell>
          <cell r="C1439" t="str">
            <v>1.06</v>
          </cell>
          <cell r="D1439" t="str">
            <v>潍坊荣昌公司</v>
          </cell>
          <cell r="E1439" t="str">
            <v>件</v>
          </cell>
          <cell r="F1439">
            <v>1489</v>
          </cell>
          <cell r="G1439" t="str">
            <v>件</v>
          </cell>
          <cell r="H1439" t="str">
            <v>1,489</v>
          </cell>
          <cell r="I1439" t="str">
            <v>1</v>
          </cell>
          <cell r="J1439" t="str">
            <v>1489件</v>
          </cell>
          <cell r="K1439">
            <v>8.0152</v>
          </cell>
        </row>
        <row r="1440">
          <cell r="A1440" t="str">
            <v>02.01.10.687</v>
          </cell>
          <cell r="B1440" t="str">
            <v>B40L六分座椅扶手压板</v>
          </cell>
          <cell r="C1440" t="str">
            <v>2.51</v>
          </cell>
          <cell r="D1440" t="str">
            <v>天津光华智能库</v>
          </cell>
          <cell r="E1440" t="str">
            <v>件</v>
          </cell>
          <cell r="F1440">
            <v>200</v>
          </cell>
          <cell r="G1440" t="str">
            <v>件</v>
          </cell>
          <cell r="H1440" t="str">
            <v>200</v>
          </cell>
          <cell r="I1440" t="str">
            <v>1</v>
          </cell>
          <cell r="J1440" t="str">
            <v>200件</v>
          </cell>
          <cell r="K1440">
            <v>2.4432</v>
          </cell>
        </row>
        <row r="1441">
          <cell r="A1441" t="str">
            <v>02.01.10.688</v>
          </cell>
          <cell r="B1441" t="str">
            <v>B40L六分茶杯盒</v>
          </cell>
          <cell r="C1441" t="str">
            <v>2.51</v>
          </cell>
          <cell r="D1441" t="str">
            <v>天津光华智能库</v>
          </cell>
          <cell r="E1441" t="str">
            <v>件</v>
          </cell>
          <cell r="F1441">
            <v>200</v>
          </cell>
          <cell r="G1441" t="str">
            <v>件</v>
          </cell>
          <cell r="H1441" t="str">
            <v>200</v>
          </cell>
          <cell r="I1441" t="str">
            <v>1</v>
          </cell>
          <cell r="J1441" t="str">
            <v>200件</v>
          </cell>
          <cell r="K1441">
            <v>1.4911</v>
          </cell>
        </row>
        <row r="1442">
          <cell r="A1442" t="str">
            <v>02.01.10.689</v>
          </cell>
          <cell r="B1442" t="str">
            <v>B40L塞盖</v>
          </cell>
          <cell r="C1442" t="str">
            <v>2.51</v>
          </cell>
          <cell r="D1442" t="str">
            <v>天津光华智能库</v>
          </cell>
          <cell r="E1442" t="str">
            <v>件</v>
          </cell>
          <cell r="F1442">
            <v>400</v>
          </cell>
          <cell r="G1442" t="str">
            <v>件</v>
          </cell>
          <cell r="H1442" t="str">
            <v>400</v>
          </cell>
          <cell r="I1442" t="str">
            <v>1</v>
          </cell>
          <cell r="J1442" t="str">
            <v>400件</v>
          </cell>
          <cell r="K1442">
            <v>0.1626</v>
          </cell>
        </row>
        <row r="1443">
          <cell r="A1443" t="str">
            <v>02.01.10.690</v>
          </cell>
          <cell r="B1443" t="str">
            <v>B40L六分安全带出口罩壳</v>
          </cell>
          <cell r="C1443" t="str">
            <v>2.51</v>
          </cell>
          <cell r="D1443" t="str">
            <v>天津光华智能库</v>
          </cell>
          <cell r="E1443" t="str">
            <v>件</v>
          </cell>
          <cell r="F1443">
            <v>180</v>
          </cell>
          <cell r="G1443" t="str">
            <v>件</v>
          </cell>
          <cell r="H1443" t="str">
            <v>180</v>
          </cell>
          <cell r="I1443" t="str">
            <v>1</v>
          </cell>
          <cell r="J1443" t="str">
            <v>180件</v>
          </cell>
          <cell r="K1443">
            <v>1.8204</v>
          </cell>
        </row>
        <row r="1444">
          <cell r="A1444" t="str">
            <v>02.01.10.693</v>
          </cell>
          <cell r="B1444" t="str">
            <v>K1侧翻座骨架罩壳（左）</v>
          </cell>
          <cell r="C1444" t="str">
            <v>1.06</v>
          </cell>
          <cell r="D1444" t="str">
            <v>潍坊荣昌公司</v>
          </cell>
          <cell r="E1444" t="str">
            <v>件</v>
          </cell>
          <cell r="F1444">
            <v>237</v>
          </cell>
          <cell r="G1444" t="str">
            <v>件</v>
          </cell>
          <cell r="H1444" t="str">
            <v>237</v>
          </cell>
          <cell r="I1444" t="str">
            <v>1</v>
          </cell>
          <cell r="J1444" t="str">
            <v>237件</v>
          </cell>
          <cell r="K1444">
            <v>18.0802</v>
          </cell>
        </row>
        <row r="1445">
          <cell r="A1445" t="str">
            <v>02.01.10.694</v>
          </cell>
          <cell r="B1445" t="str">
            <v>K1侧翻座骨架罩壳（右）</v>
          </cell>
          <cell r="C1445" t="str">
            <v>1.06</v>
          </cell>
          <cell r="D1445" t="str">
            <v>潍坊荣昌公司</v>
          </cell>
          <cell r="E1445" t="str">
            <v>件</v>
          </cell>
          <cell r="F1445">
            <v>20</v>
          </cell>
          <cell r="G1445" t="str">
            <v>件</v>
          </cell>
          <cell r="H1445" t="str">
            <v>20</v>
          </cell>
          <cell r="I1445" t="str">
            <v>1</v>
          </cell>
          <cell r="J1445" t="str">
            <v>20件</v>
          </cell>
          <cell r="K1445">
            <v>17.8888</v>
          </cell>
        </row>
        <row r="1446">
          <cell r="A1446" t="str">
            <v>02.01.10.695</v>
          </cell>
          <cell r="B1446" t="str">
            <v>U201二排六分靠背调角器罩壳右</v>
          </cell>
          <cell r="C1446" t="str">
            <v>2.20</v>
          </cell>
          <cell r="D1446" t="str">
            <v>湖南荣昌公司</v>
          </cell>
          <cell r="E1446" t="str">
            <v>件</v>
          </cell>
          <cell r="F1446">
            <v>30</v>
          </cell>
          <cell r="G1446" t="str">
            <v>件</v>
          </cell>
          <cell r="H1446" t="str">
            <v>30</v>
          </cell>
          <cell r="I1446" t="str">
            <v>1</v>
          </cell>
          <cell r="J1446" t="str">
            <v>30件</v>
          </cell>
          <cell r="K1446">
            <v>2.2591</v>
          </cell>
        </row>
        <row r="1447">
          <cell r="A1447" t="str">
            <v>02.01.10.696</v>
          </cell>
          <cell r="B1447" t="str">
            <v>U201四分座垫底部护罩</v>
          </cell>
          <cell r="C1447" t="str">
            <v>2.20</v>
          </cell>
          <cell r="D1447" t="str">
            <v>湖南荣昌公司</v>
          </cell>
          <cell r="E1447" t="str">
            <v>件</v>
          </cell>
          <cell r="F1447">
            <v>22</v>
          </cell>
          <cell r="G1447" t="str">
            <v>件</v>
          </cell>
          <cell r="H1447" t="str">
            <v>22</v>
          </cell>
          <cell r="I1447" t="str">
            <v>1</v>
          </cell>
          <cell r="J1447" t="str">
            <v>22件</v>
          </cell>
          <cell r="K1447">
            <v>20.9814</v>
          </cell>
        </row>
        <row r="1448">
          <cell r="A1448" t="str">
            <v>02.01.10.702</v>
          </cell>
          <cell r="B1448" t="str">
            <v>欧马可右舵手柄</v>
          </cell>
          <cell r="C1448" t="str">
            <v>1.06</v>
          </cell>
          <cell r="D1448" t="str">
            <v>潍坊荣昌公司</v>
          </cell>
          <cell r="E1448" t="str">
            <v>件</v>
          </cell>
          <cell r="F1448">
            <v>1361</v>
          </cell>
          <cell r="G1448" t="str">
            <v>件</v>
          </cell>
          <cell r="H1448" t="str">
            <v>1,361</v>
          </cell>
          <cell r="I1448" t="str">
            <v>1</v>
          </cell>
          <cell r="J1448" t="str">
            <v>1361件</v>
          </cell>
          <cell r="K1448">
            <v>0.2964</v>
          </cell>
        </row>
        <row r="1449">
          <cell r="A1449" t="str">
            <v>02.01.10.708</v>
          </cell>
          <cell r="B1449" t="str">
            <v>欧曼右置车杂物箱</v>
          </cell>
          <cell r="C1449" t="str">
            <v>2.12</v>
          </cell>
          <cell r="D1449" t="str">
            <v>西安荣昌公司</v>
          </cell>
          <cell r="E1449" t="str">
            <v>件</v>
          </cell>
          <cell r="F1449">
            <v>1120</v>
          </cell>
          <cell r="G1449" t="str">
            <v>件</v>
          </cell>
          <cell r="H1449" t="str">
            <v>1,120</v>
          </cell>
          <cell r="I1449" t="str">
            <v>1</v>
          </cell>
          <cell r="J1449" t="str">
            <v>1120件</v>
          </cell>
          <cell r="K1449">
            <v>11.9428</v>
          </cell>
        </row>
        <row r="1450">
          <cell r="A1450" t="str">
            <v>02.01.10.708</v>
          </cell>
          <cell r="B1450" t="str">
            <v>欧曼右置车杂物箱</v>
          </cell>
          <cell r="C1450" t="str">
            <v>2.51</v>
          </cell>
          <cell r="D1450" t="str">
            <v>天津光华智能库</v>
          </cell>
          <cell r="E1450" t="str">
            <v>件</v>
          </cell>
          <cell r="F1450">
            <v>-1</v>
          </cell>
          <cell r="G1450" t="str">
            <v>件</v>
          </cell>
          <cell r="H1450" t="str">
            <v>-1</v>
          </cell>
          <cell r="I1450" t="str">
            <v>1</v>
          </cell>
          <cell r="J1450" t="str">
            <v>-1件</v>
          </cell>
          <cell r="K1450">
            <v>11.9428</v>
          </cell>
        </row>
        <row r="1451">
          <cell r="A1451" t="str">
            <v>02.01.10.716</v>
          </cell>
          <cell r="B1451" t="str">
            <v>K1窄车骨架罩壳左</v>
          </cell>
          <cell r="C1451" t="str">
            <v>1.06</v>
          </cell>
          <cell r="D1451" t="str">
            <v>潍坊荣昌公司</v>
          </cell>
          <cell r="E1451" t="str">
            <v>件</v>
          </cell>
          <cell r="F1451">
            <v>170</v>
          </cell>
          <cell r="G1451" t="str">
            <v>件</v>
          </cell>
          <cell r="H1451" t="str">
            <v>170</v>
          </cell>
          <cell r="I1451" t="str">
            <v>1</v>
          </cell>
          <cell r="J1451" t="str">
            <v>170件</v>
          </cell>
          <cell r="K1451">
            <v>13.9608</v>
          </cell>
        </row>
        <row r="1452">
          <cell r="A1452" t="str">
            <v>02.01.10.717</v>
          </cell>
          <cell r="B1452" t="str">
            <v>K1窄车骨架罩壳右</v>
          </cell>
          <cell r="C1452" t="str">
            <v>1.06</v>
          </cell>
          <cell r="D1452" t="str">
            <v>潍坊荣昌公司</v>
          </cell>
          <cell r="E1452" t="str">
            <v>件</v>
          </cell>
          <cell r="F1452">
            <v>170</v>
          </cell>
          <cell r="G1452" t="str">
            <v>件</v>
          </cell>
          <cell r="H1452" t="str">
            <v>170</v>
          </cell>
          <cell r="I1452" t="str">
            <v>1</v>
          </cell>
          <cell r="J1452" t="str">
            <v>170件</v>
          </cell>
          <cell r="K1452">
            <v>13.8263</v>
          </cell>
        </row>
        <row r="1453">
          <cell r="A1453" t="str">
            <v>02.01.10.720</v>
          </cell>
          <cell r="B1453" t="str">
            <v>J6F小背储物盒上盒</v>
          </cell>
          <cell r="C1453" t="str">
            <v>1.06</v>
          </cell>
          <cell r="D1453" t="str">
            <v>潍坊荣昌公司</v>
          </cell>
          <cell r="E1453" t="str">
            <v>件</v>
          </cell>
          <cell r="F1453">
            <v>4829</v>
          </cell>
          <cell r="G1453" t="str">
            <v>件</v>
          </cell>
          <cell r="H1453" t="str">
            <v>4,829</v>
          </cell>
          <cell r="I1453" t="str">
            <v>1</v>
          </cell>
          <cell r="J1453" t="str">
            <v>4829件</v>
          </cell>
          <cell r="K1453">
            <v>7.2028</v>
          </cell>
        </row>
        <row r="1454">
          <cell r="A1454" t="str">
            <v>02.01.10.721</v>
          </cell>
          <cell r="B1454" t="str">
            <v>J6F小背储物盒下盒</v>
          </cell>
          <cell r="C1454" t="str">
            <v>1.06</v>
          </cell>
          <cell r="D1454" t="str">
            <v>潍坊荣昌公司</v>
          </cell>
          <cell r="E1454" t="str">
            <v>件</v>
          </cell>
          <cell r="F1454">
            <v>4871</v>
          </cell>
          <cell r="G1454" t="str">
            <v>件</v>
          </cell>
          <cell r="H1454" t="str">
            <v>4,871</v>
          </cell>
          <cell r="I1454" t="str">
            <v>1</v>
          </cell>
          <cell r="J1454" t="str">
            <v>4871件</v>
          </cell>
          <cell r="K1454">
            <v>8.0313</v>
          </cell>
        </row>
        <row r="1455">
          <cell r="A1455" t="str">
            <v>02.01.10.722</v>
          </cell>
          <cell r="B1455" t="str">
            <v>J6F驾驶员左侧护板</v>
          </cell>
          <cell r="C1455" t="str">
            <v>1.06</v>
          </cell>
          <cell r="D1455" t="str">
            <v>潍坊荣昌公司</v>
          </cell>
          <cell r="E1455" t="str">
            <v>件</v>
          </cell>
          <cell r="F1455">
            <v>5112</v>
          </cell>
          <cell r="G1455" t="str">
            <v>件</v>
          </cell>
          <cell r="H1455" t="str">
            <v>5,112</v>
          </cell>
          <cell r="I1455" t="str">
            <v>1</v>
          </cell>
          <cell r="J1455" t="str">
            <v>5112件</v>
          </cell>
          <cell r="K1455">
            <v>2.8663</v>
          </cell>
        </row>
        <row r="1456">
          <cell r="A1456" t="str">
            <v>02.01.10.723</v>
          </cell>
          <cell r="B1456" t="str">
            <v>J6F驾驶员右侧护板</v>
          </cell>
          <cell r="C1456" t="str">
            <v>1.06</v>
          </cell>
          <cell r="D1456" t="str">
            <v>潍坊荣昌公司</v>
          </cell>
          <cell r="E1456" t="str">
            <v>件</v>
          </cell>
          <cell r="F1456">
            <v>3892</v>
          </cell>
          <cell r="G1456" t="str">
            <v>件</v>
          </cell>
          <cell r="H1456" t="str">
            <v>3,892</v>
          </cell>
          <cell r="I1456" t="str">
            <v>1</v>
          </cell>
          <cell r="J1456" t="str">
            <v>3892件</v>
          </cell>
          <cell r="K1456">
            <v>1.4084</v>
          </cell>
        </row>
        <row r="1457">
          <cell r="A1457" t="str">
            <v>02.01.10.724</v>
          </cell>
          <cell r="B1457" t="str">
            <v>J6F驾驶员调角器手柄</v>
          </cell>
          <cell r="C1457" t="str">
            <v>1.06</v>
          </cell>
          <cell r="D1457" t="str">
            <v>潍坊荣昌公司</v>
          </cell>
          <cell r="E1457" t="str">
            <v>件</v>
          </cell>
          <cell r="F1457">
            <v>5816</v>
          </cell>
          <cell r="G1457" t="str">
            <v>件</v>
          </cell>
          <cell r="H1457" t="str">
            <v>5,816</v>
          </cell>
          <cell r="I1457" t="str">
            <v>1</v>
          </cell>
          <cell r="J1457" t="str">
            <v>5816件</v>
          </cell>
          <cell r="K1457">
            <v>0.9417</v>
          </cell>
        </row>
        <row r="1458">
          <cell r="A1458" t="str">
            <v>02.01.10.726</v>
          </cell>
          <cell r="B1458" t="str">
            <v>1730小背置物盒</v>
          </cell>
          <cell r="C1458" t="str">
            <v>1.06</v>
          </cell>
          <cell r="D1458" t="str">
            <v>潍坊荣昌公司</v>
          </cell>
          <cell r="E1458" t="str">
            <v>件</v>
          </cell>
          <cell r="F1458">
            <v>-61</v>
          </cell>
          <cell r="G1458" t="str">
            <v>件</v>
          </cell>
          <cell r="H1458" t="str">
            <v>-61</v>
          </cell>
          <cell r="I1458" t="str">
            <v>1</v>
          </cell>
          <cell r="J1458" t="str">
            <v>-61件</v>
          </cell>
          <cell r="K1458">
            <v>6.5483</v>
          </cell>
        </row>
        <row r="1459">
          <cell r="A1459" t="str">
            <v>02.01.10.731</v>
          </cell>
          <cell r="B1459" t="str">
            <v>BC311基板左</v>
          </cell>
          <cell r="C1459" t="str">
            <v>2.71</v>
          </cell>
          <cell r="D1459" t="str">
            <v>成都光华智能库</v>
          </cell>
          <cell r="E1459" t="str">
            <v>件</v>
          </cell>
          <cell r="F1459">
            <v>9850</v>
          </cell>
          <cell r="G1459" t="str">
            <v>件</v>
          </cell>
          <cell r="H1459" t="str">
            <v>9,850</v>
          </cell>
          <cell r="I1459" t="str">
            <v>1</v>
          </cell>
          <cell r="J1459" t="str">
            <v>9850件</v>
          </cell>
          <cell r="K1459">
            <v>4.8884</v>
          </cell>
        </row>
        <row r="1460">
          <cell r="A1460" t="str">
            <v>02.01.10.732</v>
          </cell>
          <cell r="B1460" t="str">
            <v>BC311基板右</v>
          </cell>
          <cell r="C1460" t="str">
            <v>2.71</v>
          </cell>
          <cell r="D1460" t="str">
            <v>成都光华智能库</v>
          </cell>
          <cell r="E1460" t="str">
            <v>件</v>
          </cell>
          <cell r="F1460">
            <v>9850</v>
          </cell>
          <cell r="G1460" t="str">
            <v>件</v>
          </cell>
          <cell r="H1460" t="str">
            <v>9,850</v>
          </cell>
          <cell r="I1460" t="str">
            <v>1</v>
          </cell>
          <cell r="J1460" t="str">
            <v>9850件</v>
          </cell>
          <cell r="K1460">
            <v>4.9129</v>
          </cell>
        </row>
        <row r="1461">
          <cell r="A1461" t="str">
            <v>02.01.10.734</v>
          </cell>
          <cell r="B1461" t="str">
            <v>U201四分座椅靠背调角器罩左</v>
          </cell>
          <cell r="C1461" t="str">
            <v>2.20</v>
          </cell>
          <cell r="D1461" t="str">
            <v>湖南荣昌公司</v>
          </cell>
          <cell r="E1461" t="str">
            <v>件</v>
          </cell>
          <cell r="F1461">
            <v>12</v>
          </cell>
          <cell r="G1461" t="str">
            <v>件</v>
          </cell>
          <cell r="H1461" t="str">
            <v>12</v>
          </cell>
          <cell r="I1461" t="str">
            <v>1</v>
          </cell>
          <cell r="J1461" t="str">
            <v>12件</v>
          </cell>
          <cell r="K1461">
            <v>2.0385</v>
          </cell>
        </row>
        <row r="1462">
          <cell r="A1462" t="str">
            <v>02.01.10.735</v>
          </cell>
          <cell r="B1462" t="str">
            <v>U201二排六分座椅靠背调角器罩左</v>
          </cell>
          <cell r="C1462" t="str">
            <v>2.20</v>
          </cell>
          <cell r="D1462" t="str">
            <v>湖南荣昌公司</v>
          </cell>
          <cell r="E1462" t="str">
            <v>件</v>
          </cell>
          <cell r="F1462">
            <v>12</v>
          </cell>
          <cell r="G1462" t="str">
            <v>件</v>
          </cell>
          <cell r="H1462" t="str">
            <v>12</v>
          </cell>
          <cell r="I1462" t="str">
            <v>1</v>
          </cell>
          <cell r="J1462" t="str">
            <v>12件</v>
          </cell>
          <cell r="K1462">
            <v>2.073</v>
          </cell>
        </row>
        <row r="1463">
          <cell r="A1463" t="str">
            <v>02.01.10.736</v>
          </cell>
          <cell r="B1463" t="str">
            <v>U201四分座椅靠背调角器罩右</v>
          </cell>
          <cell r="C1463" t="str">
            <v>2.20</v>
          </cell>
          <cell r="D1463" t="str">
            <v>湖南荣昌公司</v>
          </cell>
          <cell r="E1463" t="str">
            <v>件</v>
          </cell>
          <cell r="F1463">
            <v>12</v>
          </cell>
          <cell r="G1463" t="str">
            <v>件</v>
          </cell>
          <cell r="H1463" t="str">
            <v>12</v>
          </cell>
          <cell r="I1463" t="str">
            <v>1</v>
          </cell>
          <cell r="J1463" t="str">
            <v>12件</v>
          </cell>
          <cell r="K1463">
            <v>1.7017</v>
          </cell>
        </row>
        <row r="1464">
          <cell r="A1464" t="str">
            <v>02.01.10.737</v>
          </cell>
          <cell r="B1464" t="str">
            <v>U201二排六分座椅靠背调角器罩右</v>
          </cell>
          <cell r="C1464" t="str">
            <v>2.20</v>
          </cell>
          <cell r="D1464" t="str">
            <v>湖南荣昌公司</v>
          </cell>
          <cell r="E1464" t="str">
            <v>件</v>
          </cell>
          <cell r="F1464">
            <v>12</v>
          </cell>
          <cell r="G1464" t="str">
            <v>件</v>
          </cell>
          <cell r="H1464" t="str">
            <v>12</v>
          </cell>
          <cell r="I1464" t="str">
            <v>1</v>
          </cell>
          <cell r="J1464" t="str">
            <v>12件</v>
          </cell>
          <cell r="K1464">
            <v>1.7017</v>
          </cell>
        </row>
        <row r="1465">
          <cell r="A1465" t="str">
            <v>02.01.10.738</v>
          </cell>
          <cell r="B1465" t="str">
            <v>X3000正司机调角器手柄</v>
          </cell>
          <cell r="C1465" t="str">
            <v>2.51</v>
          </cell>
          <cell r="D1465" t="str">
            <v>天津光华智能库</v>
          </cell>
          <cell r="E1465" t="str">
            <v>件</v>
          </cell>
          <cell r="F1465">
            <v>8300</v>
          </cell>
          <cell r="G1465" t="str">
            <v>件</v>
          </cell>
          <cell r="H1465" t="str">
            <v>8,300</v>
          </cell>
          <cell r="I1465" t="str">
            <v>1</v>
          </cell>
          <cell r="J1465" t="str">
            <v>8300件</v>
          </cell>
          <cell r="K1465">
            <v>0.8643</v>
          </cell>
        </row>
        <row r="1466">
          <cell r="A1466" t="str">
            <v>02.01.10.739</v>
          </cell>
          <cell r="B1466" t="str">
            <v>X3000副司机调角器手柄</v>
          </cell>
          <cell r="C1466" t="str">
            <v>2.51</v>
          </cell>
          <cell r="D1466" t="str">
            <v>天津光华智能库</v>
          </cell>
          <cell r="E1466" t="str">
            <v>件</v>
          </cell>
          <cell r="F1466">
            <v>7900</v>
          </cell>
          <cell r="G1466" t="str">
            <v>件</v>
          </cell>
          <cell r="H1466" t="str">
            <v>7,900</v>
          </cell>
          <cell r="I1466" t="str">
            <v>1</v>
          </cell>
          <cell r="J1466" t="str">
            <v>7900件</v>
          </cell>
          <cell r="K1466">
            <v>0.8643</v>
          </cell>
        </row>
        <row r="1467">
          <cell r="A1467" t="str">
            <v>02.01.10.742</v>
          </cell>
          <cell r="B1467" t="str">
            <v>X3000正司机仰角手柄</v>
          </cell>
          <cell r="C1467" t="str">
            <v>2.51</v>
          </cell>
          <cell r="D1467" t="str">
            <v>天津光华智能库</v>
          </cell>
          <cell r="E1467" t="str">
            <v>件</v>
          </cell>
          <cell r="F1467">
            <v>7168</v>
          </cell>
          <cell r="G1467" t="str">
            <v>件</v>
          </cell>
          <cell r="H1467" t="str">
            <v>7,168</v>
          </cell>
          <cell r="I1467" t="str">
            <v>1</v>
          </cell>
          <cell r="J1467" t="str">
            <v>7168件</v>
          </cell>
          <cell r="K1467">
            <v>0.6709</v>
          </cell>
        </row>
        <row r="1468">
          <cell r="A1468" t="str">
            <v>02.01.10.744</v>
          </cell>
          <cell r="B1468" t="str">
            <v>BC311三角座左</v>
          </cell>
          <cell r="C1468" t="str">
            <v>2.71</v>
          </cell>
          <cell r="D1468" t="str">
            <v>成都光华智能库</v>
          </cell>
          <cell r="E1468" t="str">
            <v>件</v>
          </cell>
          <cell r="F1468">
            <v>6950</v>
          </cell>
          <cell r="G1468" t="str">
            <v>件</v>
          </cell>
          <cell r="H1468" t="str">
            <v>6,950</v>
          </cell>
          <cell r="I1468" t="str">
            <v>1</v>
          </cell>
          <cell r="J1468" t="str">
            <v>6950件</v>
          </cell>
          <cell r="K1468">
            <v>7.682</v>
          </cell>
        </row>
        <row r="1469">
          <cell r="A1469" t="str">
            <v>02.01.10.745</v>
          </cell>
          <cell r="B1469" t="str">
            <v>BC311三角座右</v>
          </cell>
          <cell r="C1469" t="str">
            <v>2.71</v>
          </cell>
          <cell r="D1469" t="str">
            <v>成都光华智能库</v>
          </cell>
          <cell r="E1469" t="str">
            <v>件</v>
          </cell>
          <cell r="F1469">
            <v>6950</v>
          </cell>
          <cell r="G1469" t="str">
            <v>件</v>
          </cell>
          <cell r="H1469" t="str">
            <v>6,950</v>
          </cell>
          <cell r="I1469" t="str">
            <v>1</v>
          </cell>
          <cell r="J1469" t="str">
            <v>6950件</v>
          </cell>
          <cell r="K1469">
            <v>7.5644</v>
          </cell>
        </row>
        <row r="1470">
          <cell r="A1470" t="str">
            <v>02.01.10.748</v>
          </cell>
          <cell r="B1470" t="str">
            <v>X3000速降按钮</v>
          </cell>
          <cell r="C1470" t="str">
            <v>2.03</v>
          </cell>
          <cell r="D1470" t="str">
            <v>北京荣昌公司</v>
          </cell>
          <cell r="E1470" t="str">
            <v>件</v>
          </cell>
          <cell r="F1470">
            <v>7400</v>
          </cell>
          <cell r="G1470" t="str">
            <v>件</v>
          </cell>
          <cell r="H1470" t="str">
            <v>7,400</v>
          </cell>
          <cell r="I1470" t="str">
            <v>1</v>
          </cell>
          <cell r="J1470" t="str">
            <v>7400件</v>
          </cell>
          <cell r="K1470">
            <v>0.1185</v>
          </cell>
        </row>
        <row r="1471">
          <cell r="A1471" t="str">
            <v>02.02.26.037</v>
          </cell>
          <cell r="B1471" t="str">
            <v>301前支撑板</v>
          </cell>
          <cell r="C1471" t="str">
            <v>2.20</v>
          </cell>
          <cell r="D1471" t="str">
            <v>湖南荣昌公司</v>
          </cell>
          <cell r="E1471" t="str">
            <v>件</v>
          </cell>
          <cell r="F1471">
            <v>10270</v>
          </cell>
          <cell r="G1471" t="str">
            <v>件</v>
          </cell>
          <cell r="H1471" t="str">
            <v>10,270</v>
          </cell>
          <cell r="I1471" t="str">
            <v>1</v>
          </cell>
          <cell r="J1471" t="str">
            <v>10270件</v>
          </cell>
          <cell r="K1471">
            <v>2.9122</v>
          </cell>
        </row>
        <row r="1472">
          <cell r="A1472" t="str">
            <v>02.02.26.045</v>
          </cell>
          <cell r="B1472" t="str">
            <v>301座框主管</v>
          </cell>
          <cell r="C1472" t="str">
            <v>2.20</v>
          </cell>
          <cell r="D1472" t="str">
            <v>湖南荣昌公司</v>
          </cell>
          <cell r="E1472" t="str">
            <v>件</v>
          </cell>
          <cell r="F1472">
            <v>772</v>
          </cell>
          <cell r="G1472" t="str">
            <v>件</v>
          </cell>
          <cell r="H1472" t="str">
            <v>772</v>
          </cell>
          <cell r="I1472" t="str">
            <v>1</v>
          </cell>
          <cell r="J1472" t="str">
            <v>772件</v>
          </cell>
          <cell r="K1472">
            <v>6.1695</v>
          </cell>
        </row>
        <row r="1473">
          <cell r="A1473" t="str">
            <v>02.02.27.025</v>
          </cell>
          <cell r="B1473" t="str">
            <v>M20加强管</v>
          </cell>
          <cell r="C1473" t="str">
            <v>2.20</v>
          </cell>
          <cell r="D1473" t="str">
            <v>湖南荣昌公司</v>
          </cell>
          <cell r="E1473" t="str">
            <v>件</v>
          </cell>
          <cell r="F1473">
            <v>145</v>
          </cell>
          <cell r="G1473" t="str">
            <v>件</v>
          </cell>
          <cell r="H1473" t="str">
            <v>145</v>
          </cell>
          <cell r="I1473" t="str">
            <v>1</v>
          </cell>
          <cell r="J1473" t="str">
            <v>145件</v>
          </cell>
          <cell r="K1473">
            <v>1.8889</v>
          </cell>
        </row>
        <row r="1474">
          <cell r="A1474" t="str">
            <v>02.02.33.001</v>
          </cell>
          <cell r="B1474" t="str">
            <v>座盆支撑弯管</v>
          </cell>
          <cell r="C1474" t="str">
            <v>2.20</v>
          </cell>
          <cell r="D1474" t="str">
            <v>湖南荣昌公司</v>
          </cell>
          <cell r="E1474" t="str">
            <v>件</v>
          </cell>
          <cell r="F1474">
            <v>2000</v>
          </cell>
          <cell r="G1474" t="str">
            <v>件</v>
          </cell>
          <cell r="H1474" t="str">
            <v>2,000</v>
          </cell>
          <cell r="I1474" t="str">
            <v>1</v>
          </cell>
          <cell r="J1474" t="str">
            <v>2000件</v>
          </cell>
          <cell r="K1474">
            <v>3.368</v>
          </cell>
        </row>
        <row r="1475">
          <cell r="A1475" t="str">
            <v>02.02.33.007</v>
          </cell>
          <cell r="B1475" t="str">
            <v>C32B前横管</v>
          </cell>
          <cell r="C1475" t="str">
            <v>2.20</v>
          </cell>
          <cell r="D1475" t="str">
            <v>湖南荣昌公司</v>
          </cell>
          <cell r="E1475" t="str">
            <v>件</v>
          </cell>
          <cell r="F1475">
            <v>1500</v>
          </cell>
          <cell r="G1475" t="str">
            <v>件</v>
          </cell>
          <cell r="H1475" t="str">
            <v>1,500</v>
          </cell>
          <cell r="I1475" t="str">
            <v>1</v>
          </cell>
          <cell r="J1475" t="str">
            <v>1500件</v>
          </cell>
          <cell r="K1475">
            <v>2.1885</v>
          </cell>
        </row>
        <row r="1476">
          <cell r="A1476" t="str">
            <v>02.02.33.008</v>
          </cell>
          <cell r="B1476" t="str">
            <v>C32B后横管</v>
          </cell>
          <cell r="C1476" t="str">
            <v>2.20</v>
          </cell>
          <cell r="D1476" t="str">
            <v>湖南荣昌公司</v>
          </cell>
          <cell r="E1476" t="str">
            <v>件</v>
          </cell>
          <cell r="F1476">
            <v>-1500</v>
          </cell>
          <cell r="G1476" t="str">
            <v>件</v>
          </cell>
          <cell r="H1476" t="str">
            <v>-1,500</v>
          </cell>
          <cell r="I1476" t="str">
            <v>1</v>
          </cell>
          <cell r="J1476" t="str">
            <v>-1500件</v>
          </cell>
          <cell r="K1476">
            <v>2.2889</v>
          </cell>
        </row>
        <row r="1477">
          <cell r="A1477" t="str">
            <v>02.03.03.027</v>
          </cell>
          <cell r="B1477" t="str">
            <v>阻尼器</v>
          </cell>
          <cell r="C1477" t="str">
            <v>2.51</v>
          </cell>
          <cell r="D1477" t="str">
            <v>天津光华智能库</v>
          </cell>
          <cell r="E1477" t="str">
            <v>件</v>
          </cell>
          <cell r="F1477">
            <v>150</v>
          </cell>
          <cell r="G1477" t="str">
            <v>件</v>
          </cell>
          <cell r="H1477" t="str">
            <v>150</v>
          </cell>
          <cell r="I1477" t="str">
            <v>1</v>
          </cell>
          <cell r="J1477" t="str">
            <v>150件</v>
          </cell>
          <cell r="K1477">
            <v>24.8426</v>
          </cell>
        </row>
        <row r="1478">
          <cell r="A1478" t="str">
            <v>02.03.03.028</v>
          </cell>
          <cell r="B1478" t="str">
            <v>阻尼器(陕汽)</v>
          </cell>
          <cell r="C1478" t="str">
            <v>2.51</v>
          </cell>
          <cell r="D1478" t="str">
            <v>天津光华智能库</v>
          </cell>
          <cell r="E1478" t="str">
            <v>件</v>
          </cell>
          <cell r="F1478">
            <v>-172</v>
          </cell>
          <cell r="G1478" t="str">
            <v>件</v>
          </cell>
          <cell r="H1478" t="str">
            <v>-172</v>
          </cell>
          <cell r="I1478" t="str">
            <v>1</v>
          </cell>
          <cell r="J1478" t="str">
            <v>-172件</v>
          </cell>
          <cell r="K1478">
            <v>24.3062</v>
          </cell>
        </row>
        <row r="1479">
          <cell r="A1479" t="str">
            <v>02.03.03.028A</v>
          </cell>
          <cell r="B1479" t="str">
            <v>阻尼器(陕汽)</v>
          </cell>
          <cell r="C1479" t="str">
            <v>2.12</v>
          </cell>
          <cell r="D1479" t="str">
            <v>西安荣昌公司</v>
          </cell>
          <cell r="E1479" t="str">
            <v>件</v>
          </cell>
          <cell r="F1479">
            <v>60</v>
          </cell>
          <cell r="G1479" t="str">
            <v>件</v>
          </cell>
          <cell r="H1479" t="str">
            <v>60</v>
          </cell>
          <cell r="I1479" t="str">
            <v>1</v>
          </cell>
          <cell r="J1479" t="str">
            <v>60件</v>
          </cell>
          <cell r="K1479">
            <v>20.7982</v>
          </cell>
        </row>
        <row r="1480">
          <cell r="A1480" t="str">
            <v>02.03.03.028A</v>
          </cell>
          <cell r="B1480" t="str">
            <v>阻尼器(陕汽)</v>
          </cell>
          <cell r="C1480" t="str">
            <v>2.51</v>
          </cell>
          <cell r="D1480" t="str">
            <v>天津光华智能库</v>
          </cell>
          <cell r="E1480" t="str">
            <v>件</v>
          </cell>
          <cell r="F1480">
            <v>44</v>
          </cell>
          <cell r="G1480" t="str">
            <v>件</v>
          </cell>
          <cell r="H1480" t="str">
            <v>44</v>
          </cell>
          <cell r="I1480" t="str">
            <v>1</v>
          </cell>
          <cell r="J1480" t="str">
            <v>44件</v>
          </cell>
          <cell r="K1480">
            <v>20.7982</v>
          </cell>
        </row>
        <row r="1481">
          <cell r="A1481" t="str">
            <v>02.03.03.072</v>
          </cell>
          <cell r="B1481" t="str">
            <v>重卡橡胶护套</v>
          </cell>
          <cell r="C1481" t="str">
            <v>2.51</v>
          </cell>
          <cell r="D1481" t="str">
            <v>天津光华智能库</v>
          </cell>
          <cell r="E1481" t="str">
            <v>件</v>
          </cell>
          <cell r="F1481">
            <v>-489</v>
          </cell>
          <cell r="G1481" t="str">
            <v>件</v>
          </cell>
          <cell r="H1481" t="str">
            <v>-489</v>
          </cell>
          <cell r="I1481" t="str">
            <v>1</v>
          </cell>
          <cell r="J1481" t="str">
            <v>-489件</v>
          </cell>
          <cell r="K1481">
            <v>0.1427</v>
          </cell>
        </row>
        <row r="1482">
          <cell r="A1482" t="str">
            <v>02.03.03.102</v>
          </cell>
          <cell r="B1482" t="str">
            <v>气囊（采购）</v>
          </cell>
          <cell r="C1482" t="str">
            <v>2.03</v>
          </cell>
          <cell r="D1482" t="str">
            <v>北京荣昌公司</v>
          </cell>
          <cell r="E1482" t="str">
            <v>件</v>
          </cell>
          <cell r="F1482">
            <v>15</v>
          </cell>
          <cell r="G1482" t="str">
            <v>件</v>
          </cell>
          <cell r="H1482" t="str">
            <v>15</v>
          </cell>
          <cell r="I1482" t="str">
            <v>1</v>
          </cell>
          <cell r="J1482" t="str">
            <v>15件</v>
          </cell>
          <cell r="K1482">
            <v>38.0005</v>
          </cell>
        </row>
        <row r="1483">
          <cell r="A1483" t="str">
            <v>02.03.03.102</v>
          </cell>
          <cell r="B1483" t="str">
            <v>气囊（采购）</v>
          </cell>
          <cell r="C1483" t="str">
            <v>2.12</v>
          </cell>
          <cell r="D1483" t="str">
            <v>西安荣昌公司</v>
          </cell>
          <cell r="E1483" t="str">
            <v>件</v>
          </cell>
          <cell r="F1483">
            <v>41</v>
          </cell>
          <cell r="G1483" t="str">
            <v>件</v>
          </cell>
          <cell r="H1483" t="str">
            <v>41</v>
          </cell>
          <cell r="I1483" t="str">
            <v>1</v>
          </cell>
          <cell r="J1483" t="str">
            <v>41件</v>
          </cell>
          <cell r="K1483">
            <v>38.0005</v>
          </cell>
        </row>
        <row r="1484">
          <cell r="A1484" t="str">
            <v>02.03.03.102A</v>
          </cell>
          <cell r="B1484" t="str">
            <v>气囊H3A升级</v>
          </cell>
          <cell r="C1484" t="str">
            <v>2.51</v>
          </cell>
          <cell r="D1484" t="str">
            <v>天津光华智能库</v>
          </cell>
          <cell r="E1484" t="str">
            <v>件</v>
          </cell>
          <cell r="F1484">
            <v>38</v>
          </cell>
          <cell r="G1484" t="str">
            <v>件</v>
          </cell>
          <cell r="H1484" t="str">
            <v>38</v>
          </cell>
          <cell r="I1484" t="str">
            <v>1</v>
          </cell>
          <cell r="J1484" t="str">
            <v>38件</v>
          </cell>
          <cell r="K1484">
            <v>39.8618</v>
          </cell>
        </row>
        <row r="1485">
          <cell r="A1485" t="str">
            <v>02.03.07.124B</v>
          </cell>
          <cell r="B1485" t="str">
            <v>欧曼重卡气阀气管总成（新）</v>
          </cell>
          <cell r="C1485" t="str">
            <v>2.12</v>
          </cell>
          <cell r="D1485" t="str">
            <v>西安荣昌公司</v>
          </cell>
          <cell r="E1485" t="str">
            <v>个</v>
          </cell>
          <cell r="F1485">
            <v>50</v>
          </cell>
          <cell r="G1485" t="str">
            <v>个</v>
          </cell>
          <cell r="H1485" t="str">
            <v>50</v>
          </cell>
          <cell r="I1485" t="str">
            <v>1</v>
          </cell>
          <cell r="J1485" t="str">
            <v>50个</v>
          </cell>
          <cell r="K1485">
            <v>95.6385</v>
          </cell>
        </row>
        <row r="1486">
          <cell r="A1486" t="str">
            <v>02.03.09.047</v>
          </cell>
          <cell r="B1486" t="str">
            <v>无油润滑轴承</v>
          </cell>
          <cell r="C1486" t="str">
            <v>2.20</v>
          </cell>
          <cell r="D1486" t="str">
            <v>湖南荣昌公司</v>
          </cell>
          <cell r="E1486" t="str">
            <v>个</v>
          </cell>
          <cell r="F1486" t="str">
            <v>61,950</v>
          </cell>
          <cell r="G1486" t="str">
            <v>个</v>
          </cell>
          <cell r="H1486" t="str">
            <v>61,950</v>
          </cell>
          <cell r="I1486" t="str">
            <v>1</v>
          </cell>
          <cell r="J1486" t="str">
            <v>61950个</v>
          </cell>
          <cell r="K1486">
            <v>0.3077</v>
          </cell>
        </row>
        <row r="1487">
          <cell r="A1487" t="str">
            <v>02.03.09.060</v>
          </cell>
          <cell r="B1487" t="str">
            <v>升降离合器（日本）</v>
          </cell>
          <cell r="C1487" t="str">
            <v>2.20</v>
          </cell>
          <cell r="D1487" t="str">
            <v>湖南荣昌公司</v>
          </cell>
          <cell r="E1487" t="str">
            <v>个</v>
          </cell>
          <cell r="F1487" t="str">
            <v>1,920</v>
          </cell>
          <cell r="G1487" t="str">
            <v>个</v>
          </cell>
          <cell r="H1487" t="str">
            <v>1,920</v>
          </cell>
          <cell r="I1487" t="str">
            <v>1</v>
          </cell>
          <cell r="J1487" t="str">
            <v>1920个</v>
          </cell>
          <cell r="K1487">
            <v>60.9064</v>
          </cell>
        </row>
        <row r="1488">
          <cell r="A1488" t="str">
            <v>02.03.09.061</v>
          </cell>
          <cell r="B1488" t="str">
            <v>升降齿板（日本）</v>
          </cell>
          <cell r="C1488" t="str">
            <v>2.20</v>
          </cell>
          <cell r="D1488" t="str">
            <v>湖南荣昌公司</v>
          </cell>
          <cell r="E1488" t="str">
            <v>个</v>
          </cell>
          <cell r="F1488" t="str">
            <v>1,800</v>
          </cell>
          <cell r="G1488" t="str">
            <v>个</v>
          </cell>
          <cell r="H1488" t="str">
            <v>1,800</v>
          </cell>
          <cell r="I1488" t="str">
            <v>1</v>
          </cell>
          <cell r="J1488" t="str">
            <v>1800个</v>
          </cell>
          <cell r="K1488">
            <v>5.494</v>
          </cell>
        </row>
        <row r="1489">
          <cell r="A1489" t="str">
            <v>02.03.11.087</v>
          </cell>
          <cell r="B1489" t="str">
            <v>防尘橡胶护套H4A升级</v>
          </cell>
          <cell r="C1489" t="str">
            <v>2.51</v>
          </cell>
          <cell r="D1489" t="str">
            <v>天津光华智能库</v>
          </cell>
          <cell r="E1489" t="str">
            <v>件</v>
          </cell>
          <cell r="F1489" t="str">
            <v>-3</v>
          </cell>
          <cell r="G1489" t="str">
            <v>件</v>
          </cell>
          <cell r="H1489" t="str">
            <v>-3</v>
          </cell>
          <cell r="I1489" t="str">
            <v>1</v>
          </cell>
          <cell r="J1489" t="str">
            <v>-3件</v>
          </cell>
          <cell r="K1489">
            <v>38.4615</v>
          </cell>
        </row>
        <row r="1490">
          <cell r="A1490" t="str">
            <v>02.03.11.090A</v>
          </cell>
          <cell r="B1490" t="str">
            <v>H4A升级阻尼器</v>
          </cell>
          <cell r="C1490" t="str">
            <v>2.51</v>
          </cell>
          <cell r="D1490" t="str">
            <v>天津光华智能库</v>
          </cell>
          <cell r="E1490" t="str">
            <v>件</v>
          </cell>
          <cell r="F1490" t="str">
            <v>206</v>
          </cell>
          <cell r="G1490" t="str">
            <v>件</v>
          </cell>
          <cell r="H1490" t="str">
            <v>206</v>
          </cell>
          <cell r="I1490" t="str">
            <v>1</v>
          </cell>
          <cell r="J1490" t="str">
            <v>206件</v>
          </cell>
          <cell r="K1490">
            <v>22.4509</v>
          </cell>
        </row>
        <row r="1491">
          <cell r="A1491" t="str">
            <v>02.03.11.090C</v>
          </cell>
          <cell r="B1491" t="str">
            <v>H4A可变阻尼器（路得坦摩）</v>
          </cell>
          <cell r="C1491" t="str">
            <v>2.51</v>
          </cell>
          <cell r="D1491" t="str">
            <v>天津光华智能库</v>
          </cell>
          <cell r="E1491" t="str">
            <v>件</v>
          </cell>
          <cell r="F1491" t="str">
            <v>8</v>
          </cell>
          <cell r="G1491" t="str">
            <v>件</v>
          </cell>
          <cell r="H1491" t="str">
            <v>8</v>
          </cell>
          <cell r="I1491" t="str">
            <v>1</v>
          </cell>
          <cell r="J1491" t="str">
            <v>8件</v>
          </cell>
          <cell r="K1491">
            <v>121.6738</v>
          </cell>
        </row>
        <row r="1492">
          <cell r="A1492" t="str">
            <v>02.03.11.096</v>
          </cell>
          <cell r="B1492" t="str">
            <v>H4升级司机底座（改型）</v>
          </cell>
          <cell r="C1492" t="str">
            <v>2.03</v>
          </cell>
          <cell r="D1492" t="str">
            <v>北京荣昌公司</v>
          </cell>
          <cell r="E1492" t="str">
            <v>件</v>
          </cell>
          <cell r="F1492" t="str">
            <v>10</v>
          </cell>
          <cell r="G1492" t="str">
            <v>件</v>
          </cell>
          <cell r="H1492" t="str">
            <v>10</v>
          </cell>
          <cell r="I1492" t="str">
            <v>1</v>
          </cell>
          <cell r="J1492" t="str">
            <v>10件</v>
          </cell>
          <cell r="K1492">
            <v>57.0463</v>
          </cell>
        </row>
        <row r="1493">
          <cell r="A1493" t="str">
            <v>02.03.11.112</v>
          </cell>
          <cell r="B1493" t="str">
            <v>H4-2.0气囊总成</v>
          </cell>
          <cell r="C1493" t="str">
            <v>2.51</v>
          </cell>
          <cell r="D1493" t="str">
            <v>天津光华智能库</v>
          </cell>
          <cell r="E1493" t="str">
            <v>件</v>
          </cell>
          <cell r="F1493" t="str">
            <v>45</v>
          </cell>
          <cell r="G1493" t="str">
            <v>件</v>
          </cell>
          <cell r="H1493" t="str">
            <v>45</v>
          </cell>
          <cell r="I1493" t="str">
            <v>1</v>
          </cell>
          <cell r="J1493" t="str">
            <v>45件</v>
          </cell>
          <cell r="K1493">
            <v>1602.9642</v>
          </cell>
        </row>
        <row r="1494">
          <cell r="A1494" t="str">
            <v>02.03.11.115</v>
          </cell>
          <cell r="B1494" t="str">
            <v>H4副驾靠背骨架焊接总成（新状态）</v>
          </cell>
          <cell r="C1494" t="str">
            <v>2.51</v>
          </cell>
          <cell r="D1494" t="str">
            <v>天津光华智能库</v>
          </cell>
          <cell r="E1494" t="str">
            <v>件</v>
          </cell>
          <cell r="F1494" t="str">
            <v>9</v>
          </cell>
          <cell r="G1494" t="str">
            <v>件</v>
          </cell>
          <cell r="H1494" t="str">
            <v>9</v>
          </cell>
          <cell r="I1494" t="str">
            <v>1</v>
          </cell>
          <cell r="J1494" t="str">
            <v>9件</v>
          </cell>
          <cell r="K1494">
            <v>65.72</v>
          </cell>
        </row>
        <row r="1495">
          <cell r="A1495" t="str">
            <v>02.03.19.057</v>
          </cell>
          <cell r="B1495" t="str">
            <v>H4B平台连动杆</v>
          </cell>
          <cell r="C1495" t="str">
            <v>2.51</v>
          </cell>
          <cell r="D1495" t="str">
            <v>天津光华智能库</v>
          </cell>
          <cell r="E1495" t="str">
            <v>件</v>
          </cell>
          <cell r="F1495" t="str">
            <v>1,262</v>
          </cell>
          <cell r="G1495" t="str">
            <v>件</v>
          </cell>
          <cell r="H1495" t="str">
            <v>1,262</v>
          </cell>
          <cell r="I1495" t="str">
            <v>1</v>
          </cell>
          <cell r="J1495" t="str">
            <v>1262件</v>
          </cell>
          <cell r="K1495">
            <v>9.0562</v>
          </cell>
        </row>
        <row r="1496">
          <cell r="A1496" t="str">
            <v>02.03.19.058</v>
          </cell>
          <cell r="B1496" t="str">
            <v>H4B平台气囊</v>
          </cell>
          <cell r="C1496" t="str">
            <v>2.51</v>
          </cell>
          <cell r="D1496" t="str">
            <v>天津光华智能库</v>
          </cell>
          <cell r="E1496" t="str">
            <v>件</v>
          </cell>
          <cell r="F1496" t="str">
            <v>-12</v>
          </cell>
          <cell r="G1496" t="str">
            <v>件</v>
          </cell>
          <cell r="H1496" t="str">
            <v>-12</v>
          </cell>
          <cell r="I1496" t="str">
            <v>1</v>
          </cell>
          <cell r="J1496" t="str">
            <v>-12件</v>
          </cell>
          <cell r="K1496">
            <v>42.69</v>
          </cell>
        </row>
        <row r="1497">
          <cell r="A1497" t="str">
            <v>02.03.19.058A</v>
          </cell>
          <cell r="B1497" t="str">
            <v>H4B平台气囊（新状态）</v>
          </cell>
          <cell r="C1497" t="str">
            <v>2.51</v>
          </cell>
          <cell r="D1497" t="str">
            <v>天津光华智能库</v>
          </cell>
          <cell r="E1497" t="str">
            <v>件</v>
          </cell>
          <cell r="F1497" t="str">
            <v>71</v>
          </cell>
          <cell r="G1497" t="str">
            <v>件</v>
          </cell>
          <cell r="H1497" t="str">
            <v>71</v>
          </cell>
          <cell r="I1497" t="str">
            <v>1</v>
          </cell>
          <cell r="J1497" t="str">
            <v>71件</v>
          </cell>
          <cell r="K1497">
            <v>68.0764</v>
          </cell>
        </row>
        <row r="1498">
          <cell r="A1498" t="str">
            <v>02.03.22.004</v>
          </cell>
          <cell r="B1498" t="str">
            <v>表皮固定钢丝A</v>
          </cell>
          <cell r="C1498" t="str">
            <v>2.20</v>
          </cell>
          <cell r="D1498" t="str">
            <v>湖南荣昌公司</v>
          </cell>
          <cell r="E1498" t="str">
            <v>只</v>
          </cell>
          <cell r="F1498" t="str">
            <v>2,000</v>
          </cell>
          <cell r="G1498" t="str">
            <v>只</v>
          </cell>
          <cell r="H1498" t="str">
            <v>2,000</v>
          </cell>
          <cell r="I1498" t="str">
            <v>1</v>
          </cell>
          <cell r="J1498" t="str">
            <v>2000只</v>
          </cell>
          <cell r="K1498">
            <v>0.4121</v>
          </cell>
        </row>
        <row r="1499">
          <cell r="A1499" t="str">
            <v>02.03.22.004A</v>
          </cell>
          <cell r="B1499" t="str">
            <v>副驾表皮固定钢丝A</v>
          </cell>
          <cell r="C1499" t="str">
            <v>2.20</v>
          </cell>
          <cell r="D1499" t="str">
            <v>湖南荣昌公司</v>
          </cell>
          <cell r="E1499" t="str">
            <v>只</v>
          </cell>
          <cell r="F1499" t="str">
            <v>2,570</v>
          </cell>
          <cell r="G1499" t="str">
            <v>只</v>
          </cell>
          <cell r="H1499" t="str">
            <v>2,570</v>
          </cell>
          <cell r="I1499" t="str">
            <v>1</v>
          </cell>
          <cell r="J1499" t="str">
            <v>2570只</v>
          </cell>
          <cell r="K1499">
            <v>0.4121</v>
          </cell>
        </row>
        <row r="1500">
          <cell r="A1500" t="str">
            <v>02.03.22.005</v>
          </cell>
          <cell r="B1500" t="str">
            <v>表皮固定钢丝B</v>
          </cell>
          <cell r="C1500" t="str">
            <v>2.20</v>
          </cell>
          <cell r="D1500" t="str">
            <v>湖南荣昌公司</v>
          </cell>
          <cell r="E1500" t="str">
            <v>只</v>
          </cell>
          <cell r="F1500" t="str">
            <v>1,480</v>
          </cell>
          <cell r="G1500" t="str">
            <v>只</v>
          </cell>
          <cell r="H1500" t="str">
            <v>1,480</v>
          </cell>
          <cell r="I1500" t="str">
            <v>1</v>
          </cell>
          <cell r="J1500" t="str">
            <v>1480只</v>
          </cell>
          <cell r="K1500">
            <v>0.5838</v>
          </cell>
        </row>
        <row r="1501">
          <cell r="A1501" t="str">
            <v>02.03.22.005A</v>
          </cell>
          <cell r="B1501" t="str">
            <v>副驾表皮固定钢丝B</v>
          </cell>
          <cell r="C1501" t="str">
            <v>2.20</v>
          </cell>
          <cell r="D1501" t="str">
            <v>湖南荣昌公司</v>
          </cell>
          <cell r="E1501" t="str">
            <v>只</v>
          </cell>
          <cell r="F1501" t="str">
            <v>2,200</v>
          </cell>
          <cell r="G1501" t="str">
            <v>只</v>
          </cell>
          <cell r="H1501" t="str">
            <v>2,200</v>
          </cell>
          <cell r="I1501" t="str">
            <v>1</v>
          </cell>
          <cell r="J1501" t="str">
            <v>2200只</v>
          </cell>
          <cell r="K1501">
            <v>0.5838</v>
          </cell>
        </row>
        <row r="1502">
          <cell r="A1502" t="str">
            <v>02.03.22.006</v>
          </cell>
          <cell r="B1502" t="str">
            <v>表皮固定钢丝C</v>
          </cell>
          <cell r="C1502" t="str">
            <v>2.20</v>
          </cell>
          <cell r="D1502" t="str">
            <v>湖南荣昌公司</v>
          </cell>
          <cell r="E1502" t="str">
            <v>只</v>
          </cell>
          <cell r="F1502" t="str">
            <v>2,380</v>
          </cell>
          <cell r="G1502" t="str">
            <v>只</v>
          </cell>
          <cell r="H1502" t="str">
            <v>2,380</v>
          </cell>
          <cell r="I1502" t="str">
            <v>1</v>
          </cell>
          <cell r="J1502" t="str">
            <v>2380只</v>
          </cell>
          <cell r="K1502">
            <v>0.5153</v>
          </cell>
        </row>
        <row r="1503">
          <cell r="A1503" t="str">
            <v>02.03.22.007</v>
          </cell>
          <cell r="B1503" t="str">
            <v>表皮固定钢丝D</v>
          </cell>
          <cell r="C1503" t="str">
            <v>2.20</v>
          </cell>
          <cell r="D1503" t="str">
            <v>湖南荣昌公司</v>
          </cell>
          <cell r="E1503" t="str">
            <v>只</v>
          </cell>
          <cell r="F1503" t="str">
            <v>1,640</v>
          </cell>
          <cell r="G1503" t="str">
            <v>只</v>
          </cell>
          <cell r="H1503" t="str">
            <v>1,640</v>
          </cell>
          <cell r="I1503" t="str">
            <v>1</v>
          </cell>
          <cell r="J1503" t="str">
            <v>1640只</v>
          </cell>
          <cell r="K1503">
            <v>0.7556</v>
          </cell>
        </row>
        <row r="1504">
          <cell r="A1504" t="str">
            <v>02.03.22.007A</v>
          </cell>
          <cell r="B1504" t="str">
            <v>副驾表皮固定钢丝D</v>
          </cell>
          <cell r="C1504" t="str">
            <v>2.20</v>
          </cell>
          <cell r="D1504" t="str">
            <v>湖南荣昌公司</v>
          </cell>
          <cell r="E1504" t="str">
            <v>只</v>
          </cell>
          <cell r="F1504" t="str">
            <v>2,000</v>
          </cell>
          <cell r="G1504" t="str">
            <v>只</v>
          </cell>
          <cell r="H1504" t="str">
            <v>2,000</v>
          </cell>
          <cell r="I1504" t="str">
            <v>1</v>
          </cell>
          <cell r="J1504" t="str">
            <v>2000只</v>
          </cell>
          <cell r="K1504">
            <v>0.7556</v>
          </cell>
        </row>
        <row r="1505">
          <cell r="A1505" t="str">
            <v>02.03.22.010</v>
          </cell>
          <cell r="B1505" t="str">
            <v>座蛇形簧固定片</v>
          </cell>
          <cell r="C1505" t="str">
            <v>2.20</v>
          </cell>
          <cell r="D1505" t="str">
            <v>湖南荣昌公司</v>
          </cell>
          <cell r="E1505" t="str">
            <v>个</v>
          </cell>
          <cell r="F1505" t="str">
            <v>5,920</v>
          </cell>
          <cell r="G1505" t="str">
            <v>个</v>
          </cell>
          <cell r="H1505" t="str">
            <v>5,920</v>
          </cell>
          <cell r="I1505" t="str">
            <v>1</v>
          </cell>
          <cell r="J1505" t="str">
            <v>5920个</v>
          </cell>
          <cell r="K1505">
            <v>0.1523</v>
          </cell>
        </row>
        <row r="1506">
          <cell r="A1506" t="str">
            <v>02.03.22.016</v>
          </cell>
          <cell r="B1506" t="str">
            <v>后排靠背台阶铆钉</v>
          </cell>
          <cell r="C1506" t="str">
            <v>2.20</v>
          </cell>
          <cell r="D1506" t="str">
            <v>湖南荣昌公司</v>
          </cell>
          <cell r="E1506" t="str">
            <v>个</v>
          </cell>
          <cell r="F1506" t="str">
            <v>1,400</v>
          </cell>
          <cell r="G1506" t="str">
            <v>个</v>
          </cell>
          <cell r="H1506" t="str">
            <v>1,400</v>
          </cell>
          <cell r="I1506" t="str">
            <v>1</v>
          </cell>
          <cell r="J1506" t="str">
            <v>1400个</v>
          </cell>
          <cell r="K1506">
            <v>0.6034</v>
          </cell>
        </row>
        <row r="1507">
          <cell r="A1507" t="str">
            <v>02.03.22.024</v>
          </cell>
          <cell r="B1507" t="str">
            <v>六角台阶螺栓</v>
          </cell>
          <cell r="C1507" t="str">
            <v>2.20</v>
          </cell>
          <cell r="D1507" t="str">
            <v>湖南荣昌公司</v>
          </cell>
          <cell r="E1507" t="str">
            <v>件</v>
          </cell>
          <cell r="F1507" t="str">
            <v>13,318</v>
          </cell>
          <cell r="G1507" t="str">
            <v>件</v>
          </cell>
          <cell r="H1507" t="str">
            <v>13,318</v>
          </cell>
          <cell r="I1507" t="str">
            <v>1</v>
          </cell>
          <cell r="J1507" t="str">
            <v>13318件</v>
          </cell>
          <cell r="K1507">
            <v>1.0734</v>
          </cell>
        </row>
        <row r="1508">
          <cell r="A1508" t="str">
            <v>02.03.22.025</v>
          </cell>
          <cell r="B1508" t="str">
            <v>平垫片</v>
          </cell>
          <cell r="C1508" t="str">
            <v>2.20</v>
          </cell>
          <cell r="D1508" t="str">
            <v>湖南荣昌公司</v>
          </cell>
          <cell r="E1508" t="str">
            <v>件</v>
          </cell>
          <cell r="F1508" t="str">
            <v>21,556</v>
          </cell>
          <cell r="G1508" t="str">
            <v>件</v>
          </cell>
          <cell r="H1508" t="str">
            <v>21,556</v>
          </cell>
          <cell r="I1508" t="str">
            <v>1</v>
          </cell>
          <cell r="J1508" t="str">
            <v>21556件</v>
          </cell>
          <cell r="K1508">
            <v>0.1751</v>
          </cell>
        </row>
        <row r="1509">
          <cell r="A1509" t="str">
            <v>02.03.22.028</v>
          </cell>
          <cell r="B1509" t="str">
            <v>主驾左后护盖固定片</v>
          </cell>
          <cell r="C1509" t="str">
            <v>2.20</v>
          </cell>
          <cell r="D1509" t="str">
            <v>湖南荣昌公司</v>
          </cell>
          <cell r="E1509" t="str">
            <v>件</v>
          </cell>
          <cell r="F1509" t="str">
            <v>500</v>
          </cell>
          <cell r="G1509" t="str">
            <v>件</v>
          </cell>
          <cell r="H1509" t="str">
            <v>500</v>
          </cell>
          <cell r="I1509" t="str">
            <v>1</v>
          </cell>
          <cell r="J1509" t="str">
            <v>500件</v>
          </cell>
          <cell r="K1509">
            <v>0.1538</v>
          </cell>
        </row>
        <row r="1510">
          <cell r="A1510" t="str">
            <v>02.03.22.034</v>
          </cell>
          <cell r="B1510" t="str">
            <v>焊接有槽带头销</v>
          </cell>
          <cell r="C1510" t="str">
            <v>2.20</v>
          </cell>
          <cell r="D1510" t="str">
            <v>湖南荣昌公司</v>
          </cell>
          <cell r="E1510" t="str">
            <v>件</v>
          </cell>
          <cell r="F1510" t="str">
            <v>4,254</v>
          </cell>
          <cell r="G1510" t="str">
            <v>件</v>
          </cell>
          <cell r="H1510" t="str">
            <v>4,254</v>
          </cell>
          <cell r="I1510" t="str">
            <v>1</v>
          </cell>
          <cell r="J1510" t="str">
            <v>4254件</v>
          </cell>
          <cell r="K1510">
            <v>0.3359</v>
          </cell>
        </row>
        <row r="1511">
          <cell r="A1511" t="str">
            <v>02.03.22.035</v>
          </cell>
          <cell r="B1511" t="str">
            <v>副驾右后护盖固定片</v>
          </cell>
          <cell r="C1511" t="str">
            <v>2.20</v>
          </cell>
          <cell r="D1511" t="str">
            <v>湖南荣昌公司</v>
          </cell>
          <cell r="E1511" t="str">
            <v>件</v>
          </cell>
          <cell r="F1511" t="str">
            <v>900</v>
          </cell>
          <cell r="G1511" t="str">
            <v>件</v>
          </cell>
          <cell r="H1511" t="str">
            <v>900</v>
          </cell>
          <cell r="I1511" t="str">
            <v>1</v>
          </cell>
          <cell r="J1511" t="str">
            <v>900件</v>
          </cell>
          <cell r="K1511">
            <v>0.1538</v>
          </cell>
        </row>
        <row r="1512">
          <cell r="A1512" t="str">
            <v>02.03.22.036</v>
          </cell>
          <cell r="B1512" t="str">
            <v>有槽铆钉</v>
          </cell>
          <cell r="C1512" t="str">
            <v>2.20</v>
          </cell>
          <cell r="D1512" t="str">
            <v>湖南荣昌公司</v>
          </cell>
          <cell r="E1512" t="str">
            <v>件</v>
          </cell>
          <cell r="F1512" t="str">
            <v>13,900</v>
          </cell>
          <cell r="G1512" t="str">
            <v>件</v>
          </cell>
          <cell r="H1512" t="str">
            <v>13,900</v>
          </cell>
          <cell r="I1512" t="str">
            <v>1</v>
          </cell>
          <cell r="J1512" t="str">
            <v>13900件</v>
          </cell>
          <cell r="K1512">
            <v>0.4759</v>
          </cell>
        </row>
        <row r="1513">
          <cell r="A1513" t="str">
            <v>02.03.22.037A</v>
          </cell>
          <cell r="B1513" t="str">
            <v>301蛇形簧（新）</v>
          </cell>
          <cell r="C1513" t="str">
            <v>2.20</v>
          </cell>
          <cell r="D1513" t="str">
            <v>湖南荣昌公司</v>
          </cell>
          <cell r="E1513" t="str">
            <v>件</v>
          </cell>
          <cell r="F1513" t="str">
            <v>7,865</v>
          </cell>
          <cell r="G1513" t="str">
            <v>件</v>
          </cell>
          <cell r="H1513" t="str">
            <v>7,865</v>
          </cell>
          <cell r="I1513" t="str">
            <v>1</v>
          </cell>
          <cell r="J1513" t="str">
            <v>7865件</v>
          </cell>
          <cell r="K1513">
            <v>0.8697</v>
          </cell>
        </row>
        <row r="1514">
          <cell r="A1514" t="str">
            <v>02.03.22.038</v>
          </cell>
          <cell r="B1514" t="str">
            <v>涡簧销轴</v>
          </cell>
          <cell r="C1514" t="str">
            <v>2.20</v>
          </cell>
          <cell r="D1514" t="str">
            <v>湖南荣昌公司</v>
          </cell>
          <cell r="E1514" t="str">
            <v>件</v>
          </cell>
          <cell r="F1514" t="str">
            <v>5,300</v>
          </cell>
          <cell r="G1514" t="str">
            <v>件</v>
          </cell>
          <cell r="H1514" t="str">
            <v>5,300</v>
          </cell>
          <cell r="I1514" t="str">
            <v>1</v>
          </cell>
          <cell r="J1514" t="str">
            <v>5300件</v>
          </cell>
          <cell r="K1514">
            <v>1.3494</v>
          </cell>
        </row>
        <row r="1515">
          <cell r="A1515" t="str">
            <v>02.03.22.039</v>
          </cell>
          <cell r="B1515" t="str">
            <v>2*30开口销</v>
          </cell>
          <cell r="C1515" t="str">
            <v>2.20</v>
          </cell>
          <cell r="D1515" t="str">
            <v>湖南荣昌公司</v>
          </cell>
          <cell r="E1515" t="str">
            <v>件</v>
          </cell>
          <cell r="F1515" t="str">
            <v>35,500</v>
          </cell>
          <cell r="G1515" t="str">
            <v>件</v>
          </cell>
          <cell r="H1515" t="str">
            <v>35,500</v>
          </cell>
          <cell r="I1515" t="str">
            <v>1</v>
          </cell>
          <cell r="J1515" t="str">
            <v>35500件</v>
          </cell>
          <cell r="K1515">
            <v>0.0128</v>
          </cell>
        </row>
        <row r="1516">
          <cell r="A1516" t="str">
            <v>02.03.22.040</v>
          </cell>
          <cell r="B1516" t="str">
            <v>升降涡簧</v>
          </cell>
          <cell r="C1516" t="str">
            <v>2.20</v>
          </cell>
          <cell r="D1516" t="str">
            <v>湖南荣昌公司</v>
          </cell>
          <cell r="E1516" t="str">
            <v>件</v>
          </cell>
          <cell r="F1516" t="str">
            <v>1,400</v>
          </cell>
          <cell r="G1516" t="str">
            <v>件</v>
          </cell>
          <cell r="H1516" t="str">
            <v>1,400</v>
          </cell>
          <cell r="I1516" t="str">
            <v>1</v>
          </cell>
          <cell r="J1516" t="str">
            <v>1400件</v>
          </cell>
          <cell r="K1516">
            <v>1.1017</v>
          </cell>
        </row>
        <row r="1517">
          <cell r="A1517" t="str">
            <v>02.03.22.041</v>
          </cell>
          <cell r="B1517" t="str">
            <v>后连接座A</v>
          </cell>
          <cell r="C1517" t="str">
            <v>2.20</v>
          </cell>
          <cell r="D1517" t="str">
            <v>湖南荣昌公司</v>
          </cell>
          <cell r="E1517" t="str">
            <v>件</v>
          </cell>
          <cell r="F1517" t="str">
            <v>1,090</v>
          </cell>
          <cell r="G1517" t="str">
            <v>件</v>
          </cell>
          <cell r="H1517" t="str">
            <v>1,090</v>
          </cell>
          <cell r="I1517" t="str">
            <v>1</v>
          </cell>
          <cell r="J1517" t="str">
            <v>1090件</v>
          </cell>
          <cell r="K1517">
            <v>0.4569</v>
          </cell>
        </row>
        <row r="1518">
          <cell r="A1518" t="str">
            <v>02.03.22.042</v>
          </cell>
          <cell r="B1518" t="str">
            <v>后连接座B</v>
          </cell>
          <cell r="C1518" t="str">
            <v>2.20</v>
          </cell>
          <cell r="D1518" t="str">
            <v>湖南荣昌公司</v>
          </cell>
          <cell r="E1518" t="str">
            <v>件</v>
          </cell>
          <cell r="F1518" t="str">
            <v>1,090</v>
          </cell>
          <cell r="G1518" t="str">
            <v>件</v>
          </cell>
          <cell r="H1518" t="str">
            <v>1,090</v>
          </cell>
          <cell r="I1518" t="str">
            <v>1</v>
          </cell>
          <cell r="J1518" t="str">
            <v>1090件</v>
          </cell>
          <cell r="K1518">
            <v>0.4569</v>
          </cell>
        </row>
        <row r="1519">
          <cell r="A1519" t="str">
            <v>02.03.22.044</v>
          </cell>
          <cell r="B1519" t="str">
            <v>升降棘轮补强片</v>
          </cell>
          <cell r="C1519" t="str">
            <v>2.20</v>
          </cell>
          <cell r="D1519" t="str">
            <v>湖南荣昌公司</v>
          </cell>
          <cell r="E1519" t="str">
            <v>件</v>
          </cell>
          <cell r="F1519" t="str">
            <v>834</v>
          </cell>
          <cell r="G1519" t="str">
            <v>件</v>
          </cell>
          <cell r="H1519" t="str">
            <v>834</v>
          </cell>
          <cell r="I1519" t="str">
            <v>1</v>
          </cell>
          <cell r="J1519" t="str">
            <v>834件</v>
          </cell>
          <cell r="K1519">
            <v>0.1015</v>
          </cell>
        </row>
        <row r="1520">
          <cell r="A1520" t="str">
            <v>02.03.22.054</v>
          </cell>
          <cell r="B1520" t="str">
            <v>副驾右外下连接板</v>
          </cell>
          <cell r="C1520" t="str">
            <v>2.20</v>
          </cell>
          <cell r="D1520" t="str">
            <v>湖南荣昌公司</v>
          </cell>
          <cell r="E1520" t="str">
            <v>件</v>
          </cell>
          <cell r="F1520" t="str">
            <v>1,300</v>
          </cell>
          <cell r="G1520" t="str">
            <v>件</v>
          </cell>
          <cell r="H1520" t="str">
            <v>1,300</v>
          </cell>
          <cell r="I1520" t="str">
            <v>1</v>
          </cell>
          <cell r="J1520" t="str">
            <v>1300件</v>
          </cell>
          <cell r="K1520">
            <v>1.4872</v>
          </cell>
        </row>
        <row r="1521">
          <cell r="A1521" t="str">
            <v>02.03.22.055</v>
          </cell>
          <cell r="B1521" t="str">
            <v>主驾左外下连接板</v>
          </cell>
          <cell r="C1521" t="str">
            <v>2.20</v>
          </cell>
          <cell r="D1521" t="str">
            <v>湖南荣昌公司</v>
          </cell>
          <cell r="E1521" t="str">
            <v>件</v>
          </cell>
          <cell r="F1521" t="str">
            <v>1,300</v>
          </cell>
          <cell r="G1521" t="str">
            <v>件</v>
          </cell>
          <cell r="H1521" t="str">
            <v>1,300</v>
          </cell>
          <cell r="I1521" t="str">
            <v>1</v>
          </cell>
          <cell r="J1521" t="str">
            <v>1300件</v>
          </cell>
          <cell r="K1521">
            <v>1.4872</v>
          </cell>
        </row>
        <row r="1522">
          <cell r="A1522" t="str">
            <v>02.03.22.065A</v>
          </cell>
          <cell r="B1522" t="str">
            <v>升降棘轮固定板总成</v>
          </cell>
          <cell r="C1522" t="str">
            <v>2.20</v>
          </cell>
          <cell r="D1522" t="str">
            <v>湖南荣昌公司</v>
          </cell>
          <cell r="E1522" t="str">
            <v>件</v>
          </cell>
          <cell r="F1522" t="str">
            <v>1,150</v>
          </cell>
          <cell r="G1522" t="str">
            <v>件</v>
          </cell>
          <cell r="H1522" t="str">
            <v>1,150</v>
          </cell>
          <cell r="I1522" t="str">
            <v>1</v>
          </cell>
          <cell r="J1522" t="str">
            <v>1150件</v>
          </cell>
          <cell r="K1522">
            <v>1.9715</v>
          </cell>
        </row>
        <row r="1523">
          <cell r="A1523" t="str">
            <v>02.03.22.073</v>
          </cell>
          <cell r="B1523" t="str">
            <v>301副驾右外后管支撑座</v>
          </cell>
          <cell r="C1523" t="str">
            <v>2.20</v>
          </cell>
          <cell r="D1523" t="str">
            <v>湖南荣昌公司</v>
          </cell>
          <cell r="E1523" t="str">
            <v>件</v>
          </cell>
          <cell r="F1523" t="str">
            <v>868</v>
          </cell>
          <cell r="G1523" t="str">
            <v>件</v>
          </cell>
          <cell r="H1523" t="str">
            <v>868</v>
          </cell>
          <cell r="I1523" t="str">
            <v>1</v>
          </cell>
          <cell r="J1523" t="str">
            <v>868件</v>
          </cell>
          <cell r="K1523">
            <v>0.9231</v>
          </cell>
        </row>
        <row r="1524">
          <cell r="A1524" t="str">
            <v>02.03.22.082A</v>
          </cell>
          <cell r="B1524" t="str">
            <v>副驾左内后管架支撑座（焊螺母）</v>
          </cell>
          <cell r="C1524" t="str">
            <v>2.20</v>
          </cell>
          <cell r="D1524" t="str">
            <v>湖南荣昌公司</v>
          </cell>
          <cell r="E1524" t="str">
            <v>件</v>
          </cell>
          <cell r="F1524" t="str">
            <v>894</v>
          </cell>
          <cell r="G1524" t="str">
            <v>件</v>
          </cell>
          <cell r="H1524" t="str">
            <v>894</v>
          </cell>
          <cell r="I1524" t="str">
            <v>1</v>
          </cell>
          <cell r="J1524" t="str">
            <v>894件</v>
          </cell>
          <cell r="K1524">
            <v>0.8291</v>
          </cell>
        </row>
        <row r="1525">
          <cell r="A1525" t="str">
            <v>02.03.22.087</v>
          </cell>
          <cell r="B1525" t="str">
            <v>主驾右外下连接板</v>
          </cell>
          <cell r="C1525" t="str">
            <v>2.20</v>
          </cell>
          <cell r="D1525" t="str">
            <v>湖南荣昌公司</v>
          </cell>
          <cell r="E1525" t="str">
            <v>件</v>
          </cell>
          <cell r="F1525" t="str">
            <v>526</v>
          </cell>
          <cell r="G1525" t="str">
            <v>件</v>
          </cell>
          <cell r="H1525" t="str">
            <v>526</v>
          </cell>
          <cell r="I1525" t="str">
            <v>1</v>
          </cell>
          <cell r="J1525" t="str">
            <v>526件</v>
          </cell>
          <cell r="K1525">
            <v>3.0123</v>
          </cell>
        </row>
        <row r="1526">
          <cell r="A1526" t="str">
            <v>02.03.22.088</v>
          </cell>
          <cell r="B1526" t="str">
            <v>副驾左外下连接板</v>
          </cell>
          <cell r="C1526" t="str">
            <v>2.20</v>
          </cell>
          <cell r="D1526" t="str">
            <v>湖南荣昌公司</v>
          </cell>
          <cell r="E1526" t="str">
            <v>件</v>
          </cell>
          <cell r="F1526" t="str">
            <v>600</v>
          </cell>
          <cell r="G1526" t="str">
            <v>件</v>
          </cell>
          <cell r="H1526" t="str">
            <v>600</v>
          </cell>
          <cell r="I1526" t="str">
            <v>1</v>
          </cell>
          <cell r="J1526" t="str">
            <v>600件</v>
          </cell>
          <cell r="K1526">
            <v>3.0123</v>
          </cell>
        </row>
        <row r="1527">
          <cell r="A1527" t="str">
            <v>02.03.22.102</v>
          </cell>
          <cell r="B1527" t="str">
            <v>301豪华型连动杆2.01.330</v>
          </cell>
          <cell r="C1527" t="str">
            <v>2.20</v>
          </cell>
          <cell r="D1527" t="str">
            <v>湖南荣昌公司</v>
          </cell>
          <cell r="E1527" t="str">
            <v>件</v>
          </cell>
          <cell r="F1527" t="str">
            <v>533</v>
          </cell>
          <cell r="G1527" t="str">
            <v>件</v>
          </cell>
          <cell r="H1527" t="str">
            <v>533</v>
          </cell>
          <cell r="I1527" t="str">
            <v>1</v>
          </cell>
          <cell r="J1527" t="str">
            <v>533件</v>
          </cell>
          <cell r="K1527">
            <v>2.2667</v>
          </cell>
        </row>
        <row r="1528">
          <cell r="A1528" t="str">
            <v>02.03.22.104A</v>
          </cell>
          <cell r="B1528" t="str">
            <v>301主驾右外后管架支撑座（焊螺母）</v>
          </cell>
          <cell r="C1528" t="str">
            <v>2.20</v>
          </cell>
          <cell r="D1528" t="str">
            <v>湖南荣昌公司</v>
          </cell>
          <cell r="E1528" t="str">
            <v>件</v>
          </cell>
          <cell r="F1528" t="str">
            <v>2,230</v>
          </cell>
          <cell r="G1528" t="str">
            <v>件</v>
          </cell>
          <cell r="H1528" t="str">
            <v>2,230</v>
          </cell>
          <cell r="I1528" t="str">
            <v>1</v>
          </cell>
          <cell r="J1528" t="str">
            <v>2230件</v>
          </cell>
          <cell r="K1528">
            <v>0.8205</v>
          </cell>
        </row>
        <row r="1529">
          <cell r="A1529" t="str">
            <v>02.03.22.105</v>
          </cell>
          <cell r="B1529" t="str">
            <v>301主驾左内后管支撑座</v>
          </cell>
          <cell r="C1529" t="str">
            <v>2.20</v>
          </cell>
          <cell r="D1529" t="str">
            <v>湖南荣昌公司</v>
          </cell>
          <cell r="E1529" t="str">
            <v>件</v>
          </cell>
          <cell r="F1529" t="str">
            <v>1,972</v>
          </cell>
          <cell r="G1529" t="str">
            <v>件</v>
          </cell>
          <cell r="H1529" t="str">
            <v>1,972</v>
          </cell>
          <cell r="I1529" t="str">
            <v>1</v>
          </cell>
          <cell r="J1529" t="str">
            <v>1972件</v>
          </cell>
          <cell r="K1529">
            <v>1.2564</v>
          </cell>
        </row>
        <row r="1530">
          <cell r="A1530" t="str">
            <v>02.03.22.112</v>
          </cell>
          <cell r="B1530" t="str">
            <v>新涡簧固定铆钉</v>
          </cell>
          <cell r="C1530" t="str">
            <v>2.20</v>
          </cell>
          <cell r="D1530" t="str">
            <v>湖南荣昌公司</v>
          </cell>
          <cell r="E1530" t="str">
            <v>件</v>
          </cell>
          <cell r="F1530" t="str">
            <v>4,013</v>
          </cell>
          <cell r="G1530" t="str">
            <v>件</v>
          </cell>
          <cell r="H1530" t="str">
            <v>4,013</v>
          </cell>
          <cell r="I1530" t="str">
            <v>1</v>
          </cell>
          <cell r="J1530" t="str">
            <v>4013件</v>
          </cell>
          <cell r="K1530">
            <v>2.2118</v>
          </cell>
        </row>
        <row r="1531">
          <cell r="A1531" t="str">
            <v>02.03.22.113</v>
          </cell>
          <cell r="B1531" t="str">
            <v>升降棘轮内固定板</v>
          </cell>
          <cell r="C1531" t="str">
            <v>2.20</v>
          </cell>
          <cell r="D1531" t="str">
            <v>湖南荣昌公司</v>
          </cell>
          <cell r="E1531" t="str">
            <v>件</v>
          </cell>
          <cell r="F1531" t="str">
            <v>500</v>
          </cell>
          <cell r="G1531" t="str">
            <v>件</v>
          </cell>
          <cell r="H1531" t="str">
            <v>500</v>
          </cell>
          <cell r="I1531" t="str">
            <v>1</v>
          </cell>
          <cell r="J1531" t="str">
            <v>500件</v>
          </cell>
          <cell r="K1531">
            <v>0.4872</v>
          </cell>
        </row>
        <row r="1532">
          <cell r="A1532" t="str">
            <v>02.03.22.115</v>
          </cell>
          <cell r="B1532" t="str">
            <v>副驾前管架支撑座总成</v>
          </cell>
          <cell r="C1532" t="str">
            <v>2.20</v>
          </cell>
          <cell r="D1532" t="str">
            <v>湖南荣昌公司</v>
          </cell>
          <cell r="E1532" t="str">
            <v>件</v>
          </cell>
          <cell r="F1532" t="str">
            <v>606</v>
          </cell>
          <cell r="G1532" t="str">
            <v>件</v>
          </cell>
          <cell r="H1532" t="str">
            <v>606</v>
          </cell>
          <cell r="I1532" t="str">
            <v>1</v>
          </cell>
          <cell r="J1532" t="str">
            <v>606件</v>
          </cell>
          <cell r="K1532">
            <v>1.1709</v>
          </cell>
        </row>
        <row r="1533">
          <cell r="A1533" t="str">
            <v>02.03.22.116</v>
          </cell>
          <cell r="B1533" t="str">
            <v>主驾前管架支撑座总成</v>
          </cell>
          <cell r="C1533" t="str">
            <v>2.20</v>
          </cell>
          <cell r="D1533" t="str">
            <v>湖南荣昌公司</v>
          </cell>
          <cell r="E1533" t="str">
            <v>件</v>
          </cell>
          <cell r="F1533" t="str">
            <v>940</v>
          </cell>
          <cell r="G1533" t="str">
            <v>件</v>
          </cell>
          <cell r="H1533" t="str">
            <v>940</v>
          </cell>
          <cell r="I1533" t="str">
            <v>1</v>
          </cell>
          <cell r="J1533" t="str">
            <v>940件</v>
          </cell>
          <cell r="K1533">
            <v>1.1709</v>
          </cell>
        </row>
        <row r="1534">
          <cell r="A1534" t="str">
            <v>02.03.22.117</v>
          </cell>
          <cell r="B1534" t="str">
            <v>右内前管架支撑座总成</v>
          </cell>
          <cell r="C1534" t="str">
            <v>2.20</v>
          </cell>
          <cell r="D1534" t="str">
            <v>湖南荣昌公司</v>
          </cell>
          <cell r="E1534" t="str">
            <v>件</v>
          </cell>
          <cell r="F1534" t="str">
            <v>1,023</v>
          </cell>
          <cell r="G1534" t="str">
            <v>件</v>
          </cell>
          <cell r="H1534" t="str">
            <v>1,023</v>
          </cell>
          <cell r="I1534" t="str">
            <v>1</v>
          </cell>
          <cell r="J1534" t="str">
            <v>1023件</v>
          </cell>
          <cell r="K1534">
            <v>0.9402</v>
          </cell>
        </row>
        <row r="1535">
          <cell r="A1535" t="str">
            <v>02.03.22.118</v>
          </cell>
          <cell r="B1535" t="str">
            <v>Φ13外卡簧</v>
          </cell>
          <cell r="C1535" t="str">
            <v>2.20</v>
          </cell>
          <cell r="D1535" t="str">
            <v>湖南荣昌公司</v>
          </cell>
          <cell r="E1535" t="str">
            <v>件</v>
          </cell>
          <cell r="F1535" t="str">
            <v>8,000</v>
          </cell>
          <cell r="G1535" t="str">
            <v>件</v>
          </cell>
          <cell r="H1535" t="str">
            <v>8,000</v>
          </cell>
          <cell r="I1535" t="str">
            <v>1</v>
          </cell>
          <cell r="J1535" t="str">
            <v>8000件</v>
          </cell>
          <cell r="K1535">
            <v>0.0675</v>
          </cell>
        </row>
        <row r="1536">
          <cell r="A1536" t="str">
            <v>02.03.22.120</v>
          </cell>
          <cell r="B1536" t="str">
            <v>301联动杆(津华新型)</v>
          </cell>
          <cell r="C1536" t="str">
            <v>2.20</v>
          </cell>
          <cell r="D1536" t="str">
            <v>湖南荣昌公司</v>
          </cell>
          <cell r="E1536" t="str">
            <v>件</v>
          </cell>
          <cell r="F1536" t="str">
            <v>1,320</v>
          </cell>
          <cell r="G1536" t="str">
            <v>件</v>
          </cell>
          <cell r="H1536" t="str">
            <v>1,320</v>
          </cell>
          <cell r="I1536" t="str">
            <v>1</v>
          </cell>
          <cell r="J1536" t="str">
            <v>1320件</v>
          </cell>
          <cell r="K1536">
            <v>2.7841</v>
          </cell>
        </row>
        <row r="1537">
          <cell r="A1537" t="str">
            <v>02.03.23.003</v>
          </cell>
          <cell r="B1537" t="str">
            <v>滑轨（欧曼豪华型）华阳</v>
          </cell>
          <cell r="C1537" t="str">
            <v>2.51</v>
          </cell>
          <cell r="D1537" t="str">
            <v>天津光华智能库</v>
          </cell>
          <cell r="E1537" t="str">
            <v>套</v>
          </cell>
          <cell r="F1537" t="str">
            <v>138</v>
          </cell>
          <cell r="G1537" t="str">
            <v>套</v>
          </cell>
          <cell r="H1537" t="str">
            <v>138</v>
          </cell>
          <cell r="I1537" t="str">
            <v>1</v>
          </cell>
          <cell r="J1537" t="str">
            <v>138套</v>
          </cell>
          <cell r="K1537">
            <v>38.8232</v>
          </cell>
        </row>
        <row r="1538">
          <cell r="A1538" t="str">
            <v>02.03.23.006</v>
          </cell>
          <cell r="B1538" t="str">
            <v>滑轨（H4-A升级）华阳</v>
          </cell>
          <cell r="C1538" t="str">
            <v>2.51</v>
          </cell>
          <cell r="D1538" t="str">
            <v>天津光华智能库</v>
          </cell>
          <cell r="E1538" t="str">
            <v>套</v>
          </cell>
          <cell r="F1538" t="str">
            <v>-69</v>
          </cell>
          <cell r="G1538" t="str">
            <v>套</v>
          </cell>
          <cell r="H1538" t="str">
            <v>-69</v>
          </cell>
          <cell r="I1538" t="str">
            <v>1</v>
          </cell>
          <cell r="J1538" t="str">
            <v>-69套</v>
          </cell>
          <cell r="K1538">
            <v>46.9134</v>
          </cell>
        </row>
        <row r="1539">
          <cell r="A1539" t="str">
            <v>02.03.24.003</v>
          </cell>
          <cell r="B1539" t="str">
            <v>弹簧限位销</v>
          </cell>
          <cell r="C1539" t="str">
            <v>2.20</v>
          </cell>
          <cell r="D1539" t="str">
            <v>湖南荣昌公司</v>
          </cell>
          <cell r="E1539" t="str">
            <v>个</v>
          </cell>
          <cell r="F1539" t="str">
            <v>36</v>
          </cell>
          <cell r="G1539" t="str">
            <v>个</v>
          </cell>
          <cell r="H1539" t="str">
            <v>36</v>
          </cell>
          <cell r="I1539" t="str">
            <v>1</v>
          </cell>
          <cell r="J1539" t="str">
            <v>36个</v>
          </cell>
          <cell r="K1539">
            <v>0.34</v>
          </cell>
        </row>
        <row r="1540">
          <cell r="A1540" t="str">
            <v>02.03.24.029A</v>
          </cell>
          <cell r="B1540" t="str">
            <v>独立座前脚架（电泳）</v>
          </cell>
          <cell r="C1540" t="str">
            <v>2.20</v>
          </cell>
          <cell r="D1540" t="str">
            <v>湖南荣昌公司</v>
          </cell>
          <cell r="E1540" t="str">
            <v>件</v>
          </cell>
          <cell r="F1540" t="str">
            <v>512</v>
          </cell>
          <cell r="G1540" t="str">
            <v>件</v>
          </cell>
          <cell r="H1540" t="str">
            <v>512</v>
          </cell>
          <cell r="I1540" t="str">
            <v>1</v>
          </cell>
          <cell r="J1540" t="str">
            <v>512件</v>
          </cell>
          <cell r="K1540">
            <v>4.5641</v>
          </cell>
        </row>
        <row r="1541">
          <cell r="A1541" t="str">
            <v>02.03.24.030</v>
          </cell>
          <cell r="B1541" t="str">
            <v>主驾左外后管支撑座</v>
          </cell>
          <cell r="C1541" t="str">
            <v>2.20</v>
          </cell>
          <cell r="D1541" t="str">
            <v>湖南荣昌公司</v>
          </cell>
          <cell r="E1541" t="str">
            <v>件</v>
          </cell>
          <cell r="F1541" t="str">
            <v>187</v>
          </cell>
          <cell r="G1541" t="str">
            <v>件</v>
          </cell>
          <cell r="H1541" t="str">
            <v>187</v>
          </cell>
          <cell r="I1541" t="str">
            <v>1</v>
          </cell>
          <cell r="J1541" t="str">
            <v>187件</v>
          </cell>
          <cell r="K1541">
            <v>0.8993</v>
          </cell>
        </row>
        <row r="1542">
          <cell r="A1542" t="str">
            <v>02.03.24.031</v>
          </cell>
          <cell r="B1542" t="str">
            <v>副驾右外后管支撑座</v>
          </cell>
          <cell r="C1542" t="str">
            <v>2.20</v>
          </cell>
          <cell r="D1542" t="str">
            <v>湖南荣昌公司</v>
          </cell>
          <cell r="E1542" t="str">
            <v>件</v>
          </cell>
          <cell r="F1542" t="str">
            <v>246</v>
          </cell>
          <cell r="G1542" t="str">
            <v>件</v>
          </cell>
          <cell r="H1542" t="str">
            <v>246</v>
          </cell>
          <cell r="I1542" t="str">
            <v>1</v>
          </cell>
          <cell r="J1542" t="str">
            <v>246件</v>
          </cell>
          <cell r="K1542">
            <v>0.9007</v>
          </cell>
        </row>
        <row r="1543">
          <cell r="A1543" t="str">
            <v>02.03.24.037</v>
          </cell>
          <cell r="B1543" t="str">
            <v>M20轴套</v>
          </cell>
          <cell r="C1543" t="str">
            <v>2.20</v>
          </cell>
          <cell r="D1543" t="str">
            <v>湖南荣昌公司</v>
          </cell>
          <cell r="E1543" t="str">
            <v>件</v>
          </cell>
          <cell r="F1543" t="str">
            <v>350</v>
          </cell>
          <cell r="G1543" t="str">
            <v>件</v>
          </cell>
          <cell r="H1543" t="str">
            <v>350</v>
          </cell>
          <cell r="I1543" t="str">
            <v>1</v>
          </cell>
          <cell r="J1543" t="str">
            <v>350件</v>
          </cell>
          <cell r="K1543">
            <v>0.0834</v>
          </cell>
        </row>
        <row r="1544">
          <cell r="A1544" t="str">
            <v>02.03.24.059</v>
          </cell>
          <cell r="B1544" t="str">
            <v>M20前翻上支架（电泳）</v>
          </cell>
          <cell r="C1544" t="str">
            <v>2.20</v>
          </cell>
          <cell r="D1544" t="str">
            <v>湖南荣昌公司</v>
          </cell>
          <cell r="E1544" t="str">
            <v>件</v>
          </cell>
          <cell r="F1544" t="str">
            <v>159</v>
          </cell>
          <cell r="G1544" t="str">
            <v>件</v>
          </cell>
          <cell r="H1544" t="str">
            <v>159</v>
          </cell>
          <cell r="I1544" t="str">
            <v>1</v>
          </cell>
          <cell r="J1544" t="str">
            <v>159件</v>
          </cell>
          <cell r="K1544">
            <v>3.7009</v>
          </cell>
        </row>
        <row r="1545">
          <cell r="A1545" t="str">
            <v>02.03.24.068</v>
          </cell>
          <cell r="B1545" t="str">
            <v>6*8平头铆钉</v>
          </cell>
          <cell r="C1545" t="str">
            <v>2.20</v>
          </cell>
          <cell r="D1545" t="str">
            <v>湖南荣昌公司</v>
          </cell>
          <cell r="E1545" t="str">
            <v>根</v>
          </cell>
          <cell r="F1545" t="str">
            <v>4,000</v>
          </cell>
          <cell r="G1545" t="str">
            <v>根</v>
          </cell>
          <cell r="H1545" t="str">
            <v>4,000</v>
          </cell>
          <cell r="I1545" t="str">
            <v>1</v>
          </cell>
          <cell r="J1545" t="str">
            <v>4000根</v>
          </cell>
          <cell r="K1545">
            <v>0.0885</v>
          </cell>
        </row>
        <row r="1546">
          <cell r="A1546" t="str">
            <v>02.03.24.073</v>
          </cell>
          <cell r="B1546" t="str">
            <v>M20无油衬套轴承14*15*20.5*6.5</v>
          </cell>
          <cell r="C1546" t="str">
            <v>2.20</v>
          </cell>
          <cell r="D1546" t="str">
            <v>湖南荣昌公司</v>
          </cell>
          <cell r="E1546" t="str">
            <v>件</v>
          </cell>
          <cell r="F1546" t="str">
            <v>10,320</v>
          </cell>
          <cell r="G1546" t="str">
            <v>件</v>
          </cell>
          <cell r="H1546" t="str">
            <v>10,320</v>
          </cell>
          <cell r="I1546" t="str">
            <v>1</v>
          </cell>
          <cell r="J1546" t="str">
            <v>10320件</v>
          </cell>
          <cell r="K1546">
            <v>0.2564</v>
          </cell>
        </row>
        <row r="1547">
          <cell r="A1547" t="str">
            <v>02.03.24.083</v>
          </cell>
          <cell r="B1547" t="str">
            <v>M20主驾右内后管架支撑座（新状态）</v>
          </cell>
          <cell r="C1547" t="str">
            <v>2.20</v>
          </cell>
          <cell r="D1547" t="str">
            <v>湖南荣昌公司</v>
          </cell>
          <cell r="E1547" t="str">
            <v>件</v>
          </cell>
          <cell r="F1547" t="str">
            <v>5,339</v>
          </cell>
          <cell r="G1547" t="str">
            <v>件</v>
          </cell>
          <cell r="H1547" t="str">
            <v>5,339</v>
          </cell>
          <cell r="I1547" t="str">
            <v>1</v>
          </cell>
          <cell r="J1547" t="str">
            <v>5339件</v>
          </cell>
          <cell r="K1547">
            <v>0.7618</v>
          </cell>
        </row>
        <row r="1548">
          <cell r="A1548" t="str">
            <v>02.03.24.084</v>
          </cell>
          <cell r="B1548" t="str">
            <v>M20副驾左内后管架支撑座（新状态）</v>
          </cell>
          <cell r="C1548" t="str">
            <v>2.20</v>
          </cell>
          <cell r="D1548" t="str">
            <v>湖南荣昌公司</v>
          </cell>
          <cell r="E1548" t="str">
            <v>件</v>
          </cell>
          <cell r="F1548" t="str">
            <v>5,396</v>
          </cell>
          <cell r="G1548" t="str">
            <v>件</v>
          </cell>
          <cell r="H1548" t="str">
            <v>5,396</v>
          </cell>
          <cell r="I1548" t="str">
            <v>1</v>
          </cell>
          <cell r="J1548" t="str">
            <v>5396件</v>
          </cell>
          <cell r="K1548">
            <v>0.7617</v>
          </cell>
        </row>
        <row r="1549">
          <cell r="A1549" t="str">
            <v>02.03.24.086</v>
          </cell>
          <cell r="B1549" t="str">
            <v>11*22非标平垫</v>
          </cell>
          <cell r="C1549" t="str">
            <v>2.20</v>
          </cell>
          <cell r="D1549" t="str">
            <v>湖南荣昌公司</v>
          </cell>
          <cell r="E1549" t="str">
            <v>件</v>
          </cell>
          <cell r="F1549" t="str">
            <v>9,750</v>
          </cell>
          <cell r="G1549" t="str">
            <v>件</v>
          </cell>
          <cell r="H1549" t="str">
            <v>9,750</v>
          </cell>
          <cell r="I1549" t="str">
            <v>1</v>
          </cell>
          <cell r="J1549" t="str">
            <v>9750件</v>
          </cell>
          <cell r="K1549">
            <v>0.1624</v>
          </cell>
        </row>
        <row r="1550">
          <cell r="A1550" t="str">
            <v>02.03.29.051</v>
          </cell>
          <cell r="B1550" t="str">
            <v>C32B后旋转管内螺纹套</v>
          </cell>
          <cell r="C1550" t="str">
            <v>2.20</v>
          </cell>
          <cell r="D1550" t="str">
            <v>湖南荣昌公司</v>
          </cell>
          <cell r="E1550" t="str">
            <v>件</v>
          </cell>
          <cell r="F1550" t="str">
            <v>-1,500</v>
          </cell>
          <cell r="G1550" t="str">
            <v>件</v>
          </cell>
          <cell r="H1550" t="str">
            <v>-1,500</v>
          </cell>
          <cell r="I1550" t="str">
            <v>1</v>
          </cell>
          <cell r="J1550" t="str">
            <v>-1500件</v>
          </cell>
          <cell r="K1550">
            <v>2.1117</v>
          </cell>
        </row>
        <row r="1551">
          <cell r="A1551" t="str">
            <v>02.03.29.051A</v>
          </cell>
          <cell r="B1551" t="str">
            <v>C32B后旋转管内螺纹套（天龙得）</v>
          </cell>
          <cell r="C1551" t="str">
            <v>2.20</v>
          </cell>
          <cell r="D1551" t="str">
            <v>湖南荣昌公司</v>
          </cell>
          <cell r="E1551" t="str">
            <v>件</v>
          </cell>
          <cell r="F1551" t="str">
            <v>1,500</v>
          </cell>
          <cell r="G1551" t="str">
            <v>件</v>
          </cell>
          <cell r="H1551" t="str">
            <v>1,500</v>
          </cell>
          <cell r="I1551" t="str">
            <v>1</v>
          </cell>
          <cell r="J1551" t="str">
            <v>1500件</v>
          </cell>
          <cell r="K1551">
            <v>2.3009</v>
          </cell>
        </row>
        <row r="1552">
          <cell r="A1552" t="str">
            <v>02.03.29.065</v>
          </cell>
          <cell r="B1552" t="str">
            <v>C32B台阶螺栓A</v>
          </cell>
          <cell r="C1552" t="str">
            <v>2.20</v>
          </cell>
          <cell r="D1552" t="str">
            <v>湖南荣昌公司</v>
          </cell>
          <cell r="E1552" t="str">
            <v>件</v>
          </cell>
          <cell r="F1552" t="str">
            <v>-5,253</v>
          </cell>
          <cell r="G1552" t="str">
            <v>件</v>
          </cell>
          <cell r="H1552" t="str">
            <v>-5,253</v>
          </cell>
          <cell r="I1552" t="str">
            <v>1</v>
          </cell>
          <cell r="J1552" t="str">
            <v>-5253件</v>
          </cell>
          <cell r="K1552">
            <v>0.976</v>
          </cell>
        </row>
        <row r="1553">
          <cell r="A1553" t="str">
            <v>02.03.29.065A</v>
          </cell>
          <cell r="B1553" t="str">
            <v>C32B台阶螺栓A（天龙得）</v>
          </cell>
          <cell r="C1553" t="str">
            <v>2.20</v>
          </cell>
          <cell r="D1553" t="str">
            <v>湖南荣昌公司</v>
          </cell>
          <cell r="E1553" t="str">
            <v>件</v>
          </cell>
          <cell r="F1553" t="str">
            <v>5,253</v>
          </cell>
          <cell r="G1553" t="str">
            <v>件</v>
          </cell>
          <cell r="H1553" t="str">
            <v>5,253</v>
          </cell>
          <cell r="I1553" t="str">
            <v>1</v>
          </cell>
          <cell r="J1553" t="str">
            <v>5253件</v>
          </cell>
          <cell r="K1553">
            <v>0.7699</v>
          </cell>
        </row>
        <row r="1554">
          <cell r="A1554" t="str">
            <v>02.03.29.066</v>
          </cell>
          <cell r="B1554" t="str">
            <v>C32B前横管内螺纹套</v>
          </cell>
          <cell r="C1554" t="str">
            <v>2.20</v>
          </cell>
          <cell r="D1554" t="str">
            <v>湖南荣昌公司</v>
          </cell>
          <cell r="E1554" t="str">
            <v>件</v>
          </cell>
          <cell r="F1554" t="str">
            <v>-3,000</v>
          </cell>
          <cell r="G1554" t="str">
            <v>件</v>
          </cell>
          <cell r="H1554" t="str">
            <v>-3,000</v>
          </cell>
          <cell r="I1554" t="str">
            <v>1</v>
          </cell>
          <cell r="J1554" t="str">
            <v>-3000件</v>
          </cell>
          <cell r="K1554">
            <v>0.7714</v>
          </cell>
        </row>
        <row r="1555">
          <cell r="A1555" t="str">
            <v>02.03.29.066A</v>
          </cell>
          <cell r="B1555" t="str">
            <v>C32B前横管内螺纹套（天龙得）</v>
          </cell>
          <cell r="C1555" t="str">
            <v>2.20</v>
          </cell>
          <cell r="D1555" t="str">
            <v>湖南荣昌公司</v>
          </cell>
          <cell r="E1555" t="str">
            <v>件</v>
          </cell>
          <cell r="F1555" t="str">
            <v>3,000</v>
          </cell>
          <cell r="G1555" t="str">
            <v>件</v>
          </cell>
          <cell r="H1555" t="str">
            <v>3,000</v>
          </cell>
          <cell r="I1555" t="str">
            <v>1</v>
          </cell>
          <cell r="J1555" t="str">
            <v>3000件</v>
          </cell>
          <cell r="K1555">
            <v>0.4071</v>
          </cell>
        </row>
        <row r="1556">
          <cell r="A1556" t="str">
            <v>02.03.29.071</v>
          </cell>
          <cell r="B1556" t="str">
            <v>C32B无油衬套轴承（12*13*18*7.5）小</v>
          </cell>
          <cell r="C1556" t="str">
            <v>2.20</v>
          </cell>
          <cell r="D1556" t="str">
            <v>湖南荣昌公司</v>
          </cell>
          <cell r="E1556" t="str">
            <v>件</v>
          </cell>
          <cell r="F1556" t="str">
            <v>-450</v>
          </cell>
          <cell r="G1556" t="str">
            <v>件</v>
          </cell>
          <cell r="H1556" t="str">
            <v>-450</v>
          </cell>
          <cell r="I1556" t="str">
            <v>1</v>
          </cell>
          <cell r="J1556" t="str">
            <v>-450件</v>
          </cell>
          <cell r="K1556">
            <v>0.3414</v>
          </cell>
        </row>
        <row r="1557">
          <cell r="A1557" t="str">
            <v>02.03.29.084</v>
          </cell>
          <cell r="B1557" t="str">
            <v>C32B升降离合器   1158407X</v>
          </cell>
          <cell r="C1557" t="str">
            <v>2.20</v>
          </cell>
          <cell r="D1557" t="str">
            <v>湖南荣昌公司</v>
          </cell>
          <cell r="E1557" t="str">
            <v>件</v>
          </cell>
          <cell r="F1557" t="str">
            <v>50</v>
          </cell>
          <cell r="G1557" t="str">
            <v>件</v>
          </cell>
          <cell r="H1557" t="str">
            <v>50</v>
          </cell>
          <cell r="I1557" t="str">
            <v>1</v>
          </cell>
          <cell r="J1557" t="str">
            <v>50件</v>
          </cell>
          <cell r="K1557">
            <v>35.9003</v>
          </cell>
        </row>
        <row r="1558">
          <cell r="A1558" t="str">
            <v>02.03.29.086</v>
          </cell>
          <cell r="B1558" t="str">
            <v>C32B星型止动挡圈</v>
          </cell>
          <cell r="C1558" t="str">
            <v>2.20</v>
          </cell>
          <cell r="D1558" t="str">
            <v>湖南荣昌公司</v>
          </cell>
          <cell r="E1558" t="str">
            <v>件</v>
          </cell>
          <cell r="F1558" t="str">
            <v>30,000</v>
          </cell>
          <cell r="G1558" t="str">
            <v>件</v>
          </cell>
          <cell r="H1558" t="str">
            <v>30,000</v>
          </cell>
          <cell r="I1558" t="str">
            <v>1</v>
          </cell>
          <cell r="J1558" t="str">
            <v>30000件</v>
          </cell>
          <cell r="K1558">
            <v>2.1138</v>
          </cell>
        </row>
        <row r="1559">
          <cell r="A1559" t="str">
            <v>02.03.29.142</v>
          </cell>
          <cell r="B1559" t="str">
            <v>C32B左前侧横梁支撑板</v>
          </cell>
          <cell r="C1559" t="str">
            <v>2.20</v>
          </cell>
          <cell r="D1559" t="str">
            <v>湖南荣昌公司</v>
          </cell>
          <cell r="E1559" t="str">
            <v>件</v>
          </cell>
          <cell r="F1559" t="str">
            <v>-1,600</v>
          </cell>
          <cell r="G1559" t="str">
            <v>件</v>
          </cell>
          <cell r="H1559" t="str">
            <v>-1,600</v>
          </cell>
          <cell r="I1559" t="str">
            <v>1</v>
          </cell>
          <cell r="J1559" t="str">
            <v>-1600件</v>
          </cell>
          <cell r="K1559">
            <v>2.4369</v>
          </cell>
        </row>
        <row r="1560">
          <cell r="A1560" t="str">
            <v>02.03.29.143</v>
          </cell>
          <cell r="B1560" t="str">
            <v>C32B左后侧横梁支撑板</v>
          </cell>
          <cell r="C1560" t="str">
            <v>2.20</v>
          </cell>
          <cell r="D1560" t="str">
            <v>湖南荣昌公司</v>
          </cell>
          <cell r="E1560" t="str">
            <v>件</v>
          </cell>
          <cell r="F1560" t="str">
            <v>-1,600</v>
          </cell>
          <cell r="G1560" t="str">
            <v>件</v>
          </cell>
          <cell r="H1560" t="str">
            <v>-1,600</v>
          </cell>
          <cell r="I1560" t="str">
            <v>1</v>
          </cell>
          <cell r="J1560" t="str">
            <v>-1600件</v>
          </cell>
          <cell r="K1560">
            <v>3.2323</v>
          </cell>
        </row>
        <row r="1561">
          <cell r="A1561" t="str">
            <v>02.03.29.144</v>
          </cell>
          <cell r="B1561" t="str">
            <v>C32B右前侧横梁支撑板</v>
          </cell>
          <cell r="C1561" t="str">
            <v>2.20</v>
          </cell>
          <cell r="D1561" t="str">
            <v>湖南荣昌公司</v>
          </cell>
          <cell r="E1561" t="str">
            <v>件</v>
          </cell>
          <cell r="F1561" t="str">
            <v>-1,650</v>
          </cell>
          <cell r="G1561" t="str">
            <v>件</v>
          </cell>
          <cell r="H1561" t="str">
            <v>-1,650</v>
          </cell>
          <cell r="I1561" t="str">
            <v>1</v>
          </cell>
          <cell r="J1561" t="str">
            <v>-1650件</v>
          </cell>
          <cell r="K1561">
            <v>2.4369</v>
          </cell>
        </row>
        <row r="1562">
          <cell r="A1562" t="str">
            <v>02.03.29.145</v>
          </cell>
          <cell r="B1562" t="str">
            <v>C32B右后侧横梁支撑板</v>
          </cell>
          <cell r="C1562" t="str">
            <v>2.20</v>
          </cell>
          <cell r="D1562" t="str">
            <v>湖南荣昌公司</v>
          </cell>
          <cell r="E1562" t="str">
            <v>件</v>
          </cell>
          <cell r="F1562" t="str">
            <v>-1,561</v>
          </cell>
          <cell r="G1562" t="str">
            <v>件</v>
          </cell>
          <cell r="H1562" t="str">
            <v>-1,561</v>
          </cell>
          <cell r="I1562" t="str">
            <v>1</v>
          </cell>
          <cell r="J1562" t="str">
            <v>-1561件</v>
          </cell>
          <cell r="K1562">
            <v>3.2323</v>
          </cell>
        </row>
        <row r="1563">
          <cell r="A1563" t="str">
            <v>02.03.42.009</v>
          </cell>
          <cell r="B1563" t="str">
            <v>M31RB坐垫蛇簧</v>
          </cell>
          <cell r="C1563" t="str">
            <v>2.20</v>
          </cell>
          <cell r="D1563" t="str">
            <v>湖南荣昌公司</v>
          </cell>
          <cell r="E1563" t="str">
            <v>件</v>
          </cell>
          <cell r="F1563" t="str">
            <v>9,620</v>
          </cell>
          <cell r="G1563" t="str">
            <v>件</v>
          </cell>
          <cell r="H1563" t="str">
            <v>9,620</v>
          </cell>
          <cell r="I1563" t="str">
            <v>1</v>
          </cell>
          <cell r="J1563" t="str">
            <v>9620件</v>
          </cell>
          <cell r="K1563">
            <v>1.22</v>
          </cell>
        </row>
        <row r="1564">
          <cell r="A1564" t="str">
            <v>02.03.45.027</v>
          </cell>
          <cell r="B1564" t="str">
            <v>A平台M10台阶螺栓</v>
          </cell>
          <cell r="C1564" t="str">
            <v>2.20</v>
          </cell>
          <cell r="D1564" t="str">
            <v>湖南荣昌公司</v>
          </cell>
          <cell r="E1564" t="str">
            <v>个</v>
          </cell>
          <cell r="F1564" t="str">
            <v>4,776</v>
          </cell>
          <cell r="G1564" t="str">
            <v>个</v>
          </cell>
          <cell r="H1564" t="str">
            <v>4,776</v>
          </cell>
          <cell r="I1564" t="str">
            <v>1</v>
          </cell>
          <cell r="J1564" t="str">
            <v>4776个</v>
          </cell>
          <cell r="K1564">
            <v>0.5</v>
          </cell>
        </row>
        <row r="1565">
          <cell r="A1565" t="str">
            <v>02.03.50.021</v>
          </cell>
          <cell r="B1565" t="str">
            <v>P203电动升降棘轮机构总成1515593X</v>
          </cell>
          <cell r="C1565" t="str">
            <v>2.20</v>
          </cell>
          <cell r="D1565" t="str">
            <v>湖南荣昌公司</v>
          </cell>
          <cell r="E1565" t="str">
            <v>件</v>
          </cell>
          <cell r="F1565" t="str">
            <v>-50</v>
          </cell>
          <cell r="G1565" t="str">
            <v>件</v>
          </cell>
          <cell r="H1565" t="str">
            <v>-50</v>
          </cell>
          <cell r="I1565" t="str">
            <v>1</v>
          </cell>
          <cell r="J1565" t="str">
            <v>-50件</v>
          </cell>
          <cell r="K1565">
            <v>84</v>
          </cell>
        </row>
        <row r="1566">
          <cell r="A1566" t="str">
            <v>02.03.50.063</v>
          </cell>
          <cell r="B1566" t="str">
            <v>P203主驾右侧滑轨前地脚总成6804255X1006A</v>
          </cell>
          <cell r="C1566" t="str">
            <v>2.20</v>
          </cell>
          <cell r="D1566" t="str">
            <v>湖南荣昌公司</v>
          </cell>
          <cell r="E1566" t="str">
            <v>件</v>
          </cell>
          <cell r="F1566" t="str">
            <v>4</v>
          </cell>
          <cell r="G1566" t="str">
            <v>件</v>
          </cell>
          <cell r="H1566" t="str">
            <v>4</v>
          </cell>
          <cell r="I1566" t="str">
            <v>1</v>
          </cell>
          <cell r="J1566" t="str">
            <v>4件</v>
          </cell>
          <cell r="K1566">
            <v>11</v>
          </cell>
        </row>
        <row r="1567">
          <cell r="A1567" t="str">
            <v>02.03.50.066</v>
          </cell>
          <cell r="B1567" t="str">
            <v>P203座垫右侧边板总成6801261X0001A</v>
          </cell>
          <cell r="C1567" t="str">
            <v>2.20</v>
          </cell>
          <cell r="D1567" t="str">
            <v>湖南荣昌公司</v>
          </cell>
          <cell r="E1567" t="str">
            <v>件</v>
          </cell>
          <cell r="F1567" t="str">
            <v>69</v>
          </cell>
          <cell r="G1567" t="str">
            <v>件</v>
          </cell>
          <cell r="H1567" t="str">
            <v>69</v>
          </cell>
          <cell r="I1567" t="str">
            <v>1</v>
          </cell>
          <cell r="J1567" t="str">
            <v>69件</v>
          </cell>
          <cell r="K1567">
            <v>92.4322</v>
          </cell>
        </row>
        <row r="1568">
          <cell r="A1568" t="str">
            <v>02.03.50.067</v>
          </cell>
          <cell r="B1568" t="str">
            <v>P203左侧边板凸焊总成6801280X0001A</v>
          </cell>
          <cell r="C1568" t="str">
            <v>2.20</v>
          </cell>
          <cell r="D1568" t="str">
            <v>湖南荣昌公司</v>
          </cell>
          <cell r="E1568" t="str">
            <v>件</v>
          </cell>
          <cell r="F1568" t="str">
            <v>210</v>
          </cell>
          <cell r="G1568" t="str">
            <v>件</v>
          </cell>
          <cell r="H1568" t="str">
            <v>210</v>
          </cell>
          <cell r="I1568" t="str">
            <v>1</v>
          </cell>
          <cell r="J1568" t="str">
            <v>210件</v>
          </cell>
          <cell r="K1568">
            <v>63.8141</v>
          </cell>
        </row>
        <row r="1569">
          <cell r="A1569" t="str">
            <v>02.03.50.070</v>
          </cell>
          <cell r="B1569" t="str">
            <v>P203后联动管垫片</v>
          </cell>
          <cell r="C1569" t="str">
            <v>2.20</v>
          </cell>
          <cell r="D1569" t="str">
            <v>湖南荣昌公司</v>
          </cell>
          <cell r="E1569" t="str">
            <v>件</v>
          </cell>
          <cell r="F1569" t="str">
            <v>-1,000</v>
          </cell>
          <cell r="G1569" t="str">
            <v>件</v>
          </cell>
          <cell r="H1569" t="str">
            <v>-1,000</v>
          </cell>
          <cell r="I1569" t="str">
            <v>1</v>
          </cell>
          <cell r="J1569" t="str">
            <v>-1000件</v>
          </cell>
          <cell r="K1569">
            <v>0.3</v>
          </cell>
        </row>
        <row r="1570">
          <cell r="A1570" t="str">
            <v>02.12.01.589</v>
          </cell>
          <cell r="B1570" t="str">
            <v>虎V正司机背</v>
          </cell>
          <cell r="C1570" t="str">
            <v>1.06</v>
          </cell>
          <cell r="D1570" t="str">
            <v>潍坊荣昌公司</v>
          </cell>
          <cell r="E1570" t="str">
            <v>根</v>
          </cell>
          <cell r="F1570" t="str">
            <v>150</v>
          </cell>
          <cell r="G1570" t="str">
            <v>根</v>
          </cell>
          <cell r="H1570" t="str">
            <v>150</v>
          </cell>
          <cell r="I1570" t="str">
            <v>1</v>
          </cell>
          <cell r="J1570" t="str">
            <v>150根</v>
          </cell>
          <cell r="K1570">
            <v>32</v>
          </cell>
        </row>
        <row r="1571">
          <cell r="A1571" t="str">
            <v>02.12.01.590</v>
          </cell>
          <cell r="B1571" t="str">
            <v>虎V正司机坐</v>
          </cell>
          <cell r="C1571" t="str">
            <v>1.06</v>
          </cell>
          <cell r="D1571" t="str">
            <v>潍坊荣昌公司</v>
          </cell>
          <cell r="E1571" t="str">
            <v>根</v>
          </cell>
          <cell r="F1571" t="str">
            <v>150</v>
          </cell>
          <cell r="G1571" t="str">
            <v>根</v>
          </cell>
          <cell r="H1571" t="str">
            <v>150</v>
          </cell>
          <cell r="I1571" t="str">
            <v>1</v>
          </cell>
          <cell r="J1571" t="str">
            <v>150根</v>
          </cell>
          <cell r="K1571">
            <v>22</v>
          </cell>
        </row>
        <row r="1572">
          <cell r="A1572" t="str">
            <v>02.12.01.591</v>
          </cell>
          <cell r="B1572" t="str">
            <v>虎V副司机背</v>
          </cell>
          <cell r="C1572" t="str">
            <v>1.06</v>
          </cell>
          <cell r="D1572" t="str">
            <v>潍坊荣昌公司</v>
          </cell>
          <cell r="E1572" t="str">
            <v>根</v>
          </cell>
          <cell r="F1572" t="str">
            <v>150</v>
          </cell>
          <cell r="G1572" t="str">
            <v>根</v>
          </cell>
          <cell r="H1572" t="str">
            <v>150</v>
          </cell>
          <cell r="I1572" t="str">
            <v>1</v>
          </cell>
          <cell r="J1572" t="str">
            <v>150根</v>
          </cell>
          <cell r="K1572">
            <v>32</v>
          </cell>
        </row>
        <row r="1573">
          <cell r="A1573" t="str">
            <v>02.12.01.592</v>
          </cell>
          <cell r="B1573" t="str">
            <v>虎V副司机坐</v>
          </cell>
          <cell r="C1573" t="str">
            <v>1.06</v>
          </cell>
          <cell r="D1573" t="str">
            <v>潍坊荣昌公司</v>
          </cell>
          <cell r="E1573" t="str">
            <v>根</v>
          </cell>
          <cell r="F1573" t="str">
            <v>150</v>
          </cell>
          <cell r="G1573" t="str">
            <v>根</v>
          </cell>
          <cell r="H1573" t="str">
            <v>150</v>
          </cell>
          <cell r="I1573" t="str">
            <v>1</v>
          </cell>
          <cell r="J1573" t="str">
            <v>150根</v>
          </cell>
          <cell r="K1573">
            <v>32.2</v>
          </cell>
        </row>
        <row r="1574">
          <cell r="A1574" t="str">
            <v>02.12.01.593</v>
          </cell>
          <cell r="B1574" t="str">
            <v>虎V中间小背</v>
          </cell>
          <cell r="C1574" t="str">
            <v>1.06</v>
          </cell>
          <cell r="D1574" t="str">
            <v>潍坊荣昌公司</v>
          </cell>
          <cell r="E1574" t="str">
            <v>根</v>
          </cell>
          <cell r="F1574" t="str">
            <v>150</v>
          </cell>
          <cell r="G1574" t="str">
            <v>根</v>
          </cell>
          <cell r="H1574" t="str">
            <v>150</v>
          </cell>
          <cell r="I1574" t="str">
            <v>1</v>
          </cell>
          <cell r="J1574" t="str">
            <v>150根</v>
          </cell>
          <cell r="K1574">
            <v>15</v>
          </cell>
        </row>
        <row r="1575">
          <cell r="A1575" t="str">
            <v>02.12.01.594</v>
          </cell>
          <cell r="B1575" t="str">
            <v>虎V头枕</v>
          </cell>
          <cell r="C1575" t="str">
            <v>1.06</v>
          </cell>
          <cell r="D1575" t="str">
            <v>潍坊荣昌公司</v>
          </cell>
          <cell r="E1575" t="str">
            <v>根</v>
          </cell>
          <cell r="F1575" t="str">
            <v>300</v>
          </cell>
          <cell r="G1575" t="str">
            <v>根</v>
          </cell>
          <cell r="H1575" t="str">
            <v>300</v>
          </cell>
          <cell r="I1575" t="str">
            <v>1</v>
          </cell>
          <cell r="J1575" t="str">
            <v>300根</v>
          </cell>
          <cell r="K1575">
            <v>5.8</v>
          </cell>
        </row>
        <row r="1576">
          <cell r="A1576" t="str">
            <v>02.12.02.130A</v>
          </cell>
          <cell r="B1576" t="str">
            <v>110*30条形码</v>
          </cell>
          <cell r="C1576" t="str">
            <v>2.51</v>
          </cell>
          <cell r="D1576" t="str">
            <v>天津光华智能库</v>
          </cell>
          <cell r="E1576" t="str">
            <v>卷</v>
          </cell>
          <cell r="F1576" t="str">
            <v>120</v>
          </cell>
          <cell r="G1576" t="str">
            <v>卷</v>
          </cell>
          <cell r="H1576" t="str">
            <v>120</v>
          </cell>
          <cell r="I1576" t="str">
            <v>1</v>
          </cell>
          <cell r="J1576" t="str">
            <v>120卷</v>
          </cell>
          <cell r="K1576">
            <v>76.9231</v>
          </cell>
        </row>
        <row r="1577">
          <cell r="A1577" t="str">
            <v>02.12.02.149</v>
          </cell>
          <cell r="B1577" t="str">
            <v>8*20法兰面带齿螺栓</v>
          </cell>
          <cell r="C1577" t="str">
            <v>2.20</v>
          </cell>
          <cell r="D1577" t="str">
            <v>湖南荣昌公司</v>
          </cell>
          <cell r="E1577" t="str">
            <v>只</v>
          </cell>
          <cell r="F1577" t="str">
            <v>10,800</v>
          </cell>
          <cell r="G1577" t="str">
            <v>只</v>
          </cell>
          <cell r="H1577" t="str">
            <v>10,800</v>
          </cell>
          <cell r="I1577" t="str">
            <v>1</v>
          </cell>
          <cell r="J1577" t="str">
            <v>10800只</v>
          </cell>
          <cell r="K1577">
            <v>0.3624</v>
          </cell>
        </row>
        <row r="1578">
          <cell r="A1578" t="str">
            <v>02.12.08.027</v>
          </cell>
          <cell r="B1578" t="str">
            <v>K1一排双人座骨架</v>
          </cell>
          <cell r="C1578" t="str">
            <v>1.06</v>
          </cell>
          <cell r="D1578" t="str">
            <v>潍坊荣昌公司</v>
          </cell>
          <cell r="E1578" t="str">
            <v>件</v>
          </cell>
          <cell r="F1578" t="str">
            <v>360</v>
          </cell>
          <cell r="G1578" t="str">
            <v>件</v>
          </cell>
          <cell r="H1578" t="str">
            <v>360</v>
          </cell>
          <cell r="I1578" t="str">
            <v>1</v>
          </cell>
          <cell r="J1578" t="str">
            <v>360件</v>
          </cell>
          <cell r="K1578">
            <v>151.2154</v>
          </cell>
        </row>
        <row r="1579">
          <cell r="A1579" t="str">
            <v>02.12.08.306</v>
          </cell>
          <cell r="B1579" t="str">
            <v>K1窄车左舵12人侧翻座椅左座骨架罩壳</v>
          </cell>
          <cell r="C1579" t="str">
            <v>1.06</v>
          </cell>
          <cell r="D1579" t="str">
            <v>潍坊荣昌公司</v>
          </cell>
          <cell r="E1579" t="str">
            <v>件</v>
          </cell>
          <cell r="F1579" t="str">
            <v>-170</v>
          </cell>
          <cell r="G1579" t="str">
            <v>件</v>
          </cell>
          <cell r="H1579" t="str">
            <v>-170</v>
          </cell>
          <cell r="I1579" t="str">
            <v>1</v>
          </cell>
          <cell r="J1579" t="str">
            <v>-170件</v>
          </cell>
          <cell r="K1579">
            <v>14.12</v>
          </cell>
        </row>
        <row r="1580">
          <cell r="A1580" t="str">
            <v>02.12.08.307</v>
          </cell>
          <cell r="B1580" t="str">
            <v>K1窄车左舵12人侧翻座椅右座骨架罩壳</v>
          </cell>
          <cell r="C1580" t="str">
            <v>1.06</v>
          </cell>
          <cell r="D1580" t="str">
            <v>潍坊荣昌公司</v>
          </cell>
          <cell r="E1580" t="str">
            <v>件</v>
          </cell>
          <cell r="F1580" t="str">
            <v>-170</v>
          </cell>
          <cell r="G1580" t="str">
            <v>件</v>
          </cell>
          <cell r="H1580" t="str">
            <v>-170</v>
          </cell>
          <cell r="I1580" t="str">
            <v>1</v>
          </cell>
          <cell r="J1580" t="str">
            <v>-170件</v>
          </cell>
          <cell r="K1580">
            <v>2</v>
          </cell>
        </row>
        <row r="1581">
          <cell r="A1581" t="str">
            <v>02.12.19.021</v>
          </cell>
          <cell r="B1581" t="str">
            <v>喷胶</v>
          </cell>
          <cell r="C1581" t="str">
            <v>2.51</v>
          </cell>
          <cell r="D1581" t="str">
            <v>天津光华智能库</v>
          </cell>
          <cell r="E1581" t="str">
            <v>桶</v>
          </cell>
          <cell r="F1581" t="str">
            <v>30.87</v>
          </cell>
          <cell r="G1581" t="str">
            <v>桶</v>
          </cell>
          <cell r="H1581" t="str">
            <v>30.87</v>
          </cell>
          <cell r="I1581" t="str">
            <v>1</v>
          </cell>
          <cell r="J1581" t="str">
            <v>30.87桶</v>
          </cell>
          <cell r="K1581">
            <v>174.5923</v>
          </cell>
        </row>
        <row r="1582">
          <cell r="A1582" t="str">
            <v>02.12.25.001</v>
          </cell>
          <cell r="B1582" t="str">
            <v>M31RB正司机调角器主</v>
          </cell>
          <cell r="C1582" t="str">
            <v>2.20</v>
          </cell>
          <cell r="D1582" t="str">
            <v>湖南荣昌公司</v>
          </cell>
          <cell r="E1582" t="str">
            <v>件</v>
          </cell>
          <cell r="F1582" t="str">
            <v>100</v>
          </cell>
          <cell r="G1582" t="str">
            <v>件</v>
          </cell>
          <cell r="H1582" t="str">
            <v>100</v>
          </cell>
          <cell r="I1582" t="str">
            <v>1</v>
          </cell>
          <cell r="J1582" t="str">
            <v>100件</v>
          </cell>
          <cell r="K1582">
            <v>22.4139</v>
          </cell>
        </row>
        <row r="1583">
          <cell r="A1583" t="str">
            <v>02.12.25.002</v>
          </cell>
          <cell r="B1583" t="str">
            <v>M31RB正司机调角器被</v>
          </cell>
          <cell r="C1583" t="str">
            <v>2.20</v>
          </cell>
          <cell r="D1583" t="str">
            <v>湖南荣昌公司</v>
          </cell>
          <cell r="E1583" t="str">
            <v>件</v>
          </cell>
          <cell r="F1583" t="str">
            <v>100</v>
          </cell>
          <cell r="G1583" t="str">
            <v>件</v>
          </cell>
          <cell r="H1583" t="str">
            <v>100</v>
          </cell>
          <cell r="I1583" t="str">
            <v>1</v>
          </cell>
          <cell r="J1583" t="str">
            <v>100件</v>
          </cell>
          <cell r="K1583">
            <v>8.6984</v>
          </cell>
        </row>
        <row r="1584">
          <cell r="A1584" t="str">
            <v>02.12.25.021</v>
          </cell>
          <cell r="B1584" t="str">
            <v>M31RB锁扣总成</v>
          </cell>
          <cell r="C1584" t="str">
            <v>2.53</v>
          </cell>
          <cell r="D1584" t="str">
            <v>北汽昌河库</v>
          </cell>
          <cell r="E1584" t="str">
            <v>件</v>
          </cell>
          <cell r="F1584" t="str">
            <v>344</v>
          </cell>
          <cell r="G1584" t="str">
            <v>件</v>
          </cell>
          <cell r="H1584" t="str">
            <v>344</v>
          </cell>
          <cell r="I1584" t="str">
            <v>1</v>
          </cell>
          <cell r="J1584" t="str">
            <v>344件</v>
          </cell>
          <cell r="K1584">
            <v>2.9071</v>
          </cell>
        </row>
        <row r="1585">
          <cell r="A1585" t="str">
            <v>02.12.26.010</v>
          </cell>
          <cell r="B1585" t="str">
            <v>C50头枕</v>
          </cell>
          <cell r="C1585" t="str">
            <v>2.07</v>
          </cell>
          <cell r="D1585" t="str">
            <v>北汽黄骅分公司</v>
          </cell>
          <cell r="E1585" t="str">
            <v>件</v>
          </cell>
          <cell r="F1585" t="str">
            <v>25</v>
          </cell>
          <cell r="G1585" t="str">
            <v>件</v>
          </cell>
          <cell r="H1585" t="str">
            <v>25</v>
          </cell>
          <cell r="I1585" t="str">
            <v>1</v>
          </cell>
          <cell r="J1585" t="str">
            <v>25件</v>
          </cell>
          <cell r="K1585">
            <v>0.1824</v>
          </cell>
        </row>
        <row r="1586">
          <cell r="A1586" t="str">
            <v>02.13.02.004</v>
          </cell>
          <cell r="B1586" t="str">
            <v>陕汽布套纸箱</v>
          </cell>
          <cell r="C1586" t="str">
            <v>1.06</v>
          </cell>
          <cell r="D1586" t="str">
            <v>潍坊荣昌公司</v>
          </cell>
          <cell r="E1586" t="str">
            <v>个</v>
          </cell>
          <cell r="F1586" t="str">
            <v>30</v>
          </cell>
          <cell r="G1586" t="str">
            <v>个</v>
          </cell>
          <cell r="H1586" t="str">
            <v>30</v>
          </cell>
          <cell r="I1586" t="str">
            <v>1</v>
          </cell>
          <cell r="J1586" t="str">
            <v>30个</v>
          </cell>
          <cell r="K1586">
            <v>10.5662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8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emf"/><Relationship Id="rId4" Type="http://schemas.openxmlformats.org/officeDocument/2006/relationships/package" Target="../embeddings/Workbook1.xlsx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20"/>
  <sheetViews>
    <sheetView workbookViewId="0">
      <selection activeCell="G14" sqref="G14"/>
    </sheetView>
  </sheetViews>
  <sheetFormatPr defaultColWidth="9" defaultRowHeight="14.25" outlineLevelCol="7"/>
  <cols>
    <col min="1" max="2" width="9" style="48"/>
    <col min="3" max="3" width="32.25" style="48" customWidth="1"/>
    <col min="4" max="16384" width="9" style="48"/>
  </cols>
  <sheetData>
    <row r="1" ht="46.5" customHeight="1" spans="1:3">
      <c r="A1" s="736"/>
      <c r="B1" s="736"/>
      <c r="C1" s="736"/>
    </row>
    <row r="2" ht="33.75" spans="1:8">
      <c r="A2" s="737"/>
      <c r="B2" s="737"/>
      <c r="C2" s="737"/>
      <c r="D2" s="738"/>
      <c r="E2" s="738"/>
      <c r="F2" s="738"/>
      <c r="G2" s="738"/>
      <c r="H2" s="738"/>
    </row>
    <row r="3" ht="21.75" customHeight="1" spans="1:8">
      <c r="A3" s="739"/>
      <c r="B3" s="739"/>
      <c r="C3" s="739"/>
      <c r="D3" s="740"/>
      <c r="E3" s="740"/>
      <c r="F3" s="55"/>
      <c r="G3" s="55"/>
      <c r="H3" s="55"/>
    </row>
    <row r="4" ht="24" customHeight="1" spans="1:8">
      <c r="A4" s="739"/>
      <c r="B4" s="739"/>
      <c r="C4" s="739"/>
      <c r="D4" s="740"/>
      <c r="E4" s="740"/>
      <c r="F4" s="55"/>
      <c r="G4" s="55"/>
      <c r="H4" s="55"/>
    </row>
    <row r="5" ht="30" customHeight="1" spans="1:3">
      <c r="A5" s="741" t="s">
        <v>0</v>
      </c>
      <c r="B5" s="741"/>
      <c r="C5" s="741"/>
    </row>
    <row r="6" ht="30" customHeight="1" spans="1:3">
      <c r="A6" s="741" t="s">
        <v>1</v>
      </c>
      <c r="B6" s="741"/>
      <c r="C6" s="741"/>
    </row>
    <row r="7" ht="30" customHeight="1" spans="1:3">
      <c r="A7" s="741" t="s">
        <v>2</v>
      </c>
      <c r="B7" s="741"/>
      <c r="C7" s="741"/>
    </row>
    <row r="8" ht="30" customHeight="1" spans="1:3">
      <c r="A8" s="741" t="s">
        <v>3</v>
      </c>
      <c r="B8" s="741"/>
      <c r="C8" s="741"/>
    </row>
    <row r="9" ht="30" customHeight="1" spans="1:3">
      <c r="A9" s="741" t="s">
        <v>4</v>
      </c>
      <c r="B9" s="741"/>
      <c r="C9" s="741"/>
    </row>
    <row r="10" ht="30" customHeight="1" spans="1:3">
      <c r="A10" s="741" t="s">
        <v>5</v>
      </c>
      <c r="B10" s="741"/>
      <c r="C10" s="741"/>
    </row>
    <row r="11" ht="30" customHeight="1" spans="1:3">
      <c r="A11" s="742" t="s">
        <v>6</v>
      </c>
      <c r="B11" s="743"/>
      <c r="C11" s="744"/>
    </row>
    <row r="12" ht="30" customHeight="1" spans="1:3">
      <c r="A12" s="741" t="s">
        <v>7</v>
      </c>
      <c r="B12" s="741"/>
      <c r="C12" s="741"/>
    </row>
    <row r="13" ht="30" customHeight="1" spans="1:3">
      <c r="A13" s="745"/>
      <c r="B13" s="745"/>
      <c r="C13" s="745"/>
    </row>
    <row r="14" ht="20.25" spans="1:3">
      <c r="A14" s="746"/>
      <c r="B14" s="746"/>
      <c r="C14" s="746"/>
    </row>
    <row r="15" ht="20.25" spans="1:3">
      <c r="A15" s="746"/>
      <c r="B15" s="746"/>
      <c r="C15" s="746"/>
    </row>
    <row r="16" ht="20.25" spans="1:3">
      <c r="A16" s="746"/>
      <c r="B16" s="746"/>
      <c r="C16" s="746"/>
    </row>
    <row r="17" ht="20.25" spans="1:3">
      <c r="A17" s="747" t="s">
        <v>8</v>
      </c>
      <c r="B17" s="748"/>
      <c r="C17" s="748"/>
    </row>
    <row r="18" ht="20.25" spans="1:3">
      <c r="A18" s="746"/>
      <c r="B18" s="746"/>
      <c r="C18" s="746"/>
    </row>
    <row r="19" ht="20.25" spans="1:3">
      <c r="A19" s="746"/>
      <c r="B19" s="746"/>
      <c r="C19" s="746"/>
    </row>
    <row r="20" ht="20.25" spans="1:3">
      <c r="A20" s="746"/>
      <c r="B20" s="746"/>
      <c r="C20" s="746"/>
    </row>
  </sheetData>
  <mergeCells count="10">
    <mergeCell ref="A2:C2"/>
    <mergeCell ref="A5:C5"/>
    <mergeCell ref="A6:C6"/>
    <mergeCell ref="A7:C7"/>
    <mergeCell ref="A8:C8"/>
    <mergeCell ref="A9:C9"/>
    <mergeCell ref="A10:C10"/>
    <mergeCell ref="A11:C11"/>
    <mergeCell ref="A12:C12"/>
    <mergeCell ref="A13:C13"/>
  </mergeCells>
  <pageMargins left="0.75" right="0.75" top="1" bottom="1" header="0.5" footer="0.5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3"/>
  <sheetViews>
    <sheetView workbookViewId="0">
      <pane ySplit="4" topLeftCell="A5" activePane="bottomLeft" state="frozen"/>
      <selection/>
      <selection pane="bottomLeft" activeCell="C8" sqref="C8"/>
    </sheetView>
  </sheetViews>
  <sheetFormatPr defaultColWidth="9" defaultRowHeight="13.5"/>
  <cols>
    <col min="1" max="1" width="7.25" customWidth="1"/>
    <col min="2" max="2" width="32.125" customWidth="1"/>
    <col min="3" max="3" width="14.125" customWidth="1"/>
    <col min="4" max="4" width="10" customWidth="1"/>
    <col min="5" max="5" width="12" customWidth="1"/>
    <col min="6" max="6" width="13" hidden="1" customWidth="1"/>
    <col min="7" max="11" width="16.125" hidden="1" customWidth="1"/>
    <col min="12" max="12" width="19.125" hidden="1" customWidth="1"/>
    <col min="13" max="13" width="19.375" customWidth="1"/>
    <col min="14" max="14" width="13" customWidth="1"/>
  </cols>
  <sheetData>
    <row r="1" ht="20.25" spans="1:14">
      <c r="A1" s="587" t="s">
        <v>157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</row>
    <row r="2" ht="14.25" spans="1:14">
      <c r="A2" s="505" t="str">
        <f>封面!A5</f>
        <v>单位名称：*****</v>
      </c>
      <c r="B2" s="505"/>
      <c r="C2" s="31" t="str">
        <f>封面!A6</f>
        <v>清查基准日：年 月 日</v>
      </c>
      <c r="D2" s="31"/>
      <c r="E2" s="32"/>
      <c r="F2" s="33"/>
      <c r="G2" s="579" t="s">
        <v>67</v>
      </c>
      <c r="H2" s="579"/>
      <c r="I2" s="579"/>
      <c r="J2" s="579"/>
      <c r="K2" s="579"/>
      <c r="L2" s="579"/>
      <c r="M2" s="579"/>
      <c r="N2" s="579"/>
    </row>
    <row r="3" ht="21" customHeight="1" spans="1:14">
      <c r="A3" s="580" t="s">
        <v>10</v>
      </c>
      <c r="B3" s="580" t="s">
        <v>158</v>
      </c>
      <c r="C3" s="588" t="s">
        <v>159</v>
      </c>
      <c r="D3" s="589" t="s">
        <v>160</v>
      </c>
      <c r="E3" s="580" t="s">
        <v>161</v>
      </c>
      <c r="F3" s="580" t="s">
        <v>162</v>
      </c>
      <c r="G3" s="580"/>
      <c r="H3" s="590" t="s">
        <v>163</v>
      </c>
      <c r="I3" s="600"/>
      <c r="J3" s="600"/>
      <c r="K3" s="600"/>
      <c r="L3" s="601"/>
      <c r="M3" s="588" t="s">
        <v>124</v>
      </c>
      <c r="N3" s="580" t="s">
        <v>164</v>
      </c>
    </row>
    <row r="4" ht="23.25" customHeight="1" spans="1:14">
      <c r="A4" s="580"/>
      <c r="B4" s="580"/>
      <c r="C4" s="591"/>
      <c r="D4" s="592"/>
      <c r="E4" s="580" t="s">
        <v>86</v>
      </c>
      <c r="F4" s="580" t="s">
        <v>165</v>
      </c>
      <c r="G4" s="580" t="s">
        <v>166</v>
      </c>
      <c r="H4" s="593" t="s">
        <v>167</v>
      </c>
      <c r="I4" s="593" t="s">
        <v>128</v>
      </c>
      <c r="J4" s="593" t="s">
        <v>168</v>
      </c>
      <c r="K4" s="593" t="s">
        <v>169</v>
      </c>
      <c r="L4" s="593" t="s">
        <v>170</v>
      </c>
      <c r="M4" s="591"/>
      <c r="N4" s="580"/>
    </row>
    <row r="5" ht="14.25" spans="1:14">
      <c r="A5" s="594">
        <v>1</v>
      </c>
      <c r="B5" s="595"/>
      <c r="C5" s="595"/>
      <c r="D5" s="596"/>
      <c r="E5" s="596"/>
      <c r="F5" s="596"/>
      <c r="G5" s="596"/>
      <c r="H5" s="596"/>
      <c r="I5" s="596"/>
      <c r="J5" s="596"/>
      <c r="K5" s="596"/>
      <c r="L5" s="596">
        <f>SUM(H5:K5)</f>
        <v>0</v>
      </c>
      <c r="M5" s="596">
        <f>E5-D5</f>
        <v>0</v>
      </c>
      <c r="N5" s="596"/>
    </row>
    <row r="6" ht="14.25" spans="1:16">
      <c r="A6" s="594">
        <v>2</v>
      </c>
      <c r="B6" s="595"/>
      <c r="C6" s="595"/>
      <c r="D6" s="596"/>
      <c r="E6" s="596"/>
      <c r="F6" s="596"/>
      <c r="G6" s="596"/>
      <c r="H6" s="596"/>
      <c r="I6" s="596"/>
      <c r="J6" s="596"/>
      <c r="K6" s="596"/>
      <c r="L6" s="596">
        <f t="shared" ref="L6:L29" si="0">SUM(H6:K6)</f>
        <v>0</v>
      </c>
      <c r="M6" s="596">
        <f t="shared" ref="M6:M29" si="1">E6-D6</f>
        <v>0</v>
      </c>
      <c r="N6" s="596"/>
      <c r="P6" s="100"/>
    </row>
    <row r="7" ht="14.25" spans="1:18">
      <c r="A7" s="594">
        <v>3</v>
      </c>
      <c r="B7" s="595"/>
      <c r="C7" s="595"/>
      <c r="D7" s="596"/>
      <c r="E7" s="596"/>
      <c r="F7" s="596"/>
      <c r="G7" s="596"/>
      <c r="H7" s="596"/>
      <c r="I7" s="596"/>
      <c r="J7" s="596"/>
      <c r="K7" s="596"/>
      <c r="L7" s="596">
        <f t="shared" si="0"/>
        <v>0</v>
      </c>
      <c r="M7" s="596">
        <f t="shared" si="1"/>
        <v>0</v>
      </c>
      <c r="N7" s="596"/>
      <c r="P7" s="100"/>
      <c r="Q7" s="48"/>
      <c r="R7" s="48"/>
    </row>
    <row r="8" ht="14.25" spans="1:18">
      <c r="A8" s="594">
        <v>4</v>
      </c>
      <c r="B8" s="595"/>
      <c r="C8" s="595"/>
      <c r="D8" s="596"/>
      <c r="E8" s="596"/>
      <c r="F8" s="596"/>
      <c r="G8" s="596"/>
      <c r="H8" s="596"/>
      <c r="I8" s="596"/>
      <c r="J8" s="596"/>
      <c r="K8" s="596"/>
      <c r="L8" s="596">
        <f t="shared" si="0"/>
        <v>0</v>
      </c>
      <c r="M8" s="596">
        <f t="shared" si="1"/>
        <v>0</v>
      </c>
      <c r="N8" s="596"/>
      <c r="P8" s="100"/>
      <c r="Q8" s="93"/>
      <c r="R8" s="48"/>
    </row>
    <row r="9" ht="14.25" spans="1:18">
      <c r="A9" s="594">
        <v>5</v>
      </c>
      <c r="B9" s="595"/>
      <c r="C9" s="595"/>
      <c r="D9" s="596"/>
      <c r="E9" s="596"/>
      <c r="F9" s="596"/>
      <c r="G9" s="596"/>
      <c r="H9" s="596"/>
      <c r="I9" s="596"/>
      <c r="J9" s="596"/>
      <c r="K9" s="596"/>
      <c r="L9" s="596">
        <f t="shared" si="0"/>
        <v>0</v>
      </c>
      <c r="M9" s="596">
        <f t="shared" si="1"/>
        <v>0</v>
      </c>
      <c r="N9" s="596"/>
      <c r="P9" s="100"/>
      <c r="Q9" s="94"/>
      <c r="R9" s="48"/>
    </row>
    <row r="10" ht="14.25" spans="1:18">
      <c r="A10" s="594">
        <v>6</v>
      </c>
      <c r="B10" s="595"/>
      <c r="C10" s="595"/>
      <c r="D10" s="596"/>
      <c r="E10" s="596"/>
      <c r="F10" s="596"/>
      <c r="G10" s="596"/>
      <c r="H10" s="596"/>
      <c r="I10" s="596"/>
      <c r="J10" s="596"/>
      <c r="K10" s="596"/>
      <c r="L10" s="596">
        <f t="shared" si="0"/>
        <v>0</v>
      </c>
      <c r="M10" s="596">
        <f t="shared" si="1"/>
        <v>0</v>
      </c>
      <c r="N10" s="596"/>
      <c r="P10" s="100"/>
      <c r="Q10" s="95"/>
      <c r="R10" s="48"/>
    </row>
    <row r="11" ht="14.25" spans="1:18">
      <c r="A11" s="594">
        <v>7</v>
      </c>
      <c r="B11" s="595"/>
      <c r="C11" s="595"/>
      <c r="D11" s="596"/>
      <c r="E11" s="596"/>
      <c r="F11" s="596"/>
      <c r="G11" s="596"/>
      <c r="H11" s="596"/>
      <c r="I11" s="596"/>
      <c r="J11" s="596"/>
      <c r="K11" s="596"/>
      <c r="L11" s="596">
        <f t="shared" si="0"/>
        <v>0</v>
      </c>
      <c r="M11" s="596">
        <f t="shared" si="1"/>
        <v>0</v>
      </c>
      <c r="N11" s="596"/>
      <c r="P11" s="100"/>
      <c r="Q11" s="48"/>
      <c r="R11" s="48"/>
    </row>
    <row r="12" ht="14.25" spans="1:18">
      <c r="A12" s="594">
        <v>8</v>
      </c>
      <c r="B12" s="595"/>
      <c r="C12" s="595"/>
      <c r="D12" s="596"/>
      <c r="E12" s="596"/>
      <c r="F12" s="596"/>
      <c r="G12" s="596"/>
      <c r="H12" s="596"/>
      <c r="I12" s="596"/>
      <c r="J12" s="596"/>
      <c r="K12" s="596"/>
      <c r="L12" s="596">
        <f t="shared" si="0"/>
        <v>0</v>
      </c>
      <c r="M12" s="596">
        <f t="shared" si="1"/>
        <v>0</v>
      </c>
      <c r="N12" s="596"/>
      <c r="P12" s="100"/>
      <c r="Q12" s="48"/>
      <c r="R12" s="48"/>
    </row>
    <row r="13" ht="14.25" spans="1:14">
      <c r="A13" s="594">
        <v>9</v>
      </c>
      <c r="B13" s="595"/>
      <c r="C13" s="595"/>
      <c r="D13" s="596"/>
      <c r="E13" s="596"/>
      <c r="F13" s="596"/>
      <c r="G13" s="596"/>
      <c r="H13" s="596"/>
      <c r="I13" s="596"/>
      <c r="J13" s="596"/>
      <c r="K13" s="596"/>
      <c r="L13" s="596">
        <f t="shared" si="0"/>
        <v>0</v>
      </c>
      <c r="M13" s="596">
        <f t="shared" si="1"/>
        <v>0</v>
      </c>
      <c r="N13" s="596"/>
    </row>
    <row r="14" ht="14.25" spans="1:14">
      <c r="A14" s="594">
        <v>10</v>
      </c>
      <c r="B14" s="595"/>
      <c r="C14" s="595"/>
      <c r="D14" s="596"/>
      <c r="E14" s="596"/>
      <c r="F14" s="596"/>
      <c r="G14" s="596"/>
      <c r="H14" s="596"/>
      <c r="I14" s="596"/>
      <c r="J14" s="596"/>
      <c r="K14" s="596"/>
      <c r="L14" s="596">
        <f t="shared" si="0"/>
        <v>0</v>
      </c>
      <c r="M14" s="596">
        <f t="shared" si="1"/>
        <v>0</v>
      </c>
      <c r="N14" s="596"/>
    </row>
    <row r="15" ht="14.25" spans="1:14">
      <c r="A15" s="594">
        <v>11</v>
      </c>
      <c r="B15" s="595"/>
      <c r="C15" s="595"/>
      <c r="D15" s="596"/>
      <c r="E15" s="596"/>
      <c r="F15" s="596"/>
      <c r="G15" s="596"/>
      <c r="H15" s="596"/>
      <c r="I15" s="596"/>
      <c r="J15" s="596"/>
      <c r="K15" s="596"/>
      <c r="L15" s="596">
        <f t="shared" si="0"/>
        <v>0</v>
      </c>
      <c r="M15" s="596">
        <f t="shared" si="1"/>
        <v>0</v>
      </c>
      <c r="N15" s="596"/>
    </row>
    <row r="16" ht="14.25" spans="1:14">
      <c r="A16" s="594">
        <v>12</v>
      </c>
      <c r="B16" s="595"/>
      <c r="C16" s="595"/>
      <c r="D16" s="596"/>
      <c r="E16" s="596"/>
      <c r="F16" s="596"/>
      <c r="G16" s="596"/>
      <c r="H16" s="596"/>
      <c r="I16" s="596"/>
      <c r="J16" s="596"/>
      <c r="K16" s="596"/>
      <c r="L16" s="596">
        <f t="shared" si="0"/>
        <v>0</v>
      </c>
      <c r="M16" s="596">
        <f t="shared" si="1"/>
        <v>0</v>
      </c>
      <c r="N16" s="596"/>
    </row>
    <row r="17" ht="14.25" spans="1:14">
      <c r="A17" s="594">
        <v>13</v>
      </c>
      <c r="B17" s="595"/>
      <c r="C17" s="595"/>
      <c r="D17" s="596"/>
      <c r="E17" s="596"/>
      <c r="F17" s="596"/>
      <c r="G17" s="596"/>
      <c r="H17" s="596"/>
      <c r="I17" s="596"/>
      <c r="J17" s="596"/>
      <c r="K17" s="596"/>
      <c r="L17" s="596">
        <f t="shared" si="0"/>
        <v>0</v>
      </c>
      <c r="M17" s="596">
        <f t="shared" si="1"/>
        <v>0</v>
      </c>
      <c r="N17" s="596"/>
    </row>
    <row r="18" ht="14.25" spans="1:14">
      <c r="A18" s="594">
        <v>14</v>
      </c>
      <c r="B18" s="595"/>
      <c r="C18" s="595"/>
      <c r="D18" s="596"/>
      <c r="E18" s="596"/>
      <c r="F18" s="596"/>
      <c r="G18" s="596"/>
      <c r="H18" s="596"/>
      <c r="I18" s="596"/>
      <c r="J18" s="596"/>
      <c r="K18" s="596"/>
      <c r="L18" s="596">
        <f t="shared" si="0"/>
        <v>0</v>
      </c>
      <c r="M18" s="596">
        <f t="shared" si="1"/>
        <v>0</v>
      </c>
      <c r="N18" s="596"/>
    </row>
    <row r="19" ht="14.25" spans="1:14">
      <c r="A19" s="594">
        <v>15</v>
      </c>
      <c r="B19" s="595"/>
      <c r="C19" s="595"/>
      <c r="D19" s="596"/>
      <c r="E19" s="596"/>
      <c r="F19" s="596"/>
      <c r="G19" s="596"/>
      <c r="H19" s="596"/>
      <c r="I19" s="596"/>
      <c r="J19" s="596"/>
      <c r="K19" s="596"/>
      <c r="L19" s="596">
        <f t="shared" si="0"/>
        <v>0</v>
      </c>
      <c r="M19" s="596">
        <f t="shared" si="1"/>
        <v>0</v>
      </c>
      <c r="N19" s="596"/>
    </row>
    <row r="20" ht="14.25" spans="1:14">
      <c r="A20" s="594">
        <v>16</v>
      </c>
      <c r="B20" s="595"/>
      <c r="C20" s="595"/>
      <c r="D20" s="596"/>
      <c r="E20" s="596"/>
      <c r="F20" s="596"/>
      <c r="G20" s="596"/>
      <c r="H20" s="596"/>
      <c r="I20" s="596"/>
      <c r="J20" s="596"/>
      <c r="K20" s="596"/>
      <c r="L20" s="596">
        <f t="shared" si="0"/>
        <v>0</v>
      </c>
      <c r="M20" s="596">
        <f t="shared" si="1"/>
        <v>0</v>
      </c>
      <c r="N20" s="596"/>
    </row>
    <row r="21" ht="14.25" spans="1:14">
      <c r="A21" s="594">
        <v>17</v>
      </c>
      <c r="B21" s="596"/>
      <c r="C21" s="596"/>
      <c r="D21" s="596"/>
      <c r="E21" s="596"/>
      <c r="F21" s="596"/>
      <c r="G21" s="596"/>
      <c r="H21" s="596"/>
      <c r="I21" s="596"/>
      <c r="J21" s="596"/>
      <c r="K21" s="596"/>
      <c r="L21" s="596">
        <f t="shared" si="0"/>
        <v>0</v>
      </c>
      <c r="M21" s="596">
        <f t="shared" si="1"/>
        <v>0</v>
      </c>
      <c r="N21" s="596"/>
    </row>
    <row r="22" ht="14.25" spans="1:14">
      <c r="A22" s="594">
        <v>18</v>
      </c>
      <c r="B22" s="596"/>
      <c r="C22" s="596"/>
      <c r="D22" s="596"/>
      <c r="E22" s="596"/>
      <c r="F22" s="596"/>
      <c r="G22" s="596"/>
      <c r="H22" s="596"/>
      <c r="I22" s="596"/>
      <c r="J22" s="596"/>
      <c r="K22" s="596"/>
      <c r="L22" s="596">
        <f t="shared" si="0"/>
        <v>0</v>
      </c>
      <c r="M22" s="596">
        <f t="shared" si="1"/>
        <v>0</v>
      </c>
      <c r="N22" s="596"/>
    </row>
    <row r="23" ht="14.25" spans="1:14">
      <c r="A23" s="594">
        <v>19</v>
      </c>
      <c r="B23" s="596"/>
      <c r="C23" s="596"/>
      <c r="D23" s="596"/>
      <c r="E23" s="596"/>
      <c r="F23" s="596"/>
      <c r="G23" s="596"/>
      <c r="H23" s="596"/>
      <c r="I23" s="596"/>
      <c r="J23" s="596"/>
      <c r="K23" s="596"/>
      <c r="L23" s="596">
        <f t="shared" si="0"/>
        <v>0</v>
      </c>
      <c r="M23" s="596">
        <f t="shared" si="1"/>
        <v>0</v>
      </c>
      <c r="N23" s="596"/>
    </row>
    <row r="24" ht="14.25" spans="1:14">
      <c r="A24" s="594">
        <v>20</v>
      </c>
      <c r="B24" s="596"/>
      <c r="C24" s="596"/>
      <c r="D24" s="528"/>
      <c r="E24" s="528"/>
      <c r="F24" s="596"/>
      <c r="G24" s="596"/>
      <c r="H24" s="596"/>
      <c r="I24" s="596"/>
      <c r="J24" s="596"/>
      <c r="K24" s="596"/>
      <c r="L24" s="596">
        <f t="shared" si="0"/>
        <v>0</v>
      </c>
      <c r="M24" s="596">
        <f t="shared" si="1"/>
        <v>0</v>
      </c>
      <c r="N24" s="596"/>
    </row>
    <row r="25" ht="14.25" spans="1:14">
      <c r="A25" s="594">
        <v>21</v>
      </c>
      <c r="B25" s="596"/>
      <c r="C25" s="596"/>
      <c r="D25" s="596"/>
      <c r="E25" s="596"/>
      <c r="F25" s="596"/>
      <c r="G25" s="596"/>
      <c r="H25" s="596"/>
      <c r="I25" s="596"/>
      <c r="J25" s="596"/>
      <c r="K25" s="596"/>
      <c r="L25" s="596">
        <f t="shared" si="0"/>
        <v>0</v>
      </c>
      <c r="M25" s="596">
        <f t="shared" si="1"/>
        <v>0</v>
      </c>
      <c r="N25" s="596"/>
    </row>
    <row r="26" ht="14.25" spans="1:14">
      <c r="A26" s="594">
        <v>22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>
        <f t="shared" si="0"/>
        <v>0</v>
      </c>
      <c r="M26" s="596">
        <f t="shared" si="1"/>
        <v>0</v>
      </c>
      <c r="N26" s="596"/>
    </row>
    <row r="27" ht="14.25" spans="1:14">
      <c r="A27" s="594">
        <v>23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>
        <f t="shared" si="0"/>
        <v>0</v>
      </c>
      <c r="M27" s="596">
        <f t="shared" si="1"/>
        <v>0</v>
      </c>
      <c r="N27" s="596"/>
    </row>
    <row r="28" ht="14.25" spans="1:14">
      <c r="A28" s="594">
        <v>24</v>
      </c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>
        <f t="shared" si="0"/>
        <v>0</v>
      </c>
      <c r="M28" s="596">
        <f t="shared" si="1"/>
        <v>0</v>
      </c>
      <c r="N28" s="596"/>
    </row>
    <row r="29" ht="14.25" spans="1:14">
      <c r="A29" s="594">
        <v>25</v>
      </c>
      <c r="B29" s="596"/>
      <c r="C29" s="596"/>
      <c r="D29" s="596"/>
      <c r="E29" s="596"/>
      <c r="F29" s="596"/>
      <c r="G29" s="596"/>
      <c r="H29" s="596"/>
      <c r="I29" s="596"/>
      <c r="J29" s="596"/>
      <c r="K29" s="596"/>
      <c r="L29" s="596">
        <f t="shared" si="0"/>
        <v>0</v>
      </c>
      <c r="M29" s="596">
        <f t="shared" si="1"/>
        <v>0</v>
      </c>
      <c r="N29" s="596"/>
    </row>
    <row r="30" s="28" customFormat="1" ht="14.25" spans="1:14">
      <c r="A30" s="594" t="s">
        <v>171</v>
      </c>
      <c r="B30" s="594"/>
      <c r="C30" s="594"/>
      <c r="D30" s="596">
        <f>SUM(D5:D29)</f>
        <v>0</v>
      </c>
      <c r="E30" s="596">
        <f>SUM(E5:E29)</f>
        <v>0</v>
      </c>
      <c r="F30" s="596">
        <f t="shared" ref="F30:M30" si="2">SUM(F5:F29)</f>
        <v>0</v>
      </c>
      <c r="G30" s="596">
        <f t="shared" si="2"/>
        <v>0</v>
      </c>
      <c r="H30" s="596">
        <f t="shared" si="2"/>
        <v>0</v>
      </c>
      <c r="I30" s="596">
        <f t="shared" si="2"/>
        <v>0</v>
      </c>
      <c r="J30" s="596">
        <f t="shared" si="2"/>
        <v>0</v>
      </c>
      <c r="K30" s="596">
        <f t="shared" si="2"/>
        <v>0</v>
      </c>
      <c r="L30" s="596">
        <f t="shared" si="2"/>
        <v>0</v>
      </c>
      <c r="M30" s="596">
        <f t="shared" si="2"/>
        <v>0</v>
      </c>
      <c r="N30" s="596"/>
    </row>
    <row r="31" s="28" customFormat="1" ht="14.25" spans="1:14">
      <c r="A31" s="597"/>
      <c r="B31" s="597"/>
      <c r="C31" s="597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</row>
    <row r="32" s="28" customFormat="1" ht="14.25" spans="1:20">
      <c r="A32" s="581" t="str">
        <f>封面!A9</f>
        <v>单位财务负责人：***</v>
      </c>
      <c r="B32" s="581"/>
      <c r="C32" s="598" t="str">
        <f>封面!A11</f>
        <v>会计审核人：***</v>
      </c>
      <c r="D32" s="598"/>
      <c r="E32" s="598" t="s">
        <v>148</v>
      </c>
      <c r="F32" s="32"/>
      <c r="G32" s="582" t="s">
        <v>172</v>
      </c>
      <c r="H32" s="582"/>
      <c r="I32" s="582"/>
      <c r="J32" s="582" t="s">
        <v>148</v>
      </c>
      <c r="K32" s="32"/>
      <c r="L32" s="32"/>
      <c r="M32" s="32"/>
      <c r="N32" s="583" t="s">
        <v>173</v>
      </c>
      <c r="O32" s="583"/>
      <c r="P32" s="583"/>
      <c r="Q32" s="583"/>
      <c r="R32" s="583"/>
      <c r="S32" s="583"/>
      <c r="T32" s="583"/>
    </row>
    <row r="33" spans="1:14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</row>
    <row r="35" spans="10:10">
      <c r="J35" s="602"/>
    </row>
    <row r="36" spans="10:10">
      <c r="J36" s="602"/>
    </row>
    <row r="37" ht="20.25" spans="10:10">
      <c r="J37" s="603"/>
    </row>
    <row r="38" spans="10:10">
      <c r="J38" s="602"/>
    </row>
    <row r="39" spans="10:10">
      <c r="J39" s="602"/>
    </row>
    <row r="40" spans="10:10">
      <c r="J40" s="602"/>
    </row>
    <row r="41" spans="10:10">
      <c r="J41" s="602"/>
    </row>
    <row r="42" spans="10:10">
      <c r="J42" s="602"/>
    </row>
    <row r="43" spans="10:10">
      <c r="J43" s="602"/>
    </row>
  </sheetData>
  <mergeCells count="13">
    <mergeCell ref="A1:N1"/>
    <mergeCell ref="A2:B2"/>
    <mergeCell ref="G2:N2"/>
    <mergeCell ref="F3:G3"/>
    <mergeCell ref="H3:L3"/>
    <mergeCell ref="A30:B30"/>
    <mergeCell ref="A32:B32"/>
    <mergeCell ref="A3:A4"/>
    <mergeCell ref="B3:B4"/>
    <mergeCell ref="C3:C4"/>
    <mergeCell ref="D3:D4"/>
    <mergeCell ref="M3:M4"/>
    <mergeCell ref="N3:N4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pane ySplit="3" topLeftCell="A4" activePane="bottomLeft" state="frozen"/>
      <selection/>
      <selection pane="bottomLeft" activeCell="F14" sqref="F14"/>
    </sheetView>
  </sheetViews>
  <sheetFormatPr defaultColWidth="9" defaultRowHeight="13.5"/>
  <cols>
    <col min="1" max="1" width="7.25" customWidth="1"/>
    <col min="2" max="2" width="19.125" customWidth="1"/>
    <col min="3" max="3" width="10" customWidth="1"/>
    <col min="4" max="4" width="7.25" customWidth="1"/>
    <col min="5" max="5" width="16.125" customWidth="1"/>
    <col min="6" max="6" width="10" customWidth="1"/>
    <col min="7" max="7" width="13" customWidth="1"/>
    <col min="8" max="8" width="19.125" customWidth="1"/>
    <col min="9" max="9" width="13" customWidth="1"/>
    <col min="10" max="11" width="10" customWidth="1"/>
  </cols>
  <sheetData>
    <row r="1" ht="49.5" customHeight="1" spans="1:11">
      <c r="A1" s="29" t="s">
        <v>174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ht="14.25" spans="1:11">
      <c r="A2" s="85" t="str">
        <f>封面!A5</f>
        <v>单位名称：*****</v>
      </c>
      <c r="B2" s="85"/>
      <c r="C2" s="32"/>
      <c r="D2" s="33"/>
      <c r="E2" s="28"/>
      <c r="F2" s="34" t="str">
        <f>封面!A6</f>
        <v>清查基准日：年 月 日</v>
      </c>
      <c r="G2" s="34"/>
      <c r="H2" s="34"/>
      <c r="I2" s="34"/>
      <c r="J2" s="34"/>
      <c r="K2" s="34" t="s">
        <v>175</v>
      </c>
    </row>
    <row r="3" ht="14.25" spans="1:11">
      <c r="A3" s="580" t="s">
        <v>10</v>
      </c>
      <c r="B3" s="580" t="s">
        <v>176</v>
      </c>
      <c r="C3" s="580" t="s">
        <v>142</v>
      </c>
      <c r="D3" s="580" t="s">
        <v>177</v>
      </c>
      <c r="E3" s="580" t="s">
        <v>178</v>
      </c>
      <c r="F3" s="580" t="s">
        <v>179</v>
      </c>
      <c r="G3" s="580" t="s">
        <v>180</v>
      </c>
      <c r="H3" s="580" t="s">
        <v>181</v>
      </c>
      <c r="I3" s="580" t="s">
        <v>182</v>
      </c>
      <c r="J3" s="580" t="s">
        <v>183</v>
      </c>
      <c r="K3" s="580" t="s">
        <v>76</v>
      </c>
    </row>
    <row r="4" ht="20.25" spans="1:12">
      <c r="A4" s="585">
        <v>1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100"/>
    </row>
    <row r="5" ht="20.25" spans="1:14">
      <c r="A5" s="585">
        <v>2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100"/>
      <c r="M5" s="48"/>
      <c r="N5" s="48"/>
    </row>
    <row r="6" ht="20.25" spans="1:14">
      <c r="A6" s="585">
        <v>3</v>
      </c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100"/>
      <c r="M6" s="93"/>
      <c r="N6" s="48"/>
    </row>
    <row r="7" ht="20.25" spans="1:14">
      <c r="A7" s="585">
        <v>4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100"/>
      <c r="M7" s="94"/>
      <c r="N7" s="48"/>
    </row>
    <row r="8" ht="20.25" spans="1:14">
      <c r="A8" s="585">
        <v>5</v>
      </c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100"/>
      <c r="M8" s="95"/>
      <c r="N8" s="48"/>
    </row>
    <row r="9" ht="20.25" spans="1:14">
      <c r="A9" s="585">
        <v>6</v>
      </c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100"/>
      <c r="M9" s="48"/>
      <c r="N9" s="48"/>
    </row>
    <row r="10" ht="20.25" spans="1:14">
      <c r="A10" s="585">
        <v>7</v>
      </c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100"/>
      <c r="M10" s="48"/>
      <c r="N10" s="48"/>
    </row>
    <row r="11" ht="20.25" spans="1:11">
      <c r="A11" s="585">
        <v>8</v>
      </c>
      <c r="B11" s="586"/>
      <c r="C11" s="586"/>
      <c r="D11" s="586"/>
      <c r="E11" s="586"/>
      <c r="F11" s="586"/>
      <c r="G11" s="586"/>
      <c r="H11" s="586"/>
      <c r="I11" s="586"/>
      <c r="J11" s="586"/>
      <c r="K11" s="586"/>
    </row>
    <row r="12" ht="20.25" spans="1:11">
      <c r="A12" s="585">
        <v>9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</row>
    <row r="13" ht="20.25" spans="1:11">
      <c r="A13" s="585">
        <v>10</v>
      </c>
      <c r="B13" s="586"/>
      <c r="C13" s="586"/>
      <c r="D13" s="586"/>
      <c r="E13" s="586"/>
      <c r="F13" s="586"/>
      <c r="G13" s="586"/>
      <c r="H13" s="586"/>
      <c r="I13" s="586"/>
      <c r="J13" s="586"/>
      <c r="K13" s="586"/>
    </row>
    <row r="14" ht="20.25" spans="1:11">
      <c r="A14" s="585">
        <v>11</v>
      </c>
      <c r="B14" s="586"/>
      <c r="C14" s="586"/>
      <c r="D14" s="586"/>
      <c r="E14" s="586"/>
      <c r="F14" s="586"/>
      <c r="G14" s="586"/>
      <c r="H14" s="586"/>
      <c r="I14" s="586"/>
      <c r="J14" s="586"/>
      <c r="K14" s="586"/>
    </row>
    <row r="17" s="28" customFormat="1" ht="14.25" spans="1:11">
      <c r="A17" s="581" t="str">
        <f>封面!A9</f>
        <v>单位财务负责人：***</v>
      </c>
      <c r="B17" s="581"/>
      <c r="C17" s="32"/>
      <c r="D17" s="32"/>
      <c r="E17" s="582" t="str">
        <f>封面!A11</f>
        <v>会计审核人：***</v>
      </c>
      <c r="F17" s="582"/>
      <c r="G17" s="582"/>
      <c r="H17" s="582" t="s">
        <v>148</v>
      </c>
      <c r="I17" s="32"/>
      <c r="J17" s="32"/>
      <c r="K17" s="583" t="s">
        <v>173</v>
      </c>
    </row>
  </sheetData>
  <mergeCells count="3">
    <mergeCell ref="A1:K1"/>
    <mergeCell ref="A2:B2"/>
    <mergeCell ref="A17:B17"/>
  </mergeCells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workbookViewId="0">
      <pane ySplit="3" topLeftCell="A4" activePane="bottomLeft" state="frozen"/>
      <selection/>
      <selection pane="bottomLeft" activeCell="K27" sqref="K27"/>
    </sheetView>
  </sheetViews>
  <sheetFormatPr defaultColWidth="9" defaultRowHeight="13.5"/>
  <cols>
    <col min="1" max="1" width="7.25" customWidth="1"/>
    <col min="2" max="2" width="15" customWidth="1"/>
    <col min="3" max="3" width="13" customWidth="1"/>
    <col min="4" max="4" width="19.125" customWidth="1"/>
    <col min="5" max="5" width="13" customWidth="1"/>
    <col min="6" max="6" width="19.125" customWidth="1"/>
    <col min="7" max="7" width="13" customWidth="1"/>
    <col min="8" max="8" width="17.625" customWidth="1"/>
    <col min="9" max="9" width="7.25" customWidth="1"/>
  </cols>
  <sheetData>
    <row r="1" ht="20.25" spans="1:9">
      <c r="A1" s="29" t="s">
        <v>184</v>
      </c>
      <c r="B1" s="29"/>
      <c r="C1" s="29"/>
      <c r="D1" s="29"/>
      <c r="E1" s="29"/>
      <c r="F1" s="29"/>
      <c r="G1" s="29"/>
      <c r="H1" s="29"/>
      <c r="I1" s="29"/>
    </row>
    <row r="2" s="28" customFormat="1" ht="39" customHeight="1" spans="1:11">
      <c r="A2" s="85" t="str">
        <f>封面!A5</f>
        <v>单位名称：*****</v>
      </c>
      <c r="B2" s="85"/>
      <c r="C2" s="32"/>
      <c r="D2" s="33"/>
      <c r="E2" s="41" t="str">
        <f>封面!A6</f>
        <v>清查基准日：年 月 日</v>
      </c>
      <c r="F2" s="34"/>
      <c r="G2" s="34"/>
      <c r="H2" s="579" t="s">
        <v>175</v>
      </c>
      <c r="I2" s="579"/>
      <c r="J2" s="34"/>
      <c r="K2" s="34"/>
    </row>
    <row r="3" s="28" customFormat="1" ht="21.75" customHeight="1" spans="1:9">
      <c r="A3" s="580" t="s">
        <v>10</v>
      </c>
      <c r="B3" s="580" t="s">
        <v>185</v>
      </c>
      <c r="C3" s="580" t="s">
        <v>142</v>
      </c>
      <c r="D3" s="580" t="s">
        <v>186</v>
      </c>
      <c r="E3" s="580" t="s">
        <v>180</v>
      </c>
      <c r="F3" s="580" t="s">
        <v>181</v>
      </c>
      <c r="G3" s="580" t="s">
        <v>182</v>
      </c>
      <c r="H3" s="580" t="s">
        <v>183</v>
      </c>
      <c r="I3" s="580" t="s">
        <v>76</v>
      </c>
    </row>
    <row r="4" ht="14.25" spans="1:10">
      <c r="A4" s="580">
        <v>1</v>
      </c>
      <c r="B4" s="580"/>
      <c r="C4" s="580"/>
      <c r="D4" s="580"/>
      <c r="E4" s="580"/>
      <c r="F4" s="580"/>
      <c r="G4" s="580"/>
      <c r="H4" s="580"/>
      <c r="I4" s="580"/>
      <c r="J4" s="100"/>
    </row>
    <row r="5" ht="14.25" spans="1:12">
      <c r="A5" s="580">
        <v>2</v>
      </c>
      <c r="B5" s="580"/>
      <c r="C5" s="580"/>
      <c r="D5" s="580"/>
      <c r="E5" s="580"/>
      <c r="F5" s="580"/>
      <c r="G5" s="580"/>
      <c r="H5" s="580"/>
      <c r="I5" s="580"/>
      <c r="J5" s="100"/>
      <c r="K5" s="48"/>
      <c r="L5" s="48"/>
    </row>
    <row r="6" ht="14.25" spans="1:12">
      <c r="A6" s="580">
        <v>3</v>
      </c>
      <c r="B6" s="580"/>
      <c r="C6" s="580"/>
      <c r="D6" s="580"/>
      <c r="E6" s="580"/>
      <c r="F6" s="580"/>
      <c r="G6" s="580"/>
      <c r="H6" s="580"/>
      <c r="I6" s="580"/>
      <c r="J6" s="100"/>
      <c r="K6" s="93"/>
      <c r="L6" s="48"/>
    </row>
    <row r="7" ht="14.25" spans="1:12">
      <c r="A7" s="580">
        <v>4</v>
      </c>
      <c r="B7" s="580"/>
      <c r="C7" s="580"/>
      <c r="D7" s="580"/>
      <c r="E7" s="580"/>
      <c r="F7" s="580"/>
      <c r="G7" s="580"/>
      <c r="H7" s="580"/>
      <c r="I7" s="580"/>
      <c r="J7" s="100"/>
      <c r="K7" s="94"/>
      <c r="L7" s="48"/>
    </row>
    <row r="8" ht="14.25" spans="1:12">
      <c r="A8" s="580">
        <v>5</v>
      </c>
      <c r="B8" s="580"/>
      <c r="C8" s="580"/>
      <c r="D8" s="580"/>
      <c r="E8" s="580"/>
      <c r="F8" s="580"/>
      <c r="G8" s="580"/>
      <c r="H8" s="580"/>
      <c r="I8" s="580"/>
      <c r="J8" s="100"/>
      <c r="K8" s="95"/>
      <c r="L8" s="48"/>
    </row>
    <row r="9" ht="14.25" spans="1:12">
      <c r="A9" s="580">
        <v>6</v>
      </c>
      <c r="B9" s="580"/>
      <c r="C9" s="580"/>
      <c r="D9" s="580"/>
      <c r="E9" s="580"/>
      <c r="F9" s="580"/>
      <c r="G9" s="580"/>
      <c r="H9" s="580"/>
      <c r="I9" s="580"/>
      <c r="J9" s="100"/>
      <c r="K9" s="48"/>
      <c r="L9" s="48"/>
    </row>
    <row r="10" ht="14.25" spans="1:12">
      <c r="A10" s="580">
        <v>7</v>
      </c>
      <c r="B10" s="580"/>
      <c r="C10" s="580"/>
      <c r="D10" s="580"/>
      <c r="E10" s="580"/>
      <c r="F10" s="580"/>
      <c r="G10" s="580"/>
      <c r="H10" s="580"/>
      <c r="I10" s="580"/>
      <c r="J10" s="100"/>
      <c r="K10" s="48"/>
      <c r="L10" s="48"/>
    </row>
    <row r="11" ht="14.25" spans="1:9">
      <c r="A11" s="580">
        <v>8</v>
      </c>
      <c r="B11" s="580"/>
      <c r="C11" s="580"/>
      <c r="D11" s="580"/>
      <c r="E11" s="580"/>
      <c r="F11" s="580"/>
      <c r="G11" s="580"/>
      <c r="H11" s="580"/>
      <c r="I11" s="580"/>
    </row>
    <row r="12" ht="14.25" spans="1:9">
      <c r="A12" s="580">
        <v>9</v>
      </c>
      <c r="B12" s="580"/>
      <c r="C12" s="580"/>
      <c r="D12" s="580"/>
      <c r="E12" s="580"/>
      <c r="F12" s="580"/>
      <c r="G12" s="580"/>
      <c r="H12" s="580"/>
      <c r="I12" s="580"/>
    </row>
    <row r="13" ht="14.25" spans="1:9">
      <c r="A13" s="580" t="s">
        <v>187</v>
      </c>
      <c r="B13" s="580"/>
      <c r="C13" s="580"/>
      <c r="D13" s="580"/>
      <c r="E13" s="580">
        <f>SUM(E4:E12)</f>
        <v>0</v>
      </c>
      <c r="F13" s="580">
        <f>SUM(F4:F12)</f>
        <v>0</v>
      </c>
      <c r="G13" s="580"/>
      <c r="H13" s="580"/>
      <c r="I13" s="580"/>
    </row>
    <row r="14" ht="14.25" spans="1:9">
      <c r="A14" s="28"/>
      <c r="B14" s="28"/>
      <c r="C14" s="28"/>
      <c r="D14" s="28"/>
      <c r="E14" s="28"/>
      <c r="F14" s="28"/>
      <c r="G14" s="28"/>
      <c r="H14" s="28"/>
      <c r="I14" s="28"/>
    </row>
    <row r="15" ht="14.25" spans="1:9">
      <c r="A15" s="28"/>
      <c r="B15" s="28"/>
      <c r="C15" s="28"/>
      <c r="D15" s="28"/>
      <c r="E15" s="28"/>
      <c r="F15" s="28"/>
      <c r="G15" s="28"/>
      <c r="H15" s="28"/>
      <c r="I15" s="28"/>
    </row>
    <row r="16" ht="20.25" spans="1:11">
      <c r="A16" s="581" t="str">
        <f>封面!A9</f>
        <v>单位财务负责人：***</v>
      </c>
      <c r="B16" s="581"/>
      <c r="C16" s="32"/>
      <c r="D16" s="582" t="str">
        <f>封面!A11</f>
        <v>会计审核人：***</v>
      </c>
      <c r="E16" s="582"/>
      <c r="F16" s="582" t="s">
        <v>148</v>
      </c>
      <c r="G16" s="582"/>
      <c r="H16" s="582"/>
      <c r="I16" s="583" t="s">
        <v>173</v>
      </c>
      <c r="J16" s="584"/>
      <c r="K16" s="584"/>
    </row>
    <row r="17" ht="14.25" spans="1:9">
      <c r="A17" s="28"/>
      <c r="B17" s="28"/>
      <c r="C17" s="28"/>
      <c r="D17" s="28"/>
      <c r="E17" s="28"/>
      <c r="F17" s="28"/>
      <c r="G17" s="28"/>
      <c r="H17" s="28"/>
      <c r="I17" s="28"/>
    </row>
  </sheetData>
  <mergeCells count="4">
    <mergeCell ref="A1:I1"/>
    <mergeCell ref="A2:B2"/>
    <mergeCell ref="H2:I2"/>
    <mergeCell ref="A16:B16"/>
  </mergeCells>
  <pageMargins left="0.7" right="0.7" top="0.75" bottom="0.75" header="0.3" footer="0.3"/>
  <pageSetup paperSize="9" orientation="portrait" horizontalDpi="300" verticalDpi="3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0"/>
  <sheetViews>
    <sheetView workbookViewId="0">
      <selection activeCell="B39" sqref="B39"/>
    </sheetView>
  </sheetViews>
  <sheetFormatPr defaultColWidth="9" defaultRowHeight="13.5"/>
  <cols>
    <col min="1" max="1" width="9" style="3"/>
    <col min="2" max="2" width="47.125" style="4" customWidth="1"/>
  </cols>
  <sheetData>
    <row r="1" spans="1:18">
      <c r="A1" s="498" t="s">
        <v>188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</row>
    <row r="2" spans="1:18">
      <c r="A2" s="577"/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</row>
    <row r="3" spans="1:18">
      <c r="A3" s="62" t="s">
        <v>10</v>
      </c>
      <c r="B3" s="62" t="s">
        <v>189</v>
      </c>
      <c r="C3" s="62" t="s">
        <v>190</v>
      </c>
      <c r="D3" s="62"/>
      <c r="E3" s="62"/>
      <c r="F3" s="62"/>
      <c r="G3" s="62" t="s">
        <v>191</v>
      </c>
      <c r="H3" s="62"/>
      <c r="I3" s="62"/>
      <c r="J3" s="62"/>
      <c r="K3" s="62" t="s">
        <v>192</v>
      </c>
      <c r="L3" s="62"/>
      <c r="M3" s="62"/>
      <c r="N3" s="62"/>
      <c r="O3" s="62" t="s">
        <v>193</v>
      </c>
      <c r="P3" s="62"/>
      <c r="Q3" s="62"/>
      <c r="R3" s="62"/>
    </row>
    <row r="4" spans="1:18">
      <c r="A4" s="62"/>
      <c r="B4" s="62"/>
      <c r="C4" s="528" t="s">
        <v>194</v>
      </c>
      <c r="D4" s="528" t="s">
        <v>195</v>
      </c>
      <c r="E4" s="528" t="s">
        <v>196</v>
      </c>
      <c r="F4" s="528" t="s">
        <v>197</v>
      </c>
      <c r="G4" s="528" t="s">
        <v>194</v>
      </c>
      <c r="H4" s="528" t="s">
        <v>195</v>
      </c>
      <c r="I4" s="528" t="s">
        <v>196</v>
      </c>
      <c r="J4" s="528" t="s">
        <v>197</v>
      </c>
      <c r="K4" s="528" t="s">
        <v>194</v>
      </c>
      <c r="L4" s="528" t="s">
        <v>195</v>
      </c>
      <c r="M4" s="528" t="s">
        <v>196</v>
      </c>
      <c r="N4" s="528" t="s">
        <v>197</v>
      </c>
      <c r="O4" s="528" t="s">
        <v>194</v>
      </c>
      <c r="P4" s="528" t="s">
        <v>195</v>
      </c>
      <c r="Q4" s="528" t="s">
        <v>196</v>
      </c>
      <c r="R4" s="528" t="s">
        <v>197</v>
      </c>
    </row>
    <row r="5" spans="1:18">
      <c r="A5" s="62">
        <v>1</v>
      </c>
      <c r="B5" s="578" t="s">
        <v>198</v>
      </c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</row>
    <row r="6" spans="1:18">
      <c r="A6" s="62">
        <v>2</v>
      </c>
      <c r="B6" s="578" t="s">
        <v>199</v>
      </c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</row>
    <row r="7" spans="1:18">
      <c r="A7" s="62">
        <v>3</v>
      </c>
      <c r="B7" s="578" t="s">
        <v>200</v>
      </c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</row>
    <row r="8" spans="1:18">
      <c r="A8" s="62">
        <v>4</v>
      </c>
      <c r="B8" s="578" t="s">
        <v>201</v>
      </c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</row>
    <row r="9" spans="1:18">
      <c r="A9" s="62">
        <v>5</v>
      </c>
      <c r="B9" s="578" t="s">
        <v>202</v>
      </c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</row>
    <row r="10" spans="1:18">
      <c r="A10" s="62">
        <v>6</v>
      </c>
      <c r="B10" s="578" t="s">
        <v>203</v>
      </c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</row>
    <row r="11" spans="1:18">
      <c r="A11" s="62">
        <v>7</v>
      </c>
      <c r="B11" s="578" t="s">
        <v>204</v>
      </c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</row>
    <row r="12" spans="1:18">
      <c r="A12" s="62">
        <v>8</v>
      </c>
      <c r="B12" s="578" t="s">
        <v>205</v>
      </c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528"/>
    </row>
    <row r="13" spans="1:18">
      <c r="A13" s="62">
        <v>9</v>
      </c>
      <c r="B13" s="578" t="s">
        <v>206</v>
      </c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</row>
    <row r="14" spans="1:18">
      <c r="A14" s="62">
        <v>10</v>
      </c>
      <c r="B14" s="578" t="s">
        <v>207</v>
      </c>
      <c r="C14" s="528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</row>
    <row r="15" spans="1:18">
      <c r="A15" s="62">
        <v>11</v>
      </c>
      <c r="B15" s="578" t="s">
        <v>208</v>
      </c>
      <c r="C15" s="528"/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</row>
    <row r="16" spans="1:18">
      <c r="A16" s="62">
        <v>12</v>
      </c>
      <c r="B16" s="578" t="s">
        <v>209</v>
      </c>
      <c r="C16" s="528"/>
      <c r="D16" s="528"/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</row>
    <row r="17" spans="1:18">
      <c r="A17" s="62">
        <v>13</v>
      </c>
      <c r="B17" s="578" t="s">
        <v>210</v>
      </c>
      <c r="C17" s="528"/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</row>
    <row r="18" spans="1:18">
      <c r="A18" s="62">
        <v>14</v>
      </c>
      <c r="B18" s="578" t="s">
        <v>211</v>
      </c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</row>
    <row r="19" spans="1:18">
      <c r="A19" s="62">
        <v>15</v>
      </c>
      <c r="B19" s="578" t="s">
        <v>212</v>
      </c>
      <c r="C19" s="528"/>
      <c r="D19" s="528"/>
      <c r="E19" s="528"/>
      <c r="F19" s="528"/>
      <c r="G19" s="528"/>
      <c r="H19" s="528"/>
      <c r="I19" s="528"/>
      <c r="J19" s="528"/>
      <c r="K19" s="528"/>
      <c r="L19" s="528"/>
      <c r="M19" s="528"/>
      <c r="N19" s="528"/>
      <c r="O19" s="528"/>
      <c r="P19" s="528"/>
      <c r="Q19" s="528"/>
      <c r="R19" s="528"/>
    </row>
    <row r="20" spans="1:18">
      <c r="A20" s="62">
        <v>16</v>
      </c>
      <c r="B20" s="578" t="s">
        <v>213</v>
      </c>
      <c r="C20" s="528"/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</row>
  </sheetData>
  <mergeCells count="7">
    <mergeCell ref="C3:F3"/>
    <mergeCell ref="G3:J3"/>
    <mergeCell ref="K3:N3"/>
    <mergeCell ref="O3:R3"/>
    <mergeCell ref="A3:A4"/>
    <mergeCell ref="B3:B4"/>
    <mergeCell ref="A1:R2"/>
  </mergeCells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S16"/>
  <sheetViews>
    <sheetView workbookViewId="0">
      <pane ySplit="4" topLeftCell="A5" activePane="bottomLeft" state="frozen"/>
      <selection/>
      <selection pane="bottomLeft" activeCell="E33" sqref="E33"/>
    </sheetView>
  </sheetViews>
  <sheetFormatPr defaultColWidth="9" defaultRowHeight="13.5"/>
  <cols>
    <col min="2" max="2" width="24.5" customWidth="1"/>
    <col min="5" max="5" width="8.875" customWidth="1"/>
    <col min="8" max="8" width="12.875" customWidth="1"/>
    <col min="9" max="9" width="10.625" customWidth="1"/>
    <col min="10" max="10" width="10.125" customWidth="1"/>
    <col min="11" max="11" width="10.875" customWidth="1"/>
    <col min="15" max="15" width="11.875" customWidth="1"/>
  </cols>
  <sheetData>
    <row r="1" ht="34.5" customHeight="1" spans="1:15">
      <c r="A1" s="29" t="s">
        <v>214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ht="24.75" customHeight="1" spans="1:15">
      <c r="A2" s="85" t="str">
        <f>封面!A5</f>
        <v>单位名称：*****</v>
      </c>
      <c r="B2" s="28"/>
      <c r="C2" s="34"/>
      <c r="D2" s="28"/>
      <c r="E2" s="41" t="str">
        <f>封面!A6</f>
        <v>清查基准日：年 月 日</v>
      </c>
      <c r="F2" s="28"/>
      <c r="G2" s="85"/>
      <c r="H2" s="85"/>
      <c r="I2" s="85"/>
      <c r="J2" s="85" t="s">
        <v>215</v>
      </c>
      <c r="K2" s="28"/>
      <c r="L2" s="28"/>
      <c r="M2" s="28"/>
      <c r="N2" s="85" t="s">
        <v>175</v>
      </c>
      <c r="O2" s="28"/>
    </row>
    <row r="3" ht="18.75" customHeight="1" spans="1:15">
      <c r="A3" s="35" t="s">
        <v>10</v>
      </c>
      <c r="B3" s="35" t="s">
        <v>89</v>
      </c>
      <c r="C3" s="383" t="s">
        <v>190</v>
      </c>
      <c r="D3" s="384"/>
      <c r="E3" s="385"/>
      <c r="F3" s="383" t="s">
        <v>191</v>
      </c>
      <c r="G3" s="384"/>
      <c r="H3" s="385"/>
      <c r="I3" s="383" t="s">
        <v>192</v>
      </c>
      <c r="J3" s="384"/>
      <c r="K3" s="385"/>
      <c r="L3" s="42" t="s">
        <v>193</v>
      </c>
      <c r="M3" s="42"/>
      <c r="N3" s="42"/>
      <c r="O3" s="35" t="s">
        <v>76</v>
      </c>
    </row>
    <row r="4" ht="14.25" spans="1:15">
      <c r="A4" s="35">
        <v>1</v>
      </c>
      <c r="B4" s="35"/>
      <c r="C4" s="43" t="s">
        <v>194</v>
      </c>
      <c r="D4" s="43" t="s">
        <v>195</v>
      </c>
      <c r="E4" s="43" t="s">
        <v>86</v>
      </c>
      <c r="F4" s="43" t="s">
        <v>194</v>
      </c>
      <c r="G4" s="43" t="s">
        <v>195</v>
      </c>
      <c r="H4" s="43" t="s">
        <v>86</v>
      </c>
      <c r="I4" s="43" t="s">
        <v>194</v>
      </c>
      <c r="J4" s="43" t="s">
        <v>195</v>
      </c>
      <c r="K4" s="43" t="s">
        <v>86</v>
      </c>
      <c r="L4" s="43" t="s">
        <v>194</v>
      </c>
      <c r="M4" s="43" t="s">
        <v>195</v>
      </c>
      <c r="N4" s="43" t="s">
        <v>86</v>
      </c>
      <c r="O4" s="35"/>
    </row>
    <row r="5" ht="14.25" spans="1:15">
      <c r="A5" s="35">
        <v>1</v>
      </c>
      <c r="B5" s="38" t="s">
        <v>216</v>
      </c>
      <c r="C5" s="38"/>
      <c r="D5" s="386"/>
      <c r="E5" s="38"/>
      <c r="F5" s="38"/>
      <c r="G5" s="386"/>
      <c r="H5" s="38"/>
      <c r="I5" s="38">
        <f>IF((F5-C5)&gt;0,F5-C5,0)</f>
        <v>0</v>
      </c>
      <c r="J5" s="38"/>
      <c r="K5" s="38">
        <f>IF((H5-E5)&gt;0,H5-E5,0)</f>
        <v>0</v>
      </c>
      <c r="L5" s="38">
        <f>IF((F5-C5)&lt;0,F5-C5,0)</f>
        <v>0</v>
      </c>
      <c r="M5" s="38"/>
      <c r="N5" s="38">
        <f>IF((H5-E5)&lt;0,H5-E5,0)</f>
        <v>0</v>
      </c>
      <c r="O5" s="38"/>
    </row>
    <row r="6" ht="14.25" spans="1:15">
      <c r="A6" s="35">
        <v>2</v>
      </c>
      <c r="B6" s="38" t="s">
        <v>217</v>
      </c>
      <c r="C6" s="38"/>
      <c r="D6" s="386"/>
      <c r="E6" s="38"/>
      <c r="F6" s="38"/>
      <c r="G6" s="386"/>
      <c r="H6" s="38"/>
      <c r="I6" s="38">
        <f t="shared" ref="I6:I10" si="0">IF((F6-C6)&gt;0,F6-C6,0)</f>
        <v>0</v>
      </c>
      <c r="J6" s="38"/>
      <c r="K6" s="38">
        <f t="shared" ref="K6:K10" si="1">IF((H6-E6)&gt;0,H6-E6,0)</f>
        <v>0</v>
      </c>
      <c r="L6" s="38">
        <f t="shared" ref="L6:L10" si="2">IF((F6-C6)&lt;0,F6-C6,0)</f>
        <v>0</v>
      </c>
      <c r="M6" s="38"/>
      <c r="N6" s="38">
        <f t="shared" ref="N6:N10" si="3">IF((H6-E6)&lt;0,H6-E6,0)</f>
        <v>0</v>
      </c>
      <c r="O6" s="38"/>
    </row>
    <row r="7" ht="14.25" spans="1:17">
      <c r="A7" s="35">
        <v>3</v>
      </c>
      <c r="B7" s="38" t="s">
        <v>218</v>
      </c>
      <c r="C7" s="38"/>
      <c r="D7" s="386"/>
      <c r="E7" s="38"/>
      <c r="F7" s="38"/>
      <c r="G7" s="386"/>
      <c r="H7" s="38"/>
      <c r="I7" s="38">
        <f t="shared" si="0"/>
        <v>0</v>
      </c>
      <c r="J7" s="38"/>
      <c r="K7" s="38">
        <f t="shared" si="1"/>
        <v>0</v>
      </c>
      <c r="L7" s="38">
        <f t="shared" si="2"/>
        <v>0</v>
      </c>
      <c r="M7" s="38"/>
      <c r="N7" s="38">
        <f t="shared" si="3"/>
        <v>0</v>
      </c>
      <c r="O7" s="38"/>
      <c r="Q7" s="100"/>
    </row>
    <row r="8" ht="14.25" spans="1:19">
      <c r="A8" s="35">
        <v>4</v>
      </c>
      <c r="B8" s="38" t="s">
        <v>219</v>
      </c>
      <c r="C8" s="38"/>
      <c r="D8" s="386"/>
      <c r="E8" s="527"/>
      <c r="F8" s="38"/>
      <c r="G8" s="386"/>
      <c r="H8" s="527"/>
      <c r="I8" s="38">
        <f t="shared" si="0"/>
        <v>0</v>
      </c>
      <c r="J8" s="38"/>
      <c r="K8" s="38">
        <f t="shared" si="1"/>
        <v>0</v>
      </c>
      <c r="L8" s="38">
        <f t="shared" si="2"/>
        <v>0</v>
      </c>
      <c r="M8" s="38"/>
      <c r="N8" s="38">
        <f t="shared" si="3"/>
        <v>0</v>
      </c>
      <c r="O8" s="38"/>
      <c r="Q8" s="100"/>
      <c r="R8" s="48"/>
      <c r="S8" s="48"/>
    </row>
    <row r="9" ht="14.25" spans="1:15">
      <c r="A9" s="35">
        <v>5</v>
      </c>
      <c r="B9" s="38" t="s">
        <v>220</v>
      </c>
      <c r="C9" s="38"/>
      <c r="D9" s="386"/>
      <c r="E9" s="38"/>
      <c r="F9" s="38"/>
      <c r="G9" s="386"/>
      <c r="H9" s="38"/>
      <c r="I9" s="38">
        <f t="shared" si="0"/>
        <v>0</v>
      </c>
      <c r="J9" s="38"/>
      <c r="K9" s="38">
        <f t="shared" si="1"/>
        <v>0</v>
      </c>
      <c r="L9" s="38">
        <f t="shared" si="2"/>
        <v>0</v>
      </c>
      <c r="M9" s="38"/>
      <c r="N9" s="38">
        <f t="shared" si="3"/>
        <v>0</v>
      </c>
      <c r="O9" s="38"/>
    </row>
    <row r="10" ht="14.25" spans="1:15">
      <c r="A10" s="35">
        <v>6</v>
      </c>
      <c r="B10" s="38" t="s">
        <v>221</v>
      </c>
      <c r="C10" s="38"/>
      <c r="D10" s="386"/>
      <c r="E10" s="38"/>
      <c r="F10" s="38"/>
      <c r="G10" s="386"/>
      <c r="H10" s="38"/>
      <c r="I10" s="38">
        <f t="shared" si="0"/>
        <v>0</v>
      </c>
      <c r="J10" s="38"/>
      <c r="K10" s="38">
        <f t="shared" si="1"/>
        <v>0</v>
      </c>
      <c r="L10" s="38">
        <f t="shared" si="2"/>
        <v>0</v>
      </c>
      <c r="M10" s="38"/>
      <c r="N10" s="38">
        <f t="shared" si="3"/>
        <v>0</v>
      </c>
      <c r="O10" s="38"/>
    </row>
    <row r="11" ht="14.25" spans="1:15">
      <c r="A11" s="35" t="s">
        <v>187</v>
      </c>
      <c r="B11" s="38"/>
      <c r="C11" s="38">
        <f>SUM(C5:C10)</f>
        <v>0</v>
      </c>
      <c r="D11" s="38"/>
      <c r="E11" s="38">
        <f>SUM(E5:E10)</f>
        <v>0</v>
      </c>
      <c r="F11" s="38">
        <f t="shared" ref="F11:N11" si="4">SUM(F5:F10)</f>
        <v>0</v>
      </c>
      <c r="G11" s="38"/>
      <c r="H11" s="38">
        <f t="shared" si="4"/>
        <v>0</v>
      </c>
      <c r="I11" s="38">
        <f t="shared" si="4"/>
        <v>0</v>
      </c>
      <c r="J11" s="38"/>
      <c r="K11" s="38">
        <f t="shared" si="4"/>
        <v>0</v>
      </c>
      <c r="L11" s="38">
        <f t="shared" si="4"/>
        <v>0</v>
      </c>
      <c r="M11" s="38"/>
      <c r="N11" s="38">
        <f t="shared" si="4"/>
        <v>0</v>
      </c>
      <c r="O11" s="38"/>
    </row>
    <row r="12" ht="14.25" spans="1:15">
      <c r="A12" s="28" t="s">
        <v>222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ht="14.25" spans="1:1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</row>
    <row r="14" s="27" customFormat="1" ht="18.75" spans="1:15">
      <c r="A14" s="28" t="str">
        <f>封面!A8</f>
        <v>单位总经理：***</v>
      </c>
      <c r="B14" s="28"/>
      <c r="C14" s="28" t="str">
        <f>封面!A9</f>
        <v>单位财务负责人：***</v>
      </c>
      <c r="D14" s="28"/>
      <c r="E14" s="28"/>
      <c r="F14" s="28"/>
      <c r="G14" s="28" t="str">
        <f>封面!A11</f>
        <v>会计审核人：***</v>
      </c>
      <c r="H14" s="28"/>
      <c r="I14" s="28"/>
      <c r="J14" s="28" t="str">
        <f>封面!A10</f>
        <v>单位物资部门负责人：***</v>
      </c>
      <c r="K14" s="28"/>
      <c r="L14" s="28"/>
      <c r="M14" s="28"/>
      <c r="N14" s="28" t="s">
        <v>97</v>
      </c>
      <c r="O14" s="28"/>
    </row>
    <row r="15" ht="14.25" spans="1:1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</row>
    <row r="16" ht="14.25" spans="1:1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</row>
  </sheetData>
  <mergeCells count="8">
    <mergeCell ref="A1:O1"/>
    <mergeCell ref="C3:E3"/>
    <mergeCell ref="F3:H3"/>
    <mergeCell ref="I3:K3"/>
    <mergeCell ref="L3:N3"/>
    <mergeCell ref="A3:A4"/>
    <mergeCell ref="B3:B4"/>
    <mergeCell ref="O3:O4"/>
  </mergeCells>
  <pageMargins left="0.7" right="0.7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tabSelected="1" topLeftCell="A5" workbookViewId="0">
      <selection activeCell="J32" sqref="J32"/>
    </sheetView>
  </sheetViews>
  <sheetFormatPr defaultColWidth="9" defaultRowHeight="14.25"/>
  <cols>
    <col min="1" max="1" width="3.125" style="2" customWidth="1"/>
    <col min="2" max="2" width="7.5" style="2" customWidth="1"/>
    <col min="3" max="3" width="11.125" style="532" customWidth="1"/>
    <col min="4" max="4" width="12" style="532" customWidth="1"/>
    <col min="5" max="5" width="11" style="532" customWidth="1"/>
    <col min="6" max="6" width="12" style="532" customWidth="1"/>
    <col min="7" max="7" width="9.625" style="532" customWidth="1"/>
    <col min="8" max="9" width="12" style="532" customWidth="1"/>
    <col min="10" max="10" width="12.625" style="532" customWidth="1"/>
    <col min="11" max="11" width="12" style="532" customWidth="1"/>
    <col min="12" max="16384" width="9" style="2"/>
  </cols>
  <sheetData>
    <row r="1" ht="16.5" spans="1:11">
      <c r="A1" s="556" t="s">
        <v>223</v>
      </c>
      <c r="B1" s="556"/>
      <c r="C1" s="557"/>
      <c r="D1" s="557"/>
      <c r="E1" s="557"/>
      <c r="F1" s="557"/>
      <c r="G1" s="557"/>
      <c r="H1" s="557"/>
      <c r="I1" s="557"/>
      <c r="J1" s="557"/>
      <c r="K1" s="557"/>
    </row>
    <row r="2" spans="1:11">
      <c r="A2" s="558" t="s">
        <v>10</v>
      </c>
      <c r="B2" s="558" t="s">
        <v>224</v>
      </c>
      <c r="C2" s="559" t="s">
        <v>225</v>
      </c>
      <c r="D2" s="560"/>
      <c r="E2" s="559" t="s">
        <v>226</v>
      </c>
      <c r="F2" s="560"/>
      <c r="G2" s="561" t="s">
        <v>192</v>
      </c>
      <c r="H2" s="561"/>
      <c r="I2" s="562" t="s">
        <v>193</v>
      </c>
      <c r="J2" s="562"/>
      <c r="K2" s="572" t="s">
        <v>227</v>
      </c>
    </row>
    <row r="3" spans="1:11">
      <c r="A3" s="558"/>
      <c r="B3" s="558"/>
      <c r="C3" s="562" t="s">
        <v>194</v>
      </c>
      <c r="D3" s="562" t="s">
        <v>86</v>
      </c>
      <c r="E3" s="562" t="s">
        <v>194</v>
      </c>
      <c r="F3" s="562" t="s">
        <v>86</v>
      </c>
      <c r="G3" s="562" t="s">
        <v>194</v>
      </c>
      <c r="H3" s="562" t="s">
        <v>86</v>
      </c>
      <c r="I3" s="562" t="s">
        <v>194</v>
      </c>
      <c r="J3" s="562" t="s">
        <v>86</v>
      </c>
      <c r="K3" s="573"/>
    </row>
    <row r="4" ht="30" customHeight="1" spans="1:11">
      <c r="A4" s="305">
        <v>1</v>
      </c>
      <c r="B4" s="305" t="s">
        <v>228</v>
      </c>
      <c r="C4" s="563">
        <f>'存货--原材料1'!L2057</f>
        <v>3890263.7151</v>
      </c>
      <c r="D4" s="563">
        <f>'存货--原材料1'!N2057</f>
        <v>13315534.2976888</v>
      </c>
      <c r="E4" s="563">
        <f>'存货--原材料1'!O2057</f>
        <v>3852746.84</v>
      </c>
      <c r="F4" s="563">
        <v>13226613.49285</v>
      </c>
      <c r="G4" s="563">
        <f>'存货--原材料1'!R2057</f>
        <v>17510.2</v>
      </c>
      <c r="H4" s="563">
        <f>'存货--原材料1'!T2057</f>
        <v>65754.9318800001</v>
      </c>
      <c r="I4" s="563">
        <f>'存货--原材料1'!U2057</f>
        <v>-55027.0751</v>
      </c>
      <c r="J4" s="563">
        <f>'存货--原材料1'!W2057</f>
        <v>-233699.2204188</v>
      </c>
      <c r="K4" s="574">
        <f>H4+J4</f>
        <v>-167944.2885388</v>
      </c>
    </row>
    <row r="5" ht="30" customHeight="1" spans="1:11">
      <c r="A5" s="305">
        <v>2</v>
      </c>
      <c r="B5" s="305" t="s">
        <v>229</v>
      </c>
      <c r="C5" s="563">
        <f>'存货仓存-半成品2'!L498</f>
        <v>524592</v>
      </c>
      <c r="D5" s="563">
        <f>'存货仓存-半成品2'!N498</f>
        <v>1175428.8542</v>
      </c>
      <c r="E5" s="563">
        <f>'存货仓存-半成品2'!O498</f>
        <v>477982</v>
      </c>
      <c r="F5" s="563">
        <f>'存货仓存-半成品2'!Q498</f>
        <v>1046346.5101</v>
      </c>
      <c r="G5" s="563">
        <f>'存货仓存-半成品2'!R498</f>
        <v>12673</v>
      </c>
      <c r="H5" s="563">
        <f>'存货仓存-半成品2'!T498</f>
        <v>24644.3633</v>
      </c>
      <c r="I5" s="563">
        <f>'存货仓存-半成品2'!U498</f>
        <v>-59283</v>
      </c>
      <c r="J5" s="563">
        <f>'存货仓存-半成品2'!W498</f>
        <v>-153726.7074</v>
      </c>
      <c r="K5" s="574">
        <f t="shared" ref="K4:K14" si="0">H5+J5</f>
        <v>-129082.3441</v>
      </c>
    </row>
    <row r="6" ht="24" customHeight="1" spans="1:11">
      <c r="A6" s="305">
        <v>3</v>
      </c>
      <c r="B6" s="305" t="s">
        <v>230</v>
      </c>
      <c r="C6" s="563">
        <f>'存货-库存商品4'!L500</f>
        <v>121655</v>
      </c>
      <c r="D6" s="563">
        <f>'存货-库存商品4'!N500</f>
        <v>4358590.97410781</v>
      </c>
      <c r="E6" s="563">
        <f>'存货-库存商品4'!O500</f>
        <v>120868</v>
      </c>
      <c r="F6" s="563">
        <f>'存货-库存商品4'!Q500</f>
        <v>4368738.04610781</v>
      </c>
      <c r="G6" s="563">
        <f>'存货-库存商品4'!R500</f>
        <v>3217</v>
      </c>
      <c r="H6" s="563">
        <f>'存货-库存商品4'!T500</f>
        <v>63675.7986</v>
      </c>
      <c r="I6" s="563">
        <f>'存货-库存商品4'!U500</f>
        <v>-4004</v>
      </c>
      <c r="J6" s="563">
        <f>'存货-库存商品4'!W500</f>
        <v>-53528.7266</v>
      </c>
      <c r="K6" s="574">
        <f t="shared" si="0"/>
        <v>10147.072</v>
      </c>
    </row>
    <row r="7" ht="33" customHeight="1" spans="1:11">
      <c r="A7" s="320">
        <v>4</v>
      </c>
      <c r="B7" s="320" t="s">
        <v>231</v>
      </c>
      <c r="C7" s="564">
        <f>'存货-发出商品库-按客户5'!M1699</f>
        <v>935738.87</v>
      </c>
      <c r="D7" s="564">
        <f>'存货-发出商品库-按客户5'!O1699</f>
        <v>32599547.062001</v>
      </c>
      <c r="E7" s="564">
        <f>'存货-发出商品库-按客户5'!P1699</f>
        <v>1164711</v>
      </c>
      <c r="F7" s="564">
        <f>'存货-发出商品库-按客户5'!R1699</f>
        <v>32718996.7377</v>
      </c>
      <c r="G7" s="564">
        <f>'存货-发出商品库-按客户5'!S1699</f>
        <v>897169</v>
      </c>
      <c r="H7" s="564">
        <f>'存货-发出商品库-按客户5'!U1699</f>
        <v>11622485.9285</v>
      </c>
      <c r="I7" s="564">
        <f>'存货-发出商品库-按客户5'!V1699</f>
        <v>-667855.87</v>
      </c>
      <c r="J7" s="564">
        <f>'存货-发出商品库-按客户5'!X1699</f>
        <v>-11503036.252801</v>
      </c>
      <c r="K7" s="575">
        <f t="shared" si="0"/>
        <v>119449.675698983</v>
      </c>
    </row>
    <row r="8" ht="33" hidden="1" customHeight="1" spans="1:11">
      <c r="A8" s="305">
        <v>5</v>
      </c>
      <c r="B8" s="305" t="s">
        <v>232</v>
      </c>
      <c r="C8" s="563">
        <v>2172529.13</v>
      </c>
      <c r="D8" s="563">
        <f>结算仓!E1212</f>
        <v>27009029.6170989</v>
      </c>
      <c r="E8" s="563">
        <v>2172529.13</v>
      </c>
      <c r="F8" s="563">
        <v>27009029.6170989</v>
      </c>
      <c r="G8" s="565">
        <f>'存货-发出商品库-按客户5'!S1700</f>
        <v>0</v>
      </c>
      <c r="H8" s="565">
        <f>'存货-发出商品库-按客户5'!U1700</f>
        <v>0</v>
      </c>
      <c r="I8" s="565">
        <f>'存货-发出商品库-按客户5'!V1700</f>
        <v>0</v>
      </c>
      <c r="J8" s="565">
        <f>'存货-发出商品库-按客户5'!X1700</f>
        <v>0</v>
      </c>
      <c r="K8" s="574">
        <f t="shared" si="0"/>
        <v>0</v>
      </c>
    </row>
    <row r="9" ht="33" hidden="1" customHeight="1" spans="1:11">
      <c r="A9" s="305">
        <v>6</v>
      </c>
      <c r="B9" s="305" t="s">
        <v>233</v>
      </c>
      <c r="C9" s="563"/>
      <c r="D9" s="563">
        <f>'存货-在产品3'!N15</f>
        <v>1341637.99</v>
      </c>
      <c r="E9" s="563"/>
      <c r="F9" s="563">
        <f>'存货-在产品3'!Q15</f>
        <v>1341637.99</v>
      </c>
      <c r="G9" s="565">
        <f>'存货-发出商品库-按客户5'!S1701</f>
        <v>0</v>
      </c>
      <c r="H9" s="565">
        <f>'存货-发出商品库-按客户5'!U1701</f>
        <v>0</v>
      </c>
      <c r="I9" s="565">
        <f>'存货-发出商品库-按客户5'!V1701</f>
        <v>0</v>
      </c>
      <c r="J9" s="565">
        <f>'存货-发出商品库-按客户5'!X1701</f>
        <v>0</v>
      </c>
      <c r="K9" s="574">
        <f t="shared" si="0"/>
        <v>0</v>
      </c>
    </row>
    <row r="10" ht="33" hidden="1" customHeight="1" spans="1:11">
      <c r="A10" s="566">
        <v>7</v>
      </c>
      <c r="B10" s="305" t="s">
        <v>234</v>
      </c>
      <c r="C10" s="563"/>
      <c r="D10" s="563">
        <v>487073.1</v>
      </c>
      <c r="E10" s="563"/>
      <c r="F10" s="563">
        <v>487073.1</v>
      </c>
      <c r="G10" s="565">
        <f>'存货-发出商品库-按客户5'!S1702</f>
        <v>0</v>
      </c>
      <c r="H10" s="565">
        <f>'存货-发出商品库-按客户5'!U1702</f>
        <v>0</v>
      </c>
      <c r="I10" s="565">
        <f>'存货-发出商品库-按客户5'!V1702</f>
        <v>0</v>
      </c>
      <c r="J10" s="565"/>
      <c r="K10" s="574">
        <f t="shared" si="0"/>
        <v>0</v>
      </c>
    </row>
    <row r="11" ht="33" hidden="1" customHeight="1" spans="1:11">
      <c r="A11" s="566">
        <v>8</v>
      </c>
      <c r="B11" s="305" t="s">
        <v>235</v>
      </c>
      <c r="C11" s="563"/>
      <c r="D11" s="563">
        <v>342119</v>
      </c>
      <c r="E11" s="563"/>
      <c r="F11" s="563">
        <v>342119</v>
      </c>
      <c r="G11" s="565">
        <f>'存货-发出商品库-按客户5'!S1703</f>
        <v>0</v>
      </c>
      <c r="H11" s="565">
        <f>'存货-发出商品库-按客户5'!U1703</f>
        <v>0</v>
      </c>
      <c r="I11" s="565">
        <f>'存货-发出商品库-按客户5'!V1703</f>
        <v>0</v>
      </c>
      <c r="J11" s="565">
        <f>'存货-发出商品库-按客户5'!X1703</f>
        <v>0</v>
      </c>
      <c r="K11" s="574">
        <f t="shared" si="0"/>
        <v>0</v>
      </c>
    </row>
    <row r="12" ht="33" hidden="1" customHeight="1" spans="1:11">
      <c r="A12" s="566">
        <v>9</v>
      </c>
      <c r="B12" s="305" t="s">
        <v>236</v>
      </c>
      <c r="C12" s="563"/>
      <c r="D12" s="563">
        <v>-632289.55</v>
      </c>
      <c r="E12" s="563"/>
      <c r="F12" s="563">
        <v>-632289.55</v>
      </c>
      <c r="G12" s="565">
        <f>'存货-发出商品库-按客户5'!S1704</f>
        <v>0</v>
      </c>
      <c r="H12" s="565">
        <f>'存货-发出商品库-按客户5'!U1704</f>
        <v>0</v>
      </c>
      <c r="I12" s="565">
        <f>'存货-发出商品库-按客户5'!V1704</f>
        <v>0</v>
      </c>
      <c r="J12" s="565">
        <f>'存货-发出商品库-按客户5'!X1704</f>
        <v>0</v>
      </c>
      <c r="K12" s="574">
        <f t="shared" si="0"/>
        <v>0</v>
      </c>
    </row>
    <row r="13" ht="33" hidden="1" customHeight="1" spans="1:11">
      <c r="A13" s="566">
        <v>10</v>
      </c>
      <c r="B13" s="305" t="s">
        <v>237</v>
      </c>
      <c r="C13" s="563"/>
      <c r="D13" s="563">
        <v>19497.94</v>
      </c>
      <c r="E13" s="563"/>
      <c r="F13" s="563">
        <v>19497.94</v>
      </c>
      <c r="G13" s="565">
        <f>'存货-发出商品库-按客户5'!S1705</f>
        <v>0</v>
      </c>
      <c r="H13" s="565">
        <f>'存货-发出商品库-按客户5'!U1705</f>
        <v>0</v>
      </c>
      <c r="I13" s="565">
        <f>'存货-发出商品库-按客户5'!V1705</f>
        <v>0</v>
      </c>
      <c r="J13" s="565">
        <f>'存货-发出商品库-按客户5'!X1705</f>
        <v>0</v>
      </c>
      <c r="K13" s="574">
        <f t="shared" si="0"/>
        <v>0</v>
      </c>
    </row>
    <row r="14" ht="33" customHeight="1" spans="1:11">
      <c r="A14" s="567">
        <v>11</v>
      </c>
      <c r="B14" s="568" t="s">
        <v>238</v>
      </c>
      <c r="C14" s="569">
        <f>委外!L266</f>
        <v>47067</v>
      </c>
      <c r="D14" s="569">
        <f>委外!N266</f>
        <v>2131462.95675285</v>
      </c>
      <c r="E14" s="569">
        <f>委外!O266</f>
        <v>4350</v>
      </c>
      <c r="F14" s="569">
        <f>委外!Q266</f>
        <v>670364.164042</v>
      </c>
      <c r="G14" s="569">
        <f>委外!R266</f>
        <v>13688.3355</v>
      </c>
      <c r="H14" s="569">
        <f>委外!T266</f>
        <v>113383.6509223</v>
      </c>
      <c r="I14" s="569">
        <f>委外!U266</f>
        <v>-567632.2132</v>
      </c>
      <c r="J14" s="569">
        <f>委外!W266</f>
        <v>-1574482.44363315</v>
      </c>
      <c r="K14" s="576">
        <f t="shared" si="0"/>
        <v>-1461098.79271085</v>
      </c>
    </row>
    <row r="15" ht="45" customHeight="1" spans="1:11">
      <c r="A15" s="570" t="s">
        <v>187</v>
      </c>
      <c r="B15" s="571"/>
      <c r="C15" s="560">
        <f t="shared" ref="C15:K15" si="1">SUM(C4:C7)</f>
        <v>5472249.5851</v>
      </c>
      <c r="D15" s="560">
        <f t="shared" si="1"/>
        <v>51449101.1879977</v>
      </c>
      <c r="E15" s="560">
        <f t="shared" si="1"/>
        <v>5616307.84</v>
      </c>
      <c r="F15" s="560">
        <f t="shared" si="1"/>
        <v>51360694.7867578</v>
      </c>
      <c r="G15" s="560">
        <f t="shared" si="1"/>
        <v>930569.2</v>
      </c>
      <c r="H15" s="560">
        <f t="shared" si="1"/>
        <v>11776561.02228</v>
      </c>
      <c r="I15" s="560">
        <f t="shared" si="1"/>
        <v>-786169.9451</v>
      </c>
      <c r="J15" s="560">
        <f t="shared" si="1"/>
        <v>-11943990.9072198</v>
      </c>
      <c r="K15" s="560">
        <f t="shared" si="1"/>
        <v>-167429.884939817</v>
      </c>
    </row>
  </sheetData>
  <mergeCells count="9">
    <mergeCell ref="A1:K1"/>
    <mergeCell ref="C2:D2"/>
    <mergeCell ref="E2:F2"/>
    <mergeCell ref="G2:H2"/>
    <mergeCell ref="I2:J2"/>
    <mergeCell ref="A15:B15"/>
    <mergeCell ref="A2:A3"/>
    <mergeCell ref="B2:B3"/>
    <mergeCell ref="K2:K3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K2059"/>
  <sheetViews>
    <sheetView zoomScale="85" zoomScaleNormal="85" topLeftCell="I1" workbookViewId="0">
      <pane ySplit="4" topLeftCell="A1966" activePane="bottomLeft" state="frozen"/>
      <selection/>
      <selection pane="bottomLeft" activeCell="AI1908" sqref="AI1908"/>
    </sheetView>
  </sheetViews>
  <sheetFormatPr defaultColWidth="9" defaultRowHeight="13.5"/>
  <cols>
    <col min="1" max="1" width="5.375" customWidth="1"/>
    <col min="2" max="2" width="8.95833333333333" customWidth="1"/>
    <col min="3" max="3" width="14.2666666666667" customWidth="1"/>
    <col min="4" max="4" width="32.5" customWidth="1"/>
    <col min="5" max="5" width="8.375" hidden="1" customWidth="1"/>
    <col min="6" max="6" width="5.375" hidden="1" customWidth="1"/>
    <col min="7" max="7" width="5.14166666666667" hidden="1" customWidth="1"/>
    <col min="8" max="8" width="5.44166666666667" hidden="1" customWidth="1"/>
    <col min="9" max="9" width="17.65" customWidth="1"/>
    <col min="10" max="10" width="7.5" hidden="1" customWidth="1"/>
    <col min="11" max="11" width="9.55833333333333" customWidth="1"/>
    <col min="12" max="12" width="12.625" style="542" customWidth="1"/>
    <col min="13" max="13" width="13.75" style="188" customWidth="1"/>
    <col min="14" max="14" width="17.125" style="188" customWidth="1"/>
    <col min="15" max="15" width="16" style="188" customWidth="1"/>
    <col min="16" max="16" width="13.75" style="188" customWidth="1"/>
    <col min="17" max="17" width="17.05" style="188" customWidth="1"/>
    <col min="18" max="19" width="13.75" style="188" customWidth="1"/>
    <col min="20" max="20" width="12.625" style="188" customWidth="1"/>
    <col min="21" max="21" width="14.875" style="188" customWidth="1"/>
    <col min="22" max="23" width="13.75" style="188" customWidth="1"/>
    <col min="24" max="28" width="5.375" hidden="1" customWidth="1"/>
    <col min="29" max="29" width="8.375" hidden="1" customWidth="1"/>
    <col min="30" max="31" width="4.625" hidden="1" customWidth="1"/>
    <col min="32" max="33" width="12.625" hidden="1" customWidth="1"/>
    <col min="34" max="34" width="9" customWidth="1"/>
    <col min="35" max="35" width="41.475" style="3" customWidth="1"/>
    <col min="36" max="36" width="9.375" style="3" customWidth="1"/>
    <col min="37" max="37" width="12" style="3" customWidth="1"/>
  </cols>
  <sheetData>
    <row r="1" ht="34.5" customHeight="1" spans="1:32">
      <c r="A1" s="29" t="s">
        <v>239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54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29"/>
      <c r="Y1" s="29"/>
      <c r="Z1" s="29"/>
      <c r="AA1" s="29"/>
      <c r="AB1" s="29"/>
      <c r="AC1" s="29"/>
      <c r="AD1" s="29"/>
      <c r="AE1" s="29"/>
      <c r="AF1" s="29"/>
    </row>
    <row r="2" s="27" customFormat="1" ht="39" customHeight="1" spans="1:37">
      <c r="A2" s="31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544"/>
      <c r="M2" s="194"/>
      <c r="N2" s="194"/>
      <c r="O2" s="194"/>
      <c r="P2" s="194"/>
      <c r="Q2" s="194"/>
      <c r="R2" s="194"/>
      <c r="S2" s="194"/>
      <c r="T2" s="194"/>
      <c r="U2" s="308" t="s">
        <v>215</v>
      </c>
      <c r="V2" s="194"/>
      <c r="W2" s="194"/>
      <c r="X2" s="28"/>
      <c r="Y2" s="28"/>
      <c r="Z2" s="28"/>
      <c r="AA2" s="28"/>
      <c r="AB2" s="28"/>
      <c r="AC2" s="28"/>
      <c r="AD2" s="28"/>
      <c r="AE2" s="28"/>
      <c r="AF2" s="34" t="s">
        <v>175</v>
      </c>
      <c r="AG2" s="28"/>
      <c r="AH2" s="28"/>
      <c r="AI2" s="548"/>
      <c r="AJ2" s="548"/>
      <c r="AK2" s="548"/>
    </row>
    <row r="3" s="2" customFormat="1" ht="18.75" customHeight="1" spans="1:37">
      <c r="A3" s="24" t="s">
        <v>10</v>
      </c>
      <c r="B3" s="24" t="s">
        <v>240</v>
      </c>
      <c r="C3" s="24"/>
      <c r="D3" s="24" t="s">
        <v>185</v>
      </c>
      <c r="E3" s="24" t="s">
        <v>241</v>
      </c>
      <c r="F3" s="24" t="s">
        <v>242</v>
      </c>
      <c r="G3" s="24" t="s">
        <v>243</v>
      </c>
      <c r="H3" s="24" t="s">
        <v>244</v>
      </c>
      <c r="I3" s="24" t="s">
        <v>245</v>
      </c>
      <c r="J3" s="24" t="s">
        <v>246</v>
      </c>
      <c r="K3" s="24" t="s">
        <v>247</v>
      </c>
      <c r="L3" s="545" t="s">
        <v>190</v>
      </c>
      <c r="M3" s="472"/>
      <c r="N3" s="472"/>
      <c r="O3" s="472" t="s">
        <v>191</v>
      </c>
      <c r="P3" s="472"/>
      <c r="Q3" s="472"/>
      <c r="R3" s="472" t="s">
        <v>192</v>
      </c>
      <c r="S3" s="472"/>
      <c r="T3" s="472"/>
      <c r="U3" s="472" t="s">
        <v>193</v>
      </c>
      <c r="V3" s="472"/>
      <c r="W3" s="472"/>
      <c r="X3" s="447" t="s">
        <v>248</v>
      </c>
      <c r="Y3" s="447"/>
      <c r="Z3" s="447"/>
      <c r="AA3" s="447"/>
      <c r="AB3" s="447"/>
      <c r="AC3" s="447"/>
      <c r="AD3" s="447"/>
      <c r="AE3" s="447"/>
      <c r="AF3" s="24" t="s">
        <v>249</v>
      </c>
      <c r="AG3" s="481" t="s">
        <v>250</v>
      </c>
      <c r="AH3" s="24" t="s">
        <v>76</v>
      </c>
      <c r="AI3" s="24" t="s">
        <v>251</v>
      </c>
      <c r="AJ3" s="24" t="s">
        <v>252</v>
      </c>
      <c r="AK3" s="24" t="s">
        <v>253</v>
      </c>
    </row>
    <row r="4" s="2" customFormat="1" ht="14.25" spans="1:37">
      <c r="A4" s="24">
        <v>1</v>
      </c>
      <c r="B4" s="502" t="s">
        <v>254</v>
      </c>
      <c r="C4" s="502" t="s">
        <v>255</v>
      </c>
      <c r="D4" s="24"/>
      <c r="E4" s="24"/>
      <c r="F4" s="24"/>
      <c r="G4" s="24"/>
      <c r="H4" s="24"/>
      <c r="I4" s="24"/>
      <c r="J4" s="24"/>
      <c r="K4" s="24"/>
      <c r="L4" s="546" t="s">
        <v>194</v>
      </c>
      <c r="M4" s="474" t="s">
        <v>195</v>
      </c>
      <c r="N4" s="474" t="s">
        <v>86</v>
      </c>
      <c r="O4" s="474" t="s">
        <v>194</v>
      </c>
      <c r="P4" s="474" t="s">
        <v>195</v>
      </c>
      <c r="Q4" s="474" t="s">
        <v>86</v>
      </c>
      <c r="R4" s="474" t="s">
        <v>194</v>
      </c>
      <c r="S4" s="474" t="s">
        <v>195</v>
      </c>
      <c r="T4" s="474" t="s">
        <v>86</v>
      </c>
      <c r="U4" s="474" t="s">
        <v>194</v>
      </c>
      <c r="V4" s="474" t="s">
        <v>195</v>
      </c>
      <c r="W4" s="474" t="s">
        <v>86</v>
      </c>
      <c r="X4" s="447" t="s">
        <v>256</v>
      </c>
      <c r="Y4" s="447" t="s">
        <v>257</v>
      </c>
      <c r="Z4" s="447" t="s">
        <v>258</v>
      </c>
      <c r="AA4" s="447" t="s">
        <v>259</v>
      </c>
      <c r="AB4" s="447" t="s">
        <v>260</v>
      </c>
      <c r="AC4" s="447" t="s">
        <v>261</v>
      </c>
      <c r="AD4" s="450" t="s">
        <v>262</v>
      </c>
      <c r="AE4" s="450" t="s">
        <v>263</v>
      </c>
      <c r="AF4" s="24"/>
      <c r="AG4" s="481"/>
      <c r="AH4" s="24"/>
      <c r="AI4" s="24"/>
      <c r="AJ4" s="24"/>
      <c r="AK4" s="24"/>
    </row>
    <row r="5" s="2" customFormat="1" ht="14.25" spans="1:37">
      <c r="A5" s="24">
        <v>1</v>
      </c>
      <c r="B5" s="14"/>
      <c r="C5" s="749" t="s">
        <v>264</v>
      </c>
      <c r="D5" s="749" t="s">
        <v>265</v>
      </c>
      <c r="E5" s="14"/>
      <c r="F5" s="13"/>
      <c r="G5" s="24"/>
      <c r="H5" s="13"/>
      <c r="I5" s="13">
        <v>1.01</v>
      </c>
      <c r="J5" s="14"/>
      <c r="K5" s="14"/>
      <c r="L5" s="547">
        <v>568</v>
      </c>
      <c r="M5" s="72">
        <v>1.2051</v>
      </c>
      <c r="N5" s="72">
        <f t="shared" ref="N5:N68" si="0">L5*M5</f>
        <v>684.4968</v>
      </c>
      <c r="O5" s="72">
        <v>568</v>
      </c>
      <c r="P5" s="72">
        <f t="shared" ref="P5:P68" si="1">M5</f>
        <v>1.2051</v>
      </c>
      <c r="Q5" s="72">
        <f t="shared" ref="Q5:Q68" si="2">P5*O5</f>
        <v>684.4968</v>
      </c>
      <c r="R5" s="72">
        <f t="shared" ref="R5:R68" si="3">IF((O5-L5)&gt;0,O5-L5,0)</f>
        <v>0</v>
      </c>
      <c r="S5" s="72">
        <f t="shared" ref="S5:S68" si="4">M5</f>
        <v>1.2051</v>
      </c>
      <c r="T5" s="72">
        <f t="shared" ref="T5:T68" si="5">IF((Q5-N5)&gt;0,Q5-N5,0)</f>
        <v>0</v>
      </c>
      <c r="U5" s="72">
        <f t="shared" ref="U5:U68" si="6">IF((O5-L5)&lt;0,O5-L5,0)</f>
        <v>0</v>
      </c>
      <c r="V5" s="72">
        <f t="shared" ref="V5:V68" si="7">M5</f>
        <v>1.2051</v>
      </c>
      <c r="W5" s="72">
        <f t="shared" ref="W5:W68" si="8">IF((Q5-N5)&lt;0,Q5-N5,0)</f>
        <v>0</v>
      </c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24"/>
      <c r="AJ5" s="24"/>
      <c r="AK5" s="24"/>
    </row>
    <row r="6" s="2" customFormat="1" ht="14.25" spans="1:37">
      <c r="A6" s="24">
        <v>2</v>
      </c>
      <c r="B6" s="14"/>
      <c r="C6" s="749" t="s">
        <v>266</v>
      </c>
      <c r="D6" s="749" t="s">
        <v>267</v>
      </c>
      <c r="E6" s="14"/>
      <c r="F6" s="192"/>
      <c r="G6" s="24"/>
      <c r="H6" s="14"/>
      <c r="I6" s="13">
        <v>1.01</v>
      </c>
      <c r="J6" s="14"/>
      <c r="K6" s="14"/>
      <c r="L6" s="547">
        <v>110</v>
      </c>
      <c r="M6" s="72">
        <v>2.6745</v>
      </c>
      <c r="N6" s="72">
        <f t="shared" si="0"/>
        <v>294.195</v>
      </c>
      <c r="O6" s="72">
        <v>110</v>
      </c>
      <c r="P6" s="72">
        <f t="shared" si="1"/>
        <v>2.6745</v>
      </c>
      <c r="Q6" s="72">
        <f t="shared" si="2"/>
        <v>294.195</v>
      </c>
      <c r="R6" s="72">
        <f t="shared" si="3"/>
        <v>0</v>
      </c>
      <c r="S6" s="72">
        <f t="shared" si="4"/>
        <v>2.6745</v>
      </c>
      <c r="T6" s="72">
        <f t="shared" si="5"/>
        <v>0</v>
      </c>
      <c r="U6" s="72">
        <f t="shared" si="6"/>
        <v>0</v>
      </c>
      <c r="V6" s="72">
        <f t="shared" si="7"/>
        <v>2.6745</v>
      </c>
      <c r="W6" s="72">
        <f t="shared" si="8"/>
        <v>0</v>
      </c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513"/>
      <c r="AJ6" s="549"/>
      <c r="AK6" s="24"/>
    </row>
    <row r="7" s="2" customFormat="1" ht="14.25" spans="1:37">
      <c r="A7" s="24">
        <v>3</v>
      </c>
      <c r="B7" s="14"/>
      <c r="C7" s="749" t="s">
        <v>268</v>
      </c>
      <c r="D7" s="749" t="s">
        <v>269</v>
      </c>
      <c r="E7" s="14"/>
      <c r="F7" s="192"/>
      <c r="G7" s="24"/>
      <c r="H7" s="14"/>
      <c r="I7" s="13">
        <v>1.01</v>
      </c>
      <c r="J7" s="14"/>
      <c r="K7" s="14"/>
      <c r="L7" s="547">
        <v>2223</v>
      </c>
      <c r="M7" s="72">
        <v>3.67</v>
      </c>
      <c r="N7" s="72">
        <f t="shared" si="0"/>
        <v>8158.41</v>
      </c>
      <c r="O7" s="72">
        <v>2223</v>
      </c>
      <c r="P7" s="72">
        <f t="shared" si="1"/>
        <v>3.67</v>
      </c>
      <c r="Q7" s="72">
        <f t="shared" si="2"/>
        <v>8158.41</v>
      </c>
      <c r="R7" s="72">
        <f t="shared" si="3"/>
        <v>0</v>
      </c>
      <c r="S7" s="72">
        <f t="shared" si="4"/>
        <v>3.67</v>
      </c>
      <c r="T7" s="72">
        <f t="shared" si="5"/>
        <v>0</v>
      </c>
      <c r="U7" s="72">
        <f t="shared" si="6"/>
        <v>0</v>
      </c>
      <c r="V7" s="72">
        <f t="shared" si="7"/>
        <v>3.67</v>
      </c>
      <c r="W7" s="72">
        <f t="shared" si="8"/>
        <v>0</v>
      </c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24"/>
      <c r="AJ7" s="24"/>
      <c r="AK7" s="24"/>
    </row>
    <row r="8" s="2" customFormat="1" ht="14.25" spans="1:37">
      <c r="A8" s="24">
        <v>4</v>
      </c>
      <c r="B8" s="14"/>
      <c r="C8" s="749" t="s">
        <v>270</v>
      </c>
      <c r="D8" s="749" t="s">
        <v>271</v>
      </c>
      <c r="E8" s="14"/>
      <c r="F8" s="192"/>
      <c r="G8" s="24"/>
      <c r="H8" s="14"/>
      <c r="I8" s="13">
        <v>1.01</v>
      </c>
      <c r="J8" s="14"/>
      <c r="K8" s="14"/>
      <c r="L8" s="547">
        <v>2198</v>
      </c>
      <c r="M8" s="72">
        <v>3.67</v>
      </c>
      <c r="N8" s="72">
        <f t="shared" si="0"/>
        <v>8066.66</v>
      </c>
      <c r="O8" s="72">
        <v>2198</v>
      </c>
      <c r="P8" s="72">
        <f t="shared" si="1"/>
        <v>3.67</v>
      </c>
      <c r="Q8" s="72">
        <f t="shared" si="2"/>
        <v>8066.66</v>
      </c>
      <c r="R8" s="72">
        <f t="shared" si="3"/>
        <v>0</v>
      </c>
      <c r="S8" s="72">
        <f t="shared" si="4"/>
        <v>3.67</v>
      </c>
      <c r="T8" s="72">
        <f t="shared" si="5"/>
        <v>0</v>
      </c>
      <c r="U8" s="72">
        <f t="shared" si="6"/>
        <v>0</v>
      </c>
      <c r="V8" s="72">
        <f t="shared" si="7"/>
        <v>3.67</v>
      </c>
      <c r="W8" s="72">
        <f t="shared" si="8"/>
        <v>0</v>
      </c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24"/>
      <c r="AJ8" s="24"/>
      <c r="AK8" s="24"/>
    </row>
    <row r="9" s="2" customFormat="1" ht="14.25" spans="1:37">
      <c r="A9" s="24">
        <v>5</v>
      </c>
      <c r="B9" s="14"/>
      <c r="C9" s="749" t="s">
        <v>272</v>
      </c>
      <c r="D9" s="749" t="s">
        <v>273</v>
      </c>
      <c r="E9" s="14"/>
      <c r="F9" s="192"/>
      <c r="G9" s="24"/>
      <c r="H9" s="14"/>
      <c r="I9" s="13">
        <v>1.01</v>
      </c>
      <c r="J9" s="14"/>
      <c r="K9" s="14"/>
      <c r="L9" s="547">
        <v>897</v>
      </c>
      <c r="M9" s="72">
        <v>3.4793</v>
      </c>
      <c r="N9" s="72">
        <f t="shared" si="0"/>
        <v>3120.9321</v>
      </c>
      <c r="O9" s="72">
        <v>897</v>
      </c>
      <c r="P9" s="72">
        <f t="shared" si="1"/>
        <v>3.4793</v>
      </c>
      <c r="Q9" s="72">
        <f t="shared" si="2"/>
        <v>3120.9321</v>
      </c>
      <c r="R9" s="72">
        <f t="shared" si="3"/>
        <v>0</v>
      </c>
      <c r="S9" s="72">
        <f t="shared" si="4"/>
        <v>3.4793</v>
      </c>
      <c r="T9" s="72">
        <f t="shared" si="5"/>
        <v>0</v>
      </c>
      <c r="U9" s="72">
        <f t="shared" si="6"/>
        <v>0</v>
      </c>
      <c r="V9" s="72">
        <f t="shared" si="7"/>
        <v>3.4793</v>
      </c>
      <c r="W9" s="72">
        <f t="shared" si="8"/>
        <v>0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24"/>
      <c r="AJ9" s="24"/>
      <c r="AK9" s="24"/>
    </row>
    <row r="10" s="2" customFormat="1" ht="14.25" spans="1:37">
      <c r="A10" s="24">
        <v>6</v>
      </c>
      <c r="B10" s="14"/>
      <c r="C10" s="749" t="s">
        <v>274</v>
      </c>
      <c r="D10" s="749" t="s">
        <v>275</v>
      </c>
      <c r="E10" s="14"/>
      <c r="F10" s="192"/>
      <c r="G10" s="24"/>
      <c r="H10" s="14"/>
      <c r="I10" s="13">
        <v>1.01</v>
      </c>
      <c r="J10" s="14"/>
      <c r="K10" s="14"/>
      <c r="L10" s="547">
        <v>515</v>
      </c>
      <c r="M10" s="72">
        <v>3.3999</v>
      </c>
      <c r="N10" s="72">
        <f t="shared" si="0"/>
        <v>1750.9485</v>
      </c>
      <c r="O10" s="72">
        <v>515</v>
      </c>
      <c r="P10" s="72">
        <f t="shared" si="1"/>
        <v>3.3999</v>
      </c>
      <c r="Q10" s="72">
        <f t="shared" si="2"/>
        <v>1750.9485</v>
      </c>
      <c r="R10" s="72">
        <f t="shared" si="3"/>
        <v>0</v>
      </c>
      <c r="S10" s="72">
        <f t="shared" si="4"/>
        <v>3.3999</v>
      </c>
      <c r="T10" s="72">
        <f t="shared" si="5"/>
        <v>0</v>
      </c>
      <c r="U10" s="72">
        <f t="shared" si="6"/>
        <v>0</v>
      </c>
      <c r="V10" s="72">
        <f t="shared" si="7"/>
        <v>3.3999</v>
      </c>
      <c r="W10" s="72">
        <f t="shared" si="8"/>
        <v>0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24"/>
      <c r="AJ10" s="24"/>
      <c r="AK10" s="24"/>
    </row>
    <row r="11" s="2" customFormat="1" ht="14.25" spans="1:37">
      <c r="A11" s="24">
        <v>7</v>
      </c>
      <c r="B11" s="14"/>
      <c r="C11" s="749" t="s">
        <v>276</v>
      </c>
      <c r="D11" s="749" t="s">
        <v>277</v>
      </c>
      <c r="E11" s="14"/>
      <c r="F11" s="192"/>
      <c r="G11" s="24"/>
      <c r="H11" s="14"/>
      <c r="I11" s="13">
        <v>1.01</v>
      </c>
      <c r="J11" s="14"/>
      <c r="K11" s="14"/>
      <c r="L11" s="547">
        <v>4097</v>
      </c>
      <c r="M11" s="72">
        <v>3.4176</v>
      </c>
      <c r="N11" s="72">
        <f t="shared" si="0"/>
        <v>14001.9072</v>
      </c>
      <c r="O11" s="72">
        <v>4097</v>
      </c>
      <c r="P11" s="72">
        <f t="shared" si="1"/>
        <v>3.4176</v>
      </c>
      <c r="Q11" s="72">
        <f t="shared" si="2"/>
        <v>14001.9072</v>
      </c>
      <c r="R11" s="72">
        <f t="shared" si="3"/>
        <v>0</v>
      </c>
      <c r="S11" s="72">
        <f t="shared" si="4"/>
        <v>3.4176</v>
      </c>
      <c r="T11" s="72">
        <f t="shared" si="5"/>
        <v>0</v>
      </c>
      <c r="U11" s="72">
        <f t="shared" si="6"/>
        <v>0</v>
      </c>
      <c r="V11" s="72">
        <f t="shared" si="7"/>
        <v>3.4176</v>
      </c>
      <c r="W11" s="72">
        <f t="shared" si="8"/>
        <v>0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24"/>
      <c r="AJ11" s="24"/>
      <c r="AK11" s="24"/>
    </row>
    <row r="12" s="2" customFormat="1" ht="14.25" spans="1:37">
      <c r="A12" s="24">
        <v>8</v>
      </c>
      <c r="B12" s="14"/>
      <c r="C12" s="749" t="s">
        <v>278</v>
      </c>
      <c r="D12" s="749" t="s">
        <v>279</v>
      </c>
      <c r="E12" s="14"/>
      <c r="F12" s="192"/>
      <c r="G12" s="24"/>
      <c r="H12" s="14"/>
      <c r="I12" s="13">
        <v>1.01</v>
      </c>
      <c r="J12" s="14"/>
      <c r="K12" s="14"/>
      <c r="L12" s="547">
        <v>4380</v>
      </c>
      <c r="M12" s="72">
        <v>3.3984</v>
      </c>
      <c r="N12" s="72">
        <f t="shared" si="0"/>
        <v>14884.992</v>
      </c>
      <c r="O12" s="72">
        <v>4380</v>
      </c>
      <c r="P12" s="72">
        <f t="shared" si="1"/>
        <v>3.3984</v>
      </c>
      <c r="Q12" s="72">
        <f t="shared" si="2"/>
        <v>14884.992</v>
      </c>
      <c r="R12" s="72">
        <f t="shared" si="3"/>
        <v>0</v>
      </c>
      <c r="S12" s="72">
        <f t="shared" si="4"/>
        <v>3.3984</v>
      </c>
      <c r="T12" s="72">
        <f t="shared" si="5"/>
        <v>0</v>
      </c>
      <c r="U12" s="72">
        <f t="shared" si="6"/>
        <v>0</v>
      </c>
      <c r="V12" s="72">
        <f t="shared" si="7"/>
        <v>3.3984</v>
      </c>
      <c r="W12" s="72">
        <f t="shared" si="8"/>
        <v>0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24"/>
      <c r="AJ12" s="24"/>
      <c r="AK12" s="24"/>
    </row>
    <row r="13" s="2" customFormat="1" ht="14.25" spans="1:37">
      <c r="A13" s="24">
        <v>9</v>
      </c>
      <c r="B13" s="14"/>
      <c r="C13" s="749" t="s">
        <v>280</v>
      </c>
      <c r="D13" s="749" t="s">
        <v>281</v>
      </c>
      <c r="E13" s="14"/>
      <c r="F13" s="192"/>
      <c r="G13" s="24"/>
      <c r="H13" s="14"/>
      <c r="I13" s="13">
        <v>1.01</v>
      </c>
      <c r="J13" s="14"/>
      <c r="K13" s="14"/>
      <c r="L13" s="547">
        <v>22</v>
      </c>
      <c r="M13" s="72">
        <v>2.6014</v>
      </c>
      <c r="N13" s="72">
        <f t="shared" si="0"/>
        <v>57.2308</v>
      </c>
      <c r="O13" s="72">
        <v>22</v>
      </c>
      <c r="P13" s="72">
        <f t="shared" si="1"/>
        <v>2.6014</v>
      </c>
      <c r="Q13" s="72">
        <f t="shared" si="2"/>
        <v>57.2308</v>
      </c>
      <c r="R13" s="72">
        <f t="shared" si="3"/>
        <v>0</v>
      </c>
      <c r="S13" s="72">
        <f t="shared" si="4"/>
        <v>2.6014</v>
      </c>
      <c r="T13" s="72">
        <f t="shared" si="5"/>
        <v>0</v>
      </c>
      <c r="U13" s="72">
        <f t="shared" si="6"/>
        <v>0</v>
      </c>
      <c r="V13" s="72">
        <f t="shared" si="7"/>
        <v>2.6014</v>
      </c>
      <c r="W13" s="72">
        <f t="shared" si="8"/>
        <v>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24"/>
      <c r="AJ13" s="24"/>
      <c r="AK13" s="24"/>
    </row>
    <row r="14" s="2" customFormat="1" ht="14.25" spans="1:37">
      <c r="A14" s="24">
        <v>10</v>
      </c>
      <c r="B14" s="14"/>
      <c r="C14" s="749" t="s">
        <v>282</v>
      </c>
      <c r="D14" s="749" t="s">
        <v>283</v>
      </c>
      <c r="E14" s="14"/>
      <c r="F14" s="192"/>
      <c r="G14" s="24"/>
      <c r="H14" s="14"/>
      <c r="I14" s="13">
        <v>1.01</v>
      </c>
      <c r="J14" s="14"/>
      <c r="K14" s="14"/>
      <c r="L14" s="547">
        <v>2000</v>
      </c>
      <c r="M14" s="72">
        <v>3.8431</v>
      </c>
      <c r="N14" s="72">
        <f t="shared" si="0"/>
        <v>7686.2</v>
      </c>
      <c r="O14" s="72">
        <v>2000</v>
      </c>
      <c r="P14" s="72">
        <f t="shared" si="1"/>
        <v>3.8431</v>
      </c>
      <c r="Q14" s="72">
        <f t="shared" si="2"/>
        <v>7686.2</v>
      </c>
      <c r="R14" s="72">
        <f t="shared" si="3"/>
        <v>0</v>
      </c>
      <c r="S14" s="72">
        <f t="shared" si="4"/>
        <v>3.8431</v>
      </c>
      <c r="T14" s="72">
        <f t="shared" si="5"/>
        <v>0</v>
      </c>
      <c r="U14" s="72">
        <f t="shared" si="6"/>
        <v>0</v>
      </c>
      <c r="V14" s="72">
        <f t="shared" si="7"/>
        <v>3.8431</v>
      </c>
      <c r="W14" s="72">
        <f t="shared" si="8"/>
        <v>0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24"/>
      <c r="AJ14" s="24"/>
      <c r="AK14" s="24"/>
    </row>
    <row r="15" s="2" customFormat="1" ht="14.25" spans="1:37">
      <c r="A15" s="24">
        <v>11</v>
      </c>
      <c r="B15" s="14"/>
      <c r="C15" s="749" t="s">
        <v>284</v>
      </c>
      <c r="D15" s="749" t="s">
        <v>285</v>
      </c>
      <c r="E15" s="14"/>
      <c r="F15" s="192"/>
      <c r="G15" s="24"/>
      <c r="H15" s="14"/>
      <c r="I15" s="13">
        <v>1.01</v>
      </c>
      <c r="J15" s="14"/>
      <c r="K15" s="14"/>
      <c r="L15" s="547">
        <v>2211</v>
      </c>
      <c r="M15" s="72">
        <v>3.8416</v>
      </c>
      <c r="N15" s="72">
        <f t="shared" si="0"/>
        <v>8493.7776</v>
      </c>
      <c r="O15" s="72">
        <v>2211</v>
      </c>
      <c r="P15" s="72">
        <f t="shared" si="1"/>
        <v>3.8416</v>
      </c>
      <c r="Q15" s="72">
        <f t="shared" si="2"/>
        <v>8493.7776</v>
      </c>
      <c r="R15" s="72">
        <f t="shared" si="3"/>
        <v>0</v>
      </c>
      <c r="S15" s="72">
        <f t="shared" si="4"/>
        <v>3.8416</v>
      </c>
      <c r="T15" s="72">
        <f t="shared" si="5"/>
        <v>0</v>
      </c>
      <c r="U15" s="72">
        <f t="shared" si="6"/>
        <v>0</v>
      </c>
      <c r="V15" s="72">
        <f t="shared" si="7"/>
        <v>3.8416</v>
      </c>
      <c r="W15" s="72">
        <f t="shared" si="8"/>
        <v>0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24"/>
      <c r="AJ15" s="24"/>
      <c r="AK15" s="24"/>
    </row>
    <row r="16" s="2" customFormat="1" ht="14.25" spans="1:37">
      <c r="A16" s="24">
        <v>12</v>
      </c>
      <c r="B16" s="14"/>
      <c r="C16" s="749" t="s">
        <v>286</v>
      </c>
      <c r="D16" s="749" t="s">
        <v>287</v>
      </c>
      <c r="E16" s="14"/>
      <c r="F16" s="192"/>
      <c r="G16" s="24"/>
      <c r="H16" s="14"/>
      <c r="I16" s="13">
        <v>1.01</v>
      </c>
      <c r="J16" s="14"/>
      <c r="K16" s="14"/>
      <c r="L16" s="547">
        <v>3753</v>
      </c>
      <c r="M16" s="72">
        <v>4.3135</v>
      </c>
      <c r="N16" s="72">
        <f t="shared" si="0"/>
        <v>16188.5655</v>
      </c>
      <c r="O16" s="72">
        <v>3753</v>
      </c>
      <c r="P16" s="72">
        <f t="shared" si="1"/>
        <v>4.3135</v>
      </c>
      <c r="Q16" s="72">
        <f t="shared" si="2"/>
        <v>16188.5655</v>
      </c>
      <c r="R16" s="72">
        <f t="shared" si="3"/>
        <v>0</v>
      </c>
      <c r="S16" s="72">
        <f t="shared" si="4"/>
        <v>4.3135</v>
      </c>
      <c r="T16" s="72">
        <f t="shared" si="5"/>
        <v>0</v>
      </c>
      <c r="U16" s="72">
        <f t="shared" si="6"/>
        <v>0</v>
      </c>
      <c r="V16" s="72">
        <f t="shared" si="7"/>
        <v>4.3135</v>
      </c>
      <c r="W16" s="72">
        <f t="shared" si="8"/>
        <v>0</v>
      </c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513"/>
      <c r="AJ16" s="549"/>
      <c r="AK16" s="24"/>
    </row>
    <row r="17" s="2" customFormat="1" ht="14.25" spans="1:37">
      <c r="A17" s="24">
        <v>13</v>
      </c>
      <c r="B17" s="14"/>
      <c r="C17" s="749" t="s">
        <v>288</v>
      </c>
      <c r="D17" s="749" t="s">
        <v>289</v>
      </c>
      <c r="E17" s="14"/>
      <c r="F17" s="192"/>
      <c r="G17" s="24"/>
      <c r="H17" s="14"/>
      <c r="I17" s="13">
        <v>1.01</v>
      </c>
      <c r="J17" s="14"/>
      <c r="K17" s="14"/>
      <c r="L17" s="547">
        <v>5692</v>
      </c>
      <c r="M17" s="72">
        <v>4.3751</v>
      </c>
      <c r="N17" s="72">
        <f t="shared" si="0"/>
        <v>24903.0692</v>
      </c>
      <c r="O17" s="72">
        <v>5692</v>
      </c>
      <c r="P17" s="72">
        <f t="shared" si="1"/>
        <v>4.3751</v>
      </c>
      <c r="Q17" s="72">
        <f t="shared" si="2"/>
        <v>24903.0692</v>
      </c>
      <c r="R17" s="72">
        <f t="shared" si="3"/>
        <v>0</v>
      </c>
      <c r="S17" s="72">
        <f t="shared" si="4"/>
        <v>4.3751</v>
      </c>
      <c r="T17" s="72">
        <f t="shared" si="5"/>
        <v>0</v>
      </c>
      <c r="U17" s="72">
        <f t="shared" si="6"/>
        <v>0</v>
      </c>
      <c r="V17" s="72">
        <f t="shared" si="7"/>
        <v>4.3751</v>
      </c>
      <c r="W17" s="72">
        <f t="shared" si="8"/>
        <v>0</v>
      </c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513"/>
      <c r="AJ17" s="549"/>
      <c r="AK17" s="24"/>
    </row>
    <row r="18" s="2" customFormat="1" ht="14.25" spans="1:37">
      <c r="A18" s="24">
        <v>14</v>
      </c>
      <c r="B18" s="14"/>
      <c r="C18" s="749" t="s">
        <v>290</v>
      </c>
      <c r="D18" s="749" t="s">
        <v>291</v>
      </c>
      <c r="E18" s="14"/>
      <c r="F18" s="192"/>
      <c r="G18" s="24"/>
      <c r="H18" s="14"/>
      <c r="I18" s="13">
        <v>1.01</v>
      </c>
      <c r="J18" s="14"/>
      <c r="K18" s="14"/>
      <c r="L18" s="547">
        <v>5550</v>
      </c>
      <c r="M18" s="72">
        <v>4.373</v>
      </c>
      <c r="N18" s="72">
        <f t="shared" si="0"/>
        <v>24270.15</v>
      </c>
      <c r="O18" s="72">
        <v>5550</v>
      </c>
      <c r="P18" s="72">
        <f t="shared" si="1"/>
        <v>4.373</v>
      </c>
      <c r="Q18" s="72">
        <f t="shared" si="2"/>
        <v>24270.15</v>
      </c>
      <c r="R18" s="72">
        <f t="shared" si="3"/>
        <v>0</v>
      </c>
      <c r="S18" s="72">
        <f t="shared" si="4"/>
        <v>4.373</v>
      </c>
      <c r="T18" s="72">
        <f t="shared" si="5"/>
        <v>0</v>
      </c>
      <c r="U18" s="72">
        <f t="shared" si="6"/>
        <v>0</v>
      </c>
      <c r="V18" s="72">
        <f t="shared" si="7"/>
        <v>4.373</v>
      </c>
      <c r="W18" s="72">
        <f t="shared" si="8"/>
        <v>0</v>
      </c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24"/>
      <c r="AJ18" s="24"/>
      <c r="AK18" s="24"/>
    </row>
    <row r="19" s="2" customFormat="1" ht="14.25" spans="1:37">
      <c r="A19" s="24">
        <v>15</v>
      </c>
      <c r="B19" s="14"/>
      <c r="C19" s="749" t="s">
        <v>292</v>
      </c>
      <c r="D19" s="749" t="s">
        <v>293</v>
      </c>
      <c r="E19" s="14"/>
      <c r="F19" s="192"/>
      <c r="G19" s="24"/>
      <c r="H19" s="14"/>
      <c r="I19" s="13">
        <v>1.01</v>
      </c>
      <c r="J19" s="14"/>
      <c r="K19" s="14"/>
      <c r="L19" s="547">
        <v>1260</v>
      </c>
      <c r="M19" s="72">
        <v>32.79</v>
      </c>
      <c r="N19" s="72">
        <f t="shared" si="0"/>
        <v>41315.4</v>
      </c>
      <c r="O19" s="72">
        <v>1260</v>
      </c>
      <c r="P19" s="72">
        <f t="shared" si="1"/>
        <v>32.79</v>
      </c>
      <c r="Q19" s="72">
        <f t="shared" si="2"/>
        <v>41315.4</v>
      </c>
      <c r="R19" s="72">
        <f t="shared" si="3"/>
        <v>0</v>
      </c>
      <c r="S19" s="72">
        <f t="shared" si="4"/>
        <v>32.79</v>
      </c>
      <c r="T19" s="72">
        <f t="shared" si="5"/>
        <v>0</v>
      </c>
      <c r="U19" s="72">
        <f t="shared" si="6"/>
        <v>0</v>
      </c>
      <c r="V19" s="72">
        <f t="shared" si="7"/>
        <v>32.79</v>
      </c>
      <c r="W19" s="72">
        <f t="shared" si="8"/>
        <v>0</v>
      </c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24"/>
      <c r="AJ19" s="24"/>
      <c r="AK19" s="24"/>
    </row>
    <row r="20" s="2" customFormat="1" ht="14.25" spans="1:37">
      <c r="A20" s="24">
        <v>16</v>
      </c>
      <c r="B20" s="14"/>
      <c r="C20" s="749" t="s">
        <v>294</v>
      </c>
      <c r="D20" s="749" t="s">
        <v>295</v>
      </c>
      <c r="E20" s="14"/>
      <c r="F20" s="192"/>
      <c r="G20" s="24"/>
      <c r="H20" s="14"/>
      <c r="I20" s="13">
        <v>1.01</v>
      </c>
      <c r="J20" s="14"/>
      <c r="K20" s="14"/>
      <c r="L20" s="547">
        <v>1541</v>
      </c>
      <c r="M20" s="72">
        <v>38.646</v>
      </c>
      <c r="N20" s="72">
        <f t="shared" si="0"/>
        <v>59553.486</v>
      </c>
      <c r="O20" s="72">
        <v>1541</v>
      </c>
      <c r="P20" s="72">
        <f t="shared" si="1"/>
        <v>38.646</v>
      </c>
      <c r="Q20" s="72">
        <f t="shared" si="2"/>
        <v>59553.486</v>
      </c>
      <c r="R20" s="72">
        <f t="shared" si="3"/>
        <v>0</v>
      </c>
      <c r="S20" s="72">
        <f t="shared" si="4"/>
        <v>38.646</v>
      </c>
      <c r="T20" s="72">
        <f t="shared" si="5"/>
        <v>0</v>
      </c>
      <c r="U20" s="72">
        <f t="shared" si="6"/>
        <v>0</v>
      </c>
      <c r="V20" s="72">
        <f t="shared" si="7"/>
        <v>38.646</v>
      </c>
      <c r="W20" s="72">
        <f t="shared" si="8"/>
        <v>0</v>
      </c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24"/>
      <c r="AJ20" s="24"/>
      <c r="AK20" s="24"/>
    </row>
    <row r="21" s="2" customFormat="1" ht="14.25" spans="1:37">
      <c r="A21" s="24">
        <v>17</v>
      </c>
      <c r="B21" s="14"/>
      <c r="C21" s="749" t="s">
        <v>296</v>
      </c>
      <c r="D21" s="749" t="s">
        <v>297</v>
      </c>
      <c r="E21" s="14"/>
      <c r="F21" s="192"/>
      <c r="G21" s="24"/>
      <c r="H21" s="14"/>
      <c r="I21" s="13">
        <v>1.01</v>
      </c>
      <c r="J21" s="14"/>
      <c r="K21" s="14"/>
      <c r="L21" s="547">
        <v>1300</v>
      </c>
      <c r="M21" s="72">
        <v>3.1622</v>
      </c>
      <c r="N21" s="72">
        <f t="shared" si="0"/>
        <v>4110.86</v>
      </c>
      <c r="O21" s="72">
        <v>1300</v>
      </c>
      <c r="P21" s="72">
        <f t="shared" si="1"/>
        <v>3.1622</v>
      </c>
      <c r="Q21" s="72">
        <f t="shared" si="2"/>
        <v>4110.86</v>
      </c>
      <c r="R21" s="72">
        <f t="shared" si="3"/>
        <v>0</v>
      </c>
      <c r="S21" s="72">
        <f t="shared" si="4"/>
        <v>3.1622</v>
      </c>
      <c r="T21" s="72">
        <f t="shared" si="5"/>
        <v>0</v>
      </c>
      <c r="U21" s="72">
        <f t="shared" si="6"/>
        <v>0</v>
      </c>
      <c r="V21" s="72">
        <f t="shared" si="7"/>
        <v>3.1622</v>
      </c>
      <c r="W21" s="72">
        <f t="shared" si="8"/>
        <v>0</v>
      </c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24"/>
      <c r="AJ21" s="24"/>
      <c r="AK21" s="24"/>
    </row>
    <row r="22" s="2" customFormat="1" ht="14.25" spans="1:37">
      <c r="A22" s="24">
        <v>18</v>
      </c>
      <c r="B22" s="14"/>
      <c r="C22" s="749" t="s">
        <v>298</v>
      </c>
      <c r="D22" s="749" t="s">
        <v>299</v>
      </c>
      <c r="E22" s="14"/>
      <c r="F22" s="192"/>
      <c r="G22" s="24"/>
      <c r="H22" s="14"/>
      <c r="I22" s="13">
        <v>1.01</v>
      </c>
      <c r="J22" s="14"/>
      <c r="K22" s="14"/>
      <c r="L22" s="547">
        <v>23</v>
      </c>
      <c r="M22" s="72">
        <v>0.6861</v>
      </c>
      <c r="N22" s="72">
        <f t="shared" si="0"/>
        <v>15.7803</v>
      </c>
      <c r="O22" s="72">
        <v>23</v>
      </c>
      <c r="P22" s="72">
        <f t="shared" si="1"/>
        <v>0.6861</v>
      </c>
      <c r="Q22" s="72">
        <f t="shared" si="2"/>
        <v>15.7803</v>
      </c>
      <c r="R22" s="72">
        <f t="shared" si="3"/>
        <v>0</v>
      </c>
      <c r="S22" s="72">
        <f t="shared" si="4"/>
        <v>0.6861</v>
      </c>
      <c r="T22" s="72">
        <f t="shared" si="5"/>
        <v>0</v>
      </c>
      <c r="U22" s="72">
        <f t="shared" si="6"/>
        <v>0</v>
      </c>
      <c r="V22" s="72">
        <f t="shared" si="7"/>
        <v>0.6861</v>
      </c>
      <c r="W22" s="72">
        <f t="shared" si="8"/>
        <v>0</v>
      </c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24"/>
      <c r="AJ22" s="24"/>
      <c r="AK22" s="24"/>
    </row>
    <row r="23" s="2" customFormat="1" ht="14.25" spans="1:37">
      <c r="A23" s="24">
        <v>19</v>
      </c>
      <c r="B23" s="14"/>
      <c r="C23" s="749" t="s">
        <v>300</v>
      </c>
      <c r="D23" s="749" t="s">
        <v>299</v>
      </c>
      <c r="E23" s="14"/>
      <c r="F23" s="192"/>
      <c r="G23" s="24"/>
      <c r="H23" s="14"/>
      <c r="I23" s="13">
        <v>1.01</v>
      </c>
      <c r="J23" s="14"/>
      <c r="K23" s="14"/>
      <c r="L23" s="547">
        <v>11</v>
      </c>
      <c r="M23" s="72">
        <v>1.1936</v>
      </c>
      <c r="N23" s="72">
        <f t="shared" si="0"/>
        <v>13.1296</v>
      </c>
      <c r="O23" s="72">
        <v>250</v>
      </c>
      <c r="P23" s="72">
        <f t="shared" si="1"/>
        <v>1.1936</v>
      </c>
      <c r="Q23" s="72">
        <f t="shared" si="2"/>
        <v>298.4</v>
      </c>
      <c r="R23" s="72">
        <f t="shared" si="3"/>
        <v>239</v>
      </c>
      <c r="S23" s="72">
        <f t="shared" si="4"/>
        <v>1.1936</v>
      </c>
      <c r="T23" s="72">
        <f t="shared" si="5"/>
        <v>285.2704</v>
      </c>
      <c r="U23" s="72">
        <f t="shared" si="6"/>
        <v>0</v>
      </c>
      <c r="V23" s="72">
        <f t="shared" si="7"/>
        <v>1.1936</v>
      </c>
      <c r="W23" s="72">
        <f t="shared" si="8"/>
        <v>0</v>
      </c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24" t="s">
        <v>301</v>
      </c>
      <c r="AJ23" s="24"/>
      <c r="AK23" s="24" t="s">
        <v>302</v>
      </c>
    </row>
    <row r="24" s="2" customFormat="1" ht="14.25" spans="1:37">
      <c r="A24" s="24">
        <v>20</v>
      </c>
      <c r="B24" s="14"/>
      <c r="C24" s="749" t="s">
        <v>303</v>
      </c>
      <c r="D24" s="749" t="s">
        <v>304</v>
      </c>
      <c r="E24" s="14"/>
      <c r="F24" s="192"/>
      <c r="G24" s="24"/>
      <c r="H24" s="14"/>
      <c r="I24" s="13">
        <v>1.01</v>
      </c>
      <c r="J24" s="14"/>
      <c r="K24" s="14"/>
      <c r="L24" s="547">
        <v>365</v>
      </c>
      <c r="M24" s="72">
        <v>15.4849</v>
      </c>
      <c r="N24" s="72">
        <f t="shared" si="0"/>
        <v>5651.9885</v>
      </c>
      <c r="O24" s="72">
        <v>365</v>
      </c>
      <c r="P24" s="72">
        <f t="shared" si="1"/>
        <v>15.4849</v>
      </c>
      <c r="Q24" s="72">
        <f t="shared" si="2"/>
        <v>5651.9885</v>
      </c>
      <c r="R24" s="72">
        <f t="shared" si="3"/>
        <v>0</v>
      </c>
      <c r="S24" s="72">
        <f t="shared" si="4"/>
        <v>15.4849</v>
      </c>
      <c r="T24" s="72">
        <f t="shared" si="5"/>
        <v>0</v>
      </c>
      <c r="U24" s="72">
        <f t="shared" si="6"/>
        <v>0</v>
      </c>
      <c r="V24" s="72">
        <f t="shared" si="7"/>
        <v>15.4849</v>
      </c>
      <c r="W24" s="72">
        <f t="shared" si="8"/>
        <v>0</v>
      </c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24"/>
      <c r="AJ24" s="24"/>
      <c r="AK24" s="24"/>
    </row>
    <row r="25" s="2" customFormat="1" ht="14.25" spans="1:37">
      <c r="A25" s="24">
        <v>21</v>
      </c>
      <c r="B25" s="14"/>
      <c r="C25" s="749" t="s">
        <v>305</v>
      </c>
      <c r="D25" s="749" t="s">
        <v>306</v>
      </c>
      <c r="E25" s="14"/>
      <c r="F25" s="192"/>
      <c r="G25" s="24"/>
      <c r="H25" s="14"/>
      <c r="I25" s="13">
        <v>1.01</v>
      </c>
      <c r="J25" s="14"/>
      <c r="K25" s="14"/>
      <c r="L25" s="547">
        <v>1</v>
      </c>
      <c r="M25" s="72">
        <v>6.68</v>
      </c>
      <c r="N25" s="72">
        <f t="shared" si="0"/>
        <v>6.68</v>
      </c>
      <c r="O25" s="72">
        <v>1</v>
      </c>
      <c r="P25" s="72">
        <f t="shared" si="1"/>
        <v>6.68</v>
      </c>
      <c r="Q25" s="72">
        <f t="shared" si="2"/>
        <v>6.68</v>
      </c>
      <c r="R25" s="72">
        <f t="shared" si="3"/>
        <v>0</v>
      </c>
      <c r="S25" s="72">
        <f t="shared" si="4"/>
        <v>6.68</v>
      </c>
      <c r="T25" s="72">
        <f t="shared" si="5"/>
        <v>0</v>
      </c>
      <c r="U25" s="72">
        <f t="shared" si="6"/>
        <v>0</v>
      </c>
      <c r="V25" s="72">
        <f t="shared" si="7"/>
        <v>6.68</v>
      </c>
      <c r="W25" s="72">
        <f t="shared" si="8"/>
        <v>0</v>
      </c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24"/>
      <c r="AJ25" s="24"/>
      <c r="AK25" s="24"/>
    </row>
    <row r="26" s="2" customFormat="1" ht="14.25" spans="1:37">
      <c r="A26" s="24">
        <v>22</v>
      </c>
      <c r="B26" s="14"/>
      <c r="C26" s="749" t="s">
        <v>307</v>
      </c>
      <c r="D26" s="749" t="s">
        <v>308</v>
      </c>
      <c r="E26" s="14"/>
      <c r="F26" s="192"/>
      <c r="G26" s="24"/>
      <c r="H26" s="14"/>
      <c r="I26" s="13">
        <v>1.01</v>
      </c>
      <c r="J26" s="14"/>
      <c r="K26" s="14"/>
      <c r="L26" s="547">
        <v>1100</v>
      </c>
      <c r="M26" s="72">
        <v>3.6724</v>
      </c>
      <c r="N26" s="72">
        <f t="shared" si="0"/>
        <v>4039.64</v>
      </c>
      <c r="O26" s="72"/>
      <c r="P26" s="72">
        <f t="shared" si="1"/>
        <v>3.6724</v>
      </c>
      <c r="Q26" s="72">
        <f t="shared" si="2"/>
        <v>0</v>
      </c>
      <c r="R26" s="72">
        <f t="shared" si="3"/>
        <v>0</v>
      </c>
      <c r="S26" s="72">
        <f t="shared" si="4"/>
        <v>3.6724</v>
      </c>
      <c r="T26" s="72">
        <f t="shared" si="5"/>
        <v>0</v>
      </c>
      <c r="U26" s="72">
        <f t="shared" si="6"/>
        <v>-1100</v>
      </c>
      <c r="V26" s="72">
        <f t="shared" si="7"/>
        <v>3.6724</v>
      </c>
      <c r="W26" s="72">
        <f t="shared" si="8"/>
        <v>-4039.64</v>
      </c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230" t="s">
        <v>309</v>
      </c>
      <c r="AJ26" s="24"/>
      <c r="AK26" s="24" t="s">
        <v>310</v>
      </c>
    </row>
    <row r="27" s="2" customFormat="1" ht="14.25" spans="1:37">
      <c r="A27" s="24">
        <v>23</v>
      </c>
      <c r="B27" s="14"/>
      <c r="C27" s="749" t="s">
        <v>311</v>
      </c>
      <c r="D27" s="749" t="s">
        <v>312</v>
      </c>
      <c r="E27" s="14"/>
      <c r="F27" s="192"/>
      <c r="G27" s="24"/>
      <c r="H27" s="14"/>
      <c r="I27" s="13">
        <v>1.01</v>
      </c>
      <c r="J27" s="14"/>
      <c r="K27" s="14"/>
      <c r="L27" s="547">
        <v>582</v>
      </c>
      <c r="M27" s="72">
        <v>8.9624</v>
      </c>
      <c r="N27" s="72">
        <f t="shared" si="0"/>
        <v>5216.1168</v>
      </c>
      <c r="O27" s="72">
        <v>582</v>
      </c>
      <c r="P27" s="72">
        <f t="shared" si="1"/>
        <v>8.9624</v>
      </c>
      <c r="Q27" s="72">
        <f t="shared" si="2"/>
        <v>5216.1168</v>
      </c>
      <c r="R27" s="72">
        <f t="shared" si="3"/>
        <v>0</v>
      </c>
      <c r="S27" s="72">
        <f t="shared" si="4"/>
        <v>8.9624</v>
      </c>
      <c r="T27" s="72">
        <f t="shared" si="5"/>
        <v>0</v>
      </c>
      <c r="U27" s="72">
        <f t="shared" si="6"/>
        <v>0</v>
      </c>
      <c r="V27" s="72">
        <f t="shared" si="7"/>
        <v>8.9624</v>
      </c>
      <c r="W27" s="72">
        <f t="shared" si="8"/>
        <v>0</v>
      </c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24"/>
      <c r="AJ27" s="24"/>
      <c r="AK27" s="24"/>
    </row>
    <row r="28" s="2" customFormat="1" ht="14.25" spans="1:37">
      <c r="A28" s="24">
        <v>24</v>
      </c>
      <c r="B28" s="14"/>
      <c r="C28" s="749" t="s">
        <v>313</v>
      </c>
      <c r="D28" s="749" t="s">
        <v>314</v>
      </c>
      <c r="E28" s="14"/>
      <c r="F28" s="192"/>
      <c r="G28" s="24"/>
      <c r="H28" s="14"/>
      <c r="I28" s="13">
        <v>1.01</v>
      </c>
      <c r="J28" s="14"/>
      <c r="K28" s="14"/>
      <c r="L28" s="547">
        <v>50</v>
      </c>
      <c r="M28" s="72">
        <v>1.5</v>
      </c>
      <c r="N28" s="72">
        <f t="shared" si="0"/>
        <v>75</v>
      </c>
      <c r="O28" s="72"/>
      <c r="P28" s="72">
        <f t="shared" si="1"/>
        <v>1.5</v>
      </c>
      <c r="Q28" s="72">
        <f t="shared" si="2"/>
        <v>0</v>
      </c>
      <c r="R28" s="72">
        <f t="shared" si="3"/>
        <v>0</v>
      </c>
      <c r="S28" s="72">
        <f t="shared" si="4"/>
        <v>1.5</v>
      </c>
      <c r="T28" s="72">
        <f t="shared" si="5"/>
        <v>0</v>
      </c>
      <c r="U28" s="72">
        <f t="shared" si="6"/>
        <v>-50</v>
      </c>
      <c r="V28" s="72">
        <f t="shared" si="7"/>
        <v>1.5</v>
      </c>
      <c r="W28" s="72">
        <f t="shared" si="8"/>
        <v>-75</v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24" t="s">
        <v>315</v>
      </c>
      <c r="AJ28" s="549"/>
      <c r="AK28" s="24" t="s">
        <v>302</v>
      </c>
    </row>
    <row r="29" s="2" customFormat="1" ht="14.25" spans="1:37">
      <c r="A29" s="24">
        <v>25</v>
      </c>
      <c r="B29" s="14"/>
      <c r="C29" s="749" t="s">
        <v>316</v>
      </c>
      <c r="D29" s="749" t="s">
        <v>317</v>
      </c>
      <c r="E29" s="14"/>
      <c r="F29" s="192"/>
      <c r="G29" s="24"/>
      <c r="H29" s="14"/>
      <c r="I29" s="13">
        <v>1.01</v>
      </c>
      <c r="J29" s="14"/>
      <c r="K29" s="14"/>
      <c r="L29" s="547">
        <v>341</v>
      </c>
      <c r="M29" s="72">
        <v>0.6223</v>
      </c>
      <c r="N29" s="72">
        <f t="shared" si="0"/>
        <v>212.2043</v>
      </c>
      <c r="O29" s="72">
        <v>341</v>
      </c>
      <c r="P29" s="72">
        <f t="shared" si="1"/>
        <v>0.6223</v>
      </c>
      <c r="Q29" s="72">
        <f t="shared" si="2"/>
        <v>212.2043</v>
      </c>
      <c r="R29" s="72">
        <f t="shared" si="3"/>
        <v>0</v>
      </c>
      <c r="S29" s="72">
        <f t="shared" si="4"/>
        <v>0.6223</v>
      </c>
      <c r="T29" s="72">
        <f t="shared" si="5"/>
        <v>0</v>
      </c>
      <c r="U29" s="72">
        <f t="shared" si="6"/>
        <v>0</v>
      </c>
      <c r="V29" s="72">
        <f t="shared" si="7"/>
        <v>0.6223</v>
      </c>
      <c r="W29" s="72">
        <f t="shared" si="8"/>
        <v>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24"/>
      <c r="AJ29" s="24"/>
      <c r="AK29" s="24"/>
    </row>
    <row r="30" s="2" customFormat="1" ht="14.25" spans="1:37">
      <c r="A30" s="24">
        <v>26</v>
      </c>
      <c r="B30" s="14"/>
      <c r="C30" s="749" t="s">
        <v>318</v>
      </c>
      <c r="D30" s="749" t="s">
        <v>319</v>
      </c>
      <c r="E30" s="14"/>
      <c r="F30" s="192"/>
      <c r="G30" s="24"/>
      <c r="H30" s="14"/>
      <c r="I30" s="13">
        <v>1.01</v>
      </c>
      <c r="J30" s="14"/>
      <c r="K30" s="14"/>
      <c r="L30" s="547">
        <v>452</v>
      </c>
      <c r="M30" s="72">
        <v>0.6223</v>
      </c>
      <c r="N30" s="72">
        <f t="shared" si="0"/>
        <v>281.2796</v>
      </c>
      <c r="O30" s="72">
        <v>452</v>
      </c>
      <c r="P30" s="72">
        <f t="shared" si="1"/>
        <v>0.6223</v>
      </c>
      <c r="Q30" s="72">
        <f t="shared" si="2"/>
        <v>281.2796</v>
      </c>
      <c r="R30" s="72">
        <f t="shared" si="3"/>
        <v>0</v>
      </c>
      <c r="S30" s="72">
        <f t="shared" si="4"/>
        <v>0.6223</v>
      </c>
      <c r="T30" s="72">
        <f t="shared" si="5"/>
        <v>0</v>
      </c>
      <c r="U30" s="72">
        <f t="shared" si="6"/>
        <v>0</v>
      </c>
      <c r="V30" s="72">
        <f t="shared" si="7"/>
        <v>0.6223</v>
      </c>
      <c r="W30" s="72">
        <f t="shared" si="8"/>
        <v>0</v>
      </c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513"/>
      <c r="AJ30" s="549"/>
      <c r="AK30" s="24"/>
    </row>
    <row r="31" s="2" customFormat="1" ht="14.25" spans="1:37">
      <c r="A31" s="24">
        <v>27</v>
      </c>
      <c r="B31" s="14"/>
      <c r="C31" s="749" t="s">
        <v>320</v>
      </c>
      <c r="D31" s="749" t="s">
        <v>321</v>
      </c>
      <c r="E31" s="14"/>
      <c r="F31" s="192"/>
      <c r="G31" s="24"/>
      <c r="H31" s="14"/>
      <c r="I31" s="13">
        <v>1.01</v>
      </c>
      <c r="J31" s="14"/>
      <c r="K31" s="14"/>
      <c r="L31" s="547">
        <v>139</v>
      </c>
      <c r="M31" s="72">
        <v>1.1742</v>
      </c>
      <c r="N31" s="72">
        <f t="shared" si="0"/>
        <v>163.2138</v>
      </c>
      <c r="O31" s="72">
        <v>139</v>
      </c>
      <c r="P31" s="72">
        <f t="shared" si="1"/>
        <v>1.1742</v>
      </c>
      <c r="Q31" s="72">
        <f t="shared" si="2"/>
        <v>163.2138</v>
      </c>
      <c r="R31" s="72">
        <f t="shared" si="3"/>
        <v>0</v>
      </c>
      <c r="S31" s="72">
        <f t="shared" si="4"/>
        <v>1.1742</v>
      </c>
      <c r="T31" s="72">
        <f t="shared" si="5"/>
        <v>0</v>
      </c>
      <c r="U31" s="72">
        <f t="shared" si="6"/>
        <v>0</v>
      </c>
      <c r="V31" s="72">
        <f t="shared" si="7"/>
        <v>1.1742</v>
      </c>
      <c r="W31" s="72">
        <f t="shared" si="8"/>
        <v>0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513"/>
      <c r="AJ31" s="549"/>
      <c r="AK31" s="24"/>
    </row>
    <row r="32" s="2" customFormat="1" ht="14.25" spans="1:37">
      <c r="A32" s="24">
        <v>28</v>
      </c>
      <c r="B32" s="14"/>
      <c r="C32" s="749" t="s">
        <v>322</v>
      </c>
      <c r="D32" s="749" t="s">
        <v>323</v>
      </c>
      <c r="E32" s="14"/>
      <c r="F32" s="192"/>
      <c r="G32" s="24"/>
      <c r="H32" s="14"/>
      <c r="I32" s="13">
        <v>1.01</v>
      </c>
      <c r="J32" s="14"/>
      <c r="K32" s="14"/>
      <c r="L32" s="547">
        <v>120</v>
      </c>
      <c r="M32" s="72">
        <v>1.5778</v>
      </c>
      <c r="N32" s="72">
        <f t="shared" si="0"/>
        <v>189.336</v>
      </c>
      <c r="O32" s="72">
        <v>120</v>
      </c>
      <c r="P32" s="72">
        <f t="shared" si="1"/>
        <v>1.5778</v>
      </c>
      <c r="Q32" s="72">
        <f t="shared" si="2"/>
        <v>189.336</v>
      </c>
      <c r="R32" s="72">
        <f t="shared" si="3"/>
        <v>0</v>
      </c>
      <c r="S32" s="72">
        <f t="shared" si="4"/>
        <v>1.5778</v>
      </c>
      <c r="T32" s="72">
        <f t="shared" si="5"/>
        <v>0</v>
      </c>
      <c r="U32" s="72">
        <f t="shared" si="6"/>
        <v>0</v>
      </c>
      <c r="V32" s="72">
        <f t="shared" si="7"/>
        <v>1.5778</v>
      </c>
      <c r="W32" s="72">
        <f t="shared" si="8"/>
        <v>0</v>
      </c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513"/>
      <c r="AJ32" s="549"/>
      <c r="AK32" s="24"/>
    </row>
    <row r="33" s="2" customFormat="1" ht="14.25" spans="1:37">
      <c r="A33" s="24">
        <v>29</v>
      </c>
      <c r="B33" s="14"/>
      <c r="C33" s="749" t="s">
        <v>324</v>
      </c>
      <c r="D33" s="749" t="s">
        <v>325</v>
      </c>
      <c r="E33" s="14"/>
      <c r="F33" s="192"/>
      <c r="G33" s="24"/>
      <c r="H33" s="14"/>
      <c r="I33" s="13">
        <v>1.01</v>
      </c>
      <c r="J33" s="14"/>
      <c r="K33" s="14"/>
      <c r="L33" s="547">
        <v>208</v>
      </c>
      <c r="M33" s="72">
        <v>0.6223</v>
      </c>
      <c r="N33" s="72">
        <f t="shared" si="0"/>
        <v>129.4384</v>
      </c>
      <c r="O33" s="72">
        <v>208</v>
      </c>
      <c r="P33" s="72">
        <f t="shared" si="1"/>
        <v>0.6223</v>
      </c>
      <c r="Q33" s="72">
        <f t="shared" si="2"/>
        <v>129.4384</v>
      </c>
      <c r="R33" s="72">
        <f t="shared" si="3"/>
        <v>0</v>
      </c>
      <c r="S33" s="72">
        <f t="shared" si="4"/>
        <v>0.6223</v>
      </c>
      <c r="T33" s="72">
        <f t="shared" si="5"/>
        <v>0</v>
      </c>
      <c r="U33" s="72">
        <f t="shared" si="6"/>
        <v>0</v>
      </c>
      <c r="V33" s="72">
        <f t="shared" si="7"/>
        <v>0.6223</v>
      </c>
      <c r="W33" s="72">
        <f t="shared" si="8"/>
        <v>0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513"/>
      <c r="AJ33" s="24"/>
      <c r="AK33" s="24"/>
    </row>
    <row r="34" s="2" customFormat="1" ht="14.25" spans="1:37">
      <c r="A34" s="24">
        <v>30</v>
      </c>
      <c r="B34" s="14"/>
      <c r="C34" s="749" t="s">
        <v>326</v>
      </c>
      <c r="D34" s="749" t="s">
        <v>327</v>
      </c>
      <c r="E34" s="14"/>
      <c r="F34" s="192"/>
      <c r="G34" s="24"/>
      <c r="H34" s="14"/>
      <c r="I34" s="13">
        <v>1.01</v>
      </c>
      <c r="J34" s="14"/>
      <c r="K34" s="14"/>
      <c r="L34" s="547">
        <v>2346</v>
      </c>
      <c r="M34" s="72">
        <v>0.3468</v>
      </c>
      <c r="N34" s="72">
        <f t="shared" si="0"/>
        <v>813.5928</v>
      </c>
      <c r="O34" s="72">
        <v>2346</v>
      </c>
      <c r="P34" s="72">
        <f t="shared" si="1"/>
        <v>0.3468</v>
      </c>
      <c r="Q34" s="72">
        <f t="shared" si="2"/>
        <v>813.5928</v>
      </c>
      <c r="R34" s="72">
        <f t="shared" si="3"/>
        <v>0</v>
      </c>
      <c r="S34" s="72">
        <f t="shared" si="4"/>
        <v>0.3468</v>
      </c>
      <c r="T34" s="72">
        <f t="shared" si="5"/>
        <v>0</v>
      </c>
      <c r="U34" s="72">
        <f t="shared" si="6"/>
        <v>0</v>
      </c>
      <c r="V34" s="72">
        <f t="shared" si="7"/>
        <v>0.3468</v>
      </c>
      <c r="W34" s="72">
        <f t="shared" si="8"/>
        <v>0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24"/>
      <c r="AJ34" s="24"/>
      <c r="AK34" s="24"/>
    </row>
    <row r="35" s="2" customFormat="1" ht="14.25" spans="1:37">
      <c r="A35" s="24">
        <v>31</v>
      </c>
      <c r="B35" s="14"/>
      <c r="C35" s="749" t="s">
        <v>328</v>
      </c>
      <c r="D35" s="749" t="s">
        <v>329</v>
      </c>
      <c r="E35" s="14"/>
      <c r="F35" s="192"/>
      <c r="G35" s="24"/>
      <c r="H35" s="14"/>
      <c r="I35" s="13">
        <v>1.01</v>
      </c>
      <c r="J35" s="14"/>
      <c r="K35" s="14"/>
      <c r="L35" s="547">
        <v>2195</v>
      </c>
      <c r="M35" s="72">
        <v>0.3465</v>
      </c>
      <c r="N35" s="72">
        <f t="shared" si="0"/>
        <v>760.5675</v>
      </c>
      <c r="O35" s="72">
        <v>2195</v>
      </c>
      <c r="P35" s="72">
        <f t="shared" si="1"/>
        <v>0.3465</v>
      </c>
      <c r="Q35" s="72">
        <f t="shared" si="2"/>
        <v>760.5675</v>
      </c>
      <c r="R35" s="72">
        <f t="shared" si="3"/>
        <v>0</v>
      </c>
      <c r="S35" s="72">
        <f t="shared" si="4"/>
        <v>0.3465</v>
      </c>
      <c r="T35" s="72">
        <f t="shared" si="5"/>
        <v>0</v>
      </c>
      <c r="U35" s="72">
        <f t="shared" si="6"/>
        <v>0</v>
      </c>
      <c r="V35" s="72">
        <f t="shared" si="7"/>
        <v>0.3465</v>
      </c>
      <c r="W35" s="72">
        <f t="shared" si="8"/>
        <v>0</v>
      </c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24"/>
      <c r="AJ35" s="24"/>
      <c r="AK35" s="24"/>
    </row>
    <row r="36" s="2" customFormat="1" ht="14.25" spans="1:37">
      <c r="A36" s="24">
        <v>32</v>
      </c>
      <c r="B36" s="14"/>
      <c r="C36" s="749" t="s">
        <v>330</v>
      </c>
      <c r="D36" s="749" t="s">
        <v>331</v>
      </c>
      <c r="E36" s="14"/>
      <c r="F36" s="192"/>
      <c r="G36" s="24"/>
      <c r="H36" s="14"/>
      <c r="I36" s="13">
        <v>1.01</v>
      </c>
      <c r="J36" s="14"/>
      <c r="K36" s="14"/>
      <c r="L36" s="547">
        <v>400</v>
      </c>
      <c r="M36" s="72">
        <v>8.4138</v>
      </c>
      <c r="N36" s="72">
        <f t="shared" si="0"/>
        <v>3365.52</v>
      </c>
      <c r="O36" s="72">
        <v>400</v>
      </c>
      <c r="P36" s="72">
        <f t="shared" si="1"/>
        <v>8.4138</v>
      </c>
      <c r="Q36" s="72">
        <f t="shared" si="2"/>
        <v>3365.52</v>
      </c>
      <c r="R36" s="72">
        <f t="shared" si="3"/>
        <v>0</v>
      </c>
      <c r="S36" s="72">
        <f t="shared" si="4"/>
        <v>8.4138</v>
      </c>
      <c r="T36" s="72">
        <f t="shared" si="5"/>
        <v>0</v>
      </c>
      <c r="U36" s="72">
        <f t="shared" si="6"/>
        <v>0</v>
      </c>
      <c r="V36" s="72">
        <f t="shared" si="7"/>
        <v>8.4138</v>
      </c>
      <c r="W36" s="72">
        <f t="shared" si="8"/>
        <v>0</v>
      </c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24"/>
      <c r="AJ36" s="24"/>
      <c r="AK36" s="24"/>
    </row>
    <row r="37" s="2" customFormat="1" ht="14.25" spans="1:37">
      <c r="A37" s="24">
        <v>33</v>
      </c>
      <c r="B37" s="14"/>
      <c r="C37" s="749" t="s">
        <v>332</v>
      </c>
      <c r="D37" s="749" t="s">
        <v>333</v>
      </c>
      <c r="E37" s="14"/>
      <c r="F37" s="192"/>
      <c r="G37" s="24"/>
      <c r="H37" s="14"/>
      <c r="I37" s="13">
        <v>1.01</v>
      </c>
      <c r="J37" s="14"/>
      <c r="K37" s="14"/>
      <c r="L37" s="547">
        <v>258</v>
      </c>
      <c r="M37" s="72">
        <v>4.7009</v>
      </c>
      <c r="N37" s="72">
        <f t="shared" si="0"/>
        <v>1212.8322</v>
      </c>
      <c r="O37" s="72">
        <v>258</v>
      </c>
      <c r="P37" s="72">
        <f t="shared" si="1"/>
        <v>4.7009</v>
      </c>
      <c r="Q37" s="72">
        <f t="shared" si="2"/>
        <v>1212.8322</v>
      </c>
      <c r="R37" s="72">
        <f t="shared" si="3"/>
        <v>0</v>
      </c>
      <c r="S37" s="72">
        <f t="shared" si="4"/>
        <v>4.7009</v>
      </c>
      <c r="T37" s="72">
        <f t="shared" si="5"/>
        <v>0</v>
      </c>
      <c r="U37" s="72">
        <f t="shared" si="6"/>
        <v>0</v>
      </c>
      <c r="V37" s="72">
        <f t="shared" si="7"/>
        <v>4.7009</v>
      </c>
      <c r="W37" s="72">
        <f t="shared" si="8"/>
        <v>0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24"/>
      <c r="AJ37" s="24"/>
      <c r="AK37" s="24"/>
    </row>
    <row r="38" s="2" customFormat="1" ht="14.25" spans="1:37">
      <c r="A38" s="24">
        <v>34</v>
      </c>
      <c r="B38" s="14"/>
      <c r="C38" s="749" t="s">
        <v>334</v>
      </c>
      <c r="D38" s="749" t="s">
        <v>335</v>
      </c>
      <c r="E38" s="14"/>
      <c r="F38" s="192"/>
      <c r="G38" s="24"/>
      <c r="H38" s="14"/>
      <c r="I38" s="13">
        <v>1.01</v>
      </c>
      <c r="J38" s="14"/>
      <c r="K38" s="14"/>
      <c r="L38" s="547">
        <v>262</v>
      </c>
      <c r="M38" s="72">
        <v>4.7009</v>
      </c>
      <c r="N38" s="72">
        <f t="shared" si="0"/>
        <v>1231.6358</v>
      </c>
      <c r="O38" s="72">
        <v>262</v>
      </c>
      <c r="P38" s="72">
        <f t="shared" si="1"/>
        <v>4.7009</v>
      </c>
      <c r="Q38" s="72">
        <f t="shared" si="2"/>
        <v>1231.6358</v>
      </c>
      <c r="R38" s="72">
        <f t="shared" si="3"/>
        <v>0</v>
      </c>
      <c r="S38" s="72">
        <f t="shared" si="4"/>
        <v>4.7009</v>
      </c>
      <c r="T38" s="72">
        <f t="shared" si="5"/>
        <v>0</v>
      </c>
      <c r="U38" s="72">
        <f t="shared" si="6"/>
        <v>0</v>
      </c>
      <c r="V38" s="72">
        <f t="shared" si="7"/>
        <v>4.7009</v>
      </c>
      <c r="W38" s="72">
        <f t="shared" si="8"/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513"/>
      <c r="AJ38" s="549"/>
      <c r="AK38" s="24"/>
    </row>
    <row r="39" s="2" customFormat="1" ht="14.25" spans="1:37">
      <c r="A39" s="24">
        <v>35</v>
      </c>
      <c r="B39" s="14"/>
      <c r="C39" s="749" t="s">
        <v>336</v>
      </c>
      <c r="D39" s="749" t="s">
        <v>337</v>
      </c>
      <c r="E39" s="14"/>
      <c r="F39" s="192"/>
      <c r="G39" s="24"/>
      <c r="H39" s="14"/>
      <c r="I39" s="13">
        <v>1.01</v>
      </c>
      <c r="J39" s="14"/>
      <c r="K39" s="14"/>
      <c r="L39" s="547">
        <v>349</v>
      </c>
      <c r="M39" s="72">
        <v>1.1131</v>
      </c>
      <c r="N39" s="72">
        <f t="shared" si="0"/>
        <v>388.4719</v>
      </c>
      <c r="O39" s="72">
        <v>349</v>
      </c>
      <c r="P39" s="72">
        <f t="shared" si="1"/>
        <v>1.1131</v>
      </c>
      <c r="Q39" s="72">
        <f t="shared" si="2"/>
        <v>388.4719</v>
      </c>
      <c r="R39" s="72">
        <f t="shared" si="3"/>
        <v>0</v>
      </c>
      <c r="S39" s="72">
        <f t="shared" si="4"/>
        <v>1.1131</v>
      </c>
      <c r="T39" s="72">
        <f t="shared" si="5"/>
        <v>0</v>
      </c>
      <c r="U39" s="72">
        <f t="shared" si="6"/>
        <v>0</v>
      </c>
      <c r="V39" s="72">
        <f t="shared" si="7"/>
        <v>1.1131</v>
      </c>
      <c r="W39" s="72">
        <f t="shared" si="8"/>
        <v>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513"/>
      <c r="AJ39" s="549"/>
      <c r="AK39" s="24"/>
    </row>
    <row r="40" s="2" customFormat="1" ht="14.25" spans="1:37">
      <c r="A40" s="24">
        <v>36</v>
      </c>
      <c r="B40" s="14"/>
      <c r="C40" s="749" t="s">
        <v>338</v>
      </c>
      <c r="D40" s="749" t="s">
        <v>339</v>
      </c>
      <c r="E40" s="14"/>
      <c r="F40" s="192"/>
      <c r="G40" s="24"/>
      <c r="H40" s="14"/>
      <c r="I40" s="13">
        <v>1.01</v>
      </c>
      <c r="J40" s="14"/>
      <c r="K40" s="14"/>
      <c r="L40" s="547">
        <v>1172</v>
      </c>
      <c r="M40" s="72">
        <v>1.3435</v>
      </c>
      <c r="N40" s="72">
        <f t="shared" si="0"/>
        <v>1574.582</v>
      </c>
      <c r="O40" s="72">
        <v>1172</v>
      </c>
      <c r="P40" s="72">
        <f t="shared" si="1"/>
        <v>1.3435</v>
      </c>
      <c r="Q40" s="72">
        <f t="shared" si="2"/>
        <v>1574.582</v>
      </c>
      <c r="R40" s="72">
        <f t="shared" si="3"/>
        <v>0</v>
      </c>
      <c r="S40" s="72">
        <f t="shared" si="4"/>
        <v>1.3435</v>
      </c>
      <c r="T40" s="72">
        <f t="shared" si="5"/>
        <v>0</v>
      </c>
      <c r="U40" s="72">
        <f t="shared" si="6"/>
        <v>0</v>
      </c>
      <c r="V40" s="72">
        <f t="shared" si="7"/>
        <v>1.3435</v>
      </c>
      <c r="W40" s="72">
        <f t="shared" si="8"/>
        <v>0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24"/>
      <c r="AJ40" s="24"/>
      <c r="AK40" s="24"/>
    </row>
    <row r="41" s="2" customFormat="1" ht="14.25" spans="1:37">
      <c r="A41" s="24">
        <v>37</v>
      </c>
      <c r="B41" s="14"/>
      <c r="C41" s="749" t="s">
        <v>340</v>
      </c>
      <c r="D41" s="749" t="s">
        <v>341</v>
      </c>
      <c r="E41" s="14"/>
      <c r="F41" s="192"/>
      <c r="G41" s="24"/>
      <c r="H41" s="14"/>
      <c r="I41" s="13">
        <v>1.01</v>
      </c>
      <c r="J41" s="14"/>
      <c r="K41" s="14"/>
      <c r="L41" s="547">
        <v>1203</v>
      </c>
      <c r="M41" s="72">
        <v>1.5251</v>
      </c>
      <c r="N41" s="72">
        <f t="shared" si="0"/>
        <v>1834.6953</v>
      </c>
      <c r="O41" s="72">
        <v>1203</v>
      </c>
      <c r="P41" s="72">
        <f t="shared" si="1"/>
        <v>1.5251</v>
      </c>
      <c r="Q41" s="72">
        <f t="shared" si="2"/>
        <v>1834.6953</v>
      </c>
      <c r="R41" s="72">
        <f t="shared" si="3"/>
        <v>0</v>
      </c>
      <c r="S41" s="72">
        <f t="shared" si="4"/>
        <v>1.5251</v>
      </c>
      <c r="T41" s="72">
        <f t="shared" si="5"/>
        <v>0</v>
      </c>
      <c r="U41" s="72">
        <f t="shared" si="6"/>
        <v>0</v>
      </c>
      <c r="V41" s="72">
        <f t="shared" si="7"/>
        <v>1.5251</v>
      </c>
      <c r="W41" s="72">
        <f t="shared" si="8"/>
        <v>0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24"/>
      <c r="AJ41" s="24"/>
      <c r="AK41" s="24"/>
    </row>
    <row r="42" s="2" customFormat="1" ht="14.25" spans="1:37">
      <c r="A42" s="24">
        <v>38</v>
      </c>
      <c r="B42" s="14"/>
      <c r="C42" s="749" t="s">
        <v>342</v>
      </c>
      <c r="D42" s="749" t="s">
        <v>343</v>
      </c>
      <c r="E42" s="14"/>
      <c r="F42" s="192"/>
      <c r="G42" s="24"/>
      <c r="H42" s="14"/>
      <c r="I42" s="13">
        <v>1.01</v>
      </c>
      <c r="J42" s="14"/>
      <c r="K42" s="14"/>
      <c r="L42" s="547">
        <v>1214</v>
      </c>
      <c r="M42" s="72">
        <v>1.3452</v>
      </c>
      <c r="N42" s="72">
        <f t="shared" si="0"/>
        <v>1633.0728</v>
      </c>
      <c r="O42" s="72">
        <v>1214</v>
      </c>
      <c r="P42" s="72">
        <f t="shared" si="1"/>
        <v>1.3452</v>
      </c>
      <c r="Q42" s="72">
        <f t="shared" si="2"/>
        <v>1633.0728</v>
      </c>
      <c r="R42" s="72">
        <f t="shared" si="3"/>
        <v>0</v>
      </c>
      <c r="S42" s="72">
        <f t="shared" si="4"/>
        <v>1.3452</v>
      </c>
      <c r="T42" s="72">
        <f t="shared" si="5"/>
        <v>0</v>
      </c>
      <c r="U42" s="72">
        <f t="shared" si="6"/>
        <v>0</v>
      </c>
      <c r="V42" s="72">
        <f t="shared" si="7"/>
        <v>1.3452</v>
      </c>
      <c r="W42" s="72">
        <f t="shared" si="8"/>
        <v>0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24"/>
      <c r="AJ42" s="24"/>
      <c r="AK42" s="24"/>
    </row>
    <row r="43" s="2" customFormat="1" ht="14.25" spans="1:37">
      <c r="A43" s="24">
        <v>39</v>
      </c>
      <c r="B43" s="14"/>
      <c r="C43" s="749" t="s">
        <v>344</v>
      </c>
      <c r="D43" s="749" t="s">
        <v>345</v>
      </c>
      <c r="E43" s="14"/>
      <c r="F43" s="192"/>
      <c r="G43" s="24"/>
      <c r="H43" s="14"/>
      <c r="I43" s="13">
        <v>1.01</v>
      </c>
      <c r="J43" s="14"/>
      <c r="K43" s="14"/>
      <c r="L43" s="547">
        <v>885</v>
      </c>
      <c r="M43" s="72">
        <v>1.5239</v>
      </c>
      <c r="N43" s="72">
        <f t="shared" si="0"/>
        <v>1348.6515</v>
      </c>
      <c r="O43" s="72">
        <v>885</v>
      </c>
      <c r="P43" s="72">
        <f t="shared" si="1"/>
        <v>1.5239</v>
      </c>
      <c r="Q43" s="72">
        <f t="shared" si="2"/>
        <v>1348.6515</v>
      </c>
      <c r="R43" s="72">
        <f t="shared" si="3"/>
        <v>0</v>
      </c>
      <c r="S43" s="72">
        <f t="shared" si="4"/>
        <v>1.5239</v>
      </c>
      <c r="T43" s="72">
        <f t="shared" si="5"/>
        <v>0</v>
      </c>
      <c r="U43" s="72">
        <f t="shared" si="6"/>
        <v>0</v>
      </c>
      <c r="V43" s="72">
        <f t="shared" si="7"/>
        <v>1.5239</v>
      </c>
      <c r="W43" s="72">
        <f t="shared" si="8"/>
        <v>0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24"/>
      <c r="AJ43" s="24"/>
      <c r="AK43" s="24"/>
    </row>
    <row r="44" s="2" customFormat="1" ht="14.25" spans="1:37">
      <c r="A44" s="24">
        <v>40</v>
      </c>
      <c r="B44" s="14"/>
      <c r="C44" s="749" t="s">
        <v>346</v>
      </c>
      <c r="D44" s="749" t="s">
        <v>347</v>
      </c>
      <c r="E44" s="14"/>
      <c r="F44" s="192"/>
      <c r="G44" s="24"/>
      <c r="H44" s="14"/>
      <c r="I44" s="13">
        <v>1.01</v>
      </c>
      <c r="J44" s="14"/>
      <c r="K44" s="14"/>
      <c r="L44" s="547">
        <v>300</v>
      </c>
      <c r="M44" s="72">
        <v>2.4394</v>
      </c>
      <c r="N44" s="72">
        <f t="shared" si="0"/>
        <v>731.82</v>
      </c>
      <c r="O44" s="72">
        <v>300</v>
      </c>
      <c r="P44" s="72">
        <f t="shared" si="1"/>
        <v>2.4394</v>
      </c>
      <c r="Q44" s="72">
        <f t="shared" si="2"/>
        <v>731.82</v>
      </c>
      <c r="R44" s="72">
        <f t="shared" si="3"/>
        <v>0</v>
      </c>
      <c r="S44" s="72">
        <f t="shared" si="4"/>
        <v>2.4394</v>
      </c>
      <c r="T44" s="72">
        <f t="shared" si="5"/>
        <v>0</v>
      </c>
      <c r="U44" s="72">
        <f t="shared" si="6"/>
        <v>0</v>
      </c>
      <c r="V44" s="72">
        <f t="shared" si="7"/>
        <v>2.4394</v>
      </c>
      <c r="W44" s="72">
        <f t="shared" si="8"/>
        <v>0</v>
      </c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24"/>
      <c r="AJ44" s="24"/>
      <c r="AK44" s="24"/>
    </row>
    <row r="45" s="2" customFormat="1" ht="14.25" spans="1:37">
      <c r="A45" s="24">
        <v>41</v>
      </c>
      <c r="B45" s="14"/>
      <c r="C45" s="749" t="s">
        <v>348</v>
      </c>
      <c r="D45" s="749" t="s">
        <v>349</v>
      </c>
      <c r="E45" s="14"/>
      <c r="F45" s="192"/>
      <c r="G45" s="24"/>
      <c r="H45" s="14"/>
      <c r="I45" s="13">
        <v>1.01</v>
      </c>
      <c r="J45" s="14"/>
      <c r="K45" s="14"/>
      <c r="L45" s="547">
        <v>406</v>
      </c>
      <c r="M45" s="72">
        <v>2.4891</v>
      </c>
      <c r="N45" s="72">
        <f t="shared" si="0"/>
        <v>1010.5746</v>
      </c>
      <c r="O45" s="72">
        <v>406</v>
      </c>
      <c r="P45" s="72">
        <f t="shared" si="1"/>
        <v>2.4891</v>
      </c>
      <c r="Q45" s="72">
        <f t="shared" si="2"/>
        <v>1010.5746</v>
      </c>
      <c r="R45" s="72">
        <f t="shared" si="3"/>
        <v>0</v>
      </c>
      <c r="S45" s="72">
        <f t="shared" si="4"/>
        <v>2.4891</v>
      </c>
      <c r="T45" s="72">
        <f t="shared" si="5"/>
        <v>0</v>
      </c>
      <c r="U45" s="72">
        <f t="shared" si="6"/>
        <v>0</v>
      </c>
      <c r="V45" s="72">
        <f t="shared" si="7"/>
        <v>2.4891</v>
      </c>
      <c r="W45" s="72">
        <f t="shared" si="8"/>
        <v>0</v>
      </c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24"/>
      <c r="AJ45" s="24"/>
      <c r="AK45" s="24"/>
    </row>
    <row r="46" s="2" customFormat="1" ht="14.25" spans="1:37">
      <c r="A46" s="24">
        <v>42</v>
      </c>
      <c r="B46" s="14"/>
      <c r="C46" s="749" t="s">
        <v>350</v>
      </c>
      <c r="D46" s="749" t="s">
        <v>351</v>
      </c>
      <c r="E46" s="14"/>
      <c r="F46" s="192"/>
      <c r="G46" s="24"/>
      <c r="H46" s="14"/>
      <c r="I46" s="13">
        <v>1.01</v>
      </c>
      <c r="J46" s="14"/>
      <c r="K46" s="14"/>
      <c r="L46" s="547">
        <v>414</v>
      </c>
      <c r="M46" s="72">
        <v>0.7533</v>
      </c>
      <c r="N46" s="72">
        <f t="shared" si="0"/>
        <v>311.8662</v>
      </c>
      <c r="O46" s="72">
        <v>414</v>
      </c>
      <c r="P46" s="72">
        <f t="shared" si="1"/>
        <v>0.7533</v>
      </c>
      <c r="Q46" s="72">
        <f t="shared" si="2"/>
        <v>311.8662</v>
      </c>
      <c r="R46" s="72">
        <f t="shared" si="3"/>
        <v>0</v>
      </c>
      <c r="S46" s="72">
        <f t="shared" si="4"/>
        <v>0.7533</v>
      </c>
      <c r="T46" s="72">
        <f t="shared" si="5"/>
        <v>0</v>
      </c>
      <c r="U46" s="72">
        <f t="shared" si="6"/>
        <v>0</v>
      </c>
      <c r="V46" s="72">
        <f t="shared" si="7"/>
        <v>0.7533</v>
      </c>
      <c r="W46" s="72">
        <f t="shared" si="8"/>
        <v>0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24"/>
      <c r="AJ46" s="24"/>
      <c r="AK46" s="24"/>
    </row>
    <row r="47" s="2" customFormat="1" ht="14.25" spans="1:37">
      <c r="A47" s="24">
        <v>43</v>
      </c>
      <c r="B47" s="14"/>
      <c r="C47" s="749" t="s">
        <v>352</v>
      </c>
      <c r="D47" s="749" t="s">
        <v>353</v>
      </c>
      <c r="E47" s="14"/>
      <c r="F47" s="192"/>
      <c r="G47" s="24"/>
      <c r="H47" s="14"/>
      <c r="I47" s="13">
        <v>1.01</v>
      </c>
      <c r="J47" s="14"/>
      <c r="K47" s="14"/>
      <c r="L47" s="547">
        <v>3230</v>
      </c>
      <c r="M47" s="72">
        <v>0.7179</v>
      </c>
      <c r="N47" s="72">
        <f t="shared" si="0"/>
        <v>2318.817</v>
      </c>
      <c r="O47" s="72">
        <v>3230</v>
      </c>
      <c r="P47" s="72">
        <f t="shared" si="1"/>
        <v>0.7179</v>
      </c>
      <c r="Q47" s="72">
        <f t="shared" si="2"/>
        <v>2318.817</v>
      </c>
      <c r="R47" s="72">
        <f t="shared" si="3"/>
        <v>0</v>
      </c>
      <c r="S47" s="72">
        <f t="shared" si="4"/>
        <v>0.7179</v>
      </c>
      <c r="T47" s="72">
        <f t="shared" si="5"/>
        <v>0</v>
      </c>
      <c r="U47" s="72">
        <f t="shared" si="6"/>
        <v>0</v>
      </c>
      <c r="V47" s="72">
        <f t="shared" si="7"/>
        <v>0.7179</v>
      </c>
      <c r="W47" s="72">
        <f t="shared" si="8"/>
        <v>0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24"/>
      <c r="AJ47" s="24"/>
      <c r="AK47" s="24"/>
    </row>
    <row r="48" s="2" customFormat="1" ht="14.25" spans="1:37">
      <c r="A48" s="24">
        <v>44</v>
      </c>
      <c r="B48" s="14"/>
      <c r="C48" s="749" t="s">
        <v>354</v>
      </c>
      <c r="D48" s="749" t="s">
        <v>355</v>
      </c>
      <c r="E48" s="14"/>
      <c r="F48" s="192"/>
      <c r="G48" s="24"/>
      <c r="H48" s="14"/>
      <c r="I48" s="13">
        <v>1.01</v>
      </c>
      <c r="J48" s="14"/>
      <c r="K48" s="14"/>
      <c r="L48" s="547">
        <v>1081</v>
      </c>
      <c r="M48" s="72">
        <v>0.1806</v>
      </c>
      <c r="N48" s="72">
        <f t="shared" si="0"/>
        <v>195.2286</v>
      </c>
      <c r="O48" s="72">
        <v>1081</v>
      </c>
      <c r="P48" s="72">
        <f t="shared" si="1"/>
        <v>0.1806</v>
      </c>
      <c r="Q48" s="72">
        <f t="shared" si="2"/>
        <v>195.2286</v>
      </c>
      <c r="R48" s="72">
        <f t="shared" si="3"/>
        <v>0</v>
      </c>
      <c r="S48" s="72">
        <f t="shared" si="4"/>
        <v>0.1806</v>
      </c>
      <c r="T48" s="72">
        <f t="shared" si="5"/>
        <v>0</v>
      </c>
      <c r="U48" s="72">
        <f t="shared" si="6"/>
        <v>0</v>
      </c>
      <c r="V48" s="72">
        <f t="shared" si="7"/>
        <v>0.1806</v>
      </c>
      <c r="W48" s="72">
        <f t="shared" si="8"/>
        <v>0</v>
      </c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24"/>
      <c r="AJ48" s="24"/>
      <c r="AK48" s="24"/>
    </row>
    <row r="49" s="2" customFormat="1" ht="14.25" spans="1:37">
      <c r="A49" s="24">
        <v>45</v>
      </c>
      <c r="B49" s="14"/>
      <c r="C49" s="749" t="s">
        <v>356</v>
      </c>
      <c r="D49" s="749" t="s">
        <v>357</v>
      </c>
      <c r="E49" s="14"/>
      <c r="F49" s="192"/>
      <c r="G49" s="24"/>
      <c r="H49" s="14"/>
      <c r="I49" s="13">
        <v>1.01</v>
      </c>
      <c r="J49" s="14"/>
      <c r="K49" s="14"/>
      <c r="L49" s="547">
        <v>963</v>
      </c>
      <c r="M49" s="72">
        <v>1.7718</v>
      </c>
      <c r="N49" s="72">
        <f t="shared" si="0"/>
        <v>1706.2434</v>
      </c>
      <c r="O49" s="72">
        <v>963</v>
      </c>
      <c r="P49" s="72">
        <f t="shared" si="1"/>
        <v>1.7718</v>
      </c>
      <c r="Q49" s="72">
        <f t="shared" si="2"/>
        <v>1706.2434</v>
      </c>
      <c r="R49" s="72">
        <f t="shared" si="3"/>
        <v>0</v>
      </c>
      <c r="S49" s="72">
        <f t="shared" si="4"/>
        <v>1.7718</v>
      </c>
      <c r="T49" s="72">
        <f t="shared" si="5"/>
        <v>0</v>
      </c>
      <c r="U49" s="72">
        <f t="shared" si="6"/>
        <v>0</v>
      </c>
      <c r="V49" s="72">
        <f t="shared" si="7"/>
        <v>1.7718</v>
      </c>
      <c r="W49" s="72">
        <f t="shared" si="8"/>
        <v>0</v>
      </c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24"/>
      <c r="AJ49" s="24"/>
      <c r="AK49" s="24"/>
    </row>
    <row r="50" s="2" customFormat="1" ht="14.25" spans="1:37">
      <c r="A50" s="24">
        <v>46</v>
      </c>
      <c r="B50" s="14"/>
      <c r="C50" s="749" t="s">
        <v>358</v>
      </c>
      <c r="D50" s="749" t="s">
        <v>359</v>
      </c>
      <c r="E50" s="14"/>
      <c r="F50" s="192"/>
      <c r="G50" s="24"/>
      <c r="H50" s="14"/>
      <c r="I50" s="13">
        <v>1.01</v>
      </c>
      <c r="J50" s="14"/>
      <c r="K50" s="14"/>
      <c r="L50" s="547">
        <v>112</v>
      </c>
      <c r="M50" s="72">
        <v>41.5901</v>
      </c>
      <c r="N50" s="72">
        <f t="shared" si="0"/>
        <v>4658.0912</v>
      </c>
      <c r="O50" s="72">
        <v>112</v>
      </c>
      <c r="P50" s="72">
        <f t="shared" si="1"/>
        <v>41.5901</v>
      </c>
      <c r="Q50" s="72">
        <f t="shared" si="2"/>
        <v>4658.0912</v>
      </c>
      <c r="R50" s="72">
        <f t="shared" si="3"/>
        <v>0</v>
      </c>
      <c r="S50" s="72">
        <f t="shared" si="4"/>
        <v>41.5901</v>
      </c>
      <c r="T50" s="72">
        <f t="shared" si="5"/>
        <v>0</v>
      </c>
      <c r="U50" s="72">
        <f t="shared" si="6"/>
        <v>0</v>
      </c>
      <c r="V50" s="72">
        <f t="shared" si="7"/>
        <v>41.5901</v>
      </c>
      <c r="W50" s="72">
        <f t="shared" si="8"/>
        <v>0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24"/>
      <c r="AJ50" s="24"/>
      <c r="AK50" s="24"/>
    </row>
    <row r="51" s="2" customFormat="1" ht="14.25" spans="1:37">
      <c r="A51" s="24">
        <v>47</v>
      </c>
      <c r="B51" s="14"/>
      <c r="C51" s="749" t="s">
        <v>360</v>
      </c>
      <c r="D51" s="749" t="s">
        <v>361</v>
      </c>
      <c r="E51" s="14"/>
      <c r="F51" s="192"/>
      <c r="G51" s="24"/>
      <c r="H51" s="14"/>
      <c r="I51" s="13">
        <v>1.01</v>
      </c>
      <c r="J51" s="14"/>
      <c r="K51" s="14"/>
      <c r="L51" s="547">
        <v>84</v>
      </c>
      <c r="M51" s="72">
        <v>41.5901</v>
      </c>
      <c r="N51" s="72">
        <f t="shared" si="0"/>
        <v>3493.5684</v>
      </c>
      <c r="O51" s="72">
        <v>84</v>
      </c>
      <c r="P51" s="72">
        <f t="shared" si="1"/>
        <v>41.5901</v>
      </c>
      <c r="Q51" s="72">
        <f t="shared" si="2"/>
        <v>3493.5684</v>
      </c>
      <c r="R51" s="72">
        <f t="shared" si="3"/>
        <v>0</v>
      </c>
      <c r="S51" s="72">
        <f t="shared" si="4"/>
        <v>41.5901</v>
      </c>
      <c r="T51" s="72">
        <f t="shared" si="5"/>
        <v>0</v>
      </c>
      <c r="U51" s="72">
        <f t="shared" si="6"/>
        <v>0</v>
      </c>
      <c r="V51" s="72">
        <f t="shared" si="7"/>
        <v>41.5901</v>
      </c>
      <c r="W51" s="72">
        <f t="shared" si="8"/>
        <v>0</v>
      </c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24"/>
      <c r="AJ51" s="24"/>
      <c r="AK51" s="24"/>
    </row>
    <row r="52" s="2" customFormat="1" ht="14.25" spans="1:37">
      <c r="A52" s="24">
        <v>48</v>
      </c>
      <c r="B52" s="14"/>
      <c r="C52" s="749" t="s">
        <v>362</v>
      </c>
      <c r="D52" s="749" t="s">
        <v>363</v>
      </c>
      <c r="E52" s="14"/>
      <c r="F52" s="192"/>
      <c r="G52" s="24"/>
      <c r="H52" s="14"/>
      <c r="I52" s="13">
        <v>1.01</v>
      </c>
      <c r="J52" s="14"/>
      <c r="K52" s="14"/>
      <c r="L52" s="547">
        <v>5526</v>
      </c>
      <c r="M52" s="72">
        <v>0.9251</v>
      </c>
      <c r="N52" s="72">
        <f t="shared" si="0"/>
        <v>5112.1026</v>
      </c>
      <c r="O52" s="72">
        <v>3289</v>
      </c>
      <c r="P52" s="72">
        <f t="shared" si="1"/>
        <v>0.9251</v>
      </c>
      <c r="Q52" s="72">
        <f t="shared" si="2"/>
        <v>3042.6539</v>
      </c>
      <c r="R52" s="72">
        <f t="shared" si="3"/>
        <v>0</v>
      </c>
      <c r="S52" s="72">
        <f t="shared" si="4"/>
        <v>0.9251</v>
      </c>
      <c r="T52" s="72">
        <f t="shared" si="5"/>
        <v>0</v>
      </c>
      <c r="U52" s="72">
        <f t="shared" si="6"/>
        <v>-2237</v>
      </c>
      <c r="V52" s="72">
        <f t="shared" si="7"/>
        <v>0.9251</v>
      </c>
      <c r="W52" s="72">
        <f t="shared" si="8"/>
        <v>-2069.4487</v>
      </c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24" t="s">
        <v>315</v>
      </c>
      <c r="AJ52" s="24"/>
      <c r="AK52" s="24" t="s">
        <v>302</v>
      </c>
    </row>
    <row r="53" s="2" customFormat="1" ht="14.25" spans="1:37">
      <c r="A53" s="24">
        <v>49</v>
      </c>
      <c r="B53" s="14"/>
      <c r="C53" s="749" t="s">
        <v>364</v>
      </c>
      <c r="D53" s="749" t="s">
        <v>365</v>
      </c>
      <c r="E53" s="14"/>
      <c r="F53" s="192"/>
      <c r="G53" s="24"/>
      <c r="H53" s="14"/>
      <c r="I53" s="13">
        <v>1.01</v>
      </c>
      <c r="J53" s="14"/>
      <c r="K53" s="14"/>
      <c r="L53" s="547">
        <v>5282</v>
      </c>
      <c r="M53" s="72">
        <v>0.9247</v>
      </c>
      <c r="N53" s="72">
        <f t="shared" si="0"/>
        <v>4884.2654</v>
      </c>
      <c r="O53" s="72">
        <v>3178</v>
      </c>
      <c r="P53" s="72">
        <f t="shared" si="1"/>
        <v>0.9247</v>
      </c>
      <c r="Q53" s="72">
        <f t="shared" si="2"/>
        <v>2938.6966</v>
      </c>
      <c r="R53" s="72">
        <f t="shared" si="3"/>
        <v>0</v>
      </c>
      <c r="S53" s="72">
        <f t="shared" si="4"/>
        <v>0.9247</v>
      </c>
      <c r="T53" s="72">
        <f t="shared" si="5"/>
        <v>0</v>
      </c>
      <c r="U53" s="72">
        <f t="shared" si="6"/>
        <v>-2104</v>
      </c>
      <c r="V53" s="72">
        <f t="shared" si="7"/>
        <v>0.9247</v>
      </c>
      <c r="W53" s="72">
        <f t="shared" si="8"/>
        <v>-1945.5688</v>
      </c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24" t="s">
        <v>315</v>
      </c>
      <c r="AJ53" s="24"/>
      <c r="AK53" s="24" t="s">
        <v>302</v>
      </c>
    </row>
    <row r="54" s="2" customFormat="1" ht="14.25" spans="1:37">
      <c r="A54" s="24">
        <v>50</v>
      </c>
      <c r="B54" s="14"/>
      <c r="C54" s="749" t="s">
        <v>366</v>
      </c>
      <c r="D54" s="749" t="s">
        <v>367</v>
      </c>
      <c r="E54" s="14"/>
      <c r="F54" s="192"/>
      <c r="G54" s="24"/>
      <c r="H54" s="14"/>
      <c r="I54" s="13">
        <v>1.01</v>
      </c>
      <c r="J54" s="14"/>
      <c r="K54" s="14"/>
      <c r="L54" s="547">
        <v>210</v>
      </c>
      <c r="M54" s="72">
        <v>40</v>
      </c>
      <c r="N54" s="72">
        <f t="shared" si="0"/>
        <v>8400</v>
      </c>
      <c r="O54" s="72">
        <v>210</v>
      </c>
      <c r="P54" s="72">
        <f t="shared" si="1"/>
        <v>40</v>
      </c>
      <c r="Q54" s="72">
        <f t="shared" si="2"/>
        <v>8400</v>
      </c>
      <c r="R54" s="72">
        <f t="shared" si="3"/>
        <v>0</v>
      </c>
      <c r="S54" s="72">
        <f t="shared" si="4"/>
        <v>40</v>
      </c>
      <c r="T54" s="72">
        <f t="shared" si="5"/>
        <v>0</v>
      </c>
      <c r="U54" s="72">
        <f t="shared" si="6"/>
        <v>0</v>
      </c>
      <c r="V54" s="72">
        <f t="shared" si="7"/>
        <v>40</v>
      </c>
      <c r="W54" s="72">
        <f t="shared" si="8"/>
        <v>0</v>
      </c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24"/>
      <c r="AJ54" s="24"/>
      <c r="AK54" s="24"/>
    </row>
    <row r="55" s="2" customFormat="1" ht="14.25" spans="1:37">
      <c r="A55" s="24">
        <v>51</v>
      </c>
      <c r="B55" s="14"/>
      <c r="C55" s="749" t="s">
        <v>368</v>
      </c>
      <c r="D55" s="749" t="s">
        <v>369</v>
      </c>
      <c r="E55" s="14"/>
      <c r="F55" s="192"/>
      <c r="G55" s="24"/>
      <c r="H55" s="14"/>
      <c r="I55" s="13">
        <v>1.01</v>
      </c>
      <c r="J55" s="14"/>
      <c r="K55" s="14"/>
      <c r="L55" s="547">
        <v>341</v>
      </c>
      <c r="M55" s="72">
        <v>0.8407</v>
      </c>
      <c r="N55" s="72">
        <f t="shared" si="0"/>
        <v>286.6787</v>
      </c>
      <c r="O55" s="72">
        <v>341</v>
      </c>
      <c r="P55" s="72">
        <f t="shared" si="1"/>
        <v>0.8407</v>
      </c>
      <c r="Q55" s="72">
        <f t="shared" si="2"/>
        <v>286.6787</v>
      </c>
      <c r="R55" s="72">
        <f t="shared" si="3"/>
        <v>0</v>
      </c>
      <c r="S55" s="72">
        <f t="shared" si="4"/>
        <v>0.8407</v>
      </c>
      <c r="T55" s="72">
        <f t="shared" si="5"/>
        <v>0</v>
      </c>
      <c r="U55" s="72">
        <f t="shared" si="6"/>
        <v>0</v>
      </c>
      <c r="V55" s="72">
        <f t="shared" si="7"/>
        <v>0.8407</v>
      </c>
      <c r="W55" s="72">
        <f t="shared" si="8"/>
        <v>0</v>
      </c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24"/>
      <c r="AJ55" s="24"/>
      <c r="AK55" s="24"/>
    </row>
    <row r="56" s="2" customFormat="1" ht="14.25" spans="1:37">
      <c r="A56" s="24">
        <v>52</v>
      </c>
      <c r="B56" s="14"/>
      <c r="C56" s="749" t="s">
        <v>370</v>
      </c>
      <c r="D56" s="749" t="s">
        <v>371</v>
      </c>
      <c r="E56" s="14"/>
      <c r="F56" s="192"/>
      <c r="G56" s="24"/>
      <c r="H56" s="14"/>
      <c r="I56" s="13">
        <v>1.01</v>
      </c>
      <c r="J56" s="14"/>
      <c r="K56" s="14"/>
      <c r="L56" s="547">
        <v>1045</v>
      </c>
      <c r="M56" s="72">
        <v>0.9923</v>
      </c>
      <c r="N56" s="72">
        <f t="shared" si="0"/>
        <v>1036.9535</v>
      </c>
      <c r="O56" s="72">
        <v>1045</v>
      </c>
      <c r="P56" s="72">
        <f t="shared" si="1"/>
        <v>0.9923</v>
      </c>
      <c r="Q56" s="72">
        <f t="shared" si="2"/>
        <v>1036.9535</v>
      </c>
      <c r="R56" s="72">
        <f t="shared" si="3"/>
        <v>0</v>
      </c>
      <c r="S56" s="72">
        <f t="shared" si="4"/>
        <v>0.9923</v>
      </c>
      <c r="T56" s="72">
        <f t="shared" si="5"/>
        <v>0</v>
      </c>
      <c r="U56" s="72">
        <f t="shared" si="6"/>
        <v>0</v>
      </c>
      <c r="V56" s="72">
        <f t="shared" si="7"/>
        <v>0.9923</v>
      </c>
      <c r="W56" s="72">
        <f t="shared" si="8"/>
        <v>0</v>
      </c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24"/>
      <c r="AJ56" s="549"/>
      <c r="AK56" s="24"/>
    </row>
    <row r="57" s="2" customFormat="1" ht="14.25" spans="1:37">
      <c r="A57" s="24">
        <v>53</v>
      </c>
      <c r="B57" s="14"/>
      <c r="C57" s="749" t="s">
        <v>372</v>
      </c>
      <c r="D57" s="749" t="s">
        <v>373</v>
      </c>
      <c r="E57" s="14"/>
      <c r="F57" s="192"/>
      <c r="G57" s="24"/>
      <c r="H57" s="14"/>
      <c r="I57" s="13">
        <v>1.01</v>
      </c>
      <c r="J57" s="14"/>
      <c r="K57" s="14"/>
      <c r="L57" s="547">
        <v>254</v>
      </c>
      <c r="M57" s="72">
        <v>1.71</v>
      </c>
      <c r="N57" s="72">
        <f t="shared" si="0"/>
        <v>434.34</v>
      </c>
      <c r="O57" s="72">
        <v>254</v>
      </c>
      <c r="P57" s="72">
        <f t="shared" si="1"/>
        <v>1.71</v>
      </c>
      <c r="Q57" s="72">
        <f t="shared" si="2"/>
        <v>434.34</v>
      </c>
      <c r="R57" s="72">
        <f t="shared" si="3"/>
        <v>0</v>
      </c>
      <c r="S57" s="72">
        <f t="shared" si="4"/>
        <v>1.71</v>
      </c>
      <c r="T57" s="72">
        <f t="shared" si="5"/>
        <v>0</v>
      </c>
      <c r="U57" s="72">
        <f t="shared" si="6"/>
        <v>0</v>
      </c>
      <c r="V57" s="72">
        <f t="shared" si="7"/>
        <v>1.71</v>
      </c>
      <c r="W57" s="72">
        <f t="shared" si="8"/>
        <v>0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24"/>
      <c r="AJ57" s="24"/>
      <c r="AK57" s="24"/>
    </row>
    <row r="58" s="2" customFormat="1" ht="14.25" spans="1:37">
      <c r="A58" s="24">
        <v>54</v>
      </c>
      <c r="B58" s="14"/>
      <c r="C58" s="749" t="s">
        <v>374</v>
      </c>
      <c r="D58" s="749" t="s">
        <v>375</v>
      </c>
      <c r="E58" s="14"/>
      <c r="F58" s="192"/>
      <c r="G58" s="24"/>
      <c r="H58" s="14"/>
      <c r="I58" s="13">
        <v>1.01</v>
      </c>
      <c r="J58" s="14"/>
      <c r="K58" s="14"/>
      <c r="L58" s="547">
        <v>1325</v>
      </c>
      <c r="M58" s="72">
        <v>0.6626</v>
      </c>
      <c r="N58" s="72">
        <f t="shared" si="0"/>
        <v>877.945</v>
      </c>
      <c r="O58" s="72"/>
      <c r="P58" s="72">
        <f t="shared" si="1"/>
        <v>0.6626</v>
      </c>
      <c r="Q58" s="72">
        <f t="shared" si="2"/>
        <v>0</v>
      </c>
      <c r="R58" s="72">
        <f t="shared" si="3"/>
        <v>0</v>
      </c>
      <c r="S58" s="72">
        <f t="shared" si="4"/>
        <v>0.6626</v>
      </c>
      <c r="T58" s="72">
        <f t="shared" si="5"/>
        <v>0</v>
      </c>
      <c r="U58" s="72">
        <f t="shared" si="6"/>
        <v>-1325</v>
      </c>
      <c r="V58" s="72">
        <f t="shared" si="7"/>
        <v>0.6626</v>
      </c>
      <c r="W58" s="72">
        <f t="shared" si="8"/>
        <v>-877.945</v>
      </c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230" t="s">
        <v>376</v>
      </c>
      <c r="AJ58" s="24"/>
      <c r="AK58" s="24" t="s">
        <v>310</v>
      </c>
    </row>
    <row r="59" s="2" customFormat="1" ht="14.25" spans="1:37">
      <c r="A59" s="24">
        <v>55</v>
      </c>
      <c r="B59" s="14"/>
      <c r="C59" s="749" t="s">
        <v>377</v>
      </c>
      <c r="D59" s="749" t="s">
        <v>378</v>
      </c>
      <c r="E59" s="14"/>
      <c r="F59" s="192"/>
      <c r="G59" s="24"/>
      <c r="H59" s="14"/>
      <c r="I59" s="13">
        <v>1.01</v>
      </c>
      <c r="J59" s="14"/>
      <c r="K59" s="14"/>
      <c r="L59" s="547">
        <v>1778</v>
      </c>
      <c r="M59" s="72">
        <v>3.37</v>
      </c>
      <c r="N59" s="72">
        <f t="shared" si="0"/>
        <v>5991.86</v>
      </c>
      <c r="O59" s="72">
        <v>1778</v>
      </c>
      <c r="P59" s="72">
        <f t="shared" si="1"/>
        <v>3.37</v>
      </c>
      <c r="Q59" s="72">
        <f t="shared" si="2"/>
        <v>5991.86</v>
      </c>
      <c r="R59" s="72">
        <f t="shared" si="3"/>
        <v>0</v>
      </c>
      <c r="S59" s="72">
        <f t="shared" si="4"/>
        <v>3.37</v>
      </c>
      <c r="T59" s="72">
        <f t="shared" si="5"/>
        <v>0</v>
      </c>
      <c r="U59" s="72">
        <f t="shared" si="6"/>
        <v>0</v>
      </c>
      <c r="V59" s="72">
        <f t="shared" si="7"/>
        <v>3.37</v>
      </c>
      <c r="W59" s="72">
        <f t="shared" si="8"/>
        <v>0</v>
      </c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24"/>
      <c r="AJ59" s="24"/>
      <c r="AK59" s="24"/>
    </row>
    <row r="60" s="2" customFormat="1" ht="14.25" spans="1:37">
      <c r="A60" s="24">
        <v>56</v>
      </c>
      <c r="B60" s="14"/>
      <c r="C60" s="749" t="s">
        <v>379</v>
      </c>
      <c r="D60" s="749" t="s">
        <v>380</v>
      </c>
      <c r="E60" s="14"/>
      <c r="F60" s="192"/>
      <c r="G60" s="24"/>
      <c r="H60" s="14"/>
      <c r="I60" s="13">
        <v>1.01</v>
      </c>
      <c r="J60" s="14"/>
      <c r="K60" s="14"/>
      <c r="L60" s="547">
        <v>1850</v>
      </c>
      <c r="M60" s="72">
        <v>3.3728</v>
      </c>
      <c r="N60" s="72">
        <f t="shared" si="0"/>
        <v>6239.68</v>
      </c>
      <c r="O60" s="72">
        <v>1850</v>
      </c>
      <c r="P60" s="72">
        <f t="shared" si="1"/>
        <v>3.3728</v>
      </c>
      <c r="Q60" s="72">
        <f t="shared" si="2"/>
        <v>6239.68</v>
      </c>
      <c r="R60" s="72">
        <f t="shared" si="3"/>
        <v>0</v>
      </c>
      <c r="S60" s="72">
        <f t="shared" si="4"/>
        <v>3.3728</v>
      </c>
      <c r="T60" s="72">
        <f t="shared" si="5"/>
        <v>0</v>
      </c>
      <c r="U60" s="72">
        <f t="shared" si="6"/>
        <v>0</v>
      </c>
      <c r="V60" s="72">
        <f t="shared" si="7"/>
        <v>3.3728</v>
      </c>
      <c r="W60" s="72">
        <f t="shared" si="8"/>
        <v>0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24"/>
      <c r="AJ60" s="24"/>
      <c r="AK60" s="24"/>
    </row>
    <row r="61" s="2" customFormat="1" ht="14.25" spans="1:37">
      <c r="A61" s="24">
        <v>57</v>
      </c>
      <c r="B61" s="14"/>
      <c r="C61" s="749" t="s">
        <v>381</v>
      </c>
      <c r="D61" s="749" t="s">
        <v>382</v>
      </c>
      <c r="E61" s="14"/>
      <c r="F61" s="192"/>
      <c r="G61" s="24"/>
      <c r="H61" s="14"/>
      <c r="I61" s="13">
        <v>1.01</v>
      </c>
      <c r="J61" s="14"/>
      <c r="K61" s="14"/>
      <c r="L61" s="547">
        <v>2150</v>
      </c>
      <c r="M61" s="72">
        <v>6.9788</v>
      </c>
      <c r="N61" s="72">
        <f t="shared" si="0"/>
        <v>15004.42</v>
      </c>
      <c r="O61" s="72">
        <v>2150</v>
      </c>
      <c r="P61" s="72">
        <f t="shared" si="1"/>
        <v>6.9788</v>
      </c>
      <c r="Q61" s="72">
        <f t="shared" si="2"/>
        <v>15004.42</v>
      </c>
      <c r="R61" s="72">
        <f t="shared" si="3"/>
        <v>0</v>
      </c>
      <c r="S61" s="72">
        <f t="shared" si="4"/>
        <v>6.9788</v>
      </c>
      <c r="T61" s="72">
        <f t="shared" si="5"/>
        <v>0</v>
      </c>
      <c r="U61" s="72">
        <f t="shared" si="6"/>
        <v>0</v>
      </c>
      <c r="V61" s="72">
        <f t="shared" si="7"/>
        <v>6.9788</v>
      </c>
      <c r="W61" s="72">
        <f t="shared" si="8"/>
        <v>0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24"/>
      <c r="AJ61" s="24"/>
      <c r="AK61" s="24"/>
    </row>
    <row r="62" s="2" customFormat="1" ht="14.25" spans="1:37">
      <c r="A62" s="24">
        <v>58</v>
      </c>
      <c r="B62" s="14"/>
      <c r="C62" s="749" t="s">
        <v>383</v>
      </c>
      <c r="D62" s="749" t="s">
        <v>384</v>
      </c>
      <c r="E62" s="14"/>
      <c r="F62" s="192"/>
      <c r="G62" s="24"/>
      <c r="H62" s="14"/>
      <c r="I62" s="13">
        <v>1.01</v>
      </c>
      <c r="J62" s="14"/>
      <c r="K62" s="14"/>
      <c r="L62" s="547">
        <v>1900</v>
      </c>
      <c r="M62" s="72">
        <v>6.958</v>
      </c>
      <c r="N62" s="72">
        <f t="shared" si="0"/>
        <v>13220.2</v>
      </c>
      <c r="O62" s="72">
        <v>1900</v>
      </c>
      <c r="P62" s="72">
        <f t="shared" si="1"/>
        <v>6.958</v>
      </c>
      <c r="Q62" s="72">
        <f t="shared" si="2"/>
        <v>13220.2</v>
      </c>
      <c r="R62" s="72">
        <f t="shared" si="3"/>
        <v>0</v>
      </c>
      <c r="S62" s="72">
        <f t="shared" si="4"/>
        <v>6.958</v>
      </c>
      <c r="T62" s="72">
        <f t="shared" si="5"/>
        <v>0</v>
      </c>
      <c r="U62" s="72">
        <f t="shared" si="6"/>
        <v>0</v>
      </c>
      <c r="V62" s="72">
        <f t="shared" si="7"/>
        <v>6.958</v>
      </c>
      <c r="W62" s="72">
        <f t="shared" si="8"/>
        <v>0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24"/>
      <c r="AJ62" s="24"/>
      <c r="AK62" s="24"/>
    </row>
    <row r="63" s="2" customFormat="1" ht="14.25" spans="1:37">
      <c r="A63" s="24">
        <v>59</v>
      </c>
      <c r="B63" s="14"/>
      <c r="C63" s="749" t="s">
        <v>385</v>
      </c>
      <c r="D63" s="749" t="s">
        <v>386</v>
      </c>
      <c r="E63" s="14"/>
      <c r="F63" s="192"/>
      <c r="G63" s="24"/>
      <c r="H63" s="14"/>
      <c r="I63" s="13">
        <v>1.01</v>
      </c>
      <c r="J63" s="14"/>
      <c r="K63" s="14"/>
      <c r="L63" s="547">
        <v>2277</v>
      </c>
      <c r="M63" s="72">
        <v>16.8417</v>
      </c>
      <c r="N63" s="72">
        <f t="shared" si="0"/>
        <v>38348.5509</v>
      </c>
      <c r="O63" s="72">
        <v>2277</v>
      </c>
      <c r="P63" s="72">
        <f t="shared" si="1"/>
        <v>16.8417</v>
      </c>
      <c r="Q63" s="72">
        <f t="shared" si="2"/>
        <v>38348.5509</v>
      </c>
      <c r="R63" s="72">
        <f t="shared" si="3"/>
        <v>0</v>
      </c>
      <c r="S63" s="72">
        <f t="shared" si="4"/>
        <v>16.8417</v>
      </c>
      <c r="T63" s="72">
        <f t="shared" si="5"/>
        <v>0</v>
      </c>
      <c r="U63" s="72">
        <f t="shared" si="6"/>
        <v>0</v>
      </c>
      <c r="V63" s="72">
        <f t="shared" si="7"/>
        <v>16.8417</v>
      </c>
      <c r="W63" s="72">
        <f t="shared" si="8"/>
        <v>0</v>
      </c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24"/>
      <c r="AJ63" s="24"/>
      <c r="AK63" s="24"/>
    </row>
    <row r="64" s="2" customFormat="1" ht="14.25" spans="1:37">
      <c r="A64" s="24">
        <v>60</v>
      </c>
      <c r="B64" s="14"/>
      <c r="C64" s="749" t="s">
        <v>387</v>
      </c>
      <c r="D64" s="749" t="s">
        <v>388</v>
      </c>
      <c r="E64" s="14"/>
      <c r="F64" s="192"/>
      <c r="G64" s="24"/>
      <c r="H64" s="14"/>
      <c r="I64" s="13">
        <v>1.01</v>
      </c>
      <c r="J64" s="14"/>
      <c r="K64" s="14"/>
      <c r="L64" s="547">
        <v>2221</v>
      </c>
      <c r="M64" s="72">
        <v>16.7851</v>
      </c>
      <c r="N64" s="72">
        <f t="shared" si="0"/>
        <v>37279.7071</v>
      </c>
      <c r="O64" s="72">
        <v>2221</v>
      </c>
      <c r="P64" s="72">
        <f t="shared" si="1"/>
        <v>16.7851</v>
      </c>
      <c r="Q64" s="72">
        <f t="shared" si="2"/>
        <v>37279.7071</v>
      </c>
      <c r="R64" s="72">
        <f t="shared" si="3"/>
        <v>0</v>
      </c>
      <c r="S64" s="72">
        <f t="shared" si="4"/>
        <v>16.7851</v>
      </c>
      <c r="T64" s="72">
        <f t="shared" si="5"/>
        <v>0</v>
      </c>
      <c r="U64" s="72">
        <f t="shared" si="6"/>
        <v>0</v>
      </c>
      <c r="V64" s="72">
        <f t="shared" si="7"/>
        <v>16.7851</v>
      </c>
      <c r="W64" s="72">
        <f t="shared" si="8"/>
        <v>0</v>
      </c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24"/>
      <c r="AJ64" s="24"/>
      <c r="AK64" s="24"/>
    </row>
    <row r="65" s="2" customFormat="1" ht="14.25" spans="1:37">
      <c r="A65" s="24">
        <v>61</v>
      </c>
      <c r="B65" s="14"/>
      <c r="C65" s="749" t="s">
        <v>389</v>
      </c>
      <c r="D65" s="749" t="s">
        <v>390</v>
      </c>
      <c r="E65" s="14"/>
      <c r="F65" s="192"/>
      <c r="G65" s="24"/>
      <c r="H65" s="14"/>
      <c r="I65" s="13">
        <v>1.01</v>
      </c>
      <c r="J65" s="14"/>
      <c r="K65" s="14"/>
      <c r="L65" s="547">
        <v>4000</v>
      </c>
      <c r="M65" s="72">
        <v>0.4425</v>
      </c>
      <c r="N65" s="72">
        <f t="shared" si="0"/>
        <v>1770</v>
      </c>
      <c r="O65" s="72">
        <v>4000</v>
      </c>
      <c r="P65" s="72">
        <f t="shared" si="1"/>
        <v>0.4425</v>
      </c>
      <c r="Q65" s="72">
        <f t="shared" si="2"/>
        <v>1770</v>
      </c>
      <c r="R65" s="72">
        <f t="shared" si="3"/>
        <v>0</v>
      </c>
      <c r="S65" s="72">
        <f t="shared" si="4"/>
        <v>0.4425</v>
      </c>
      <c r="T65" s="72">
        <f t="shared" si="5"/>
        <v>0</v>
      </c>
      <c r="U65" s="72">
        <f t="shared" si="6"/>
        <v>0</v>
      </c>
      <c r="V65" s="72">
        <f t="shared" si="7"/>
        <v>0.4425</v>
      </c>
      <c r="W65" s="72">
        <f t="shared" si="8"/>
        <v>0</v>
      </c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513"/>
      <c r="AJ65" s="549"/>
      <c r="AK65" s="24"/>
    </row>
    <row r="66" s="2" customFormat="1" ht="14.25" spans="1:37">
      <c r="A66" s="24">
        <v>62</v>
      </c>
      <c r="B66" s="14"/>
      <c r="C66" s="749" t="s">
        <v>391</v>
      </c>
      <c r="D66" s="749" t="s">
        <v>392</v>
      </c>
      <c r="E66" s="14"/>
      <c r="F66" s="192"/>
      <c r="G66" s="24"/>
      <c r="H66" s="14"/>
      <c r="I66" s="13">
        <v>1.01</v>
      </c>
      <c r="J66" s="14"/>
      <c r="K66" s="14"/>
      <c r="L66" s="547">
        <v>4948</v>
      </c>
      <c r="M66" s="72">
        <v>3</v>
      </c>
      <c r="N66" s="72">
        <f t="shared" si="0"/>
        <v>14844</v>
      </c>
      <c r="O66" s="72">
        <v>4948</v>
      </c>
      <c r="P66" s="72">
        <f t="shared" si="1"/>
        <v>3</v>
      </c>
      <c r="Q66" s="72">
        <f t="shared" si="2"/>
        <v>14844</v>
      </c>
      <c r="R66" s="72">
        <f t="shared" si="3"/>
        <v>0</v>
      </c>
      <c r="S66" s="72">
        <f t="shared" si="4"/>
        <v>3</v>
      </c>
      <c r="T66" s="72">
        <f t="shared" si="5"/>
        <v>0</v>
      </c>
      <c r="U66" s="72">
        <f t="shared" si="6"/>
        <v>0</v>
      </c>
      <c r="V66" s="72">
        <f t="shared" si="7"/>
        <v>3</v>
      </c>
      <c r="W66" s="72">
        <f t="shared" si="8"/>
        <v>0</v>
      </c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24"/>
      <c r="AJ66" s="24"/>
      <c r="AK66" s="24"/>
    </row>
    <row r="67" s="2" customFormat="1" ht="14.25" spans="1:37">
      <c r="A67" s="24">
        <v>63</v>
      </c>
      <c r="B67" s="14"/>
      <c r="C67" s="749" t="s">
        <v>393</v>
      </c>
      <c r="D67" s="749" t="s">
        <v>394</v>
      </c>
      <c r="E67" s="14"/>
      <c r="F67" s="192"/>
      <c r="G67" s="24"/>
      <c r="H67" s="14"/>
      <c r="I67" s="13">
        <v>1.01</v>
      </c>
      <c r="J67" s="14"/>
      <c r="K67" s="14"/>
      <c r="L67" s="547">
        <v>381</v>
      </c>
      <c r="M67" s="72">
        <v>1.25</v>
      </c>
      <c r="N67" s="72">
        <f t="shared" si="0"/>
        <v>476.25</v>
      </c>
      <c r="O67" s="72">
        <v>381</v>
      </c>
      <c r="P67" s="72">
        <f t="shared" si="1"/>
        <v>1.25</v>
      </c>
      <c r="Q67" s="72">
        <f t="shared" si="2"/>
        <v>476.25</v>
      </c>
      <c r="R67" s="72">
        <f t="shared" si="3"/>
        <v>0</v>
      </c>
      <c r="S67" s="72">
        <f t="shared" si="4"/>
        <v>1.25</v>
      </c>
      <c r="T67" s="72">
        <f t="shared" si="5"/>
        <v>0</v>
      </c>
      <c r="U67" s="72">
        <f t="shared" si="6"/>
        <v>0</v>
      </c>
      <c r="V67" s="72">
        <f t="shared" si="7"/>
        <v>1.25</v>
      </c>
      <c r="W67" s="72">
        <f t="shared" si="8"/>
        <v>0</v>
      </c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513"/>
      <c r="AJ67" s="549"/>
      <c r="AK67" s="24"/>
    </row>
    <row r="68" s="2" customFormat="1" ht="14.25" spans="1:37">
      <c r="A68" s="24">
        <v>64</v>
      </c>
      <c r="B68" s="14"/>
      <c r="C68" s="749" t="s">
        <v>395</v>
      </c>
      <c r="D68" s="749" t="s">
        <v>396</v>
      </c>
      <c r="E68" s="14"/>
      <c r="F68" s="192"/>
      <c r="G68" s="24"/>
      <c r="H68" s="14"/>
      <c r="I68" s="13">
        <v>1.01</v>
      </c>
      <c r="J68" s="14"/>
      <c r="K68" s="14"/>
      <c r="L68" s="547">
        <v>1195</v>
      </c>
      <c r="M68" s="72">
        <v>9.3877</v>
      </c>
      <c r="N68" s="72">
        <f t="shared" si="0"/>
        <v>11218.3015</v>
      </c>
      <c r="O68" s="72">
        <v>1195</v>
      </c>
      <c r="P68" s="72">
        <f t="shared" si="1"/>
        <v>9.3877</v>
      </c>
      <c r="Q68" s="72">
        <f t="shared" si="2"/>
        <v>11218.3015</v>
      </c>
      <c r="R68" s="72">
        <f t="shared" si="3"/>
        <v>0</v>
      </c>
      <c r="S68" s="72">
        <f t="shared" si="4"/>
        <v>9.3877</v>
      </c>
      <c r="T68" s="72">
        <f t="shared" si="5"/>
        <v>0</v>
      </c>
      <c r="U68" s="72">
        <f t="shared" si="6"/>
        <v>0</v>
      </c>
      <c r="V68" s="72">
        <f t="shared" si="7"/>
        <v>9.3877</v>
      </c>
      <c r="W68" s="72">
        <f t="shared" si="8"/>
        <v>0</v>
      </c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24"/>
      <c r="AJ68" s="24"/>
      <c r="AK68" s="24"/>
    </row>
    <row r="69" s="2" customFormat="1" ht="14.25" spans="1:37">
      <c r="A69" s="24">
        <v>65</v>
      </c>
      <c r="B69" s="14"/>
      <c r="C69" s="749" t="s">
        <v>397</v>
      </c>
      <c r="D69" s="749" t="s">
        <v>398</v>
      </c>
      <c r="E69" s="14"/>
      <c r="F69" s="192"/>
      <c r="G69" s="24"/>
      <c r="H69" s="14"/>
      <c r="I69" s="13">
        <v>1.01</v>
      </c>
      <c r="J69" s="14"/>
      <c r="K69" s="14"/>
      <c r="L69" s="547">
        <v>594</v>
      </c>
      <c r="M69" s="72">
        <v>5</v>
      </c>
      <c r="N69" s="72">
        <f t="shared" ref="N69:N132" si="9">L69*M69</f>
        <v>2970</v>
      </c>
      <c r="O69" s="72">
        <v>594</v>
      </c>
      <c r="P69" s="72">
        <f t="shared" ref="P69:P132" si="10">M69</f>
        <v>5</v>
      </c>
      <c r="Q69" s="72">
        <f t="shared" ref="Q69:Q132" si="11">P69*O69</f>
        <v>2970</v>
      </c>
      <c r="R69" s="72">
        <f t="shared" ref="R69:R132" si="12">IF((O69-L69)&gt;0,O69-L69,0)</f>
        <v>0</v>
      </c>
      <c r="S69" s="72">
        <f t="shared" ref="S69:S132" si="13">M69</f>
        <v>5</v>
      </c>
      <c r="T69" s="72">
        <f t="shared" ref="T69:T132" si="14">IF((Q69-N69)&gt;0,Q69-N69,0)</f>
        <v>0</v>
      </c>
      <c r="U69" s="72">
        <f t="shared" ref="U69:U132" si="15">IF((O69-L69)&lt;0,O69-L69,0)</f>
        <v>0</v>
      </c>
      <c r="V69" s="72">
        <f t="shared" ref="V69:V132" si="16">M69</f>
        <v>5</v>
      </c>
      <c r="W69" s="72">
        <f t="shared" ref="W69:W132" si="17">IF((Q69-N69)&lt;0,Q69-N69,0)</f>
        <v>0</v>
      </c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24"/>
      <c r="AJ69" s="24"/>
      <c r="AK69" s="24"/>
    </row>
    <row r="70" s="2" customFormat="1" ht="14.25" spans="1:37">
      <c r="A70" s="24">
        <v>66</v>
      </c>
      <c r="B70" s="14"/>
      <c r="C70" s="749" t="s">
        <v>399</v>
      </c>
      <c r="D70" s="749" t="s">
        <v>400</v>
      </c>
      <c r="E70" s="14"/>
      <c r="F70" s="192"/>
      <c r="G70" s="24"/>
      <c r="H70" s="14"/>
      <c r="I70" s="13">
        <v>1.01</v>
      </c>
      <c r="J70" s="14"/>
      <c r="K70" s="14"/>
      <c r="L70" s="547">
        <v>6000</v>
      </c>
      <c r="M70" s="72">
        <v>0.2124</v>
      </c>
      <c r="N70" s="72">
        <f t="shared" si="9"/>
        <v>1274.4</v>
      </c>
      <c r="O70" s="72">
        <v>6000</v>
      </c>
      <c r="P70" s="72">
        <f t="shared" si="10"/>
        <v>0.2124</v>
      </c>
      <c r="Q70" s="72">
        <f t="shared" si="11"/>
        <v>1274.4</v>
      </c>
      <c r="R70" s="72">
        <f t="shared" si="12"/>
        <v>0</v>
      </c>
      <c r="S70" s="72">
        <f t="shared" si="13"/>
        <v>0.2124</v>
      </c>
      <c r="T70" s="72">
        <f t="shared" si="14"/>
        <v>0</v>
      </c>
      <c r="U70" s="72">
        <f t="shared" si="15"/>
        <v>0</v>
      </c>
      <c r="V70" s="72">
        <f t="shared" si="16"/>
        <v>0.2124</v>
      </c>
      <c r="W70" s="72">
        <f t="shared" si="17"/>
        <v>0</v>
      </c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24"/>
      <c r="AJ70" s="24"/>
      <c r="AK70" s="24"/>
    </row>
    <row r="71" s="2" customFormat="1" ht="14.25" spans="1:37">
      <c r="A71" s="24">
        <v>67</v>
      </c>
      <c r="B71" s="14"/>
      <c r="C71" s="749" t="s">
        <v>401</v>
      </c>
      <c r="D71" s="749" t="s">
        <v>402</v>
      </c>
      <c r="E71" s="14"/>
      <c r="F71" s="192"/>
      <c r="G71" s="24"/>
      <c r="H71" s="14"/>
      <c r="I71" s="13">
        <v>1.01</v>
      </c>
      <c r="J71" s="14"/>
      <c r="K71" s="14"/>
      <c r="L71" s="547">
        <v>106</v>
      </c>
      <c r="M71" s="72">
        <v>41.5903</v>
      </c>
      <c r="N71" s="72">
        <f t="shared" si="9"/>
        <v>4408.5718</v>
      </c>
      <c r="O71" s="72">
        <v>106</v>
      </c>
      <c r="P71" s="72">
        <f t="shared" si="10"/>
        <v>41.5903</v>
      </c>
      <c r="Q71" s="72">
        <f t="shared" si="11"/>
        <v>4408.5718</v>
      </c>
      <c r="R71" s="72">
        <f t="shared" si="12"/>
        <v>0</v>
      </c>
      <c r="S71" s="72">
        <f t="shared" si="13"/>
        <v>41.5903</v>
      </c>
      <c r="T71" s="72">
        <f t="shared" si="14"/>
        <v>0</v>
      </c>
      <c r="U71" s="72">
        <f t="shared" si="15"/>
        <v>0</v>
      </c>
      <c r="V71" s="72">
        <f t="shared" si="16"/>
        <v>41.5903</v>
      </c>
      <c r="W71" s="72">
        <f t="shared" si="17"/>
        <v>0</v>
      </c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24"/>
      <c r="AJ71" s="24"/>
      <c r="AK71" s="24"/>
    </row>
    <row r="72" s="2" customFormat="1" ht="14.25" spans="1:37">
      <c r="A72" s="24">
        <v>68</v>
      </c>
      <c r="B72" s="14"/>
      <c r="C72" s="749" t="s">
        <v>403</v>
      </c>
      <c r="D72" s="749" t="s">
        <v>404</v>
      </c>
      <c r="E72" s="14"/>
      <c r="F72" s="192"/>
      <c r="G72" s="24"/>
      <c r="H72" s="14"/>
      <c r="I72" s="13">
        <v>1.01</v>
      </c>
      <c r="J72" s="14"/>
      <c r="K72" s="14"/>
      <c r="L72" s="547">
        <v>77</v>
      </c>
      <c r="M72" s="72">
        <v>41.5899</v>
      </c>
      <c r="N72" s="72">
        <f t="shared" si="9"/>
        <v>3202.4223</v>
      </c>
      <c r="O72" s="72">
        <v>77</v>
      </c>
      <c r="P72" s="72">
        <f t="shared" si="10"/>
        <v>41.5899</v>
      </c>
      <c r="Q72" s="72">
        <f t="shared" si="11"/>
        <v>3202.4223</v>
      </c>
      <c r="R72" s="72">
        <f t="shared" si="12"/>
        <v>0</v>
      </c>
      <c r="S72" s="72">
        <f t="shared" si="13"/>
        <v>41.5899</v>
      </c>
      <c r="T72" s="72">
        <f t="shared" si="14"/>
        <v>0</v>
      </c>
      <c r="U72" s="72">
        <f t="shared" si="15"/>
        <v>0</v>
      </c>
      <c r="V72" s="72">
        <f t="shared" si="16"/>
        <v>41.5899</v>
      </c>
      <c r="W72" s="72">
        <f t="shared" si="17"/>
        <v>0</v>
      </c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24"/>
      <c r="AJ72" s="24"/>
      <c r="AK72" s="24"/>
    </row>
    <row r="73" s="2" customFormat="1" ht="14.25" spans="1:37">
      <c r="A73" s="24">
        <v>69</v>
      </c>
      <c r="B73" s="14"/>
      <c r="C73" s="749" t="s">
        <v>405</v>
      </c>
      <c r="D73" s="749" t="s">
        <v>406</v>
      </c>
      <c r="E73" s="14"/>
      <c r="F73" s="192"/>
      <c r="G73" s="24"/>
      <c r="H73" s="14"/>
      <c r="I73" s="13">
        <v>1.01</v>
      </c>
      <c r="J73" s="14"/>
      <c r="K73" s="14"/>
      <c r="L73" s="547">
        <v>2265</v>
      </c>
      <c r="M73" s="72">
        <v>5.0202</v>
      </c>
      <c r="N73" s="72">
        <f t="shared" si="9"/>
        <v>11370.753</v>
      </c>
      <c r="O73" s="72">
        <v>2265</v>
      </c>
      <c r="P73" s="72">
        <f t="shared" si="10"/>
        <v>5.0202</v>
      </c>
      <c r="Q73" s="72">
        <f t="shared" si="11"/>
        <v>11370.753</v>
      </c>
      <c r="R73" s="72">
        <f t="shared" si="12"/>
        <v>0</v>
      </c>
      <c r="S73" s="72">
        <f t="shared" si="13"/>
        <v>5.0202</v>
      </c>
      <c r="T73" s="72">
        <f t="shared" si="14"/>
        <v>0</v>
      </c>
      <c r="U73" s="72">
        <f t="shared" si="15"/>
        <v>0</v>
      </c>
      <c r="V73" s="72">
        <f t="shared" si="16"/>
        <v>5.0202</v>
      </c>
      <c r="W73" s="72">
        <f t="shared" si="17"/>
        <v>0</v>
      </c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24"/>
      <c r="AJ73" s="24"/>
      <c r="AK73" s="24"/>
    </row>
    <row r="74" s="2" customFormat="1" ht="14.25" spans="1:37">
      <c r="A74" s="24">
        <v>70</v>
      </c>
      <c r="B74" s="14"/>
      <c r="C74" s="749" t="s">
        <v>407</v>
      </c>
      <c r="D74" s="749" t="s">
        <v>408</v>
      </c>
      <c r="E74" s="14"/>
      <c r="F74" s="192"/>
      <c r="G74" s="24"/>
      <c r="H74" s="14"/>
      <c r="I74" s="13">
        <v>1.01</v>
      </c>
      <c r="J74" s="14"/>
      <c r="K74" s="14"/>
      <c r="L74" s="547">
        <v>1987</v>
      </c>
      <c r="M74" s="72">
        <v>4.9775</v>
      </c>
      <c r="N74" s="72">
        <f t="shared" si="9"/>
        <v>9890.2925</v>
      </c>
      <c r="O74" s="72">
        <v>1987</v>
      </c>
      <c r="P74" s="72">
        <f t="shared" si="10"/>
        <v>4.9775</v>
      </c>
      <c r="Q74" s="72">
        <f t="shared" si="11"/>
        <v>9890.2925</v>
      </c>
      <c r="R74" s="72">
        <f t="shared" si="12"/>
        <v>0</v>
      </c>
      <c r="S74" s="72">
        <f t="shared" si="13"/>
        <v>4.9775</v>
      </c>
      <c r="T74" s="72">
        <f t="shared" si="14"/>
        <v>0</v>
      </c>
      <c r="U74" s="72">
        <f t="shared" si="15"/>
        <v>0</v>
      </c>
      <c r="V74" s="72">
        <f t="shared" si="16"/>
        <v>4.9775</v>
      </c>
      <c r="W74" s="72">
        <f t="shared" si="17"/>
        <v>0</v>
      </c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24"/>
      <c r="AJ74" s="24"/>
      <c r="AK74" s="24"/>
    </row>
    <row r="75" s="2" customFormat="1" ht="14.25" spans="1:37">
      <c r="A75" s="24">
        <v>71</v>
      </c>
      <c r="B75" s="14"/>
      <c r="C75" s="749" t="s">
        <v>409</v>
      </c>
      <c r="D75" s="749" t="s">
        <v>410</v>
      </c>
      <c r="E75" s="14"/>
      <c r="F75" s="192"/>
      <c r="G75" s="24"/>
      <c r="H75" s="14"/>
      <c r="I75" s="13">
        <v>1.01</v>
      </c>
      <c r="J75" s="14"/>
      <c r="K75" s="14"/>
      <c r="L75" s="547">
        <v>24</v>
      </c>
      <c r="M75" s="72">
        <v>6.59</v>
      </c>
      <c r="N75" s="72">
        <f t="shared" si="9"/>
        <v>158.16</v>
      </c>
      <c r="O75" s="72">
        <v>24</v>
      </c>
      <c r="P75" s="72">
        <f t="shared" si="10"/>
        <v>6.59</v>
      </c>
      <c r="Q75" s="72">
        <f t="shared" si="11"/>
        <v>158.16</v>
      </c>
      <c r="R75" s="72">
        <f t="shared" si="12"/>
        <v>0</v>
      </c>
      <c r="S75" s="72">
        <f t="shared" si="13"/>
        <v>6.59</v>
      </c>
      <c r="T75" s="72">
        <f t="shared" si="14"/>
        <v>0</v>
      </c>
      <c r="U75" s="72">
        <f t="shared" si="15"/>
        <v>0</v>
      </c>
      <c r="V75" s="72">
        <f t="shared" si="16"/>
        <v>6.59</v>
      </c>
      <c r="W75" s="72">
        <f t="shared" si="17"/>
        <v>0</v>
      </c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24"/>
      <c r="AJ75" s="24"/>
      <c r="AK75" s="24"/>
    </row>
    <row r="76" s="2" customFormat="1" ht="14.25" spans="1:37">
      <c r="A76" s="24">
        <v>72</v>
      </c>
      <c r="B76" s="14"/>
      <c r="C76" s="749" t="s">
        <v>411</v>
      </c>
      <c r="D76" s="749" t="s">
        <v>412</v>
      </c>
      <c r="E76" s="14"/>
      <c r="F76" s="192"/>
      <c r="G76" s="24"/>
      <c r="H76" s="14"/>
      <c r="I76" s="13">
        <v>1.01</v>
      </c>
      <c r="J76" s="14"/>
      <c r="K76" s="14"/>
      <c r="L76" s="547">
        <v>23</v>
      </c>
      <c r="M76" s="72">
        <v>6.59</v>
      </c>
      <c r="N76" s="72">
        <f t="shared" si="9"/>
        <v>151.57</v>
      </c>
      <c r="O76" s="72">
        <v>23</v>
      </c>
      <c r="P76" s="72">
        <f t="shared" si="10"/>
        <v>6.59</v>
      </c>
      <c r="Q76" s="72">
        <f t="shared" si="11"/>
        <v>151.57</v>
      </c>
      <c r="R76" s="72">
        <f t="shared" si="12"/>
        <v>0</v>
      </c>
      <c r="S76" s="72">
        <f t="shared" si="13"/>
        <v>6.59</v>
      </c>
      <c r="T76" s="72">
        <f t="shared" si="14"/>
        <v>0</v>
      </c>
      <c r="U76" s="72">
        <f t="shared" si="15"/>
        <v>0</v>
      </c>
      <c r="V76" s="72">
        <f t="shared" si="16"/>
        <v>6.59</v>
      </c>
      <c r="W76" s="72">
        <f t="shared" si="17"/>
        <v>0</v>
      </c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24"/>
      <c r="AJ76" s="24"/>
      <c r="AK76" s="24"/>
    </row>
    <row r="77" s="2" customFormat="1" ht="14.25" spans="1:37">
      <c r="A77" s="24">
        <v>73</v>
      </c>
      <c r="B77" s="14"/>
      <c r="C77" s="749" t="s">
        <v>413</v>
      </c>
      <c r="D77" s="749" t="s">
        <v>414</v>
      </c>
      <c r="E77" s="14"/>
      <c r="F77" s="192"/>
      <c r="G77" s="24"/>
      <c r="H77" s="14"/>
      <c r="I77" s="13">
        <v>1.01</v>
      </c>
      <c r="J77" s="14"/>
      <c r="K77" s="14"/>
      <c r="L77" s="547">
        <v>350</v>
      </c>
      <c r="M77" s="72">
        <v>2.6113</v>
      </c>
      <c r="N77" s="72">
        <f t="shared" si="9"/>
        <v>913.955</v>
      </c>
      <c r="O77" s="72">
        <v>350</v>
      </c>
      <c r="P77" s="72">
        <f t="shared" si="10"/>
        <v>2.6113</v>
      </c>
      <c r="Q77" s="72">
        <f t="shared" si="11"/>
        <v>913.955</v>
      </c>
      <c r="R77" s="72">
        <f t="shared" si="12"/>
        <v>0</v>
      </c>
      <c r="S77" s="72">
        <f t="shared" si="13"/>
        <v>2.6113</v>
      </c>
      <c r="T77" s="72">
        <f t="shared" si="14"/>
        <v>0</v>
      </c>
      <c r="U77" s="72">
        <f t="shared" si="15"/>
        <v>0</v>
      </c>
      <c r="V77" s="72">
        <f t="shared" si="16"/>
        <v>2.6113</v>
      </c>
      <c r="W77" s="72">
        <f t="shared" si="17"/>
        <v>0</v>
      </c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24"/>
      <c r="AJ77" s="24"/>
      <c r="AK77" s="24"/>
    </row>
    <row r="78" s="2" customFormat="1" ht="14.25" spans="1:37">
      <c r="A78" s="24">
        <v>74</v>
      </c>
      <c r="B78" s="14"/>
      <c r="C78" s="749" t="s">
        <v>415</v>
      </c>
      <c r="D78" s="749" t="s">
        <v>416</v>
      </c>
      <c r="E78" s="14"/>
      <c r="F78" s="192"/>
      <c r="G78" s="24"/>
      <c r="H78" s="14"/>
      <c r="I78" s="13">
        <v>1.01</v>
      </c>
      <c r="J78" s="14"/>
      <c r="K78" s="14"/>
      <c r="L78" s="547">
        <v>381</v>
      </c>
      <c r="M78" s="72">
        <v>4.5049</v>
      </c>
      <c r="N78" s="72">
        <f t="shared" si="9"/>
        <v>1716.3669</v>
      </c>
      <c r="O78" s="72">
        <v>381</v>
      </c>
      <c r="P78" s="72">
        <f t="shared" si="10"/>
        <v>4.5049</v>
      </c>
      <c r="Q78" s="72">
        <f t="shared" si="11"/>
        <v>1716.3669</v>
      </c>
      <c r="R78" s="72">
        <f t="shared" si="12"/>
        <v>0</v>
      </c>
      <c r="S78" s="72">
        <f t="shared" si="13"/>
        <v>4.5049</v>
      </c>
      <c r="T78" s="72">
        <f t="shared" si="14"/>
        <v>0</v>
      </c>
      <c r="U78" s="72">
        <f t="shared" si="15"/>
        <v>0</v>
      </c>
      <c r="V78" s="72">
        <f t="shared" si="16"/>
        <v>4.5049</v>
      </c>
      <c r="W78" s="72">
        <f t="shared" si="17"/>
        <v>0</v>
      </c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24"/>
      <c r="AJ78" s="24"/>
      <c r="AK78" s="24"/>
    </row>
    <row r="79" s="2" customFormat="1" ht="14.25" spans="1:37">
      <c r="A79" s="24">
        <v>75</v>
      </c>
      <c r="B79" s="14"/>
      <c r="C79" s="749" t="s">
        <v>417</v>
      </c>
      <c r="D79" s="749" t="s">
        <v>418</v>
      </c>
      <c r="E79" s="14"/>
      <c r="F79" s="192"/>
      <c r="G79" s="24"/>
      <c r="H79" s="14"/>
      <c r="I79" s="13">
        <v>1.01</v>
      </c>
      <c r="J79" s="14"/>
      <c r="K79" s="14"/>
      <c r="L79" s="547">
        <v>1800</v>
      </c>
      <c r="M79" s="72">
        <v>8.1206</v>
      </c>
      <c r="N79" s="72">
        <f t="shared" si="9"/>
        <v>14617.08</v>
      </c>
      <c r="O79" s="72">
        <v>1800</v>
      </c>
      <c r="P79" s="72">
        <f t="shared" si="10"/>
        <v>8.1206</v>
      </c>
      <c r="Q79" s="72">
        <f t="shared" si="11"/>
        <v>14617.08</v>
      </c>
      <c r="R79" s="72">
        <f t="shared" si="12"/>
        <v>0</v>
      </c>
      <c r="S79" s="72">
        <f t="shared" si="13"/>
        <v>8.1206</v>
      </c>
      <c r="T79" s="72">
        <f t="shared" si="14"/>
        <v>0</v>
      </c>
      <c r="U79" s="72">
        <f t="shared" si="15"/>
        <v>0</v>
      </c>
      <c r="V79" s="72">
        <f t="shared" si="16"/>
        <v>8.1206</v>
      </c>
      <c r="W79" s="72">
        <f t="shared" si="17"/>
        <v>0</v>
      </c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24"/>
      <c r="AJ79" s="24"/>
      <c r="AK79" s="24"/>
    </row>
    <row r="80" s="2" customFormat="1" ht="14.25" spans="1:37">
      <c r="A80" s="24">
        <v>76</v>
      </c>
      <c r="B80" s="14"/>
      <c r="C80" s="749" t="s">
        <v>419</v>
      </c>
      <c r="D80" s="749" t="s">
        <v>420</v>
      </c>
      <c r="E80" s="14"/>
      <c r="F80" s="192"/>
      <c r="G80" s="24"/>
      <c r="H80" s="14"/>
      <c r="I80" s="13">
        <v>1.01</v>
      </c>
      <c r="J80" s="14"/>
      <c r="K80" s="14"/>
      <c r="L80" s="547">
        <v>1550</v>
      </c>
      <c r="M80" s="72">
        <v>8.1325</v>
      </c>
      <c r="N80" s="72">
        <f t="shared" si="9"/>
        <v>12605.375</v>
      </c>
      <c r="O80" s="72">
        <v>1550</v>
      </c>
      <c r="P80" s="72">
        <f t="shared" si="10"/>
        <v>8.1325</v>
      </c>
      <c r="Q80" s="72">
        <f t="shared" si="11"/>
        <v>12605.375</v>
      </c>
      <c r="R80" s="72">
        <f t="shared" si="12"/>
        <v>0</v>
      </c>
      <c r="S80" s="72">
        <f t="shared" si="13"/>
        <v>8.1325</v>
      </c>
      <c r="T80" s="72">
        <f t="shared" si="14"/>
        <v>0</v>
      </c>
      <c r="U80" s="72">
        <f t="shared" si="15"/>
        <v>0</v>
      </c>
      <c r="V80" s="72">
        <f t="shared" si="16"/>
        <v>8.1325</v>
      </c>
      <c r="W80" s="72">
        <f t="shared" si="17"/>
        <v>0</v>
      </c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24"/>
      <c r="AJ80" s="24"/>
      <c r="AK80" s="24"/>
    </row>
    <row r="81" s="2" customFormat="1" ht="14.25" spans="1:37">
      <c r="A81" s="24">
        <v>77</v>
      </c>
      <c r="B81" s="14"/>
      <c r="C81" s="749" t="s">
        <v>421</v>
      </c>
      <c r="D81" s="749" t="s">
        <v>422</v>
      </c>
      <c r="E81" s="14"/>
      <c r="F81" s="192"/>
      <c r="G81" s="24"/>
      <c r="H81" s="14"/>
      <c r="I81" s="13">
        <v>1.01</v>
      </c>
      <c r="J81" s="14"/>
      <c r="K81" s="14"/>
      <c r="L81" s="547">
        <v>253</v>
      </c>
      <c r="M81" s="72">
        <v>38.85</v>
      </c>
      <c r="N81" s="72">
        <f t="shared" si="9"/>
        <v>9829.05</v>
      </c>
      <c r="O81" s="72">
        <v>253</v>
      </c>
      <c r="P81" s="72">
        <f t="shared" si="10"/>
        <v>38.85</v>
      </c>
      <c r="Q81" s="72">
        <f t="shared" si="11"/>
        <v>9829.05</v>
      </c>
      <c r="R81" s="72">
        <f t="shared" si="12"/>
        <v>0</v>
      </c>
      <c r="S81" s="72">
        <f t="shared" si="13"/>
        <v>38.85</v>
      </c>
      <c r="T81" s="72">
        <f t="shared" si="14"/>
        <v>0</v>
      </c>
      <c r="U81" s="72">
        <f t="shared" si="15"/>
        <v>0</v>
      </c>
      <c r="V81" s="72">
        <f t="shared" si="16"/>
        <v>38.85</v>
      </c>
      <c r="W81" s="72">
        <f t="shared" si="17"/>
        <v>0</v>
      </c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24"/>
      <c r="AJ81" s="24"/>
      <c r="AK81" s="24"/>
    </row>
    <row r="82" s="2" customFormat="1" ht="14.25" spans="1:37">
      <c r="A82" s="24">
        <v>78</v>
      </c>
      <c r="B82" s="14"/>
      <c r="C82" s="749" t="s">
        <v>423</v>
      </c>
      <c r="D82" s="749" t="s">
        <v>424</v>
      </c>
      <c r="E82" s="14"/>
      <c r="F82" s="192"/>
      <c r="G82" s="24"/>
      <c r="H82" s="14"/>
      <c r="I82" s="13">
        <v>1.01</v>
      </c>
      <c r="J82" s="14"/>
      <c r="K82" s="14"/>
      <c r="L82" s="547">
        <v>293</v>
      </c>
      <c r="M82" s="72">
        <v>38.8499</v>
      </c>
      <c r="N82" s="72">
        <f t="shared" si="9"/>
        <v>11383.0207</v>
      </c>
      <c r="O82" s="72">
        <v>293</v>
      </c>
      <c r="P82" s="72">
        <f t="shared" si="10"/>
        <v>38.8499</v>
      </c>
      <c r="Q82" s="72">
        <f t="shared" si="11"/>
        <v>11383.0207</v>
      </c>
      <c r="R82" s="72">
        <f t="shared" si="12"/>
        <v>0</v>
      </c>
      <c r="S82" s="72">
        <f t="shared" si="13"/>
        <v>38.8499</v>
      </c>
      <c r="T82" s="72">
        <f t="shared" si="14"/>
        <v>0</v>
      </c>
      <c r="U82" s="72">
        <f t="shared" si="15"/>
        <v>0</v>
      </c>
      <c r="V82" s="72">
        <f t="shared" si="16"/>
        <v>38.8499</v>
      </c>
      <c r="W82" s="72">
        <f t="shared" si="17"/>
        <v>0</v>
      </c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24"/>
      <c r="AJ82" s="24"/>
      <c r="AK82" s="24"/>
    </row>
    <row r="83" s="2" customFormat="1" ht="14.25" spans="1:37">
      <c r="A83" s="24">
        <v>79</v>
      </c>
      <c r="B83" s="14"/>
      <c r="C83" s="749" t="s">
        <v>425</v>
      </c>
      <c r="D83" s="749" t="s">
        <v>426</v>
      </c>
      <c r="E83" s="14"/>
      <c r="F83" s="192"/>
      <c r="G83" s="24"/>
      <c r="H83" s="14"/>
      <c r="I83" s="13">
        <v>1.01</v>
      </c>
      <c r="J83" s="14"/>
      <c r="K83" s="14"/>
      <c r="L83" s="547">
        <v>3203</v>
      </c>
      <c r="M83" s="72">
        <v>0.54</v>
      </c>
      <c r="N83" s="72">
        <f t="shared" si="9"/>
        <v>1729.62</v>
      </c>
      <c r="O83" s="72">
        <v>3203</v>
      </c>
      <c r="P83" s="72">
        <f t="shared" si="10"/>
        <v>0.54</v>
      </c>
      <c r="Q83" s="72">
        <f t="shared" si="11"/>
        <v>1729.62</v>
      </c>
      <c r="R83" s="72">
        <f t="shared" si="12"/>
        <v>0</v>
      </c>
      <c r="S83" s="72">
        <f t="shared" si="13"/>
        <v>0.54</v>
      </c>
      <c r="T83" s="72">
        <f t="shared" si="14"/>
        <v>0</v>
      </c>
      <c r="U83" s="72">
        <f t="shared" si="15"/>
        <v>0</v>
      </c>
      <c r="V83" s="72">
        <f t="shared" si="16"/>
        <v>0.54</v>
      </c>
      <c r="W83" s="72">
        <f t="shared" si="17"/>
        <v>0</v>
      </c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24"/>
      <c r="AJ83" s="24"/>
      <c r="AK83" s="24"/>
    </row>
    <row r="84" s="2" customFormat="1" ht="14.25" spans="1:37">
      <c r="A84" s="24">
        <v>80</v>
      </c>
      <c r="B84" s="14"/>
      <c r="C84" s="749" t="s">
        <v>427</v>
      </c>
      <c r="D84" s="749" t="s">
        <v>428</v>
      </c>
      <c r="E84" s="14"/>
      <c r="F84" s="192"/>
      <c r="G84" s="24"/>
      <c r="H84" s="14"/>
      <c r="I84" s="13">
        <v>1.01</v>
      </c>
      <c r="J84" s="14"/>
      <c r="K84" s="14"/>
      <c r="L84" s="547">
        <v>112</v>
      </c>
      <c r="M84" s="72">
        <v>2.0147</v>
      </c>
      <c r="N84" s="72">
        <f t="shared" si="9"/>
        <v>225.6464</v>
      </c>
      <c r="O84" s="72">
        <v>112</v>
      </c>
      <c r="P84" s="72">
        <f t="shared" si="10"/>
        <v>2.0147</v>
      </c>
      <c r="Q84" s="72">
        <f t="shared" si="11"/>
        <v>225.6464</v>
      </c>
      <c r="R84" s="72">
        <f t="shared" si="12"/>
        <v>0</v>
      </c>
      <c r="S84" s="72">
        <f t="shared" si="13"/>
        <v>2.0147</v>
      </c>
      <c r="T84" s="72">
        <f t="shared" si="14"/>
        <v>0</v>
      </c>
      <c r="U84" s="72">
        <f t="shared" si="15"/>
        <v>0</v>
      </c>
      <c r="V84" s="72">
        <f t="shared" si="16"/>
        <v>2.0147</v>
      </c>
      <c r="W84" s="72">
        <f t="shared" si="17"/>
        <v>0</v>
      </c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24"/>
      <c r="AJ84" s="24"/>
      <c r="AK84" s="24"/>
    </row>
    <row r="85" s="2" customFormat="1" ht="14.25" spans="1:37">
      <c r="A85" s="24">
        <v>81</v>
      </c>
      <c r="B85" s="14"/>
      <c r="C85" s="749" t="s">
        <v>429</v>
      </c>
      <c r="D85" s="749" t="s">
        <v>430</v>
      </c>
      <c r="E85" s="14"/>
      <c r="F85" s="192"/>
      <c r="G85" s="24"/>
      <c r="H85" s="14"/>
      <c r="I85" s="13">
        <v>1.01</v>
      </c>
      <c r="J85" s="14"/>
      <c r="K85" s="14"/>
      <c r="L85" s="547">
        <v>1400</v>
      </c>
      <c r="M85" s="72">
        <v>2.06</v>
      </c>
      <c r="N85" s="72">
        <f t="shared" si="9"/>
        <v>2884</v>
      </c>
      <c r="O85" s="72">
        <v>1400</v>
      </c>
      <c r="P85" s="72">
        <f t="shared" si="10"/>
        <v>2.06</v>
      </c>
      <c r="Q85" s="72">
        <f t="shared" si="11"/>
        <v>2884</v>
      </c>
      <c r="R85" s="72">
        <f t="shared" si="12"/>
        <v>0</v>
      </c>
      <c r="S85" s="72">
        <f t="shared" si="13"/>
        <v>2.06</v>
      </c>
      <c r="T85" s="72">
        <f t="shared" si="14"/>
        <v>0</v>
      </c>
      <c r="U85" s="72">
        <f t="shared" si="15"/>
        <v>0</v>
      </c>
      <c r="V85" s="72">
        <f t="shared" si="16"/>
        <v>2.06</v>
      </c>
      <c r="W85" s="72">
        <f t="shared" si="17"/>
        <v>0</v>
      </c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24"/>
      <c r="AJ85" s="24"/>
      <c r="AK85" s="24"/>
    </row>
    <row r="86" s="2" customFormat="1" ht="14.25" spans="1:37">
      <c r="A86" s="24">
        <v>82</v>
      </c>
      <c r="B86" s="14"/>
      <c r="C86" s="749" t="s">
        <v>431</v>
      </c>
      <c r="D86" s="749" t="s">
        <v>432</v>
      </c>
      <c r="E86" s="14"/>
      <c r="F86" s="192"/>
      <c r="G86" s="24"/>
      <c r="H86" s="14"/>
      <c r="I86" s="13">
        <v>1.01</v>
      </c>
      <c r="J86" s="14"/>
      <c r="K86" s="14"/>
      <c r="L86" s="547">
        <v>20</v>
      </c>
      <c r="M86" s="72">
        <v>2.878</v>
      </c>
      <c r="N86" s="72">
        <f t="shared" si="9"/>
        <v>57.56</v>
      </c>
      <c r="O86" s="72"/>
      <c r="P86" s="72">
        <f t="shared" si="10"/>
        <v>2.878</v>
      </c>
      <c r="Q86" s="72">
        <f t="shared" si="11"/>
        <v>0</v>
      </c>
      <c r="R86" s="72">
        <f t="shared" si="12"/>
        <v>0</v>
      </c>
      <c r="S86" s="72">
        <f t="shared" si="13"/>
        <v>2.878</v>
      </c>
      <c r="T86" s="72">
        <f t="shared" si="14"/>
        <v>0</v>
      </c>
      <c r="U86" s="72">
        <f t="shared" si="15"/>
        <v>-20</v>
      </c>
      <c r="V86" s="72">
        <f t="shared" si="16"/>
        <v>2.878</v>
      </c>
      <c r="W86" s="72">
        <f t="shared" si="17"/>
        <v>-57.56</v>
      </c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24" t="s">
        <v>433</v>
      </c>
      <c r="AJ86" s="24"/>
      <c r="AK86" s="24" t="s">
        <v>434</v>
      </c>
    </row>
    <row r="87" s="2" customFormat="1" ht="14.25" spans="1:37">
      <c r="A87" s="24">
        <v>83</v>
      </c>
      <c r="B87" s="14"/>
      <c r="C87" s="749" t="s">
        <v>435</v>
      </c>
      <c r="D87" s="749" t="s">
        <v>436</v>
      </c>
      <c r="E87" s="14"/>
      <c r="F87" s="192"/>
      <c r="G87" s="24"/>
      <c r="H87" s="14"/>
      <c r="I87" s="13">
        <v>1.01</v>
      </c>
      <c r="J87" s="14"/>
      <c r="K87" s="14"/>
      <c r="L87" s="547">
        <v>33</v>
      </c>
      <c r="M87" s="72">
        <v>3.77</v>
      </c>
      <c r="N87" s="72">
        <f t="shared" si="9"/>
        <v>124.41</v>
      </c>
      <c r="O87" s="72"/>
      <c r="P87" s="72">
        <f t="shared" si="10"/>
        <v>3.77</v>
      </c>
      <c r="Q87" s="72">
        <f t="shared" si="11"/>
        <v>0</v>
      </c>
      <c r="R87" s="72">
        <f t="shared" si="12"/>
        <v>0</v>
      </c>
      <c r="S87" s="72">
        <f t="shared" si="13"/>
        <v>3.77</v>
      </c>
      <c r="T87" s="72">
        <f t="shared" si="14"/>
        <v>0</v>
      </c>
      <c r="U87" s="72">
        <f t="shared" si="15"/>
        <v>-33</v>
      </c>
      <c r="V87" s="72">
        <f t="shared" si="16"/>
        <v>3.77</v>
      </c>
      <c r="W87" s="72">
        <f t="shared" si="17"/>
        <v>-124.41</v>
      </c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230" t="s">
        <v>437</v>
      </c>
      <c r="AJ87" s="24"/>
      <c r="AK87" s="24" t="s">
        <v>302</v>
      </c>
    </row>
    <row r="88" s="2" customFormat="1" ht="14.25" spans="1:37">
      <c r="A88" s="24">
        <v>84</v>
      </c>
      <c r="B88" s="14"/>
      <c r="C88" s="749" t="s">
        <v>438</v>
      </c>
      <c r="D88" s="749" t="s">
        <v>439</v>
      </c>
      <c r="E88" s="14"/>
      <c r="F88" s="192"/>
      <c r="G88" s="24"/>
      <c r="H88" s="14"/>
      <c r="I88" s="13">
        <v>1.01</v>
      </c>
      <c r="J88" s="14"/>
      <c r="K88" s="14"/>
      <c r="L88" s="547">
        <v>34</v>
      </c>
      <c r="M88" s="72">
        <v>3.77</v>
      </c>
      <c r="N88" s="72">
        <f t="shared" si="9"/>
        <v>128.18</v>
      </c>
      <c r="O88" s="72"/>
      <c r="P88" s="72">
        <f t="shared" si="10"/>
        <v>3.77</v>
      </c>
      <c r="Q88" s="72">
        <f t="shared" si="11"/>
        <v>0</v>
      </c>
      <c r="R88" s="72">
        <f t="shared" si="12"/>
        <v>0</v>
      </c>
      <c r="S88" s="72">
        <f t="shared" si="13"/>
        <v>3.77</v>
      </c>
      <c r="T88" s="72">
        <f t="shared" si="14"/>
        <v>0</v>
      </c>
      <c r="U88" s="72">
        <f t="shared" si="15"/>
        <v>-34</v>
      </c>
      <c r="V88" s="72">
        <f t="shared" si="16"/>
        <v>3.77</v>
      </c>
      <c r="W88" s="72">
        <f t="shared" si="17"/>
        <v>-128.18</v>
      </c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230" t="s">
        <v>437</v>
      </c>
      <c r="AJ88" s="549"/>
      <c r="AK88" s="24" t="s">
        <v>302</v>
      </c>
    </row>
    <row r="89" s="2" customFormat="1" ht="14.25" spans="1:37">
      <c r="A89" s="24">
        <v>85</v>
      </c>
      <c r="B89" s="14"/>
      <c r="C89" s="749" t="s">
        <v>440</v>
      </c>
      <c r="D89" s="749" t="s">
        <v>441</v>
      </c>
      <c r="E89" s="14"/>
      <c r="F89" s="192"/>
      <c r="G89" s="24"/>
      <c r="H89" s="14"/>
      <c r="I89" s="13">
        <v>1.01</v>
      </c>
      <c r="J89" s="14"/>
      <c r="K89" s="14"/>
      <c r="L89" s="547">
        <v>135</v>
      </c>
      <c r="M89" s="72">
        <v>0.4182</v>
      </c>
      <c r="N89" s="72">
        <f t="shared" si="9"/>
        <v>56.457</v>
      </c>
      <c r="O89" s="72">
        <v>112</v>
      </c>
      <c r="P89" s="72">
        <f t="shared" si="10"/>
        <v>0.4182</v>
      </c>
      <c r="Q89" s="72">
        <f t="shared" si="11"/>
        <v>46.8384</v>
      </c>
      <c r="R89" s="72">
        <f t="shared" si="12"/>
        <v>0</v>
      </c>
      <c r="S89" s="72">
        <f t="shared" si="13"/>
        <v>0.4182</v>
      </c>
      <c r="T89" s="72">
        <f t="shared" si="14"/>
        <v>0</v>
      </c>
      <c r="U89" s="72">
        <f t="shared" si="15"/>
        <v>-23</v>
      </c>
      <c r="V89" s="72">
        <f t="shared" si="16"/>
        <v>0.4182</v>
      </c>
      <c r="W89" s="72">
        <f t="shared" si="17"/>
        <v>-9.6186</v>
      </c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513" t="s">
        <v>315</v>
      </c>
      <c r="AJ89" s="549"/>
      <c r="AK89" s="24" t="s">
        <v>302</v>
      </c>
    </row>
    <row r="90" s="2" customFormat="1" ht="14.25" spans="1:37">
      <c r="A90" s="24">
        <v>86</v>
      </c>
      <c r="B90" s="14"/>
      <c r="C90" s="749" t="s">
        <v>442</v>
      </c>
      <c r="D90" s="749" t="s">
        <v>443</v>
      </c>
      <c r="E90" s="14"/>
      <c r="F90" s="192"/>
      <c r="G90" s="24"/>
      <c r="H90" s="14"/>
      <c r="I90" s="13">
        <v>1.01</v>
      </c>
      <c r="J90" s="14"/>
      <c r="K90" s="14"/>
      <c r="L90" s="547">
        <v>443</v>
      </c>
      <c r="M90" s="72">
        <v>2.4996</v>
      </c>
      <c r="N90" s="72">
        <f t="shared" si="9"/>
        <v>1107.3228</v>
      </c>
      <c r="O90" s="72">
        <v>443</v>
      </c>
      <c r="P90" s="72">
        <f t="shared" si="10"/>
        <v>2.4996</v>
      </c>
      <c r="Q90" s="72">
        <f t="shared" si="11"/>
        <v>1107.3228</v>
      </c>
      <c r="R90" s="72">
        <f t="shared" si="12"/>
        <v>0</v>
      </c>
      <c r="S90" s="72">
        <f t="shared" si="13"/>
        <v>2.4996</v>
      </c>
      <c r="T90" s="72">
        <f t="shared" si="14"/>
        <v>0</v>
      </c>
      <c r="U90" s="72">
        <f t="shared" si="15"/>
        <v>0</v>
      </c>
      <c r="V90" s="72">
        <f t="shared" si="16"/>
        <v>2.4996</v>
      </c>
      <c r="W90" s="72">
        <f t="shared" si="17"/>
        <v>0</v>
      </c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24"/>
      <c r="AJ90" s="24"/>
      <c r="AK90" s="24"/>
    </row>
    <row r="91" s="2" customFormat="1" ht="14.25" spans="1:37">
      <c r="A91" s="24">
        <v>87</v>
      </c>
      <c r="B91" s="14"/>
      <c r="C91" s="749" t="s">
        <v>444</v>
      </c>
      <c r="D91" s="749" t="s">
        <v>445</v>
      </c>
      <c r="E91" s="14"/>
      <c r="F91" s="192"/>
      <c r="G91" s="24"/>
      <c r="H91" s="14"/>
      <c r="I91" s="13">
        <v>1.01</v>
      </c>
      <c r="J91" s="14"/>
      <c r="K91" s="14"/>
      <c r="L91" s="547">
        <v>17451</v>
      </c>
      <c r="M91" s="72">
        <v>0.1195</v>
      </c>
      <c r="N91" s="72">
        <f t="shared" si="9"/>
        <v>2085.3945</v>
      </c>
      <c r="O91" s="72">
        <v>17451</v>
      </c>
      <c r="P91" s="72">
        <f t="shared" si="10"/>
        <v>0.1195</v>
      </c>
      <c r="Q91" s="72">
        <f t="shared" si="11"/>
        <v>2085.3945</v>
      </c>
      <c r="R91" s="72">
        <f t="shared" si="12"/>
        <v>0</v>
      </c>
      <c r="S91" s="72">
        <f t="shared" si="13"/>
        <v>0.1195</v>
      </c>
      <c r="T91" s="72">
        <f t="shared" si="14"/>
        <v>0</v>
      </c>
      <c r="U91" s="72">
        <f t="shared" si="15"/>
        <v>0</v>
      </c>
      <c r="V91" s="72">
        <f t="shared" si="16"/>
        <v>0.1195</v>
      </c>
      <c r="W91" s="72">
        <f t="shared" si="17"/>
        <v>0</v>
      </c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24"/>
      <c r="AJ91" s="24"/>
      <c r="AK91" s="24"/>
    </row>
    <row r="92" s="2" customFormat="1" ht="14.25" spans="1:37">
      <c r="A92" s="24">
        <v>88</v>
      </c>
      <c r="B92" s="14"/>
      <c r="C92" s="749" t="s">
        <v>446</v>
      </c>
      <c r="D92" s="749" t="s">
        <v>447</v>
      </c>
      <c r="E92" s="14"/>
      <c r="F92" s="192"/>
      <c r="G92" s="24"/>
      <c r="H92" s="14"/>
      <c r="I92" s="13">
        <v>1.01</v>
      </c>
      <c r="J92" s="14"/>
      <c r="K92" s="14"/>
      <c r="L92" s="547">
        <v>29269</v>
      </c>
      <c r="M92" s="72">
        <v>0.1021</v>
      </c>
      <c r="N92" s="72">
        <f t="shared" si="9"/>
        <v>2988.3649</v>
      </c>
      <c r="O92" s="72">
        <v>29269</v>
      </c>
      <c r="P92" s="72">
        <f t="shared" si="10"/>
        <v>0.1021</v>
      </c>
      <c r="Q92" s="72">
        <f t="shared" si="11"/>
        <v>2988.3649</v>
      </c>
      <c r="R92" s="72">
        <f t="shared" si="12"/>
        <v>0</v>
      </c>
      <c r="S92" s="72">
        <f t="shared" si="13"/>
        <v>0.1021</v>
      </c>
      <c r="T92" s="72">
        <f t="shared" si="14"/>
        <v>0</v>
      </c>
      <c r="U92" s="72">
        <f t="shared" si="15"/>
        <v>0</v>
      </c>
      <c r="V92" s="72">
        <f t="shared" si="16"/>
        <v>0.1021</v>
      </c>
      <c r="W92" s="72">
        <f t="shared" si="17"/>
        <v>0</v>
      </c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24"/>
      <c r="AJ92" s="24"/>
      <c r="AK92" s="24"/>
    </row>
    <row r="93" s="2" customFormat="1" ht="14.25" spans="1:37">
      <c r="A93" s="24">
        <v>89</v>
      </c>
      <c r="B93" s="14"/>
      <c r="C93" s="749" t="s">
        <v>448</v>
      </c>
      <c r="D93" s="749" t="s">
        <v>449</v>
      </c>
      <c r="E93" s="14"/>
      <c r="F93" s="192"/>
      <c r="G93" s="24"/>
      <c r="H93" s="14"/>
      <c r="I93" s="13">
        <v>1.01</v>
      </c>
      <c r="J93" s="14"/>
      <c r="K93" s="14"/>
      <c r="L93" s="547">
        <v>3500</v>
      </c>
      <c r="M93" s="72">
        <v>0.3098</v>
      </c>
      <c r="N93" s="72">
        <f t="shared" si="9"/>
        <v>1084.3</v>
      </c>
      <c r="O93" s="72">
        <v>3500</v>
      </c>
      <c r="P93" s="72">
        <f t="shared" si="10"/>
        <v>0.3098</v>
      </c>
      <c r="Q93" s="72">
        <f t="shared" si="11"/>
        <v>1084.3</v>
      </c>
      <c r="R93" s="72">
        <f t="shared" si="12"/>
        <v>0</v>
      </c>
      <c r="S93" s="72">
        <f t="shared" si="13"/>
        <v>0.3098</v>
      </c>
      <c r="T93" s="72">
        <f t="shared" si="14"/>
        <v>0</v>
      </c>
      <c r="U93" s="72">
        <f t="shared" si="15"/>
        <v>0</v>
      </c>
      <c r="V93" s="72">
        <f t="shared" si="16"/>
        <v>0.3098</v>
      </c>
      <c r="W93" s="72">
        <f t="shared" si="17"/>
        <v>0</v>
      </c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24"/>
      <c r="AJ93" s="24"/>
      <c r="AK93" s="24"/>
    </row>
    <row r="94" s="2" customFormat="1" ht="14.25" spans="1:37">
      <c r="A94" s="24">
        <v>90</v>
      </c>
      <c r="B94" s="14"/>
      <c r="C94" s="749" t="s">
        <v>450</v>
      </c>
      <c r="D94" s="749" t="s">
        <v>451</v>
      </c>
      <c r="E94" s="14"/>
      <c r="F94" s="192"/>
      <c r="G94" s="24"/>
      <c r="H94" s="14"/>
      <c r="I94" s="13">
        <v>1.01</v>
      </c>
      <c r="J94" s="14"/>
      <c r="K94" s="14"/>
      <c r="L94" s="547">
        <v>343</v>
      </c>
      <c r="M94" s="72">
        <v>0.1384</v>
      </c>
      <c r="N94" s="72">
        <f t="shared" si="9"/>
        <v>47.4712</v>
      </c>
      <c r="O94" s="72">
        <v>343</v>
      </c>
      <c r="P94" s="72">
        <f t="shared" si="10"/>
        <v>0.1384</v>
      </c>
      <c r="Q94" s="72">
        <f t="shared" si="11"/>
        <v>47.4712</v>
      </c>
      <c r="R94" s="72">
        <f t="shared" si="12"/>
        <v>0</v>
      </c>
      <c r="S94" s="72">
        <f t="shared" si="13"/>
        <v>0.1384</v>
      </c>
      <c r="T94" s="72">
        <f t="shared" si="14"/>
        <v>0</v>
      </c>
      <c r="U94" s="72">
        <f t="shared" si="15"/>
        <v>0</v>
      </c>
      <c r="V94" s="72">
        <f t="shared" si="16"/>
        <v>0.1384</v>
      </c>
      <c r="W94" s="72">
        <f t="shared" si="17"/>
        <v>0</v>
      </c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24"/>
      <c r="AJ94" s="24"/>
      <c r="AK94" s="24"/>
    </row>
    <row r="95" s="2" customFormat="1" ht="14.25" spans="1:37">
      <c r="A95" s="24">
        <v>91</v>
      </c>
      <c r="B95" s="14"/>
      <c r="C95" s="749" t="s">
        <v>452</v>
      </c>
      <c r="D95" s="749" t="s">
        <v>453</v>
      </c>
      <c r="E95" s="14"/>
      <c r="F95" s="192"/>
      <c r="G95" s="24"/>
      <c r="H95" s="14"/>
      <c r="I95" s="13">
        <v>1.01</v>
      </c>
      <c r="J95" s="14"/>
      <c r="K95" s="14"/>
      <c r="L95" s="547">
        <v>4047</v>
      </c>
      <c r="M95" s="72">
        <v>14.2084</v>
      </c>
      <c r="N95" s="72">
        <f t="shared" si="9"/>
        <v>57501.3948</v>
      </c>
      <c r="O95" s="72">
        <v>4047</v>
      </c>
      <c r="P95" s="72">
        <f t="shared" si="10"/>
        <v>14.2084</v>
      </c>
      <c r="Q95" s="72">
        <f t="shared" si="11"/>
        <v>57501.3948</v>
      </c>
      <c r="R95" s="72">
        <f t="shared" si="12"/>
        <v>0</v>
      </c>
      <c r="S95" s="72">
        <f t="shared" si="13"/>
        <v>14.2084</v>
      </c>
      <c r="T95" s="72">
        <f t="shared" si="14"/>
        <v>0</v>
      </c>
      <c r="U95" s="72">
        <f t="shared" si="15"/>
        <v>0</v>
      </c>
      <c r="V95" s="72">
        <f t="shared" si="16"/>
        <v>14.2084</v>
      </c>
      <c r="W95" s="72">
        <f t="shared" si="17"/>
        <v>0</v>
      </c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24"/>
      <c r="AJ95" s="24"/>
      <c r="AK95" s="24"/>
    </row>
    <row r="96" s="2" customFormat="1" ht="14.25" spans="1:37">
      <c r="A96" s="24">
        <v>92</v>
      </c>
      <c r="B96" s="14"/>
      <c r="C96" s="749" t="s">
        <v>454</v>
      </c>
      <c r="D96" s="749" t="s">
        <v>455</v>
      </c>
      <c r="E96" s="14"/>
      <c r="F96" s="192"/>
      <c r="G96" s="24"/>
      <c r="H96" s="14"/>
      <c r="I96" s="13">
        <v>1.01</v>
      </c>
      <c r="J96" s="14"/>
      <c r="K96" s="14"/>
      <c r="L96" s="547">
        <v>469</v>
      </c>
      <c r="M96" s="72">
        <v>14.2065</v>
      </c>
      <c r="N96" s="72">
        <f t="shared" si="9"/>
        <v>6662.8485</v>
      </c>
      <c r="O96" s="72">
        <v>469</v>
      </c>
      <c r="P96" s="72">
        <f t="shared" si="10"/>
        <v>14.2065</v>
      </c>
      <c r="Q96" s="72">
        <f t="shared" si="11"/>
        <v>6662.8485</v>
      </c>
      <c r="R96" s="72">
        <f t="shared" si="12"/>
        <v>0</v>
      </c>
      <c r="S96" s="72">
        <f t="shared" si="13"/>
        <v>14.2065</v>
      </c>
      <c r="T96" s="72">
        <f t="shared" si="14"/>
        <v>0</v>
      </c>
      <c r="U96" s="72">
        <f t="shared" si="15"/>
        <v>0</v>
      </c>
      <c r="V96" s="72">
        <f t="shared" si="16"/>
        <v>14.2065</v>
      </c>
      <c r="W96" s="72">
        <f t="shared" si="17"/>
        <v>0</v>
      </c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513"/>
      <c r="AJ96" s="549"/>
      <c r="AK96" s="24"/>
    </row>
    <row r="97" s="2" customFormat="1" ht="14.25" spans="1:37">
      <c r="A97" s="24">
        <v>93</v>
      </c>
      <c r="B97" s="14"/>
      <c r="C97" s="749" t="s">
        <v>456</v>
      </c>
      <c r="D97" s="749" t="s">
        <v>457</v>
      </c>
      <c r="E97" s="14"/>
      <c r="F97" s="192"/>
      <c r="G97" s="24"/>
      <c r="H97" s="14"/>
      <c r="I97" s="13">
        <v>1.01</v>
      </c>
      <c r="J97" s="14"/>
      <c r="K97" s="14"/>
      <c r="L97" s="547">
        <v>1415</v>
      </c>
      <c r="M97" s="72">
        <v>38.1149</v>
      </c>
      <c r="N97" s="72">
        <f t="shared" si="9"/>
        <v>53932.5835</v>
      </c>
      <c r="O97" s="72">
        <v>1415</v>
      </c>
      <c r="P97" s="72">
        <f t="shared" si="10"/>
        <v>38.1149</v>
      </c>
      <c r="Q97" s="72">
        <f t="shared" si="11"/>
        <v>53932.5835</v>
      </c>
      <c r="R97" s="72">
        <f t="shared" si="12"/>
        <v>0</v>
      </c>
      <c r="S97" s="72">
        <f t="shared" si="13"/>
        <v>38.1149</v>
      </c>
      <c r="T97" s="72">
        <f t="shared" si="14"/>
        <v>0</v>
      </c>
      <c r="U97" s="72">
        <f t="shared" si="15"/>
        <v>0</v>
      </c>
      <c r="V97" s="72">
        <f t="shared" si="16"/>
        <v>38.1149</v>
      </c>
      <c r="W97" s="72">
        <f t="shared" si="17"/>
        <v>0</v>
      </c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513"/>
      <c r="AJ97" s="549"/>
      <c r="AK97" s="24"/>
    </row>
    <row r="98" s="2" customFormat="1" ht="14.25" spans="1:37">
      <c r="A98" s="24">
        <v>94</v>
      </c>
      <c r="B98" s="14"/>
      <c r="C98" s="749" t="s">
        <v>458</v>
      </c>
      <c r="D98" s="749" t="s">
        <v>459</v>
      </c>
      <c r="E98" s="14"/>
      <c r="F98" s="192"/>
      <c r="G98" s="24"/>
      <c r="H98" s="14"/>
      <c r="I98" s="13">
        <v>1.01</v>
      </c>
      <c r="J98" s="14"/>
      <c r="K98" s="14"/>
      <c r="L98" s="547">
        <v>1393</v>
      </c>
      <c r="M98" s="72">
        <v>38.1137</v>
      </c>
      <c r="N98" s="72">
        <f t="shared" si="9"/>
        <v>53092.3841</v>
      </c>
      <c r="O98" s="72">
        <v>1389</v>
      </c>
      <c r="P98" s="72">
        <f t="shared" si="10"/>
        <v>38.1137</v>
      </c>
      <c r="Q98" s="72">
        <f t="shared" si="11"/>
        <v>52939.9293</v>
      </c>
      <c r="R98" s="72">
        <f t="shared" si="12"/>
        <v>0</v>
      </c>
      <c r="S98" s="72">
        <f t="shared" si="13"/>
        <v>38.1137</v>
      </c>
      <c r="T98" s="72">
        <f t="shared" si="14"/>
        <v>0</v>
      </c>
      <c r="U98" s="72">
        <f t="shared" si="15"/>
        <v>-4</v>
      </c>
      <c r="V98" s="72">
        <f t="shared" si="16"/>
        <v>38.1137</v>
      </c>
      <c r="W98" s="72">
        <f t="shared" si="17"/>
        <v>-152.4548</v>
      </c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513" t="s">
        <v>460</v>
      </c>
      <c r="AJ98" s="549"/>
      <c r="AK98" s="24" t="s">
        <v>310</v>
      </c>
    </row>
    <row r="99" s="2" customFormat="1" ht="14.25" spans="1:37">
      <c r="A99" s="24">
        <v>95</v>
      </c>
      <c r="B99" s="14"/>
      <c r="C99" s="749" t="s">
        <v>461</v>
      </c>
      <c r="D99" s="749" t="s">
        <v>462</v>
      </c>
      <c r="E99" s="14"/>
      <c r="F99" s="192"/>
      <c r="G99" s="24"/>
      <c r="H99" s="14"/>
      <c r="I99" s="13">
        <v>1.01</v>
      </c>
      <c r="J99" s="14"/>
      <c r="K99" s="14"/>
      <c r="L99" s="547">
        <v>17040</v>
      </c>
      <c r="M99" s="72">
        <v>4.8286</v>
      </c>
      <c r="N99" s="72">
        <f t="shared" si="9"/>
        <v>82279.344</v>
      </c>
      <c r="O99" s="72">
        <v>17040</v>
      </c>
      <c r="P99" s="72">
        <f t="shared" si="10"/>
        <v>4.8286</v>
      </c>
      <c r="Q99" s="72">
        <f t="shared" si="11"/>
        <v>82279.344</v>
      </c>
      <c r="R99" s="72">
        <f t="shared" si="12"/>
        <v>0</v>
      </c>
      <c r="S99" s="72">
        <f t="shared" si="13"/>
        <v>4.8286</v>
      </c>
      <c r="T99" s="72">
        <f t="shared" si="14"/>
        <v>0</v>
      </c>
      <c r="U99" s="72">
        <f t="shared" si="15"/>
        <v>0</v>
      </c>
      <c r="V99" s="72">
        <f t="shared" si="16"/>
        <v>4.8286</v>
      </c>
      <c r="W99" s="72">
        <f t="shared" si="17"/>
        <v>0</v>
      </c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513"/>
      <c r="AJ99" s="549"/>
      <c r="AK99" s="24"/>
    </row>
    <row r="100" s="2" customFormat="1" ht="14.25" spans="1:37">
      <c r="A100" s="24">
        <v>96</v>
      </c>
      <c r="B100" s="14"/>
      <c r="C100" s="749" t="s">
        <v>463</v>
      </c>
      <c r="D100" s="749" t="s">
        <v>464</v>
      </c>
      <c r="E100" s="14"/>
      <c r="F100" s="192"/>
      <c r="G100" s="24"/>
      <c r="H100" s="14"/>
      <c r="I100" s="13">
        <v>1.01</v>
      </c>
      <c r="J100" s="14"/>
      <c r="K100" s="14"/>
      <c r="L100" s="547">
        <v>1724</v>
      </c>
      <c r="M100" s="72">
        <v>7.3725</v>
      </c>
      <c r="N100" s="72">
        <f t="shared" si="9"/>
        <v>12710.19</v>
      </c>
      <c r="O100" s="72">
        <v>1724</v>
      </c>
      <c r="P100" s="72">
        <f t="shared" si="10"/>
        <v>7.3725</v>
      </c>
      <c r="Q100" s="72">
        <f t="shared" si="11"/>
        <v>12710.19</v>
      </c>
      <c r="R100" s="72">
        <f t="shared" si="12"/>
        <v>0</v>
      </c>
      <c r="S100" s="72">
        <f t="shared" si="13"/>
        <v>7.3725</v>
      </c>
      <c r="T100" s="72">
        <f t="shared" si="14"/>
        <v>0</v>
      </c>
      <c r="U100" s="72">
        <f t="shared" si="15"/>
        <v>0</v>
      </c>
      <c r="V100" s="72">
        <f t="shared" si="16"/>
        <v>7.3725</v>
      </c>
      <c r="W100" s="72">
        <f t="shared" si="17"/>
        <v>0</v>
      </c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513"/>
      <c r="AJ100" s="549"/>
      <c r="AK100" s="24"/>
    </row>
    <row r="101" s="2" customFormat="1" ht="14.25" spans="1:37">
      <c r="A101" s="24">
        <v>97</v>
      </c>
      <c r="B101" s="14"/>
      <c r="C101" s="749" t="s">
        <v>465</v>
      </c>
      <c r="D101" s="749" t="s">
        <v>466</v>
      </c>
      <c r="E101" s="14"/>
      <c r="F101" s="192"/>
      <c r="G101" s="24"/>
      <c r="H101" s="14"/>
      <c r="I101" s="13">
        <v>1.01</v>
      </c>
      <c r="J101" s="14"/>
      <c r="K101" s="14"/>
      <c r="L101" s="547">
        <v>2015</v>
      </c>
      <c r="M101" s="72">
        <v>7.3875</v>
      </c>
      <c r="N101" s="72">
        <f t="shared" si="9"/>
        <v>14885.8125</v>
      </c>
      <c r="O101" s="72">
        <v>2015</v>
      </c>
      <c r="P101" s="72">
        <f t="shared" si="10"/>
        <v>7.3875</v>
      </c>
      <c r="Q101" s="72">
        <f t="shared" si="11"/>
        <v>14885.8125</v>
      </c>
      <c r="R101" s="72">
        <f t="shared" si="12"/>
        <v>0</v>
      </c>
      <c r="S101" s="72">
        <f t="shared" si="13"/>
        <v>7.3875</v>
      </c>
      <c r="T101" s="72">
        <f t="shared" si="14"/>
        <v>0</v>
      </c>
      <c r="U101" s="72">
        <f t="shared" si="15"/>
        <v>0</v>
      </c>
      <c r="V101" s="72">
        <f t="shared" si="16"/>
        <v>7.3875</v>
      </c>
      <c r="W101" s="72">
        <f t="shared" si="17"/>
        <v>0</v>
      </c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513"/>
      <c r="AJ101" s="549"/>
      <c r="AK101" s="24"/>
    </row>
    <row r="102" s="2" customFormat="1" ht="14.25" spans="1:37">
      <c r="A102" s="24">
        <v>98</v>
      </c>
      <c r="B102" s="14"/>
      <c r="C102" s="749" t="s">
        <v>467</v>
      </c>
      <c r="D102" s="749" t="s">
        <v>468</v>
      </c>
      <c r="E102" s="14"/>
      <c r="F102" s="192"/>
      <c r="G102" s="24"/>
      <c r="H102" s="14"/>
      <c r="I102" s="13">
        <v>1.01</v>
      </c>
      <c r="J102" s="14"/>
      <c r="K102" s="14"/>
      <c r="L102" s="547">
        <v>3820</v>
      </c>
      <c r="M102" s="72">
        <v>2.0301</v>
      </c>
      <c r="N102" s="72">
        <f t="shared" si="9"/>
        <v>7754.982</v>
      </c>
      <c r="O102" s="72">
        <v>3820</v>
      </c>
      <c r="P102" s="72">
        <f t="shared" si="10"/>
        <v>2.0301</v>
      </c>
      <c r="Q102" s="72">
        <f t="shared" si="11"/>
        <v>7754.982</v>
      </c>
      <c r="R102" s="72">
        <f t="shared" si="12"/>
        <v>0</v>
      </c>
      <c r="S102" s="72">
        <f t="shared" si="13"/>
        <v>2.0301</v>
      </c>
      <c r="T102" s="72">
        <f t="shared" si="14"/>
        <v>0</v>
      </c>
      <c r="U102" s="72">
        <f t="shared" si="15"/>
        <v>0</v>
      </c>
      <c r="V102" s="72">
        <f t="shared" si="16"/>
        <v>2.0301</v>
      </c>
      <c r="W102" s="72">
        <f t="shared" si="17"/>
        <v>0</v>
      </c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513"/>
      <c r="AJ102" s="549"/>
      <c r="AK102" s="24"/>
    </row>
    <row r="103" s="2" customFormat="1" ht="14.25" spans="1:37">
      <c r="A103" s="24">
        <v>99</v>
      </c>
      <c r="B103" s="14"/>
      <c r="C103" s="749" t="s">
        <v>469</v>
      </c>
      <c r="D103" s="749" t="s">
        <v>470</v>
      </c>
      <c r="E103" s="14"/>
      <c r="F103" s="192"/>
      <c r="G103" s="24"/>
      <c r="H103" s="14"/>
      <c r="I103" s="13">
        <v>1.01</v>
      </c>
      <c r="J103" s="14"/>
      <c r="K103" s="14"/>
      <c r="L103" s="547">
        <v>5000</v>
      </c>
      <c r="M103" s="72">
        <v>0.15</v>
      </c>
      <c r="N103" s="72">
        <f t="shared" si="9"/>
        <v>750</v>
      </c>
      <c r="O103" s="72">
        <v>5000</v>
      </c>
      <c r="P103" s="72">
        <f t="shared" si="10"/>
        <v>0.15</v>
      </c>
      <c r="Q103" s="72">
        <f t="shared" si="11"/>
        <v>750</v>
      </c>
      <c r="R103" s="72">
        <f t="shared" si="12"/>
        <v>0</v>
      </c>
      <c r="S103" s="72">
        <f t="shared" si="13"/>
        <v>0.15</v>
      </c>
      <c r="T103" s="72">
        <f t="shared" si="14"/>
        <v>0</v>
      </c>
      <c r="U103" s="72">
        <f t="shared" si="15"/>
        <v>0</v>
      </c>
      <c r="V103" s="72">
        <f t="shared" si="16"/>
        <v>0.15</v>
      </c>
      <c r="W103" s="72">
        <f t="shared" si="17"/>
        <v>0</v>
      </c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513"/>
      <c r="AJ103" s="549"/>
      <c r="AK103" s="24"/>
    </row>
    <row r="104" s="2" customFormat="1" ht="14.25" spans="1:37">
      <c r="A104" s="24">
        <v>100</v>
      </c>
      <c r="B104" s="14"/>
      <c r="C104" s="749" t="s">
        <v>471</v>
      </c>
      <c r="D104" s="749" t="s">
        <v>472</v>
      </c>
      <c r="E104" s="14"/>
      <c r="F104" s="192"/>
      <c r="G104" s="24"/>
      <c r="H104" s="14"/>
      <c r="I104" s="13">
        <v>1.01</v>
      </c>
      <c r="J104" s="14"/>
      <c r="K104" s="14"/>
      <c r="L104" s="547">
        <v>1920</v>
      </c>
      <c r="M104" s="72">
        <v>0.2308</v>
      </c>
      <c r="N104" s="72">
        <f t="shared" si="9"/>
        <v>443.136</v>
      </c>
      <c r="O104" s="72">
        <v>1920</v>
      </c>
      <c r="P104" s="72">
        <f t="shared" si="10"/>
        <v>0.2308</v>
      </c>
      <c r="Q104" s="72">
        <f t="shared" si="11"/>
        <v>443.136</v>
      </c>
      <c r="R104" s="72">
        <f t="shared" si="12"/>
        <v>0</v>
      </c>
      <c r="S104" s="72">
        <f t="shared" si="13"/>
        <v>0.2308</v>
      </c>
      <c r="T104" s="72">
        <f t="shared" si="14"/>
        <v>0</v>
      </c>
      <c r="U104" s="72">
        <f t="shared" si="15"/>
        <v>0</v>
      </c>
      <c r="V104" s="72">
        <f t="shared" si="16"/>
        <v>0.2308</v>
      </c>
      <c r="W104" s="72">
        <f t="shared" si="17"/>
        <v>0</v>
      </c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513"/>
      <c r="AJ104" s="549"/>
      <c r="AK104" s="24"/>
    </row>
    <row r="105" s="2" customFormat="1" ht="14.25" spans="1:37">
      <c r="A105" s="24">
        <v>101</v>
      </c>
      <c r="B105" s="14"/>
      <c r="C105" s="749" t="s">
        <v>473</v>
      </c>
      <c r="D105" s="749" t="s">
        <v>474</v>
      </c>
      <c r="E105" s="14"/>
      <c r="F105" s="192"/>
      <c r="G105" s="24"/>
      <c r="H105" s="14"/>
      <c r="I105" s="13">
        <v>1.01</v>
      </c>
      <c r="J105" s="14"/>
      <c r="K105" s="14"/>
      <c r="L105" s="547">
        <v>24000</v>
      </c>
      <c r="M105" s="72">
        <v>0.177</v>
      </c>
      <c r="N105" s="72">
        <f t="shared" si="9"/>
        <v>4248</v>
      </c>
      <c r="O105" s="72">
        <v>24000</v>
      </c>
      <c r="P105" s="72">
        <f t="shared" si="10"/>
        <v>0.177</v>
      </c>
      <c r="Q105" s="72">
        <f t="shared" si="11"/>
        <v>4248</v>
      </c>
      <c r="R105" s="72">
        <f t="shared" si="12"/>
        <v>0</v>
      </c>
      <c r="S105" s="72">
        <f t="shared" si="13"/>
        <v>0.177</v>
      </c>
      <c r="T105" s="72">
        <f t="shared" si="14"/>
        <v>0</v>
      </c>
      <c r="U105" s="72">
        <f t="shared" si="15"/>
        <v>0</v>
      </c>
      <c r="V105" s="72">
        <f t="shared" si="16"/>
        <v>0.177</v>
      </c>
      <c r="W105" s="72">
        <f t="shared" si="17"/>
        <v>0</v>
      </c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24"/>
      <c r="AJ105" s="24"/>
      <c r="AK105" s="24"/>
    </row>
    <row r="106" s="2" customFormat="1" ht="14.25" spans="1:37">
      <c r="A106" s="24">
        <v>102</v>
      </c>
      <c r="B106" s="14"/>
      <c r="C106" s="749" t="s">
        <v>475</v>
      </c>
      <c r="D106" s="749" t="s">
        <v>476</v>
      </c>
      <c r="E106" s="14"/>
      <c r="F106" s="192"/>
      <c r="G106" s="24"/>
      <c r="H106" s="14"/>
      <c r="I106" s="13">
        <v>1.01</v>
      </c>
      <c r="J106" s="14"/>
      <c r="K106" s="14"/>
      <c r="L106" s="547">
        <v>3170</v>
      </c>
      <c r="M106" s="72">
        <v>0.0811</v>
      </c>
      <c r="N106" s="72">
        <f t="shared" si="9"/>
        <v>257.087</v>
      </c>
      <c r="O106" s="72">
        <v>3170</v>
      </c>
      <c r="P106" s="72">
        <f t="shared" si="10"/>
        <v>0.0811</v>
      </c>
      <c r="Q106" s="72">
        <f t="shared" si="11"/>
        <v>257.087</v>
      </c>
      <c r="R106" s="72">
        <f t="shared" si="12"/>
        <v>0</v>
      </c>
      <c r="S106" s="72">
        <f t="shared" si="13"/>
        <v>0.0811</v>
      </c>
      <c r="T106" s="72">
        <f t="shared" si="14"/>
        <v>0</v>
      </c>
      <c r="U106" s="72">
        <f t="shared" si="15"/>
        <v>0</v>
      </c>
      <c r="V106" s="72">
        <f t="shared" si="16"/>
        <v>0.0811</v>
      </c>
      <c r="W106" s="72">
        <f t="shared" si="17"/>
        <v>0</v>
      </c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513"/>
      <c r="AJ106" s="549"/>
      <c r="AK106" s="24"/>
    </row>
    <row r="107" s="2" customFormat="1" ht="14.25" spans="1:37">
      <c r="A107" s="24">
        <v>103</v>
      </c>
      <c r="B107" s="14"/>
      <c r="C107" s="749" t="s">
        <v>477</v>
      </c>
      <c r="D107" s="749" t="s">
        <v>478</v>
      </c>
      <c r="E107" s="14"/>
      <c r="F107" s="192"/>
      <c r="G107" s="24"/>
      <c r="H107" s="14"/>
      <c r="I107" s="13">
        <v>1.01</v>
      </c>
      <c r="J107" s="14"/>
      <c r="K107" s="14"/>
      <c r="L107" s="547">
        <v>1000</v>
      </c>
      <c r="M107" s="72">
        <v>1</v>
      </c>
      <c r="N107" s="72">
        <f t="shared" si="9"/>
        <v>1000</v>
      </c>
      <c r="O107" s="72">
        <v>1000</v>
      </c>
      <c r="P107" s="72">
        <f t="shared" si="10"/>
        <v>1</v>
      </c>
      <c r="Q107" s="72">
        <f t="shared" si="11"/>
        <v>1000</v>
      </c>
      <c r="R107" s="72">
        <f t="shared" si="12"/>
        <v>0</v>
      </c>
      <c r="S107" s="72">
        <f t="shared" si="13"/>
        <v>1</v>
      </c>
      <c r="T107" s="72">
        <f t="shared" si="14"/>
        <v>0</v>
      </c>
      <c r="U107" s="72">
        <f t="shared" si="15"/>
        <v>0</v>
      </c>
      <c r="V107" s="72">
        <f t="shared" si="16"/>
        <v>1</v>
      </c>
      <c r="W107" s="72">
        <f t="shared" si="17"/>
        <v>0</v>
      </c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513"/>
      <c r="AJ107" s="549"/>
      <c r="AK107" s="24"/>
    </row>
    <row r="108" s="2" customFormat="1" ht="14.25" spans="1:37">
      <c r="A108" s="24">
        <v>104</v>
      </c>
      <c r="B108" s="14"/>
      <c r="C108" s="749" t="s">
        <v>479</v>
      </c>
      <c r="D108" s="749" t="s">
        <v>480</v>
      </c>
      <c r="E108" s="14"/>
      <c r="F108" s="192"/>
      <c r="G108" s="24"/>
      <c r="H108" s="14"/>
      <c r="I108" s="13">
        <v>1.01</v>
      </c>
      <c r="J108" s="14"/>
      <c r="K108" s="14"/>
      <c r="L108" s="547">
        <v>2757</v>
      </c>
      <c r="M108" s="72">
        <v>0.3927</v>
      </c>
      <c r="N108" s="72">
        <f t="shared" si="9"/>
        <v>1082.6739</v>
      </c>
      <c r="O108" s="72">
        <v>2957</v>
      </c>
      <c r="P108" s="72">
        <f t="shared" si="10"/>
        <v>0.3927</v>
      </c>
      <c r="Q108" s="72">
        <f t="shared" si="11"/>
        <v>1161.2139</v>
      </c>
      <c r="R108" s="72">
        <f t="shared" si="12"/>
        <v>200</v>
      </c>
      <c r="S108" s="72">
        <f t="shared" si="13"/>
        <v>0.3927</v>
      </c>
      <c r="T108" s="72">
        <f t="shared" si="14"/>
        <v>78.54</v>
      </c>
      <c r="U108" s="72">
        <f t="shared" si="15"/>
        <v>0</v>
      </c>
      <c r="V108" s="72">
        <f t="shared" si="16"/>
        <v>0.3927</v>
      </c>
      <c r="W108" s="72">
        <f t="shared" si="17"/>
        <v>0</v>
      </c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513" t="s">
        <v>481</v>
      </c>
      <c r="AJ108" s="549"/>
      <c r="AK108" s="24" t="s">
        <v>310</v>
      </c>
    </row>
    <row r="109" s="2" customFormat="1" ht="14.25" spans="1:37">
      <c r="A109" s="24">
        <v>105</v>
      </c>
      <c r="B109" s="14"/>
      <c r="C109" s="749" t="s">
        <v>482</v>
      </c>
      <c r="D109" s="749" t="s">
        <v>483</v>
      </c>
      <c r="E109" s="14"/>
      <c r="F109" s="192"/>
      <c r="G109" s="24"/>
      <c r="H109" s="14"/>
      <c r="I109" s="13">
        <v>1.01</v>
      </c>
      <c r="J109" s="14"/>
      <c r="K109" s="14"/>
      <c r="L109" s="547">
        <v>12500</v>
      </c>
      <c r="M109" s="72">
        <v>0.3109</v>
      </c>
      <c r="N109" s="72">
        <f t="shared" si="9"/>
        <v>3886.25</v>
      </c>
      <c r="O109" s="72">
        <v>12500</v>
      </c>
      <c r="P109" s="72">
        <f t="shared" si="10"/>
        <v>0.3109</v>
      </c>
      <c r="Q109" s="72">
        <f t="shared" si="11"/>
        <v>3886.25</v>
      </c>
      <c r="R109" s="72">
        <f t="shared" si="12"/>
        <v>0</v>
      </c>
      <c r="S109" s="72">
        <f t="shared" si="13"/>
        <v>0.3109</v>
      </c>
      <c r="T109" s="72">
        <f t="shared" si="14"/>
        <v>0</v>
      </c>
      <c r="U109" s="72">
        <f t="shared" si="15"/>
        <v>0</v>
      </c>
      <c r="V109" s="72">
        <f t="shared" si="16"/>
        <v>0.3109</v>
      </c>
      <c r="W109" s="72">
        <f t="shared" si="17"/>
        <v>0</v>
      </c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513"/>
      <c r="AJ109" s="549"/>
      <c r="AK109" s="24"/>
    </row>
    <row r="110" s="2" customFormat="1" ht="14.25" spans="1:37">
      <c r="A110" s="24">
        <v>106</v>
      </c>
      <c r="B110" s="14"/>
      <c r="C110" s="749" t="s">
        <v>484</v>
      </c>
      <c r="D110" s="749" t="s">
        <v>485</v>
      </c>
      <c r="E110" s="14"/>
      <c r="F110" s="192"/>
      <c r="G110" s="24"/>
      <c r="H110" s="14"/>
      <c r="I110" s="13">
        <v>1.01</v>
      </c>
      <c r="J110" s="14"/>
      <c r="K110" s="14"/>
      <c r="L110" s="547">
        <v>898</v>
      </c>
      <c r="M110" s="72">
        <v>2.0157</v>
      </c>
      <c r="N110" s="72">
        <f t="shared" si="9"/>
        <v>1810.0986</v>
      </c>
      <c r="O110" s="72">
        <v>898</v>
      </c>
      <c r="P110" s="72">
        <f t="shared" si="10"/>
        <v>2.0157</v>
      </c>
      <c r="Q110" s="72">
        <f t="shared" si="11"/>
        <v>1810.0986</v>
      </c>
      <c r="R110" s="72">
        <f t="shared" si="12"/>
        <v>0</v>
      </c>
      <c r="S110" s="72">
        <f t="shared" si="13"/>
        <v>2.0157</v>
      </c>
      <c r="T110" s="72">
        <f t="shared" si="14"/>
        <v>0</v>
      </c>
      <c r="U110" s="72">
        <f t="shared" si="15"/>
        <v>0</v>
      </c>
      <c r="V110" s="72">
        <f t="shared" si="16"/>
        <v>2.0157</v>
      </c>
      <c r="W110" s="72">
        <f t="shared" si="17"/>
        <v>0</v>
      </c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513"/>
      <c r="AJ110" s="549"/>
      <c r="AK110" s="24"/>
    </row>
    <row r="111" s="2" customFormat="1" ht="14.25" spans="1:37">
      <c r="A111" s="24">
        <v>107</v>
      </c>
      <c r="B111" s="14"/>
      <c r="C111" s="749" t="s">
        <v>486</v>
      </c>
      <c r="D111" s="749" t="s">
        <v>487</v>
      </c>
      <c r="E111" s="14"/>
      <c r="F111" s="192"/>
      <c r="G111" s="24"/>
      <c r="H111" s="14"/>
      <c r="I111" s="13">
        <v>1.01</v>
      </c>
      <c r="J111" s="14"/>
      <c r="K111" s="14"/>
      <c r="L111" s="547">
        <v>517</v>
      </c>
      <c r="M111" s="72">
        <v>2.0211</v>
      </c>
      <c r="N111" s="72">
        <f t="shared" si="9"/>
        <v>1044.9087</v>
      </c>
      <c r="O111" s="72">
        <v>517</v>
      </c>
      <c r="P111" s="72">
        <f t="shared" si="10"/>
        <v>2.0211</v>
      </c>
      <c r="Q111" s="72">
        <f t="shared" si="11"/>
        <v>1044.9087</v>
      </c>
      <c r="R111" s="72">
        <f t="shared" si="12"/>
        <v>0</v>
      </c>
      <c r="S111" s="72">
        <f t="shared" si="13"/>
        <v>2.0211</v>
      </c>
      <c r="T111" s="72">
        <f t="shared" si="14"/>
        <v>0</v>
      </c>
      <c r="U111" s="72">
        <f t="shared" si="15"/>
        <v>0</v>
      </c>
      <c r="V111" s="72">
        <f t="shared" si="16"/>
        <v>2.0211</v>
      </c>
      <c r="W111" s="72">
        <f t="shared" si="17"/>
        <v>0</v>
      </c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513"/>
      <c r="AJ111" s="549"/>
      <c r="AK111" s="24"/>
    </row>
    <row r="112" s="2" customFormat="1" ht="14.25" spans="1:37">
      <c r="A112" s="24">
        <v>108</v>
      </c>
      <c r="B112" s="14"/>
      <c r="C112" s="749" t="s">
        <v>488</v>
      </c>
      <c r="D112" s="749" t="s">
        <v>489</v>
      </c>
      <c r="E112" s="14"/>
      <c r="F112" s="192"/>
      <c r="G112" s="24"/>
      <c r="H112" s="14"/>
      <c r="I112" s="13">
        <v>1.01</v>
      </c>
      <c r="J112" s="14"/>
      <c r="K112" s="14"/>
      <c r="L112" s="547">
        <v>96</v>
      </c>
      <c r="M112" s="72">
        <v>5.0532</v>
      </c>
      <c r="N112" s="72">
        <f t="shared" si="9"/>
        <v>485.1072</v>
      </c>
      <c r="O112" s="72">
        <v>96</v>
      </c>
      <c r="P112" s="72">
        <f t="shared" si="10"/>
        <v>5.0532</v>
      </c>
      <c r="Q112" s="72">
        <f t="shared" si="11"/>
        <v>485.1072</v>
      </c>
      <c r="R112" s="72">
        <f t="shared" si="12"/>
        <v>0</v>
      </c>
      <c r="S112" s="72">
        <f t="shared" si="13"/>
        <v>5.0532</v>
      </c>
      <c r="T112" s="72">
        <f t="shared" si="14"/>
        <v>0</v>
      </c>
      <c r="U112" s="72">
        <f t="shared" si="15"/>
        <v>0</v>
      </c>
      <c r="V112" s="72">
        <f t="shared" si="16"/>
        <v>5.0532</v>
      </c>
      <c r="W112" s="72">
        <f t="shared" si="17"/>
        <v>0</v>
      </c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513"/>
      <c r="AJ112" s="549"/>
      <c r="AK112" s="24"/>
    </row>
    <row r="113" s="2" customFormat="1" ht="14.25" spans="1:37">
      <c r="A113" s="24">
        <v>109</v>
      </c>
      <c r="B113" s="14"/>
      <c r="C113" s="749" t="s">
        <v>490</v>
      </c>
      <c r="D113" s="749" t="s">
        <v>491</v>
      </c>
      <c r="E113" s="14"/>
      <c r="F113" s="192"/>
      <c r="G113" s="24"/>
      <c r="H113" s="14"/>
      <c r="I113" s="13">
        <v>1.01</v>
      </c>
      <c r="J113" s="14"/>
      <c r="K113" s="14"/>
      <c r="L113" s="547">
        <v>90</v>
      </c>
      <c r="M113" s="72">
        <v>5.0543</v>
      </c>
      <c r="N113" s="72">
        <f t="shared" si="9"/>
        <v>454.887</v>
      </c>
      <c r="O113" s="72">
        <v>90</v>
      </c>
      <c r="P113" s="72">
        <f t="shared" si="10"/>
        <v>5.0543</v>
      </c>
      <c r="Q113" s="72">
        <f t="shared" si="11"/>
        <v>454.887</v>
      </c>
      <c r="R113" s="72">
        <f t="shared" si="12"/>
        <v>0</v>
      </c>
      <c r="S113" s="72">
        <f t="shared" si="13"/>
        <v>5.0543</v>
      </c>
      <c r="T113" s="72">
        <f t="shared" si="14"/>
        <v>0</v>
      </c>
      <c r="U113" s="72">
        <f t="shared" si="15"/>
        <v>0</v>
      </c>
      <c r="V113" s="72">
        <f t="shared" si="16"/>
        <v>5.0543</v>
      </c>
      <c r="W113" s="72">
        <f t="shared" si="17"/>
        <v>0</v>
      </c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513"/>
      <c r="AJ113" s="549"/>
      <c r="AK113" s="24"/>
    </row>
    <row r="114" s="2" customFormat="1" ht="14.25" spans="1:37">
      <c r="A114" s="24">
        <v>110</v>
      </c>
      <c r="B114" s="14"/>
      <c r="C114" s="749" t="s">
        <v>492</v>
      </c>
      <c r="D114" s="749" t="s">
        <v>493</v>
      </c>
      <c r="E114" s="14"/>
      <c r="F114" s="192"/>
      <c r="G114" s="24"/>
      <c r="H114" s="14"/>
      <c r="I114" s="13">
        <v>1.01</v>
      </c>
      <c r="J114" s="14"/>
      <c r="K114" s="14"/>
      <c r="L114" s="547">
        <v>643</v>
      </c>
      <c r="M114" s="72">
        <v>15.639</v>
      </c>
      <c r="N114" s="72">
        <f t="shared" si="9"/>
        <v>10055.877</v>
      </c>
      <c r="O114" s="72">
        <v>643</v>
      </c>
      <c r="P114" s="72">
        <f t="shared" si="10"/>
        <v>15.639</v>
      </c>
      <c r="Q114" s="72">
        <f t="shared" si="11"/>
        <v>10055.877</v>
      </c>
      <c r="R114" s="72">
        <f t="shared" si="12"/>
        <v>0</v>
      </c>
      <c r="S114" s="72">
        <f t="shared" si="13"/>
        <v>15.639</v>
      </c>
      <c r="T114" s="72">
        <f t="shared" si="14"/>
        <v>0</v>
      </c>
      <c r="U114" s="72">
        <f t="shared" si="15"/>
        <v>0</v>
      </c>
      <c r="V114" s="72">
        <f t="shared" si="16"/>
        <v>15.639</v>
      </c>
      <c r="W114" s="72">
        <f t="shared" si="17"/>
        <v>0</v>
      </c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513"/>
      <c r="AJ114" s="549"/>
      <c r="AK114" s="24"/>
    </row>
    <row r="115" s="2" customFormat="1" ht="14.25" spans="1:37">
      <c r="A115" s="24">
        <v>111</v>
      </c>
      <c r="B115" s="14"/>
      <c r="C115" s="749" t="s">
        <v>494</v>
      </c>
      <c r="D115" s="749" t="s">
        <v>495</v>
      </c>
      <c r="E115" s="14"/>
      <c r="F115" s="192"/>
      <c r="G115" s="24"/>
      <c r="H115" s="14"/>
      <c r="I115" s="13">
        <v>1.01</v>
      </c>
      <c r="J115" s="14"/>
      <c r="K115" s="14"/>
      <c r="L115" s="547">
        <v>745</v>
      </c>
      <c r="M115" s="72">
        <v>15.6379</v>
      </c>
      <c r="N115" s="72">
        <f t="shared" si="9"/>
        <v>11650.2355</v>
      </c>
      <c r="O115" s="72">
        <v>745</v>
      </c>
      <c r="P115" s="72">
        <f t="shared" si="10"/>
        <v>15.6379</v>
      </c>
      <c r="Q115" s="72">
        <f t="shared" si="11"/>
        <v>11650.2355</v>
      </c>
      <c r="R115" s="72">
        <f t="shared" si="12"/>
        <v>0</v>
      </c>
      <c r="S115" s="72">
        <f t="shared" si="13"/>
        <v>15.6379</v>
      </c>
      <c r="T115" s="72">
        <f t="shared" si="14"/>
        <v>0</v>
      </c>
      <c r="U115" s="72">
        <f t="shared" si="15"/>
        <v>0</v>
      </c>
      <c r="V115" s="72">
        <f t="shared" si="16"/>
        <v>15.6379</v>
      </c>
      <c r="W115" s="72">
        <f t="shared" si="17"/>
        <v>0</v>
      </c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513"/>
      <c r="AJ115" s="549"/>
      <c r="AK115" s="24"/>
    </row>
    <row r="116" s="2" customFormat="1" ht="14.25" spans="1:37">
      <c r="A116" s="24">
        <v>112</v>
      </c>
      <c r="B116" s="14"/>
      <c r="C116" s="749" t="s">
        <v>496</v>
      </c>
      <c r="D116" s="749" t="s">
        <v>497</v>
      </c>
      <c r="E116" s="14"/>
      <c r="F116" s="192"/>
      <c r="G116" s="24"/>
      <c r="H116" s="14"/>
      <c r="I116" s="13">
        <v>1.01</v>
      </c>
      <c r="J116" s="14"/>
      <c r="K116" s="14"/>
      <c r="L116" s="547">
        <v>335</v>
      </c>
      <c r="M116" s="72">
        <v>28.8718</v>
      </c>
      <c r="N116" s="72">
        <f t="shared" si="9"/>
        <v>9672.053</v>
      </c>
      <c r="O116" s="72">
        <v>335</v>
      </c>
      <c r="P116" s="72">
        <f t="shared" si="10"/>
        <v>28.8718</v>
      </c>
      <c r="Q116" s="72">
        <f t="shared" si="11"/>
        <v>9672.053</v>
      </c>
      <c r="R116" s="72">
        <f t="shared" si="12"/>
        <v>0</v>
      </c>
      <c r="S116" s="72">
        <f t="shared" si="13"/>
        <v>28.8718</v>
      </c>
      <c r="T116" s="72">
        <f t="shared" si="14"/>
        <v>0</v>
      </c>
      <c r="U116" s="72">
        <f t="shared" si="15"/>
        <v>0</v>
      </c>
      <c r="V116" s="72">
        <f t="shared" si="16"/>
        <v>28.8718</v>
      </c>
      <c r="W116" s="72">
        <f t="shared" si="17"/>
        <v>0</v>
      </c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513"/>
      <c r="AJ116" s="549"/>
      <c r="AK116" s="24"/>
    </row>
    <row r="117" s="2" customFormat="1" ht="14.25" spans="1:37">
      <c r="A117" s="24">
        <v>113</v>
      </c>
      <c r="B117" s="14"/>
      <c r="C117" s="749" t="s">
        <v>498</v>
      </c>
      <c r="D117" s="749" t="s">
        <v>499</v>
      </c>
      <c r="E117" s="14"/>
      <c r="F117" s="192"/>
      <c r="G117" s="24"/>
      <c r="H117" s="14"/>
      <c r="I117" s="13">
        <v>1.01</v>
      </c>
      <c r="J117" s="14"/>
      <c r="K117" s="14"/>
      <c r="L117" s="547">
        <v>341</v>
      </c>
      <c r="M117" s="72">
        <v>28.9199</v>
      </c>
      <c r="N117" s="72">
        <f t="shared" si="9"/>
        <v>9861.6859</v>
      </c>
      <c r="O117" s="72">
        <v>341</v>
      </c>
      <c r="P117" s="72">
        <f t="shared" si="10"/>
        <v>28.9199</v>
      </c>
      <c r="Q117" s="72">
        <f t="shared" si="11"/>
        <v>9861.6859</v>
      </c>
      <c r="R117" s="72">
        <f t="shared" si="12"/>
        <v>0</v>
      </c>
      <c r="S117" s="72">
        <f t="shared" si="13"/>
        <v>28.9199</v>
      </c>
      <c r="T117" s="72">
        <f t="shared" si="14"/>
        <v>0</v>
      </c>
      <c r="U117" s="72">
        <f t="shared" si="15"/>
        <v>0</v>
      </c>
      <c r="V117" s="72">
        <f t="shared" si="16"/>
        <v>28.9199</v>
      </c>
      <c r="W117" s="72">
        <f t="shared" si="17"/>
        <v>0</v>
      </c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513"/>
      <c r="AJ117" s="549"/>
      <c r="AK117" s="24"/>
    </row>
    <row r="118" s="2" customFormat="1" ht="14.25" spans="1:37">
      <c r="A118" s="24">
        <v>114</v>
      </c>
      <c r="B118" s="14"/>
      <c r="C118" s="749" t="s">
        <v>500</v>
      </c>
      <c r="D118" s="749" t="s">
        <v>501</v>
      </c>
      <c r="E118" s="14"/>
      <c r="F118" s="192"/>
      <c r="G118" s="24"/>
      <c r="H118" s="14"/>
      <c r="I118" s="13">
        <v>1.01</v>
      </c>
      <c r="J118" s="14"/>
      <c r="K118" s="14"/>
      <c r="L118" s="547">
        <v>6085</v>
      </c>
      <c r="M118" s="72">
        <v>0.4741</v>
      </c>
      <c r="N118" s="72">
        <f t="shared" si="9"/>
        <v>2884.8985</v>
      </c>
      <c r="O118" s="72">
        <v>6085</v>
      </c>
      <c r="P118" s="72">
        <f t="shared" si="10"/>
        <v>0.4741</v>
      </c>
      <c r="Q118" s="72">
        <f t="shared" si="11"/>
        <v>2884.8985</v>
      </c>
      <c r="R118" s="72">
        <f t="shared" si="12"/>
        <v>0</v>
      </c>
      <c r="S118" s="72">
        <f t="shared" si="13"/>
        <v>0.4741</v>
      </c>
      <c r="T118" s="72">
        <f t="shared" si="14"/>
        <v>0</v>
      </c>
      <c r="U118" s="72">
        <f t="shared" si="15"/>
        <v>0</v>
      </c>
      <c r="V118" s="72">
        <f t="shared" si="16"/>
        <v>0.4741</v>
      </c>
      <c r="W118" s="72">
        <f t="shared" si="17"/>
        <v>0</v>
      </c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513"/>
      <c r="AJ118" s="549"/>
      <c r="AK118" s="24"/>
    </row>
    <row r="119" s="2" customFormat="1" ht="14.25" spans="1:37">
      <c r="A119" s="24">
        <v>115</v>
      </c>
      <c r="B119" s="14"/>
      <c r="C119" s="749" t="s">
        <v>502</v>
      </c>
      <c r="D119" s="749" t="s">
        <v>503</v>
      </c>
      <c r="E119" s="14"/>
      <c r="F119" s="192"/>
      <c r="G119" s="24"/>
      <c r="H119" s="14"/>
      <c r="I119" s="13">
        <v>1.01</v>
      </c>
      <c r="J119" s="14"/>
      <c r="K119" s="14"/>
      <c r="L119" s="547">
        <v>5712</v>
      </c>
      <c r="M119" s="72">
        <v>2.6613</v>
      </c>
      <c r="N119" s="72">
        <f t="shared" si="9"/>
        <v>15201.3456</v>
      </c>
      <c r="O119" s="72">
        <v>5712</v>
      </c>
      <c r="P119" s="72">
        <f t="shared" si="10"/>
        <v>2.6613</v>
      </c>
      <c r="Q119" s="72">
        <f t="shared" si="11"/>
        <v>15201.3456</v>
      </c>
      <c r="R119" s="72">
        <f t="shared" si="12"/>
        <v>0</v>
      </c>
      <c r="S119" s="72">
        <f t="shared" si="13"/>
        <v>2.6613</v>
      </c>
      <c r="T119" s="72">
        <f t="shared" si="14"/>
        <v>0</v>
      </c>
      <c r="U119" s="72">
        <f t="shared" si="15"/>
        <v>0</v>
      </c>
      <c r="V119" s="72">
        <f t="shared" si="16"/>
        <v>2.6613</v>
      </c>
      <c r="W119" s="72">
        <f t="shared" si="17"/>
        <v>0</v>
      </c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513"/>
      <c r="AJ119" s="549"/>
      <c r="AK119" s="24"/>
    </row>
    <row r="120" s="2" customFormat="1" ht="14.25" spans="1:37">
      <c r="A120" s="24">
        <v>116</v>
      </c>
      <c r="B120" s="14"/>
      <c r="C120" s="749" t="s">
        <v>504</v>
      </c>
      <c r="D120" s="749" t="s">
        <v>505</v>
      </c>
      <c r="E120" s="14"/>
      <c r="F120" s="192"/>
      <c r="G120" s="24"/>
      <c r="H120" s="14"/>
      <c r="I120" s="13">
        <v>1.01</v>
      </c>
      <c r="J120" s="14"/>
      <c r="K120" s="14"/>
      <c r="L120" s="547">
        <v>942</v>
      </c>
      <c r="M120" s="72">
        <v>45.5035</v>
      </c>
      <c r="N120" s="72">
        <f t="shared" si="9"/>
        <v>42864.297</v>
      </c>
      <c r="O120" s="72">
        <v>942</v>
      </c>
      <c r="P120" s="72">
        <f t="shared" si="10"/>
        <v>45.5035</v>
      </c>
      <c r="Q120" s="72">
        <f t="shared" si="11"/>
        <v>42864.297</v>
      </c>
      <c r="R120" s="72">
        <f t="shared" si="12"/>
        <v>0</v>
      </c>
      <c r="S120" s="72">
        <f t="shared" si="13"/>
        <v>45.5035</v>
      </c>
      <c r="T120" s="72">
        <f t="shared" si="14"/>
        <v>0</v>
      </c>
      <c r="U120" s="72">
        <f t="shared" si="15"/>
        <v>0</v>
      </c>
      <c r="V120" s="72">
        <f t="shared" si="16"/>
        <v>45.5035</v>
      </c>
      <c r="W120" s="72">
        <f t="shared" si="17"/>
        <v>0</v>
      </c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24"/>
      <c r="AJ120" s="24"/>
      <c r="AK120" s="24"/>
    </row>
    <row r="121" s="2" customFormat="1" ht="14.25" spans="1:37">
      <c r="A121" s="24">
        <v>117</v>
      </c>
      <c r="B121" s="14"/>
      <c r="C121" s="749" t="s">
        <v>506</v>
      </c>
      <c r="D121" s="749" t="s">
        <v>507</v>
      </c>
      <c r="E121" s="14"/>
      <c r="F121" s="192"/>
      <c r="G121" s="24"/>
      <c r="H121" s="14"/>
      <c r="I121" s="13">
        <v>1.01</v>
      </c>
      <c r="J121" s="14"/>
      <c r="K121" s="14"/>
      <c r="L121" s="547">
        <v>916</v>
      </c>
      <c r="M121" s="72">
        <v>45.4999</v>
      </c>
      <c r="N121" s="72">
        <f t="shared" si="9"/>
        <v>41677.9084</v>
      </c>
      <c r="O121" s="72">
        <v>916</v>
      </c>
      <c r="P121" s="72">
        <f t="shared" si="10"/>
        <v>45.4999</v>
      </c>
      <c r="Q121" s="72">
        <f t="shared" si="11"/>
        <v>41677.9084</v>
      </c>
      <c r="R121" s="72">
        <f t="shared" si="12"/>
        <v>0</v>
      </c>
      <c r="S121" s="72">
        <f t="shared" si="13"/>
        <v>45.4999</v>
      </c>
      <c r="T121" s="72">
        <f t="shared" si="14"/>
        <v>0</v>
      </c>
      <c r="U121" s="72">
        <f t="shared" si="15"/>
        <v>0</v>
      </c>
      <c r="V121" s="72">
        <f t="shared" si="16"/>
        <v>45.4999</v>
      </c>
      <c r="W121" s="72">
        <f t="shared" si="17"/>
        <v>0</v>
      </c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24"/>
      <c r="AJ121" s="24"/>
      <c r="AK121" s="24"/>
    </row>
    <row r="122" s="2" customFormat="1" ht="14.25" spans="1:37">
      <c r="A122" s="24">
        <v>118</v>
      </c>
      <c r="B122" s="14"/>
      <c r="C122" s="749" t="s">
        <v>508</v>
      </c>
      <c r="D122" s="749" t="s">
        <v>509</v>
      </c>
      <c r="E122" s="14"/>
      <c r="F122" s="192"/>
      <c r="G122" s="24"/>
      <c r="H122" s="14"/>
      <c r="I122" s="13">
        <v>1.01</v>
      </c>
      <c r="J122" s="14"/>
      <c r="K122" s="14"/>
      <c r="L122" s="547">
        <v>749</v>
      </c>
      <c r="M122" s="72">
        <v>40.8107</v>
      </c>
      <c r="N122" s="72">
        <f t="shared" si="9"/>
        <v>30567.2143</v>
      </c>
      <c r="O122" s="72">
        <v>736</v>
      </c>
      <c r="P122" s="72">
        <f t="shared" si="10"/>
        <v>40.8107</v>
      </c>
      <c r="Q122" s="72">
        <f t="shared" si="11"/>
        <v>30036.6752</v>
      </c>
      <c r="R122" s="72">
        <f t="shared" si="12"/>
        <v>0</v>
      </c>
      <c r="S122" s="72">
        <f t="shared" si="13"/>
        <v>40.8107</v>
      </c>
      <c r="T122" s="72">
        <f t="shared" si="14"/>
        <v>0</v>
      </c>
      <c r="U122" s="72">
        <f t="shared" si="15"/>
        <v>-13</v>
      </c>
      <c r="V122" s="72">
        <f t="shared" si="16"/>
        <v>40.8107</v>
      </c>
      <c r="W122" s="72">
        <f t="shared" si="17"/>
        <v>-530.539100000002</v>
      </c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513" t="s">
        <v>510</v>
      </c>
      <c r="AJ122" s="24"/>
      <c r="AK122" s="24" t="s">
        <v>310</v>
      </c>
    </row>
    <row r="123" s="2" customFormat="1" ht="14.25" spans="1:37">
      <c r="A123" s="24">
        <v>119</v>
      </c>
      <c r="B123" s="14"/>
      <c r="C123" s="749" t="s">
        <v>511</v>
      </c>
      <c r="D123" s="749" t="s">
        <v>512</v>
      </c>
      <c r="E123" s="14"/>
      <c r="F123" s="192"/>
      <c r="G123" s="24"/>
      <c r="H123" s="14"/>
      <c r="I123" s="13">
        <v>1.01</v>
      </c>
      <c r="J123" s="14"/>
      <c r="K123" s="14"/>
      <c r="L123" s="547">
        <v>718</v>
      </c>
      <c r="M123" s="72">
        <v>40.9766</v>
      </c>
      <c r="N123" s="72">
        <f t="shared" si="9"/>
        <v>29421.1988</v>
      </c>
      <c r="O123" s="72">
        <v>693</v>
      </c>
      <c r="P123" s="72">
        <f t="shared" si="10"/>
        <v>40.9766</v>
      </c>
      <c r="Q123" s="72">
        <f t="shared" si="11"/>
        <v>28396.7838</v>
      </c>
      <c r="R123" s="72">
        <f t="shared" si="12"/>
        <v>0</v>
      </c>
      <c r="S123" s="72">
        <f t="shared" si="13"/>
        <v>40.9766</v>
      </c>
      <c r="T123" s="72">
        <f t="shared" si="14"/>
        <v>0</v>
      </c>
      <c r="U123" s="72">
        <f t="shared" si="15"/>
        <v>-25</v>
      </c>
      <c r="V123" s="72">
        <f t="shared" si="16"/>
        <v>40.9766</v>
      </c>
      <c r="W123" s="72">
        <f t="shared" si="17"/>
        <v>-1024.415</v>
      </c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513" t="s">
        <v>513</v>
      </c>
      <c r="AJ123" s="24"/>
      <c r="AK123" s="24" t="s">
        <v>310</v>
      </c>
    </row>
    <row r="124" s="2" customFormat="1" ht="14.25" spans="1:37">
      <c r="A124" s="24">
        <v>120</v>
      </c>
      <c r="B124" s="14"/>
      <c r="C124" s="749" t="s">
        <v>514</v>
      </c>
      <c r="D124" s="749" t="s">
        <v>515</v>
      </c>
      <c r="E124" s="14"/>
      <c r="F124" s="192"/>
      <c r="G124" s="24"/>
      <c r="H124" s="14"/>
      <c r="I124" s="13">
        <v>1.01</v>
      </c>
      <c r="J124" s="14"/>
      <c r="K124" s="14"/>
      <c r="L124" s="547">
        <v>283</v>
      </c>
      <c r="M124" s="72">
        <v>0.08</v>
      </c>
      <c r="N124" s="72">
        <f t="shared" si="9"/>
        <v>22.64</v>
      </c>
      <c r="O124" s="72">
        <v>283</v>
      </c>
      <c r="P124" s="72">
        <f t="shared" si="10"/>
        <v>0.08</v>
      </c>
      <c r="Q124" s="72">
        <f t="shared" si="11"/>
        <v>22.64</v>
      </c>
      <c r="R124" s="72">
        <f t="shared" si="12"/>
        <v>0</v>
      </c>
      <c r="S124" s="72">
        <f t="shared" si="13"/>
        <v>0.08</v>
      </c>
      <c r="T124" s="72">
        <f t="shared" si="14"/>
        <v>0</v>
      </c>
      <c r="U124" s="72">
        <f t="shared" si="15"/>
        <v>0</v>
      </c>
      <c r="V124" s="72">
        <f t="shared" si="16"/>
        <v>0.08</v>
      </c>
      <c r="W124" s="72">
        <f t="shared" si="17"/>
        <v>0</v>
      </c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24"/>
      <c r="AJ124" s="24"/>
      <c r="AK124" s="24"/>
    </row>
    <row r="125" s="2" customFormat="1" ht="14.25" spans="1:37">
      <c r="A125" s="24">
        <v>121</v>
      </c>
      <c r="B125" s="14"/>
      <c r="C125" s="749" t="s">
        <v>516</v>
      </c>
      <c r="D125" s="749" t="s">
        <v>517</v>
      </c>
      <c r="E125" s="14"/>
      <c r="F125" s="192"/>
      <c r="G125" s="24"/>
      <c r="H125" s="14"/>
      <c r="I125" s="13">
        <v>1.01</v>
      </c>
      <c r="J125" s="14"/>
      <c r="K125" s="14"/>
      <c r="L125" s="547">
        <v>538</v>
      </c>
      <c r="M125" s="72">
        <v>0.2259</v>
      </c>
      <c r="N125" s="72">
        <f t="shared" si="9"/>
        <v>121.5342</v>
      </c>
      <c r="O125" s="72">
        <v>538</v>
      </c>
      <c r="P125" s="72">
        <f t="shared" si="10"/>
        <v>0.2259</v>
      </c>
      <c r="Q125" s="72">
        <f t="shared" si="11"/>
        <v>121.5342</v>
      </c>
      <c r="R125" s="72">
        <f t="shared" si="12"/>
        <v>0</v>
      </c>
      <c r="S125" s="72">
        <f t="shared" si="13"/>
        <v>0.2259</v>
      </c>
      <c r="T125" s="72">
        <f t="shared" si="14"/>
        <v>0</v>
      </c>
      <c r="U125" s="72">
        <f t="shared" si="15"/>
        <v>0</v>
      </c>
      <c r="V125" s="72">
        <f t="shared" si="16"/>
        <v>0.2259</v>
      </c>
      <c r="W125" s="72">
        <f t="shared" si="17"/>
        <v>0</v>
      </c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24"/>
      <c r="AJ125" s="24"/>
      <c r="AK125" s="24"/>
    </row>
    <row r="126" s="2" customFormat="1" ht="14.25" spans="1:37">
      <c r="A126" s="24">
        <v>122</v>
      </c>
      <c r="B126" s="14"/>
      <c r="C126" s="749" t="s">
        <v>518</v>
      </c>
      <c r="D126" s="749" t="s">
        <v>519</v>
      </c>
      <c r="E126" s="14"/>
      <c r="F126" s="192"/>
      <c r="G126" s="24"/>
      <c r="H126" s="14"/>
      <c r="I126" s="13">
        <v>1.01</v>
      </c>
      <c r="J126" s="14"/>
      <c r="K126" s="14"/>
      <c r="L126" s="547">
        <v>560</v>
      </c>
      <c r="M126" s="72">
        <v>0.2284</v>
      </c>
      <c r="N126" s="72">
        <f t="shared" si="9"/>
        <v>127.904</v>
      </c>
      <c r="O126" s="72">
        <v>560</v>
      </c>
      <c r="P126" s="72">
        <f t="shared" si="10"/>
        <v>0.2284</v>
      </c>
      <c r="Q126" s="72">
        <f t="shared" si="11"/>
        <v>127.904</v>
      </c>
      <c r="R126" s="72">
        <f t="shared" si="12"/>
        <v>0</v>
      </c>
      <c r="S126" s="72">
        <f t="shared" si="13"/>
        <v>0.2284</v>
      </c>
      <c r="T126" s="72">
        <f t="shared" si="14"/>
        <v>0</v>
      </c>
      <c r="U126" s="72">
        <f t="shared" si="15"/>
        <v>0</v>
      </c>
      <c r="V126" s="72">
        <f t="shared" si="16"/>
        <v>0.2284</v>
      </c>
      <c r="W126" s="72">
        <f t="shared" si="17"/>
        <v>0</v>
      </c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24"/>
      <c r="AJ126" s="24"/>
      <c r="AK126" s="24"/>
    </row>
    <row r="127" s="2" customFormat="1" ht="14.25" spans="1:37">
      <c r="A127" s="24">
        <v>123</v>
      </c>
      <c r="B127" s="14"/>
      <c r="C127" s="749" t="s">
        <v>520</v>
      </c>
      <c r="D127" s="749" t="s">
        <v>521</v>
      </c>
      <c r="E127" s="14"/>
      <c r="F127" s="192"/>
      <c r="G127" s="24"/>
      <c r="H127" s="14"/>
      <c r="I127" s="13">
        <v>1.01</v>
      </c>
      <c r="J127" s="14"/>
      <c r="K127" s="14"/>
      <c r="L127" s="547">
        <v>184</v>
      </c>
      <c r="M127" s="72">
        <v>6.31</v>
      </c>
      <c r="N127" s="72">
        <f t="shared" si="9"/>
        <v>1161.04</v>
      </c>
      <c r="O127" s="72">
        <v>184</v>
      </c>
      <c r="P127" s="72">
        <f t="shared" si="10"/>
        <v>6.31</v>
      </c>
      <c r="Q127" s="72">
        <f t="shared" si="11"/>
        <v>1161.04</v>
      </c>
      <c r="R127" s="72">
        <f t="shared" si="12"/>
        <v>0</v>
      </c>
      <c r="S127" s="72">
        <f t="shared" si="13"/>
        <v>6.31</v>
      </c>
      <c r="T127" s="72">
        <f t="shared" si="14"/>
        <v>0</v>
      </c>
      <c r="U127" s="72">
        <f t="shared" si="15"/>
        <v>0</v>
      </c>
      <c r="V127" s="72">
        <f t="shared" si="16"/>
        <v>6.31</v>
      </c>
      <c r="W127" s="72">
        <f t="shared" si="17"/>
        <v>0</v>
      </c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24"/>
      <c r="AJ127" s="24"/>
      <c r="AK127" s="24"/>
    </row>
    <row r="128" s="2" customFormat="1" ht="14.25" spans="1:37">
      <c r="A128" s="24">
        <v>124</v>
      </c>
      <c r="B128" s="14"/>
      <c r="C128" s="749" t="s">
        <v>522</v>
      </c>
      <c r="D128" s="749" t="s">
        <v>523</v>
      </c>
      <c r="E128" s="14"/>
      <c r="F128" s="192"/>
      <c r="G128" s="24"/>
      <c r="H128" s="14"/>
      <c r="I128" s="13">
        <v>1.01</v>
      </c>
      <c r="J128" s="14"/>
      <c r="K128" s="14"/>
      <c r="L128" s="547">
        <v>20</v>
      </c>
      <c r="M128" s="72">
        <v>7.5005</v>
      </c>
      <c r="N128" s="72">
        <f t="shared" si="9"/>
        <v>150.01</v>
      </c>
      <c r="O128" s="72">
        <v>20</v>
      </c>
      <c r="P128" s="72">
        <f t="shared" si="10"/>
        <v>7.5005</v>
      </c>
      <c r="Q128" s="72">
        <f t="shared" si="11"/>
        <v>150.01</v>
      </c>
      <c r="R128" s="72">
        <f t="shared" si="12"/>
        <v>0</v>
      </c>
      <c r="S128" s="72">
        <f t="shared" si="13"/>
        <v>7.5005</v>
      </c>
      <c r="T128" s="72">
        <f t="shared" si="14"/>
        <v>0</v>
      </c>
      <c r="U128" s="72">
        <f t="shared" si="15"/>
        <v>0</v>
      </c>
      <c r="V128" s="72">
        <f t="shared" si="16"/>
        <v>7.5005</v>
      </c>
      <c r="W128" s="72">
        <f t="shared" si="17"/>
        <v>0</v>
      </c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24"/>
      <c r="AJ128" s="24"/>
      <c r="AK128" s="24"/>
    </row>
    <row r="129" s="2" customFormat="1" ht="14.25" spans="1:37">
      <c r="A129" s="24">
        <v>125</v>
      </c>
      <c r="B129" s="14"/>
      <c r="C129" s="749" t="s">
        <v>524</v>
      </c>
      <c r="D129" s="749" t="s">
        <v>525</v>
      </c>
      <c r="E129" s="14"/>
      <c r="F129" s="192"/>
      <c r="G129" s="24"/>
      <c r="H129" s="14"/>
      <c r="I129" s="13">
        <v>1.01</v>
      </c>
      <c r="J129" s="14"/>
      <c r="K129" s="14"/>
      <c r="L129" s="547">
        <v>600</v>
      </c>
      <c r="M129" s="72">
        <v>0.2273</v>
      </c>
      <c r="N129" s="72">
        <f t="shared" si="9"/>
        <v>136.38</v>
      </c>
      <c r="O129" s="72">
        <v>600</v>
      </c>
      <c r="P129" s="72">
        <f t="shared" si="10"/>
        <v>0.2273</v>
      </c>
      <c r="Q129" s="72">
        <f t="shared" si="11"/>
        <v>136.38</v>
      </c>
      <c r="R129" s="72">
        <f t="shared" si="12"/>
        <v>0</v>
      </c>
      <c r="S129" s="72">
        <f t="shared" si="13"/>
        <v>0.2273</v>
      </c>
      <c r="T129" s="72">
        <f t="shared" si="14"/>
        <v>0</v>
      </c>
      <c r="U129" s="72">
        <f t="shared" si="15"/>
        <v>0</v>
      </c>
      <c r="V129" s="72">
        <f t="shared" si="16"/>
        <v>0.2273</v>
      </c>
      <c r="W129" s="72">
        <f t="shared" si="17"/>
        <v>0</v>
      </c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24"/>
      <c r="AJ129" s="24"/>
      <c r="AK129" s="24"/>
    </row>
    <row r="130" s="2" customFormat="1" ht="14.25" spans="1:37">
      <c r="A130" s="24">
        <v>126</v>
      </c>
      <c r="B130" s="14"/>
      <c r="C130" s="749" t="s">
        <v>526</v>
      </c>
      <c r="D130" s="749" t="s">
        <v>527</v>
      </c>
      <c r="E130" s="14"/>
      <c r="F130" s="192"/>
      <c r="G130" s="24"/>
      <c r="H130" s="14"/>
      <c r="I130" s="13">
        <v>1.01</v>
      </c>
      <c r="J130" s="14"/>
      <c r="K130" s="14"/>
      <c r="L130" s="547">
        <v>374</v>
      </c>
      <c r="M130" s="72">
        <v>3.62</v>
      </c>
      <c r="N130" s="72">
        <f t="shared" si="9"/>
        <v>1353.88</v>
      </c>
      <c r="O130" s="72">
        <v>374</v>
      </c>
      <c r="P130" s="72">
        <f t="shared" si="10"/>
        <v>3.62</v>
      </c>
      <c r="Q130" s="72">
        <f t="shared" si="11"/>
        <v>1353.88</v>
      </c>
      <c r="R130" s="72">
        <f t="shared" si="12"/>
        <v>0</v>
      </c>
      <c r="S130" s="72">
        <f t="shared" si="13"/>
        <v>3.62</v>
      </c>
      <c r="T130" s="72">
        <f t="shared" si="14"/>
        <v>0</v>
      </c>
      <c r="U130" s="72">
        <f t="shared" si="15"/>
        <v>0</v>
      </c>
      <c r="V130" s="72">
        <f t="shared" si="16"/>
        <v>3.62</v>
      </c>
      <c r="W130" s="72">
        <f t="shared" si="17"/>
        <v>0</v>
      </c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24"/>
      <c r="AJ130" s="24"/>
      <c r="AK130" s="24"/>
    </row>
    <row r="131" s="2" customFormat="1" ht="14.25" spans="1:37">
      <c r="A131" s="24">
        <v>127</v>
      </c>
      <c r="B131" s="14"/>
      <c r="C131" s="749" t="s">
        <v>528</v>
      </c>
      <c r="D131" s="749" t="s">
        <v>529</v>
      </c>
      <c r="E131" s="14"/>
      <c r="F131" s="192"/>
      <c r="G131" s="24"/>
      <c r="H131" s="14"/>
      <c r="I131" s="13">
        <v>1.01</v>
      </c>
      <c r="J131" s="14"/>
      <c r="K131" s="14"/>
      <c r="L131" s="547">
        <v>398</v>
      </c>
      <c r="M131" s="72">
        <v>1.44</v>
      </c>
      <c r="N131" s="72">
        <f t="shared" si="9"/>
        <v>573.12</v>
      </c>
      <c r="O131" s="72">
        <v>398</v>
      </c>
      <c r="P131" s="72">
        <f t="shared" si="10"/>
        <v>1.44</v>
      </c>
      <c r="Q131" s="72">
        <f t="shared" si="11"/>
        <v>573.12</v>
      </c>
      <c r="R131" s="72">
        <f t="shared" si="12"/>
        <v>0</v>
      </c>
      <c r="S131" s="72">
        <f t="shared" si="13"/>
        <v>1.44</v>
      </c>
      <c r="T131" s="72">
        <f t="shared" si="14"/>
        <v>0</v>
      </c>
      <c r="U131" s="72">
        <f t="shared" si="15"/>
        <v>0</v>
      </c>
      <c r="V131" s="72">
        <f t="shared" si="16"/>
        <v>1.44</v>
      </c>
      <c r="W131" s="72">
        <f t="shared" si="17"/>
        <v>0</v>
      </c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24"/>
      <c r="AJ131" s="24"/>
      <c r="AK131" s="24"/>
    </row>
    <row r="132" s="2" customFormat="1" ht="14.25" spans="1:37">
      <c r="A132" s="24">
        <v>128</v>
      </c>
      <c r="B132" s="14"/>
      <c r="C132" s="749" t="s">
        <v>530</v>
      </c>
      <c r="D132" s="749" t="s">
        <v>531</v>
      </c>
      <c r="E132" s="14"/>
      <c r="F132" s="192"/>
      <c r="G132" s="24"/>
      <c r="H132" s="14"/>
      <c r="I132" s="13">
        <v>1.01</v>
      </c>
      <c r="J132" s="14"/>
      <c r="K132" s="14"/>
      <c r="L132" s="547">
        <v>1681</v>
      </c>
      <c r="M132" s="72">
        <v>63.9433</v>
      </c>
      <c r="N132" s="72">
        <f t="shared" si="9"/>
        <v>107488.6873</v>
      </c>
      <c r="O132" s="72">
        <v>1681</v>
      </c>
      <c r="P132" s="72">
        <f t="shared" si="10"/>
        <v>63.9433</v>
      </c>
      <c r="Q132" s="72">
        <f t="shared" si="11"/>
        <v>107488.6873</v>
      </c>
      <c r="R132" s="72">
        <f t="shared" si="12"/>
        <v>0</v>
      </c>
      <c r="S132" s="72">
        <f t="shared" si="13"/>
        <v>63.9433</v>
      </c>
      <c r="T132" s="72">
        <f t="shared" si="14"/>
        <v>0</v>
      </c>
      <c r="U132" s="72">
        <f t="shared" si="15"/>
        <v>0</v>
      </c>
      <c r="V132" s="72">
        <f t="shared" si="16"/>
        <v>63.9433</v>
      </c>
      <c r="W132" s="72">
        <f t="shared" si="17"/>
        <v>0</v>
      </c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24"/>
      <c r="AJ132" s="24"/>
      <c r="AK132" s="24"/>
    </row>
    <row r="133" s="2" customFormat="1" ht="14.25" spans="1:37">
      <c r="A133" s="24">
        <v>129</v>
      </c>
      <c r="B133" s="14"/>
      <c r="C133" s="749" t="s">
        <v>532</v>
      </c>
      <c r="D133" s="749" t="s">
        <v>533</v>
      </c>
      <c r="E133" s="14"/>
      <c r="F133" s="192"/>
      <c r="G133" s="24"/>
      <c r="H133" s="14"/>
      <c r="I133" s="13">
        <v>1.01</v>
      </c>
      <c r="J133" s="14"/>
      <c r="K133" s="14"/>
      <c r="L133" s="547">
        <v>303</v>
      </c>
      <c r="M133" s="72">
        <v>0.1</v>
      </c>
      <c r="N133" s="72">
        <f t="shared" ref="N133:N196" si="18">L133*M133</f>
        <v>30.3</v>
      </c>
      <c r="O133" s="72">
        <v>303</v>
      </c>
      <c r="P133" s="72">
        <f t="shared" ref="P133:P196" si="19">M133</f>
        <v>0.1</v>
      </c>
      <c r="Q133" s="72">
        <f t="shared" ref="Q133:Q196" si="20">P133*O133</f>
        <v>30.3</v>
      </c>
      <c r="R133" s="72">
        <f t="shared" ref="R133:R196" si="21">IF((O133-L133)&gt;0,O133-L133,0)</f>
        <v>0</v>
      </c>
      <c r="S133" s="72">
        <f t="shared" ref="S133:S196" si="22">M133</f>
        <v>0.1</v>
      </c>
      <c r="T133" s="72">
        <f t="shared" ref="T133:T196" si="23">IF((Q133-N133)&gt;0,Q133-N133,0)</f>
        <v>0</v>
      </c>
      <c r="U133" s="72">
        <f t="shared" ref="U133:U196" si="24">IF((O133-L133)&lt;0,O133-L133,0)</f>
        <v>0</v>
      </c>
      <c r="V133" s="72">
        <f t="shared" ref="V133:V196" si="25">M133</f>
        <v>0.1</v>
      </c>
      <c r="W133" s="72">
        <f t="shared" ref="W133:W196" si="26">IF((Q133-N133)&lt;0,Q133-N133,0)</f>
        <v>0</v>
      </c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24"/>
      <c r="AJ133" s="24"/>
      <c r="AK133" s="24"/>
    </row>
    <row r="134" s="2" customFormat="1" ht="14.25" spans="1:37">
      <c r="A134" s="24">
        <v>130</v>
      </c>
      <c r="B134" s="14"/>
      <c r="C134" s="749" t="s">
        <v>534</v>
      </c>
      <c r="D134" s="749" t="s">
        <v>535</v>
      </c>
      <c r="E134" s="14"/>
      <c r="F134" s="192"/>
      <c r="G134" s="24"/>
      <c r="H134" s="14"/>
      <c r="I134" s="13">
        <v>1.01</v>
      </c>
      <c r="J134" s="14"/>
      <c r="K134" s="14"/>
      <c r="L134" s="547">
        <v>282</v>
      </c>
      <c r="M134" s="72">
        <v>0.1</v>
      </c>
      <c r="N134" s="72">
        <f t="shared" si="18"/>
        <v>28.2</v>
      </c>
      <c r="O134" s="72">
        <v>282</v>
      </c>
      <c r="P134" s="72">
        <f t="shared" si="19"/>
        <v>0.1</v>
      </c>
      <c r="Q134" s="72">
        <f t="shared" si="20"/>
        <v>28.2</v>
      </c>
      <c r="R134" s="72">
        <f t="shared" si="21"/>
        <v>0</v>
      </c>
      <c r="S134" s="72">
        <f t="shared" si="22"/>
        <v>0.1</v>
      </c>
      <c r="T134" s="72">
        <f t="shared" si="23"/>
        <v>0</v>
      </c>
      <c r="U134" s="72">
        <f t="shared" si="24"/>
        <v>0</v>
      </c>
      <c r="V134" s="72">
        <f t="shared" si="25"/>
        <v>0.1</v>
      </c>
      <c r="W134" s="72">
        <f t="shared" si="26"/>
        <v>0</v>
      </c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24"/>
      <c r="AJ134" s="24"/>
      <c r="AK134" s="24"/>
    </row>
    <row r="135" s="2" customFormat="1" ht="14.25" spans="1:37">
      <c r="A135" s="24">
        <v>131</v>
      </c>
      <c r="B135" s="14"/>
      <c r="C135" s="749" t="s">
        <v>536</v>
      </c>
      <c r="D135" s="749" t="s">
        <v>537</v>
      </c>
      <c r="E135" s="14"/>
      <c r="F135" s="192"/>
      <c r="G135" s="24"/>
      <c r="H135" s="14"/>
      <c r="I135" s="13">
        <v>1.01</v>
      </c>
      <c r="J135" s="14"/>
      <c r="K135" s="14"/>
      <c r="L135" s="547">
        <v>16000</v>
      </c>
      <c r="M135" s="72">
        <v>0.0239</v>
      </c>
      <c r="N135" s="72">
        <f t="shared" si="18"/>
        <v>382.4</v>
      </c>
      <c r="O135" s="72">
        <v>16000</v>
      </c>
      <c r="P135" s="72">
        <f t="shared" si="19"/>
        <v>0.0239</v>
      </c>
      <c r="Q135" s="72">
        <f t="shared" si="20"/>
        <v>382.4</v>
      </c>
      <c r="R135" s="72">
        <f t="shared" si="21"/>
        <v>0</v>
      </c>
      <c r="S135" s="72">
        <f t="shared" si="22"/>
        <v>0.0239</v>
      </c>
      <c r="T135" s="72">
        <f t="shared" si="23"/>
        <v>0</v>
      </c>
      <c r="U135" s="72">
        <f t="shared" si="24"/>
        <v>0</v>
      </c>
      <c r="V135" s="72">
        <f t="shared" si="25"/>
        <v>0.0239</v>
      </c>
      <c r="W135" s="72">
        <f t="shared" si="26"/>
        <v>0</v>
      </c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24"/>
      <c r="AJ135" s="24"/>
      <c r="AK135" s="24"/>
    </row>
    <row r="136" s="2" customFormat="1" ht="14.25" spans="1:37">
      <c r="A136" s="24">
        <v>132</v>
      </c>
      <c r="B136" s="14"/>
      <c r="C136" s="749" t="s">
        <v>538</v>
      </c>
      <c r="D136" s="749" t="s">
        <v>539</v>
      </c>
      <c r="E136" s="14"/>
      <c r="F136" s="192"/>
      <c r="G136" s="24"/>
      <c r="H136" s="14"/>
      <c r="I136" s="13">
        <v>1.01</v>
      </c>
      <c r="J136" s="14"/>
      <c r="K136" s="14"/>
      <c r="L136" s="547">
        <v>0.45</v>
      </c>
      <c r="M136" s="72">
        <v>439.6667</v>
      </c>
      <c r="N136" s="72">
        <f t="shared" si="18"/>
        <v>197.850015</v>
      </c>
      <c r="O136" s="72">
        <v>0.45</v>
      </c>
      <c r="P136" s="72">
        <f t="shared" si="19"/>
        <v>439.6667</v>
      </c>
      <c r="Q136" s="72">
        <f t="shared" si="20"/>
        <v>197.850015</v>
      </c>
      <c r="R136" s="72">
        <f t="shared" si="21"/>
        <v>0</v>
      </c>
      <c r="S136" s="72">
        <f t="shared" si="22"/>
        <v>439.6667</v>
      </c>
      <c r="T136" s="72">
        <f t="shared" si="23"/>
        <v>0</v>
      </c>
      <c r="U136" s="72">
        <f t="shared" si="24"/>
        <v>0</v>
      </c>
      <c r="V136" s="72">
        <f t="shared" si="25"/>
        <v>439.6667</v>
      </c>
      <c r="W136" s="72">
        <f t="shared" si="26"/>
        <v>0</v>
      </c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24"/>
      <c r="AJ136" s="24"/>
      <c r="AK136" s="24"/>
    </row>
    <row r="137" s="2" customFormat="1" ht="14.25" spans="1:37">
      <c r="A137" s="24">
        <v>133</v>
      </c>
      <c r="B137" s="14"/>
      <c r="C137" s="749" t="s">
        <v>540</v>
      </c>
      <c r="D137" s="749" t="s">
        <v>541</v>
      </c>
      <c r="E137" s="14"/>
      <c r="F137" s="192"/>
      <c r="G137" s="24"/>
      <c r="H137" s="14"/>
      <c r="I137" s="13">
        <v>1.01</v>
      </c>
      <c r="J137" s="14"/>
      <c r="K137" s="14"/>
      <c r="L137" s="547">
        <v>0.45</v>
      </c>
      <c r="M137" s="72">
        <v>439.6667</v>
      </c>
      <c r="N137" s="72">
        <f t="shared" si="18"/>
        <v>197.850015</v>
      </c>
      <c r="O137" s="72">
        <v>0.45</v>
      </c>
      <c r="P137" s="72">
        <f t="shared" si="19"/>
        <v>439.6667</v>
      </c>
      <c r="Q137" s="72">
        <f t="shared" si="20"/>
        <v>197.850015</v>
      </c>
      <c r="R137" s="72">
        <f t="shared" si="21"/>
        <v>0</v>
      </c>
      <c r="S137" s="72">
        <f t="shared" si="22"/>
        <v>439.6667</v>
      </c>
      <c r="T137" s="72">
        <f t="shared" si="23"/>
        <v>0</v>
      </c>
      <c r="U137" s="72">
        <f t="shared" si="24"/>
        <v>0</v>
      </c>
      <c r="V137" s="72">
        <f t="shared" si="25"/>
        <v>439.6667</v>
      </c>
      <c r="W137" s="72">
        <f t="shared" si="26"/>
        <v>0</v>
      </c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24"/>
      <c r="AJ137" s="24"/>
      <c r="AK137" s="24"/>
    </row>
    <row r="138" s="2" customFormat="1" ht="14.25" spans="1:37">
      <c r="A138" s="24">
        <v>134</v>
      </c>
      <c r="B138" s="14"/>
      <c r="C138" s="749" t="s">
        <v>542</v>
      </c>
      <c r="D138" s="749" t="s">
        <v>543</v>
      </c>
      <c r="E138" s="14"/>
      <c r="F138" s="192"/>
      <c r="G138" s="24"/>
      <c r="H138" s="14"/>
      <c r="I138" s="13">
        <v>1.01</v>
      </c>
      <c r="J138" s="14"/>
      <c r="K138" s="14"/>
      <c r="L138" s="547">
        <v>0.4</v>
      </c>
      <c r="M138" s="72">
        <v>439.65</v>
      </c>
      <c r="N138" s="72">
        <f t="shared" si="18"/>
        <v>175.86</v>
      </c>
      <c r="O138" s="72">
        <v>0.4</v>
      </c>
      <c r="P138" s="72">
        <f t="shared" si="19"/>
        <v>439.65</v>
      </c>
      <c r="Q138" s="72">
        <f t="shared" si="20"/>
        <v>175.86</v>
      </c>
      <c r="R138" s="72">
        <f t="shared" si="21"/>
        <v>0</v>
      </c>
      <c r="S138" s="72">
        <f t="shared" si="22"/>
        <v>439.65</v>
      </c>
      <c r="T138" s="72">
        <f t="shared" si="23"/>
        <v>0</v>
      </c>
      <c r="U138" s="72">
        <f t="shared" si="24"/>
        <v>0</v>
      </c>
      <c r="V138" s="72">
        <f t="shared" si="25"/>
        <v>439.65</v>
      </c>
      <c r="W138" s="72">
        <f t="shared" si="26"/>
        <v>0</v>
      </c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24"/>
      <c r="AJ138" s="24"/>
      <c r="AK138" s="24"/>
    </row>
    <row r="139" s="2" customFormat="1" ht="14.25" spans="1:37">
      <c r="A139" s="24">
        <v>135</v>
      </c>
      <c r="B139" s="14"/>
      <c r="C139" s="749" t="s">
        <v>544</v>
      </c>
      <c r="D139" s="749" t="s">
        <v>545</v>
      </c>
      <c r="E139" s="14"/>
      <c r="F139" s="192"/>
      <c r="G139" s="24"/>
      <c r="H139" s="14"/>
      <c r="I139" s="13">
        <v>1.01</v>
      </c>
      <c r="J139" s="14"/>
      <c r="K139" s="14"/>
      <c r="L139" s="547">
        <v>0.45</v>
      </c>
      <c r="M139" s="72">
        <v>439.6667</v>
      </c>
      <c r="N139" s="72">
        <f t="shared" si="18"/>
        <v>197.850015</v>
      </c>
      <c r="O139" s="72">
        <v>0.45</v>
      </c>
      <c r="P139" s="72">
        <f t="shared" si="19"/>
        <v>439.6667</v>
      </c>
      <c r="Q139" s="72">
        <f t="shared" si="20"/>
        <v>197.850015</v>
      </c>
      <c r="R139" s="72">
        <f t="shared" si="21"/>
        <v>0</v>
      </c>
      <c r="S139" s="72">
        <f t="shared" si="22"/>
        <v>439.6667</v>
      </c>
      <c r="T139" s="72">
        <f t="shared" si="23"/>
        <v>0</v>
      </c>
      <c r="U139" s="72">
        <f t="shared" si="24"/>
        <v>0</v>
      </c>
      <c r="V139" s="72">
        <f t="shared" si="25"/>
        <v>439.6667</v>
      </c>
      <c r="W139" s="72">
        <f t="shared" si="26"/>
        <v>0</v>
      </c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513"/>
      <c r="AJ139" s="549"/>
      <c r="AK139" s="24"/>
    </row>
    <row r="140" s="2" customFormat="1" ht="14.25" spans="1:37">
      <c r="A140" s="24">
        <v>136</v>
      </c>
      <c r="B140" s="14"/>
      <c r="C140" s="749" t="s">
        <v>546</v>
      </c>
      <c r="D140" s="749" t="s">
        <v>547</v>
      </c>
      <c r="E140" s="14"/>
      <c r="F140" s="192"/>
      <c r="G140" s="24"/>
      <c r="H140" s="14"/>
      <c r="I140" s="13">
        <v>1.01</v>
      </c>
      <c r="J140" s="14"/>
      <c r="K140" s="14"/>
      <c r="L140" s="547">
        <v>7000</v>
      </c>
      <c r="M140" s="72">
        <v>6.9574</v>
      </c>
      <c r="N140" s="72">
        <f t="shared" si="18"/>
        <v>48701.8</v>
      </c>
      <c r="O140" s="72">
        <v>7000</v>
      </c>
      <c r="P140" s="72">
        <f t="shared" si="19"/>
        <v>6.9574</v>
      </c>
      <c r="Q140" s="72">
        <f t="shared" si="20"/>
        <v>48701.8</v>
      </c>
      <c r="R140" s="72">
        <f t="shared" si="21"/>
        <v>0</v>
      </c>
      <c r="S140" s="72">
        <f t="shared" si="22"/>
        <v>6.9574</v>
      </c>
      <c r="T140" s="72">
        <f t="shared" si="23"/>
        <v>0</v>
      </c>
      <c r="U140" s="72">
        <f t="shared" si="24"/>
        <v>0</v>
      </c>
      <c r="V140" s="72">
        <f t="shared" si="25"/>
        <v>6.9574</v>
      </c>
      <c r="W140" s="72">
        <f t="shared" si="26"/>
        <v>0</v>
      </c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24"/>
      <c r="AJ140" s="24"/>
      <c r="AK140" s="24"/>
    </row>
    <row r="141" s="2" customFormat="1" ht="14.25" spans="1:37">
      <c r="A141" s="24">
        <v>137</v>
      </c>
      <c r="B141" s="14"/>
      <c r="C141" s="749" t="s">
        <v>548</v>
      </c>
      <c r="D141" s="749" t="s">
        <v>549</v>
      </c>
      <c r="E141" s="14"/>
      <c r="F141" s="192"/>
      <c r="G141" s="24"/>
      <c r="H141" s="14"/>
      <c r="I141" s="13">
        <v>1.01</v>
      </c>
      <c r="J141" s="14"/>
      <c r="K141" s="14"/>
      <c r="L141" s="547">
        <v>3290</v>
      </c>
      <c r="M141" s="72">
        <v>12.9516</v>
      </c>
      <c r="N141" s="72">
        <f t="shared" si="18"/>
        <v>42610.764</v>
      </c>
      <c r="O141" s="72">
        <v>3290</v>
      </c>
      <c r="P141" s="72">
        <f t="shared" si="19"/>
        <v>12.9516</v>
      </c>
      <c r="Q141" s="72">
        <f t="shared" si="20"/>
        <v>42610.764</v>
      </c>
      <c r="R141" s="72">
        <f t="shared" si="21"/>
        <v>0</v>
      </c>
      <c r="S141" s="72">
        <f t="shared" si="22"/>
        <v>12.9516</v>
      </c>
      <c r="T141" s="72">
        <f t="shared" si="23"/>
        <v>0</v>
      </c>
      <c r="U141" s="72">
        <f t="shared" si="24"/>
        <v>0</v>
      </c>
      <c r="V141" s="72">
        <f t="shared" si="25"/>
        <v>12.9516</v>
      </c>
      <c r="W141" s="72">
        <f t="shared" si="26"/>
        <v>0</v>
      </c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24"/>
      <c r="AJ141" s="24"/>
      <c r="AK141" s="24"/>
    </row>
    <row r="142" s="2" customFormat="1" ht="14.25" spans="1:37">
      <c r="A142" s="24">
        <v>138</v>
      </c>
      <c r="B142" s="14"/>
      <c r="C142" s="749" t="s">
        <v>550</v>
      </c>
      <c r="D142" s="749" t="s">
        <v>551</v>
      </c>
      <c r="E142" s="14"/>
      <c r="F142" s="192"/>
      <c r="G142" s="24"/>
      <c r="H142" s="14"/>
      <c r="I142" s="13">
        <v>1.01</v>
      </c>
      <c r="J142" s="14"/>
      <c r="K142" s="14"/>
      <c r="L142" s="547">
        <v>2401</v>
      </c>
      <c r="M142" s="72">
        <v>4.922</v>
      </c>
      <c r="N142" s="72">
        <f t="shared" si="18"/>
        <v>11817.722</v>
      </c>
      <c r="O142" s="72">
        <v>2401</v>
      </c>
      <c r="P142" s="72">
        <f t="shared" si="19"/>
        <v>4.922</v>
      </c>
      <c r="Q142" s="72">
        <f t="shared" si="20"/>
        <v>11817.722</v>
      </c>
      <c r="R142" s="72">
        <f t="shared" si="21"/>
        <v>0</v>
      </c>
      <c r="S142" s="72">
        <f t="shared" si="22"/>
        <v>4.922</v>
      </c>
      <c r="T142" s="72">
        <f t="shared" si="23"/>
        <v>0</v>
      </c>
      <c r="U142" s="72">
        <f t="shared" si="24"/>
        <v>0</v>
      </c>
      <c r="V142" s="72">
        <f t="shared" si="25"/>
        <v>4.922</v>
      </c>
      <c r="W142" s="72">
        <f t="shared" si="26"/>
        <v>0</v>
      </c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24"/>
      <c r="AJ142" s="24"/>
      <c r="AK142" s="24"/>
    </row>
    <row r="143" s="2" customFormat="1" ht="14.25" spans="1:37">
      <c r="A143" s="24">
        <v>139</v>
      </c>
      <c r="B143" s="14"/>
      <c r="C143" s="749" t="s">
        <v>552</v>
      </c>
      <c r="D143" s="749" t="s">
        <v>553</v>
      </c>
      <c r="E143" s="14"/>
      <c r="F143" s="192"/>
      <c r="G143" s="24"/>
      <c r="H143" s="14"/>
      <c r="I143" s="13">
        <v>1.01</v>
      </c>
      <c r="J143" s="14"/>
      <c r="K143" s="14"/>
      <c r="L143" s="547">
        <v>5535</v>
      </c>
      <c r="M143" s="72">
        <v>5.1772</v>
      </c>
      <c r="N143" s="72">
        <f t="shared" si="18"/>
        <v>28655.802</v>
      </c>
      <c r="O143" s="72">
        <v>5535</v>
      </c>
      <c r="P143" s="72">
        <f t="shared" si="19"/>
        <v>5.1772</v>
      </c>
      <c r="Q143" s="72">
        <f t="shared" si="20"/>
        <v>28655.802</v>
      </c>
      <c r="R143" s="72">
        <f t="shared" si="21"/>
        <v>0</v>
      </c>
      <c r="S143" s="72">
        <f t="shared" si="22"/>
        <v>5.1772</v>
      </c>
      <c r="T143" s="72">
        <f t="shared" si="23"/>
        <v>0</v>
      </c>
      <c r="U143" s="72">
        <f t="shared" si="24"/>
        <v>0</v>
      </c>
      <c r="V143" s="72">
        <f t="shared" si="25"/>
        <v>5.1772</v>
      </c>
      <c r="W143" s="72">
        <f t="shared" si="26"/>
        <v>0</v>
      </c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24"/>
      <c r="AJ143" s="24"/>
      <c r="AK143" s="24"/>
    </row>
    <row r="144" s="2" customFormat="1" ht="14.25" spans="1:37">
      <c r="A144" s="24">
        <v>140</v>
      </c>
      <c r="B144" s="14"/>
      <c r="C144" s="749" t="s">
        <v>554</v>
      </c>
      <c r="D144" s="749" t="s">
        <v>555</v>
      </c>
      <c r="E144" s="14"/>
      <c r="F144" s="192"/>
      <c r="G144" s="24"/>
      <c r="H144" s="14"/>
      <c r="I144" s="13">
        <v>1.01</v>
      </c>
      <c r="J144" s="14"/>
      <c r="K144" s="14"/>
      <c r="L144" s="547">
        <v>4528</v>
      </c>
      <c r="M144" s="72">
        <v>0.6597</v>
      </c>
      <c r="N144" s="72">
        <f t="shared" si="18"/>
        <v>2987.1216</v>
      </c>
      <c r="O144" s="72">
        <v>4528</v>
      </c>
      <c r="P144" s="72">
        <f t="shared" si="19"/>
        <v>0.6597</v>
      </c>
      <c r="Q144" s="72">
        <f t="shared" si="20"/>
        <v>2987.1216</v>
      </c>
      <c r="R144" s="72">
        <f t="shared" si="21"/>
        <v>0</v>
      </c>
      <c r="S144" s="72">
        <f t="shared" si="22"/>
        <v>0.6597</v>
      </c>
      <c r="T144" s="72">
        <f t="shared" si="23"/>
        <v>0</v>
      </c>
      <c r="U144" s="72">
        <f t="shared" si="24"/>
        <v>0</v>
      </c>
      <c r="V144" s="72">
        <f t="shared" si="25"/>
        <v>0.6597</v>
      </c>
      <c r="W144" s="72">
        <f t="shared" si="26"/>
        <v>0</v>
      </c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24"/>
      <c r="AJ144" s="24"/>
      <c r="AK144" s="24"/>
    </row>
    <row r="145" s="2" customFormat="1" ht="14.25" spans="1:37">
      <c r="A145" s="24">
        <v>141</v>
      </c>
      <c r="B145" s="14"/>
      <c r="C145" s="749" t="s">
        <v>556</v>
      </c>
      <c r="D145" s="749" t="s">
        <v>557</v>
      </c>
      <c r="E145" s="14"/>
      <c r="F145" s="192"/>
      <c r="G145" s="24"/>
      <c r="H145" s="14"/>
      <c r="I145" s="13">
        <v>1.01</v>
      </c>
      <c r="J145" s="14"/>
      <c r="K145" s="14"/>
      <c r="L145" s="547">
        <v>2247</v>
      </c>
      <c r="M145" s="72">
        <v>3.4195</v>
      </c>
      <c r="N145" s="72">
        <f t="shared" si="18"/>
        <v>7683.6165</v>
      </c>
      <c r="O145" s="72">
        <v>2247</v>
      </c>
      <c r="P145" s="72">
        <f t="shared" si="19"/>
        <v>3.4195</v>
      </c>
      <c r="Q145" s="72">
        <f t="shared" si="20"/>
        <v>7683.6165</v>
      </c>
      <c r="R145" s="72">
        <f t="shared" si="21"/>
        <v>0</v>
      </c>
      <c r="S145" s="72">
        <f t="shared" si="22"/>
        <v>3.4195</v>
      </c>
      <c r="T145" s="72">
        <f t="shared" si="23"/>
        <v>0</v>
      </c>
      <c r="U145" s="72">
        <f t="shared" si="24"/>
        <v>0</v>
      </c>
      <c r="V145" s="72">
        <f t="shared" si="25"/>
        <v>3.4195</v>
      </c>
      <c r="W145" s="72">
        <f t="shared" si="26"/>
        <v>0</v>
      </c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24"/>
      <c r="AJ145" s="24"/>
      <c r="AK145" s="24"/>
    </row>
    <row r="146" s="2" customFormat="1" ht="14.25" spans="1:37">
      <c r="A146" s="24">
        <v>142</v>
      </c>
      <c r="B146" s="14"/>
      <c r="C146" s="749" t="s">
        <v>558</v>
      </c>
      <c r="D146" s="749" t="s">
        <v>559</v>
      </c>
      <c r="E146" s="14"/>
      <c r="F146" s="192"/>
      <c r="G146" s="24"/>
      <c r="H146" s="14"/>
      <c r="I146" s="13">
        <v>1.01</v>
      </c>
      <c r="J146" s="14"/>
      <c r="K146" s="14"/>
      <c r="L146" s="547">
        <v>2376</v>
      </c>
      <c r="M146" s="72">
        <v>3.4382</v>
      </c>
      <c r="N146" s="72">
        <f t="shared" si="18"/>
        <v>8169.1632</v>
      </c>
      <c r="O146" s="72">
        <v>2376</v>
      </c>
      <c r="P146" s="72">
        <f t="shared" si="19"/>
        <v>3.4382</v>
      </c>
      <c r="Q146" s="72">
        <f t="shared" si="20"/>
        <v>8169.1632</v>
      </c>
      <c r="R146" s="72">
        <f t="shared" si="21"/>
        <v>0</v>
      </c>
      <c r="S146" s="72">
        <f t="shared" si="22"/>
        <v>3.4382</v>
      </c>
      <c r="T146" s="72">
        <f t="shared" si="23"/>
        <v>0</v>
      </c>
      <c r="U146" s="72">
        <f t="shared" si="24"/>
        <v>0</v>
      </c>
      <c r="V146" s="72">
        <f t="shared" si="25"/>
        <v>3.4382</v>
      </c>
      <c r="W146" s="72">
        <f t="shared" si="26"/>
        <v>0</v>
      </c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24"/>
      <c r="AJ146" s="24"/>
      <c r="AK146" s="24"/>
    </row>
    <row r="147" s="2" customFormat="1" ht="14.25" spans="1:37">
      <c r="A147" s="24">
        <v>143</v>
      </c>
      <c r="B147" s="14"/>
      <c r="C147" s="749" t="s">
        <v>560</v>
      </c>
      <c r="D147" s="749" t="s">
        <v>561</v>
      </c>
      <c r="E147" s="14"/>
      <c r="F147" s="192"/>
      <c r="G147" s="24"/>
      <c r="H147" s="14"/>
      <c r="I147" s="13">
        <v>1.01</v>
      </c>
      <c r="J147" s="14"/>
      <c r="K147" s="14"/>
      <c r="L147" s="547">
        <v>324</v>
      </c>
      <c r="M147" s="72">
        <v>14.226</v>
      </c>
      <c r="N147" s="72">
        <f t="shared" si="18"/>
        <v>4609.224</v>
      </c>
      <c r="O147" s="72">
        <v>324</v>
      </c>
      <c r="P147" s="72">
        <f t="shared" si="19"/>
        <v>14.226</v>
      </c>
      <c r="Q147" s="72">
        <f t="shared" si="20"/>
        <v>4609.224</v>
      </c>
      <c r="R147" s="72">
        <f t="shared" si="21"/>
        <v>0</v>
      </c>
      <c r="S147" s="72">
        <f t="shared" si="22"/>
        <v>14.226</v>
      </c>
      <c r="T147" s="72">
        <f t="shared" si="23"/>
        <v>0</v>
      </c>
      <c r="U147" s="72">
        <f t="shared" si="24"/>
        <v>0</v>
      </c>
      <c r="V147" s="72">
        <f t="shared" si="25"/>
        <v>14.226</v>
      </c>
      <c r="W147" s="72">
        <f t="shared" si="26"/>
        <v>0</v>
      </c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24"/>
      <c r="AJ147" s="24"/>
      <c r="AK147" s="24"/>
    </row>
    <row r="148" s="2" customFormat="1" ht="14.25" spans="1:37">
      <c r="A148" s="24">
        <v>144</v>
      </c>
      <c r="B148" s="14"/>
      <c r="C148" s="749" t="s">
        <v>562</v>
      </c>
      <c r="D148" s="749" t="s">
        <v>563</v>
      </c>
      <c r="E148" s="14"/>
      <c r="F148" s="192"/>
      <c r="G148" s="24"/>
      <c r="H148" s="14"/>
      <c r="I148" s="13">
        <v>1.01</v>
      </c>
      <c r="J148" s="14"/>
      <c r="K148" s="14"/>
      <c r="L148" s="547">
        <v>4714</v>
      </c>
      <c r="M148" s="72">
        <v>14.2045</v>
      </c>
      <c r="N148" s="72">
        <f t="shared" si="18"/>
        <v>66960.013</v>
      </c>
      <c r="O148" s="72">
        <v>4714</v>
      </c>
      <c r="P148" s="72">
        <f t="shared" si="19"/>
        <v>14.2045</v>
      </c>
      <c r="Q148" s="72">
        <f t="shared" si="20"/>
        <v>66960.013</v>
      </c>
      <c r="R148" s="72">
        <f t="shared" si="21"/>
        <v>0</v>
      </c>
      <c r="S148" s="72">
        <f t="shared" si="22"/>
        <v>14.2045</v>
      </c>
      <c r="T148" s="72">
        <f t="shared" si="23"/>
        <v>0</v>
      </c>
      <c r="U148" s="72">
        <f t="shared" si="24"/>
        <v>0</v>
      </c>
      <c r="V148" s="72">
        <f t="shared" si="25"/>
        <v>14.2045</v>
      </c>
      <c r="W148" s="72">
        <f t="shared" si="26"/>
        <v>0</v>
      </c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24"/>
      <c r="AJ148" s="24"/>
      <c r="AK148" s="24"/>
    </row>
    <row r="149" s="2" customFormat="1" ht="14.25" spans="1:37">
      <c r="A149" s="24">
        <v>145</v>
      </c>
      <c r="B149" s="14"/>
      <c r="C149" s="749" t="s">
        <v>564</v>
      </c>
      <c r="D149" s="749" t="s">
        <v>565</v>
      </c>
      <c r="E149" s="14"/>
      <c r="F149" s="192"/>
      <c r="G149" s="24"/>
      <c r="H149" s="14"/>
      <c r="I149" s="13">
        <v>1.01</v>
      </c>
      <c r="J149" s="14"/>
      <c r="K149" s="14"/>
      <c r="L149" s="547">
        <v>5482</v>
      </c>
      <c r="M149" s="72">
        <v>12.7724</v>
      </c>
      <c r="N149" s="72">
        <f t="shared" si="18"/>
        <v>70018.2968</v>
      </c>
      <c r="O149" s="72">
        <v>5482</v>
      </c>
      <c r="P149" s="72">
        <f t="shared" si="19"/>
        <v>12.7724</v>
      </c>
      <c r="Q149" s="72">
        <f t="shared" si="20"/>
        <v>70018.2968</v>
      </c>
      <c r="R149" s="72">
        <f t="shared" si="21"/>
        <v>0</v>
      </c>
      <c r="S149" s="72">
        <f t="shared" si="22"/>
        <v>12.7724</v>
      </c>
      <c r="T149" s="72">
        <f t="shared" si="23"/>
        <v>0</v>
      </c>
      <c r="U149" s="72">
        <f t="shared" si="24"/>
        <v>0</v>
      </c>
      <c r="V149" s="72">
        <f t="shared" si="25"/>
        <v>12.7724</v>
      </c>
      <c r="W149" s="72">
        <f t="shared" si="26"/>
        <v>0</v>
      </c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24"/>
      <c r="AJ149" s="24"/>
      <c r="AK149" s="24"/>
    </row>
    <row r="150" s="2" customFormat="1" ht="14.25" spans="1:37">
      <c r="A150" s="24">
        <v>146</v>
      </c>
      <c r="B150" s="14"/>
      <c r="C150" s="749" t="s">
        <v>566</v>
      </c>
      <c r="D150" s="749" t="s">
        <v>567</v>
      </c>
      <c r="E150" s="14"/>
      <c r="F150" s="192"/>
      <c r="G150" s="24"/>
      <c r="H150" s="14"/>
      <c r="I150" s="13">
        <v>1.01</v>
      </c>
      <c r="J150" s="14"/>
      <c r="K150" s="14"/>
      <c r="L150" s="547">
        <v>5384</v>
      </c>
      <c r="M150" s="72">
        <v>12.6122</v>
      </c>
      <c r="N150" s="72">
        <f t="shared" si="18"/>
        <v>67904.0848</v>
      </c>
      <c r="O150" s="72">
        <v>5384</v>
      </c>
      <c r="P150" s="72">
        <f t="shared" si="19"/>
        <v>12.6122</v>
      </c>
      <c r="Q150" s="72">
        <f t="shared" si="20"/>
        <v>67904.0848</v>
      </c>
      <c r="R150" s="72">
        <f t="shared" si="21"/>
        <v>0</v>
      </c>
      <c r="S150" s="72">
        <f t="shared" si="22"/>
        <v>12.6122</v>
      </c>
      <c r="T150" s="72">
        <f t="shared" si="23"/>
        <v>0</v>
      </c>
      <c r="U150" s="72">
        <f t="shared" si="24"/>
        <v>0</v>
      </c>
      <c r="V150" s="72">
        <f t="shared" si="25"/>
        <v>12.6122</v>
      </c>
      <c r="W150" s="72">
        <f t="shared" si="26"/>
        <v>0</v>
      </c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24"/>
      <c r="AJ150" s="24"/>
      <c r="AK150" s="24"/>
    </row>
    <row r="151" s="2" customFormat="1" ht="14.25" spans="1:37">
      <c r="A151" s="24">
        <v>147</v>
      </c>
      <c r="B151" s="14"/>
      <c r="C151" s="749" t="s">
        <v>568</v>
      </c>
      <c r="D151" s="749" t="s">
        <v>569</v>
      </c>
      <c r="E151" s="14"/>
      <c r="F151" s="192"/>
      <c r="G151" s="24"/>
      <c r="H151" s="14"/>
      <c r="I151" s="13">
        <v>1.01</v>
      </c>
      <c r="J151" s="14"/>
      <c r="K151" s="14"/>
      <c r="L151" s="547">
        <v>3940</v>
      </c>
      <c r="M151" s="72">
        <v>5.5024</v>
      </c>
      <c r="N151" s="72">
        <f t="shared" si="18"/>
        <v>21679.456</v>
      </c>
      <c r="O151" s="72">
        <v>3940</v>
      </c>
      <c r="P151" s="72">
        <f t="shared" si="19"/>
        <v>5.5024</v>
      </c>
      <c r="Q151" s="72">
        <f t="shared" si="20"/>
        <v>21679.456</v>
      </c>
      <c r="R151" s="72">
        <f t="shared" si="21"/>
        <v>0</v>
      </c>
      <c r="S151" s="72">
        <f t="shared" si="22"/>
        <v>5.5024</v>
      </c>
      <c r="T151" s="72">
        <f t="shared" si="23"/>
        <v>0</v>
      </c>
      <c r="U151" s="72">
        <f t="shared" si="24"/>
        <v>0</v>
      </c>
      <c r="V151" s="72">
        <f t="shared" si="25"/>
        <v>5.5024</v>
      </c>
      <c r="W151" s="72">
        <f t="shared" si="26"/>
        <v>0</v>
      </c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24"/>
      <c r="AJ151" s="24"/>
      <c r="AK151" s="24"/>
    </row>
    <row r="152" s="2" customFormat="1" ht="14.25" spans="1:37">
      <c r="A152" s="24">
        <v>148</v>
      </c>
      <c r="B152" s="14"/>
      <c r="C152" s="749" t="s">
        <v>570</v>
      </c>
      <c r="D152" s="749" t="s">
        <v>571</v>
      </c>
      <c r="E152" s="14"/>
      <c r="F152" s="192"/>
      <c r="G152" s="24"/>
      <c r="H152" s="14"/>
      <c r="I152" s="13">
        <v>1.01</v>
      </c>
      <c r="J152" s="14"/>
      <c r="K152" s="14"/>
      <c r="L152" s="547">
        <v>3723</v>
      </c>
      <c r="M152" s="72">
        <v>5.5024</v>
      </c>
      <c r="N152" s="72">
        <f t="shared" si="18"/>
        <v>20485.4352</v>
      </c>
      <c r="O152" s="72">
        <v>3723</v>
      </c>
      <c r="P152" s="72">
        <f t="shared" si="19"/>
        <v>5.5024</v>
      </c>
      <c r="Q152" s="72">
        <f t="shared" si="20"/>
        <v>20485.4352</v>
      </c>
      <c r="R152" s="72">
        <f t="shared" si="21"/>
        <v>0</v>
      </c>
      <c r="S152" s="72">
        <f t="shared" si="22"/>
        <v>5.5024</v>
      </c>
      <c r="T152" s="72">
        <f t="shared" si="23"/>
        <v>0</v>
      </c>
      <c r="U152" s="72">
        <f t="shared" si="24"/>
        <v>0</v>
      </c>
      <c r="V152" s="72">
        <f t="shared" si="25"/>
        <v>5.5024</v>
      </c>
      <c r="W152" s="72">
        <f t="shared" si="26"/>
        <v>0</v>
      </c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24"/>
      <c r="AJ152" s="24"/>
      <c r="AK152" s="24"/>
    </row>
    <row r="153" s="2" customFormat="1" ht="14.25" spans="1:37">
      <c r="A153" s="24">
        <v>149</v>
      </c>
      <c r="B153" s="14"/>
      <c r="C153" s="749" t="s">
        <v>572</v>
      </c>
      <c r="D153" s="749" t="s">
        <v>573</v>
      </c>
      <c r="E153" s="14"/>
      <c r="F153" s="192"/>
      <c r="G153" s="24"/>
      <c r="H153" s="14"/>
      <c r="I153" s="13">
        <v>1.01</v>
      </c>
      <c r="J153" s="14"/>
      <c r="K153" s="14"/>
      <c r="L153" s="547">
        <v>4708</v>
      </c>
      <c r="M153" s="72">
        <v>3.59</v>
      </c>
      <c r="N153" s="72">
        <f t="shared" si="18"/>
        <v>16901.72</v>
      </c>
      <c r="O153" s="72">
        <v>4708</v>
      </c>
      <c r="P153" s="72">
        <f t="shared" si="19"/>
        <v>3.59</v>
      </c>
      <c r="Q153" s="72">
        <f t="shared" si="20"/>
        <v>16901.72</v>
      </c>
      <c r="R153" s="72">
        <f t="shared" si="21"/>
        <v>0</v>
      </c>
      <c r="S153" s="72">
        <f t="shared" si="22"/>
        <v>3.59</v>
      </c>
      <c r="T153" s="72">
        <f t="shared" si="23"/>
        <v>0</v>
      </c>
      <c r="U153" s="72">
        <f t="shared" si="24"/>
        <v>0</v>
      </c>
      <c r="V153" s="72">
        <f t="shared" si="25"/>
        <v>3.59</v>
      </c>
      <c r="W153" s="72">
        <f t="shared" si="26"/>
        <v>0</v>
      </c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24"/>
      <c r="AJ153" s="24"/>
      <c r="AK153" s="24"/>
    </row>
    <row r="154" s="2" customFormat="1" ht="14.25" spans="1:37">
      <c r="A154" s="24">
        <v>150</v>
      </c>
      <c r="B154" s="14"/>
      <c r="C154" s="749" t="s">
        <v>574</v>
      </c>
      <c r="D154" s="749" t="s">
        <v>575</v>
      </c>
      <c r="E154" s="14"/>
      <c r="F154" s="192"/>
      <c r="G154" s="24"/>
      <c r="H154" s="14"/>
      <c r="I154" s="13">
        <v>1.01</v>
      </c>
      <c r="J154" s="14"/>
      <c r="K154" s="14"/>
      <c r="L154" s="547">
        <v>310</v>
      </c>
      <c r="M154" s="72">
        <v>4.5721</v>
      </c>
      <c r="N154" s="72">
        <f t="shared" si="18"/>
        <v>1417.351</v>
      </c>
      <c r="O154" s="72">
        <v>310</v>
      </c>
      <c r="P154" s="72">
        <f t="shared" si="19"/>
        <v>4.5721</v>
      </c>
      <c r="Q154" s="72">
        <f t="shared" si="20"/>
        <v>1417.351</v>
      </c>
      <c r="R154" s="72">
        <f t="shared" si="21"/>
        <v>0</v>
      </c>
      <c r="S154" s="72">
        <f t="shared" si="22"/>
        <v>4.5721</v>
      </c>
      <c r="T154" s="72">
        <f t="shared" si="23"/>
        <v>0</v>
      </c>
      <c r="U154" s="72">
        <f t="shared" si="24"/>
        <v>0</v>
      </c>
      <c r="V154" s="72">
        <f t="shared" si="25"/>
        <v>4.5721</v>
      </c>
      <c r="W154" s="72">
        <f t="shared" si="26"/>
        <v>0</v>
      </c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24"/>
      <c r="AJ154" s="24"/>
      <c r="AK154" s="24"/>
    </row>
    <row r="155" s="2" customFormat="1" ht="14.25" spans="1:37">
      <c r="A155" s="24">
        <v>151</v>
      </c>
      <c r="B155" s="14"/>
      <c r="C155" s="749" t="s">
        <v>576</v>
      </c>
      <c r="D155" s="749" t="s">
        <v>577</v>
      </c>
      <c r="E155" s="14"/>
      <c r="F155" s="192"/>
      <c r="G155" s="24"/>
      <c r="H155" s="14"/>
      <c r="I155" s="13">
        <v>1.01</v>
      </c>
      <c r="J155" s="14"/>
      <c r="K155" s="14"/>
      <c r="L155" s="547">
        <v>1300</v>
      </c>
      <c r="M155" s="72">
        <v>0.3</v>
      </c>
      <c r="N155" s="72">
        <f t="shared" si="18"/>
        <v>390</v>
      </c>
      <c r="O155" s="72">
        <v>1300</v>
      </c>
      <c r="P155" s="72">
        <f t="shared" si="19"/>
        <v>0.3</v>
      </c>
      <c r="Q155" s="72">
        <f t="shared" si="20"/>
        <v>390</v>
      </c>
      <c r="R155" s="72">
        <f t="shared" si="21"/>
        <v>0</v>
      </c>
      <c r="S155" s="72">
        <f t="shared" si="22"/>
        <v>0.3</v>
      </c>
      <c r="T155" s="72">
        <f t="shared" si="23"/>
        <v>0</v>
      </c>
      <c r="U155" s="72">
        <f t="shared" si="24"/>
        <v>0</v>
      </c>
      <c r="V155" s="72">
        <f t="shared" si="25"/>
        <v>0.3</v>
      </c>
      <c r="W155" s="72">
        <f t="shared" si="26"/>
        <v>0</v>
      </c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24"/>
      <c r="AJ155" s="24"/>
      <c r="AK155" s="24"/>
    </row>
    <row r="156" s="2" customFormat="1" ht="14.25" spans="1:37">
      <c r="A156" s="24">
        <v>152</v>
      </c>
      <c r="B156" s="14"/>
      <c r="C156" s="749" t="s">
        <v>578</v>
      </c>
      <c r="D156" s="749" t="s">
        <v>579</v>
      </c>
      <c r="E156" s="14"/>
      <c r="F156" s="192"/>
      <c r="G156" s="24"/>
      <c r="H156" s="14"/>
      <c r="I156" s="13">
        <v>1.01</v>
      </c>
      <c r="J156" s="14"/>
      <c r="K156" s="14"/>
      <c r="L156" s="547">
        <v>10709</v>
      </c>
      <c r="M156" s="72">
        <v>0.4157</v>
      </c>
      <c r="N156" s="72">
        <f t="shared" si="18"/>
        <v>4451.7313</v>
      </c>
      <c r="O156" s="72">
        <v>10709</v>
      </c>
      <c r="P156" s="72">
        <f t="shared" si="19"/>
        <v>0.4157</v>
      </c>
      <c r="Q156" s="72">
        <f t="shared" si="20"/>
        <v>4451.7313</v>
      </c>
      <c r="R156" s="72">
        <f t="shared" si="21"/>
        <v>0</v>
      </c>
      <c r="S156" s="72">
        <f t="shared" si="22"/>
        <v>0.4157</v>
      </c>
      <c r="T156" s="72">
        <f t="shared" si="23"/>
        <v>0</v>
      </c>
      <c r="U156" s="72">
        <f t="shared" si="24"/>
        <v>0</v>
      </c>
      <c r="V156" s="72">
        <f t="shared" si="25"/>
        <v>0.4157</v>
      </c>
      <c r="W156" s="72">
        <f t="shared" si="26"/>
        <v>0</v>
      </c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24"/>
      <c r="AJ156" s="24"/>
      <c r="AK156" s="24"/>
    </row>
    <row r="157" s="2" customFormat="1" ht="14.25" spans="1:37">
      <c r="A157" s="24">
        <v>153</v>
      </c>
      <c r="B157" s="14"/>
      <c r="C157" s="749" t="s">
        <v>580</v>
      </c>
      <c r="D157" s="749" t="s">
        <v>581</v>
      </c>
      <c r="E157" s="14"/>
      <c r="F157" s="192"/>
      <c r="G157" s="24"/>
      <c r="H157" s="14"/>
      <c r="I157" s="13">
        <v>1.01</v>
      </c>
      <c r="J157" s="14"/>
      <c r="K157" s="14"/>
      <c r="L157" s="547">
        <v>7093</v>
      </c>
      <c r="M157" s="72">
        <v>12.9519</v>
      </c>
      <c r="N157" s="72">
        <f t="shared" si="18"/>
        <v>91867.8267</v>
      </c>
      <c r="O157" s="72">
        <v>7093</v>
      </c>
      <c r="P157" s="72">
        <f t="shared" si="19"/>
        <v>12.9519</v>
      </c>
      <c r="Q157" s="72">
        <f t="shared" si="20"/>
        <v>91867.8267</v>
      </c>
      <c r="R157" s="72">
        <f t="shared" si="21"/>
        <v>0</v>
      </c>
      <c r="S157" s="72">
        <f t="shared" si="22"/>
        <v>12.9519</v>
      </c>
      <c r="T157" s="72">
        <f t="shared" si="23"/>
        <v>0</v>
      </c>
      <c r="U157" s="72">
        <f t="shared" si="24"/>
        <v>0</v>
      </c>
      <c r="V157" s="72">
        <f t="shared" si="25"/>
        <v>12.9519</v>
      </c>
      <c r="W157" s="72">
        <f t="shared" si="26"/>
        <v>0</v>
      </c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24"/>
      <c r="AJ157" s="24"/>
      <c r="AK157" s="24"/>
    </row>
    <row r="158" s="2" customFormat="1" ht="14.25" spans="1:37">
      <c r="A158" s="24">
        <v>154</v>
      </c>
      <c r="B158" s="14"/>
      <c r="C158" s="749" t="s">
        <v>582</v>
      </c>
      <c r="D158" s="749" t="s">
        <v>583</v>
      </c>
      <c r="E158" s="14"/>
      <c r="F158" s="192"/>
      <c r="G158" s="24"/>
      <c r="H158" s="14"/>
      <c r="I158" s="13">
        <v>1.01</v>
      </c>
      <c r="J158" s="14"/>
      <c r="K158" s="14"/>
      <c r="L158" s="547">
        <v>7015</v>
      </c>
      <c r="M158" s="72">
        <v>12.9497</v>
      </c>
      <c r="N158" s="72">
        <f t="shared" si="18"/>
        <v>90842.1455</v>
      </c>
      <c r="O158" s="72">
        <v>7015</v>
      </c>
      <c r="P158" s="72">
        <f t="shared" si="19"/>
        <v>12.9497</v>
      </c>
      <c r="Q158" s="72">
        <f t="shared" si="20"/>
        <v>90842.1455</v>
      </c>
      <c r="R158" s="72">
        <f t="shared" si="21"/>
        <v>0</v>
      </c>
      <c r="S158" s="72">
        <f t="shared" si="22"/>
        <v>12.9497</v>
      </c>
      <c r="T158" s="72">
        <f t="shared" si="23"/>
        <v>0</v>
      </c>
      <c r="U158" s="72">
        <f t="shared" si="24"/>
        <v>0</v>
      </c>
      <c r="V158" s="72">
        <f t="shared" si="25"/>
        <v>12.9497</v>
      </c>
      <c r="W158" s="72">
        <f t="shared" si="26"/>
        <v>0</v>
      </c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24"/>
      <c r="AJ158" s="24"/>
      <c r="AK158" s="24"/>
    </row>
    <row r="159" s="2" customFormat="1" ht="14.25" spans="1:37">
      <c r="A159" s="24">
        <v>155</v>
      </c>
      <c r="B159" s="14"/>
      <c r="C159" s="749" t="s">
        <v>584</v>
      </c>
      <c r="D159" s="749" t="s">
        <v>585</v>
      </c>
      <c r="E159" s="14"/>
      <c r="F159" s="192"/>
      <c r="G159" s="24"/>
      <c r="H159" s="14"/>
      <c r="I159" s="13">
        <v>1.01</v>
      </c>
      <c r="J159" s="14"/>
      <c r="K159" s="14"/>
      <c r="L159" s="547">
        <v>4925</v>
      </c>
      <c r="M159" s="72">
        <v>7.6963</v>
      </c>
      <c r="N159" s="72">
        <f t="shared" si="18"/>
        <v>37904.2775</v>
      </c>
      <c r="O159" s="72">
        <v>4925</v>
      </c>
      <c r="P159" s="72">
        <f t="shared" si="19"/>
        <v>7.6963</v>
      </c>
      <c r="Q159" s="72">
        <f t="shared" si="20"/>
        <v>37904.2775</v>
      </c>
      <c r="R159" s="72">
        <f t="shared" si="21"/>
        <v>0</v>
      </c>
      <c r="S159" s="72">
        <f t="shared" si="22"/>
        <v>7.6963</v>
      </c>
      <c r="T159" s="72">
        <f t="shared" si="23"/>
        <v>0</v>
      </c>
      <c r="U159" s="72">
        <f t="shared" si="24"/>
        <v>0</v>
      </c>
      <c r="V159" s="72">
        <f t="shared" si="25"/>
        <v>7.6963</v>
      </c>
      <c r="W159" s="72">
        <f t="shared" si="26"/>
        <v>0</v>
      </c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24"/>
      <c r="AJ159" s="24"/>
      <c r="AK159" s="24"/>
    </row>
    <row r="160" s="2" customFormat="1" ht="14.25" spans="1:37">
      <c r="A160" s="24">
        <v>156</v>
      </c>
      <c r="B160" s="14"/>
      <c r="C160" s="749" t="s">
        <v>586</v>
      </c>
      <c r="D160" s="749" t="s">
        <v>587</v>
      </c>
      <c r="E160" s="14"/>
      <c r="F160" s="192"/>
      <c r="G160" s="24"/>
      <c r="H160" s="14"/>
      <c r="I160" s="13">
        <v>1.01</v>
      </c>
      <c r="J160" s="14"/>
      <c r="K160" s="14"/>
      <c r="L160" s="547">
        <v>4973</v>
      </c>
      <c r="M160" s="72">
        <v>7.6956</v>
      </c>
      <c r="N160" s="72">
        <f t="shared" si="18"/>
        <v>38270.2188</v>
      </c>
      <c r="O160" s="72">
        <v>4973</v>
      </c>
      <c r="P160" s="72">
        <f t="shared" si="19"/>
        <v>7.6956</v>
      </c>
      <c r="Q160" s="72">
        <f t="shared" si="20"/>
        <v>38270.2188</v>
      </c>
      <c r="R160" s="72">
        <f t="shared" si="21"/>
        <v>0</v>
      </c>
      <c r="S160" s="72">
        <f t="shared" si="22"/>
        <v>7.6956</v>
      </c>
      <c r="T160" s="72">
        <f t="shared" si="23"/>
        <v>0</v>
      </c>
      <c r="U160" s="72">
        <f t="shared" si="24"/>
        <v>0</v>
      </c>
      <c r="V160" s="72">
        <f t="shared" si="25"/>
        <v>7.6956</v>
      </c>
      <c r="W160" s="72">
        <f t="shared" si="26"/>
        <v>0</v>
      </c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24"/>
      <c r="AJ160" s="24"/>
      <c r="AK160" s="24"/>
    </row>
    <row r="161" s="2" customFormat="1" ht="14.25" spans="1:37">
      <c r="A161" s="24">
        <v>157</v>
      </c>
      <c r="B161" s="14"/>
      <c r="C161" s="749" t="s">
        <v>588</v>
      </c>
      <c r="D161" s="749" t="s">
        <v>589</v>
      </c>
      <c r="E161" s="14"/>
      <c r="F161" s="192"/>
      <c r="G161" s="24"/>
      <c r="H161" s="14"/>
      <c r="I161" s="13">
        <v>1.01</v>
      </c>
      <c r="J161" s="14"/>
      <c r="K161" s="14"/>
      <c r="L161" s="547">
        <v>813</v>
      </c>
      <c r="M161" s="72">
        <v>12.95</v>
      </c>
      <c r="N161" s="72">
        <f t="shared" si="18"/>
        <v>10528.35</v>
      </c>
      <c r="O161" s="72">
        <v>813</v>
      </c>
      <c r="P161" s="72">
        <f t="shared" si="19"/>
        <v>12.95</v>
      </c>
      <c r="Q161" s="72">
        <f t="shared" si="20"/>
        <v>10528.35</v>
      </c>
      <c r="R161" s="72">
        <f t="shared" si="21"/>
        <v>0</v>
      </c>
      <c r="S161" s="72">
        <f t="shared" si="22"/>
        <v>12.95</v>
      </c>
      <c r="T161" s="72">
        <f t="shared" si="23"/>
        <v>0</v>
      </c>
      <c r="U161" s="72">
        <f t="shared" si="24"/>
        <v>0</v>
      </c>
      <c r="V161" s="72">
        <f t="shared" si="25"/>
        <v>12.95</v>
      </c>
      <c r="W161" s="72">
        <f t="shared" si="26"/>
        <v>0</v>
      </c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513"/>
      <c r="AJ161" s="549"/>
      <c r="AK161" s="24"/>
    </row>
    <row r="162" s="2" customFormat="1" ht="14.25" spans="1:37">
      <c r="A162" s="24">
        <v>158</v>
      </c>
      <c r="B162" s="14"/>
      <c r="C162" s="749" t="s">
        <v>590</v>
      </c>
      <c r="D162" s="749" t="s">
        <v>591</v>
      </c>
      <c r="E162" s="14"/>
      <c r="F162" s="192"/>
      <c r="G162" s="24"/>
      <c r="H162" s="14"/>
      <c r="I162" s="13">
        <v>1.01</v>
      </c>
      <c r="J162" s="14"/>
      <c r="K162" s="14"/>
      <c r="L162" s="547">
        <v>7191</v>
      </c>
      <c r="M162" s="72">
        <v>3.3673</v>
      </c>
      <c r="N162" s="72">
        <f t="shared" si="18"/>
        <v>24214.2543</v>
      </c>
      <c r="O162" s="72">
        <v>7191</v>
      </c>
      <c r="P162" s="72">
        <f t="shared" si="19"/>
        <v>3.3673</v>
      </c>
      <c r="Q162" s="72">
        <f t="shared" si="20"/>
        <v>24214.2543</v>
      </c>
      <c r="R162" s="72">
        <f t="shared" si="21"/>
        <v>0</v>
      </c>
      <c r="S162" s="72">
        <f t="shared" si="22"/>
        <v>3.3673</v>
      </c>
      <c r="T162" s="72">
        <f t="shared" si="23"/>
        <v>0</v>
      </c>
      <c r="U162" s="72">
        <f t="shared" si="24"/>
        <v>0</v>
      </c>
      <c r="V162" s="72">
        <f t="shared" si="25"/>
        <v>3.3673</v>
      </c>
      <c r="W162" s="72">
        <f t="shared" si="26"/>
        <v>0</v>
      </c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513"/>
      <c r="AJ162" s="549"/>
      <c r="AK162" s="24"/>
    </row>
    <row r="163" s="2" customFormat="1" ht="14.25" spans="1:37">
      <c r="A163" s="24">
        <v>159</v>
      </c>
      <c r="B163" s="14"/>
      <c r="C163" s="749" t="s">
        <v>592</v>
      </c>
      <c r="D163" s="749" t="s">
        <v>593</v>
      </c>
      <c r="E163" s="14"/>
      <c r="F163" s="192"/>
      <c r="G163" s="24"/>
      <c r="H163" s="14"/>
      <c r="I163" s="13">
        <v>1.01</v>
      </c>
      <c r="J163" s="14"/>
      <c r="K163" s="14"/>
      <c r="L163" s="547">
        <v>7086</v>
      </c>
      <c r="M163" s="72">
        <v>3.3669</v>
      </c>
      <c r="N163" s="72">
        <f t="shared" si="18"/>
        <v>23857.8534</v>
      </c>
      <c r="O163" s="72">
        <v>7086</v>
      </c>
      <c r="P163" s="72">
        <f t="shared" si="19"/>
        <v>3.3669</v>
      </c>
      <c r="Q163" s="72">
        <f t="shared" si="20"/>
        <v>23857.8534</v>
      </c>
      <c r="R163" s="72">
        <f t="shared" si="21"/>
        <v>0</v>
      </c>
      <c r="S163" s="72">
        <f t="shared" si="22"/>
        <v>3.3669</v>
      </c>
      <c r="T163" s="72">
        <f t="shared" si="23"/>
        <v>0</v>
      </c>
      <c r="U163" s="72">
        <f t="shared" si="24"/>
        <v>0</v>
      </c>
      <c r="V163" s="72">
        <f t="shared" si="25"/>
        <v>3.3669</v>
      </c>
      <c r="W163" s="72">
        <f t="shared" si="26"/>
        <v>0</v>
      </c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513"/>
      <c r="AJ163" s="549"/>
      <c r="AK163" s="24"/>
    </row>
    <row r="164" s="2" customFormat="1" ht="14.25" spans="1:37">
      <c r="A164" s="24">
        <v>160</v>
      </c>
      <c r="B164" s="14"/>
      <c r="C164" s="749" t="s">
        <v>594</v>
      </c>
      <c r="D164" s="749" t="s">
        <v>595</v>
      </c>
      <c r="E164" s="14"/>
      <c r="F164" s="192"/>
      <c r="G164" s="24"/>
      <c r="H164" s="14"/>
      <c r="I164" s="13">
        <v>1.01</v>
      </c>
      <c r="J164" s="14"/>
      <c r="K164" s="14"/>
      <c r="L164" s="547">
        <v>200</v>
      </c>
      <c r="M164" s="72">
        <v>4.5841</v>
      </c>
      <c r="N164" s="72">
        <f t="shared" si="18"/>
        <v>916.82</v>
      </c>
      <c r="O164" s="72"/>
      <c r="P164" s="72">
        <f t="shared" si="19"/>
        <v>4.5841</v>
      </c>
      <c r="Q164" s="72">
        <f t="shared" si="20"/>
        <v>0</v>
      </c>
      <c r="R164" s="72">
        <f t="shared" si="21"/>
        <v>0</v>
      </c>
      <c r="S164" s="72">
        <f t="shared" si="22"/>
        <v>4.5841</v>
      </c>
      <c r="T164" s="72">
        <f t="shared" si="23"/>
        <v>0</v>
      </c>
      <c r="U164" s="72">
        <f t="shared" si="24"/>
        <v>-200</v>
      </c>
      <c r="V164" s="72">
        <f t="shared" si="25"/>
        <v>4.5841</v>
      </c>
      <c r="W164" s="72">
        <f t="shared" si="26"/>
        <v>-916.82</v>
      </c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230" t="s">
        <v>437</v>
      </c>
      <c r="AJ164" s="549"/>
      <c r="AK164" s="24" t="s">
        <v>302</v>
      </c>
    </row>
    <row r="165" s="2" customFormat="1" ht="14.25" spans="1:37">
      <c r="A165" s="24">
        <v>161</v>
      </c>
      <c r="B165" s="14"/>
      <c r="C165" s="749" t="s">
        <v>596</v>
      </c>
      <c r="D165" s="749" t="s">
        <v>597</v>
      </c>
      <c r="E165" s="14"/>
      <c r="F165" s="192"/>
      <c r="G165" s="24"/>
      <c r="H165" s="14"/>
      <c r="I165" s="13">
        <v>1.01</v>
      </c>
      <c r="J165" s="14"/>
      <c r="K165" s="14"/>
      <c r="L165" s="547">
        <v>3915</v>
      </c>
      <c r="M165" s="72">
        <v>6.2</v>
      </c>
      <c r="N165" s="72">
        <f t="shared" si="18"/>
        <v>24273</v>
      </c>
      <c r="O165" s="72">
        <v>3915</v>
      </c>
      <c r="P165" s="72">
        <f t="shared" si="19"/>
        <v>6.2</v>
      </c>
      <c r="Q165" s="72">
        <f t="shared" si="20"/>
        <v>24273</v>
      </c>
      <c r="R165" s="72">
        <f t="shared" si="21"/>
        <v>0</v>
      </c>
      <c r="S165" s="72">
        <f t="shared" si="22"/>
        <v>6.2</v>
      </c>
      <c r="T165" s="72">
        <f t="shared" si="23"/>
        <v>0</v>
      </c>
      <c r="U165" s="72">
        <f t="shared" si="24"/>
        <v>0</v>
      </c>
      <c r="V165" s="72">
        <f t="shared" si="25"/>
        <v>6.2</v>
      </c>
      <c r="W165" s="72">
        <f t="shared" si="26"/>
        <v>0</v>
      </c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513"/>
      <c r="AJ165" s="549"/>
      <c r="AK165" s="24"/>
    </row>
    <row r="166" s="2" customFormat="1" ht="14.25" spans="1:37">
      <c r="A166" s="24">
        <v>162</v>
      </c>
      <c r="B166" s="14"/>
      <c r="C166" s="749" t="s">
        <v>598</v>
      </c>
      <c r="D166" s="749" t="s">
        <v>599</v>
      </c>
      <c r="E166" s="14"/>
      <c r="F166" s="192"/>
      <c r="G166" s="24"/>
      <c r="H166" s="14"/>
      <c r="I166" s="13">
        <v>1.01</v>
      </c>
      <c r="J166" s="14"/>
      <c r="K166" s="14"/>
      <c r="L166" s="547">
        <v>1636</v>
      </c>
      <c r="M166" s="72">
        <v>6.7509</v>
      </c>
      <c r="N166" s="72">
        <f t="shared" si="18"/>
        <v>11044.4724</v>
      </c>
      <c r="O166" s="72">
        <v>1636</v>
      </c>
      <c r="P166" s="72">
        <f t="shared" si="19"/>
        <v>6.7509</v>
      </c>
      <c r="Q166" s="72">
        <f t="shared" si="20"/>
        <v>11044.4724</v>
      </c>
      <c r="R166" s="72">
        <f t="shared" si="21"/>
        <v>0</v>
      </c>
      <c r="S166" s="72">
        <f t="shared" si="22"/>
        <v>6.7509</v>
      </c>
      <c r="T166" s="72">
        <f t="shared" si="23"/>
        <v>0</v>
      </c>
      <c r="U166" s="72">
        <f t="shared" si="24"/>
        <v>0</v>
      </c>
      <c r="V166" s="72">
        <f t="shared" si="25"/>
        <v>6.7509</v>
      </c>
      <c r="W166" s="72">
        <f t="shared" si="26"/>
        <v>0</v>
      </c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513"/>
      <c r="AJ166" s="549"/>
      <c r="AK166" s="24"/>
    </row>
    <row r="167" s="2" customFormat="1" ht="14.25" spans="1:37">
      <c r="A167" s="24">
        <v>163</v>
      </c>
      <c r="B167" s="14"/>
      <c r="C167" s="749" t="s">
        <v>600</v>
      </c>
      <c r="D167" s="749" t="s">
        <v>601</v>
      </c>
      <c r="E167" s="14"/>
      <c r="F167" s="192"/>
      <c r="G167" s="24"/>
      <c r="H167" s="14"/>
      <c r="I167" s="13">
        <v>1.01</v>
      </c>
      <c r="J167" s="14"/>
      <c r="K167" s="14"/>
      <c r="L167" s="547">
        <v>1638</v>
      </c>
      <c r="M167" s="72">
        <v>6.7507</v>
      </c>
      <c r="N167" s="72">
        <f t="shared" si="18"/>
        <v>11057.6466</v>
      </c>
      <c r="O167" s="72">
        <v>1638</v>
      </c>
      <c r="P167" s="72">
        <f t="shared" si="19"/>
        <v>6.7507</v>
      </c>
      <c r="Q167" s="72">
        <f t="shared" si="20"/>
        <v>11057.6466</v>
      </c>
      <c r="R167" s="72">
        <f t="shared" si="21"/>
        <v>0</v>
      </c>
      <c r="S167" s="72">
        <f t="shared" si="22"/>
        <v>6.7507</v>
      </c>
      <c r="T167" s="72">
        <f t="shared" si="23"/>
        <v>0</v>
      </c>
      <c r="U167" s="72">
        <f t="shared" si="24"/>
        <v>0</v>
      </c>
      <c r="V167" s="72">
        <f t="shared" si="25"/>
        <v>6.7507</v>
      </c>
      <c r="W167" s="72">
        <f t="shared" si="26"/>
        <v>0</v>
      </c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513"/>
      <c r="AJ167" s="549"/>
      <c r="AK167" s="24"/>
    </row>
    <row r="168" s="2" customFormat="1" ht="14.25" spans="1:37">
      <c r="A168" s="24">
        <v>164</v>
      </c>
      <c r="B168" s="14"/>
      <c r="C168" s="749" t="s">
        <v>602</v>
      </c>
      <c r="D168" s="749" t="s">
        <v>603</v>
      </c>
      <c r="E168" s="14"/>
      <c r="F168" s="192"/>
      <c r="G168" s="24"/>
      <c r="H168" s="14"/>
      <c r="I168" s="13">
        <v>1.01</v>
      </c>
      <c r="J168" s="14"/>
      <c r="K168" s="14"/>
      <c r="L168" s="547">
        <v>1639</v>
      </c>
      <c r="M168" s="72">
        <v>4.2178</v>
      </c>
      <c r="N168" s="72">
        <f t="shared" si="18"/>
        <v>6912.9742</v>
      </c>
      <c r="O168" s="72">
        <v>1639</v>
      </c>
      <c r="P168" s="72">
        <f t="shared" si="19"/>
        <v>4.2178</v>
      </c>
      <c r="Q168" s="72">
        <f t="shared" si="20"/>
        <v>6912.9742</v>
      </c>
      <c r="R168" s="72">
        <f t="shared" si="21"/>
        <v>0</v>
      </c>
      <c r="S168" s="72">
        <f t="shared" si="22"/>
        <v>4.2178</v>
      </c>
      <c r="T168" s="72">
        <f t="shared" si="23"/>
        <v>0</v>
      </c>
      <c r="U168" s="72">
        <f t="shared" si="24"/>
        <v>0</v>
      </c>
      <c r="V168" s="72">
        <f t="shared" si="25"/>
        <v>4.2178</v>
      </c>
      <c r="W168" s="72">
        <f t="shared" si="26"/>
        <v>0</v>
      </c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513"/>
      <c r="AJ168" s="549"/>
      <c r="AK168" s="24"/>
    </row>
    <row r="169" s="2" customFormat="1" ht="14.25" spans="1:37">
      <c r="A169" s="24">
        <v>165</v>
      </c>
      <c r="B169" s="14"/>
      <c r="C169" s="749" t="s">
        <v>604</v>
      </c>
      <c r="D169" s="749" t="s">
        <v>605</v>
      </c>
      <c r="E169" s="14"/>
      <c r="F169" s="192"/>
      <c r="G169" s="24"/>
      <c r="H169" s="14"/>
      <c r="I169" s="13">
        <v>1.01</v>
      </c>
      <c r="J169" s="14"/>
      <c r="K169" s="14"/>
      <c r="L169" s="547">
        <v>1633</v>
      </c>
      <c r="M169" s="72">
        <v>4.2175</v>
      </c>
      <c r="N169" s="72">
        <f t="shared" si="18"/>
        <v>6887.1775</v>
      </c>
      <c r="O169" s="72">
        <v>1633</v>
      </c>
      <c r="P169" s="72">
        <f t="shared" si="19"/>
        <v>4.2175</v>
      </c>
      <c r="Q169" s="72">
        <f t="shared" si="20"/>
        <v>6887.1775</v>
      </c>
      <c r="R169" s="72">
        <f t="shared" si="21"/>
        <v>0</v>
      </c>
      <c r="S169" s="72">
        <f t="shared" si="22"/>
        <v>4.2175</v>
      </c>
      <c r="T169" s="72">
        <f t="shared" si="23"/>
        <v>0</v>
      </c>
      <c r="U169" s="72">
        <f t="shared" si="24"/>
        <v>0</v>
      </c>
      <c r="V169" s="72">
        <f t="shared" si="25"/>
        <v>4.2175</v>
      </c>
      <c r="W169" s="72">
        <f t="shared" si="26"/>
        <v>0</v>
      </c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513"/>
      <c r="AJ169" s="549"/>
      <c r="AK169" s="24"/>
    </row>
    <row r="170" s="2" customFormat="1" ht="14.25" spans="1:37">
      <c r="A170" s="24">
        <v>166</v>
      </c>
      <c r="B170" s="14"/>
      <c r="C170" s="749" t="s">
        <v>606</v>
      </c>
      <c r="D170" s="749" t="s">
        <v>607</v>
      </c>
      <c r="E170" s="14"/>
      <c r="F170" s="192"/>
      <c r="G170" s="24"/>
      <c r="H170" s="14"/>
      <c r="I170" s="13">
        <v>1.01</v>
      </c>
      <c r="J170" s="14"/>
      <c r="K170" s="14"/>
      <c r="L170" s="547">
        <v>896</v>
      </c>
      <c r="M170" s="72">
        <v>15.5</v>
      </c>
      <c r="N170" s="72">
        <f t="shared" si="18"/>
        <v>13888</v>
      </c>
      <c r="O170" s="72">
        <v>896</v>
      </c>
      <c r="P170" s="72">
        <f t="shared" si="19"/>
        <v>15.5</v>
      </c>
      <c r="Q170" s="72">
        <f t="shared" si="20"/>
        <v>13888</v>
      </c>
      <c r="R170" s="72">
        <f t="shared" si="21"/>
        <v>0</v>
      </c>
      <c r="S170" s="72">
        <f t="shared" si="22"/>
        <v>15.5</v>
      </c>
      <c r="T170" s="72">
        <f t="shared" si="23"/>
        <v>0</v>
      </c>
      <c r="U170" s="72">
        <f t="shared" si="24"/>
        <v>0</v>
      </c>
      <c r="V170" s="72">
        <f t="shared" si="25"/>
        <v>15.5</v>
      </c>
      <c r="W170" s="72">
        <f t="shared" si="26"/>
        <v>0</v>
      </c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24"/>
      <c r="AJ170" s="24"/>
      <c r="AK170" s="24"/>
    </row>
    <row r="171" s="2" customFormat="1" ht="14.25" spans="1:37">
      <c r="A171" s="24">
        <v>167</v>
      </c>
      <c r="B171" s="14"/>
      <c r="C171" s="749" t="s">
        <v>608</v>
      </c>
      <c r="D171" s="749" t="s">
        <v>609</v>
      </c>
      <c r="E171" s="14"/>
      <c r="F171" s="192"/>
      <c r="G171" s="24"/>
      <c r="H171" s="14"/>
      <c r="I171" s="13">
        <v>1.01</v>
      </c>
      <c r="J171" s="14"/>
      <c r="K171" s="14"/>
      <c r="L171" s="547">
        <v>1391</v>
      </c>
      <c r="M171" s="72">
        <v>41.5</v>
      </c>
      <c r="N171" s="72">
        <f t="shared" si="18"/>
        <v>57726.5</v>
      </c>
      <c r="O171" s="72">
        <v>1391</v>
      </c>
      <c r="P171" s="72">
        <f t="shared" si="19"/>
        <v>41.5</v>
      </c>
      <c r="Q171" s="72">
        <f t="shared" si="20"/>
        <v>57726.5</v>
      </c>
      <c r="R171" s="72">
        <f t="shared" si="21"/>
        <v>0</v>
      </c>
      <c r="S171" s="72">
        <f t="shared" si="22"/>
        <v>41.5</v>
      </c>
      <c r="T171" s="72">
        <f t="shared" si="23"/>
        <v>0</v>
      </c>
      <c r="U171" s="72">
        <f t="shared" si="24"/>
        <v>0</v>
      </c>
      <c r="V171" s="72">
        <f t="shared" si="25"/>
        <v>41.5</v>
      </c>
      <c r="W171" s="72">
        <f t="shared" si="26"/>
        <v>0</v>
      </c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24"/>
      <c r="AJ171" s="24"/>
      <c r="AK171" s="24"/>
    </row>
    <row r="172" s="2" customFormat="1" ht="14.25" spans="1:37">
      <c r="A172" s="24">
        <v>168</v>
      </c>
      <c r="B172" s="14"/>
      <c r="C172" s="749" t="s">
        <v>610</v>
      </c>
      <c r="D172" s="749" t="s">
        <v>611</v>
      </c>
      <c r="E172" s="14"/>
      <c r="F172" s="192"/>
      <c r="G172" s="24"/>
      <c r="H172" s="14"/>
      <c r="I172" s="13">
        <v>1.01</v>
      </c>
      <c r="J172" s="14"/>
      <c r="K172" s="14"/>
      <c r="L172" s="547">
        <v>1418</v>
      </c>
      <c r="M172" s="72">
        <v>29.648</v>
      </c>
      <c r="N172" s="72">
        <f t="shared" si="18"/>
        <v>42040.864</v>
      </c>
      <c r="O172" s="72">
        <v>1418</v>
      </c>
      <c r="P172" s="72">
        <f t="shared" si="19"/>
        <v>29.648</v>
      </c>
      <c r="Q172" s="72">
        <f t="shared" si="20"/>
        <v>42040.864</v>
      </c>
      <c r="R172" s="72">
        <f t="shared" si="21"/>
        <v>0</v>
      </c>
      <c r="S172" s="72">
        <f t="shared" si="22"/>
        <v>29.648</v>
      </c>
      <c r="T172" s="72">
        <f t="shared" si="23"/>
        <v>0</v>
      </c>
      <c r="U172" s="72">
        <f t="shared" si="24"/>
        <v>0</v>
      </c>
      <c r="V172" s="72">
        <f t="shared" si="25"/>
        <v>29.648</v>
      </c>
      <c r="W172" s="72">
        <f t="shared" si="26"/>
        <v>0</v>
      </c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24"/>
      <c r="AJ172" s="24"/>
      <c r="AK172" s="24"/>
    </row>
    <row r="173" s="2" customFormat="1" ht="14.25" spans="1:37">
      <c r="A173" s="24">
        <v>169</v>
      </c>
      <c r="B173" s="14"/>
      <c r="C173" s="749" t="s">
        <v>612</v>
      </c>
      <c r="D173" s="749" t="s">
        <v>613</v>
      </c>
      <c r="E173" s="14"/>
      <c r="F173" s="192"/>
      <c r="G173" s="24"/>
      <c r="H173" s="14"/>
      <c r="I173" s="13">
        <v>1.01</v>
      </c>
      <c r="J173" s="14"/>
      <c r="K173" s="14"/>
      <c r="L173" s="547">
        <v>2947</v>
      </c>
      <c r="M173" s="72">
        <v>19.646</v>
      </c>
      <c r="N173" s="72">
        <f t="shared" si="18"/>
        <v>57896.762</v>
      </c>
      <c r="O173" s="72">
        <v>2947</v>
      </c>
      <c r="P173" s="72">
        <f t="shared" si="19"/>
        <v>19.646</v>
      </c>
      <c r="Q173" s="72">
        <f t="shared" si="20"/>
        <v>57896.762</v>
      </c>
      <c r="R173" s="72">
        <f t="shared" si="21"/>
        <v>0</v>
      </c>
      <c r="S173" s="72">
        <f t="shared" si="22"/>
        <v>19.646</v>
      </c>
      <c r="T173" s="72">
        <f t="shared" si="23"/>
        <v>0</v>
      </c>
      <c r="U173" s="72">
        <f t="shared" si="24"/>
        <v>0</v>
      </c>
      <c r="V173" s="72">
        <f t="shared" si="25"/>
        <v>19.646</v>
      </c>
      <c r="W173" s="72">
        <f t="shared" si="26"/>
        <v>0</v>
      </c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24"/>
      <c r="AJ173" s="24"/>
      <c r="AK173" s="24"/>
    </row>
    <row r="174" s="2" customFormat="1" ht="14.25" spans="1:37">
      <c r="A174" s="24">
        <v>170</v>
      </c>
      <c r="B174" s="14"/>
      <c r="C174" s="749" t="s">
        <v>614</v>
      </c>
      <c r="D174" s="749" t="s">
        <v>615</v>
      </c>
      <c r="E174" s="14"/>
      <c r="F174" s="192"/>
      <c r="G174" s="24"/>
      <c r="H174" s="14"/>
      <c r="I174" s="13">
        <v>1.01</v>
      </c>
      <c r="J174" s="14"/>
      <c r="K174" s="14"/>
      <c r="L174" s="547">
        <v>401</v>
      </c>
      <c r="M174" s="72">
        <v>9.28</v>
      </c>
      <c r="N174" s="72">
        <f t="shared" si="18"/>
        <v>3721.28</v>
      </c>
      <c r="O174" s="72">
        <v>401</v>
      </c>
      <c r="P174" s="72">
        <f t="shared" si="19"/>
        <v>9.28</v>
      </c>
      <c r="Q174" s="72">
        <f t="shared" si="20"/>
        <v>3721.28</v>
      </c>
      <c r="R174" s="72">
        <f t="shared" si="21"/>
        <v>0</v>
      </c>
      <c r="S174" s="72">
        <f t="shared" si="22"/>
        <v>9.28</v>
      </c>
      <c r="T174" s="72">
        <f t="shared" si="23"/>
        <v>0</v>
      </c>
      <c r="U174" s="72">
        <f t="shared" si="24"/>
        <v>0</v>
      </c>
      <c r="V174" s="72">
        <f t="shared" si="25"/>
        <v>9.28</v>
      </c>
      <c r="W174" s="72">
        <f t="shared" si="26"/>
        <v>0</v>
      </c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24"/>
      <c r="AJ174" s="24"/>
      <c r="AK174" s="24"/>
    </row>
    <row r="175" s="2" customFormat="1" ht="14.25" spans="1:37">
      <c r="A175" s="24">
        <v>171</v>
      </c>
      <c r="B175" s="14"/>
      <c r="C175" s="749" t="s">
        <v>616</v>
      </c>
      <c r="D175" s="749" t="s">
        <v>617</v>
      </c>
      <c r="E175" s="14"/>
      <c r="F175" s="192"/>
      <c r="G175" s="24"/>
      <c r="H175" s="14"/>
      <c r="I175" s="13">
        <v>1.01</v>
      </c>
      <c r="J175" s="14"/>
      <c r="K175" s="14"/>
      <c r="L175" s="547">
        <v>423</v>
      </c>
      <c r="M175" s="72">
        <v>9.28</v>
      </c>
      <c r="N175" s="72">
        <f t="shared" si="18"/>
        <v>3925.44</v>
      </c>
      <c r="O175" s="72">
        <v>423</v>
      </c>
      <c r="P175" s="72">
        <f t="shared" si="19"/>
        <v>9.28</v>
      </c>
      <c r="Q175" s="72">
        <f t="shared" si="20"/>
        <v>3925.44</v>
      </c>
      <c r="R175" s="72">
        <f t="shared" si="21"/>
        <v>0</v>
      </c>
      <c r="S175" s="72">
        <f t="shared" si="22"/>
        <v>9.28</v>
      </c>
      <c r="T175" s="72">
        <f t="shared" si="23"/>
        <v>0</v>
      </c>
      <c r="U175" s="72">
        <f t="shared" si="24"/>
        <v>0</v>
      </c>
      <c r="V175" s="72">
        <f t="shared" si="25"/>
        <v>9.28</v>
      </c>
      <c r="W175" s="72">
        <f t="shared" si="26"/>
        <v>0</v>
      </c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24"/>
      <c r="AJ175" s="24"/>
      <c r="AK175" s="24"/>
    </row>
    <row r="176" s="2" customFormat="1" ht="14.25" spans="1:37">
      <c r="A176" s="24">
        <v>172</v>
      </c>
      <c r="B176" s="14"/>
      <c r="C176" s="749" t="s">
        <v>618</v>
      </c>
      <c r="D176" s="749" t="s">
        <v>619</v>
      </c>
      <c r="E176" s="14"/>
      <c r="F176" s="192"/>
      <c r="G176" s="24"/>
      <c r="H176" s="14"/>
      <c r="I176" s="13">
        <v>1.01</v>
      </c>
      <c r="J176" s="14"/>
      <c r="K176" s="14"/>
      <c r="L176" s="547">
        <v>317</v>
      </c>
      <c r="M176" s="72">
        <v>36.8498</v>
      </c>
      <c r="N176" s="72">
        <f t="shared" si="18"/>
        <v>11681.3866</v>
      </c>
      <c r="O176" s="72">
        <v>317</v>
      </c>
      <c r="P176" s="72">
        <f t="shared" si="19"/>
        <v>36.8498</v>
      </c>
      <c r="Q176" s="72">
        <f t="shared" si="20"/>
        <v>11681.3866</v>
      </c>
      <c r="R176" s="72">
        <f t="shared" si="21"/>
        <v>0</v>
      </c>
      <c r="S176" s="72">
        <f t="shared" si="22"/>
        <v>36.8498</v>
      </c>
      <c r="T176" s="72">
        <f t="shared" si="23"/>
        <v>0</v>
      </c>
      <c r="U176" s="72">
        <f t="shared" si="24"/>
        <v>0</v>
      </c>
      <c r="V176" s="72">
        <f t="shared" si="25"/>
        <v>36.8498</v>
      </c>
      <c r="W176" s="72">
        <f t="shared" si="26"/>
        <v>0</v>
      </c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24"/>
      <c r="AJ176" s="24"/>
      <c r="AK176" s="24"/>
    </row>
    <row r="177" s="2" customFormat="1" ht="14.25" spans="1:37">
      <c r="A177" s="24">
        <v>173</v>
      </c>
      <c r="B177" s="14"/>
      <c r="C177" s="749" t="s">
        <v>620</v>
      </c>
      <c r="D177" s="749" t="s">
        <v>621</v>
      </c>
      <c r="E177" s="14"/>
      <c r="F177" s="192"/>
      <c r="G177" s="24"/>
      <c r="H177" s="14"/>
      <c r="I177" s="13">
        <v>1.01</v>
      </c>
      <c r="J177" s="14"/>
      <c r="K177" s="14"/>
      <c r="L177" s="547">
        <v>332</v>
      </c>
      <c r="M177" s="72">
        <v>36.8497</v>
      </c>
      <c r="N177" s="72">
        <f t="shared" si="18"/>
        <v>12234.1004</v>
      </c>
      <c r="O177" s="72">
        <v>332</v>
      </c>
      <c r="P177" s="72">
        <f t="shared" si="19"/>
        <v>36.8497</v>
      </c>
      <c r="Q177" s="72">
        <f t="shared" si="20"/>
        <v>12234.1004</v>
      </c>
      <c r="R177" s="72">
        <f t="shared" si="21"/>
        <v>0</v>
      </c>
      <c r="S177" s="72">
        <f t="shared" si="22"/>
        <v>36.8497</v>
      </c>
      <c r="T177" s="72">
        <f t="shared" si="23"/>
        <v>0</v>
      </c>
      <c r="U177" s="72">
        <f t="shared" si="24"/>
        <v>0</v>
      </c>
      <c r="V177" s="72">
        <f t="shared" si="25"/>
        <v>36.8497</v>
      </c>
      <c r="W177" s="72">
        <f t="shared" si="26"/>
        <v>0</v>
      </c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24"/>
      <c r="AJ177" s="24"/>
      <c r="AK177" s="24"/>
    </row>
    <row r="178" s="2" customFormat="1" ht="14.25" spans="1:37">
      <c r="A178" s="24">
        <v>174</v>
      </c>
      <c r="B178" s="14"/>
      <c r="C178" s="749" t="s">
        <v>622</v>
      </c>
      <c r="D178" s="749" t="s">
        <v>623</v>
      </c>
      <c r="E178" s="14"/>
      <c r="F178" s="192"/>
      <c r="G178" s="24"/>
      <c r="H178" s="14"/>
      <c r="I178" s="13">
        <v>1.01</v>
      </c>
      <c r="J178" s="14"/>
      <c r="K178" s="14"/>
      <c r="L178" s="547">
        <v>758</v>
      </c>
      <c r="M178" s="72">
        <v>0.3539</v>
      </c>
      <c r="N178" s="72">
        <f t="shared" si="18"/>
        <v>268.2562</v>
      </c>
      <c r="O178" s="72">
        <v>758</v>
      </c>
      <c r="P178" s="72">
        <f t="shared" si="19"/>
        <v>0.3539</v>
      </c>
      <c r="Q178" s="72">
        <f t="shared" si="20"/>
        <v>268.2562</v>
      </c>
      <c r="R178" s="72">
        <f t="shared" si="21"/>
        <v>0</v>
      </c>
      <c r="S178" s="72">
        <f t="shared" si="22"/>
        <v>0.3539</v>
      </c>
      <c r="T178" s="72">
        <f t="shared" si="23"/>
        <v>0</v>
      </c>
      <c r="U178" s="72">
        <f t="shared" si="24"/>
        <v>0</v>
      </c>
      <c r="V178" s="72">
        <f t="shared" si="25"/>
        <v>0.3539</v>
      </c>
      <c r="W178" s="72">
        <f t="shared" si="26"/>
        <v>0</v>
      </c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24"/>
      <c r="AJ178" s="24"/>
      <c r="AK178" s="24"/>
    </row>
    <row r="179" s="2" customFormat="1" ht="14.25" spans="1:37">
      <c r="A179" s="24">
        <v>175</v>
      </c>
      <c r="B179" s="14"/>
      <c r="C179" s="749" t="s">
        <v>624</v>
      </c>
      <c r="D179" s="749" t="s">
        <v>625</v>
      </c>
      <c r="E179" s="14"/>
      <c r="F179" s="192"/>
      <c r="G179" s="24"/>
      <c r="H179" s="14"/>
      <c r="I179" s="13">
        <v>1.01</v>
      </c>
      <c r="J179" s="14"/>
      <c r="K179" s="14"/>
      <c r="L179" s="547">
        <v>1574</v>
      </c>
      <c r="M179" s="72">
        <v>16.1095</v>
      </c>
      <c r="N179" s="72">
        <f t="shared" si="18"/>
        <v>25356.353</v>
      </c>
      <c r="O179" s="72">
        <v>1574</v>
      </c>
      <c r="P179" s="72">
        <f t="shared" si="19"/>
        <v>16.1095</v>
      </c>
      <c r="Q179" s="72">
        <f t="shared" si="20"/>
        <v>25356.353</v>
      </c>
      <c r="R179" s="72">
        <f t="shared" si="21"/>
        <v>0</v>
      </c>
      <c r="S179" s="72">
        <f t="shared" si="22"/>
        <v>16.1095</v>
      </c>
      <c r="T179" s="72">
        <f t="shared" si="23"/>
        <v>0</v>
      </c>
      <c r="U179" s="72">
        <f t="shared" si="24"/>
        <v>0</v>
      </c>
      <c r="V179" s="72">
        <f t="shared" si="25"/>
        <v>16.1095</v>
      </c>
      <c r="W179" s="72">
        <f t="shared" si="26"/>
        <v>0</v>
      </c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24"/>
      <c r="AJ179" s="24"/>
      <c r="AK179" s="24"/>
    </row>
    <row r="180" s="2" customFormat="1" ht="14.25" spans="1:37">
      <c r="A180" s="24">
        <v>176</v>
      </c>
      <c r="B180" s="14"/>
      <c r="C180" s="749" t="s">
        <v>626</v>
      </c>
      <c r="D180" s="749" t="s">
        <v>627</v>
      </c>
      <c r="E180" s="14"/>
      <c r="F180" s="192"/>
      <c r="G180" s="24"/>
      <c r="H180" s="14"/>
      <c r="I180" s="13">
        <v>1.01</v>
      </c>
      <c r="J180" s="14"/>
      <c r="K180" s="14"/>
      <c r="L180" s="547">
        <v>1975</v>
      </c>
      <c r="M180" s="72">
        <v>0.3418</v>
      </c>
      <c r="N180" s="72">
        <f t="shared" si="18"/>
        <v>675.055</v>
      </c>
      <c r="O180" s="72">
        <v>1975</v>
      </c>
      <c r="P180" s="72">
        <f t="shared" si="19"/>
        <v>0.3418</v>
      </c>
      <c r="Q180" s="72">
        <f t="shared" si="20"/>
        <v>675.055</v>
      </c>
      <c r="R180" s="72">
        <f t="shared" si="21"/>
        <v>0</v>
      </c>
      <c r="S180" s="72">
        <f t="shared" si="22"/>
        <v>0.3418</v>
      </c>
      <c r="T180" s="72">
        <f t="shared" si="23"/>
        <v>0</v>
      </c>
      <c r="U180" s="72">
        <f t="shared" si="24"/>
        <v>0</v>
      </c>
      <c r="V180" s="72">
        <f t="shared" si="25"/>
        <v>0.3418</v>
      </c>
      <c r="W180" s="72">
        <f t="shared" si="26"/>
        <v>0</v>
      </c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24"/>
      <c r="AJ180" s="24"/>
      <c r="AK180" s="24"/>
    </row>
    <row r="181" s="2" customFormat="1" ht="14.25" spans="1:37">
      <c r="A181" s="24">
        <v>177</v>
      </c>
      <c r="B181" s="14"/>
      <c r="C181" s="749" t="s">
        <v>628</v>
      </c>
      <c r="D181" s="749" t="s">
        <v>629</v>
      </c>
      <c r="E181" s="14"/>
      <c r="F181" s="192"/>
      <c r="G181" s="24"/>
      <c r="H181" s="14"/>
      <c r="I181" s="13">
        <v>1.01</v>
      </c>
      <c r="J181" s="14"/>
      <c r="K181" s="14"/>
      <c r="L181" s="547">
        <v>3500</v>
      </c>
      <c r="M181" s="72">
        <v>0.0205</v>
      </c>
      <c r="N181" s="72">
        <f t="shared" si="18"/>
        <v>71.75</v>
      </c>
      <c r="O181" s="72">
        <v>3350</v>
      </c>
      <c r="P181" s="72">
        <f t="shared" si="19"/>
        <v>0.0205</v>
      </c>
      <c r="Q181" s="72">
        <f t="shared" si="20"/>
        <v>68.675</v>
      </c>
      <c r="R181" s="72">
        <f t="shared" si="21"/>
        <v>0</v>
      </c>
      <c r="S181" s="72">
        <f t="shared" si="22"/>
        <v>0.0205</v>
      </c>
      <c r="T181" s="72">
        <f t="shared" si="23"/>
        <v>0</v>
      </c>
      <c r="U181" s="72">
        <f t="shared" si="24"/>
        <v>-150</v>
      </c>
      <c r="V181" s="72">
        <f t="shared" si="25"/>
        <v>0.0205</v>
      </c>
      <c r="W181" s="72">
        <f t="shared" si="26"/>
        <v>-3.075</v>
      </c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513" t="s">
        <v>315</v>
      </c>
      <c r="AJ181" s="549"/>
      <c r="AK181" s="24" t="s">
        <v>302</v>
      </c>
    </row>
    <row r="182" s="2" customFormat="1" ht="14.25" spans="1:37">
      <c r="A182" s="24">
        <v>178</v>
      </c>
      <c r="B182" s="14"/>
      <c r="C182" s="749" t="s">
        <v>630</v>
      </c>
      <c r="D182" s="749" t="s">
        <v>631</v>
      </c>
      <c r="E182" s="14"/>
      <c r="F182" s="192"/>
      <c r="G182" s="24"/>
      <c r="H182" s="14"/>
      <c r="I182" s="13">
        <v>1.01</v>
      </c>
      <c r="J182" s="14"/>
      <c r="K182" s="14"/>
      <c r="L182" s="547">
        <v>3120</v>
      </c>
      <c r="M182" s="72">
        <v>0.0214</v>
      </c>
      <c r="N182" s="72">
        <f t="shared" si="18"/>
        <v>66.768</v>
      </c>
      <c r="O182" s="72">
        <v>3120</v>
      </c>
      <c r="P182" s="72">
        <f t="shared" si="19"/>
        <v>0.0214</v>
      </c>
      <c r="Q182" s="72">
        <f t="shared" si="20"/>
        <v>66.768</v>
      </c>
      <c r="R182" s="72">
        <f t="shared" si="21"/>
        <v>0</v>
      </c>
      <c r="S182" s="72">
        <f t="shared" si="22"/>
        <v>0.0214</v>
      </c>
      <c r="T182" s="72">
        <f t="shared" si="23"/>
        <v>0</v>
      </c>
      <c r="U182" s="72">
        <f t="shared" si="24"/>
        <v>0</v>
      </c>
      <c r="V182" s="72">
        <f t="shared" si="25"/>
        <v>0.0214</v>
      </c>
      <c r="W182" s="72">
        <f t="shared" si="26"/>
        <v>0</v>
      </c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513"/>
      <c r="AJ182" s="549"/>
      <c r="AK182" s="24"/>
    </row>
    <row r="183" s="2" customFormat="1" ht="14.25" spans="1:37">
      <c r="A183" s="24">
        <v>179</v>
      </c>
      <c r="B183" s="14"/>
      <c r="C183" s="749" t="s">
        <v>632</v>
      </c>
      <c r="D183" s="749" t="s">
        <v>633</v>
      </c>
      <c r="E183" s="14"/>
      <c r="F183" s="192"/>
      <c r="G183" s="24"/>
      <c r="H183" s="14"/>
      <c r="I183" s="13">
        <v>1.01</v>
      </c>
      <c r="J183" s="14"/>
      <c r="K183" s="14"/>
      <c r="L183" s="547">
        <v>280</v>
      </c>
      <c r="M183" s="72">
        <v>0.0513</v>
      </c>
      <c r="N183" s="72">
        <f t="shared" si="18"/>
        <v>14.364</v>
      </c>
      <c r="O183" s="72">
        <v>280</v>
      </c>
      <c r="P183" s="72">
        <f t="shared" si="19"/>
        <v>0.0513</v>
      </c>
      <c r="Q183" s="72">
        <f t="shared" si="20"/>
        <v>14.364</v>
      </c>
      <c r="R183" s="72">
        <f t="shared" si="21"/>
        <v>0</v>
      </c>
      <c r="S183" s="72">
        <f t="shared" si="22"/>
        <v>0.0513</v>
      </c>
      <c r="T183" s="72">
        <f t="shared" si="23"/>
        <v>0</v>
      </c>
      <c r="U183" s="72">
        <f t="shared" si="24"/>
        <v>0</v>
      </c>
      <c r="V183" s="72">
        <f t="shared" si="25"/>
        <v>0.0513</v>
      </c>
      <c r="W183" s="72">
        <f t="shared" si="26"/>
        <v>0</v>
      </c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24"/>
      <c r="AJ183" s="24"/>
      <c r="AK183" s="24"/>
    </row>
    <row r="184" s="2" customFormat="1" ht="14.25" spans="1:37">
      <c r="A184" s="24">
        <v>180</v>
      </c>
      <c r="B184" s="14"/>
      <c r="C184" s="749" t="s">
        <v>634</v>
      </c>
      <c r="D184" s="749" t="s">
        <v>635</v>
      </c>
      <c r="E184" s="14"/>
      <c r="F184" s="192"/>
      <c r="G184" s="24"/>
      <c r="H184" s="14"/>
      <c r="I184" s="13">
        <v>1.01</v>
      </c>
      <c r="J184" s="14"/>
      <c r="K184" s="14"/>
      <c r="L184" s="547">
        <v>13243</v>
      </c>
      <c r="M184" s="72">
        <v>0.0513</v>
      </c>
      <c r="N184" s="72">
        <f t="shared" si="18"/>
        <v>679.3659</v>
      </c>
      <c r="O184" s="72">
        <v>2343</v>
      </c>
      <c r="P184" s="72">
        <f t="shared" si="19"/>
        <v>0.0513</v>
      </c>
      <c r="Q184" s="72">
        <f t="shared" si="20"/>
        <v>120.1959</v>
      </c>
      <c r="R184" s="72">
        <f t="shared" si="21"/>
        <v>0</v>
      </c>
      <c r="S184" s="72">
        <f t="shared" si="22"/>
        <v>0.0513</v>
      </c>
      <c r="T184" s="72">
        <f t="shared" si="23"/>
        <v>0</v>
      </c>
      <c r="U184" s="72">
        <f t="shared" si="24"/>
        <v>-10900</v>
      </c>
      <c r="V184" s="72">
        <f t="shared" si="25"/>
        <v>0.0513</v>
      </c>
      <c r="W184" s="72">
        <f t="shared" si="26"/>
        <v>-559.17</v>
      </c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24" t="s">
        <v>315</v>
      </c>
      <c r="AJ184" s="24"/>
      <c r="AK184" s="24" t="s">
        <v>302</v>
      </c>
    </row>
    <row r="185" s="2" customFormat="1" ht="14.25" spans="1:37">
      <c r="A185" s="24">
        <v>181</v>
      </c>
      <c r="B185" s="14"/>
      <c r="C185" s="749" t="s">
        <v>636</v>
      </c>
      <c r="D185" s="749" t="s">
        <v>637</v>
      </c>
      <c r="E185" s="14"/>
      <c r="F185" s="192"/>
      <c r="G185" s="24"/>
      <c r="H185" s="14"/>
      <c r="I185" s="13">
        <v>1.01</v>
      </c>
      <c r="J185" s="14"/>
      <c r="K185" s="14"/>
      <c r="L185" s="547">
        <v>4</v>
      </c>
      <c r="M185" s="72">
        <v>0.205</v>
      </c>
      <c r="N185" s="72">
        <f t="shared" si="18"/>
        <v>0.82</v>
      </c>
      <c r="O185" s="72">
        <v>4</v>
      </c>
      <c r="P185" s="72">
        <f t="shared" si="19"/>
        <v>0.205</v>
      </c>
      <c r="Q185" s="72">
        <f t="shared" si="20"/>
        <v>0.82</v>
      </c>
      <c r="R185" s="72">
        <f t="shared" si="21"/>
        <v>0</v>
      </c>
      <c r="S185" s="72">
        <f t="shared" si="22"/>
        <v>0.205</v>
      </c>
      <c r="T185" s="72">
        <f t="shared" si="23"/>
        <v>0</v>
      </c>
      <c r="U185" s="72">
        <f t="shared" si="24"/>
        <v>0</v>
      </c>
      <c r="V185" s="72">
        <f t="shared" si="25"/>
        <v>0.205</v>
      </c>
      <c r="W185" s="72">
        <f t="shared" si="26"/>
        <v>0</v>
      </c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24"/>
      <c r="AJ185" s="24"/>
      <c r="AK185" s="24"/>
    </row>
    <row r="186" s="2" customFormat="1" ht="14.25" spans="1:37">
      <c r="A186" s="24">
        <v>182</v>
      </c>
      <c r="B186" s="14"/>
      <c r="C186" s="749" t="s">
        <v>638</v>
      </c>
      <c r="D186" s="749" t="s">
        <v>639</v>
      </c>
      <c r="E186" s="14"/>
      <c r="F186" s="192"/>
      <c r="G186" s="24"/>
      <c r="H186" s="14"/>
      <c r="I186" s="13">
        <v>1.01</v>
      </c>
      <c r="J186" s="14"/>
      <c r="K186" s="14"/>
      <c r="L186" s="547">
        <v>98</v>
      </c>
      <c r="M186" s="72">
        <v>0.2053</v>
      </c>
      <c r="N186" s="72">
        <f t="shared" si="18"/>
        <v>20.1194</v>
      </c>
      <c r="O186" s="72">
        <v>98</v>
      </c>
      <c r="P186" s="72">
        <f t="shared" si="19"/>
        <v>0.2053</v>
      </c>
      <c r="Q186" s="72">
        <f t="shared" si="20"/>
        <v>20.1194</v>
      </c>
      <c r="R186" s="72">
        <f t="shared" si="21"/>
        <v>0</v>
      </c>
      <c r="S186" s="72">
        <f t="shared" si="22"/>
        <v>0.2053</v>
      </c>
      <c r="T186" s="72">
        <f t="shared" si="23"/>
        <v>0</v>
      </c>
      <c r="U186" s="72">
        <f t="shared" si="24"/>
        <v>0</v>
      </c>
      <c r="V186" s="72">
        <f t="shared" si="25"/>
        <v>0.2053</v>
      </c>
      <c r="W186" s="72">
        <f t="shared" si="26"/>
        <v>0</v>
      </c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24"/>
      <c r="AJ186" s="24"/>
      <c r="AK186" s="24"/>
    </row>
    <row r="187" s="2" customFormat="1" ht="14.25" spans="1:37">
      <c r="A187" s="24">
        <v>183</v>
      </c>
      <c r="B187" s="14"/>
      <c r="C187" s="749" t="s">
        <v>640</v>
      </c>
      <c r="D187" s="749" t="s">
        <v>641</v>
      </c>
      <c r="E187" s="14"/>
      <c r="F187" s="192"/>
      <c r="G187" s="24"/>
      <c r="H187" s="14"/>
      <c r="I187" s="13">
        <v>1.01</v>
      </c>
      <c r="J187" s="14"/>
      <c r="K187" s="14"/>
      <c r="L187" s="547">
        <v>30711</v>
      </c>
      <c r="M187" s="72">
        <v>0.0308</v>
      </c>
      <c r="N187" s="72">
        <f t="shared" si="18"/>
        <v>945.8988</v>
      </c>
      <c r="O187" s="72">
        <v>30711</v>
      </c>
      <c r="P187" s="72">
        <f t="shared" si="19"/>
        <v>0.0308</v>
      </c>
      <c r="Q187" s="72">
        <f t="shared" si="20"/>
        <v>945.8988</v>
      </c>
      <c r="R187" s="72">
        <f t="shared" si="21"/>
        <v>0</v>
      </c>
      <c r="S187" s="72">
        <f t="shared" si="22"/>
        <v>0.0308</v>
      </c>
      <c r="T187" s="72">
        <f t="shared" si="23"/>
        <v>0</v>
      </c>
      <c r="U187" s="72">
        <f t="shared" si="24"/>
        <v>0</v>
      </c>
      <c r="V187" s="72">
        <f t="shared" si="25"/>
        <v>0.0308</v>
      </c>
      <c r="W187" s="72">
        <f t="shared" si="26"/>
        <v>0</v>
      </c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513"/>
      <c r="AJ187" s="549"/>
      <c r="AK187" s="24"/>
    </row>
    <row r="188" s="2" customFormat="1" ht="14.25" spans="1:37">
      <c r="A188" s="24">
        <v>184</v>
      </c>
      <c r="B188" s="14"/>
      <c r="C188" s="749" t="s">
        <v>642</v>
      </c>
      <c r="D188" s="749" t="s">
        <v>643</v>
      </c>
      <c r="E188" s="14"/>
      <c r="F188" s="192"/>
      <c r="G188" s="24"/>
      <c r="H188" s="14"/>
      <c r="I188" s="13">
        <v>1.01</v>
      </c>
      <c r="J188" s="14"/>
      <c r="K188" s="14"/>
      <c r="L188" s="547">
        <v>2</v>
      </c>
      <c r="M188" s="72">
        <v>1.045</v>
      </c>
      <c r="N188" s="72">
        <f t="shared" si="18"/>
        <v>2.09</v>
      </c>
      <c r="O188" s="72">
        <v>2</v>
      </c>
      <c r="P188" s="72">
        <f t="shared" si="19"/>
        <v>1.045</v>
      </c>
      <c r="Q188" s="72">
        <f t="shared" si="20"/>
        <v>2.09</v>
      </c>
      <c r="R188" s="72">
        <f t="shared" si="21"/>
        <v>0</v>
      </c>
      <c r="S188" s="72">
        <f t="shared" si="22"/>
        <v>1.045</v>
      </c>
      <c r="T188" s="72">
        <f t="shared" si="23"/>
        <v>0</v>
      </c>
      <c r="U188" s="72">
        <f t="shared" si="24"/>
        <v>0</v>
      </c>
      <c r="V188" s="72">
        <f t="shared" si="25"/>
        <v>1.045</v>
      </c>
      <c r="W188" s="72">
        <f t="shared" si="26"/>
        <v>0</v>
      </c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513"/>
      <c r="AJ188" s="549"/>
      <c r="AK188" s="24"/>
    </row>
    <row r="189" s="2" customFormat="1" ht="14.25" spans="1:37">
      <c r="A189" s="24">
        <v>185</v>
      </c>
      <c r="B189" s="14"/>
      <c r="C189" s="749" t="s">
        <v>644</v>
      </c>
      <c r="D189" s="749" t="s">
        <v>645</v>
      </c>
      <c r="E189" s="14"/>
      <c r="F189" s="192"/>
      <c r="G189" s="24"/>
      <c r="H189" s="14"/>
      <c r="I189" s="13">
        <v>1.01</v>
      </c>
      <c r="J189" s="14"/>
      <c r="K189" s="14"/>
      <c r="L189" s="547">
        <v>391</v>
      </c>
      <c r="M189" s="72">
        <v>1.2631</v>
      </c>
      <c r="N189" s="72">
        <f t="shared" si="18"/>
        <v>493.8721</v>
      </c>
      <c r="O189" s="72">
        <v>391</v>
      </c>
      <c r="P189" s="72">
        <f t="shared" si="19"/>
        <v>1.2631</v>
      </c>
      <c r="Q189" s="72">
        <f t="shared" si="20"/>
        <v>493.8721</v>
      </c>
      <c r="R189" s="72">
        <f t="shared" si="21"/>
        <v>0</v>
      </c>
      <c r="S189" s="72">
        <f t="shared" si="22"/>
        <v>1.2631</v>
      </c>
      <c r="T189" s="72">
        <f t="shared" si="23"/>
        <v>0</v>
      </c>
      <c r="U189" s="72">
        <f t="shared" si="24"/>
        <v>0</v>
      </c>
      <c r="V189" s="72">
        <f t="shared" si="25"/>
        <v>1.2631</v>
      </c>
      <c r="W189" s="72">
        <f t="shared" si="26"/>
        <v>0</v>
      </c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24"/>
      <c r="AJ189" s="24"/>
      <c r="AK189" s="24"/>
    </row>
    <row r="190" s="2" customFormat="1" ht="14.25" spans="1:37">
      <c r="A190" s="24">
        <v>186</v>
      </c>
      <c r="B190" s="14"/>
      <c r="C190" s="749" t="s">
        <v>646</v>
      </c>
      <c r="D190" s="749" t="s">
        <v>647</v>
      </c>
      <c r="E190" s="14"/>
      <c r="F190" s="192"/>
      <c r="G190" s="24"/>
      <c r="H190" s="14"/>
      <c r="I190" s="13">
        <v>1.01</v>
      </c>
      <c r="J190" s="14"/>
      <c r="K190" s="14"/>
      <c r="L190" s="547">
        <v>89</v>
      </c>
      <c r="M190" s="72">
        <v>1.0757</v>
      </c>
      <c r="N190" s="72">
        <f t="shared" si="18"/>
        <v>95.7373</v>
      </c>
      <c r="O190" s="72">
        <v>89</v>
      </c>
      <c r="P190" s="72">
        <f t="shared" si="19"/>
        <v>1.0757</v>
      </c>
      <c r="Q190" s="72">
        <f t="shared" si="20"/>
        <v>95.7373</v>
      </c>
      <c r="R190" s="72">
        <f t="shared" si="21"/>
        <v>0</v>
      </c>
      <c r="S190" s="72">
        <f t="shared" si="22"/>
        <v>1.0757</v>
      </c>
      <c r="T190" s="72">
        <f t="shared" si="23"/>
        <v>0</v>
      </c>
      <c r="U190" s="72">
        <f t="shared" si="24"/>
        <v>0</v>
      </c>
      <c r="V190" s="72">
        <f t="shared" si="25"/>
        <v>1.0757</v>
      </c>
      <c r="W190" s="72">
        <f t="shared" si="26"/>
        <v>0</v>
      </c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24"/>
      <c r="AJ190" s="24"/>
      <c r="AK190" s="24"/>
    </row>
    <row r="191" s="2" customFormat="1" ht="14.25" spans="1:37">
      <c r="A191" s="24">
        <v>187</v>
      </c>
      <c r="B191" s="14"/>
      <c r="C191" s="749" t="s">
        <v>648</v>
      </c>
      <c r="D191" s="749" t="s">
        <v>649</v>
      </c>
      <c r="E191" s="14"/>
      <c r="F191" s="192"/>
      <c r="G191" s="24"/>
      <c r="H191" s="14"/>
      <c r="I191" s="13">
        <v>1.01</v>
      </c>
      <c r="J191" s="14"/>
      <c r="K191" s="14"/>
      <c r="L191" s="547">
        <v>2362</v>
      </c>
      <c r="M191" s="72">
        <v>0.9335</v>
      </c>
      <c r="N191" s="72">
        <f t="shared" si="18"/>
        <v>2204.927</v>
      </c>
      <c r="O191" s="72">
        <v>2362</v>
      </c>
      <c r="P191" s="72">
        <f t="shared" si="19"/>
        <v>0.9335</v>
      </c>
      <c r="Q191" s="72">
        <f t="shared" si="20"/>
        <v>2204.927</v>
      </c>
      <c r="R191" s="72">
        <f t="shared" si="21"/>
        <v>0</v>
      </c>
      <c r="S191" s="72">
        <f t="shared" si="22"/>
        <v>0.9335</v>
      </c>
      <c r="T191" s="72">
        <f t="shared" si="23"/>
        <v>0</v>
      </c>
      <c r="U191" s="72">
        <f t="shared" si="24"/>
        <v>0</v>
      </c>
      <c r="V191" s="72">
        <f t="shared" si="25"/>
        <v>0.9335</v>
      </c>
      <c r="W191" s="72">
        <f t="shared" si="26"/>
        <v>0</v>
      </c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24"/>
      <c r="AJ191" s="24"/>
      <c r="AK191" s="24"/>
    </row>
    <row r="192" s="2" customFormat="1" ht="14.25" spans="1:37">
      <c r="A192" s="24">
        <v>188</v>
      </c>
      <c r="B192" s="14"/>
      <c r="C192" s="749" t="s">
        <v>650</v>
      </c>
      <c r="D192" s="749" t="s">
        <v>651</v>
      </c>
      <c r="E192" s="14"/>
      <c r="F192" s="192"/>
      <c r="G192" s="24"/>
      <c r="H192" s="14"/>
      <c r="I192" s="13">
        <v>1.01</v>
      </c>
      <c r="J192" s="14"/>
      <c r="K192" s="14"/>
      <c r="L192" s="547">
        <v>123</v>
      </c>
      <c r="M192" s="72">
        <v>41.4615</v>
      </c>
      <c r="N192" s="72">
        <f t="shared" si="18"/>
        <v>5099.7645</v>
      </c>
      <c r="O192" s="72">
        <v>123</v>
      </c>
      <c r="P192" s="72">
        <f t="shared" si="19"/>
        <v>41.4615</v>
      </c>
      <c r="Q192" s="72">
        <f t="shared" si="20"/>
        <v>5099.7645</v>
      </c>
      <c r="R192" s="72">
        <f t="shared" si="21"/>
        <v>0</v>
      </c>
      <c r="S192" s="72">
        <f t="shared" si="22"/>
        <v>41.4615</v>
      </c>
      <c r="T192" s="72">
        <f t="shared" si="23"/>
        <v>0</v>
      </c>
      <c r="U192" s="72">
        <f t="shared" si="24"/>
        <v>0</v>
      </c>
      <c r="V192" s="72">
        <f t="shared" si="25"/>
        <v>41.4615</v>
      </c>
      <c r="W192" s="72">
        <f t="shared" si="26"/>
        <v>0</v>
      </c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24"/>
      <c r="AJ192" s="24"/>
      <c r="AK192" s="24"/>
    </row>
    <row r="193" s="2" customFormat="1" ht="14.25" spans="1:37">
      <c r="A193" s="24">
        <v>189</v>
      </c>
      <c r="B193" s="14"/>
      <c r="C193" s="749" t="s">
        <v>652</v>
      </c>
      <c r="D193" s="749" t="s">
        <v>653</v>
      </c>
      <c r="E193" s="14"/>
      <c r="F193" s="192"/>
      <c r="G193" s="24"/>
      <c r="H193" s="14"/>
      <c r="I193" s="13">
        <v>1.01</v>
      </c>
      <c r="J193" s="14"/>
      <c r="K193" s="14"/>
      <c r="L193" s="547">
        <v>8500</v>
      </c>
      <c r="M193" s="72">
        <v>0.3726</v>
      </c>
      <c r="N193" s="72">
        <f t="shared" si="18"/>
        <v>3167.1</v>
      </c>
      <c r="O193" s="72">
        <v>2500</v>
      </c>
      <c r="P193" s="72">
        <f t="shared" si="19"/>
        <v>0.3726</v>
      </c>
      <c r="Q193" s="72">
        <f t="shared" si="20"/>
        <v>931.5</v>
      </c>
      <c r="R193" s="72">
        <f t="shared" si="21"/>
        <v>0</v>
      </c>
      <c r="S193" s="72">
        <f t="shared" si="22"/>
        <v>0.3726</v>
      </c>
      <c r="T193" s="72">
        <f t="shared" si="23"/>
        <v>0</v>
      </c>
      <c r="U193" s="72">
        <f t="shared" si="24"/>
        <v>-6000</v>
      </c>
      <c r="V193" s="72">
        <f t="shared" si="25"/>
        <v>0.3726</v>
      </c>
      <c r="W193" s="72">
        <f t="shared" si="26"/>
        <v>-2235.6</v>
      </c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24" t="s">
        <v>315</v>
      </c>
      <c r="AJ193" s="24"/>
      <c r="AK193" s="24" t="s">
        <v>302</v>
      </c>
    </row>
    <row r="194" s="2" customFormat="1" ht="14.25" spans="1:37">
      <c r="A194" s="24">
        <v>190</v>
      </c>
      <c r="B194" s="14"/>
      <c r="C194" s="749" t="s">
        <v>654</v>
      </c>
      <c r="D194" s="749" t="s">
        <v>655</v>
      </c>
      <c r="E194" s="14"/>
      <c r="F194" s="192"/>
      <c r="G194" s="24"/>
      <c r="H194" s="14"/>
      <c r="I194" s="13">
        <v>1.01</v>
      </c>
      <c r="J194" s="14"/>
      <c r="K194" s="14"/>
      <c r="L194" s="547">
        <v>4000</v>
      </c>
      <c r="M194" s="72">
        <v>0.1848</v>
      </c>
      <c r="N194" s="72">
        <f t="shared" si="18"/>
        <v>739.2</v>
      </c>
      <c r="O194" s="72">
        <v>4000</v>
      </c>
      <c r="P194" s="72">
        <f t="shared" si="19"/>
        <v>0.1848</v>
      </c>
      <c r="Q194" s="72">
        <f t="shared" si="20"/>
        <v>739.2</v>
      </c>
      <c r="R194" s="72">
        <f t="shared" si="21"/>
        <v>0</v>
      </c>
      <c r="S194" s="72">
        <f t="shared" si="22"/>
        <v>0.1848</v>
      </c>
      <c r="T194" s="72">
        <f t="shared" si="23"/>
        <v>0</v>
      </c>
      <c r="U194" s="72">
        <f t="shared" si="24"/>
        <v>0</v>
      </c>
      <c r="V194" s="72">
        <f t="shared" si="25"/>
        <v>0.1848</v>
      </c>
      <c r="W194" s="72">
        <f t="shared" si="26"/>
        <v>0</v>
      </c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24"/>
      <c r="AJ194" s="24"/>
      <c r="AK194" s="24"/>
    </row>
    <row r="195" s="2" customFormat="1" ht="14.25" spans="1:37">
      <c r="A195" s="24">
        <v>191</v>
      </c>
      <c r="B195" s="14"/>
      <c r="C195" s="749" t="s">
        <v>656</v>
      </c>
      <c r="D195" s="749" t="s">
        <v>657</v>
      </c>
      <c r="E195" s="14"/>
      <c r="F195" s="192"/>
      <c r="G195" s="24"/>
      <c r="H195" s="14"/>
      <c r="I195" s="13">
        <v>1.01</v>
      </c>
      <c r="J195" s="14"/>
      <c r="K195" s="14"/>
      <c r="L195" s="547">
        <v>2600</v>
      </c>
      <c r="M195" s="72">
        <v>0.26</v>
      </c>
      <c r="N195" s="72">
        <f t="shared" si="18"/>
        <v>676</v>
      </c>
      <c r="O195" s="72">
        <v>2600</v>
      </c>
      <c r="P195" s="72">
        <f t="shared" si="19"/>
        <v>0.26</v>
      </c>
      <c r="Q195" s="72">
        <f t="shared" si="20"/>
        <v>676</v>
      </c>
      <c r="R195" s="72">
        <f t="shared" si="21"/>
        <v>0</v>
      </c>
      <c r="S195" s="72">
        <f t="shared" si="22"/>
        <v>0.26</v>
      </c>
      <c r="T195" s="72">
        <f t="shared" si="23"/>
        <v>0</v>
      </c>
      <c r="U195" s="72">
        <f t="shared" si="24"/>
        <v>0</v>
      </c>
      <c r="V195" s="72">
        <f t="shared" si="25"/>
        <v>0.26</v>
      </c>
      <c r="W195" s="72">
        <f t="shared" si="26"/>
        <v>0</v>
      </c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24"/>
      <c r="AJ195" s="24"/>
      <c r="AK195" s="24"/>
    </row>
    <row r="196" s="2" customFormat="1" ht="14.25" spans="1:37">
      <c r="A196" s="24">
        <v>192</v>
      </c>
      <c r="B196" s="14"/>
      <c r="C196" s="749" t="s">
        <v>658</v>
      </c>
      <c r="D196" s="749" t="s">
        <v>659</v>
      </c>
      <c r="E196" s="14"/>
      <c r="F196" s="192"/>
      <c r="G196" s="24"/>
      <c r="H196" s="14"/>
      <c r="I196" s="13">
        <v>1.01</v>
      </c>
      <c r="J196" s="14"/>
      <c r="K196" s="14"/>
      <c r="L196" s="547">
        <v>201</v>
      </c>
      <c r="M196" s="72">
        <v>0.03</v>
      </c>
      <c r="N196" s="72">
        <f t="shared" si="18"/>
        <v>6.03</v>
      </c>
      <c r="O196" s="72">
        <v>201</v>
      </c>
      <c r="P196" s="72">
        <f t="shared" si="19"/>
        <v>0.03</v>
      </c>
      <c r="Q196" s="72">
        <f t="shared" si="20"/>
        <v>6.03</v>
      </c>
      <c r="R196" s="72">
        <f t="shared" si="21"/>
        <v>0</v>
      </c>
      <c r="S196" s="72">
        <f t="shared" si="22"/>
        <v>0.03</v>
      </c>
      <c r="T196" s="72">
        <f t="shared" si="23"/>
        <v>0</v>
      </c>
      <c r="U196" s="72">
        <f t="shared" si="24"/>
        <v>0</v>
      </c>
      <c r="V196" s="72">
        <f t="shared" si="25"/>
        <v>0.03</v>
      </c>
      <c r="W196" s="72">
        <f t="shared" si="26"/>
        <v>0</v>
      </c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24"/>
      <c r="AJ196" s="24"/>
      <c r="AK196" s="24"/>
    </row>
    <row r="197" s="2" customFormat="1" ht="14.25" spans="1:37">
      <c r="A197" s="24">
        <v>193</v>
      </c>
      <c r="B197" s="14"/>
      <c r="C197" s="749" t="s">
        <v>660</v>
      </c>
      <c r="D197" s="749" t="s">
        <v>661</v>
      </c>
      <c r="E197" s="14"/>
      <c r="F197" s="192"/>
      <c r="G197" s="24"/>
      <c r="H197" s="14"/>
      <c r="I197" s="13">
        <v>1.01</v>
      </c>
      <c r="J197" s="14"/>
      <c r="K197" s="14"/>
      <c r="L197" s="547">
        <v>202</v>
      </c>
      <c r="M197" s="72">
        <v>0.03</v>
      </c>
      <c r="N197" s="72">
        <f t="shared" ref="N197:N260" si="27">L197*M197</f>
        <v>6.06</v>
      </c>
      <c r="O197" s="72">
        <v>202</v>
      </c>
      <c r="P197" s="72">
        <f t="shared" ref="P197:P260" si="28">M197</f>
        <v>0.03</v>
      </c>
      <c r="Q197" s="72">
        <f t="shared" ref="Q197:Q260" si="29">P197*O197</f>
        <v>6.06</v>
      </c>
      <c r="R197" s="72">
        <f t="shared" ref="R197:R260" si="30">IF((O197-L197)&gt;0,O197-L197,0)</f>
        <v>0</v>
      </c>
      <c r="S197" s="72">
        <f t="shared" ref="S197:S260" si="31">M197</f>
        <v>0.03</v>
      </c>
      <c r="T197" s="72">
        <f t="shared" ref="T197:T260" si="32">IF((Q197-N197)&gt;0,Q197-N197,0)</f>
        <v>0</v>
      </c>
      <c r="U197" s="72">
        <f t="shared" ref="U197:U260" si="33">IF((O197-L197)&lt;0,O197-L197,0)</f>
        <v>0</v>
      </c>
      <c r="V197" s="72">
        <f t="shared" ref="V197:V260" si="34">M197</f>
        <v>0.03</v>
      </c>
      <c r="W197" s="72">
        <f t="shared" ref="W197:W260" si="35">IF((Q197-N197)&lt;0,Q197-N197,0)</f>
        <v>0</v>
      </c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24"/>
      <c r="AJ197" s="24"/>
      <c r="AK197" s="24"/>
    </row>
    <row r="198" s="2" customFormat="1" ht="14.25" spans="1:37">
      <c r="A198" s="24">
        <v>194</v>
      </c>
      <c r="B198" s="14"/>
      <c r="C198" s="749" t="s">
        <v>662</v>
      </c>
      <c r="D198" s="749" t="s">
        <v>663</v>
      </c>
      <c r="E198" s="14"/>
      <c r="F198" s="192"/>
      <c r="G198" s="24"/>
      <c r="H198" s="14"/>
      <c r="I198" s="13">
        <v>1.01</v>
      </c>
      <c r="J198" s="14"/>
      <c r="K198" s="14"/>
      <c r="L198" s="547">
        <v>132</v>
      </c>
      <c r="M198" s="72">
        <v>0.0514</v>
      </c>
      <c r="N198" s="72">
        <f t="shared" si="27"/>
        <v>6.7848</v>
      </c>
      <c r="O198" s="72">
        <v>132</v>
      </c>
      <c r="P198" s="72">
        <f t="shared" si="28"/>
        <v>0.0514</v>
      </c>
      <c r="Q198" s="72">
        <f t="shared" si="29"/>
        <v>6.7848</v>
      </c>
      <c r="R198" s="72">
        <f t="shared" si="30"/>
        <v>0</v>
      </c>
      <c r="S198" s="72">
        <f t="shared" si="31"/>
        <v>0.0514</v>
      </c>
      <c r="T198" s="72">
        <f t="shared" si="32"/>
        <v>0</v>
      </c>
      <c r="U198" s="72">
        <f t="shared" si="33"/>
        <v>0</v>
      </c>
      <c r="V198" s="72">
        <f t="shared" si="34"/>
        <v>0.0514</v>
      </c>
      <c r="W198" s="72">
        <f t="shared" si="35"/>
        <v>0</v>
      </c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24"/>
      <c r="AJ198" s="24"/>
      <c r="AK198" s="24"/>
    </row>
    <row r="199" s="2" customFormat="1" ht="14.25" spans="1:37">
      <c r="A199" s="24">
        <v>195</v>
      </c>
      <c r="B199" s="14"/>
      <c r="C199" s="749" t="s">
        <v>664</v>
      </c>
      <c r="D199" s="749" t="s">
        <v>665</v>
      </c>
      <c r="E199" s="14"/>
      <c r="F199" s="192"/>
      <c r="G199" s="24"/>
      <c r="H199" s="14"/>
      <c r="I199" s="13">
        <v>1.01</v>
      </c>
      <c r="J199" s="14"/>
      <c r="K199" s="14"/>
      <c r="L199" s="547">
        <v>84</v>
      </c>
      <c r="M199" s="72">
        <v>0.0513</v>
      </c>
      <c r="N199" s="72">
        <f t="shared" si="27"/>
        <v>4.3092</v>
      </c>
      <c r="O199" s="72">
        <v>84</v>
      </c>
      <c r="P199" s="72">
        <f t="shared" si="28"/>
        <v>0.0513</v>
      </c>
      <c r="Q199" s="72">
        <f t="shared" si="29"/>
        <v>4.3092</v>
      </c>
      <c r="R199" s="72">
        <f t="shared" si="30"/>
        <v>0</v>
      </c>
      <c r="S199" s="72">
        <f t="shared" si="31"/>
        <v>0.0513</v>
      </c>
      <c r="T199" s="72">
        <f t="shared" si="32"/>
        <v>0</v>
      </c>
      <c r="U199" s="72">
        <f t="shared" si="33"/>
        <v>0</v>
      </c>
      <c r="V199" s="72">
        <f t="shared" si="34"/>
        <v>0.0513</v>
      </c>
      <c r="W199" s="72">
        <f t="shared" si="35"/>
        <v>0</v>
      </c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513"/>
      <c r="AJ199" s="549"/>
      <c r="AK199" s="24"/>
    </row>
    <row r="200" s="2" customFormat="1" ht="14.25" spans="1:37">
      <c r="A200" s="24">
        <v>196</v>
      </c>
      <c r="B200" s="14"/>
      <c r="C200" s="749" t="s">
        <v>666</v>
      </c>
      <c r="D200" s="749" t="s">
        <v>667</v>
      </c>
      <c r="E200" s="14"/>
      <c r="F200" s="192"/>
      <c r="G200" s="24"/>
      <c r="H200" s="14"/>
      <c r="I200" s="13">
        <v>1.01</v>
      </c>
      <c r="J200" s="14"/>
      <c r="K200" s="14"/>
      <c r="L200" s="547">
        <v>408</v>
      </c>
      <c r="M200" s="72">
        <v>0.0513</v>
      </c>
      <c r="N200" s="72">
        <f t="shared" si="27"/>
        <v>20.9304</v>
      </c>
      <c r="O200" s="72">
        <v>408</v>
      </c>
      <c r="P200" s="72">
        <f t="shared" si="28"/>
        <v>0.0513</v>
      </c>
      <c r="Q200" s="72">
        <f t="shared" si="29"/>
        <v>20.9304</v>
      </c>
      <c r="R200" s="72">
        <f t="shared" si="30"/>
        <v>0</v>
      </c>
      <c r="S200" s="72">
        <f t="shared" si="31"/>
        <v>0.0513</v>
      </c>
      <c r="T200" s="72">
        <f t="shared" si="32"/>
        <v>0</v>
      </c>
      <c r="U200" s="72">
        <f t="shared" si="33"/>
        <v>0</v>
      </c>
      <c r="V200" s="72">
        <f t="shared" si="34"/>
        <v>0.0513</v>
      </c>
      <c r="W200" s="72">
        <f t="shared" si="35"/>
        <v>0</v>
      </c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513"/>
      <c r="AJ200" s="549"/>
      <c r="AK200" s="24"/>
    </row>
    <row r="201" s="2" customFormat="1" ht="14.25" spans="1:37">
      <c r="A201" s="24">
        <v>197</v>
      </c>
      <c r="B201" s="14"/>
      <c r="C201" s="749" t="s">
        <v>668</v>
      </c>
      <c r="D201" s="749" t="s">
        <v>669</v>
      </c>
      <c r="E201" s="14"/>
      <c r="F201" s="192"/>
      <c r="G201" s="24"/>
      <c r="H201" s="14"/>
      <c r="I201" s="13">
        <v>1.01</v>
      </c>
      <c r="J201" s="14"/>
      <c r="K201" s="14"/>
      <c r="L201" s="547">
        <v>480</v>
      </c>
      <c r="M201" s="72">
        <v>0.0513</v>
      </c>
      <c r="N201" s="72">
        <f t="shared" si="27"/>
        <v>24.624</v>
      </c>
      <c r="O201" s="72">
        <v>480</v>
      </c>
      <c r="P201" s="72">
        <f t="shared" si="28"/>
        <v>0.0513</v>
      </c>
      <c r="Q201" s="72">
        <f t="shared" si="29"/>
        <v>24.624</v>
      </c>
      <c r="R201" s="72">
        <f t="shared" si="30"/>
        <v>0</v>
      </c>
      <c r="S201" s="72">
        <f t="shared" si="31"/>
        <v>0.0513</v>
      </c>
      <c r="T201" s="72">
        <f t="shared" si="32"/>
        <v>0</v>
      </c>
      <c r="U201" s="72">
        <f t="shared" si="33"/>
        <v>0</v>
      </c>
      <c r="V201" s="72">
        <f t="shared" si="34"/>
        <v>0.0513</v>
      </c>
      <c r="W201" s="72">
        <f t="shared" si="35"/>
        <v>0</v>
      </c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24"/>
      <c r="AJ201" s="24"/>
      <c r="AK201" s="24"/>
    </row>
    <row r="202" s="2" customFormat="1" ht="14.25" spans="1:37">
      <c r="A202" s="24">
        <v>198</v>
      </c>
      <c r="B202" s="14"/>
      <c r="C202" s="749" t="s">
        <v>670</v>
      </c>
      <c r="D202" s="749" t="s">
        <v>671</v>
      </c>
      <c r="E202" s="14"/>
      <c r="F202" s="192"/>
      <c r="G202" s="24"/>
      <c r="H202" s="14"/>
      <c r="I202" s="13">
        <v>1.01</v>
      </c>
      <c r="J202" s="14"/>
      <c r="K202" s="14"/>
      <c r="L202" s="547">
        <v>8000</v>
      </c>
      <c r="M202" s="72">
        <v>0.2092</v>
      </c>
      <c r="N202" s="72">
        <f t="shared" si="27"/>
        <v>1673.6</v>
      </c>
      <c r="O202" s="72">
        <v>8000</v>
      </c>
      <c r="P202" s="72">
        <f t="shared" si="28"/>
        <v>0.2092</v>
      </c>
      <c r="Q202" s="72">
        <f t="shared" si="29"/>
        <v>1673.6</v>
      </c>
      <c r="R202" s="72">
        <f t="shared" si="30"/>
        <v>0</v>
      </c>
      <c r="S202" s="72">
        <f t="shared" si="31"/>
        <v>0.2092</v>
      </c>
      <c r="T202" s="72">
        <f t="shared" si="32"/>
        <v>0</v>
      </c>
      <c r="U202" s="72">
        <f t="shared" si="33"/>
        <v>0</v>
      </c>
      <c r="V202" s="72">
        <f t="shared" si="34"/>
        <v>0.2092</v>
      </c>
      <c r="W202" s="72">
        <f t="shared" si="35"/>
        <v>0</v>
      </c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513"/>
      <c r="AJ202" s="549"/>
      <c r="AK202" s="24"/>
    </row>
    <row r="203" s="2" customFormat="1" ht="14.25" spans="1:37">
      <c r="A203" s="24">
        <v>199</v>
      </c>
      <c r="B203" s="14"/>
      <c r="C203" s="749" t="s">
        <v>672</v>
      </c>
      <c r="D203" s="749" t="s">
        <v>673</v>
      </c>
      <c r="E203" s="14"/>
      <c r="F203" s="192"/>
      <c r="G203" s="24"/>
      <c r="H203" s="14"/>
      <c r="I203" s="13">
        <v>1.01</v>
      </c>
      <c r="J203" s="14"/>
      <c r="K203" s="14"/>
      <c r="L203" s="547">
        <v>1314</v>
      </c>
      <c r="M203" s="72">
        <v>0.16</v>
      </c>
      <c r="N203" s="72">
        <f t="shared" si="27"/>
        <v>210.24</v>
      </c>
      <c r="O203" s="72">
        <v>1314</v>
      </c>
      <c r="P203" s="72">
        <f t="shared" si="28"/>
        <v>0.16</v>
      </c>
      <c r="Q203" s="72">
        <f t="shared" si="29"/>
        <v>210.24</v>
      </c>
      <c r="R203" s="72">
        <f t="shared" si="30"/>
        <v>0</v>
      </c>
      <c r="S203" s="72">
        <f t="shared" si="31"/>
        <v>0.16</v>
      </c>
      <c r="T203" s="72">
        <f t="shared" si="32"/>
        <v>0</v>
      </c>
      <c r="U203" s="72">
        <f t="shared" si="33"/>
        <v>0</v>
      </c>
      <c r="V203" s="72">
        <f t="shared" si="34"/>
        <v>0.16</v>
      </c>
      <c r="W203" s="72">
        <f t="shared" si="35"/>
        <v>0</v>
      </c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24"/>
      <c r="AJ203" s="24"/>
      <c r="AK203" s="24"/>
    </row>
    <row r="204" s="2" customFormat="1" ht="14.25" spans="1:37">
      <c r="A204" s="24">
        <v>200</v>
      </c>
      <c r="B204" s="14"/>
      <c r="C204" s="749" t="s">
        <v>674</v>
      </c>
      <c r="D204" s="749" t="s">
        <v>675</v>
      </c>
      <c r="E204" s="14"/>
      <c r="F204" s="192"/>
      <c r="G204" s="24"/>
      <c r="H204" s="14"/>
      <c r="I204" s="13">
        <v>1.01</v>
      </c>
      <c r="J204" s="14"/>
      <c r="K204" s="14"/>
      <c r="L204" s="547">
        <v>72</v>
      </c>
      <c r="M204" s="72">
        <v>19.3653</v>
      </c>
      <c r="N204" s="72">
        <f t="shared" si="27"/>
        <v>1394.3016</v>
      </c>
      <c r="O204" s="72">
        <v>72</v>
      </c>
      <c r="P204" s="72">
        <f t="shared" si="28"/>
        <v>19.3653</v>
      </c>
      <c r="Q204" s="72">
        <f t="shared" si="29"/>
        <v>1394.3016</v>
      </c>
      <c r="R204" s="72">
        <f t="shared" si="30"/>
        <v>0</v>
      </c>
      <c r="S204" s="72">
        <f t="shared" si="31"/>
        <v>19.3653</v>
      </c>
      <c r="T204" s="72">
        <f t="shared" si="32"/>
        <v>0</v>
      </c>
      <c r="U204" s="72">
        <f t="shared" si="33"/>
        <v>0</v>
      </c>
      <c r="V204" s="72">
        <f t="shared" si="34"/>
        <v>19.3653</v>
      </c>
      <c r="W204" s="72">
        <f t="shared" si="35"/>
        <v>0</v>
      </c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24"/>
      <c r="AJ204" s="24"/>
      <c r="AK204" s="24"/>
    </row>
    <row r="205" s="2" customFormat="1" ht="14.25" spans="1:37">
      <c r="A205" s="24">
        <v>201</v>
      </c>
      <c r="B205" s="14"/>
      <c r="C205" s="749" t="s">
        <v>676</v>
      </c>
      <c r="D205" s="749" t="s">
        <v>677</v>
      </c>
      <c r="E205" s="14"/>
      <c r="F205" s="192"/>
      <c r="G205" s="24"/>
      <c r="H205" s="14"/>
      <c r="I205" s="13">
        <v>1.01</v>
      </c>
      <c r="J205" s="14"/>
      <c r="K205" s="14"/>
      <c r="L205" s="547">
        <v>35</v>
      </c>
      <c r="M205" s="72">
        <v>57.7869</v>
      </c>
      <c r="N205" s="72">
        <f t="shared" si="27"/>
        <v>2022.5415</v>
      </c>
      <c r="O205" s="72">
        <v>35</v>
      </c>
      <c r="P205" s="72">
        <f t="shared" si="28"/>
        <v>57.7869</v>
      </c>
      <c r="Q205" s="72">
        <f t="shared" si="29"/>
        <v>2022.5415</v>
      </c>
      <c r="R205" s="72">
        <f t="shared" si="30"/>
        <v>0</v>
      </c>
      <c r="S205" s="72">
        <f t="shared" si="31"/>
        <v>57.7869</v>
      </c>
      <c r="T205" s="72">
        <f t="shared" si="32"/>
        <v>0</v>
      </c>
      <c r="U205" s="72">
        <f t="shared" si="33"/>
        <v>0</v>
      </c>
      <c r="V205" s="72">
        <f t="shared" si="34"/>
        <v>57.7869</v>
      </c>
      <c r="W205" s="72">
        <f t="shared" si="35"/>
        <v>0</v>
      </c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24"/>
      <c r="AJ205" s="24"/>
      <c r="AK205" s="24"/>
    </row>
    <row r="206" s="2" customFormat="1" ht="14.25" spans="1:37">
      <c r="A206" s="24">
        <v>202</v>
      </c>
      <c r="B206" s="14"/>
      <c r="C206" s="749" t="s">
        <v>678</v>
      </c>
      <c r="D206" s="749" t="s">
        <v>679</v>
      </c>
      <c r="E206" s="14"/>
      <c r="F206" s="192"/>
      <c r="G206" s="24"/>
      <c r="H206" s="14"/>
      <c r="I206" s="13">
        <v>1.01</v>
      </c>
      <c r="J206" s="14"/>
      <c r="K206" s="14"/>
      <c r="L206" s="547">
        <v>13000</v>
      </c>
      <c r="M206" s="72">
        <v>0.2223</v>
      </c>
      <c r="N206" s="72">
        <f t="shared" si="27"/>
        <v>2889.9</v>
      </c>
      <c r="O206" s="72">
        <v>13000</v>
      </c>
      <c r="P206" s="72">
        <f t="shared" si="28"/>
        <v>0.2223</v>
      </c>
      <c r="Q206" s="72">
        <f t="shared" si="29"/>
        <v>2889.9</v>
      </c>
      <c r="R206" s="72">
        <f t="shared" si="30"/>
        <v>0</v>
      </c>
      <c r="S206" s="72">
        <f t="shared" si="31"/>
        <v>0.2223</v>
      </c>
      <c r="T206" s="72">
        <f t="shared" si="32"/>
        <v>0</v>
      </c>
      <c r="U206" s="72">
        <f t="shared" si="33"/>
        <v>0</v>
      </c>
      <c r="V206" s="72">
        <f t="shared" si="34"/>
        <v>0.2223</v>
      </c>
      <c r="W206" s="72">
        <f t="shared" si="35"/>
        <v>0</v>
      </c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24"/>
      <c r="AJ206" s="24"/>
      <c r="AK206" s="24"/>
    </row>
    <row r="207" s="2" customFormat="1" ht="14.25" spans="1:37">
      <c r="A207" s="24">
        <v>203</v>
      </c>
      <c r="B207" s="14"/>
      <c r="C207" s="749" t="s">
        <v>680</v>
      </c>
      <c r="D207" s="749" t="s">
        <v>681</v>
      </c>
      <c r="E207" s="14"/>
      <c r="F207" s="192"/>
      <c r="G207" s="24"/>
      <c r="H207" s="14"/>
      <c r="I207" s="13">
        <v>1.01</v>
      </c>
      <c r="J207" s="14"/>
      <c r="K207" s="14"/>
      <c r="L207" s="547">
        <v>16000</v>
      </c>
      <c r="M207" s="72">
        <v>0.2182</v>
      </c>
      <c r="N207" s="72">
        <f t="shared" si="27"/>
        <v>3491.2</v>
      </c>
      <c r="O207" s="72">
        <v>16000</v>
      </c>
      <c r="P207" s="72">
        <f t="shared" si="28"/>
        <v>0.2182</v>
      </c>
      <c r="Q207" s="72">
        <f t="shared" si="29"/>
        <v>3491.2</v>
      </c>
      <c r="R207" s="72">
        <f t="shared" si="30"/>
        <v>0</v>
      </c>
      <c r="S207" s="72">
        <f t="shared" si="31"/>
        <v>0.2182</v>
      </c>
      <c r="T207" s="72">
        <f t="shared" si="32"/>
        <v>0</v>
      </c>
      <c r="U207" s="72">
        <f t="shared" si="33"/>
        <v>0</v>
      </c>
      <c r="V207" s="72">
        <f t="shared" si="34"/>
        <v>0.2182</v>
      </c>
      <c r="W207" s="72">
        <f t="shared" si="35"/>
        <v>0</v>
      </c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24"/>
      <c r="AJ207" s="24"/>
      <c r="AK207" s="24"/>
    </row>
    <row r="208" s="2" customFormat="1" ht="14.25" spans="1:37">
      <c r="A208" s="24">
        <v>204</v>
      </c>
      <c r="B208" s="14"/>
      <c r="C208" s="749" t="s">
        <v>682</v>
      </c>
      <c r="D208" s="749" t="s">
        <v>683</v>
      </c>
      <c r="E208" s="14"/>
      <c r="F208" s="192"/>
      <c r="G208" s="24"/>
      <c r="H208" s="14"/>
      <c r="I208" s="13">
        <v>1.01</v>
      </c>
      <c r="J208" s="14"/>
      <c r="K208" s="14"/>
      <c r="L208" s="547">
        <v>56</v>
      </c>
      <c r="M208" s="72">
        <v>32</v>
      </c>
      <c r="N208" s="72">
        <f t="shared" si="27"/>
        <v>1792</v>
      </c>
      <c r="O208" s="72">
        <v>56</v>
      </c>
      <c r="P208" s="72">
        <f t="shared" si="28"/>
        <v>32</v>
      </c>
      <c r="Q208" s="72">
        <f t="shared" si="29"/>
        <v>1792</v>
      </c>
      <c r="R208" s="72">
        <f t="shared" si="30"/>
        <v>0</v>
      </c>
      <c r="S208" s="72">
        <f t="shared" si="31"/>
        <v>32</v>
      </c>
      <c r="T208" s="72">
        <f t="shared" si="32"/>
        <v>0</v>
      </c>
      <c r="U208" s="72">
        <f t="shared" si="33"/>
        <v>0</v>
      </c>
      <c r="V208" s="72">
        <f t="shared" si="34"/>
        <v>32</v>
      </c>
      <c r="W208" s="72">
        <f t="shared" si="35"/>
        <v>0</v>
      </c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24"/>
      <c r="AJ208" s="24"/>
      <c r="AK208" s="24"/>
    </row>
    <row r="209" s="2" customFormat="1" ht="14.25" spans="1:37">
      <c r="A209" s="24">
        <v>205</v>
      </c>
      <c r="B209" s="14"/>
      <c r="C209" s="749" t="s">
        <v>684</v>
      </c>
      <c r="D209" s="749" t="s">
        <v>685</v>
      </c>
      <c r="E209" s="14"/>
      <c r="F209" s="192"/>
      <c r="G209" s="24"/>
      <c r="H209" s="14"/>
      <c r="I209" s="13">
        <v>1.01</v>
      </c>
      <c r="J209" s="14"/>
      <c r="K209" s="14"/>
      <c r="L209" s="547">
        <v>688</v>
      </c>
      <c r="M209" s="72">
        <v>1.062</v>
      </c>
      <c r="N209" s="72">
        <f t="shared" si="27"/>
        <v>730.656</v>
      </c>
      <c r="O209" s="72">
        <v>688</v>
      </c>
      <c r="P209" s="72">
        <f t="shared" si="28"/>
        <v>1.062</v>
      </c>
      <c r="Q209" s="72">
        <f t="shared" si="29"/>
        <v>730.656</v>
      </c>
      <c r="R209" s="72">
        <f t="shared" si="30"/>
        <v>0</v>
      </c>
      <c r="S209" s="72">
        <f t="shared" si="31"/>
        <v>1.062</v>
      </c>
      <c r="T209" s="72">
        <f t="shared" si="32"/>
        <v>0</v>
      </c>
      <c r="U209" s="72">
        <f t="shared" si="33"/>
        <v>0</v>
      </c>
      <c r="V209" s="72">
        <f t="shared" si="34"/>
        <v>1.062</v>
      </c>
      <c r="W209" s="72">
        <f t="shared" si="35"/>
        <v>0</v>
      </c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24"/>
      <c r="AJ209" s="24"/>
      <c r="AK209" s="24"/>
    </row>
    <row r="210" s="2" customFormat="1" ht="14.25" spans="1:37">
      <c r="A210" s="24">
        <v>206</v>
      </c>
      <c r="B210" s="14"/>
      <c r="C210" s="749" t="s">
        <v>686</v>
      </c>
      <c r="D210" s="749" t="s">
        <v>687</v>
      </c>
      <c r="E210" s="14"/>
      <c r="F210" s="192"/>
      <c r="G210" s="24"/>
      <c r="H210" s="14"/>
      <c r="I210" s="13">
        <v>1.01</v>
      </c>
      <c r="J210" s="14"/>
      <c r="K210" s="14"/>
      <c r="L210" s="547">
        <v>361</v>
      </c>
      <c r="M210" s="72">
        <v>0.1</v>
      </c>
      <c r="N210" s="72">
        <f t="shared" si="27"/>
        <v>36.1</v>
      </c>
      <c r="O210" s="72">
        <v>361</v>
      </c>
      <c r="P210" s="72">
        <f t="shared" si="28"/>
        <v>0.1</v>
      </c>
      <c r="Q210" s="72">
        <f t="shared" si="29"/>
        <v>36.1</v>
      </c>
      <c r="R210" s="72">
        <f t="shared" si="30"/>
        <v>0</v>
      </c>
      <c r="S210" s="72">
        <f t="shared" si="31"/>
        <v>0.1</v>
      </c>
      <c r="T210" s="72">
        <f t="shared" si="32"/>
        <v>0</v>
      </c>
      <c r="U210" s="72">
        <f t="shared" si="33"/>
        <v>0</v>
      </c>
      <c r="V210" s="72">
        <f t="shared" si="34"/>
        <v>0.1</v>
      </c>
      <c r="W210" s="72">
        <f t="shared" si="35"/>
        <v>0</v>
      </c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24"/>
      <c r="AJ210" s="24"/>
      <c r="AK210" s="24"/>
    </row>
    <row r="211" s="2" customFormat="1" ht="14.25" spans="1:37">
      <c r="A211" s="24">
        <v>207</v>
      </c>
      <c r="B211" s="14"/>
      <c r="C211" s="749" t="s">
        <v>688</v>
      </c>
      <c r="D211" s="749" t="s">
        <v>689</v>
      </c>
      <c r="E211" s="14"/>
      <c r="F211" s="192"/>
      <c r="G211" s="24"/>
      <c r="H211" s="14"/>
      <c r="I211" s="13">
        <v>1.01</v>
      </c>
      <c r="J211" s="14"/>
      <c r="K211" s="14"/>
      <c r="L211" s="547">
        <v>200</v>
      </c>
      <c r="M211" s="72">
        <v>0.3019</v>
      </c>
      <c r="N211" s="72">
        <f t="shared" si="27"/>
        <v>60.38</v>
      </c>
      <c r="O211" s="72">
        <v>200</v>
      </c>
      <c r="P211" s="72">
        <f t="shared" si="28"/>
        <v>0.3019</v>
      </c>
      <c r="Q211" s="72">
        <f t="shared" si="29"/>
        <v>60.38</v>
      </c>
      <c r="R211" s="72">
        <f t="shared" si="30"/>
        <v>0</v>
      </c>
      <c r="S211" s="72">
        <f t="shared" si="31"/>
        <v>0.3019</v>
      </c>
      <c r="T211" s="72">
        <f t="shared" si="32"/>
        <v>0</v>
      </c>
      <c r="U211" s="72">
        <f t="shared" si="33"/>
        <v>0</v>
      </c>
      <c r="V211" s="72">
        <f t="shared" si="34"/>
        <v>0.3019</v>
      </c>
      <c r="W211" s="72">
        <f t="shared" si="35"/>
        <v>0</v>
      </c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513"/>
      <c r="AJ211" s="549"/>
      <c r="AK211" s="24"/>
    </row>
    <row r="212" s="2" customFormat="1" ht="14.25" spans="1:37">
      <c r="A212" s="24">
        <v>208</v>
      </c>
      <c r="B212" s="14"/>
      <c r="C212" s="749" t="s">
        <v>690</v>
      </c>
      <c r="D212" s="749" t="s">
        <v>691</v>
      </c>
      <c r="E212" s="14"/>
      <c r="F212" s="192"/>
      <c r="G212" s="24"/>
      <c r="H212" s="14"/>
      <c r="I212" s="13">
        <v>1.01</v>
      </c>
      <c r="J212" s="14"/>
      <c r="K212" s="14"/>
      <c r="L212" s="547">
        <v>1000</v>
      </c>
      <c r="M212" s="72">
        <v>1.1038</v>
      </c>
      <c r="N212" s="72">
        <f t="shared" si="27"/>
        <v>1103.8</v>
      </c>
      <c r="O212" s="72">
        <v>600</v>
      </c>
      <c r="P212" s="72">
        <f t="shared" si="28"/>
        <v>1.1038</v>
      </c>
      <c r="Q212" s="72">
        <f t="shared" si="29"/>
        <v>662.28</v>
      </c>
      <c r="R212" s="72">
        <f t="shared" si="30"/>
        <v>0</v>
      </c>
      <c r="S212" s="72">
        <f t="shared" si="31"/>
        <v>1.1038</v>
      </c>
      <c r="T212" s="72">
        <f t="shared" si="32"/>
        <v>0</v>
      </c>
      <c r="U212" s="72">
        <f t="shared" si="33"/>
        <v>-400</v>
      </c>
      <c r="V212" s="72">
        <f t="shared" si="34"/>
        <v>1.1038</v>
      </c>
      <c r="W212" s="72">
        <f t="shared" si="35"/>
        <v>-441.52</v>
      </c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24" t="s">
        <v>315</v>
      </c>
      <c r="AJ212" s="24"/>
      <c r="AK212" s="24" t="s">
        <v>302</v>
      </c>
    </row>
    <row r="213" s="2" customFormat="1" ht="14.25" spans="1:37">
      <c r="A213" s="24">
        <v>209</v>
      </c>
      <c r="B213" s="14"/>
      <c r="C213" s="749" t="s">
        <v>692</v>
      </c>
      <c r="D213" s="749" t="s">
        <v>693</v>
      </c>
      <c r="E213" s="14"/>
      <c r="F213" s="192"/>
      <c r="G213" s="24"/>
      <c r="H213" s="14"/>
      <c r="I213" s="13">
        <v>1.01</v>
      </c>
      <c r="J213" s="14"/>
      <c r="K213" s="14"/>
      <c r="L213" s="547">
        <v>1200</v>
      </c>
      <c r="M213" s="72">
        <v>1.0923</v>
      </c>
      <c r="N213" s="72">
        <f t="shared" si="27"/>
        <v>1310.76</v>
      </c>
      <c r="O213" s="72">
        <v>1200</v>
      </c>
      <c r="P213" s="72">
        <f t="shared" si="28"/>
        <v>1.0923</v>
      </c>
      <c r="Q213" s="72">
        <f t="shared" si="29"/>
        <v>1310.76</v>
      </c>
      <c r="R213" s="72">
        <f t="shared" si="30"/>
        <v>0</v>
      </c>
      <c r="S213" s="72">
        <f t="shared" si="31"/>
        <v>1.0923</v>
      </c>
      <c r="T213" s="72">
        <f t="shared" si="32"/>
        <v>0</v>
      </c>
      <c r="U213" s="72">
        <f t="shared" si="33"/>
        <v>0</v>
      </c>
      <c r="V213" s="72">
        <f t="shared" si="34"/>
        <v>1.0923</v>
      </c>
      <c r="W213" s="72">
        <f t="shared" si="35"/>
        <v>0</v>
      </c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24"/>
      <c r="AJ213" s="24"/>
      <c r="AK213" s="24"/>
    </row>
    <row r="214" s="2" customFormat="1" ht="14.25" spans="1:37">
      <c r="A214" s="24">
        <v>210</v>
      </c>
      <c r="B214" s="14"/>
      <c r="C214" s="749" t="s">
        <v>694</v>
      </c>
      <c r="D214" s="749" t="s">
        <v>695</v>
      </c>
      <c r="E214" s="14"/>
      <c r="F214" s="192"/>
      <c r="G214" s="24"/>
      <c r="H214" s="14"/>
      <c r="I214" s="13">
        <v>1.01</v>
      </c>
      <c r="J214" s="14"/>
      <c r="K214" s="14"/>
      <c r="L214" s="547">
        <v>314</v>
      </c>
      <c r="M214" s="72">
        <v>2.1444</v>
      </c>
      <c r="N214" s="72">
        <f t="shared" si="27"/>
        <v>673.3416</v>
      </c>
      <c r="O214" s="72">
        <v>314</v>
      </c>
      <c r="P214" s="72">
        <f t="shared" si="28"/>
        <v>2.1444</v>
      </c>
      <c r="Q214" s="72">
        <f t="shared" si="29"/>
        <v>673.3416</v>
      </c>
      <c r="R214" s="72">
        <f t="shared" si="30"/>
        <v>0</v>
      </c>
      <c r="S214" s="72">
        <f t="shared" si="31"/>
        <v>2.1444</v>
      </c>
      <c r="T214" s="72">
        <f t="shared" si="32"/>
        <v>0</v>
      </c>
      <c r="U214" s="72">
        <f t="shared" si="33"/>
        <v>0</v>
      </c>
      <c r="V214" s="72">
        <f t="shared" si="34"/>
        <v>2.1444</v>
      </c>
      <c r="W214" s="72">
        <f t="shared" si="35"/>
        <v>0</v>
      </c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24"/>
      <c r="AJ214" s="24"/>
      <c r="AK214" s="24"/>
    </row>
    <row r="215" s="2" customFormat="1" ht="14.25" spans="1:37">
      <c r="A215" s="24">
        <v>211</v>
      </c>
      <c r="B215" s="14"/>
      <c r="C215" s="749" t="s">
        <v>696</v>
      </c>
      <c r="D215" s="749" t="s">
        <v>697</v>
      </c>
      <c r="E215" s="14"/>
      <c r="F215" s="192"/>
      <c r="G215" s="24"/>
      <c r="H215" s="14"/>
      <c r="I215" s="13">
        <v>1.01</v>
      </c>
      <c r="J215" s="14"/>
      <c r="K215" s="14"/>
      <c r="L215" s="547">
        <v>800</v>
      </c>
      <c r="M215" s="72">
        <v>0.3643</v>
      </c>
      <c r="N215" s="72">
        <f t="shared" si="27"/>
        <v>291.44</v>
      </c>
      <c r="O215" s="72">
        <v>800</v>
      </c>
      <c r="P215" s="72">
        <f t="shared" si="28"/>
        <v>0.3643</v>
      </c>
      <c r="Q215" s="72">
        <f t="shared" si="29"/>
        <v>291.44</v>
      </c>
      <c r="R215" s="72">
        <f t="shared" si="30"/>
        <v>0</v>
      </c>
      <c r="S215" s="72">
        <f t="shared" si="31"/>
        <v>0.3643</v>
      </c>
      <c r="T215" s="72">
        <f t="shared" si="32"/>
        <v>0</v>
      </c>
      <c r="U215" s="72">
        <f t="shared" si="33"/>
        <v>0</v>
      </c>
      <c r="V215" s="72">
        <f t="shared" si="34"/>
        <v>0.3643</v>
      </c>
      <c r="W215" s="72">
        <f t="shared" si="35"/>
        <v>0</v>
      </c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24"/>
      <c r="AJ215" s="24"/>
      <c r="AK215" s="24"/>
    </row>
    <row r="216" s="2" customFormat="1" ht="14.25" spans="1:37">
      <c r="A216" s="24">
        <v>212</v>
      </c>
      <c r="B216" s="14"/>
      <c r="C216" s="749" t="s">
        <v>698</v>
      </c>
      <c r="D216" s="749" t="s">
        <v>699</v>
      </c>
      <c r="E216" s="14"/>
      <c r="F216" s="192"/>
      <c r="G216" s="24"/>
      <c r="H216" s="14"/>
      <c r="I216" s="13">
        <v>1.01</v>
      </c>
      <c r="J216" s="14"/>
      <c r="K216" s="14"/>
      <c r="L216" s="547">
        <v>1000</v>
      </c>
      <c r="M216" s="72">
        <v>0.3083</v>
      </c>
      <c r="N216" s="72">
        <f t="shared" si="27"/>
        <v>308.3</v>
      </c>
      <c r="O216" s="72">
        <v>1000</v>
      </c>
      <c r="P216" s="72">
        <f t="shared" si="28"/>
        <v>0.3083</v>
      </c>
      <c r="Q216" s="72">
        <f t="shared" si="29"/>
        <v>308.3</v>
      </c>
      <c r="R216" s="72">
        <f t="shared" si="30"/>
        <v>0</v>
      </c>
      <c r="S216" s="72">
        <f t="shared" si="31"/>
        <v>0.3083</v>
      </c>
      <c r="T216" s="72">
        <f t="shared" si="32"/>
        <v>0</v>
      </c>
      <c r="U216" s="72">
        <f t="shared" si="33"/>
        <v>0</v>
      </c>
      <c r="V216" s="72">
        <f t="shared" si="34"/>
        <v>0.3083</v>
      </c>
      <c r="W216" s="72">
        <f t="shared" si="35"/>
        <v>0</v>
      </c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24"/>
      <c r="AJ216" s="24"/>
      <c r="AK216" s="24"/>
    </row>
    <row r="217" s="2" customFormat="1" ht="14.25" spans="1:37">
      <c r="A217" s="24">
        <v>213</v>
      </c>
      <c r="B217" s="14"/>
      <c r="C217" s="749" t="s">
        <v>700</v>
      </c>
      <c r="D217" s="749" t="s">
        <v>701</v>
      </c>
      <c r="E217" s="14"/>
      <c r="F217" s="192"/>
      <c r="G217" s="24"/>
      <c r="H217" s="14"/>
      <c r="I217" s="13">
        <v>1.01</v>
      </c>
      <c r="J217" s="14"/>
      <c r="K217" s="14"/>
      <c r="L217" s="547">
        <v>64</v>
      </c>
      <c r="M217" s="72">
        <v>0.4119</v>
      </c>
      <c r="N217" s="72">
        <f t="shared" si="27"/>
        <v>26.3616</v>
      </c>
      <c r="O217" s="72">
        <v>64</v>
      </c>
      <c r="P217" s="72">
        <f t="shared" si="28"/>
        <v>0.4119</v>
      </c>
      <c r="Q217" s="72">
        <f t="shared" si="29"/>
        <v>26.3616</v>
      </c>
      <c r="R217" s="72">
        <f t="shared" si="30"/>
        <v>0</v>
      </c>
      <c r="S217" s="72">
        <f t="shared" si="31"/>
        <v>0.4119</v>
      </c>
      <c r="T217" s="72">
        <f t="shared" si="32"/>
        <v>0</v>
      </c>
      <c r="U217" s="72">
        <f t="shared" si="33"/>
        <v>0</v>
      </c>
      <c r="V217" s="72">
        <f t="shared" si="34"/>
        <v>0.4119</v>
      </c>
      <c r="W217" s="72">
        <f t="shared" si="35"/>
        <v>0</v>
      </c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24"/>
      <c r="AJ217" s="24"/>
      <c r="AK217" s="24"/>
    </row>
    <row r="218" s="2" customFormat="1" ht="14.25" spans="1:37">
      <c r="A218" s="24">
        <v>214</v>
      </c>
      <c r="B218" s="14"/>
      <c r="C218" s="749" t="s">
        <v>702</v>
      </c>
      <c r="D218" s="749" t="s">
        <v>703</v>
      </c>
      <c r="E218" s="14"/>
      <c r="F218" s="192"/>
      <c r="G218" s="24"/>
      <c r="H218" s="14"/>
      <c r="I218" s="13">
        <v>1.01</v>
      </c>
      <c r="J218" s="14"/>
      <c r="K218" s="14"/>
      <c r="L218" s="547">
        <v>2630</v>
      </c>
      <c r="M218" s="72">
        <v>0.7561</v>
      </c>
      <c r="N218" s="72">
        <f t="shared" si="27"/>
        <v>1988.543</v>
      </c>
      <c r="O218" s="72">
        <v>2580</v>
      </c>
      <c r="P218" s="72">
        <f t="shared" si="28"/>
        <v>0.7561</v>
      </c>
      <c r="Q218" s="72">
        <f t="shared" si="29"/>
        <v>1950.738</v>
      </c>
      <c r="R218" s="72">
        <f t="shared" si="30"/>
        <v>0</v>
      </c>
      <c r="S218" s="72">
        <f t="shared" si="31"/>
        <v>0.7561</v>
      </c>
      <c r="T218" s="72">
        <f t="shared" si="32"/>
        <v>0</v>
      </c>
      <c r="U218" s="72">
        <f t="shared" si="33"/>
        <v>-50</v>
      </c>
      <c r="V218" s="72">
        <f t="shared" si="34"/>
        <v>0.7561</v>
      </c>
      <c r="W218" s="72">
        <f t="shared" si="35"/>
        <v>-37.8049999999998</v>
      </c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24" t="s">
        <v>315</v>
      </c>
      <c r="AJ218" s="24"/>
      <c r="AK218" s="24" t="s">
        <v>302</v>
      </c>
    </row>
    <row r="219" s="2" customFormat="1" ht="14.25" spans="1:37">
      <c r="A219" s="24">
        <v>215</v>
      </c>
      <c r="B219" s="14"/>
      <c r="C219" s="749" t="s">
        <v>704</v>
      </c>
      <c r="D219" s="749" t="s">
        <v>705</v>
      </c>
      <c r="E219" s="14"/>
      <c r="F219" s="192"/>
      <c r="G219" s="24"/>
      <c r="H219" s="14"/>
      <c r="I219" s="13">
        <v>1.01</v>
      </c>
      <c r="J219" s="14"/>
      <c r="K219" s="14"/>
      <c r="L219" s="547">
        <v>1515</v>
      </c>
      <c r="M219" s="72">
        <v>0.6701</v>
      </c>
      <c r="N219" s="72">
        <f t="shared" si="27"/>
        <v>1015.2015</v>
      </c>
      <c r="O219" s="72">
        <v>1465</v>
      </c>
      <c r="P219" s="72">
        <f t="shared" si="28"/>
        <v>0.6701</v>
      </c>
      <c r="Q219" s="72">
        <f t="shared" si="29"/>
        <v>981.6965</v>
      </c>
      <c r="R219" s="72">
        <f t="shared" si="30"/>
        <v>0</v>
      </c>
      <c r="S219" s="72">
        <f t="shared" si="31"/>
        <v>0.6701</v>
      </c>
      <c r="T219" s="72">
        <f t="shared" si="32"/>
        <v>0</v>
      </c>
      <c r="U219" s="72">
        <f t="shared" si="33"/>
        <v>-50</v>
      </c>
      <c r="V219" s="72">
        <f t="shared" si="34"/>
        <v>0.6701</v>
      </c>
      <c r="W219" s="72">
        <f t="shared" si="35"/>
        <v>-33.505</v>
      </c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24" t="s">
        <v>315</v>
      </c>
      <c r="AJ219" s="24"/>
      <c r="AK219" s="24" t="s">
        <v>302</v>
      </c>
    </row>
    <row r="220" s="2" customFormat="1" ht="14.25" spans="1:37">
      <c r="A220" s="24">
        <v>216</v>
      </c>
      <c r="B220" s="14"/>
      <c r="C220" s="749" t="s">
        <v>706</v>
      </c>
      <c r="D220" s="749" t="s">
        <v>707</v>
      </c>
      <c r="E220" s="14"/>
      <c r="F220" s="192"/>
      <c r="G220" s="24"/>
      <c r="H220" s="14"/>
      <c r="I220" s="13">
        <v>1.01</v>
      </c>
      <c r="J220" s="14"/>
      <c r="K220" s="14"/>
      <c r="L220" s="547">
        <v>600</v>
      </c>
      <c r="M220" s="72">
        <v>0.6094</v>
      </c>
      <c r="N220" s="72">
        <f t="shared" si="27"/>
        <v>365.64</v>
      </c>
      <c r="O220" s="72">
        <v>600</v>
      </c>
      <c r="P220" s="72">
        <f t="shared" si="28"/>
        <v>0.6094</v>
      </c>
      <c r="Q220" s="72">
        <f t="shared" si="29"/>
        <v>365.64</v>
      </c>
      <c r="R220" s="72">
        <f t="shared" si="30"/>
        <v>0</v>
      </c>
      <c r="S220" s="72">
        <f t="shared" si="31"/>
        <v>0.6094</v>
      </c>
      <c r="T220" s="72">
        <f t="shared" si="32"/>
        <v>0</v>
      </c>
      <c r="U220" s="72">
        <f t="shared" si="33"/>
        <v>0</v>
      </c>
      <c r="V220" s="72">
        <f t="shared" si="34"/>
        <v>0.6094</v>
      </c>
      <c r="W220" s="72">
        <f t="shared" si="35"/>
        <v>0</v>
      </c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24"/>
      <c r="AJ220" s="24"/>
      <c r="AK220" s="24"/>
    </row>
    <row r="221" s="2" customFormat="1" ht="14.25" spans="1:37">
      <c r="A221" s="24">
        <v>217</v>
      </c>
      <c r="B221" s="14"/>
      <c r="C221" s="749" t="s">
        <v>708</v>
      </c>
      <c r="D221" s="749" t="s">
        <v>709</v>
      </c>
      <c r="E221" s="14"/>
      <c r="F221" s="192"/>
      <c r="G221" s="24"/>
      <c r="H221" s="14"/>
      <c r="I221" s="13">
        <v>1.01</v>
      </c>
      <c r="J221" s="14"/>
      <c r="K221" s="14"/>
      <c r="L221" s="547">
        <v>8769</v>
      </c>
      <c r="M221" s="72">
        <v>0.1196</v>
      </c>
      <c r="N221" s="72">
        <f t="shared" si="27"/>
        <v>1048.7724</v>
      </c>
      <c r="O221" s="72">
        <v>8769</v>
      </c>
      <c r="P221" s="72">
        <f t="shared" si="28"/>
        <v>0.1196</v>
      </c>
      <c r="Q221" s="72">
        <f t="shared" si="29"/>
        <v>1048.7724</v>
      </c>
      <c r="R221" s="72">
        <f t="shared" si="30"/>
        <v>0</v>
      </c>
      <c r="S221" s="72">
        <f t="shared" si="31"/>
        <v>0.1196</v>
      </c>
      <c r="T221" s="72">
        <f t="shared" si="32"/>
        <v>0</v>
      </c>
      <c r="U221" s="72">
        <f t="shared" si="33"/>
        <v>0</v>
      </c>
      <c r="V221" s="72">
        <f t="shared" si="34"/>
        <v>0.1196</v>
      </c>
      <c r="W221" s="72">
        <f t="shared" si="35"/>
        <v>0</v>
      </c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24"/>
      <c r="AJ221" s="24"/>
      <c r="AK221" s="24"/>
    </row>
    <row r="222" s="2" customFormat="1" ht="14.25" spans="1:37">
      <c r="A222" s="24">
        <v>218</v>
      </c>
      <c r="B222" s="14"/>
      <c r="C222" s="749" t="s">
        <v>710</v>
      </c>
      <c r="D222" s="749" t="s">
        <v>711</v>
      </c>
      <c r="E222" s="14"/>
      <c r="F222" s="192"/>
      <c r="G222" s="24"/>
      <c r="H222" s="14"/>
      <c r="I222" s="13">
        <v>1.01</v>
      </c>
      <c r="J222" s="14"/>
      <c r="K222" s="14"/>
      <c r="L222" s="547">
        <v>30000</v>
      </c>
      <c r="M222" s="72">
        <v>0.0635</v>
      </c>
      <c r="N222" s="72">
        <f t="shared" si="27"/>
        <v>1905</v>
      </c>
      <c r="O222" s="72">
        <v>20000</v>
      </c>
      <c r="P222" s="72">
        <f t="shared" si="28"/>
        <v>0.0635</v>
      </c>
      <c r="Q222" s="72">
        <f t="shared" si="29"/>
        <v>1270</v>
      </c>
      <c r="R222" s="72">
        <f t="shared" si="30"/>
        <v>0</v>
      </c>
      <c r="S222" s="72">
        <f t="shared" si="31"/>
        <v>0.0635</v>
      </c>
      <c r="T222" s="72">
        <f t="shared" si="32"/>
        <v>0</v>
      </c>
      <c r="U222" s="72">
        <f t="shared" si="33"/>
        <v>-10000</v>
      </c>
      <c r="V222" s="72">
        <f t="shared" si="34"/>
        <v>0.0635</v>
      </c>
      <c r="W222" s="72">
        <f t="shared" si="35"/>
        <v>-635</v>
      </c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24" t="s">
        <v>315</v>
      </c>
      <c r="AJ222" s="24"/>
      <c r="AK222" s="24" t="s">
        <v>302</v>
      </c>
    </row>
    <row r="223" s="2" customFormat="1" ht="14.25" spans="1:37">
      <c r="A223" s="24">
        <v>219</v>
      </c>
      <c r="B223" s="14"/>
      <c r="C223" s="749" t="s">
        <v>712</v>
      </c>
      <c r="D223" s="749" t="s">
        <v>713</v>
      </c>
      <c r="E223" s="14"/>
      <c r="F223" s="192"/>
      <c r="G223" s="24"/>
      <c r="H223" s="14"/>
      <c r="I223" s="13">
        <v>1.01</v>
      </c>
      <c r="J223" s="14"/>
      <c r="K223" s="14"/>
      <c r="L223" s="547">
        <v>20000</v>
      </c>
      <c r="M223" s="72">
        <v>0.0621</v>
      </c>
      <c r="N223" s="72">
        <f t="shared" si="27"/>
        <v>1242</v>
      </c>
      <c r="O223" s="72">
        <v>20000</v>
      </c>
      <c r="P223" s="72">
        <f t="shared" si="28"/>
        <v>0.0621</v>
      </c>
      <c r="Q223" s="72">
        <f t="shared" si="29"/>
        <v>1242</v>
      </c>
      <c r="R223" s="72">
        <f t="shared" si="30"/>
        <v>0</v>
      </c>
      <c r="S223" s="72">
        <f t="shared" si="31"/>
        <v>0.0621</v>
      </c>
      <c r="T223" s="72">
        <f t="shared" si="32"/>
        <v>0</v>
      </c>
      <c r="U223" s="72">
        <f t="shared" si="33"/>
        <v>0</v>
      </c>
      <c r="V223" s="72">
        <f t="shared" si="34"/>
        <v>0.0621</v>
      </c>
      <c r="W223" s="72">
        <f t="shared" si="35"/>
        <v>0</v>
      </c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24"/>
      <c r="AJ223" s="24"/>
      <c r="AK223" s="24"/>
    </row>
    <row r="224" s="2" customFormat="1" ht="14.25" spans="1:37">
      <c r="A224" s="24">
        <v>220</v>
      </c>
      <c r="B224" s="14"/>
      <c r="C224" s="749" t="s">
        <v>714</v>
      </c>
      <c r="D224" s="749" t="s">
        <v>715</v>
      </c>
      <c r="E224" s="14"/>
      <c r="F224" s="192"/>
      <c r="G224" s="24"/>
      <c r="H224" s="14"/>
      <c r="I224" s="13">
        <v>1.01</v>
      </c>
      <c r="J224" s="14"/>
      <c r="K224" s="14"/>
      <c r="L224" s="547">
        <v>40</v>
      </c>
      <c r="M224" s="72">
        <v>7.0723</v>
      </c>
      <c r="N224" s="72">
        <f t="shared" si="27"/>
        <v>282.892</v>
      </c>
      <c r="O224" s="72">
        <v>40</v>
      </c>
      <c r="P224" s="72">
        <f t="shared" si="28"/>
        <v>7.0723</v>
      </c>
      <c r="Q224" s="72">
        <f t="shared" si="29"/>
        <v>282.892</v>
      </c>
      <c r="R224" s="72">
        <f t="shared" si="30"/>
        <v>0</v>
      </c>
      <c r="S224" s="72">
        <f t="shared" si="31"/>
        <v>7.0723</v>
      </c>
      <c r="T224" s="72">
        <f t="shared" si="32"/>
        <v>0</v>
      </c>
      <c r="U224" s="72">
        <f t="shared" si="33"/>
        <v>0</v>
      </c>
      <c r="V224" s="72">
        <f t="shared" si="34"/>
        <v>7.0723</v>
      </c>
      <c r="W224" s="72">
        <f t="shared" si="35"/>
        <v>0</v>
      </c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24"/>
      <c r="AJ224" s="24"/>
      <c r="AK224" s="24"/>
    </row>
    <row r="225" s="2" customFormat="1" ht="14.25" spans="1:37">
      <c r="A225" s="24">
        <v>221</v>
      </c>
      <c r="B225" s="14"/>
      <c r="C225" s="749" t="s">
        <v>716</v>
      </c>
      <c r="D225" s="749" t="s">
        <v>717</v>
      </c>
      <c r="E225" s="14"/>
      <c r="F225" s="192"/>
      <c r="G225" s="24"/>
      <c r="H225" s="14"/>
      <c r="I225" s="13">
        <v>1.01</v>
      </c>
      <c r="J225" s="14"/>
      <c r="K225" s="14"/>
      <c r="L225" s="547">
        <v>40</v>
      </c>
      <c r="M225" s="72">
        <v>6.6553</v>
      </c>
      <c r="N225" s="72">
        <f t="shared" si="27"/>
        <v>266.212</v>
      </c>
      <c r="O225" s="72">
        <v>30</v>
      </c>
      <c r="P225" s="72">
        <f t="shared" si="28"/>
        <v>6.6553</v>
      </c>
      <c r="Q225" s="72">
        <f t="shared" si="29"/>
        <v>199.659</v>
      </c>
      <c r="R225" s="72">
        <f t="shared" si="30"/>
        <v>0</v>
      </c>
      <c r="S225" s="72">
        <f t="shared" si="31"/>
        <v>6.6553</v>
      </c>
      <c r="T225" s="72">
        <f t="shared" si="32"/>
        <v>0</v>
      </c>
      <c r="U225" s="72">
        <f t="shared" si="33"/>
        <v>-10</v>
      </c>
      <c r="V225" s="72">
        <f t="shared" si="34"/>
        <v>6.6553</v>
      </c>
      <c r="W225" s="72">
        <f t="shared" si="35"/>
        <v>-66.553</v>
      </c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24" t="s">
        <v>315</v>
      </c>
      <c r="AJ225" s="24"/>
      <c r="AK225" s="24" t="s">
        <v>302</v>
      </c>
    </row>
    <row r="226" s="2" customFormat="1" ht="14.25" spans="1:37">
      <c r="A226" s="24">
        <v>222</v>
      </c>
      <c r="B226" s="14"/>
      <c r="C226" s="749" t="s">
        <v>718</v>
      </c>
      <c r="D226" s="749" t="s">
        <v>719</v>
      </c>
      <c r="E226" s="14"/>
      <c r="F226" s="192"/>
      <c r="G226" s="24"/>
      <c r="H226" s="14"/>
      <c r="I226" s="13">
        <v>1.01</v>
      </c>
      <c r="J226" s="14"/>
      <c r="K226" s="14"/>
      <c r="L226" s="547">
        <v>10.9</v>
      </c>
      <c r="M226" s="72">
        <v>7.133</v>
      </c>
      <c r="N226" s="72">
        <f t="shared" si="27"/>
        <v>77.7497</v>
      </c>
      <c r="O226" s="72">
        <v>10.9</v>
      </c>
      <c r="P226" s="72">
        <f t="shared" si="28"/>
        <v>7.133</v>
      </c>
      <c r="Q226" s="72">
        <f t="shared" si="29"/>
        <v>77.7497</v>
      </c>
      <c r="R226" s="72">
        <f t="shared" si="30"/>
        <v>0</v>
      </c>
      <c r="S226" s="72">
        <f t="shared" si="31"/>
        <v>7.133</v>
      </c>
      <c r="T226" s="72">
        <f t="shared" si="32"/>
        <v>0</v>
      </c>
      <c r="U226" s="72">
        <f t="shared" si="33"/>
        <v>0</v>
      </c>
      <c r="V226" s="72">
        <f t="shared" si="34"/>
        <v>7.133</v>
      </c>
      <c r="W226" s="72">
        <f t="shared" si="35"/>
        <v>0</v>
      </c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24"/>
      <c r="AJ226" s="24"/>
      <c r="AK226" s="24"/>
    </row>
    <row r="227" s="2" customFormat="1" ht="14.25" spans="1:37">
      <c r="A227" s="24">
        <v>223</v>
      </c>
      <c r="B227" s="14"/>
      <c r="C227" s="749" t="s">
        <v>720</v>
      </c>
      <c r="D227" s="749" t="s">
        <v>721</v>
      </c>
      <c r="E227" s="14"/>
      <c r="F227" s="192"/>
      <c r="G227" s="24"/>
      <c r="H227" s="14"/>
      <c r="I227" s="13">
        <v>1.01</v>
      </c>
      <c r="J227" s="14"/>
      <c r="K227" s="14"/>
      <c r="L227" s="547">
        <v>4</v>
      </c>
      <c r="M227" s="72">
        <v>1.3025</v>
      </c>
      <c r="N227" s="72">
        <f t="shared" si="27"/>
        <v>5.21</v>
      </c>
      <c r="O227" s="72">
        <v>4</v>
      </c>
      <c r="P227" s="72">
        <f t="shared" si="28"/>
        <v>1.3025</v>
      </c>
      <c r="Q227" s="72">
        <f t="shared" si="29"/>
        <v>5.21</v>
      </c>
      <c r="R227" s="72">
        <f t="shared" si="30"/>
        <v>0</v>
      </c>
      <c r="S227" s="72">
        <f t="shared" si="31"/>
        <v>1.3025</v>
      </c>
      <c r="T227" s="72">
        <f t="shared" si="32"/>
        <v>0</v>
      </c>
      <c r="U227" s="72">
        <f t="shared" si="33"/>
        <v>0</v>
      </c>
      <c r="V227" s="72">
        <f t="shared" si="34"/>
        <v>1.3025</v>
      </c>
      <c r="W227" s="72">
        <f t="shared" si="35"/>
        <v>0</v>
      </c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24"/>
      <c r="AJ227" s="24"/>
      <c r="AK227" s="24"/>
    </row>
    <row r="228" s="2" customFormat="1" ht="14.25" spans="1:37">
      <c r="A228" s="24">
        <v>224</v>
      </c>
      <c r="B228" s="14"/>
      <c r="C228" s="749" t="s">
        <v>722</v>
      </c>
      <c r="D228" s="749" t="s">
        <v>723</v>
      </c>
      <c r="E228" s="14"/>
      <c r="F228" s="192"/>
      <c r="G228" s="24"/>
      <c r="H228" s="14"/>
      <c r="I228" s="13">
        <v>1.01</v>
      </c>
      <c r="J228" s="14"/>
      <c r="K228" s="14"/>
      <c r="L228" s="547">
        <v>2</v>
      </c>
      <c r="M228" s="72">
        <v>55.215</v>
      </c>
      <c r="N228" s="72">
        <f t="shared" si="27"/>
        <v>110.43</v>
      </c>
      <c r="O228" s="72">
        <v>2</v>
      </c>
      <c r="P228" s="72">
        <f t="shared" si="28"/>
        <v>55.215</v>
      </c>
      <c r="Q228" s="72">
        <f t="shared" si="29"/>
        <v>110.43</v>
      </c>
      <c r="R228" s="72">
        <f t="shared" si="30"/>
        <v>0</v>
      </c>
      <c r="S228" s="72">
        <f t="shared" si="31"/>
        <v>55.215</v>
      </c>
      <c r="T228" s="72">
        <f t="shared" si="32"/>
        <v>0</v>
      </c>
      <c r="U228" s="72">
        <f t="shared" si="33"/>
        <v>0</v>
      </c>
      <c r="V228" s="72">
        <f t="shared" si="34"/>
        <v>55.215</v>
      </c>
      <c r="W228" s="72">
        <f t="shared" si="35"/>
        <v>0</v>
      </c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24"/>
      <c r="AJ228" s="24"/>
      <c r="AK228" s="24"/>
    </row>
    <row r="229" s="2" customFormat="1" ht="14.25" spans="1:37">
      <c r="A229" s="24">
        <v>225</v>
      </c>
      <c r="B229" s="14"/>
      <c r="C229" s="749" t="s">
        <v>724</v>
      </c>
      <c r="D229" s="749" t="s">
        <v>725</v>
      </c>
      <c r="E229" s="14"/>
      <c r="F229" s="192"/>
      <c r="G229" s="24"/>
      <c r="H229" s="14"/>
      <c r="I229" s="13">
        <v>1.01</v>
      </c>
      <c r="J229" s="14"/>
      <c r="K229" s="14"/>
      <c r="L229" s="547">
        <v>200</v>
      </c>
      <c r="M229" s="72">
        <v>0.25</v>
      </c>
      <c r="N229" s="72">
        <f t="shared" si="27"/>
        <v>50</v>
      </c>
      <c r="O229" s="72">
        <v>200</v>
      </c>
      <c r="P229" s="72">
        <f t="shared" si="28"/>
        <v>0.25</v>
      </c>
      <c r="Q229" s="72">
        <f t="shared" si="29"/>
        <v>50</v>
      </c>
      <c r="R229" s="72">
        <f t="shared" si="30"/>
        <v>0</v>
      </c>
      <c r="S229" s="72">
        <f t="shared" si="31"/>
        <v>0.25</v>
      </c>
      <c r="T229" s="72">
        <f t="shared" si="32"/>
        <v>0</v>
      </c>
      <c r="U229" s="72">
        <f t="shared" si="33"/>
        <v>0</v>
      </c>
      <c r="V229" s="72">
        <f t="shared" si="34"/>
        <v>0.25</v>
      </c>
      <c r="W229" s="72">
        <f t="shared" si="35"/>
        <v>0</v>
      </c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24"/>
      <c r="AJ229" s="24"/>
      <c r="AK229" s="24"/>
    </row>
    <row r="230" s="2" customFormat="1" ht="14.25" spans="1:37">
      <c r="A230" s="24">
        <v>226</v>
      </c>
      <c r="B230" s="14"/>
      <c r="C230" s="749" t="s">
        <v>726</v>
      </c>
      <c r="D230" s="749" t="s">
        <v>727</v>
      </c>
      <c r="E230" s="14"/>
      <c r="F230" s="192"/>
      <c r="G230" s="24"/>
      <c r="H230" s="14"/>
      <c r="I230" s="13">
        <v>1.01</v>
      </c>
      <c r="J230" s="14"/>
      <c r="K230" s="14"/>
      <c r="L230" s="547">
        <v>2500</v>
      </c>
      <c r="M230" s="72">
        <v>0.0129</v>
      </c>
      <c r="N230" s="72">
        <f t="shared" si="27"/>
        <v>32.25</v>
      </c>
      <c r="O230" s="72">
        <v>2500</v>
      </c>
      <c r="P230" s="72">
        <f t="shared" si="28"/>
        <v>0.0129</v>
      </c>
      <c r="Q230" s="72">
        <f t="shared" si="29"/>
        <v>32.25</v>
      </c>
      <c r="R230" s="72">
        <f t="shared" si="30"/>
        <v>0</v>
      </c>
      <c r="S230" s="72">
        <f t="shared" si="31"/>
        <v>0.0129</v>
      </c>
      <c r="T230" s="72">
        <f t="shared" si="32"/>
        <v>0</v>
      </c>
      <c r="U230" s="72">
        <f t="shared" si="33"/>
        <v>0</v>
      </c>
      <c r="V230" s="72">
        <f t="shared" si="34"/>
        <v>0.0129</v>
      </c>
      <c r="W230" s="72">
        <f t="shared" si="35"/>
        <v>0</v>
      </c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24"/>
      <c r="AJ230" s="24"/>
      <c r="AK230" s="24"/>
    </row>
    <row r="231" s="2" customFormat="1" ht="14.25" spans="1:37">
      <c r="A231" s="24">
        <v>227</v>
      </c>
      <c r="B231" s="14"/>
      <c r="C231" s="749" t="s">
        <v>728</v>
      </c>
      <c r="D231" s="749" t="s">
        <v>729</v>
      </c>
      <c r="E231" s="14"/>
      <c r="F231" s="192"/>
      <c r="G231" s="24"/>
      <c r="H231" s="14"/>
      <c r="I231" s="13">
        <v>1.01</v>
      </c>
      <c r="J231" s="14"/>
      <c r="K231" s="14"/>
      <c r="L231" s="547">
        <v>600</v>
      </c>
      <c r="M231" s="72">
        <v>2.6123</v>
      </c>
      <c r="N231" s="72">
        <f t="shared" si="27"/>
        <v>1567.38</v>
      </c>
      <c r="O231" s="72">
        <v>600</v>
      </c>
      <c r="P231" s="72">
        <f t="shared" si="28"/>
        <v>2.6123</v>
      </c>
      <c r="Q231" s="72">
        <f t="shared" si="29"/>
        <v>1567.38</v>
      </c>
      <c r="R231" s="72">
        <f t="shared" si="30"/>
        <v>0</v>
      </c>
      <c r="S231" s="72">
        <f t="shared" si="31"/>
        <v>2.6123</v>
      </c>
      <c r="T231" s="72">
        <f t="shared" si="32"/>
        <v>0</v>
      </c>
      <c r="U231" s="72">
        <f t="shared" si="33"/>
        <v>0</v>
      </c>
      <c r="V231" s="72">
        <f t="shared" si="34"/>
        <v>2.6123</v>
      </c>
      <c r="W231" s="72">
        <f t="shared" si="35"/>
        <v>0</v>
      </c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24"/>
      <c r="AJ231" s="24"/>
      <c r="AK231" s="24"/>
    </row>
    <row r="232" s="2" customFormat="1" ht="14.25" spans="1:37">
      <c r="A232" s="24">
        <v>228</v>
      </c>
      <c r="B232" s="14"/>
      <c r="C232" s="749" t="s">
        <v>730</v>
      </c>
      <c r="D232" s="749" t="s">
        <v>731</v>
      </c>
      <c r="E232" s="14"/>
      <c r="F232" s="192"/>
      <c r="G232" s="24"/>
      <c r="H232" s="14"/>
      <c r="I232" s="13">
        <v>1.01</v>
      </c>
      <c r="J232" s="14"/>
      <c r="K232" s="14"/>
      <c r="L232" s="547">
        <v>87</v>
      </c>
      <c r="M232" s="72">
        <v>42.7266</v>
      </c>
      <c r="N232" s="72">
        <f t="shared" si="27"/>
        <v>3717.2142</v>
      </c>
      <c r="O232" s="72">
        <v>87</v>
      </c>
      <c r="P232" s="72">
        <f t="shared" si="28"/>
        <v>42.7266</v>
      </c>
      <c r="Q232" s="72">
        <f t="shared" si="29"/>
        <v>3717.2142</v>
      </c>
      <c r="R232" s="72">
        <f t="shared" si="30"/>
        <v>0</v>
      </c>
      <c r="S232" s="72">
        <f t="shared" si="31"/>
        <v>42.7266</v>
      </c>
      <c r="T232" s="72">
        <f t="shared" si="32"/>
        <v>0</v>
      </c>
      <c r="U232" s="72">
        <f t="shared" si="33"/>
        <v>0</v>
      </c>
      <c r="V232" s="72">
        <f t="shared" si="34"/>
        <v>42.7266</v>
      </c>
      <c r="W232" s="72">
        <f t="shared" si="35"/>
        <v>0</v>
      </c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513"/>
      <c r="AJ232" s="24"/>
      <c r="AK232" s="24"/>
    </row>
    <row r="233" s="2" customFormat="1" ht="14.25" spans="1:37">
      <c r="A233" s="24">
        <v>229</v>
      </c>
      <c r="B233" s="14"/>
      <c r="C233" s="749" t="s">
        <v>732</v>
      </c>
      <c r="D233" s="749" t="s">
        <v>733</v>
      </c>
      <c r="E233" s="14"/>
      <c r="F233" s="192"/>
      <c r="G233" s="24"/>
      <c r="H233" s="14"/>
      <c r="I233" s="13">
        <v>1.01</v>
      </c>
      <c r="J233" s="14"/>
      <c r="K233" s="14"/>
      <c r="L233" s="547">
        <v>233</v>
      </c>
      <c r="M233" s="72">
        <v>19.4087</v>
      </c>
      <c r="N233" s="72">
        <f t="shared" si="27"/>
        <v>4522.2271</v>
      </c>
      <c r="O233" s="72">
        <v>194</v>
      </c>
      <c r="P233" s="72">
        <f t="shared" si="28"/>
        <v>19.4087</v>
      </c>
      <c r="Q233" s="72">
        <f t="shared" si="29"/>
        <v>3765.2878</v>
      </c>
      <c r="R233" s="72">
        <f t="shared" si="30"/>
        <v>0</v>
      </c>
      <c r="S233" s="72">
        <f t="shared" si="31"/>
        <v>19.4087</v>
      </c>
      <c r="T233" s="72">
        <f t="shared" si="32"/>
        <v>0</v>
      </c>
      <c r="U233" s="72">
        <f t="shared" si="33"/>
        <v>-39</v>
      </c>
      <c r="V233" s="72">
        <f t="shared" si="34"/>
        <v>19.4087</v>
      </c>
      <c r="W233" s="72">
        <f t="shared" si="35"/>
        <v>-756.9393</v>
      </c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24" t="s">
        <v>315</v>
      </c>
      <c r="AJ233" s="24"/>
      <c r="AK233" s="24" t="s">
        <v>302</v>
      </c>
    </row>
    <row r="234" s="2" customFormat="1" ht="14.25" spans="1:37">
      <c r="A234" s="24">
        <v>230</v>
      </c>
      <c r="B234" s="14"/>
      <c r="C234" s="749" t="s">
        <v>734</v>
      </c>
      <c r="D234" s="749" t="s">
        <v>735</v>
      </c>
      <c r="E234" s="14"/>
      <c r="F234" s="192"/>
      <c r="G234" s="24"/>
      <c r="H234" s="14"/>
      <c r="I234" s="13">
        <v>1.01</v>
      </c>
      <c r="J234" s="14"/>
      <c r="K234" s="14"/>
      <c r="L234" s="547">
        <v>3166</v>
      </c>
      <c r="M234" s="72">
        <v>0.1768</v>
      </c>
      <c r="N234" s="72">
        <f t="shared" si="27"/>
        <v>559.7488</v>
      </c>
      <c r="O234" s="72">
        <v>3166</v>
      </c>
      <c r="P234" s="72">
        <f t="shared" si="28"/>
        <v>0.1768</v>
      </c>
      <c r="Q234" s="72">
        <f t="shared" si="29"/>
        <v>559.7488</v>
      </c>
      <c r="R234" s="72">
        <f t="shared" si="30"/>
        <v>0</v>
      </c>
      <c r="S234" s="72">
        <f t="shared" si="31"/>
        <v>0.1768</v>
      </c>
      <c r="T234" s="72">
        <f t="shared" si="32"/>
        <v>0</v>
      </c>
      <c r="U234" s="72">
        <f t="shared" si="33"/>
        <v>0</v>
      </c>
      <c r="V234" s="72">
        <f t="shared" si="34"/>
        <v>0.1768</v>
      </c>
      <c r="W234" s="72">
        <f t="shared" si="35"/>
        <v>0</v>
      </c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24"/>
      <c r="AJ234" s="24"/>
      <c r="AK234" s="24"/>
    </row>
    <row r="235" s="2" customFormat="1" ht="14.25" spans="1:37">
      <c r="A235" s="24">
        <v>231</v>
      </c>
      <c r="B235" s="14"/>
      <c r="C235" s="749" t="s">
        <v>736</v>
      </c>
      <c r="D235" s="749" t="s">
        <v>737</v>
      </c>
      <c r="E235" s="14"/>
      <c r="F235" s="192"/>
      <c r="G235" s="24"/>
      <c r="H235" s="14"/>
      <c r="I235" s="13">
        <v>1.01</v>
      </c>
      <c r="J235" s="14"/>
      <c r="K235" s="14"/>
      <c r="L235" s="547">
        <v>2100</v>
      </c>
      <c r="M235" s="72">
        <v>2.5389</v>
      </c>
      <c r="N235" s="72">
        <f t="shared" si="27"/>
        <v>5331.69</v>
      </c>
      <c r="O235" s="72">
        <v>2100</v>
      </c>
      <c r="P235" s="72">
        <f t="shared" si="28"/>
        <v>2.5389</v>
      </c>
      <c r="Q235" s="72">
        <f t="shared" si="29"/>
        <v>5331.69</v>
      </c>
      <c r="R235" s="72">
        <f t="shared" si="30"/>
        <v>0</v>
      </c>
      <c r="S235" s="72">
        <f t="shared" si="31"/>
        <v>2.5389</v>
      </c>
      <c r="T235" s="72">
        <f t="shared" si="32"/>
        <v>0</v>
      </c>
      <c r="U235" s="72">
        <f t="shared" si="33"/>
        <v>0</v>
      </c>
      <c r="V235" s="72">
        <f t="shared" si="34"/>
        <v>2.5389</v>
      </c>
      <c r="W235" s="72">
        <f t="shared" si="35"/>
        <v>0</v>
      </c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24"/>
      <c r="AJ235" s="24"/>
      <c r="AK235" s="24"/>
    </row>
    <row r="236" s="2" customFormat="1" ht="14.25" spans="1:37">
      <c r="A236" s="24">
        <v>232</v>
      </c>
      <c r="B236" s="14"/>
      <c r="C236" s="749" t="s">
        <v>738</v>
      </c>
      <c r="D236" s="749" t="s">
        <v>739</v>
      </c>
      <c r="E236" s="14"/>
      <c r="F236" s="192"/>
      <c r="G236" s="24"/>
      <c r="H236" s="14"/>
      <c r="I236" s="13">
        <v>1.01</v>
      </c>
      <c r="J236" s="14"/>
      <c r="K236" s="14"/>
      <c r="L236" s="547">
        <v>5</v>
      </c>
      <c r="M236" s="72">
        <v>45.622</v>
      </c>
      <c r="N236" s="72">
        <f t="shared" si="27"/>
        <v>228.11</v>
      </c>
      <c r="O236" s="72">
        <v>5</v>
      </c>
      <c r="P236" s="72">
        <f t="shared" si="28"/>
        <v>45.622</v>
      </c>
      <c r="Q236" s="72">
        <f t="shared" si="29"/>
        <v>228.11</v>
      </c>
      <c r="R236" s="72">
        <f t="shared" si="30"/>
        <v>0</v>
      </c>
      <c r="S236" s="72">
        <f t="shared" si="31"/>
        <v>45.622</v>
      </c>
      <c r="T236" s="72">
        <f t="shared" si="32"/>
        <v>0</v>
      </c>
      <c r="U236" s="72">
        <f t="shared" si="33"/>
        <v>0</v>
      </c>
      <c r="V236" s="72">
        <f t="shared" si="34"/>
        <v>45.622</v>
      </c>
      <c r="W236" s="72">
        <f t="shared" si="35"/>
        <v>0</v>
      </c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24"/>
      <c r="AJ236" s="24"/>
      <c r="AK236" s="24"/>
    </row>
    <row r="237" s="2" customFormat="1" ht="14.25" spans="1:37">
      <c r="A237" s="24">
        <v>233</v>
      </c>
      <c r="B237" s="14"/>
      <c r="C237" s="749" t="s">
        <v>740</v>
      </c>
      <c r="D237" s="749" t="s">
        <v>741</v>
      </c>
      <c r="E237" s="14"/>
      <c r="F237" s="192"/>
      <c r="G237" s="24"/>
      <c r="H237" s="14"/>
      <c r="I237" s="13">
        <v>1.01</v>
      </c>
      <c r="J237" s="14"/>
      <c r="K237" s="14"/>
      <c r="L237" s="547">
        <v>17</v>
      </c>
      <c r="M237" s="72">
        <v>49.3065</v>
      </c>
      <c r="N237" s="72">
        <f t="shared" si="27"/>
        <v>838.2105</v>
      </c>
      <c r="O237" s="72">
        <v>17</v>
      </c>
      <c r="P237" s="72">
        <f t="shared" si="28"/>
        <v>49.3065</v>
      </c>
      <c r="Q237" s="72">
        <f t="shared" si="29"/>
        <v>838.2105</v>
      </c>
      <c r="R237" s="72">
        <f t="shared" si="30"/>
        <v>0</v>
      </c>
      <c r="S237" s="72">
        <f t="shared" si="31"/>
        <v>49.3065</v>
      </c>
      <c r="T237" s="72">
        <f t="shared" si="32"/>
        <v>0</v>
      </c>
      <c r="U237" s="72">
        <f t="shared" si="33"/>
        <v>0</v>
      </c>
      <c r="V237" s="72">
        <f t="shared" si="34"/>
        <v>49.3065</v>
      </c>
      <c r="W237" s="72">
        <f t="shared" si="35"/>
        <v>0</v>
      </c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24"/>
      <c r="AJ237" s="24"/>
      <c r="AK237" s="24"/>
    </row>
    <row r="238" s="2" customFormat="1" ht="14.25" spans="1:37">
      <c r="A238" s="24">
        <v>234</v>
      </c>
      <c r="B238" s="14"/>
      <c r="C238" s="749" t="s">
        <v>742</v>
      </c>
      <c r="D238" s="749" t="s">
        <v>743</v>
      </c>
      <c r="E238" s="14"/>
      <c r="F238" s="192"/>
      <c r="G238" s="24"/>
      <c r="H238" s="14"/>
      <c r="I238" s="13">
        <v>1.01</v>
      </c>
      <c r="J238" s="14"/>
      <c r="K238" s="14"/>
      <c r="L238" s="547">
        <v>29</v>
      </c>
      <c r="M238" s="72">
        <v>48.4521</v>
      </c>
      <c r="N238" s="72">
        <f t="shared" si="27"/>
        <v>1405.1109</v>
      </c>
      <c r="O238" s="72">
        <v>29</v>
      </c>
      <c r="P238" s="72">
        <f t="shared" si="28"/>
        <v>48.4521</v>
      </c>
      <c r="Q238" s="72">
        <f t="shared" si="29"/>
        <v>1405.1109</v>
      </c>
      <c r="R238" s="72">
        <f t="shared" si="30"/>
        <v>0</v>
      </c>
      <c r="S238" s="72">
        <f t="shared" si="31"/>
        <v>48.4521</v>
      </c>
      <c r="T238" s="72">
        <f t="shared" si="32"/>
        <v>0</v>
      </c>
      <c r="U238" s="72">
        <f t="shared" si="33"/>
        <v>0</v>
      </c>
      <c r="V238" s="72">
        <f t="shared" si="34"/>
        <v>48.4521</v>
      </c>
      <c r="W238" s="72">
        <f t="shared" si="35"/>
        <v>0</v>
      </c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24"/>
      <c r="AJ238" s="24"/>
      <c r="AK238" s="24"/>
    </row>
    <row r="239" s="2" customFormat="1" ht="14.25" spans="1:37">
      <c r="A239" s="24">
        <v>235</v>
      </c>
      <c r="B239" s="14"/>
      <c r="C239" s="749" t="s">
        <v>744</v>
      </c>
      <c r="D239" s="749" t="s">
        <v>745</v>
      </c>
      <c r="E239" s="14"/>
      <c r="F239" s="192"/>
      <c r="G239" s="24"/>
      <c r="H239" s="14"/>
      <c r="I239" s="13">
        <v>1.01</v>
      </c>
      <c r="J239" s="14"/>
      <c r="K239" s="14"/>
      <c r="L239" s="547">
        <v>2600</v>
      </c>
      <c r="M239" s="72">
        <v>0.0714</v>
      </c>
      <c r="N239" s="72">
        <f t="shared" si="27"/>
        <v>185.64</v>
      </c>
      <c r="O239" s="72">
        <v>2600</v>
      </c>
      <c r="P239" s="72">
        <f t="shared" si="28"/>
        <v>0.0714</v>
      </c>
      <c r="Q239" s="72">
        <f t="shared" si="29"/>
        <v>185.64</v>
      </c>
      <c r="R239" s="72">
        <f t="shared" si="30"/>
        <v>0</v>
      </c>
      <c r="S239" s="72">
        <f t="shared" si="31"/>
        <v>0.0714</v>
      </c>
      <c r="T239" s="72">
        <f t="shared" si="32"/>
        <v>0</v>
      </c>
      <c r="U239" s="72">
        <f t="shared" si="33"/>
        <v>0</v>
      </c>
      <c r="V239" s="72">
        <f t="shared" si="34"/>
        <v>0.0714</v>
      </c>
      <c r="W239" s="72">
        <f t="shared" si="35"/>
        <v>0</v>
      </c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24"/>
      <c r="AJ239" s="24"/>
      <c r="AK239" s="24"/>
    </row>
    <row r="240" s="2" customFormat="1" ht="14.25" spans="1:37">
      <c r="A240" s="24">
        <v>236</v>
      </c>
      <c r="B240" s="14"/>
      <c r="C240" s="749" t="s">
        <v>746</v>
      </c>
      <c r="D240" s="749" t="s">
        <v>747</v>
      </c>
      <c r="E240" s="14"/>
      <c r="F240" s="192"/>
      <c r="G240" s="24"/>
      <c r="H240" s="14"/>
      <c r="I240" s="13">
        <v>1.01</v>
      </c>
      <c r="J240" s="14"/>
      <c r="K240" s="14"/>
      <c r="L240" s="547">
        <v>1000</v>
      </c>
      <c r="M240" s="72">
        <v>0.246</v>
      </c>
      <c r="N240" s="72">
        <f t="shared" si="27"/>
        <v>246</v>
      </c>
      <c r="O240" s="72">
        <v>1000</v>
      </c>
      <c r="P240" s="72">
        <f t="shared" si="28"/>
        <v>0.246</v>
      </c>
      <c r="Q240" s="72">
        <f t="shared" si="29"/>
        <v>246</v>
      </c>
      <c r="R240" s="72">
        <f t="shared" si="30"/>
        <v>0</v>
      </c>
      <c r="S240" s="72">
        <f t="shared" si="31"/>
        <v>0.246</v>
      </c>
      <c r="T240" s="72">
        <f t="shared" si="32"/>
        <v>0</v>
      </c>
      <c r="U240" s="72">
        <f t="shared" si="33"/>
        <v>0</v>
      </c>
      <c r="V240" s="72">
        <f t="shared" si="34"/>
        <v>0.246</v>
      </c>
      <c r="W240" s="72">
        <f t="shared" si="35"/>
        <v>0</v>
      </c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24"/>
      <c r="AJ240" s="24"/>
      <c r="AK240" s="24"/>
    </row>
    <row r="241" s="2" customFormat="1" ht="14.25" spans="1:37">
      <c r="A241" s="24">
        <v>237</v>
      </c>
      <c r="B241" s="14"/>
      <c r="C241" s="749" t="s">
        <v>748</v>
      </c>
      <c r="D241" s="749" t="s">
        <v>749</v>
      </c>
      <c r="E241" s="14"/>
      <c r="F241" s="192"/>
      <c r="G241" s="24"/>
      <c r="H241" s="14"/>
      <c r="I241" s="13">
        <v>1.01</v>
      </c>
      <c r="J241" s="14"/>
      <c r="K241" s="14"/>
      <c r="L241" s="547">
        <v>673</v>
      </c>
      <c r="M241" s="72">
        <v>1.4047</v>
      </c>
      <c r="N241" s="72">
        <f t="shared" si="27"/>
        <v>945.3631</v>
      </c>
      <c r="O241" s="72">
        <v>500</v>
      </c>
      <c r="P241" s="72">
        <f t="shared" si="28"/>
        <v>1.4047</v>
      </c>
      <c r="Q241" s="72">
        <f t="shared" si="29"/>
        <v>702.35</v>
      </c>
      <c r="R241" s="72">
        <f t="shared" si="30"/>
        <v>0</v>
      </c>
      <c r="S241" s="72">
        <f t="shared" si="31"/>
        <v>1.4047</v>
      </c>
      <c r="T241" s="72">
        <f t="shared" si="32"/>
        <v>0</v>
      </c>
      <c r="U241" s="72">
        <f t="shared" si="33"/>
        <v>-173</v>
      </c>
      <c r="V241" s="72">
        <f t="shared" si="34"/>
        <v>1.4047</v>
      </c>
      <c r="W241" s="72">
        <f t="shared" si="35"/>
        <v>-243.0131</v>
      </c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24" t="s">
        <v>315</v>
      </c>
      <c r="AJ241" s="24"/>
      <c r="AK241" s="24" t="s">
        <v>302</v>
      </c>
    </row>
    <row r="242" s="2" customFormat="1" ht="14.25" spans="1:37">
      <c r="A242" s="24">
        <v>238</v>
      </c>
      <c r="B242" s="14"/>
      <c r="C242" s="749" t="s">
        <v>750</v>
      </c>
      <c r="D242" s="749" t="s">
        <v>751</v>
      </c>
      <c r="E242" s="14"/>
      <c r="F242" s="192"/>
      <c r="G242" s="24"/>
      <c r="H242" s="14"/>
      <c r="I242" s="13">
        <v>1.01</v>
      </c>
      <c r="J242" s="14"/>
      <c r="K242" s="14"/>
      <c r="L242" s="547">
        <v>1500</v>
      </c>
      <c r="M242" s="72">
        <v>0.3465</v>
      </c>
      <c r="N242" s="72">
        <f t="shared" si="27"/>
        <v>519.75</v>
      </c>
      <c r="O242" s="72">
        <v>1500</v>
      </c>
      <c r="P242" s="72">
        <f t="shared" si="28"/>
        <v>0.3465</v>
      </c>
      <c r="Q242" s="72">
        <f t="shared" si="29"/>
        <v>519.75</v>
      </c>
      <c r="R242" s="72">
        <f t="shared" si="30"/>
        <v>0</v>
      </c>
      <c r="S242" s="72">
        <f t="shared" si="31"/>
        <v>0.3465</v>
      </c>
      <c r="T242" s="72">
        <f t="shared" si="32"/>
        <v>0</v>
      </c>
      <c r="U242" s="72">
        <f t="shared" si="33"/>
        <v>0</v>
      </c>
      <c r="V242" s="72">
        <f t="shared" si="34"/>
        <v>0.3465</v>
      </c>
      <c r="W242" s="72">
        <f t="shared" si="35"/>
        <v>0</v>
      </c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24"/>
      <c r="AJ242" s="24"/>
      <c r="AK242" s="24"/>
    </row>
    <row r="243" s="2" customFormat="1" ht="14.25" spans="1:37">
      <c r="A243" s="24">
        <v>239</v>
      </c>
      <c r="B243" s="14"/>
      <c r="C243" s="749" t="s">
        <v>752</v>
      </c>
      <c r="D243" s="749" t="s">
        <v>753</v>
      </c>
      <c r="E243" s="14"/>
      <c r="F243" s="192"/>
      <c r="G243" s="24"/>
      <c r="H243" s="14"/>
      <c r="I243" s="13">
        <v>1.01</v>
      </c>
      <c r="J243" s="14"/>
      <c r="K243" s="14"/>
      <c r="L243" s="547">
        <v>2500</v>
      </c>
      <c r="M243" s="72">
        <v>0.3115</v>
      </c>
      <c r="N243" s="72">
        <f t="shared" si="27"/>
        <v>778.75</v>
      </c>
      <c r="O243" s="72">
        <v>2500</v>
      </c>
      <c r="P243" s="72">
        <f t="shared" si="28"/>
        <v>0.3115</v>
      </c>
      <c r="Q243" s="72">
        <f t="shared" si="29"/>
        <v>778.75</v>
      </c>
      <c r="R243" s="72">
        <f t="shared" si="30"/>
        <v>0</v>
      </c>
      <c r="S243" s="72">
        <f t="shared" si="31"/>
        <v>0.3115</v>
      </c>
      <c r="T243" s="72">
        <f t="shared" si="32"/>
        <v>0</v>
      </c>
      <c r="U243" s="72">
        <f t="shared" si="33"/>
        <v>0</v>
      </c>
      <c r="V243" s="72">
        <f t="shared" si="34"/>
        <v>0.3115</v>
      </c>
      <c r="W243" s="72">
        <f t="shared" si="35"/>
        <v>0</v>
      </c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24"/>
      <c r="AJ243" s="24"/>
      <c r="AK243" s="24"/>
    </row>
    <row r="244" s="2" customFormat="1" ht="14.25" spans="1:37">
      <c r="A244" s="24">
        <v>240</v>
      </c>
      <c r="B244" s="14"/>
      <c r="C244" s="749" t="s">
        <v>754</v>
      </c>
      <c r="D244" s="749" t="s">
        <v>755</v>
      </c>
      <c r="E244" s="14"/>
      <c r="F244" s="192"/>
      <c r="G244" s="24"/>
      <c r="H244" s="14"/>
      <c r="I244" s="13">
        <v>1.01</v>
      </c>
      <c r="J244" s="14"/>
      <c r="K244" s="14"/>
      <c r="L244" s="547">
        <v>1690</v>
      </c>
      <c r="M244" s="72">
        <v>0.3272</v>
      </c>
      <c r="N244" s="72">
        <f t="shared" si="27"/>
        <v>552.968</v>
      </c>
      <c r="O244" s="72">
        <v>1690</v>
      </c>
      <c r="P244" s="72">
        <f t="shared" si="28"/>
        <v>0.3272</v>
      </c>
      <c r="Q244" s="72">
        <f t="shared" si="29"/>
        <v>552.968</v>
      </c>
      <c r="R244" s="72">
        <f t="shared" si="30"/>
        <v>0</v>
      </c>
      <c r="S244" s="72">
        <f t="shared" si="31"/>
        <v>0.3272</v>
      </c>
      <c r="T244" s="72">
        <f t="shared" si="32"/>
        <v>0</v>
      </c>
      <c r="U244" s="72">
        <f t="shared" si="33"/>
        <v>0</v>
      </c>
      <c r="V244" s="72">
        <f t="shared" si="34"/>
        <v>0.3272</v>
      </c>
      <c r="W244" s="72">
        <f t="shared" si="35"/>
        <v>0</v>
      </c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24"/>
      <c r="AJ244" s="24"/>
      <c r="AK244" s="24"/>
    </row>
    <row r="245" s="2" customFormat="1" ht="14.25" spans="1:37">
      <c r="A245" s="24">
        <v>241</v>
      </c>
      <c r="B245" s="14"/>
      <c r="C245" s="749" t="s">
        <v>756</v>
      </c>
      <c r="D245" s="749" t="s">
        <v>757</v>
      </c>
      <c r="E245" s="14"/>
      <c r="F245" s="192"/>
      <c r="G245" s="24"/>
      <c r="H245" s="14"/>
      <c r="I245" s="13">
        <v>1.01</v>
      </c>
      <c r="J245" s="14"/>
      <c r="K245" s="14"/>
      <c r="L245" s="547">
        <v>2000</v>
      </c>
      <c r="M245" s="72">
        <v>0.0036</v>
      </c>
      <c r="N245" s="72">
        <f t="shared" si="27"/>
        <v>7.2</v>
      </c>
      <c r="O245" s="72">
        <v>2000</v>
      </c>
      <c r="P245" s="72">
        <f t="shared" si="28"/>
        <v>0.0036</v>
      </c>
      <c r="Q245" s="72">
        <f t="shared" si="29"/>
        <v>7.2</v>
      </c>
      <c r="R245" s="72">
        <f t="shared" si="30"/>
        <v>0</v>
      </c>
      <c r="S245" s="72">
        <f t="shared" si="31"/>
        <v>0.0036</v>
      </c>
      <c r="T245" s="72">
        <f t="shared" si="32"/>
        <v>0</v>
      </c>
      <c r="U245" s="72">
        <f t="shared" si="33"/>
        <v>0</v>
      </c>
      <c r="V245" s="72">
        <f t="shared" si="34"/>
        <v>0.0036</v>
      </c>
      <c r="W245" s="72">
        <f t="shared" si="35"/>
        <v>0</v>
      </c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24"/>
      <c r="AJ245" s="24"/>
      <c r="AK245" s="24"/>
    </row>
    <row r="246" s="2" customFormat="1" ht="14.25" spans="1:37">
      <c r="A246" s="24">
        <v>242</v>
      </c>
      <c r="B246" s="14"/>
      <c r="C246" s="749" t="s">
        <v>758</v>
      </c>
      <c r="D246" s="749" t="s">
        <v>759</v>
      </c>
      <c r="E246" s="14"/>
      <c r="F246" s="192"/>
      <c r="G246" s="24"/>
      <c r="H246" s="14"/>
      <c r="I246" s="13">
        <v>1.01</v>
      </c>
      <c r="J246" s="14"/>
      <c r="K246" s="14"/>
      <c r="L246" s="547">
        <v>83</v>
      </c>
      <c r="M246" s="72">
        <v>0.3223</v>
      </c>
      <c r="N246" s="72">
        <f t="shared" si="27"/>
        <v>26.7509</v>
      </c>
      <c r="O246" s="72">
        <v>83</v>
      </c>
      <c r="P246" s="72">
        <f t="shared" si="28"/>
        <v>0.3223</v>
      </c>
      <c r="Q246" s="72">
        <f t="shared" si="29"/>
        <v>26.7509</v>
      </c>
      <c r="R246" s="72">
        <f t="shared" si="30"/>
        <v>0</v>
      </c>
      <c r="S246" s="72">
        <f t="shared" si="31"/>
        <v>0.3223</v>
      </c>
      <c r="T246" s="72">
        <f t="shared" si="32"/>
        <v>0</v>
      </c>
      <c r="U246" s="72">
        <f t="shared" si="33"/>
        <v>0</v>
      </c>
      <c r="V246" s="72">
        <f t="shared" si="34"/>
        <v>0.3223</v>
      </c>
      <c r="W246" s="72">
        <f t="shared" si="35"/>
        <v>0</v>
      </c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24"/>
      <c r="AJ246" s="24"/>
      <c r="AK246" s="24"/>
    </row>
    <row r="247" s="2" customFormat="1" ht="14.25" spans="1:37">
      <c r="A247" s="24">
        <v>243</v>
      </c>
      <c r="B247" s="14"/>
      <c r="C247" s="749" t="s">
        <v>760</v>
      </c>
      <c r="D247" s="749" t="s">
        <v>761</v>
      </c>
      <c r="E247" s="14"/>
      <c r="F247" s="192"/>
      <c r="G247" s="24"/>
      <c r="H247" s="14"/>
      <c r="I247" s="13">
        <v>1.01</v>
      </c>
      <c r="J247" s="14"/>
      <c r="K247" s="14"/>
      <c r="L247" s="547">
        <v>3704</v>
      </c>
      <c r="M247" s="72">
        <v>0.05</v>
      </c>
      <c r="N247" s="72">
        <f t="shared" si="27"/>
        <v>185.2</v>
      </c>
      <c r="O247" s="72">
        <v>3704</v>
      </c>
      <c r="P247" s="72">
        <f t="shared" si="28"/>
        <v>0.05</v>
      </c>
      <c r="Q247" s="72">
        <f t="shared" si="29"/>
        <v>185.2</v>
      </c>
      <c r="R247" s="72">
        <f t="shared" si="30"/>
        <v>0</v>
      </c>
      <c r="S247" s="72">
        <f t="shared" si="31"/>
        <v>0.05</v>
      </c>
      <c r="T247" s="72">
        <f t="shared" si="32"/>
        <v>0</v>
      </c>
      <c r="U247" s="72">
        <f t="shared" si="33"/>
        <v>0</v>
      </c>
      <c r="V247" s="72">
        <f t="shared" si="34"/>
        <v>0.05</v>
      </c>
      <c r="W247" s="72">
        <f t="shared" si="35"/>
        <v>0</v>
      </c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24"/>
      <c r="AJ247" s="24"/>
      <c r="AK247" s="24"/>
    </row>
    <row r="248" s="2" customFormat="1" ht="14.25" spans="1:37">
      <c r="A248" s="24">
        <v>244</v>
      </c>
      <c r="B248" s="14"/>
      <c r="C248" s="749" t="s">
        <v>762</v>
      </c>
      <c r="D248" s="749" t="s">
        <v>763</v>
      </c>
      <c r="E248" s="14"/>
      <c r="F248" s="192"/>
      <c r="G248" s="24"/>
      <c r="H248" s="14"/>
      <c r="I248" s="13">
        <v>1.01</v>
      </c>
      <c r="J248" s="14"/>
      <c r="K248" s="14"/>
      <c r="L248" s="547">
        <v>23500</v>
      </c>
      <c r="M248" s="72">
        <v>0.2743</v>
      </c>
      <c r="N248" s="72">
        <f t="shared" si="27"/>
        <v>6446.05</v>
      </c>
      <c r="O248" s="72">
        <v>23500</v>
      </c>
      <c r="P248" s="72">
        <f t="shared" si="28"/>
        <v>0.2743</v>
      </c>
      <c r="Q248" s="72">
        <f t="shared" si="29"/>
        <v>6446.05</v>
      </c>
      <c r="R248" s="72">
        <f t="shared" si="30"/>
        <v>0</v>
      </c>
      <c r="S248" s="72">
        <f t="shared" si="31"/>
        <v>0.2743</v>
      </c>
      <c r="T248" s="72">
        <f t="shared" si="32"/>
        <v>0</v>
      </c>
      <c r="U248" s="72">
        <f t="shared" si="33"/>
        <v>0</v>
      </c>
      <c r="V248" s="72">
        <f t="shared" si="34"/>
        <v>0.2743</v>
      </c>
      <c r="W248" s="72">
        <f t="shared" si="35"/>
        <v>0</v>
      </c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24"/>
      <c r="AJ248" s="24"/>
      <c r="AK248" s="24"/>
    </row>
    <row r="249" s="2" customFormat="1" ht="14.25" spans="1:37">
      <c r="A249" s="24">
        <v>245</v>
      </c>
      <c r="B249" s="14"/>
      <c r="C249" s="749" t="s">
        <v>764</v>
      </c>
      <c r="D249" s="749" t="s">
        <v>765</v>
      </c>
      <c r="E249" s="14"/>
      <c r="F249" s="192"/>
      <c r="G249" s="24"/>
      <c r="H249" s="14"/>
      <c r="I249" s="13">
        <v>1.01</v>
      </c>
      <c r="J249" s="14"/>
      <c r="K249" s="14"/>
      <c r="L249" s="547">
        <v>9130</v>
      </c>
      <c r="M249" s="72">
        <v>0.1006</v>
      </c>
      <c r="N249" s="72">
        <f t="shared" si="27"/>
        <v>918.478</v>
      </c>
      <c r="O249" s="72">
        <v>9130</v>
      </c>
      <c r="P249" s="72">
        <f t="shared" si="28"/>
        <v>0.1006</v>
      </c>
      <c r="Q249" s="72">
        <f t="shared" si="29"/>
        <v>918.478</v>
      </c>
      <c r="R249" s="72">
        <f t="shared" si="30"/>
        <v>0</v>
      </c>
      <c r="S249" s="72">
        <f t="shared" si="31"/>
        <v>0.1006</v>
      </c>
      <c r="T249" s="72">
        <f t="shared" si="32"/>
        <v>0</v>
      </c>
      <c r="U249" s="72">
        <f t="shared" si="33"/>
        <v>0</v>
      </c>
      <c r="V249" s="72">
        <f t="shared" si="34"/>
        <v>0.1006</v>
      </c>
      <c r="W249" s="72">
        <f t="shared" si="35"/>
        <v>0</v>
      </c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24"/>
      <c r="AJ249" s="24"/>
      <c r="AK249" s="24"/>
    </row>
    <row r="250" s="2" customFormat="1" ht="14.25" spans="1:37">
      <c r="A250" s="24">
        <v>246</v>
      </c>
      <c r="B250" s="14"/>
      <c r="C250" s="749" t="s">
        <v>766</v>
      </c>
      <c r="D250" s="749" t="s">
        <v>767</v>
      </c>
      <c r="E250" s="14"/>
      <c r="F250" s="192"/>
      <c r="G250" s="24"/>
      <c r="H250" s="14"/>
      <c r="I250" s="13">
        <v>1.01</v>
      </c>
      <c r="J250" s="14"/>
      <c r="K250" s="14"/>
      <c r="L250" s="547">
        <v>7480</v>
      </c>
      <c r="M250" s="72">
        <v>0.3982</v>
      </c>
      <c r="N250" s="72">
        <f t="shared" si="27"/>
        <v>2978.536</v>
      </c>
      <c r="O250" s="72">
        <v>7480</v>
      </c>
      <c r="P250" s="72">
        <f t="shared" si="28"/>
        <v>0.3982</v>
      </c>
      <c r="Q250" s="72">
        <f t="shared" si="29"/>
        <v>2978.536</v>
      </c>
      <c r="R250" s="72">
        <f t="shared" si="30"/>
        <v>0</v>
      </c>
      <c r="S250" s="72">
        <f t="shared" si="31"/>
        <v>0.3982</v>
      </c>
      <c r="T250" s="72">
        <f t="shared" si="32"/>
        <v>0</v>
      </c>
      <c r="U250" s="72">
        <f t="shared" si="33"/>
        <v>0</v>
      </c>
      <c r="V250" s="72">
        <f t="shared" si="34"/>
        <v>0.3982</v>
      </c>
      <c r="W250" s="72">
        <f t="shared" si="35"/>
        <v>0</v>
      </c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24"/>
      <c r="AJ250" s="24"/>
      <c r="AK250" s="24"/>
    </row>
    <row r="251" s="2" customFormat="1" ht="14.25" spans="1:37">
      <c r="A251" s="24">
        <v>247</v>
      </c>
      <c r="B251" s="14"/>
      <c r="C251" s="749" t="s">
        <v>768</v>
      </c>
      <c r="D251" s="749" t="s">
        <v>769</v>
      </c>
      <c r="E251" s="14"/>
      <c r="F251" s="192"/>
      <c r="G251" s="24"/>
      <c r="H251" s="14"/>
      <c r="I251" s="13">
        <v>1.01</v>
      </c>
      <c r="J251" s="14"/>
      <c r="K251" s="14"/>
      <c r="L251" s="547">
        <v>3630</v>
      </c>
      <c r="M251" s="72">
        <v>0.021</v>
      </c>
      <c r="N251" s="72">
        <f t="shared" si="27"/>
        <v>76.23</v>
      </c>
      <c r="O251" s="72">
        <v>3630</v>
      </c>
      <c r="P251" s="72">
        <f t="shared" si="28"/>
        <v>0.021</v>
      </c>
      <c r="Q251" s="72">
        <f t="shared" si="29"/>
        <v>76.23</v>
      </c>
      <c r="R251" s="72">
        <f t="shared" si="30"/>
        <v>0</v>
      </c>
      <c r="S251" s="72">
        <f t="shared" si="31"/>
        <v>0.021</v>
      </c>
      <c r="T251" s="72">
        <f t="shared" si="32"/>
        <v>0</v>
      </c>
      <c r="U251" s="72">
        <f t="shared" si="33"/>
        <v>0</v>
      </c>
      <c r="V251" s="72">
        <f t="shared" si="34"/>
        <v>0.021</v>
      </c>
      <c r="W251" s="72">
        <f t="shared" si="35"/>
        <v>0</v>
      </c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24"/>
      <c r="AJ251" s="24"/>
      <c r="AK251" s="24"/>
    </row>
    <row r="252" s="2" customFormat="1" ht="14.25" spans="1:37">
      <c r="A252" s="24">
        <v>248</v>
      </c>
      <c r="B252" s="14"/>
      <c r="C252" s="749" t="s">
        <v>770</v>
      </c>
      <c r="D252" s="749" t="s">
        <v>771</v>
      </c>
      <c r="E252" s="14"/>
      <c r="F252" s="192"/>
      <c r="G252" s="24"/>
      <c r="H252" s="14"/>
      <c r="I252" s="13">
        <v>1.01</v>
      </c>
      <c r="J252" s="14"/>
      <c r="K252" s="14"/>
      <c r="L252" s="547">
        <v>200</v>
      </c>
      <c r="M252" s="72">
        <v>0.6</v>
      </c>
      <c r="N252" s="72">
        <f t="shared" si="27"/>
        <v>120</v>
      </c>
      <c r="O252" s="72">
        <v>200</v>
      </c>
      <c r="P252" s="72">
        <f t="shared" si="28"/>
        <v>0.6</v>
      </c>
      <c r="Q252" s="72">
        <f t="shared" si="29"/>
        <v>120</v>
      </c>
      <c r="R252" s="72">
        <f t="shared" si="30"/>
        <v>0</v>
      </c>
      <c r="S252" s="72">
        <f t="shared" si="31"/>
        <v>0.6</v>
      </c>
      <c r="T252" s="72">
        <f t="shared" si="32"/>
        <v>0</v>
      </c>
      <c r="U252" s="72">
        <f t="shared" si="33"/>
        <v>0</v>
      </c>
      <c r="V252" s="72">
        <f t="shared" si="34"/>
        <v>0.6</v>
      </c>
      <c r="W252" s="72">
        <f t="shared" si="35"/>
        <v>0</v>
      </c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24"/>
      <c r="AJ252" s="24"/>
      <c r="AK252" s="24"/>
    </row>
    <row r="253" s="2" customFormat="1" ht="14.25" spans="1:37">
      <c r="A253" s="24">
        <v>249</v>
      </c>
      <c r="B253" s="14"/>
      <c r="C253" s="749" t="s">
        <v>772</v>
      </c>
      <c r="D253" s="749" t="s">
        <v>773</v>
      </c>
      <c r="E253" s="14"/>
      <c r="F253" s="192"/>
      <c r="G253" s="24"/>
      <c r="H253" s="14"/>
      <c r="I253" s="13">
        <v>1.01</v>
      </c>
      <c r="J253" s="14"/>
      <c r="K253" s="14"/>
      <c r="L253" s="547">
        <v>44455</v>
      </c>
      <c r="M253" s="72">
        <v>0.468</v>
      </c>
      <c r="N253" s="72">
        <f t="shared" si="27"/>
        <v>20804.94</v>
      </c>
      <c r="O253" s="72">
        <v>44455</v>
      </c>
      <c r="P253" s="72">
        <f t="shared" si="28"/>
        <v>0.468</v>
      </c>
      <c r="Q253" s="72">
        <f t="shared" si="29"/>
        <v>20804.94</v>
      </c>
      <c r="R253" s="72">
        <f t="shared" si="30"/>
        <v>0</v>
      </c>
      <c r="S253" s="72">
        <f t="shared" si="31"/>
        <v>0.468</v>
      </c>
      <c r="T253" s="72">
        <f t="shared" si="32"/>
        <v>0</v>
      </c>
      <c r="U253" s="72">
        <f t="shared" si="33"/>
        <v>0</v>
      </c>
      <c r="V253" s="72">
        <f t="shared" si="34"/>
        <v>0.468</v>
      </c>
      <c r="W253" s="72">
        <f t="shared" si="35"/>
        <v>0</v>
      </c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24"/>
      <c r="AJ253" s="24"/>
      <c r="AK253" s="24"/>
    </row>
    <row r="254" s="2" customFormat="1" ht="14.25" spans="1:37">
      <c r="A254" s="24">
        <v>250</v>
      </c>
      <c r="B254" s="14"/>
      <c r="C254" s="749" t="s">
        <v>774</v>
      </c>
      <c r="D254" s="749" t="s">
        <v>775</v>
      </c>
      <c r="E254" s="14"/>
      <c r="F254" s="192"/>
      <c r="G254" s="24"/>
      <c r="H254" s="14"/>
      <c r="I254" s="13">
        <v>1.01</v>
      </c>
      <c r="J254" s="14"/>
      <c r="K254" s="14"/>
      <c r="L254" s="547">
        <v>60</v>
      </c>
      <c r="M254" s="72">
        <v>0.408</v>
      </c>
      <c r="N254" s="72">
        <f t="shared" si="27"/>
        <v>24.48</v>
      </c>
      <c r="O254" s="72">
        <v>60</v>
      </c>
      <c r="P254" s="72">
        <f t="shared" si="28"/>
        <v>0.408</v>
      </c>
      <c r="Q254" s="72">
        <f t="shared" si="29"/>
        <v>24.48</v>
      </c>
      <c r="R254" s="72">
        <f t="shared" si="30"/>
        <v>0</v>
      </c>
      <c r="S254" s="72">
        <f t="shared" si="31"/>
        <v>0.408</v>
      </c>
      <c r="T254" s="72">
        <f t="shared" si="32"/>
        <v>0</v>
      </c>
      <c r="U254" s="72">
        <f t="shared" si="33"/>
        <v>0</v>
      </c>
      <c r="V254" s="72">
        <f t="shared" si="34"/>
        <v>0.408</v>
      </c>
      <c r="W254" s="72">
        <f t="shared" si="35"/>
        <v>0</v>
      </c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24"/>
      <c r="AJ254" s="24"/>
      <c r="AK254" s="24"/>
    </row>
    <row r="255" s="2" customFormat="1" ht="14.25" spans="1:37">
      <c r="A255" s="24">
        <v>251</v>
      </c>
      <c r="B255" s="14"/>
      <c r="C255" s="749" t="s">
        <v>776</v>
      </c>
      <c r="D255" s="749" t="s">
        <v>777</v>
      </c>
      <c r="E255" s="14"/>
      <c r="F255" s="192"/>
      <c r="G255" s="24"/>
      <c r="H255" s="14"/>
      <c r="I255" s="13">
        <v>1.01</v>
      </c>
      <c r="J255" s="14"/>
      <c r="K255" s="14"/>
      <c r="L255" s="547">
        <v>12692</v>
      </c>
      <c r="M255" s="72">
        <v>0.8763</v>
      </c>
      <c r="N255" s="72">
        <f t="shared" si="27"/>
        <v>11121.9996</v>
      </c>
      <c r="O255" s="72">
        <v>12692</v>
      </c>
      <c r="P255" s="72">
        <f t="shared" si="28"/>
        <v>0.8763</v>
      </c>
      <c r="Q255" s="72">
        <f t="shared" si="29"/>
        <v>11121.9996</v>
      </c>
      <c r="R255" s="72">
        <f t="shared" si="30"/>
        <v>0</v>
      </c>
      <c r="S255" s="72">
        <f t="shared" si="31"/>
        <v>0.8763</v>
      </c>
      <c r="T255" s="72">
        <f t="shared" si="32"/>
        <v>0</v>
      </c>
      <c r="U255" s="72">
        <f t="shared" si="33"/>
        <v>0</v>
      </c>
      <c r="V255" s="72">
        <f t="shared" si="34"/>
        <v>0.8763</v>
      </c>
      <c r="W255" s="72">
        <f t="shared" si="35"/>
        <v>0</v>
      </c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24"/>
      <c r="AJ255" s="24"/>
      <c r="AK255" s="24"/>
    </row>
    <row r="256" s="2" customFormat="1" ht="14.25" spans="1:37">
      <c r="A256" s="24">
        <v>252</v>
      </c>
      <c r="B256" s="14"/>
      <c r="C256" s="749" t="s">
        <v>778</v>
      </c>
      <c r="D256" s="749" t="s">
        <v>779</v>
      </c>
      <c r="E256" s="14"/>
      <c r="F256" s="192"/>
      <c r="G256" s="24"/>
      <c r="H256" s="14"/>
      <c r="I256" s="13">
        <v>1.01</v>
      </c>
      <c r="J256" s="14"/>
      <c r="K256" s="14"/>
      <c r="L256" s="547">
        <v>200</v>
      </c>
      <c r="M256" s="72">
        <v>5.0685</v>
      </c>
      <c r="N256" s="72">
        <f t="shared" si="27"/>
        <v>1013.7</v>
      </c>
      <c r="O256" s="72">
        <v>200</v>
      </c>
      <c r="P256" s="72">
        <f t="shared" si="28"/>
        <v>5.0685</v>
      </c>
      <c r="Q256" s="72">
        <f t="shared" si="29"/>
        <v>1013.7</v>
      </c>
      <c r="R256" s="72">
        <f t="shared" si="30"/>
        <v>0</v>
      </c>
      <c r="S256" s="72">
        <f t="shared" si="31"/>
        <v>5.0685</v>
      </c>
      <c r="T256" s="72">
        <f t="shared" si="32"/>
        <v>0</v>
      </c>
      <c r="U256" s="72">
        <f t="shared" si="33"/>
        <v>0</v>
      </c>
      <c r="V256" s="72">
        <f t="shared" si="34"/>
        <v>5.0685</v>
      </c>
      <c r="W256" s="72">
        <f t="shared" si="35"/>
        <v>0</v>
      </c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24"/>
      <c r="AJ256" s="24"/>
      <c r="AK256" s="24"/>
    </row>
    <row r="257" s="2" customFormat="1" ht="14.25" spans="1:37">
      <c r="A257" s="24">
        <v>253</v>
      </c>
      <c r="B257" s="14"/>
      <c r="C257" s="749" t="s">
        <v>780</v>
      </c>
      <c r="D257" s="749" t="s">
        <v>781</v>
      </c>
      <c r="E257" s="14"/>
      <c r="F257" s="192"/>
      <c r="G257" s="24"/>
      <c r="H257" s="14"/>
      <c r="I257" s="13">
        <v>1.01</v>
      </c>
      <c r="J257" s="14"/>
      <c r="K257" s="14"/>
      <c r="L257" s="547">
        <v>8</v>
      </c>
      <c r="M257" s="72">
        <v>20.5125</v>
      </c>
      <c r="N257" s="72">
        <f t="shared" si="27"/>
        <v>164.1</v>
      </c>
      <c r="O257" s="72">
        <v>8</v>
      </c>
      <c r="P257" s="72">
        <f t="shared" si="28"/>
        <v>20.5125</v>
      </c>
      <c r="Q257" s="72">
        <f t="shared" si="29"/>
        <v>164.1</v>
      </c>
      <c r="R257" s="72">
        <f t="shared" si="30"/>
        <v>0</v>
      </c>
      <c r="S257" s="72">
        <f t="shared" si="31"/>
        <v>20.5125</v>
      </c>
      <c r="T257" s="72">
        <f t="shared" si="32"/>
        <v>0</v>
      </c>
      <c r="U257" s="72">
        <f t="shared" si="33"/>
        <v>0</v>
      </c>
      <c r="V257" s="72">
        <f t="shared" si="34"/>
        <v>20.5125</v>
      </c>
      <c r="W257" s="72">
        <f t="shared" si="35"/>
        <v>0</v>
      </c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24"/>
      <c r="AJ257" s="24"/>
      <c r="AK257" s="24"/>
    </row>
    <row r="258" s="2" customFormat="1" ht="14.25" spans="1:37">
      <c r="A258" s="24">
        <v>254</v>
      </c>
      <c r="B258" s="14"/>
      <c r="C258" s="749" t="s">
        <v>782</v>
      </c>
      <c r="D258" s="749" t="s">
        <v>783</v>
      </c>
      <c r="E258" s="14"/>
      <c r="F258" s="192"/>
      <c r="G258" s="24"/>
      <c r="H258" s="14"/>
      <c r="I258" s="13">
        <v>1.01</v>
      </c>
      <c r="J258" s="14"/>
      <c r="K258" s="14"/>
      <c r="L258" s="547">
        <v>40</v>
      </c>
      <c r="M258" s="72">
        <v>12.1481</v>
      </c>
      <c r="N258" s="72">
        <f t="shared" si="27"/>
        <v>485.924</v>
      </c>
      <c r="O258" s="72">
        <v>40</v>
      </c>
      <c r="P258" s="72">
        <f t="shared" si="28"/>
        <v>12.1481</v>
      </c>
      <c r="Q258" s="72">
        <f t="shared" si="29"/>
        <v>485.924</v>
      </c>
      <c r="R258" s="72">
        <f t="shared" si="30"/>
        <v>0</v>
      </c>
      <c r="S258" s="72">
        <f t="shared" si="31"/>
        <v>12.1481</v>
      </c>
      <c r="T258" s="72">
        <f t="shared" si="32"/>
        <v>0</v>
      </c>
      <c r="U258" s="72">
        <f t="shared" si="33"/>
        <v>0</v>
      </c>
      <c r="V258" s="72">
        <f t="shared" si="34"/>
        <v>12.1481</v>
      </c>
      <c r="W258" s="72">
        <f t="shared" si="35"/>
        <v>0</v>
      </c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24"/>
      <c r="AJ258" s="24"/>
      <c r="AK258" s="24"/>
    </row>
    <row r="259" s="2" customFormat="1" ht="14.25" spans="1:37">
      <c r="A259" s="24">
        <v>255</v>
      </c>
      <c r="B259" s="14"/>
      <c r="C259" s="749" t="s">
        <v>784</v>
      </c>
      <c r="D259" s="749" t="s">
        <v>785</v>
      </c>
      <c r="E259" s="14"/>
      <c r="F259" s="192"/>
      <c r="G259" s="24"/>
      <c r="H259" s="14"/>
      <c r="I259" s="13">
        <v>1.01</v>
      </c>
      <c r="J259" s="14"/>
      <c r="K259" s="14"/>
      <c r="L259" s="547">
        <v>150</v>
      </c>
      <c r="M259" s="72">
        <v>34.5849</v>
      </c>
      <c r="N259" s="72">
        <f t="shared" si="27"/>
        <v>5187.735</v>
      </c>
      <c r="O259" s="72">
        <v>150</v>
      </c>
      <c r="P259" s="72">
        <f t="shared" si="28"/>
        <v>34.5849</v>
      </c>
      <c r="Q259" s="72">
        <f t="shared" si="29"/>
        <v>5187.735</v>
      </c>
      <c r="R259" s="72">
        <f t="shared" si="30"/>
        <v>0</v>
      </c>
      <c r="S259" s="72">
        <f t="shared" si="31"/>
        <v>34.5849</v>
      </c>
      <c r="T259" s="72">
        <f t="shared" si="32"/>
        <v>0</v>
      </c>
      <c r="U259" s="72">
        <f t="shared" si="33"/>
        <v>0</v>
      </c>
      <c r="V259" s="72">
        <f t="shared" si="34"/>
        <v>34.5849</v>
      </c>
      <c r="W259" s="72">
        <f t="shared" si="35"/>
        <v>0</v>
      </c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24"/>
      <c r="AJ259" s="24"/>
      <c r="AK259" s="24"/>
    </row>
    <row r="260" s="2" customFormat="1" ht="14.25" spans="1:37">
      <c r="A260" s="24">
        <v>256</v>
      </c>
      <c r="B260" s="14"/>
      <c r="C260" s="749" t="s">
        <v>786</v>
      </c>
      <c r="D260" s="749" t="s">
        <v>787</v>
      </c>
      <c r="E260" s="14"/>
      <c r="F260" s="192"/>
      <c r="G260" s="24"/>
      <c r="H260" s="14"/>
      <c r="I260" s="13">
        <v>1.01</v>
      </c>
      <c r="J260" s="14"/>
      <c r="K260" s="14"/>
      <c r="L260" s="547">
        <v>2400</v>
      </c>
      <c r="M260" s="72">
        <v>0.2053</v>
      </c>
      <c r="N260" s="72">
        <f t="shared" si="27"/>
        <v>492.72</v>
      </c>
      <c r="O260" s="72">
        <v>2400</v>
      </c>
      <c r="P260" s="72">
        <f t="shared" si="28"/>
        <v>0.2053</v>
      </c>
      <c r="Q260" s="72">
        <f t="shared" si="29"/>
        <v>492.72</v>
      </c>
      <c r="R260" s="72">
        <f t="shared" si="30"/>
        <v>0</v>
      </c>
      <c r="S260" s="72">
        <f t="shared" si="31"/>
        <v>0.2053</v>
      </c>
      <c r="T260" s="72">
        <f t="shared" si="32"/>
        <v>0</v>
      </c>
      <c r="U260" s="72">
        <f t="shared" si="33"/>
        <v>0</v>
      </c>
      <c r="V260" s="72">
        <f t="shared" si="34"/>
        <v>0.2053</v>
      </c>
      <c r="W260" s="72">
        <f t="shared" si="35"/>
        <v>0</v>
      </c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24"/>
      <c r="AJ260" s="24"/>
      <c r="AK260" s="24"/>
    </row>
    <row r="261" s="2" customFormat="1" ht="14.25" spans="1:37">
      <c r="A261" s="24">
        <v>257</v>
      </c>
      <c r="B261" s="14"/>
      <c r="C261" s="749" t="s">
        <v>788</v>
      </c>
      <c r="D261" s="749" t="s">
        <v>789</v>
      </c>
      <c r="E261" s="14"/>
      <c r="F261" s="192"/>
      <c r="G261" s="24"/>
      <c r="H261" s="14"/>
      <c r="I261" s="13">
        <v>1.01</v>
      </c>
      <c r="J261" s="14"/>
      <c r="K261" s="14"/>
      <c r="L261" s="547">
        <v>7</v>
      </c>
      <c r="M261" s="72">
        <v>7</v>
      </c>
      <c r="N261" s="72">
        <f t="shared" ref="N261:N324" si="36">L261*M261</f>
        <v>49</v>
      </c>
      <c r="O261" s="72">
        <v>7</v>
      </c>
      <c r="P261" s="72">
        <f t="shared" ref="P261:P324" si="37">M261</f>
        <v>7</v>
      </c>
      <c r="Q261" s="72">
        <f t="shared" ref="Q261:Q324" si="38">P261*O261</f>
        <v>49</v>
      </c>
      <c r="R261" s="72">
        <f t="shared" ref="R261:R324" si="39">IF((O261-L261)&gt;0,O261-L261,0)</f>
        <v>0</v>
      </c>
      <c r="S261" s="72">
        <f t="shared" ref="S261:S324" si="40">M261</f>
        <v>7</v>
      </c>
      <c r="T261" s="72">
        <f t="shared" ref="T261:T324" si="41">IF((Q261-N261)&gt;0,Q261-N261,0)</f>
        <v>0</v>
      </c>
      <c r="U261" s="72">
        <f t="shared" ref="U261:U324" si="42">IF((O261-L261)&lt;0,O261-L261,0)</f>
        <v>0</v>
      </c>
      <c r="V261" s="72">
        <f t="shared" ref="V261:V324" si="43">M261</f>
        <v>7</v>
      </c>
      <c r="W261" s="72">
        <f t="shared" ref="W261:W324" si="44">IF((Q261-N261)&lt;0,Q261-N261,0)</f>
        <v>0</v>
      </c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24"/>
      <c r="AJ261" s="24"/>
      <c r="AK261" s="24"/>
    </row>
    <row r="262" s="2" customFormat="1" ht="14.25" spans="1:37">
      <c r="A262" s="24">
        <v>258</v>
      </c>
      <c r="B262" s="14"/>
      <c r="C262" s="749" t="s">
        <v>790</v>
      </c>
      <c r="D262" s="749" t="s">
        <v>791</v>
      </c>
      <c r="E262" s="14"/>
      <c r="F262" s="192"/>
      <c r="G262" s="24"/>
      <c r="H262" s="14"/>
      <c r="I262" s="13">
        <v>1.01</v>
      </c>
      <c r="J262" s="14"/>
      <c r="K262" s="14"/>
      <c r="L262" s="547">
        <v>24</v>
      </c>
      <c r="M262" s="72">
        <v>57.4192</v>
      </c>
      <c r="N262" s="72">
        <f t="shared" si="36"/>
        <v>1378.0608</v>
      </c>
      <c r="O262" s="72">
        <v>24</v>
      </c>
      <c r="P262" s="72">
        <f t="shared" si="37"/>
        <v>57.4192</v>
      </c>
      <c r="Q262" s="72">
        <f t="shared" si="38"/>
        <v>1378.0608</v>
      </c>
      <c r="R262" s="72">
        <f t="shared" si="39"/>
        <v>0</v>
      </c>
      <c r="S262" s="72">
        <f t="shared" si="40"/>
        <v>57.4192</v>
      </c>
      <c r="T262" s="72">
        <f t="shared" si="41"/>
        <v>0</v>
      </c>
      <c r="U262" s="72">
        <f t="shared" si="42"/>
        <v>0</v>
      </c>
      <c r="V262" s="72">
        <f t="shared" si="43"/>
        <v>57.4192</v>
      </c>
      <c r="W262" s="72">
        <f t="shared" si="44"/>
        <v>0</v>
      </c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24"/>
      <c r="AJ262" s="24"/>
      <c r="AK262" s="24"/>
    </row>
    <row r="263" s="2" customFormat="1" ht="14.25" spans="1:37">
      <c r="A263" s="24">
        <v>259</v>
      </c>
      <c r="B263" s="14"/>
      <c r="C263" s="749" t="s">
        <v>792</v>
      </c>
      <c r="D263" s="749" t="s">
        <v>793</v>
      </c>
      <c r="E263" s="14"/>
      <c r="F263" s="192"/>
      <c r="G263" s="24"/>
      <c r="H263" s="14"/>
      <c r="I263" s="13">
        <v>1.01</v>
      </c>
      <c r="J263" s="14"/>
      <c r="K263" s="14"/>
      <c r="L263" s="547">
        <v>1</v>
      </c>
      <c r="M263" s="72">
        <v>181.03</v>
      </c>
      <c r="N263" s="72">
        <f t="shared" si="36"/>
        <v>181.03</v>
      </c>
      <c r="O263" s="72">
        <v>1</v>
      </c>
      <c r="P263" s="72">
        <f t="shared" si="37"/>
        <v>181.03</v>
      </c>
      <c r="Q263" s="72">
        <f t="shared" si="38"/>
        <v>181.03</v>
      </c>
      <c r="R263" s="72">
        <f t="shared" si="39"/>
        <v>0</v>
      </c>
      <c r="S263" s="72">
        <f t="shared" si="40"/>
        <v>181.03</v>
      </c>
      <c r="T263" s="72">
        <f t="shared" si="41"/>
        <v>0</v>
      </c>
      <c r="U263" s="72">
        <f t="shared" si="42"/>
        <v>0</v>
      </c>
      <c r="V263" s="72">
        <f t="shared" si="43"/>
        <v>181.03</v>
      </c>
      <c r="W263" s="72">
        <f t="shared" si="44"/>
        <v>0</v>
      </c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24"/>
      <c r="AJ263" s="24"/>
      <c r="AK263" s="24"/>
    </row>
    <row r="264" s="2" customFormat="1" ht="14.25" spans="1:37">
      <c r="A264" s="24">
        <v>260</v>
      </c>
      <c r="B264" s="14"/>
      <c r="C264" s="749" t="s">
        <v>794</v>
      </c>
      <c r="D264" s="749" t="s">
        <v>795</v>
      </c>
      <c r="E264" s="14"/>
      <c r="F264" s="192"/>
      <c r="G264" s="24"/>
      <c r="H264" s="14"/>
      <c r="I264" s="13">
        <v>1.01</v>
      </c>
      <c r="J264" s="14"/>
      <c r="K264" s="14"/>
      <c r="L264" s="547">
        <v>5</v>
      </c>
      <c r="M264" s="72">
        <v>125.932</v>
      </c>
      <c r="N264" s="72">
        <f t="shared" si="36"/>
        <v>629.66</v>
      </c>
      <c r="O264" s="72">
        <v>5</v>
      </c>
      <c r="P264" s="72">
        <f t="shared" si="37"/>
        <v>125.932</v>
      </c>
      <c r="Q264" s="72">
        <f t="shared" si="38"/>
        <v>629.66</v>
      </c>
      <c r="R264" s="72">
        <f t="shared" si="39"/>
        <v>0</v>
      </c>
      <c r="S264" s="72">
        <f t="shared" si="40"/>
        <v>125.932</v>
      </c>
      <c r="T264" s="72">
        <f t="shared" si="41"/>
        <v>0</v>
      </c>
      <c r="U264" s="72">
        <f t="shared" si="42"/>
        <v>0</v>
      </c>
      <c r="V264" s="72">
        <f t="shared" si="43"/>
        <v>125.932</v>
      </c>
      <c r="W264" s="72">
        <f t="shared" si="44"/>
        <v>0</v>
      </c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24"/>
      <c r="AJ264" s="24"/>
      <c r="AK264" s="24"/>
    </row>
    <row r="265" s="2" customFormat="1" ht="14.25" spans="1:37">
      <c r="A265" s="24">
        <v>261</v>
      </c>
      <c r="B265" s="14"/>
      <c r="C265" s="749" t="s">
        <v>796</v>
      </c>
      <c r="D265" s="749" t="s">
        <v>797</v>
      </c>
      <c r="E265" s="14"/>
      <c r="F265" s="192"/>
      <c r="G265" s="24"/>
      <c r="H265" s="14"/>
      <c r="I265" s="13">
        <v>1.01</v>
      </c>
      <c r="J265" s="14"/>
      <c r="K265" s="14"/>
      <c r="L265" s="547">
        <v>2</v>
      </c>
      <c r="M265" s="72">
        <v>80</v>
      </c>
      <c r="N265" s="72">
        <f t="shared" si="36"/>
        <v>160</v>
      </c>
      <c r="O265" s="72">
        <v>2</v>
      </c>
      <c r="P265" s="72">
        <f t="shared" si="37"/>
        <v>80</v>
      </c>
      <c r="Q265" s="72">
        <f t="shared" si="38"/>
        <v>160</v>
      </c>
      <c r="R265" s="72">
        <f t="shared" si="39"/>
        <v>0</v>
      </c>
      <c r="S265" s="72">
        <f t="shared" si="40"/>
        <v>80</v>
      </c>
      <c r="T265" s="72">
        <f t="shared" si="41"/>
        <v>0</v>
      </c>
      <c r="U265" s="72">
        <f t="shared" si="42"/>
        <v>0</v>
      </c>
      <c r="V265" s="72">
        <f t="shared" si="43"/>
        <v>80</v>
      </c>
      <c r="W265" s="72">
        <f t="shared" si="44"/>
        <v>0</v>
      </c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24"/>
      <c r="AJ265" s="24"/>
      <c r="AK265" s="24"/>
    </row>
    <row r="266" s="2" customFormat="1" ht="14.25" spans="1:37">
      <c r="A266" s="24">
        <v>262</v>
      </c>
      <c r="B266" s="14"/>
      <c r="C266" s="749" t="s">
        <v>798</v>
      </c>
      <c r="D266" s="749" t="s">
        <v>799</v>
      </c>
      <c r="E266" s="14"/>
      <c r="F266" s="192"/>
      <c r="G266" s="24"/>
      <c r="H266" s="14"/>
      <c r="I266" s="13">
        <v>1.01</v>
      </c>
      <c r="J266" s="14"/>
      <c r="K266" s="14"/>
      <c r="L266" s="547">
        <v>23</v>
      </c>
      <c r="M266" s="72">
        <v>246</v>
      </c>
      <c r="N266" s="72">
        <f t="shared" si="36"/>
        <v>5658</v>
      </c>
      <c r="O266" s="72">
        <v>6</v>
      </c>
      <c r="P266" s="72">
        <f t="shared" si="37"/>
        <v>246</v>
      </c>
      <c r="Q266" s="72">
        <f t="shared" si="38"/>
        <v>1476</v>
      </c>
      <c r="R266" s="72">
        <f t="shared" si="39"/>
        <v>0</v>
      </c>
      <c r="S266" s="72">
        <f t="shared" si="40"/>
        <v>246</v>
      </c>
      <c r="T266" s="72">
        <f t="shared" si="41"/>
        <v>0</v>
      </c>
      <c r="U266" s="72">
        <f t="shared" si="42"/>
        <v>-17</v>
      </c>
      <c r="V266" s="72">
        <f t="shared" si="43"/>
        <v>246</v>
      </c>
      <c r="W266" s="72">
        <f t="shared" si="44"/>
        <v>-4182</v>
      </c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24" t="s">
        <v>315</v>
      </c>
      <c r="AJ266" s="24"/>
      <c r="AK266" s="24" t="s">
        <v>302</v>
      </c>
    </row>
    <row r="267" s="2" customFormat="1" ht="14.25" spans="1:37">
      <c r="A267" s="24">
        <v>263</v>
      </c>
      <c r="B267" s="14"/>
      <c r="C267" s="749" t="s">
        <v>800</v>
      </c>
      <c r="D267" s="749" t="s">
        <v>801</v>
      </c>
      <c r="E267" s="14"/>
      <c r="F267" s="192"/>
      <c r="G267" s="24"/>
      <c r="H267" s="14"/>
      <c r="I267" s="13">
        <v>1.01</v>
      </c>
      <c r="J267" s="14"/>
      <c r="K267" s="14"/>
      <c r="L267" s="547">
        <v>35</v>
      </c>
      <c r="M267" s="72">
        <v>41.5598</v>
      </c>
      <c r="N267" s="72">
        <f t="shared" si="36"/>
        <v>1454.593</v>
      </c>
      <c r="O267" s="72">
        <v>35</v>
      </c>
      <c r="P267" s="72">
        <f t="shared" si="37"/>
        <v>41.5598</v>
      </c>
      <c r="Q267" s="72">
        <f t="shared" si="38"/>
        <v>1454.593</v>
      </c>
      <c r="R267" s="72">
        <f t="shared" si="39"/>
        <v>0</v>
      </c>
      <c r="S267" s="72">
        <f t="shared" si="40"/>
        <v>41.5598</v>
      </c>
      <c r="T267" s="72">
        <f t="shared" si="41"/>
        <v>0</v>
      </c>
      <c r="U267" s="72">
        <f t="shared" si="42"/>
        <v>0</v>
      </c>
      <c r="V267" s="72">
        <f t="shared" si="43"/>
        <v>41.5598</v>
      </c>
      <c r="W267" s="72">
        <f t="shared" si="44"/>
        <v>0</v>
      </c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24"/>
      <c r="AJ267" s="24"/>
      <c r="AK267" s="24"/>
    </row>
    <row r="268" s="2" customFormat="1" ht="14.25" spans="1:37">
      <c r="A268" s="24">
        <v>264</v>
      </c>
      <c r="B268" s="14"/>
      <c r="C268" s="749" t="s">
        <v>802</v>
      </c>
      <c r="D268" s="749" t="s">
        <v>803</v>
      </c>
      <c r="E268" s="14"/>
      <c r="F268" s="192"/>
      <c r="G268" s="24"/>
      <c r="H268" s="14"/>
      <c r="I268" s="13">
        <v>1.01</v>
      </c>
      <c r="J268" s="14"/>
      <c r="K268" s="14"/>
      <c r="L268" s="547">
        <v>42</v>
      </c>
      <c r="M268" s="72">
        <v>5.6219</v>
      </c>
      <c r="N268" s="72">
        <f t="shared" si="36"/>
        <v>236.1198</v>
      </c>
      <c r="O268" s="72">
        <v>42</v>
      </c>
      <c r="P268" s="72">
        <f t="shared" si="37"/>
        <v>5.6219</v>
      </c>
      <c r="Q268" s="72">
        <f t="shared" si="38"/>
        <v>236.1198</v>
      </c>
      <c r="R268" s="72">
        <f t="shared" si="39"/>
        <v>0</v>
      </c>
      <c r="S268" s="72">
        <f t="shared" si="40"/>
        <v>5.6219</v>
      </c>
      <c r="T268" s="72">
        <f t="shared" si="41"/>
        <v>0</v>
      </c>
      <c r="U268" s="72">
        <f t="shared" si="42"/>
        <v>0</v>
      </c>
      <c r="V268" s="72">
        <f t="shared" si="43"/>
        <v>5.6219</v>
      </c>
      <c r="W268" s="72">
        <f t="shared" si="44"/>
        <v>0</v>
      </c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24"/>
      <c r="AJ268" s="24"/>
      <c r="AK268" s="24"/>
    </row>
    <row r="269" s="2" customFormat="1" ht="14.25" spans="1:37">
      <c r="A269" s="24">
        <v>265</v>
      </c>
      <c r="B269" s="14"/>
      <c r="C269" s="749" t="s">
        <v>804</v>
      </c>
      <c r="D269" s="749" t="s">
        <v>805</v>
      </c>
      <c r="E269" s="14"/>
      <c r="F269" s="192"/>
      <c r="G269" s="24"/>
      <c r="H269" s="14"/>
      <c r="I269" s="13">
        <v>1.01</v>
      </c>
      <c r="J269" s="14"/>
      <c r="K269" s="14"/>
      <c r="L269" s="547">
        <v>14</v>
      </c>
      <c r="M269" s="72">
        <v>150.0788</v>
      </c>
      <c r="N269" s="72">
        <f t="shared" si="36"/>
        <v>2101.1032</v>
      </c>
      <c r="O269" s="72">
        <v>14</v>
      </c>
      <c r="P269" s="72">
        <f t="shared" si="37"/>
        <v>150.0788</v>
      </c>
      <c r="Q269" s="72">
        <f t="shared" si="38"/>
        <v>2101.1032</v>
      </c>
      <c r="R269" s="72">
        <f t="shared" si="39"/>
        <v>0</v>
      </c>
      <c r="S269" s="72">
        <f t="shared" si="40"/>
        <v>150.0788</v>
      </c>
      <c r="T269" s="72">
        <f t="shared" si="41"/>
        <v>0</v>
      </c>
      <c r="U269" s="72">
        <f t="shared" si="42"/>
        <v>0</v>
      </c>
      <c r="V269" s="72">
        <f t="shared" si="43"/>
        <v>150.0788</v>
      </c>
      <c r="W269" s="72">
        <f t="shared" si="44"/>
        <v>0</v>
      </c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24"/>
      <c r="AJ269" s="24"/>
      <c r="AK269" s="24"/>
    </row>
    <row r="270" s="2" customFormat="1" ht="14.25" spans="1:37">
      <c r="A270" s="24">
        <v>266</v>
      </c>
      <c r="B270" s="14"/>
      <c r="C270" s="749" t="s">
        <v>806</v>
      </c>
      <c r="D270" s="749" t="s">
        <v>807</v>
      </c>
      <c r="E270" s="14"/>
      <c r="F270" s="192"/>
      <c r="G270" s="24"/>
      <c r="H270" s="14"/>
      <c r="I270" s="13">
        <v>1.01</v>
      </c>
      <c r="J270" s="14"/>
      <c r="K270" s="14"/>
      <c r="L270" s="547">
        <v>12</v>
      </c>
      <c r="M270" s="72">
        <v>69.4175</v>
      </c>
      <c r="N270" s="72">
        <f t="shared" si="36"/>
        <v>833.01</v>
      </c>
      <c r="O270" s="72">
        <v>12</v>
      </c>
      <c r="P270" s="72">
        <f t="shared" si="37"/>
        <v>69.4175</v>
      </c>
      <c r="Q270" s="72">
        <f t="shared" si="38"/>
        <v>833.01</v>
      </c>
      <c r="R270" s="72">
        <f t="shared" si="39"/>
        <v>0</v>
      </c>
      <c r="S270" s="72">
        <f t="shared" si="40"/>
        <v>69.4175</v>
      </c>
      <c r="T270" s="72">
        <f t="shared" si="41"/>
        <v>0</v>
      </c>
      <c r="U270" s="72">
        <f t="shared" si="42"/>
        <v>0</v>
      </c>
      <c r="V270" s="72">
        <f t="shared" si="43"/>
        <v>69.4175</v>
      </c>
      <c r="W270" s="72">
        <f t="shared" si="44"/>
        <v>0</v>
      </c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24"/>
      <c r="AJ270" s="24"/>
      <c r="AK270" s="24"/>
    </row>
    <row r="271" s="2" customFormat="1" ht="14.25" spans="1:37">
      <c r="A271" s="24">
        <v>267</v>
      </c>
      <c r="B271" s="14"/>
      <c r="C271" s="749" t="s">
        <v>808</v>
      </c>
      <c r="D271" s="749" t="s">
        <v>809</v>
      </c>
      <c r="E271" s="14"/>
      <c r="F271" s="192"/>
      <c r="G271" s="24"/>
      <c r="H271" s="14"/>
      <c r="I271" s="13">
        <v>1.01</v>
      </c>
      <c r="J271" s="14"/>
      <c r="K271" s="14"/>
      <c r="L271" s="547">
        <v>213</v>
      </c>
      <c r="M271" s="72">
        <v>20.3031</v>
      </c>
      <c r="N271" s="72">
        <f t="shared" si="36"/>
        <v>4324.5603</v>
      </c>
      <c r="O271" s="72">
        <v>213</v>
      </c>
      <c r="P271" s="72">
        <f t="shared" si="37"/>
        <v>20.3031</v>
      </c>
      <c r="Q271" s="72">
        <f t="shared" si="38"/>
        <v>4324.5603</v>
      </c>
      <c r="R271" s="72">
        <f t="shared" si="39"/>
        <v>0</v>
      </c>
      <c r="S271" s="72">
        <f t="shared" si="40"/>
        <v>20.3031</v>
      </c>
      <c r="T271" s="72">
        <f t="shared" si="41"/>
        <v>0</v>
      </c>
      <c r="U271" s="72">
        <f t="shared" si="42"/>
        <v>0</v>
      </c>
      <c r="V271" s="72">
        <f t="shared" si="43"/>
        <v>20.3031</v>
      </c>
      <c r="W271" s="72">
        <f t="shared" si="44"/>
        <v>0</v>
      </c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24"/>
      <c r="AJ271" s="24"/>
      <c r="AK271" s="24"/>
    </row>
    <row r="272" s="2" customFormat="1" ht="14.25" spans="1:37">
      <c r="A272" s="24">
        <v>268</v>
      </c>
      <c r="B272" s="14"/>
      <c r="C272" s="749" t="s">
        <v>810</v>
      </c>
      <c r="D272" s="749" t="s">
        <v>811</v>
      </c>
      <c r="E272" s="14"/>
      <c r="F272" s="192"/>
      <c r="G272" s="24"/>
      <c r="H272" s="14"/>
      <c r="I272" s="13">
        <v>1.01</v>
      </c>
      <c r="J272" s="14"/>
      <c r="K272" s="14"/>
      <c r="L272" s="547">
        <v>400</v>
      </c>
      <c r="M272" s="72">
        <v>0.9</v>
      </c>
      <c r="N272" s="72">
        <f t="shared" si="36"/>
        <v>360</v>
      </c>
      <c r="O272" s="72">
        <v>400</v>
      </c>
      <c r="P272" s="72">
        <f t="shared" si="37"/>
        <v>0.9</v>
      </c>
      <c r="Q272" s="72">
        <f t="shared" si="38"/>
        <v>360</v>
      </c>
      <c r="R272" s="72">
        <f t="shared" si="39"/>
        <v>0</v>
      </c>
      <c r="S272" s="72">
        <f t="shared" si="40"/>
        <v>0.9</v>
      </c>
      <c r="T272" s="72">
        <f t="shared" si="41"/>
        <v>0</v>
      </c>
      <c r="U272" s="72">
        <f t="shared" si="42"/>
        <v>0</v>
      </c>
      <c r="V272" s="72">
        <f t="shared" si="43"/>
        <v>0.9</v>
      </c>
      <c r="W272" s="72">
        <f t="shared" si="44"/>
        <v>0</v>
      </c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24"/>
      <c r="AJ272" s="24"/>
      <c r="AK272" s="24"/>
    </row>
    <row r="273" s="2" customFormat="1" ht="14.25" spans="1:37">
      <c r="A273" s="24">
        <v>269</v>
      </c>
      <c r="B273" s="14"/>
      <c r="C273" s="749" t="s">
        <v>812</v>
      </c>
      <c r="D273" s="749" t="s">
        <v>813</v>
      </c>
      <c r="E273" s="14"/>
      <c r="F273" s="192"/>
      <c r="G273" s="24"/>
      <c r="H273" s="14"/>
      <c r="I273" s="13">
        <v>1.01</v>
      </c>
      <c r="J273" s="14"/>
      <c r="K273" s="14"/>
      <c r="L273" s="547">
        <v>700</v>
      </c>
      <c r="M273" s="72">
        <v>2.2284</v>
      </c>
      <c r="N273" s="72">
        <f t="shared" si="36"/>
        <v>1559.88</v>
      </c>
      <c r="O273" s="72">
        <v>700</v>
      </c>
      <c r="P273" s="72">
        <f t="shared" si="37"/>
        <v>2.2284</v>
      </c>
      <c r="Q273" s="72">
        <f t="shared" si="38"/>
        <v>1559.88</v>
      </c>
      <c r="R273" s="72">
        <f t="shared" si="39"/>
        <v>0</v>
      </c>
      <c r="S273" s="72">
        <f t="shared" si="40"/>
        <v>2.2284</v>
      </c>
      <c r="T273" s="72">
        <f t="shared" si="41"/>
        <v>0</v>
      </c>
      <c r="U273" s="72">
        <f t="shared" si="42"/>
        <v>0</v>
      </c>
      <c r="V273" s="72">
        <f t="shared" si="43"/>
        <v>2.2284</v>
      </c>
      <c r="W273" s="72">
        <f t="shared" si="44"/>
        <v>0</v>
      </c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24"/>
      <c r="AJ273" s="24"/>
      <c r="AK273" s="24"/>
    </row>
    <row r="274" s="2" customFormat="1" ht="14.25" spans="1:37">
      <c r="A274" s="24">
        <v>270</v>
      </c>
      <c r="B274" s="14"/>
      <c r="C274" s="749" t="s">
        <v>814</v>
      </c>
      <c r="D274" s="749" t="s">
        <v>815</v>
      </c>
      <c r="E274" s="14"/>
      <c r="F274" s="192"/>
      <c r="G274" s="24"/>
      <c r="H274" s="14"/>
      <c r="I274" s="13">
        <v>1.01</v>
      </c>
      <c r="J274" s="14"/>
      <c r="K274" s="14"/>
      <c r="L274" s="547">
        <v>800</v>
      </c>
      <c r="M274" s="72">
        <v>2.2285</v>
      </c>
      <c r="N274" s="72">
        <f t="shared" si="36"/>
        <v>1782.8</v>
      </c>
      <c r="O274" s="72">
        <v>800</v>
      </c>
      <c r="P274" s="72">
        <f t="shared" si="37"/>
        <v>2.2285</v>
      </c>
      <c r="Q274" s="72">
        <f t="shared" si="38"/>
        <v>1782.8</v>
      </c>
      <c r="R274" s="72">
        <f t="shared" si="39"/>
        <v>0</v>
      </c>
      <c r="S274" s="72">
        <f t="shared" si="40"/>
        <v>2.2285</v>
      </c>
      <c r="T274" s="72">
        <f t="shared" si="41"/>
        <v>0</v>
      </c>
      <c r="U274" s="72">
        <f t="shared" si="42"/>
        <v>0</v>
      </c>
      <c r="V274" s="72">
        <f t="shared" si="43"/>
        <v>2.2285</v>
      </c>
      <c r="W274" s="72">
        <f t="shared" si="44"/>
        <v>0</v>
      </c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24"/>
      <c r="AJ274" s="24"/>
      <c r="AK274" s="24"/>
    </row>
    <row r="275" s="2" customFormat="1" ht="14.25" spans="1:37">
      <c r="A275" s="24">
        <v>271</v>
      </c>
      <c r="B275" s="14"/>
      <c r="C275" s="749" t="s">
        <v>816</v>
      </c>
      <c r="D275" s="749" t="s">
        <v>817</v>
      </c>
      <c r="E275" s="14"/>
      <c r="F275" s="192"/>
      <c r="G275" s="24"/>
      <c r="H275" s="14"/>
      <c r="I275" s="13">
        <v>1.01</v>
      </c>
      <c r="J275" s="14"/>
      <c r="K275" s="14"/>
      <c r="L275" s="547">
        <v>675</v>
      </c>
      <c r="M275" s="72">
        <v>4.604</v>
      </c>
      <c r="N275" s="72">
        <f t="shared" si="36"/>
        <v>3107.7</v>
      </c>
      <c r="O275" s="72">
        <v>675</v>
      </c>
      <c r="P275" s="72">
        <f t="shared" si="37"/>
        <v>4.604</v>
      </c>
      <c r="Q275" s="72">
        <f t="shared" si="38"/>
        <v>3107.7</v>
      </c>
      <c r="R275" s="72">
        <f t="shared" si="39"/>
        <v>0</v>
      </c>
      <c r="S275" s="72">
        <f t="shared" si="40"/>
        <v>4.604</v>
      </c>
      <c r="T275" s="72">
        <f t="shared" si="41"/>
        <v>0</v>
      </c>
      <c r="U275" s="72">
        <f t="shared" si="42"/>
        <v>0</v>
      </c>
      <c r="V275" s="72">
        <f t="shared" si="43"/>
        <v>4.604</v>
      </c>
      <c r="W275" s="72">
        <f t="shared" si="44"/>
        <v>0</v>
      </c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24"/>
      <c r="AJ275" s="24"/>
      <c r="AK275" s="24"/>
    </row>
    <row r="276" s="2" customFormat="1" ht="14.25" spans="1:37">
      <c r="A276" s="24">
        <v>272</v>
      </c>
      <c r="B276" s="14"/>
      <c r="C276" s="749" t="s">
        <v>818</v>
      </c>
      <c r="D276" s="749" t="s">
        <v>819</v>
      </c>
      <c r="E276" s="14"/>
      <c r="F276" s="192"/>
      <c r="G276" s="24"/>
      <c r="H276" s="14"/>
      <c r="I276" s="13">
        <v>1.01</v>
      </c>
      <c r="J276" s="14"/>
      <c r="K276" s="14"/>
      <c r="L276" s="547">
        <v>775</v>
      </c>
      <c r="M276" s="72">
        <v>4.604</v>
      </c>
      <c r="N276" s="72">
        <f t="shared" si="36"/>
        <v>3568.1</v>
      </c>
      <c r="O276" s="72">
        <v>775</v>
      </c>
      <c r="P276" s="72">
        <f t="shared" si="37"/>
        <v>4.604</v>
      </c>
      <c r="Q276" s="72">
        <f t="shared" si="38"/>
        <v>3568.1</v>
      </c>
      <c r="R276" s="72">
        <f t="shared" si="39"/>
        <v>0</v>
      </c>
      <c r="S276" s="72">
        <f t="shared" si="40"/>
        <v>4.604</v>
      </c>
      <c r="T276" s="72">
        <f t="shared" si="41"/>
        <v>0</v>
      </c>
      <c r="U276" s="72">
        <f t="shared" si="42"/>
        <v>0</v>
      </c>
      <c r="V276" s="72">
        <f t="shared" si="43"/>
        <v>4.604</v>
      </c>
      <c r="W276" s="72">
        <f t="shared" si="44"/>
        <v>0</v>
      </c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24"/>
      <c r="AJ276" s="24"/>
      <c r="AK276" s="24"/>
    </row>
    <row r="277" s="2" customFormat="1" ht="14.25" spans="1:37">
      <c r="A277" s="24">
        <v>273</v>
      </c>
      <c r="B277" s="14"/>
      <c r="C277" s="749" t="s">
        <v>820</v>
      </c>
      <c r="D277" s="749" t="s">
        <v>821</v>
      </c>
      <c r="E277" s="14"/>
      <c r="F277" s="192"/>
      <c r="G277" s="24"/>
      <c r="H277" s="14"/>
      <c r="I277" s="13">
        <v>1.01</v>
      </c>
      <c r="J277" s="14"/>
      <c r="K277" s="14"/>
      <c r="L277" s="547">
        <v>3590</v>
      </c>
      <c r="M277" s="72">
        <v>0.3689</v>
      </c>
      <c r="N277" s="72">
        <f t="shared" si="36"/>
        <v>1324.351</v>
      </c>
      <c r="O277" s="72">
        <v>3590</v>
      </c>
      <c r="P277" s="72">
        <f t="shared" si="37"/>
        <v>0.3689</v>
      </c>
      <c r="Q277" s="72">
        <f t="shared" si="38"/>
        <v>1324.351</v>
      </c>
      <c r="R277" s="72">
        <f t="shared" si="39"/>
        <v>0</v>
      </c>
      <c r="S277" s="72">
        <f t="shared" si="40"/>
        <v>0.3689</v>
      </c>
      <c r="T277" s="72">
        <f t="shared" si="41"/>
        <v>0</v>
      </c>
      <c r="U277" s="72">
        <f t="shared" si="42"/>
        <v>0</v>
      </c>
      <c r="V277" s="72">
        <f t="shared" si="43"/>
        <v>0.3689</v>
      </c>
      <c r="W277" s="72">
        <f t="shared" si="44"/>
        <v>0</v>
      </c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24"/>
      <c r="AJ277" s="24"/>
      <c r="AK277" s="24"/>
    </row>
    <row r="278" s="2" customFormat="1" ht="14.25" spans="1:37">
      <c r="A278" s="24">
        <v>274</v>
      </c>
      <c r="B278" s="14"/>
      <c r="C278" s="749" t="s">
        <v>822</v>
      </c>
      <c r="D278" s="749" t="s">
        <v>823</v>
      </c>
      <c r="E278" s="14"/>
      <c r="F278" s="192"/>
      <c r="G278" s="24"/>
      <c r="H278" s="14"/>
      <c r="I278" s="13">
        <v>1.01</v>
      </c>
      <c r="J278" s="14"/>
      <c r="K278" s="14"/>
      <c r="L278" s="547">
        <v>36</v>
      </c>
      <c r="M278" s="72">
        <v>88.5669</v>
      </c>
      <c r="N278" s="72">
        <f t="shared" si="36"/>
        <v>3188.4084</v>
      </c>
      <c r="O278" s="72">
        <v>36</v>
      </c>
      <c r="P278" s="72">
        <f t="shared" si="37"/>
        <v>88.5669</v>
      </c>
      <c r="Q278" s="72">
        <f t="shared" si="38"/>
        <v>3188.4084</v>
      </c>
      <c r="R278" s="72">
        <f t="shared" si="39"/>
        <v>0</v>
      </c>
      <c r="S278" s="72">
        <f t="shared" si="40"/>
        <v>88.5669</v>
      </c>
      <c r="T278" s="72">
        <f t="shared" si="41"/>
        <v>0</v>
      </c>
      <c r="U278" s="72">
        <f t="shared" si="42"/>
        <v>0</v>
      </c>
      <c r="V278" s="72">
        <f t="shared" si="43"/>
        <v>88.5669</v>
      </c>
      <c r="W278" s="72">
        <f t="shared" si="44"/>
        <v>0</v>
      </c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24"/>
      <c r="AJ278" s="24"/>
      <c r="AK278" s="24"/>
    </row>
    <row r="279" s="2" customFormat="1" ht="14.25" spans="1:37">
      <c r="A279" s="24">
        <v>275</v>
      </c>
      <c r="B279" s="14"/>
      <c r="C279" s="749" t="s">
        <v>824</v>
      </c>
      <c r="D279" s="749" t="s">
        <v>825</v>
      </c>
      <c r="E279" s="14"/>
      <c r="F279" s="192"/>
      <c r="G279" s="24"/>
      <c r="H279" s="14"/>
      <c r="I279" s="13">
        <v>1.01</v>
      </c>
      <c r="J279" s="14"/>
      <c r="K279" s="14"/>
      <c r="L279" s="547">
        <v>11032</v>
      </c>
      <c r="M279" s="72">
        <v>1.5493</v>
      </c>
      <c r="N279" s="72">
        <f t="shared" si="36"/>
        <v>17091.8776</v>
      </c>
      <c r="O279" s="72">
        <v>11032</v>
      </c>
      <c r="P279" s="72">
        <f t="shared" si="37"/>
        <v>1.5493</v>
      </c>
      <c r="Q279" s="72">
        <f t="shared" si="38"/>
        <v>17091.8776</v>
      </c>
      <c r="R279" s="72">
        <f t="shared" si="39"/>
        <v>0</v>
      </c>
      <c r="S279" s="72">
        <f t="shared" si="40"/>
        <v>1.5493</v>
      </c>
      <c r="T279" s="72">
        <f t="shared" si="41"/>
        <v>0</v>
      </c>
      <c r="U279" s="72">
        <f t="shared" si="42"/>
        <v>0</v>
      </c>
      <c r="V279" s="72">
        <f t="shared" si="43"/>
        <v>1.5493</v>
      </c>
      <c r="W279" s="72">
        <f t="shared" si="44"/>
        <v>0</v>
      </c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24"/>
      <c r="AJ279" s="24"/>
      <c r="AK279" s="24"/>
    </row>
    <row r="280" s="2" customFormat="1" ht="14.25" spans="1:37">
      <c r="A280" s="24">
        <v>276</v>
      </c>
      <c r="B280" s="14"/>
      <c r="C280" s="749" t="s">
        <v>826</v>
      </c>
      <c r="D280" s="749" t="s">
        <v>799</v>
      </c>
      <c r="E280" s="14"/>
      <c r="F280" s="192"/>
      <c r="G280" s="24"/>
      <c r="H280" s="14"/>
      <c r="I280" s="13">
        <v>1.01</v>
      </c>
      <c r="J280" s="14"/>
      <c r="K280" s="14"/>
      <c r="L280" s="547">
        <v>30.26</v>
      </c>
      <c r="M280" s="72">
        <v>169.9114</v>
      </c>
      <c r="N280" s="72">
        <f t="shared" si="36"/>
        <v>5141.518964</v>
      </c>
      <c r="O280" s="72">
        <v>30.26</v>
      </c>
      <c r="P280" s="72">
        <f t="shared" si="37"/>
        <v>169.9114</v>
      </c>
      <c r="Q280" s="72">
        <f t="shared" si="38"/>
        <v>5141.518964</v>
      </c>
      <c r="R280" s="72">
        <f t="shared" si="39"/>
        <v>0</v>
      </c>
      <c r="S280" s="72">
        <f t="shared" si="40"/>
        <v>169.9114</v>
      </c>
      <c r="T280" s="72">
        <f t="shared" si="41"/>
        <v>0</v>
      </c>
      <c r="U280" s="72">
        <f t="shared" si="42"/>
        <v>0</v>
      </c>
      <c r="V280" s="72">
        <f t="shared" si="43"/>
        <v>169.9114</v>
      </c>
      <c r="W280" s="72">
        <f t="shared" si="44"/>
        <v>0</v>
      </c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24"/>
      <c r="AJ280" s="24"/>
      <c r="AK280" s="24"/>
    </row>
    <row r="281" s="2" customFormat="1" ht="14.25" spans="1:37">
      <c r="A281" s="24">
        <v>277</v>
      </c>
      <c r="B281" s="14"/>
      <c r="C281" s="749" t="s">
        <v>827</v>
      </c>
      <c r="D281" s="749" t="s">
        <v>828</v>
      </c>
      <c r="E281" s="14"/>
      <c r="F281" s="192"/>
      <c r="G281" s="24"/>
      <c r="H281" s="14"/>
      <c r="I281" s="13">
        <v>1.01</v>
      </c>
      <c r="J281" s="14"/>
      <c r="K281" s="14"/>
      <c r="L281" s="547">
        <v>2189</v>
      </c>
      <c r="M281" s="72">
        <v>2.32</v>
      </c>
      <c r="N281" s="72">
        <f t="shared" si="36"/>
        <v>5078.48</v>
      </c>
      <c r="O281" s="72">
        <v>2189</v>
      </c>
      <c r="P281" s="72">
        <f t="shared" si="37"/>
        <v>2.32</v>
      </c>
      <c r="Q281" s="72">
        <f t="shared" si="38"/>
        <v>5078.48</v>
      </c>
      <c r="R281" s="72">
        <f t="shared" si="39"/>
        <v>0</v>
      </c>
      <c r="S281" s="72">
        <f t="shared" si="40"/>
        <v>2.32</v>
      </c>
      <c r="T281" s="72">
        <f t="shared" si="41"/>
        <v>0</v>
      </c>
      <c r="U281" s="72">
        <f t="shared" si="42"/>
        <v>0</v>
      </c>
      <c r="V281" s="72">
        <f t="shared" si="43"/>
        <v>2.32</v>
      </c>
      <c r="W281" s="72">
        <f t="shared" si="44"/>
        <v>0</v>
      </c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24"/>
      <c r="AJ281" s="24"/>
      <c r="AK281" s="24"/>
    </row>
    <row r="282" s="2" customFormat="1" ht="14.25" spans="1:37">
      <c r="A282" s="24">
        <v>278</v>
      </c>
      <c r="B282" s="14"/>
      <c r="C282" s="749" t="s">
        <v>829</v>
      </c>
      <c r="D282" s="749" t="s">
        <v>830</v>
      </c>
      <c r="E282" s="14"/>
      <c r="F282" s="192"/>
      <c r="G282" s="24"/>
      <c r="H282" s="14"/>
      <c r="I282" s="13">
        <v>1.01</v>
      </c>
      <c r="J282" s="14"/>
      <c r="K282" s="14"/>
      <c r="L282" s="547">
        <v>11444</v>
      </c>
      <c r="M282" s="72">
        <v>1.1504</v>
      </c>
      <c r="N282" s="72">
        <f t="shared" si="36"/>
        <v>13165.1776</v>
      </c>
      <c r="O282" s="72">
        <v>6000</v>
      </c>
      <c r="P282" s="72">
        <f t="shared" si="37"/>
        <v>1.1504</v>
      </c>
      <c r="Q282" s="72">
        <f t="shared" si="38"/>
        <v>6902.4</v>
      </c>
      <c r="R282" s="72">
        <f t="shared" si="39"/>
        <v>0</v>
      </c>
      <c r="S282" s="72">
        <f t="shared" si="40"/>
        <v>1.1504</v>
      </c>
      <c r="T282" s="72">
        <f t="shared" si="41"/>
        <v>0</v>
      </c>
      <c r="U282" s="72">
        <f t="shared" si="42"/>
        <v>-5444</v>
      </c>
      <c r="V282" s="72">
        <f t="shared" si="43"/>
        <v>1.1504</v>
      </c>
      <c r="W282" s="72">
        <f t="shared" si="44"/>
        <v>-6262.7776</v>
      </c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24" t="s">
        <v>315</v>
      </c>
      <c r="AJ282" s="24"/>
      <c r="AK282" s="24" t="s">
        <v>302</v>
      </c>
    </row>
    <row r="283" s="2" customFormat="1" ht="14.25" spans="1:37">
      <c r="A283" s="24">
        <v>279</v>
      </c>
      <c r="B283" s="14"/>
      <c r="C283" s="749" t="s">
        <v>831</v>
      </c>
      <c r="D283" s="749" t="s">
        <v>832</v>
      </c>
      <c r="E283" s="14"/>
      <c r="F283" s="192"/>
      <c r="G283" s="24"/>
      <c r="H283" s="14"/>
      <c r="I283" s="13">
        <v>1.01</v>
      </c>
      <c r="J283" s="14"/>
      <c r="K283" s="14"/>
      <c r="L283" s="547">
        <v>222</v>
      </c>
      <c r="M283" s="72">
        <v>0.3077</v>
      </c>
      <c r="N283" s="72">
        <f t="shared" si="36"/>
        <v>68.3094</v>
      </c>
      <c r="O283" s="72"/>
      <c r="P283" s="72">
        <f t="shared" si="37"/>
        <v>0.3077</v>
      </c>
      <c r="Q283" s="72">
        <f t="shared" si="38"/>
        <v>0</v>
      </c>
      <c r="R283" s="72">
        <f t="shared" si="39"/>
        <v>0</v>
      </c>
      <c r="S283" s="72">
        <f t="shared" si="40"/>
        <v>0.3077</v>
      </c>
      <c r="T283" s="72">
        <f t="shared" si="41"/>
        <v>0</v>
      </c>
      <c r="U283" s="72">
        <f t="shared" si="42"/>
        <v>-222</v>
      </c>
      <c r="V283" s="72">
        <f t="shared" si="43"/>
        <v>0.3077</v>
      </c>
      <c r="W283" s="72">
        <f t="shared" si="44"/>
        <v>-68.3094</v>
      </c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230" t="s">
        <v>437</v>
      </c>
      <c r="AJ283" s="24"/>
      <c r="AK283" s="24" t="s">
        <v>833</v>
      </c>
    </row>
    <row r="284" s="2" customFormat="1" ht="14.25" spans="1:37">
      <c r="A284" s="24">
        <v>280</v>
      </c>
      <c r="B284" s="14"/>
      <c r="C284" s="749" t="s">
        <v>834</v>
      </c>
      <c r="D284" s="749" t="s">
        <v>835</v>
      </c>
      <c r="E284" s="14"/>
      <c r="F284" s="192"/>
      <c r="G284" s="24"/>
      <c r="H284" s="14"/>
      <c r="I284" s="13">
        <v>1.01</v>
      </c>
      <c r="J284" s="14"/>
      <c r="K284" s="14"/>
      <c r="L284" s="547">
        <v>800</v>
      </c>
      <c r="M284" s="72">
        <v>0.3077</v>
      </c>
      <c r="N284" s="72">
        <f t="shared" si="36"/>
        <v>246.16</v>
      </c>
      <c r="O284" s="72"/>
      <c r="P284" s="72">
        <f t="shared" si="37"/>
        <v>0.3077</v>
      </c>
      <c r="Q284" s="72">
        <f t="shared" si="38"/>
        <v>0</v>
      </c>
      <c r="R284" s="72">
        <f t="shared" si="39"/>
        <v>0</v>
      </c>
      <c r="S284" s="72">
        <f t="shared" si="40"/>
        <v>0.3077</v>
      </c>
      <c r="T284" s="72">
        <f t="shared" si="41"/>
        <v>0</v>
      </c>
      <c r="U284" s="72">
        <f t="shared" si="42"/>
        <v>-800</v>
      </c>
      <c r="V284" s="72">
        <f t="shared" si="43"/>
        <v>0.3077</v>
      </c>
      <c r="W284" s="72">
        <f t="shared" si="44"/>
        <v>-246.16</v>
      </c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230" t="s">
        <v>437</v>
      </c>
      <c r="AJ284" s="24"/>
      <c r="AK284" s="24" t="s">
        <v>833</v>
      </c>
    </row>
    <row r="285" s="2" customFormat="1" ht="14.25" spans="1:37">
      <c r="A285" s="24">
        <v>281</v>
      </c>
      <c r="B285" s="14"/>
      <c r="C285" s="749" t="s">
        <v>836</v>
      </c>
      <c r="D285" s="749" t="s">
        <v>837</v>
      </c>
      <c r="E285" s="14"/>
      <c r="F285" s="192"/>
      <c r="G285" s="24"/>
      <c r="H285" s="14"/>
      <c r="I285" s="13">
        <v>1.01</v>
      </c>
      <c r="J285" s="14"/>
      <c r="K285" s="14"/>
      <c r="L285" s="547">
        <v>3240</v>
      </c>
      <c r="M285" s="72">
        <v>2.0032</v>
      </c>
      <c r="N285" s="72">
        <f t="shared" si="36"/>
        <v>6490.368</v>
      </c>
      <c r="O285" s="72">
        <v>3240</v>
      </c>
      <c r="P285" s="72">
        <f t="shared" si="37"/>
        <v>2.0032</v>
      </c>
      <c r="Q285" s="72">
        <f t="shared" si="38"/>
        <v>6490.368</v>
      </c>
      <c r="R285" s="72">
        <f t="shared" si="39"/>
        <v>0</v>
      </c>
      <c r="S285" s="72">
        <f t="shared" si="40"/>
        <v>2.0032</v>
      </c>
      <c r="T285" s="72">
        <f t="shared" si="41"/>
        <v>0</v>
      </c>
      <c r="U285" s="72">
        <f t="shared" si="42"/>
        <v>0</v>
      </c>
      <c r="V285" s="72">
        <f t="shared" si="43"/>
        <v>2.0032</v>
      </c>
      <c r="W285" s="72">
        <f t="shared" si="44"/>
        <v>0</v>
      </c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24"/>
      <c r="AJ285" s="24"/>
      <c r="AK285" s="24"/>
    </row>
    <row r="286" s="2" customFormat="1" ht="14.25" spans="1:37">
      <c r="A286" s="24">
        <v>282</v>
      </c>
      <c r="B286" s="14"/>
      <c r="C286" s="749" t="s">
        <v>838</v>
      </c>
      <c r="D286" s="749" t="s">
        <v>839</v>
      </c>
      <c r="E286" s="14"/>
      <c r="F286" s="192"/>
      <c r="G286" s="24"/>
      <c r="H286" s="14"/>
      <c r="I286" s="13">
        <v>1.01</v>
      </c>
      <c r="J286" s="14"/>
      <c r="K286" s="14"/>
      <c r="L286" s="547">
        <v>6842</v>
      </c>
      <c r="M286" s="72">
        <v>5.3411</v>
      </c>
      <c r="N286" s="72">
        <f t="shared" si="36"/>
        <v>36543.8062</v>
      </c>
      <c r="O286" s="72">
        <v>6842</v>
      </c>
      <c r="P286" s="72">
        <f t="shared" si="37"/>
        <v>5.3411</v>
      </c>
      <c r="Q286" s="72">
        <f t="shared" si="38"/>
        <v>36543.8062</v>
      </c>
      <c r="R286" s="72">
        <f t="shared" si="39"/>
        <v>0</v>
      </c>
      <c r="S286" s="72">
        <f t="shared" si="40"/>
        <v>5.3411</v>
      </c>
      <c r="T286" s="72">
        <f t="shared" si="41"/>
        <v>0</v>
      </c>
      <c r="U286" s="72">
        <f t="shared" si="42"/>
        <v>0</v>
      </c>
      <c r="V286" s="72">
        <f t="shared" si="43"/>
        <v>5.3411</v>
      </c>
      <c r="W286" s="72">
        <f t="shared" si="44"/>
        <v>0</v>
      </c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24"/>
      <c r="AJ286" s="24"/>
      <c r="AK286" s="24"/>
    </row>
    <row r="287" s="2" customFormat="1" ht="14.25" spans="1:37">
      <c r="A287" s="24">
        <v>283</v>
      </c>
      <c r="B287" s="14"/>
      <c r="C287" s="749" t="s">
        <v>840</v>
      </c>
      <c r="D287" s="749" t="s">
        <v>841</v>
      </c>
      <c r="E287" s="14"/>
      <c r="F287" s="192"/>
      <c r="G287" s="24"/>
      <c r="H287" s="14"/>
      <c r="I287" s="13">
        <v>1.01</v>
      </c>
      <c r="J287" s="14"/>
      <c r="K287" s="14"/>
      <c r="L287" s="547">
        <v>5292</v>
      </c>
      <c r="M287" s="72">
        <v>5.3159</v>
      </c>
      <c r="N287" s="72">
        <f t="shared" si="36"/>
        <v>28131.7428</v>
      </c>
      <c r="O287" s="72">
        <v>5292</v>
      </c>
      <c r="P287" s="72">
        <f t="shared" si="37"/>
        <v>5.3159</v>
      </c>
      <c r="Q287" s="72">
        <f t="shared" si="38"/>
        <v>28131.7428</v>
      </c>
      <c r="R287" s="72">
        <f t="shared" si="39"/>
        <v>0</v>
      </c>
      <c r="S287" s="72">
        <f t="shared" si="40"/>
        <v>5.3159</v>
      </c>
      <c r="T287" s="72">
        <f t="shared" si="41"/>
        <v>0</v>
      </c>
      <c r="U287" s="72">
        <f t="shared" si="42"/>
        <v>0</v>
      </c>
      <c r="V287" s="72">
        <f t="shared" si="43"/>
        <v>5.3159</v>
      </c>
      <c r="W287" s="72">
        <f t="shared" si="44"/>
        <v>0</v>
      </c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24"/>
      <c r="AJ287" s="24"/>
      <c r="AK287" s="24"/>
    </row>
    <row r="288" s="2" customFormat="1" ht="14.25" spans="1:37">
      <c r="A288" s="24">
        <v>284</v>
      </c>
      <c r="B288" s="14"/>
      <c r="C288" s="749" t="s">
        <v>842</v>
      </c>
      <c r="D288" s="749" t="s">
        <v>843</v>
      </c>
      <c r="E288" s="14"/>
      <c r="F288" s="192"/>
      <c r="G288" s="24"/>
      <c r="H288" s="14"/>
      <c r="I288" s="13">
        <v>1.01</v>
      </c>
      <c r="J288" s="14"/>
      <c r="K288" s="14"/>
      <c r="L288" s="547">
        <v>10301</v>
      </c>
      <c r="M288" s="72">
        <v>0.841</v>
      </c>
      <c r="N288" s="72">
        <f t="shared" si="36"/>
        <v>8663.141</v>
      </c>
      <c r="O288" s="72">
        <v>11250</v>
      </c>
      <c r="P288" s="72">
        <f t="shared" si="37"/>
        <v>0.841</v>
      </c>
      <c r="Q288" s="72">
        <f t="shared" si="38"/>
        <v>9461.25</v>
      </c>
      <c r="R288" s="72">
        <f t="shared" si="39"/>
        <v>949</v>
      </c>
      <c r="S288" s="72">
        <f t="shared" si="40"/>
        <v>0.841</v>
      </c>
      <c r="T288" s="72">
        <f t="shared" si="41"/>
        <v>798.109</v>
      </c>
      <c r="U288" s="72">
        <f t="shared" si="42"/>
        <v>0</v>
      </c>
      <c r="V288" s="72">
        <f t="shared" si="43"/>
        <v>0.841</v>
      </c>
      <c r="W288" s="72">
        <f t="shared" si="44"/>
        <v>0</v>
      </c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24" t="s">
        <v>844</v>
      </c>
      <c r="AJ288" s="24"/>
      <c r="AK288" s="24" t="s">
        <v>833</v>
      </c>
    </row>
    <row r="289" s="2" customFormat="1" ht="14.25" spans="1:37">
      <c r="A289" s="24">
        <v>285</v>
      </c>
      <c r="B289" s="14"/>
      <c r="C289" s="749" t="s">
        <v>845</v>
      </c>
      <c r="D289" s="749" t="s">
        <v>846</v>
      </c>
      <c r="E289" s="14"/>
      <c r="F289" s="192"/>
      <c r="G289" s="24"/>
      <c r="H289" s="14"/>
      <c r="I289" s="13">
        <v>1.01</v>
      </c>
      <c r="J289" s="14"/>
      <c r="K289" s="14"/>
      <c r="L289" s="547">
        <v>15050</v>
      </c>
      <c r="M289" s="72">
        <v>0.929</v>
      </c>
      <c r="N289" s="72">
        <f t="shared" si="36"/>
        <v>13981.45</v>
      </c>
      <c r="O289" s="72">
        <v>15050</v>
      </c>
      <c r="P289" s="72">
        <f t="shared" si="37"/>
        <v>0.929</v>
      </c>
      <c r="Q289" s="72">
        <f t="shared" si="38"/>
        <v>13981.45</v>
      </c>
      <c r="R289" s="72">
        <f t="shared" si="39"/>
        <v>0</v>
      </c>
      <c r="S289" s="72">
        <f t="shared" si="40"/>
        <v>0.929</v>
      </c>
      <c r="T289" s="72">
        <f t="shared" si="41"/>
        <v>0</v>
      </c>
      <c r="U289" s="72">
        <f t="shared" si="42"/>
        <v>0</v>
      </c>
      <c r="V289" s="72">
        <f t="shared" si="43"/>
        <v>0.929</v>
      </c>
      <c r="W289" s="72">
        <f t="shared" si="44"/>
        <v>0</v>
      </c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24"/>
      <c r="AJ289" s="24"/>
      <c r="AK289" s="24"/>
    </row>
    <row r="290" s="2" customFormat="1" ht="14.25" spans="1:37">
      <c r="A290" s="24">
        <v>286</v>
      </c>
      <c r="B290" s="14"/>
      <c r="C290" s="749" t="s">
        <v>847</v>
      </c>
      <c r="D290" s="749" t="s">
        <v>848</v>
      </c>
      <c r="E290" s="14"/>
      <c r="F290" s="192"/>
      <c r="G290" s="24"/>
      <c r="H290" s="14"/>
      <c r="I290" s="13">
        <v>1.01</v>
      </c>
      <c r="J290" s="14"/>
      <c r="K290" s="14"/>
      <c r="L290" s="547">
        <v>39000</v>
      </c>
      <c r="M290" s="72">
        <v>1.4397</v>
      </c>
      <c r="N290" s="72">
        <f t="shared" si="36"/>
        <v>56148.3</v>
      </c>
      <c r="O290" s="72">
        <v>39000</v>
      </c>
      <c r="P290" s="72">
        <f t="shared" si="37"/>
        <v>1.4397</v>
      </c>
      <c r="Q290" s="72">
        <f t="shared" si="38"/>
        <v>56148.3</v>
      </c>
      <c r="R290" s="72">
        <f t="shared" si="39"/>
        <v>0</v>
      </c>
      <c r="S290" s="72">
        <f t="shared" si="40"/>
        <v>1.4397</v>
      </c>
      <c r="T290" s="72">
        <f t="shared" si="41"/>
        <v>0</v>
      </c>
      <c r="U290" s="72">
        <f t="shared" si="42"/>
        <v>0</v>
      </c>
      <c r="V290" s="72">
        <f t="shared" si="43"/>
        <v>1.4397</v>
      </c>
      <c r="W290" s="72">
        <f t="shared" si="44"/>
        <v>0</v>
      </c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24"/>
      <c r="AJ290" s="24"/>
      <c r="AK290" s="24"/>
    </row>
    <row r="291" s="2" customFormat="1" ht="14.25" spans="1:37">
      <c r="A291" s="24">
        <v>287</v>
      </c>
      <c r="B291" s="14"/>
      <c r="C291" s="749" t="s">
        <v>849</v>
      </c>
      <c r="D291" s="749" t="s">
        <v>850</v>
      </c>
      <c r="E291" s="14"/>
      <c r="F291" s="192"/>
      <c r="G291" s="24"/>
      <c r="H291" s="14"/>
      <c r="I291" s="13">
        <v>1.01</v>
      </c>
      <c r="J291" s="14"/>
      <c r="K291" s="14"/>
      <c r="L291" s="547">
        <v>3005</v>
      </c>
      <c r="M291" s="72">
        <v>1.0536</v>
      </c>
      <c r="N291" s="72">
        <f t="shared" si="36"/>
        <v>3166.068</v>
      </c>
      <c r="O291" s="72">
        <v>14500</v>
      </c>
      <c r="P291" s="72">
        <f t="shared" si="37"/>
        <v>1.0536</v>
      </c>
      <c r="Q291" s="72">
        <f t="shared" si="38"/>
        <v>15277.2</v>
      </c>
      <c r="R291" s="72">
        <f t="shared" si="39"/>
        <v>11495</v>
      </c>
      <c r="S291" s="72">
        <f t="shared" si="40"/>
        <v>1.0536</v>
      </c>
      <c r="T291" s="72">
        <f t="shared" si="41"/>
        <v>12111.132</v>
      </c>
      <c r="U291" s="72">
        <f t="shared" si="42"/>
        <v>0</v>
      </c>
      <c r="V291" s="72">
        <f t="shared" si="43"/>
        <v>1.0536</v>
      </c>
      <c r="W291" s="72">
        <f t="shared" si="44"/>
        <v>0</v>
      </c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24" t="s">
        <v>851</v>
      </c>
      <c r="AJ291" s="24"/>
      <c r="AK291" s="24" t="s">
        <v>833</v>
      </c>
    </row>
    <row r="292" s="2" customFormat="1" ht="14.25" spans="1:37">
      <c r="A292" s="24">
        <v>288</v>
      </c>
      <c r="B292" s="14"/>
      <c r="C292" s="749" t="s">
        <v>852</v>
      </c>
      <c r="D292" s="749" t="s">
        <v>853</v>
      </c>
      <c r="E292" s="14"/>
      <c r="F292" s="192"/>
      <c r="G292" s="24"/>
      <c r="H292" s="14"/>
      <c r="I292" s="13">
        <v>1.01</v>
      </c>
      <c r="J292" s="14"/>
      <c r="K292" s="14"/>
      <c r="L292" s="547">
        <v>1542</v>
      </c>
      <c r="M292" s="72">
        <v>1.4663</v>
      </c>
      <c r="N292" s="72">
        <f t="shared" si="36"/>
        <v>2261.0346</v>
      </c>
      <c r="O292" s="72">
        <v>1542</v>
      </c>
      <c r="P292" s="72">
        <f t="shared" si="37"/>
        <v>1.4663</v>
      </c>
      <c r="Q292" s="72">
        <f t="shared" si="38"/>
        <v>2261.0346</v>
      </c>
      <c r="R292" s="72">
        <f t="shared" si="39"/>
        <v>0</v>
      </c>
      <c r="S292" s="72">
        <f t="shared" si="40"/>
        <v>1.4663</v>
      </c>
      <c r="T292" s="72">
        <f t="shared" si="41"/>
        <v>0</v>
      </c>
      <c r="U292" s="72">
        <f t="shared" si="42"/>
        <v>0</v>
      </c>
      <c r="V292" s="72">
        <f t="shared" si="43"/>
        <v>1.4663</v>
      </c>
      <c r="W292" s="72">
        <f t="shared" si="44"/>
        <v>0</v>
      </c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24"/>
      <c r="AJ292" s="24"/>
      <c r="AK292" s="24"/>
    </row>
    <row r="293" s="2" customFormat="1" ht="14.25" spans="1:37">
      <c r="A293" s="24">
        <v>289</v>
      </c>
      <c r="B293" s="14"/>
      <c r="C293" s="749" t="s">
        <v>854</v>
      </c>
      <c r="D293" s="749" t="s">
        <v>855</v>
      </c>
      <c r="E293" s="14"/>
      <c r="F293" s="192"/>
      <c r="G293" s="24"/>
      <c r="H293" s="14"/>
      <c r="I293" s="13">
        <v>1.01</v>
      </c>
      <c r="J293" s="14"/>
      <c r="K293" s="14"/>
      <c r="L293" s="547">
        <v>35</v>
      </c>
      <c r="M293" s="72">
        <v>0.256</v>
      </c>
      <c r="N293" s="72">
        <f t="shared" si="36"/>
        <v>8.96</v>
      </c>
      <c r="O293" s="72">
        <v>35</v>
      </c>
      <c r="P293" s="72">
        <f t="shared" si="37"/>
        <v>0.256</v>
      </c>
      <c r="Q293" s="72">
        <f t="shared" si="38"/>
        <v>8.96</v>
      </c>
      <c r="R293" s="72">
        <f t="shared" si="39"/>
        <v>0</v>
      </c>
      <c r="S293" s="72">
        <f t="shared" si="40"/>
        <v>0.256</v>
      </c>
      <c r="T293" s="72">
        <f t="shared" si="41"/>
        <v>0</v>
      </c>
      <c r="U293" s="72">
        <f t="shared" si="42"/>
        <v>0</v>
      </c>
      <c r="V293" s="72">
        <f t="shared" si="43"/>
        <v>0.256</v>
      </c>
      <c r="W293" s="72">
        <f t="shared" si="44"/>
        <v>0</v>
      </c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24"/>
      <c r="AJ293" s="24"/>
      <c r="AK293" s="24"/>
    </row>
    <row r="294" s="2" customFormat="1" ht="14.25" spans="1:37">
      <c r="A294" s="24">
        <v>290</v>
      </c>
      <c r="B294" s="14"/>
      <c r="C294" s="749" t="s">
        <v>856</v>
      </c>
      <c r="D294" s="749" t="s">
        <v>857</v>
      </c>
      <c r="E294" s="14"/>
      <c r="F294" s="192"/>
      <c r="G294" s="24"/>
      <c r="H294" s="14"/>
      <c r="I294" s="13">
        <v>1.01</v>
      </c>
      <c r="J294" s="14"/>
      <c r="K294" s="14"/>
      <c r="L294" s="547">
        <v>158</v>
      </c>
      <c r="M294" s="72">
        <v>0.1206</v>
      </c>
      <c r="N294" s="72">
        <f t="shared" si="36"/>
        <v>19.0548</v>
      </c>
      <c r="O294" s="72">
        <v>2258</v>
      </c>
      <c r="P294" s="72">
        <f t="shared" si="37"/>
        <v>0.1206</v>
      </c>
      <c r="Q294" s="72">
        <f t="shared" si="38"/>
        <v>272.3148</v>
      </c>
      <c r="R294" s="72">
        <f t="shared" si="39"/>
        <v>2100</v>
      </c>
      <c r="S294" s="72">
        <f t="shared" si="40"/>
        <v>0.1206</v>
      </c>
      <c r="T294" s="72">
        <f t="shared" si="41"/>
        <v>253.26</v>
      </c>
      <c r="U294" s="72">
        <f t="shared" si="42"/>
        <v>0</v>
      </c>
      <c r="V294" s="72">
        <f t="shared" si="43"/>
        <v>0.1206</v>
      </c>
      <c r="W294" s="72">
        <f t="shared" si="44"/>
        <v>0</v>
      </c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24" t="s">
        <v>858</v>
      </c>
      <c r="AJ294" s="24"/>
      <c r="AK294" s="24" t="s">
        <v>833</v>
      </c>
    </row>
    <row r="295" s="2" customFormat="1" ht="14.25" spans="1:37">
      <c r="A295" s="24">
        <v>291</v>
      </c>
      <c r="B295" s="14"/>
      <c r="C295" s="749" t="s">
        <v>859</v>
      </c>
      <c r="D295" s="749" t="s">
        <v>860</v>
      </c>
      <c r="E295" s="14"/>
      <c r="F295" s="192"/>
      <c r="G295" s="24"/>
      <c r="H295" s="14"/>
      <c r="I295" s="13">
        <v>1.01</v>
      </c>
      <c r="J295" s="14"/>
      <c r="K295" s="14"/>
      <c r="L295" s="547">
        <v>1102</v>
      </c>
      <c r="M295" s="72">
        <v>1.0556</v>
      </c>
      <c r="N295" s="72">
        <f t="shared" si="36"/>
        <v>1163.2712</v>
      </c>
      <c r="O295" s="72">
        <v>1102</v>
      </c>
      <c r="P295" s="72">
        <f t="shared" si="37"/>
        <v>1.0556</v>
      </c>
      <c r="Q295" s="72">
        <f t="shared" si="38"/>
        <v>1163.2712</v>
      </c>
      <c r="R295" s="72">
        <f t="shared" si="39"/>
        <v>0</v>
      </c>
      <c r="S295" s="72">
        <f t="shared" si="40"/>
        <v>1.0556</v>
      </c>
      <c r="T295" s="72">
        <f t="shared" si="41"/>
        <v>0</v>
      </c>
      <c r="U295" s="72">
        <f t="shared" si="42"/>
        <v>0</v>
      </c>
      <c r="V295" s="72">
        <f t="shared" si="43"/>
        <v>1.0556</v>
      </c>
      <c r="W295" s="72">
        <f t="shared" si="44"/>
        <v>0</v>
      </c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24"/>
      <c r="AJ295" s="24"/>
      <c r="AK295" s="24"/>
    </row>
    <row r="296" s="2" customFormat="1" ht="14.25" spans="1:37">
      <c r="A296" s="24">
        <v>292</v>
      </c>
      <c r="B296" s="14"/>
      <c r="C296" s="749" t="s">
        <v>861</v>
      </c>
      <c r="D296" s="749" t="s">
        <v>862</v>
      </c>
      <c r="E296" s="14"/>
      <c r="F296" s="192"/>
      <c r="G296" s="24"/>
      <c r="H296" s="14"/>
      <c r="I296" s="13">
        <v>1.01</v>
      </c>
      <c r="J296" s="14"/>
      <c r="K296" s="14"/>
      <c r="L296" s="547">
        <v>1460</v>
      </c>
      <c r="M296" s="72">
        <v>0.1607</v>
      </c>
      <c r="N296" s="72">
        <f t="shared" si="36"/>
        <v>234.622</v>
      </c>
      <c r="O296" s="72">
        <v>1460</v>
      </c>
      <c r="P296" s="72">
        <f t="shared" si="37"/>
        <v>0.1607</v>
      </c>
      <c r="Q296" s="72">
        <f t="shared" si="38"/>
        <v>234.622</v>
      </c>
      <c r="R296" s="72">
        <f t="shared" si="39"/>
        <v>0</v>
      </c>
      <c r="S296" s="72">
        <f t="shared" si="40"/>
        <v>0.1607</v>
      </c>
      <c r="T296" s="72">
        <f t="shared" si="41"/>
        <v>0</v>
      </c>
      <c r="U296" s="72">
        <f t="shared" si="42"/>
        <v>0</v>
      </c>
      <c r="V296" s="72">
        <f t="shared" si="43"/>
        <v>0.1607</v>
      </c>
      <c r="W296" s="72">
        <f t="shared" si="44"/>
        <v>0</v>
      </c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24"/>
      <c r="AJ296" s="24"/>
      <c r="AK296" s="24"/>
    </row>
    <row r="297" s="2" customFormat="1" ht="14.25" spans="1:37">
      <c r="A297" s="24">
        <v>293</v>
      </c>
      <c r="B297" s="14"/>
      <c r="C297" s="749" t="s">
        <v>863</v>
      </c>
      <c r="D297" s="749" t="s">
        <v>864</v>
      </c>
      <c r="E297" s="14"/>
      <c r="F297" s="192"/>
      <c r="G297" s="24"/>
      <c r="H297" s="14"/>
      <c r="I297" s="13">
        <v>1.01</v>
      </c>
      <c r="J297" s="14"/>
      <c r="K297" s="14"/>
      <c r="L297" s="547">
        <v>1140</v>
      </c>
      <c r="M297" s="72">
        <v>0.2538</v>
      </c>
      <c r="N297" s="72">
        <f t="shared" si="36"/>
        <v>289.332</v>
      </c>
      <c r="O297" s="72">
        <v>1140</v>
      </c>
      <c r="P297" s="72">
        <f t="shared" si="37"/>
        <v>0.2538</v>
      </c>
      <c r="Q297" s="72">
        <f t="shared" si="38"/>
        <v>289.332</v>
      </c>
      <c r="R297" s="72">
        <f t="shared" si="39"/>
        <v>0</v>
      </c>
      <c r="S297" s="72">
        <f t="shared" si="40"/>
        <v>0.2538</v>
      </c>
      <c r="T297" s="72">
        <f t="shared" si="41"/>
        <v>0</v>
      </c>
      <c r="U297" s="72">
        <f t="shared" si="42"/>
        <v>0</v>
      </c>
      <c r="V297" s="72">
        <f t="shared" si="43"/>
        <v>0.2538</v>
      </c>
      <c r="W297" s="72">
        <f t="shared" si="44"/>
        <v>0</v>
      </c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24"/>
      <c r="AJ297" s="24"/>
      <c r="AK297" s="24"/>
    </row>
    <row r="298" s="2" customFormat="1" ht="14.25" spans="1:37">
      <c r="A298" s="24">
        <v>294</v>
      </c>
      <c r="B298" s="14"/>
      <c r="C298" s="749" t="s">
        <v>865</v>
      </c>
      <c r="D298" s="749" t="s">
        <v>866</v>
      </c>
      <c r="E298" s="14"/>
      <c r="F298" s="192"/>
      <c r="G298" s="24"/>
      <c r="H298" s="14"/>
      <c r="I298" s="13">
        <v>1.01</v>
      </c>
      <c r="J298" s="14"/>
      <c r="K298" s="14"/>
      <c r="L298" s="547">
        <v>2747</v>
      </c>
      <c r="M298" s="72">
        <v>0.3769</v>
      </c>
      <c r="N298" s="72">
        <f t="shared" si="36"/>
        <v>1035.3443</v>
      </c>
      <c r="O298" s="72">
        <v>2747</v>
      </c>
      <c r="P298" s="72">
        <f t="shared" si="37"/>
        <v>0.3769</v>
      </c>
      <c r="Q298" s="72">
        <f t="shared" si="38"/>
        <v>1035.3443</v>
      </c>
      <c r="R298" s="72">
        <f t="shared" si="39"/>
        <v>0</v>
      </c>
      <c r="S298" s="72">
        <f t="shared" si="40"/>
        <v>0.3769</v>
      </c>
      <c r="T298" s="72">
        <f t="shared" si="41"/>
        <v>0</v>
      </c>
      <c r="U298" s="72">
        <f t="shared" si="42"/>
        <v>0</v>
      </c>
      <c r="V298" s="72">
        <f t="shared" si="43"/>
        <v>0.3769</v>
      </c>
      <c r="W298" s="72">
        <f t="shared" si="44"/>
        <v>0</v>
      </c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24"/>
      <c r="AJ298" s="24"/>
      <c r="AK298" s="24"/>
    </row>
    <row r="299" s="2" customFormat="1" ht="14.25" spans="1:37">
      <c r="A299" s="24">
        <v>295</v>
      </c>
      <c r="B299" s="14"/>
      <c r="C299" s="749" t="s">
        <v>867</v>
      </c>
      <c r="D299" s="749" t="s">
        <v>868</v>
      </c>
      <c r="E299" s="14"/>
      <c r="F299" s="192"/>
      <c r="G299" s="24"/>
      <c r="H299" s="14"/>
      <c r="I299" s="13">
        <v>1.01</v>
      </c>
      <c r="J299" s="14"/>
      <c r="K299" s="14"/>
      <c r="L299" s="547">
        <v>852</v>
      </c>
      <c r="M299" s="72">
        <v>0.2017</v>
      </c>
      <c r="N299" s="72">
        <f t="shared" si="36"/>
        <v>171.8484</v>
      </c>
      <c r="O299" s="72">
        <v>852</v>
      </c>
      <c r="P299" s="72">
        <f t="shared" si="37"/>
        <v>0.2017</v>
      </c>
      <c r="Q299" s="72">
        <f t="shared" si="38"/>
        <v>171.8484</v>
      </c>
      <c r="R299" s="72">
        <f t="shared" si="39"/>
        <v>0</v>
      </c>
      <c r="S299" s="72">
        <f t="shared" si="40"/>
        <v>0.2017</v>
      </c>
      <c r="T299" s="72">
        <f t="shared" si="41"/>
        <v>0</v>
      </c>
      <c r="U299" s="72">
        <f t="shared" si="42"/>
        <v>0</v>
      </c>
      <c r="V299" s="72">
        <f t="shared" si="43"/>
        <v>0.2017</v>
      </c>
      <c r="W299" s="72">
        <f t="shared" si="44"/>
        <v>0</v>
      </c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24"/>
      <c r="AJ299" s="24"/>
      <c r="AK299" s="24"/>
    </row>
    <row r="300" s="2" customFormat="1" ht="14.25" spans="1:37">
      <c r="A300" s="24">
        <v>296</v>
      </c>
      <c r="B300" s="14"/>
      <c r="C300" s="749" t="s">
        <v>869</v>
      </c>
      <c r="D300" s="749" t="s">
        <v>870</v>
      </c>
      <c r="E300" s="14"/>
      <c r="F300" s="192"/>
      <c r="G300" s="24"/>
      <c r="H300" s="14"/>
      <c r="I300" s="13">
        <v>1.01</v>
      </c>
      <c r="J300" s="14"/>
      <c r="K300" s="14"/>
      <c r="L300" s="547">
        <v>1337</v>
      </c>
      <c r="M300" s="72">
        <v>0.241</v>
      </c>
      <c r="N300" s="72">
        <f t="shared" si="36"/>
        <v>322.217</v>
      </c>
      <c r="O300" s="72">
        <v>1337</v>
      </c>
      <c r="P300" s="72">
        <f t="shared" si="37"/>
        <v>0.241</v>
      </c>
      <c r="Q300" s="72">
        <f t="shared" si="38"/>
        <v>322.217</v>
      </c>
      <c r="R300" s="72">
        <f t="shared" si="39"/>
        <v>0</v>
      </c>
      <c r="S300" s="72">
        <f t="shared" si="40"/>
        <v>0.241</v>
      </c>
      <c r="T300" s="72">
        <f t="shared" si="41"/>
        <v>0</v>
      </c>
      <c r="U300" s="72">
        <f t="shared" si="42"/>
        <v>0</v>
      </c>
      <c r="V300" s="72">
        <f t="shared" si="43"/>
        <v>0.241</v>
      </c>
      <c r="W300" s="72">
        <f t="shared" si="44"/>
        <v>0</v>
      </c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24"/>
      <c r="AJ300" s="24"/>
      <c r="AK300" s="24"/>
    </row>
    <row r="301" s="2" customFormat="1" ht="14.25" spans="1:37">
      <c r="A301" s="24">
        <v>297</v>
      </c>
      <c r="B301" s="14"/>
      <c r="C301" s="749" t="s">
        <v>871</v>
      </c>
      <c r="D301" s="749" t="s">
        <v>872</v>
      </c>
      <c r="E301" s="14"/>
      <c r="F301" s="192"/>
      <c r="G301" s="24"/>
      <c r="H301" s="14"/>
      <c r="I301" s="13">
        <v>1.01</v>
      </c>
      <c r="J301" s="14"/>
      <c r="K301" s="14"/>
      <c r="L301" s="547">
        <v>800</v>
      </c>
      <c r="M301" s="72">
        <v>0.5385</v>
      </c>
      <c r="N301" s="72">
        <f t="shared" si="36"/>
        <v>430.8</v>
      </c>
      <c r="O301" s="72">
        <v>800</v>
      </c>
      <c r="P301" s="72">
        <f t="shared" si="37"/>
        <v>0.5385</v>
      </c>
      <c r="Q301" s="72">
        <f t="shared" si="38"/>
        <v>430.8</v>
      </c>
      <c r="R301" s="72">
        <f t="shared" si="39"/>
        <v>0</v>
      </c>
      <c r="S301" s="72">
        <f t="shared" si="40"/>
        <v>0.5385</v>
      </c>
      <c r="T301" s="72">
        <f t="shared" si="41"/>
        <v>0</v>
      </c>
      <c r="U301" s="72">
        <f t="shared" si="42"/>
        <v>0</v>
      </c>
      <c r="V301" s="72">
        <f t="shared" si="43"/>
        <v>0.5385</v>
      </c>
      <c r="W301" s="72">
        <f t="shared" si="44"/>
        <v>0</v>
      </c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24"/>
      <c r="AJ301" s="24"/>
      <c r="AK301" s="24"/>
    </row>
    <row r="302" s="2" customFormat="1" ht="14.25" spans="1:37">
      <c r="A302" s="24">
        <v>298</v>
      </c>
      <c r="B302" s="14"/>
      <c r="C302" s="749" t="s">
        <v>873</v>
      </c>
      <c r="D302" s="749" t="s">
        <v>874</v>
      </c>
      <c r="E302" s="14"/>
      <c r="F302" s="192"/>
      <c r="G302" s="24"/>
      <c r="H302" s="14"/>
      <c r="I302" s="13">
        <v>1.01</v>
      </c>
      <c r="J302" s="14"/>
      <c r="K302" s="14"/>
      <c r="L302" s="547">
        <v>5167</v>
      </c>
      <c r="M302" s="72">
        <v>1.0976</v>
      </c>
      <c r="N302" s="72">
        <f t="shared" si="36"/>
        <v>5671.2992</v>
      </c>
      <c r="O302" s="72">
        <v>5167</v>
      </c>
      <c r="P302" s="72">
        <f t="shared" si="37"/>
        <v>1.0976</v>
      </c>
      <c r="Q302" s="72">
        <f t="shared" si="38"/>
        <v>5671.2992</v>
      </c>
      <c r="R302" s="72">
        <f t="shared" si="39"/>
        <v>0</v>
      </c>
      <c r="S302" s="72">
        <f t="shared" si="40"/>
        <v>1.0976</v>
      </c>
      <c r="T302" s="72">
        <f t="shared" si="41"/>
        <v>0</v>
      </c>
      <c r="U302" s="72">
        <f t="shared" si="42"/>
        <v>0</v>
      </c>
      <c r="V302" s="72">
        <f t="shared" si="43"/>
        <v>1.0976</v>
      </c>
      <c r="W302" s="72">
        <f t="shared" si="44"/>
        <v>0</v>
      </c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24"/>
      <c r="AJ302" s="24"/>
      <c r="AK302" s="24"/>
    </row>
    <row r="303" s="2" customFormat="1" ht="14.25" spans="1:37">
      <c r="A303" s="24">
        <v>299</v>
      </c>
      <c r="B303" s="14"/>
      <c r="C303" s="749" t="s">
        <v>875</v>
      </c>
      <c r="D303" s="749" t="s">
        <v>876</v>
      </c>
      <c r="E303" s="14"/>
      <c r="F303" s="192"/>
      <c r="G303" s="24"/>
      <c r="H303" s="14"/>
      <c r="I303" s="13">
        <v>1.01</v>
      </c>
      <c r="J303" s="14"/>
      <c r="K303" s="14"/>
      <c r="L303" s="547">
        <v>1200</v>
      </c>
      <c r="M303" s="72">
        <v>10</v>
      </c>
      <c r="N303" s="72">
        <f t="shared" si="36"/>
        <v>12000</v>
      </c>
      <c r="O303" s="72">
        <v>1200</v>
      </c>
      <c r="P303" s="72">
        <f t="shared" si="37"/>
        <v>10</v>
      </c>
      <c r="Q303" s="72">
        <f t="shared" si="38"/>
        <v>12000</v>
      </c>
      <c r="R303" s="72">
        <f t="shared" si="39"/>
        <v>0</v>
      </c>
      <c r="S303" s="72">
        <f t="shared" si="40"/>
        <v>10</v>
      </c>
      <c r="T303" s="72">
        <f t="shared" si="41"/>
        <v>0</v>
      </c>
      <c r="U303" s="72">
        <f t="shared" si="42"/>
        <v>0</v>
      </c>
      <c r="V303" s="72">
        <f t="shared" si="43"/>
        <v>10</v>
      </c>
      <c r="W303" s="72">
        <f t="shared" si="44"/>
        <v>0</v>
      </c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24"/>
      <c r="AJ303" s="24"/>
      <c r="AK303" s="24"/>
    </row>
    <row r="304" s="2" customFormat="1" ht="14.25" spans="1:37">
      <c r="A304" s="24">
        <v>300</v>
      </c>
      <c r="B304" s="14"/>
      <c r="C304" s="749" t="s">
        <v>877</v>
      </c>
      <c r="D304" s="749" t="s">
        <v>878</v>
      </c>
      <c r="E304" s="14"/>
      <c r="F304" s="192"/>
      <c r="G304" s="24"/>
      <c r="H304" s="14"/>
      <c r="I304" s="13">
        <v>1.01</v>
      </c>
      <c r="J304" s="14"/>
      <c r="K304" s="14"/>
      <c r="L304" s="547">
        <v>1697</v>
      </c>
      <c r="M304" s="72">
        <v>15</v>
      </c>
      <c r="N304" s="72">
        <f t="shared" si="36"/>
        <v>25455</v>
      </c>
      <c r="O304" s="72">
        <v>1697</v>
      </c>
      <c r="P304" s="72">
        <f t="shared" si="37"/>
        <v>15</v>
      </c>
      <c r="Q304" s="72">
        <f t="shared" si="38"/>
        <v>25455</v>
      </c>
      <c r="R304" s="72">
        <f t="shared" si="39"/>
        <v>0</v>
      </c>
      <c r="S304" s="72">
        <f t="shared" si="40"/>
        <v>15</v>
      </c>
      <c r="T304" s="72">
        <f t="shared" si="41"/>
        <v>0</v>
      </c>
      <c r="U304" s="72">
        <f t="shared" si="42"/>
        <v>0</v>
      </c>
      <c r="V304" s="72">
        <f t="shared" si="43"/>
        <v>15</v>
      </c>
      <c r="W304" s="72">
        <f t="shared" si="44"/>
        <v>0</v>
      </c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24"/>
      <c r="AJ304" s="24"/>
      <c r="AK304" s="24"/>
    </row>
    <row r="305" s="2" customFormat="1" ht="14.25" spans="1:37">
      <c r="A305" s="24">
        <v>301</v>
      </c>
      <c r="B305" s="14"/>
      <c r="C305" s="749" t="s">
        <v>879</v>
      </c>
      <c r="D305" s="749" t="s">
        <v>880</v>
      </c>
      <c r="E305" s="14"/>
      <c r="F305" s="192"/>
      <c r="G305" s="24"/>
      <c r="H305" s="14"/>
      <c r="I305" s="13">
        <v>1.01</v>
      </c>
      <c r="J305" s="14"/>
      <c r="K305" s="14"/>
      <c r="L305" s="547">
        <v>268</v>
      </c>
      <c r="M305" s="72">
        <v>0.01</v>
      </c>
      <c r="N305" s="72">
        <f t="shared" si="36"/>
        <v>2.68</v>
      </c>
      <c r="O305" s="72">
        <v>268</v>
      </c>
      <c r="P305" s="72">
        <f t="shared" si="37"/>
        <v>0.01</v>
      </c>
      <c r="Q305" s="72">
        <f t="shared" si="38"/>
        <v>2.68</v>
      </c>
      <c r="R305" s="72">
        <f t="shared" si="39"/>
        <v>0</v>
      </c>
      <c r="S305" s="72">
        <f t="shared" si="40"/>
        <v>0.01</v>
      </c>
      <c r="T305" s="72">
        <f t="shared" si="41"/>
        <v>0</v>
      </c>
      <c r="U305" s="72">
        <f t="shared" si="42"/>
        <v>0</v>
      </c>
      <c r="V305" s="72">
        <f t="shared" si="43"/>
        <v>0.01</v>
      </c>
      <c r="W305" s="72">
        <f t="shared" si="44"/>
        <v>0</v>
      </c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24"/>
      <c r="AJ305" s="24"/>
      <c r="AK305" s="24"/>
    </row>
    <row r="306" s="2" customFormat="1" ht="14.25" spans="1:37">
      <c r="A306" s="24">
        <v>302</v>
      </c>
      <c r="B306" s="14"/>
      <c r="C306" s="749" t="s">
        <v>881</v>
      </c>
      <c r="D306" s="749" t="s">
        <v>882</v>
      </c>
      <c r="E306" s="14"/>
      <c r="F306" s="192"/>
      <c r="G306" s="24"/>
      <c r="H306" s="14"/>
      <c r="I306" s="13">
        <v>1.01</v>
      </c>
      <c r="J306" s="14"/>
      <c r="K306" s="14"/>
      <c r="L306" s="547">
        <v>8700</v>
      </c>
      <c r="M306" s="72">
        <v>0.9066</v>
      </c>
      <c r="N306" s="72">
        <f t="shared" si="36"/>
        <v>7887.42</v>
      </c>
      <c r="O306" s="72">
        <v>8700</v>
      </c>
      <c r="P306" s="72">
        <f t="shared" si="37"/>
        <v>0.9066</v>
      </c>
      <c r="Q306" s="72">
        <f t="shared" si="38"/>
        <v>7887.42</v>
      </c>
      <c r="R306" s="72">
        <f t="shared" si="39"/>
        <v>0</v>
      </c>
      <c r="S306" s="72">
        <f t="shared" si="40"/>
        <v>0.9066</v>
      </c>
      <c r="T306" s="72">
        <f t="shared" si="41"/>
        <v>0</v>
      </c>
      <c r="U306" s="72">
        <f t="shared" si="42"/>
        <v>0</v>
      </c>
      <c r="V306" s="72">
        <f t="shared" si="43"/>
        <v>0.9066</v>
      </c>
      <c r="W306" s="72">
        <f t="shared" si="44"/>
        <v>0</v>
      </c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24"/>
      <c r="AJ306" s="24"/>
      <c r="AK306" s="24"/>
    </row>
    <row r="307" s="2" customFormat="1" ht="14.25" spans="1:37">
      <c r="A307" s="24">
        <v>303</v>
      </c>
      <c r="B307" s="14"/>
      <c r="C307" s="749" t="s">
        <v>883</v>
      </c>
      <c r="D307" s="749" t="s">
        <v>884</v>
      </c>
      <c r="E307" s="14"/>
      <c r="F307" s="192"/>
      <c r="G307" s="24"/>
      <c r="H307" s="14"/>
      <c r="I307" s="13">
        <v>1.01</v>
      </c>
      <c r="J307" s="14"/>
      <c r="K307" s="14"/>
      <c r="L307" s="547">
        <v>676</v>
      </c>
      <c r="M307" s="72">
        <v>0.18</v>
      </c>
      <c r="N307" s="72">
        <f t="shared" si="36"/>
        <v>121.68</v>
      </c>
      <c r="O307" s="72">
        <v>676</v>
      </c>
      <c r="P307" s="72">
        <f t="shared" si="37"/>
        <v>0.18</v>
      </c>
      <c r="Q307" s="72">
        <f t="shared" si="38"/>
        <v>121.68</v>
      </c>
      <c r="R307" s="72">
        <f t="shared" si="39"/>
        <v>0</v>
      </c>
      <c r="S307" s="72">
        <f t="shared" si="40"/>
        <v>0.18</v>
      </c>
      <c r="T307" s="72">
        <f t="shared" si="41"/>
        <v>0</v>
      </c>
      <c r="U307" s="72">
        <f t="shared" si="42"/>
        <v>0</v>
      </c>
      <c r="V307" s="72">
        <f t="shared" si="43"/>
        <v>0.18</v>
      </c>
      <c r="W307" s="72">
        <f t="shared" si="44"/>
        <v>0</v>
      </c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24"/>
      <c r="AJ307" s="24"/>
      <c r="AK307" s="24"/>
    </row>
    <row r="308" s="2" customFormat="1" ht="14.25" spans="1:37">
      <c r="A308" s="24">
        <v>304</v>
      </c>
      <c r="B308" s="14"/>
      <c r="C308" s="749" t="s">
        <v>885</v>
      </c>
      <c r="D308" s="749" t="s">
        <v>886</v>
      </c>
      <c r="E308" s="14"/>
      <c r="F308" s="192"/>
      <c r="G308" s="24"/>
      <c r="H308" s="14"/>
      <c r="I308" s="13">
        <v>1.01</v>
      </c>
      <c r="J308" s="14"/>
      <c r="K308" s="14"/>
      <c r="L308" s="547">
        <v>97</v>
      </c>
      <c r="M308" s="72">
        <v>2.7265</v>
      </c>
      <c r="N308" s="72">
        <f t="shared" si="36"/>
        <v>264.4705</v>
      </c>
      <c r="O308" s="72">
        <v>97</v>
      </c>
      <c r="P308" s="72">
        <f t="shared" si="37"/>
        <v>2.7265</v>
      </c>
      <c r="Q308" s="72">
        <f t="shared" si="38"/>
        <v>264.4705</v>
      </c>
      <c r="R308" s="72">
        <f t="shared" si="39"/>
        <v>0</v>
      </c>
      <c r="S308" s="72">
        <f t="shared" si="40"/>
        <v>2.7265</v>
      </c>
      <c r="T308" s="72">
        <f t="shared" si="41"/>
        <v>0</v>
      </c>
      <c r="U308" s="72">
        <f t="shared" si="42"/>
        <v>0</v>
      </c>
      <c r="V308" s="72">
        <f t="shared" si="43"/>
        <v>2.7265</v>
      </c>
      <c r="W308" s="72">
        <f t="shared" si="44"/>
        <v>0</v>
      </c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24"/>
      <c r="AJ308" s="24"/>
      <c r="AK308" s="24"/>
    </row>
    <row r="309" s="2" customFormat="1" ht="14.25" spans="1:37">
      <c r="A309" s="24">
        <v>305</v>
      </c>
      <c r="B309" s="14"/>
      <c r="C309" s="749" t="s">
        <v>887</v>
      </c>
      <c r="D309" s="749" t="s">
        <v>888</v>
      </c>
      <c r="E309" s="14"/>
      <c r="F309" s="192"/>
      <c r="G309" s="24"/>
      <c r="H309" s="14"/>
      <c r="I309" s="13">
        <v>1.01</v>
      </c>
      <c r="J309" s="14"/>
      <c r="K309" s="14"/>
      <c r="L309" s="547">
        <v>1080</v>
      </c>
      <c r="M309" s="72">
        <v>5.5471</v>
      </c>
      <c r="N309" s="72">
        <f t="shared" si="36"/>
        <v>5990.868</v>
      </c>
      <c r="O309" s="72">
        <v>1080</v>
      </c>
      <c r="P309" s="72">
        <f t="shared" si="37"/>
        <v>5.5471</v>
      </c>
      <c r="Q309" s="72">
        <f t="shared" si="38"/>
        <v>5990.868</v>
      </c>
      <c r="R309" s="72">
        <f t="shared" si="39"/>
        <v>0</v>
      </c>
      <c r="S309" s="72">
        <f t="shared" si="40"/>
        <v>5.5471</v>
      </c>
      <c r="T309" s="72">
        <f t="shared" si="41"/>
        <v>0</v>
      </c>
      <c r="U309" s="72">
        <f t="shared" si="42"/>
        <v>0</v>
      </c>
      <c r="V309" s="72">
        <f t="shared" si="43"/>
        <v>5.5471</v>
      </c>
      <c r="W309" s="72">
        <f t="shared" si="44"/>
        <v>0</v>
      </c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24"/>
      <c r="AJ309" s="24"/>
      <c r="AK309" s="24"/>
    </row>
    <row r="310" s="2" customFormat="1" ht="14.25" spans="1:37">
      <c r="A310" s="24">
        <v>306</v>
      </c>
      <c r="B310" s="14"/>
      <c r="C310" s="749" t="s">
        <v>889</v>
      </c>
      <c r="D310" s="749" t="s">
        <v>890</v>
      </c>
      <c r="E310" s="14"/>
      <c r="F310" s="192"/>
      <c r="G310" s="24"/>
      <c r="H310" s="14"/>
      <c r="I310" s="13">
        <v>1.01</v>
      </c>
      <c r="J310" s="14"/>
      <c r="K310" s="14"/>
      <c r="L310" s="547">
        <v>1615</v>
      </c>
      <c r="M310" s="72">
        <v>6.2702</v>
      </c>
      <c r="N310" s="72">
        <f t="shared" si="36"/>
        <v>10126.373</v>
      </c>
      <c r="O310" s="72">
        <v>1615</v>
      </c>
      <c r="P310" s="72">
        <f t="shared" si="37"/>
        <v>6.2702</v>
      </c>
      <c r="Q310" s="72">
        <f t="shared" si="38"/>
        <v>10126.373</v>
      </c>
      <c r="R310" s="72">
        <f t="shared" si="39"/>
        <v>0</v>
      </c>
      <c r="S310" s="72">
        <f t="shared" si="40"/>
        <v>6.2702</v>
      </c>
      <c r="T310" s="72">
        <f t="shared" si="41"/>
        <v>0</v>
      </c>
      <c r="U310" s="72">
        <f t="shared" si="42"/>
        <v>0</v>
      </c>
      <c r="V310" s="72">
        <f t="shared" si="43"/>
        <v>6.2702</v>
      </c>
      <c r="W310" s="72">
        <f t="shared" si="44"/>
        <v>0</v>
      </c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24"/>
      <c r="AJ310" s="24"/>
      <c r="AK310" s="24"/>
    </row>
    <row r="311" s="2" customFormat="1" ht="14.25" spans="1:37">
      <c r="A311" s="24">
        <v>307</v>
      </c>
      <c r="B311" s="14"/>
      <c r="C311" s="749" t="s">
        <v>891</v>
      </c>
      <c r="D311" s="749" t="s">
        <v>892</v>
      </c>
      <c r="E311" s="14"/>
      <c r="F311" s="192"/>
      <c r="G311" s="24"/>
      <c r="H311" s="14"/>
      <c r="I311" s="13">
        <v>1.01</v>
      </c>
      <c r="J311" s="14"/>
      <c r="K311" s="14"/>
      <c r="L311" s="547">
        <v>360</v>
      </c>
      <c r="M311" s="72">
        <v>1.2735</v>
      </c>
      <c r="N311" s="72">
        <f t="shared" si="36"/>
        <v>458.46</v>
      </c>
      <c r="O311" s="72">
        <v>360</v>
      </c>
      <c r="P311" s="72">
        <f t="shared" si="37"/>
        <v>1.2735</v>
      </c>
      <c r="Q311" s="72">
        <f t="shared" si="38"/>
        <v>458.46</v>
      </c>
      <c r="R311" s="72">
        <f t="shared" si="39"/>
        <v>0</v>
      </c>
      <c r="S311" s="72">
        <f t="shared" si="40"/>
        <v>1.2735</v>
      </c>
      <c r="T311" s="72">
        <f t="shared" si="41"/>
        <v>0</v>
      </c>
      <c r="U311" s="72">
        <f t="shared" si="42"/>
        <v>0</v>
      </c>
      <c r="V311" s="72">
        <f t="shared" si="43"/>
        <v>1.2735</v>
      </c>
      <c r="W311" s="72">
        <f t="shared" si="44"/>
        <v>0</v>
      </c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24"/>
      <c r="AJ311" s="24"/>
      <c r="AK311" s="24"/>
    </row>
    <row r="312" s="2" customFormat="1" ht="14.25" spans="1:37">
      <c r="A312" s="24">
        <v>308</v>
      </c>
      <c r="B312" s="14"/>
      <c r="C312" s="749" t="s">
        <v>893</v>
      </c>
      <c r="D312" s="749" t="s">
        <v>894</v>
      </c>
      <c r="E312" s="14"/>
      <c r="F312" s="192"/>
      <c r="G312" s="24"/>
      <c r="H312" s="14"/>
      <c r="I312" s="13">
        <v>1.01</v>
      </c>
      <c r="J312" s="14"/>
      <c r="K312" s="14"/>
      <c r="L312" s="547">
        <v>380</v>
      </c>
      <c r="M312" s="72">
        <v>5.8516</v>
      </c>
      <c r="N312" s="72">
        <f t="shared" si="36"/>
        <v>2223.608</v>
      </c>
      <c r="O312" s="72">
        <v>380</v>
      </c>
      <c r="P312" s="72">
        <f t="shared" si="37"/>
        <v>5.8516</v>
      </c>
      <c r="Q312" s="72">
        <f t="shared" si="38"/>
        <v>2223.608</v>
      </c>
      <c r="R312" s="72">
        <f t="shared" si="39"/>
        <v>0</v>
      </c>
      <c r="S312" s="72">
        <f t="shared" si="40"/>
        <v>5.8516</v>
      </c>
      <c r="T312" s="72">
        <f t="shared" si="41"/>
        <v>0</v>
      </c>
      <c r="U312" s="72">
        <f t="shared" si="42"/>
        <v>0</v>
      </c>
      <c r="V312" s="72">
        <f t="shared" si="43"/>
        <v>5.8516</v>
      </c>
      <c r="W312" s="72">
        <f t="shared" si="44"/>
        <v>0</v>
      </c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24"/>
      <c r="AJ312" s="24"/>
      <c r="AK312" s="24"/>
    </row>
    <row r="313" s="2" customFormat="1" ht="14.25" spans="1:37">
      <c r="A313" s="24">
        <v>309</v>
      </c>
      <c r="B313" s="14"/>
      <c r="C313" s="749" t="s">
        <v>895</v>
      </c>
      <c r="D313" s="749" t="s">
        <v>896</v>
      </c>
      <c r="E313" s="14"/>
      <c r="F313" s="192"/>
      <c r="G313" s="24"/>
      <c r="H313" s="14"/>
      <c r="I313" s="13">
        <v>1.01</v>
      </c>
      <c r="J313" s="14"/>
      <c r="K313" s="14"/>
      <c r="L313" s="547">
        <v>345</v>
      </c>
      <c r="M313" s="72">
        <v>1.4</v>
      </c>
      <c r="N313" s="72">
        <f t="shared" si="36"/>
        <v>483</v>
      </c>
      <c r="O313" s="72">
        <v>345</v>
      </c>
      <c r="P313" s="72">
        <f t="shared" si="37"/>
        <v>1.4</v>
      </c>
      <c r="Q313" s="72">
        <f t="shared" si="38"/>
        <v>483</v>
      </c>
      <c r="R313" s="72">
        <f t="shared" si="39"/>
        <v>0</v>
      </c>
      <c r="S313" s="72">
        <f t="shared" si="40"/>
        <v>1.4</v>
      </c>
      <c r="T313" s="72">
        <f t="shared" si="41"/>
        <v>0</v>
      </c>
      <c r="U313" s="72">
        <f t="shared" si="42"/>
        <v>0</v>
      </c>
      <c r="V313" s="72">
        <f t="shared" si="43"/>
        <v>1.4</v>
      </c>
      <c r="W313" s="72">
        <f t="shared" si="44"/>
        <v>0</v>
      </c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24"/>
      <c r="AJ313" s="24"/>
      <c r="AK313" s="24"/>
    </row>
    <row r="314" s="2" customFormat="1" ht="14.25" spans="1:37">
      <c r="A314" s="24">
        <v>310</v>
      </c>
      <c r="B314" s="14"/>
      <c r="C314" s="749" t="s">
        <v>897</v>
      </c>
      <c r="D314" s="749" t="s">
        <v>898</v>
      </c>
      <c r="E314" s="14"/>
      <c r="F314" s="192"/>
      <c r="G314" s="24"/>
      <c r="H314" s="14"/>
      <c r="I314" s="13">
        <v>1.01</v>
      </c>
      <c r="J314" s="14"/>
      <c r="K314" s="14"/>
      <c r="L314" s="547">
        <v>300</v>
      </c>
      <c r="M314" s="72">
        <v>4.1593</v>
      </c>
      <c r="N314" s="72">
        <f t="shared" si="36"/>
        <v>1247.79</v>
      </c>
      <c r="O314" s="72"/>
      <c r="P314" s="72">
        <f t="shared" si="37"/>
        <v>4.1593</v>
      </c>
      <c r="Q314" s="72">
        <f t="shared" si="38"/>
        <v>0</v>
      </c>
      <c r="R314" s="72">
        <f t="shared" si="39"/>
        <v>0</v>
      </c>
      <c r="S314" s="72">
        <f t="shared" si="40"/>
        <v>4.1593</v>
      </c>
      <c r="T314" s="72">
        <f t="shared" si="41"/>
        <v>0</v>
      </c>
      <c r="U314" s="72">
        <f t="shared" si="42"/>
        <v>-300</v>
      </c>
      <c r="V314" s="72">
        <f t="shared" si="43"/>
        <v>4.1593</v>
      </c>
      <c r="W314" s="72">
        <f t="shared" si="44"/>
        <v>-1247.79</v>
      </c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230" t="s">
        <v>437</v>
      </c>
      <c r="AJ314" s="24"/>
      <c r="AK314" s="24" t="s">
        <v>833</v>
      </c>
    </row>
    <row r="315" s="2" customFormat="1" ht="14.25" spans="1:37">
      <c r="A315" s="24">
        <v>311</v>
      </c>
      <c r="B315" s="14"/>
      <c r="C315" s="749" t="s">
        <v>899</v>
      </c>
      <c r="D315" s="749" t="s">
        <v>900</v>
      </c>
      <c r="E315" s="14"/>
      <c r="F315" s="192"/>
      <c r="G315" s="24"/>
      <c r="H315" s="14"/>
      <c r="I315" s="13">
        <v>1.01</v>
      </c>
      <c r="J315" s="14"/>
      <c r="K315" s="14"/>
      <c r="L315" s="547">
        <v>16</v>
      </c>
      <c r="M315" s="72">
        <v>16</v>
      </c>
      <c r="N315" s="72">
        <f t="shared" si="36"/>
        <v>256</v>
      </c>
      <c r="O315" s="72">
        <v>16</v>
      </c>
      <c r="P315" s="72">
        <f t="shared" si="37"/>
        <v>16</v>
      </c>
      <c r="Q315" s="72">
        <f t="shared" si="38"/>
        <v>256</v>
      </c>
      <c r="R315" s="72">
        <f t="shared" si="39"/>
        <v>0</v>
      </c>
      <c r="S315" s="72">
        <f t="shared" si="40"/>
        <v>16</v>
      </c>
      <c r="T315" s="72">
        <f t="shared" si="41"/>
        <v>0</v>
      </c>
      <c r="U315" s="72">
        <f t="shared" si="42"/>
        <v>0</v>
      </c>
      <c r="V315" s="72">
        <f t="shared" si="43"/>
        <v>16</v>
      </c>
      <c r="W315" s="72">
        <f t="shared" si="44"/>
        <v>0</v>
      </c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24"/>
      <c r="AJ315" s="24"/>
      <c r="AK315" s="24"/>
    </row>
    <row r="316" s="2" customFormat="1" ht="14.25" spans="1:37">
      <c r="A316" s="24">
        <v>312</v>
      </c>
      <c r="B316" s="14"/>
      <c r="C316" s="749" t="s">
        <v>901</v>
      </c>
      <c r="D316" s="749" t="s">
        <v>902</v>
      </c>
      <c r="E316" s="14"/>
      <c r="F316" s="192"/>
      <c r="G316" s="24"/>
      <c r="H316" s="14"/>
      <c r="I316" s="13">
        <v>1.01</v>
      </c>
      <c r="J316" s="14"/>
      <c r="K316" s="14"/>
      <c r="L316" s="547">
        <v>156</v>
      </c>
      <c r="M316" s="72">
        <v>7.0803</v>
      </c>
      <c r="N316" s="72">
        <f t="shared" si="36"/>
        <v>1104.5268</v>
      </c>
      <c r="O316" s="72">
        <v>156</v>
      </c>
      <c r="P316" s="72">
        <f t="shared" si="37"/>
        <v>7.0803</v>
      </c>
      <c r="Q316" s="72">
        <f t="shared" si="38"/>
        <v>1104.5268</v>
      </c>
      <c r="R316" s="72">
        <f t="shared" si="39"/>
        <v>0</v>
      </c>
      <c r="S316" s="72">
        <f t="shared" si="40"/>
        <v>7.0803</v>
      </c>
      <c r="T316" s="72">
        <f t="shared" si="41"/>
        <v>0</v>
      </c>
      <c r="U316" s="72">
        <f t="shared" si="42"/>
        <v>0</v>
      </c>
      <c r="V316" s="72">
        <f t="shared" si="43"/>
        <v>7.0803</v>
      </c>
      <c r="W316" s="72">
        <f t="shared" si="44"/>
        <v>0</v>
      </c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305"/>
      <c r="AI316" s="24"/>
      <c r="AJ316" s="24"/>
      <c r="AK316" s="24"/>
    </row>
    <row r="317" s="2" customFormat="1" ht="14.25" spans="1:37">
      <c r="A317" s="24">
        <v>313</v>
      </c>
      <c r="B317" s="14"/>
      <c r="C317" s="749" t="s">
        <v>903</v>
      </c>
      <c r="D317" s="749" t="s">
        <v>904</v>
      </c>
      <c r="E317" s="14"/>
      <c r="F317" s="192"/>
      <c r="G317" s="24"/>
      <c r="H317" s="14"/>
      <c r="I317" s="13">
        <v>1.01</v>
      </c>
      <c r="J317" s="14"/>
      <c r="K317" s="14"/>
      <c r="L317" s="547">
        <v>57</v>
      </c>
      <c r="M317" s="72">
        <v>6.4923</v>
      </c>
      <c r="N317" s="72">
        <f t="shared" si="36"/>
        <v>370.0611</v>
      </c>
      <c r="O317" s="72">
        <v>57</v>
      </c>
      <c r="P317" s="72">
        <f t="shared" si="37"/>
        <v>6.4923</v>
      </c>
      <c r="Q317" s="72">
        <f t="shared" si="38"/>
        <v>370.0611</v>
      </c>
      <c r="R317" s="72">
        <f t="shared" si="39"/>
        <v>0</v>
      </c>
      <c r="S317" s="72">
        <f t="shared" si="40"/>
        <v>6.4923</v>
      </c>
      <c r="T317" s="72">
        <f t="shared" si="41"/>
        <v>0</v>
      </c>
      <c r="U317" s="72">
        <f t="shared" si="42"/>
        <v>0</v>
      </c>
      <c r="V317" s="72">
        <f t="shared" si="43"/>
        <v>6.4923</v>
      </c>
      <c r="W317" s="72">
        <f t="shared" si="44"/>
        <v>0</v>
      </c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305"/>
      <c r="AI317" s="24"/>
      <c r="AJ317" s="24"/>
      <c r="AK317" s="24"/>
    </row>
    <row r="318" s="2" customFormat="1" ht="14.25" spans="1:37">
      <c r="A318" s="24">
        <v>314</v>
      </c>
      <c r="B318" s="14"/>
      <c r="C318" s="749" t="s">
        <v>905</v>
      </c>
      <c r="D318" s="749" t="s">
        <v>906</v>
      </c>
      <c r="E318" s="14"/>
      <c r="F318" s="192"/>
      <c r="G318" s="24"/>
      <c r="H318" s="14"/>
      <c r="I318" s="13">
        <v>1.01</v>
      </c>
      <c r="J318" s="14"/>
      <c r="K318" s="14"/>
      <c r="L318" s="547">
        <v>20</v>
      </c>
      <c r="M318" s="72">
        <v>24.8025</v>
      </c>
      <c r="N318" s="72">
        <f t="shared" si="36"/>
        <v>496.05</v>
      </c>
      <c r="O318" s="72">
        <v>20</v>
      </c>
      <c r="P318" s="72">
        <f t="shared" si="37"/>
        <v>24.8025</v>
      </c>
      <c r="Q318" s="72">
        <f t="shared" si="38"/>
        <v>496.05</v>
      </c>
      <c r="R318" s="72">
        <f t="shared" si="39"/>
        <v>0</v>
      </c>
      <c r="S318" s="72">
        <f t="shared" si="40"/>
        <v>24.8025</v>
      </c>
      <c r="T318" s="72">
        <f t="shared" si="41"/>
        <v>0</v>
      </c>
      <c r="U318" s="72">
        <f t="shared" si="42"/>
        <v>0</v>
      </c>
      <c r="V318" s="72">
        <f t="shared" si="43"/>
        <v>24.8025</v>
      </c>
      <c r="W318" s="72">
        <f t="shared" si="44"/>
        <v>0</v>
      </c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24"/>
      <c r="AJ318" s="24"/>
      <c r="AK318" s="24"/>
    </row>
    <row r="319" s="2" customFormat="1" ht="14.25" spans="1:37">
      <c r="A319" s="24">
        <v>315</v>
      </c>
      <c r="B319" s="14"/>
      <c r="C319" s="749" t="s">
        <v>907</v>
      </c>
      <c r="D319" s="749" t="s">
        <v>908</v>
      </c>
      <c r="E319" s="14"/>
      <c r="F319" s="192"/>
      <c r="G319" s="24"/>
      <c r="H319" s="14"/>
      <c r="I319" s="13">
        <v>1.01</v>
      </c>
      <c r="J319" s="14"/>
      <c r="K319" s="14"/>
      <c r="L319" s="547">
        <v>38</v>
      </c>
      <c r="M319" s="72">
        <v>16.0929</v>
      </c>
      <c r="N319" s="72">
        <f t="shared" si="36"/>
        <v>611.5302</v>
      </c>
      <c r="O319" s="72">
        <v>38</v>
      </c>
      <c r="P319" s="72">
        <f t="shared" si="37"/>
        <v>16.0929</v>
      </c>
      <c r="Q319" s="72">
        <f t="shared" si="38"/>
        <v>611.5302</v>
      </c>
      <c r="R319" s="72">
        <f t="shared" si="39"/>
        <v>0</v>
      </c>
      <c r="S319" s="72">
        <f t="shared" si="40"/>
        <v>16.0929</v>
      </c>
      <c r="T319" s="72">
        <f t="shared" si="41"/>
        <v>0</v>
      </c>
      <c r="U319" s="72">
        <f t="shared" si="42"/>
        <v>0</v>
      </c>
      <c r="V319" s="72">
        <f t="shared" si="43"/>
        <v>16.0929</v>
      </c>
      <c r="W319" s="72">
        <f t="shared" si="44"/>
        <v>0</v>
      </c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24"/>
      <c r="AJ319" s="24"/>
      <c r="AK319" s="24"/>
    </row>
    <row r="320" s="2" customFormat="1" ht="14.25" spans="1:37">
      <c r="A320" s="24">
        <v>316</v>
      </c>
      <c r="B320" s="14"/>
      <c r="C320" s="749" t="s">
        <v>909</v>
      </c>
      <c r="D320" s="749" t="s">
        <v>910</v>
      </c>
      <c r="E320" s="14"/>
      <c r="F320" s="192"/>
      <c r="G320" s="24"/>
      <c r="H320" s="14"/>
      <c r="I320" s="13">
        <v>1.01</v>
      </c>
      <c r="J320" s="14"/>
      <c r="K320" s="14"/>
      <c r="L320" s="547">
        <v>2</v>
      </c>
      <c r="M320" s="72">
        <v>32.12</v>
      </c>
      <c r="N320" s="72">
        <f t="shared" si="36"/>
        <v>64.24</v>
      </c>
      <c r="O320" s="72">
        <v>2</v>
      </c>
      <c r="P320" s="72">
        <f t="shared" si="37"/>
        <v>32.12</v>
      </c>
      <c r="Q320" s="72">
        <f t="shared" si="38"/>
        <v>64.24</v>
      </c>
      <c r="R320" s="72">
        <f t="shared" si="39"/>
        <v>0</v>
      </c>
      <c r="S320" s="72">
        <f t="shared" si="40"/>
        <v>32.12</v>
      </c>
      <c r="T320" s="72">
        <f t="shared" si="41"/>
        <v>0</v>
      </c>
      <c r="U320" s="72">
        <f t="shared" si="42"/>
        <v>0</v>
      </c>
      <c r="V320" s="72">
        <f t="shared" si="43"/>
        <v>32.12</v>
      </c>
      <c r="W320" s="72">
        <f t="shared" si="44"/>
        <v>0</v>
      </c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24"/>
      <c r="AJ320" s="24"/>
      <c r="AK320" s="24"/>
    </row>
    <row r="321" s="2" customFormat="1" ht="14.25" spans="1:37">
      <c r="A321" s="24">
        <v>317</v>
      </c>
      <c r="B321" s="14"/>
      <c r="C321" s="749" t="s">
        <v>911</v>
      </c>
      <c r="D321" s="749" t="s">
        <v>912</v>
      </c>
      <c r="E321" s="14"/>
      <c r="F321" s="192"/>
      <c r="G321" s="24"/>
      <c r="H321" s="14"/>
      <c r="I321" s="13">
        <v>1.01</v>
      </c>
      <c r="J321" s="14"/>
      <c r="K321" s="14"/>
      <c r="L321" s="547">
        <v>1</v>
      </c>
      <c r="M321" s="72">
        <v>18.1</v>
      </c>
      <c r="N321" s="72">
        <f t="shared" si="36"/>
        <v>18.1</v>
      </c>
      <c r="O321" s="72">
        <v>1</v>
      </c>
      <c r="P321" s="72">
        <f t="shared" si="37"/>
        <v>18.1</v>
      </c>
      <c r="Q321" s="72">
        <f t="shared" si="38"/>
        <v>18.1</v>
      </c>
      <c r="R321" s="72">
        <f t="shared" si="39"/>
        <v>0</v>
      </c>
      <c r="S321" s="72">
        <f t="shared" si="40"/>
        <v>18.1</v>
      </c>
      <c r="T321" s="72">
        <f t="shared" si="41"/>
        <v>0</v>
      </c>
      <c r="U321" s="72">
        <f t="shared" si="42"/>
        <v>0</v>
      </c>
      <c r="V321" s="72">
        <f t="shared" si="43"/>
        <v>18.1</v>
      </c>
      <c r="W321" s="72">
        <f t="shared" si="44"/>
        <v>0</v>
      </c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24"/>
      <c r="AJ321" s="24"/>
      <c r="AK321" s="24"/>
    </row>
    <row r="322" s="2" customFormat="1" ht="14.25" spans="1:37">
      <c r="A322" s="24">
        <v>318</v>
      </c>
      <c r="B322" s="14"/>
      <c r="C322" s="749" t="s">
        <v>913</v>
      </c>
      <c r="D322" s="749" t="s">
        <v>914</v>
      </c>
      <c r="E322" s="14"/>
      <c r="F322" s="192"/>
      <c r="G322" s="24"/>
      <c r="H322" s="14"/>
      <c r="I322" s="13">
        <v>1.01</v>
      </c>
      <c r="J322" s="14"/>
      <c r="K322" s="14"/>
      <c r="L322" s="547">
        <v>1</v>
      </c>
      <c r="M322" s="72">
        <v>21</v>
      </c>
      <c r="N322" s="72">
        <f t="shared" si="36"/>
        <v>21</v>
      </c>
      <c r="O322" s="72">
        <v>1</v>
      </c>
      <c r="P322" s="72">
        <f t="shared" si="37"/>
        <v>21</v>
      </c>
      <c r="Q322" s="72">
        <f t="shared" si="38"/>
        <v>21</v>
      </c>
      <c r="R322" s="72">
        <f t="shared" si="39"/>
        <v>0</v>
      </c>
      <c r="S322" s="72">
        <f t="shared" si="40"/>
        <v>21</v>
      </c>
      <c r="T322" s="72">
        <f t="shared" si="41"/>
        <v>0</v>
      </c>
      <c r="U322" s="72">
        <f t="shared" si="42"/>
        <v>0</v>
      </c>
      <c r="V322" s="72">
        <f t="shared" si="43"/>
        <v>21</v>
      </c>
      <c r="W322" s="72">
        <f t="shared" si="44"/>
        <v>0</v>
      </c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24"/>
      <c r="AJ322" s="24"/>
      <c r="AK322" s="24"/>
    </row>
    <row r="323" s="2" customFormat="1" ht="14.25" spans="1:37">
      <c r="A323" s="24">
        <v>319</v>
      </c>
      <c r="B323" s="14"/>
      <c r="C323" s="749" t="s">
        <v>915</v>
      </c>
      <c r="D323" s="749" t="s">
        <v>916</v>
      </c>
      <c r="E323" s="14"/>
      <c r="F323" s="192"/>
      <c r="G323" s="24"/>
      <c r="H323" s="14"/>
      <c r="I323" s="13">
        <v>1.01</v>
      </c>
      <c r="J323" s="14"/>
      <c r="K323" s="14"/>
      <c r="L323" s="547">
        <v>102</v>
      </c>
      <c r="M323" s="72">
        <v>0.6</v>
      </c>
      <c r="N323" s="72">
        <f t="shared" si="36"/>
        <v>61.2</v>
      </c>
      <c r="O323" s="72">
        <v>102</v>
      </c>
      <c r="P323" s="72">
        <f t="shared" si="37"/>
        <v>0.6</v>
      </c>
      <c r="Q323" s="72">
        <f t="shared" si="38"/>
        <v>61.2</v>
      </c>
      <c r="R323" s="72">
        <f t="shared" si="39"/>
        <v>0</v>
      </c>
      <c r="S323" s="72">
        <f t="shared" si="40"/>
        <v>0.6</v>
      </c>
      <c r="T323" s="72">
        <f t="shared" si="41"/>
        <v>0</v>
      </c>
      <c r="U323" s="72">
        <f t="shared" si="42"/>
        <v>0</v>
      </c>
      <c r="V323" s="72">
        <f t="shared" si="43"/>
        <v>0.6</v>
      </c>
      <c r="W323" s="72">
        <f t="shared" si="44"/>
        <v>0</v>
      </c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24"/>
      <c r="AJ323" s="24"/>
      <c r="AK323" s="24"/>
    </row>
    <row r="324" s="2" customFormat="1" ht="14.25" spans="1:37">
      <c r="A324" s="24">
        <v>320</v>
      </c>
      <c r="B324" s="14"/>
      <c r="C324" s="749" t="s">
        <v>917</v>
      </c>
      <c r="D324" s="749" t="s">
        <v>918</v>
      </c>
      <c r="E324" s="14"/>
      <c r="F324" s="192"/>
      <c r="G324" s="24"/>
      <c r="H324" s="14"/>
      <c r="I324" s="13">
        <v>1.01</v>
      </c>
      <c r="J324" s="14"/>
      <c r="K324" s="14"/>
      <c r="L324" s="547">
        <v>57</v>
      </c>
      <c r="M324" s="72">
        <v>0.9632</v>
      </c>
      <c r="N324" s="72">
        <f t="shared" si="36"/>
        <v>54.9024</v>
      </c>
      <c r="O324" s="72">
        <v>57</v>
      </c>
      <c r="P324" s="72">
        <f t="shared" si="37"/>
        <v>0.9632</v>
      </c>
      <c r="Q324" s="72">
        <f t="shared" si="38"/>
        <v>54.9024</v>
      </c>
      <c r="R324" s="72">
        <f t="shared" si="39"/>
        <v>0</v>
      </c>
      <c r="S324" s="72">
        <f t="shared" si="40"/>
        <v>0.9632</v>
      </c>
      <c r="T324" s="72">
        <f t="shared" si="41"/>
        <v>0</v>
      </c>
      <c r="U324" s="72">
        <f t="shared" si="42"/>
        <v>0</v>
      </c>
      <c r="V324" s="72">
        <f t="shared" si="43"/>
        <v>0.9632</v>
      </c>
      <c r="W324" s="72">
        <f t="shared" si="44"/>
        <v>0</v>
      </c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24"/>
      <c r="AJ324" s="24"/>
      <c r="AK324" s="24"/>
    </row>
    <row r="325" s="2" customFormat="1" ht="14.25" spans="1:37">
      <c r="A325" s="24">
        <v>321</v>
      </c>
      <c r="B325" s="14"/>
      <c r="C325" s="749" t="s">
        <v>919</v>
      </c>
      <c r="D325" s="749" t="s">
        <v>920</v>
      </c>
      <c r="E325" s="14"/>
      <c r="F325" s="192"/>
      <c r="G325" s="24"/>
      <c r="H325" s="14"/>
      <c r="I325" s="13">
        <v>1.01</v>
      </c>
      <c r="J325" s="14"/>
      <c r="K325" s="14"/>
      <c r="L325" s="547">
        <v>3</v>
      </c>
      <c r="M325" s="72">
        <v>2.6333</v>
      </c>
      <c r="N325" s="72">
        <f t="shared" ref="N325:N388" si="45">L325*M325</f>
        <v>7.8999</v>
      </c>
      <c r="O325" s="72">
        <v>3</v>
      </c>
      <c r="P325" s="72">
        <f t="shared" ref="P325:P388" si="46">M325</f>
        <v>2.6333</v>
      </c>
      <c r="Q325" s="72">
        <f t="shared" ref="Q325:Q388" si="47">P325*O325</f>
        <v>7.8999</v>
      </c>
      <c r="R325" s="72">
        <f t="shared" ref="R325:R388" si="48">IF((O325-L325)&gt;0,O325-L325,0)</f>
        <v>0</v>
      </c>
      <c r="S325" s="72">
        <f t="shared" ref="S325:S388" si="49">M325</f>
        <v>2.6333</v>
      </c>
      <c r="T325" s="72">
        <f t="shared" ref="T325:T388" si="50">IF((Q325-N325)&gt;0,Q325-N325,0)</f>
        <v>0</v>
      </c>
      <c r="U325" s="72">
        <f t="shared" ref="U325:U388" si="51">IF((O325-L325)&lt;0,O325-L325,0)</f>
        <v>0</v>
      </c>
      <c r="V325" s="72">
        <f t="shared" ref="V325:V388" si="52">M325</f>
        <v>2.6333</v>
      </c>
      <c r="W325" s="72">
        <f t="shared" ref="W325:W388" si="53">IF((Q325-N325)&lt;0,Q325-N325,0)</f>
        <v>0</v>
      </c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24"/>
      <c r="AJ325" s="24"/>
      <c r="AK325" s="24"/>
    </row>
    <row r="326" s="2" customFormat="1" ht="14.25" spans="1:37">
      <c r="A326" s="24">
        <v>322</v>
      </c>
      <c r="B326" s="14"/>
      <c r="C326" s="749" t="s">
        <v>921</v>
      </c>
      <c r="D326" s="749" t="s">
        <v>922</v>
      </c>
      <c r="E326" s="14"/>
      <c r="F326" s="192"/>
      <c r="G326" s="24"/>
      <c r="H326" s="14"/>
      <c r="I326" s="13">
        <v>1.01</v>
      </c>
      <c r="J326" s="14"/>
      <c r="K326" s="14"/>
      <c r="L326" s="547">
        <v>60</v>
      </c>
      <c r="M326" s="72">
        <v>1.384</v>
      </c>
      <c r="N326" s="72">
        <f t="shared" si="45"/>
        <v>83.04</v>
      </c>
      <c r="O326" s="72">
        <v>60</v>
      </c>
      <c r="P326" s="72">
        <f t="shared" si="46"/>
        <v>1.384</v>
      </c>
      <c r="Q326" s="72">
        <f t="shared" si="47"/>
        <v>83.04</v>
      </c>
      <c r="R326" s="72">
        <f t="shared" si="48"/>
        <v>0</v>
      </c>
      <c r="S326" s="72">
        <f t="shared" si="49"/>
        <v>1.384</v>
      </c>
      <c r="T326" s="72">
        <f t="shared" si="50"/>
        <v>0</v>
      </c>
      <c r="U326" s="72">
        <f t="shared" si="51"/>
        <v>0</v>
      </c>
      <c r="V326" s="72">
        <f t="shared" si="52"/>
        <v>1.384</v>
      </c>
      <c r="W326" s="72">
        <f t="shared" si="53"/>
        <v>0</v>
      </c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24"/>
      <c r="AJ326" s="24"/>
      <c r="AK326" s="24"/>
    </row>
    <row r="327" s="2" customFormat="1" ht="14.25" spans="1:37">
      <c r="A327" s="24">
        <v>323</v>
      </c>
      <c r="B327" s="14"/>
      <c r="C327" s="749" t="s">
        <v>923</v>
      </c>
      <c r="D327" s="749" t="s">
        <v>924</v>
      </c>
      <c r="E327" s="14"/>
      <c r="F327" s="192"/>
      <c r="G327" s="24"/>
      <c r="H327" s="14"/>
      <c r="I327" s="13">
        <v>1.01</v>
      </c>
      <c r="J327" s="14"/>
      <c r="K327" s="14"/>
      <c r="L327" s="547">
        <v>131</v>
      </c>
      <c r="M327" s="72">
        <v>0.5485</v>
      </c>
      <c r="N327" s="72">
        <f t="shared" si="45"/>
        <v>71.8535</v>
      </c>
      <c r="O327" s="72">
        <v>131</v>
      </c>
      <c r="P327" s="72">
        <f t="shared" si="46"/>
        <v>0.5485</v>
      </c>
      <c r="Q327" s="72">
        <f t="shared" si="47"/>
        <v>71.8535</v>
      </c>
      <c r="R327" s="72">
        <f t="shared" si="48"/>
        <v>0</v>
      </c>
      <c r="S327" s="72">
        <f t="shared" si="49"/>
        <v>0.5485</v>
      </c>
      <c r="T327" s="72">
        <f t="shared" si="50"/>
        <v>0</v>
      </c>
      <c r="U327" s="72">
        <f t="shared" si="51"/>
        <v>0</v>
      </c>
      <c r="V327" s="72">
        <f t="shared" si="52"/>
        <v>0.5485</v>
      </c>
      <c r="W327" s="72">
        <f t="shared" si="53"/>
        <v>0</v>
      </c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24"/>
      <c r="AJ327" s="24"/>
      <c r="AK327" s="24"/>
    </row>
    <row r="328" s="2" customFormat="1" ht="14.25" spans="1:37">
      <c r="A328" s="24">
        <v>324</v>
      </c>
      <c r="B328" s="14"/>
      <c r="C328" s="749" t="s">
        <v>925</v>
      </c>
      <c r="D328" s="749" t="s">
        <v>926</v>
      </c>
      <c r="E328" s="14"/>
      <c r="F328" s="192"/>
      <c r="G328" s="24"/>
      <c r="H328" s="14"/>
      <c r="I328" s="13">
        <v>1.01</v>
      </c>
      <c r="J328" s="14"/>
      <c r="K328" s="14"/>
      <c r="L328" s="547">
        <v>2</v>
      </c>
      <c r="M328" s="72">
        <v>38</v>
      </c>
      <c r="N328" s="72">
        <f t="shared" si="45"/>
        <v>76</v>
      </c>
      <c r="O328" s="72">
        <v>2</v>
      </c>
      <c r="P328" s="72">
        <f t="shared" si="46"/>
        <v>38</v>
      </c>
      <c r="Q328" s="72">
        <f t="shared" si="47"/>
        <v>76</v>
      </c>
      <c r="R328" s="72">
        <f t="shared" si="48"/>
        <v>0</v>
      </c>
      <c r="S328" s="72">
        <f t="shared" si="49"/>
        <v>38</v>
      </c>
      <c r="T328" s="72">
        <f t="shared" si="50"/>
        <v>0</v>
      </c>
      <c r="U328" s="72">
        <f t="shared" si="51"/>
        <v>0</v>
      </c>
      <c r="V328" s="72">
        <f t="shared" si="52"/>
        <v>38</v>
      </c>
      <c r="W328" s="72">
        <f t="shared" si="53"/>
        <v>0</v>
      </c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24"/>
      <c r="AJ328" s="24"/>
      <c r="AK328" s="24"/>
    </row>
    <row r="329" s="2" customFormat="1" ht="14.25" spans="1:37">
      <c r="A329" s="24">
        <v>325</v>
      </c>
      <c r="B329" s="14"/>
      <c r="C329" s="749" t="s">
        <v>927</v>
      </c>
      <c r="D329" s="749" t="s">
        <v>928</v>
      </c>
      <c r="E329" s="14"/>
      <c r="F329" s="192"/>
      <c r="G329" s="24"/>
      <c r="H329" s="14"/>
      <c r="I329" s="13">
        <v>1.01</v>
      </c>
      <c r="J329" s="14"/>
      <c r="K329" s="14"/>
      <c r="L329" s="547">
        <v>69</v>
      </c>
      <c r="M329" s="72">
        <v>1.9007</v>
      </c>
      <c r="N329" s="72">
        <f t="shared" si="45"/>
        <v>131.1483</v>
      </c>
      <c r="O329" s="72">
        <v>69</v>
      </c>
      <c r="P329" s="72">
        <f t="shared" si="46"/>
        <v>1.9007</v>
      </c>
      <c r="Q329" s="72">
        <f t="shared" si="47"/>
        <v>131.1483</v>
      </c>
      <c r="R329" s="72">
        <f t="shared" si="48"/>
        <v>0</v>
      </c>
      <c r="S329" s="72">
        <f t="shared" si="49"/>
        <v>1.9007</v>
      </c>
      <c r="T329" s="72">
        <f t="shared" si="50"/>
        <v>0</v>
      </c>
      <c r="U329" s="72">
        <f t="shared" si="51"/>
        <v>0</v>
      </c>
      <c r="V329" s="72">
        <f t="shared" si="52"/>
        <v>1.9007</v>
      </c>
      <c r="W329" s="72">
        <f t="shared" si="53"/>
        <v>0</v>
      </c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24"/>
      <c r="AJ329" s="24"/>
      <c r="AK329" s="24"/>
    </row>
    <row r="330" s="2" customFormat="1" ht="14.25" spans="1:37">
      <c r="A330" s="24">
        <v>326</v>
      </c>
      <c r="B330" s="14"/>
      <c r="C330" s="749" t="s">
        <v>929</v>
      </c>
      <c r="D330" s="749" t="s">
        <v>930</v>
      </c>
      <c r="E330" s="14"/>
      <c r="F330" s="192"/>
      <c r="G330" s="24"/>
      <c r="H330" s="14"/>
      <c r="I330" s="13">
        <v>1.01</v>
      </c>
      <c r="J330" s="14"/>
      <c r="K330" s="14"/>
      <c r="L330" s="547">
        <v>159</v>
      </c>
      <c r="M330" s="72">
        <v>0.7808</v>
      </c>
      <c r="N330" s="72">
        <f t="shared" si="45"/>
        <v>124.1472</v>
      </c>
      <c r="O330" s="72">
        <v>159</v>
      </c>
      <c r="P330" s="72">
        <f t="shared" si="46"/>
        <v>0.7808</v>
      </c>
      <c r="Q330" s="72">
        <f t="shared" si="47"/>
        <v>124.1472</v>
      </c>
      <c r="R330" s="72">
        <f t="shared" si="48"/>
        <v>0</v>
      </c>
      <c r="S330" s="72">
        <f t="shared" si="49"/>
        <v>0.7808</v>
      </c>
      <c r="T330" s="72">
        <f t="shared" si="50"/>
        <v>0</v>
      </c>
      <c r="U330" s="72">
        <f t="shared" si="51"/>
        <v>0</v>
      </c>
      <c r="V330" s="72">
        <f t="shared" si="52"/>
        <v>0.7808</v>
      </c>
      <c r="W330" s="72">
        <f t="shared" si="53"/>
        <v>0</v>
      </c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24"/>
      <c r="AJ330" s="24"/>
      <c r="AK330" s="24"/>
    </row>
    <row r="331" s="2" customFormat="1" ht="14.25" spans="1:37">
      <c r="A331" s="24">
        <v>327</v>
      </c>
      <c r="B331" s="14"/>
      <c r="C331" s="749" t="s">
        <v>931</v>
      </c>
      <c r="D331" s="749" t="s">
        <v>932</v>
      </c>
      <c r="E331" s="14"/>
      <c r="F331" s="192"/>
      <c r="G331" s="24"/>
      <c r="H331" s="14"/>
      <c r="I331" s="13">
        <v>1.01</v>
      </c>
      <c r="J331" s="14"/>
      <c r="K331" s="14"/>
      <c r="L331" s="547">
        <v>1000</v>
      </c>
      <c r="M331" s="72">
        <v>4.7009</v>
      </c>
      <c r="N331" s="72">
        <f t="shared" si="45"/>
        <v>4700.9</v>
      </c>
      <c r="O331" s="72">
        <v>1000</v>
      </c>
      <c r="P331" s="72">
        <f t="shared" si="46"/>
        <v>4.7009</v>
      </c>
      <c r="Q331" s="72">
        <f t="shared" si="47"/>
        <v>4700.9</v>
      </c>
      <c r="R331" s="72">
        <f t="shared" si="48"/>
        <v>0</v>
      </c>
      <c r="S331" s="72">
        <f t="shared" si="49"/>
        <v>4.7009</v>
      </c>
      <c r="T331" s="72">
        <f t="shared" si="50"/>
        <v>0</v>
      </c>
      <c r="U331" s="72">
        <f t="shared" si="51"/>
        <v>0</v>
      </c>
      <c r="V331" s="72">
        <f t="shared" si="52"/>
        <v>4.7009</v>
      </c>
      <c r="W331" s="72">
        <f t="shared" si="53"/>
        <v>0</v>
      </c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24"/>
      <c r="AJ331" s="24"/>
      <c r="AK331" s="24"/>
    </row>
    <row r="332" s="2" customFormat="1" ht="14.25" spans="1:37">
      <c r="A332" s="24">
        <v>328</v>
      </c>
      <c r="B332" s="14"/>
      <c r="C332" s="749" t="s">
        <v>933</v>
      </c>
      <c r="D332" s="749" t="s">
        <v>934</v>
      </c>
      <c r="E332" s="14"/>
      <c r="F332" s="192"/>
      <c r="G332" s="24"/>
      <c r="H332" s="14"/>
      <c r="I332" s="13">
        <v>1.01</v>
      </c>
      <c r="J332" s="14"/>
      <c r="K332" s="14"/>
      <c r="L332" s="547">
        <v>29</v>
      </c>
      <c r="M332" s="72">
        <v>3.0134</v>
      </c>
      <c r="N332" s="72">
        <f t="shared" si="45"/>
        <v>87.3886</v>
      </c>
      <c r="O332" s="72">
        <v>29</v>
      </c>
      <c r="P332" s="72">
        <f t="shared" si="46"/>
        <v>3.0134</v>
      </c>
      <c r="Q332" s="72">
        <f t="shared" si="47"/>
        <v>87.3886</v>
      </c>
      <c r="R332" s="72">
        <f t="shared" si="48"/>
        <v>0</v>
      </c>
      <c r="S332" s="72">
        <f t="shared" si="49"/>
        <v>3.0134</v>
      </c>
      <c r="T332" s="72">
        <f t="shared" si="50"/>
        <v>0</v>
      </c>
      <c r="U332" s="72">
        <f t="shared" si="51"/>
        <v>0</v>
      </c>
      <c r="V332" s="72">
        <f t="shared" si="52"/>
        <v>3.0134</v>
      </c>
      <c r="W332" s="72">
        <f t="shared" si="53"/>
        <v>0</v>
      </c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24"/>
      <c r="AJ332" s="24"/>
      <c r="AK332" s="24"/>
    </row>
    <row r="333" s="2" customFormat="1" ht="14.25" spans="1:37">
      <c r="A333" s="24">
        <v>329</v>
      </c>
      <c r="B333" s="14"/>
      <c r="C333" s="749" t="s">
        <v>935</v>
      </c>
      <c r="D333" s="749" t="s">
        <v>936</v>
      </c>
      <c r="E333" s="14"/>
      <c r="F333" s="192"/>
      <c r="G333" s="24"/>
      <c r="H333" s="14"/>
      <c r="I333" s="13">
        <v>1.01</v>
      </c>
      <c r="J333" s="14"/>
      <c r="K333" s="14"/>
      <c r="L333" s="547">
        <v>736</v>
      </c>
      <c r="M333" s="72">
        <v>0.8547</v>
      </c>
      <c r="N333" s="72">
        <f t="shared" si="45"/>
        <v>629.0592</v>
      </c>
      <c r="O333" s="72">
        <v>736</v>
      </c>
      <c r="P333" s="72">
        <f t="shared" si="46"/>
        <v>0.8547</v>
      </c>
      <c r="Q333" s="72">
        <f t="shared" si="47"/>
        <v>629.0592</v>
      </c>
      <c r="R333" s="72">
        <f t="shared" si="48"/>
        <v>0</v>
      </c>
      <c r="S333" s="72">
        <f t="shared" si="49"/>
        <v>0.8547</v>
      </c>
      <c r="T333" s="72">
        <f t="shared" si="50"/>
        <v>0</v>
      </c>
      <c r="U333" s="72">
        <f t="shared" si="51"/>
        <v>0</v>
      </c>
      <c r="V333" s="72">
        <f t="shared" si="52"/>
        <v>0.8547</v>
      </c>
      <c r="W333" s="72">
        <f t="shared" si="53"/>
        <v>0</v>
      </c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513"/>
      <c r="AJ333" s="24"/>
      <c r="AK333" s="24"/>
    </row>
    <row r="334" s="2" customFormat="1" ht="14.25" spans="1:37">
      <c r="A334" s="24">
        <v>330</v>
      </c>
      <c r="B334" s="14"/>
      <c r="C334" s="749" t="s">
        <v>937</v>
      </c>
      <c r="D334" s="749" t="s">
        <v>938</v>
      </c>
      <c r="E334" s="14"/>
      <c r="F334" s="192"/>
      <c r="G334" s="24"/>
      <c r="H334" s="14"/>
      <c r="I334" s="13">
        <v>1.01</v>
      </c>
      <c r="J334" s="14"/>
      <c r="K334" s="14"/>
      <c r="L334" s="547">
        <v>8</v>
      </c>
      <c r="M334" s="72">
        <v>2.8</v>
      </c>
      <c r="N334" s="72">
        <f t="shared" si="45"/>
        <v>22.4</v>
      </c>
      <c r="O334" s="72">
        <v>8</v>
      </c>
      <c r="P334" s="72">
        <f t="shared" si="46"/>
        <v>2.8</v>
      </c>
      <c r="Q334" s="72">
        <f t="shared" si="47"/>
        <v>22.4</v>
      </c>
      <c r="R334" s="72">
        <f t="shared" si="48"/>
        <v>0</v>
      </c>
      <c r="S334" s="72">
        <f t="shared" si="49"/>
        <v>2.8</v>
      </c>
      <c r="T334" s="72">
        <f t="shared" si="50"/>
        <v>0</v>
      </c>
      <c r="U334" s="72">
        <f t="shared" si="51"/>
        <v>0</v>
      </c>
      <c r="V334" s="72">
        <f t="shared" si="52"/>
        <v>2.8</v>
      </c>
      <c r="W334" s="72">
        <f t="shared" si="53"/>
        <v>0</v>
      </c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513"/>
      <c r="AJ334" s="24"/>
      <c r="AK334" s="24"/>
    </row>
    <row r="335" s="2" customFormat="1" ht="14.25" spans="1:37">
      <c r="A335" s="24">
        <v>331</v>
      </c>
      <c r="B335" s="14"/>
      <c r="C335" s="749" t="s">
        <v>939</v>
      </c>
      <c r="D335" s="749" t="s">
        <v>940</v>
      </c>
      <c r="E335" s="14"/>
      <c r="F335" s="192"/>
      <c r="G335" s="24"/>
      <c r="H335" s="14"/>
      <c r="I335" s="13">
        <v>1.01</v>
      </c>
      <c r="J335" s="14"/>
      <c r="K335" s="14"/>
      <c r="L335" s="547">
        <v>1</v>
      </c>
      <c r="M335" s="72">
        <v>11</v>
      </c>
      <c r="N335" s="72">
        <f t="shared" si="45"/>
        <v>11</v>
      </c>
      <c r="O335" s="72">
        <v>1</v>
      </c>
      <c r="P335" s="72">
        <f t="shared" si="46"/>
        <v>11</v>
      </c>
      <c r="Q335" s="72">
        <f t="shared" si="47"/>
        <v>11</v>
      </c>
      <c r="R335" s="72">
        <f t="shared" si="48"/>
        <v>0</v>
      </c>
      <c r="S335" s="72">
        <f t="shared" si="49"/>
        <v>11</v>
      </c>
      <c r="T335" s="72">
        <f t="shared" si="50"/>
        <v>0</v>
      </c>
      <c r="U335" s="72">
        <f t="shared" si="51"/>
        <v>0</v>
      </c>
      <c r="V335" s="72">
        <f t="shared" si="52"/>
        <v>11</v>
      </c>
      <c r="W335" s="72">
        <f t="shared" si="53"/>
        <v>0</v>
      </c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513"/>
      <c r="AJ335" s="24"/>
      <c r="AK335" s="24"/>
    </row>
    <row r="336" s="2" customFormat="1" ht="14.25" spans="1:37">
      <c r="A336" s="24">
        <v>332</v>
      </c>
      <c r="B336" s="14"/>
      <c r="C336" s="749" t="s">
        <v>941</v>
      </c>
      <c r="D336" s="749" t="s">
        <v>942</v>
      </c>
      <c r="E336" s="14"/>
      <c r="F336" s="192"/>
      <c r="G336" s="24"/>
      <c r="H336" s="14"/>
      <c r="I336" s="13">
        <v>1.01</v>
      </c>
      <c r="J336" s="14"/>
      <c r="K336" s="14"/>
      <c r="L336" s="547">
        <v>6</v>
      </c>
      <c r="M336" s="72">
        <v>0.1583</v>
      </c>
      <c r="N336" s="72">
        <f t="shared" si="45"/>
        <v>0.9498</v>
      </c>
      <c r="O336" s="72">
        <v>6</v>
      </c>
      <c r="P336" s="72">
        <f t="shared" si="46"/>
        <v>0.1583</v>
      </c>
      <c r="Q336" s="72">
        <f t="shared" si="47"/>
        <v>0.9498</v>
      </c>
      <c r="R336" s="72">
        <f t="shared" si="48"/>
        <v>0</v>
      </c>
      <c r="S336" s="72">
        <f t="shared" si="49"/>
        <v>0.1583</v>
      </c>
      <c r="T336" s="72">
        <f t="shared" si="50"/>
        <v>0</v>
      </c>
      <c r="U336" s="72">
        <f t="shared" si="51"/>
        <v>0</v>
      </c>
      <c r="V336" s="72">
        <f t="shared" si="52"/>
        <v>0.1583</v>
      </c>
      <c r="W336" s="72">
        <f t="shared" si="53"/>
        <v>0</v>
      </c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513"/>
      <c r="AJ336" s="24"/>
      <c r="AK336" s="24"/>
    </row>
    <row r="337" s="2" customFormat="1" ht="14.25" spans="1:37">
      <c r="A337" s="24">
        <v>333</v>
      </c>
      <c r="B337" s="14"/>
      <c r="C337" s="749" t="s">
        <v>943</v>
      </c>
      <c r="D337" s="749" t="s">
        <v>944</v>
      </c>
      <c r="E337" s="14"/>
      <c r="F337" s="192"/>
      <c r="G337" s="24"/>
      <c r="H337" s="14"/>
      <c r="I337" s="13">
        <v>1.01</v>
      </c>
      <c r="J337" s="14"/>
      <c r="K337" s="14"/>
      <c r="L337" s="547">
        <v>140</v>
      </c>
      <c r="M337" s="72">
        <v>0.3419</v>
      </c>
      <c r="N337" s="72">
        <f t="shared" si="45"/>
        <v>47.866</v>
      </c>
      <c r="O337" s="72">
        <v>140</v>
      </c>
      <c r="P337" s="72">
        <f t="shared" si="46"/>
        <v>0.3419</v>
      </c>
      <c r="Q337" s="72">
        <f t="shared" si="47"/>
        <v>47.866</v>
      </c>
      <c r="R337" s="72">
        <f t="shared" si="48"/>
        <v>0</v>
      </c>
      <c r="S337" s="72">
        <f t="shared" si="49"/>
        <v>0.3419</v>
      </c>
      <c r="T337" s="72">
        <f t="shared" si="50"/>
        <v>0</v>
      </c>
      <c r="U337" s="72">
        <f t="shared" si="51"/>
        <v>0</v>
      </c>
      <c r="V337" s="72">
        <f t="shared" si="52"/>
        <v>0.3419</v>
      </c>
      <c r="W337" s="72">
        <f t="shared" si="53"/>
        <v>0</v>
      </c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24"/>
      <c r="AJ337" s="24"/>
      <c r="AK337" s="24"/>
    </row>
    <row r="338" s="2" customFormat="1" ht="14.25" spans="1:37">
      <c r="A338" s="24">
        <v>334</v>
      </c>
      <c r="B338" s="14"/>
      <c r="C338" s="749" t="s">
        <v>945</v>
      </c>
      <c r="D338" s="749" t="s">
        <v>946</v>
      </c>
      <c r="E338" s="14"/>
      <c r="F338" s="192"/>
      <c r="G338" s="24"/>
      <c r="H338" s="14"/>
      <c r="I338" s="13">
        <v>1.01</v>
      </c>
      <c r="J338" s="14"/>
      <c r="K338" s="14"/>
      <c r="L338" s="547">
        <v>5</v>
      </c>
      <c r="M338" s="72">
        <v>99.186</v>
      </c>
      <c r="N338" s="72">
        <f t="shared" si="45"/>
        <v>495.93</v>
      </c>
      <c r="O338" s="72">
        <v>5</v>
      </c>
      <c r="P338" s="72">
        <f t="shared" si="46"/>
        <v>99.186</v>
      </c>
      <c r="Q338" s="72">
        <f t="shared" si="47"/>
        <v>495.93</v>
      </c>
      <c r="R338" s="72">
        <f t="shared" si="48"/>
        <v>0</v>
      </c>
      <c r="S338" s="72">
        <f t="shared" si="49"/>
        <v>99.186</v>
      </c>
      <c r="T338" s="72">
        <f t="shared" si="50"/>
        <v>0</v>
      </c>
      <c r="U338" s="72">
        <f t="shared" si="51"/>
        <v>0</v>
      </c>
      <c r="V338" s="72">
        <f t="shared" si="52"/>
        <v>99.186</v>
      </c>
      <c r="W338" s="72">
        <f t="shared" si="53"/>
        <v>0</v>
      </c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24"/>
      <c r="AJ338" s="24"/>
      <c r="AK338" s="24"/>
    </row>
    <row r="339" s="2" customFormat="1" ht="14.25" spans="1:37">
      <c r="A339" s="24">
        <v>335</v>
      </c>
      <c r="B339" s="14"/>
      <c r="C339" s="749" t="s">
        <v>947</v>
      </c>
      <c r="D339" s="749" t="s">
        <v>948</v>
      </c>
      <c r="E339" s="14"/>
      <c r="F339" s="192"/>
      <c r="G339" s="24"/>
      <c r="H339" s="14"/>
      <c r="I339" s="13">
        <v>1.01</v>
      </c>
      <c r="J339" s="14"/>
      <c r="K339" s="14"/>
      <c r="L339" s="547">
        <v>5</v>
      </c>
      <c r="M339" s="72">
        <v>4.8</v>
      </c>
      <c r="N339" s="72">
        <f t="shared" si="45"/>
        <v>24</v>
      </c>
      <c r="O339" s="72">
        <v>5</v>
      </c>
      <c r="P339" s="72">
        <f t="shared" si="46"/>
        <v>4.8</v>
      </c>
      <c r="Q339" s="72">
        <f t="shared" si="47"/>
        <v>24</v>
      </c>
      <c r="R339" s="72">
        <f t="shared" si="48"/>
        <v>0</v>
      </c>
      <c r="S339" s="72">
        <f t="shared" si="49"/>
        <v>4.8</v>
      </c>
      <c r="T339" s="72">
        <f t="shared" si="50"/>
        <v>0</v>
      </c>
      <c r="U339" s="72">
        <f t="shared" si="51"/>
        <v>0</v>
      </c>
      <c r="V339" s="72">
        <f t="shared" si="52"/>
        <v>4.8</v>
      </c>
      <c r="W339" s="72">
        <f t="shared" si="53"/>
        <v>0</v>
      </c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24"/>
      <c r="AJ339" s="24"/>
      <c r="AK339" s="24"/>
    </row>
    <row r="340" s="2" customFormat="1" ht="14.25" spans="1:37">
      <c r="A340" s="24">
        <v>336</v>
      </c>
      <c r="B340" s="14"/>
      <c r="C340" s="749" t="s">
        <v>949</v>
      </c>
      <c r="D340" s="749" t="s">
        <v>950</v>
      </c>
      <c r="E340" s="14"/>
      <c r="F340" s="192"/>
      <c r="G340" s="24"/>
      <c r="H340" s="14"/>
      <c r="I340" s="13">
        <v>1.01</v>
      </c>
      <c r="J340" s="14"/>
      <c r="K340" s="14"/>
      <c r="L340" s="547">
        <v>2</v>
      </c>
      <c r="M340" s="72">
        <v>3.415</v>
      </c>
      <c r="N340" s="72">
        <f t="shared" si="45"/>
        <v>6.83</v>
      </c>
      <c r="O340" s="72">
        <v>2</v>
      </c>
      <c r="P340" s="72">
        <f t="shared" si="46"/>
        <v>3.415</v>
      </c>
      <c r="Q340" s="72">
        <f t="shared" si="47"/>
        <v>6.83</v>
      </c>
      <c r="R340" s="72">
        <f t="shared" si="48"/>
        <v>0</v>
      </c>
      <c r="S340" s="72">
        <f t="shared" si="49"/>
        <v>3.415</v>
      </c>
      <c r="T340" s="72">
        <f t="shared" si="50"/>
        <v>0</v>
      </c>
      <c r="U340" s="72">
        <f t="shared" si="51"/>
        <v>0</v>
      </c>
      <c r="V340" s="72">
        <f t="shared" si="52"/>
        <v>3.415</v>
      </c>
      <c r="W340" s="72">
        <f t="shared" si="53"/>
        <v>0</v>
      </c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24"/>
      <c r="AJ340" s="549"/>
      <c r="AK340" s="24"/>
    </row>
    <row r="341" s="2" customFormat="1" ht="14.25" spans="1:37">
      <c r="A341" s="24">
        <v>337</v>
      </c>
      <c r="B341" s="14"/>
      <c r="C341" s="749" t="s">
        <v>951</v>
      </c>
      <c r="D341" s="749" t="s">
        <v>952</v>
      </c>
      <c r="E341" s="14"/>
      <c r="F341" s="192"/>
      <c r="G341" s="24"/>
      <c r="H341" s="14"/>
      <c r="I341" s="13">
        <v>1.01</v>
      </c>
      <c r="J341" s="14"/>
      <c r="K341" s="14"/>
      <c r="L341" s="547">
        <v>6</v>
      </c>
      <c r="M341" s="72">
        <v>9.8817</v>
      </c>
      <c r="N341" s="72">
        <f t="shared" si="45"/>
        <v>59.2902</v>
      </c>
      <c r="O341" s="72">
        <v>6</v>
      </c>
      <c r="P341" s="72">
        <f t="shared" si="46"/>
        <v>9.8817</v>
      </c>
      <c r="Q341" s="72">
        <f t="shared" si="47"/>
        <v>59.2902</v>
      </c>
      <c r="R341" s="72">
        <f t="shared" si="48"/>
        <v>0</v>
      </c>
      <c r="S341" s="72">
        <f t="shared" si="49"/>
        <v>9.8817</v>
      </c>
      <c r="T341" s="72">
        <f t="shared" si="50"/>
        <v>0</v>
      </c>
      <c r="U341" s="72">
        <f t="shared" si="51"/>
        <v>0</v>
      </c>
      <c r="V341" s="72">
        <f t="shared" si="52"/>
        <v>9.8817</v>
      </c>
      <c r="W341" s="72">
        <f t="shared" si="53"/>
        <v>0</v>
      </c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24"/>
      <c r="AJ341" s="24"/>
      <c r="AK341" s="24"/>
    </row>
    <row r="342" s="2" customFormat="1" ht="14.25" spans="1:37">
      <c r="A342" s="24">
        <v>338</v>
      </c>
      <c r="B342" s="14"/>
      <c r="C342" s="749" t="s">
        <v>953</v>
      </c>
      <c r="D342" s="749" t="s">
        <v>954</v>
      </c>
      <c r="E342" s="14"/>
      <c r="F342" s="192"/>
      <c r="G342" s="24"/>
      <c r="H342" s="14"/>
      <c r="I342" s="13">
        <v>1.01</v>
      </c>
      <c r="J342" s="14"/>
      <c r="K342" s="14"/>
      <c r="L342" s="547">
        <v>2</v>
      </c>
      <c r="M342" s="72">
        <v>0.77</v>
      </c>
      <c r="N342" s="72">
        <f t="shared" si="45"/>
        <v>1.54</v>
      </c>
      <c r="O342" s="72">
        <v>2</v>
      </c>
      <c r="P342" s="72">
        <f t="shared" si="46"/>
        <v>0.77</v>
      </c>
      <c r="Q342" s="72">
        <f t="shared" si="47"/>
        <v>1.54</v>
      </c>
      <c r="R342" s="72">
        <f t="shared" si="48"/>
        <v>0</v>
      </c>
      <c r="S342" s="72">
        <f t="shared" si="49"/>
        <v>0.77</v>
      </c>
      <c r="T342" s="72">
        <f t="shared" si="50"/>
        <v>0</v>
      </c>
      <c r="U342" s="72">
        <f t="shared" si="51"/>
        <v>0</v>
      </c>
      <c r="V342" s="72">
        <f t="shared" si="52"/>
        <v>0.77</v>
      </c>
      <c r="W342" s="72">
        <f t="shared" si="53"/>
        <v>0</v>
      </c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24"/>
      <c r="AJ342" s="24"/>
      <c r="AK342" s="24"/>
    </row>
    <row r="343" s="2" customFormat="1" ht="14.25" spans="1:37">
      <c r="A343" s="24">
        <v>339</v>
      </c>
      <c r="B343" s="14"/>
      <c r="C343" s="749" t="s">
        <v>955</v>
      </c>
      <c r="D343" s="749" t="s">
        <v>956</v>
      </c>
      <c r="E343" s="14"/>
      <c r="F343" s="192"/>
      <c r="G343" s="24"/>
      <c r="H343" s="14"/>
      <c r="I343" s="13">
        <v>1.01</v>
      </c>
      <c r="J343" s="14"/>
      <c r="K343" s="14"/>
      <c r="L343" s="547">
        <v>17</v>
      </c>
      <c r="M343" s="72">
        <v>4.3247</v>
      </c>
      <c r="N343" s="72">
        <f t="shared" si="45"/>
        <v>73.5199</v>
      </c>
      <c r="O343" s="72">
        <v>17</v>
      </c>
      <c r="P343" s="72">
        <f t="shared" si="46"/>
        <v>4.3247</v>
      </c>
      <c r="Q343" s="72">
        <f t="shared" si="47"/>
        <v>73.5199</v>
      </c>
      <c r="R343" s="72">
        <f t="shared" si="48"/>
        <v>0</v>
      </c>
      <c r="S343" s="72">
        <f t="shared" si="49"/>
        <v>4.3247</v>
      </c>
      <c r="T343" s="72">
        <f t="shared" si="50"/>
        <v>0</v>
      </c>
      <c r="U343" s="72">
        <f t="shared" si="51"/>
        <v>0</v>
      </c>
      <c r="V343" s="72">
        <f t="shared" si="52"/>
        <v>4.3247</v>
      </c>
      <c r="W343" s="72">
        <f t="shared" si="53"/>
        <v>0</v>
      </c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24"/>
      <c r="AJ343" s="24"/>
      <c r="AK343" s="24"/>
    </row>
    <row r="344" s="2" customFormat="1" ht="14.25" spans="1:37">
      <c r="A344" s="24">
        <v>340</v>
      </c>
      <c r="B344" s="14"/>
      <c r="C344" s="749" t="s">
        <v>957</v>
      </c>
      <c r="D344" s="749" t="s">
        <v>958</v>
      </c>
      <c r="E344" s="14"/>
      <c r="F344" s="192"/>
      <c r="G344" s="24"/>
      <c r="H344" s="14"/>
      <c r="I344" s="13">
        <v>1.01</v>
      </c>
      <c r="J344" s="14"/>
      <c r="K344" s="14"/>
      <c r="L344" s="547">
        <v>39</v>
      </c>
      <c r="M344" s="72">
        <v>1.1854</v>
      </c>
      <c r="N344" s="72">
        <f t="shared" si="45"/>
        <v>46.2306</v>
      </c>
      <c r="O344" s="72">
        <v>39</v>
      </c>
      <c r="P344" s="72">
        <f t="shared" si="46"/>
        <v>1.1854</v>
      </c>
      <c r="Q344" s="72">
        <f t="shared" si="47"/>
        <v>46.2306</v>
      </c>
      <c r="R344" s="72">
        <f t="shared" si="48"/>
        <v>0</v>
      </c>
      <c r="S344" s="72">
        <f t="shared" si="49"/>
        <v>1.1854</v>
      </c>
      <c r="T344" s="72">
        <f t="shared" si="50"/>
        <v>0</v>
      </c>
      <c r="U344" s="72">
        <f t="shared" si="51"/>
        <v>0</v>
      </c>
      <c r="V344" s="72">
        <f t="shared" si="52"/>
        <v>1.1854</v>
      </c>
      <c r="W344" s="72">
        <f t="shared" si="53"/>
        <v>0</v>
      </c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24"/>
      <c r="AJ344" s="24"/>
      <c r="AK344" s="24"/>
    </row>
    <row r="345" s="2" customFormat="1" ht="14.25" spans="1:37">
      <c r="A345" s="24">
        <v>341</v>
      </c>
      <c r="B345" s="14"/>
      <c r="C345" s="749" t="s">
        <v>959</v>
      </c>
      <c r="D345" s="749" t="s">
        <v>960</v>
      </c>
      <c r="E345" s="14"/>
      <c r="F345" s="192"/>
      <c r="G345" s="24"/>
      <c r="H345" s="14"/>
      <c r="I345" s="13">
        <v>1.01</v>
      </c>
      <c r="J345" s="14"/>
      <c r="K345" s="14"/>
      <c r="L345" s="547">
        <v>1</v>
      </c>
      <c r="M345" s="72">
        <v>0.77</v>
      </c>
      <c r="N345" s="72">
        <f t="shared" si="45"/>
        <v>0.77</v>
      </c>
      <c r="O345" s="72">
        <v>1</v>
      </c>
      <c r="P345" s="72">
        <f t="shared" si="46"/>
        <v>0.77</v>
      </c>
      <c r="Q345" s="72">
        <f t="shared" si="47"/>
        <v>0.77</v>
      </c>
      <c r="R345" s="72">
        <f t="shared" si="48"/>
        <v>0</v>
      </c>
      <c r="S345" s="72">
        <f t="shared" si="49"/>
        <v>0.77</v>
      </c>
      <c r="T345" s="72">
        <f t="shared" si="50"/>
        <v>0</v>
      </c>
      <c r="U345" s="72">
        <f t="shared" si="51"/>
        <v>0</v>
      </c>
      <c r="V345" s="72">
        <f t="shared" si="52"/>
        <v>0.77</v>
      </c>
      <c r="W345" s="72">
        <f t="shared" si="53"/>
        <v>0</v>
      </c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513"/>
      <c r="AJ345" s="24"/>
      <c r="AK345" s="24"/>
    </row>
    <row r="346" s="2" customFormat="1" ht="14.25" spans="1:37">
      <c r="A346" s="24">
        <v>342</v>
      </c>
      <c r="B346" s="14"/>
      <c r="C346" s="749" t="s">
        <v>961</v>
      </c>
      <c r="D346" s="749" t="s">
        <v>962</v>
      </c>
      <c r="E346" s="14"/>
      <c r="F346" s="192"/>
      <c r="G346" s="24"/>
      <c r="H346" s="14"/>
      <c r="I346" s="13">
        <v>1.01</v>
      </c>
      <c r="J346" s="14"/>
      <c r="K346" s="14"/>
      <c r="L346" s="547">
        <v>2</v>
      </c>
      <c r="M346" s="72">
        <v>17.35</v>
      </c>
      <c r="N346" s="72">
        <f t="shared" si="45"/>
        <v>34.7</v>
      </c>
      <c r="O346" s="72">
        <v>2</v>
      </c>
      <c r="P346" s="72">
        <f t="shared" si="46"/>
        <v>17.35</v>
      </c>
      <c r="Q346" s="72">
        <f t="shared" si="47"/>
        <v>34.7</v>
      </c>
      <c r="R346" s="72">
        <f t="shared" si="48"/>
        <v>0</v>
      </c>
      <c r="S346" s="72">
        <f t="shared" si="49"/>
        <v>17.35</v>
      </c>
      <c r="T346" s="72">
        <f t="shared" si="50"/>
        <v>0</v>
      </c>
      <c r="U346" s="72">
        <f t="shared" si="51"/>
        <v>0</v>
      </c>
      <c r="V346" s="72">
        <f t="shared" si="52"/>
        <v>17.35</v>
      </c>
      <c r="W346" s="72">
        <f t="shared" si="53"/>
        <v>0</v>
      </c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24"/>
      <c r="AJ346" s="24"/>
      <c r="AK346" s="24"/>
    </row>
    <row r="347" s="2" customFormat="1" ht="14.25" spans="1:37">
      <c r="A347" s="24">
        <v>343</v>
      </c>
      <c r="B347" s="14"/>
      <c r="C347" s="749" t="s">
        <v>963</v>
      </c>
      <c r="D347" s="749" t="s">
        <v>964</v>
      </c>
      <c r="E347" s="14"/>
      <c r="F347" s="192"/>
      <c r="G347" s="24"/>
      <c r="H347" s="14"/>
      <c r="I347" s="13">
        <v>1.01</v>
      </c>
      <c r="J347" s="14"/>
      <c r="K347" s="14"/>
      <c r="L347" s="547">
        <v>1</v>
      </c>
      <c r="M347" s="72">
        <v>290</v>
      </c>
      <c r="N347" s="72">
        <f t="shared" si="45"/>
        <v>290</v>
      </c>
      <c r="O347" s="72">
        <v>1</v>
      </c>
      <c r="P347" s="72">
        <f t="shared" si="46"/>
        <v>290</v>
      </c>
      <c r="Q347" s="72">
        <f t="shared" si="47"/>
        <v>290</v>
      </c>
      <c r="R347" s="72">
        <f t="shared" si="48"/>
        <v>0</v>
      </c>
      <c r="S347" s="72">
        <f t="shared" si="49"/>
        <v>290</v>
      </c>
      <c r="T347" s="72">
        <f t="shared" si="50"/>
        <v>0</v>
      </c>
      <c r="U347" s="72">
        <f t="shared" si="51"/>
        <v>0</v>
      </c>
      <c r="V347" s="72">
        <f t="shared" si="52"/>
        <v>290</v>
      </c>
      <c r="W347" s="72">
        <f t="shared" si="53"/>
        <v>0</v>
      </c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24"/>
      <c r="AJ347" s="24"/>
      <c r="AK347" s="24"/>
    </row>
    <row r="348" s="2" customFormat="1" ht="14.25" spans="1:37">
      <c r="A348" s="24">
        <v>344</v>
      </c>
      <c r="B348" s="14"/>
      <c r="C348" s="749" t="s">
        <v>965</v>
      </c>
      <c r="D348" s="749" t="s">
        <v>966</v>
      </c>
      <c r="E348" s="14"/>
      <c r="F348" s="192"/>
      <c r="G348" s="24"/>
      <c r="H348" s="14"/>
      <c r="I348" s="13">
        <v>1.01</v>
      </c>
      <c r="J348" s="14"/>
      <c r="K348" s="14"/>
      <c r="L348" s="547">
        <v>1</v>
      </c>
      <c r="M348" s="72">
        <v>220.51</v>
      </c>
      <c r="N348" s="72">
        <f t="shared" si="45"/>
        <v>220.51</v>
      </c>
      <c r="O348" s="72">
        <v>1</v>
      </c>
      <c r="P348" s="72">
        <f t="shared" si="46"/>
        <v>220.51</v>
      </c>
      <c r="Q348" s="72">
        <f t="shared" si="47"/>
        <v>220.51</v>
      </c>
      <c r="R348" s="72">
        <f t="shared" si="48"/>
        <v>0</v>
      </c>
      <c r="S348" s="72">
        <f t="shared" si="49"/>
        <v>220.51</v>
      </c>
      <c r="T348" s="72">
        <f t="shared" si="50"/>
        <v>0</v>
      </c>
      <c r="U348" s="72">
        <f t="shared" si="51"/>
        <v>0</v>
      </c>
      <c r="V348" s="72">
        <f t="shared" si="52"/>
        <v>220.51</v>
      </c>
      <c r="W348" s="72">
        <f t="shared" si="53"/>
        <v>0</v>
      </c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24"/>
      <c r="AJ348" s="24"/>
      <c r="AK348" s="24"/>
    </row>
    <row r="349" s="2" customFormat="1" ht="14.25" spans="1:37">
      <c r="A349" s="24">
        <v>345</v>
      </c>
      <c r="B349" s="14"/>
      <c r="C349" s="749" t="s">
        <v>967</v>
      </c>
      <c r="D349" s="749" t="s">
        <v>968</v>
      </c>
      <c r="E349" s="14"/>
      <c r="F349" s="192"/>
      <c r="G349" s="24"/>
      <c r="H349" s="14"/>
      <c r="I349" s="13">
        <v>1.01</v>
      </c>
      <c r="J349" s="14"/>
      <c r="K349" s="14"/>
      <c r="L349" s="547">
        <v>1</v>
      </c>
      <c r="M349" s="72">
        <v>50</v>
      </c>
      <c r="N349" s="72">
        <f t="shared" si="45"/>
        <v>50</v>
      </c>
      <c r="O349" s="72">
        <v>1</v>
      </c>
      <c r="P349" s="72">
        <f t="shared" si="46"/>
        <v>50</v>
      </c>
      <c r="Q349" s="72">
        <f t="shared" si="47"/>
        <v>50</v>
      </c>
      <c r="R349" s="72">
        <f t="shared" si="48"/>
        <v>0</v>
      </c>
      <c r="S349" s="72">
        <f t="shared" si="49"/>
        <v>50</v>
      </c>
      <c r="T349" s="72">
        <f t="shared" si="50"/>
        <v>0</v>
      </c>
      <c r="U349" s="72">
        <f t="shared" si="51"/>
        <v>0</v>
      </c>
      <c r="V349" s="72">
        <f t="shared" si="52"/>
        <v>50</v>
      </c>
      <c r="W349" s="72">
        <f t="shared" si="53"/>
        <v>0</v>
      </c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24"/>
      <c r="AJ349" s="24"/>
      <c r="AK349" s="24"/>
    </row>
    <row r="350" s="2" customFormat="1" ht="14.25" spans="1:37">
      <c r="A350" s="24">
        <v>346</v>
      </c>
      <c r="B350" s="14"/>
      <c r="C350" s="749" t="s">
        <v>969</v>
      </c>
      <c r="D350" s="749" t="s">
        <v>970</v>
      </c>
      <c r="E350" s="14"/>
      <c r="F350" s="192"/>
      <c r="G350" s="24"/>
      <c r="H350" s="14"/>
      <c r="I350" s="13">
        <v>1.01</v>
      </c>
      <c r="J350" s="14"/>
      <c r="K350" s="14"/>
      <c r="L350" s="547">
        <v>7</v>
      </c>
      <c r="M350" s="72">
        <v>16.3414</v>
      </c>
      <c r="N350" s="72">
        <f t="shared" si="45"/>
        <v>114.3898</v>
      </c>
      <c r="O350" s="72">
        <v>7</v>
      </c>
      <c r="P350" s="72">
        <f t="shared" si="46"/>
        <v>16.3414</v>
      </c>
      <c r="Q350" s="72">
        <f t="shared" si="47"/>
        <v>114.3898</v>
      </c>
      <c r="R350" s="72">
        <f t="shared" si="48"/>
        <v>0</v>
      </c>
      <c r="S350" s="72">
        <f t="shared" si="49"/>
        <v>16.3414</v>
      </c>
      <c r="T350" s="72">
        <f t="shared" si="50"/>
        <v>0</v>
      </c>
      <c r="U350" s="72">
        <f t="shared" si="51"/>
        <v>0</v>
      </c>
      <c r="V350" s="72">
        <f t="shared" si="52"/>
        <v>16.3414</v>
      </c>
      <c r="W350" s="72">
        <f t="shared" si="53"/>
        <v>0</v>
      </c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24"/>
      <c r="AJ350" s="24"/>
      <c r="AK350" s="24"/>
    </row>
    <row r="351" s="2" customFormat="1" ht="14.25" spans="1:37">
      <c r="A351" s="24">
        <v>347</v>
      </c>
      <c r="B351" s="14"/>
      <c r="C351" s="749" t="s">
        <v>971</v>
      </c>
      <c r="D351" s="749" t="s">
        <v>972</v>
      </c>
      <c r="E351" s="14"/>
      <c r="F351" s="192"/>
      <c r="G351" s="24"/>
      <c r="H351" s="14"/>
      <c r="I351" s="13">
        <v>1.01</v>
      </c>
      <c r="J351" s="14"/>
      <c r="K351" s="14"/>
      <c r="L351" s="547">
        <v>100</v>
      </c>
      <c r="M351" s="72">
        <v>0.0342</v>
      </c>
      <c r="N351" s="72">
        <f t="shared" si="45"/>
        <v>3.42</v>
      </c>
      <c r="O351" s="72">
        <v>100</v>
      </c>
      <c r="P351" s="72">
        <f t="shared" si="46"/>
        <v>0.0342</v>
      </c>
      <c r="Q351" s="72">
        <f t="shared" si="47"/>
        <v>3.42</v>
      </c>
      <c r="R351" s="72">
        <f t="shared" si="48"/>
        <v>0</v>
      </c>
      <c r="S351" s="72">
        <f t="shared" si="49"/>
        <v>0.0342</v>
      </c>
      <c r="T351" s="72">
        <f t="shared" si="50"/>
        <v>0</v>
      </c>
      <c r="U351" s="72">
        <f t="shared" si="51"/>
        <v>0</v>
      </c>
      <c r="V351" s="72">
        <f t="shared" si="52"/>
        <v>0.0342</v>
      </c>
      <c r="W351" s="72">
        <f t="shared" si="53"/>
        <v>0</v>
      </c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24"/>
      <c r="AJ351" s="24"/>
      <c r="AK351" s="24"/>
    </row>
    <row r="352" s="2" customFormat="1" ht="14.25" spans="1:37">
      <c r="A352" s="24">
        <v>348</v>
      </c>
      <c r="B352" s="14"/>
      <c r="C352" s="749" t="s">
        <v>973</v>
      </c>
      <c r="D352" s="749" t="s">
        <v>974</v>
      </c>
      <c r="E352" s="14"/>
      <c r="F352" s="192"/>
      <c r="G352" s="24"/>
      <c r="H352" s="14"/>
      <c r="I352" s="13">
        <v>1.01</v>
      </c>
      <c r="J352" s="14"/>
      <c r="K352" s="14"/>
      <c r="L352" s="547">
        <v>1324</v>
      </c>
      <c r="M352" s="72">
        <v>2.9052</v>
      </c>
      <c r="N352" s="72">
        <f t="shared" si="45"/>
        <v>3846.4848</v>
      </c>
      <c r="O352" s="72">
        <v>1324</v>
      </c>
      <c r="P352" s="72">
        <f t="shared" si="46"/>
        <v>2.9052</v>
      </c>
      <c r="Q352" s="72">
        <f t="shared" si="47"/>
        <v>3846.4848</v>
      </c>
      <c r="R352" s="72">
        <f t="shared" si="48"/>
        <v>0</v>
      </c>
      <c r="S352" s="72">
        <f t="shared" si="49"/>
        <v>2.9052</v>
      </c>
      <c r="T352" s="72">
        <f t="shared" si="50"/>
        <v>0</v>
      </c>
      <c r="U352" s="72">
        <f t="shared" si="51"/>
        <v>0</v>
      </c>
      <c r="V352" s="72">
        <f t="shared" si="52"/>
        <v>2.9052</v>
      </c>
      <c r="W352" s="72">
        <f t="shared" si="53"/>
        <v>0</v>
      </c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24"/>
      <c r="AJ352" s="24"/>
      <c r="AK352" s="24"/>
    </row>
    <row r="353" s="2" customFormat="1" ht="14.25" spans="1:37">
      <c r="A353" s="24">
        <v>349</v>
      </c>
      <c r="B353" s="14"/>
      <c r="C353" s="749" t="s">
        <v>975</v>
      </c>
      <c r="D353" s="749" t="s">
        <v>976</v>
      </c>
      <c r="E353" s="14"/>
      <c r="F353" s="192"/>
      <c r="G353" s="24"/>
      <c r="H353" s="14"/>
      <c r="I353" s="13">
        <v>1.01</v>
      </c>
      <c r="J353" s="14"/>
      <c r="K353" s="14"/>
      <c r="L353" s="547">
        <v>1260</v>
      </c>
      <c r="M353" s="72">
        <v>55.5556</v>
      </c>
      <c r="N353" s="72">
        <f t="shared" si="45"/>
        <v>70000.056</v>
      </c>
      <c r="O353" s="72">
        <v>1260</v>
      </c>
      <c r="P353" s="72">
        <f t="shared" si="46"/>
        <v>55.5556</v>
      </c>
      <c r="Q353" s="72">
        <f t="shared" si="47"/>
        <v>70000.056</v>
      </c>
      <c r="R353" s="72">
        <f t="shared" si="48"/>
        <v>0</v>
      </c>
      <c r="S353" s="72">
        <f t="shared" si="49"/>
        <v>55.5556</v>
      </c>
      <c r="T353" s="72">
        <f t="shared" si="50"/>
        <v>0</v>
      </c>
      <c r="U353" s="72">
        <f t="shared" si="51"/>
        <v>0</v>
      </c>
      <c r="V353" s="72">
        <f t="shared" si="52"/>
        <v>55.5556</v>
      </c>
      <c r="W353" s="72">
        <f t="shared" si="53"/>
        <v>0</v>
      </c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24"/>
      <c r="AJ353" s="24"/>
      <c r="AK353" s="24"/>
    </row>
    <row r="354" s="2" customFormat="1" ht="14.25" spans="1:37">
      <c r="A354" s="24">
        <v>350</v>
      </c>
      <c r="B354" s="14"/>
      <c r="C354" s="749" t="s">
        <v>977</v>
      </c>
      <c r="D354" s="749" t="s">
        <v>978</v>
      </c>
      <c r="E354" s="14"/>
      <c r="F354" s="192"/>
      <c r="G354" s="24"/>
      <c r="H354" s="14"/>
      <c r="I354" s="13">
        <v>1.01</v>
      </c>
      <c r="J354" s="14"/>
      <c r="K354" s="14"/>
      <c r="L354" s="547">
        <v>528</v>
      </c>
      <c r="M354" s="72">
        <v>28.2068</v>
      </c>
      <c r="N354" s="72">
        <f t="shared" si="45"/>
        <v>14893.1904</v>
      </c>
      <c r="O354" s="72">
        <v>528</v>
      </c>
      <c r="P354" s="72">
        <f t="shared" si="46"/>
        <v>28.2068</v>
      </c>
      <c r="Q354" s="72">
        <f t="shared" si="47"/>
        <v>14893.1904</v>
      </c>
      <c r="R354" s="72">
        <f t="shared" si="48"/>
        <v>0</v>
      </c>
      <c r="S354" s="72">
        <f t="shared" si="49"/>
        <v>28.2068</v>
      </c>
      <c r="T354" s="72">
        <f t="shared" si="50"/>
        <v>0</v>
      </c>
      <c r="U354" s="72">
        <f t="shared" si="51"/>
        <v>0</v>
      </c>
      <c r="V354" s="72">
        <f t="shared" si="52"/>
        <v>28.2068</v>
      </c>
      <c r="W354" s="72">
        <f t="shared" si="53"/>
        <v>0</v>
      </c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24"/>
      <c r="AJ354" s="24"/>
      <c r="AK354" s="24"/>
    </row>
    <row r="355" s="2" customFormat="1" ht="14.25" spans="1:37">
      <c r="A355" s="24">
        <v>351</v>
      </c>
      <c r="B355" s="14"/>
      <c r="C355" s="749" t="s">
        <v>979</v>
      </c>
      <c r="D355" s="749" t="s">
        <v>980</v>
      </c>
      <c r="E355" s="14"/>
      <c r="F355" s="192"/>
      <c r="G355" s="24"/>
      <c r="H355" s="14"/>
      <c r="I355" s="13">
        <v>1.01</v>
      </c>
      <c r="J355" s="14"/>
      <c r="K355" s="14"/>
      <c r="L355" s="547">
        <v>587</v>
      </c>
      <c r="M355" s="72">
        <v>28.2069</v>
      </c>
      <c r="N355" s="72">
        <f t="shared" si="45"/>
        <v>16557.4503</v>
      </c>
      <c r="O355" s="72">
        <v>587</v>
      </c>
      <c r="P355" s="72">
        <f t="shared" si="46"/>
        <v>28.2069</v>
      </c>
      <c r="Q355" s="72">
        <f t="shared" si="47"/>
        <v>16557.4503</v>
      </c>
      <c r="R355" s="72">
        <f t="shared" si="48"/>
        <v>0</v>
      </c>
      <c r="S355" s="72">
        <f t="shared" si="49"/>
        <v>28.2069</v>
      </c>
      <c r="T355" s="72">
        <f t="shared" si="50"/>
        <v>0</v>
      </c>
      <c r="U355" s="72">
        <f t="shared" si="51"/>
        <v>0</v>
      </c>
      <c r="V355" s="72">
        <f t="shared" si="52"/>
        <v>28.2069</v>
      </c>
      <c r="W355" s="72">
        <f t="shared" si="53"/>
        <v>0</v>
      </c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513"/>
      <c r="AJ355" s="24"/>
      <c r="AK355" s="24"/>
    </row>
    <row r="356" s="2" customFormat="1" ht="14.25" spans="1:37">
      <c r="A356" s="24">
        <v>352</v>
      </c>
      <c r="B356" s="14"/>
      <c r="C356" s="749" t="s">
        <v>981</v>
      </c>
      <c r="D356" s="749" t="s">
        <v>982</v>
      </c>
      <c r="E356" s="14"/>
      <c r="F356" s="192"/>
      <c r="G356" s="24"/>
      <c r="H356" s="14"/>
      <c r="I356" s="13">
        <v>1.01</v>
      </c>
      <c r="J356" s="14"/>
      <c r="K356" s="14"/>
      <c r="L356" s="547">
        <v>594</v>
      </c>
      <c r="M356" s="72">
        <v>28.2069</v>
      </c>
      <c r="N356" s="72">
        <f t="shared" si="45"/>
        <v>16754.8986</v>
      </c>
      <c r="O356" s="72">
        <v>594</v>
      </c>
      <c r="P356" s="72">
        <f t="shared" si="46"/>
        <v>28.2069</v>
      </c>
      <c r="Q356" s="72">
        <f t="shared" si="47"/>
        <v>16754.8986</v>
      </c>
      <c r="R356" s="72">
        <f t="shared" si="48"/>
        <v>0</v>
      </c>
      <c r="S356" s="72">
        <f t="shared" si="49"/>
        <v>28.2069</v>
      </c>
      <c r="T356" s="72">
        <f t="shared" si="50"/>
        <v>0</v>
      </c>
      <c r="U356" s="72">
        <f t="shared" si="51"/>
        <v>0</v>
      </c>
      <c r="V356" s="72">
        <f t="shared" si="52"/>
        <v>28.2069</v>
      </c>
      <c r="W356" s="72">
        <f t="shared" si="53"/>
        <v>0</v>
      </c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24"/>
      <c r="AJ356" s="24"/>
      <c r="AK356" s="24"/>
    </row>
    <row r="357" s="2" customFormat="1" ht="14.25" spans="1:37">
      <c r="A357" s="24">
        <v>353</v>
      </c>
      <c r="B357" s="14"/>
      <c r="C357" s="749" t="s">
        <v>983</v>
      </c>
      <c r="D357" s="749" t="s">
        <v>984</v>
      </c>
      <c r="E357" s="14"/>
      <c r="F357" s="192"/>
      <c r="G357" s="24"/>
      <c r="H357" s="14"/>
      <c r="I357" s="13">
        <v>1.01</v>
      </c>
      <c r="J357" s="14"/>
      <c r="K357" s="14"/>
      <c r="L357" s="547">
        <v>548</v>
      </c>
      <c r="M357" s="72">
        <v>28.207</v>
      </c>
      <c r="N357" s="72">
        <f t="shared" si="45"/>
        <v>15457.436</v>
      </c>
      <c r="O357" s="72">
        <v>548</v>
      </c>
      <c r="P357" s="72">
        <f t="shared" si="46"/>
        <v>28.207</v>
      </c>
      <c r="Q357" s="72">
        <f t="shared" si="47"/>
        <v>15457.436</v>
      </c>
      <c r="R357" s="72">
        <f t="shared" si="48"/>
        <v>0</v>
      </c>
      <c r="S357" s="72">
        <f t="shared" si="49"/>
        <v>28.207</v>
      </c>
      <c r="T357" s="72">
        <f t="shared" si="50"/>
        <v>0</v>
      </c>
      <c r="U357" s="72">
        <f t="shared" si="51"/>
        <v>0</v>
      </c>
      <c r="V357" s="72">
        <f t="shared" si="52"/>
        <v>28.207</v>
      </c>
      <c r="W357" s="72">
        <f t="shared" si="53"/>
        <v>0</v>
      </c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24"/>
      <c r="AJ357" s="24"/>
      <c r="AK357" s="24"/>
    </row>
    <row r="358" s="2" customFormat="1" ht="14.25" spans="1:37">
      <c r="A358" s="24">
        <v>354</v>
      </c>
      <c r="B358" s="14"/>
      <c r="C358" s="749" t="s">
        <v>985</v>
      </c>
      <c r="D358" s="749" t="s">
        <v>986</v>
      </c>
      <c r="E358" s="14"/>
      <c r="F358" s="192"/>
      <c r="G358" s="24"/>
      <c r="H358" s="14"/>
      <c r="I358" s="13">
        <v>1.01</v>
      </c>
      <c r="J358" s="14"/>
      <c r="K358" s="14"/>
      <c r="L358" s="547">
        <v>129</v>
      </c>
      <c r="M358" s="72">
        <v>5.5752</v>
      </c>
      <c r="N358" s="72">
        <f t="shared" si="45"/>
        <v>719.2008</v>
      </c>
      <c r="O358" s="72">
        <v>129</v>
      </c>
      <c r="P358" s="72">
        <f t="shared" si="46"/>
        <v>5.5752</v>
      </c>
      <c r="Q358" s="72">
        <f t="shared" si="47"/>
        <v>719.2008</v>
      </c>
      <c r="R358" s="72">
        <f t="shared" si="48"/>
        <v>0</v>
      </c>
      <c r="S358" s="72">
        <f t="shared" si="49"/>
        <v>5.5752</v>
      </c>
      <c r="T358" s="72">
        <f t="shared" si="50"/>
        <v>0</v>
      </c>
      <c r="U358" s="72">
        <f t="shared" si="51"/>
        <v>0</v>
      </c>
      <c r="V358" s="72">
        <f t="shared" si="52"/>
        <v>5.5752</v>
      </c>
      <c r="W358" s="72">
        <f t="shared" si="53"/>
        <v>0</v>
      </c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24"/>
      <c r="AJ358" s="24"/>
      <c r="AK358" s="24"/>
    </row>
    <row r="359" s="2" customFormat="1" ht="14.25" spans="1:37">
      <c r="A359" s="24">
        <v>355</v>
      </c>
      <c r="B359" s="14"/>
      <c r="C359" s="749" t="s">
        <v>987</v>
      </c>
      <c r="D359" s="749" t="s">
        <v>988</v>
      </c>
      <c r="E359" s="14"/>
      <c r="F359" s="192"/>
      <c r="G359" s="24"/>
      <c r="H359" s="14"/>
      <c r="I359" s="13">
        <v>1.01</v>
      </c>
      <c r="J359" s="14"/>
      <c r="K359" s="14"/>
      <c r="L359" s="547">
        <v>21330</v>
      </c>
      <c r="M359" s="72">
        <v>1.05</v>
      </c>
      <c r="N359" s="72">
        <f t="shared" si="45"/>
        <v>22396.5</v>
      </c>
      <c r="O359" s="72">
        <v>21330</v>
      </c>
      <c r="P359" s="72">
        <f t="shared" si="46"/>
        <v>1.05</v>
      </c>
      <c r="Q359" s="72">
        <f t="shared" si="47"/>
        <v>22396.5</v>
      </c>
      <c r="R359" s="72">
        <f t="shared" si="48"/>
        <v>0</v>
      </c>
      <c r="S359" s="72">
        <f t="shared" si="49"/>
        <v>1.05</v>
      </c>
      <c r="T359" s="72">
        <f t="shared" si="50"/>
        <v>0</v>
      </c>
      <c r="U359" s="72">
        <f t="shared" si="51"/>
        <v>0</v>
      </c>
      <c r="V359" s="72">
        <f t="shared" si="52"/>
        <v>1.05</v>
      </c>
      <c r="W359" s="72">
        <f t="shared" si="53"/>
        <v>0</v>
      </c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24"/>
      <c r="AJ359" s="24"/>
      <c r="AK359" s="24"/>
    </row>
    <row r="360" s="2" customFormat="1" ht="14.25" spans="1:37">
      <c r="A360" s="24">
        <v>356</v>
      </c>
      <c r="B360" s="14"/>
      <c r="C360" s="749" t="s">
        <v>989</v>
      </c>
      <c r="D360" s="749" t="s">
        <v>990</v>
      </c>
      <c r="E360" s="14"/>
      <c r="F360" s="192"/>
      <c r="G360" s="24"/>
      <c r="H360" s="14"/>
      <c r="I360" s="13">
        <v>1.01</v>
      </c>
      <c r="J360" s="14"/>
      <c r="K360" s="14"/>
      <c r="L360" s="547">
        <v>2912</v>
      </c>
      <c r="M360" s="72">
        <v>121.6738</v>
      </c>
      <c r="N360" s="72">
        <f t="shared" si="45"/>
        <v>354314.1056</v>
      </c>
      <c r="O360" s="72">
        <v>2912</v>
      </c>
      <c r="P360" s="72">
        <f t="shared" si="46"/>
        <v>121.6738</v>
      </c>
      <c r="Q360" s="72">
        <f t="shared" si="47"/>
        <v>354314.1056</v>
      </c>
      <c r="R360" s="72">
        <f t="shared" si="48"/>
        <v>0</v>
      </c>
      <c r="S360" s="72">
        <f t="shared" si="49"/>
        <v>121.6738</v>
      </c>
      <c r="T360" s="72">
        <f t="shared" si="50"/>
        <v>0</v>
      </c>
      <c r="U360" s="72">
        <f t="shared" si="51"/>
        <v>0</v>
      </c>
      <c r="V360" s="72">
        <f t="shared" si="52"/>
        <v>121.6738</v>
      </c>
      <c r="W360" s="72">
        <f t="shared" si="53"/>
        <v>0</v>
      </c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24"/>
      <c r="AJ360" s="24"/>
      <c r="AK360" s="24"/>
    </row>
    <row r="361" s="2" customFormat="1" ht="14.25" spans="1:37">
      <c r="A361" s="24">
        <v>357</v>
      </c>
      <c r="B361" s="14"/>
      <c r="C361" s="749" t="s">
        <v>991</v>
      </c>
      <c r="D361" s="749" t="s">
        <v>992</v>
      </c>
      <c r="E361" s="14"/>
      <c r="F361" s="192"/>
      <c r="G361" s="24"/>
      <c r="H361" s="14"/>
      <c r="I361" s="13">
        <v>1.01</v>
      </c>
      <c r="J361" s="14"/>
      <c r="K361" s="14"/>
      <c r="L361" s="547">
        <v>150</v>
      </c>
      <c r="M361" s="72">
        <v>0.5891</v>
      </c>
      <c r="N361" s="72">
        <f t="shared" si="45"/>
        <v>88.365</v>
      </c>
      <c r="O361" s="72">
        <v>150</v>
      </c>
      <c r="P361" s="72">
        <f t="shared" si="46"/>
        <v>0.5891</v>
      </c>
      <c r="Q361" s="72">
        <f t="shared" si="47"/>
        <v>88.365</v>
      </c>
      <c r="R361" s="72">
        <f t="shared" si="48"/>
        <v>0</v>
      </c>
      <c r="S361" s="72">
        <f t="shared" si="49"/>
        <v>0.5891</v>
      </c>
      <c r="T361" s="72">
        <f t="shared" si="50"/>
        <v>0</v>
      </c>
      <c r="U361" s="72">
        <f t="shared" si="51"/>
        <v>0</v>
      </c>
      <c r="V361" s="72">
        <f t="shared" si="52"/>
        <v>0.5891</v>
      </c>
      <c r="W361" s="72">
        <f t="shared" si="53"/>
        <v>0</v>
      </c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24"/>
      <c r="AJ361" s="24"/>
      <c r="AK361" s="24"/>
    </row>
    <row r="362" s="2" customFormat="1" ht="14.25" spans="1:37">
      <c r="A362" s="24">
        <v>358</v>
      </c>
      <c r="B362" s="14"/>
      <c r="C362" s="749" t="s">
        <v>993</v>
      </c>
      <c r="D362" s="749" t="s">
        <v>994</v>
      </c>
      <c r="E362" s="14"/>
      <c r="F362" s="192"/>
      <c r="G362" s="24"/>
      <c r="H362" s="14"/>
      <c r="I362" s="13">
        <v>1.01</v>
      </c>
      <c r="J362" s="14"/>
      <c r="K362" s="14"/>
      <c r="L362" s="547">
        <v>850</v>
      </c>
      <c r="M362" s="72">
        <v>3.9471</v>
      </c>
      <c r="N362" s="72">
        <f t="shared" si="45"/>
        <v>3355.035</v>
      </c>
      <c r="O362" s="72">
        <v>850</v>
      </c>
      <c r="P362" s="72">
        <f t="shared" si="46"/>
        <v>3.9471</v>
      </c>
      <c r="Q362" s="72">
        <f t="shared" si="47"/>
        <v>3355.035</v>
      </c>
      <c r="R362" s="72">
        <f t="shared" si="48"/>
        <v>0</v>
      </c>
      <c r="S362" s="72">
        <f t="shared" si="49"/>
        <v>3.9471</v>
      </c>
      <c r="T362" s="72">
        <f t="shared" si="50"/>
        <v>0</v>
      </c>
      <c r="U362" s="72">
        <f t="shared" si="51"/>
        <v>0</v>
      </c>
      <c r="V362" s="72">
        <f t="shared" si="52"/>
        <v>3.9471</v>
      </c>
      <c r="W362" s="72">
        <f t="shared" si="53"/>
        <v>0</v>
      </c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24"/>
      <c r="AJ362" s="24"/>
      <c r="AK362" s="24"/>
    </row>
    <row r="363" s="2" customFormat="1" ht="14.25" spans="1:37">
      <c r="A363" s="24">
        <v>359</v>
      </c>
      <c r="B363" s="14"/>
      <c r="C363" s="749" t="s">
        <v>995</v>
      </c>
      <c r="D363" s="749" t="s">
        <v>996</v>
      </c>
      <c r="E363" s="14"/>
      <c r="F363" s="192"/>
      <c r="G363" s="24"/>
      <c r="H363" s="14"/>
      <c r="I363" s="13">
        <v>1.01</v>
      </c>
      <c r="J363" s="14"/>
      <c r="K363" s="14"/>
      <c r="L363" s="547">
        <v>723</v>
      </c>
      <c r="M363" s="72">
        <v>1.6473</v>
      </c>
      <c r="N363" s="72">
        <f t="shared" si="45"/>
        <v>1190.9979</v>
      </c>
      <c r="O363" s="72">
        <v>723</v>
      </c>
      <c r="P363" s="72">
        <f t="shared" si="46"/>
        <v>1.6473</v>
      </c>
      <c r="Q363" s="72">
        <f t="shared" si="47"/>
        <v>1190.9979</v>
      </c>
      <c r="R363" s="72">
        <f t="shared" si="48"/>
        <v>0</v>
      </c>
      <c r="S363" s="72">
        <f t="shared" si="49"/>
        <v>1.6473</v>
      </c>
      <c r="T363" s="72">
        <f t="shared" si="50"/>
        <v>0</v>
      </c>
      <c r="U363" s="72">
        <f t="shared" si="51"/>
        <v>0</v>
      </c>
      <c r="V363" s="72">
        <f t="shared" si="52"/>
        <v>1.6473</v>
      </c>
      <c r="W363" s="72">
        <f t="shared" si="53"/>
        <v>0</v>
      </c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24"/>
      <c r="AJ363" s="24"/>
      <c r="AK363" s="24"/>
    </row>
    <row r="364" s="2" customFormat="1" ht="14.25" spans="1:37">
      <c r="A364" s="24">
        <v>360</v>
      </c>
      <c r="B364" s="14"/>
      <c r="C364" s="749" t="s">
        <v>997</v>
      </c>
      <c r="D364" s="749" t="s">
        <v>998</v>
      </c>
      <c r="E364" s="14"/>
      <c r="F364" s="192"/>
      <c r="G364" s="24"/>
      <c r="H364" s="14"/>
      <c r="I364" s="13">
        <v>1.01</v>
      </c>
      <c r="J364" s="14"/>
      <c r="K364" s="14"/>
      <c r="L364" s="547">
        <v>1</v>
      </c>
      <c r="M364" s="72">
        <v>18</v>
      </c>
      <c r="N364" s="72">
        <f t="shared" si="45"/>
        <v>18</v>
      </c>
      <c r="O364" s="72">
        <v>1</v>
      </c>
      <c r="P364" s="72">
        <f t="shared" si="46"/>
        <v>18</v>
      </c>
      <c r="Q364" s="72">
        <f t="shared" si="47"/>
        <v>18</v>
      </c>
      <c r="R364" s="72">
        <f t="shared" si="48"/>
        <v>0</v>
      </c>
      <c r="S364" s="72">
        <f t="shared" si="49"/>
        <v>18</v>
      </c>
      <c r="T364" s="72">
        <f t="shared" si="50"/>
        <v>0</v>
      </c>
      <c r="U364" s="72">
        <f t="shared" si="51"/>
        <v>0</v>
      </c>
      <c r="V364" s="72">
        <f t="shared" si="52"/>
        <v>18</v>
      </c>
      <c r="W364" s="72">
        <f t="shared" si="53"/>
        <v>0</v>
      </c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24"/>
      <c r="AJ364" s="24"/>
      <c r="AK364" s="24"/>
    </row>
    <row r="365" s="2" customFormat="1" ht="14.25" spans="1:37">
      <c r="A365" s="24">
        <v>361</v>
      </c>
      <c r="B365" s="14"/>
      <c r="C365" s="749" t="s">
        <v>999</v>
      </c>
      <c r="D365" s="749" t="s">
        <v>1000</v>
      </c>
      <c r="E365" s="14"/>
      <c r="F365" s="192"/>
      <c r="G365" s="24"/>
      <c r="H365" s="14"/>
      <c r="I365" s="13">
        <v>1.01</v>
      </c>
      <c r="J365" s="14"/>
      <c r="K365" s="14"/>
      <c r="L365" s="547">
        <v>720</v>
      </c>
      <c r="M365" s="72">
        <v>21.1202</v>
      </c>
      <c r="N365" s="72">
        <f t="shared" si="45"/>
        <v>15206.544</v>
      </c>
      <c r="O365" s="72">
        <v>720</v>
      </c>
      <c r="P365" s="72">
        <f t="shared" si="46"/>
        <v>21.1202</v>
      </c>
      <c r="Q365" s="72">
        <f t="shared" si="47"/>
        <v>15206.544</v>
      </c>
      <c r="R365" s="72">
        <f t="shared" si="48"/>
        <v>0</v>
      </c>
      <c r="S365" s="72">
        <f t="shared" si="49"/>
        <v>21.1202</v>
      </c>
      <c r="T365" s="72">
        <f t="shared" si="50"/>
        <v>0</v>
      </c>
      <c r="U365" s="72">
        <f t="shared" si="51"/>
        <v>0</v>
      </c>
      <c r="V365" s="72">
        <f t="shared" si="52"/>
        <v>21.1202</v>
      </c>
      <c r="W365" s="72">
        <f t="shared" si="53"/>
        <v>0</v>
      </c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24"/>
      <c r="AJ365" s="24"/>
      <c r="AK365" s="24"/>
    </row>
    <row r="366" s="2" customFormat="1" ht="14.25" spans="1:37">
      <c r="A366" s="24">
        <v>362</v>
      </c>
      <c r="B366" s="14"/>
      <c r="C366" s="749" t="s">
        <v>1001</v>
      </c>
      <c r="D366" s="749" t="s">
        <v>1002</v>
      </c>
      <c r="E366" s="14"/>
      <c r="F366" s="192"/>
      <c r="G366" s="24"/>
      <c r="H366" s="14"/>
      <c r="I366" s="13">
        <v>1.01</v>
      </c>
      <c r="J366" s="14"/>
      <c r="K366" s="14"/>
      <c r="L366" s="547">
        <v>411</v>
      </c>
      <c r="M366" s="72">
        <v>23.9996</v>
      </c>
      <c r="N366" s="72">
        <f t="shared" si="45"/>
        <v>9863.8356</v>
      </c>
      <c r="O366" s="72">
        <v>411</v>
      </c>
      <c r="P366" s="72">
        <f t="shared" si="46"/>
        <v>23.9996</v>
      </c>
      <c r="Q366" s="72">
        <f t="shared" si="47"/>
        <v>9863.8356</v>
      </c>
      <c r="R366" s="72">
        <f t="shared" si="48"/>
        <v>0</v>
      </c>
      <c r="S366" s="72">
        <f t="shared" si="49"/>
        <v>23.9996</v>
      </c>
      <c r="T366" s="72">
        <f t="shared" si="50"/>
        <v>0</v>
      </c>
      <c r="U366" s="72">
        <f t="shared" si="51"/>
        <v>0</v>
      </c>
      <c r="V366" s="72">
        <f t="shared" si="52"/>
        <v>23.9996</v>
      </c>
      <c r="W366" s="72">
        <f t="shared" si="53"/>
        <v>0</v>
      </c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24"/>
      <c r="AJ366" s="24"/>
      <c r="AK366" s="24"/>
    </row>
    <row r="367" s="2" customFormat="1" ht="14.25" spans="1:37">
      <c r="A367" s="24">
        <v>363</v>
      </c>
      <c r="B367" s="14"/>
      <c r="C367" s="749" t="s">
        <v>1003</v>
      </c>
      <c r="D367" s="749" t="s">
        <v>1004</v>
      </c>
      <c r="E367" s="14"/>
      <c r="F367" s="192"/>
      <c r="G367" s="24"/>
      <c r="H367" s="14"/>
      <c r="I367" s="13">
        <v>1.01</v>
      </c>
      <c r="J367" s="14"/>
      <c r="K367" s="14"/>
      <c r="L367" s="547">
        <v>2700</v>
      </c>
      <c r="M367" s="72">
        <v>18.6</v>
      </c>
      <c r="N367" s="72">
        <f t="shared" si="45"/>
        <v>50220</v>
      </c>
      <c r="O367" s="72">
        <v>2700</v>
      </c>
      <c r="P367" s="72">
        <f t="shared" si="46"/>
        <v>18.6</v>
      </c>
      <c r="Q367" s="72">
        <f t="shared" si="47"/>
        <v>50220</v>
      </c>
      <c r="R367" s="72">
        <f t="shared" si="48"/>
        <v>0</v>
      </c>
      <c r="S367" s="72">
        <f t="shared" si="49"/>
        <v>18.6</v>
      </c>
      <c r="T367" s="72">
        <f t="shared" si="50"/>
        <v>0</v>
      </c>
      <c r="U367" s="72">
        <f t="shared" si="51"/>
        <v>0</v>
      </c>
      <c r="V367" s="72">
        <f t="shared" si="52"/>
        <v>18.6</v>
      </c>
      <c r="W367" s="72">
        <f t="shared" si="53"/>
        <v>0</v>
      </c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24"/>
      <c r="AJ367" s="24"/>
      <c r="AK367" s="24"/>
    </row>
    <row r="368" s="2" customFormat="1" ht="14.25" spans="1:37">
      <c r="A368" s="24">
        <v>364</v>
      </c>
      <c r="B368" s="14"/>
      <c r="C368" s="749" t="s">
        <v>1005</v>
      </c>
      <c r="D368" s="749" t="s">
        <v>1006</v>
      </c>
      <c r="E368" s="14"/>
      <c r="F368" s="192"/>
      <c r="G368" s="24"/>
      <c r="H368" s="14"/>
      <c r="I368" s="13">
        <v>1.01</v>
      </c>
      <c r="J368" s="14"/>
      <c r="K368" s="14"/>
      <c r="L368" s="547">
        <v>399</v>
      </c>
      <c r="M368" s="72">
        <v>23.9996</v>
      </c>
      <c r="N368" s="72">
        <f t="shared" si="45"/>
        <v>9575.8404</v>
      </c>
      <c r="O368" s="72">
        <v>399</v>
      </c>
      <c r="P368" s="72">
        <f t="shared" si="46"/>
        <v>23.9996</v>
      </c>
      <c r="Q368" s="72">
        <f t="shared" si="47"/>
        <v>9575.8404</v>
      </c>
      <c r="R368" s="72">
        <f t="shared" si="48"/>
        <v>0</v>
      </c>
      <c r="S368" s="72">
        <f t="shared" si="49"/>
        <v>23.9996</v>
      </c>
      <c r="T368" s="72">
        <f t="shared" si="50"/>
        <v>0</v>
      </c>
      <c r="U368" s="72">
        <f t="shared" si="51"/>
        <v>0</v>
      </c>
      <c r="V368" s="72">
        <f t="shared" si="52"/>
        <v>23.9996</v>
      </c>
      <c r="W368" s="72">
        <f t="shared" si="53"/>
        <v>0</v>
      </c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24"/>
      <c r="AJ368" s="24"/>
      <c r="AK368" s="24"/>
    </row>
    <row r="369" s="2" customFormat="1" ht="14.25" spans="1:37">
      <c r="A369" s="24">
        <v>365</v>
      </c>
      <c r="B369" s="14"/>
      <c r="C369" s="749" t="s">
        <v>1007</v>
      </c>
      <c r="D369" s="749" t="s">
        <v>1008</v>
      </c>
      <c r="E369" s="14"/>
      <c r="F369" s="192"/>
      <c r="G369" s="24"/>
      <c r="H369" s="14"/>
      <c r="I369" s="13">
        <v>1.01</v>
      </c>
      <c r="J369" s="14"/>
      <c r="K369" s="14"/>
      <c r="L369" s="547">
        <v>2700</v>
      </c>
      <c r="M369" s="72">
        <v>18.3496</v>
      </c>
      <c r="N369" s="72">
        <f t="shared" si="45"/>
        <v>49543.92</v>
      </c>
      <c r="O369" s="72">
        <v>2700</v>
      </c>
      <c r="P369" s="72">
        <f t="shared" si="46"/>
        <v>18.3496</v>
      </c>
      <c r="Q369" s="72">
        <f t="shared" si="47"/>
        <v>49543.92</v>
      </c>
      <c r="R369" s="72">
        <f t="shared" si="48"/>
        <v>0</v>
      </c>
      <c r="S369" s="72">
        <f t="shared" si="49"/>
        <v>18.3496</v>
      </c>
      <c r="T369" s="72">
        <f t="shared" si="50"/>
        <v>0</v>
      </c>
      <c r="U369" s="72">
        <f t="shared" si="51"/>
        <v>0</v>
      </c>
      <c r="V369" s="72">
        <f t="shared" si="52"/>
        <v>18.3496</v>
      </c>
      <c r="W369" s="72">
        <f t="shared" si="53"/>
        <v>0</v>
      </c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24"/>
      <c r="AJ369" s="24"/>
      <c r="AK369" s="24"/>
    </row>
    <row r="370" s="2" customFormat="1" ht="14.25" spans="1:37">
      <c r="A370" s="24">
        <v>366</v>
      </c>
      <c r="B370" s="14"/>
      <c r="C370" s="749" t="s">
        <v>1009</v>
      </c>
      <c r="D370" s="749" t="s">
        <v>1010</v>
      </c>
      <c r="E370" s="14"/>
      <c r="F370" s="192"/>
      <c r="G370" s="24"/>
      <c r="H370" s="14"/>
      <c r="I370" s="13">
        <v>1.01</v>
      </c>
      <c r="J370" s="14"/>
      <c r="K370" s="14"/>
      <c r="L370" s="547">
        <v>815</v>
      </c>
      <c r="M370" s="72">
        <v>9.0562</v>
      </c>
      <c r="N370" s="72">
        <f t="shared" si="45"/>
        <v>7380.803</v>
      </c>
      <c r="O370" s="72">
        <v>815</v>
      </c>
      <c r="P370" s="72">
        <f t="shared" si="46"/>
        <v>9.0562</v>
      </c>
      <c r="Q370" s="72">
        <f t="shared" si="47"/>
        <v>7380.803</v>
      </c>
      <c r="R370" s="72">
        <f t="shared" si="48"/>
        <v>0</v>
      </c>
      <c r="S370" s="72">
        <f t="shared" si="49"/>
        <v>9.0562</v>
      </c>
      <c r="T370" s="72">
        <f t="shared" si="50"/>
        <v>0</v>
      </c>
      <c r="U370" s="72">
        <f t="shared" si="51"/>
        <v>0</v>
      </c>
      <c r="V370" s="72">
        <f t="shared" si="52"/>
        <v>9.0562</v>
      </c>
      <c r="W370" s="72">
        <f t="shared" si="53"/>
        <v>0</v>
      </c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24"/>
      <c r="AJ370" s="24"/>
      <c r="AK370" s="24"/>
    </row>
    <row r="371" s="2" customFormat="1" ht="14.25" spans="1:37">
      <c r="A371" s="24">
        <v>367</v>
      </c>
      <c r="B371" s="14"/>
      <c r="C371" s="749" t="s">
        <v>1011</v>
      </c>
      <c r="D371" s="749" t="s">
        <v>1012</v>
      </c>
      <c r="E371" s="14"/>
      <c r="F371" s="192"/>
      <c r="G371" s="24"/>
      <c r="H371" s="14"/>
      <c r="I371" s="13">
        <v>1.01</v>
      </c>
      <c r="J371" s="14"/>
      <c r="K371" s="14"/>
      <c r="L371" s="547">
        <v>1950</v>
      </c>
      <c r="M371" s="72">
        <v>4.8907</v>
      </c>
      <c r="N371" s="72">
        <f t="shared" si="45"/>
        <v>9536.865</v>
      </c>
      <c r="O371" s="72">
        <v>1950</v>
      </c>
      <c r="P371" s="72">
        <f t="shared" si="46"/>
        <v>4.8907</v>
      </c>
      <c r="Q371" s="72">
        <f t="shared" si="47"/>
        <v>9536.865</v>
      </c>
      <c r="R371" s="72">
        <f t="shared" si="48"/>
        <v>0</v>
      </c>
      <c r="S371" s="72">
        <f t="shared" si="49"/>
        <v>4.8907</v>
      </c>
      <c r="T371" s="72">
        <f t="shared" si="50"/>
        <v>0</v>
      </c>
      <c r="U371" s="72">
        <f t="shared" si="51"/>
        <v>0</v>
      </c>
      <c r="V371" s="72">
        <f t="shared" si="52"/>
        <v>4.8907</v>
      </c>
      <c r="W371" s="72">
        <f t="shared" si="53"/>
        <v>0</v>
      </c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24"/>
      <c r="AJ371" s="24"/>
      <c r="AK371" s="24"/>
    </row>
    <row r="372" s="2" customFormat="1" ht="14.25" spans="1:37">
      <c r="A372" s="24">
        <v>368</v>
      </c>
      <c r="B372" s="14"/>
      <c r="C372" s="749" t="s">
        <v>1013</v>
      </c>
      <c r="D372" s="749" t="s">
        <v>1014</v>
      </c>
      <c r="E372" s="14"/>
      <c r="F372" s="192"/>
      <c r="G372" s="24"/>
      <c r="H372" s="14"/>
      <c r="I372" s="13">
        <v>1.01</v>
      </c>
      <c r="J372" s="14"/>
      <c r="K372" s="14"/>
      <c r="L372" s="547">
        <v>2760</v>
      </c>
      <c r="M372" s="72">
        <v>3.9838</v>
      </c>
      <c r="N372" s="72">
        <f t="shared" si="45"/>
        <v>10995.288</v>
      </c>
      <c r="O372" s="72">
        <v>2760</v>
      </c>
      <c r="P372" s="72">
        <f t="shared" si="46"/>
        <v>3.9838</v>
      </c>
      <c r="Q372" s="72">
        <f t="shared" si="47"/>
        <v>10995.288</v>
      </c>
      <c r="R372" s="72">
        <f t="shared" si="48"/>
        <v>0</v>
      </c>
      <c r="S372" s="72">
        <f t="shared" si="49"/>
        <v>3.9838</v>
      </c>
      <c r="T372" s="72">
        <f t="shared" si="50"/>
        <v>0</v>
      </c>
      <c r="U372" s="72">
        <f t="shared" si="51"/>
        <v>0</v>
      </c>
      <c r="V372" s="72">
        <f t="shared" si="52"/>
        <v>3.9838</v>
      </c>
      <c r="W372" s="72">
        <f t="shared" si="53"/>
        <v>0</v>
      </c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24"/>
      <c r="AJ372" s="24"/>
      <c r="AK372" s="24"/>
    </row>
    <row r="373" s="2" customFormat="1" ht="14.25" spans="1:37">
      <c r="A373" s="24">
        <v>369</v>
      </c>
      <c r="B373" s="14"/>
      <c r="C373" s="749" t="s">
        <v>1015</v>
      </c>
      <c r="D373" s="749" t="s">
        <v>1016</v>
      </c>
      <c r="E373" s="14"/>
      <c r="F373" s="192"/>
      <c r="G373" s="24"/>
      <c r="H373" s="14"/>
      <c r="I373" s="13">
        <v>1.01</v>
      </c>
      <c r="J373" s="14"/>
      <c r="K373" s="14"/>
      <c r="L373" s="547">
        <v>9000</v>
      </c>
      <c r="M373" s="72">
        <v>1</v>
      </c>
      <c r="N373" s="72">
        <f t="shared" si="45"/>
        <v>9000</v>
      </c>
      <c r="O373" s="72">
        <v>9000</v>
      </c>
      <c r="P373" s="72">
        <f t="shared" si="46"/>
        <v>1</v>
      </c>
      <c r="Q373" s="72">
        <f t="shared" si="47"/>
        <v>9000</v>
      </c>
      <c r="R373" s="72">
        <f t="shared" si="48"/>
        <v>0</v>
      </c>
      <c r="S373" s="72">
        <f t="shared" si="49"/>
        <v>1</v>
      </c>
      <c r="T373" s="72">
        <f t="shared" si="50"/>
        <v>0</v>
      </c>
      <c r="U373" s="72">
        <f t="shared" si="51"/>
        <v>0</v>
      </c>
      <c r="V373" s="72">
        <f t="shared" si="52"/>
        <v>1</v>
      </c>
      <c r="W373" s="72">
        <f t="shared" si="53"/>
        <v>0</v>
      </c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24"/>
      <c r="AJ373" s="24"/>
      <c r="AK373" s="24"/>
    </row>
    <row r="374" s="2" customFormat="1" ht="14.25" spans="1:37">
      <c r="A374" s="24">
        <v>370</v>
      </c>
      <c r="B374" s="14"/>
      <c r="C374" s="749" t="s">
        <v>1017</v>
      </c>
      <c r="D374" s="749" t="s">
        <v>1018</v>
      </c>
      <c r="E374" s="14"/>
      <c r="F374" s="192"/>
      <c r="G374" s="24"/>
      <c r="H374" s="14"/>
      <c r="I374" s="13">
        <v>1.01</v>
      </c>
      <c r="J374" s="14"/>
      <c r="K374" s="14"/>
      <c r="L374" s="547">
        <v>12000</v>
      </c>
      <c r="M374" s="72">
        <v>1</v>
      </c>
      <c r="N374" s="72">
        <f t="shared" si="45"/>
        <v>12000</v>
      </c>
      <c r="O374" s="72">
        <v>12000</v>
      </c>
      <c r="P374" s="72">
        <f t="shared" si="46"/>
        <v>1</v>
      </c>
      <c r="Q374" s="72">
        <f t="shared" si="47"/>
        <v>12000</v>
      </c>
      <c r="R374" s="72">
        <f t="shared" si="48"/>
        <v>0</v>
      </c>
      <c r="S374" s="72">
        <f t="shared" si="49"/>
        <v>1</v>
      </c>
      <c r="T374" s="72">
        <f t="shared" si="50"/>
        <v>0</v>
      </c>
      <c r="U374" s="72">
        <f t="shared" si="51"/>
        <v>0</v>
      </c>
      <c r="V374" s="72">
        <f t="shared" si="52"/>
        <v>1</v>
      </c>
      <c r="W374" s="72">
        <f t="shared" si="53"/>
        <v>0</v>
      </c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24"/>
      <c r="AJ374" s="24"/>
      <c r="AK374" s="24"/>
    </row>
    <row r="375" s="2" customFormat="1" ht="14.25" spans="1:37">
      <c r="A375" s="24">
        <v>371</v>
      </c>
      <c r="B375" s="14"/>
      <c r="C375" s="749" t="s">
        <v>1019</v>
      </c>
      <c r="D375" s="749" t="s">
        <v>1020</v>
      </c>
      <c r="E375" s="14"/>
      <c r="F375" s="192"/>
      <c r="G375" s="24"/>
      <c r="H375" s="14"/>
      <c r="I375" s="13">
        <v>1.01</v>
      </c>
      <c r="J375" s="14"/>
      <c r="K375" s="14"/>
      <c r="L375" s="547">
        <v>320</v>
      </c>
      <c r="M375" s="72">
        <v>5.7482</v>
      </c>
      <c r="N375" s="72">
        <f t="shared" si="45"/>
        <v>1839.424</v>
      </c>
      <c r="O375" s="72">
        <v>320</v>
      </c>
      <c r="P375" s="72">
        <f t="shared" si="46"/>
        <v>5.7482</v>
      </c>
      <c r="Q375" s="72">
        <f t="shared" si="47"/>
        <v>1839.424</v>
      </c>
      <c r="R375" s="72">
        <f t="shared" si="48"/>
        <v>0</v>
      </c>
      <c r="S375" s="72">
        <f t="shared" si="49"/>
        <v>5.7482</v>
      </c>
      <c r="T375" s="72">
        <f t="shared" si="50"/>
        <v>0</v>
      </c>
      <c r="U375" s="72">
        <f t="shared" si="51"/>
        <v>0</v>
      </c>
      <c r="V375" s="72">
        <f t="shared" si="52"/>
        <v>5.7482</v>
      </c>
      <c r="W375" s="72">
        <f t="shared" si="53"/>
        <v>0</v>
      </c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24"/>
      <c r="AJ375" s="24"/>
      <c r="AK375" s="24"/>
    </row>
    <row r="376" s="2" customFormat="1" ht="14.25" spans="1:37">
      <c r="A376" s="24">
        <v>372</v>
      </c>
      <c r="B376" s="14"/>
      <c r="C376" s="749" t="s">
        <v>1021</v>
      </c>
      <c r="D376" s="749" t="s">
        <v>1022</v>
      </c>
      <c r="E376" s="14"/>
      <c r="F376" s="192"/>
      <c r="G376" s="24"/>
      <c r="H376" s="14"/>
      <c r="I376" s="13">
        <v>1.01</v>
      </c>
      <c r="J376" s="14"/>
      <c r="K376" s="14"/>
      <c r="L376" s="547">
        <v>246</v>
      </c>
      <c r="M376" s="72">
        <v>5.5388</v>
      </c>
      <c r="N376" s="72">
        <f t="shared" si="45"/>
        <v>1362.5448</v>
      </c>
      <c r="O376" s="72">
        <v>246</v>
      </c>
      <c r="P376" s="72">
        <f t="shared" si="46"/>
        <v>5.5388</v>
      </c>
      <c r="Q376" s="72">
        <f t="shared" si="47"/>
        <v>1362.5448</v>
      </c>
      <c r="R376" s="72">
        <f t="shared" si="48"/>
        <v>0</v>
      </c>
      <c r="S376" s="72">
        <f t="shared" si="49"/>
        <v>5.5388</v>
      </c>
      <c r="T376" s="72">
        <f t="shared" si="50"/>
        <v>0</v>
      </c>
      <c r="U376" s="72">
        <f t="shared" si="51"/>
        <v>0</v>
      </c>
      <c r="V376" s="72">
        <f t="shared" si="52"/>
        <v>5.5388</v>
      </c>
      <c r="W376" s="72">
        <f t="shared" si="53"/>
        <v>0</v>
      </c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24"/>
      <c r="AJ376" s="24"/>
      <c r="AK376" s="24"/>
    </row>
    <row r="377" s="2" customFormat="1" ht="14.25" spans="1:37">
      <c r="A377" s="24">
        <v>373</v>
      </c>
      <c r="B377" s="14"/>
      <c r="C377" s="749" t="s">
        <v>1023</v>
      </c>
      <c r="D377" s="749" t="s">
        <v>1024</v>
      </c>
      <c r="E377" s="14"/>
      <c r="F377" s="192"/>
      <c r="G377" s="24"/>
      <c r="H377" s="14"/>
      <c r="I377" s="13">
        <v>1.01</v>
      </c>
      <c r="J377" s="14"/>
      <c r="K377" s="14"/>
      <c r="L377" s="547">
        <v>104</v>
      </c>
      <c r="M377" s="72">
        <v>5.4691</v>
      </c>
      <c r="N377" s="72">
        <f t="shared" si="45"/>
        <v>568.7864</v>
      </c>
      <c r="O377" s="72">
        <v>104</v>
      </c>
      <c r="P377" s="72">
        <f t="shared" si="46"/>
        <v>5.4691</v>
      </c>
      <c r="Q377" s="72">
        <f t="shared" si="47"/>
        <v>568.7864</v>
      </c>
      <c r="R377" s="72">
        <f t="shared" si="48"/>
        <v>0</v>
      </c>
      <c r="S377" s="72">
        <f t="shared" si="49"/>
        <v>5.4691</v>
      </c>
      <c r="T377" s="72">
        <f t="shared" si="50"/>
        <v>0</v>
      </c>
      <c r="U377" s="72">
        <f t="shared" si="51"/>
        <v>0</v>
      </c>
      <c r="V377" s="72">
        <f t="shared" si="52"/>
        <v>5.4691</v>
      </c>
      <c r="W377" s="72">
        <f t="shared" si="53"/>
        <v>0</v>
      </c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24"/>
      <c r="AJ377" s="24"/>
      <c r="AK377" s="24"/>
    </row>
    <row r="378" s="2" customFormat="1" ht="14.25" spans="1:37">
      <c r="A378" s="24">
        <v>374</v>
      </c>
      <c r="B378" s="14"/>
      <c r="C378" s="749" t="s">
        <v>1025</v>
      </c>
      <c r="D378" s="749" t="s">
        <v>1026</v>
      </c>
      <c r="E378" s="14"/>
      <c r="F378" s="192"/>
      <c r="G378" s="24"/>
      <c r="H378" s="14"/>
      <c r="I378" s="13">
        <v>1.01</v>
      </c>
      <c r="J378" s="14"/>
      <c r="K378" s="14"/>
      <c r="L378" s="547">
        <v>617</v>
      </c>
      <c r="M378" s="72">
        <v>6.2946</v>
      </c>
      <c r="N378" s="72">
        <f t="shared" si="45"/>
        <v>3883.7682</v>
      </c>
      <c r="O378" s="72">
        <v>617</v>
      </c>
      <c r="P378" s="72">
        <f t="shared" si="46"/>
        <v>6.2946</v>
      </c>
      <c r="Q378" s="72">
        <f t="shared" si="47"/>
        <v>3883.7682</v>
      </c>
      <c r="R378" s="72">
        <f t="shared" si="48"/>
        <v>0</v>
      </c>
      <c r="S378" s="72">
        <f t="shared" si="49"/>
        <v>6.2946</v>
      </c>
      <c r="T378" s="72">
        <f t="shared" si="50"/>
        <v>0</v>
      </c>
      <c r="U378" s="72">
        <f t="shared" si="51"/>
        <v>0</v>
      </c>
      <c r="V378" s="72">
        <f t="shared" si="52"/>
        <v>6.2946</v>
      </c>
      <c r="W378" s="72">
        <f t="shared" si="53"/>
        <v>0</v>
      </c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24"/>
      <c r="AJ378" s="24"/>
      <c r="AK378" s="24"/>
    </row>
    <row r="379" s="2" customFormat="1" ht="14.25" spans="1:37">
      <c r="A379" s="24">
        <v>375</v>
      </c>
      <c r="B379" s="14"/>
      <c r="C379" s="749" t="s">
        <v>1027</v>
      </c>
      <c r="D379" s="749" t="s">
        <v>1028</v>
      </c>
      <c r="E379" s="14"/>
      <c r="F379" s="192"/>
      <c r="G379" s="24"/>
      <c r="H379" s="14"/>
      <c r="I379" s="13">
        <v>1.01</v>
      </c>
      <c r="J379" s="14"/>
      <c r="K379" s="14"/>
      <c r="L379" s="547">
        <v>641</v>
      </c>
      <c r="M379" s="72">
        <v>5.8503</v>
      </c>
      <c r="N379" s="72">
        <f t="shared" si="45"/>
        <v>3750.0423</v>
      </c>
      <c r="O379" s="72">
        <v>641</v>
      </c>
      <c r="P379" s="72">
        <f t="shared" si="46"/>
        <v>5.8503</v>
      </c>
      <c r="Q379" s="72">
        <f t="shared" si="47"/>
        <v>3750.0423</v>
      </c>
      <c r="R379" s="72">
        <f t="shared" si="48"/>
        <v>0</v>
      </c>
      <c r="S379" s="72">
        <f t="shared" si="49"/>
        <v>5.8503</v>
      </c>
      <c r="T379" s="72">
        <f t="shared" si="50"/>
        <v>0</v>
      </c>
      <c r="U379" s="72">
        <f t="shared" si="51"/>
        <v>0</v>
      </c>
      <c r="V379" s="72">
        <f t="shared" si="52"/>
        <v>5.8503</v>
      </c>
      <c r="W379" s="72">
        <f t="shared" si="53"/>
        <v>0</v>
      </c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24"/>
      <c r="AJ379" s="24"/>
      <c r="AK379" s="24"/>
    </row>
    <row r="380" s="2" customFormat="1" ht="14.25" spans="1:37">
      <c r="A380" s="24">
        <v>376</v>
      </c>
      <c r="B380" s="14"/>
      <c r="C380" s="749" t="s">
        <v>1029</v>
      </c>
      <c r="D380" s="749" t="s">
        <v>1030</v>
      </c>
      <c r="E380" s="14"/>
      <c r="F380" s="192"/>
      <c r="G380" s="24"/>
      <c r="H380" s="14"/>
      <c r="I380" s="13">
        <v>1.01</v>
      </c>
      <c r="J380" s="14"/>
      <c r="K380" s="14"/>
      <c r="L380" s="547">
        <v>94</v>
      </c>
      <c r="M380" s="72">
        <v>3.2405</v>
      </c>
      <c r="N380" s="72">
        <f t="shared" si="45"/>
        <v>304.607</v>
      </c>
      <c r="O380" s="72">
        <v>94</v>
      </c>
      <c r="P380" s="72">
        <f t="shared" si="46"/>
        <v>3.2405</v>
      </c>
      <c r="Q380" s="72">
        <f t="shared" si="47"/>
        <v>304.607</v>
      </c>
      <c r="R380" s="72">
        <f t="shared" si="48"/>
        <v>0</v>
      </c>
      <c r="S380" s="72">
        <f t="shared" si="49"/>
        <v>3.2405</v>
      </c>
      <c r="T380" s="72">
        <f t="shared" si="50"/>
        <v>0</v>
      </c>
      <c r="U380" s="72">
        <f t="shared" si="51"/>
        <v>0</v>
      </c>
      <c r="V380" s="72">
        <f t="shared" si="52"/>
        <v>3.2405</v>
      </c>
      <c r="W380" s="72">
        <f t="shared" si="53"/>
        <v>0</v>
      </c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24"/>
      <c r="AJ380" s="24"/>
      <c r="AK380" s="24"/>
    </row>
    <row r="381" s="2" customFormat="1" ht="14.25" spans="1:37">
      <c r="A381" s="24">
        <v>377</v>
      </c>
      <c r="B381" s="14"/>
      <c r="C381" s="749" t="s">
        <v>1031</v>
      </c>
      <c r="D381" s="749" t="s">
        <v>1032</v>
      </c>
      <c r="E381" s="14"/>
      <c r="F381" s="192"/>
      <c r="G381" s="24"/>
      <c r="H381" s="14"/>
      <c r="I381" s="13">
        <v>1.01</v>
      </c>
      <c r="J381" s="14"/>
      <c r="K381" s="14"/>
      <c r="L381" s="547">
        <v>2</v>
      </c>
      <c r="M381" s="72">
        <v>2.955</v>
      </c>
      <c r="N381" s="72">
        <f t="shared" si="45"/>
        <v>5.91</v>
      </c>
      <c r="O381" s="72">
        <v>2</v>
      </c>
      <c r="P381" s="72">
        <f t="shared" si="46"/>
        <v>2.955</v>
      </c>
      <c r="Q381" s="72">
        <f t="shared" si="47"/>
        <v>5.91</v>
      </c>
      <c r="R381" s="72">
        <f t="shared" si="48"/>
        <v>0</v>
      </c>
      <c r="S381" s="72">
        <f t="shared" si="49"/>
        <v>2.955</v>
      </c>
      <c r="T381" s="72">
        <f t="shared" si="50"/>
        <v>0</v>
      </c>
      <c r="U381" s="72">
        <f t="shared" si="51"/>
        <v>0</v>
      </c>
      <c r="V381" s="72">
        <f t="shared" si="52"/>
        <v>2.955</v>
      </c>
      <c r="W381" s="72">
        <f t="shared" si="53"/>
        <v>0</v>
      </c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24"/>
      <c r="AJ381" s="24"/>
      <c r="AK381" s="24"/>
    </row>
    <row r="382" s="2" customFormat="1" ht="14.25" spans="1:37">
      <c r="A382" s="24">
        <v>378</v>
      </c>
      <c r="B382" s="14"/>
      <c r="C382" s="749" t="s">
        <v>1033</v>
      </c>
      <c r="D382" s="749" t="s">
        <v>1034</v>
      </c>
      <c r="E382" s="14"/>
      <c r="F382" s="192"/>
      <c r="G382" s="24"/>
      <c r="H382" s="14"/>
      <c r="I382" s="13">
        <v>1.01</v>
      </c>
      <c r="J382" s="14"/>
      <c r="K382" s="14"/>
      <c r="L382" s="547">
        <v>390</v>
      </c>
      <c r="M382" s="72">
        <v>3.6138</v>
      </c>
      <c r="N382" s="72">
        <f t="shared" si="45"/>
        <v>1409.382</v>
      </c>
      <c r="O382" s="72">
        <v>390</v>
      </c>
      <c r="P382" s="72">
        <f t="shared" si="46"/>
        <v>3.6138</v>
      </c>
      <c r="Q382" s="72">
        <f t="shared" si="47"/>
        <v>1409.382</v>
      </c>
      <c r="R382" s="72">
        <f t="shared" si="48"/>
        <v>0</v>
      </c>
      <c r="S382" s="72">
        <f t="shared" si="49"/>
        <v>3.6138</v>
      </c>
      <c r="T382" s="72">
        <f t="shared" si="50"/>
        <v>0</v>
      </c>
      <c r="U382" s="72">
        <f t="shared" si="51"/>
        <v>0</v>
      </c>
      <c r="V382" s="72">
        <f t="shared" si="52"/>
        <v>3.6138</v>
      </c>
      <c r="W382" s="72">
        <f t="shared" si="53"/>
        <v>0</v>
      </c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24"/>
      <c r="AJ382" s="24"/>
      <c r="AK382" s="24"/>
    </row>
    <row r="383" s="2" customFormat="1" ht="14.25" spans="1:37">
      <c r="A383" s="24">
        <v>379</v>
      </c>
      <c r="B383" s="14"/>
      <c r="C383" s="749" t="s">
        <v>1035</v>
      </c>
      <c r="D383" s="749" t="s">
        <v>1036</v>
      </c>
      <c r="E383" s="14"/>
      <c r="F383" s="192"/>
      <c r="G383" s="24"/>
      <c r="H383" s="14"/>
      <c r="I383" s="13">
        <v>1.01</v>
      </c>
      <c r="J383" s="14"/>
      <c r="K383" s="14"/>
      <c r="L383" s="547">
        <v>258</v>
      </c>
      <c r="M383" s="72">
        <v>4.9344</v>
      </c>
      <c r="N383" s="72">
        <f t="shared" si="45"/>
        <v>1273.0752</v>
      </c>
      <c r="O383" s="72">
        <v>258</v>
      </c>
      <c r="P383" s="72">
        <f t="shared" si="46"/>
        <v>4.9344</v>
      </c>
      <c r="Q383" s="72">
        <f t="shared" si="47"/>
        <v>1273.0752</v>
      </c>
      <c r="R383" s="72">
        <f t="shared" si="48"/>
        <v>0</v>
      </c>
      <c r="S383" s="72">
        <f t="shared" si="49"/>
        <v>4.9344</v>
      </c>
      <c r="T383" s="72">
        <f t="shared" si="50"/>
        <v>0</v>
      </c>
      <c r="U383" s="72">
        <f t="shared" si="51"/>
        <v>0</v>
      </c>
      <c r="V383" s="72">
        <f t="shared" si="52"/>
        <v>4.9344</v>
      </c>
      <c r="W383" s="72">
        <f t="shared" si="53"/>
        <v>0</v>
      </c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24"/>
      <c r="AJ383" s="24"/>
      <c r="AK383" s="24"/>
    </row>
    <row r="384" s="2" customFormat="1" ht="14.25" spans="1:37">
      <c r="A384" s="24">
        <v>380</v>
      </c>
      <c r="B384" s="14"/>
      <c r="C384" s="749" t="s">
        <v>1037</v>
      </c>
      <c r="D384" s="749" t="s">
        <v>1038</v>
      </c>
      <c r="E384" s="14"/>
      <c r="F384" s="192"/>
      <c r="G384" s="24"/>
      <c r="H384" s="14"/>
      <c r="I384" s="13">
        <v>1.01</v>
      </c>
      <c r="J384" s="14"/>
      <c r="K384" s="14"/>
      <c r="L384" s="547">
        <v>54</v>
      </c>
      <c r="M384" s="72">
        <v>3.8935</v>
      </c>
      <c r="N384" s="72">
        <f t="shared" si="45"/>
        <v>210.249</v>
      </c>
      <c r="O384" s="72">
        <v>54</v>
      </c>
      <c r="P384" s="72">
        <f t="shared" si="46"/>
        <v>3.8935</v>
      </c>
      <c r="Q384" s="72">
        <f t="shared" si="47"/>
        <v>210.249</v>
      </c>
      <c r="R384" s="72">
        <f t="shared" si="48"/>
        <v>0</v>
      </c>
      <c r="S384" s="72">
        <f t="shared" si="49"/>
        <v>3.8935</v>
      </c>
      <c r="T384" s="72">
        <f t="shared" si="50"/>
        <v>0</v>
      </c>
      <c r="U384" s="72">
        <f t="shared" si="51"/>
        <v>0</v>
      </c>
      <c r="V384" s="72">
        <f t="shared" si="52"/>
        <v>3.8935</v>
      </c>
      <c r="W384" s="72">
        <f t="shared" si="53"/>
        <v>0</v>
      </c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24"/>
      <c r="AJ384" s="24"/>
      <c r="AK384" s="24"/>
    </row>
    <row r="385" s="2" customFormat="1" ht="14.25" spans="1:37">
      <c r="A385" s="24">
        <v>381</v>
      </c>
      <c r="B385" s="14"/>
      <c r="C385" s="749" t="s">
        <v>1039</v>
      </c>
      <c r="D385" s="749" t="s">
        <v>1040</v>
      </c>
      <c r="E385" s="14"/>
      <c r="F385" s="192"/>
      <c r="G385" s="24"/>
      <c r="H385" s="14"/>
      <c r="I385" s="13">
        <v>1.01</v>
      </c>
      <c r="J385" s="14"/>
      <c r="K385" s="14"/>
      <c r="L385" s="547">
        <v>476</v>
      </c>
      <c r="M385" s="72">
        <v>5.2136</v>
      </c>
      <c r="N385" s="72">
        <f t="shared" si="45"/>
        <v>2481.6736</v>
      </c>
      <c r="O385" s="72">
        <v>476</v>
      </c>
      <c r="P385" s="72">
        <f t="shared" si="46"/>
        <v>5.2136</v>
      </c>
      <c r="Q385" s="72">
        <f t="shared" si="47"/>
        <v>2481.6736</v>
      </c>
      <c r="R385" s="72">
        <f t="shared" si="48"/>
        <v>0</v>
      </c>
      <c r="S385" s="72">
        <f t="shared" si="49"/>
        <v>5.2136</v>
      </c>
      <c r="T385" s="72">
        <f t="shared" si="50"/>
        <v>0</v>
      </c>
      <c r="U385" s="72">
        <f t="shared" si="51"/>
        <v>0</v>
      </c>
      <c r="V385" s="72">
        <f t="shared" si="52"/>
        <v>5.2136</v>
      </c>
      <c r="W385" s="72">
        <f t="shared" si="53"/>
        <v>0</v>
      </c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24"/>
      <c r="AJ385" s="24"/>
      <c r="AK385" s="24"/>
    </row>
    <row r="386" s="2" customFormat="1" ht="14.25" spans="1:37">
      <c r="A386" s="24">
        <v>382</v>
      </c>
      <c r="B386" s="14"/>
      <c r="C386" s="749" t="s">
        <v>1041</v>
      </c>
      <c r="D386" s="749" t="s">
        <v>1042</v>
      </c>
      <c r="E386" s="14"/>
      <c r="F386" s="192"/>
      <c r="G386" s="24"/>
      <c r="H386" s="14"/>
      <c r="I386" s="13">
        <v>1.01</v>
      </c>
      <c r="J386" s="14"/>
      <c r="K386" s="14"/>
      <c r="L386" s="547">
        <v>128</v>
      </c>
      <c r="M386" s="72">
        <v>6.1331</v>
      </c>
      <c r="N386" s="72">
        <f t="shared" si="45"/>
        <v>785.0368</v>
      </c>
      <c r="O386" s="72">
        <v>128</v>
      </c>
      <c r="P386" s="72">
        <f t="shared" si="46"/>
        <v>6.1331</v>
      </c>
      <c r="Q386" s="72">
        <f t="shared" si="47"/>
        <v>785.0368</v>
      </c>
      <c r="R386" s="72">
        <f t="shared" si="48"/>
        <v>0</v>
      </c>
      <c r="S386" s="72">
        <f t="shared" si="49"/>
        <v>6.1331</v>
      </c>
      <c r="T386" s="72">
        <f t="shared" si="50"/>
        <v>0</v>
      </c>
      <c r="U386" s="72">
        <f t="shared" si="51"/>
        <v>0</v>
      </c>
      <c r="V386" s="72">
        <f t="shared" si="52"/>
        <v>6.1331</v>
      </c>
      <c r="W386" s="72">
        <f t="shared" si="53"/>
        <v>0</v>
      </c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24"/>
      <c r="AJ386" s="24"/>
      <c r="AK386" s="24"/>
    </row>
    <row r="387" s="2" customFormat="1" ht="14.25" spans="1:37">
      <c r="A387" s="24">
        <v>383</v>
      </c>
      <c r="B387" s="14"/>
      <c r="C387" s="749" t="s">
        <v>1043</v>
      </c>
      <c r="D387" s="749" t="s">
        <v>1044</v>
      </c>
      <c r="E387" s="14"/>
      <c r="F387" s="192"/>
      <c r="G387" s="24"/>
      <c r="H387" s="14"/>
      <c r="I387" s="13">
        <v>1.01</v>
      </c>
      <c r="J387" s="14"/>
      <c r="K387" s="14"/>
      <c r="L387" s="547">
        <v>1778</v>
      </c>
      <c r="M387" s="72">
        <v>52</v>
      </c>
      <c r="N387" s="72">
        <f t="shared" si="45"/>
        <v>92456</v>
      </c>
      <c r="O387" s="72">
        <v>1778</v>
      </c>
      <c r="P387" s="72">
        <f t="shared" si="46"/>
        <v>52</v>
      </c>
      <c r="Q387" s="72">
        <f t="shared" si="47"/>
        <v>92456</v>
      </c>
      <c r="R387" s="72">
        <f t="shared" si="48"/>
        <v>0</v>
      </c>
      <c r="S387" s="72">
        <f t="shared" si="49"/>
        <v>52</v>
      </c>
      <c r="T387" s="72">
        <f t="shared" si="50"/>
        <v>0</v>
      </c>
      <c r="U387" s="72">
        <f t="shared" si="51"/>
        <v>0</v>
      </c>
      <c r="V387" s="72">
        <f t="shared" si="52"/>
        <v>52</v>
      </c>
      <c r="W387" s="72">
        <f t="shared" si="53"/>
        <v>0</v>
      </c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24"/>
      <c r="AJ387" s="24"/>
      <c r="AK387" s="24"/>
    </row>
    <row r="388" s="2" customFormat="1" ht="14.25" spans="1:37">
      <c r="A388" s="24">
        <v>384</v>
      </c>
      <c r="B388" s="14"/>
      <c r="C388" s="749" t="s">
        <v>1045</v>
      </c>
      <c r="D388" s="749" t="s">
        <v>1046</v>
      </c>
      <c r="E388" s="14"/>
      <c r="F388" s="192"/>
      <c r="G388" s="24"/>
      <c r="H388" s="14"/>
      <c r="I388" s="13">
        <v>1.01</v>
      </c>
      <c r="J388" s="14"/>
      <c r="K388" s="14"/>
      <c r="L388" s="547">
        <v>1130</v>
      </c>
      <c r="M388" s="72">
        <v>52</v>
      </c>
      <c r="N388" s="72">
        <f t="shared" si="45"/>
        <v>58760</v>
      </c>
      <c r="O388" s="72">
        <v>1130</v>
      </c>
      <c r="P388" s="72">
        <f t="shared" si="46"/>
        <v>52</v>
      </c>
      <c r="Q388" s="72">
        <f t="shared" si="47"/>
        <v>58760</v>
      </c>
      <c r="R388" s="72">
        <f t="shared" si="48"/>
        <v>0</v>
      </c>
      <c r="S388" s="72">
        <f t="shared" si="49"/>
        <v>52</v>
      </c>
      <c r="T388" s="72">
        <f t="shared" si="50"/>
        <v>0</v>
      </c>
      <c r="U388" s="72">
        <f t="shared" si="51"/>
        <v>0</v>
      </c>
      <c r="V388" s="72">
        <f t="shared" si="52"/>
        <v>52</v>
      </c>
      <c r="W388" s="72">
        <f t="shared" si="53"/>
        <v>0</v>
      </c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24"/>
      <c r="AJ388" s="24"/>
      <c r="AK388" s="24"/>
    </row>
    <row r="389" s="2" customFormat="1" ht="14.25" spans="1:37">
      <c r="A389" s="24">
        <v>385</v>
      </c>
      <c r="B389" s="14"/>
      <c r="C389" s="749" t="s">
        <v>1047</v>
      </c>
      <c r="D389" s="749" t="s">
        <v>1048</v>
      </c>
      <c r="E389" s="14"/>
      <c r="F389" s="192"/>
      <c r="G389" s="24"/>
      <c r="H389" s="14"/>
      <c r="I389" s="13">
        <v>1.01</v>
      </c>
      <c r="J389" s="14"/>
      <c r="K389" s="14"/>
      <c r="L389" s="547">
        <v>2005</v>
      </c>
      <c r="M389" s="72">
        <v>26</v>
      </c>
      <c r="N389" s="72">
        <f t="shared" ref="N389:N452" si="54">L389*M389</f>
        <v>52130</v>
      </c>
      <c r="O389" s="72">
        <v>2005</v>
      </c>
      <c r="P389" s="72">
        <f t="shared" ref="P389:P452" si="55">M389</f>
        <v>26</v>
      </c>
      <c r="Q389" s="72">
        <f t="shared" ref="Q389:Q452" si="56">P389*O389</f>
        <v>52130</v>
      </c>
      <c r="R389" s="72">
        <f t="shared" ref="R389:R452" si="57">IF((O389-L389)&gt;0,O389-L389,0)</f>
        <v>0</v>
      </c>
      <c r="S389" s="72">
        <f t="shared" ref="S389:S452" si="58">M389</f>
        <v>26</v>
      </c>
      <c r="T389" s="72">
        <f t="shared" ref="T389:T452" si="59">IF((Q389-N389)&gt;0,Q389-N389,0)</f>
        <v>0</v>
      </c>
      <c r="U389" s="72">
        <f t="shared" ref="U389:U452" si="60">IF((O389-L389)&lt;0,O389-L389,0)</f>
        <v>0</v>
      </c>
      <c r="V389" s="72">
        <f t="shared" ref="V389:V452" si="61">M389</f>
        <v>26</v>
      </c>
      <c r="W389" s="72">
        <f t="shared" ref="W389:W452" si="62">IF((Q389-N389)&lt;0,Q389-N389,0)</f>
        <v>0</v>
      </c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24"/>
      <c r="AJ389" s="24"/>
      <c r="AK389" s="24"/>
    </row>
    <row r="390" s="2" customFormat="1" ht="14.25" spans="1:37">
      <c r="A390" s="24">
        <v>386</v>
      </c>
      <c r="B390" s="14"/>
      <c r="C390" s="749" t="s">
        <v>1049</v>
      </c>
      <c r="D390" s="749" t="s">
        <v>1050</v>
      </c>
      <c r="E390" s="14"/>
      <c r="F390" s="192"/>
      <c r="G390" s="24"/>
      <c r="H390" s="14"/>
      <c r="I390" s="13">
        <v>1.01</v>
      </c>
      <c r="J390" s="14"/>
      <c r="K390" s="14"/>
      <c r="L390" s="547">
        <v>2087</v>
      </c>
      <c r="M390" s="72">
        <v>26</v>
      </c>
      <c r="N390" s="72">
        <f t="shared" si="54"/>
        <v>54262</v>
      </c>
      <c r="O390" s="72">
        <v>2087</v>
      </c>
      <c r="P390" s="72">
        <f t="shared" si="55"/>
        <v>26</v>
      </c>
      <c r="Q390" s="72">
        <f t="shared" si="56"/>
        <v>54262</v>
      </c>
      <c r="R390" s="72">
        <f t="shared" si="57"/>
        <v>0</v>
      </c>
      <c r="S390" s="72">
        <f t="shared" si="58"/>
        <v>26</v>
      </c>
      <c r="T390" s="72">
        <f t="shared" si="59"/>
        <v>0</v>
      </c>
      <c r="U390" s="72">
        <f t="shared" si="60"/>
        <v>0</v>
      </c>
      <c r="V390" s="72">
        <f t="shared" si="61"/>
        <v>26</v>
      </c>
      <c r="W390" s="72">
        <f t="shared" si="62"/>
        <v>0</v>
      </c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24"/>
      <c r="AJ390" s="24"/>
      <c r="AK390" s="24"/>
    </row>
    <row r="391" s="2" customFormat="1" ht="14.25" spans="1:37">
      <c r="A391" s="24">
        <v>387</v>
      </c>
      <c r="B391" s="14"/>
      <c r="C391" s="749" t="s">
        <v>1051</v>
      </c>
      <c r="D391" s="749" t="s">
        <v>1052</v>
      </c>
      <c r="E391" s="14"/>
      <c r="F391" s="192"/>
      <c r="G391" s="24"/>
      <c r="H391" s="14"/>
      <c r="I391" s="13">
        <v>1.01</v>
      </c>
      <c r="J391" s="14"/>
      <c r="K391" s="14"/>
      <c r="L391" s="547">
        <v>9658</v>
      </c>
      <c r="M391" s="72">
        <v>0.2564</v>
      </c>
      <c r="N391" s="72">
        <f t="shared" si="54"/>
        <v>2476.3112</v>
      </c>
      <c r="O391" s="72">
        <v>9658</v>
      </c>
      <c r="P391" s="72">
        <f t="shared" si="55"/>
        <v>0.2564</v>
      </c>
      <c r="Q391" s="72">
        <f t="shared" si="56"/>
        <v>2476.3112</v>
      </c>
      <c r="R391" s="72">
        <f t="shared" si="57"/>
        <v>0</v>
      </c>
      <c r="S391" s="72">
        <f t="shared" si="58"/>
        <v>0.2564</v>
      </c>
      <c r="T391" s="72">
        <f t="shared" si="59"/>
        <v>0</v>
      </c>
      <c r="U391" s="72">
        <f t="shared" si="60"/>
        <v>0</v>
      </c>
      <c r="V391" s="72">
        <f t="shared" si="61"/>
        <v>0.2564</v>
      </c>
      <c r="W391" s="72">
        <f t="shared" si="62"/>
        <v>0</v>
      </c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24"/>
      <c r="AJ391" s="24"/>
      <c r="AK391" s="24"/>
    </row>
    <row r="392" s="2" customFormat="1" ht="14.25" spans="1:37">
      <c r="A392" s="24">
        <v>388</v>
      </c>
      <c r="B392" s="14"/>
      <c r="C392" s="749" t="s">
        <v>1053</v>
      </c>
      <c r="D392" s="749" t="s">
        <v>1054</v>
      </c>
      <c r="E392" s="14"/>
      <c r="F392" s="192"/>
      <c r="G392" s="24"/>
      <c r="H392" s="14"/>
      <c r="I392" s="13">
        <v>1.01</v>
      </c>
      <c r="J392" s="14"/>
      <c r="K392" s="14"/>
      <c r="L392" s="547">
        <v>44</v>
      </c>
      <c r="M392" s="72">
        <v>1.0182</v>
      </c>
      <c r="N392" s="72">
        <f t="shared" si="54"/>
        <v>44.8008</v>
      </c>
      <c r="O392" s="72">
        <v>44</v>
      </c>
      <c r="P392" s="72">
        <f t="shared" si="55"/>
        <v>1.0182</v>
      </c>
      <c r="Q392" s="72">
        <f t="shared" si="56"/>
        <v>44.8008</v>
      </c>
      <c r="R392" s="72">
        <f t="shared" si="57"/>
        <v>0</v>
      </c>
      <c r="S392" s="72">
        <f t="shared" si="58"/>
        <v>1.0182</v>
      </c>
      <c r="T392" s="72">
        <f t="shared" si="59"/>
        <v>0</v>
      </c>
      <c r="U392" s="72">
        <f t="shared" si="60"/>
        <v>0</v>
      </c>
      <c r="V392" s="72">
        <f t="shared" si="61"/>
        <v>1.0182</v>
      </c>
      <c r="W392" s="72">
        <f t="shared" si="62"/>
        <v>0</v>
      </c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24"/>
      <c r="AJ392" s="24"/>
      <c r="AK392" s="24"/>
    </row>
    <row r="393" s="2" customFormat="1" ht="14.25" spans="1:37">
      <c r="A393" s="24">
        <v>389</v>
      </c>
      <c r="B393" s="14"/>
      <c r="C393" s="749" t="s">
        <v>1055</v>
      </c>
      <c r="D393" s="749" t="s">
        <v>1056</v>
      </c>
      <c r="E393" s="14"/>
      <c r="F393" s="192"/>
      <c r="G393" s="24"/>
      <c r="H393" s="14"/>
      <c r="I393" s="13">
        <v>1.01</v>
      </c>
      <c r="J393" s="14"/>
      <c r="K393" s="14"/>
      <c r="L393" s="547">
        <v>17</v>
      </c>
      <c r="M393" s="72">
        <v>11.4418</v>
      </c>
      <c r="N393" s="72">
        <f t="shared" si="54"/>
        <v>194.5106</v>
      </c>
      <c r="O393" s="72">
        <v>17</v>
      </c>
      <c r="P393" s="72">
        <f t="shared" si="55"/>
        <v>11.4418</v>
      </c>
      <c r="Q393" s="72">
        <f t="shared" si="56"/>
        <v>194.5106</v>
      </c>
      <c r="R393" s="72">
        <f t="shared" si="57"/>
        <v>0</v>
      </c>
      <c r="S393" s="72">
        <f t="shared" si="58"/>
        <v>11.4418</v>
      </c>
      <c r="T393" s="72">
        <f t="shared" si="59"/>
        <v>0</v>
      </c>
      <c r="U393" s="72">
        <f t="shared" si="60"/>
        <v>0</v>
      </c>
      <c r="V393" s="72">
        <f t="shared" si="61"/>
        <v>11.4418</v>
      </c>
      <c r="W393" s="72">
        <f t="shared" si="62"/>
        <v>0</v>
      </c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24"/>
      <c r="AJ393" s="24"/>
      <c r="AK393" s="24"/>
    </row>
    <row r="394" s="2" customFormat="1" ht="14.25" spans="1:37">
      <c r="A394" s="24">
        <v>390</v>
      </c>
      <c r="B394" s="14"/>
      <c r="C394" s="749" t="s">
        <v>1057</v>
      </c>
      <c r="D394" s="749" t="s">
        <v>1058</v>
      </c>
      <c r="E394" s="14"/>
      <c r="F394" s="192"/>
      <c r="G394" s="24"/>
      <c r="H394" s="14"/>
      <c r="I394" s="13">
        <v>1.01</v>
      </c>
      <c r="J394" s="14"/>
      <c r="K394" s="14"/>
      <c r="L394" s="547">
        <v>1152</v>
      </c>
      <c r="M394" s="72">
        <v>4.3568</v>
      </c>
      <c r="N394" s="72">
        <f t="shared" si="54"/>
        <v>5019.0336</v>
      </c>
      <c r="O394" s="72">
        <v>1152</v>
      </c>
      <c r="P394" s="72">
        <f t="shared" si="55"/>
        <v>4.3568</v>
      </c>
      <c r="Q394" s="72">
        <f t="shared" si="56"/>
        <v>5019.0336</v>
      </c>
      <c r="R394" s="72">
        <f t="shared" si="57"/>
        <v>0</v>
      </c>
      <c r="S394" s="72">
        <f t="shared" si="58"/>
        <v>4.3568</v>
      </c>
      <c r="T394" s="72">
        <f t="shared" si="59"/>
        <v>0</v>
      </c>
      <c r="U394" s="72">
        <f t="shared" si="60"/>
        <v>0</v>
      </c>
      <c r="V394" s="72">
        <f t="shared" si="61"/>
        <v>4.3568</v>
      </c>
      <c r="W394" s="72">
        <f t="shared" si="62"/>
        <v>0</v>
      </c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24"/>
      <c r="AJ394" s="24"/>
      <c r="AK394" s="24"/>
    </row>
    <row r="395" s="2" customFormat="1" ht="14.25" spans="1:37">
      <c r="A395" s="24">
        <v>391</v>
      </c>
      <c r="B395" s="14"/>
      <c r="C395" s="749" t="s">
        <v>1059</v>
      </c>
      <c r="D395" s="749" t="s">
        <v>1060</v>
      </c>
      <c r="E395" s="14"/>
      <c r="F395" s="192"/>
      <c r="G395" s="24"/>
      <c r="H395" s="14"/>
      <c r="I395" s="13">
        <v>1.01</v>
      </c>
      <c r="J395" s="14"/>
      <c r="K395" s="14"/>
      <c r="L395" s="547">
        <v>1627</v>
      </c>
      <c r="M395" s="72">
        <v>4.5608</v>
      </c>
      <c r="N395" s="72">
        <f t="shared" si="54"/>
        <v>7420.4216</v>
      </c>
      <c r="O395" s="72">
        <v>1627</v>
      </c>
      <c r="P395" s="72">
        <f t="shared" si="55"/>
        <v>4.5608</v>
      </c>
      <c r="Q395" s="72">
        <f t="shared" si="56"/>
        <v>7420.4216</v>
      </c>
      <c r="R395" s="72">
        <f t="shared" si="57"/>
        <v>0</v>
      </c>
      <c r="S395" s="72">
        <f t="shared" si="58"/>
        <v>4.5608</v>
      </c>
      <c r="T395" s="72">
        <f t="shared" si="59"/>
        <v>0</v>
      </c>
      <c r="U395" s="72">
        <f t="shared" si="60"/>
        <v>0</v>
      </c>
      <c r="V395" s="72">
        <f t="shared" si="61"/>
        <v>4.5608</v>
      </c>
      <c r="W395" s="72">
        <f t="shared" si="62"/>
        <v>0</v>
      </c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24"/>
      <c r="AJ395" s="24"/>
      <c r="AK395" s="24"/>
    </row>
    <row r="396" s="2" customFormat="1" ht="14.25" spans="1:37">
      <c r="A396" s="24">
        <v>392</v>
      </c>
      <c r="B396" s="14"/>
      <c r="C396" s="749" t="s">
        <v>1061</v>
      </c>
      <c r="D396" s="749" t="s">
        <v>1062</v>
      </c>
      <c r="E396" s="14"/>
      <c r="F396" s="192"/>
      <c r="G396" s="24"/>
      <c r="H396" s="14"/>
      <c r="I396" s="13">
        <v>1.01</v>
      </c>
      <c r="J396" s="14"/>
      <c r="K396" s="14"/>
      <c r="L396" s="547">
        <v>20625</v>
      </c>
      <c r="M396" s="72">
        <v>0.06</v>
      </c>
      <c r="N396" s="72">
        <f t="shared" si="54"/>
        <v>1237.5</v>
      </c>
      <c r="O396" s="72">
        <v>20625</v>
      </c>
      <c r="P396" s="72">
        <f t="shared" si="55"/>
        <v>0.06</v>
      </c>
      <c r="Q396" s="72">
        <f t="shared" si="56"/>
        <v>1237.5</v>
      </c>
      <c r="R396" s="72">
        <f t="shared" si="57"/>
        <v>0</v>
      </c>
      <c r="S396" s="72">
        <f t="shared" si="58"/>
        <v>0.06</v>
      </c>
      <c r="T396" s="72">
        <f t="shared" si="59"/>
        <v>0</v>
      </c>
      <c r="U396" s="72">
        <f t="shared" si="60"/>
        <v>0</v>
      </c>
      <c r="V396" s="72">
        <f t="shared" si="61"/>
        <v>0.06</v>
      </c>
      <c r="W396" s="72">
        <f t="shared" si="62"/>
        <v>0</v>
      </c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24"/>
      <c r="AJ396" s="24"/>
      <c r="AK396" s="24"/>
    </row>
    <row r="397" s="2" customFormat="1" ht="14.25" spans="1:37">
      <c r="A397" s="24">
        <v>393</v>
      </c>
      <c r="B397" s="14"/>
      <c r="C397" s="749" t="s">
        <v>1063</v>
      </c>
      <c r="D397" s="749" t="s">
        <v>1064</v>
      </c>
      <c r="E397" s="14"/>
      <c r="F397" s="192"/>
      <c r="G397" s="24"/>
      <c r="H397" s="14"/>
      <c r="I397" s="13">
        <v>1.01</v>
      </c>
      <c r="J397" s="14"/>
      <c r="K397" s="14"/>
      <c r="L397" s="547">
        <v>26338</v>
      </c>
      <c r="M397" s="72">
        <v>0.38</v>
      </c>
      <c r="N397" s="72">
        <f t="shared" si="54"/>
        <v>10008.44</v>
      </c>
      <c r="O397" s="72">
        <v>26338</v>
      </c>
      <c r="P397" s="72">
        <f t="shared" si="55"/>
        <v>0.38</v>
      </c>
      <c r="Q397" s="72">
        <f t="shared" si="56"/>
        <v>10008.44</v>
      </c>
      <c r="R397" s="72">
        <f t="shared" si="57"/>
        <v>0</v>
      </c>
      <c r="S397" s="72">
        <f t="shared" si="58"/>
        <v>0.38</v>
      </c>
      <c r="T397" s="72">
        <f t="shared" si="59"/>
        <v>0</v>
      </c>
      <c r="U397" s="72">
        <f t="shared" si="60"/>
        <v>0</v>
      </c>
      <c r="V397" s="72">
        <f t="shared" si="61"/>
        <v>0.38</v>
      </c>
      <c r="W397" s="72">
        <f t="shared" si="62"/>
        <v>0</v>
      </c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24"/>
      <c r="AJ397" s="24"/>
      <c r="AK397" s="24"/>
    </row>
    <row r="398" s="2" customFormat="1" ht="14.25" spans="1:37">
      <c r="A398" s="24">
        <v>394</v>
      </c>
      <c r="B398" s="14"/>
      <c r="C398" s="749" t="s">
        <v>1065</v>
      </c>
      <c r="D398" s="749" t="s">
        <v>1066</v>
      </c>
      <c r="E398" s="14"/>
      <c r="F398" s="192"/>
      <c r="G398" s="24"/>
      <c r="H398" s="14"/>
      <c r="I398" s="13">
        <v>1.01</v>
      </c>
      <c r="J398" s="14"/>
      <c r="K398" s="14"/>
      <c r="L398" s="547">
        <v>380</v>
      </c>
      <c r="M398" s="72">
        <v>60.8864</v>
      </c>
      <c r="N398" s="72">
        <f t="shared" si="54"/>
        <v>23136.832</v>
      </c>
      <c r="O398" s="72"/>
      <c r="P398" s="72">
        <f t="shared" si="55"/>
        <v>60.8864</v>
      </c>
      <c r="Q398" s="72">
        <f t="shared" si="56"/>
        <v>0</v>
      </c>
      <c r="R398" s="72">
        <f t="shared" si="57"/>
        <v>0</v>
      </c>
      <c r="S398" s="72">
        <f t="shared" si="58"/>
        <v>60.8864</v>
      </c>
      <c r="T398" s="72">
        <f t="shared" si="59"/>
        <v>0</v>
      </c>
      <c r="U398" s="72">
        <f t="shared" si="60"/>
        <v>-380</v>
      </c>
      <c r="V398" s="72">
        <f t="shared" si="61"/>
        <v>60.8864</v>
      </c>
      <c r="W398" s="72">
        <f t="shared" si="62"/>
        <v>-23136.832</v>
      </c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230" t="s">
        <v>437</v>
      </c>
      <c r="AJ398" s="24"/>
      <c r="AK398" s="24" t="s">
        <v>833</v>
      </c>
    </row>
    <row r="399" s="2" customFormat="1" ht="14.25" spans="1:37">
      <c r="A399" s="24">
        <v>395</v>
      </c>
      <c r="B399" s="14"/>
      <c r="C399" s="749" t="s">
        <v>1067</v>
      </c>
      <c r="D399" s="749" t="s">
        <v>1068</v>
      </c>
      <c r="E399" s="14"/>
      <c r="F399" s="192"/>
      <c r="G399" s="24"/>
      <c r="H399" s="14"/>
      <c r="I399" s="13">
        <v>1.01</v>
      </c>
      <c r="J399" s="14"/>
      <c r="K399" s="14"/>
      <c r="L399" s="547">
        <v>200200</v>
      </c>
      <c r="M399" s="72">
        <v>0.2093</v>
      </c>
      <c r="N399" s="72">
        <f t="shared" si="54"/>
        <v>41901.86</v>
      </c>
      <c r="O399" s="72">
        <v>200200</v>
      </c>
      <c r="P399" s="72">
        <f t="shared" si="55"/>
        <v>0.2093</v>
      </c>
      <c r="Q399" s="72">
        <f t="shared" si="56"/>
        <v>41901.86</v>
      </c>
      <c r="R399" s="72">
        <f t="shared" si="57"/>
        <v>0</v>
      </c>
      <c r="S399" s="72">
        <f t="shared" si="58"/>
        <v>0.2093</v>
      </c>
      <c r="T399" s="72">
        <f t="shared" si="59"/>
        <v>0</v>
      </c>
      <c r="U399" s="72">
        <f t="shared" si="60"/>
        <v>0</v>
      </c>
      <c r="V399" s="72">
        <f t="shared" si="61"/>
        <v>0.2093</v>
      </c>
      <c r="W399" s="72">
        <f t="shared" si="62"/>
        <v>0</v>
      </c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24"/>
      <c r="AJ399" s="24"/>
      <c r="AK399" s="24"/>
    </row>
    <row r="400" s="2" customFormat="1" ht="14.25" spans="1:37">
      <c r="A400" s="24">
        <v>396</v>
      </c>
      <c r="B400" s="14"/>
      <c r="C400" s="749" t="s">
        <v>1069</v>
      </c>
      <c r="D400" s="749" t="s">
        <v>1070</v>
      </c>
      <c r="E400" s="14"/>
      <c r="F400" s="192"/>
      <c r="G400" s="24"/>
      <c r="H400" s="14"/>
      <c r="I400" s="13">
        <v>1.01</v>
      </c>
      <c r="J400" s="14"/>
      <c r="K400" s="14"/>
      <c r="L400" s="547">
        <v>374</v>
      </c>
      <c r="M400" s="72">
        <v>3.7009</v>
      </c>
      <c r="N400" s="72">
        <f t="shared" si="54"/>
        <v>1384.1366</v>
      </c>
      <c r="O400" s="72"/>
      <c r="P400" s="72">
        <f t="shared" si="55"/>
        <v>3.7009</v>
      </c>
      <c r="Q400" s="72">
        <f t="shared" si="56"/>
        <v>0</v>
      </c>
      <c r="R400" s="72">
        <f t="shared" si="57"/>
        <v>0</v>
      </c>
      <c r="S400" s="72">
        <f t="shared" si="58"/>
        <v>3.7009</v>
      </c>
      <c r="T400" s="72">
        <f t="shared" si="59"/>
        <v>0</v>
      </c>
      <c r="U400" s="72">
        <f t="shared" si="60"/>
        <v>-374</v>
      </c>
      <c r="V400" s="72">
        <f t="shared" si="61"/>
        <v>3.7009</v>
      </c>
      <c r="W400" s="72">
        <f t="shared" si="62"/>
        <v>-1384.1366</v>
      </c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230" t="s">
        <v>437</v>
      </c>
      <c r="AJ400" s="24"/>
      <c r="AK400" s="24" t="s">
        <v>833</v>
      </c>
    </row>
    <row r="401" s="2" customFormat="1" ht="14.25" spans="1:37">
      <c r="A401" s="24">
        <v>397</v>
      </c>
      <c r="B401" s="14"/>
      <c r="C401" s="749" t="s">
        <v>1071</v>
      </c>
      <c r="D401" s="749" t="s">
        <v>1072</v>
      </c>
      <c r="E401" s="14"/>
      <c r="F401" s="192"/>
      <c r="G401" s="24"/>
      <c r="H401" s="14"/>
      <c r="I401" s="13">
        <v>1.01</v>
      </c>
      <c r="J401" s="14"/>
      <c r="K401" s="14"/>
      <c r="L401" s="547">
        <v>2616</v>
      </c>
      <c r="M401" s="72">
        <v>1.4645</v>
      </c>
      <c r="N401" s="72">
        <f t="shared" si="54"/>
        <v>3831.132</v>
      </c>
      <c r="O401" s="72">
        <v>2616</v>
      </c>
      <c r="P401" s="72">
        <f t="shared" si="55"/>
        <v>1.4645</v>
      </c>
      <c r="Q401" s="72">
        <f t="shared" si="56"/>
        <v>3831.132</v>
      </c>
      <c r="R401" s="72">
        <f t="shared" si="57"/>
        <v>0</v>
      </c>
      <c r="S401" s="72">
        <f t="shared" si="58"/>
        <v>1.4645</v>
      </c>
      <c r="T401" s="72">
        <f t="shared" si="59"/>
        <v>0</v>
      </c>
      <c r="U401" s="72">
        <f t="shared" si="60"/>
        <v>0</v>
      </c>
      <c r="V401" s="72">
        <f t="shared" si="61"/>
        <v>1.4645</v>
      </c>
      <c r="W401" s="72">
        <f t="shared" si="62"/>
        <v>0</v>
      </c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24"/>
      <c r="AJ401" s="24"/>
      <c r="AK401" s="24"/>
    </row>
    <row r="402" s="2" customFormat="1" ht="14.25" spans="1:37">
      <c r="A402" s="24">
        <v>398</v>
      </c>
      <c r="B402" s="14"/>
      <c r="C402" s="749" t="s">
        <v>1073</v>
      </c>
      <c r="D402" s="749" t="s">
        <v>1074</v>
      </c>
      <c r="E402" s="14"/>
      <c r="F402" s="192"/>
      <c r="G402" s="24"/>
      <c r="H402" s="14"/>
      <c r="I402" s="13">
        <v>1.01</v>
      </c>
      <c r="J402" s="14"/>
      <c r="K402" s="14"/>
      <c r="L402" s="547">
        <v>2000</v>
      </c>
      <c r="M402" s="72">
        <v>0.38</v>
      </c>
      <c r="N402" s="72">
        <f t="shared" si="54"/>
        <v>760</v>
      </c>
      <c r="O402" s="72">
        <v>2000</v>
      </c>
      <c r="P402" s="72">
        <f t="shared" si="55"/>
        <v>0.38</v>
      </c>
      <c r="Q402" s="72">
        <f t="shared" si="56"/>
        <v>760</v>
      </c>
      <c r="R402" s="72">
        <f t="shared" si="57"/>
        <v>0</v>
      </c>
      <c r="S402" s="72">
        <f t="shared" si="58"/>
        <v>0.38</v>
      </c>
      <c r="T402" s="72">
        <f t="shared" si="59"/>
        <v>0</v>
      </c>
      <c r="U402" s="72">
        <f t="shared" si="60"/>
        <v>0</v>
      </c>
      <c r="V402" s="72">
        <f t="shared" si="61"/>
        <v>0.38</v>
      </c>
      <c r="W402" s="72">
        <f t="shared" si="62"/>
        <v>0</v>
      </c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24"/>
      <c r="AJ402" s="24"/>
      <c r="AK402" s="24"/>
    </row>
    <row r="403" s="2" customFormat="1" ht="14.25" spans="1:37">
      <c r="A403" s="24">
        <v>399</v>
      </c>
      <c r="B403" s="14"/>
      <c r="C403" s="749" t="s">
        <v>1075</v>
      </c>
      <c r="D403" s="749" t="s">
        <v>1076</v>
      </c>
      <c r="E403" s="14"/>
      <c r="F403" s="192"/>
      <c r="G403" s="24"/>
      <c r="H403" s="14"/>
      <c r="I403" s="13">
        <v>1.01</v>
      </c>
      <c r="J403" s="14"/>
      <c r="K403" s="14"/>
      <c r="L403" s="547">
        <v>228</v>
      </c>
      <c r="M403" s="72">
        <v>0.2792</v>
      </c>
      <c r="N403" s="72">
        <f t="shared" si="54"/>
        <v>63.6576</v>
      </c>
      <c r="O403" s="72"/>
      <c r="P403" s="72">
        <f t="shared" si="55"/>
        <v>0.2792</v>
      </c>
      <c r="Q403" s="72">
        <f t="shared" si="56"/>
        <v>0</v>
      </c>
      <c r="R403" s="72">
        <f t="shared" si="57"/>
        <v>0</v>
      </c>
      <c r="S403" s="72">
        <f t="shared" si="58"/>
        <v>0.2792</v>
      </c>
      <c r="T403" s="72">
        <f t="shared" si="59"/>
        <v>0</v>
      </c>
      <c r="U403" s="72">
        <f t="shared" si="60"/>
        <v>-228</v>
      </c>
      <c r="V403" s="72">
        <f t="shared" si="61"/>
        <v>0.2792</v>
      </c>
      <c r="W403" s="72">
        <f t="shared" si="62"/>
        <v>-63.6576</v>
      </c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230" t="s">
        <v>437</v>
      </c>
      <c r="AJ403" s="24"/>
      <c r="AK403" s="24" t="s">
        <v>833</v>
      </c>
    </row>
    <row r="404" s="2" customFormat="1" ht="14.25" spans="1:37">
      <c r="A404" s="24">
        <v>400</v>
      </c>
      <c r="B404" s="14"/>
      <c r="C404" s="749" t="s">
        <v>1077</v>
      </c>
      <c r="D404" s="749" t="s">
        <v>1078</v>
      </c>
      <c r="E404" s="14"/>
      <c r="F404" s="192"/>
      <c r="G404" s="24"/>
      <c r="H404" s="14"/>
      <c r="I404" s="13">
        <v>1.01</v>
      </c>
      <c r="J404" s="14"/>
      <c r="K404" s="14"/>
      <c r="L404" s="547">
        <v>20000</v>
      </c>
      <c r="M404" s="72">
        <v>1.6501</v>
      </c>
      <c r="N404" s="72">
        <f t="shared" si="54"/>
        <v>33002</v>
      </c>
      <c r="O404" s="72">
        <v>20000</v>
      </c>
      <c r="P404" s="72">
        <f t="shared" si="55"/>
        <v>1.6501</v>
      </c>
      <c r="Q404" s="72">
        <f t="shared" si="56"/>
        <v>33002</v>
      </c>
      <c r="R404" s="72">
        <f t="shared" si="57"/>
        <v>0</v>
      </c>
      <c r="S404" s="72">
        <f t="shared" si="58"/>
        <v>1.6501</v>
      </c>
      <c r="T404" s="72">
        <f t="shared" si="59"/>
        <v>0</v>
      </c>
      <c r="U404" s="72">
        <f t="shared" si="60"/>
        <v>0</v>
      </c>
      <c r="V404" s="72">
        <f t="shared" si="61"/>
        <v>1.6501</v>
      </c>
      <c r="W404" s="72">
        <f t="shared" si="62"/>
        <v>0</v>
      </c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24"/>
      <c r="AJ404" s="24"/>
      <c r="AK404" s="24"/>
    </row>
    <row r="405" s="2" customFormat="1" ht="14.25" spans="1:37">
      <c r="A405" s="24">
        <v>401</v>
      </c>
      <c r="B405" s="14"/>
      <c r="C405" s="749" t="s">
        <v>1079</v>
      </c>
      <c r="D405" s="749" t="s">
        <v>1080</v>
      </c>
      <c r="E405" s="14"/>
      <c r="F405" s="192"/>
      <c r="G405" s="24"/>
      <c r="H405" s="14"/>
      <c r="I405" s="13">
        <v>1.01</v>
      </c>
      <c r="J405" s="14"/>
      <c r="K405" s="14"/>
      <c r="L405" s="547">
        <v>300</v>
      </c>
      <c r="M405" s="72">
        <v>7.9384</v>
      </c>
      <c r="N405" s="72">
        <f t="shared" si="54"/>
        <v>2381.52</v>
      </c>
      <c r="O405" s="72"/>
      <c r="P405" s="72">
        <f t="shared" si="55"/>
        <v>7.9384</v>
      </c>
      <c r="Q405" s="72">
        <f t="shared" si="56"/>
        <v>0</v>
      </c>
      <c r="R405" s="72">
        <f t="shared" si="57"/>
        <v>0</v>
      </c>
      <c r="S405" s="72">
        <f t="shared" si="58"/>
        <v>7.9384</v>
      </c>
      <c r="T405" s="72">
        <f t="shared" si="59"/>
        <v>0</v>
      </c>
      <c r="U405" s="72">
        <f t="shared" si="60"/>
        <v>-300</v>
      </c>
      <c r="V405" s="72">
        <f t="shared" si="61"/>
        <v>7.9384</v>
      </c>
      <c r="W405" s="72">
        <f t="shared" si="62"/>
        <v>-2381.52</v>
      </c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230" t="s">
        <v>437</v>
      </c>
      <c r="AJ405" s="24"/>
      <c r="AK405" s="24" t="s">
        <v>833</v>
      </c>
    </row>
    <row r="406" s="240" customFormat="1" ht="14.25" spans="1:37">
      <c r="A406" s="191">
        <v>402</v>
      </c>
      <c r="B406" s="190"/>
      <c r="C406" s="750" t="s">
        <v>1081</v>
      </c>
      <c r="D406" s="750" t="s">
        <v>1082</v>
      </c>
      <c r="E406" s="190"/>
      <c r="F406" s="550"/>
      <c r="G406" s="191"/>
      <c r="H406" s="190"/>
      <c r="I406" s="13">
        <v>1.01</v>
      </c>
      <c r="J406" s="190"/>
      <c r="K406" s="190"/>
      <c r="L406" s="551">
        <v>300</v>
      </c>
      <c r="M406" s="72">
        <v>8.0446</v>
      </c>
      <c r="N406" s="72">
        <f t="shared" si="54"/>
        <v>2413.38</v>
      </c>
      <c r="O406" s="72"/>
      <c r="P406" s="72">
        <f t="shared" si="55"/>
        <v>8.0446</v>
      </c>
      <c r="Q406" s="72">
        <f t="shared" si="56"/>
        <v>0</v>
      </c>
      <c r="R406" s="72">
        <f t="shared" si="57"/>
        <v>0</v>
      </c>
      <c r="S406" s="72">
        <f t="shared" si="58"/>
        <v>8.0446</v>
      </c>
      <c r="T406" s="72">
        <f t="shared" si="59"/>
        <v>0</v>
      </c>
      <c r="U406" s="72">
        <f t="shared" si="60"/>
        <v>-300</v>
      </c>
      <c r="V406" s="72">
        <f t="shared" si="61"/>
        <v>8.0446</v>
      </c>
      <c r="W406" s="72">
        <f t="shared" si="62"/>
        <v>-2413.38</v>
      </c>
      <c r="X406" s="190"/>
      <c r="Y406" s="190"/>
      <c r="Z406" s="190"/>
      <c r="AA406" s="190"/>
      <c r="AB406" s="190"/>
      <c r="AC406" s="190"/>
      <c r="AD406" s="190"/>
      <c r="AE406" s="14"/>
      <c r="AF406" s="190"/>
      <c r="AG406" s="190"/>
      <c r="AH406" s="190"/>
      <c r="AI406" s="230" t="s">
        <v>437</v>
      </c>
      <c r="AJ406" s="24"/>
      <c r="AK406" s="24" t="s">
        <v>833</v>
      </c>
    </row>
    <row r="407" s="240" customFormat="1" ht="14.25" spans="1:37">
      <c r="A407" s="191">
        <v>403</v>
      </c>
      <c r="B407" s="190"/>
      <c r="C407" s="750" t="s">
        <v>1083</v>
      </c>
      <c r="D407" s="750" t="s">
        <v>1084</v>
      </c>
      <c r="E407" s="190"/>
      <c r="F407" s="550"/>
      <c r="G407" s="191"/>
      <c r="H407" s="190"/>
      <c r="I407" s="13">
        <v>1.01</v>
      </c>
      <c r="J407" s="190"/>
      <c r="K407" s="190"/>
      <c r="L407" s="551">
        <v>12200</v>
      </c>
      <c r="M407" s="72">
        <v>0.3554</v>
      </c>
      <c r="N407" s="72">
        <f t="shared" si="54"/>
        <v>4335.88</v>
      </c>
      <c r="O407" s="72">
        <v>12200</v>
      </c>
      <c r="P407" s="72">
        <f t="shared" si="55"/>
        <v>0.3554</v>
      </c>
      <c r="Q407" s="72">
        <f t="shared" si="56"/>
        <v>4335.88</v>
      </c>
      <c r="R407" s="72">
        <f t="shared" si="57"/>
        <v>0</v>
      </c>
      <c r="S407" s="72">
        <f t="shared" si="58"/>
        <v>0.3554</v>
      </c>
      <c r="T407" s="72">
        <f t="shared" si="59"/>
        <v>0</v>
      </c>
      <c r="U407" s="72">
        <f t="shared" si="60"/>
        <v>0</v>
      </c>
      <c r="V407" s="72">
        <f t="shared" si="61"/>
        <v>0.3554</v>
      </c>
      <c r="W407" s="72">
        <f t="shared" si="62"/>
        <v>0</v>
      </c>
      <c r="X407" s="190"/>
      <c r="Y407" s="190"/>
      <c r="Z407" s="190"/>
      <c r="AA407" s="190"/>
      <c r="AB407" s="190"/>
      <c r="AC407" s="190"/>
      <c r="AD407" s="190"/>
      <c r="AE407" s="14"/>
      <c r="AF407" s="190"/>
      <c r="AG407" s="190"/>
      <c r="AH407" s="190"/>
      <c r="AI407" s="24"/>
      <c r="AJ407" s="24"/>
      <c r="AK407" s="24"/>
    </row>
    <row r="408" s="2" customFormat="1" ht="14.25" spans="1:37">
      <c r="A408" s="24">
        <v>404</v>
      </c>
      <c r="B408" s="14"/>
      <c r="C408" s="749" t="s">
        <v>1085</v>
      </c>
      <c r="D408" s="749" t="s">
        <v>1086</v>
      </c>
      <c r="E408" s="14"/>
      <c r="F408" s="192"/>
      <c r="G408" s="24"/>
      <c r="H408" s="14"/>
      <c r="I408" s="13">
        <v>1.01</v>
      </c>
      <c r="J408" s="14"/>
      <c r="K408" s="14"/>
      <c r="L408" s="547">
        <v>200</v>
      </c>
      <c r="M408" s="72">
        <v>0.457</v>
      </c>
      <c r="N408" s="72">
        <f t="shared" si="54"/>
        <v>91.4</v>
      </c>
      <c r="O408" s="72"/>
      <c r="P408" s="72">
        <f t="shared" si="55"/>
        <v>0.457</v>
      </c>
      <c r="Q408" s="72">
        <f t="shared" si="56"/>
        <v>0</v>
      </c>
      <c r="R408" s="72">
        <f t="shared" si="57"/>
        <v>0</v>
      </c>
      <c r="S408" s="72">
        <f t="shared" si="58"/>
        <v>0.457</v>
      </c>
      <c r="T408" s="72">
        <f t="shared" si="59"/>
        <v>0</v>
      </c>
      <c r="U408" s="72">
        <f t="shared" si="60"/>
        <v>-200</v>
      </c>
      <c r="V408" s="72">
        <f t="shared" si="61"/>
        <v>0.457</v>
      </c>
      <c r="W408" s="72">
        <f t="shared" si="62"/>
        <v>-91.4</v>
      </c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230" t="s">
        <v>437</v>
      </c>
      <c r="AJ408" s="24"/>
      <c r="AK408" s="24" t="s">
        <v>833</v>
      </c>
    </row>
    <row r="409" s="2" customFormat="1" ht="14.25" spans="1:37">
      <c r="A409" s="24">
        <v>405</v>
      </c>
      <c r="B409" s="14"/>
      <c r="C409" s="749" t="s">
        <v>1087</v>
      </c>
      <c r="D409" s="749" t="s">
        <v>1088</v>
      </c>
      <c r="E409" s="14"/>
      <c r="F409" s="192"/>
      <c r="G409" s="24"/>
      <c r="H409" s="14"/>
      <c r="I409" s="13">
        <v>1.01</v>
      </c>
      <c r="J409" s="14"/>
      <c r="K409" s="14"/>
      <c r="L409" s="547">
        <v>746</v>
      </c>
      <c r="M409" s="72">
        <v>1</v>
      </c>
      <c r="N409" s="72">
        <f t="shared" si="54"/>
        <v>746</v>
      </c>
      <c r="O409" s="72">
        <v>746</v>
      </c>
      <c r="P409" s="72">
        <f t="shared" si="55"/>
        <v>1</v>
      </c>
      <c r="Q409" s="72">
        <f t="shared" si="56"/>
        <v>746</v>
      </c>
      <c r="R409" s="72">
        <f t="shared" si="57"/>
        <v>0</v>
      </c>
      <c r="S409" s="72">
        <f t="shared" si="58"/>
        <v>1</v>
      </c>
      <c r="T409" s="72">
        <f t="shared" si="59"/>
        <v>0</v>
      </c>
      <c r="U409" s="72">
        <f t="shared" si="60"/>
        <v>0</v>
      </c>
      <c r="V409" s="72">
        <f t="shared" si="61"/>
        <v>1</v>
      </c>
      <c r="W409" s="72">
        <f t="shared" si="62"/>
        <v>0</v>
      </c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24"/>
      <c r="AJ409" s="24"/>
      <c r="AK409" s="24"/>
    </row>
    <row r="410" s="2" customFormat="1" ht="14.25" spans="1:37">
      <c r="A410" s="24">
        <v>406</v>
      </c>
      <c r="B410" s="14"/>
      <c r="C410" s="749" t="s">
        <v>1089</v>
      </c>
      <c r="D410" s="749" t="s">
        <v>1090</v>
      </c>
      <c r="E410" s="14"/>
      <c r="F410" s="192"/>
      <c r="G410" s="24"/>
      <c r="H410" s="14"/>
      <c r="I410" s="13">
        <v>1.01</v>
      </c>
      <c r="J410" s="14"/>
      <c r="K410" s="14"/>
      <c r="L410" s="547">
        <v>200</v>
      </c>
      <c r="M410" s="72">
        <v>1.2185</v>
      </c>
      <c r="N410" s="72">
        <f t="shared" si="54"/>
        <v>243.7</v>
      </c>
      <c r="O410" s="72">
        <v>200</v>
      </c>
      <c r="P410" s="72">
        <f t="shared" si="55"/>
        <v>1.2185</v>
      </c>
      <c r="Q410" s="72">
        <f t="shared" si="56"/>
        <v>243.7</v>
      </c>
      <c r="R410" s="72">
        <f t="shared" si="57"/>
        <v>0</v>
      </c>
      <c r="S410" s="72">
        <f t="shared" si="58"/>
        <v>1.2185</v>
      </c>
      <c r="T410" s="72">
        <f t="shared" si="59"/>
        <v>0</v>
      </c>
      <c r="U410" s="72">
        <f t="shared" si="60"/>
        <v>0</v>
      </c>
      <c r="V410" s="72">
        <f t="shared" si="61"/>
        <v>1.2185</v>
      </c>
      <c r="W410" s="72">
        <f t="shared" si="62"/>
        <v>0</v>
      </c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24"/>
      <c r="AJ410" s="24"/>
      <c r="AK410" s="24"/>
    </row>
    <row r="411" s="2" customFormat="1" ht="14.25" spans="1:37">
      <c r="A411" s="24">
        <v>407</v>
      </c>
      <c r="B411" s="14"/>
      <c r="C411" s="749" t="s">
        <v>1091</v>
      </c>
      <c r="D411" s="749" t="s">
        <v>1092</v>
      </c>
      <c r="E411" s="14"/>
      <c r="F411" s="192"/>
      <c r="G411" s="24"/>
      <c r="H411" s="14"/>
      <c r="I411" s="13">
        <v>1.01</v>
      </c>
      <c r="J411" s="14"/>
      <c r="K411" s="14"/>
      <c r="L411" s="547">
        <v>199</v>
      </c>
      <c r="M411" s="72">
        <v>1.2185</v>
      </c>
      <c r="N411" s="72">
        <f t="shared" si="54"/>
        <v>242.4815</v>
      </c>
      <c r="O411" s="72">
        <v>199</v>
      </c>
      <c r="P411" s="72">
        <f t="shared" si="55"/>
        <v>1.2185</v>
      </c>
      <c r="Q411" s="72">
        <f t="shared" si="56"/>
        <v>242.4815</v>
      </c>
      <c r="R411" s="72">
        <f t="shared" si="57"/>
        <v>0</v>
      </c>
      <c r="S411" s="72">
        <f t="shared" si="58"/>
        <v>1.2185</v>
      </c>
      <c r="T411" s="72">
        <f t="shared" si="59"/>
        <v>0</v>
      </c>
      <c r="U411" s="72">
        <f t="shared" si="60"/>
        <v>0</v>
      </c>
      <c r="V411" s="72">
        <f t="shared" si="61"/>
        <v>1.2185</v>
      </c>
      <c r="W411" s="72">
        <f t="shared" si="62"/>
        <v>0</v>
      </c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24"/>
      <c r="AJ411" s="24"/>
      <c r="AK411" s="24"/>
    </row>
    <row r="412" s="2" customFormat="1" ht="14.25" spans="1:37">
      <c r="A412" s="24">
        <v>408</v>
      </c>
      <c r="B412" s="14"/>
      <c r="C412" s="749" t="s">
        <v>1093</v>
      </c>
      <c r="D412" s="749" t="s">
        <v>1094</v>
      </c>
      <c r="E412" s="14"/>
      <c r="F412" s="192"/>
      <c r="G412" s="24"/>
      <c r="H412" s="14"/>
      <c r="I412" s="13">
        <v>1.01</v>
      </c>
      <c r="J412" s="14"/>
      <c r="K412" s="14"/>
      <c r="L412" s="547">
        <v>155</v>
      </c>
      <c r="M412" s="72">
        <v>3.5115</v>
      </c>
      <c r="N412" s="72">
        <f t="shared" si="54"/>
        <v>544.2825</v>
      </c>
      <c r="O412" s="72">
        <v>155</v>
      </c>
      <c r="P412" s="72">
        <f t="shared" si="55"/>
        <v>3.5115</v>
      </c>
      <c r="Q412" s="72">
        <f t="shared" si="56"/>
        <v>544.2825</v>
      </c>
      <c r="R412" s="72">
        <f t="shared" si="57"/>
        <v>0</v>
      </c>
      <c r="S412" s="72">
        <f t="shared" si="58"/>
        <v>3.5115</v>
      </c>
      <c r="T412" s="72">
        <f t="shared" si="59"/>
        <v>0</v>
      </c>
      <c r="U412" s="72">
        <f t="shared" si="60"/>
        <v>0</v>
      </c>
      <c r="V412" s="72">
        <f t="shared" si="61"/>
        <v>3.5115</v>
      </c>
      <c r="W412" s="72">
        <f t="shared" si="62"/>
        <v>0</v>
      </c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24"/>
      <c r="AJ412" s="24"/>
      <c r="AK412" s="24"/>
    </row>
    <row r="413" s="2" customFormat="1" ht="14.25" spans="1:37">
      <c r="A413" s="24">
        <v>409</v>
      </c>
      <c r="B413" s="14"/>
      <c r="C413" s="749" t="s">
        <v>1095</v>
      </c>
      <c r="D413" s="749" t="s">
        <v>1096</v>
      </c>
      <c r="E413" s="14"/>
      <c r="F413" s="192"/>
      <c r="G413" s="24"/>
      <c r="H413" s="14"/>
      <c r="I413" s="13">
        <v>1.01</v>
      </c>
      <c r="J413" s="14"/>
      <c r="K413" s="14"/>
      <c r="L413" s="547">
        <v>307</v>
      </c>
      <c r="M413" s="72">
        <v>3.5115</v>
      </c>
      <c r="N413" s="72">
        <f t="shared" si="54"/>
        <v>1078.0305</v>
      </c>
      <c r="O413" s="72">
        <v>307</v>
      </c>
      <c r="P413" s="72">
        <f t="shared" si="55"/>
        <v>3.5115</v>
      </c>
      <c r="Q413" s="72">
        <f t="shared" si="56"/>
        <v>1078.0305</v>
      </c>
      <c r="R413" s="72">
        <f t="shared" si="57"/>
        <v>0</v>
      </c>
      <c r="S413" s="72">
        <f t="shared" si="58"/>
        <v>3.5115</v>
      </c>
      <c r="T413" s="72">
        <f t="shared" si="59"/>
        <v>0</v>
      </c>
      <c r="U413" s="72">
        <f t="shared" si="60"/>
        <v>0</v>
      </c>
      <c r="V413" s="72">
        <f t="shared" si="61"/>
        <v>3.5115</v>
      </c>
      <c r="W413" s="72">
        <f t="shared" si="62"/>
        <v>0</v>
      </c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24"/>
      <c r="AJ413" s="24"/>
      <c r="AK413" s="24"/>
    </row>
    <row r="414" s="2" customFormat="1" ht="14.25" spans="1:37">
      <c r="A414" s="24">
        <v>410</v>
      </c>
      <c r="B414" s="14"/>
      <c r="C414" s="749" t="s">
        <v>1097</v>
      </c>
      <c r="D414" s="749" t="s">
        <v>1098</v>
      </c>
      <c r="E414" s="14"/>
      <c r="F414" s="192"/>
      <c r="G414" s="24"/>
      <c r="H414" s="14"/>
      <c r="I414" s="13">
        <v>1.01</v>
      </c>
      <c r="J414" s="14"/>
      <c r="K414" s="14"/>
      <c r="L414" s="547">
        <v>1081</v>
      </c>
      <c r="M414" s="72">
        <v>20.0527</v>
      </c>
      <c r="N414" s="72">
        <f t="shared" si="54"/>
        <v>21676.9687</v>
      </c>
      <c r="O414" s="72">
        <v>1081</v>
      </c>
      <c r="P414" s="72">
        <f t="shared" si="55"/>
        <v>20.0527</v>
      </c>
      <c r="Q414" s="72">
        <f t="shared" si="56"/>
        <v>21676.9687</v>
      </c>
      <c r="R414" s="72">
        <f t="shared" si="57"/>
        <v>0</v>
      </c>
      <c r="S414" s="72">
        <f t="shared" si="58"/>
        <v>20.0527</v>
      </c>
      <c r="T414" s="72">
        <f t="shared" si="59"/>
        <v>0</v>
      </c>
      <c r="U414" s="72">
        <f t="shared" si="60"/>
        <v>0</v>
      </c>
      <c r="V414" s="72">
        <f t="shared" si="61"/>
        <v>20.0527</v>
      </c>
      <c r="W414" s="72">
        <f t="shared" si="62"/>
        <v>0</v>
      </c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24"/>
      <c r="AJ414" s="24"/>
      <c r="AK414" s="24"/>
    </row>
    <row r="415" s="2" customFormat="1" ht="14.25" spans="1:37">
      <c r="A415" s="24">
        <v>411</v>
      </c>
      <c r="B415" s="14"/>
      <c r="C415" s="749" t="s">
        <v>1099</v>
      </c>
      <c r="D415" s="749" t="s">
        <v>1100</v>
      </c>
      <c r="E415" s="14"/>
      <c r="F415" s="192"/>
      <c r="G415" s="24"/>
      <c r="H415" s="14"/>
      <c r="I415" s="13">
        <v>1.01</v>
      </c>
      <c r="J415" s="14"/>
      <c r="K415" s="14"/>
      <c r="L415" s="547">
        <v>1995</v>
      </c>
      <c r="M415" s="72">
        <v>22.0053</v>
      </c>
      <c r="N415" s="72">
        <f t="shared" si="54"/>
        <v>43900.5735</v>
      </c>
      <c r="O415" s="72">
        <v>1995</v>
      </c>
      <c r="P415" s="72">
        <f t="shared" si="55"/>
        <v>22.0053</v>
      </c>
      <c r="Q415" s="72">
        <f t="shared" si="56"/>
        <v>43900.5735</v>
      </c>
      <c r="R415" s="72">
        <f t="shared" si="57"/>
        <v>0</v>
      </c>
      <c r="S415" s="72">
        <f t="shared" si="58"/>
        <v>22.0053</v>
      </c>
      <c r="T415" s="72">
        <f t="shared" si="59"/>
        <v>0</v>
      </c>
      <c r="U415" s="72">
        <f t="shared" si="60"/>
        <v>0</v>
      </c>
      <c r="V415" s="72">
        <f t="shared" si="61"/>
        <v>22.0053</v>
      </c>
      <c r="W415" s="72">
        <f t="shared" si="62"/>
        <v>0</v>
      </c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305"/>
      <c r="AI415" s="24"/>
      <c r="AJ415" s="24"/>
      <c r="AK415" s="24"/>
    </row>
    <row r="416" s="2" customFormat="1" ht="14.25" spans="1:37">
      <c r="A416" s="24">
        <v>412</v>
      </c>
      <c r="B416" s="14"/>
      <c r="C416" s="749" t="s">
        <v>1101</v>
      </c>
      <c r="D416" s="749" t="s">
        <v>1102</v>
      </c>
      <c r="E416" s="14"/>
      <c r="F416" s="192"/>
      <c r="G416" s="24"/>
      <c r="H416" s="14"/>
      <c r="I416" s="13">
        <v>1.01</v>
      </c>
      <c r="J416" s="14"/>
      <c r="K416" s="14"/>
      <c r="L416" s="547">
        <v>200</v>
      </c>
      <c r="M416" s="72">
        <v>0.6983</v>
      </c>
      <c r="N416" s="72">
        <f t="shared" si="54"/>
        <v>139.66</v>
      </c>
      <c r="O416" s="72">
        <v>200</v>
      </c>
      <c r="P416" s="72">
        <f t="shared" si="55"/>
        <v>0.6983</v>
      </c>
      <c r="Q416" s="72">
        <f t="shared" si="56"/>
        <v>139.66</v>
      </c>
      <c r="R416" s="72">
        <f t="shared" si="57"/>
        <v>0</v>
      </c>
      <c r="S416" s="72">
        <f t="shared" si="58"/>
        <v>0.6983</v>
      </c>
      <c r="T416" s="72">
        <f t="shared" si="59"/>
        <v>0</v>
      </c>
      <c r="U416" s="72">
        <f t="shared" si="60"/>
        <v>0</v>
      </c>
      <c r="V416" s="72">
        <f t="shared" si="61"/>
        <v>0.6983</v>
      </c>
      <c r="W416" s="72">
        <f t="shared" si="62"/>
        <v>0</v>
      </c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24"/>
      <c r="AJ416" s="24"/>
      <c r="AK416" s="24"/>
    </row>
    <row r="417" s="2" customFormat="1" ht="14.25" spans="1:37">
      <c r="A417" s="24">
        <v>413</v>
      </c>
      <c r="B417" s="14"/>
      <c r="C417" s="749" t="s">
        <v>1103</v>
      </c>
      <c r="D417" s="749" t="s">
        <v>1104</v>
      </c>
      <c r="E417" s="14"/>
      <c r="F417" s="192"/>
      <c r="G417" s="24"/>
      <c r="H417" s="14"/>
      <c r="I417" s="13">
        <v>1.01</v>
      </c>
      <c r="J417" s="14"/>
      <c r="K417" s="14"/>
      <c r="L417" s="547">
        <v>796</v>
      </c>
      <c r="M417" s="72">
        <v>5.3717</v>
      </c>
      <c r="N417" s="72">
        <f t="shared" si="54"/>
        <v>4275.8732</v>
      </c>
      <c r="O417" s="72">
        <v>796</v>
      </c>
      <c r="P417" s="72">
        <f t="shared" si="55"/>
        <v>5.3717</v>
      </c>
      <c r="Q417" s="72">
        <f t="shared" si="56"/>
        <v>4275.8732</v>
      </c>
      <c r="R417" s="72">
        <f t="shared" si="57"/>
        <v>0</v>
      </c>
      <c r="S417" s="72">
        <f t="shared" si="58"/>
        <v>5.3717</v>
      </c>
      <c r="T417" s="72">
        <f t="shared" si="59"/>
        <v>0</v>
      </c>
      <c r="U417" s="72">
        <f t="shared" si="60"/>
        <v>0</v>
      </c>
      <c r="V417" s="72">
        <f t="shared" si="61"/>
        <v>5.3717</v>
      </c>
      <c r="W417" s="72">
        <f t="shared" si="62"/>
        <v>0</v>
      </c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24"/>
      <c r="AJ417" s="24"/>
      <c r="AK417" s="24"/>
    </row>
    <row r="418" s="2" customFormat="1" ht="14.25" spans="1:37">
      <c r="A418" s="24">
        <v>414</v>
      </c>
      <c r="B418" s="14"/>
      <c r="C418" s="749" t="s">
        <v>1105</v>
      </c>
      <c r="D418" s="749" t="s">
        <v>1106</v>
      </c>
      <c r="E418" s="14"/>
      <c r="F418" s="192"/>
      <c r="G418" s="24"/>
      <c r="H418" s="14"/>
      <c r="I418" s="13">
        <v>1.01</v>
      </c>
      <c r="J418" s="14"/>
      <c r="K418" s="14"/>
      <c r="L418" s="547">
        <v>796</v>
      </c>
      <c r="M418" s="72">
        <v>5.3717</v>
      </c>
      <c r="N418" s="72">
        <f t="shared" si="54"/>
        <v>4275.8732</v>
      </c>
      <c r="O418" s="72">
        <v>796</v>
      </c>
      <c r="P418" s="72">
        <f t="shared" si="55"/>
        <v>5.3717</v>
      </c>
      <c r="Q418" s="72">
        <f t="shared" si="56"/>
        <v>4275.8732</v>
      </c>
      <c r="R418" s="72">
        <f t="shared" si="57"/>
        <v>0</v>
      </c>
      <c r="S418" s="72">
        <f t="shared" si="58"/>
        <v>5.3717</v>
      </c>
      <c r="T418" s="72">
        <f t="shared" si="59"/>
        <v>0</v>
      </c>
      <c r="U418" s="72">
        <f t="shared" si="60"/>
        <v>0</v>
      </c>
      <c r="V418" s="72">
        <f t="shared" si="61"/>
        <v>5.3717</v>
      </c>
      <c r="W418" s="72">
        <f t="shared" si="62"/>
        <v>0</v>
      </c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24"/>
      <c r="AJ418" s="24"/>
      <c r="AK418" s="24"/>
    </row>
    <row r="419" s="2" customFormat="1" ht="14.25" spans="1:37">
      <c r="A419" s="24">
        <v>415</v>
      </c>
      <c r="B419" s="14"/>
      <c r="C419" s="749" t="s">
        <v>1107</v>
      </c>
      <c r="D419" s="749" t="s">
        <v>1108</v>
      </c>
      <c r="E419" s="14"/>
      <c r="F419" s="192"/>
      <c r="G419" s="24"/>
      <c r="H419" s="14"/>
      <c r="I419" s="13">
        <v>1.01</v>
      </c>
      <c r="J419" s="14"/>
      <c r="K419" s="14"/>
      <c r="L419" s="547">
        <v>1400</v>
      </c>
      <c r="M419" s="72">
        <v>17.47</v>
      </c>
      <c r="N419" s="72">
        <f t="shared" si="54"/>
        <v>24458</v>
      </c>
      <c r="O419" s="72">
        <v>1400</v>
      </c>
      <c r="P419" s="72">
        <f t="shared" si="55"/>
        <v>17.47</v>
      </c>
      <c r="Q419" s="72">
        <f t="shared" si="56"/>
        <v>24458</v>
      </c>
      <c r="R419" s="72">
        <f t="shared" si="57"/>
        <v>0</v>
      </c>
      <c r="S419" s="72">
        <f t="shared" si="58"/>
        <v>17.47</v>
      </c>
      <c r="T419" s="72">
        <f t="shared" si="59"/>
        <v>0</v>
      </c>
      <c r="U419" s="72">
        <f t="shared" si="60"/>
        <v>0</v>
      </c>
      <c r="V419" s="72">
        <f t="shared" si="61"/>
        <v>17.47</v>
      </c>
      <c r="W419" s="72">
        <f t="shared" si="62"/>
        <v>0</v>
      </c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24"/>
      <c r="AJ419" s="24"/>
      <c r="AK419" s="24"/>
    </row>
    <row r="420" s="2" customFormat="1" ht="14.25" spans="1:37">
      <c r="A420" s="24">
        <v>416</v>
      </c>
      <c r="B420" s="14"/>
      <c r="C420" s="749" t="s">
        <v>1109</v>
      </c>
      <c r="D420" s="749" t="s">
        <v>1110</v>
      </c>
      <c r="E420" s="14"/>
      <c r="F420" s="192"/>
      <c r="G420" s="24"/>
      <c r="H420" s="14"/>
      <c r="I420" s="13">
        <v>1.01</v>
      </c>
      <c r="J420" s="14"/>
      <c r="K420" s="14"/>
      <c r="L420" s="547">
        <v>1600</v>
      </c>
      <c r="M420" s="72">
        <v>17.47</v>
      </c>
      <c r="N420" s="72">
        <f t="shared" si="54"/>
        <v>27952</v>
      </c>
      <c r="O420" s="72">
        <v>1600</v>
      </c>
      <c r="P420" s="72">
        <f t="shared" si="55"/>
        <v>17.47</v>
      </c>
      <c r="Q420" s="72">
        <f t="shared" si="56"/>
        <v>27952</v>
      </c>
      <c r="R420" s="72">
        <f t="shared" si="57"/>
        <v>0</v>
      </c>
      <c r="S420" s="72">
        <f t="shared" si="58"/>
        <v>17.47</v>
      </c>
      <c r="T420" s="72">
        <f t="shared" si="59"/>
        <v>0</v>
      </c>
      <c r="U420" s="72">
        <f t="shared" si="60"/>
        <v>0</v>
      </c>
      <c r="V420" s="72">
        <f t="shared" si="61"/>
        <v>17.47</v>
      </c>
      <c r="W420" s="72">
        <f t="shared" si="62"/>
        <v>0</v>
      </c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24"/>
      <c r="AJ420" s="24"/>
      <c r="AK420" s="24"/>
    </row>
    <row r="421" s="2" customFormat="1" ht="14.25" spans="1:37">
      <c r="A421" s="24">
        <v>417</v>
      </c>
      <c r="B421" s="14"/>
      <c r="C421" s="749" t="s">
        <v>1111</v>
      </c>
      <c r="D421" s="749" t="s">
        <v>1112</v>
      </c>
      <c r="E421" s="14"/>
      <c r="F421" s="192"/>
      <c r="G421" s="24"/>
      <c r="H421" s="14"/>
      <c r="I421" s="13">
        <v>1.01</v>
      </c>
      <c r="J421" s="14"/>
      <c r="K421" s="14"/>
      <c r="L421" s="547">
        <v>1620</v>
      </c>
      <c r="M421" s="72">
        <v>17.47</v>
      </c>
      <c r="N421" s="72">
        <f t="shared" si="54"/>
        <v>28301.4</v>
      </c>
      <c r="O421" s="72">
        <v>1620</v>
      </c>
      <c r="P421" s="72">
        <f t="shared" si="55"/>
        <v>17.47</v>
      </c>
      <c r="Q421" s="72">
        <f t="shared" si="56"/>
        <v>28301.4</v>
      </c>
      <c r="R421" s="72">
        <f t="shared" si="57"/>
        <v>0</v>
      </c>
      <c r="S421" s="72">
        <f t="shared" si="58"/>
        <v>17.47</v>
      </c>
      <c r="T421" s="72">
        <f t="shared" si="59"/>
        <v>0</v>
      </c>
      <c r="U421" s="72">
        <f t="shared" si="60"/>
        <v>0</v>
      </c>
      <c r="V421" s="72">
        <f t="shared" si="61"/>
        <v>17.47</v>
      </c>
      <c r="W421" s="72">
        <f t="shared" si="62"/>
        <v>0</v>
      </c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24"/>
      <c r="AJ421" s="24"/>
      <c r="AK421" s="24"/>
    </row>
    <row r="422" s="2" customFormat="1" ht="14.25" spans="1:37">
      <c r="A422" s="24">
        <v>418</v>
      </c>
      <c r="B422" s="14"/>
      <c r="C422" s="749" t="s">
        <v>1113</v>
      </c>
      <c r="D422" s="749" t="s">
        <v>1114</v>
      </c>
      <c r="E422" s="14"/>
      <c r="F422" s="192"/>
      <c r="G422" s="24"/>
      <c r="H422" s="14"/>
      <c r="I422" s="13">
        <v>1.01</v>
      </c>
      <c r="J422" s="14"/>
      <c r="K422" s="14"/>
      <c r="L422" s="547">
        <v>1420</v>
      </c>
      <c r="M422" s="72">
        <v>17.47</v>
      </c>
      <c r="N422" s="72">
        <f t="shared" si="54"/>
        <v>24807.4</v>
      </c>
      <c r="O422" s="72">
        <v>1420</v>
      </c>
      <c r="P422" s="72">
        <f t="shared" si="55"/>
        <v>17.47</v>
      </c>
      <c r="Q422" s="72">
        <f t="shared" si="56"/>
        <v>24807.4</v>
      </c>
      <c r="R422" s="72">
        <f t="shared" si="57"/>
        <v>0</v>
      </c>
      <c r="S422" s="72">
        <f t="shared" si="58"/>
        <v>17.47</v>
      </c>
      <c r="T422" s="72">
        <f t="shared" si="59"/>
        <v>0</v>
      </c>
      <c r="U422" s="72">
        <f t="shared" si="60"/>
        <v>0</v>
      </c>
      <c r="V422" s="72">
        <f t="shared" si="61"/>
        <v>17.47</v>
      </c>
      <c r="W422" s="72">
        <f t="shared" si="62"/>
        <v>0</v>
      </c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24"/>
      <c r="AJ422" s="24"/>
      <c r="AK422" s="24"/>
    </row>
    <row r="423" s="2" customFormat="1" ht="14.25" spans="1:37">
      <c r="A423" s="24">
        <v>419</v>
      </c>
      <c r="B423" s="14"/>
      <c r="C423" s="749" t="s">
        <v>1115</v>
      </c>
      <c r="D423" s="749" t="s">
        <v>1116</v>
      </c>
      <c r="E423" s="14"/>
      <c r="F423" s="192"/>
      <c r="G423" s="24"/>
      <c r="H423" s="14"/>
      <c r="I423" s="13">
        <v>1.01</v>
      </c>
      <c r="J423" s="14"/>
      <c r="K423" s="14"/>
      <c r="L423" s="547">
        <v>16000</v>
      </c>
      <c r="M423" s="72">
        <v>0.3414</v>
      </c>
      <c r="N423" s="72">
        <f t="shared" si="54"/>
        <v>5462.4</v>
      </c>
      <c r="O423" s="72">
        <v>16000</v>
      </c>
      <c r="P423" s="72">
        <f t="shared" si="55"/>
        <v>0.3414</v>
      </c>
      <c r="Q423" s="72">
        <f t="shared" si="56"/>
        <v>5462.4</v>
      </c>
      <c r="R423" s="72">
        <f t="shared" si="57"/>
        <v>0</v>
      </c>
      <c r="S423" s="72">
        <f t="shared" si="58"/>
        <v>0.3414</v>
      </c>
      <c r="T423" s="72">
        <f t="shared" si="59"/>
        <v>0</v>
      </c>
      <c r="U423" s="72">
        <f t="shared" si="60"/>
        <v>0</v>
      </c>
      <c r="V423" s="72">
        <f t="shared" si="61"/>
        <v>0.3414</v>
      </c>
      <c r="W423" s="72">
        <f t="shared" si="62"/>
        <v>0</v>
      </c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24"/>
      <c r="AJ423" s="24"/>
      <c r="AK423" s="24"/>
    </row>
    <row r="424" s="2" customFormat="1" ht="14.25" spans="1:37">
      <c r="A424" s="24">
        <v>420</v>
      </c>
      <c r="B424" s="14"/>
      <c r="C424" s="749" t="s">
        <v>1117</v>
      </c>
      <c r="D424" s="749" t="s">
        <v>1118</v>
      </c>
      <c r="E424" s="14"/>
      <c r="F424" s="192"/>
      <c r="G424" s="24"/>
      <c r="H424" s="14"/>
      <c r="I424" s="13">
        <v>1.01</v>
      </c>
      <c r="J424" s="14"/>
      <c r="K424" s="14"/>
      <c r="L424" s="547">
        <v>21000</v>
      </c>
      <c r="M424" s="72">
        <v>0.3103</v>
      </c>
      <c r="N424" s="72">
        <f t="shared" si="54"/>
        <v>6516.3</v>
      </c>
      <c r="O424" s="72">
        <v>21000</v>
      </c>
      <c r="P424" s="72">
        <f t="shared" si="55"/>
        <v>0.3103</v>
      </c>
      <c r="Q424" s="72">
        <f t="shared" si="56"/>
        <v>6516.3</v>
      </c>
      <c r="R424" s="72">
        <f t="shared" si="57"/>
        <v>0</v>
      </c>
      <c r="S424" s="72">
        <f t="shared" si="58"/>
        <v>0.3103</v>
      </c>
      <c r="T424" s="72">
        <f t="shared" si="59"/>
        <v>0</v>
      </c>
      <c r="U424" s="72">
        <f t="shared" si="60"/>
        <v>0</v>
      </c>
      <c r="V424" s="72">
        <f t="shared" si="61"/>
        <v>0.3103</v>
      </c>
      <c r="W424" s="72">
        <f t="shared" si="62"/>
        <v>0</v>
      </c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24"/>
      <c r="AJ424" s="24"/>
      <c r="AK424" s="24"/>
    </row>
    <row r="425" s="2" customFormat="1" ht="14.25" spans="1:37">
      <c r="A425" s="24">
        <v>421</v>
      </c>
      <c r="B425" s="14"/>
      <c r="C425" s="749" t="s">
        <v>1119</v>
      </c>
      <c r="D425" s="749" t="s">
        <v>1120</v>
      </c>
      <c r="E425" s="14"/>
      <c r="F425" s="192"/>
      <c r="G425" s="24"/>
      <c r="H425" s="14"/>
      <c r="I425" s="13">
        <v>1.01</v>
      </c>
      <c r="J425" s="14"/>
      <c r="K425" s="14"/>
      <c r="L425" s="547">
        <v>4680</v>
      </c>
      <c r="M425" s="72">
        <v>21.1</v>
      </c>
      <c r="N425" s="72">
        <f t="shared" si="54"/>
        <v>98748</v>
      </c>
      <c r="O425" s="72">
        <v>4680</v>
      </c>
      <c r="P425" s="72">
        <f t="shared" si="55"/>
        <v>21.1</v>
      </c>
      <c r="Q425" s="72">
        <f t="shared" si="56"/>
        <v>98748</v>
      </c>
      <c r="R425" s="72">
        <f t="shared" si="57"/>
        <v>0</v>
      </c>
      <c r="S425" s="72">
        <f t="shared" si="58"/>
        <v>21.1</v>
      </c>
      <c r="T425" s="72">
        <f t="shared" si="59"/>
        <v>0</v>
      </c>
      <c r="U425" s="72">
        <f t="shared" si="60"/>
        <v>0</v>
      </c>
      <c r="V425" s="72">
        <f t="shared" si="61"/>
        <v>21.1</v>
      </c>
      <c r="W425" s="72">
        <f t="shared" si="62"/>
        <v>0</v>
      </c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24"/>
      <c r="AJ425" s="24"/>
      <c r="AK425" s="24"/>
    </row>
    <row r="426" s="2" customFormat="1" ht="14.25" spans="1:37">
      <c r="A426" s="24">
        <v>422</v>
      </c>
      <c r="B426" s="14"/>
      <c r="C426" s="749" t="s">
        <v>1121</v>
      </c>
      <c r="D426" s="749" t="s">
        <v>1122</v>
      </c>
      <c r="E426" s="14"/>
      <c r="F426" s="192"/>
      <c r="G426" s="24"/>
      <c r="H426" s="14"/>
      <c r="I426" s="13">
        <v>1.01</v>
      </c>
      <c r="J426" s="14"/>
      <c r="K426" s="14"/>
      <c r="L426" s="547">
        <v>4680</v>
      </c>
      <c r="M426" s="72">
        <v>18.6</v>
      </c>
      <c r="N426" s="72">
        <f t="shared" si="54"/>
        <v>87048</v>
      </c>
      <c r="O426" s="72">
        <v>4680</v>
      </c>
      <c r="P426" s="72">
        <f t="shared" si="55"/>
        <v>18.6</v>
      </c>
      <c r="Q426" s="72">
        <f t="shared" si="56"/>
        <v>87048</v>
      </c>
      <c r="R426" s="72">
        <f t="shared" si="57"/>
        <v>0</v>
      </c>
      <c r="S426" s="72">
        <f t="shared" si="58"/>
        <v>18.6</v>
      </c>
      <c r="T426" s="72">
        <f t="shared" si="59"/>
        <v>0</v>
      </c>
      <c r="U426" s="72">
        <f t="shared" si="60"/>
        <v>0</v>
      </c>
      <c r="V426" s="72">
        <f t="shared" si="61"/>
        <v>18.6</v>
      </c>
      <c r="W426" s="72">
        <f t="shared" si="62"/>
        <v>0</v>
      </c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24"/>
      <c r="AJ426" s="24"/>
      <c r="AK426" s="24"/>
    </row>
    <row r="427" s="2" customFormat="1" ht="14.25" spans="1:37">
      <c r="A427" s="24">
        <v>423</v>
      </c>
      <c r="B427" s="14"/>
      <c r="C427" s="749" t="s">
        <v>1123</v>
      </c>
      <c r="D427" s="749" t="s">
        <v>1124</v>
      </c>
      <c r="E427" s="14"/>
      <c r="F427" s="192"/>
      <c r="G427" s="24"/>
      <c r="H427" s="14"/>
      <c r="I427" s="13">
        <v>1.01</v>
      </c>
      <c r="J427" s="14"/>
      <c r="K427" s="14"/>
      <c r="L427" s="547">
        <v>125</v>
      </c>
      <c r="M427" s="72">
        <v>49</v>
      </c>
      <c r="N427" s="72">
        <f t="shared" si="54"/>
        <v>6125</v>
      </c>
      <c r="O427" s="72">
        <v>125</v>
      </c>
      <c r="P427" s="72">
        <f t="shared" si="55"/>
        <v>49</v>
      </c>
      <c r="Q427" s="72">
        <f t="shared" si="56"/>
        <v>6125</v>
      </c>
      <c r="R427" s="72">
        <f t="shared" si="57"/>
        <v>0</v>
      </c>
      <c r="S427" s="72">
        <f t="shared" si="58"/>
        <v>49</v>
      </c>
      <c r="T427" s="72">
        <f t="shared" si="59"/>
        <v>0</v>
      </c>
      <c r="U427" s="72">
        <f t="shared" si="60"/>
        <v>0</v>
      </c>
      <c r="V427" s="72">
        <f t="shared" si="61"/>
        <v>49</v>
      </c>
      <c r="W427" s="72">
        <f t="shared" si="62"/>
        <v>0</v>
      </c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24"/>
      <c r="AJ427" s="24"/>
      <c r="AK427" s="24"/>
    </row>
    <row r="428" s="2" customFormat="1" ht="14.25" spans="1:37">
      <c r="A428" s="24">
        <v>424</v>
      </c>
      <c r="B428" s="14"/>
      <c r="C428" s="749" t="s">
        <v>1125</v>
      </c>
      <c r="D428" s="749" t="s">
        <v>1126</v>
      </c>
      <c r="E428" s="14"/>
      <c r="F428" s="192"/>
      <c r="G428" s="24"/>
      <c r="H428" s="14"/>
      <c r="I428" s="13">
        <v>1.01</v>
      </c>
      <c r="J428" s="14"/>
      <c r="K428" s="14"/>
      <c r="L428" s="547">
        <v>4860</v>
      </c>
      <c r="M428" s="72">
        <v>21.1</v>
      </c>
      <c r="N428" s="72">
        <f t="shared" si="54"/>
        <v>102546</v>
      </c>
      <c r="O428" s="72">
        <v>4860</v>
      </c>
      <c r="P428" s="72">
        <f t="shared" si="55"/>
        <v>21.1</v>
      </c>
      <c r="Q428" s="72">
        <f t="shared" si="56"/>
        <v>102546</v>
      </c>
      <c r="R428" s="72">
        <f t="shared" si="57"/>
        <v>0</v>
      </c>
      <c r="S428" s="72">
        <f t="shared" si="58"/>
        <v>21.1</v>
      </c>
      <c r="T428" s="72">
        <f t="shared" si="59"/>
        <v>0</v>
      </c>
      <c r="U428" s="72">
        <f t="shared" si="60"/>
        <v>0</v>
      </c>
      <c r="V428" s="72">
        <f t="shared" si="61"/>
        <v>21.1</v>
      </c>
      <c r="W428" s="72">
        <f t="shared" si="62"/>
        <v>0</v>
      </c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24"/>
      <c r="AJ428" s="24"/>
      <c r="AK428" s="24"/>
    </row>
    <row r="429" s="2" customFormat="1" ht="14.25" spans="1:37">
      <c r="A429" s="24">
        <v>425</v>
      </c>
      <c r="B429" s="14"/>
      <c r="C429" s="749" t="s">
        <v>1127</v>
      </c>
      <c r="D429" s="749" t="s">
        <v>1128</v>
      </c>
      <c r="E429" s="14"/>
      <c r="F429" s="192"/>
      <c r="G429" s="24"/>
      <c r="H429" s="14"/>
      <c r="I429" s="13">
        <v>1.01</v>
      </c>
      <c r="J429" s="14"/>
      <c r="K429" s="14"/>
      <c r="L429" s="547">
        <v>130</v>
      </c>
      <c r="M429" s="72">
        <v>49</v>
      </c>
      <c r="N429" s="72">
        <f t="shared" si="54"/>
        <v>6370</v>
      </c>
      <c r="O429" s="72">
        <v>130</v>
      </c>
      <c r="P429" s="72">
        <f t="shared" si="55"/>
        <v>49</v>
      </c>
      <c r="Q429" s="72">
        <f t="shared" si="56"/>
        <v>6370</v>
      </c>
      <c r="R429" s="72">
        <f t="shared" si="57"/>
        <v>0</v>
      </c>
      <c r="S429" s="72">
        <f t="shared" si="58"/>
        <v>49</v>
      </c>
      <c r="T429" s="72">
        <f t="shared" si="59"/>
        <v>0</v>
      </c>
      <c r="U429" s="72">
        <f t="shared" si="60"/>
        <v>0</v>
      </c>
      <c r="V429" s="72">
        <f t="shared" si="61"/>
        <v>49</v>
      </c>
      <c r="W429" s="72">
        <f t="shared" si="62"/>
        <v>0</v>
      </c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24"/>
      <c r="AJ429" s="24"/>
      <c r="AK429" s="24"/>
    </row>
    <row r="430" s="2" customFormat="1" ht="14.25" spans="1:37">
      <c r="A430" s="24">
        <v>426</v>
      </c>
      <c r="B430" s="14"/>
      <c r="C430" s="749" t="s">
        <v>1129</v>
      </c>
      <c r="D430" s="749" t="s">
        <v>1130</v>
      </c>
      <c r="E430" s="14"/>
      <c r="F430" s="192"/>
      <c r="G430" s="24"/>
      <c r="H430" s="14"/>
      <c r="I430" s="13">
        <v>1.01</v>
      </c>
      <c r="J430" s="14"/>
      <c r="K430" s="14"/>
      <c r="L430" s="547">
        <v>4860</v>
      </c>
      <c r="M430" s="72">
        <v>18.6</v>
      </c>
      <c r="N430" s="72">
        <f t="shared" si="54"/>
        <v>90396</v>
      </c>
      <c r="O430" s="72">
        <v>4860</v>
      </c>
      <c r="P430" s="72">
        <f t="shared" si="55"/>
        <v>18.6</v>
      </c>
      <c r="Q430" s="72">
        <f t="shared" si="56"/>
        <v>90396</v>
      </c>
      <c r="R430" s="72">
        <f t="shared" si="57"/>
        <v>0</v>
      </c>
      <c r="S430" s="72">
        <f t="shared" si="58"/>
        <v>18.6</v>
      </c>
      <c r="T430" s="72">
        <f t="shared" si="59"/>
        <v>0</v>
      </c>
      <c r="U430" s="72">
        <f t="shared" si="60"/>
        <v>0</v>
      </c>
      <c r="V430" s="72">
        <f t="shared" si="61"/>
        <v>18.6</v>
      </c>
      <c r="W430" s="72">
        <f t="shared" si="62"/>
        <v>0</v>
      </c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24"/>
      <c r="AJ430" s="24"/>
      <c r="AK430" s="24"/>
    </row>
    <row r="431" s="2" customFormat="1" ht="14.25" spans="1:37">
      <c r="A431" s="24">
        <v>427</v>
      </c>
      <c r="B431" s="14"/>
      <c r="C431" s="749" t="s">
        <v>1131</v>
      </c>
      <c r="D431" s="749" t="s">
        <v>1132</v>
      </c>
      <c r="E431" s="14"/>
      <c r="F431" s="192"/>
      <c r="G431" s="24"/>
      <c r="H431" s="14"/>
      <c r="I431" s="13">
        <v>1.01</v>
      </c>
      <c r="J431" s="14"/>
      <c r="K431" s="14"/>
      <c r="L431" s="547">
        <v>4370</v>
      </c>
      <c r="M431" s="72">
        <v>4.4004</v>
      </c>
      <c r="N431" s="72">
        <f t="shared" si="54"/>
        <v>19229.748</v>
      </c>
      <c r="O431" s="72">
        <v>4370</v>
      </c>
      <c r="P431" s="72">
        <f t="shared" si="55"/>
        <v>4.4004</v>
      </c>
      <c r="Q431" s="72">
        <f t="shared" si="56"/>
        <v>19229.748</v>
      </c>
      <c r="R431" s="72">
        <f t="shared" si="57"/>
        <v>0</v>
      </c>
      <c r="S431" s="72">
        <f t="shared" si="58"/>
        <v>4.4004</v>
      </c>
      <c r="T431" s="72">
        <f t="shared" si="59"/>
        <v>0</v>
      </c>
      <c r="U431" s="72">
        <f t="shared" si="60"/>
        <v>0</v>
      </c>
      <c r="V431" s="72">
        <f t="shared" si="61"/>
        <v>4.4004</v>
      </c>
      <c r="W431" s="72">
        <f t="shared" si="62"/>
        <v>0</v>
      </c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24"/>
      <c r="AJ431" s="24"/>
      <c r="AK431" s="24"/>
    </row>
    <row r="432" s="2" customFormat="1" ht="14.25" spans="1:37">
      <c r="A432" s="24">
        <v>428</v>
      </c>
      <c r="B432" s="14"/>
      <c r="C432" s="749" t="s">
        <v>1133</v>
      </c>
      <c r="D432" s="749" t="s">
        <v>1134</v>
      </c>
      <c r="E432" s="14"/>
      <c r="F432" s="192"/>
      <c r="G432" s="24"/>
      <c r="H432" s="14"/>
      <c r="I432" s="13">
        <v>1.01</v>
      </c>
      <c r="J432" s="14"/>
      <c r="K432" s="14"/>
      <c r="L432" s="547">
        <v>3600</v>
      </c>
      <c r="M432" s="72">
        <v>5.6733</v>
      </c>
      <c r="N432" s="72">
        <f t="shared" si="54"/>
        <v>20423.88</v>
      </c>
      <c r="O432" s="72">
        <v>3600</v>
      </c>
      <c r="P432" s="72">
        <f t="shared" si="55"/>
        <v>5.6733</v>
      </c>
      <c r="Q432" s="72">
        <f t="shared" si="56"/>
        <v>20423.88</v>
      </c>
      <c r="R432" s="72">
        <f t="shared" si="57"/>
        <v>0</v>
      </c>
      <c r="S432" s="72">
        <f t="shared" si="58"/>
        <v>5.6733</v>
      </c>
      <c r="T432" s="72">
        <f t="shared" si="59"/>
        <v>0</v>
      </c>
      <c r="U432" s="72">
        <f t="shared" si="60"/>
        <v>0</v>
      </c>
      <c r="V432" s="72">
        <f t="shared" si="61"/>
        <v>5.6733</v>
      </c>
      <c r="W432" s="72">
        <f t="shared" si="62"/>
        <v>0</v>
      </c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24"/>
      <c r="AJ432" s="24"/>
      <c r="AK432" s="24"/>
    </row>
    <row r="433" s="2" customFormat="1" ht="14.25" spans="1:37">
      <c r="A433" s="24">
        <v>429</v>
      </c>
      <c r="B433" s="14"/>
      <c r="C433" s="749" t="s">
        <v>1135</v>
      </c>
      <c r="D433" s="749" t="s">
        <v>1136</v>
      </c>
      <c r="E433" s="14"/>
      <c r="F433" s="192"/>
      <c r="G433" s="24"/>
      <c r="H433" s="14"/>
      <c r="I433" s="13">
        <v>1.01</v>
      </c>
      <c r="J433" s="14"/>
      <c r="K433" s="14"/>
      <c r="L433" s="547">
        <v>833</v>
      </c>
      <c r="M433" s="72">
        <v>8.1992</v>
      </c>
      <c r="N433" s="72">
        <f t="shared" si="54"/>
        <v>6829.9336</v>
      </c>
      <c r="O433" s="72">
        <v>833</v>
      </c>
      <c r="P433" s="72">
        <f t="shared" si="55"/>
        <v>8.1992</v>
      </c>
      <c r="Q433" s="72">
        <f t="shared" si="56"/>
        <v>6829.9336</v>
      </c>
      <c r="R433" s="72">
        <f t="shared" si="57"/>
        <v>0</v>
      </c>
      <c r="S433" s="72">
        <f t="shared" si="58"/>
        <v>8.1992</v>
      </c>
      <c r="T433" s="72">
        <f t="shared" si="59"/>
        <v>0</v>
      </c>
      <c r="U433" s="72">
        <f t="shared" si="60"/>
        <v>0</v>
      </c>
      <c r="V433" s="72">
        <f t="shared" si="61"/>
        <v>8.1992</v>
      </c>
      <c r="W433" s="72">
        <f t="shared" si="62"/>
        <v>0</v>
      </c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24"/>
      <c r="AJ433" s="24"/>
      <c r="AK433" s="24"/>
    </row>
    <row r="434" s="2" customFormat="1" ht="14.25" spans="1:37">
      <c r="A434" s="24">
        <v>430</v>
      </c>
      <c r="B434" s="14"/>
      <c r="C434" s="749" t="s">
        <v>1137</v>
      </c>
      <c r="D434" s="749" t="s">
        <v>1138</v>
      </c>
      <c r="E434" s="14"/>
      <c r="F434" s="192"/>
      <c r="G434" s="24"/>
      <c r="H434" s="14"/>
      <c r="I434" s="13">
        <v>1.01</v>
      </c>
      <c r="J434" s="14"/>
      <c r="K434" s="14"/>
      <c r="L434" s="547">
        <v>170</v>
      </c>
      <c r="M434" s="72">
        <v>8.2026</v>
      </c>
      <c r="N434" s="72">
        <f t="shared" si="54"/>
        <v>1394.442</v>
      </c>
      <c r="O434" s="72">
        <v>170</v>
      </c>
      <c r="P434" s="72">
        <f t="shared" si="55"/>
        <v>8.2026</v>
      </c>
      <c r="Q434" s="72">
        <f t="shared" si="56"/>
        <v>1394.442</v>
      </c>
      <c r="R434" s="72">
        <f t="shared" si="57"/>
        <v>0</v>
      </c>
      <c r="S434" s="72">
        <f t="shared" si="58"/>
        <v>8.2026</v>
      </c>
      <c r="T434" s="72">
        <f t="shared" si="59"/>
        <v>0</v>
      </c>
      <c r="U434" s="72">
        <f t="shared" si="60"/>
        <v>0</v>
      </c>
      <c r="V434" s="72">
        <f t="shared" si="61"/>
        <v>8.2026</v>
      </c>
      <c r="W434" s="72">
        <f t="shared" si="62"/>
        <v>0</v>
      </c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24"/>
      <c r="AJ434" s="24"/>
      <c r="AK434" s="24"/>
    </row>
    <row r="435" s="2" customFormat="1" ht="14.25" spans="1:37">
      <c r="A435" s="24">
        <v>431</v>
      </c>
      <c r="B435" s="14"/>
      <c r="C435" s="749" t="s">
        <v>1139</v>
      </c>
      <c r="D435" s="749" t="s">
        <v>1140</v>
      </c>
      <c r="E435" s="14"/>
      <c r="F435" s="192"/>
      <c r="G435" s="24"/>
      <c r="H435" s="14"/>
      <c r="I435" s="13">
        <v>1.01</v>
      </c>
      <c r="J435" s="14"/>
      <c r="K435" s="14"/>
      <c r="L435" s="547">
        <v>934</v>
      </c>
      <c r="M435" s="72">
        <v>0.55</v>
      </c>
      <c r="N435" s="72">
        <f t="shared" si="54"/>
        <v>513.7</v>
      </c>
      <c r="O435" s="72">
        <v>934</v>
      </c>
      <c r="P435" s="72">
        <f t="shared" si="55"/>
        <v>0.55</v>
      </c>
      <c r="Q435" s="72">
        <f t="shared" si="56"/>
        <v>513.7</v>
      </c>
      <c r="R435" s="72">
        <f t="shared" si="57"/>
        <v>0</v>
      </c>
      <c r="S435" s="72">
        <f t="shared" si="58"/>
        <v>0.55</v>
      </c>
      <c r="T435" s="72">
        <f t="shared" si="59"/>
        <v>0</v>
      </c>
      <c r="U435" s="72">
        <f t="shared" si="60"/>
        <v>0</v>
      </c>
      <c r="V435" s="72">
        <f t="shared" si="61"/>
        <v>0.55</v>
      </c>
      <c r="W435" s="72">
        <f t="shared" si="62"/>
        <v>0</v>
      </c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24"/>
      <c r="AJ435" s="24"/>
      <c r="AK435" s="24"/>
    </row>
    <row r="436" s="2" customFormat="1" ht="14.25" spans="1:37">
      <c r="A436" s="24">
        <v>432</v>
      </c>
      <c r="B436" s="14"/>
      <c r="C436" s="749" t="s">
        <v>1141</v>
      </c>
      <c r="D436" s="749" t="s">
        <v>1142</v>
      </c>
      <c r="E436" s="14"/>
      <c r="F436" s="192"/>
      <c r="G436" s="24"/>
      <c r="H436" s="14"/>
      <c r="I436" s="13">
        <v>1.01</v>
      </c>
      <c r="J436" s="14"/>
      <c r="K436" s="14"/>
      <c r="L436" s="547">
        <v>1426</v>
      </c>
      <c r="M436" s="72">
        <v>0.2</v>
      </c>
      <c r="N436" s="72">
        <f t="shared" si="54"/>
        <v>285.2</v>
      </c>
      <c r="O436" s="72">
        <v>1426</v>
      </c>
      <c r="P436" s="72">
        <f t="shared" si="55"/>
        <v>0.2</v>
      </c>
      <c r="Q436" s="72">
        <f t="shared" si="56"/>
        <v>285.2</v>
      </c>
      <c r="R436" s="72">
        <f t="shared" si="57"/>
        <v>0</v>
      </c>
      <c r="S436" s="72">
        <f t="shared" si="58"/>
        <v>0.2</v>
      </c>
      <c r="T436" s="72">
        <f t="shared" si="59"/>
        <v>0</v>
      </c>
      <c r="U436" s="72">
        <f t="shared" si="60"/>
        <v>0</v>
      </c>
      <c r="V436" s="72">
        <f t="shared" si="61"/>
        <v>0.2</v>
      </c>
      <c r="W436" s="72">
        <f t="shared" si="62"/>
        <v>0</v>
      </c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24"/>
      <c r="AJ436" s="24"/>
      <c r="AK436" s="24"/>
    </row>
    <row r="437" s="2" customFormat="1" ht="14.25" spans="1:37">
      <c r="A437" s="24">
        <v>433</v>
      </c>
      <c r="B437" s="14"/>
      <c r="C437" s="749" t="s">
        <v>1143</v>
      </c>
      <c r="D437" s="749" t="s">
        <v>1144</v>
      </c>
      <c r="E437" s="14"/>
      <c r="F437" s="192"/>
      <c r="G437" s="24"/>
      <c r="H437" s="14"/>
      <c r="I437" s="13">
        <v>1.01</v>
      </c>
      <c r="J437" s="14"/>
      <c r="K437" s="14"/>
      <c r="L437" s="547">
        <v>1529</v>
      </c>
      <c r="M437" s="72">
        <v>0.091</v>
      </c>
      <c r="N437" s="72">
        <f t="shared" si="54"/>
        <v>139.139</v>
      </c>
      <c r="O437" s="72">
        <v>1529</v>
      </c>
      <c r="P437" s="72">
        <f t="shared" si="55"/>
        <v>0.091</v>
      </c>
      <c r="Q437" s="72">
        <f t="shared" si="56"/>
        <v>139.139</v>
      </c>
      <c r="R437" s="72">
        <f t="shared" si="57"/>
        <v>0</v>
      </c>
      <c r="S437" s="72">
        <f t="shared" si="58"/>
        <v>0.091</v>
      </c>
      <c r="T437" s="72">
        <f t="shared" si="59"/>
        <v>0</v>
      </c>
      <c r="U437" s="72">
        <f t="shared" si="60"/>
        <v>0</v>
      </c>
      <c r="V437" s="72">
        <f t="shared" si="61"/>
        <v>0.091</v>
      </c>
      <c r="W437" s="72">
        <f t="shared" si="62"/>
        <v>0</v>
      </c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24"/>
      <c r="AJ437" s="24"/>
      <c r="AK437" s="24"/>
    </row>
    <row r="438" s="2" customFormat="1" ht="14.25" spans="1:37">
      <c r="A438" s="24">
        <v>434</v>
      </c>
      <c r="B438" s="14"/>
      <c r="C438" s="749" t="s">
        <v>1145</v>
      </c>
      <c r="D438" s="749" t="s">
        <v>1146</v>
      </c>
      <c r="E438" s="14"/>
      <c r="F438" s="192"/>
      <c r="G438" s="24"/>
      <c r="H438" s="14"/>
      <c r="I438" s="13">
        <v>1.01</v>
      </c>
      <c r="J438" s="14"/>
      <c r="K438" s="14"/>
      <c r="L438" s="547">
        <v>2182</v>
      </c>
      <c r="M438" s="72">
        <v>0.27</v>
      </c>
      <c r="N438" s="72">
        <f t="shared" si="54"/>
        <v>589.14</v>
      </c>
      <c r="O438" s="72">
        <v>2182</v>
      </c>
      <c r="P438" s="72">
        <f t="shared" si="55"/>
        <v>0.27</v>
      </c>
      <c r="Q438" s="72">
        <f t="shared" si="56"/>
        <v>589.14</v>
      </c>
      <c r="R438" s="72">
        <f t="shared" si="57"/>
        <v>0</v>
      </c>
      <c r="S438" s="72">
        <f t="shared" si="58"/>
        <v>0.27</v>
      </c>
      <c r="T438" s="72">
        <f t="shared" si="59"/>
        <v>0</v>
      </c>
      <c r="U438" s="72">
        <f t="shared" si="60"/>
        <v>0</v>
      </c>
      <c r="V438" s="72">
        <f t="shared" si="61"/>
        <v>0.27</v>
      </c>
      <c r="W438" s="72">
        <f t="shared" si="62"/>
        <v>0</v>
      </c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24"/>
      <c r="AJ438" s="24"/>
      <c r="AK438" s="24"/>
    </row>
    <row r="439" s="2" customFormat="1" ht="14.25" spans="1:37">
      <c r="A439" s="24">
        <v>435</v>
      </c>
      <c r="B439" s="14"/>
      <c r="C439" s="749" t="s">
        <v>1147</v>
      </c>
      <c r="D439" s="749" t="s">
        <v>1148</v>
      </c>
      <c r="E439" s="14"/>
      <c r="F439" s="192"/>
      <c r="G439" s="24"/>
      <c r="H439" s="14"/>
      <c r="I439" s="13">
        <v>1.01</v>
      </c>
      <c r="J439" s="14"/>
      <c r="K439" s="14"/>
      <c r="L439" s="547">
        <v>2168</v>
      </c>
      <c r="M439" s="72">
        <v>0.27</v>
      </c>
      <c r="N439" s="72">
        <f t="shared" si="54"/>
        <v>585.36</v>
      </c>
      <c r="O439" s="72">
        <v>2168</v>
      </c>
      <c r="P439" s="72">
        <f t="shared" si="55"/>
        <v>0.27</v>
      </c>
      <c r="Q439" s="72">
        <f t="shared" si="56"/>
        <v>585.36</v>
      </c>
      <c r="R439" s="72">
        <f t="shared" si="57"/>
        <v>0</v>
      </c>
      <c r="S439" s="72">
        <f t="shared" si="58"/>
        <v>0.27</v>
      </c>
      <c r="T439" s="72">
        <f t="shared" si="59"/>
        <v>0</v>
      </c>
      <c r="U439" s="72">
        <f t="shared" si="60"/>
        <v>0</v>
      </c>
      <c r="V439" s="72">
        <f t="shared" si="61"/>
        <v>0.27</v>
      </c>
      <c r="W439" s="72">
        <f t="shared" si="62"/>
        <v>0</v>
      </c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24"/>
      <c r="AJ439" s="24"/>
      <c r="AK439" s="24"/>
    </row>
    <row r="440" s="2" customFormat="1" ht="14.25" spans="1:37">
      <c r="A440" s="24">
        <v>436</v>
      </c>
      <c r="B440" s="14"/>
      <c r="C440" s="749" t="s">
        <v>1149</v>
      </c>
      <c r="D440" s="749" t="s">
        <v>1150</v>
      </c>
      <c r="E440" s="14"/>
      <c r="F440" s="192"/>
      <c r="G440" s="24"/>
      <c r="H440" s="14"/>
      <c r="I440" s="13">
        <v>1.01</v>
      </c>
      <c r="J440" s="14"/>
      <c r="K440" s="14"/>
      <c r="L440" s="547">
        <v>720</v>
      </c>
      <c r="M440" s="72">
        <v>0.18</v>
      </c>
      <c r="N440" s="72">
        <f t="shared" si="54"/>
        <v>129.6</v>
      </c>
      <c r="O440" s="72">
        <v>720</v>
      </c>
      <c r="P440" s="72">
        <f t="shared" si="55"/>
        <v>0.18</v>
      </c>
      <c r="Q440" s="72">
        <f t="shared" si="56"/>
        <v>129.6</v>
      </c>
      <c r="R440" s="72">
        <f t="shared" si="57"/>
        <v>0</v>
      </c>
      <c r="S440" s="72">
        <f t="shared" si="58"/>
        <v>0.18</v>
      </c>
      <c r="T440" s="72">
        <f t="shared" si="59"/>
        <v>0</v>
      </c>
      <c r="U440" s="72">
        <f t="shared" si="60"/>
        <v>0</v>
      </c>
      <c r="V440" s="72">
        <f t="shared" si="61"/>
        <v>0.18</v>
      </c>
      <c r="W440" s="72">
        <f t="shared" si="62"/>
        <v>0</v>
      </c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24"/>
      <c r="AJ440" s="24"/>
      <c r="AK440" s="24"/>
    </row>
    <row r="441" s="2" customFormat="1" ht="14.25" spans="1:37">
      <c r="A441" s="24">
        <v>437</v>
      </c>
      <c r="B441" s="14"/>
      <c r="C441" s="749" t="s">
        <v>1151</v>
      </c>
      <c r="D441" s="749" t="s">
        <v>1152</v>
      </c>
      <c r="E441" s="14"/>
      <c r="F441" s="192"/>
      <c r="G441" s="24"/>
      <c r="H441" s="14"/>
      <c r="I441" s="13">
        <v>1.01</v>
      </c>
      <c r="J441" s="14"/>
      <c r="K441" s="14"/>
      <c r="L441" s="547">
        <v>500</v>
      </c>
      <c r="M441" s="72">
        <v>2.1648</v>
      </c>
      <c r="N441" s="72">
        <f t="shared" si="54"/>
        <v>1082.4</v>
      </c>
      <c r="O441" s="72"/>
      <c r="P441" s="72">
        <f t="shared" si="55"/>
        <v>2.1648</v>
      </c>
      <c r="Q441" s="72">
        <f t="shared" si="56"/>
        <v>0</v>
      </c>
      <c r="R441" s="72">
        <f t="shared" si="57"/>
        <v>0</v>
      </c>
      <c r="S441" s="72">
        <f t="shared" si="58"/>
        <v>2.1648</v>
      </c>
      <c r="T441" s="72">
        <f t="shared" si="59"/>
        <v>0</v>
      </c>
      <c r="U441" s="72">
        <f t="shared" si="60"/>
        <v>-500</v>
      </c>
      <c r="V441" s="72">
        <f t="shared" si="61"/>
        <v>2.1648</v>
      </c>
      <c r="W441" s="72">
        <f t="shared" si="62"/>
        <v>-1082.4</v>
      </c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230" t="s">
        <v>437</v>
      </c>
      <c r="AJ441" s="24"/>
      <c r="AK441" s="24" t="s">
        <v>833</v>
      </c>
    </row>
    <row r="442" s="2" customFormat="1" ht="14.25" spans="1:37">
      <c r="A442" s="24">
        <v>438</v>
      </c>
      <c r="B442" s="14"/>
      <c r="C442" s="749" t="s">
        <v>1153</v>
      </c>
      <c r="D442" s="749" t="s">
        <v>1154</v>
      </c>
      <c r="E442" s="14"/>
      <c r="F442" s="192"/>
      <c r="G442" s="24"/>
      <c r="H442" s="14"/>
      <c r="I442" s="13">
        <v>1.01</v>
      </c>
      <c r="J442" s="14"/>
      <c r="K442" s="14"/>
      <c r="L442" s="547">
        <v>861</v>
      </c>
      <c r="M442" s="72">
        <v>3.3281</v>
      </c>
      <c r="N442" s="72">
        <f t="shared" si="54"/>
        <v>2865.4941</v>
      </c>
      <c r="O442" s="72"/>
      <c r="P442" s="72">
        <f t="shared" si="55"/>
        <v>3.3281</v>
      </c>
      <c r="Q442" s="72">
        <f t="shared" si="56"/>
        <v>0</v>
      </c>
      <c r="R442" s="72">
        <f t="shared" si="57"/>
        <v>0</v>
      </c>
      <c r="S442" s="72">
        <f t="shared" si="58"/>
        <v>3.3281</v>
      </c>
      <c r="T442" s="72">
        <f t="shared" si="59"/>
        <v>0</v>
      </c>
      <c r="U442" s="72">
        <f t="shared" si="60"/>
        <v>-861</v>
      </c>
      <c r="V442" s="72">
        <f t="shared" si="61"/>
        <v>3.3281</v>
      </c>
      <c r="W442" s="72">
        <f t="shared" si="62"/>
        <v>-2865.4941</v>
      </c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230" t="s">
        <v>437</v>
      </c>
      <c r="AJ442" s="24"/>
      <c r="AK442" s="24" t="s">
        <v>833</v>
      </c>
    </row>
    <row r="443" s="2" customFormat="1" ht="14.25" spans="1:37">
      <c r="A443" s="24">
        <v>439</v>
      </c>
      <c r="B443" s="14"/>
      <c r="C443" s="749" t="s">
        <v>1155</v>
      </c>
      <c r="D443" s="749" t="s">
        <v>1156</v>
      </c>
      <c r="E443" s="14"/>
      <c r="F443" s="192"/>
      <c r="G443" s="24"/>
      <c r="H443" s="14"/>
      <c r="I443" s="13">
        <v>1.01</v>
      </c>
      <c r="J443" s="14"/>
      <c r="K443" s="14"/>
      <c r="L443" s="547">
        <v>5</v>
      </c>
      <c r="M443" s="72">
        <v>1.168</v>
      </c>
      <c r="N443" s="72">
        <f t="shared" si="54"/>
        <v>5.84</v>
      </c>
      <c r="O443" s="72"/>
      <c r="P443" s="72">
        <f t="shared" si="55"/>
        <v>1.168</v>
      </c>
      <c r="Q443" s="72">
        <f t="shared" si="56"/>
        <v>0</v>
      </c>
      <c r="R443" s="72">
        <f t="shared" si="57"/>
        <v>0</v>
      </c>
      <c r="S443" s="72">
        <f t="shared" si="58"/>
        <v>1.168</v>
      </c>
      <c r="T443" s="72">
        <f t="shared" si="59"/>
        <v>0</v>
      </c>
      <c r="U443" s="72">
        <f t="shared" si="60"/>
        <v>-5</v>
      </c>
      <c r="V443" s="72">
        <f t="shared" si="61"/>
        <v>1.168</v>
      </c>
      <c r="W443" s="72">
        <f t="shared" si="62"/>
        <v>-5.84</v>
      </c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230" t="s">
        <v>437</v>
      </c>
      <c r="AJ443" s="24"/>
      <c r="AK443" s="24" t="s">
        <v>833</v>
      </c>
    </row>
    <row r="444" s="2" customFormat="1" ht="14.25" spans="1:37">
      <c r="A444" s="24">
        <v>440</v>
      </c>
      <c r="B444" s="14"/>
      <c r="C444" s="749" t="s">
        <v>1157</v>
      </c>
      <c r="D444" s="749" t="s">
        <v>1158</v>
      </c>
      <c r="E444" s="14"/>
      <c r="F444" s="192"/>
      <c r="G444" s="24"/>
      <c r="H444" s="14"/>
      <c r="I444" s="13">
        <v>1.01</v>
      </c>
      <c r="J444" s="14"/>
      <c r="K444" s="14"/>
      <c r="L444" s="547">
        <v>467</v>
      </c>
      <c r="M444" s="72">
        <v>5.9637</v>
      </c>
      <c r="N444" s="72">
        <f t="shared" si="54"/>
        <v>2785.0479</v>
      </c>
      <c r="O444" s="72">
        <v>467</v>
      </c>
      <c r="P444" s="72">
        <f t="shared" si="55"/>
        <v>5.9637</v>
      </c>
      <c r="Q444" s="72">
        <f t="shared" si="56"/>
        <v>2785.0479</v>
      </c>
      <c r="R444" s="72">
        <f t="shared" si="57"/>
        <v>0</v>
      </c>
      <c r="S444" s="72">
        <f t="shared" si="58"/>
        <v>5.9637</v>
      </c>
      <c r="T444" s="72">
        <f t="shared" si="59"/>
        <v>0</v>
      </c>
      <c r="U444" s="72">
        <f t="shared" si="60"/>
        <v>0</v>
      </c>
      <c r="V444" s="72">
        <f t="shared" si="61"/>
        <v>5.9637</v>
      </c>
      <c r="W444" s="72">
        <f t="shared" si="62"/>
        <v>0</v>
      </c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24"/>
      <c r="AJ444" s="24"/>
      <c r="AK444" s="24"/>
    </row>
    <row r="445" s="2" customFormat="1" ht="14.25" spans="1:37">
      <c r="A445" s="24">
        <v>441</v>
      </c>
      <c r="B445" s="14"/>
      <c r="C445" s="749" t="s">
        <v>1159</v>
      </c>
      <c r="D445" s="749" t="s">
        <v>1160</v>
      </c>
      <c r="E445" s="14"/>
      <c r="F445" s="192"/>
      <c r="G445" s="24"/>
      <c r="H445" s="14"/>
      <c r="I445" s="13">
        <v>1.01</v>
      </c>
      <c r="J445" s="14"/>
      <c r="K445" s="14"/>
      <c r="L445" s="547">
        <v>467</v>
      </c>
      <c r="M445" s="72">
        <v>9.2799</v>
      </c>
      <c r="N445" s="72">
        <f t="shared" si="54"/>
        <v>4333.7133</v>
      </c>
      <c r="O445" s="72">
        <v>467</v>
      </c>
      <c r="P445" s="72">
        <f t="shared" si="55"/>
        <v>9.2799</v>
      </c>
      <c r="Q445" s="72">
        <f t="shared" si="56"/>
        <v>4333.7133</v>
      </c>
      <c r="R445" s="72">
        <f t="shared" si="57"/>
        <v>0</v>
      </c>
      <c r="S445" s="72">
        <f t="shared" si="58"/>
        <v>9.2799</v>
      </c>
      <c r="T445" s="72">
        <f t="shared" si="59"/>
        <v>0</v>
      </c>
      <c r="U445" s="72">
        <f t="shared" si="60"/>
        <v>0</v>
      </c>
      <c r="V445" s="72">
        <f t="shared" si="61"/>
        <v>9.2799</v>
      </c>
      <c r="W445" s="72">
        <f t="shared" si="62"/>
        <v>0</v>
      </c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24"/>
      <c r="AJ445" s="24"/>
      <c r="AK445" s="24"/>
    </row>
    <row r="446" s="2" customFormat="1" ht="14.25" spans="1:37">
      <c r="A446" s="24">
        <v>442</v>
      </c>
      <c r="B446" s="14"/>
      <c r="C446" s="749" t="s">
        <v>1161</v>
      </c>
      <c r="D446" s="749" t="s">
        <v>1162</v>
      </c>
      <c r="E446" s="14"/>
      <c r="F446" s="192"/>
      <c r="G446" s="24"/>
      <c r="H446" s="14"/>
      <c r="I446" s="13">
        <v>1.01</v>
      </c>
      <c r="J446" s="14"/>
      <c r="K446" s="14"/>
      <c r="L446" s="547">
        <v>1800</v>
      </c>
      <c r="M446" s="72">
        <v>2</v>
      </c>
      <c r="N446" s="72">
        <f t="shared" si="54"/>
        <v>3600</v>
      </c>
      <c r="O446" s="72"/>
      <c r="P446" s="72">
        <f t="shared" si="55"/>
        <v>2</v>
      </c>
      <c r="Q446" s="72">
        <f t="shared" si="56"/>
        <v>0</v>
      </c>
      <c r="R446" s="72">
        <f t="shared" si="57"/>
        <v>0</v>
      </c>
      <c r="S446" s="72">
        <f t="shared" si="58"/>
        <v>2</v>
      </c>
      <c r="T446" s="72">
        <f t="shared" si="59"/>
        <v>0</v>
      </c>
      <c r="U446" s="72">
        <f t="shared" si="60"/>
        <v>-1800</v>
      </c>
      <c r="V446" s="72">
        <f t="shared" si="61"/>
        <v>2</v>
      </c>
      <c r="W446" s="72">
        <f t="shared" si="62"/>
        <v>-3600</v>
      </c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230" t="s">
        <v>437</v>
      </c>
      <c r="AJ446" s="24"/>
      <c r="AK446" s="24" t="s">
        <v>833</v>
      </c>
    </row>
    <row r="447" s="2" customFormat="1" ht="14.25" spans="1:37">
      <c r="A447" s="24">
        <v>443</v>
      </c>
      <c r="B447" s="14"/>
      <c r="C447" s="749" t="s">
        <v>1163</v>
      </c>
      <c r="D447" s="749" t="s">
        <v>1164</v>
      </c>
      <c r="E447" s="14"/>
      <c r="F447" s="192"/>
      <c r="G447" s="24"/>
      <c r="H447" s="14"/>
      <c r="I447" s="13">
        <v>1.01</v>
      </c>
      <c r="J447" s="14"/>
      <c r="K447" s="14"/>
      <c r="L447" s="547">
        <v>829</v>
      </c>
      <c r="M447" s="72">
        <v>113.8596</v>
      </c>
      <c r="N447" s="72">
        <f t="shared" si="54"/>
        <v>94389.6084</v>
      </c>
      <c r="O447" s="72">
        <v>829</v>
      </c>
      <c r="P447" s="72">
        <f t="shared" si="55"/>
        <v>113.8596</v>
      </c>
      <c r="Q447" s="72">
        <f t="shared" si="56"/>
        <v>94389.6084</v>
      </c>
      <c r="R447" s="72">
        <f t="shared" si="57"/>
        <v>0</v>
      </c>
      <c r="S447" s="72">
        <f t="shared" si="58"/>
        <v>113.8596</v>
      </c>
      <c r="T447" s="72">
        <f t="shared" si="59"/>
        <v>0</v>
      </c>
      <c r="U447" s="72">
        <f t="shared" si="60"/>
        <v>0</v>
      </c>
      <c r="V447" s="72">
        <f t="shared" si="61"/>
        <v>113.8596</v>
      </c>
      <c r="W447" s="72">
        <f t="shared" si="62"/>
        <v>0</v>
      </c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24"/>
      <c r="AJ447" s="549"/>
      <c r="AK447" s="24"/>
    </row>
    <row r="448" s="2" customFormat="1" ht="14.25" spans="1:37">
      <c r="A448" s="24">
        <v>444</v>
      </c>
      <c r="B448" s="14"/>
      <c r="C448" s="749" t="s">
        <v>1165</v>
      </c>
      <c r="D448" s="749" t="s">
        <v>1166</v>
      </c>
      <c r="E448" s="14"/>
      <c r="F448" s="192"/>
      <c r="G448" s="24"/>
      <c r="H448" s="14"/>
      <c r="I448" s="13">
        <v>1.01</v>
      </c>
      <c r="J448" s="14"/>
      <c r="K448" s="14"/>
      <c r="L448" s="547">
        <v>2430</v>
      </c>
      <c r="M448" s="72">
        <v>118.71</v>
      </c>
      <c r="N448" s="72">
        <f t="shared" si="54"/>
        <v>288465.3</v>
      </c>
      <c r="O448" s="72">
        <v>2430</v>
      </c>
      <c r="P448" s="72">
        <f t="shared" si="55"/>
        <v>118.71</v>
      </c>
      <c r="Q448" s="72">
        <f t="shared" si="56"/>
        <v>288465.3</v>
      </c>
      <c r="R448" s="72">
        <f t="shared" si="57"/>
        <v>0</v>
      </c>
      <c r="S448" s="72">
        <f t="shared" si="58"/>
        <v>118.71</v>
      </c>
      <c r="T448" s="72">
        <f t="shared" si="59"/>
        <v>0</v>
      </c>
      <c r="U448" s="72">
        <f t="shared" si="60"/>
        <v>0</v>
      </c>
      <c r="V448" s="72">
        <f t="shared" si="61"/>
        <v>118.71</v>
      </c>
      <c r="W448" s="72">
        <f t="shared" si="62"/>
        <v>0</v>
      </c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24"/>
      <c r="AJ448" s="24"/>
      <c r="AK448" s="24"/>
    </row>
    <row r="449" s="2" customFormat="1" ht="14.25" spans="1:37">
      <c r="A449" s="24">
        <v>445</v>
      </c>
      <c r="B449" s="14"/>
      <c r="C449" s="749" t="s">
        <v>1167</v>
      </c>
      <c r="D449" s="749" t="s">
        <v>1168</v>
      </c>
      <c r="E449" s="14"/>
      <c r="F449" s="192"/>
      <c r="G449" s="24"/>
      <c r="H449" s="14"/>
      <c r="I449" s="13">
        <v>1.01</v>
      </c>
      <c r="J449" s="14"/>
      <c r="K449" s="14"/>
      <c r="L449" s="547">
        <v>5100</v>
      </c>
      <c r="M449" s="72">
        <v>8.616</v>
      </c>
      <c r="N449" s="72">
        <f t="shared" si="54"/>
        <v>43941.6</v>
      </c>
      <c r="O449" s="72">
        <v>5100</v>
      </c>
      <c r="P449" s="72">
        <f t="shared" si="55"/>
        <v>8.616</v>
      </c>
      <c r="Q449" s="72">
        <f t="shared" si="56"/>
        <v>43941.6</v>
      </c>
      <c r="R449" s="72">
        <f t="shared" si="57"/>
        <v>0</v>
      </c>
      <c r="S449" s="72">
        <f t="shared" si="58"/>
        <v>8.616</v>
      </c>
      <c r="T449" s="72">
        <f t="shared" si="59"/>
        <v>0</v>
      </c>
      <c r="U449" s="72">
        <f t="shared" si="60"/>
        <v>0</v>
      </c>
      <c r="V449" s="72">
        <f t="shared" si="61"/>
        <v>8.616</v>
      </c>
      <c r="W449" s="72">
        <f t="shared" si="62"/>
        <v>0</v>
      </c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24"/>
      <c r="AJ449" s="24"/>
      <c r="AK449" s="24"/>
    </row>
    <row r="450" s="2" customFormat="1" ht="14.25" spans="1:37">
      <c r="A450" s="24">
        <v>446</v>
      </c>
      <c r="B450" s="14"/>
      <c r="C450" s="749" t="s">
        <v>1169</v>
      </c>
      <c r="D450" s="749" t="s">
        <v>1170</v>
      </c>
      <c r="E450" s="14"/>
      <c r="F450" s="192"/>
      <c r="G450" s="24"/>
      <c r="H450" s="14"/>
      <c r="I450" s="13">
        <v>1.01</v>
      </c>
      <c r="J450" s="14"/>
      <c r="K450" s="14"/>
      <c r="L450" s="547">
        <v>5802</v>
      </c>
      <c r="M450" s="72">
        <v>8.0088</v>
      </c>
      <c r="N450" s="72">
        <f t="shared" si="54"/>
        <v>46467.0576</v>
      </c>
      <c r="O450" s="72">
        <v>5802</v>
      </c>
      <c r="P450" s="72">
        <f t="shared" si="55"/>
        <v>8.0088</v>
      </c>
      <c r="Q450" s="72">
        <f t="shared" si="56"/>
        <v>46467.0576</v>
      </c>
      <c r="R450" s="72">
        <f t="shared" si="57"/>
        <v>0</v>
      </c>
      <c r="S450" s="72">
        <f t="shared" si="58"/>
        <v>8.0088</v>
      </c>
      <c r="T450" s="72">
        <f t="shared" si="59"/>
        <v>0</v>
      </c>
      <c r="U450" s="72">
        <f t="shared" si="60"/>
        <v>0</v>
      </c>
      <c r="V450" s="72">
        <f t="shared" si="61"/>
        <v>8.0088</v>
      </c>
      <c r="W450" s="72">
        <f t="shared" si="62"/>
        <v>0</v>
      </c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24"/>
      <c r="AJ450" s="24"/>
      <c r="AK450" s="24"/>
    </row>
    <row r="451" s="240" customFormat="1" ht="14.25" spans="1:37">
      <c r="A451" s="191">
        <v>447</v>
      </c>
      <c r="B451" s="190"/>
      <c r="C451" s="750" t="s">
        <v>1171</v>
      </c>
      <c r="D451" s="750" t="s">
        <v>1172</v>
      </c>
      <c r="E451" s="190"/>
      <c r="F451" s="550"/>
      <c r="G451" s="191"/>
      <c r="H451" s="190"/>
      <c r="I451" s="13">
        <v>1.01</v>
      </c>
      <c r="J451" s="190"/>
      <c r="K451" s="190"/>
      <c r="L451" s="551">
        <v>2500</v>
      </c>
      <c r="M451" s="72">
        <v>21.3675</v>
      </c>
      <c r="N451" s="72">
        <f t="shared" si="54"/>
        <v>53418.75</v>
      </c>
      <c r="O451" s="72">
        <v>2500</v>
      </c>
      <c r="P451" s="257">
        <f t="shared" si="55"/>
        <v>21.3675</v>
      </c>
      <c r="Q451" s="257">
        <f t="shared" si="56"/>
        <v>53418.75</v>
      </c>
      <c r="R451" s="257">
        <f t="shared" si="57"/>
        <v>0</v>
      </c>
      <c r="S451" s="257">
        <f t="shared" si="58"/>
        <v>21.3675</v>
      </c>
      <c r="T451" s="257">
        <f t="shared" si="59"/>
        <v>0</v>
      </c>
      <c r="U451" s="257">
        <f t="shared" si="60"/>
        <v>0</v>
      </c>
      <c r="V451" s="257">
        <f t="shared" si="61"/>
        <v>21.3675</v>
      </c>
      <c r="W451" s="257">
        <f t="shared" si="62"/>
        <v>0</v>
      </c>
      <c r="X451" s="190"/>
      <c r="Y451" s="190"/>
      <c r="Z451" s="190"/>
      <c r="AA451" s="190"/>
      <c r="AB451" s="190"/>
      <c r="AC451" s="190"/>
      <c r="AD451" s="190"/>
      <c r="AE451" s="14"/>
      <c r="AF451" s="190"/>
      <c r="AG451" s="190"/>
      <c r="AH451" s="190"/>
      <c r="AI451" s="24"/>
      <c r="AJ451" s="24"/>
      <c r="AK451" s="24"/>
    </row>
    <row r="452" s="2" customFormat="1" ht="14.25" spans="1:37">
      <c r="A452" s="24">
        <v>448</v>
      </c>
      <c r="B452" s="14"/>
      <c r="C452" s="749" t="s">
        <v>1173</v>
      </c>
      <c r="D452" s="749" t="s">
        <v>1174</v>
      </c>
      <c r="E452" s="14"/>
      <c r="F452" s="192"/>
      <c r="G452" s="24"/>
      <c r="H452" s="14"/>
      <c r="I452" s="13">
        <v>1.01</v>
      </c>
      <c r="J452" s="14"/>
      <c r="K452" s="14"/>
      <c r="L452" s="547">
        <v>2580</v>
      </c>
      <c r="M452" s="72">
        <v>21.3675</v>
      </c>
      <c r="N452" s="72">
        <f t="shared" si="54"/>
        <v>55128.15</v>
      </c>
      <c r="O452" s="72">
        <v>2580</v>
      </c>
      <c r="P452" s="72">
        <f t="shared" si="55"/>
        <v>21.3675</v>
      </c>
      <c r="Q452" s="72">
        <f t="shared" si="56"/>
        <v>55128.15</v>
      </c>
      <c r="R452" s="72">
        <f t="shared" si="57"/>
        <v>0</v>
      </c>
      <c r="S452" s="72">
        <f t="shared" si="58"/>
        <v>21.3675</v>
      </c>
      <c r="T452" s="72">
        <f t="shared" si="59"/>
        <v>0</v>
      </c>
      <c r="U452" s="72">
        <f t="shared" si="60"/>
        <v>0</v>
      </c>
      <c r="V452" s="72">
        <f t="shared" si="61"/>
        <v>21.3675</v>
      </c>
      <c r="W452" s="72">
        <f t="shared" si="62"/>
        <v>0</v>
      </c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24"/>
      <c r="AJ452" s="24"/>
      <c r="AK452" s="24"/>
    </row>
    <row r="453" s="2" customFormat="1" ht="14.25" spans="1:37">
      <c r="A453" s="24">
        <v>449</v>
      </c>
      <c r="B453" s="14"/>
      <c r="C453" s="749" t="s">
        <v>1175</v>
      </c>
      <c r="D453" s="749" t="s">
        <v>1176</v>
      </c>
      <c r="E453" s="14"/>
      <c r="F453" s="192"/>
      <c r="G453" s="24"/>
      <c r="H453" s="14"/>
      <c r="I453" s="13">
        <v>1.01</v>
      </c>
      <c r="J453" s="14"/>
      <c r="K453" s="14"/>
      <c r="L453" s="547">
        <v>58</v>
      </c>
      <c r="M453" s="72">
        <v>2</v>
      </c>
      <c r="N453" s="72">
        <f t="shared" ref="N453:N516" si="63">L453*M453</f>
        <v>116</v>
      </c>
      <c r="O453" s="72">
        <v>58</v>
      </c>
      <c r="P453" s="72">
        <f>M453</f>
        <v>2</v>
      </c>
      <c r="Q453" s="72">
        <f>P453*O453</f>
        <v>116</v>
      </c>
      <c r="R453" s="72">
        <f>IF((O453-L453)&gt;0,O453-L453,0)</f>
        <v>0</v>
      </c>
      <c r="S453" s="72">
        <f>M453</f>
        <v>2</v>
      </c>
      <c r="T453" s="72">
        <f>IF((Q453-N453)&gt;0,Q453-N453,0)</f>
        <v>0</v>
      </c>
      <c r="U453" s="72">
        <f>IF((O453-L453)&lt;0,O453-L453,0)</f>
        <v>0</v>
      </c>
      <c r="V453" s="72">
        <f>M453</f>
        <v>2</v>
      </c>
      <c r="W453" s="72">
        <f>IF((Q453-N453)&lt;0,Q453-N453,0)</f>
        <v>0</v>
      </c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24"/>
      <c r="AJ453" s="24"/>
      <c r="AK453" s="24"/>
    </row>
    <row r="454" s="2" customFormat="1" ht="14.25" spans="1:37">
      <c r="A454" s="24">
        <v>450</v>
      </c>
      <c r="B454" s="14"/>
      <c r="C454" s="749" t="s">
        <v>1177</v>
      </c>
      <c r="D454" s="749" t="s">
        <v>1178</v>
      </c>
      <c r="E454" s="14"/>
      <c r="F454" s="192"/>
      <c r="G454" s="24"/>
      <c r="H454" s="14"/>
      <c r="I454" s="13">
        <v>1.01</v>
      </c>
      <c r="J454" s="14"/>
      <c r="K454" s="14"/>
      <c r="L454" s="547">
        <v>125</v>
      </c>
      <c r="M454" s="72">
        <v>5</v>
      </c>
      <c r="N454" s="72">
        <f t="shared" si="63"/>
        <v>625</v>
      </c>
      <c r="O454" s="72">
        <v>125</v>
      </c>
      <c r="P454" s="72">
        <f>M454</f>
        <v>5</v>
      </c>
      <c r="Q454" s="72">
        <f>P454*O454</f>
        <v>625</v>
      </c>
      <c r="R454" s="72">
        <f>IF((O454-L454)&gt;0,O454-L454,0)</f>
        <v>0</v>
      </c>
      <c r="S454" s="72">
        <f>M454</f>
        <v>5</v>
      </c>
      <c r="T454" s="72">
        <f>IF((Q454-N454)&gt;0,Q454-N454,0)</f>
        <v>0</v>
      </c>
      <c r="U454" s="72">
        <f>IF((O454-L454)&lt;0,O454-L454,0)</f>
        <v>0</v>
      </c>
      <c r="V454" s="72">
        <f>M454</f>
        <v>5</v>
      </c>
      <c r="W454" s="72">
        <f>IF((Q454-N454)&lt;0,Q454-N454,0)</f>
        <v>0</v>
      </c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24"/>
      <c r="AJ454" s="24"/>
      <c r="AK454" s="24"/>
    </row>
    <row r="455" s="2" customFormat="1" ht="14.25" spans="1:37">
      <c r="A455" s="24">
        <v>451</v>
      </c>
      <c r="B455" s="14"/>
      <c r="C455" s="749" t="s">
        <v>1179</v>
      </c>
      <c r="D455" s="749" t="s">
        <v>1180</v>
      </c>
      <c r="E455" s="14"/>
      <c r="F455" s="192"/>
      <c r="G455" s="24"/>
      <c r="H455" s="14"/>
      <c r="I455" s="13">
        <v>1.01</v>
      </c>
      <c r="J455" s="14"/>
      <c r="K455" s="14"/>
      <c r="L455" s="547">
        <v>1349</v>
      </c>
      <c r="M455" s="72">
        <v>17</v>
      </c>
      <c r="N455" s="72">
        <f t="shared" si="63"/>
        <v>22933</v>
      </c>
      <c r="O455" s="72">
        <v>1349</v>
      </c>
      <c r="P455" s="72">
        <f>M455</f>
        <v>17</v>
      </c>
      <c r="Q455" s="72">
        <f>P455*O455</f>
        <v>22933</v>
      </c>
      <c r="R455" s="72">
        <f>IF((O455-L455)&gt;0,O455-L455,0)</f>
        <v>0</v>
      </c>
      <c r="S455" s="72">
        <f>M455</f>
        <v>17</v>
      </c>
      <c r="T455" s="72">
        <f>IF((Q455-N455)&gt;0,Q455-N455,0)</f>
        <v>0</v>
      </c>
      <c r="U455" s="72">
        <f>IF((O455-L455)&lt;0,O455-L455,0)</f>
        <v>0</v>
      </c>
      <c r="V455" s="72">
        <f>M455</f>
        <v>17</v>
      </c>
      <c r="W455" s="72">
        <f>IF((Q455-N455)&lt;0,Q455-N455,0)</f>
        <v>0</v>
      </c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24"/>
      <c r="AJ455" s="24"/>
      <c r="AK455" s="24"/>
    </row>
    <row r="456" s="240" customFormat="1" ht="14.25" spans="1:37">
      <c r="A456" s="191">
        <v>452</v>
      </c>
      <c r="B456" s="190"/>
      <c r="C456" s="750" t="s">
        <v>1181</v>
      </c>
      <c r="D456" s="750" t="s">
        <v>1182</v>
      </c>
      <c r="E456" s="190"/>
      <c r="F456" s="550"/>
      <c r="G456" s="191"/>
      <c r="H456" s="190"/>
      <c r="I456" s="13">
        <v>1.01</v>
      </c>
      <c r="J456" s="190"/>
      <c r="K456" s="190"/>
      <c r="L456" s="476">
        <v>1100</v>
      </c>
      <c r="M456" s="72">
        <v>5.3274</v>
      </c>
      <c r="N456" s="72">
        <f t="shared" si="63"/>
        <v>5860.14</v>
      </c>
      <c r="O456" s="72">
        <v>1100</v>
      </c>
      <c r="P456" s="257">
        <f>M456</f>
        <v>5.3274</v>
      </c>
      <c r="Q456" s="257">
        <f>P456*O456</f>
        <v>5860.14</v>
      </c>
      <c r="R456" s="257">
        <f>IF((O456-L456)&gt;0,O456-L456,0)</f>
        <v>0</v>
      </c>
      <c r="S456" s="257">
        <f>M456</f>
        <v>5.3274</v>
      </c>
      <c r="T456" s="257">
        <f>IF((Q456-N456)&gt;0,Q456-N456,0)</f>
        <v>0</v>
      </c>
      <c r="U456" s="257">
        <f>IF((O456-L456)&lt;0,O456-L456,0)</f>
        <v>0</v>
      </c>
      <c r="V456" s="257">
        <f>M456</f>
        <v>5.3274</v>
      </c>
      <c r="W456" s="257">
        <f>IF((Q456-N456)&lt;0,Q456-N456,0)</f>
        <v>0</v>
      </c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24"/>
      <c r="AJ456" s="24"/>
      <c r="AK456" s="24"/>
    </row>
    <row r="457" s="2" customFormat="1" ht="14.25" spans="1:37">
      <c r="A457" s="24">
        <v>454</v>
      </c>
      <c r="B457" s="14"/>
      <c r="C457" s="749" t="s">
        <v>1183</v>
      </c>
      <c r="D457" s="749" t="s">
        <v>1184</v>
      </c>
      <c r="E457" s="14"/>
      <c r="F457" s="192"/>
      <c r="G457" s="24"/>
      <c r="H457" s="14"/>
      <c r="I457" s="13">
        <v>1.01</v>
      </c>
      <c r="J457" s="14"/>
      <c r="K457" s="14"/>
      <c r="L457" s="553">
        <v>55</v>
      </c>
      <c r="M457" s="72">
        <v>5.3275</v>
      </c>
      <c r="N457" s="72">
        <f t="shared" si="63"/>
        <v>293.0125</v>
      </c>
      <c r="O457" s="72">
        <v>55</v>
      </c>
      <c r="P457" s="72">
        <f t="shared" ref="P457:P515" si="64">M457</f>
        <v>5.3275</v>
      </c>
      <c r="Q457" s="72">
        <f t="shared" ref="Q457:Q515" si="65">P457*O457</f>
        <v>293.0125</v>
      </c>
      <c r="R457" s="72">
        <f t="shared" ref="R457:R515" si="66">IF((O457-L457)&gt;0,O457-L457,0)</f>
        <v>0</v>
      </c>
      <c r="S457" s="72">
        <f t="shared" ref="S457:S515" si="67">M457</f>
        <v>5.3275</v>
      </c>
      <c r="T457" s="72">
        <f t="shared" ref="T457:T515" si="68">IF((Q457-N457)&gt;0,Q457-N457,0)</f>
        <v>0</v>
      </c>
      <c r="U457" s="72">
        <f t="shared" ref="U457:U515" si="69">IF((O457-L457)&lt;0,O457-L457,0)</f>
        <v>0</v>
      </c>
      <c r="V457" s="72">
        <f t="shared" ref="V457:V515" si="70">M457</f>
        <v>5.3275</v>
      </c>
      <c r="W457" s="72">
        <f t="shared" ref="W457:W515" si="71">IF((Q457-N457)&lt;0,Q457-N457,0)</f>
        <v>0</v>
      </c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24"/>
      <c r="AJ457" s="24"/>
      <c r="AK457" s="24"/>
    </row>
    <row r="458" s="500" customFormat="1" ht="14.25" spans="1:37">
      <c r="A458" s="513">
        <v>455</v>
      </c>
      <c r="B458" s="514"/>
      <c r="C458" s="751" t="s">
        <v>1185</v>
      </c>
      <c r="D458" s="751" t="s">
        <v>1186</v>
      </c>
      <c r="E458" s="514"/>
      <c r="F458" s="552"/>
      <c r="G458" s="513"/>
      <c r="H458" s="514"/>
      <c r="I458" s="13">
        <v>1.01</v>
      </c>
      <c r="J458" s="514"/>
      <c r="K458" s="514"/>
      <c r="L458" s="490">
        <v>2150</v>
      </c>
      <c r="M458" s="72">
        <v>3.6814</v>
      </c>
      <c r="N458" s="72">
        <f t="shared" si="63"/>
        <v>7915.01</v>
      </c>
      <c r="O458" s="72">
        <v>2150</v>
      </c>
      <c r="P458" s="517">
        <f t="shared" si="64"/>
        <v>3.6814</v>
      </c>
      <c r="Q458" s="517">
        <f t="shared" si="65"/>
        <v>7915.01</v>
      </c>
      <c r="R458" s="517">
        <f t="shared" si="66"/>
        <v>0</v>
      </c>
      <c r="S458" s="517">
        <f t="shared" si="67"/>
        <v>3.6814</v>
      </c>
      <c r="T458" s="517">
        <f t="shared" si="68"/>
        <v>0</v>
      </c>
      <c r="U458" s="517">
        <f t="shared" si="69"/>
        <v>0</v>
      </c>
      <c r="V458" s="517">
        <f t="shared" si="70"/>
        <v>3.6814</v>
      </c>
      <c r="W458" s="517">
        <f t="shared" si="71"/>
        <v>0</v>
      </c>
      <c r="X458" s="514"/>
      <c r="Y458" s="514"/>
      <c r="Z458" s="514"/>
      <c r="AA458" s="514"/>
      <c r="AB458" s="514"/>
      <c r="AC458" s="514"/>
      <c r="AD458" s="514"/>
      <c r="AE458" s="514"/>
      <c r="AF458" s="514"/>
      <c r="AG458" s="514"/>
      <c r="AH458" s="514"/>
      <c r="AI458" s="24"/>
      <c r="AJ458" s="24"/>
      <c r="AK458" s="24"/>
    </row>
    <row r="459" s="2" customFormat="1" ht="14.25" spans="1:37">
      <c r="A459" s="24">
        <v>456</v>
      </c>
      <c r="B459" s="14"/>
      <c r="C459" s="749" t="s">
        <v>1187</v>
      </c>
      <c r="D459" s="749" t="s">
        <v>1188</v>
      </c>
      <c r="E459" s="14"/>
      <c r="F459" s="192"/>
      <c r="G459" s="24"/>
      <c r="H459" s="14"/>
      <c r="I459" s="13">
        <v>1.01</v>
      </c>
      <c r="J459" s="14"/>
      <c r="K459" s="14"/>
      <c r="L459" s="476">
        <v>2173</v>
      </c>
      <c r="M459" s="72">
        <v>3.6814</v>
      </c>
      <c r="N459" s="72">
        <f t="shared" si="63"/>
        <v>7999.6822</v>
      </c>
      <c r="O459" s="72">
        <v>2173</v>
      </c>
      <c r="P459" s="72">
        <f t="shared" si="64"/>
        <v>3.6814</v>
      </c>
      <c r="Q459" s="72">
        <f t="shared" si="65"/>
        <v>7999.6822</v>
      </c>
      <c r="R459" s="72">
        <f t="shared" si="66"/>
        <v>0</v>
      </c>
      <c r="S459" s="72">
        <f t="shared" si="67"/>
        <v>3.6814</v>
      </c>
      <c r="T459" s="72">
        <f t="shared" si="68"/>
        <v>0</v>
      </c>
      <c r="U459" s="72">
        <f t="shared" si="69"/>
        <v>0</v>
      </c>
      <c r="V459" s="72">
        <f t="shared" si="70"/>
        <v>3.6814</v>
      </c>
      <c r="W459" s="72">
        <f t="shared" si="71"/>
        <v>0</v>
      </c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24"/>
      <c r="AJ459" s="24"/>
      <c r="AK459" s="24"/>
    </row>
    <row r="460" s="2" customFormat="1" ht="14.25" spans="1:37">
      <c r="A460" s="24">
        <v>457</v>
      </c>
      <c r="B460" s="14"/>
      <c r="C460" s="749" t="s">
        <v>1189</v>
      </c>
      <c r="D460" s="749" t="s">
        <v>1190</v>
      </c>
      <c r="E460" s="14"/>
      <c r="F460" s="192"/>
      <c r="G460" s="24"/>
      <c r="H460" s="14"/>
      <c r="I460" s="13">
        <v>1.01</v>
      </c>
      <c r="J460" s="14"/>
      <c r="K460" s="14"/>
      <c r="L460" s="553">
        <v>1387</v>
      </c>
      <c r="M460" s="72">
        <v>0.9914</v>
      </c>
      <c r="N460" s="72">
        <f t="shared" si="63"/>
        <v>1375.0718</v>
      </c>
      <c r="O460" s="72">
        <v>1387</v>
      </c>
      <c r="P460" s="72">
        <f t="shared" si="64"/>
        <v>0.9914</v>
      </c>
      <c r="Q460" s="72">
        <f t="shared" si="65"/>
        <v>1375.0718</v>
      </c>
      <c r="R460" s="72">
        <f t="shared" si="66"/>
        <v>0</v>
      </c>
      <c r="S460" s="72">
        <f t="shared" si="67"/>
        <v>0.9914</v>
      </c>
      <c r="T460" s="72">
        <f t="shared" si="68"/>
        <v>0</v>
      </c>
      <c r="U460" s="72">
        <f t="shared" si="69"/>
        <v>0</v>
      </c>
      <c r="V460" s="72">
        <f t="shared" si="70"/>
        <v>0.9914</v>
      </c>
      <c r="W460" s="72">
        <f t="shared" si="71"/>
        <v>0</v>
      </c>
      <c r="X460" s="14" t="s">
        <v>1191</v>
      </c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24"/>
      <c r="AJ460" s="24"/>
      <c r="AK460" s="24"/>
    </row>
    <row r="461" s="2" customFormat="1" ht="14.25" spans="1:37">
      <c r="A461" s="24">
        <v>458</v>
      </c>
      <c r="B461" s="14"/>
      <c r="C461" s="749" t="s">
        <v>1192</v>
      </c>
      <c r="D461" s="749" t="s">
        <v>1193</v>
      </c>
      <c r="E461" s="14"/>
      <c r="F461" s="192"/>
      <c r="G461" s="24"/>
      <c r="H461" s="14"/>
      <c r="I461" s="13">
        <v>1.01</v>
      </c>
      <c r="J461" s="14"/>
      <c r="K461" s="14"/>
      <c r="L461" s="553">
        <v>7146</v>
      </c>
      <c r="M461" s="72">
        <v>5.0116</v>
      </c>
      <c r="N461" s="72">
        <f t="shared" si="63"/>
        <v>35812.8936</v>
      </c>
      <c r="O461" s="72">
        <v>7146</v>
      </c>
      <c r="P461" s="72">
        <f t="shared" si="64"/>
        <v>5.0116</v>
      </c>
      <c r="Q461" s="72">
        <f t="shared" si="65"/>
        <v>35812.8936</v>
      </c>
      <c r="R461" s="72">
        <f t="shared" si="66"/>
        <v>0</v>
      </c>
      <c r="S461" s="72">
        <f t="shared" si="67"/>
        <v>5.0116</v>
      </c>
      <c r="T461" s="72">
        <f t="shared" si="68"/>
        <v>0</v>
      </c>
      <c r="U461" s="72">
        <f t="shared" si="69"/>
        <v>0</v>
      </c>
      <c r="V461" s="72">
        <f t="shared" si="70"/>
        <v>5.0116</v>
      </c>
      <c r="W461" s="72">
        <f t="shared" si="71"/>
        <v>0</v>
      </c>
      <c r="X461" s="14" t="s">
        <v>1191</v>
      </c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24"/>
      <c r="AJ461" s="24"/>
      <c r="AK461" s="24"/>
    </row>
    <row r="462" s="2" customFormat="1" ht="14.25" spans="1:37">
      <c r="A462" s="24">
        <v>459</v>
      </c>
      <c r="B462" s="14"/>
      <c r="C462" s="749" t="s">
        <v>1194</v>
      </c>
      <c r="D462" s="749" t="s">
        <v>1195</v>
      </c>
      <c r="E462" s="14"/>
      <c r="F462" s="192"/>
      <c r="G462" s="24"/>
      <c r="H462" s="14"/>
      <c r="I462" s="13">
        <v>1.01</v>
      </c>
      <c r="J462" s="14"/>
      <c r="K462" s="14"/>
      <c r="L462" s="553">
        <v>750</v>
      </c>
      <c r="M462" s="72">
        <v>0.1614</v>
      </c>
      <c r="N462" s="72">
        <f t="shared" si="63"/>
        <v>121.05</v>
      </c>
      <c r="O462" s="72">
        <v>750</v>
      </c>
      <c r="P462" s="72">
        <f t="shared" si="64"/>
        <v>0.1614</v>
      </c>
      <c r="Q462" s="72">
        <f t="shared" si="65"/>
        <v>121.05</v>
      </c>
      <c r="R462" s="72">
        <f t="shared" si="66"/>
        <v>0</v>
      </c>
      <c r="S462" s="72">
        <f t="shared" si="67"/>
        <v>0.1614</v>
      </c>
      <c r="T462" s="72">
        <f t="shared" si="68"/>
        <v>0</v>
      </c>
      <c r="U462" s="72">
        <f t="shared" si="69"/>
        <v>0</v>
      </c>
      <c r="V462" s="72">
        <f t="shared" si="70"/>
        <v>0.1614</v>
      </c>
      <c r="W462" s="72">
        <f t="shared" si="71"/>
        <v>0</v>
      </c>
      <c r="X462" s="14" t="s">
        <v>1191</v>
      </c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24"/>
      <c r="AJ462" s="24"/>
      <c r="AK462" s="24"/>
    </row>
    <row r="463" s="2" customFormat="1" ht="14.25" spans="1:37">
      <c r="A463" s="24">
        <v>460</v>
      </c>
      <c r="B463" s="14"/>
      <c r="C463" s="749" t="s">
        <v>1196</v>
      </c>
      <c r="D463" s="749" t="s">
        <v>1197</v>
      </c>
      <c r="E463" s="14"/>
      <c r="F463" s="192"/>
      <c r="G463" s="24"/>
      <c r="H463" s="14"/>
      <c r="I463" s="13">
        <v>1.01</v>
      </c>
      <c r="J463" s="14"/>
      <c r="K463" s="14"/>
      <c r="L463" s="553">
        <v>3000</v>
      </c>
      <c r="M463" s="72">
        <v>0.2841</v>
      </c>
      <c r="N463" s="72">
        <f t="shared" si="63"/>
        <v>852.3</v>
      </c>
      <c r="O463" s="72"/>
      <c r="P463" s="72">
        <f t="shared" si="64"/>
        <v>0.2841</v>
      </c>
      <c r="Q463" s="72">
        <f t="shared" si="65"/>
        <v>0</v>
      </c>
      <c r="R463" s="72">
        <f t="shared" si="66"/>
        <v>0</v>
      </c>
      <c r="S463" s="72">
        <f t="shared" si="67"/>
        <v>0.2841</v>
      </c>
      <c r="T463" s="72">
        <f t="shared" si="68"/>
        <v>0</v>
      </c>
      <c r="U463" s="72">
        <f t="shared" si="69"/>
        <v>-3000</v>
      </c>
      <c r="V463" s="72">
        <f t="shared" si="70"/>
        <v>0.2841</v>
      </c>
      <c r="W463" s="72">
        <f t="shared" si="71"/>
        <v>-852.3</v>
      </c>
      <c r="X463" s="14" t="s">
        <v>1191</v>
      </c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230" t="s">
        <v>437</v>
      </c>
      <c r="AJ463" s="24"/>
      <c r="AK463" s="24" t="s">
        <v>833</v>
      </c>
    </row>
    <row r="464" s="2" customFormat="1" ht="14.25" spans="1:37">
      <c r="A464" s="24">
        <v>461</v>
      </c>
      <c r="B464" s="14"/>
      <c r="C464" s="749" t="s">
        <v>1198</v>
      </c>
      <c r="D464" s="749" t="s">
        <v>1199</v>
      </c>
      <c r="E464" s="14"/>
      <c r="F464" s="192"/>
      <c r="G464" s="24"/>
      <c r="H464" s="14"/>
      <c r="I464" s="13">
        <v>1.01</v>
      </c>
      <c r="J464" s="14"/>
      <c r="K464" s="14"/>
      <c r="L464" s="553">
        <v>2884</v>
      </c>
      <c r="M464" s="72">
        <v>5.5939</v>
      </c>
      <c r="N464" s="72">
        <f t="shared" si="63"/>
        <v>16132.8076</v>
      </c>
      <c r="O464" s="72">
        <v>2884</v>
      </c>
      <c r="P464" s="72">
        <f t="shared" si="64"/>
        <v>5.5939</v>
      </c>
      <c r="Q464" s="72">
        <f t="shared" si="65"/>
        <v>16132.8076</v>
      </c>
      <c r="R464" s="72">
        <f t="shared" si="66"/>
        <v>0</v>
      </c>
      <c r="S464" s="72">
        <f t="shared" si="67"/>
        <v>5.5939</v>
      </c>
      <c r="T464" s="72">
        <f t="shared" si="68"/>
        <v>0</v>
      </c>
      <c r="U464" s="72">
        <f t="shared" si="69"/>
        <v>0</v>
      </c>
      <c r="V464" s="72">
        <f t="shared" si="70"/>
        <v>5.5939</v>
      </c>
      <c r="W464" s="72">
        <f t="shared" si="71"/>
        <v>0</v>
      </c>
      <c r="X464" s="14" t="s">
        <v>1191</v>
      </c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24"/>
      <c r="AJ464" s="24"/>
      <c r="AK464" s="24"/>
    </row>
    <row r="465" s="2" customFormat="1" ht="14.25" spans="1:37">
      <c r="A465" s="24">
        <v>462</v>
      </c>
      <c r="B465" s="14"/>
      <c r="C465" s="749" t="s">
        <v>1200</v>
      </c>
      <c r="D465" s="749" t="s">
        <v>1201</v>
      </c>
      <c r="E465" s="14"/>
      <c r="F465" s="192"/>
      <c r="G465" s="24"/>
      <c r="H465" s="14"/>
      <c r="I465" s="13">
        <v>1.01</v>
      </c>
      <c r="J465" s="14"/>
      <c r="K465" s="14"/>
      <c r="L465" s="476">
        <v>8713</v>
      </c>
      <c r="M465" s="72">
        <v>5.7804</v>
      </c>
      <c r="N465" s="72">
        <f t="shared" si="63"/>
        <v>50364.6252</v>
      </c>
      <c r="O465" s="72">
        <v>8713</v>
      </c>
      <c r="P465" s="72">
        <f t="shared" si="64"/>
        <v>5.7804</v>
      </c>
      <c r="Q465" s="72">
        <f t="shared" si="65"/>
        <v>50364.6252</v>
      </c>
      <c r="R465" s="72">
        <f t="shared" si="66"/>
        <v>0</v>
      </c>
      <c r="S465" s="72">
        <f t="shared" si="67"/>
        <v>5.7804</v>
      </c>
      <c r="T465" s="72">
        <f t="shared" si="68"/>
        <v>0</v>
      </c>
      <c r="U465" s="72">
        <f t="shared" si="69"/>
        <v>0</v>
      </c>
      <c r="V465" s="72">
        <f t="shared" si="70"/>
        <v>5.7804</v>
      </c>
      <c r="W465" s="72">
        <f t="shared" si="71"/>
        <v>0</v>
      </c>
      <c r="X465" s="14" t="s">
        <v>1191</v>
      </c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24"/>
      <c r="AJ465" s="24"/>
      <c r="AK465" s="24"/>
    </row>
    <row r="466" s="2" customFormat="1" ht="14.25" spans="1:37">
      <c r="A466" s="24">
        <v>463</v>
      </c>
      <c r="B466" s="14"/>
      <c r="C466" s="749" t="s">
        <v>1202</v>
      </c>
      <c r="D466" s="749" t="s">
        <v>1203</v>
      </c>
      <c r="E466" s="14"/>
      <c r="F466" s="192"/>
      <c r="G466" s="24"/>
      <c r="H466" s="14"/>
      <c r="I466" s="13">
        <v>1.01</v>
      </c>
      <c r="J466" s="14"/>
      <c r="K466" s="14"/>
      <c r="L466" s="553">
        <v>618</v>
      </c>
      <c r="M466" s="72">
        <v>5.3956</v>
      </c>
      <c r="N466" s="72">
        <f t="shared" si="63"/>
        <v>3334.4808</v>
      </c>
      <c r="O466" s="72">
        <v>618</v>
      </c>
      <c r="P466" s="72">
        <f t="shared" si="64"/>
        <v>5.3956</v>
      </c>
      <c r="Q466" s="72">
        <f t="shared" si="65"/>
        <v>3334.4808</v>
      </c>
      <c r="R466" s="72">
        <f t="shared" si="66"/>
        <v>0</v>
      </c>
      <c r="S466" s="72">
        <f t="shared" si="67"/>
        <v>5.3956</v>
      </c>
      <c r="T466" s="72">
        <f t="shared" si="68"/>
        <v>0</v>
      </c>
      <c r="U466" s="72">
        <f t="shared" si="69"/>
        <v>0</v>
      </c>
      <c r="V466" s="72">
        <f t="shared" si="70"/>
        <v>5.3956</v>
      </c>
      <c r="W466" s="72">
        <f t="shared" si="71"/>
        <v>0</v>
      </c>
      <c r="X466" s="14" t="s">
        <v>1191</v>
      </c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24"/>
      <c r="AJ466" s="24"/>
      <c r="AK466" s="24"/>
    </row>
    <row r="467" s="2" customFormat="1" ht="14.25" spans="1:37">
      <c r="A467" s="24">
        <v>464</v>
      </c>
      <c r="B467" s="14"/>
      <c r="C467" s="749" t="s">
        <v>1204</v>
      </c>
      <c r="D467" s="749" t="s">
        <v>1205</v>
      </c>
      <c r="E467" s="14"/>
      <c r="F467" s="192"/>
      <c r="G467" s="24"/>
      <c r="H467" s="14"/>
      <c r="I467" s="13">
        <v>1.01</v>
      </c>
      <c r="J467" s="14"/>
      <c r="K467" s="14"/>
      <c r="L467" s="553">
        <v>18</v>
      </c>
      <c r="M467" s="72">
        <v>7.0794</v>
      </c>
      <c r="N467" s="72">
        <f t="shared" si="63"/>
        <v>127.4292</v>
      </c>
      <c r="O467" s="72">
        <v>18</v>
      </c>
      <c r="P467" s="72">
        <f t="shared" si="64"/>
        <v>7.0794</v>
      </c>
      <c r="Q467" s="72">
        <f t="shared" si="65"/>
        <v>127.4292</v>
      </c>
      <c r="R467" s="72">
        <f t="shared" si="66"/>
        <v>0</v>
      </c>
      <c r="S467" s="72">
        <f t="shared" si="67"/>
        <v>7.0794</v>
      </c>
      <c r="T467" s="72">
        <f t="shared" si="68"/>
        <v>0</v>
      </c>
      <c r="U467" s="72">
        <f t="shared" si="69"/>
        <v>0</v>
      </c>
      <c r="V467" s="72">
        <f t="shared" si="70"/>
        <v>7.0794</v>
      </c>
      <c r="W467" s="72">
        <f t="shared" si="71"/>
        <v>0</v>
      </c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24"/>
      <c r="AJ467" s="24"/>
      <c r="AK467" s="24"/>
    </row>
    <row r="468" s="2" customFormat="1" ht="14.25" spans="1:37">
      <c r="A468" s="24">
        <v>465</v>
      </c>
      <c r="B468" s="14"/>
      <c r="C468" s="749" t="s">
        <v>1206</v>
      </c>
      <c r="D468" s="749" t="s">
        <v>1207</v>
      </c>
      <c r="E468" s="14"/>
      <c r="F468" s="192"/>
      <c r="G468" s="24"/>
      <c r="H468" s="14"/>
      <c r="I468" s="13">
        <v>1.01</v>
      </c>
      <c r="J468" s="14"/>
      <c r="K468" s="14"/>
      <c r="L468" s="553">
        <v>300</v>
      </c>
      <c r="M468" s="72">
        <v>1.8159</v>
      </c>
      <c r="N468" s="72">
        <f t="shared" si="63"/>
        <v>544.77</v>
      </c>
      <c r="O468" s="72">
        <v>300</v>
      </c>
      <c r="P468" s="72">
        <f t="shared" si="64"/>
        <v>1.8159</v>
      </c>
      <c r="Q468" s="72">
        <f t="shared" si="65"/>
        <v>544.77</v>
      </c>
      <c r="R468" s="72">
        <f t="shared" si="66"/>
        <v>0</v>
      </c>
      <c r="S468" s="72">
        <f t="shared" si="67"/>
        <v>1.8159</v>
      </c>
      <c r="T468" s="72">
        <f t="shared" si="68"/>
        <v>0</v>
      </c>
      <c r="U468" s="72">
        <f t="shared" si="69"/>
        <v>0</v>
      </c>
      <c r="V468" s="72">
        <f t="shared" si="70"/>
        <v>1.8159</v>
      </c>
      <c r="W468" s="72">
        <f t="shared" si="71"/>
        <v>0</v>
      </c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24"/>
      <c r="AJ468" s="24"/>
      <c r="AK468" s="24"/>
    </row>
    <row r="469" s="2" customFormat="1" ht="14.25" spans="1:37">
      <c r="A469" s="24">
        <v>466</v>
      </c>
      <c r="B469" s="14"/>
      <c r="C469" s="749" t="s">
        <v>1208</v>
      </c>
      <c r="D469" s="749" t="s">
        <v>1209</v>
      </c>
      <c r="E469" s="14"/>
      <c r="F469" s="192"/>
      <c r="G469" s="24"/>
      <c r="H469" s="14"/>
      <c r="I469" s="13">
        <v>1.01</v>
      </c>
      <c r="J469" s="14"/>
      <c r="K469" s="14"/>
      <c r="L469" s="553">
        <v>300</v>
      </c>
      <c r="M469" s="72">
        <v>1.77</v>
      </c>
      <c r="N469" s="72">
        <f t="shared" si="63"/>
        <v>531</v>
      </c>
      <c r="O469" s="72">
        <v>300</v>
      </c>
      <c r="P469" s="72">
        <f t="shared" si="64"/>
        <v>1.77</v>
      </c>
      <c r="Q469" s="72">
        <f t="shared" si="65"/>
        <v>531</v>
      </c>
      <c r="R469" s="72">
        <f t="shared" si="66"/>
        <v>0</v>
      </c>
      <c r="S469" s="72">
        <f t="shared" si="67"/>
        <v>1.77</v>
      </c>
      <c r="T469" s="72">
        <f t="shared" si="68"/>
        <v>0</v>
      </c>
      <c r="U469" s="72">
        <f t="shared" si="69"/>
        <v>0</v>
      </c>
      <c r="V469" s="72">
        <f t="shared" si="70"/>
        <v>1.77</v>
      </c>
      <c r="W469" s="72">
        <f t="shared" si="71"/>
        <v>0</v>
      </c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24"/>
      <c r="AJ469" s="24"/>
      <c r="AK469" s="24"/>
    </row>
    <row r="470" s="2" customFormat="1" ht="14.25" spans="1:37">
      <c r="A470" s="24">
        <v>467</v>
      </c>
      <c r="B470" s="14"/>
      <c r="C470" s="749" t="s">
        <v>1210</v>
      </c>
      <c r="D470" s="749" t="s">
        <v>1211</v>
      </c>
      <c r="E470" s="14"/>
      <c r="F470" s="192"/>
      <c r="G470" s="24"/>
      <c r="H470" s="14"/>
      <c r="I470" s="13">
        <v>1.01</v>
      </c>
      <c r="J470" s="14"/>
      <c r="K470" s="14"/>
      <c r="L470" s="553">
        <v>231</v>
      </c>
      <c r="M470" s="72">
        <v>38.9014</v>
      </c>
      <c r="N470" s="72">
        <f t="shared" si="63"/>
        <v>8986.2234</v>
      </c>
      <c r="O470" s="72">
        <v>231</v>
      </c>
      <c r="P470" s="72">
        <f t="shared" si="64"/>
        <v>38.9014</v>
      </c>
      <c r="Q470" s="72">
        <f t="shared" si="65"/>
        <v>8986.2234</v>
      </c>
      <c r="R470" s="72">
        <f t="shared" si="66"/>
        <v>0</v>
      </c>
      <c r="S470" s="72">
        <f t="shared" si="67"/>
        <v>38.9014</v>
      </c>
      <c r="T470" s="72">
        <f t="shared" si="68"/>
        <v>0</v>
      </c>
      <c r="U470" s="72">
        <f t="shared" si="69"/>
        <v>0</v>
      </c>
      <c r="V470" s="72">
        <f t="shared" si="70"/>
        <v>38.9014</v>
      </c>
      <c r="W470" s="72">
        <f t="shared" si="71"/>
        <v>0</v>
      </c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24"/>
      <c r="AJ470" s="24"/>
      <c r="AK470" s="24"/>
    </row>
    <row r="471" s="2" customFormat="1" ht="14.25" spans="1:37">
      <c r="A471" s="24">
        <v>468</v>
      </c>
      <c r="B471" s="14"/>
      <c r="C471" s="749" t="s">
        <v>1212</v>
      </c>
      <c r="D471" s="749" t="s">
        <v>1213</v>
      </c>
      <c r="E471" s="14"/>
      <c r="F471" s="192"/>
      <c r="G471" s="24"/>
      <c r="H471" s="14"/>
      <c r="I471" s="13">
        <v>1.01</v>
      </c>
      <c r="J471" s="14"/>
      <c r="K471" s="14"/>
      <c r="L471" s="476">
        <v>180</v>
      </c>
      <c r="M471" s="72">
        <v>0.7697</v>
      </c>
      <c r="N471" s="72">
        <f t="shared" si="63"/>
        <v>138.546</v>
      </c>
      <c r="O471" s="72">
        <v>180</v>
      </c>
      <c r="P471" s="72">
        <f t="shared" si="64"/>
        <v>0.7697</v>
      </c>
      <c r="Q471" s="72">
        <f t="shared" si="65"/>
        <v>138.546</v>
      </c>
      <c r="R471" s="72">
        <f t="shared" si="66"/>
        <v>0</v>
      </c>
      <c r="S471" s="72">
        <f t="shared" si="67"/>
        <v>0.7697</v>
      </c>
      <c r="T471" s="72">
        <f t="shared" si="68"/>
        <v>0</v>
      </c>
      <c r="U471" s="72">
        <f t="shared" si="69"/>
        <v>0</v>
      </c>
      <c r="V471" s="72">
        <f t="shared" si="70"/>
        <v>0.7697</v>
      </c>
      <c r="W471" s="72">
        <f t="shared" si="71"/>
        <v>0</v>
      </c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24"/>
      <c r="AJ471" s="24"/>
      <c r="AK471" s="24"/>
    </row>
    <row r="472" s="2" customFormat="1" ht="14.25" spans="1:37">
      <c r="A472" s="24">
        <v>469</v>
      </c>
      <c r="B472" s="14"/>
      <c r="C472" s="749" t="s">
        <v>1214</v>
      </c>
      <c r="D472" s="749" t="s">
        <v>1215</v>
      </c>
      <c r="E472" s="14"/>
      <c r="F472" s="192"/>
      <c r="G472" s="24"/>
      <c r="H472" s="14"/>
      <c r="I472" s="13">
        <v>1.01</v>
      </c>
      <c r="J472" s="14"/>
      <c r="K472" s="14"/>
      <c r="L472" s="547">
        <v>192</v>
      </c>
      <c r="M472" s="72">
        <v>0.7697</v>
      </c>
      <c r="N472" s="72">
        <f t="shared" si="63"/>
        <v>147.7824</v>
      </c>
      <c r="O472" s="72">
        <v>192</v>
      </c>
      <c r="P472" s="72">
        <f t="shared" si="64"/>
        <v>0.7697</v>
      </c>
      <c r="Q472" s="72">
        <f t="shared" si="65"/>
        <v>147.7824</v>
      </c>
      <c r="R472" s="72">
        <f t="shared" si="66"/>
        <v>0</v>
      </c>
      <c r="S472" s="72">
        <f t="shared" si="67"/>
        <v>0.7697</v>
      </c>
      <c r="T472" s="72">
        <f t="shared" si="68"/>
        <v>0</v>
      </c>
      <c r="U472" s="72">
        <f t="shared" si="69"/>
        <v>0</v>
      </c>
      <c r="V472" s="72">
        <f t="shared" si="70"/>
        <v>0.7697</v>
      </c>
      <c r="W472" s="72">
        <f t="shared" si="71"/>
        <v>0</v>
      </c>
      <c r="X472" s="14" t="s">
        <v>1191</v>
      </c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24"/>
      <c r="AJ472" s="24"/>
      <c r="AK472" s="24"/>
    </row>
    <row r="473" s="2" customFormat="1" ht="14.25" spans="1:37">
      <c r="A473" s="24">
        <v>470</v>
      </c>
      <c r="B473" s="14"/>
      <c r="C473" s="749" t="s">
        <v>1216</v>
      </c>
      <c r="D473" s="749" t="s">
        <v>1217</v>
      </c>
      <c r="E473" s="14"/>
      <c r="F473" s="192"/>
      <c r="G473" s="24"/>
      <c r="H473" s="14"/>
      <c r="I473" s="13">
        <v>1.01</v>
      </c>
      <c r="J473" s="14"/>
      <c r="K473" s="14"/>
      <c r="L473" s="547">
        <v>3072</v>
      </c>
      <c r="M473" s="72">
        <v>23</v>
      </c>
      <c r="N473" s="72">
        <f t="shared" si="63"/>
        <v>70656</v>
      </c>
      <c r="O473" s="72">
        <v>3072</v>
      </c>
      <c r="P473" s="72">
        <f t="shared" si="64"/>
        <v>23</v>
      </c>
      <c r="Q473" s="72">
        <f t="shared" si="65"/>
        <v>70656</v>
      </c>
      <c r="R473" s="72">
        <f t="shared" si="66"/>
        <v>0</v>
      </c>
      <c r="S473" s="72">
        <f t="shared" si="67"/>
        <v>23</v>
      </c>
      <c r="T473" s="72">
        <f t="shared" si="68"/>
        <v>0</v>
      </c>
      <c r="U473" s="72">
        <f t="shared" si="69"/>
        <v>0</v>
      </c>
      <c r="V473" s="72">
        <f t="shared" si="70"/>
        <v>23</v>
      </c>
      <c r="W473" s="72">
        <f t="shared" si="71"/>
        <v>0</v>
      </c>
      <c r="X473" s="14" t="s">
        <v>1191</v>
      </c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24"/>
      <c r="AJ473" s="24"/>
      <c r="AK473" s="24"/>
    </row>
    <row r="474" s="2" customFormat="1" ht="14.25" spans="1:37">
      <c r="A474" s="24">
        <v>471</v>
      </c>
      <c r="B474" s="14"/>
      <c r="C474" s="749" t="s">
        <v>1218</v>
      </c>
      <c r="D474" s="749" t="s">
        <v>1219</v>
      </c>
      <c r="E474" s="14"/>
      <c r="F474" s="192"/>
      <c r="G474" s="24"/>
      <c r="H474" s="14"/>
      <c r="I474" s="13">
        <v>1.01</v>
      </c>
      <c r="J474" s="14"/>
      <c r="K474" s="14"/>
      <c r="L474" s="547">
        <v>4800</v>
      </c>
      <c r="M474" s="72">
        <v>20</v>
      </c>
      <c r="N474" s="72">
        <f t="shared" si="63"/>
        <v>96000</v>
      </c>
      <c r="O474" s="72">
        <v>4800</v>
      </c>
      <c r="P474" s="72">
        <f t="shared" si="64"/>
        <v>20</v>
      </c>
      <c r="Q474" s="72">
        <f t="shared" si="65"/>
        <v>96000</v>
      </c>
      <c r="R474" s="72">
        <f t="shared" si="66"/>
        <v>0</v>
      </c>
      <c r="S474" s="72">
        <f t="shared" si="67"/>
        <v>20</v>
      </c>
      <c r="T474" s="72">
        <f t="shared" si="68"/>
        <v>0</v>
      </c>
      <c r="U474" s="72">
        <f t="shared" si="69"/>
        <v>0</v>
      </c>
      <c r="V474" s="72">
        <f t="shared" si="70"/>
        <v>20</v>
      </c>
      <c r="W474" s="72">
        <f t="shared" si="71"/>
        <v>0</v>
      </c>
      <c r="X474" s="14" t="s">
        <v>1191</v>
      </c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24"/>
      <c r="AJ474" s="24"/>
      <c r="AK474" s="24"/>
    </row>
    <row r="475" s="2" customFormat="1" ht="14.25" spans="1:37">
      <c r="A475" s="24">
        <v>472</v>
      </c>
      <c r="B475" s="14"/>
      <c r="C475" s="749" t="s">
        <v>1220</v>
      </c>
      <c r="D475" s="749" t="s">
        <v>1221</v>
      </c>
      <c r="E475" s="14"/>
      <c r="F475" s="192"/>
      <c r="G475" s="24"/>
      <c r="H475" s="14"/>
      <c r="I475" s="13">
        <v>1.01</v>
      </c>
      <c r="J475" s="14"/>
      <c r="K475" s="14"/>
      <c r="L475" s="547">
        <v>4620</v>
      </c>
      <c r="M475" s="72">
        <v>19.5585</v>
      </c>
      <c r="N475" s="72">
        <f t="shared" si="63"/>
        <v>90360.27</v>
      </c>
      <c r="O475" s="72">
        <v>4620</v>
      </c>
      <c r="P475" s="72">
        <f t="shared" si="64"/>
        <v>19.5585</v>
      </c>
      <c r="Q475" s="72">
        <f t="shared" si="65"/>
        <v>90360.27</v>
      </c>
      <c r="R475" s="72">
        <f t="shared" si="66"/>
        <v>0</v>
      </c>
      <c r="S475" s="72">
        <f t="shared" si="67"/>
        <v>19.5585</v>
      </c>
      <c r="T475" s="72">
        <f t="shared" si="68"/>
        <v>0</v>
      </c>
      <c r="U475" s="72">
        <f t="shared" si="69"/>
        <v>0</v>
      </c>
      <c r="V475" s="72">
        <f t="shared" si="70"/>
        <v>19.5585</v>
      </c>
      <c r="W475" s="72">
        <f t="shared" si="71"/>
        <v>0</v>
      </c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24"/>
      <c r="AJ475" s="24"/>
      <c r="AK475" s="24"/>
    </row>
    <row r="476" s="2" customFormat="1" ht="14.25" spans="1:37">
      <c r="A476" s="24">
        <v>473</v>
      </c>
      <c r="B476" s="14"/>
      <c r="C476" s="749" t="s">
        <v>1222</v>
      </c>
      <c r="D476" s="749" t="s">
        <v>1223</v>
      </c>
      <c r="E476" s="14"/>
      <c r="F476" s="192"/>
      <c r="G476" s="24"/>
      <c r="H476" s="14"/>
      <c r="I476" s="13">
        <v>1.01</v>
      </c>
      <c r="J476" s="14"/>
      <c r="K476" s="14"/>
      <c r="L476" s="547">
        <v>2912</v>
      </c>
      <c r="M476" s="72">
        <v>23.5326</v>
      </c>
      <c r="N476" s="72">
        <f t="shared" si="63"/>
        <v>68526.9312</v>
      </c>
      <c r="O476" s="72">
        <v>2912</v>
      </c>
      <c r="P476" s="72">
        <f t="shared" si="64"/>
        <v>23.5326</v>
      </c>
      <c r="Q476" s="72">
        <f t="shared" si="65"/>
        <v>68526.9312</v>
      </c>
      <c r="R476" s="72">
        <f t="shared" si="66"/>
        <v>0</v>
      </c>
      <c r="S476" s="72">
        <f t="shared" si="67"/>
        <v>23.5326</v>
      </c>
      <c r="T476" s="72">
        <f t="shared" si="68"/>
        <v>0</v>
      </c>
      <c r="U476" s="72">
        <f t="shared" si="69"/>
        <v>0</v>
      </c>
      <c r="V476" s="72">
        <f t="shared" si="70"/>
        <v>23.5326</v>
      </c>
      <c r="W476" s="72">
        <f t="shared" si="71"/>
        <v>0</v>
      </c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24"/>
      <c r="AJ476" s="24"/>
      <c r="AK476" s="24"/>
    </row>
    <row r="477" s="2" customFormat="1" ht="14.25" spans="1:37">
      <c r="A477" s="24">
        <v>474</v>
      </c>
      <c r="B477" s="14"/>
      <c r="C477" s="749" t="s">
        <v>1224</v>
      </c>
      <c r="D477" s="749" t="s">
        <v>1225</v>
      </c>
      <c r="E477" s="14"/>
      <c r="F477" s="192"/>
      <c r="G477" s="24"/>
      <c r="H477" s="14"/>
      <c r="I477" s="13">
        <v>1.01</v>
      </c>
      <c r="J477" s="14"/>
      <c r="K477" s="14"/>
      <c r="L477" s="547">
        <v>480</v>
      </c>
      <c r="M477" s="72">
        <v>48.2</v>
      </c>
      <c r="N477" s="72">
        <f t="shared" si="63"/>
        <v>23136</v>
      </c>
      <c r="O477" s="72"/>
      <c r="P477" s="72">
        <f t="shared" si="64"/>
        <v>48.2</v>
      </c>
      <c r="Q477" s="72">
        <f t="shared" si="65"/>
        <v>0</v>
      </c>
      <c r="R477" s="72">
        <f t="shared" si="66"/>
        <v>0</v>
      </c>
      <c r="S477" s="72">
        <f t="shared" si="67"/>
        <v>48.2</v>
      </c>
      <c r="T477" s="72">
        <f t="shared" si="68"/>
        <v>0</v>
      </c>
      <c r="U477" s="72">
        <f t="shared" si="69"/>
        <v>-480</v>
      </c>
      <c r="V477" s="72">
        <f t="shared" si="70"/>
        <v>48.2</v>
      </c>
      <c r="W477" s="72">
        <f t="shared" si="71"/>
        <v>-23136</v>
      </c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230" t="s">
        <v>1226</v>
      </c>
      <c r="AJ477" s="24"/>
      <c r="AK477" s="24" t="s">
        <v>833</v>
      </c>
    </row>
    <row r="478" s="2" customFormat="1" ht="14.25" spans="1:37">
      <c r="A478" s="24">
        <v>475</v>
      </c>
      <c r="B478" s="14"/>
      <c r="C478" s="749" t="s">
        <v>1227</v>
      </c>
      <c r="D478" s="749" t="s">
        <v>1228</v>
      </c>
      <c r="E478" s="14"/>
      <c r="F478" s="192"/>
      <c r="G478" s="24"/>
      <c r="H478" s="14"/>
      <c r="I478" s="13">
        <v>1.01</v>
      </c>
      <c r="J478" s="14"/>
      <c r="K478" s="14"/>
      <c r="L478" s="547">
        <v>184</v>
      </c>
      <c r="M478" s="72">
        <v>48.2</v>
      </c>
      <c r="N478" s="72">
        <f t="shared" si="63"/>
        <v>8868.8</v>
      </c>
      <c r="O478" s="72">
        <v>664</v>
      </c>
      <c r="P478" s="72">
        <f t="shared" si="64"/>
        <v>48.2</v>
      </c>
      <c r="Q478" s="72">
        <f t="shared" si="65"/>
        <v>32004.8</v>
      </c>
      <c r="R478" s="72">
        <f t="shared" si="66"/>
        <v>480</v>
      </c>
      <c r="S478" s="72">
        <f t="shared" si="67"/>
        <v>48.2</v>
      </c>
      <c r="T478" s="72">
        <f t="shared" si="68"/>
        <v>23136</v>
      </c>
      <c r="U478" s="72">
        <f t="shared" si="69"/>
        <v>0</v>
      </c>
      <c r="V478" s="72">
        <f t="shared" si="70"/>
        <v>48.2</v>
      </c>
      <c r="W478" s="72">
        <f t="shared" si="71"/>
        <v>0</v>
      </c>
      <c r="X478" s="14" t="s">
        <v>1191</v>
      </c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24" t="s">
        <v>1229</v>
      </c>
      <c r="AJ478" s="24"/>
      <c r="AK478" s="24" t="s">
        <v>833</v>
      </c>
    </row>
    <row r="479" s="2" customFormat="1" ht="14.25" spans="1:37">
      <c r="A479" s="24">
        <v>476</v>
      </c>
      <c r="B479" s="14"/>
      <c r="C479" s="749" t="s">
        <v>1230</v>
      </c>
      <c r="D479" s="749" t="s">
        <v>1231</v>
      </c>
      <c r="E479" s="14"/>
      <c r="F479" s="192"/>
      <c r="G479" s="24"/>
      <c r="H479" s="14"/>
      <c r="I479" s="13">
        <v>1.01</v>
      </c>
      <c r="J479" s="14"/>
      <c r="K479" s="14"/>
      <c r="L479" s="547">
        <v>634</v>
      </c>
      <c r="M479" s="72">
        <v>48.2</v>
      </c>
      <c r="N479" s="72">
        <f t="shared" si="63"/>
        <v>30558.8</v>
      </c>
      <c r="O479" s="72">
        <v>634</v>
      </c>
      <c r="P479" s="72">
        <f t="shared" si="64"/>
        <v>48.2</v>
      </c>
      <c r="Q479" s="72">
        <f t="shared" si="65"/>
        <v>30558.8</v>
      </c>
      <c r="R479" s="72">
        <f t="shared" si="66"/>
        <v>0</v>
      </c>
      <c r="S479" s="72">
        <f t="shared" si="67"/>
        <v>48.2</v>
      </c>
      <c r="T479" s="72">
        <f t="shared" si="68"/>
        <v>0</v>
      </c>
      <c r="U479" s="72">
        <f t="shared" si="69"/>
        <v>0</v>
      </c>
      <c r="V479" s="72">
        <f t="shared" si="70"/>
        <v>48.2</v>
      </c>
      <c r="W479" s="72">
        <f t="shared" si="71"/>
        <v>0</v>
      </c>
      <c r="X479" s="14" t="s">
        <v>1191</v>
      </c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24"/>
      <c r="AJ479" s="24"/>
      <c r="AK479" s="24"/>
    </row>
    <row r="480" s="2" customFormat="1" ht="14.25" spans="1:37">
      <c r="A480" s="24">
        <v>477</v>
      </c>
      <c r="B480" s="14"/>
      <c r="C480" s="749" t="s">
        <v>1232</v>
      </c>
      <c r="D480" s="749" t="s">
        <v>1233</v>
      </c>
      <c r="E480" s="14"/>
      <c r="F480" s="192"/>
      <c r="G480" s="24"/>
      <c r="H480" s="14"/>
      <c r="I480" s="13">
        <v>1.01</v>
      </c>
      <c r="J480" s="14"/>
      <c r="K480" s="14"/>
      <c r="L480" s="547">
        <v>3000</v>
      </c>
      <c r="M480" s="72">
        <v>1.7775</v>
      </c>
      <c r="N480" s="72">
        <f t="shared" si="63"/>
        <v>5332.5</v>
      </c>
      <c r="O480" s="72">
        <v>3000</v>
      </c>
      <c r="P480" s="72">
        <f t="shared" si="64"/>
        <v>1.7775</v>
      </c>
      <c r="Q480" s="72">
        <f t="shared" si="65"/>
        <v>5332.5</v>
      </c>
      <c r="R480" s="72">
        <f t="shared" si="66"/>
        <v>0</v>
      </c>
      <c r="S480" s="72">
        <f t="shared" si="67"/>
        <v>1.7775</v>
      </c>
      <c r="T480" s="72">
        <f t="shared" si="68"/>
        <v>0</v>
      </c>
      <c r="U480" s="72">
        <f t="shared" si="69"/>
        <v>0</v>
      </c>
      <c r="V480" s="72">
        <f t="shared" si="70"/>
        <v>1.7775</v>
      </c>
      <c r="W480" s="72">
        <f t="shared" si="71"/>
        <v>0</v>
      </c>
      <c r="X480" s="14" t="s">
        <v>1191</v>
      </c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24"/>
      <c r="AJ480" s="24"/>
      <c r="AK480" s="24"/>
    </row>
    <row r="481" s="2" customFormat="1" ht="14.25" spans="1:37">
      <c r="A481" s="24">
        <v>478</v>
      </c>
      <c r="B481" s="14"/>
      <c r="C481" s="749" t="s">
        <v>1234</v>
      </c>
      <c r="D481" s="749" t="s">
        <v>1235</v>
      </c>
      <c r="E481" s="14"/>
      <c r="F481" s="192"/>
      <c r="G481" s="24"/>
      <c r="H481" s="14"/>
      <c r="I481" s="13">
        <v>1.01</v>
      </c>
      <c r="J481" s="14"/>
      <c r="K481" s="14"/>
      <c r="L481" s="547">
        <v>5200</v>
      </c>
      <c r="M481" s="72">
        <v>0.6027</v>
      </c>
      <c r="N481" s="72">
        <f t="shared" si="63"/>
        <v>3134.04</v>
      </c>
      <c r="O481" s="72">
        <v>5200</v>
      </c>
      <c r="P481" s="72">
        <f t="shared" si="64"/>
        <v>0.6027</v>
      </c>
      <c r="Q481" s="72">
        <f t="shared" si="65"/>
        <v>3134.04</v>
      </c>
      <c r="R481" s="72">
        <f t="shared" si="66"/>
        <v>0</v>
      </c>
      <c r="S481" s="72">
        <f t="shared" si="67"/>
        <v>0.6027</v>
      </c>
      <c r="T481" s="72">
        <f t="shared" si="68"/>
        <v>0</v>
      </c>
      <c r="U481" s="72">
        <f t="shared" si="69"/>
        <v>0</v>
      </c>
      <c r="V481" s="72">
        <f t="shared" si="70"/>
        <v>0.6027</v>
      </c>
      <c r="W481" s="72">
        <f t="shared" si="71"/>
        <v>0</v>
      </c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24"/>
      <c r="AJ481" s="24"/>
      <c r="AK481" s="24"/>
    </row>
    <row r="482" s="2" customFormat="1" ht="14.25" spans="1:37">
      <c r="A482" s="24">
        <v>479</v>
      </c>
      <c r="B482" s="14"/>
      <c r="C482" s="749" t="s">
        <v>1236</v>
      </c>
      <c r="D482" s="749" t="s">
        <v>1237</v>
      </c>
      <c r="E482" s="14"/>
      <c r="F482" s="192"/>
      <c r="G482" s="24"/>
      <c r="H482" s="14"/>
      <c r="I482" s="13">
        <v>1.01</v>
      </c>
      <c r="J482" s="14"/>
      <c r="K482" s="14"/>
      <c r="L482" s="547">
        <v>8</v>
      </c>
      <c r="M482" s="72">
        <v>36.4863</v>
      </c>
      <c r="N482" s="72">
        <f t="shared" si="63"/>
        <v>291.8904</v>
      </c>
      <c r="O482" s="72">
        <v>8</v>
      </c>
      <c r="P482" s="72">
        <f t="shared" si="64"/>
        <v>36.4863</v>
      </c>
      <c r="Q482" s="72">
        <f t="shared" si="65"/>
        <v>291.8904</v>
      </c>
      <c r="R482" s="72">
        <f t="shared" si="66"/>
        <v>0</v>
      </c>
      <c r="S482" s="72">
        <f t="shared" si="67"/>
        <v>36.4863</v>
      </c>
      <c r="T482" s="72">
        <f t="shared" si="68"/>
        <v>0</v>
      </c>
      <c r="U482" s="72">
        <f t="shared" si="69"/>
        <v>0</v>
      </c>
      <c r="V482" s="72">
        <f t="shared" si="70"/>
        <v>36.4863</v>
      </c>
      <c r="W482" s="72">
        <f t="shared" si="71"/>
        <v>0</v>
      </c>
      <c r="X482" s="14" t="s">
        <v>1191</v>
      </c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24"/>
      <c r="AJ482" s="24"/>
      <c r="AK482" s="24"/>
    </row>
    <row r="483" s="2" customFormat="1" ht="14.25" spans="1:37">
      <c r="A483" s="24">
        <v>480</v>
      </c>
      <c r="B483" s="14"/>
      <c r="C483" s="749" t="s">
        <v>1238</v>
      </c>
      <c r="D483" s="749" t="s">
        <v>1239</v>
      </c>
      <c r="E483" s="14"/>
      <c r="F483" s="192"/>
      <c r="G483" s="24"/>
      <c r="H483" s="14"/>
      <c r="I483" s="13">
        <v>1.01</v>
      </c>
      <c r="J483" s="14"/>
      <c r="K483" s="14"/>
      <c r="L483" s="547">
        <v>3</v>
      </c>
      <c r="M483" s="72">
        <v>95.63</v>
      </c>
      <c r="N483" s="72">
        <f t="shared" si="63"/>
        <v>286.89</v>
      </c>
      <c r="O483" s="72">
        <v>3</v>
      </c>
      <c r="P483" s="72">
        <f t="shared" si="64"/>
        <v>95.63</v>
      </c>
      <c r="Q483" s="72">
        <f t="shared" si="65"/>
        <v>286.89</v>
      </c>
      <c r="R483" s="72">
        <f t="shared" si="66"/>
        <v>0</v>
      </c>
      <c r="S483" s="72">
        <f t="shared" si="67"/>
        <v>95.63</v>
      </c>
      <c r="T483" s="72">
        <f t="shared" si="68"/>
        <v>0</v>
      </c>
      <c r="U483" s="72">
        <f t="shared" si="69"/>
        <v>0</v>
      </c>
      <c r="V483" s="72">
        <f t="shared" si="70"/>
        <v>95.63</v>
      </c>
      <c r="W483" s="72">
        <f t="shared" si="71"/>
        <v>0</v>
      </c>
      <c r="X483" s="14" t="s">
        <v>1191</v>
      </c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24"/>
      <c r="AJ483" s="24"/>
      <c r="AK483" s="24"/>
    </row>
    <row r="484" s="2" customFormat="1" ht="14.25" spans="1:37">
      <c r="A484" s="24">
        <v>481</v>
      </c>
      <c r="B484" s="14"/>
      <c r="C484" s="749" t="s">
        <v>1240</v>
      </c>
      <c r="D484" s="749" t="s">
        <v>1241</v>
      </c>
      <c r="E484" s="14"/>
      <c r="F484" s="192"/>
      <c r="G484" s="24"/>
      <c r="H484" s="14"/>
      <c r="I484" s="13">
        <v>1.01</v>
      </c>
      <c r="J484" s="14"/>
      <c r="K484" s="14"/>
      <c r="L484" s="547">
        <v>3</v>
      </c>
      <c r="M484" s="72">
        <v>10.4033</v>
      </c>
      <c r="N484" s="72">
        <f t="shared" si="63"/>
        <v>31.2099</v>
      </c>
      <c r="O484" s="72">
        <v>3</v>
      </c>
      <c r="P484" s="72">
        <f t="shared" si="64"/>
        <v>10.4033</v>
      </c>
      <c r="Q484" s="72">
        <f t="shared" si="65"/>
        <v>31.2099</v>
      </c>
      <c r="R484" s="72">
        <f t="shared" si="66"/>
        <v>0</v>
      </c>
      <c r="S484" s="72">
        <f t="shared" si="67"/>
        <v>10.4033</v>
      </c>
      <c r="T484" s="72">
        <f t="shared" si="68"/>
        <v>0</v>
      </c>
      <c r="U484" s="72">
        <f t="shared" si="69"/>
        <v>0</v>
      </c>
      <c r="V484" s="72">
        <f t="shared" si="70"/>
        <v>10.4033</v>
      </c>
      <c r="W484" s="72">
        <f t="shared" si="71"/>
        <v>0</v>
      </c>
      <c r="X484" s="14" t="s">
        <v>1191</v>
      </c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24"/>
      <c r="AJ484" s="549"/>
      <c r="AK484" s="24"/>
    </row>
    <row r="485" s="2" customFormat="1" ht="14.25" spans="1:37">
      <c r="A485" s="24">
        <v>482</v>
      </c>
      <c r="B485" s="14"/>
      <c r="C485" s="749" t="s">
        <v>1242</v>
      </c>
      <c r="D485" s="749" t="s">
        <v>1243</v>
      </c>
      <c r="E485" s="14"/>
      <c r="F485" s="192"/>
      <c r="G485" s="24"/>
      <c r="H485" s="14"/>
      <c r="I485" s="13">
        <v>1.01</v>
      </c>
      <c r="J485" s="14"/>
      <c r="K485" s="14"/>
      <c r="L485" s="547">
        <v>1</v>
      </c>
      <c r="M485" s="72">
        <v>11</v>
      </c>
      <c r="N485" s="72">
        <f t="shared" si="63"/>
        <v>11</v>
      </c>
      <c r="O485" s="72">
        <v>1</v>
      </c>
      <c r="P485" s="72">
        <f t="shared" si="64"/>
        <v>11</v>
      </c>
      <c r="Q485" s="72">
        <f t="shared" si="65"/>
        <v>11</v>
      </c>
      <c r="R485" s="72">
        <f t="shared" si="66"/>
        <v>0</v>
      </c>
      <c r="S485" s="72">
        <f t="shared" si="67"/>
        <v>11</v>
      </c>
      <c r="T485" s="72">
        <f t="shared" si="68"/>
        <v>0</v>
      </c>
      <c r="U485" s="72">
        <f t="shared" si="69"/>
        <v>0</v>
      </c>
      <c r="V485" s="72">
        <f t="shared" si="70"/>
        <v>11</v>
      </c>
      <c r="W485" s="72">
        <f t="shared" si="71"/>
        <v>0</v>
      </c>
      <c r="X485" s="14" t="s">
        <v>1191</v>
      </c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24"/>
      <c r="AJ485" s="24"/>
      <c r="AK485" s="24"/>
    </row>
    <row r="486" s="2" customFormat="1" ht="14.25" spans="1:37">
      <c r="A486" s="24">
        <v>483</v>
      </c>
      <c r="B486" s="14"/>
      <c r="C486" s="749" t="s">
        <v>1244</v>
      </c>
      <c r="D486" s="749" t="s">
        <v>1245</v>
      </c>
      <c r="E486" s="14"/>
      <c r="F486" s="192"/>
      <c r="G486" s="24"/>
      <c r="H486" s="14"/>
      <c r="I486" s="13">
        <v>1.01</v>
      </c>
      <c r="J486" s="14"/>
      <c r="K486" s="14"/>
      <c r="L486" s="547">
        <v>27</v>
      </c>
      <c r="M486" s="72">
        <v>9.9526</v>
      </c>
      <c r="N486" s="72">
        <f t="shared" si="63"/>
        <v>268.7202</v>
      </c>
      <c r="O486" s="72">
        <v>27</v>
      </c>
      <c r="P486" s="72">
        <f t="shared" si="64"/>
        <v>9.9526</v>
      </c>
      <c r="Q486" s="72">
        <f t="shared" si="65"/>
        <v>268.7202</v>
      </c>
      <c r="R486" s="72">
        <f t="shared" si="66"/>
        <v>0</v>
      </c>
      <c r="S486" s="72">
        <f t="shared" si="67"/>
        <v>9.9526</v>
      </c>
      <c r="T486" s="72">
        <f t="shared" si="68"/>
        <v>0</v>
      </c>
      <c r="U486" s="72">
        <f t="shared" si="69"/>
        <v>0</v>
      </c>
      <c r="V486" s="72">
        <f t="shared" si="70"/>
        <v>9.9526</v>
      </c>
      <c r="W486" s="72">
        <f t="shared" si="71"/>
        <v>0</v>
      </c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24"/>
      <c r="AJ486" s="24"/>
      <c r="AK486" s="24"/>
    </row>
    <row r="487" s="2" customFormat="1" ht="14.25" spans="1:37">
      <c r="A487" s="24">
        <v>484</v>
      </c>
      <c r="B487" s="14"/>
      <c r="C487" s="749" t="s">
        <v>1246</v>
      </c>
      <c r="D487" s="749" t="s">
        <v>1247</v>
      </c>
      <c r="E487" s="14"/>
      <c r="F487" s="192"/>
      <c r="G487" s="24"/>
      <c r="H487" s="14"/>
      <c r="I487" s="13">
        <v>1.01</v>
      </c>
      <c r="J487" s="14"/>
      <c r="K487" s="14"/>
      <c r="L487" s="547">
        <v>6</v>
      </c>
      <c r="M487" s="72">
        <v>19.2</v>
      </c>
      <c r="N487" s="72">
        <f t="shared" si="63"/>
        <v>115.2</v>
      </c>
      <c r="O487" s="72">
        <v>6</v>
      </c>
      <c r="P487" s="72">
        <f t="shared" si="64"/>
        <v>19.2</v>
      </c>
      <c r="Q487" s="72">
        <f t="shared" si="65"/>
        <v>115.2</v>
      </c>
      <c r="R487" s="72">
        <f t="shared" si="66"/>
        <v>0</v>
      </c>
      <c r="S487" s="72">
        <f t="shared" si="67"/>
        <v>19.2</v>
      </c>
      <c r="T487" s="72">
        <f t="shared" si="68"/>
        <v>0</v>
      </c>
      <c r="U487" s="72">
        <f t="shared" si="69"/>
        <v>0</v>
      </c>
      <c r="V487" s="72">
        <f t="shared" si="70"/>
        <v>19.2</v>
      </c>
      <c r="W487" s="72">
        <f t="shared" si="71"/>
        <v>0</v>
      </c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24"/>
      <c r="AJ487" s="24"/>
      <c r="AK487" s="24"/>
    </row>
    <row r="488" s="2" customFormat="1" ht="14.25" spans="1:37">
      <c r="A488" s="24">
        <v>485</v>
      </c>
      <c r="B488" s="14"/>
      <c r="C488" s="749" t="s">
        <v>1248</v>
      </c>
      <c r="D488" s="749" t="s">
        <v>1249</v>
      </c>
      <c r="E488" s="14"/>
      <c r="F488" s="192"/>
      <c r="G488" s="24"/>
      <c r="H488" s="14"/>
      <c r="I488" s="13">
        <v>1.01</v>
      </c>
      <c r="J488" s="14"/>
      <c r="K488" s="14"/>
      <c r="L488" s="547">
        <v>13</v>
      </c>
      <c r="M488" s="72">
        <v>6</v>
      </c>
      <c r="N488" s="72">
        <f t="shared" si="63"/>
        <v>78</v>
      </c>
      <c r="O488" s="72">
        <v>13</v>
      </c>
      <c r="P488" s="72">
        <f t="shared" si="64"/>
        <v>6</v>
      </c>
      <c r="Q488" s="72">
        <f t="shared" si="65"/>
        <v>78</v>
      </c>
      <c r="R488" s="72">
        <f t="shared" si="66"/>
        <v>0</v>
      </c>
      <c r="S488" s="72">
        <f t="shared" si="67"/>
        <v>6</v>
      </c>
      <c r="T488" s="72">
        <f t="shared" si="68"/>
        <v>0</v>
      </c>
      <c r="U488" s="72">
        <f t="shared" si="69"/>
        <v>0</v>
      </c>
      <c r="V488" s="72">
        <f t="shared" si="70"/>
        <v>6</v>
      </c>
      <c r="W488" s="72">
        <f t="shared" si="71"/>
        <v>0</v>
      </c>
      <c r="X488" s="14" t="s">
        <v>1191</v>
      </c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24"/>
      <c r="AJ488" s="24"/>
      <c r="AK488" s="24"/>
    </row>
    <row r="489" s="2" customFormat="1" ht="14.25" spans="1:37">
      <c r="A489" s="24">
        <v>486</v>
      </c>
      <c r="B489" s="14"/>
      <c r="C489" s="749" t="s">
        <v>1250</v>
      </c>
      <c r="D489" s="749" t="s">
        <v>1251</v>
      </c>
      <c r="E489" s="14"/>
      <c r="F489" s="192"/>
      <c r="G489" s="24"/>
      <c r="H489" s="14"/>
      <c r="I489" s="13">
        <v>1.01</v>
      </c>
      <c r="J489" s="14"/>
      <c r="K489" s="14"/>
      <c r="L489" s="547">
        <v>19</v>
      </c>
      <c r="M489" s="72">
        <v>2.9037</v>
      </c>
      <c r="N489" s="72">
        <f t="shared" si="63"/>
        <v>55.1703</v>
      </c>
      <c r="O489" s="72">
        <v>19</v>
      </c>
      <c r="P489" s="72">
        <f t="shared" si="64"/>
        <v>2.9037</v>
      </c>
      <c r="Q489" s="72">
        <f t="shared" si="65"/>
        <v>55.1703</v>
      </c>
      <c r="R489" s="72">
        <f t="shared" si="66"/>
        <v>0</v>
      </c>
      <c r="S489" s="72">
        <f t="shared" si="67"/>
        <v>2.9037</v>
      </c>
      <c r="T489" s="72">
        <f t="shared" si="68"/>
        <v>0</v>
      </c>
      <c r="U489" s="72">
        <f t="shared" si="69"/>
        <v>0</v>
      </c>
      <c r="V489" s="72">
        <f t="shared" si="70"/>
        <v>2.9037</v>
      </c>
      <c r="W489" s="72">
        <f t="shared" si="71"/>
        <v>0</v>
      </c>
      <c r="X489" s="14" t="s">
        <v>1191</v>
      </c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24"/>
      <c r="AJ489" s="24"/>
      <c r="AK489" s="24"/>
    </row>
    <row r="490" s="2" customFormat="1" ht="14.25" spans="1:37">
      <c r="A490" s="24">
        <v>487</v>
      </c>
      <c r="B490" s="14"/>
      <c r="C490" s="749" t="s">
        <v>1252</v>
      </c>
      <c r="D490" s="749" t="s">
        <v>1253</v>
      </c>
      <c r="E490" s="14"/>
      <c r="F490" s="192"/>
      <c r="G490" s="24"/>
      <c r="H490" s="14"/>
      <c r="I490" s="13">
        <v>1.01</v>
      </c>
      <c r="J490" s="14"/>
      <c r="K490" s="14"/>
      <c r="L490" s="547">
        <v>3</v>
      </c>
      <c r="M490" s="72">
        <v>38</v>
      </c>
      <c r="N490" s="72">
        <f t="shared" si="63"/>
        <v>114</v>
      </c>
      <c r="O490" s="72">
        <v>3</v>
      </c>
      <c r="P490" s="72">
        <f t="shared" si="64"/>
        <v>38</v>
      </c>
      <c r="Q490" s="72">
        <f t="shared" si="65"/>
        <v>114</v>
      </c>
      <c r="R490" s="72">
        <f t="shared" si="66"/>
        <v>0</v>
      </c>
      <c r="S490" s="72">
        <f t="shared" si="67"/>
        <v>38</v>
      </c>
      <c r="T490" s="72">
        <f t="shared" si="68"/>
        <v>0</v>
      </c>
      <c r="U490" s="72">
        <f t="shared" si="69"/>
        <v>0</v>
      </c>
      <c r="V490" s="72">
        <f t="shared" si="70"/>
        <v>38</v>
      </c>
      <c r="W490" s="72">
        <f t="shared" si="71"/>
        <v>0</v>
      </c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24"/>
      <c r="AJ490" s="24"/>
      <c r="AK490" s="24"/>
    </row>
    <row r="491" s="2" customFormat="1" ht="14.25" spans="1:37">
      <c r="A491" s="24">
        <v>488</v>
      </c>
      <c r="B491" s="14"/>
      <c r="C491" s="749" t="s">
        <v>1254</v>
      </c>
      <c r="D491" s="749" t="s">
        <v>1255</v>
      </c>
      <c r="E491" s="14"/>
      <c r="F491" s="192"/>
      <c r="G491" s="24"/>
      <c r="H491" s="14"/>
      <c r="I491" s="13">
        <v>1.01</v>
      </c>
      <c r="J491" s="14"/>
      <c r="K491" s="14"/>
      <c r="L491" s="547">
        <v>7</v>
      </c>
      <c r="M491" s="72">
        <v>17</v>
      </c>
      <c r="N491" s="72">
        <f t="shared" si="63"/>
        <v>119</v>
      </c>
      <c r="O491" s="72">
        <v>7</v>
      </c>
      <c r="P491" s="72">
        <f t="shared" si="64"/>
        <v>17</v>
      </c>
      <c r="Q491" s="72">
        <f t="shared" si="65"/>
        <v>119</v>
      </c>
      <c r="R491" s="72">
        <f t="shared" si="66"/>
        <v>0</v>
      </c>
      <c r="S491" s="72">
        <f t="shared" si="67"/>
        <v>17</v>
      </c>
      <c r="T491" s="72">
        <f t="shared" si="68"/>
        <v>0</v>
      </c>
      <c r="U491" s="72">
        <f t="shared" si="69"/>
        <v>0</v>
      </c>
      <c r="V491" s="72">
        <f t="shared" si="70"/>
        <v>17</v>
      </c>
      <c r="W491" s="72">
        <f t="shared" si="71"/>
        <v>0</v>
      </c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24"/>
      <c r="AJ491" s="24"/>
      <c r="AK491" s="24"/>
    </row>
    <row r="492" s="2" customFormat="1" ht="14.25" spans="1:37">
      <c r="A492" s="24">
        <v>489</v>
      </c>
      <c r="B492" s="14"/>
      <c r="C492" s="749" t="s">
        <v>1256</v>
      </c>
      <c r="D492" s="749" t="s">
        <v>1257</v>
      </c>
      <c r="E492" s="14"/>
      <c r="F492" s="192"/>
      <c r="G492" s="24"/>
      <c r="H492" s="14"/>
      <c r="I492" s="13">
        <v>1.01</v>
      </c>
      <c r="J492" s="14"/>
      <c r="K492" s="14"/>
      <c r="L492" s="547">
        <v>4</v>
      </c>
      <c r="M492" s="72">
        <v>19</v>
      </c>
      <c r="N492" s="72">
        <f t="shared" si="63"/>
        <v>76</v>
      </c>
      <c r="O492" s="72">
        <v>4</v>
      </c>
      <c r="P492" s="72">
        <f t="shared" si="64"/>
        <v>19</v>
      </c>
      <c r="Q492" s="72">
        <f t="shared" si="65"/>
        <v>76</v>
      </c>
      <c r="R492" s="72">
        <f t="shared" si="66"/>
        <v>0</v>
      </c>
      <c r="S492" s="72">
        <f t="shared" si="67"/>
        <v>19</v>
      </c>
      <c r="T492" s="72">
        <f t="shared" si="68"/>
        <v>0</v>
      </c>
      <c r="U492" s="72">
        <f t="shared" si="69"/>
        <v>0</v>
      </c>
      <c r="V492" s="72">
        <f t="shared" si="70"/>
        <v>19</v>
      </c>
      <c r="W492" s="72">
        <f t="shared" si="71"/>
        <v>0</v>
      </c>
      <c r="X492" s="14" t="s">
        <v>1191</v>
      </c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24"/>
      <c r="AJ492" s="549"/>
      <c r="AK492" s="24"/>
    </row>
    <row r="493" s="2" customFormat="1" ht="14.25" spans="1:37">
      <c r="A493" s="24">
        <v>490</v>
      </c>
      <c r="B493" s="14"/>
      <c r="C493" s="749" t="s">
        <v>1258</v>
      </c>
      <c r="D493" s="749" t="s">
        <v>1259</v>
      </c>
      <c r="E493" s="14"/>
      <c r="F493" s="192"/>
      <c r="G493" s="24"/>
      <c r="H493" s="14"/>
      <c r="I493" s="13">
        <v>1.01</v>
      </c>
      <c r="J493" s="14"/>
      <c r="K493" s="14"/>
      <c r="L493" s="547">
        <v>9</v>
      </c>
      <c r="M493" s="72">
        <v>19</v>
      </c>
      <c r="N493" s="72">
        <f t="shared" si="63"/>
        <v>171</v>
      </c>
      <c r="O493" s="72">
        <v>9</v>
      </c>
      <c r="P493" s="72">
        <f t="shared" si="64"/>
        <v>19</v>
      </c>
      <c r="Q493" s="72">
        <f t="shared" si="65"/>
        <v>171</v>
      </c>
      <c r="R493" s="72">
        <f t="shared" si="66"/>
        <v>0</v>
      </c>
      <c r="S493" s="72">
        <f t="shared" si="67"/>
        <v>19</v>
      </c>
      <c r="T493" s="72">
        <f t="shared" si="68"/>
        <v>0</v>
      </c>
      <c r="U493" s="72">
        <f t="shared" si="69"/>
        <v>0</v>
      </c>
      <c r="V493" s="72">
        <f t="shared" si="70"/>
        <v>19</v>
      </c>
      <c r="W493" s="72">
        <f t="shared" si="71"/>
        <v>0</v>
      </c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24"/>
      <c r="AJ493" s="24"/>
      <c r="AK493" s="24"/>
    </row>
    <row r="494" s="2" customFormat="1" ht="14.25" spans="1:37">
      <c r="A494" s="24">
        <v>491</v>
      </c>
      <c r="B494" s="14"/>
      <c r="C494" s="749" t="s">
        <v>1260</v>
      </c>
      <c r="D494" s="749" t="s">
        <v>1261</v>
      </c>
      <c r="E494" s="14"/>
      <c r="F494" s="192"/>
      <c r="G494" s="24"/>
      <c r="H494" s="14"/>
      <c r="I494" s="13">
        <v>1.01</v>
      </c>
      <c r="J494" s="14"/>
      <c r="K494" s="14"/>
      <c r="L494" s="547">
        <v>13</v>
      </c>
      <c r="M494" s="72">
        <v>4.5</v>
      </c>
      <c r="N494" s="72">
        <f t="shared" si="63"/>
        <v>58.5</v>
      </c>
      <c r="O494" s="72">
        <v>13</v>
      </c>
      <c r="P494" s="72">
        <f t="shared" si="64"/>
        <v>4.5</v>
      </c>
      <c r="Q494" s="72">
        <f t="shared" si="65"/>
        <v>58.5</v>
      </c>
      <c r="R494" s="72">
        <f t="shared" si="66"/>
        <v>0</v>
      </c>
      <c r="S494" s="72">
        <f t="shared" si="67"/>
        <v>4.5</v>
      </c>
      <c r="T494" s="72">
        <f t="shared" si="68"/>
        <v>0</v>
      </c>
      <c r="U494" s="72">
        <f t="shared" si="69"/>
        <v>0</v>
      </c>
      <c r="V494" s="72">
        <f t="shared" si="70"/>
        <v>4.5</v>
      </c>
      <c r="W494" s="72">
        <f t="shared" si="71"/>
        <v>0</v>
      </c>
      <c r="X494" s="14" t="s">
        <v>1191</v>
      </c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24"/>
      <c r="AJ494" s="24"/>
      <c r="AK494" s="24"/>
    </row>
    <row r="495" s="2" customFormat="1" ht="14.25" spans="1:37">
      <c r="A495" s="24">
        <v>492</v>
      </c>
      <c r="B495" s="14"/>
      <c r="C495" s="749" t="s">
        <v>1262</v>
      </c>
      <c r="D495" s="749" t="s">
        <v>1263</v>
      </c>
      <c r="E495" s="14"/>
      <c r="F495" s="192"/>
      <c r="G495" s="24"/>
      <c r="H495" s="14"/>
      <c r="I495" s="13">
        <v>1.01</v>
      </c>
      <c r="J495" s="14"/>
      <c r="K495" s="14"/>
      <c r="L495" s="547">
        <v>67</v>
      </c>
      <c r="M495" s="72">
        <v>9.1782</v>
      </c>
      <c r="N495" s="72">
        <f t="shared" si="63"/>
        <v>614.9394</v>
      </c>
      <c r="O495" s="72">
        <v>67</v>
      </c>
      <c r="P495" s="72">
        <f t="shared" si="64"/>
        <v>9.1782</v>
      </c>
      <c r="Q495" s="72">
        <f t="shared" si="65"/>
        <v>614.9394</v>
      </c>
      <c r="R495" s="72">
        <f t="shared" si="66"/>
        <v>0</v>
      </c>
      <c r="S495" s="72">
        <f t="shared" si="67"/>
        <v>9.1782</v>
      </c>
      <c r="T495" s="72">
        <f t="shared" si="68"/>
        <v>0</v>
      </c>
      <c r="U495" s="72">
        <f t="shared" si="69"/>
        <v>0</v>
      </c>
      <c r="V495" s="72">
        <f t="shared" si="70"/>
        <v>9.1782</v>
      </c>
      <c r="W495" s="72">
        <f t="shared" si="71"/>
        <v>0</v>
      </c>
      <c r="X495" s="14" t="s">
        <v>1191</v>
      </c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24"/>
      <c r="AJ495" s="24"/>
      <c r="AK495" s="24"/>
    </row>
    <row r="496" s="2" customFormat="1" ht="14.25" spans="1:37">
      <c r="A496" s="24">
        <v>493</v>
      </c>
      <c r="B496" s="14"/>
      <c r="C496" s="749" t="s">
        <v>1264</v>
      </c>
      <c r="D496" s="749" t="s">
        <v>1265</v>
      </c>
      <c r="E496" s="14"/>
      <c r="F496" s="192"/>
      <c r="G496" s="24"/>
      <c r="H496" s="14"/>
      <c r="I496" s="13">
        <v>1.01</v>
      </c>
      <c r="J496" s="14"/>
      <c r="K496" s="14"/>
      <c r="L496" s="547">
        <v>3</v>
      </c>
      <c r="M496" s="72">
        <v>18</v>
      </c>
      <c r="N496" s="72">
        <f t="shared" si="63"/>
        <v>54</v>
      </c>
      <c r="O496" s="72">
        <v>3</v>
      </c>
      <c r="P496" s="72">
        <f t="shared" si="64"/>
        <v>18</v>
      </c>
      <c r="Q496" s="72">
        <f t="shared" si="65"/>
        <v>54</v>
      </c>
      <c r="R496" s="72">
        <f t="shared" si="66"/>
        <v>0</v>
      </c>
      <c r="S496" s="72">
        <f t="shared" si="67"/>
        <v>18</v>
      </c>
      <c r="T496" s="72">
        <f t="shared" si="68"/>
        <v>0</v>
      </c>
      <c r="U496" s="72">
        <f t="shared" si="69"/>
        <v>0</v>
      </c>
      <c r="V496" s="72">
        <f t="shared" si="70"/>
        <v>18</v>
      </c>
      <c r="W496" s="72">
        <f t="shared" si="71"/>
        <v>0</v>
      </c>
      <c r="X496" s="14" t="s">
        <v>1191</v>
      </c>
      <c r="Y496" s="14"/>
      <c r="Z496" s="14"/>
      <c r="AA496" s="14"/>
      <c r="AB496" s="14"/>
      <c r="AC496" s="14"/>
      <c r="AD496" s="14"/>
      <c r="AE496" s="14"/>
      <c r="AF496" s="14"/>
      <c r="AG496" s="14"/>
      <c r="AH496" s="305"/>
      <c r="AI496" s="24"/>
      <c r="AJ496" s="24"/>
      <c r="AK496" s="24"/>
    </row>
    <row r="497" s="2" customFormat="1" ht="14.25" spans="1:37">
      <c r="A497" s="24">
        <v>494</v>
      </c>
      <c r="B497" s="14"/>
      <c r="C497" s="749" t="s">
        <v>1266</v>
      </c>
      <c r="D497" s="749" t="s">
        <v>1267</v>
      </c>
      <c r="E497" s="14"/>
      <c r="F497" s="192"/>
      <c r="G497" s="24"/>
      <c r="H497" s="14"/>
      <c r="I497" s="13">
        <v>1.01</v>
      </c>
      <c r="J497" s="14"/>
      <c r="K497" s="14"/>
      <c r="L497" s="547">
        <v>8</v>
      </c>
      <c r="M497" s="72">
        <v>4.7413</v>
      </c>
      <c r="N497" s="72">
        <f t="shared" si="63"/>
        <v>37.9304</v>
      </c>
      <c r="O497" s="72">
        <v>8</v>
      </c>
      <c r="P497" s="72">
        <f t="shared" si="64"/>
        <v>4.7413</v>
      </c>
      <c r="Q497" s="72">
        <f t="shared" si="65"/>
        <v>37.9304</v>
      </c>
      <c r="R497" s="72">
        <f t="shared" si="66"/>
        <v>0</v>
      </c>
      <c r="S497" s="72">
        <f t="shared" si="67"/>
        <v>4.7413</v>
      </c>
      <c r="T497" s="72">
        <f t="shared" si="68"/>
        <v>0</v>
      </c>
      <c r="U497" s="72">
        <f t="shared" si="69"/>
        <v>0</v>
      </c>
      <c r="V497" s="72">
        <f t="shared" si="70"/>
        <v>4.7413</v>
      </c>
      <c r="W497" s="72">
        <f t="shared" si="71"/>
        <v>0</v>
      </c>
      <c r="X497" s="14" t="s">
        <v>1191</v>
      </c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24"/>
      <c r="AJ497" s="24"/>
      <c r="AK497" s="24"/>
    </row>
    <row r="498" s="2" customFormat="1" ht="14.25" spans="1:37">
      <c r="A498" s="24">
        <v>495</v>
      </c>
      <c r="B498" s="14"/>
      <c r="C498" s="749" t="s">
        <v>1268</v>
      </c>
      <c r="D498" s="749" t="s">
        <v>1269</v>
      </c>
      <c r="E498" s="14"/>
      <c r="F498" s="192"/>
      <c r="G498" s="24"/>
      <c r="H498" s="14"/>
      <c r="I498" s="13">
        <v>1.01</v>
      </c>
      <c r="J498" s="14"/>
      <c r="K498" s="14"/>
      <c r="L498" s="547">
        <v>1</v>
      </c>
      <c r="M498" s="72">
        <v>13.98</v>
      </c>
      <c r="N498" s="72">
        <f t="shared" si="63"/>
        <v>13.98</v>
      </c>
      <c r="O498" s="72">
        <v>1</v>
      </c>
      <c r="P498" s="72">
        <f t="shared" si="64"/>
        <v>13.98</v>
      </c>
      <c r="Q498" s="72">
        <f t="shared" si="65"/>
        <v>13.98</v>
      </c>
      <c r="R498" s="72">
        <f t="shared" si="66"/>
        <v>0</v>
      </c>
      <c r="S498" s="72">
        <f t="shared" si="67"/>
        <v>13.98</v>
      </c>
      <c r="T498" s="72">
        <f t="shared" si="68"/>
        <v>0</v>
      </c>
      <c r="U498" s="72">
        <f t="shared" si="69"/>
        <v>0</v>
      </c>
      <c r="V498" s="72">
        <f t="shared" si="70"/>
        <v>13.98</v>
      </c>
      <c r="W498" s="72">
        <f t="shared" si="71"/>
        <v>0</v>
      </c>
      <c r="X498" s="14" t="s">
        <v>1191</v>
      </c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24"/>
      <c r="AJ498" s="24"/>
      <c r="AK498" s="24"/>
    </row>
    <row r="499" s="2" customFormat="1" ht="14.25" spans="1:37">
      <c r="A499" s="24">
        <v>496</v>
      </c>
      <c r="B499" s="14"/>
      <c r="C499" s="749" t="s">
        <v>1270</v>
      </c>
      <c r="D499" s="749" t="s">
        <v>1271</v>
      </c>
      <c r="E499" s="14"/>
      <c r="F499" s="192"/>
      <c r="G499" s="24"/>
      <c r="H499" s="14"/>
      <c r="I499" s="13">
        <v>1.01</v>
      </c>
      <c r="J499" s="14"/>
      <c r="K499" s="14"/>
      <c r="L499" s="547">
        <v>1</v>
      </c>
      <c r="M499" s="72">
        <v>5</v>
      </c>
      <c r="N499" s="72">
        <f t="shared" si="63"/>
        <v>5</v>
      </c>
      <c r="O499" s="72">
        <v>1</v>
      </c>
      <c r="P499" s="72">
        <f t="shared" si="64"/>
        <v>5</v>
      </c>
      <c r="Q499" s="72">
        <f t="shared" si="65"/>
        <v>5</v>
      </c>
      <c r="R499" s="72">
        <f t="shared" si="66"/>
        <v>0</v>
      </c>
      <c r="S499" s="72">
        <f t="shared" si="67"/>
        <v>5</v>
      </c>
      <c r="T499" s="72">
        <f t="shared" si="68"/>
        <v>0</v>
      </c>
      <c r="U499" s="72">
        <f t="shared" si="69"/>
        <v>0</v>
      </c>
      <c r="V499" s="72">
        <f t="shared" si="70"/>
        <v>5</v>
      </c>
      <c r="W499" s="72">
        <f t="shared" si="71"/>
        <v>0</v>
      </c>
      <c r="X499" s="14" t="s">
        <v>1191</v>
      </c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24"/>
      <c r="AJ499" s="24"/>
      <c r="AK499" s="24"/>
    </row>
    <row r="500" s="2" customFormat="1" ht="14.25" spans="1:37">
      <c r="A500" s="24">
        <v>497</v>
      </c>
      <c r="B500" s="14"/>
      <c r="C500" s="749" t="s">
        <v>1272</v>
      </c>
      <c r="D500" s="749" t="s">
        <v>1273</v>
      </c>
      <c r="E500" s="14"/>
      <c r="F500" s="192"/>
      <c r="G500" s="24"/>
      <c r="H500" s="14"/>
      <c r="I500" s="13">
        <v>1.01</v>
      </c>
      <c r="J500" s="14"/>
      <c r="K500" s="14"/>
      <c r="L500" s="547">
        <v>1</v>
      </c>
      <c r="M500" s="72">
        <v>6</v>
      </c>
      <c r="N500" s="72">
        <f t="shared" si="63"/>
        <v>6</v>
      </c>
      <c r="O500" s="72">
        <v>1</v>
      </c>
      <c r="P500" s="72">
        <f t="shared" si="64"/>
        <v>6</v>
      </c>
      <c r="Q500" s="72">
        <f t="shared" si="65"/>
        <v>6</v>
      </c>
      <c r="R500" s="72">
        <f t="shared" si="66"/>
        <v>0</v>
      </c>
      <c r="S500" s="72">
        <f t="shared" si="67"/>
        <v>6</v>
      </c>
      <c r="T500" s="72">
        <f t="shared" si="68"/>
        <v>0</v>
      </c>
      <c r="U500" s="72">
        <f t="shared" si="69"/>
        <v>0</v>
      </c>
      <c r="V500" s="72">
        <f t="shared" si="70"/>
        <v>6</v>
      </c>
      <c r="W500" s="72">
        <f t="shared" si="71"/>
        <v>0</v>
      </c>
      <c r="X500" s="14" t="s">
        <v>1191</v>
      </c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24"/>
      <c r="AJ500" s="24"/>
      <c r="AK500" s="24"/>
    </row>
    <row r="501" s="2" customFormat="1" ht="14.25" spans="1:37">
      <c r="A501" s="24">
        <v>498</v>
      </c>
      <c r="B501" s="14"/>
      <c r="C501" s="749" t="s">
        <v>1274</v>
      </c>
      <c r="D501" s="749" t="s">
        <v>1275</v>
      </c>
      <c r="E501" s="14"/>
      <c r="F501" s="192"/>
      <c r="G501" s="24"/>
      <c r="H501" s="14"/>
      <c r="I501" s="13">
        <v>1.01</v>
      </c>
      <c r="J501" s="14"/>
      <c r="K501" s="14"/>
      <c r="L501" s="547">
        <v>13</v>
      </c>
      <c r="M501" s="72">
        <v>4.5</v>
      </c>
      <c r="N501" s="72">
        <f t="shared" si="63"/>
        <v>58.5</v>
      </c>
      <c r="O501" s="72">
        <v>13</v>
      </c>
      <c r="P501" s="72">
        <f t="shared" si="64"/>
        <v>4.5</v>
      </c>
      <c r="Q501" s="72">
        <f t="shared" si="65"/>
        <v>58.5</v>
      </c>
      <c r="R501" s="72">
        <f t="shared" si="66"/>
        <v>0</v>
      </c>
      <c r="S501" s="72">
        <f t="shared" si="67"/>
        <v>4.5</v>
      </c>
      <c r="T501" s="72">
        <f t="shared" si="68"/>
        <v>0</v>
      </c>
      <c r="U501" s="72">
        <f t="shared" si="69"/>
        <v>0</v>
      </c>
      <c r="V501" s="72">
        <f t="shared" si="70"/>
        <v>4.5</v>
      </c>
      <c r="W501" s="72">
        <f t="shared" si="71"/>
        <v>0</v>
      </c>
      <c r="X501" s="14" t="s">
        <v>1191</v>
      </c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24"/>
      <c r="AJ501" s="24"/>
      <c r="AK501" s="24"/>
    </row>
    <row r="502" s="2" customFormat="1" ht="14.25" spans="1:37">
      <c r="A502" s="24">
        <v>499</v>
      </c>
      <c r="B502" s="14"/>
      <c r="C502" s="749" t="s">
        <v>1276</v>
      </c>
      <c r="D502" s="749" t="s">
        <v>1277</v>
      </c>
      <c r="E502" s="14"/>
      <c r="F502" s="192"/>
      <c r="G502" s="24"/>
      <c r="H502" s="14"/>
      <c r="I502" s="13">
        <v>1.01</v>
      </c>
      <c r="J502" s="14"/>
      <c r="K502" s="14"/>
      <c r="L502" s="547">
        <v>5</v>
      </c>
      <c r="M502" s="72">
        <v>7.5</v>
      </c>
      <c r="N502" s="72">
        <f t="shared" si="63"/>
        <v>37.5</v>
      </c>
      <c r="O502" s="72">
        <v>5</v>
      </c>
      <c r="P502" s="72">
        <f t="shared" si="64"/>
        <v>7.5</v>
      </c>
      <c r="Q502" s="72">
        <f t="shared" si="65"/>
        <v>37.5</v>
      </c>
      <c r="R502" s="72">
        <f t="shared" si="66"/>
        <v>0</v>
      </c>
      <c r="S502" s="72">
        <f t="shared" si="67"/>
        <v>7.5</v>
      </c>
      <c r="T502" s="72">
        <f t="shared" si="68"/>
        <v>0</v>
      </c>
      <c r="U502" s="72">
        <f t="shared" si="69"/>
        <v>0</v>
      </c>
      <c r="V502" s="72">
        <f t="shared" si="70"/>
        <v>7.5</v>
      </c>
      <c r="W502" s="72">
        <f t="shared" si="71"/>
        <v>0</v>
      </c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24"/>
      <c r="AJ502" s="24"/>
      <c r="AK502" s="24"/>
    </row>
    <row r="503" s="2" customFormat="1" ht="14.25" spans="1:37">
      <c r="A503" s="24">
        <v>500</v>
      </c>
      <c r="B503" s="14"/>
      <c r="C503" s="749" t="s">
        <v>1278</v>
      </c>
      <c r="D503" s="749" t="s">
        <v>1279</v>
      </c>
      <c r="E503" s="14"/>
      <c r="F503" s="192"/>
      <c r="G503" s="24"/>
      <c r="H503" s="14"/>
      <c r="I503" s="13">
        <v>1.01</v>
      </c>
      <c r="J503" s="14"/>
      <c r="K503" s="14"/>
      <c r="L503" s="547">
        <v>5</v>
      </c>
      <c r="M503" s="72">
        <v>9</v>
      </c>
      <c r="N503" s="72">
        <f t="shared" si="63"/>
        <v>45</v>
      </c>
      <c r="O503" s="72">
        <v>5</v>
      </c>
      <c r="P503" s="72">
        <f t="shared" si="64"/>
        <v>9</v>
      </c>
      <c r="Q503" s="72">
        <f t="shared" si="65"/>
        <v>45</v>
      </c>
      <c r="R503" s="72">
        <f t="shared" si="66"/>
        <v>0</v>
      </c>
      <c r="S503" s="72">
        <f t="shared" si="67"/>
        <v>9</v>
      </c>
      <c r="T503" s="72">
        <f t="shared" si="68"/>
        <v>0</v>
      </c>
      <c r="U503" s="72">
        <f t="shared" si="69"/>
        <v>0</v>
      </c>
      <c r="V503" s="72">
        <f t="shared" si="70"/>
        <v>9</v>
      </c>
      <c r="W503" s="72">
        <f t="shared" si="71"/>
        <v>0</v>
      </c>
      <c r="X503" s="14" t="s">
        <v>1191</v>
      </c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24"/>
      <c r="AJ503" s="24"/>
      <c r="AK503" s="24"/>
    </row>
    <row r="504" s="2" customFormat="1" ht="14.25" spans="1:37">
      <c r="A504" s="24">
        <v>501</v>
      </c>
      <c r="B504" s="14"/>
      <c r="C504" s="749" t="s">
        <v>1280</v>
      </c>
      <c r="D504" s="749" t="s">
        <v>1281</v>
      </c>
      <c r="E504" s="14"/>
      <c r="F504" s="192"/>
      <c r="G504" s="24"/>
      <c r="H504" s="14"/>
      <c r="I504" s="13">
        <v>1.01</v>
      </c>
      <c r="J504" s="14"/>
      <c r="K504" s="14"/>
      <c r="L504" s="547">
        <v>4</v>
      </c>
      <c r="M504" s="72">
        <v>19</v>
      </c>
      <c r="N504" s="72">
        <f t="shared" si="63"/>
        <v>76</v>
      </c>
      <c r="O504" s="72">
        <v>4</v>
      </c>
      <c r="P504" s="72">
        <f t="shared" si="64"/>
        <v>19</v>
      </c>
      <c r="Q504" s="72">
        <f t="shared" si="65"/>
        <v>76</v>
      </c>
      <c r="R504" s="72">
        <f t="shared" si="66"/>
        <v>0</v>
      </c>
      <c r="S504" s="72">
        <f t="shared" si="67"/>
        <v>19</v>
      </c>
      <c r="T504" s="72">
        <f t="shared" si="68"/>
        <v>0</v>
      </c>
      <c r="U504" s="72">
        <f t="shared" si="69"/>
        <v>0</v>
      </c>
      <c r="V504" s="72">
        <f t="shared" si="70"/>
        <v>19</v>
      </c>
      <c r="W504" s="72">
        <f t="shared" si="71"/>
        <v>0</v>
      </c>
      <c r="X504" s="14" t="s">
        <v>1191</v>
      </c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24"/>
      <c r="AJ504" s="24"/>
      <c r="AK504" s="24"/>
    </row>
    <row r="505" s="2" customFormat="1" ht="14.25" spans="1:37">
      <c r="A505" s="24">
        <v>502</v>
      </c>
      <c r="B505" s="14"/>
      <c r="C505" s="749" t="s">
        <v>1282</v>
      </c>
      <c r="D505" s="749" t="s">
        <v>1283</v>
      </c>
      <c r="E505" s="14"/>
      <c r="F505" s="192"/>
      <c r="G505" s="24"/>
      <c r="H505" s="14"/>
      <c r="I505" s="13">
        <v>1.01</v>
      </c>
      <c r="J505" s="14"/>
      <c r="K505" s="14"/>
      <c r="L505" s="547">
        <v>23</v>
      </c>
      <c r="M505" s="72">
        <v>18</v>
      </c>
      <c r="N505" s="72">
        <f t="shared" si="63"/>
        <v>414</v>
      </c>
      <c r="O505" s="72">
        <v>23</v>
      </c>
      <c r="P505" s="72">
        <f t="shared" si="64"/>
        <v>18</v>
      </c>
      <c r="Q505" s="72">
        <f t="shared" si="65"/>
        <v>414</v>
      </c>
      <c r="R505" s="72">
        <f t="shared" si="66"/>
        <v>0</v>
      </c>
      <c r="S505" s="72">
        <f t="shared" si="67"/>
        <v>18</v>
      </c>
      <c r="T505" s="72">
        <f t="shared" si="68"/>
        <v>0</v>
      </c>
      <c r="U505" s="72">
        <f t="shared" si="69"/>
        <v>0</v>
      </c>
      <c r="V505" s="72">
        <f t="shared" si="70"/>
        <v>18</v>
      </c>
      <c r="W505" s="72">
        <f t="shared" si="71"/>
        <v>0</v>
      </c>
      <c r="X505" s="14" t="s">
        <v>1191</v>
      </c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24"/>
      <c r="AJ505" s="24"/>
      <c r="AK505" s="24"/>
    </row>
    <row r="506" s="2" customFormat="1" ht="14.25" spans="1:37">
      <c r="A506" s="24">
        <v>503</v>
      </c>
      <c r="B506" s="14"/>
      <c r="C506" s="749" t="s">
        <v>1284</v>
      </c>
      <c r="D506" s="749" t="s">
        <v>1285</v>
      </c>
      <c r="E506" s="14"/>
      <c r="F506" s="192"/>
      <c r="G506" s="24"/>
      <c r="H506" s="14"/>
      <c r="I506" s="13">
        <v>1.01</v>
      </c>
      <c r="J506" s="14"/>
      <c r="K506" s="14"/>
      <c r="L506" s="547">
        <v>14</v>
      </c>
      <c r="M506" s="72">
        <v>4.5</v>
      </c>
      <c r="N506" s="72">
        <f t="shared" si="63"/>
        <v>63</v>
      </c>
      <c r="O506" s="72">
        <v>14</v>
      </c>
      <c r="P506" s="72">
        <f t="shared" si="64"/>
        <v>4.5</v>
      </c>
      <c r="Q506" s="72">
        <f t="shared" si="65"/>
        <v>63</v>
      </c>
      <c r="R506" s="72">
        <f t="shared" si="66"/>
        <v>0</v>
      </c>
      <c r="S506" s="72">
        <f t="shared" si="67"/>
        <v>4.5</v>
      </c>
      <c r="T506" s="72">
        <f t="shared" si="68"/>
        <v>0</v>
      </c>
      <c r="U506" s="72">
        <f t="shared" si="69"/>
        <v>0</v>
      </c>
      <c r="V506" s="72">
        <f t="shared" si="70"/>
        <v>4.5</v>
      </c>
      <c r="W506" s="72">
        <f t="shared" si="71"/>
        <v>0</v>
      </c>
      <c r="X506" s="14" t="s">
        <v>1191</v>
      </c>
      <c r="Y506" s="14"/>
      <c r="Z506" s="14"/>
      <c r="AA506" s="14"/>
      <c r="AB506" s="14"/>
      <c r="AC506" s="14"/>
      <c r="AD506" s="14"/>
      <c r="AE506" s="14"/>
      <c r="AF506" s="14"/>
      <c r="AG506" s="14"/>
      <c r="AH506" s="305"/>
      <c r="AI506" s="24"/>
      <c r="AJ506" s="24"/>
      <c r="AK506" s="24"/>
    </row>
    <row r="507" s="2" customFormat="1" ht="14.25" spans="1:37">
      <c r="A507" s="24">
        <v>504</v>
      </c>
      <c r="B507" s="14"/>
      <c r="C507" s="749" t="s">
        <v>1286</v>
      </c>
      <c r="D507" s="749" t="s">
        <v>1287</v>
      </c>
      <c r="E507" s="14"/>
      <c r="F507" s="192"/>
      <c r="G507" s="24"/>
      <c r="H507" s="14"/>
      <c r="I507" s="13">
        <v>1.01</v>
      </c>
      <c r="J507" s="14"/>
      <c r="K507" s="14"/>
      <c r="L507" s="547">
        <v>8</v>
      </c>
      <c r="M507" s="72">
        <v>24</v>
      </c>
      <c r="N507" s="72">
        <f t="shared" si="63"/>
        <v>192</v>
      </c>
      <c r="O507" s="72">
        <v>8</v>
      </c>
      <c r="P507" s="72">
        <f t="shared" si="64"/>
        <v>24</v>
      </c>
      <c r="Q507" s="72">
        <f t="shared" si="65"/>
        <v>192</v>
      </c>
      <c r="R507" s="72">
        <f t="shared" si="66"/>
        <v>0</v>
      </c>
      <c r="S507" s="72">
        <f t="shared" si="67"/>
        <v>24</v>
      </c>
      <c r="T507" s="72">
        <f t="shared" si="68"/>
        <v>0</v>
      </c>
      <c r="U507" s="72">
        <f t="shared" si="69"/>
        <v>0</v>
      </c>
      <c r="V507" s="72">
        <f t="shared" si="70"/>
        <v>24</v>
      </c>
      <c r="W507" s="72">
        <f t="shared" si="71"/>
        <v>0</v>
      </c>
      <c r="X507" s="14" t="s">
        <v>1191</v>
      </c>
      <c r="Y507" s="14"/>
      <c r="Z507" s="14"/>
      <c r="AA507" s="14"/>
      <c r="AB507" s="14"/>
      <c r="AC507" s="14"/>
      <c r="AD507" s="14"/>
      <c r="AE507" s="14"/>
      <c r="AF507" s="14"/>
      <c r="AG507" s="14"/>
      <c r="AH507" s="305"/>
      <c r="AI507" s="24"/>
      <c r="AJ507" s="24"/>
      <c r="AK507" s="24"/>
    </row>
    <row r="508" s="2" customFormat="1" ht="14.25" spans="1:37">
      <c r="A508" s="24">
        <v>505</v>
      </c>
      <c r="B508" s="14"/>
      <c r="C508" s="749" t="s">
        <v>1288</v>
      </c>
      <c r="D508" s="749" t="s">
        <v>1289</v>
      </c>
      <c r="E508" s="14"/>
      <c r="F508" s="192"/>
      <c r="G508" s="24"/>
      <c r="H508" s="14"/>
      <c r="I508" s="13">
        <v>1.01</v>
      </c>
      <c r="J508" s="14"/>
      <c r="K508" s="14"/>
      <c r="L508" s="547">
        <v>17</v>
      </c>
      <c r="M508" s="72">
        <v>3.73</v>
      </c>
      <c r="N508" s="72">
        <f t="shared" si="63"/>
        <v>63.41</v>
      </c>
      <c r="O508" s="72">
        <v>17</v>
      </c>
      <c r="P508" s="72">
        <f t="shared" si="64"/>
        <v>3.73</v>
      </c>
      <c r="Q508" s="72">
        <f t="shared" si="65"/>
        <v>63.41</v>
      </c>
      <c r="R508" s="72">
        <f t="shared" si="66"/>
        <v>0</v>
      </c>
      <c r="S508" s="72">
        <f t="shared" si="67"/>
        <v>3.73</v>
      </c>
      <c r="T508" s="72">
        <f t="shared" si="68"/>
        <v>0</v>
      </c>
      <c r="U508" s="72">
        <f t="shared" si="69"/>
        <v>0</v>
      </c>
      <c r="V508" s="72">
        <f t="shared" si="70"/>
        <v>3.73</v>
      </c>
      <c r="W508" s="72">
        <f t="shared" si="71"/>
        <v>0</v>
      </c>
      <c r="X508" s="14" t="s">
        <v>1191</v>
      </c>
      <c r="Y508" s="14"/>
      <c r="Z508" s="14"/>
      <c r="AA508" s="14"/>
      <c r="AB508" s="14"/>
      <c r="AC508" s="14"/>
      <c r="AD508" s="14"/>
      <c r="AE508" s="14"/>
      <c r="AF508" s="14"/>
      <c r="AG508" s="14"/>
      <c r="AH508" s="305"/>
      <c r="AI508" s="24"/>
      <c r="AJ508" s="24"/>
      <c r="AK508" s="24"/>
    </row>
    <row r="509" s="2" customFormat="1" ht="14.25" spans="1:37">
      <c r="A509" s="24">
        <v>506</v>
      </c>
      <c r="B509" s="14"/>
      <c r="C509" s="749" t="s">
        <v>1290</v>
      </c>
      <c r="D509" s="749" t="s">
        <v>1291</v>
      </c>
      <c r="E509" s="14"/>
      <c r="F509" s="192"/>
      <c r="G509" s="24"/>
      <c r="H509" s="14"/>
      <c r="I509" s="13">
        <v>1.01</v>
      </c>
      <c r="J509" s="14"/>
      <c r="K509" s="14"/>
      <c r="L509" s="547">
        <v>15</v>
      </c>
      <c r="M509" s="72">
        <v>4</v>
      </c>
      <c r="N509" s="72">
        <f t="shared" si="63"/>
        <v>60</v>
      </c>
      <c r="O509" s="72">
        <v>15</v>
      </c>
      <c r="P509" s="72">
        <f t="shared" si="64"/>
        <v>4</v>
      </c>
      <c r="Q509" s="72">
        <f t="shared" si="65"/>
        <v>60</v>
      </c>
      <c r="R509" s="72">
        <f t="shared" si="66"/>
        <v>0</v>
      </c>
      <c r="S509" s="72">
        <f t="shared" si="67"/>
        <v>4</v>
      </c>
      <c r="T509" s="72">
        <f t="shared" si="68"/>
        <v>0</v>
      </c>
      <c r="U509" s="72">
        <f t="shared" si="69"/>
        <v>0</v>
      </c>
      <c r="V509" s="72">
        <f t="shared" si="70"/>
        <v>4</v>
      </c>
      <c r="W509" s="72">
        <f t="shared" si="71"/>
        <v>0</v>
      </c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305"/>
      <c r="AI509" s="24"/>
      <c r="AJ509" s="24"/>
      <c r="AK509" s="24"/>
    </row>
    <row r="510" s="2" customFormat="1" ht="14.25" spans="1:37">
      <c r="A510" s="24">
        <v>507</v>
      </c>
      <c r="B510" s="14"/>
      <c r="C510" s="749" t="s">
        <v>1292</v>
      </c>
      <c r="D510" s="749" t="s">
        <v>1293</v>
      </c>
      <c r="E510" s="14"/>
      <c r="F510" s="192"/>
      <c r="G510" s="24"/>
      <c r="H510" s="14"/>
      <c r="I510" s="13">
        <v>1.01</v>
      </c>
      <c r="J510" s="14"/>
      <c r="K510" s="14"/>
      <c r="L510" s="547">
        <v>15</v>
      </c>
      <c r="M510" s="72">
        <v>4.5</v>
      </c>
      <c r="N510" s="72">
        <f t="shared" si="63"/>
        <v>67.5</v>
      </c>
      <c r="O510" s="72">
        <v>15</v>
      </c>
      <c r="P510" s="72">
        <f t="shared" si="64"/>
        <v>4.5</v>
      </c>
      <c r="Q510" s="72">
        <f t="shared" si="65"/>
        <v>67.5</v>
      </c>
      <c r="R510" s="72">
        <f t="shared" si="66"/>
        <v>0</v>
      </c>
      <c r="S510" s="72">
        <f t="shared" si="67"/>
        <v>4.5</v>
      </c>
      <c r="T510" s="72">
        <f t="shared" si="68"/>
        <v>0</v>
      </c>
      <c r="U510" s="72">
        <f t="shared" si="69"/>
        <v>0</v>
      </c>
      <c r="V510" s="72">
        <f t="shared" si="70"/>
        <v>4.5</v>
      </c>
      <c r="W510" s="72">
        <f t="shared" si="71"/>
        <v>0</v>
      </c>
      <c r="X510" s="14" t="s">
        <v>1191</v>
      </c>
      <c r="Y510" s="14"/>
      <c r="Z510" s="14"/>
      <c r="AA510" s="14"/>
      <c r="AB510" s="14"/>
      <c r="AC510" s="14"/>
      <c r="AD510" s="14"/>
      <c r="AE510" s="14"/>
      <c r="AF510" s="14"/>
      <c r="AG510" s="14"/>
      <c r="AH510" s="305"/>
      <c r="AI510" s="24"/>
      <c r="AJ510" s="24"/>
      <c r="AK510" s="24"/>
    </row>
    <row r="511" s="2" customFormat="1" ht="14.25" spans="1:37">
      <c r="A511" s="24">
        <v>508</v>
      </c>
      <c r="B511" s="14"/>
      <c r="C511" s="749" t="s">
        <v>1294</v>
      </c>
      <c r="D511" s="749" t="s">
        <v>1295</v>
      </c>
      <c r="E511" s="14"/>
      <c r="F511" s="192"/>
      <c r="G511" s="24"/>
      <c r="H511" s="14"/>
      <c r="I511" s="13">
        <v>1.01</v>
      </c>
      <c r="J511" s="14"/>
      <c r="K511" s="14"/>
      <c r="L511" s="547">
        <v>27</v>
      </c>
      <c r="M511" s="72">
        <v>4.5</v>
      </c>
      <c r="N511" s="72">
        <f t="shared" si="63"/>
        <v>121.5</v>
      </c>
      <c r="O511" s="72">
        <v>27</v>
      </c>
      <c r="P511" s="72">
        <f t="shared" si="64"/>
        <v>4.5</v>
      </c>
      <c r="Q511" s="72">
        <f t="shared" si="65"/>
        <v>121.5</v>
      </c>
      <c r="R511" s="72">
        <f t="shared" si="66"/>
        <v>0</v>
      </c>
      <c r="S511" s="72">
        <f t="shared" si="67"/>
        <v>4.5</v>
      </c>
      <c r="T511" s="72">
        <f t="shared" si="68"/>
        <v>0</v>
      </c>
      <c r="U511" s="72">
        <f t="shared" si="69"/>
        <v>0</v>
      </c>
      <c r="V511" s="72">
        <f t="shared" si="70"/>
        <v>4.5</v>
      </c>
      <c r="W511" s="72">
        <f t="shared" si="71"/>
        <v>0</v>
      </c>
      <c r="X511" s="14" t="s">
        <v>1191</v>
      </c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513"/>
      <c r="AJ511" s="24"/>
      <c r="AK511" s="24"/>
    </row>
    <row r="512" s="2" customFormat="1" ht="14.25" spans="1:37">
      <c r="A512" s="24">
        <v>509</v>
      </c>
      <c r="B512" s="14"/>
      <c r="C512" s="749" t="s">
        <v>1296</v>
      </c>
      <c r="D512" s="749" t="s">
        <v>1297</v>
      </c>
      <c r="E512" s="14"/>
      <c r="F512" s="192"/>
      <c r="G512" s="24"/>
      <c r="H512" s="14"/>
      <c r="I512" s="13">
        <v>1.01</v>
      </c>
      <c r="J512" s="14"/>
      <c r="K512" s="14"/>
      <c r="L512" s="547">
        <v>16</v>
      </c>
      <c r="M512" s="72">
        <v>5</v>
      </c>
      <c r="N512" s="72">
        <f t="shared" si="63"/>
        <v>80</v>
      </c>
      <c r="O512" s="72">
        <v>16</v>
      </c>
      <c r="P512" s="72">
        <f t="shared" si="64"/>
        <v>5</v>
      </c>
      <c r="Q512" s="72">
        <f t="shared" si="65"/>
        <v>80</v>
      </c>
      <c r="R512" s="72">
        <f t="shared" si="66"/>
        <v>0</v>
      </c>
      <c r="S512" s="72">
        <f t="shared" si="67"/>
        <v>5</v>
      </c>
      <c r="T512" s="72">
        <f t="shared" si="68"/>
        <v>0</v>
      </c>
      <c r="U512" s="72">
        <f t="shared" si="69"/>
        <v>0</v>
      </c>
      <c r="V512" s="72">
        <f t="shared" si="70"/>
        <v>5</v>
      </c>
      <c r="W512" s="72">
        <f t="shared" si="71"/>
        <v>0</v>
      </c>
      <c r="X512" s="14" t="s">
        <v>1191</v>
      </c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24"/>
      <c r="AJ512" s="24"/>
      <c r="AK512" s="24"/>
    </row>
    <row r="513" s="2" customFormat="1" ht="14.25" spans="1:37">
      <c r="A513" s="24">
        <v>510</v>
      </c>
      <c r="B513" s="14"/>
      <c r="C513" s="749" t="s">
        <v>1298</v>
      </c>
      <c r="D513" s="749" t="s">
        <v>1299</v>
      </c>
      <c r="E513" s="14"/>
      <c r="F513" s="192"/>
      <c r="G513" s="24"/>
      <c r="H513" s="14"/>
      <c r="I513" s="13">
        <v>1.01</v>
      </c>
      <c r="J513" s="14"/>
      <c r="K513" s="14"/>
      <c r="L513" s="547">
        <v>10</v>
      </c>
      <c r="M513" s="72">
        <v>39</v>
      </c>
      <c r="N513" s="72">
        <f t="shared" si="63"/>
        <v>390</v>
      </c>
      <c r="O513" s="72">
        <v>10</v>
      </c>
      <c r="P513" s="72">
        <f t="shared" si="64"/>
        <v>39</v>
      </c>
      <c r="Q513" s="72">
        <f t="shared" si="65"/>
        <v>390</v>
      </c>
      <c r="R513" s="72">
        <f t="shared" si="66"/>
        <v>0</v>
      </c>
      <c r="S513" s="72">
        <f t="shared" si="67"/>
        <v>39</v>
      </c>
      <c r="T513" s="72">
        <f t="shared" si="68"/>
        <v>0</v>
      </c>
      <c r="U513" s="72">
        <f t="shared" si="69"/>
        <v>0</v>
      </c>
      <c r="V513" s="72">
        <f t="shared" si="70"/>
        <v>39</v>
      </c>
      <c r="W513" s="72">
        <f t="shared" si="71"/>
        <v>0</v>
      </c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24"/>
      <c r="AJ513" s="24"/>
      <c r="AK513" s="24"/>
    </row>
    <row r="514" s="2" customFormat="1" ht="14.25" spans="1:37">
      <c r="A514" s="24">
        <v>511</v>
      </c>
      <c r="B514" s="14"/>
      <c r="C514" s="749" t="s">
        <v>1300</v>
      </c>
      <c r="D514" s="749" t="s">
        <v>1301</v>
      </c>
      <c r="E514" s="14"/>
      <c r="F514" s="192"/>
      <c r="G514" s="24"/>
      <c r="H514" s="14"/>
      <c r="I514" s="13">
        <v>1.01</v>
      </c>
      <c r="J514" s="14"/>
      <c r="K514" s="14"/>
      <c r="L514" s="547">
        <v>5</v>
      </c>
      <c r="M514" s="72">
        <v>13</v>
      </c>
      <c r="N514" s="72">
        <f t="shared" si="63"/>
        <v>65</v>
      </c>
      <c r="O514" s="72">
        <v>5</v>
      </c>
      <c r="P514" s="72">
        <f t="shared" si="64"/>
        <v>13</v>
      </c>
      <c r="Q514" s="72">
        <f t="shared" si="65"/>
        <v>65</v>
      </c>
      <c r="R514" s="72">
        <f t="shared" si="66"/>
        <v>0</v>
      </c>
      <c r="S514" s="72">
        <f t="shared" si="67"/>
        <v>13</v>
      </c>
      <c r="T514" s="72">
        <f t="shared" si="68"/>
        <v>0</v>
      </c>
      <c r="U514" s="72">
        <f t="shared" si="69"/>
        <v>0</v>
      </c>
      <c r="V514" s="72">
        <f t="shared" si="70"/>
        <v>13</v>
      </c>
      <c r="W514" s="72">
        <f t="shared" si="71"/>
        <v>0</v>
      </c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24"/>
      <c r="AJ514" s="24"/>
      <c r="AK514" s="24"/>
    </row>
    <row r="515" s="2" customFormat="1" ht="14.25" spans="1:37">
      <c r="A515" s="24">
        <v>512</v>
      </c>
      <c r="B515" s="14"/>
      <c r="C515" s="749" t="s">
        <v>1302</v>
      </c>
      <c r="D515" s="749" t="s">
        <v>1303</v>
      </c>
      <c r="E515" s="14"/>
      <c r="F515" s="192"/>
      <c r="G515" s="24"/>
      <c r="H515" s="14"/>
      <c r="I515" s="13">
        <v>1.01</v>
      </c>
      <c r="J515" s="14"/>
      <c r="K515" s="14"/>
      <c r="L515" s="547">
        <v>3</v>
      </c>
      <c r="M515" s="72">
        <v>10.5</v>
      </c>
      <c r="N515" s="72">
        <f t="shared" si="63"/>
        <v>31.5</v>
      </c>
      <c r="O515" s="72">
        <v>3</v>
      </c>
      <c r="P515" s="72">
        <f t="shared" si="64"/>
        <v>10.5</v>
      </c>
      <c r="Q515" s="72">
        <f t="shared" si="65"/>
        <v>31.5</v>
      </c>
      <c r="R515" s="72">
        <f t="shared" si="66"/>
        <v>0</v>
      </c>
      <c r="S515" s="72">
        <f t="shared" si="67"/>
        <v>10.5</v>
      </c>
      <c r="T515" s="72">
        <f t="shared" si="68"/>
        <v>0</v>
      </c>
      <c r="U515" s="72">
        <f t="shared" si="69"/>
        <v>0</v>
      </c>
      <c r="V515" s="72">
        <f t="shared" si="70"/>
        <v>10.5</v>
      </c>
      <c r="W515" s="72">
        <f t="shared" si="71"/>
        <v>0</v>
      </c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24"/>
      <c r="AJ515" s="24"/>
      <c r="AK515" s="24"/>
    </row>
    <row r="516" s="2" customFormat="1" ht="14.25" spans="1:37">
      <c r="A516" s="24">
        <v>513</v>
      </c>
      <c r="B516" s="14"/>
      <c r="C516" s="749" t="s">
        <v>1304</v>
      </c>
      <c r="D516" s="749" t="s">
        <v>1305</v>
      </c>
      <c r="E516" s="14"/>
      <c r="F516" s="192"/>
      <c r="G516" s="24"/>
      <c r="H516" s="14"/>
      <c r="I516" s="13">
        <v>1.01</v>
      </c>
      <c r="J516" s="14"/>
      <c r="K516" s="14"/>
      <c r="L516" s="547">
        <v>10</v>
      </c>
      <c r="M516" s="72">
        <v>42.115</v>
      </c>
      <c r="N516" s="72">
        <f t="shared" si="63"/>
        <v>421.15</v>
      </c>
      <c r="O516" s="72">
        <v>10</v>
      </c>
      <c r="P516" s="72">
        <f t="shared" ref="P516:P579" si="72">M516</f>
        <v>42.115</v>
      </c>
      <c r="Q516" s="72">
        <f t="shared" ref="Q516:Q579" si="73">P516*O516</f>
        <v>421.15</v>
      </c>
      <c r="R516" s="72">
        <f t="shared" ref="R516:R579" si="74">IF((O516-L516)&gt;0,O516-L516,0)</f>
        <v>0</v>
      </c>
      <c r="S516" s="72">
        <f t="shared" ref="S516:S579" si="75">M516</f>
        <v>42.115</v>
      </c>
      <c r="T516" s="72">
        <f t="shared" ref="T516:T579" si="76">IF((Q516-N516)&gt;0,Q516-N516,0)</f>
        <v>0</v>
      </c>
      <c r="U516" s="72">
        <f t="shared" ref="U516:U579" si="77">IF((O516-L516)&lt;0,O516-L516,0)</f>
        <v>0</v>
      </c>
      <c r="V516" s="72">
        <f t="shared" ref="V516:V579" si="78">M516</f>
        <v>42.115</v>
      </c>
      <c r="W516" s="72">
        <f t="shared" ref="W516:W579" si="79">IF((Q516-N516)&lt;0,Q516-N516,0)</f>
        <v>0</v>
      </c>
      <c r="X516" s="14" t="s">
        <v>1191</v>
      </c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24"/>
      <c r="AJ516" s="24"/>
      <c r="AK516" s="24"/>
    </row>
    <row r="517" s="2" customFormat="1" ht="14.25" spans="1:37">
      <c r="A517" s="24">
        <v>514</v>
      </c>
      <c r="B517" s="14"/>
      <c r="C517" s="749" t="s">
        <v>1306</v>
      </c>
      <c r="D517" s="749" t="s">
        <v>1307</v>
      </c>
      <c r="E517" s="14"/>
      <c r="F517" s="192"/>
      <c r="G517" s="24"/>
      <c r="H517" s="14"/>
      <c r="I517" s="13">
        <v>1.01</v>
      </c>
      <c r="J517" s="14"/>
      <c r="K517" s="14"/>
      <c r="L517" s="547">
        <v>6</v>
      </c>
      <c r="M517" s="72">
        <v>18.1</v>
      </c>
      <c r="N517" s="72">
        <f t="shared" ref="N517:N580" si="80">L517*M517</f>
        <v>108.6</v>
      </c>
      <c r="O517" s="72">
        <v>6</v>
      </c>
      <c r="P517" s="72">
        <f t="shared" si="72"/>
        <v>18.1</v>
      </c>
      <c r="Q517" s="72">
        <f t="shared" si="73"/>
        <v>108.6</v>
      </c>
      <c r="R517" s="72">
        <f t="shared" si="74"/>
        <v>0</v>
      </c>
      <c r="S517" s="72">
        <f t="shared" si="75"/>
        <v>18.1</v>
      </c>
      <c r="T517" s="72">
        <f t="shared" si="76"/>
        <v>0</v>
      </c>
      <c r="U517" s="72">
        <f t="shared" si="77"/>
        <v>0</v>
      </c>
      <c r="V517" s="72">
        <f t="shared" si="78"/>
        <v>18.1</v>
      </c>
      <c r="W517" s="72">
        <f t="shared" si="79"/>
        <v>0</v>
      </c>
      <c r="X517" s="14" t="s">
        <v>1191</v>
      </c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24"/>
      <c r="AJ517" s="24"/>
      <c r="AK517" s="24"/>
    </row>
    <row r="518" s="2" customFormat="1" ht="14.25" spans="1:37">
      <c r="A518" s="24">
        <v>515</v>
      </c>
      <c r="B518" s="14"/>
      <c r="C518" s="749" t="s">
        <v>1308</v>
      </c>
      <c r="D518" s="749" t="s">
        <v>1309</v>
      </c>
      <c r="E518" s="14"/>
      <c r="F518" s="192"/>
      <c r="G518" s="24"/>
      <c r="H518" s="14"/>
      <c r="I518" s="13">
        <v>1.01</v>
      </c>
      <c r="J518" s="14"/>
      <c r="K518" s="14"/>
      <c r="L518" s="547">
        <v>4</v>
      </c>
      <c r="M518" s="72">
        <v>15</v>
      </c>
      <c r="N518" s="72">
        <f t="shared" si="80"/>
        <v>60</v>
      </c>
      <c r="O518" s="72">
        <v>4</v>
      </c>
      <c r="P518" s="72">
        <f t="shared" si="72"/>
        <v>15</v>
      </c>
      <c r="Q518" s="72">
        <f t="shared" si="73"/>
        <v>60</v>
      </c>
      <c r="R518" s="72">
        <f t="shared" si="74"/>
        <v>0</v>
      </c>
      <c r="S518" s="72">
        <f t="shared" si="75"/>
        <v>15</v>
      </c>
      <c r="T518" s="72">
        <f t="shared" si="76"/>
        <v>0</v>
      </c>
      <c r="U518" s="72">
        <f t="shared" si="77"/>
        <v>0</v>
      </c>
      <c r="V518" s="72">
        <f t="shared" si="78"/>
        <v>15</v>
      </c>
      <c r="W518" s="72">
        <f t="shared" si="79"/>
        <v>0</v>
      </c>
      <c r="X518" s="14" t="s">
        <v>1191</v>
      </c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24"/>
      <c r="AJ518" s="24"/>
      <c r="AK518" s="24"/>
    </row>
    <row r="519" s="2" customFormat="1" ht="14.25" spans="1:37">
      <c r="A519" s="24">
        <v>516</v>
      </c>
      <c r="B519" s="14"/>
      <c r="C519" s="749" t="s">
        <v>1310</v>
      </c>
      <c r="D519" s="749" t="s">
        <v>1311</v>
      </c>
      <c r="E519" s="14"/>
      <c r="F519" s="192"/>
      <c r="G519" s="24"/>
      <c r="H519" s="14"/>
      <c r="I519" s="13">
        <v>1.01</v>
      </c>
      <c r="J519" s="14"/>
      <c r="K519" s="14"/>
      <c r="L519" s="547">
        <v>1</v>
      </c>
      <c r="M519" s="72">
        <v>11</v>
      </c>
      <c r="N519" s="72">
        <f t="shared" si="80"/>
        <v>11</v>
      </c>
      <c r="O519" s="72">
        <v>1</v>
      </c>
      <c r="P519" s="72">
        <f t="shared" si="72"/>
        <v>11</v>
      </c>
      <c r="Q519" s="72">
        <f t="shared" si="73"/>
        <v>11</v>
      </c>
      <c r="R519" s="72">
        <f t="shared" si="74"/>
        <v>0</v>
      </c>
      <c r="S519" s="72">
        <f t="shared" si="75"/>
        <v>11</v>
      </c>
      <c r="T519" s="72">
        <f t="shared" si="76"/>
        <v>0</v>
      </c>
      <c r="U519" s="72">
        <f t="shared" si="77"/>
        <v>0</v>
      </c>
      <c r="V519" s="72">
        <f t="shared" si="78"/>
        <v>11</v>
      </c>
      <c r="W519" s="72">
        <f t="shared" si="79"/>
        <v>0</v>
      </c>
      <c r="X519" s="14" t="s">
        <v>1191</v>
      </c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24"/>
      <c r="AJ519" s="24"/>
      <c r="AK519" s="24"/>
    </row>
    <row r="520" s="2" customFormat="1" ht="14.25" spans="1:37">
      <c r="A520" s="24">
        <v>517</v>
      </c>
      <c r="B520" s="14"/>
      <c r="C520" s="749" t="s">
        <v>1312</v>
      </c>
      <c r="D520" s="749" t="s">
        <v>1313</v>
      </c>
      <c r="E520" s="14"/>
      <c r="F520" s="192"/>
      <c r="G520" s="24"/>
      <c r="H520" s="14"/>
      <c r="I520" s="13">
        <v>1.01</v>
      </c>
      <c r="J520" s="14"/>
      <c r="K520" s="14"/>
      <c r="L520" s="547">
        <v>1</v>
      </c>
      <c r="M520" s="72">
        <v>14</v>
      </c>
      <c r="N520" s="72">
        <f t="shared" si="80"/>
        <v>14</v>
      </c>
      <c r="O520" s="72">
        <v>1</v>
      </c>
      <c r="P520" s="72">
        <f t="shared" si="72"/>
        <v>14</v>
      </c>
      <c r="Q520" s="72">
        <f t="shared" si="73"/>
        <v>14</v>
      </c>
      <c r="R520" s="72">
        <f t="shared" si="74"/>
        <v>0</v>
      </c>
      <c r="S520" s="72">
        <f t="shared" si="75"/>
        <v>14</v>
      </c>
      <c r="T520" s="72">
        <f t="shared" si="76"/>
        <v>0</v>
      </c>
      <c r="U520" s="72">
        <f t="shared" si="77"/>
        <v>0</v>
      </c>
      <c r="V520" s="72">
        <f t="shared" si="78"/>
        <v>14</v>
      </c>
      <c r="W520" s="72">
        <f t="shared" si="79"/>
        <v>0</v>
      </c>
      <c r="X520" s="14" t="s">
        <v>1191</v>
      </c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24"/>
      <c r="AJ520" s="24"/>
      <c r="AK520" s="24"/>
    </row>
    <row r="521" s="2" customFormat="1" ht="14.25" spans="1:37">
      <c r="A521" s="24">
        <v>518</v>
      </c>
      <c r="B521" s="14"/>
      <c r="C521" s="749" t="s">
        <v>1314</v>
      </c>
      <c r="D521" s="749" t="s">
        <v>1315</v>
      </c>
      <c r="E521" s="14"/>
      <c r="F521" s="192"/>
      <c r="G521" s="24"/>
      <c r="H521" s="14"/>
      <c r="I521" s="13">
        <v>1.01</v>
      </c>
      <c r="J521" s="14"/>
      <c r="K521" s="14"/>
      <c r="L521" s="547">
        <v>2</v>
      </c>
      <c r="M521" s="72">
        <v>2.63</v>
      </c>
      <c r="N521" s="72">
        <f t="shared" si="80"/>
        <v>5.26</v>
      </c>
      <c r="O521" s="72">
        <v>2</v>
      </c>
      <c r="P521" s="72">
        <f t="shared" si="72"/>
        <v>2.63</v>
      </c>
      <c r="Q521" s="72">
        <f t="shared" si="73"/>
        <v>5.26</v>
      </c>
      <c r="R521" s="72">
        <f t="shared" si="74"/>
        <v>0</v>
      </c>
      <c r="S521" s="72">
        <f t="shared" si="75"/>
        <v>2.63</v>
      </c>
      <c r="T521" s="72">
        <f t="shared" si="76"/>
        <v>0</v>
      </c>
      <c r="U521" s="72">
        <f t="shared" si="77"/>
        <v>0</v>
      </c>
      <c r="V521" s="72">
        <f t="shared" si="78"/>
        <v>2.63</v>
      </c>
      <c r="W521" s="72">
        <f t="shared" si="79"/>
        <v>0</v>
      </c>
      <c r="X521" s="14" t="s">
        <v>1191</v>
      </c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24"/>
      <c r="AJ521" s="24"/>
      <c r="AK521" s="24"/>
    </row>
    <row r="522" s="2" customFormat="1" ht="14.25" spans="1:37">
      <c r="A522" s="24">
        <v>519</v>
      </c>
      <c r="B522" s="14"/>
      <c r="C522" s="749" t="s">
        <v>1316</v>
      </c>
      <c r="D522" s="749" t="s">
        <v>1317</v>
      </c>
      <c r="E522" s="14"/>
      <c r="F522" s="192"/>
      <c r="G522" s="24"/>
      <c r="H522" s="14"/>
      <c r="I522" s="13">
        <v>1.01</v>
      </c>
      <c r="J522" s="14"/>
      <c r="K522" s="14"/>
      <c r="L522" s="547">
        <v>8</v>
      </c>
      <c r="M522" s="72">
        <v>11</v>
      </c>
      <c r="N522" s="72">
        <f t="shared" si="80"/>
        <v>88</v>
      </c>
      <c r="O522" s="72">
        <v>8</v>
      </c>
      <c r="P522" s="72">
        <f t="shared" si="72"/>
        <v>11</v>
      </c>
      <c r="Q522" s="72">
        <f t="shared" si="73"/>
        <v>88</v>
      </c>
      <c r="R522" s="72">
        <f t="shared" si="74"/>
        <v>0</v>
      </c>
      <c r="S522" s="72">
        <f t="shared" si="75"/>
        <v>11</v>
      </c>
      <c r="T522" s="72">
        <f t="shared" si="76"/>
        <v>0</v>
      </c>
      <c r="U522" s="72">
        <f t="shared" si="77"/>
        <v>0</v>
      </c>
      <c r="V522" s="72">
        <f t="shared" si="78"/>
        <v>11</v>
      </c>
      <c r="W522" s="72">
        <f t="shared" si="79"/>
        <v>0</v>
      </c>
      <c r="X522" s="14" t="s">
        <v>1191</v>
      </c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24"/>
      <c r="AJ522" s="24"/>
      <c r="AK522" s="24"/>
    </row>
    <row r="523" s="2" customFormat="1" ht="14.25" spans="1:37">
      <c r="A523" s="24">
        <v>520</v>
      </c>
      <c r="B523" s="14"/>
      <c r="C523" s="749" t="s">
        <v>1318</v>
      </c>
      <c r="D523" s="749" t="s">
        <v>1319</v>
      </c>
      <c r="E523" s="14"/>
      <c r="F523" s="192"/>
      <c r="G523" s="24"/>
      <c r="H523" s="14"/>
      <c r="I523" s="13">
        <v>1.01</v>
      </c>
      <c r="J523" s="14"/>
      <c r="K523" s="14"/>
      <c r="L523" s="547">
        <v>10</v>
      </c>
      <c r="M523" s="72">
        <v>11</v>
      </c>
      <c r="N523" s="72">
        <f t="shared" si="80"/>
        <v>110</v>
      </c>
      <c r="O523" s="72">
        <v>10</v>
      </c>
      <c r="P523" s="72">
        <f t="shared" si="72"/>
        <v>11</v>
      </c>
      <c r="Q523" s="72">
        <f t="shared" si="73"/>
        <v>110</v>
      </c>
      <c r="R523" s="72">
        <f t="shared" si="74"/>
        <v>0</v>
      </c>
      <c r="S523" s="72">
        <f t="shared" si="75"/>
        <v>11</v>
      </c>
      <c r="T523" s="72">
        <f t="shared" si="76"/>
        <v>0</v>
      </c>
      <c r="U523" s="72">
        <f t="shared" si="77"/>
        <v>0</v>
      </c>
      <c r="V523" s="72">
        <f t="shared" si="78"/>
        <v>11</v>
      </c>
      <c r="W523" s="72">
        <f t="shared" si="79"/>
        <v>0</v>
      </c>
      <c r="X523" s="14" t="s">
        <v>1191</v>
      </c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24"/>
      <c r="AJ523" s="24"/>
      <c r="AK523" s="24"/>
    </row>
    <row r="524" s="2" customFormat="1" ht="14.25" spans="1:37">
      <c r="A524" s="24">
        <v>521</v>
      </c>
      <c r="B524" s="14"/>
      <c r="C524" s="749" t="s">
        <v>1320</v>
      </c>
      <c r="D524" s="749" t="s">
        <v>1321</v>
      </c>
      <c r="E524" s="14"/>
      <c r="F524" s="192"/>
      <c r="G524" s="24"/>
      <c r="H524" s="14"/>
      <c r="I524" s="13">
        <v>1.01</v>
      </c>
      <c r="J524" s="14"/>
      <c r="K524" s="14"/>
      <c r="L524" s="547">
        <v>16</v>
      </c>
      <c r="M524" s="72">
        <v>6</v>
      </c>
      <c r="N524" s="72">
        <f t="shared" si="80"/>
        <v>96</v>
      </c>
      <c r="O524" s="72">
        <v>16</v>
      </c>
      <c r="P524" s="72">
        <f t="shared" si="72"/>
        <v>6</v>
      </c>
      <c r="Q524" s="72">
        <f t="shared" si="73"/>
        <v>96</v>
      </c>
      <c r="R524" s="72">
        <f t="shared" si="74"/>
        <v>0</v>
      </c>
      <c r="S524" s="72">
        <f t="shared" si="75"/>
        <v>6</v>
      </c>
      <c r="T524" s="72">
        <f t="shared" si="76"/>
        <v>0</v>
      </c>
      <c r="U524" s="72">
        <f t="shared" si="77"/>
        <v>0</v>
      </c>
      <c r="V524" s="72">
        <f t="shared" si="78"/>
        <v>6</v>
      </c>
      <c r="W524" s="72">
        <f t="shared" si="79"/>
        <v>0</v>
      </c>
      <c r="X524" s="14" t="s">
        <v>1191</v>
      </c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24"/>
      <c r="AJ524" s="24"/>
      <c r="AK524" s="24"/>
    </row>
    <row r="525" s="2" customFormat="1" ht="14.25" spans="1:37">
      <c r="A525" s="24">
        <v>522</v>
      </c>
      <c r="B525" s="14"/>
      <c r="C525" s="749" t="s">
        <v>1322</v>
      </c>
      <c r="D525" s="749" t="s">
        <v>1323</v>
      </c>
      <c r="E525" s="14"/>
      <c r="F525" s="192"/>
      <c r="G525" s="24"/>
      <c r="H525" s="14"/>
      <c r="I525" s="13">
        <v>1.01</v>
      </c>
      <c r="J525" s="14"/>
      <c r="K525" s="14"/>
      <c r="L525" s="547">
        <v>8</v>
      </c>
      <c r="M525" s="72">
        <v>11</v>
      </c>
      <c r="N525" s="72">
        <f t="shared" si="80"/>
        <v>88</v>
      </c>
      <c r="O525" s="72">
        <v>8</v>
      </c>
      <c r="P525" s="72">
        <f t="shared" si="72"/>
        <v>11</v>
      </c>
      <c r="Q525" s="72">
        <f t="shared" si="73"/>
        <v>88</v>
      </c>
      <c r="R525" s="72">
        <f t="shared" si="74"/>
        <v>0</v>
      </c>
      <c r="S525" s="72">
        <f t="shared" si="75"/>
        <v>11</v>
      </c>
      <c r="T525" s="72">
        <f t="shared" si="76"/>
        <v>0</v>
      </c>
      <c r="U525" s="72">
        <f t="shared" si="77"/>
        <v>0</v>
      </c>
      <c r="V525" s="72">
        <f t="shared" si="78"/>
        <v>11</v>
      </c>
      <c r="W525" s="72">
        <f t="shared" si="79"/>
        <v>0</v>
      </c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24"/>
      <c r="AJ525" s="24"/>
      <c r="AK525" s="24"/>
    </row>
    <row r="526" s="2" customFormat="1" ht="14.25" spans="1:37">
      <c r="A526" s="24">
        <v>523</v>
      </c>
      <c r="B526" s="14"/>
      <c r="C526" s="749" t="s">
        <v>1324</v>
      </c>
      <c r="D526" s="749" t="s">
        <v>1325</v>
      </c>
      <c r="E526" s="14"/>
      <c r="F526" s="192"/>
      <c r="G526" s="24"/>
      <c r="H526" s="14"/>
      <c r="I526" s="13">
        <v>1.01</v>
      </c>
      <c r="J526" s="14"/>
      <c r="K526" s="14"/>
      <c r="L526" s="547">
        <v>6</v>
      </c>
      <c r="M526" s="72">
        <v>11</v>
      </c>
      <c r="N526" s="72">
        <f t="shared" si="80"/>
        <v>66</v>
      </c>
      <c r="O526" s="72">
        <v>6</v>
      </c>
      <c r="P526" s="72">
        <f t="shared" si="72"/>
        <v>11</v>
      </c>
      <c r="Q526" s="72">
        <f t="shared" si="73"/>
        <v>66</v>
      </c>
      <c r="R526" s="72">
        <f t="shared" si="74"/>
        <v>0</v>
      </c>
      <c r="S526" s="72">
        <f t="shared" si="75"/>
        <v>11</v>
      </c>
      <c r="T526" s="72">
        <f t="shared" si="76"/>
        <v>0</v>
      </c>
      <c r="U526" s="72">
        <f t="shared" si="77"/>
        <v>0</v>
      </c>
      <c r="V526" s="72">
        <f t="shared" si="78"/>
        <v>11</v>
      </c>
      <c r="W526" s="72">
        <f t="shared" si="79"/>
        <v>0</v>
      </c>
      <c r="X526" s="14" t="s">
        <v>1191</v>
      </c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24"/>
      <c r="AJ526" s="24"/>
      <c r="AK526" s="24"/>
    </row>
    <row r="527" s="2" customFormat="1" ht="14.25" spans="1:37">
      <c r="A527" s="24">
        <v>524</v>
      </c>
      <c r="B527" s="14"/>
      <c r="C527" s="749" t="s">
        <v>1326</v>
      </c>
      <c r="D527" s="749" t="s">
        <v>1327</v>
      </c>
      <c r="E527" s="14"/>
      <c r="F527" s="192"/>
      <c r="G527" s="24"/>
      <c r="H527" s="14"/>
      <c r="I527" s="13">
        <v>1.01</v>
      </c>
      <c r="J527" s="14"/>
      <c r="K527" s="14"/>
      <c r="L527" s="547">
        <v>10</v>
      </c>
      <c r="M527" s="72">
        <v>4</v>
      </c>
      <c r="N527" s="72">
        <f t="shared" si="80"/>
        <v>40</v>
      </c>
      <c r="O527" s="72">
        <v>10</v>
      </c>
      <c r="P527" s="72">
        <f t="shared" si="72"/>
        <v>4</v>
      </c>
      <c r="Q527" s="72">
        <f t="shared" si="73"/>
        <v>40</v>
      </c>
      <c r="R527" s="72">
        <f t="shared" si="74"/>
        <v>0</v>
      </c>
      <c r="S527" s="72">
        <f t="shared" si="75"/>
        <v>4</v>
      </c>
      <c r="T527" s="72">
        <f t="shared" si="76"/>
        <v>0</v>
      </c>
      <c r="U527" s="72">
        <f t="shared" si="77"/>
        <v>0</v>
      </c>
      <c r="V527" s="72">
        <f t="shared" si="78"/>
        <v>4</v>
      </c>
      <c r="W527" s="72">
        <f t="shared" si="79"/>
        <v>0</v>
      </c>
      <c r="X527" s="14" t="s">
        <v>1191</v>
      </c>
      <c r="Y527" s="14"/>
      <c r="Z527" s="14"/>
      <c r="AA527" s="14"/>
      <c r="AB527" s="14"/>
      <c r="AC527" s="14"/>
      <c r="AD527" s="14"/>
      <c r="AE527" s="14"/>
      <c r="AF527" s="14"/>
      <c r="AG527" s="14"/>
      <c r="AH527" s="305"/>
      <c r="AI527" s="24"/>
      <c r="AJ527" s="24"/>
      <c r="AK527" s="24"/>
    </row>
    <row r="528" s="2" customFormat="1" ht="14.25" spans="1:37">
      <c r="A528" s="24">
        <v>525</v>
      </c>
      <c r="B528" s="14"/>
      <c r="C528" s="749" t="s">
        <v>1328</v>
      </c>
      <c r="D528" s="749" t="s">
        <v>1329</v>
      </c>
      <c r="E528" s="14"/>
      <c r="F528" s="192"/>
      <c r="G528" s="24"/>
      <c r="H528" s="14"/>
      <c r="I528" s="13">
        <v>1.01</v>
      </c>
      <c r="J528" s="14"/>
      <c r="K528" s="14"/>
      <c r="L528" s="547">
        <v>40</v>
      </c>
      <c r="M528" s="72">
        <v>4.5</v>
      </c>
      <c r="N528" s="72">
        <f t="shared" si="80"/>
        <v>180</v>
      </c>
      <c r="O528" s="72">
        <v>40</v>
      </c>
      <c r="P528" s="72">
        <f t="shared" si="72"/>
        <v>4.5</v>
      </c>
      <c r="Q528" s="72">
        <f t="shared" si="73"/>
        <v>180</v>
      </c>
      <c r="R528" s="72">
        <f t="shared" si="74"/>
        <v>0</v>
      </c>
      <c r="S528" s="72">
        <f t="shared" si="75"/>
        <v>4.5</v>
      </c>
      <c r="T528" s="72">
        <f t="shared" si="76"/>
        <v>0</v>
      </c>
      <c r="U528" s="72">
        <f t="shared" si="77"/>
        <v>0</v>
      </c>
      <c r="V528" s="72">
        <f t="shared" si="78"/>
        <v>4.5</v>
      </c>
      <c r="W528" s="72">
        <f t="shared" si="79"/>
        <v>0</v>
      </c>
      <c r="X528" s="14" t="s">
        <v>1191</v>
      </c>
      <c r="Y528" s="14"/>
      <c r="Z528" s="14"/>
      <c r="AA528" s="14"/>
      <c r="AB528" s="14"/>
      <c r="AC528" s="14"/>
      <c r="AD528" s="14"/>
      <c r="AE528" s="14"/>
      <c r="AF528" s="14"/>
      <c r="AG528" s="14"/>
      <c r="AH528" s="305"/>
      <c r="AI528" s="24"/>
      <c r="AJ528" s="24"/>
      <c r="AK528" s="24"/>
    </row>
    <row r="529" s="2" customFormat="1" ht="14.25" spans="1:37">
      <c r="A529" s="24">
        <v>526</v>
      </c>
      <c r="B529" s="14"/>
      <c r="C529" s="749" t="s">
        <v>1330</v>
      </c>
      <c r="D529" s="749" t="s">
        <v>1331</v>
      </c>
      <c r="E529" s="14"/>
      <c r="F529" s="192"/>
      <c r="G529" s="24"/>
      <c r="H529" s="14"/>
      <c r="I529" s="13">
        <v>1.01</v>
      </c>
      <c r="J529" s="14"/>
      <c r="K529" s="14"/>
      <c r="L529" s="547">
        <v>3</v>
      </c>
      <c r="M529" s="72">
        <v>15</v>
      </c>
      <c r="N529" s="72">
        <f t="shared" si="80"/>
        <v>45</v>
      </c>
      <c r="O529" s="72">
        <v>3</v>
      </c>
      <c r="P529" s="72">
        <f t="shared" si="72"/>
        <v>15</v>
      </c>
      <c r="Q529" s="72">
        <f t="shared" si="73"/>
        <v>45</v>
      </c>
      <c r="R529" s="72">
        <f t="shared" si="74"/>
        <v>0</v>
      </c>
      <c r="S529" s="72">
        <f t="shared" si="75"/>
        <v>15</v>
      </c>
      <c r="T529" s="72">
        <f t="shared" si="76"/>
        <v>0</v>
      </c>
      <c r="U529" s="72">
        <f t="shared" si="77"/>
        <v>0</v>
      </c>
      <c r="V529" s="72">
        <f t="shared" si="78"/>
        <v>15</v>
      </c>
      <c r="W529" s="72">
        <f t="shared" si="79"/>
        <v>0</v>
      </c>
      <c r="X529" s="14" t="s">
        <v>1191</v>
      </c>
      <c r="Y529" s="14"/>
      <c r="Z529" s="14"/>
      <c r="AA529" s="14"/>
      <c r="AB529" s="14"/>
      <c r="AC529" s="14"/>
      <c r="AD529" s="14"/>
      <c r="AE529" s="14"/>
      <c r="AF529" s="14"/>
      <c r="AG529" s="14"/>
      <c r="AH529" s="305"/>
      <c r="AI529" s="24"/>
      <c r="AJ529" s="24"/>
      <c r="AK529" s="24"/>
    </row>
    <row r="530" s="2" customFormat="1" ht="14.25" spans="1:37">
      <c r="A530" s="24">
        <v>527</v>
      </c>
      <c r="B530" s="14"/>
      <c r="C530" s="749" t="s">
        <v>1332</v>
      </c>
      <c r="D530" s="749" t="s">
        <v>1333</v>
      </c>
      <c r="E530" s="14"/>
      <c r="F530" s="192"/>
      <c r="G530" s="24"/>
      <c r="H530" s="14"/>
      <c r="I530" s="13">
        <v>1.01</v>
      </c>
      <c r="J530" s="14"/>
      <c r="K530" s="14"/>
      <c r="L530" s="547">
        <v>6</v>
      </c>
      <c r="M530" s="72">
        <v>17</v>
      </c>
      <c r="N530" s="72">
        <f t="shared" si="80"/>
        <v>102</v>
      </c>
      <c r="O530" s="72">
        <v>6</v>
      </c>
      <c r="P530" s="72">
        <f t="shared" si="72"/>
        <v>17</v>
      </c>
      <c r="Q530" s="72">
        <f t="shared" si="73"/>
        <v>102</v>
      </c>
      <c r="R530" s="72">
        <f t="shared" si="74"/>
        <v>0</v>
      </c>
      <c r="S530" s="72">
        <f t="shared" si="75"/>
        <v>17</v>
      </c>
      <c r="T530" s="72">
        <f t="shared" si="76"/>
        <v>0</v>
      </c>
      <c r="U530" s="72">
        <f t="shared" si="77"/>
        <v>0</v>
      </c>
      <c r="V530" s="72">
        <f t="shared" si="78"/>
        <v>17</v>
      </c>
      <c r="W530" s="72">
        <f t="shared" si="79"/>
        <v>0</v>
      </c>
      <c r="X530" s="14" t="s">
        <v>1191</v>
      </c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24"/>
      <c r="AJ530" s="24"/>
      <c r="AK530" s="24"/>
    </row>
    <row r="531" s="2" customFormat="1" ht="14.25" spans="1:37">
      <c r="A531" s="24">
        <v>528</v>
      </c>
      <c r="B531" s="14"/>
      <c r="C531" s="749" t="s">
        <v>1334</v>
      </c>
      <c r="D531" s="749" t="s">
        <v>1335</v>
      </c>
      <c r="E531" s="14"/>
      <c r="F531" s="192"/>
      <c r="G531" s="24"/>
      <c r="H531" s="14"/>
      <c r="I531" s="13">
        <v>1.01</v>
      </c>
      <c r="J531" s="14"/>
      <c r="K531" s="14"/>
      <c r="L531" s="547">
        <v>15</v>
      </c>
      <c r="M531" s="72">
        <v>5</v>
      </c>
      <c r="N531" s="72">
        <f t="shared" si="80"/>
        <v>75</v>
      </c>
      <c r="O531" s="72">
        <v>15</v>
      </c>
      <c r="P531" s="72">
        <f t="shared" si="72"/>
        <v>5</v>
      </c>
      <c r="Q531" s="72">
        <f t="shared" si="73"/>
        <v>75</v>
      </c>
      <c r="R531" s="72">
        <f t="shared" si="74"/>
        <v>0</v>
      </c>
      <c r="S531" s="72">
        <f t="shared" si="75"/>
        <v>5</v>
      </c>
      <c r="T531" s="72">
        <f t="shared" si="76"/>
        <v>0</v>
      </c>
      <c r="U531" s="72">
        <f t="shared" si="77"/>
        <v>0</v>
      </c>
      <c r="V531" s="72">
        <f t="shared" si="78"/>
        <v>5</v>
      </c>
      <c r="W531" s="72">
        <f t="shared" si="79"/>
        <v>0</v>
      </c>
      <c r="X531" s="14" t="s">
        <v>1191</v>
      </c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24"/>
      <c r="AJ531" s="24"/>
      <c r="AK531" s="24"/>
    </row>
    <row r="532" s="2" customFormat="1" ht="14.25" spans="1:37">
      <c r="A532" s="24">
        <v>529</v>
      </c>
      <c r="B532" s="14"/>
      <c r="C532" s="749" t="s">
        <v>1336</v>
      </c>
      <c r="D532" s="749" t="s">
        <v>1337</v>
      </c>
      <c r="E532" s="14"/>
      <c r="F532" s="192"/>
      <c r="G532" s="24"/>
      <c r="H532" s="14"/>
      <c r="I532" s="13">
        <v>1.01</v>
      </c>
      <c r="J532" s="14"/>
      <c r="K532" s="14"/>
      <c r="L532" s="547">
        <v>2</v>
      </c>
      <c r="M532" s="72">
        <v>17.205</v>
      </c>
      <c r="N532" s="72">
        <f t="shared" si="80"/>
        <v>34.41</v>
      </c>
      <c r="O532" s="72">
        <v>2</v>
      </c>
      <c r="P532" s="72">
        <f t="shared" si="72"/>
        <v>17.205</v>
      </c>
      <c r="Q532" s="72">
        <f t="shared" si="73"/>
        <v>34.41</v>
      </c>
      <c r="R532" s="72">
        <f t="shared" si="74"/>
        <v>0</v>
      </c>
      <c r="S532" s="72">
        <f t="shared" si="75"/>
        <v>17.205</v>
      </c>
      <c r="T532" s="72">
        <f t="shared" si="76"/>
        <v>0</v>
      </c>
      <c r="U532" s="72">
        <f t="shared" si="77"/>
        <v>0</v>
      </c>
      <c r="V532" s="72">
        <f t="shared" si="78"/>
        <v>17.205</v>
      </c>
      <c r="W532" s="72">
        <f t="shared" si="79"/>
        <v>0</v>
      </c>
      <c r="X532" s="14" t="s">
        <v>1191</v>
      </c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24"/>
      <c r="AJ532" s="24"/>
      <c r="AK532" s="24"/>
    </row>
    <row r="533" s="2" customFormat="1" ht="14.25" spans="1:37">
      <c r="A533" s="24">
        <v>530</v>
      </c>
      <c r="B533" s="14"/>
      <c r="C533" s="749" t="s">
        <v>1338</v>
      </c>
      <c r="D533" s="749" t="s">
        <v>1339</v>
      </c>
      <c r="E533" s="14"/>
      <c r="F533" s="192"/>
      <c r="G533" s="24"/>
      <c r="H533" s="14"/>
      <c r="I533" s="13">
        <v>1.01</v>
      </c>
      <c r="J533" s="14"/>
      <c r="K533" s="14"/>
      <c r="L533" s="547">
        <v>14</v>
      </c>
      <c r="M533" s="72">
        <v>12</v>
      </c>
      <c r="N533" s="72">
        <f t="shared" si="80"/>
        <v>168</v>
      </c>
      <c r="O533" s="72">
        <v>14</v>
      </c>
      <c r="P533" s="72">
        <f t="shared" si="72"/>
        <v>12</v>
      </c>
      <c r="Q533" s="72">
        <f t="shared" si="73"/>
        <v>168</v>
      </c>
      <c r="R533" s="72">
        <f t="shared" si="74"/>
        <v>0</v>
      </c>
      <c r="S533" s="72">
        <f t="shared" si="75"/>
        <v>12</v>
      </c>
      <c r="T533" s="72">
        <f t="shared" si="76"/>
        <v>0</v>
      </c>
      <c r="U533" s="72">
        <f t="shared" si="77"/>
        <v>0</v>
      </c>
      <c r="V533" s="72">
        <f t="shared" si="78"/>
        <v>12</v>
      </c>
      <c r="W533" s="72">
        <f t="shared" si="79"/>
        <v>0</v>
      </c>
      <c r="X533" s="14" t="s">
        <v>1191</v>
      </c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24"/>
      <c r="AJ533" s="24"/>
      <c r="AK533" s="24"/>
    </row>
    <row r="534" s="2" customFormat="1" ht="14.25" spans="1:37">
      <c r="A534" s="24">
        <v>531</v>
      </c>
      <c r="B534" s="14"/>
      <c r="C534" s="749" t="s">
        <v>1340</v>
      </c>
      <c r="D534" s="749" t="s">
        <v>1341</v>
      </c>
      <c r="E534" s="14"/>
      <c r="F534" s="192"/>
      <c r="G534" s="24"/>
      <c r="H534" s="14"/>
      <c r="I534" s="13">
        <v>1.01</v>
      </c>
      <c r="J534" s="14"/>
      <c r="K534" s="14"/>
      <c r="L534" s="547">
        <v>8</v>
      </c>
      <c r="M534" s="72">
        <v>13.95</v>
      </c>
      <c r="N534" s="72">
        <f t="shared" si="80"/>
        <v>111.6</v>
      </c>
      <c r="O534" s="72">
        <v>8</v>
      </c>
      <c r="P534" s="72">
        <f t="shared" si="72"/>
        <v>13.95</v>
      </c>
      <c r="Q534" s="72">
        <f t="shared" si="73"/>
        <v>111.6</v>
      </c>
      <c r="R534" s="72">
        <f t="shared" si="74"/>
        <v>0</v>
      </c>
      <c r="S534" s="72">
        <f t="shared" si="75"/>
        <v>13.95</v>
      </c>
      <c r="T534" s="72">
        <f t="shared" si="76"/>
        <v>0</v>
      </c>
      <c r="U534" s="72">
        <f t="shared" si="77"/>
        <v>0</v>
      </c>
      <c r="V534" s="72">
        <f t="shared" si="78"/>
        <v>13.95</v>
      </c>
      <c r="W534" s="72">
        <f t="shared" si="79"/>
        <v>0</v>
      </c>
      <c r="X534" s="14" t="s">
        <v>1191</v>
      </c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24"/>
      <c r="AJ534" s="24"/>
      <c r="AK534" s="24"/>
    </row>
    <row r="535" s="2" customFormat="1" ht="14.25" spans="1:37">
      <c r="A535" s="24">
        <v>532</v>
      </c>
      <c r="B535" s="14"/>
      <c r="C535" s="749" t="s">
        <v>1342</v>
      </c>
      <c r="D535" s="749" t="s">
        <v>1343</v>
      </c>
      <c r="E535" s="14"/>
      <c r="F535" s="192"/>
      <c r="G535" s="24"/>
      <c r="H535" s="14"/>
      <c r="I535" s="13">
        <v>1.01</v>
      </c>
      <c r="J535" s="14"/>
      <c r="K535" s="14"/>
      <c r="L535" s="547">
        <v>40</v>
      </c>
      <c r="M535" s="72">
        <v>15</v>
      </c>
      <c r="N535" s="72">
        <f t="shared" si="80"/>
        <v>600</v>
      </c>
      <c r="O535" s="72">
        <v>40</v>
      </c>
      <c r="P535" s="72">
        <f t="shared" si="72"/>
        <v>15</v>
      </c>
      <c r="Q535" s="72">
        <f t="shared" si="73"/>
        <v>600</v>
      </c>
      <c r="R535" s="72">
        <f t="shared" si="74"/>
        <v>0</v>
      </c>
      <c r="S535" s="72">
        <f t="shared" si="75"/>
        <v>15</v>
      </c>
      <c r="T535" s="72">
        <f t="shared" si="76"/>
        <v>0</v>
      </c>
      <c r="U535" s="72">
        <f t="shared" si="77"/>
        <v>0</v>
      </c>
      <c r="V535" s="72">
        <f t="shared" si="78"/>
        <v>15</v>
      </c>
      <c r="W535" s="72">
        <f t="shared" si="79"/>
        <v>0</v>
      </c>
      <c r="X535" s="14" t="s">
        <v>1191</v>
      </c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24"/>
      <c r="AJ535" s="24"/>
      <c r="AK535" s="24"/>
    </row>
    <row r="536" s="2" customFormat="1" ht="14.25" spans="1:37">
      <c r="A536" s="24">
        <v>533</v>
      </c>
      <c r="B536" s="14"/>
      <c r="C536" s="749" t="s">
        <v>1344</v>
      </c>
      <c r="D536" s="749" t="s">
        <v>1345</v>
      </c>
      <c r="E536" s="14"/>
      <c r="F536" s="192"/>
      <c r="G536" s="24"/>
      <c r="H536" s="14"/>
      <c r="I536" s="13">
        <v>1.01</v>
      </c>
      <c r="J536" s="14"/>
      <c r="K536" s="14"/>
      <c r="L536" s="547">
        <v>2</v>
      </c>
      <c r="M536" s="72">
        <v>2</v>
      </c>
      <c r="N536" s="72">
        <f t="shared" si="80"/>
        <v>4</v>
      </c>
      <c r="O536" s="72">
        <v>2</v>
      </c>
      <c r="P536" s="72">
        <f t="shared" si="72"/>
        <v>2</v>
      </c>
      <c r="Q536" s="72">
        <f t="shared" si="73"/>
        <v>4</v>
      </c>
      <c r="R536" s="72">
        <f t="shared" si="74"/>
        <v>0</v>
      </c>
      <c r="S536" s="72">
        <f t="shared" si="75"/>
        <v>2</v>
      </c>
      <c r="T536" s="72">
        <f t="shared" si="76"/>
        <v>0</v>
      </c>
      <c r="U536" s="72">
        <f t="shared" si="77"/>
        <v>0</v>
      </c>
      <c r="V536" s="72">
        <f t="shared" si="78"/>
        <v>2</v>
      </c>
      <c r="W536" s="72">
        <f t="shared" si="79"/>
        <v>0</v>
      </c>
      <c r="X536" s="14" t="s">
        <v>1191</v>
      </c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24"/>
      <c r="AJ536" s="24"/>
      <c r="AK536" s="24"/>
    </row>
    <row r="537" s="2" customFormat="1" ht="14.25" spans="1:37">
      <c r="A537" s="24">
        <v>534</v>
      </c>
      <c r="B537" s="14"/>
      <c r="C537" s="749" t="s">
        <v>1346</v>
      </c>
      <c r="D537" s="749" t="s">
        <v>1347</v>
      </c>
      <c r="E537" s="14"/>
      <c r="F537" s="192"/>
      <c r="G537" s="24"/>
      <c r="H537" s="14"/>
      <c r="I537" s="13">
        <v>1.01</v>
      </c>
      <c r="J537" s="14"/>
      <c r="K537" s="14"/>
      <c r="L537" s="547">
        <v>25</v>
      </c>
      <c r="M537" s="72">
        <v>4</v>
      </c>
      <c r="N537" s="72">
        <f t="shared" si="80"/>
        <v>100</v>
      </c>
      <c r="O537" s="72">
        <v>25</v>
      </c>
      <c r="P537" s="72">
        <f t="shared" si="72"/>
        <v>4</v>
      </c>
      <c r="Q537" s="72">
        <f t="shared" si="73"/>
        <v>100</v>
      </c>
      <c r="R537" s="72">
        <f t="shared" si="74"/>
        <v>0</v>
      </c>
      <c r="S537" s="72">
        <f t="shared" si="75"/>
        <v>4</v>
      </c>
      <c r="T537" s="72">
        <f t="shared" si="76"/>
        <v>0</v>
      </c>
      <c r="U537" s="72">
        <f t="shared" si="77"/>
        <v>0</v>
      </c>
      <c r="V537" s="72">
        <f t="shared" si="78"/>
        <v>4</v>
      </c>
      <c r="W537" s="72">
        <f t="shared" si="79"/>
        <v>0</v>
      </c>
      <c r="X537" s="14" t="s">
        <v>1191</v>
      </c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24"/>
      <c r="AJ537" s="24"/>
      <c r="AK537" s="24"/>
    </row>
    <row r="538" s="2" customFormat="1" ht="14.25" spans="1:37">
      <c r="A538" s="24">
        <v>535</v>
      </c>
      <c r="B538" s="14"/>
      <c r="C538" s="749" t="s">
        <v>1348</v>
      </c>
      <c r="D538" s="749" t="s">
        <v>1349</v>
      </c>
      <c r="E538" s="14"/>
      <c r="F538" s="192"/>
      <c r="G538" s="24"/>
      <c r="H538" s="14"/>
      <c r="I538" s="13">
        <v>1.01</v>
      </c>
      <c r="J538" s="14"/>
      <c r="K538" s="14"/>
      <c r="L538" s="547">
        <v>5</v>
      </c>
      <c r="M538" s="72">
        <v>12</v>
      </c>
      <c r="N538" s="72">
        <f t="shared" si="80"/>
        <v>60</v>
      </c>
      <c r="O538" s="72">
        <v>5</v>
      </c>
      <c r="P538" s="72">
        <f t="shared" si="72"/>
        <v>12</v>
      </c>
      <c r="Q538" s="72">
        <f t="shared" si="73"/>
        <v>60</v>
      </c>
      <c r="R538" s="72">
        <f t="shared" si="74"/>
        <v>0</v>
      </c>
      <c r="S538" s="72">
        <f t="shared" si="75"/>
        <v>12</v>
      </c>
      <c r="T538" s="72">
        <f t="shared" si="76"/>
        <v>0</v>
      </c>
      <c r="U538" s="72">
        <f t="shared" si="77"/>
        <v>0</v>
      </c>
      <c r="V538" s="72">
        <f t="shared" si="78"/>
        <v>12</v>
      </c>
      <c r="W538" s="72">
        <f t="shared" si="79"/>
        <v>0</v>
      </c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24"/>
      <c r="AJ538" s="24"/>
      <c r="AK538" s="24"/>
    </row>
    <row r="539" s="2" customFormat="1" ht="14.25" spans="1:37">
      <c r="A539" s="24">
        <v>536</v>
      </c>
      <c r="B539" s="14"/>
      <c r="C539" s="749" t="s">
        <v>1350</v>
      </c>
      <c r="D539" s="749" t="s">
        <v>1351</v>
      </c>
      <c r="E539" s="14"/>
      <c r="F539" s="192"/>
      <c r="G539" s="24"/>
      <c r="H539" s="14"/>
      <c r="I539" s="13">
        <v>1.01</v>
      </c>
      <c r="J539" s="14"/>
      <c r="K539" s="14"/>
      <c r="L539" s="547">
        <v>16</v>
      </c>
      <c r="M539" s="72">
        <v>11</v>
      </c>
      <c r="N539" s="72">
        <f t="shared" si="80"/>
        <v>176</v>
      </c>
      <c r="O539" s="72">
        <v>16</v>
      </c>
      <c r="P539" s="72">
        <f t="shared" si="72"/>
        <v>11</v>
      </c>
      <c r="Q539" s="72">
        <f t="shared" si="73"/>
        <v>176</v>
      </c>
      <c r="R539" s="72">
        <f t="shared" si="74"/>
        <v>0</v>
      </c>
      <c r="S539" s="72">
        <f t="shared" si="75"/>
        <v>11</v>
      </c>
      <c r="T539" s="72">
        <f t="shared" si="76"/>
        <v>0</v>
      </c>
      <c r="U539" s="72">
        <f t="shared" si="77"/>
        <v>0</v>
      </c>
      <c r="V539" s="72">
        <f t="shared" si="78"/>
        <v>11</v>
      </c>
      <c r="W539" s="72">
        <f t="shared" si="79"/>
        <v>0</v>
      </c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24"/>
      <c r="AJ539" s="24"/>
      <c r="AK539" s="24"/>
    </row>
    <row r="540" s="2" customFormat="1" ht="14.25" spans="1:37">
      <c r="A540" s="24">
        <v>537</v>
      </c>
      <c r="B540" s="14"/>
      <c r="C540" s="749" t="s">
        <v>1352</v>
      </c>
      <c r="D540" s="749" t="s">
        <v>1353</v>
      </c>
      <c r="E540" s="14"/>
      <c r="F540" s="192"/>
      <c r="G540" s="24"/>
      <c r="H540" s="14"/>
      <c r="I540" s="13">
        <v>1.01</v>
      </c>
      <c r="J540" s="14"/>
      <c r="K540" s="14"/>
      <c r="L540" s="547">
        <v>19</v>
      </c>
      <c r="M540" s="72">
        <v>1.3</v>
      </c>
      <c r="N540" s="72">
        <f t="shared" si="80"/>
        <v>24.7</v>
      </c>
      <c r="O540" s="72">
        <v>19</v>
      </c>
      <c r="P540" s="72">
        <f t="shared" si="72"/>
        <v>1.3</v>
      </c>
      <c r="Q540" s="72">
        <f t="shared" si="73"/>
        <v>24.7</v>
      </c>
      <c r="R540" s="72">
        <f t="shared" si="74"/>
        <v>0</v>
      </c>
      <c r="S540" s="72">
        <f t="shared" si="75"/>
        <v>1.3</v>
      </c>
      <c r="T540" s="72">
        <f t="shared" si="76"/>
        <v>0</v>
      </c>
      <c r="U540" s="72">
        <f t="shared" si="77"/>
        <v>0</v>
      </c>
      <c r="V540" s="72">
        <f t="shared" si="78"/>
        <v>1.3</v>
      </c>
      <c r="W540" s="72">
        <f t="shared" si="79"/>
        <v>0</v>
      </c>
      <c r="X540" s="14" t="s">
        <v>1191</v>
      </c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24"/>
      <c r="AJ540" s="24"/>
      <c r="AK540" s="24"/>
    </row>
    <row r="541" s="2" customFormat="1" ht="14.25" spans="1:37">
      <c r="A541" s="24">
        <v>538</v>
      </c>
      <c r="B541" s="14"/>
      <c r="C541" s="749" t="s">
        <v>1354</v>
      </c>
      <c r="D541" s="749" t="s">
        <v>1355</v>
      </c>
      <c r="E541" s="14"/>
      <c r="F541" s="192"/>
      <c r="G541" s="24"/>
      <c r="H541" s="14"/>
      <c r="I541" s="13">
        <v>1.01</v>
      </c>
      <c r="J541" s="14"/>
      <c r="K541" s="14"/>
      <c r="L541" s="547">
        <v>1</v>
      </c>
      <c r="M541" s="72">
        <v>7.88</v>
      </c>
      <c r="N541" s="72">
        <f t="shared" si="80"/>
        <v>7.88</v>
      </c>
      <c r="O541" s="72">
        <v>1</v>
      </c>
      <c r="P541" s="72">
        <f t="shared" si="72"/>
        <v>7.88</v>
      </c>
      <c r="Q541" s="72">
        <f t="shared" si="73"/>
        <v>7.88</v>
      </c>
      <c r="R541" s="72">
        <f t="shared" si="74"/>
        <v>0</v>
      </c>
      <c r="S541" s="72">
        <f t="shared" si="75"/>
        <v>7.88</v>
      </c>
      <c r="T541" s="72">
        <f t="shared" si="76"/>
        <v>0</v>
      </c>
      <c r="U541" s="72">
        <f t="shared" si="77"/>
        <v>0</v>
      </c>
      <c r="V541" s="72">
        <f t="shared" si="78"/>
        <v>7.88</v>
      </c>
      <c r="W541" s="72">
        <f t="shared" si="79"/>
        <v>0</v>
      </c>
      <c r="X541" s="14" t="s">
        <v>1191</v>
      </c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24"/>
      <c r="AJ541" s="24"/>
      <c r="AK541" s="24"/>
    </row>
    <row r="542" s="2" customFormat="1" ht="14.25" spans="1:37">
      <c r="A542" s="24">
        <v>539</v>
      </c>
      <c r="B542" s="14"/>
      <c r="C542" s="749" t="s">
        <v>1356</v>
      </c>
      <c r="D542" s="749" t="s">
        <v>1357</v>
      </c>
      <c r="E542" s="14"/>
      <c r="F542" s="192"/>
      <c r="G542" s="24"/>
      <c r="H542" s="14"/>
      <c r="I542" s="13">
        <v>1.01</v>
      </c>
      <c r="J542" s="14"/>
      <c r="K542" s="14"/>
      <c r="L542" s="547">
        <v>7</v>
      </c>
      <c r="M542" s="72">
        <v>6</v>
      </c>
      <c r="N542" s="72">
        <f t="shared" si="80"/>
        <v>42</v>
      </c>
      <c r="O542" s="72">
        <v>7</v>
      </c>
      <c r="P542" s="72">
        <f t="shared" si="72"/>
        <v>6</v>
      </c>
      <c r="Q542" s="72">
        <f t="shared" si="73"/>
        <v>42</v>
      </c>
      <c r="R542" s="72">
        <f t="shared" si="74"/>
        <v>0</v>
      </c>
      <c r="S542" s="72">
        <f t="shared" si="75"/>
        <v>6</v>
      </c>
      <c r="T542" s="72">
        <f t="shared" si="76"/>
        <v>0</v>
      </c>
      <c r="U542" s="72">
        <f t="shared" si="77"/>
        <v>0</v>
      </c>
      <c r="V542" s="72">
        <f t="shared" si="78"/>
        <v>6</v>
      </c>
      <c r="W542" s="72">
        <f t="shared" si="79"/>
        <v>0</v>
      </c>
      <c r="X542" s="14" t="s">
        <v>1191</v>
      </c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24"/>
      <c r="AJ542" s="24"/>
      <c r="AK542" s="24"/>
    </row>
    <row r="543" s="2" customFormat="1" ht="14.25" spans="1:37">
      <c r="A543" s="24">
        <v>540</v>
      </c>
      <c r="B543" s="14"/>
      <c r="C543" s="749" t="s">
        <v>1358</v>
      </c>
      <c r="D543" s="749" t="s">
        <v>1359</v>
      </c>
      <c r="E543" s="14"/>
      <c r="F543" s="192"/>
      <c r="G543" s="24"/>
      <c r="H543" s="14"/>
      <c r="I543" s="13">
        <v>1.01</v>
      </c>
      <c r="J543" s="14"/>
      <c r="K543" s="14"/>
      <c r="L543" s="547">
        <v>18</v>
      </c>
      <c r="M543" s="72">
        <v>27</v>
      </c>
      <c r="N543" s="72">
        <f t="shared" si="80"/>
        <v>486</v>
      </c>
      <c r="O543" s="72">
        <v>18</v>
      </c>
      <c r="P543" s="72">
        <f t="shared" si="72"/>
        <v>27</v>
      </c>
      <c r="Q543" s="72">
        <f t="shared" si="73"/>
        <v>486</v>
      </c>
      <c r="R543" s="72">
        <f t="shared" si="74"/>
        <v>0</v>
      </c>
      <c r="S543" s="72">
        <f t="shared" si="75"/>
        <v>27</v>
      </c>
      <c r="T543" s="72">
        <f t="shared" si="76"/>
        <v>0</v>
      </c>
      <c r="U543" s="72">
        <f t="shared" si="77"/>
        <v>0</v>
      </c>
      <c r="V543" s="72">
        <f t="shared" si="78"/>
        <v>27</v>
      </c>
      <c r="W543" s="72">
        <f t="shared" si="79"/>
        <v>0</v>
      </c>
      <c r="X543" s="14" t="s">
        <v>1191</v>
      </c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24"/>
      <c r="AJ543" s="24"/>
      <c r="AK543" s="24"/>
    </row>
    <row r="544" s="2" customFormat="1" ht="14.25" spans="1:37">
      <c r="A544" s="24">
        <v>541</v>
      </c>
      <c r="B544" s="14"/>
      <c r="C544" s="749" t="s">
        <v>1360</v>
      </c>
      <c r="D544" s="749" t="s">
        <v>1361</v>
      </c>
      <c r="E544" s="14"/>
      <c r="F544" s="192"/>
      <c r="G544" s="24"/>
      <c r="H544" s="14"/>
      <c r="I544" s="13">
        <v>1.01</v>
      </c>
      <c r="J544" s="14"/>
      <c r="K544" s="14"/>
      <c r="L544" s="547">
        <v>1</v>
      </c>
      <c r="M544" s="72">
        <v>6</v>
      </c>
      <c r="N544" s="72">
        <f t="shared" si="80"/>
        <v>6</v>
      </c>
      <c r="O544" s="72">
        <v>1</v>
      </c>
      <c r="P544" s="72">
        <f t="shared" si="72"/>
        <v>6</v>
      </c>
      <c r="Q544" s="72">
        <f t="shared" si="73"/>
        <v>6</v>
      </c>
      <c r="R544" s="72">
        <f t="shared" si="74"/>
        <v>0</v>
      </c>
      <c r="S544" s="72">
        <f t="shared" si="75"/>
        <v>6</v>
      </c>
      <c r="T544" s="72">
        <f t="shared" si="76"/>
        <v>0</v>
      </c>
      <c r="U544" s="72">
        <f t="shared" si="77"/>
        <v>0</v>
      </c>
      <c r="V544" s="72">
        <f t="shared" si="78"/>
        <v>6</v>
      </c>
      <c r="W544" s="72">
        <f t="shared" si="79"/>
        <v>0</v>
      </c>
      <c r="X544" s="14" t="s">
        <v>1191</v>
      </c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24"/>
      <c r="AJ544" s="549"/>
      <c r="AK544" s="24"/>
    </row>
    <row r="545" s="2" customFormat="1" ht="14.25" spans="1:37">
      <c r="A545" s="24">
        <v>542</v>
      </c>
      <c r="B545" s="14"/>
      <c r="C545" s="749" t="s">
        <v>1362</v>
      </c>
      <c r="D545" s="749" t="s">
        <v>1363</v>
      </c>
      <c r="E545" s="14"/>
      <c r="F545" s="192"/>
      <c r="G545" s="24"/>
      <c r="H545" s="14"/>
      <c r="I545" s="13">
        <v>1.01</v>
      </c>
      <c r="J545" s="14"/>
      <c r="K545" s="14"/>
      <c r="L545" s="547">
        <v>45</v>
      </c>
      <c r="M545" s="72">
        <v>15.762</v>
      </c>
      <c r="N545" s="72">
        <f t="shared" si="80"/>
        <v>709.29</v>
      </c>
      <c r="O545" s="72">
        <v>45</v>
      </c>
      <c r="P545" s="72">
        <f t="shared" si="72"/>
        <v>15.762</v>
      </c>
      <c r="Q545" s="72">
        <f t="shared" si="73"/>
        <v>709.29</v>
      </c>
      <c r="R545" s="72">
        <f t="shared" si="74"/>
        <v>0</v>
      </c>
      <c r="S545" s="72">
        <f t="shared" si="75"/>
        <v>15.762</v>
      </c>
      <c r="T545" s="72">
        <f t="shared" si="76"/>
        <v>0</v>
      </c>
      <c r="U545" s="72">
        <f t="shared" si="77"/>
        <v>0</v>
      </c>
      <c r="V545" s="72">
        <f t="shared" si="78"/>
        <v>15.762</v>
      </c>
      <c r="W545" s="72">
        <f t="shared" si="79"/>
        <v>0</v>
      </c>
      <c r="X545" s="14" t="s">
        <v>1191</v>
      </c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24"/>
      <c r="AJ545" s="549"/>
      <c r="AK545" s="24"/>
    </row>
    <row r="546" s="2" customFormat="1" ht="14.25" spans="1:37">
      <c r="A546" s="24">
        <v>543</v>
      </c>
      <c r="B546" s="14"/>
      <c r="C546" s="749" t="s">
        <v>1364</v>
      </c>
      <c r="D546" s="749" t="s">
        <v>1365</v>
      </c>
      <c r="E546" s="14"/>
      <c r="F546" s="192"/>
      <c r="G546" s="24"/>
      <c r="H546" s="14"/>
      <c r="I546" s="13">
        <v>1.01</v>
      </c>
      <c r="J546" s="14"/>
      <c r="K546" s="14"/>
      <c r="L546" s="547">
        <v>6</v>
      </c>
      <c r="M546" s="72">
        <v>37.905</v>
      </c>
      <c r="N546" s="72">
        <f t="shared" si="80"/>
        <v>227.43</v>
      </c>
      <c r="O546" s="72">
        <v>6</v>
      </c>
      <c r="P546" s="72">
        <f t="shared" si="72"/>
        <v>37.905</v>
      </c>
      <c r="Q546" s="72">
        <f t="shared" si="73"/>
        <v>227.43</v>
      </c>
      <c r="R546" s="72">
        <f t="shared" si="74"/>
        <v>0</v>
      </c>
      <c r="S546" s="72">
        <f t="shared" si="75"/>
        <v>37.905</v>
      </c>
      <c r="T546" s="72">
        <f t="shared" si="76"/>
        <v>0</v>
      </c>
      <c r="U546" s="72">
        <f t="shared" si="77"/>
        <v>0</v>
      </c>
      <c r="V546" s="72">
        <f t="shared" si="78"/>
        <v>37.905</v>
      </c>
      <c r="W546" s="72">
        <f t="shared" si="79"/>
        <v>0</v>
      </c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24"/>
      <c r="AJ546" s="24"/>
      <c r="AK546" s="24"/>
    </row>
    <row r="547" s="2" customFormat="1" ht="14.25" spans="1:37">
      <c r="A547" s="24">
        <v>544</v>
      </c>
      <c r="B547" s="14"/>
      <c r="C547" s="749" t="s">
        <v>1366</v>
      </c>
      <c r="D547" s="749" t="s">
        <v>1367</v>
      </c>
      <c r="E547" s="14"/>
      <c r="F547" s="192"/>
      <c r="G547" s="24"/>
      <c r="H547" s="14"/>
      <c r="I547" s="13">
        <v>1.01</v>
      </c>
      <c r="J547" s="14"/>
      <c r="K547" s="14"/>
      <c r="L547" s="547">
        <v>7</v>
      </c>
      <c r="M547" s="72">
        <v>3.11</v>
      </c>
      <c r="N547" s="72">
        <f t="shared" si="80"/>
        <v>21.77</v>
      </c>
      <c r="O547" s="72">
        <v>7</v>
      </c>
      <c r="P547" s="72">
        <f t="shared" si="72"/>
        <v>3.11</v>
      </c>
      <c r="Q547" s="72">
        <f t="shared" si="73"/>
        <v>21.77</v>
      </c>
      <c r="R547" s="72">
        <f t="shared" si="74"/>
        <v>0</v>
      </c>
      <c r="S547" s="72">
        <f t="shared" si="75"/>
        <v>3.11</v>
      </c>
      <c r="T547" s="72">
        <f t="shared" si="76"/>
        <v>0</v>
      </c>
      <c r="U547" s="72">
        <f t="shared" si="77"/>
        <v>0</v>
      </c>
      <c r="V547" s="72">
        <f t="shared" si="78"/>
        <v>3.11</v>
      </c>
      <c r="W547" s="72">
        <f t="shared" si="79"/>
        <v>0</v>
      </c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24"/>
      <c r="AJ547" s="24"/>
      <c r="AK547" s="24"/>
    </row>
    <row r="548" s="2" customFormat="1" ht="14.25" spans="1:37">
      <c r="A548" s="24">
        <v>545</v>
      </c>
      <c r="B548" s="14"/>
      <c r="C548" s="749" t="s">
        <v>1368</v>
      </c>
      <c r="D548" s="749" t="s">
        <v>1369</v>
      </c>
      <c r="E548" s="14"/>
      <c r="F548" s="192"/>
      <c r="G548" s="24"/>
      <c r="H548" s="14"/>
      <c r="I548" s="13">
        <v>1.01</v>
      </c>
      <c r="J548" s="14"/>
      <c r="K548" s="14"/>
      <c r="L548" s="547">
        <v>19</v>
      </c>
      <c r="M548" s="72">
        <v>15.2705</v>
      </c>
      <c r="N548" s="72">
        <f t="shared" si="80"/>
        <v>290.1395</v>
      </c>
      <c r="O548" s="72">
        <v>19</v>
      </c>
      <c r="P548" s="72">
        <f t="shared" si="72"/>
        <v>15.2705</v>
      </c>
      <c r="Q548" s="72">
        <f t="shared" si="73"/>
        <v>290.1395</v>
      </c>
      <c r="R548" s="72">
        <f t="shared" si="74"/>
        <v>0</v>
      </c>
      <c r="S548" s="72">
        <f t="shared" si="75"/>
        <v>15.2705</v>
      </c>
      <c r="T548" s="72">
        <f t="shared" si="76"/>
        <v>0</v>
      </c>
      <c r="U548" s="72">
        <f t="shared" si="77"/>
        <v>0</v>
      </c>
      <c r="V548" s="72">
        <f t="shared" si="78"/>
        <v>15.2705</v>
      </c>
      <c r="W548" s="72">
        <f t="shared" si="79"/>
        <v>0</v>
      </c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24"/>
      <c r="AJ548" s="24"/>
      <c r="AK548" s="24"/>
    </row>
    <row r="549" s="2" customFormat="1" ht="14.25" spans="1:37">
      <c r="A549" s="24">
        <v>546</v>
      </c>
      <c r="B549" s="14"/>
      <c r="C549" s="749" t="s">
        <v>1370</v>
      </c>
      <c r="D549" s="749" t="s">
        <v>1371</v>
      </c>
      <c r="E549" s="14"/>
      <c r="F549" s="192"/>
      <c r="G549" s="24"/>
      <c r="H549" s="14"/>
      <c r="I549" s="13">
        <v>1.01</v>
      </c>
      <c r="J549" s="14"/>
      <c r="K549" s="14"/>
      <c r="L549" s="547">
        <v>22</v>
      </c>
      <c r="M549" s="72">
        <v>14.805</v>
      </c>
      <c r="N549" s="72">
        <f t="shared" si="80"/>
        <v>325.71</v>
      </c>
      <c r="O549" s="72">
        <v>22</v>
      </c>
      <c r="P549" s="72">
        <f t="shared" si="72"/>
        <v>14.805</v>
      </c>
      <c r="Q549" s="72">
        <f t="shared" si="73"/>
        <v>325.71</v>
      </c>
      <c r="R549" s="72">
        <f t="shared" si="74"/>
        <v>0</v>
      </c>
      <c r="S549" s="72">
        <f t="shared" si="75"/>
        <v>14.805</v>
      </c>
      <c r="T549" s="72">
        <f t="shared" si="76"/>
        <v>0</v>
      </c>
      <c r="U549" s="72">
        <f t="shared" si="77"/>
        <v>0</v>
      </c>
      <c r="V549" s="72">
        <f t="shared" si="78"/>
        <v>14.805</v>
      </c>
      <c r="W549" s="72">
        <f t="shared" si="79"/>
        <v>0</v>
      </c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24"/>
      <c r="AJ549" s="24"/>
      <c r="AK549" s="24"/>
    </row>
    <row r="550" s="2" customFormat="1" ht="14.25" spans="1:37">
      <c r="A550" s="24">
        <v>547</v>
      </c>
      <c r="B550" s="14"/>
      <c r="C550" s="749" t="s">
        <v>1372</v>
      </c>
      <c r="D550" s="749" t="s">
        <v>1373</v>
      </c>
      <c r="E550" s="14"/>
      <c r="F550" s="192"/>
      <c r="G550" s="24"/>
      <c r="H550" s="14"/>
      <c r="I550" s="13">
        <v>1.01</v>
      </c>
      <c r="J550" s="14"/>
      <c r="K550" s="14"/>
      <c r="L550" s="547">
        <v>1</v>
      </c>
      <c r="M550" s="72">
        <v>25.91</v>
      </c>
      <c r="N550" s="72">
        <f t="shared" si="80"/>
        <v>25.91</v>
      </c>
      <c r="O550" s="72">
        <v>1</v>
      </c>
      <c r="P550" s="72">
        <f t="shared" si="72"/>
        <v>25.91</v>
      </c>
      <c r="Q550" s="72">
        <f t="shared" si="73"/>
        <v>25.91</v>
      </c>
      <c r="R550" s="72">
        <f t="shared" si="74"/>
        <v>0</v>
      </c>
      <c r="S550" s="72">
        <f t="shared" si="75"/>
        <v>25.91</v>
      </c>
      <c r="T550" s="72">
        <f t="shared" si="76"/>
        <v>0</v>
      </c>
      <c r="U550" s="72">
        <f t="shared" si="77"/>
        <v>0</v>
      </c>
      <c r="V550" s="72">
        <f t="shared" si="78"/>
        <v>25.91</v>
      </c>
      <c r="W550" s="72">
        <f t="shared" si="79"/>
        <v>0</v>
      </c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24"/>
      <c r="AJ550" s="24"/>
      <c r="AK550" s="24"/>
    </row>
    <row r="551" s="2" customFormat="1" ht="14.25" spans="1:37">
      <c r="A551" s="24">
        <v>548</v>
      </c>
      <c r="B551" s="14"/>
      <c r="C551" s="749" t="s">
        <v>1374</v>
      </c>
      <c r="D551" s="749" t="s">
        <v>1375</v>
      </c>
      <c r="E551" s="14"/>
      <c r="F551" s="192"/>
      <c r="G551" s="24"/>
      <c r="H551" s="14"/>
      <c r="I551" s="13">
        <v>1.01</v>
      </c>
      <c r="J551" s="14"/>
      <c r="K551" s="14"/>
      <c r="L551" s="547">
        <v>16</v>
      </c>
      <c r="M551" s="72">
        <v>3.04</v>
      </c>
      <c r="N551" s="72">
        <f t="shared" si="80"/>
        <v>48.64</v>
      </c>
      <c r="O551" s="72">
        <v>16</v>
      </c>
      <c r="P551" s="72">
        <f t="shared" si="72"/>
        <v>3.04</v>
      </c>
      <c r="Q551" s="72">
        <f t="shared" si="73"/>
        <v>48.64</v>
      </c>
      <c r="R551" s="72">
        <f t="shared" si="74"/>
        <v>0</v>
      </c>
      <c r="S551" s="72">
        <f t="shared" si="75"/>
        <v>3.04</v>
      </c>
      <c r="T551" s="72">
        <f t="shared" si="76"/>
        <v>0</v>
      </c>
      <c r="U551" s="72">
        <f t="shared" si="77"/>
        <v>0</v>
      </c>
      <c r="V551" s="72">
        <f t="shared" si="78"/>
        <v>3.04</v>
      </c>
      <c r="W551" s="72">
        <f t="shared" si="79"/>
        <v>0</v>
      </c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24"/>
      <c r="AJ551" s="24"/>
      <c r="AK551" s="24"/>
    </row>
    <row r="552" s="2" customFormat="1" ht="14.25" spans="1:37">
      <c r="A552" s="24">
        <v>549</v>
      </c>
      <c r="B552" s="14"/>
      <c r="C552" s="749" t="s">
        <v>1376</v>
      </c>
      <c r="D552" s="749" t="s">
        <v>1377</v>
      </c>
      <c r="E552" s="14"/>
      <c r="F552" s="192"/>
      <c r="G552" s="24"/>
      <c r="H552" s="14"/>
      <c r="I552" s="13">
        <v>1.01</v>
      </c>
      <c r="J552" s="14"/>
      <c r="K552" s="14"/>
      <c r="L552" s="547">
        <v>3</v>
      </c>
      <c r="M552" s="72">
        <v>0.2967</v>
      </c>
      <c r="N552" s="72">
        <f t="shared" si="80"/>
        <v>0.8901</v>
      </c>
      <c r="O552" s="72">
        <v>3</v>
      </c>
      <c r="P552" s="72">
        <f t="shared" si="72"/>
        <v>0.2967</v>
      </c>
      <c r="Q552" s="72">
        <f t="shared" si="73"/>
        <v>0.8901</v>
      </c>
      <c r="R552" s="72">
        <f t="shared" si="74"/>
        <v>0</v>
      </c>
      <c r="S552" s="72">
        <f t="shared" si="75"/>
        <v>0.2967</v>
      </c>
      <c r="T552" s="72">
        <f t="shared" si="76"/>
        <v>0</v>
      </c>
      <c r="U552" s="72">
        <f t="shared" si="77"/>
        <v>0</v>
      </c>
      <c r="V552" s="72">
        <f t="shared" si="78"/>
        <v>0.2967</v>
      </c>
      <c r="W552" s="72">
        <f t="shared" si="79"/>
        <v>0</v>
      </c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24"/>
      <c r="AJ552" s="24"/>
      <c r="AK552" s="24"/>
    </row>
    <row r="553" s="2" customFormat="1" ht="14.25" spans="1:37">
      <c r="A553" s="24">
        <v>550</v>
      </c>
      <c r="B553" s="14"/>
      <c r="C553" s="749" t="s">
        <v>1378</v>
      </c>
      <c r="D553" s="749" t="s">
        <v>1379</v>
      </c>
      <c r="E553" s="14"/>
      <c r="F553" s="192"/>
      <c r="G553" s="24"/>
      <c r="H553" s="14"/>
      <c r="I553" s="13">
        <v>1.01</v>
      </c>
      <c r="J553" s="14"/>
      <c r="K553" s="14"/>
      <c r="L553" s="547">
        <v>7</v>
      </c>
      <c r="M553" s="72">
        <v>11</v>
      </c>
      <c r="N553" s="72">
        <f t="shared" si="80"/>
        <v>77</v>
      </c>
      <c r="O553" s="72">
        <v>7</v>
      </c>
      <c r="P553" s="72">
        <f t="shared" si="72"/>
        <v>11</v>
      </c>
      <c r="Q553" s="72">
        <f t="shared" si="73"/>
        <v>77</v>
      </c>
      <c r="R553" s="72">
        <f t="shared" si="74"/>
        <v>0</v>
      </c>
      <c r="S553" s="72">
        <f t="shared" si="75"/>
        <v>11</v>
      </c>
      <c r="T553" s="72">
        <f t="shared" si="76"/>
        <v>0</v>
      </c>
      <c r="U553" s="72">
        <f t="shared" si="77"/>
        <v>0</v>
      </c>
      <c r="V553" s="72">
        <f t="shared" si="78"/>
        <v>11</v>
      </c>
      <c r="W553" s="72">
        <f t="shared" si="79"/>
        <v>0</v>
      </c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24"/>
      <c r="AJ553" s="24"/>
      <c r="AK553" s="24"/>
    </row>
    <row r="554" s="2" customFormat="1" ht="14.25" spans="1:37">
      <c r="A554" s="24">
        <v>551</v>
      </c>
      <c r="B554" s="14"/>
      <c r="C554" s="749" t="s">
        <v>1380</v>
      </c>
      <c r="D554" s="749" t="s">
        <v>1381</v>
      </c>
      <c r="E554" s="14"/>
      <c r="F554" s="192"/>
      <c r="G554" s="24"/>
      <c r="H554" s="14"/>
      <c r="I554" s="13">
        <v>1.01</v>
      </c>
      <c r="J554" s="14"/>
      <c r="K554" s="14"/>
      <c r="L554" s="547">
        <v>7</v>
      </c>
      <c r="M554" s="72">
        <v>51.2571</v>
      </c>
      <c r="N554" s="72">
        <f t="shared" si="80"/>
        <v>358.7997</v>
      </c>
      <c r="O554" s="72">
        <v>7</v>
      </c>
      <c r="P554" s="72">
        <f t="shared" si="72"/>
        <v>51.2571</v>
      </c>
      <c r="Q554" s="72">
        <f t="shared" si="73"/>
        <v>358.7997</v>
      </c>
      <c r="R554" s="72">
        <f t="shared" si="74"/>
        <v>0</v>
      </c>
      <c r="S554" s="72">
        <f t="shared" si="75"/>
        <v>51.2571</v>
      </c>
      <c r="T554" s="72">
        <f t="shared" si="76"/>
        <v>0</v>
      </c>
      <c r="U554" s="72">
        <f t="shared" si="77"/>
        <v>0</v>
      </c>
      <c r="V554" s="72">
        <f t="shared" si="78"/>
        <v>51.2571</v>
      </c>
      <c r="W554" s="72">
        <f t="shared" si="79"/>
        <v>0</v>
      </c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24"/>
      <c r="AJ554" s="24"/>
      <c r="AK554" s="24"/>
    </row>
    <row r="555" s="2" customFormat="1" ht="14.25" spans="1:37">
      <c r="A555" s="24">
        <v>552</v>
      </c>
      <c r="B555" s="14"/>
      <c r="C555" s="749" t="s">
        <v>1382</v>
      </c>
      <c r="D555" s="749" t="s">
        <v>1383</v>
      </c>
      <c r="E555" s="14"/>
      <c r="F555" s="192"/>
      <c r="G555" s="24"/>
      <c r="H555" s="14"/>
      <c r="I555" s="13">
        <v>1.01</v>
      </c>
      <c r="J555" s="14"/>
      <c r="K555" s="14"/>
      <c r="L555" s="547">
        <v>2</v>
      </c>
      <c r="M555" s="72">
        <v>16</v>
      </c>
      <c r="N555" s="72">
        <f t="shared" si="80"/>
        <v>32</v>
      </c>
      <c r="O555" s="72">
        <v>2</v>
      </c>
      <c r="P555" s="72">
        <f t="shared" si="72"/>
        <v>16</v>
      </c>
      <c r="Q555" s="72">
        <f t="shared" si="73"/>
        <v>32</v>
      </c>
      <c r="R555" s="72">
        <f t="shared" si="74"/>
        <v>0</v>
      </c>
      <c r="S555" s="72">
        <f t="shared" si="75"/>
        <v>16</v>
      </c>
      <c r="T555" s="72">
        <f t="shared" si="76"/>
        <v>0</v>
      </c>
      <c r="U555" s="72">
        <f t="shared" si="77"/>
        <v>0</v>
      </c>
      <c r="V555" s="72">
        <f t="shared" si="78"/>
        <v>16</v>
      </c>
      <c r="W555" s="72">
        <f t="shared" si="79"/>
        <v>0</v>
      </c>
      <c r="X555" s="14" t="s">
        <v>1191</v>
      </c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24"/>
      <c r="AJ555" s="24"/>
      <c r="AK555" s="24"/>
    </row>
    <row r="556" s="2" customFormat="1" ht="14.25" spans="1:37">
      <c r="A556" s="24">
        <v>553</v>
      </c>
      <c r="B556" s="14"/>
      <c r="C556" s="749" t="s">
        <v>1384</v>
      </c>
      <c r="D556" s="749" t="s">
        <v>1385</v>
      </c>
      <c r="E556" s="14"/>
      <c r="F556" s="192"/>
      <c r="G556" s="24"/>
      <c r="H556" s="14"/>
      <c r="I556" s="13">
        <v>1.01</v>
      </c>
      <c r="J556" s="14"/>
      <c r="K556" s="14"/>
      <c r="L556" s="547">
        <v>2</v>
      </c>
      <c r="M556" s="72">
        <v>4.8</v>
      </c>
      <c r="N556" s="72">
        <f t="shared" si="80"/>
        <v>9.6</v>
      </c>
      <c r="O556" s="72">
        <v>2</v>
      </c>
      <c r="P556" s="72">
        <f t="shared" si="72"/>
        <v>4.8</v>
      </c>
      <c r="Q556" s="72">
        <f t="shared" si="73"/>
        <v>9.6</v>
      </c>
      <c r="R556" s="72">
        <f t="shared" si="74"/>
        <v>0</v>
      </c>
      <c r="S556" s="72">
        <f t="shared" si="75"/>
        <v>4.8</v>
      </c>
      <c r="T556" s="72">
        <f t="shared" si="76"/>
        <v>0</v>
      </c>
      <c r="U556" s="72">
        <f t="shared" si="77"/>
        <v>0</v>
      </c>
      <c r="V556" s="72">
        <f t="shared" si="78"/>
        <v>4.8</v>
      </c>
      <c r="W556" s="72">
        <f t="shared" si="79"/>
        <v>0</v>
      </c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24"/>
      <c r="AJ556" s="24"/>
      <c r="AK556" s="24"/>
    </row>
    <row r="557" s="2" customFormat="1" ht="14.25" spans="1:37">
      <c r="A557" s="24">
        <v>554</v>
      </c>
      <c r="B557" s="14"/>
      <c r="C557" s="749" t="s">
        <v>1386</v>
      </c>
      <c r="D557" s="749" t="s">
        <v>1387</v>
      </c>
      <c r="E557" s="14"/>
      <c r="F557" s="192"/>
      <c r="G557" s="24"/>
      <c r="H557" s="14"/>
      <c r="I557" s="13">
        <v>1.01</v>
      </c>
      <c r="J557" s="14"/>
      <c r="K557" s="14"/>
      <c r="L557" s="547">
        <v>2</v>
      </c>
      <c r="M557" s="72">
        <v>11</v>
      </c>
      <c r="N557" s="72">
        <f t="shared" si="80"/>
        <v>22</v>
      </c>
      <c r="O557" s="72">
        <v>2</v>
      </c>
      <c r="P557" s="72">
        <f t="shared" si="72"/>
        <v>11</v>
      </c>
      <c r="Q557" s="72">
        <f t="shared" si="73"/>
        <v>22</v>
      </c>
      <c r="R557" s="72">
        <f t="shared" si="74"/>
        <v>0</v>
      </c>
      <c r="S557" s="72">
        <f t="shared" si="75"/>
        <v>11</v>
      </c>
      <c r="T557" s="72">
        <f t="shared" si="76"/>
        <v>0</v>
      </c>
      <c r="U557" s="72">
        <f t="shared" si="77"/>
        <v>0</v>
      </c>
      <c r="V557" s="72">
        <f t="shared" si="78"/>
        <v>11</v>
      </c>
      <c r="W557" s="72">
        <f t="shared" si="79"/>
        <v>0</v>
      </c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24"/>
      <c r="AJ557" s="24"/>
      <c r="AK557" s="24"/>
    </row>
    <row r="558" s="2" customFormat="1" ht="14.25" spans="1:37">
      <c r="A558" s="24">
        <v>555</v>
      </c>
      <c r="B558" s="14"/>
      <c r="C558" s="749" t="s">
        <v>1388</v>
      </c>
      <c r="D558" s="749" t="s">
        <v>1389</v>
      </c>
      <c r="E558" s="14"/>
      <c r="F558" s="192"/>
      <c r="G558" s="24"/>
      <c r="H558" s="14"/>
      <c r="I558" s="13">
        <v>1.01</v>
      </c>
      <c r="J558" s="14"/>
      <c r="K558" s="14"/>
      <c r="L558" s="547">
        <v>3</v>
      </c>
      <c r="M558" s="72">
        <v>29.3633</v>
      </c>
      <c r="N558" s="72">
        <f t="shared" si="80"/>
        <v>88.0899</v>
      </c>
      <c r="O558" s="72">
        <v>3</v>
      </c>
      <c r="P558" s="72">
        <f t="shared" si="72"/>
        <v>29.3633</v>
      </c>
      <c r="Q558" s="72">
        <f t="shared" si="73"/>
        <v>88.0899</v>
      </c>
      <c r="R558" s="72">
        <f t="shared" si="74"/>
        <v>0</v>
      </c>
      <c r="S558" s="72">
        <f t="shared" si="75"/>
        <v>29.3633</v>
      </c>
      <c r="T558" s="72">
        <f t="shared" si="76"/>
        <v>0</v>
      </c>
      <c r="U558" s="72">
        <f t="shared" si="77"/>
        <v>0</v>
      </c>
      <c r="V558" s="72">
        <f t="shared" si="78"/>
        <v>29.3633</v>
      </c>
      <c r="W558" s="72">
        <f t="shared" si="79"/>
        <v>0</v>
      </c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24"/>
      <c r="AJ558" s="24"/>
      <c r="AK558" s="24"/>
    </row>
    <row r="559" s="2" customFormat="1" ht="14.25" spans="1:37">
      <c r="A559" s="24">
        <v>556</v>
      </c>
      <c r="B559" s="14"/>
      <c r="C559" s="749" t="s">
        <v>1390</v>
      </c>
      <c r="D559" s="749" t="s">
        <v>1391</v>
      </c>
      <c r="E559" s="14"/>
      <c r="F559" s="192"/>
      <c r="G559" s="24"/>
      <c r="H559" s="14"/>
      <c r="I559" s="13">
        <v>1.01</v>
      </c>
      <c r="J559" s="14"/>
      <c r="K559" s="14"/>
      <c r="L559" s="547">
        <v>1</v>
      </c>
      <c r="M559" s="72">
        <v>17.92</v>
      </c>
      <c r="N559" s="72">
        <f t="shared" si="80"/>
        <v>17.92</v>
      </c>
      <c r="O559" s="72">
        <v>1</v>
      </c>
      <c r="P559" s="72">
        <f t="shared" si="72"/>
        <v>17.92</v>
      </c>
      <c r="Q559" s="72">
        <f t="shared" si="73"/>
        <v>17.92</v>
      </c>
      <c r="R559" s="72">
        <f t="shared" si="74"/>
        <v>0</v>
      </c>
      <c r="S559" s="72">
        <f t="shared" si="75"/>
        <v>17.92</v>
      </c>
      <c r="T559" s="72">
        <f t="shared" si="76"/>
        <v>0</v>
      </c>
      <c r="U559" s="72">
        <f t="shared" si="77"/>
        <v>0</v>
      </c>
      <c r="V559" s="72">
        <f t="shared" si="78"/>
        <v>17.92</v>
      </c>
      <c r="W559" s="72">
        <f t="shared" si="79"/>
        <v>0</v>
      </c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24"/>
      <c r="AJ559" s="24"/>
      <c r="AK559" s="24"/>
    </row>
    <row r="560" s="2" customFormat="1" ht="14.25" spans="1:37">
      <c r="A560" s="24">
        <v>557</v>
      </c>
      <c r="B560" s="14"/>
      <c r="C560" s="749" t="s">
        <v>1392</v>
      </c>
      <c r="D560" s="749" t="s">
        <v>1393</v>
      </c>
      <c r="E560" s="14"/>
      <c r="F560" s="192"/>
      <c r="G560" s="24"/>
      <c r="H560" s="14"/>
      <c r="I560" s="13">
        <v>1.01</v>
      </c>
      <c r="J560" s="14"/>
      <c r="K560" s="14"/>
      <c r="L560" s="547">
        <v>1</v>
      </c>
      <c r="M560" s="72">
        <v>31</v>
      </c>
      <c r="N560" s="72">
        <f t="shared" si="80"/>
        <v>31</v>
      </c>
      <c r="O560" s="72">
        <v>1</v>
      </c>
      <c r="P560" s="72">
        <f t="shared" si="72"/>
        <v>31</v>
      </c>
      <c r="Q560" s="72">
        <f t="shared" si="73"/>
        <v>31</v>
      </c>
      <c r="R560" s="72">
        <f t="shared" si="74"/>
        <v>0</v>
      </c>
      <c r="S560" s="72">
        <f t="shared" si="75"/>
        <v>31</v>
      </c>
      <c r="T560" s="72">
        <f t="shared" si="76"/>
        <v>0</v>
      </c>
      <c r="U560" s="72">
        <f t="shared" si="77"/>
        <v>0</v>
      </c>
      <c r="V560" s="72">
        <f t="shared" si="78"/>
        <v>31</v>
      </c>
      <c r="W560" s="72">
        <f t="shared" si="79"/>
        <v>0</v>
      </c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24"/>
      <c r="AJ560" s="24"/>
      <c r="AK560" s="24"/>
    </row>
    <row r="561" s="2" customFormat="1" ht="14.25" spans="1:37">
      <c r="A561" s="24">
        <v>558</v>
      </c>
      <c r="B561" s="14"/>
      <c r="C561" s="749" t="s">
        <v>1394</v>
      </c>
      <c r="D561" s="749" t="s">
        <v>1395</v>
      </c>
      <c r="E561" s="14"/>
      <c r="F561" s="192"/>
      <c r="G561" s="24"/>
      <c r="H561" s="14"/>
      <c r="I561" s="13">
        <v>1.01</v>
      </c>
      <c r="J561" s="14"/>
      <c r="K561" s="14"/>
      <c r="L561" s="547">
        <v>2</v>
      </c>
      <c r="M561" s="72">
        <v>26</v>
      </c>
      <c r="N561" s="72">
        <f t="shared" si="80"/>
        <v>52</v>
      </c>
      <c r="O561" s="72">
        <v>2</v>
      </c>
      <c r="P561" s="72">
        <f t="shared" si="72"/>
        <v>26</v>
      </c>
      <c r="Q561" s="72">
        <f t="shared" si="73"/>
        <v>52</v>
      </c>
      <c r="R561" s="72">
        <f t="shared" si="74"/>
        <v>0</v>
      </c>
      <c r="S561" s="72">
        <f t="shared" si="75"/>
        <v>26</v>
      </c>
      <c r="T561" s="72">
        <f t="shared" si="76"/>
        <v>0</v>
      </c>
      <c r="U561" s="72">
        <f t="shared" si="77"/>
        <v>0</v>
      </c>
      <c r="V561" s="72">
        <f t="shared" si="78"/>
        <v>26</v>
      </c>
      <c r="W561" s="72">
        <f t="shared" si="79"/>
        <v>0</v>
      </c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24"/>
      <c r="AJ561" s="24"/>
      <c r="AK561" s="24"/>
    </row>
    <row r="562" s="2" customFormat="1" ht="14.25" spans="1:37">
      <c r="A562" s="24">
        <v>559</v>
      </c>
      <c r="B562" s="14"/>
      <c r="C562" s="749" t="s">
        <v>1396</v>
      </c>
      <c r="D562" s="749" t="s">
        <v>1397</v>
      </c>
      <c r="E562" s="14"/>
      <c r="F562" s="192"/>
      <c r="G562" s="24"/>
      <c r="H562" s="14"/>
      <c r="I562" s="13">
        <v>1.01</v>
      </c>
      <c r="J562" s="14"/>
      <c r="K562" s="14"/>
      <c r="L562" s="547">
        <v>150</v>
      </c>
      <c r="M562" s="72">
        <v>1.3091</v>
      </c>
      <c r="N562" s="72">
        <f t="shared" si="80"/>
        <v>196.365</v>
      </c>
      <c r="O562" s="72">
        <v>150</v>
      </c>
      <c r="P562" s="72">
        <f t="shared" si="72"/>
        <v>1.3091</v>
      </c>
      <c r="Q562" s="72">
        <f t="shared" si="73"/>
        <v>196.365</v>
      </c>
      <c r="R562" s="72">
        <f t="shared" si="74"/>
        <v>0</v>
      </c>
      <c r="S562" s="72">
        <f t="shared" si="75"/>
        <v>1.3091</v>
      </c>
      <c r="T562" s="72">
        <f t="shared" si="76"/>
        <v>0</v>
      </c>
      <c r="U562" s="72">
        <f t="shared" si="77"/>
        <v>0</v>
      </c>
      <c r="V562" s="72">
        <f t="shared" si="78"/>
        <v>1.3091</v>
      </c>
      <c r="W562" s="72">
        <f t="shared" si="79"/>
        <v>0</v>
      </c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24"/>
      <c r="AJ562" s="24"/>
      <c r="AK562" s="24"/>
    </row>
    <row r="563" s="2" customFormat="1" ht="14.25" spans="1:37">
      <c r="A563" s="24">
        <v>560</v>
      </c>
      <c r="B563" s="14"/>
      <c r="C563" s="749" t="s">
        <v>1398</v>
      </c>
      <c r="D563" s="749" t="s">
        <v>1399</v>
      </c>
      <c r="E563" s="14"/>
      <c r="F563" s="192"/>
      <c r="G563" s="24"/>
      <c r="H563" s="14"/>
      <c r="I563" s="13">
        <v>1.01</v>
      </c>
      <c r="J563" s="14"/>
      <c r="K563" s="14"/>
      <c r="L563" s="547">
        <v>38</v>
      </c>
      <c r="M563" s="72">
        <v>9.4989</v>
      </c>
      <c r="N563" s="72">
        <f t="shared" si="80"/>
        <v>360.9582</v>
      </c>
      <c r="O563" s="72">
        <v>38</v>
      </c>
      <c r="P563" s="72">
        <f t="shared" si="72"/>
        <v>9.4989</v>
      </c>
      <c r="Q563" s="72">
        <f t="shared" si="73"/>
        <v>360.9582</v>
      </c>
      <c r="R563" s="72">
        <f t="shared" si="74"/>
        <v>0</v>
      </c>
      <c r="S563" s="72">
        <f t="shared" si="75"/>
        <v>9.4989</v>
      </c>
      <c r="T563" s="72">
        <f t="shared" si="76"/>
        <v>0</v>
      </c>
      <c r="U563" s="72">
        <f t="shared" si="77"/>
        <v>0</v>
      </c>
      <c r="V563" s="72">
        <f t="shared" si="78"/>
        <v>9.4989</v>
      </c>
      <c r="W563" s="72">
        <f t="shared" si="79"/>
        <v>0</v>
      </c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24"/>
      <c r="AJ563" s="24"/>
      <c r="AK563" s="24"/>
    </row>
    <row r="564" s="2" customFormat="1" ht="14.25" spans="1:37">
      <c r="A564" s="24">
        <v>561</v>
      </c>
      <c r="B564" s="14"/>
      <c r="C564" s="749" t="s">
        <v>1400</v>
      </c>
      <c r="D564" s="749" t="s">
        <v>1401</v>
      </c>
      <c r="E564" s="14"/>
      <c r="F564" s="192"/>
      <c r="G564" s="24"/>
      <c r="H564" s="14"/>
      <c r="I564" s="13">
        <v>1.01</v>
      </c>
      <c r="J564" s="14"/>
      <c r="K564" s="14"/>
      <c r="L564" s="547">
        <v>1</v>
      </c>
      <c r="M564" s="72">
        <v>26.18</v>
      </c>
      <c r="N564" s="72">
        <f t="shared" si="80"/>
        <v>26.18</v>
      </c>
      <c r="O564" s="72">
        <v>1</v>
      </c>
      <c r="P564" s="72">
        <f t="shared" si="72"/>
        <v>26.18</v>
      </c>
      <c r="Q564" s="72">
        <f t="shared" si="73"/>
        <v>26.18</v>
      </c>
      <c r="R564" s="72">
        <f t="shared" si="74"/>
        <v>0</v>
      </c>
      <c r="S564" s="72">
        <f t="shared" si="75"/>
        <v>26.18</v>
      </c>
      <c r="T564" s="72">
        <f t="shared" si="76"/>
        <v>0</v>
      </c>
      <c r="U564" s="72">
        <f t="shared" si="77"/>
        <v>0</v>
      </c>
      <c r="V564" s="72">
        <f t="shared" si="78"/>
        <v>26.18</v>
      </c>
      <c r="W564" s="72">
        <f t="shared" si="79"/>
        <v>0</v>
      </c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24"/>
      <c r="AJ564" s="24"/>
      <c r="AK564" s="24"/>
    </row>
    <row r="565" s="2" customFormat="1" ht="14.25" spans="1:37">
      <c r="A565" s="24">
        <v>562</v>
      </c>
      <c r="B565" s="14"/>
      <c r="C565" s="749" t="s">
        <v>1402</v>
      </c>
      <c r="D565" s="749" t="s">
        <v>1403</v>
      </c>
      <c r="E565" s="14"/>
      <c r="F565" s="192"/>
      <c r="G565" s="24"/>
      <c r="H565" s="14"/>
      <c r="I565" s="13">
        <v>1.01</v>
      </c>
      <c r="J565" s="14"/>
      <c r="K565" s="14"/>
      <c r="L565" s="547">
        <v>6</v>
      </c>
      <c r="M565" s="72">
        <v>11.5</v>
      </c>
      <c r="N565" s="72">
        <f t="shared" si="80"/>
        <v>69</v>
      </c>
      <c r="O565" s="72">
        <v>6</v>
      </c>
      <c r="P565" s="72">
        <f t="shared" si="72"/>
        <v>11.5</v>
      </c>
      <c r="Q565" s="72">
        <f t="shared" si="73"/>
        <v>69</v>
      </c>
      <c r="R565" s="72">
        <f t="shared" si="74"/>
        <v>0</v>
      </c>
      <c r="S565" s="72">
        <f t="shared" si="75"/>
        <v>11.5</v>
      </c>
      <c r="T565" s="72">
        <f t="shared" si="76"/>
        <v>0</v>
      </c>
      <c r="U565" s="72">
        <f t="shared" si="77"/>
        <v>0</v>
      </c>
      <c r="V565" s="72">
        <f t="shared" si="78"/>
        <v>11.5</v>
      </c>
      <c r="W565" s="72">
        <f t="shared" si="79"/>
        <v>0</v>
      </c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24"/>
      <c r="AJ565" s="24"/>
      <c r="AK565" s="24"/>
    </row>
    <row r="566" s="2" customFormat="1" ht="14.25" spans="1:37">
      <c r="A566" s="24">
        <v>563</v>
      </c>
      <c r="B566" s="14"/>
      <c r="C566" s="749" t="s">
        <v>1404</v>
      </c>
      <c r="D566" s="749" t="s">
        <v>1405</v>
      </c>
      <c r="E566" s="14"/>
      <c r="F566" s="192"/>
      <c r="G566" s="24"/>
      <c r="H566" s="14"/>
      <c r="I566" s="13">
        <v>1.01</v>
      </c>
      <c r="J566" s="14"/>
      <c r="K566" s="14"/>
      <c r="L566" s="547">
        <v>3</v>
      </c>
      <c r="M566" s="72">
        <v>13.9533</v>
      </c>
      <c r="N566" s="72">
        <f t="shared" si="80"/>
        <v>41.8599</v>
      </c>
      <c r="O566" s="72">
        <v>3</v>
      </c>
      <c r="P566" s="72">
        <f t="shared" si="72"/>
        <v>13.9533</v>
      </c>
      <c r="Q566" s="72">
        <f t="shared" si="73"/>
        <v>41.8599</v>
      </c>
      <c r="R566" s="72">
        <f t="shared" si="74"/>
        <v>0</v>
      </c>
      <c r="S566" s="72">
        <f t="shared" si="75"/>
        <v>13.9533</v>
      </c>
      <c r="T566" s="72">
        <f t="shared" si="76"/>
        <v>0</v>
      </c>
      <c r="U566" s="72">
        <f t="shared" si="77"/>
        <v>0</v>
      </c>
      <c r="V566" s="72">
        <f t="shared" si="78"/>
        <v>13.9533</v>
      </c>
      <c r="W566" s="72">
        <f t="shared" si="79"/>
        <v>0</v>
      </c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24"/>
      <c r="AJ566" s="24"/>
      <c r="AK566" s="24"/>
    </row>
    <row r="567" s="2" customFormat="1" ht="14.25" spans="1:37">
      <c r="A567" s="24">
        <v>564</v>
      </c>
      <c r="B567" s="14"/>
      <c r="C567" s="749" t="s">
        <v>1406</v>
      </c>
      <c r="D567" s="749" t="s">
        <v>1407</v>
      </c>
      <c r="E567" s="14"/>
      <c r="F567" s="192"/>
      <c r="G567" s="24"/>
      <c r="H567" s="14"/>
      <c r="I567" s="13">
        <v>1.01</v>
      </c>
      <c r="J567" s="14"/>
      <c r="K567" s="14"/>
      <c r="L567" s="547">
        <v>4</v>
      </c>
      <c r="M567" s="72">
        <v>17</v>
      </c>
      <c r="N567" s="72">
        <f t="shared" si="80"/>
        <v>68</v>
      </c>
      <c r="O567" s="72">
        <v>4</v>
      </c>
      <c r="P567" s="72">
        <f t="shared" si="72"/>
        <v>17</v>
      </c>
      <c r="Q567" s="72">
        <f t="shared" si="73"/>
        <v>68</v>
      </c>
      <c r="R567" s="72">
        <f t="shared" si="74"/>
        <v>0</v>
      </c>
      <c r="S567" s="72">
        <f t="shared" si="75"/>
        <v>17</v>
      </c>
      <c r="T567" s="72">
        <f t="shared" si="76"/>
        <v>0</v>
      </c>
      <c r="U567" s="72">
        <f t="shared" si="77"/>
        <v>0</v>
      </c>
      <c r="V567" s="72">
        <f t="shared" si="78"/>
        <v>17</v>
      </c>
      <c r="W567" s="72">
        <f t="shared" si="79"/>
        <v>0</v>
      </c>
      <c r="X567" s="14" t="s">
        <v>1191</v>
      </c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24"/>
      <c r="AJ567" s="24"/>
      <c r="AK567" s="24"/>
    </row>
    <row r="568" s="2" customFormat="1" ht="14.25" spans="1:37">
      <c r="A568" s="24">
        <v>565</v>
      </c>
      <c r="B568" s="14"/>
      <c r="C568" s="749" t="s">
        <v>1408</v>
      </c>
      <c r="D568" s="749" t="s">
        <v>1409</v>
      </c>
      <c r="E568" s="14"/>
      <c r="F568" s="192"/>
      <c r="G568" s="24"/>
      <c r="H568" s="14"/>
      <c r="I568" s="13">
        <v>1.01</v>
      </c>
      <c r="J568" s="14"/>
      <c r="K568" s="14"/>
      <c r="L568" s="547">
        <v>1</v>
      </c>
      <c r="M568" s="72">
        <v>28.59</v>
      </c>
      <c r="N568" s="72">
        <f t="shared" si="80"/>
        <v>28.59</v>
      </c>
      <c r="O568" s="72">
        <v>1</v>
      </c>
      <c r="P568" s="72">
        <f t="shared" si="72"/>
        <v>28.59</v>
      </c>
      <c r="Q568" s="72">
        <f t="shared" si="73"/>
        <v>28.59</v>
      </c>
      <c r="R568" s="72">
        <f t="shared" si="74"/>
        <v>0</v>
      </c>
      <c r="S568" s="72">
        <f t="shared" si="75"/>
        <v>28.59</v>
      </c>
      <c r="T568" s="72">
        <f t="shared" si="76"/>
        <v>0</v>
      </c>
      <c r="U568" s="72">
        <f t="shared" si="77"/>
        <v>0</v>
      </c>
      <c r="V568" s="72">
        <f t="shared" si="78"/>
        <v>28.59</v>
      </c>
      <c r="W568" s="72">
        <f t="shared" si="79"/>
        <v>0</v>
      </c>
      <c r="X568" s="14" t="s">
        <v>1191</v>
      </c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24"/>
      <c r="AJ568" s="24"/>
      <c r="AK568" s="24"/>
    </row>
    <row r="569" s="2" customFormat="1" ht="14.25" spans="1:37">
      <c r="A569" s="24">
        <v>566</v>
      </c>
      <c r="B569" s="14"/>
      <c r="C569" s="749" t="s">
        <v>1410</v>
      </c>
      <c r="D569" s="749" t="s">
        <v>1411</v>
      </c>
      <c r="E569" s="14"/>
      <c r="F569" s="192"/>
      <c r="G569" s="24"/>
      <c r="H569" s="14"/>
      <c r="I569" s="13">
        <v>1.01</v>
      </c>
      <c r="J569" s="14"/>
      <c r="K569" s="14"/>
      <c r="L569" s="547">
        <v>1</v>
      </c>
      <c r="M569" s="72">
        <v>43.13</v>
      </c>
      <c r="N569" s="72">
        <f t="shared" si="80"/>
        <v>43.13</v>
      </c>
      <c r="O569" s="72">
        <v>1</v>
      </c>
      <c r="P569" s="72">
        <f t="shared" si="72"/>
        <v>43.13</v>
      </c>
      <c r="Q569" s="72">
        <f t="shared" si="73"/>
        <v>43.13</v>
      </c>
      <c r="R569" s="72">
        <f t="shared" si="74"/>
        <v>0</v>
      </c>
      <c r="S569" s="72">
        <f t="shared" si="75"/>
        <v>43.13</v>
      </c>
      <c r="T569" s="72">
        <f t="shared" si="76"/>
        <v>0</v>
      </c>
      <c r="U569" s="72">
        <f t="shared" si="77"/>
        <v>0</v>
      </c>
      <c r="V569" s="72">
        <f t="shared" si="78"/>
        <v>43.13</v>
      </c>
      <c r="W569" s="72">
        <f t="shared" si="79"/>
        <v>0</v>
      </c>
      <c r="X569" s="14" t="s">
        <v>1191</v>
      </c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24"/>
      <c r="AJ569" s="24"/>
      <c r="AK569" s="24"/>
    </row>
    <row r="570" s="2" customFormat="1" ht="14.25" spans="1:37">
      <c r="A570" s="24">
        <v>567</v>
      </c>
      <c r="B570" s="14"/>
      <c r="C570" s="749" t="s">
        <v>1412</v>
      </c>
      <c r="D570" s="749" t="s">
        <v>1413</v>
      </c>
      <c r="E570" s="14"/>
      <c r="F570" s="192"/>
      <c r="G570" s="24"/>
      <c r="H570" s="14"/>
      <c r="I570" s="13">
        <v>1.01</v>
      </c>
      <c r="J570" s="14"/>
      <c r="K570" s="14"/>
      <c r="L570" s="547">
        <v>2</v>
      </c>
      <c r="M570" s="72">
        <v>19.02</v>
      </c>
      <c r="N570" s="72">
        <f t="shared" si="80"/>
        <v>38.04</v>
      </c>
      <c r="O570" s="72">
        <v>2</v>
      </c>
      <c r="P570" s="72">
        <f t="shared" si="72"/>
        <v>19.02</v>
      </c>
      <c r="Q570" s="72">
        <f t="shared" si="73"/>
        <v>38.04</v>
      </c>
      <c r="R570" s="72">
        <f t="shared" si="74"/>
        <v>0</v>
      </c>
      <c r="S570" s="72">
        <f t="shared" si="75"/>
        <v>19.02</v>
      </c>
      <c r="T570" s="72">
        <f t="shared" si="76"/>
        <v>0</v>
      </c>
      <c r="U570" s="72">
        <f t="shared" si="77"/>
        <v>0</v>
      </c>
      <c r="V570" s="72">
        <f t="shared" si="78"/>
        <v>19.02</v>
      </c>
      <c r="W570" s="72">
        <f t="shared" si="79"/>
        <v>0</v>
      </c>
      <c r="X570" s="14" t="s">
        <v>1191</v>
      </c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24"/>
      <c r="AJ570" s="24"/>
      <c r="AK570" s="24"/>
    </row>
    <row r="571" s="2" customFormat="1" ht="14.25" spans="1:37">
      <c r="A571" s="24">
        <v>568</v>
      </c>
      <c r="B571" s="14"/>
      <c r="C571" s="749" t="s">
        <v>1414</v>
      </c>
      <c r="D571" s="749" t="s">
        <v>1415</v>
      </c>
      <c r="E571" s="14"/>
      <c r="F571" s="192"/>
      <c r="G571" s="24"/>
      <c r="H571" s="14"/>
      <c r="I571" s="13">
        <v>1.01</v>
      </c>
      <c r="J571" s="14"/>
      <c r="K571" s="14"/>
      <c r="L571" s="547">
        <v>2</v>
      </c>
      <c r="M571" s="72">
        <v>11.165</v>
      </c>
      <c r="N571" s="72">
        <f t="shared" si="80"/>
        <v>22.33</v>
      </c>
      <c r="O571" s="72">
        <v>2</v>
      </c>
      <c r="P571" s="72">
        <f t="shared" si="72"/>
        <v>11.165</v>
      </c>
      <c r="Q571" s="72">
        <f t="shared" si="73"/>
        <v>22.33</v>
      </c>
      <c r="R571" s="72">
        <f t="shared" si="74"/>
        <v>0</v>
      </c>
      <c r="S571" s="72">
        <f t="shared" si="75"/>
        <v>11.165</v>
      </c>
      <c r="T571" s="72">
        <f t="shared" si="76"/>
        <v>0</v>
      </c>
      <c r="U571" s="72">
        <f t="shared" si="77"/>
        <v>0</v>
      </c>
      <c r="V571" s="72">
        <f t="shared" si="78"/>
        <v>11.165</v>
      </c>
      <c r="W571" s="72">
        <f t="shared" si="79"/>
        <v>0</v>
      </c>
      <c r="X571" s="14" t="s">
        <v>1191</v>
      </c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24"/>
      <c r="AJ571" s="24"/>
      <c r="AK571" s="24"/>
    </row>
    <row r="572" s="2" customFormat="1" ht="14.25" spans="1:37">
      <c r="A572" s="24">
        <v>569</v>
      </c>
      <c r="B572" s="14"/>
      <c r="C572" s="749" t="s">
        <v>1416</v>
      </c>
      <c r="D572" s="749" t="s">
        <v>1417</v>
      </c>
      <c r="E572" s="14"/>
      <c r="F572" s="192"/>
      <c r="G572" s="24"/>
      <c r="H572" s="14"/>
      <c r="I572" s="13">
        <v>1.01</v>
      </c>
      <c r="J572" s="14"/>
      <c r="K572" s="14"/>
      <c r="L572" s="547">
        <v>4</v>
      </c>
      <c r="M572" s="72">
        <v>19</v>
      </c>
      <c r="N572" s="72">
        <f t="shared" si="80"/>
        <v>76</v>
      </c>
      <c r="O572" s="72">
        <v>4</v>
      </c>
      <c r="P572" s="72">
        <f t="shared" si="72"/>
        <v>19</v>
      </c>
      <c r="Q572" s="72">
        <f t="shared" si="73"/>
        <v>76</v>
      </c>
      <c r="R572" s="72">
        <f t="shared" si="74"/>
        <v>0</v>
      </c>
      <c r="S572" s="72">
        <f t="shared" si="75"/>
        <v>19</v>
      </c>
      <c r="T572" s="72">
        <f t="shared" si="76"/>
        <v>0</v>
      </c>
      <c r="U572" s="72">
        <f t="shared" si="77"/>
        <v>0</v>
      </c>
      <c r="V572" s="72">
        <f t="shared" si="78"/>
        <v>19</v>
      </c>
      <c r="W572" s="72">
        <f t="shared" si="79"/>
        <v>0</v>
      </c>
      <c r="X572" s="14" t="s">
        <v>1191</v>
      </c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24"/>
      <c r="AJ572" s="24"/>
      <c r="AK572" s="24"/>
    </row>
    <row r="573" s="2" customFormat="1" ht="14.25" spans="1:37">
      <c r="A573" s="24">
        <v>570</v>
      </c>
      <c r="B573" s="14"/>
      <c r="C573" s="749" t="s">
        <v>1418</v>
      </c>
      <c r="D573" s="749" t="s">
        <v>1419</v>
      </c>
      <c r="E573" s="14"/>
      <c r="F573" s="192"/>
      <c r="G573" s="24"/>
      <c r="H573" s="14"/>
      <c r="I573" s="13">
        <v>1.01</v>
      </c>
      <c r="J573" s="14"/>
      <c r="K573" s="14"/>
      <c r="L573" s="547">
        <v>2</v>
      </c>
      <c r="M573" s="72">
        <v>20</v>
      </c>
      <c r="N573" s="72">
        <f t="shared" si="80"/>
        <v>40</v>
      </c>
      <c r="O573" s="72">
        <v>2</v>
      </c>
      <c r="P573" s="72">
        <f t="shared" si="72"/>
        <v>20</v>
      </c>
      <c r="Q573" s="72">
        <f t="shared" si="73"/>
        <v>40</v>
      </c>
      <c r="R573" s="72">
        <f t="shared" si="74"/>
        <v>0</v>
      </c>
      <c r="S573" s="72">
        <f t="shared" si="75"/>
        <v>20</v>
      </c>
      <c r="T573" s="72">
        <f t="shared" si="76"/>
        <v>0</v>
      </c>
      <c r="U573" s="72">
        <f t="shared" si="77"/>
        <v>0</v>
      </c>
      <c r="V573" s="72">
        <f t="shared" si="78"/>
        <v>20</v>
      </c>
      <c r="W573" s="72">
        <f t="shared" si="79"/>
        <v>0</v>
      </c>
      <c r="X573" s="14" t="s">
        <v>1191</v>
      </c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24"/>
      <c r="AJ573" s="24"/>
      <c r="AK573" s="24"/>
    </row>
    <row r="574" s="2" customFormat="1" ht="14.25" spans="1:37">
      <c r="A574" s="24">
        <v>571</v>
      </c>
      <c r="B574" s="14"/>
      <c r="C574" s="749" t="s">
        <v>1420</v>
      </c>
      <c r="D574" s="749" t="s">
        <v>1421</v>
      </c>
      <c r="E574" s="14"/>
      <c r="F574" s="192"/>
      <c r="G574" s="24"/>
      <c r="H574" s="14"/>
      <c r="I574" s="13">
        <v>1.01</v>
      </c>
      <c r="J574" s="14"/>
      <c r="K574" s="14"/>
      <c r="L574" s="547">
        <v>1</v>
      </c>
      <c r="M574" s="72">
        <v>91.07</v>
      </c>
      <c r="N574" s="72">
        <f t="shared" si="80"/>
        <v>91.07</v>
      </c>
      <c r="O574" s="72">
        <v>1</v>
      </c>
      <c r="P574" s="72">
        <f t="shared" si="72"/>
        <v>91.07</v>
      </c>
      <c r="Q574" s="72">
        <f t="shared" si="73"/>
        <v>91.07</v>
      </c>
      <c r="R574" s="72">
        <f t="shared" si="74"/>
        <v>0</v>
      </c>
      <c r="S574" s="72">
        <f t="shared" si="75"/>
        <v>91.07</v>
      </c>
      <c r="T574" s="72">
        <f t="shared" si="76"/>
        <v>0</v>
      </c>
      <c r="U574" s="72">
        <f t="shared" si="77"/>
        <v>0</v>
      </c>
      <c r="V574" s="72">
        <f t="shared" si="78"/>
        <v>91.07</v>
      </c>
      <c r="W574" s="72">
        <f t="shared" si="79"/>
        <v>0</v>
      </c>
      <c r="X574" s="14" t="s">
        <v>1191</v>
      </c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24"/>
      <c r="AJ574" s="24"/>
      <c r="AK574" s="24"/>
    </row>
    <row r="575" s="2" customFormat="1" ht="14.25" spans="1:37">
      <c r="A575" s="24">
        <v>572</v>
      </c>
      <c r="B575" s="14"/>
      <c r="C575" s="749" t="s">
        <v>1422</v>
      </c>
      <c r="D575" s="749" t="s">
        <v>1423</v>
      </c>
      <c r="E575" s="14"/>
      <c r="F575" s="192"/>
      <c r="G575" s="24"/>
      <c r="H575" s="14"/>
      <c r="I575" s="13">
        <v>1.01</v>
      </c>
      <c r="J575" s="14"/>
      <c r="K575" s="14"/>
      <c r="L575" s="547">
        <v>2</v>
      </c>
      <c r="M575" s="72">
        <v>30.38</v>
      </c>
      <c r="N575" s="72">
        <f t="shared" si="80"/>
        <v>60.76</v>
      </c>
      <c r="O575" s="72">
        <v>2</v>
      </c>
      <c r="P575" s="72">
        <f t="shared" si="72"/>
        <v>30.38</v>
      </c>
      <c r="Q575" s="72">
        <f t="shared" si="73"/>
        <v>60.76</v>
      </c>
      <c r="R575" s="72">
        <f t="shared" si="74"/>
        <v>0</v>
      </c>
      <c r="S575" s="72">
        <f t="shared" si="75"/>
        <v>30.38</v>
      </c>
      <c r="T575" s="72">
        <f t="shared" si="76"/>
        <v>0</v>
      </c>
      <c r="U575" s="72">
        <f t="shared" si="77"/>
        <v>0</v>
      </c>
      <c r="V575" s="72">
        <f t="shared" si="78"/>
        <v>30.38</v>
      </c>
      <c r="W575" s="72">
        <f t="shared" si="79"/>
        <v>0</v>
      </c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24"/>
      <c r="AJ575" s="24"/>
      <c r="AK575" s="24"/>
    </row>
    <row r="576" s="2" customFormat="1" ht="14.25" spans="1:37">
      <c r="A576" s="24">
        <v>573</v>
      </c>
      <c r="B576" s="14"/>
      <c r="C576" s="749" t="s">
        <v>1424</v>
      </c>
      <c r="D576" s="749" t="s">
        <v>1425</v>
      </c>
      <c r="E576" s="14"/>
      <c r="F576" s="192"/>
      <c r="G576" s="24"/>
      <c r="H576" s="14"/>
      <c r="I576" s="13">
        <v>1.01</v>
      </c>
      <c r="J576" s="14"/>
      <c r="K576" s="14"/>
      <c r="L576" s="547">
        <v>3</v>
      </c>
      <c r="M576" s="72">
        <v>227</v>
      </c>
      <c r="N576" s="72">
        <f t="shared" si="80"/>
        <v>681</v>
      </c>
      <c r="O576" s="72">
        <v>3</v>
      </c>
      <c r="P576" s="72">
        <f t="shared" si="72"/>
        <v>227</v>
      </c>
      <c r="Q576" s="72">
        <f t="shared" si="73"/>
        <v>681</v>
      </c>
      <c r="R576" s="72">
        <f t="shared" si="74"/>
        <v>0</v>
      </c>
      <c r="S576" s="72">
        <f t="shared" si="75"/>
        <v>227</v>
      </c>
      <c r="T576" s="72">
        <f t="shared" si="76"/>
        <v>0</v>
      </c>
      <c r="U576" s="72">
        <f t="shared" si="77"/>
        <v>0</v>
      </c>
      <c r="V576" s="72">
        <f t="shared" si="78"/>
        <v>227</v>
      </c>
      <c r="W576" s="72">
        <f t="shared" si="79"/>
        <v>0</v>
      </c>
      <c r="X576" s="14" t="s">
        <v>1191</v>
      </c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24"/>
      <c r="AJ576" s="24"/>
      <c r="AK576" s="24"/>
    </row>
    <row r="577" s="2" customFormat="1" ht="14.25" spans="1:37">
      <c r="A577" s="24">
        <v>574</v>
      </c>
      <c r="B577" s="14"/>
      <c r="C577" s="749" t="s">
        <v>1426</v>
      </c>
      <c r="D577" s="749" t="s">
        <v>1427</v>
      </c>
      <c r="E577" s="14"/>
      <c r="F577" s="192"/>
      <c r="G577" s="24"/>
      <c r="H577" s="14"/>
      <c r="I577" s="13">
        <v>1.01</v>
      </c>
      <c r="J577" s="14"/>
      <c r="K577" s="14"/>
      <c r="L577" s="547">
        <v>1</v>
      </c>
      <c r="M577" s="72">
        <v>29.64</v>
      </c>
      <c r="N577" s="72">
        <f t="shared" si="80"/>
        <v>29.64</v>
      </c>
      <c r="O577" s="72">
        <v>1</v>
      </c>
      <c r="P577" s="72">
        <f t="shared" si="72"/>
        <v>29.64</v>
      </c>
      <c r="Q577" s="72">
        <f t="shared" si="73"/>
        <v>29.64</v>
      </c>
      <c r="R577" s="72">
        <f t="shared" si="74"/>
        <v>0</v>
      </c>
      <c r="S577" s="72">
        <f t="shared" si="75"/>
        <v>29.64</v>
      </c>
      <c r="T577" s="72">
        <f t="shared" si="76"/>
        <v>0</v>
      </c>
      <c r="U577" s="72">
        <f t="shared" si="77"/>
        <v>0</v>
      </c>
      <c r="V577" s="72">
        <f t="shared" si="78"/>
        <v>29.64</v>
      </c>
      <c r="W577" s="72">
        <f t="shared" si="79"/>
        <v>0</v>
      </c>
      <c r="X577" s="14" t="s">
        <v>1191</v>
      </c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24"/>
      <c r="AJ577" s="24"/>
      <c r="AK577" s="24"/>
    </row>
    <row r="578" s="2" customFormat="1" ht="14.25" spans="1:37">
      <c r="A578" s="24">
        <v>575</v>
      </c>
      <c r="B578" s="14"/>
      <c r="C578" s="749" t="s">
        <v>1428</v>
      </c>
      <c r="D578" s="749" t="s">
        <v>1429</v>
      </c>
      <c r="E578" s="14"/>
      <c r="F578" s="192"/>
      <c r="G578" s="24"/>
      <c r="H578" s="14"/>
      <c r="I578" s="13">
        <v>1.01</v>
      </c>
      <c r="J578" s="14"/>
      <c r="K578" s="14"/>
      <c r="L578" s="547">
        <v>9</v>
      </c>
      <c r="M578" s="72">
        <v>3</v>
      </c>
      <c r="N578" s="72">
        <f t="shared" si="80"/>
        <v>27</v>
      </c>
      <c r="O578" s="72">
        <v>9</v>
      </c>
      <c r="P578" s="72">
        <f t="shared" si="72"/>
        <v>3</v>
      </c>
      <c r="Q578" s="72">
        <f t="shared" si="73"/>
        <v>27</v>
      </c>
      <c r="R578" s="72">
        <f t="shared" si="74"/>
        <v>0</v>
      </c>
      <c r="S578" s="72">
        <f t="shared" si="75"/>
        <v>3</v>
      </c>
      <c r="T578" s="72">
        <f t="shared" si="76"/>
        <v>0</v>
      </c>
      <c r="U578" s="72">
        <f t="shared" si="77"/>
        <v>0</v>
      </c>
      <c r="V578" s="72">
        <f t="shared" si="78"/>
        <v>3</v>
      </c>
      <c r="W578" s="72">
        <f t="shared" si="79"/>
        <v>0</v>
      </c>
      <c r="X578" s="14" t="s">
        <v>1191</v>
      </c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24"/>
      <c r="AJ578" s="24"/>
      <c r="AK578" s="24"/>
    </row>
    <row r="579" s="2" customFormat="1" ht="14.25" spans="1:37">
      <c r="A579" s="24">
        <v>576</v>
      </c>
      <c r="B579" s="14"/>
      <c r="C579" s="749" t="s">
        <v>1430</v>
      </c>
      <c r="D579" s="749" t="s">
        <v>1431</v>
      </c>
      <c r="E579" s="14"/>
      <c r="F579" s="192"/>
      <c r="G579" s="24"/>
      <c r="H579" s="14"/>
      <c r="I579" s="13">
        <v>1.01</v>
      </c>
      <c r="J579" s="14"/>
      <c r="K579" s="14"/>
      <c r="L579" s="547">
        <v>1</v>
      </c>
      <c r="M579" s="72">
        <v>4.05</v>
      </c>
      <c r="N579" s="72">
        <f t="shared" si="80"/>
        <v>4.05</v>
      </c>
      <c r="O579" s="72">
        <v>1</v>
      </c>
      <c r="P579" s="72">
        <f t="shared" si="72"/>
        <v>4.05</v>
      </c>
      <c r="Q579" s="72">
        <f t="shared" si="73"/>
        <v>4.05</v>
      </c>
      <c r="R579" s="72">
        <f t="shared" si="74"/>
        <v>0</v>
      </c>
      <c r="S579" s="72">
        <f t="shared" si="75"/>
        <v>4.05</v>
      </c>
      <c r="T579" s="72">
        <f t="shared" si="76"/>
        <v>0</v>
      </c>
      <c r="U579" s="72">
        <f t="shared" si="77"/>
        <v>0</v>
      </c>
      <c r="V579" s="72">
        <f t="shared" si="78"/>
        <v>4.05</v>
      </c>
      <c r="W579" s="72">
        <f t="shared" si="79"/>
        <v>0</v>
      </c>
      <c r="X579" s="14" t="s">
        <v>1191</v>
      </c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24"/>
      <c r="AJ579" s="24"/>
      <c r="AK579" s="24"/>
    </row>
    <row r="580" s="2" customFormat="1" ht="14.25" spans="1:37">
      <c r="A580" s="24">
        <v>577</v>
      </c>
      <c r="B580" s="14"/>
      <c r="C580" s="749" t="s">
        <v>1432</v>
      </c>
      <c r="D580" s="749" t="s">
        <v>1433</v>
      </c>
      <c r="E580" s="14"/>
      <c r="F580" s="192"/>
      <c r="G580" s="24"/>
      <c r="H580" s="14"/>
      <c r="I580" s="13">
        <v>1.01</v>
      </c>
      <c r="J580" s="14"/>
      <c r="K580" s="14"/>
      <c r="L580" s="547">
        <v>4</v>
      </c>
      <c r="M580" s="72">
        <v>8.5</v>
      </c>
      <c r="N580" s="72">
        <f t="shared" si="80"/>
        <v>34</v>
      </c>
      <c r="O580" s="72">
        <v>4</v>
      </c>
      <c r="P580" s="72">
        <f t="shared" ref="P580:P643" si="81">M580</f>
        <v>8.5</v>
      </c>
      <c r="Q580" s="72">
        <f t="shared" ref="Q580:Q643" si="82">P580*O580</f>
        <v>34</v>
      </c>
      <c r="R580" s="72">
        <f t="shared" ref="R580:R643" si="83">IF((O580-L580)&gt;0,O580-L580,0)</f>
        <v>0</v>
      </c>
      <c r="S580" s="72">
        <f t="shared" ref="S580:S643" si="84">M580</f>
        <v>8.5</v>
      </c>
      <c r="T580" s="72">
        <f t="shared" ref="T580:T643" si="85">IF((Q580-N580)&gt;0,Q580-N580,0)</f>
        <v>0</v>
      </c>
      <c r="U580" s="72">
        <f t="shared" ref="U580:U643" si="86">IF((O580-L580)&lt;0,O580-L580,0)</f>
        <v>0</v>
      </c>
      <c r="V580" s="72">
        <f t="shared" ref="V580:V643" si="87">M580</f>
        <v>8.5</v>
      </c>
      <c r="W580" s="72">
        <f t="shared" ref="W580:W643" si="88">IF((Q580-N580)&lt;0,Q580-N580,0)</f>
        <v>0</v>
      </c>
      <c r="X580" s="14" t="s">
        <v>1191</v>
      </c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24"/>
      <c r="AJ580" s="24"/>
      <c r="AK580" s="24"/>
    </row>
    <row r="581" s="2" customFormat="1" ht="14.25" spans="1:37">
      <c r="A581" s="24">
        <v>578</v>
      </c>
      <c r="B581" s="14"/>
      <c r="C581" s="749" t="s">
        <v>1434</v>
      </c>
      <c r="D581" s="749" t="s">
        <v>1435</v>
      </c>
      <c r="E581" s="14"/>
      <c r="F581" s="192"/>
      <c r="G581" s="24"/>
      <c r="H581" s="14"/>
      <c r="I581" s="13">
        <v>1.01</v>
      </c>
      <c r="J581" s="14"/>
      <c r="K581" s="14"/>
      <c r="L581" s="547">
        <v>19</v>
      </c>
      <c r="M581" s="72">
        <v>10</v>
      </c>
      <c r="N581" s="72">
        <f t="shared" ref="N581:N644" si="89">L581*M581</f>
        <v>190</v>
      </c>
      <c r="O581" s="72">
        <v>19</v>
      </c>
      <c r="P581" s="72">
        <f t="shared" si="81"/>
        <v>10</v>
      </c>
      <c r="Q581" s="72">
        <f t="shared" si="82"/>
        <v>190</v>
      </c>
      <c r="R581" s="72">
        <f t="shared" si="83"/>
        <v>0</v>
      </c>
      <c r="S581" s="72">
        <f t="shared" si="84"/>
        <v>10</v>
      </c>
      <c r="T581" s="72">
        <f t="shared" si="85"/>
        <v>0</v>
      </c>
      <c r="U581" s="72">
        <f t="shared" si="86"/>
        <v>0</v>
      </c>
      <c r="V581" s="72">
        <f t="shared" si="87"/>
        <v>10</v>
      </c>
      <c r="W581" s="72">
        <f t="shared" si="88"/>
        <v>0</v>
      </c>
      <c r="X581" s="14" t="s">
        <v>1191</v>
      </c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24"/>
      <c r="AJ581" s="24"/>
      <c r="AK581" s="24"/>
    </row>
    <row r="582" s="2" customFormat="1" ht="14.25" spans="1:37">
      <c r="A582" s="24">
        <v>579</v>
      </c>
      <c r="B582" s="14"/>
      <c r="C582" s="749" t="s">
        <v>1436</v>
      </c>
      <c r="D582" s="749" t="s">
        <v>1437</v>
      </c>
      <c r="E582" s="14"/>
      <c r="F582" s="192"/>
      <c r="G582" s="24"/>
      <c r="H582" s="14"/>
      <c r="I582" s="13">
        <v>1.01</v>
      </c>
      <c r="J582" s="14"/>
      <c r="K582" s="14"/>
      <c r="L582" s="547">
        <v>9</v>
      </c>
      <c r="M582" s="72">
        <v>4.7</v>
      </c>
      <c r="N582" s="72">
        <f t="shared" si="89"/>
        <v>42.3</v>
      </c>
      <c r="O582" s="72">
        <v>9</v>
      </c>
      <c r="P582" s="72">
        <f t="shared" si="81"/>
        <v>4.7</v>
      </c>
      <c r="Q582" s="72">
        <f t="shared" si="82"/>
        <v>42.3</v>
      </c>
      <c r="R582" s="72">
        <f t="shared" si="83"/>
        <v>0</v>
      </c>
      <c r="S582" s="72">
        <f t="shared" si="84"/>
        <v>4.7</v>
      </c>
      <c r="T582" s="72">
        <f t="shared" si="85"/>
        <v>0</v>
      </c>
      <c r="U582" s="72">
        <f t="shared" si="86"/>
        <v>0</v>
      </c>
      <c r="V582" s="72">
        <f t="shared" si="87"/>
        <v>4.7</v>
      </c>
      <c r="W582" s="72">
        <f t="shared" si="88"/>
        <v>0</v>
      </c>
      <c r="X582" s="14" t="s">
        <v>1191</v>
      </c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24"/>
      <c r="AJ582" s="24"/>
      <c r="AK582" s="24"/>
    </row>
    <row r="583" s="2" customFormat="1" ht="14.25" spans="1:37">
      <c r="A583" s="24">
        <v>580</v>
      </c>
      <c r="B583" s="14"/>
      <c r="C583" s="749" t="s">
        <v>1438</v>
      </c>
      <c r="D583" s="749" t="s">
        <v>1439</v>
      </c>
      <c r="E583" s="14"/>
      <c r="F583" s="192"/>
      <c r="G583" s="24"/>
      <c r="H583" s="14"/>
      <c r="I583" s="13">
        <v>1.01</v>
      </c>
      <c r="J583" s="14"/>
      <c r="K583" s="14"/>
      <c r="L583" s="547">
        <v>1</v>
      </c>
      <c r="M583" s="72">
        <v>4.48</v>
      </c>
      <c r="N583" s="72">
        <f t="shared" si="89"/>
        <v>4.48</v>
      </c>
      <c r="O583" s="72">
        <v>1</v>
      </c>
      <c r="P583" s="72">
        <f t="shared" si="81"/>
        <v>4.48</v>
      </c>
      <c r="Q583" s="72">
        <f t="shared" si="82"/>
        <v>4.48</v>
      </c>
      <c r="R583" s="72">
        <f t="shared" si="83"/>
        <v>0</v>
      </c>
      <c r="S583" s="72">
        <f t="shared" si="84"/>
        <v>4.48</v>
      </c>
      <c r="T583" s="72">
        <f t="shared" si="85"/>
        <v>0</v>
      </c>
      <c r="U583" s="72">
        <f t="shared" si="86"/>
        <v>0</v>
      </c>
      <c r="V583" s="72">
        <f t="shared" si="87"/>
        <v>4.48</v>
      </c>
      <c r="W583" s="72">
        <f t="shared" si="88"/>
        <v>0</v>
      </c>
      <c r="X583" s="14" t="s">
        <v>1191</v>
      </c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24"/>
      <c r="AJ583" s="24"/>
      <c r="AK583" s="24"/>
    </row>
    <row r="584" s="2" customFormat="1" ht="14.25" spans="1:37">
      <c r="A584" s="24">
        <v>581</v>
      </c>
      <c r="B584" s="14"/>
      <c r="C584" s="749" t="s">
        <v>1440</v>
      </c>
      <c r="D584" s="749" t="s">
        <v>1441</v>
      </c>
      <c r="E584" s="14"/>
      <c r="F584" s="192"/>
      <c r="G584" s="24"/>
      <c r="H584" s="14"/>
      <c r="I584" s="13">
        <v>1.01</v>
      </c>
      <c r="J584" s="14"/>
      <c r="K584" s="14"/>
      <c r="L584" s="547">
        <v>7</v>
      </c>
      <c r="M584" s="72">
        <v>11.3157</v>
      </c>
      <c r="N584" s="72">
        <f t="shared" si="89"/>
        <v>79.2099</v>
      </c>
      <c r="O584" s="72">
        <v>7</v>
      </c>
      <c r="P584" s="72">
        <f t="shared" si="81"/>
        <v>11.3157</v>
      </c>
      <c r="Q584" s="72">
        <f t="shared" si="82"/>
        <v>79.2099</v>
      </c>
      <c r="R584" s="72">
        <f t="shared" si="83"/>
        <v>0</v>
      </c>
      <c r="S584" s="72">
        <f t="shared" si="84"/>
        <v>11.3157</v>
      </c>
      <c r="T584" s="72">
        <f t="shared" si="85"/>
        <v>0</v>
      </c>
      <c r="U584" s="72">
        <f t="shared" si="86"/>
        <v>0</v>
      </c>
      <c r="V584" s="72">
        <f t="shared" si="87"/>
        <v>11.3157</v>
      </c>
      <c r="W584" s="72">
        <f t="shared" si="88"/>
        <v>0</v>
      </c>
      <c r="X584" s="14" t="s">
        <v>1191</v>
      </c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24"/>
      <c r="AJ584" s="24"/>
      <c r="AK584" s="24"/>
    </row>
    <row r="585" s="2" customFormat="1" ht="14.25" spans="1:37">
      <c r="A585" s="24">
        <v>582</v>
      </c>
      <c r="B585" s="14"/>
      <c r="C585" s="749" t="s">
        <v>1442</v>
      </c>
      <c r="D585" s="749" t="s">
        <v>1443</v>
      </c>
      <c r="E585" s="14"/>
      <c r="F585" s="192"/>
      <c r="G585" s="24"/>
      <c r="H585" s="14"/>
      <c r="I585" s="13">
        <v>1.01</v>
      </c>
      <c r="J585" s="14"/>
      <c r="K585" s="14"/>
      <c r="L585" s="547">
        <v>6</v>
      </c>
      <c r="M585" s="72">
        <v>3.1667</v>
      </c>
      <c r="N585" s="72">
        <f t="shared" si="89"/>
        <v>19.0002</v>
      </c>
      <c r="O585" s="72">
        <v>6</v>
      </c>
      <c r="P585" s="72">
        <f t="shared" si="81"/>
        <v>3.1667</v>
      </c>
      <c r="Q585" s="72">
        <f t="shared" si="82"/>
        <v>19.0002</v>
      </c>
      <c r="R585" s="72">
        <f t="shared" si="83"/>
        <v>0</v>
      </c>
      <c r="S585" s="72">
        <f t="shared" si="84"/>
        <v>3.1667</v>
      </c>
      <c r="T585" s="72">
        <f t="shared" si="85"/>
        <v>0</v>
      </c>
      <c r="U585" s="72">
        <f t="shared" si="86"/>
        <v>0</v>
      </c>
      <c r="V585" s="72">
        <f t="shared" si="87"/>
        <v>3.1667</v>
      </c>
      <c r="W585" s="72">
        <f t="shared" si="88"/>
        <v>0</v>
      </c>
      <c r="X585" s="14" t="s">
        <v>1191</v>
      </c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24"/>
      <c r="AJ585" s="24"/>
      <c r="AK585" s="24"/>
    </row>
    <row r="586" s="2" customFormat="1" ht="14.25" spans="1:37">
      <c r="A586" s="24">
        <v>583</v>
      </c>
      <c r="B586" s="14"/>
      <c r="C586" s="749" t="s">
        <v>1444</v>
      </c>
      <c r="D586" s="749" t="s">
        <v>1445</v>
      </c>
      <c r="E586" s="14"/>
      <c r="F586" s="192"/>
      <c r="G586" s="24"/>
      <c r="H586" s="14"/>
      <c r="I586" s="13">
        <v>1.01</v>
      </c>
      <c r="J586" s="14"/>
      <c r="K586" s="14"/>
      <c r="L586" s="547">
        <v>13</v>
      </c>
      <c r="M586" s="72">
        <v>11</v>
      </c>
      <c r="N586" s="72">
        <f t="shared" si="89"/>
        <v>143</v>
      </c>
      <c r="O586" s="72">
        <v>13</v>
      </c>
      <c r="P586" s="72">
        <f t="shared" si="81"/>
        <v>11</v>
      </c>
      <c r="Q586" s="72">
        <f t="shared" si="82"/>
        <v>143</v>
      </c>
      <c r="R586" s="72">
        <f t="shared" si="83"/>
        <v>0</v>
      </c>
      <c r="S586" s="72">
        <f t="shared" si="84"/>
        <v>11</v>
      </c>
      <c r="T586" s="72">
        <f t="shared" si="85"/>
        <v>0</v>
      </c>
      <c r="U586" s="72">
        <f t="shared" si="86"/>
        <v>0</v>
      </c>
      <c r="V586" s="72">
        <f t="shared" si="87"/>
        <v>11</v>
      </c>
      <c r="W586" s="72">
        <f t="shared" si="88"/>
        <v>0</v>
      </c>
      <c r="X586" s="14" t="s">
        <v>1191</v>
      </c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24"/>
      <c r="AJ586" s="24"/>
      <c r="AK586" s="24"/>
    </row>
    <row r="587" s="2" customFormat="1" ht="14.25" spans="1:37">
      <c r="A587" s="24">
        <v>584</v>
      </c>
      <c r="B587" s="14"/>
      <c r="C587" s="749" t="s">
        <v>1446</v>
      </c>
      <c r="D587" s="749" t="s">
        <v>1447</v>
      </c>
      <c r="E587" s="14"/>
      <c r="F587" s="192"/>
      <c r="G587" s="24"/>
      <c r="H587" s="14"/>
      <c r="I587" s="13">
        <v>1.01</v>
      </c>
      <c r="J587" s="14"/>
      <c r="K587" s="14"/>
      <c r="L587" s="547">
        <v>2</v>
      </c>
      <c r="M587" s="72">
        <v>12</v>
      </c>
      <c r="N587" s="72">
        <f t="shared" si="89"/>
        <v>24</v>
      </c>
      <c r="O587" s="72">
        <v>2</v>
      </c>
      <c r="P587" s="72">
        <f t="shared" si="81"/>
        <v>12</v>
      </c>
      <c r="Q587" s="72">
        <f t="shared" si="82"/>
        <v>24</v>
      </c>
      <c r="R587" s="72">
        <f t="shared" si="83"/>
        <v>0</v>
      </c>
      <c r="S587" s="72">
        <f t="shared" si="84"/>
        <v>12</v>
      </c>
      <c r="T587" s="72">
        <f t="shared" si="85"/>
        <v>0</v>
      </c>
      <c r="U587" s="72">
        <f t="shared" si="86"/>
        <v>0</v>
      </c>
      <c r="V587" s="72">
        <f t="shared" si="87"/>
        <v>12</v>
      </c>
      <c r="W587" s="72">
        <f t="shared" si="88"/>
        <v>0</v>
      </c>
      <c r="X587" s="14" t="s">
        <v>1191</v>
      </c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24"/>
      <c r="AJ587" s="24"/>
      <c r="AK587" s="24"/>
    </row>
    <row r="588" s="2" customFormat="1" ht="14.25" spans="1:37">
      <c r="A588" s="24">
        <v>585</v>
      </c>
      <c r="B588" s="14"/>
      <c r="C588" s="749" t="s">
        <v>1448</v>
      </c>
      <c r="D588" s="749" t="s">
        <v>1449</v>
      </c>
      <c r="E588" s="14"/>
      <c r="F588" s="192"/>
      <c r="G588" s="24"/>
      <c r="H588" s="14"/>
      <c r="I588" s="13">
        <v>1.01</v>
      </c>
      <c r="J588" s="14"/>
      <c r="K588" s="14"/>
      <c r="L588" s="547">
        <v>13</v>
      </c>
      <c r="M588" s="72">
        <v>0.1792</v>
      </c>
      <c r="N588" s="72">
        <f t="shared" si="89"/>
        <v>2.3296</v>
      </c>
      <c r="O588" s="72">
        <v>13</v>
      </c>
      <c r="P588" s="72">
        <f t="shared" si="81"/>
        <v>0.1792</v>
      </c>
      <c r="Q588" s="72">
        <f t="shared" si="82"/>
        <v>2.3296</v>
      </c>
      <c r="R588" s="72">
        <f t="shared" si="83"/>
        <v>0</v>
      </c>
      <c r="S588" s="72">
        <f t="shared" si="84"/>
        <v>0.1792</v>
      </c>
      <c r="T588" s="72">
        <f t="shared" si="85"/>
        <v>0</v>
      </c>
      <c r="U588" s="72">
        <f t="shared" si="86"/>
        <v>0</v>
      </c>
      <c r="V588" s="72">
        <f t="shared" si="87"/>
        <v>0.1792</v>
      </c>
      <c r="W588" s="72">
        <f t="shared" si="88"/>
        <v>0</v>
      </c>
      <c r="X588" s="14" t="s">
        <v>1191</v>
      </c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24"/>
      <c r="AJ588" s="24"/>
      <c r="AK588" s="24"/>
    </row>
    <row r="589" s="2" customFormat="1" ht="14.25" spans="1:37">
      <c r="A589" s="24">
        <v>586</v>
      </c>
      <c r="B589" s="14"/>
      <c r="C589" s="749" t="s">
        <v>1450</v>
      </c>
      <c r="D589" s="749" t="s">
        <v>1451</v>
      </c>
      <c r="E589" s="14"/>
      <c r="F589" s="192"/>
      <c r="G589" s="24"/>
      <c r="H589" s="14"/>
      <c r="I589" s="13">
        <v>1.01</v>
      </c>
      <c r="J589" s="14"/>
      <c r="K589" s="14"/>
      <c r="L589" s="547">
        <v>29</v>
      </c>
      <c r="M589" s="72">
        <v>6.6459</v>
      </c>
      <c r="N589" s="72">
        <f t="shared" si="89"/>
        <v>192.7311</v>
      </c>
      <c r="O589" s="72">
        <v>29</v>
      </c>
      <c r="P589" s="72">
        <f t="shared" si="81"/>
        <v>6.6459</v>
      </c>
      <c r="Q589" s="72">
        <f t="shared" si="82"/>
        <v>192.7311</v>
      </c>
      <c r="R589" s="72">
        <f t="shared" si="83"/>
        <v>0</v>
      </c>
      <c r="S589" s="72">
        <f t="shared" si="84"/>
        <v>6.6459</v>
      </c>
      <c r="T589" s="72">
        <f t="shared" si="85"/>
        <v>0</v>
      </c>
      <c r="U589" s="72">
        <f t="shared" si="86"/>
        <v>0</v>
      </c>
      <c r="V589" s="72">
        <f t="shared" si="87"/>
        <v>6.6459</v>
      </c>
      <c r="W589" s="72">
        <f t="shared" si="88"/>
        <v>0</v>
      </c>
      <c r="X589" s="14" t="s">
        <v>1191</v>
      </c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24"/>
      <c r="AJ589" s="24"/>
      <c r="AK589" s="24"/>
    </row>
    <row r="590" s="2" customFormat="1" ht="14.25" spans="1:37">
      <c r="A590" s="24">
        <v>587</v>
      </c>
      <c r="B590" s="14"/>
      <c r="C590" s="749" t="s">
        <v>1452</v>
      </c>
      <c r="D590" s="749" t="s">
        <v>1453</v>
      </c>
      <c r="E590" s="14"/>
      <c r="F590" s="192"/>
      <c r="G590" s="24"/>
      <c r="H590" s="14"/>
      <c r="I590" s="13">
        <v>1.01</v>
      </c>
      <c r="J590" s="14"/>
      <c r="K590" s="14"/>
      <c r="L590" s="547">
        <v>76</v>
      </c>
      <c r="M590" s="72">
        <v>9.8555</v>
      </c>
      <c r="N590" s="72">
        <f t="shared" si="89"/>
        <v>749.018</v>
      </c>
      <c r="O590" s="72">
        <v>76</v>
      </c>
      <c r="P590" s="72">
        <f t="shared" si="81"/>
        <v>9.8555</v>
      </c>
      <c r="Q590" s="72">
        <f t="shared" si="82"/>
        <v>749.018</v>
      </c>
      <c r="R590" s="72">
        <f t="shared" si="83"/>
        <v>0</v>
      </c>
      <c r="S590" s="72">
        <f t="shared" si="84"/>
        <v>9.8555</v>
      </c>
      <c r="T590" s="72">
        <f t="shared" si="85"/>
        <v>0</v>
      </c>
      <c r="U590" s="72">
        <f t="shared" si="86"/>
        <v>0</v>
      </c>
      <c r="V590" s="72">
        <f t="shared" si="87"/>
        <v>9.8555</v>
      </c>
      <c r="W590" s="72">
        <f t="shared" si="88"/>
        <v>0</v>
      </c>
      <c r="X590" s="14" t="s">
        <v>1191</v>
      </c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24"/>
      <c r="AJ590" s="24"/>
      <c r="AK590" s="24"/>
    </row>
    <row r="591" s="2" customFormat="1" ht="14.25" spans="1:37">
      <c r="A591" s="24">
        <v>588</v>
      </c>
      <c r="B591" s="14"/>
      <c r="C591" s="749" t="s">
        <v>1454</v>
      </c>
      <c r="D591" s="749" t="s">
        <v>1455</v>
      </c>
      <c r="E591" s="14"/>
      <c r="F591" s="192"/>
      <c r="G591" s="24"/>
      <c r="H591" s="14"/>
      <c r="I591" s="13">
        <v>1.01</v>
      </c>
      <c r="J591" s="14"/>
      <c r="K591" s="14"/>
      <c r="L591" s="547">
        <v>56</v>
      </c>
      <c r="M591" s="72">
        <v>13.6277</v>
      </c>
      <c r="N591" s="72">
        <f t="shared" si="89"/>
        <v>763.1512</v>
      </c>
      <c r="O591" s="72">
        <v>56</v>
      </c>
      <c r="P591" s="72">
        <f t="shared" si="81"/>
        <v>13.6277</v>
      </c>
      <c r="Q591" s="72">
        <f t="shared" si="82"/>
        <v>763.1512</v>
      </c>
      <c r="R591" s="72">
        <f t="shared" si="83"/>
        <v>0</v>
      </c>
      <c r="S591" s="72">
        <f t="shared" si="84"/>
        <v>13.6277</v>
      </c>
      <c r="T591" s="72">
        <f t="shared" si="85"/>
        <v>0</v>
      </c>
      <c r="U591" s="72">
        <f t="shared" si="86"/>
        <v>0</v>
      </c>
      <c r="V591" s="72">
        <f t="shared" si="87"/>
        <v>13.6277</v>
      </c>
      <c r="W591" s="72">
        <f t="shared" si="88"/>
        <v>0</v>
      </c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24"/>
      <c r="AJ591" s="24"/>
      <c r="AK591" s="24"/>
    </row>
    <row r="592" s="2" customFormat="1" ht="14.25" spans="1:37">
      <c r="A592" s="24">
        <v>589</v>
      </c>
      <c r="B592" s="14"/>
      <c r="C592" s="749" t="s">
        <v>1456</v>
      </c>
      <c r="D592" s="749" t="s">
        <v>1457</v>
      </c>
      <c r="E592" s="14"/>
      <c r="F592" s="192"/>
      <c r="G592" s="24"/>
      <c r="H592" s="14"/>
      <c r="I592" s="13">
        <v>1.01</v>
      </c>
      <c r="J592" s="14"/>
      <c r="K592" s="14"/>
      <c r="L592" s="547">
        <v>36</v>
      </c>
      <c r="M592" s="72">
        <v>21.2017</v>
      </c>
      <c r="N592" s="72">
        <f t="shared" si="89"/>
        <v>763.2612</v>
      </c>
      <c r="O592" s="72">
        <v>36</v>
      </c>
      <c r="P592" s="72">
        <f t="shared" si="81"/>
        <v>21.2017</v>
      </c>
      <c r="Q592" s="72">
        <f t="shared" si="82"/>
        <v>763.2612</v>
      </c>
      <c r="R592" s="72">
        <f t="shared" si="83"/>
        <v>0</v>
      </c>
      <c r="S592" s="72">
        <f t="shared" si="84"/>
        <v>21.2017</v>
      </c>
      <c r="T592" s="72">
        <f t="shared" si="85"/>
        <v>0</v>
      </c>
      <c r="U592" s="72">
        <f t="shared" si="86"/>
        <v>0</v>
      </c>
      <c r="V592" s="72">
        <f t="shared" si="87"/>
        <v>21.2017</v>
      </c>
      <c r="W592" s="72">
        <f t="shared" si="88"/>
        <v>0</v>
      </c>
      <c r="X592" s="14" t="s">
        <v>1191</v>
      </c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24"/>
      <c r="AJ592" s="24"/>
      <c r="AK592" s="24"/>
    </row>
    <row r="593" s="2" customFormat="1" ht="14.25" spans="1:37">
      <c r="A593" s="24">
        <v>590</v>
      </c>
      <c r="B593" s="14"/>
      <c r="C593" s="749" t="s">
        <v>1458</v>
      </c>
      <c r="D593" s="749" t="s">
        <v>1459</v>
      </c>
      <c r="E593" s="14"/>
      <c r="F593" s="192"/>
      <c r="G593" s="24"/>
      <c r="H593" s="14"/>
      <c r="I593" s="13">
        <v>1.01</v>
      </c>
      <c r="J593" s="14"/>
      <c r="K593" s="14"/>
      <c r="L593" s="547">
        <v>84</v>
      </c>
      <c r="M593" s="72">
        <v>19.1839</v>
      </c>
      <c r="N593" s="72">
        <f t="shared" si="89"/>
        <v>1611.4476</v>
      </c>
      <c r="O593" s="72">
        <v>84</v>
      </c>
      <c r="P593" s="72">
        <f t="shared" si="81"/>
        <v>19.1839</v>
      </c>
      <c r="Q593" s="72">
        <f t="shared" si="82"/>
        <v>1611.4476</v>
      </c>
      <c r="R593" s="72">
        <f t="shared" si="83"/>
        <v>0</v>
      </c>
      <c r="S593" s="72">
        <f t="shared" si="84"/>
        <v>19.1839</v>
      </c>
      <c r="T593" s="72">
        <f t="shared" si="85"/>
        <v>0</v>
      </c>
      <c r="U593" s="72">
        <f t="shared" si="86"/>
        <v>0</v>
      </c>
      <c r="V593" s="72">
        <f t="shared" si="87"/>
        <v>19.1839</v>
      </c>
      <c r="W593" s="72">
        <f t="shared" si="88"/>
        <v>0</v>
      </c>
      <c r="X593" s="14" t="s">
        <v>1191</v>
      </c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24"/>
      <c r="AJ593" s="24"/>
      <c r="AK593" s="24"/>
    </row>
    <row r="594" s="2" customFormat="1" ht="14.25" spans="1:37">
      <c r="A594" s="24">
        <v>591</v>
      </c>
      <c r="B594" s="14"/>
      <c r="C594" s="749" t="s">
        <v>1460</v>
      </c>
      <c r="D594" s="749" t="s">
        <v>1461</v>
      </c>
      <c r="E594" s="14"/>
      <c r="F594" s="192"/>
      <c r="G594" s="24"/>
      <c r="H594" s="14"/>
      <c r="I594" s="13">
        <v>1.01</v>
      </c>
      <c r="J594" s="14"/>
      <c r="K594" s="14"/>
      <c r="L594" s="547">
        <v>1</v>
      </c>
      <c r="M594" s="72">
        <v>68.66</v>
      </c>
      <c r="N594" s="72">
        <f t="shared" si="89"/>
        <v>68.66</v>
      </c>
      <c r="O594" s="72">
        <v>1</v>
      </c>
      <c r="P594" s="72">
        <f t="shared" si="81"/>
        <v>68.66</v>
      </c>
      <c r="Q594" s="72">
        <f t="shared" si="82"/>
        <v>68.66</v>
      </c>
      <c r="R594" s="72">
        <f t="shared" si="83"/>
        <v>0</v>
      </c>
      <c r="S594" s="72">
        <f t="shared" si="84"/>
        <v>68.66</v>
      </c>
      <c r="T594" s="72">
        <f t="shared" si="85"/>
        <v>0</v>
      </c>
      <c r="U594" s="72">
        <f t="shared" si="86"/>
        <v>0</v>
      </c>
      <c r="V594" s="72">
        <f t="shared" si="87"/>
        <v>68.66</v>
      </c>
      <c r="W594" s="72">
        <f t="shared" si="88"/>
        <v>0</v>
      </c>
      <c r="X594" s="14" t="s">
        <v>1191</v>
      </c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24"/>
      <c r="AJ594" s="24"/>
      <c r="AK594" s="24"/>
    </row>
    <row r="595" s="2" customFormat="1" ht="14.25" spans="1:37">
      <c r="A595" s="24">
        <v>592</v>
      </c>
      <c r="B595" s="14"/>
      <c r="C595" s="749" t="s">
        <v>1462</v>
      </c>
      <c r="D595" s="749" t="s">
        <v>1463</v>
      </c>
      <c r="E595" s="14"/>
      <c r="F595" s="192"/>
      <c r="G595" s="24"/>
      <c r="H595" s="14"/>
      <c r="I595" s="13">
        <v>1.01</v>
      </c>
      <c r="J595" s="14"/>
      <c r="K595" s="14"/>
      <c r="L595" s="547">
        <v>11</v>
      </c>
      <c r="M595" s="72">
        <v>36.0273</v>
      </c>
      <c r="N595" s="72">
        <f t="shared" si="89"/>
        <v>396.3003</v>
      </c>
      <c r="O595" s="72">
        <v>11</v>
      </c>
      <c r="P595" s="72">
        <f t="shared" si="81"/>
        <v>36.0273</v>
      </c>
      <c r="Q595" s="72">
        <f t="shared" si="82"/>
        <v>396.3003</v>
      </c>
      <c r="R595" s="72">
        <f t="shared" si="83"/>
        <v>0</v>
      </c>
      <c r="S595" s="72">
        <f t="shared" si="84"/>
        <v>36.0273</v>
      </c>
      <c r="T595" s="72">
        <f t="shared" si="85"/>
        <v>0</v>
      </c>
      <c r="U595" s="72">
        <f t="shared" si="86"/>
        <v>0</v>
      </c>
      <c r="V595" s="72">
        <f t="shared" si="87"/>
        <v>36.0273</v>
      </c>
      <c r="W595" s="72">
        <f t="shared" si="88"/>
        <v>0</v>
      </c>
      <c r="X595" s="14" t="s">
        <v>1191</v>
      </c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24"/>
      <c r="AJ595" s="24"/>
      <c r="AK595" s="24"/>
    </row>
    <row r="596" s="2" customFormat="1" ht="14.25" spans="1:37">
      <c r="A596" s="24">
        <v>593</v>
      </c>
      <c r="B596" s="14"/>
      <c r="C596" s="749" t="s">
        <v>1464</v>
      </c>
      <c r="D596" s="749" t="s">
        <v>1465</v>
      </c>
      <c r="E596" s="14"/>
      <c r="F596" s="192"/>
      <c r="G596" s="24"/>
      <c r="H596" s="14"/>
      <c r="I596" s="13">
        <v>1.01</v>
      </c>
      <c r="J596" s="14"/>
      <c r="K596" s="14"/>
      <c r="L596" s="547">
        <v>8</v>
      </c>
      <c r="M596" s="72">
        <v>51.5263</v>
      </c>
      <c r="N596" s="72">
        <f t="shared" si="89"/>
        <v>412.2104</v>
      </c>
      <c r="O596" s="72">
        <v>8</v>
      </c>
      <c r="P596" s="72">
        <f t="shared" si="81"/>
        <v>51.5263</v>
      </c>
      <c r="Q596" s="72">
        <f t="shared" si="82"/>
        <v>412.2104</v>
      </c>
      <c r="R596" s="72">
        <f t="shared" si="83"/>
        <v>0</v>
      </c>
      <c r="S596" s="72">
        <f t="shared" si="84"/>
        <v>51.5263</v>
      </c>
      <c r="T596" s="72">
        <f t="shared" si="85"/>
        <v>0</v>
      </c>
      <c r="U596" s="72">
        <f t="shared" si="86"/>
        <v>0</v>
      </c>
      <c r="V596" s="72">
        <f t="shared" si="87"/>
        <v>51.5263</v>
      </c>
      <c r="W596" s="72">
        <f t="shared" si="88"/>
        <v>0</v>
      </c>
      <c r="X596" s="14" t="s">
        <v>1191</v>
      </c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24"/>
      <c r="AJ596" s="24"/>
      <c r="AK596" s="24"/>
    </row>
    <row r="597" s="2" customFormat="1" ht="14.25" spans="1:37">
      <c r="A597" s="24">
        <v>594</v>
      </c>
      <c r="B597" s="14"/>
      <c r="C597" s="749" t="s">
        <v>1466</v>
      </c>
      <c r="D597" s="749" t="s">
        <v>1467</v>
      </c>
      <c r="E597" s="14"/>
      <c r="F597" s="192"/>
      <c r="G597" s="24"/>
      <c r="H597" s="14"/>
      <c r="I597" s="13">
        <v>1.01</v>
      </c>
      <c r="J597" s="14"/>
      <c r="K597" s="14"/>
      <c r="L597" s="547">
        <v>3</v>
      </c>
      <c r="M597" s="72">
        <v>22.13</v>
      </c>
      <c r="N597" s="72">
        <f t="shared" si="89"/>
        <v>66.39</v>
      </c>
      <c r="O597" s="72">
        <v>3</v>
      </c>
      <c r="P597" s="72">
        <f t="shared" si="81"/>
        <v>22.13</v>
      </c>
      <c r="Q597" s="72">
        <f t="shared" si="82"/>
        <v>66.39</v>
      </c>
      <c r="R597" s="72">
        <f t="shared" si="83"/>
        <v>0</v>
      </c>
      <c r="S597" s="72">
        <f t="shared" si="84"/>
        <v>22.13</v>
      </c>
      <c r="T597" s="72">
        <f t="shared" si="85"/>
        <v>0</v>
      </c>
      <c r="U597" s="72">
        <f t="shared" si="86"/>
        <v>0</v>
      </c>
      <c r="V597" s="72">
        <f t="shared" si="87"/>
        <v>22.13</v>
      </c>
      <c r="W597" s="72">
        <f t="shared" si="88"/>
        <v>0</v>
      </c>
      <c r="X597" s="14" t="s">
        <v>1191</v>
      </c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24"/>
      <c r="AJ597" s="24"/>
      <c r="AK597" s="24"/>
    </row>
    <row r="598" s="2" customFormat="1" ht="14.25" spans="1:37">
      <c r="A598" s="24">
        <v>595</v>
      </c>
      <c r="B598" s="14"/>
      <c r="C598" s="749" t="s">
        <v>1468</v>
      </c>
      <c r="D598" s="749" t="s">
        <v>1469</v>
      </c>
      <c r="E598" s="14"/>
      <c r="F598" s="192"/>
      <c r="G598" s="24"/>
      <c r="H598" s="14"/>
      <c r="I598" s="13">
        <v>1.01</v>
      </c>
      <c r="J598" s="14"/>
      <c r="K598" s="14"/>
      <c r="L598" s="547">
        <v>16</v>
      </c>
      <c r="M598" s="72">
        <v>16.1594</v>
      </c>
      <c r="N598" s="72">
        <f t="shared" si="89"/>
        <v>258.5504</v>
      </c>
      <c r="O598" s="72">
        <v>16</v>
      </c>
      <c r="P598" s="72">
        <f t="shared" si="81"/>
        <v>16.1594</v>
      </c>
      <c r="Q598" s="72">
        <f t="shared" si="82"/>
        <v>258.5504</v>
      </c>
      <c r="R598" s="72">
        <f t="shared" si="83"/>
        <v>0</v>
      </c>
      <c r="S598" s="72">
        <f t="shared" si="84"/>
        <v>16.1594</v>
      </c>
      <c r="T598" s="72">
        <f t="shared" si="85"/>
        <v>0</v>
      </c>
      <c r="U598" s="72">
        <f t="shared" si="86"/>
        <v>0</v>
      </c>
      <c r="V598" s="72">
        <f t="shared" si="87"/>
        <v>16.1594</v>
      </c>
      <c r="W598" s="72">
        <f t="shared" si="88"/>
        <v>0</v>
      </c>
      <c r="X598" s="14" t="s">
        <v>1191</v>
      </c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24"/>
      <c r="AJ598" s="24"/>
      <c r="AK598" s="24"/>
    </row>
    <row r="599" s="2" customFormat="1" ht="14.25" spans="1:37">
      <c r="A599" s="24">
        <v>596</v>
      </c>
      <c r="B599" s="14"/>
      <c r="C599" s="749" t="s">
        <v>1470</v>
      </c>
      <c r="D599" s="749" t="s">
        <v>1471</v>
      </c>
      <c r="E599" s="14"/>
      <c r="F599" s="192"/>
      <c r="G599" s="24"/>
      <c r="H599" s="14"/>
      <c r="I599" s="13">
        <v>1.01</v>
      </c>
      <c r="J599" s="14"/>
      <c r="K599" s="14"/>
      <c r="L599" s="547">
        <v>1</v>
      </c>
      <c r="M599" s="72">
        <v>13.19</v>
      </c>
      <c r="N599" s="72">
        <f t="shared" si="89"/>
        <v>13.19</v>
      </c>
      <c r="O599" s="72">
        <v>1</v>
      </c>
      <c r="P599" s="72">
        <f t="shared" si="81"/>
        <v>13.19</v>
      </c>
      <c r="Q599" s="72">
        <f t="shared" si="82"/>
        <v>13.19</v>
      </c>
      <c r="R599" s="72">
        <f t="shared" si="83"/>
        <v>0</v>
      </c>
      <c r="S599" s="72">
        <f t="shared" si="84"/>
        <v>13.19</v>
      </c>
      <c r="T599" s="72">
        <f t="shared" si="85"/>
        <v>0</v>
      </c>
      <c r="U599" s="72">
        <f t="shared" si="86"/>
        <v>0</v>
      </c>
      <c r="V599" s="72">
        <f t="shared" si="87"/>
        <v>13.19</v>
      </c>
      <c r="W599" s="72">
        <f t="shared" si="88"/>
        <v>0</v>
      </c>
      <c r="X599" s="14" t="s">
        <v>1191</v>
      </c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24"/>
      <c r="AJ599" s="24"/>
      <c r="AK599" s="24"/>
    </row>
    <row r="600" s="2" customFormat="1" ht="14.25" spans="1:37">
      <c r="A600" s="24">
        <v>597</v>
      </c>
      <c r="B600" s="14"/>
      <c r="C600" s="749" t="s">
        <v>1472</v>
      </c>
      <c r="D600" s="749" t="s">
        <v>1473</v>
      </c>
      <c r="E600" s="14"/>
      <c r="F600" s="192"/>
      <c r="G600" s="24"/>
      <c r="H600" s="14"/>
      <c r="I600" s="13">
        <v>1.01</v>
      </c>
      <c r="J600" s="14"/>
      <c r="K600" s="14"/>
      <c r="L600" s="547">
        <v>3</v>
      </c>
      <c r="M600" s="72">
        <v>19.24</v>
      </c>
      <c r="N600" s="72">
        <f t="shared" si="89"/>
        <v>57.72</v>
      </c>
      <c r="O600" s="72">
        <v>3</v>
      </c>
      <c r="P600" s="72">
        <f t="shared" si="81"/>
        <v>19.24</v>
      </c>
      <c r="Q600" s="72">
        <f t="shared" si="82"/>
        <v>57.72</v>
      </c>
      <c r="R600" s="72">
        <f t="shared" si="83"/>
        <v>0</v>
      </c>
      <c r="S600" s="72">
        <f t="shared" si="84"/>
        <v>19.24</v>
      </c>
      <c r="T600" s="72">
        <f t="shared" si="85"/>
        <v>0</v>
      </c>
      <c r="U600" s="72">
        <f t="shared" si="86"/>
        <v>0</v>
      </c>
      <c r="V600" s="72">
        <f t="shared" si="87"/>
        <v>19.24</v>
      </c>
      <c r="W600" s="72">
        <f t="shared" si="88"/>
        <v>0</v>
      </c>
      <c r="X600" s="14" t="s">
        <v>1191</v>
      </c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24"/>
      <c r="AJ600" s="24"/>
      <c r="AK600" s="24"/>
    </row>
    <row r="601" s="2" customFormat="1" ht="14.25" spans="1:37">
      <c r="A601" s="24">
        <v>598</v>
      </c>
      <c r="B601" s="14"/>
      <c r="C601" s="749" t="s">
        <v>1474</v>
      </c>
      <c r="D601" s="749" t="s">
        <v>1475</v>
      </c>
      <c r="E601" s="14"/>
      <c r="F601" s="192"/>
      <c r="G601" s="24"/>
      <c r="H601" s="14"/>
      <c r="I601" s="13">
        <v>1.01</v>
      </c>
      <c r="J601" s="14"/>
      <c r="K601" s="14"/>
      <c r="L601" s="547">
        <v>1</v>
      </c>
      <c r="M601" s="72">
        <v>200</v>
      </c>
      <c r="N601" s="72">
        <f t="shared" si="89"/>
        <v>200</v>
      </c>
      <c r="O601" s="72">
        <v>1</v>
      </c>
      <c r="P601" s="72">
        <f t="shared" si="81"/>
        <v>200</v>
      </c>
      <c r="Q601" s="72">
        <f t="shared" si="82"/>
        <v>200</v>
      </c>
      <c r="R601" s="72">
        <f t="shared" si="83"/>
        <v>0</v>
      </c>
      <c r="S601" s="72">
        <f t="shared" si="84"/>
        <v>200</v>
      </c>
      <c r="T601" s="72">
        <f t="shared" si="85"/>
        <v>0</v>
      </c>
      <c r="U601" s="72">
        <f t="shared" si="86"/>
        <v>0</v>
      </c>
      <c r="V601" s="72">
        <f t="shared" si="87"/>
        <v>200</v>
      </c>
      <c r="W601" s="72">
        <f t="shared" si="88"/>
        <v>0</v>
      </c>
      <c r="X601" s="14" t="s">
        <v>1191</v>
      </c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24"/>
      <c r="AJ601" s="24"/>
      <c r="AK601" s="24"/>
    </row>
    <row r="602" s="2" customFormat="1" ht="14.25" spans="1:37">
      <c r="A602" s="24">
        <v>599</v>
      </c>
      <c r="B602" s="14"/>
      <c r="C602" s="749" t="s">
        <v>1476</v>
      </c>
      <c r="D602" s="749" t="s">
        <v>1477</v>
      </c>
      <c r="E602" s="14"/>
      <c r="F602" s="192"/>
      <c r="G602" s="24"/>
      <c r="H602" s="14"/>
      <c r="I602" s="13">
        <v>1.01</v>
      </c>
      <c r="J602" s="14"/>
      <c r="K602" s="14"/>
      <c r="L602" s="547">
        <v>1</v>
      </c>
      <c r="M602" s="72">
        <v>200</v>
      </c>
      <c r="N602" s="72">
        <f t="shared" si="89"/>
        <v>200</v>
      </c>
      <c r="O602" s="72">
        <v>1</v>
      </c>
      <c r="P602" s="72">
        <f t="shared" si="81"/>
        <v>200</v>
      </c>
      <c r="Q602" s="72">
        <f t="shared" si="82"/>
        <v>200</v>
      </c>
      <c r="R602" s="72">
        <f t="shared" si="83"/>
        <v>0</v>
      </c>
      <c r="S602" s="72">
        <f t="shared" si="84"/>
        <v>200</v>
      </c>
      <c r="T602" s="72">
        <f t="shared" si="85"/>
        <v>0</v>
      </c>
      <c r="U602" s="72">
        <f t="shared" si="86"/>
        <v>0</v>
      </c>
      <c r="V602" s="72">
        <f t="shared" si="87"/>
        <v>200</v>
      </c>
      <c r="W602" s="72">
        <f t="shared" si="88"/>
        <v>0</v>
      </c>
      <c r="X602" s="14" t="s">
        <v>1191</v>
      </c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24"/>
      <c r="AJ602" s="24"/>
      <c r="AK602" s="24"/>
    </row>
    <row r="603" s="2" customFormat="1" ht="14.25" spans="1:37">
      <c r="A603" s="24">
        <v>600</v>
      </c>
      <c r="B603" s="14"/>
      <c r="C603" s="749" t="s">
        <v>1478</v>
      </c>
      <c r="D603" s="749" t="s">
        <v>1479</v>
      </c>
      <c r="E603" s="14"/>
      <c r="F603" s="192"/>
      <c r="G603" s="24"/>
      <c r="H603" s="14"/>
      <c r="I603" s="13">
        <v>1.01</v>
      </c>
      <c r="J603" s="14"/>
      <c r="K603" s="14"/>
      <c r="L603" s="547">
        <v>0.03</v>
      </c>
      <c r="M603" s="72">
        <v>12485.3333</v>
      </c>
      <c r="N603" s="72">
        <f t="shared" si="89"/>
        <v>374.559999</v>
      </c>
      <c r="O603" s="72">
        <v>0.03</v>
      </c>
      <c r="P603" s="72">
        <f t="shared" si="81"/>
        <v>12485.3333</v>
      </c>
      <c r="Q603" s="72">
        <f t="shared" si="82"/>
        <v>374.559999</v>
      </c>
      <c r="R603" s="72">
        <f t="shared" si="83"/>
        <v>0</v>
      </c>
      <c r="S603" s="72">
        <f t="shared" si="84"/>
        <v>12485.3333</v>
      </c>
      <c r="T603" s="72">
        <f t="shared" si="85"/>
        <v>0</v>
      </c>
      <c r="U603" s="72">
        <f t="shared" si="86"/>
        <v>0</v>
      </c>
      <c r="V603" s="72">
        <f t="shared" si="87"/>
        <v>12485.3333</v>
      </c>
      <c r="W603" s="72">
        <f t="shared" si="88"/>
        <v>0</v>
      </c>
      <c r="X603" s="14" t="s">
        <v>1191</v>
      </c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24"/>
      <c r="AJ603" s="24"/>
      <c r="AK603" s="24"/>
    </row>
    <row r="604" s="2" customFormat="1" ht="14.25" spans="1:37">
      <c r="A604" s="24">
        <v>601</v>
      </c>
      <c r="B604" s="14"/>
      <c r="C604" s="749" t="s">
        <v>1480</v>
      </c>
      <c r="D604" s="749" t="s">
        <v>1481</v>
      </c>
      <c r="E604" s="14"/>
      <c r="F604" s="192"/>
      <c r="G604" s="24"/>
      <c r="H604" s="14"/>
      <c r="I604" s="13">
        <v>1.01</v>
      </c>
      <c r="J604" s="14"/>
      <c r="K604" s="14"/>
      <c r="L604" s="547">
        <v>2</v>
      </c>
      <c r="M604" s="72">
        <v>2.21</v>
      </c>
      <c r="N604" s="72">
        <f t="shared" si="89"/>
        <v>4.42</v>
      </c>
      <c r="O604" s="72">
        <v>2</v>
      </c>
      <c r="P604" s="72">
        <f t="shared" si="81"/>
        <v>2.21</v>
      </c>
      <c r="Q604" s="72">
        <f t="shared" si="82"/>
        <v>4.42</v>
      </c>
      <c r="R604" s="72">
        <f t="shared" si="83"/>
        <v>0</v>
      </c>
      <c r="S604" s="72">
        <f t="shared" si="84"/>
        <v>2.21</v>
      </c>
      <c r="T604" s="72">
        <f t="shared" si="85"/>
        <v>0</v>
      </c>
      <c r="U604" s="72">
        <f t="shared" si="86"/>
        <v>0</v>
      </c>
      <c r="V604" s="72">
        <f t="shared" si="87"/>
        <v>2.21</v>
      </c>
      <c r="W604" s="72">
        <f t="shared" si="88"/>
        <v>0</v>
      </c>
      <c r="X604" s="14" t="s">
        <v>1191</v>
      </c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24"/>
      <c r="AJ604" s="24"/>
      <c r="AK604" s="24"/>
    </row>
    <row r="605" s="2" customFormat="1" ht="14.25" spans="1:37">
      <c r="A605" s="24">
        <v>602</v>
      </c>
      <c r="B605" s="14"/>
      <c r="C605" s="749" t="s">
        <v>1482</v>
      </c>
      <c r="D605" s="749" t="s">
        <v>1483</v>
      </c>
      <c r="E605" s="14"/>
      <c r="F605" s="192"/>
      <c r="G605" s="24"/>
      <c r="H605" s="14"/>
      <c r="I605" s="13">
        <v>1.01</v>
      </c>
      <c r="J605" s="14"/>
      <c r="K605" s="14"/>
      <c r="L605" s="547">
        <v>73</v>
      </c>
      <c r="M605" s="72">
        <v>28.21</v>
      </c>
      <c r="N605" s="72">
        <f t="shared" si="89"/>
        <v>2059.33</v>
      </c>
      <c r="O605" s="72">
        <v>73</v>
      </c>
      <c r="P605" s="72">
        <f t="shared" si="81"/>
        <v>28.21</v>
      </c>
      <c r="Q605" s="72">
        <f t="shared" si="82"/>
        <v>2059.33</v>
      </c>
      <c r="R605" s="72">
        <f t="shared" si="83"/>
        <v>0</v>
      </c>
      <c r="S605" s="72">
        <f t="shared" si="84"/>
        <v>28.21</v>
      </c>
      <c r="T605" s="72">
        <f t="shared" si="85"/>
        <v>0</v>
      </c>
      <c r="U605" s="72">
        <f t="shared" si="86"/>
        <v>0</v>
      </c>
      <c r="V605" s="72">
        <f t="shared" si="87"/>
        <v>28.21</v>
      </c>
      <c r="W605" s="72">
        <f t="shared" si="88"/>
        <v>0</v>
      </c>
      <c r="X605" s="14" t="s">
        <v>1191</v>
      </c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24"/>
      <c r="AJ605" s="24"/>
      <c r="AK605" s="24"/>
    </row>
    <row r="606" s="2" customFormat="1" ht="14.25" spans="1:37">
      <c r="A606" s="24">
        <v>603</v>
      </c>
      <c r="B606" s="14"/>
      <c r="C606" s="749" t="s">
        <v>1484</v>
      </c>
      <c r="D606" s="749" t="s">
        <v>1485</v>
      </c>
      <c r="E606" s="14"/>
      <c r="F606" s="192"/>
      <c r="G606" s="24"/>
      <c r="H606" s="14"/>
      <c r="I606" s="13">
        <v>1.01</v>
      </c>
      <c r="J606" s="14"/>
      <c r="K606" s="14"/>
      <c r="L606" s="547">
        <v>11920</v>
      </c>
      <c r="M606" s="72">
        <v>0.7329</v>
      </c>
      <c r="N606" s="72">
        <f t="shared" si="89"/>
        <v>8736.168</v>
      </c>
      <c r="O606" s="72">
        <v>11920</v>
      </c>
      <c r="P606" s="72">
        <f t="shared" si="81"/>
        <v>0.7329</v>
      </c>
      <c r="Q606" s="72">
        <f t="shared" si="82"/>
        <v>8736.168</v>
      </c>
      <c r="R606" s="72">
        <f t="shared" si="83"/>
        <v>0</v>
      </c>
      <c r="S606" s="72">
        <f t="shared" si="84"/>
        <v>0.7329</v>
      </c>
      <c r="T606" s="72">
        <f t="shared" si="85"/>
        <v>0</v>
      </c>
      <c r="U606" s="72">
        <f t="shared" si="86"/>
        <v>0</v>
      </c>
      <c r="V606" s="72">
        <f t="shared" si="87"/>
        <v>0.7329</v>
      </c>
      <c r="W606" s="72">
        <f t="shared" si="88"/>
        <v>0</v>
      </c>
      <c r="X606" s="14" t="s">
        <v>1191</v>
      </c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24"/>
      <c r="AJ606" s="24"/>
      <c r="AK606" s="24"/>
    </row>
    <row r="607" s="2" customFormat="1" ht="14.25" spans="1:37">
      <c r="A607" s="24">
        <v>604</v>
      </c>
      <c r="B607" s="14"/>
      <c r="C607" s="749" t="s">
        <v>1486</v>
      </c>
      <c r="D607" s="749" t="s">
        <v>1487</v>
      </c>
      <c r="E607" s="14"/>
      <c r="F607" s="192"/>
      <c r="G607" s="24"/>
      <c r="H607" s="14"/>
      <c r="I607" s="13">
        <v>1.01</v>
      </c>
      <c r="J607" s="14"/>
      <c r="K607" s="14"/>
      <c r="L607" s="547">
        <v>100</v>
      </c>
      <c r="M607" s="72">
        <v>2.3907</v>
      </c>
      <c r="N607" s="72">
        <f t="shared" si="89"/>
        <v>239.07</v>
      </c>
      <c r="O607" s="72">
        <v>100</v>
      </c>
      <c r="P607" s="72">
        <f t="shared" si="81"/>
        <v>2.3907</v>
      </c>
      <c r="Q607" s="72">
        <f t="shared" si="82"/>
        <v>239.07</v>
      </c>
      <c r="R607" s="72">
        <f t="shared" si="83"/>
        <v>0</v>
      </c>
      <c r="S607" s="72">
        <f t="shared" si="84"/>
        <v>2.3907</v>
      </c>
      <c r="T607" s="72">
        <f t="shared" si="85"/>
        <v>0</v>
      </c>
      <c r="U607" s="72">
        <f t="shared" si="86"/>
        <v>0</v>
      </c>
      <c r="V607" s="72">
        <f t="shared" si="87"/>
        <v>2.3907</v>
      </c>
      <c r="W607" s="72">
        <f t="shared" si="88"/>
        <v>0</v>
      </c>
      <c r="X607" s="14" t="s">
        <v>1191</v>
      </c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24"/>
      <c r="AJ607" s="24"/>
      <c r="AK607" s="24"/>
    </row>
    <row r="608" s="2" customFormat="1" ht="14.25" spans="1:37">
      <c r="A608" s="24">
        <v>605</v>
      </c>
      <c r="B608" s="14"/>
      <c r="C608" s="749" t="s">
        <v>1488</v>
      </c>
      <c r="D608" s="749" t="s">
        <v>1489</v>
      </c>
      <c r="E608" s="14"/>
      <c r="F608" s="192"/>
      <c r="G608" s="24"/>
      <c r="H608" s="14"/>
      <c r="I608" s="13">
        <v>1.01</v>
      </c>
      <c r="J608" s="14"/>
      <c r="K608" s="14"/>
      <c r="L608" s="547">
        <v>300</v>
      </c>
      <c r="M608" s="72">
        <v>5.1134</v>
      </c>
      <c r="N608" s="72">
        <f t="shared" si="89"/>
        <v>1534.02</v>
      </c>
      <c r="O608" s="72">
        <v>300</v>
      </c>
      <c r="P608" s="72">
        <f t="shared" si="81"/>
        <v>5.1134</v>
      </c>
      <c r="Q608" s="72">
        <f t="shared" si="82"/>
        <v>1534.02</v>
      </c>
      <c r="R608" s="72">
        <f t="shared" si="83"/>
        <v>0</v>
      </c>
      <c r="S608" s="72">
        <f t="shared" si="84"/>
        <v>5.1134</v>
      </c>
      <c r="T608" s="72">
        <f t="shared" si="85"/>
        <v>0</v>
      </c>
      <c r="U608" s="72">
        <f t="shared" si="86"/>
        <v>0</v>
      </c>
      <c r="V608" s="72">
        <f t="shared" si="87"/>
        <v>5.1134</v>
      </c>
      <c r="W608" s="72">
        <f t="shared" si="88"/>
        <v>0</v>
      </c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24"/>
      <c r="AJ608" s="24"/>
      <c r="AK608" s="24"/>
    </row>
    <row r="609" s="2" customFormat="1" ht="14.25" spans="1:37">
      <c r="A609" s="24">
        <v>606</v>
      </c>
      <c r="B609" s="14"/>
      <c r="C609" s="749" t="s">
        <v>1490</v>
      </c>
      <c r="D609" s="749" t="s">
        <v>1491</v>
      </c>
      <c r="E609" s="14"/>
      <c r="F609" s="192"/>
      <c r="G609" s="24"/>
      <c r="H609" s="14"/>
      <c r="I609" s="13">
        <v>1.01</v>
      </c>
      <c r="J609" s="14"/>
      <c r="K609" s="14"/>
      <c r="L609" s="547">
        <v>80</v>
      </c>
      <c r="M609" s="72">
        <v>4.6441</v>
      </c>
      <c r="N609" s="72">
        <f t="shared" si="89"/>
        <v>371.528</v>
      </c>
      <c r="O609" s="72">
        <v>80</v>
      </c>
      <c r="P609" s="72">
        <f t="shared" si="81"/>
        <v>4.6441</v>
      </c>
      <c r="Q609" s="72">
        <f t="shared" si="82"/>
        <v>371.528</v>
      </c>
      <c r="R609" s="72">
        <f t="shared" si="83"/>
        <v>0</v>
      </c>
      <c r="S609" s="72">
        <f t="shared" si="84"/>
        <v>4.6441</v>
      </c>
      <c r="T609" s="72">
        <f t="shared" si="85"/>
        <v>0</v>
      </c>
      <c r="U609" s="72">
        <f t="shared" si="86"/>
        <v>0</v>
      </c>
      <c r="V609" s="72">
        <f t="shared" si="87"/>
        <v>4.6441</v>
      </c>
      <c r="W609" s="72">
        <f t="shared" si="88"/>
        <v>0</v>
      </c>
      <c r="X609" s="14" t="s">
        <v>1191</v>
      </c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24"/>
      <c r="AJ609" s="24"/>
      <c r="AK609" s="24"/>
    </row>
    <row r="610" s="2" customFormat="1" ht="14.25" spans="1:37">
      <c r="A610" s="24">
        <v>607</v>
      </c>
      <c r="B610" s="14"/>
      <c r="C610" s="749" t="s">
        <v>1492</v>
      </c>
      <c r="D610" s="749" t="s">
        <v>1493</v>
      </c>
      <c r="E610" s="14"/>
      <c r="F610" s="192"/>
      <c r="G610" s="24"/>
      <c r="H610" s="14"/>
      <c r="I610" s="13">
        <v>1.01</v>
      </c>
      <c r="J610" s="14"/>
      <c r="K610" s="14"/>
      <c r="L610" s="547">
        <v>1</v>
      </c>
      <c r="M610" s="72">
        <v>2222.22</v>
      </c>
      <c r="N610" s="72">
        <f t="shared" si="89"/>
        <v>2222.22</v>
      </c>
      <c r="O610" s="72">
        <v>1</v>
      </c>
      <c r="P610" s="72">
        <f t="shared" si="81"/>
        <v>2222.22</v>
      </c>
      <c r="Q610" s="72">
        <f t="shared" si="82"/>
        <v>2222.22</v>
      </c>
      <c r="R610" s="72">
        <f t="shared" si="83"/>
        <v>0</v>
      </c>
      <c r="S610" s="72">
        <f t="shared" si="84"/>
        <v>2222.22</v>
      </c>
      <c r="T610" s="72">
        <f t="shared" si="85"/>
        <v>0</v>
      </c>
      <c r="U610" s="72">
        <f t="shared" si="86"/>
        <v>0</v>
      </c>
      <c r="V610" s="72">
        <f t="shared" si="87"/>
        <v>2222.22</v>
      </c>
      <c r="W610" s="72">
        <f t="shared" si="88"/>
        <v>0</v>
      </c>
      <c r="X610" s="14" t="s">
        <v>1191</v>
      </c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24"/>
      <c r="AJ610" s="24"/>
      <c r="AK610" s="24"/>
    </row>
    <row r="611" s="2" customFormat="1" ht="14.25" spans="1:37">
      <c r="A611" s="24">
        <v>608</v>
      </c>
      <c r="B611" s="14"/>
      <c r="C611" s="749" t="s">
        <v>1494</v>
      </c>
      <c r="D611" s="749" t="s">
        <v>1495</v>
      </c>
      <c r="E611" s="14"/>
      <c r="F611" s="192"/>
      <c r="G611" s="24"/>
      <c r="H611" s="14"/>
      <c r="I611" s="13">
        <v>1.01</v>
      </c>
      <c r="J611" s="14"/>
      <c r="K611" s="14"/>
      <c r="L611" s="547">
        <v>70</v>
      </c>
      <c r="M611" s="72">
        <v>1.7699</v>
      </c>
      <c r="N611" s="72">
        <f t="shared" si="89"/>
        <v>123.893</v>
      </c>
      <c r="O611" s="72">
        <v>70</v>
      </c>
      <c r="P611" s="72">
        <f t="shared" si="81"/>
        <v>1.7699</v>
      </c>
      <c r="Q611" s="72">
        <f t="shared" si="82"/>
        <v>123.893</v>
      </c>
      <c r="R611" s="72">
        <f t="shared" si="83"/>
        <v>0</v>
      </c>
      <c r="S611" s="72">
        <f t="shared" si="84"/>
        <v>1.7699</v>
      </c>
      <c r="T611" s="72">
        <f t="shared" si="85"/>
        <v>0</v>
      </c>
      <c r="U611" s="72">
        <f t="shared" si="86"/>
        <v>0</v>
      </c>
      <c r="V611" s="72">
        <f t="shared" si="87"/>
        <v>1.7699</v>
      </c>
      <c r="W611" s="72">
        <f t="shared" si="88"/>
        <v>0</v>
      </c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24"/>
      <c r="AJ611" s="24"/>
      <c r="AK611" s="24"/>
    </row>
    <row r="612" s="2" customFormat="1" ht="14.25" spans="1:37">
      <c r="A612" s="24">
        <v>609</v>
      </c>
      <c r="B612" s="14"/>
      <c r="C612" s="749" t="s">
        <v>1496</v>
      </c>
      <c r="D612" s="749" t="s">
        <v>1497</v>
      </c>
      <c r="E612" s="14"/>
      <c r="F612" s="192"/>
      <c r="G612" s="24"/>
      <c r="H612" s="14"/>
      <c r="I612" s="13">
        <v>1.01</v>
      </c>
      <c r="J612" s="14"/>
      <c r="K612" s="14"/>
      <c r="L612" s="547">
        <v>19</v>
      </c>
      <c r="M612" s="72">
        <v>12</v>
      </c>
      <c r="N612" s="72">
        <f t="shared" si="89"/>
        <v>228</v>
      </c>
      <c r="O612" s="72">
        <v>19</v>
      </c>
      <c r="P612" s="72">
        <f t="shared" si="81"/>
        <v>12</v>
      </c>
      <c r="Q612" s="72">
        <f t="shared" si="82"/>
        <v>228</v>
      </c>
      <c r="R612" s="72">
        <f t="shared" si="83"/>
        <v>0</v>
      </c>
      <c r="S612" s="72">
        <f t="shared" si="84"/>
        <v>12</v>
      </c>
      <c r="T612" s="72">
        <f t="shared" si="85"/>
        <v>0</v>
      </c>
      <c r="U612" s="72">
        <f t="shared" si="86"/>
        <v>0</v>
      </c>
      <c r="V612" s="72">
        <f t="shared" si="87"/>
        <v>12</v>
      </c>
      <c r="W612" s="72">
        <f t="shared" si="88"/>
        <v>0</v>
      </c>
      <c r="X612" s="14" t="s">
        <v>1191</v>
      </c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24"/>
      <c r="AJ612" s="24"/>
      <c r="AK612" s="24"/>
    </row>
    <row r="613" s="2" customFormat="1" ht="14.25" spans="1:37">
      <c r="A613" s="24">
        <v>610</v>
      </c>
      <c r="B613" s="14"/>
      <c r="C613" s="749" t="s">
        <v>1498</v>
      </c>
      <c r="D613" s="749" t="s">
        <v>1499</v>
      </c>
      <c r="E613" s="14"/>
      <c r="F613" s="192"/>
      <c r="G613" s="24"/>
      <c r="H613" s="14"/>
      <c r="I613" s="13">
        <v>1.01</v>
      </c>
      <c r="J613" s="14"/>
      <c r="K613" s="14"/>
      <c r="L613" s="547">
        <v>1</v>
      </c>
      <c r="M613" s="72">
        <v>454.04</v>
      </c>
      <c r="N613" s="72">
        <f t="shared" si="89"/>
        <v>454.04</v>
      </c>
      <c r="O613" s="72">
        <v>1</v>
      </c>
      <c r="P613" s="72">
        <f t="shared" si="81"/>
        <v>454.04</v>
      </c>
      <c r="Q613" s="72">
        <f t="shared" si="82"/>
        <v>454.04</v>
      </c>
      <c r="R613" s="72">
        <f t="shared" si="83"/>
        <v>0</v>
      </c>
      <c r="S613" s="72">
        <f t="shared" si="84"/>
        <v>454.04</v>
      </c>
      <c r="T613" s="72">
        <f t="shared" si="85"/>
        <v>0</v>
      </c>
      <c r="U613" s="72">
        <f t="shared" si="86"/>
        <v>0</v>
      </c>
      <c r="V613" s="72">
        <f t="shared" si="87"/>
        <v>454.04</v>
      </c>
      <c r="W613" s="72">
        <f t="shared" si="88"/>
        <v>0</v>
      </c>
      <c r="X613" s="14" t="s">
        <v>1191</v>
      </c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24"/>
      <c r="AJ613" s="24"/>
      <c r="AK613" s="24"/>
    </row>
    <row r="614" s="2" customFormat="1" ht="14.25" spans="1:37">
      <c r="A614" s="24">
        <v>611</v>
      </c>
      <c r="B614" s="14"/>
      <c r="C614" s="749" t="s">
        <v>1500</v>
      </c>
      <c r="D614" s="749" t="s">
        <v>1501</v>
      </c>
      <c r="E614" s="14"/>
      <c r="F614" s="192"/>
      <c r="G614" s="24"/>
      <c r="H614" s="14"/>
      <c r="I614" s="13">
        <v>1.01</v>
      </c>
      <c r="J614" s="14"/>
      <c r="K614" s="14"/>
      <c r="L614" s="547">
        <v>7</v>
      </c>
      <c r="M614" s="72">
        <v>43.4871</v>
      </c>
      <c r="N614" s="72">
        <f t="shared" si="89"/>
        <v>304.4097</v>
      </c>
      <c r="O614" s="72">
        <v>7</v>
      </c>
      <c r="P614" s="72">
        <f t="shared" si="81"/>
        <v>43.4871</v>
      </c>
      <c r="Q614" s="72">
        <f t="shared" si="82"/>
        <v>304.4097</v>
      </c>
      <c r="R614" s="72">
        <f t="shared" si="83"/>
        <v>0</v>
      </c>
      <c r="S614" s="72">
        <f t="shared" si="84"/>
        <v>43.4871</v>
      </c>
      <c r="T614" s="72">
        <f t="shared" si="85"/>
        <v>0</v>
      </c>
      <c r="U614" s="72">
        <f t="shared" si="86"/>
        <v>0</v>
      </c>
      <c r="V614" s="72">
        <f t="shared" si="87"/>
        <v>43.4871</v>
      </c>
      <c r="W614" s="72">
        <f t="shared" si="88"/>
        <v>0</v>
      </c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24"/>
      <c r="AJ614" s="24"/>
      <c r="AK614" s="24"/>
    </row>
    <row r="615" s="2" customFormat="1" ht="14.25" spans="1:37">
      <c r="A615" s="24">
        <v>612</v>
      </c>
      <c r="B615" s="14"/>
      <c r="C615" s="749" t="s">
        <v>1502</v>
      </c>
      <c r="D615" s="749" t="s">
        <v>1503</v>
      </c>
      <c r="E615" s="14"/>
      <c r="F615" s="192"/>
      <c r="G615" s="24"/>
      <c r="H615" s="14"/>
      <c r="I615" s="13">
        <v>1.01</v>
      </c>
      <c r="J615" s="14"/>
      <c r="K615" s="14"/>
      <c r="L615" s="547">
        <v>1</v>
      </c>
      <c r="M615" s="72">
        <v>3277.05</v>
      </c>
      <c r="N615" s="72">
        <f t="shared" si="89"/>
        <v>3277.05</v>
      </c>
      <c r="O615" s="72">
        <v>1</v>
      </c>
      <c r="P615" s="72">
        <f t="shared" si="81"/>
        <v>3277.05</v>
      </c>
      <c r="Q615" s="72">
        <f t="shared" si="82"/>
        <v>3277.05</v>
      </c>
      <c r="R615" s="72">
        <f t="shared" si="83"/>
        <v>0</v>
      </c>
      <c r="S615" s="72">
        <f t="shared" si="84"/>
        <v>3277.05</v>
      </c>
      <c r="T615" s="72">
        <f t="shared" si="85"/>
        <v>0</v>
      </c>
      <c r="U615" s="72">
        <f t="shared" si="86"/>
        <v>0</v>
      </c>
      <c r="V615" s="72">
        <f t="shared" si="87"/>
        <v>3277.05</v>
      </c>
      <c r="W615" s="72">
        <f t="shared" si="88"/>
        <v>0</v>
      </c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24"/>
      <c r="AJ615" s="24"/>
      <c r="AK615" s="24"/>
    </row>
    <row r="616" s="2" customFormat="1" ht="14.25" spans="1:37">
      <c r="A616" s="24">
        <v>613</v>
      </c>
      <c r="B616" s="14"/>
      <c r="C616" s="749" t="s">
        <v>1504</v>
      </c>
      <c r="D616" s="749" t="s">
        <v>1505</v>
      </c>
      <c r="E616" s="14"/>
      <c r="F616" s="192"/>
      <c r="G616" s="24"/>
      <c r="H616" s="14"/>
      <c r="I616" s="13">
        <v>1.01</v>
      </c>
      <c r="J616" s="14"/>
      <c r="K616" s="14"/>
      <c r="L616" s="547">
        <v>17</v>
      </c>
      <c r="M616" s="72">
        <v>156.6594</v>
      </c>
      <c r="N616" s="72">
        <f t="shared" si="89"/>
        <v>2663.2098</v>
      </c>
      <c r="O616" s="72">
        <v>17</v>
      </c>
      <c r="P616" s="72">
        <f t="shared" si="81"/>
        <v>156.6594</v>
      </c>
      <c r="Q616" s="72">
        <f t="shared" si="82"/>
        <v>2663.2098</v>
      </c>
      <c r="R616" s="72">
        <f t="shared" si="83"/>
        <v>0</v>
      </c>
      <c r="S616" s="72">
        <f t="shared" si="84"/>
        <v>156.6594</v>
      </c>
      <c r="T616" s="72">
        <f t="shared" si="85"/>
        <v>0</v>
      </c>
      <c r="U616" s="72">
        <f t="shared" si="86"/>
        <v>0</v>
      </c>
      <c r="V616" s="72">
        <f t="shared" si="87"/>
        <v>156.6594</v>
      </c>
      <c r="W616" s="72">
        <f t="shared" si="88"/>
        <v>0</v>
      </c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24"/>
      <c r="AJ616" s="24"/>
      <c r="AK616" s="24"/>
    </row>
    <row r="617" s="2" customFormat="1" ht="14.25" spans="1:37">
      <c r="A617" s="24">
        <v>614</v>
      </c>
      <c r="B617" s="14"/>
      <c r="C617" s="749" t="s">
        <v>1506</v>
      </c>
      <c r="D617" s="749" t="s">
        <v>1507</v>
      </c>
      <c r="E617" s="14"/>
      <c r="F617" s="192"/>
      <c r="G617" s="24"/>
      <c r="H617" s="14"/>
      <c r="I617" s="13">
        <v>1.01</v>
      </c>
      <c r="J617" s="14"/>
      <c r="K617" s="14"/>
      <c r="L617" s="547">
        <v>34.6</v>
      </c>
      <c r="M617" s="72">
        <v>33.763</v>
      </c>
      <c r="N617" s="72">
        <f t="shared" si="89"/>
        <v>1168.1998</v>
      </c>
      <c r="O617" s="72">
        <v>34.6</v>
      </c>
      <c r="P617" s="72">
        <f t="shared" si="81"/>
        <v>33.763</v>
      </c>
      <c r="Q617" s="72">
        <f t="shared" si="82"/>
        <v>1168.1998</v>
      </c>
      <c r="R617" s="72">
        <f t="shared" si="83"/>
        <v>0</v>
      </c>
      <c r="S617" s="72">
        <f t="shared" si="84"/>
        <v>33.763</v>
      </c>
      <c r="T617" s="72">
        <f t="shared" si="85"/>
        <v>0</v>
      </c>
      <c r="U617" s="72">
        <f t="shared" si="86"/>
        <v>0</v>
      </c>
      <c r="V617" s="72">
        <f t="shared" si="87"/>
        <v>33.763</v>
      </c>
      <c r="W617" s="72">
        <f t="shared" si="88"/>
        <v>0</v>
      </c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24"/>
      <c r="AJ617" s="24"/>
      <c r="AK617" s="24"/>
    </row>
    <row r="618" s="2" customFormat="1" ht="14.25" spans="1:37">
      <c r="A618" s="24">
        <v>615</v>
      </c>
      <c r="B618" s="14"/>
      <c r="C618" s="749" t="s">
        <v>1508</v>
      </c>
      <c r="D618" s="749" t="s">
        <v>1509</v>
      </c>
      <c r="E618" s="14"/>
      <c r="F618" s="192"/>
      <c r="G618" s="24"/>
      <c r="H618" s="14"/>
      <c r="I618" s="13">
        <v>1.01</v>
      </c>
      <c r="J618" s="14"/>
      <c r="K618" s="14"/>
      <c r="L618" s="547">
        <v>1</v>
      </c>
      <c r="M618" s="72">
        <v>742.16</v>
      </c>
      <c r="N618" s="72">
        <f t="shared" si="89"/>
        <v>742.16</v>
      </c>
      <c r="O618" s="72">
        <v>1</v>
      </c>
      <c r="P618" s="72">
        <f t="shared" si="81"/>
        <v>742.16</v>
      </c>
      <c r="Q618" s="72">
        <f t="shared" si="82"/>
        <v>742.16</v>
      </c>
      <c r="R618" s="72">
        <f t="shared" si="83"/>
        <v>0</v>
      </c>
      <c r="S618" s="72">
        <f t="shared" si="84"/>
        <v>742.16</v>
      </c>
      <c r="T618" s="72">
        <f t="shared" si="85"/>
        <v>0</v>
      </c>
      <c r="U618" s="72">
        <f t="shared" si="86"/>
        <v>0</v>
      </c>
      <c r="V618" s="72">
        <f t="shared" si="87"/>
        <v>742.16</v>
      </c>
      <c r="W618" s="72">
        <f t="shared" si="88"/>
        <v>0</v>
      </c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24"/>
      <c r="AJ618" s="24"/>
      <c r="AK618" s="24"/>
    </row>
    <row r="619" s="2" customFormat="1" ht="14.25" spans="1:37">
      <c r="A619" s="24">
        <v>616</v>
      </c>
      <c r="B619" s="14"/>
      <c r="C619" s="749" t="s">
        <v>1510</v>
      </c>
      <c r="D619" s="749" t="s">
        <v>1511</v>
      </c>
      <c r="E619" s="14"/>
      <c r="F619" s="192"/>
      <c r="G619" s="24"/>
      <c r="H619" s="14"/>
      <c r="I619" s="13">
        <v>1.01</v>
      </c>
      <c r="J619" s="14"/>
      <c r="K619" s="14"/>
      <c r="L619" s="547">
        <v>17</v>
      </c>
      <c r="M619" s="72">
        <v>9.7347</v>
      </c>
      <c r="N619" s="72">
        <f t="shared" si="89"/>
        <v>165.4899</v>
      </c>
      <c r="O619" s="72">
        <v>17</v>
      </c>
      <c r="P619" s="72">
        <f t="shared" si="81"/>
        <v>9.7347</v>
      </c>
      <c r="Q619" s="72">
        <f t="shared" si="82"/>
        <v>165.4899</v>
      </c>
      <c r="R619" s="72">
        <f t="shared" si="83"/>
        <v>0</v>
      </c>
      <c r="S619" s="72">
        <f t="shared" si="84"/>
        <v>9.7347</v>
      </c>
      <c r="T619" s="72">
        <f t="shared" si="85"/>
        <v>0</v>
      </c>
      <c r="U619" s="72">
        <f t="shared" si="86"/>
        <v>0</v>
      </c>
      <c r="V619" s="72">
        <f t="shared" si="87"/>
        <v>9.7347</v>
      </c>
      <c r="W619" s="72">
        <f t="shared" si="88"/>
        <v>0</v>
      </c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24"/>
      <c r="AJ619" s="24"/>
      <c r="AK619" s="24"/>
    </row>
    <row r="620" s="2" customFormat="1" ht="14.25" spans="1:37">
      <c r="A620" s="24">
        <v>617</v>
      </c>
      <c r="B620" s="14"/>
      <c r="C620" s="749" t="s">
        <v>1512</v>
      </c>
      <c r="D620" s="749" t="s">
        <v>1513</v>
      </c>
      <c r="E620" s="14"/>
      <c r="F620" s="192"/>
      <c r="G620" s="24"/>
      <c r="H620" s="14"/>
      <c r="I620" s="13">
        <v>1.01</v>
      </c>
      <c r="J620" s="14"/>
      <c r="K620" s="14"/>
      <c r="L620" s="547">
        <v>1</v>
      </c>
      <c r="M620" s="72">
        <v>147.5</v>
      </c>
      <c r="N620" s="72">
        <f t="shared" si="89"/>
        <v>147.5</v>
      </c>
      <c r="O620" s="72">
        <v>1</v>
      </c>
      <c r="P620" s="72">
        <f t="shared" si="81"/>
        <v>147.5</v>
      </c>
      <c r="Q620" s="72">
        <f t="shared" si="82"/>
        <v>147.5</v>
      </c>
      <c r="R620" s="72">
        <f t="shared" si="83"/>
        <v>0</v>
      </c>
      <c r="S620" s="72">
        <f t="shared" si="84"/>
        <v>147.5</v>
      </c>
      <c r="T620" s="72">
        <f t="shared" si="85"/>
        <v>0</v>
      </c>
      <c r="U620" s="72">
        <f t="shared" si="86"/>
        <v>0</v>
      </c>
      <c r="V620" s="72">
        <f t="shared" si="87"/>
        <v>147.5</v>
      </c>
      <c r="W620" s="72">
        <f t="shared" si="88"/>
        <v>0</v>
      </c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24"/>
      <c r="AJ620" s="24"/>
      <c r="AK620" s="24"/>
    </row>
    <row r="621" s="2" customFormat="1" ht="14.25" spans="1:37">
      <c r="A621" s="24">
        <v>618</v>
      </c>
      <c r="B621" s="14"/>
      <c r="C621" s="749" t="s">
        <v>1514</v>
      </c>
      <c r="D621" s="749" t="s">
        <v>1515</v>
      </c>
      <c r="E621" s="14"/>
      <c r="F621" s="192"/>
      <c r="G621" s="24"/>
      <c r="H621" s="14"/>
      <c r="I621" s="13">
        <v>1.01</v>
      </c>
      <c r="J621" s="14"/>
      <c r="K621" s="14"/>
      <c r="L621" s="547">
        <v>390</v>
      </c>
      <c r="M621" s="72">
        <v>2.1538</v>
      </c>
      <c r="N621" s="72">
        <f t="shared" si="89"/>
        <v>839.982</v>
      </c>
      <c r="O621" s="72">
        <v>390</v>
      </c>
      <c r="P621" s="72">
        <f t="shared" si="81"/>
        <v>2.1538</v>
      </c>
      <c r="Q621" s="72">
        <f t="shared" si="82"/>
        <v>839.982</v>
      </c>
      <c r="R621" s="72">
        <f t="shared" si="83"/>
        <v>0</v>
      </c>
      <c r="S621" s="72">
        <f t="shared" si="84"/>
        <v>2.1538</v>
      </c>
      <c r="T621" s="72">
        <f t="shared" si="85"/>
        <v>0</v>
      </c>
      <c r="U621" s="72">
        <f t="shared" si="86"/>
        <v>0</v>
      </c>
      <c r="V621" s="72">
        <f t="shared" si="87"/>
        <v>2.1538</v>
      </c>
      <c r="W621" s="72">
        <f t="shared" si="88"/>
        <v>0</v>
      </c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24"/>
      <c r="AJ621" s="24"/>
      <c r="AK621" s="24"/>
    </row>
    <row r="622" s="2" customFormat="1" ht="14.25" spans="1:37">
      <c r="A622" s="24">
        <v>619</v>
      </c>
      <c r="B622" s="14"/>
      <c r="C622" s="749" t="s">
        <v>1516</v>
      </c>
      <c r="D622" s="749" t="s">
        <v>1517</v>
      </c>
      <c r="E622" s="14"/>
      <c r="F622" s="192"/>
      <c r="G622" s="24"/>
      <c r="H622" s="14"/>
      <c r="I622" s="13">
        <v>1.01</v>
      </c>
      <c r="J622" s="14"/>
      <c r="K622" s="14"/>
      <c r="L622" s="547">
        <v>32</v>
      </c>
      <c r="M622" s="72">
        <v>18</v>
      </c>
      <c r="N622" s="72">
        <f t="shared" si="89"/>
        <v>576</v>
      </c>
      <c r="O622" s="72">
        <v>32</v>
      </c>
      <c r="P622" s="72">
        <f t="shared" si="81"/>
        <v>18</v>
      </c>
      <c r="Q622" s="72">
        <f t="shared" si="82"/>
        <v>576</v>
      </c>
      <c r="R622" s="72">
        <f t="shared" si="83"/>
        <v>0</v>
      </c>
      <c r="S622" s="72">
        <f t="shared" si="84"/>
        <v>18</v>
      </c>
      <c r="T622" s="72">
        <f t="shared" si="85"/>
        <v>0</v>
      </c>
      <c r="U622" s="72">
        <f t="shared" si="86"/>
        <v>0</v>
      </c>
      <c r="V622" s="72">
        <f t="shared" si="87"/>
        <v>18</v>
      </c>
      <c r="W622" s="72">
        <f t="shared" si="88"/>
        <v>0</v>
      </c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24"/>
      <c r="AJ622" s="24"/>
      <c r="AK622" s="24"/>
    </row>
    <row r="623" s="2" customFormat="1" ht="14.25" spans="1:37">
      <c r="A623" s="24">
        <v>620</v>
      </c>
      <c r="B623" s="14"/>
      <c r="C623" s="749" t="s">
        <v>1518</v>
      </c>
      <c r="D623" s="749" t="s">
        <v>1519</v>
      </c>
      <c r="E623" s="14"/>
      <c r="F623" s="192"/>
      <c r="G623" s="24"/>
      <c r="H623" s="14"/>
      <c r="I623" s="13">
        <v>1.01</v>
      </c>
      <c r="J623" s="14"/>
      <c r="K623" s="14"/>
      <c r="L623" s="547">
        <v>1</v>
      </c>
      <c r="M623" s="72">
        <v>75</v>
      </c>
      <c r="N623" s="72">
        <f t="shared" si="89"/>
        <v>75</v>
      </c>
      <c r="O623" s="72">
        <v>1</v>
      </c>
      <c r="P623" s="72">
        <f t="shared" si="81"/>
        <v>75</v>
      </c>
      <c r="Q623" s="72">
        <f t="shared" si="82"/>
        <v>75</v>
      </c>
      <c r="R623" s="72">
        <f t="shared" si="83"/>
        <v>0</v>
      </c>
      <c r="S623" s="72">
        <f t="shared" si="84"/>
        <v>75</v>
      </c>
      <c r="T623" s="72">
        <f t="shared" si="85"/>
        <v>0</v>
      </c>
      <c r="U623" s="72">
        <f t="shared" si="86"/>
        <v>0</v>
      </c>
      <c r="V623" s="72">
        <f t="shared" si="87"/>
        <v>75</v>
      </c>
      <c r="W623" s="72">
        <f t="shared" si="88"/>
        <v>0</v>
      </c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24"/>
      <c r="AJ623" s="24"/>
      <c r="AK623" s="24"/>
    </row>
    <row r="624" s="2" customFormat="1" ht="14.25" spans="1:37">
      <c r="A624" s="24">
        <v>621</v>
      </c>
      <c r="B624" s="14"/>
      <c r="C624" s="749" t="s">
        <v>1520</v>
      </c>
      <c r="D624" s="749" t="s">
        <v>1521</v>
      </c>
      <c r="E624" s="14"/>
      <c r="F624" s="192"/>
      <c r="G624" s="24"/>
      <c r="H624" s="14"/>
      <c r="I624" s="13">
        <v>1.01</v>
      </c>
      <c r="J624" s="14"/>
      <c r="K624" s="14"/>
      <c r="L624" s="547">
        <v>200</v>
      </c>
      <c r="M624" s="72">
        <v>1.165</v>
      </c>
      <c r="N624" s="72">
        <f t="shared" si="89"/>
        <v>233</v>
      </c>
      <c r="O624" s="72">
        <v>200</v>
      </c>
      <c r="P624" s="72">
        <f t="shared" si="81"/>
        <v>1.165</v>
      </c>
      <c r="Q624" s="72">
        <f t="shared" si="82"/>
        <v>233</v>
      </c>
      <c r="R624" s="72">
        <f t="shared" si="83"/>
        <v>0</v>
      </c>
      <c r="S624" s="72">
        <f t="shared" si="84"/>
        <v>1.165</v>
      </c>
      <c r="T624" s="72">
        <f t="shared" si="85"/>
        <v>0</v>
      </c>
      <c r="U624" s="72">
        <f t="shared" si="86"/>
        <v>0</v>
      </c>
      <c r="V624" s="72">
        <f t="shared" si="87"/>
        <v>1.165</v>
      </c>
      <c r="W624" s="72">
        <f t="shared" si="88"/>
        <v>0</v>
      </c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24"/>
      <c r="AJ624" s="24"/>
      <c r="AK624" s="24"/>
    </row>
    <row r="625" s="2" customFormat="1" ht="14.25" spans="1:37">
      <c r="A625" s="24">
        <v>622</v>
      </c>
      <c r="B625" s="14"/>
      <c r="C625" s="749" t="s">
        <v>1522</v>
      </c>
      <c r="D625" s="749" t="s">
        <v>1523</v>
      </c>
      <c r="E625" s="14"/>
      <c r="F625" s="192"/>
      <c r="G625" s="24"/>
      <c r="H625" s="14"/>
      <c r="I625" s="13">
        <v>1.01</v>
      </c>
      <c r="J625" s="14"/>
      <c r="K625" s="14"/>
      <c r="L625" s="547">
        <v>1</v>
      </c>
      <c r="M625" s="72">
        <v>29.1</v>
      </c>
      <c r="N625" s="72">
        <f t="shared" si="89"/>
        <v>29.1</v>
      </c>
      <c r="O625" s="72">
        <v>1</v>
      </c>
      <c r="P625" s="72">
        <f t="shared" si="81"/>
        <v>29.1</v>
      </c>
      <c r="Q625" s="72">
        <f t="shared" si="82"/>
        <v>29.1</v>
      </c>
      <c r="R625" s="72">
        <f t="shared" si="83"/>
        <v>0</v>
      </c>
      <c r="S625" s="72">
        <f t="shared" si="84"/>
        <v>29.1</v>
      </c>
      <c r="T625" s="72">
        <f t="shared" si="85"/>
        <v>0</v>
      </c>
      <c r="U625" s="72">
        <f t="shared" si="86"/>
        <v>0</v>
      </c>
      <c r="V625" s="72">
        <f t="shared" si="87"/>
        <v>29.1</v>
      </c>
      <c r="W625" s="72">
        <f t="shared" si="88"/>
        <v>0</v>
      </c>
      <c r="X625" s="14" t="s">
        <v>1191</v>
      </c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24"/>
      <c r="AJ625" s="24"/>
      <c r="AK625" s="24"/>
    </row>
    <row r="626" s="2" customFormat="1" ht="14.25" spans="1:37">
      <c r="A626" s="24">
        <v>623</v>
      </c>
      <c r="B626" s="14"/>
      <c r="C626" s="749" t="s">
        <v>1524</v>
      </c>
      <c r="D626" s="749" t="s">
        <v>1525</v>
      </c>
      <c r="E626" s="14"/>
      <c r="F626" s="192"/>
      <c r="G626" s="24"/>
      <c r="H626" s="14"/>
      <c r="I626" s="13">
        <v>1.01</v>
      </c>
      <c r="J626" s="14"/>
      <c r="K626" s="14"/>
      <c r="L626" s="547">
        <v>1</v>
      </c>
      <c r="M626" s="72">
        <v>78</v>
      </c>
      <c r="N626" s="72">
        <f t="shared" si="89"/>
        <v>78</v>
      </c>
      <c r="O626" s="72">
        <v>1</v>
      </c>
      <c r="P626" s="72">
        <f t="shared" si="81"/>
        <v>78</v>
      </c>
      <c r="Q626" s="72">
        <f t="shared" si="82"/>
        <v>78</v>
      </c>
      <c r="R626" s="72">
        <f t="shared" si="83"/>
        <v>0</v>
      </c>
      <c r="S626" s="72">
        <f t="shared" si="84"/>
        <v>78</v>
      </c>
      <c r="T626" s="72">
        <f t="shared" si="85"/>
        <v>0</v>
      </c>
      <c r="U626" s="72">
        <f t="shared" si="86"/>
        <v>0</v>
      </c>
      <c r="V626" s="72">
        <f t="shared" si="87"/>
        <v>78</v>
      </c>
      <c r="W626" s="72">
        <f t="shared" si="88"/>
        <v>0</v>
      </c>
      <c r="X626" s="14" t="s">
        <v>1191</v>
      </c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24"/>
      <c r="AJ626" s="24"/>
      <c r="AK626" s="24"/>
    </row>
    <row r="627" s="2" customFormat="1" ht="14.25" spans="1:37">
      <c r="A627" s="24">
        <v>624</v>
      </c>
      <c r="B627" s="14"/>
      <c r="C627" s="749" t="s">
        <v>1526</v>
      </c>
      <c r="D627" s="749" t="s">
        <v>1527</v>
      </c>
      <c r="E627" s="14"/>
      <c r="F627" s="192"/>
      <c r="G627" s="24"/>
      <c r="H627" s="14"/>
      <c r="I627" s="13">
        <v>1.01</v>
      </c>
      <c r="J627" s="14"/>
      <c r="K627" s="14"/>
      <c r="L627" s="547">
        <v>283</v>
      </c>
      <c r="M627" s="72">
        <v>5.3773</v>
      </c>
      <c r="N627" s="72">
        <f t="shared" si="89"/>
        <v>1521.7759</v>
      </c>
      <c r="O627" s="72">
        <v>283</v>
      </c>
      <c r="P627" s="72">
        <f t="shared" si="81"/>
        <v>5.3773</v>
      </c>
      <c r="Q627" s="72">
        <f t="shared" si="82"/>
        <v>1521.7759</v>
      </c>
      <c r="R627" s="72">
        <f t="shared" si="83"/>
        <v>0</v>
      </c>
      <c r="S627" s="72">
        <f t="shared" si="84"/>
        <v>5.3773</v>
      </c>
      <c r="T627" s="72">
        <f t="shared" si="85"/>
        <v>0</v>
      </c>
      <c r="U627" s="72">
        <f t="shared" si="86"/>
        <v>0</v>
      </c>
      <c r="V627" s="72">
        <f t="shared" si="87"/>
        <v>5.3773</v>
      </c>
      <c r="W627" s="72">
        <f t="shared" si="88"/>
        <v>0</v>
      </c>
      <c r="X627" s="14" t="s">
        <v>1191</v>
      </c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24"/>
      <c r="AJ627" s="24"/>
      <c r="AK627" s="24"/>
    </row>
    <row r="628" s="2" customFormat="1" ht="14.25" spans="1:37">
      <c r="A628" s="24">
        <v>625</v>
      </c>
      <c r="B628" s="14"/>
      <c r="C628" s="749" t="s">
        <v>1528</v>
      </c>
      <c r="D628" s="749" t="s">
        <v>1529</v>
      </c>
      <c r="E628" s="14"/>
      <c r="F628" s="192"/>
      <c r="G628" s="24"/>
      <c r="H628" s="14"/>
      <c r="I628" s="13">
        <v>1.01</v>
      </c>
      <c r="J628" s="14"/>
      <c r="K628" s="14"/>
      <c r="L628" s="547">
        <v>3</v>
      </c>
      <c r="M628" s="72">
        <v>73.83</v>
      </c>
      <c r="N628" s="72">
        <f t="shared" si="89"/>
        <v>221.49</v>
      </c>
      <c r="O628" s="72">
        <v>3</v>
      </c>
      <c r="P628" s="72">
        <f t="shared" si="81"/>
        <v>73.83</v>
      </c>
      <c r="Q628" s="72">
        <f t="shared" si="82"/>
        <v>221.49</v>
      </c>
      <c r="R628" s="72">
        <f t="shared" si="83"/>
        <v>0</v>
      </c>
      <c r="S628" s="72">
        <f t="shared" si="84"/>
        <v>73.83</v>
      </c>
      <c r="T628" s="72">
        <f t="shared" si="85"/>
        <v>0</v>
      </c>
      <c r="U628" s="72">
        <f t="shared" si="86"/>
        <v>0</v>
      </c>
      <c r="V628" s="72">
        <f t="shared" si="87"/>
        <v>73.83</v>
      </c>
      <c r="W628" s="72">
        <f t="shared" si="88"/>
        <v>0</v>
      </c>
      <c r="X628" s="14" t="s">
        <v>1191</v>
      </c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24"/>
      <c r="AJ628" s="24"/>
      <c r="AK628" s="24"/>
    </row>
    <row r="629" s="2" customFormat="1" ht="14.25" spans="1:37">
      <c r="A629" s="24">
        <v>626</v>
      </c>
      <c r="B629" s="14"/>
      <c r="C629" s="749" t="s">
        <v>1530</v>
      </c>
      <c r="D629" s="749" t="s">
        <v>1531</v>
      </c>
      <c r="E629" s="14"/>
      <c r="F629" s="192"/>
      <c r="G629" s="24"/>
      <c r="H629" s="14"/>
      <c r="I629" s="13">
        <v>1.01</v>
      </c>
      <c r="J629" s="14"/>
      <c r="K629" s="14"/>
      <c r="L629" s="547">
        <v>24</v>
      </c>
      <c r="M629" s="72">
        <v>5.3192</v>
      </c>
      <c r="N629" s="72">
        <f t="shared" si="89"/>
        <v>127.6608</v>
      </c>
      <c r="O629" s="72">
        <v>24</v>
      </c>
      <c r="P629" s="72">
        <f t="shared" si="81"/>
        <v>5.3192</v>
      </c>
      <c r="Q629" s="72">
        <f t="shared" si="82"/>
        <v>127.6608</v>
      </c>
      <c r="R629" s="72">
        <f t="shared" si="83"/>
        <v>0</v>
      </c>
      <c r="S629" s="72">
        <f t="shared" si="84"/>
        <v>5.3192</v>
      </c>
      <c r="T629" s="72">
        <f t="shared" si="85"/>
        <v>0</v>
      </c>
      <c r="U629" s="72">
        <f t="shared" si="86"/>
        <v>0</v>
      </c>
      <c r="V629" s="72">
        <f t="shared" si="87"/>
        <v>5.3192</v>
      </c>
      <c r="W629" s="72">
        <f t="shared" si="88"/>
        <v>0</v>
      </c>
      <c r="X629" s="14" t="s">
        <v>1191</v>
      </c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24"/>
      <c r="AJ629" s="24"/>
      <c r="AK629" s="24"/>
    </row>
    <row r="630" s="2" customFormat="1" ht="14.25" spans="1:37">
      <c r="A630" s="24">
        <v>627</v>
      </c>
      <c r="B630" s="14"/>
      <c r="C630" s="749" t="s">
        <v>1532</v>
      </c>
      <c r="D630" s="749" t="s">
        <v>1533</v>
      </c>
      <c r="E630" s="14"/>
      <c r="F630" s="192"/>
      <c r="G630" s="24"/>
      <c r="H630" s="14"/>
      <c r="I630" s="13">
        <v>1.01</v>
      </c>
      <c r="J630" s="14"/>
      <c r="K630" s="14"/>
      <c r="L630" s="547">
        <v>15</v>
      </c>
      <c r="M630" s="72">
        <v>14.8953</v>
      </c>
      <c r="N630" s="72">
        <f t="shared" si="89"/>
        <v>223.4295</v>
      </c>
      <c r="O630" s="72">
        <v>15</v>
      </c>
      <c r="P630" s="72">
        <f t="shared" si="81"/>
        <v>14.8953</v>
      </c>
      <c r="Q630" s="72">
        <f t="shared" si="82"/>
        <v>223.4295</v>
      </c>
      <c r="R630" s="72">
        <f t="shared" si="83"/>
        <v>0</v>
      </c>
      <c r="S630" s="72">
        <f t="shared" si="84"/>
        <v>14.8953</v>
      </c>
      <c r="T630" s="72">
        <f t="shared" si="85"/>
        <v>0</v>
      </c>
      <c r="U630" s="72">
        <f t="shared" si="86"/>
        <v>0</v>
      </c>
      <c r="V630" s="72">
        <f t="shared" si="87"/>
        <v>14.8953</v>
      </c>
      <c r="W630" s="72">
        <f t="shared" si="88"/>
        <v>0</v>
      </c>
      <c r="X630" s="14" t="s">
        <v>1191</v>
      </c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24"/>
      <c r="AJ630" s="24"/>
      <c r="AK630" s="24"/>
    </row>
    <row r="631" s="2" customFormat="1" ht="14.25" spans="1:37">
      <c r="A631" s="24">
        <v>628</v>
      </c>
      <c r="B631" s="14"/>
      <c r="C631" s="749" t="s">
        <v>1534</v>
      </c>
      <c r="D631" s="749" t="s">
        <v>1535</v>
      </c>
      <c r="E631" s="14"/>
      <c r="F631" s="192"/>
      <c r="G631" s="24"/>
      <c r="H631" s="14"/>
      <c r="I631" s="13">
        <v>1.01</v>
      </c>
      <c r="J631" s="14"/>
      <c r="K631" s="14"/>
      <c r="L631" s="547">
        <v>9</v>
      </c>
      <c r="M631" s="72">
        <v>4</v>
      </c>
      <c r="N631" s="72">
        <f t="shared" si="89"/>
        <v>36</v>
      </c>
      <c r="O631" s="72">
        <v>9</v>
      </c>
      <c r="P631" s="72">
        <f t="shared" si="81"/>
        <v>4</v>
      </c>
      <c r="Q631" s="72">
        <f t="shared" si="82"/>
        <v>36</v>
      </c>
      <c r="R631" s="72">
        <f t="shared" si="83"/>
        <v>0</v>
      </c>
      <c r="S631" s="72">
        <f t="shared" si="84"/>
        <v>4</v>
      </c>
      <c r="T631" s="72">
        <f t="shared" si="85"/>
        <v>0</v>
      </c>
      <c r="U631" s="72">
        <f t="shared" si="86"/>
        <v>0</v>
      </c>
      <c r="V631" s="72">
        <f t="shared" si="87"/>
        <v>4</v>
      </c>
      <c r="W631" s="72">
        <f t="shared" si="88"/>
        <v>0</v>
      </c>
      <c r="X631" s="14" t="s">
        <v>1191</v>
      </c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24"/>
      <c r="AJ631" s="24"/>
      <c r="AK631" s="24"/>
    </row>
    <row r="632" s="2" customFormat="1" ht="14.25" spans="1:37">
      <c r="A632" s="24">
        <v>629</v>
      </c>
      <c r="B632" s="14"/>
      <c r="C632" s="749" t="s">
        <v>1536</v>
      </c>
      <c r="D632" s="749" t="s">
        <v>1537</v>
      </c>
      <c r="E632" s="14"/>
      <c r="F632" s="192"/>
      <c r="G632" s="24"/>
      <c r="H632" s="14"/>
      <c r="I632" s="13">
        <v>1.01</v>
      </c>
      <c r="J632" s="14"/>
      <c r="K632" s="14"/>
      <c r="L632" s="547">
        <v>4</v>
      </c>
      <c r="M632" s="72">
        <v>13.0175</v>
      </c>
      <c r="N632" s="72">
        <f t="shared" si="89"/>
        <v>52.07</v>
      </c>
      <c r="O632" s="72">
        <v>4</v>
      </c>
      <c r="P632" s="72">
        <f t="shared" si="81"/>
        <v>13.0175</v>
      </c>
      <c r="Q632" s="72">
        <f t="shared" si="82"/>
        <v>52.07</v>
      </c>
      <c r="R632" s="72">
        <f t="shared" si="83"/>
        <v>0</v>
      </c>
      <c r="S632" s="72">
        <f t="shared" si="84"/>
        <v>13.0175</v>
      </c>
      <c r="T632" s="72">
        <f t="shared" si="85"/>
        <v>0</v>
      </c>
      <c r="U632" s="72">
        <f t="shared" si="86"/>
        <v>0</v>
      </c>
      <c r="V632" s="72">
        <f t="shared" si="87"/>
        <v>13.0175</v>
      </c>
      <c r="W632" s="72">
        <f t="shared" si="88"/>
        <v>0</v>
      </c>
      <c r="X632" s="14" t="s">
        <v>1191</v>
      </c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24"/>
      <c r="AJ632" s="24"/>
      <c r="AK632" s="24"/>
    </row>
    <row r="633" s="2" customFormat="1" ht="14.25" spans="1:37">
      <c r="A633" s="24">
        <v>630</v>
      </c>
      <c r="B633" s="14"/>
      <c r="C633" s="749" t="s">
        <v>1538</v>
      </c>
      <c r="D633" s="749" t="s">
        <v>1539</v>
      </c>
      <c r="E633" s="14"/>
      <c r="F633" s="192"/>
      <c r="G633" s="24"/>
      <c r="H633" s="14"/>
      <c r="I633" s="13">
        <v>1.01</v>
      </c>
      <c r="J633" s="14"/>
      <c r="K633" s="14"/>
      <c r="L633" s="547">
        <v>4</v>
      </c>
      <c r="M633" s="72">
        <v>53.9875</v>
      </c>
      <c r="N633" s="72">
        <f t="shared" si="89"/>
        <v>215.95</v>
      </c>
      <c r="O633" s="72">
        <v>4</v>
      </c>
      <c r="P633" s="72">
        <f t="shared" si="81"/>
        <v>53.9875</v>
      </c>
      <c r="Q633" s="72">
        <f t="shared" si="82"/>
        <v>215.95</v>
      </c>
      <c r="R633" s="72">
        <f t="shared" si="83"/>
        <v>0</v>
      </c>
      <c r="S633" s="72">
        <f t="shared" si="84"/>
        <v>53.9875</v>
      </c>
      <c r="T633" s="72">
        <f t="shared" si="85"/>
        <v>0</v>
      </c>
      <c r="U633" s="72">
        <f t="shared" si="86"/>
        <v>0</v>
      </c>
      <c r="V633" s="72">
        <f t="shared" si="87"/>
        <v>53.9875</v>
      </c>
      <c r="W633" s="72">
        <f t="shared" si="88"/>
        <v>0</v>
      </c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24"/>
      <c r="AJ633" s="24"/>
      <c r="AK633" s="24"/>
    </row>
    <row r="634" s="2" customFormat="1" ht="14.25" spans="1:37">
      <c r="A634" s="24">
        <v>631</v>
      </c>
      <c r="B634" s="14"/>
      <c r="C634" s="749" t="s">
        <v>1540</v>
      </c>
      <c r="D634" s="749" t="s">
        <v>1541</v>
      </c>
      <c r="E634" s="14"/>
      <c r="F634" s="192"/>
      <c r="G634" s="24"/>
      <c r="H634" s="14"/>
      <c r="I634" s="13">
        <v>1.01</v>
      </c>
      <c r="J634" s="14"/>
      <c r="K634" s="14"/>
      <c r="L634" s="547">
        <v>4</v>
      </c>
      <c r="M634" s="72">
        <v>20.0675</v>
      </c>
      <c r="N634" s="72">
        <f t="shared" si="89"/>
        <v>80.27</v>
      </c>
      <c r="O634" s="72">
        <v>4</v>
      </c>
      <c r="P634" s="72">
        <f t="shared" si="81"/>
        <v>20.0675</v>
      </c>
      <c r="Q634" s="72">
        <f t="shared" si="82"/>
        <v>80.27</v>
      </c>
      <c r="R634" s="72">
        <f t="shared" si="83"/>
        <v>0</v>
      </c>
      <c r="S634" s="72">
        <f t="shared" si="84"/>
        <v>20.0675</v>
      </c>
      <c r="T634" s="72">
        <f t="shared" si="85"/>
        <v>0</v>
      </c>
      <c r="U634" s="72">
        <f t="shared" si="86"/>
        <v>0</v>
      </c>
      <c r="V634" s="72">
        <f t="shared" si="87"/>
        <v>20.0675</v>
      </c>
      <c r="W634" s="72">
        <f t="shared" si="88"/>
        <v>0</v>
      </c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24"/>
      <c r="AJ634" s="24"/>
      <c r="AK634" s="24"/>
    </row>
    <row r="635" s="2" customFormat="1" ht="14.25" spans="1:37">
      <c r="A635" s="24">
        <v>632</v>
      </c>
      <c r="B635" s="14"/>
      <c r="C635" s="749" t="s">
        <v>1542</v>
      </c>
      <c r="D635" s="749" t="s">
        <v>1543</v>
      </c>
      <c r="E635" s="14"/>
      <c r="F635" s="192"/>
      <c r="G635" s="24"/>
      <c r="H635" s="14"/>
      <c r="I635" s="13">
        <v>1.01</v>
      </c>
      <c r="J635" s="14"/>
      <c r="K635" s="14"/>
      <c r="L635" s="547">
        <v>25</v>
      </c>
      <c r="M635" s="72">
        <v>31.8148</v>
      </c>
      <c r="N635" s="72">
        <f t="shared" si="89"/>
        <v>795.37</v>
      </c>
      <c r="O635" s="72">
        <v>25</v>
      </c>
      <c r="P635" s="72">
        <f t="shared" si="81"/>
        <v>31.8148</v>
      </c>
      <c r="Q635" s="72">
        <f t="shared" si="82"/>
        <v>795.37</v>
      </c>
      <c r="R635" s="72">
        <f t="shared" si="83"/>
        <v>0</v>
      </c>
      <c r="S635" s="72">
        <f t="shared" si="84"/>
        <v>31.8148</v>
      </c>
      <c r="T635" s="72">
        <f t="shared" si="85"/>
        <v>0</v>
      </c>
      <c r="U635" s="72">
        <f t="shared" si="86"/>
        <v>0</v>
      </c>
      <c r="V635" s="72">
        <f t="shared" si="87"/>
        <v>31.8148</v>
      </c>
      <c r="W635" s="72">
        <f t="shared" si="88"/>
        <v>0</v>
      </c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24"/>
      <c r="AJ635" s="24"/>
      <c r="AK635" s="24"/>
    </row>
    <row r="636" s="2" customFormat="1" ht="14.25" spans="1:37">
      <c r="A636" s="24">
        <v>633</v>
      </c>
      <c r="B636" s="14"/>
      <c r="C636" s="749" t="s">
        <v>1544</v>
      </c>
      <c r="D636" s="749" t="s">
        <v>1545</v>
      </c>
      <c r="E636" s="14"/>
      <c r="F636" s="192"/>
      <c r="G636" s="24"/>
      <c r="H636" s="14"/>
      <c r="I636" s="13">
        <v>1.01</v>
      </c>
      <c r="J636" s="14"/>
      <c r="K636" s="14"/>
      <c r="L636" s="547">
        <v>3</v>
      </c>
      <c r="M636" s="72">
        <v>30.8767</v>
      </c>
      <c r="N636" s="72">
        <f t="shared" si="89"/>
        <v>92.6301</v>
      </c>
      <c r="O636" s="72">
        <v>3</v>
      </c>
      <c r="P636" s="72">
        <f t="shared" si="81"/>
        <v>30.8767</v>
      </c>
      <c r="Q636" s="72">
        <f t="shared" si="82"/>
        <v>92.6301</v>
      </c>
      <c r="R636" s="72">
        <f t="shared" si="83"/>
        <v>0</v>
      </c>
      <c r="S636" s="72">
        <f t="shared" si="84"/>
        <v>30.8767</v>
      </c>
      <c r="T636" s="72">
        <f t="shared" si="85"/>
        <v>0</v>
      </c>
      <c r="U636" s="72">
        <f t="shared" si="86"/>
        <v>0</v>
      </c>
      <c r="V636" s="72">
        <f t="shared" si="87"/>
        <v>30.8767</v>
      </c>
      <c r="W636" s="72">
        <f t="shared" si="88"/>
        <v>0</v>
      </c>
      <c r="X636" s="14" t="s">
        <v>1191</v>
      </c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24"/>
      <c r="AJ636" s="24"/>
      <c r="AK636" s="24"/>
    </row>
    <row r="637" s="2" customFormat="1" ht="14.25" spans="1:37">
      <c r="A637" s="24">
        <v>634</v>
      </c>
      <c r="B637" s="14"/>
      <c r="C637" s="749" t="s">
        <v>1546</v>
      </c>
      <c r="D637" s="749" t="s">
        <v>1547</v>
      </c>
      <c r="E637" s="14"/>
      <c r="F637" s="192"/>
      <c r="G637" s="24"/>
      <c r="H637" s="14"/>
      <c r="I637" s="13">
        <v>1.01</v>
      </c>
      <c r="J637" s="14"/>
      <c r="K637" s="14"/>
      <c r="L637" s="547">
        <v>1</v>
      </c>
      <c r="M637" s="72">
        <v>213</v>
      </c>
      <c r="N637" s="72">
        <f t="shared" si="89"/>
        <v>213</v>
      </c>
      <c r="O637" s="72">
        <v>1</v>
      </c>
      <c r="P637" s="72">
        <f t="shared" si="81"/>
        <v>213</v>
      </c>
      <c r="Q637" s="72">
        <f t="shared" si="82"/>
        <v>213</v>
      </c>
      <c r="R637" s="72">
        <f t="shared" si="83"/>
        <v>0</v>
      </c>
      <c r="S637" s="72">
        <f t="shared" si="84"/>
        <v>213</v>
      </c>
      <c r="T637" s="72">
        <f t="shared" si="85"/>
        <v>0</v>
      </c>
      <c r="U637" s="72">
        <f t="shared" si="86"/>
        <v>0</v>
      </c>
      <c r="V637" s="72">
        <f t="shared" si="87"/>
        <v>213</v>
      </c>
      <c r="W637" s="72">
        <f t="shared" si="88"/>
        <v>0</v>
      </c>
      <c r="X637" s="14" t="s">
        <v>1191</v>
      </c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24"/>
      <c r="AJ637" s="24"/>
      <c r="AK637" s="24"/>
    </row>
    <row r="638" s="2" customFormat="1" ht="14.25" spans="1:37">
      <c r="A638" s="24">
        <v>635</v>
      </c>
      <c r="B638" s="14"/>
      <c r="C638" s="749" t="s">
        <v>1548</v>
      </c>
      <c r="D638" s="749" t="s">
        <v>1549</v>
      </c>
      <c r="E638" s="14"/>
      <c r="F638" s="192"/>
      <c r="G638" s="24"/>
      <c r="H638" s="14"/>
      <c r="I638" s="13">
        <v>1.01</v>
      </c>
      <c r="J638" s="14"/>
      <c r="K638" s="14"/>
      <c r="L638" s="547">
        <v>1</v>
      </c>
      <c r="M638" s="72">
        <v>78</v>
      </c>
      <c r="N638" s="72">
        <f t="shared" si="89"/>
        <v>78</v>
      </c>
      <c r="O638" s="72">
        <v>1</v>
      </c>
      <c r="P638" s="72">
        <f t="shared" si="81"/>
        <v>78</v>
      </c>
      <c r="Q638" s="72">
        <f t="shared" si="82"/>
        <v>78</v>
      </c>
      <c r="R638" s="72">
        <f t="shared" si="83"/>
        <v>0</v>
      </c>
      <c r="S638" s="72">
        <f t="shared" si="84"/>
        <v>78</v>
      </c>
      <c r="T638" s="72">
        <f t="shared" si="85"/>
        <v>0</v>
      </c>
      <c r="U638" s="72">
        <f t="shared" si="86"/>
        <v>0</v>
      </c>
      <c r="V638" s="72">
        <f t="shared" si="87"/>
        <v>78</v>
      </c>
      <c r="W638" s="72">
        <f t="shared" si="88"/>
        <v>0</v>
      </c>
      <c r="X638" s="14" t="s">
        <v>1191</v>
      </c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24"/>
      <c r="AJ638" s="24"/>
      <c r="AK638" s="24"/>
    </row>
    <row r="639" s="2" customFormat="1" ht="14.25" spans="1:37">
      <c r="A639" s="24">
        <v>636</v>
      </c>
      <c r="B639" s="14"/>
      <c r="C639" s="749" t="s">
        <v>1550</v>
      </c>
      <c r="D639" s="749" t="s">
        <v>1551</v>
      </c>
      <c r="E639" s="14"/>
      <c r="F639" s="192"/>
      <c r="G639" s="24"/>
      <c r="H639" s="14"/>
      <c r="I639" s="13">
        <v>1.01</v>
      </c>
      <c r="J639" s="14"/>
      <c r="K639" s="14"/>
      <c r="L639" s="547">
        <v>8</v>
      </c>
      <c r="M639" s="72">
        <v>30.7625</v>
      </c>
      <c r="N639" s="72">
        <f t="shared" si="89"/>
        <v>246.1</v>
      </c>
      <c r="O639" s="72">
        <v>8</v>
      </c>
      <c r="P639" s="72">
        <f t="shared" si="81"/>
        <v>30.7625</v>
      </c>
      <c r="Q639" s="72">
        <f t="shared" si="82"/>
        <v>246.1</v>
      </c>
      <c r="R639" s="72">
        <f t="shared" si="83"/>
        <v>0</v>
      </c>
      <c r="S639" s="72">
        <f t="shared" si="84"/>
        <v>30.7625</v>
      </c>
      <c r="T639" s="72">
        <f t="shared" si="85"/>
        <v>0</v>
      </c>
      <c r="U639" s="72">
        <f t="shared" si="86"/>
        <v>0</v>
      </c>
      <c r="V639" s="72">
        <f t="shared" si="87"/>
        <v>30.7625</v>
      </c>
      <c r="W639" s="72">
        <f t="shared" si="88"/>
        <v>0</v>
      </c>
      <c r="X639" s="14" t="s">
        <v>1191</v>
      </c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24"/>
      <c r="AJ639" s="24"/>
      <c r="AK639" s="24"/>
    </row>
    <row r="640" s="2" customFormat="1" ht="14.25" spans="1:37">
      <c r="A640" s="24">
        <v>637</v>
      </c>
      <c r="B640" s="14"/>
      <c r="C640" s="749" t="s">
        <v>1552</v>
      </c>
      <c r="D640" s="749" t="s">
        <v>1553</v>
      </c>
      <c r="E640" s="14"/>
      <c r="F640" s="192"/>
      <c r="G640" s="24"/>
      <c r="H640" s="14"/>
      <c r="I640" s="13">
        <v>1.01</v>
      </c>
      <c r="J640" s="14"/>
      <c r="K640" s="14"/>
      <c r="L640" s="547">
        <v>1</v>
      </c>
      <c r="M640" s="72">
        <v>72</v>
      </c>
      <c r="N640" s="72">
        <f t="shared" si="89"/>
        <v>72</v>
      </c>
      <c r="O640" s="72">
        <v>1</v>
      </c>
      <c r="P640" s="72">
        <f t="shared" si="81"/>
        <v>72</v>
      </c>
      <c r="Q640" s="72">
        <f t="shared" si="82"/>
        <v>72</v>
      </c>
      <c r="R640" s="72">
        <f t="shared" si="83"/>
        <v>0</v>
      </c>
      <c r="S640" s="72">
        <f t="shared" si="84"/>
        <v>72</v>
      </c>
      <c r="T640" s="72">
        <f t="shared" si="85"/>
        <v>0</v>
      </c>
      <c r="U640" s="72">
        <f t="shared" si="86"/>
        <v>0</v>
      </c>
      <c r="V640" s="72">
        <f t="shared" si="87"/>
        <v>72</v>
      </c>
      <c r="W640" s="72">
        <f t="shared" si="88"/>
        <v>0</v>
      </c>
      <c r="X640" s="14" t="s">
        <v>1191</v>
      </c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24"/>
      <c r="AJ640" s="24"/>
      <c r="AK640" s="24"/>
    </row>
    <row r="641" s="2" customFormat="1" ht="14.25" spans="1:37">
      <c r="A641" s="24">
        <v>638</v>
      </c>
      <c r="B641" s="14"/>
      <c r="C641" s="749" t="s">
        <v>1554</v>
      </c>
      <c r="D641" s="749" t="s">
        <v>1555</v>
      </c>
      <c r="E641" s="14"/>
      <c r="F641" s="192"/>
      <c r="G641" s="24"/>
      <c r="H641" s="14"/>
      <c r="I641" s="13">
        <v>1.01</v>
      </c>
      <c r="J641" s="14"/>
      <c r="K641" s="14"/>
      <c r="L641" s="547">
        <v>1</v>
      </c>
      <c r="M641" s="72">
        <v>274.31</v>
      </c>
      <c r="N641" s="72">
        <f t="shared" si="89"/>
        <v>274.31</v>
      </c>
      <c r="O641" s="72">
        <v>1</v>
      </c>
      <c r="P641" s="72">
        <f t="shared" si="81"/>
        <v>274.31</v>
      </c>
      <c r="Q641" s="72">
        <f t="shared" si="82"/>
        <v>274.31</v>
      </c>
      <c r="R641" s="72">
        <f t="shared" si="83"/>
        <v>0</v>
      </c>
      <c r="S641" s="72">
        <f t="shared" si="84"/>
        <v>274.31</v>
      </c>
      <c r="T641" s="72">
        <f t="shared" si="85"/>
        <v>0</v>
      </c>
      <c r="U641" s="72">
        <f t="shared" si="86"/>
        <v>0</v>
      </c>
      <c r="V641" s="72">
        <f t="shared" si="87"/>
        <v>274.31</v>
      </c>
      <c r="W641" s="72">
        <f t="shared" si="88"/>
        <v>0</v>
      </c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24"/>
      <c r="AJ641" s="24"/>
      <c r="AK641" s="24"/>
    </row>
    <row r="642" s="2" customFormat="1" ht="14.25" spans="1:37">
      <c r="A642" s="24">
        <v>639</v>
      </c>
      <c r="B642" s="14"/>
      <c r="C642" s="749" t="s">
        <v>1556</v>
      </c>
      <c r="D642" s="749" t="s">
        <v>1555</v>
      </c>
      <c r="E642" s="14"/>
      <c r="F642" s="192"/>
      <c r="G642" s="24"/>
      <c r="H642" s="14"/>
      <c r="I642" s="13">
        <v>1.01</v>
      </c>
      <c r="J642" s="14"/>
      <c r="K642" s="14"/>
      <c r="L642" s="547">
        <v>25</v>
      </c>
      <c r="M642" s="72">
        <v>319.9184</v>
      </c>
      <c r="N642" s="72">
        <f t="shared" si="89"/>
        <v>7997.96</v>
      </c>
      <c r="O642" s="72">
        <v>25</v>
      </c>
      <c r="P642" s="72">
        <f t="shared" si="81"/>
        <v>319.9184</v>
      </c>
      <c r="Q642" s="72">
        <f t="shared" si="82"/>
        <v>7997.96</v>
      </c>
      <c r="R642" s="72">
        <f t="shared" si="83"/>
        <v>0</v>
      </c>
      <c r="S642" s="72">
        <f t="shared" si="84"/>
        <v>319.9184</v>
      </c>
      <c r="T642" s="72">
        <f t="shared" si="85"/>
        <v>0</v>
      </c>
      <c r="U642" s="72">
        <f t="shared" si="86"/>
        <v>0</v>
      </c>
      <c r="V642" s="72">
        <f t="shared" si="87"/>
        <v>319.9184</v>
      </c>
      <c r="W642" s="72">
        <f t="shared" si="88"/>
        <v>0</v>
      </c>
      <c r="X642" s="14" t="s">
        <v>1191</v>
      </c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24"/>
      <c r="AJ642" s="24"/>
      <c r="AK642" s="24"/>
    </row>
    <row r="643" s="2" customFormat="1" ht="14.25" spans="1:37">
      <c r="A643" s="24">
        <v>640</v>
      </c>
      <c r="B643" s="14"/>
      <c r="C643" s="749" t="s">
        <v>1557</v>
      </c>
      <c r="D643" s="749" t="s">
        <v>1558</v>
      </c>
      <c r="E643" s="14"/>
      <c r="F643" s="192"/>
      <c r="G643" s="24"/>
      <c r="H643" s="14"/>
      <c r="I643" s="13">
        <v>1.01</v>
      </c>
      <c r="J643" s="14"/>
      <c r="K643" s="14"/>
      <c r="L643" s="547">
        <v>8114</v>
      </c>
      <c r="M643" s="72">
        <v>0.5207</v>
      </c>
      <c r="N643" s="72">
        <f t="shared" si="89"/>
        <v>4224.9598</v>
      </c>
      <c r="O643" s="72">
        <v>8114</v>
      </c>
      <c r="P643" s="72">
        <f t="shared" si="81"/>
        <v>0.5207</v>
      </c>
      <c r="Q643" s="72">
        <f t="shared" si="82"/>
        <v>4224.9598</v>
      </c>
      <c r="R643" s="72">
        <f t="shared" si="83"/>
        <v>0</v>
      </c>
      <c r="S643" s="72">
        <f t="shared" si="84"/>
        <v>0.5207</v>
      </c>
      <c r="T643" s="72">
        <f t="shared" si="85"/>
        <v>0</v>
      </c>
      <c r="U643" s="72">
        <f t="shared" si="86"/>
        <v>0</v>
      </c>
      <c r="V643" s="72">
        <f t="shared" si="87"/>
        <v>0.5207</v>
      </c>
      <c r="W643" s="72">
        <f t="shared" si="88"/>
        <v>0</v>
      </c>
      <c r="X643" s="14" t="s">
        <v>1191</v>
      </c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24"/>
      <c r="AJ643" s="24"/>
      <c r="AK643" s="24"/>
    </row>
    <row r="644" s="2" customFormat="1" ht="14.25" spans="1:37">
      <c r="A644" s="24">
        <v>641</v>
      </c>
      <c r="B644" s="14"/>
      <c r="C644" s="749" t="s">
        <v>1559</v>
      </c>
      <c r="D644" s="749" t="s">
        <v>1560</v>
      </c>
      <c r="E644" s="14"/>
      <c r="F644" s="192"/>
      <c r="G644" s="24"/>
      <c r="H644" s="14"/>
      <c r="I644" s="13">
        <v>1.01</v>
      </c>
      <c r="J644" s="14"/>
      <c r="K644" s="14"/>
      <c r="L644" s="547">
        <v>828</v>
      </c>
      <c r="M644" s="72">
        <v>1.6119</v>
      </c>
      <c r="N644" s="72">
        <f t="shared" si="89"/>
        <v>1334.6532</v>
      </c>
      <c r="O644" s="72">
        <v>828</v>
      </c>
      <c r="P644" s="72">
        <f t="shared" ref="P644:P707" si="90">M644</f>
        <v>1.6119</v>
      </c>
      <c r="Q644" s="72">
        <f t="shared" ref="Q644:Q707" si="91">P644*O644</f>
        <v>1334.6532</v>
      </c>
      <c r="R644" s="72">
        <f t="shared" ref="R644:R707" si="92">IF((O644-L644)&gt;0,O644-L644,0)</f>
        <v>0</v>
      </c>
      <c r="S644" s="72">
        <f t="shared" ref="S644:S707" si="93">M644</f>
        <v>1.6119</v>
      </c>
      <c r="T644" s="72">
        <f t="shared" ref="T644:T707" si="94">IF((Q644-N644)&gt;0,Q644-N644,0)</f>
        <v>0</v>
      </c>
      <c r="U644" s="72">
        <f t="shared" ref="U644:U707" si="95">IF((O644-L644)&lt;0,O644-L644,0)</f>
        <v>0</v>
      </c>
      <c r="V644" s="72">
        <f t="shared" ref="V644:V707" si="96">M644</f>
        <v>1.6119</v>
      </c>
      <c r="W644" s="72">
        <f t="shared" ref="W644:W707" si="97">IF((Q644-N644)&lt;0,Q644-N644,0)</f>
        <v>0</v>
      </c>
      <c r="X644" s="14" t="s">
        <v>1191</v>
      </c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24"/>
      <c r="AJ644" s="24"/>
      <c r="AK644" s="24"/>
    </row>
    <row r="645" s="2" customFormat="1" ht="14.25" spans="1:37">
      <c r="A645" s="24">
        <v>642</v>
      </c>
      <c r="B645" s="14"/>
      <c r="C645" s="749" t="s">
        <v>1561</v>
      </c>
      <c r="D645" s="749" t="s">
        <v>1562</v>
      </c>
      <c r="E645" s="14"/>
      <c r="F645" s="192"/>
      <c r="G645" s="24"/>
      <c r="H645" s="14"/>
      <c r="I645" s="13">
        <v>1.01</v>
      </c>
      <c r="J645" s="14"/>
      <c r="K645" s="14"/>
      <c r="L645" s="547">
        <v>1</v>
      </c>
      <c r="M645" s="72">
        <v>81</v>
      </c>
      <c r="N645" s="72">
        <f t="shared" ref="N645:N708" si="98">L645*M645</f>
        <v>81</v>
      </c>
      <c r="O645" s="72">
        <v>1</v>
      </c>
      <c r="P645" s="72">
        <f t="shared" si="90"/>
        <v>81</v>
      </c>
      <c r="Q645" s="72">
        <f t="shared" si="91"/>
        <v>81</v>
      </c>
      <c r="R645" s="72">
        <f t="shared" si="92"/>
        <v>0</v>
      </c>
      <c r="S645" s="72">
        <f t="shared" si="93"/>
        <v>81</v>
      </c>
      <c r="T645" s="72">
        <f t="shared" si="94"/>
        <v>0</v>
      </c>
      <c r="U645" s="72">
        <f t="shared" si="95"/>
        <v>0</v>
      </c>
      <c r="V645" s="72">
        <f t="shared" si="96"/>
        <v>81</v>
      </c>
      <c r="W645" s="72">
        <f t="shared" si="97"/>
        <v>0</v>
      </c>
      <c r="X645" s="14" t="s">
        <v>1191</v>
      </c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24"/>
      <c r="AJ645" s="24"/>
      <c r="AK645" s="24"/>
    </row>
    <row r="646" s="2" customFormat="1" ht="14.25" spans="1:37">
      <c r="A646" s="24">
        <v>643</v>
      </c>
      <c r="B646" s="14"/>
      <c r="C646" s="749" t="s">
        <v>1563</v>
      </c>
      <c r="D646" s="749" t="s">
        <v>1564</v>
      </c>
      <c r="E646" s="14"/>
      <c r="F646" s="192"/>
      <c r="G646" s="24"/>
      <c r="H646" s="14"/>
      <c r="I646" s="13">
        <v>1.01</v>
      </c>
      <c r="J646" s="14"/>
      <c r="K646" s="14"/>
      <c r="L646" s="547">
        <v>1</v>
      </c>
      <c r="M646" s="72">
        <v>16.77</v>
      </c>
      <c r="N646" s="72">
        <f t="shared" si="98"/>
        <v>16.77</v>
      </c>
      <c r="O646" s="72">
        <v>1</v>
      </c>
      <c r="P646" s="72">
        <f t="shared" si="90"/>
        <v>16.77</v>
      </c>
      <c r="Q646" s="72">
        <f t="shared" si="91"/>
        <v>16.77</v>
      </c>
      <c r="R646" s="72">
        <f t="shared" si="92"/>
        <v>0</v>
      </c>
      <c r="S646" s="72">
        <f t="shared" si="93"/>
        <v>16.77</v>
      </c>
      <c r="T646" s="72">
        <f t="shared" si="94"/>
        <v>0</v>
      </c>
      <c r="U646" s="72">
        <f t="shared" si="95"/>
        <v>0</v>
      </c>
      <c r="V646" s="72">
        <f t="shared" si="96"/>
        <v>16.77</v>
      </c>
      <c r="W646" s="72">
        <f t="shared" si="97"/>
        <v>0</v>
      </c>
      <c r="X646" s="14" t="s">
        <v>1191</v>
      </c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24"/>
      <c r="AJ646" s="24"/>
      <c r="AK646" s="24"/>
    </row>
    <row r="647" s="2" customFormat="1" ht="14.25" spans="1:37">
      <c r="A647" s="24">
        <v>644</v>
      </c>
      <c r="B647" s="14"/>
      <c r="C647" s="749" t="s">
        <v>1565</v>
      </c>
      <c r="D647" s="749" t="s">
        <v>1566</v>
      </c>
      <c r="E647" s="14"/>
      <c r="F647" s="192"/>
      <c r="G647" s="24"/>
      <c r="H647" s="14"/>
      <c r="I647" s="13">
        <v>1.01</v>
      </c>
      <c r="J647" s="14"/>
      <c r="K647" s="14"/>
      <c r="L647" s="547">
        <v>2.4</v>
      </c>
      <c r="M647" s="72">
        <v>7.8</v>
      </c>
      <c r="N647" s="72">
        <f t="shared" si="98"/>
        <v>18.72</v>
      </c>
      <c r="O647" s="72">
        <v>2.4</v>
      </c>
      <c r="P647" s="72">
        <f t="shared" si="90"/>
        <v>7.8</v>
      </c>
      <c r="Q647" s="72">
        <f t="shared" si="91"/>
        <v>18.72</v>
      </c>
      <c r="R647" s="72">
        <f t="shared" si="92"/>
        <v>0</v>
      </c>
      <c r="S647" s="72">
        <f t="shared" si="93"/>
        <v>7.8</v>
      </c>
      <c r="T647" s="72">
        <f t="shared" si="94"/>
        <v>0</v>
      </c>
      <c r="U647" s="72">
        <f t="shared" si="95"/>
        <v>0</v>
      </c>
      <c r="V647" s="72">
        <f t="shared" si="96"/>
        <v>7.8</v>
      </c>
      <c r="W647" s="72">
        <f t="shared" si="97"/>
        <v>0</v>
      </c>
      <c r="X647" s="14" t="s">
        <v>1191</v>
      </c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24"/>
      <c r="AJ647" s="24"/>
      <c r="AK647" s="24"/>
    </row>
    <row r="648" s="2" customFormat="1" ht="14.25" spans="1:37">
      <c r="A648" s="24">
        <v>645</v>
      </c>
      <c r="B648" s="14"/>
      <c r="C648" s="749" t="s">
        <v>1567</v>
      </c>
      <c r="D648" s="749" t="s">
        <v>1568</v>
      </c>
      <c r="E648" s="14"/>
      <c r="F648" s="192"/>
      <c r="G648" s="24"/>
      <c r="H648" s="14"/>
      <c r="I648" s="13">
        <v>1.01</v>
      </c>
      <c r="J648" s="14"/>
      <c r="K648" s="14"/>
      <c r="L648" s="547">
        <v>18</v>
      </c>
      <c r="M648" s="72">
        <v>6.3567</v>
      </c>
      <c r="N648" s="72">
        <f t="shared" si="98"/>
        <v>114.4206</v>
      </c>
      <c r="O648" s="72">
        <v>18</v>
      </c>
      <c r="P648" s="72">
        <f t="shared" si="90"/>
        <v>6.3567</v>
      </c>
      <c r="Q648" s="72">
        <f t="shared" si="91"/>
        <v>114.4206</v>
      </c>
      <c r="R648" s="72">
        <f t="shared" si="92"/>
        <v>0</v>
      </c>
      <c r="S648" s="72">
        <f t="shared" si="93"/>
        <v>6.3567</v>
      </c>
      <c r="T648" s="72">
        <f t="shared" si="94"/>
        <v>0</v>
      </c>
      <c r="U648" s="72">
        <f t="shared" si="95"/>
        <v>0</v>
      </c>
      <c r="V648" s="72">
        <f t="shared" si="96"/>
        <v>6.3567</v>
      </c>
      <c r="W648" s="72">
        <f t="shared" si="97"/>
        <v>0</v>
      </c>
      <c r="X648" s="14" t="s">
        <v>1191</v>
      </c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24"/>
      <c r="AJ648" s="24"/>
      <c r="AK648" s="24"/>
    </row>
    <row r="649" s="2" customFormat="1" ht="14.25" spans="1:37">
      <c r="A649" s="24">
        <v>646</v>
      </c>
      <c r="B649" s="14"/>
      <c r="C649" s="749" t="s">
        <v>1569</v>
      </c>
      <c r="D649" s="749" t="s">
        <v>1570</v>
      </c>
      <c r="E649" s="14"/>
      <c r="F649" s="192"/>
      <c r="G649" s="24"/>
      <c r="H649" s="14"/>
      <c r="I649" s="13">
        <v>1.01</v>
      </c>
      <c r="J649" s="14"/>
      <c r="K649" s="14"/>
      <c r="L649" s="547">
        <v>24</v>
      </c>
      <c r="M649" s="72">
        <v>1.5</v>
      </c>
      <c r="N649" s="72">
        <f t="shared" si="98"/>
        <v>36</v>
      </c>
      <c r="O649" s="72">
        <v>24</v>
      </c>
      <c r="P649" s="72">
        <f t="shared" si="90"/>
        <v>1.5</v>
      </c>
      <c r="Q649" s="72">
        <f t="shared" si="91"/>
        <v>36</v>
      </c>
      <c r="R649" s="72">
        <f t="shared" si="92"/>
        <v>0</v>
      </c>
      <c r="S649" s="72">
        <f t="shared" si="93"/>
        <v>1.5</v>
      </c>
      <c r="T649" s="72">
        <f t="shared" si="94"/>
        <v>0</v>
      </c>
      <c r="U649" s="72">
        <f t="shared" si="95"/>
        <v>0</v>
      </c>
      <c r="V649" s="72">
        <f t="shared" si="96"/>
        <v>1.5</v>
      </c>
      <c r="W649" s="72">
        <f t="shared" si="97"/>
        <v>0</v>
      </c>
      <c r="X649" s="14" t="s">
        <v>1191</v>
      </c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24"/>
      <c r="AJ649" s="24"/>
      <c r="AK649" s="24"/>
    </row>
    <row r="650" s="2" customFormat="1" ht="14.25" spans="1:37">
      <c r="A650" s="24">
        <v>647</v>
      </c>
      <c r="B650" s="14"/>
      <c r="C650" s="749" t="s">
        <v>1571</v>
      </c>
      <c r="D650" s="749" t="s">
        <v>1572</v>
      </c>
      <c r="E650" s="14"/>
      <c r="F650" s="192"/>
      <c r="G650" s="24"/>
      <c r="H650" s="14"/>
      <c r="I650" s="13">
        <v>1.01</v>
      </c>
      <c r="J650" s="14"/>
      <c r="K650" s="14"/>
      <c r="L650" s="547">
        <v>1</v>
      </c>
      <c r="M650" s="72">
        <v>10.62</v>
      </c>
      <c r="N650" s="72">
        <f t="shared" si="98"/>
        <v>10.62</v>
      </c>
      <c r="O650" s="72">
        <v>1</v>
      </c>
      <c r="P650" s="72">
        <f t="shared" si="90"/>
        <v>10.62</v>
      </c>
      <c r="Q650" s="72">
        <f t="shared" si="91"/>
        <v>10.62</v>
      </c>
      <c r="R650" s="72">
        <f t="shared" si="92"/>
        <v>0</v>
      </c>
      <c r="S650" s="72">
        <f t="shared" si="93"/>
        <v>10.62</v>
      </c>
      <c r="T650" s="72">
        <f t="shared" si="94"/>
        <v>0</v>
      </c>
      <c r="U650" s="72">
        <f t="shared" si="95"/>
        <v>0</v>
      </c>
      <c r="V650" s="72">
        <f t="shared" si="96"/>
        <v>10.62</v>
      </c>
      <c r="W650" s="72">
        <f t="shared" si="97"/>
        <v>0</v>
      </c>
      <c r="X650" s="14" t="s">
        <v>1191</v>
      </c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24"/>
      <c r="AJ650" s="24"/>
      <c r="AK650" s="24"/>
    </row>
    <row r="651" s="2" customFormat="1" ht="14.25" spans="1:37">
      <c r="A651" s="24">
        <v>648</v>
      </c>
      <c r="B651" s="14"/>
      <c r="C651" s="749" t="s">
        <v>1573</v>
      </c>
      <c r="D651" s="749" t="s">
        <v>1574</v>
      </c>
      <c r="E651" s="14"/>
      <c r="F651" s="192"/>
      <c r="G651" s="24"/>
      <c r="H651" s="14"/>
      <c r="I651" s="13">
        <v>1.01</v>
      </c>
      <c r="J651" s="14"/>
      <c r="K651" s="14"/>
      <c r="L651" s="547">
        <v>1</v>
      </c>
      <c r="M651" s="72">
        <v>45</v>
      </c>
      <c r="N651" s="72">
        <f t="shared" si="98"/>
        <v>45</v>
      </c>
      <c r="O651" s="72">
        <v>1</v>
      </c>
      <c r="P651" s="72">
        <f t="shared" si="90"/>
        <v>45</v>
      </c>
      <c r="Q651" s="72">
        <f t="shared" si="91"/>
        <v>45</v>
      </c>
      <c r="R651" s="72">
        <f t="shared" si="92"/>
        <v>0</v>
      </c>
      <c r="S651" s="72">
        <f t="shared" si="93"/>
        <v>45</v>
      </c>
      <c r="T651" s="72">
        <f t="shared" si="94"/>
        <v>0</v>
      </c>
      <c r="U651" s="72">
        <f t="shared" si="95"/>
        <v>0</v>
      </c>
      <c r="V651" s="72">
        <f t="shared" si="96"/>
        <v>45</v>
      </c>
      <c r="W651" s="72">
        <f t="shared" si="97"/>
        <v>0</v>
      </c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24"/>
      <c r="AJ651" s="24"/>
      <c r="AK651" s="24"/>
    </row>
    <row r="652" s="2" customFormat="1" ht="14.25" spans="1:37">
      <c r="A652" s="24">
        <v>649</v>
      </c>
      <c r="B652" s="14"/>
      <c r="C652" s="749" t="s">
        <v>1575</v>
      </c>
      <c r="D652" s="749" t="s">
        <v>1576</v>
      </c>
      <c r="E652" s="14"/>
      <c r="F652" s="192"/>
      <c r="G652" s="24"/>
      <c r="H652" s="14"/>
      <c r="I652" s="13">
        <v>1.01</v>
      </c>
      <c r="J652" s="14"/>
      <c r="K652" s="14"/>
      <c r="L652" s="547">
        <v>17</v>
      </c>
      <c r="M652" s="72">
        <v>38</v>
      </c>
      <c r="N652" s="72">
        <f t="shared" si="98"/>
        <v>646</v>
      </c>
      <c r="O652" s="72">
        <v>17</v>
      </c>
      <c r="P652" s="72">
        <f t="shared" si="90"/>
        <v>38</v>
      </c>
      <c r="Q652" s="72">
        <f t="shared" si="91"/>
        <v>646</v>
      </c>
      <c r="R652" s="72">
        <f t="shared" si="92"/>
        <v>0</v>
      </c>
      <c r="S652" s="72">
        <f t="shared" si="93"/>
        <v>38</v>
      </c>
      <c r="T652" s="72">
        <f t="shared" si="94"/>
        <v>0</v>
      </c>
      <c r="U652" s="72">
        <f t="shared" si="95"/>
        <v>0</v>
      </c>
      <c r="V652" s="72">
        <f t="shared" si="96"/>
        <v>38</v>
      </c>
      <c r="W652" s="72">
        <f t="shared" si="97"/>
        <v>0</v>
      </c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24"/>
      <c r="AJ652" s="24"/>
      <c r="AK652" s="24"/>
    </row>
    <row r="653" s="2" customFormat="1" ht="14.25" spans="1:37">
      <c r="A653" s="24">
        <v>650</v>
      </c>
      <c r="B653" s="14"/>
      <c r="C653" s="749" t="s">
        <v>1577</v>
      </c>
      <c r="D653" s="749" t="s">
        <v>1578</v>
      </c>
      <c r="E653" s="14"/>
      <c r="F653" s="192"/>
      <c r="G653" s="24"/>
      <c r="H653" s="14"/>
      <c r="I653" s="13">
        <v>1.01</v>
      </c>
      <c r="J653" s="14"/>
      <c r="K653" s="14"/>
      <c r="L653" s="547">
        <v>13</v>
      </c>
      <c r="M653" s="72">
        <v>51</v>
      </c>
      <c r="N653" s="72">
        <f t="shared" si="98"/>
        <v>663</v>
      </c>
      <c r="O653" s="72">
        <v>13</v>
      </c>
      <c r="P653" s="72">
        <f t="shared" si="90"/>
        <v>51</v>
      </c>
      <c r="Q653" s="72">
        <f t="shared" si="91"/>
        <v>663</v>
      </c>
      <c r="R653" s="72">
        <f t="shared" si="92"/>
        <v>0</v>
      </c>
      <c r="S653" s="72">
        <f t="shared" si="93"/>
        <v>51</v>
      </c>
      <c r="T653" s="72">
        <f t="shared" si="94"/>
        <v>0</v>
      </c>
      <c r="U653" s="72">
        <f t="shared" si="95"/>
        <v>0</v>
      </c>
      <c r="V653" s="72">
        <f t="shared" si="96"/>
        <v>51</v>
      </c>
      <c r="W653" s="72">
        <f t="shared" si="97"/>
        <v>0</v>
      </c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24"/>
      <c r="AJ653" s="24"/>
      <c r="AK653" s="24"/>
    </row>
    <row r="654" s="2" customFormat="1" ht="14.25" spans="1:37">
      <c r="A654" s="24">
        <v>651</v>
      </c>
      <c r="B654" s="14"/>
      <c r="C654" s="749" t="s">
        <v>1579</v>
      </c>
      <c r="D654" s="749" t="s">
        <v>1580</v>
      </c>
      <c r="E654" s="14"/>
      <c r="F654" s="192"/>
      <c r="G654" s="24"/>
      <c r="H654" s="14"/>
      <c r="I654" s="13">
        <v>1.01</v>
      </c>
      <c r="J654" s="14"/>
      <c r="K654" s="14"/>
      <c r="L654" s="547">
        <v>20</v>
      </c>
      <c r="M654" s="72">
        <v>0.755</v>
      </c>
      <c r="N654" s="72">
        <f t="shared" si="98"/>
        <v>15.1</v>
      </c>
      <c r="O654" s="72">
        <v>20</v>
      </c>
      <c r="P654" s="72">
        <f t="shared" si="90"/>
        <v>0.755</v>
      </c>
      <c r="Q654" s="72">
        <f t="shared" si="91"/>
        <v>15.1</v>
      </c>
      <c r="R654" s="72">
        <f t="shared" si="92"/>
        <v>0</v>
      </c>
      <c r="S654" s="72">
        <f t="shared" si="93"/>
        <v>0.755</v>
      </c>
      <c r="T654" s="72">
        <f t="shared" si="94"/>
        <v>0</v>
      </c>
      <c r="U654" s="72">
        <f t="shared" si="95"/>
        <v>0</v>
      </c>
      <c r="V654" s="72">
        <f t="shared" si="96"/>
        <v>0.755</v>
      </c>
      <c r="W654" s="72">
        <f t="shared" si="97"/>
        <v>0</v>
      </c>
      <c r="X654" s="14" t="s">
        <v>1191</v>
      </c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24"/>
      <c r="AJ654" s="24"/>
      <c r="AK654" s="24"/>
    </row>
    <row r="655" s="2" customFormat="1" ht="14.25" spans="1:37">
      <c r="A655" s="24">
        <v>652</v>
      </c>
      <c r="B655" s="14"/>
      <c r="C655" s="749" t="s">
        <v>1581</v>
      </c>
      <c r="D655" s="749" t="s">
        <v>1582</v>
      </c>
      <c r="E655" s="14"/>
      <c r="F655" s="192"/>
      <c r="G655" s="24"/>
      <c r="H655" s="14"/>
      <c r="I655" s="13">
        <v>1.01</v>
      </c>
      <c r="J655" s="14"/>
      <c r="K655" s="14"/>
      <c r="L655" s="547">
        <v>35</v>
      </c>
      <c r="M655" s="72">
        <v>12.6466</v>
      </c>
      <c r="N655" s="72">
        <f t="shared" si="98"/>
        <v>442.631</v>
      </c>
      <c r="O655" s="72">
        <v>35</v>
      </c>
      <c r="P655" s="72">
        <f t="shared" si="90"/>
        <v>12.6466</v>
      </c>
      <c r="Q655" s="72">
        <f t="shared" si="91"/>
        <v>442.631</v>
      </c>
      <c r="R655" s="72">
        <f t="shared" si="92"/>
        <v>0</v>
      </c>
      <c r="S655" s="72">
        <f t="shared" si="93"/>
        <v>12.6466</v>
      </c>
      <c r="T655" s="72">
        <f t="shared" si="94"/>
        <v>0</v>
      </c>
      <c r="U655" s="72">
        <f t="shared" si="95"/>
        <v>0</v>
      </c>
      <c r="V655" s="72">
        <f t="shared" si="96"/>
        <v>12.6466</v>
      </c>
      <c r="W655" s="72">
        <f t="shared" si="97"/>
        <v>0</v>
      </c>
      <c r="X655" s="14" t="s">
        <v>1191</v>
      </c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24"/>
      <c r="AJ655" s="24"/>
      <c r="AK655" s="24"/>
    </row>
    <row r="656" s="2" customFormat="1" ht="14.25" spans="1:37">
      <c r="A656" s="24">
        <v>653</v>
      </c>
      <c r="B656" s="14"/>
      <c r="C656" s="749" t="s">
        <v>1583</v>
      </c>
      <c r="D656" s="749" t="s">
        <v>1584</v>
      </c>
      <c r="E656" s="14"/>
      <c r="F656" s="192"/>
      <c r="G656" s="24"/>
      <c r="H656" s="14"/>
      <c r="I656" s="13">
        <v>1.01</v>
      </c>
      <c r="J656" s="14"/>
      <c r="K656" s="14"/>
      <c r="L656" s="547">
        <v>5</v>
      </c>
      <c r="M656" s="72">
        <v>0.982</v>
      </c>
      <c r="N656" s="72">
        <f t="shared" si="98"/>
        <v>4.91</v>
      </c>
      <c r="O656" s="72">
        <v>5</v>
      </c>
      <c r="P656" s="72">
        <f t="shared" si="90"/>
        <v>0.982</v>
      </c>
      <c r="Q656" s="72">
        <f t="shared" si="91"/>
        <v>4.91</v>
      </c>
      <c r="R656" s="72">
        <f t="shared" si="92"/>
        <v>0</v>
      </c>
      <c r="S656" s="72">
        <f t="shared" si="93"/>
        <v>0.982</v>
      </c>
      <c r="T656" s="72">
        <f t="shared" si="94"/>
        <v>0</v>
      </c>
      <c r="U656" s="72">
        <f t="shared" si="95"/>
        <v>0</v>
      </c>
      <c r="V656" s="72">
        <f t="shared" si="96"/>
        <v>0.982</v>
      </c>
      <c r="W656" s="72">
        <f t="shared" si="97"/>
        <v>0</v>
      </c>
      <c r="X656" s="14" t="s">
        <v>1191</v>
      </c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24"/>
      <c r="AJ656" s="24"/>
      <c r="AK656" s="24"/>
    </row>
    <row r="657" s="2" customFormat="1" ht="14.25" spans="1:37">
      <c r="A657" s="24">
        <v>654</v>
      </c>
      <c r="B657" s="14"/>
      <c r="C657" s="749" t="s">
        <v>1585</v>
      </c>
      <c r="D657" s="749" t="s">
        <v>1586</v>
      </c>
      <c r="E657" s="14"/>
      <c r="F657" s="192"/>
      <c r="G657" s="24"/>
      <c r="H657" s="14"/>
      <c r="I657" s="13">
        <v>1.01</v>
      </c>
      <c r="J657" s="14"/>
      <c r="K657" s="14"/>
      <c r="L657" s="547">
        <v>1</v>
      </c>
      <c r="M657" s="72">
        <v>7.99</v>
      </c>
      <c r="N657" s="72">
        <f t="shared" si="98"/>
        <v>7.99</v>
      </c>
      <c r="O657" s="72">
        <v>1</v>
      </c>
      <c r="P657" s="72">
        <f t="shared" si="90"/>
        <v>7.99</v>
      </c>
      <c r="Q657" s="72">
        <f t="shared" si="91"/>
        <v>7.99</v>
      </c>
      <c r="R657" s="72">
        <f t="shared" si="92"/>
        <v>0</v>
      </c>
      <c r="S657" s="72">
        <f t="shared" si="93"/>
        <v>7.99</v>
      </c>
      <c r="T657" s="72">
        <f t="shared" si="94"/>
        <v>0</v>
      </c>
      <c r="U657" s="72">
        <f t="shared" si="95"/>
        <v>0</v>
      </c>
      <c r="V657" s="72">
        <f t="shared" si="96"/>
        <v>7.99</v>
      </c>
      <c r="W657" s="72">
        <f t="shared" si="97"/>
        <v>0</v>
      </c>
      <c r="X657" s="14" t="s">
        <v>1191</v>
      </c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24"/>
      <c r="AJ657" s="24"/>
      <c r="AK657" s="24"/>
    </row>
    <row r="658" s="2" customFormat="1" ht="14.25" spans="1:37">
      <c r="A658" s="24">
        <v>655</v>
      </c>
      <c r="B658" s="14"/>
      <c r="C658" s="749" t="s">
        <v>1587</v>
      </c>
      <c r="D658" s="749" t="s">
        <v>1588</v>
      </c>
      <c r="E658" s="14"/>
      <c r="F658" s="192"/>
      <c r="G658" s="24"/>
      <c r="H658" s="14"/>
      <c r="I658" s="13">
        <v>1.01</v>
      </c>
      <c r="J658" s="14"/>
      <c r="K658" s="14"/>
      <c r="L658" s="547">
        <v>1</v>
      </c>
      <c r="M658" s="72">
        <v>4</v>
      </c>
      <c r="N658" s="72">
        <f t="shared" si="98"/>
        <v>4</v>
      </c>
      <c r="O658" s="72">
        <v>1</v>
      </c>
      <c r="P658" s="72">
        <f t="shared" si="90"/>
        <v>4</v>
      </c>
      <c r="Q658" s="72">
        <f t="shared" si="91"/>
        <v>4</v>
      </c>
      <c r="R658" s="72">
        <f t="shared" si="92"/>
        <v>0</v>
      </c>
      <c r="S658" s="72">
        <f t="shared" si="93"/>
        <v>4</v>
      </c>
      <c r="T658" s="72">
        <f t="shared" si="94"/>
        <v>0</v>
      </c>
      <c r="U658" s="72">
        <f t="shared" si="95"/>
        <v>0</v>
      </c>
      <c r="V658" s="72">
        <f t="shared" si="96"/>
        <v>4</v>
      </c>
      <c r="W658" s="72">
        <f t="shared" si="97"/>
        <v>0</v>
      </c>
      <c r="X658" s="14" t="s">
        <v>1191</v>
      </c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24"/>
      <c r="AJ658" s="24"/>
      <c r="AK658" s="24"/>
    </row>
    <row r="659" s="2" customFormat="1" ht="14.25" spans="1:37">
      <c r="A659" s="24">
        <v>656</v>
      </c>
      <c r="B659" s="14"/>
      <c r="C659" s="749" t="s">
        <v>1589</v>
      </c>
      <c r="D659" s="749" t="s">
        <v>1590</v>
      </c>
      <c r="E659" s="14"/>
      <c r="F659" s="192"/>
      <c r="G659" s="24"/>
      <c r="H659" s="14"/>
      <c r="I659" s="13">
        <v>1.01</v>
      </c>
      <c r="J659" s="14"/>
      <c r="K659" s="14"/>
      <c r="L659" s="547">
        <v>3</v>
      </c>
      <c r="M659" s="72">
        <v>48.5933</v>
      </c>
      <c r="N659" s="72">
        <f t="shared" si="98"/>
        <v>145.7799</v>
      </c>
      <c r="O659" s="72">
        <v>3</v>
      </c>
      <c r="P659" s="72">
        <f t="shared" si="90"/>
        <v>48.5933</v>
      </c>
      <c r="Q659" s="72">
        <f t="shared" si="91"/>
        <v>145.7799</v>
      </c>
      <c r="R659" s="72">
        <f t="shared" si="92"/>
        <v>0</v>
      </c>
      <c r="S659" s="72">
        <f t="shared" si="93"/>
        <v>48.5933</v>
      </c>
      <c r="T659" s="72">
        <f t="shared" si="94"/>
        <v>0</v>
      </c>
      <c r="U659" s="72">
        <f t="shared" si="95"/>
        <v>0</v>
      </c>
      <c r="V659" s="72">
        <f t="shared" si="96"/>
        <v>48.5933</v>
      </c>
      <c r="W659" s="72">
        <f t="shared" si="97"/>
        <v>0</v>
      </c>
      <c r="X659" s="14" t="s">
        <v>1191</v>
      </c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24"/>
      <c r="AJ659" s="24"/>
      <c r="AK659" s="24"/>
    </row>
    <row r="660" s="2" customFormat="1" ht="14.25" spans="1:37">
      <c r="A660" s="24">
        <v>657</v>
      </c>
      <c r="B660" s="14"/>
      <c r="C660" s="749" t="s">
        <v>1591</v>
      </c>
      <c r="D660" s="749" t="s">
        <v>1592</v>
      </c>
      <c r="E660" s="14"/>
      <c r="F660" s="192"/>
      <c r="G660" s="24"/>
      <c r="H660" s="14"/>
      <c r="I660" s="13">
        <v>1.01</v>
      </c>
      <c r="J660" s="14"/>
      <c r="K660" s="14"/>
      <c r="L660" s="547">
        <v>6</v>
      </c>
      <c r="M660" s="72">
        <v>18</v>
      </c>
      <c r="N660" s="72">
        <f t="shared" si="98"/>
        <v>108</v>
      </c>
      <c r="O660" s="72">
        <v>6</v>
      </c>
      <c r="P660" s="72">
        <f t="shared" si="90"/>
        <v>18</v>
      </c>
      <c r="Q660" s="72">
        <f t="shared" si="91"/>
        <v>108</v>
      </c>
      <c r="R660" s="72">
        <f t="shared" si="92"/>
        <v>0</v>
      </c>
      <c r="S660" s="72">
        <f t="shared" si="93"/>
        <v>18</v>
      </c>
      <c r="T660" s="72">
        <f t="shared" si="94"/>
        <v>0</v>
      </c>
      <c r="U660" s="72">
        <f t="shared" si="95"/>
        <v>0</v>
      </c>
      <c r="V660" s="72">
        <f t="shared" si="96"/>
        <v>18</v>
      </c>
      <c r="W660" s="72">
        <f t="shared" si="97"/>
        <v>0</v>
      </c>
      <c r="X660" s="14" t="s">
        <v>1191</v>
      </c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24"/>
      <c r="AJ660" s="24"/>
      <c r="AK660" s="24"/>
    </row>
    <row r="661" s="2" customFormat="1" ht="14.25" spans="1:37">
      <c r="A661" s="24">
        <v>658</v>
      </c>
      <c r="B661" s="14"/>
      <c r="C661" s="749" t="s">
        <v>1593</v>
      </c>
      <c r="D661" s="749" t="s">
        <v>1594</v>
      </c>
      <c r="E661" s="14"/>
      <c r="F661" s="192"/>
      <c r="G661" s="24"/>
      <c r="H661" s="14"/>
      <c r="I661" s="13">
        <v>1.01</v>
      </c>
      <c r="J661" s="14"/>
      <c r="K661" s="14"/>
      <c r="L661" s="547">
        <v>2</v>
      </c>
      <c r="M661" s="72">
        <v>13</v>
      </c>
      <c r="N661" s="72">
        <f t="shared" si="98"/>
        <v>26</v>
      </c>
      <c r="O661" s="72">
        <v>2</v>
      </c>
      <c r="P661" s="72">
        <f t="shared" si="90"/>
        <v>13</v>
      </c>
      <c r="Q661" s="72">
        <f t="shared" si="91"/>
        <v>26</v>
      </c>
      <c r="R661" s="72">
        <f t="shared" si="92"/>
        <v>0</v>
      </c>
      <c r="S661" s="72">
        <f t="shared" si="93"/>
        <v>13</v>
      </c>
      <c r="T661" s="72">
        <f t="shared" si="94"/>
        <v>0</v>
      </c>
      <c r="U661" s="72">
        <f t="shared" si="95"/>
        <v>0</v>
      </c>
      <c r="V661" s="72">
        <f t="shared" si="96"/>
        <v>13</v>
      </c>
      <c r="W661" s="72">
        <f t="shared" si="97"/>
        <v>0</v>
      </c>
      <c r="X661" s="14" t="s">
        <v>1191</v>
      </c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24"/>
      <c r="AJ661" s="24"/>
      <c r="AK661" s="24"/>
    </row>
    <row r="662" s="2" customFormat="1" ht="14.25" spans="1:37">
      <c r="A662" s="24">
        <v>659</v>
      </c>
      <c r="B662" s="14"/>
      <c r="C662" s="749" t="s">
        <v>1595</v>
      </c>
      <c r="D662" s="749" t="s">
        <v>1596</v>
      </c>
      <c r="E662" s="14"/>
      <c r="F662" s="192"/>
      <c r="G662" s="24"/>
      <c r="H662" s="14"/>
      <c r="I662" s="13">
        <v>1.01</v>
      </c>
      <c r="J662" s="14"/>
      <c r="K662" s="14"/>
      <c r="L662" s="547">
        <v>1</v>
      </c>
      <c r="M662" s="72">
        <v>1089.35</v>
      </c>
      <c r="N662" s="72">
        <f t="shared" si="98"/>
        <v>1089.35</v>
      </c>
      <c r="O662" s="72">
        <v>1</v>
      </c>
      <c r="P662" s="72">
        <f t="shared" si="90"/>
        <v>1089.35</v>
      </c>
      <c r="Q662" s="72">
        <f t="shared" si="91"/>
        <v>1089.35</v>
      </c>
      <c r="R662" s="72">
        <f t="shared" si="92"/>
        <v>0</v>
      </c>
      <c r="S662" s="72">
        <f t="shared" si="93"/>
        <v>1089.35</v>
      </c>
      <c r="T662" s="72">
        <f t="shared" si="94"/>
        <v>0</v>
      </c>
      <c r="U662" s="72">
        <f t="shared" si="95"/>
        <v>0</v>
      </c>
      <c r="V662" s="72">
        <f t="shared" si="96"/>
        <v>1089.35</v>
      </c>
      <c r="W662" s="72">
        <f t="shared" si="97"/>
        <v>0</v>
      </c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24"/>
      <c r="AJ662" s="24"/>
      <c r="AK662" s="24"/>
    </row>
    <row r="663" s="2" customFormat="1" ht="14.25" spans="1:37">
      <c r="A663" s="24">
        <v>660</v>
      </c>
      <c r="B663" s="14"/>
      <c r="C663" s="749" t="s">
        <v>1597</v>
      </c>
      <c r="D663" s="749" t="s">
        <v>1598</v>
      </c>
      <c r="E663" s="14"/>
      <c r="F663" s="192"/>
      <c r="G663" s="24"/>
      <c r="H663" s="14"/>
      <c r="I663" s="13">
        <v>1.01</v>
      </c>
      <c r="J663" s="14"/>
      <c r="K663" s="14"/>
      <c r="L663" s="547">
        <v>1</v>
      </c>
      <c r="M663" s="72">
        <v>27</v>
      </c>
      <c r="N663" s="72">
        <f t="shared" si="98"/>
        <v>27</v>
      </c>
      <c r="O663" s="72">
        <v>1</v>
      </c>
      <c r="P663" s="72">
        <f t="shared" si="90"/>
        <v>27</v>
      </c>
      <c r="Q663" s="72">
        <f t="shared" si="91"/>
        <v>27</v>
      </c>
      <c r="R663" s="72">
        <f t="shared" si="92"/>
        <v>0</v>
      </c>
      <c r="S663" s="72">
        <f t="shared" si="93"/>
        <v>27</v>
      </c>
      <c r="T663" s="72">
        <f t="shared" si="94"/>
        <v>0</v>
      </c>
      <c r="U663" s="72">
        <f t="shared" si="95"/>
        <v>0</v>
      </c>
      <c r="V663" s="72">
        <f t="shared" si="96"/>
        <v>27</v>
      </c>
      <c r="W663" s="72">
        <f t="shared" si="97"/>
        <v>0</v>
      </c>
      <c r="X663" s="14" t="s">
        <v>1191</v>
      </c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24"/>
      <c r="AJ663" s="24"/>
      <c r="AK663" s="24"/>
    </row>
    <row r="664" s="2" customFormat="1" ht="14.25" spans="1:37">
      <c r="A664" s="24">
        <v>661</v>
      </c>
      <c r="B664" s="14"/>
      <c r="C664" s="749" t="s">
        <v>1599</v>
      </c>
      <c r="D664" s="749" t="s">
        <v>1600</v>
      </c>
      <c r="E664" s="14"/>
      <c r="F664" s="192"/>
      <c r="G664" s="24"/>
      <c r="H664" s="14"/>
      <c r="I664" s="13">
        <v>1.01</v>
      </c>
      <c r="J664" s="14"/>
      <c r="K664" s="14"/>
      <c r="L664" s="547">
        <v>1</v>
      </c>
      <c r="M664" s="72">
        <v>4.5</v>
      </c>
      <c r="N664" s="72">
        <f t="shared" si="98"/>
        <v>4.5</v>
      </c>
      <c r="O664" s="72">
        <v>1</v>
      </c>
      <c r="P664" s="72">
        <f t="shared" si="90"/>
        <v>4.5</v>
      </c>
      <c r="Q664" s="72">
        <f t="shared" si="91"/>
        <v>4.5</v>
      </c>
      <c r="R664" s="72">
        <f t="shared" si="92"/>
        <v>0</v>
      </c>
      <c r="S664" s="72">
        <f t="shared" si="93"/>
        <v>4.5</v>
      </c>
      <c r="T664" s="72">
        <f t="shared" si="94"/>
        <v>0</v>
      </c>
      <c r="U664" s="72">
        <f t="shared" si="95"/>
        <v>0</v>
      </c>
      <c r="V664" s="72">
        <f t="shared" si="96"/>
        <v>4.5</v>
      </c>
      <c r="W664" s="72">
        <f t="shared" si="97"/>
        <v>0</v>
      </c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24"/>
      <c r="AJ664" s="24"/>
      <c r="AK664" s="24"/>
    </row>
    <row r="665" s="2" customFormat="1" ht="14.25" spans="1:37">
      <c r="A665" s="24">
        <v>662</v>
      </c>
      <c r="B665" s="14"/>
      <c r="C665" s="749" t="s">
        <v>1601</v>
      </c>
      <c r="D665" s="749" t="s">
        <v>1602</v>
      </c>
      <c r="E665" s="14"/>
      <c r="F665" s="192"/>
      <c r="G665" s="24"/>
      <c r="H665" s="14"/>
      <c r="I665" s="13">
        <v>1.01</v>
      </c>
      <c r="J665" s="14"/>
      <c r="K665" s="14"/>
      <c r="L665" s="547">
        <v>2</v>
      </c>
      <c r="M665" s="72">
        <v>31.5</v>
      </c>
      <c r="N665" s="72">
        <f t="shared" si="98"/>
        <v>63</v>
      </c>
      <c r="O665" s="72">
        <v>2</v>
      </c>
      <c r="P665" s="72">
        <f t="shared" si="90"/>
        <v>31.5</v>
      </c>
      <c r="Q665" s="72">
        <f t="shared" si="91"/>
        <v>63</v>
      </c>
      <c r="R665" s="72">
        <f t="shared" si="92"/>
        <v>0</v>
      </c>
      <c r="S665" s="72">
        <f t="shared" si="93"/>
        <v>31.5</v>
      </c>
      <c r="T665" s="72">
        <f t="shared" si="94"/>
        <v>0</v>
      </c>
      <c r="U665" s="72">
        <f t="shared" si="95"/>
        <v>0</v>
      </c>
      <c r="V665" s="72">
        <f t="shared" si="96"/>
        <v>31.5</v>
      </c>
      <c r="W665" s="72">
        <f t="shared" si="97"/>
        <v>0</v>
      </c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24"/>
      <c r="AJ665" s="24"/>
      <c r="AK665" s="24"/>
    </row>
    <row r="666" s="2" customFormat="1" ht="14.25" spans="1:37">
      <c r="A666" s="24">
        <v>663</v>
      </c>
      <c r="B666" s="14"/>
      <c r="C666" s="749" t="s">
        <v>1603</v>
      </c>
      <c r="D666" s="749" t="s">
        <v>1604</v>
      </c>
      <c r="E666" s="14"/>
      <c r="F666" s="192"/>
      <c r="G666" s="24"/>
      <c r="H666" s="14"/>
      <c r="I666" s="13">
        <v>1.01</v>
      </c>
      <c r="J666" s="14"/>
      <c r="K666" s="14"/>
      <c r="L666" s="547">
        <v>1</v>
      </c>
      <c r="M666" s="72">
        <v>720.68</v>
      </c>
      <c r="N666" s="72">
        <f t="shared" si="98"/>
        <v>720.68</v>
      </c>
      <c r="O666" s="72">
        <v>1</v>
      </c>
      <c r="P666" s="72">
        <f t="shared" si="90"/>
        <v>720.68</v>
      </c>
      <c r="Q666" s="72">
        <f t="shared" si="91"/>
        <v>720.68</v>
      </c>
      <c r="R666" s="72">
        <f t="shared" si="92"/>
        <v>0</v>
      </c>
      <c r="S666" s="72">
        <f t="shared" si="93"/>
        <v>720.68</v>
      </c>
      <c r="T666" s="72">
        <f t="shared" si="94"/>
        <v>0</v>
      </c>
      <c r="U666" s="72">
        <f t="shared" si="95"/>
        <v>0</v>
      </c>
      <c r="V666" s="72">
        <f t="shared" si="96"/>
        <v>720.68</v>
      </c>
      <c r="W666" s="72">
        <f t="shared" si="97"/>
        <v>0</v>
      </c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24"/>
      <c r="AJ666" s="24"/>
      <c r="AK666" s="24"/>
    </row>
    <row r="667" s="2" customFormat="1" ht="14.25" spans="1:37">
      <c r="A667" s="24">
        <v>664</v>
      </c>
      <c r="B667" s="14"/>
      <c r="C667" s="749" t="s">
        <v>1605</v>
      </c>
      <c r="D667" s="749" t="s">
        <v>795</v>
      </c>
      <c r="E667" s="14"/>
      <c r="F667" s="192"/>
      <c r="G667" s="24"/>
      <c r="H667" s="14"/>
      <c r="I667" s="13">
        <v>1.01</v>
      </c>
      <c r="J667" s="14"/>
      <c r="K667" s="14"/>
      <c r="L667" s="547">
        <v>3</v>
      </c>
      <c r="M667" s="72">
        <v>230.28</v>
      </c>
      <c r="N667" s="72">
        <f t="shared" si="98"/>
        <v>690.84</v>
      </c>
      <c r="O667" s="72">
        <v>3</v>
      </c>
      <c r="P667" s="72">
        <f t="shared" si="90"/>
        <v>230.28</v>
      </c>
      <c r="Q667" s="72">
        <f t="shared" si="91"/>
        <v>690.84</v>
      </c>
      <c r="R667" s="72">
        <f t="shared" si="92"/>
        <v>0</v>
      </c>
      <c r="S667" s="72">
        <f t="shared" si="93"/>
        <v>230.28</v>
      </c>
      <c r="T667" s="72">
        <f t="shared" si="94"/>
        <v>0</v>
      </c>
      <c r="U667" s="72">
        <f t="shared" si="95"/>
        <v>0</v>
      </c>
      <c r="V667" s="72">
        <f t="shared" si="96"/>
        <v>230.28</v>
      </c>
      <c r="W667" s="72">
        <f t="shared" si="97"/>
        <v>0</v>
      </c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24"/>
      <c r="AJ667" s="24"/>
      <c r="AK667" s="24"/>
    </row>
    <row r="668" s="2" customFormat="1" ht="14.25" spans="1:37">
      <c r="A668" s="24">
        <v>665</v>
      </c>
      <c r="B668" s="14"/>
      <c r="C668" s="749" t="s">
        <v>1606</v>
      </c>
      <c r="D668" s="749" t="s">
        <v>1607</v>
      </c>
      <c r="E668" s="14"/>
      <c r="F668" s="192"/>
      <c r="G668" s="24"/>
      <c r="H668" s="14"/>
      <c r="I668" s="13">
        <v>1.01</v>
      </c>
      <c r="J668" s="14"/>
      <c r="K668" s="14"/>
      <c r="L668" s="547">
        <v>6</v>
      </c>
      <c r="M668" s="72">
        <v>40.34</v>
      </c>
      <c r="N668" s="72">
        <f t="shared" si="98"/>
        <v>242.04</v>
      </c>
      <c r="O668" s="72">
        <v>6</v>
      </c>
      <c r="P668" s="72">
        <f t="shared" si="90"/>
        <v>40.34</v>
      </c>
      <c r="Q668" s="72">
        <f t="shared" si="91"/>
        <v>242.04</v>
      </c>
      <c r="R668" s="72">
        <f t="shared" si="92"/>
        <v>0</v>
      </c>
      <c r="S668" s="72">
        <f t="shared" si="93"/>
        <v>40.34</v>
      </c>
      <c r="T668" s="72">
        <f t="shared" si="94"/>
        <v>0</v>
      </c>
      <c r="U668" s="72">
        <f t="shared" si="95"/>
        <v>0</v>
      </c>
      <c r="V668" s="72">
        <f t="shared" si="96"/>
        <v>40.34</v>
      </c>
      <c r="W668" s="72">
        <f t="shared" si="97"/>
        <v>0</v>
      </c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24"/>
      <c r="AJ668" s="24"/>
      <c r="AK668" s="24"/>
    </row>
    <row r="669" s="2" customFormat="1" ht="14.25" spans="1:37">
      <c r="A669" s="24">
        <v>666</v>
      </c>
      <c r="B669" s="14"/>
      <c r="C669" s="749" t="s">
        <v>1608</v>
      </c>
      <c r="D669" s="749" t="s">
        <v>1609</v>
      </c>
      <c r="E669" s="14"/>
      <c r="F669" s="192"/>
      <c r="G669" s="24"/>
      <c r="H669" s="14"/>
      <c r="I669" s="13">
        <v>1.01</v>
      </c>
      <c r="J669" s="14"/>
      <c r="K669" s="14"/>
      <c r="L669" s="547">
        <v>23</v>
      </c>
      <c r="M669" s="72">
        <v>30.3713</v>
      </c>
      <c r="N669" s="72">
        <f t="shared" si="98"/>
        <v>698.5399</v>
      </c>
      <c r="O669" s="72">
        <v>23</v>
      </c>
      <c r="P669" s="72">
        <f t="shared" si="90"/>
        <v>30.3713</v>
      </c>
      <c r="Q669" s="72">
        <f t="shared" si="91"/>
        <v>698.5399</v>
      </c>
      <c r="R669" s="72">
        <f t="shared" si="92"/>
        <v>0</v>
      </c>
      <c r="S669" s="72">
        <f t="shared" si="93"/>
        <v>30.3713</v>
      </c>
      <c r="T669" s="72">
        <f t="shared" si="94"/>
        <v>0</v>
      </c>
      <c r="U669" s="72">
        <f t="shared" si="95"/>
        <v>0</v>
      </c>
      <c r="V669" s="72">
        <f t="shared" si="96"/>
        <v>30.3713</v>
      </c>
      <c r="W669" s="72">
        <f t="shared" si="97"/>
        <v>0</v>
      </c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24"/>
      <c r="AJ669" s="24"/>
      <c r="AK669" s="24"/>
    </row>
    <row r="670" s="2" customFormat="1" ht="14.25" spans="1:37">
      <c r="A670" s="24">
        <v>667</v>
      </c>
      <c r="B670" s="14"/>
      <c r="C670" s="749" t="s">
        <v>1610</v>
      </c>
      <c r="D670" s="749" t="s">
        <v>1611</v>
      </c>
      <c r="E670" s="14"/>
      <c r="F670" s="192"/>
      <c r="G670" s="24"/>
      <c r="H670" s="14"/>
      <c r="I670" s="13">
        <v>1.01</v>
      </c>
      <c r="J670" s="14"/>
      <c r="K670" s="14"/>
      <c r="L670" s="547">
        <v>12</v>
      </c>
      <c r="M670" s="72">
        <v>8</v>
      </c>
      <c r="N670" s="72">
        <f t="shared" si="98"/>
        <v>96</v>
      </c>
      <c r="O670" s="72">
        <v>12</v>
      </c>
      <c r="P670" s="72">
        <f t="shared" si="90"/>
        <v>8</v>
      </c>
      <c r="Q670" s="72">
        <f t="shared" si="91"/>
        <v>96</v>
      </c>
      <c r="R670" s="72">
        <f t="shared" si="92"/>
        <v>0</v>
      </c>
      <c r="S670" s="72">
        <f t="shared" si="93"/>
        <v>8</v>
      </c>
      <c r="T670" s="72">
        <f t="shared" si="94"/>
        <v>0</v>
      </c>
      <c r="U670" s="72">
        <f t="shared" si="95"/>
        <v>0</v>
      </c>
      <c r="V670" s="72">
        <f t="shared" si="96"/>
        <v>8</v>
      </c>
      <c r="W670" s="72">
        <f t="shared" si="97"/>
        <v>0</v>
      </c>
      <c r="X670" s="14" t="s">
        <v>1191</v>
      </c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24"/>
      <c r="AJ670" s="24"/>
      <c r="AK670" s="24"/>
    </row>
    <row r="671" s="2" customFormat="1" ht="14.25" spans="1:37">
      <c r="A671" s="24">
        <v>668</v>
      </c>
      <c r="B671" s="14"/>
      <c r="C671" s="749" t="s">
        <v>1612</v>
      </c>
      <c r="D671" s="749" t="s">
        <v>1613</v>
      </c>
      <c r="E671" s="14"/>
      <c r="F671" s="192"/>
      <c r="G671" s="24"/>
      <c r="H671" s="14"/>
      <c r="I671" s="13">
        <v>1.01</v>
      </c>
      <c r="J671" s="14"/>
      <c r="K671" s="14"/>
      <c r="L671" s="547">
        <v>1</v>
      </c>
      <c r="M671" s="72">
        <v>3360</v>
      </c>
      <c r="N671" s="72">
        <f t="shared" si="98"/>
        <v>3360</v>
      </c>
      <c r="O671" s="72">
        <v>1</v>
      </c>
      <c r="P671" s="72">
        <f t="shared" si="90"/>
        <v>3360</v>
      </c>
      <c r="Q671" s="72">
        <f t="shared" si="91"/>
        <v>3360</v>
      </c>
      <c r="R671" s="72">
        <f t="shared" si="92"/>
        <v>0</v>
      </c>
      <c r="S671" s="72">
        <f t="shared" si="93"/>
        <v>3360</v>
      </c>
      <c r="T671" s="72">
        <f t="shared" si="94"/>
        <v>0</v>
      </c>
      <c r="U671" s="72">
        <f t="shared" si="95"/>
        <v>0</v>
      </c>
      <c r="V671" s="72">
        <f t="shared" si="96"/>
        <v>3360</v>
      </c>
      <c r="W671" s="72">
        <f t="shared" si="97"/>
        <v>0</v>
      </c>
      <c r="X671" s="14" t="s">
        <v>1191</v>
      </c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24"/>
      <c r="AJ671" s="24"/>
      <c r="AK671" s="24"/>
    </row>
    <row r="672" s="2" customFormat="1" ht="14.25" spans="1:37">
      <c r="A672" s="24">
        <v>669</v>
      </c>
      <c r="B672" s="14"/>
      <c r="C672" s="749" t="s">
        <v>1614</v>
      </c>
      <c r="D672" s="749" t="s">
        <v>1615</v>
      </c>
      <c r="E672" s="14"/>
      <c r="F672" s="192"/>
      <c r="G672" s="24"/>
      <c r="H672" s="14"/>
      <c r="I672" s="13">
        <v>1.01</v>
      </c>
      <c r="J672" s="14"/>
      <c r="K672" s="14"/>
      <c r="L672" s="547">
        <v>200</v>
      </c>
      <c r="M672" s="72">
        <v>21.0594</v>
      </c>
      <c r="N672" s="72">
        <f t="shared" si="98"/>
        <v>4211.88</v>
      </c>
      <c r="O672" s="72">
        <v>200</v>
      </c>
      <c r="P672" s="72">
        <f t="shared" si="90"/>
        <v>21.0594</v>
      </c>
      <c r="Q672" s="72">
        <f t="shared" si="91"/>
        <v>4211.88</v>
      </c>
      <c r="R672" s="72">
        <f t="shared" si="92"/>
        <v>0</v>
      </c>
      <c r="S672" s="72">
        <f t="shared" si="93"/>
        <v>21.0594</v>
      </c>
      <c r="T672" s="72">
        <f t="shared" si="94"/>
        <v>0</v>
      </c>
      <c r="U672" s="72">
        <f t="shared" si="95"/>
        <v>0</v>
      </c>
      <c r="V672" s="72">
        <f t="shared" si="96"/>
        <v>21.0594</v>
      </c>
      <c r="W672" s="72">
        <f t="shared" si="97"/>
        <v>0</v>
      </c>
      <c r="X672" s="14" t="s">
        <v>1191</v>
      </c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24"/>
      <c r="AJ672" s="24"/>
      <c r="AK672" s="24"/>
    </row>
    <row r="673" s="2" customFormat="1" ht="14.25" spans="1:37">
      <c r="A673" s="24">
        <v>670</v>
      </c>
      <c r="B673" s="14"/>
      <c r="C673" s="749" t="s">
        <v>1616</v>
      </c>
      <c r="D673" s="749" t="s">
        <v>1617</v>
      </c>
      <c r="E673" s="14"/>
      <c r="F673" s="192"/>
      <c r="G673" s="24"/>
      <c r="H673" s="14"/>
      <c r="I673" s="13">
        <v>1.01</v>
      </c>
      <c r="J673" s="14"/>
      <c r="K673" s="14"/>
      <c r="L673" s="547">
        <v>3.6</v>
      </c>
      <c r="M673" s="72">
        <v>18.7639</v>
      </c>
      <c r="N673" s="72">
        <f t="shared" si="98"/>
        <v>67.55004</v>
      </c>
      <c r="O673" s="72">
        <v>3.6</v>
      </c>
      <c r="P673" s="72">
        <f t="shared" si="90"/>
        <v>18.7639</v>
      </c>
      <c r="Q673" s="72">
        <f t="shared" si="91"/>
        <v>67.55004</v>
      </c>
      <c r="R673" s="72">
        <f t="shared" si="92"/>
        <v>0</v>
      </c>
      <c r="S673" s="72">
        <f t="shared" si="93"/>
        <v>18.7639</v>
      </c>
      <c r="T673" s="72">
        <f t="shared" si="94"/>
        <v>0</v>
      </c>
      <c r="U673" s="72">
        <f t="shared" si="95"/>
        <v>0</v>
      </c>
      <c r="V673" s="72">
        <f t="shared" si="96"/>
        <v>18.7639</v>
      </c>
      <c r="W673" s="72">
        <f t="shared" si="97"/>
        <v>0</v>
      </c>
      <c r="X673" s="14" t="s">
        <v>1191</v>
      </c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24"/>
      <c r="AJ673" s="24"/>
      <c r="AK673" s="24"/>
    </row>
    <row r="674" s="2" customFormat="1" ht="14.25" spans="1:37">
      <c r="A674" s="24">
        <v>671</v>
      </c>
      <c r="B674" s="14"/>
      <c r="C674" s="749" t="s">
        <v>1618</v>
      </c>
      <c r="D674" s="749" t="s">
        <v>1619</v>
      </c>
      <c r="E674" s="14"/>
      <c r="F674" s="192"/>
      <c r="G674" s="24"/>
      <c r="H674" s="14"/>
      <c r="I674" s="13">
        <v>1.01</v>
      </c>
      <c r="J674" s="14"/>
      <c r="K674" s="14"/>
      <c r="L674" s="547">
        <v>37</v>
      </c>
      <c r="M674" s="72">
        <v>2.4565</v>
      </c>
      <c r="N674" s="72">
        <f t="shared" si="98"/>
        <v>90.8905</v>
      </c>
      <c r="O674" s="72">
        <v>37</v>
      </c>
      <c r="P674" s="72">
        <f t="shared" si="90"/>
        <v>2.4565</v>
      </c>
      <c r="Q674" s="72">
        <f t="shared" si="91"/>
        <v>90.8905</v>
      </c>
      <c r="R674" s="72">
        <f t="shared" si="92"/>
        <v>0</v>
      </c>
      <c r="S674" s="72">
        <f t="shared" si="93"/>
        <v>2.4565</v>
      </c>
      <c r="T674" s="72">
        <f t="shared" si="94"/>
        <v>0</v>
      </c>
      <c r="U674" s="72">
        <f t="shared" si="95"/>
        <v>0</v>
      </c>
      <c r="V674" s="72">
        <f t="shared" si="96"/>
        <v>2.4565</v>
      </c>
      <c r="W674" s="72">
        <f t="shared" si="97"/>
        <v>0</v>
      </c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24"/>
      <c r="AJ674" s="24"/>
      <c r="AK674" s="24"/>
    </row>
    <row r="675" s="2" customFormat="1" ht="14.25" spans="1:37">
      <c r="A675" s="24">
        <v>672</v>
      </c>
      <c r="B675" s="14"/>
      <c r="C675" s="749" t="s">
        <v>1620</v>
      </c>
      <c r="D675" s="749" t="s">
        <v>1621</v>
      </c>
      <c r="E675" s="14"/>
      <c r="F675" s="192"/>
      <c r="G675" s="24"/>
      <c r="H675" s="14"/>
      <c r="I675" s="13">
        <v>1.01</v>
      </c>
      <c r="J675" s="14"/>
      <c r="K675" s="14"/>
      <c r="L675" s="547">
        <v>560</v>
      </c>
      <c r="M675" s="72">
        <v>18</v>
      </c>
      <c r="N675" s="72">
        <f t="shared" si="98"/>
        <v>10080</v>
      </c>
      <c r="O675" s="72">
        <v>560</v>
      </c>
      <c r="P675" s="72">
        <f t="shared" si="90"/>
        <v>18</v>
      </c>
      <c r="Q675" s="72">
        <f t="shared" si="91"/>
        <v>10080</v>
      </c>
      <c r="R675" s="72">
        <f t="shared" si="92"/>
        <v>0</v>
      </c>
      <c r="S675" s="72">
        <f t="shared" si="93"/>
        <v>18</v>
      </c>
      <c r="T675" s="72">
        <f t="shared" si="94"/>
        <v>0</v>
      </c>
      <c r="U675" s="72">
        <f t="shared" si="95"/>
        <v>0</v>
      </c>
      <c r="V675" s="72">
        <f t="shared" si="96"/>
        <v>18</v>
      </c>
      <c r="W675" s="72">
        <f t="shared" si="97"/>
        <v>0</v>
      </c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24"/>
      <c r="AJ675" s="24"/>
      <c r="AK675" s="24"/>
    </row>
    <row r="676" s="2" customFormat="1" ht="14.25" spans="1:37">
      <c r="A676" s="24">
        <v>673</v>
      </c>
      <c r="B676" s="14"/>
      <c r="C676" s="749" t="s">
        <v>1622</v>
      </c>
      <c r="D676" s="749" t="s">
        <v>1623</v>
      </c>
      <c r="E676" s="14"/>
      <c r="F676" s="192"/>
      <c r="G676" s="24"/>
      <c r="H676" s="14"/>
      <c r="I676" s="13">
        <v>1.01</v>
      </c>
      <c r="J676" s="14"/>
      <c r="K676" s="14"/>
      <c r="L676" s="547">
        <v>1</v>
      </c>
      <c r="M676" s="72">
        <v>3</v>
      </c>
      <c r="N676" s="72">
        <f t="shared" si="98"/>
        <v>3</v>
      </c>
      <c r="O676" s="72">
        <v>1</v>
      </c>
      <c r="P676" s="72">
        <f t="shared" si="90"/>
        <v>3</v>
      </c>
      <c r="Q676" s="72">
        <f t="shared" si="91"/>
        <v>3</v>
      </c>
      <c r="R676" s="72">
        <f t="shared" si="92"/>
        <v>0</v>
      </c>
      <c r="S676" s="72">
        <f t="shared" si="93"/>
        <v>3</v>
      </c>
      <c r="T676" s="72">
        <f t="shared" si="94"/>
        <v>0</v>
      </c>
      <c r="U676" s="72">
        <f t="shared" si="95"/>
        <v>0</v>
      </c>
      <c r="V676" s="72">
        <f t="shared" si="96"/>
        <v>3</v>
      </c>
      <c r="W676" s="72">
        <f t="shared" si="97"/>
        <v>0</v>
      </c>
      <c r="X676" s="14" t="s">
        <v>1191</v>
      </c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24"/>
      <c r="AJ676" s="24"/>
      <c r="AK676" s="24"/>
    </row>
    <row r="677" s="2" customFormat="1" ht="14.25" spans="1:37">
      <c r="A677" s="24">
        <v>674</v>
      </c>
      <c r="B677" s="14"/>
      <c r="C677" s="749" t="s">
        <v>1624</v>
      </c>
      <c r="D677" s="749" t="s">
        <v>1625</v>
      </c>
      <c r="E677" s="14"/>
      <c r="F677" s="192"/>
      <c r="G677" s="24"/>
      <c r="H677" s="14"/>
      <c r="I677" s="13">
        <v>1.01</v>
      </c>
      <c r="J677" s="14"/>
      <c r="K677" s="14"/>
      <c r="L677" s="547">
        <v>1</v>
      </c>
      <c r="M677" s="72">
        <v>62</v>
      </c>
      <c r="N677" s="72">
        <f t="shared" si="98"/>
        <v>62</v>
      </c>
      <c r="O677" s="72">
        <v>1</v>
      </c>
      <c r="P677" s="72">
        <f t="shared" si="90"/>
        <v>62</v>
      </c>
      <c r="Q677" s="72">
        <f t="shared" si="91"/>
        <v>62</v>
      </c>
      <c r="R677" s="72">
        <f t="shared" si="92"/>
        <v>0</v>
      </c>
      <c r="S677" s="72">
        <f t="shared" si="93"/>
        <v>62</v>
      </c>
      <c r="T677" s="72">
        <f t="shared" si="94"/>
        <v>0</v>
      </c>
      <c r="U677" s="72">
        <f t="shared" si="95"/>
        <v>0</v>
      </c>
      <c r="V677" s="72">
        <f t="shared" si="96"/>
        <v>62</v>
      </c>
      <c r="W677" s="72">
        <f t="shared" si="97"/>
        <v>0</v>
      </c>
      <c r="X677" s="14" t="s">
        <v>1191</v>
      </c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24"/>
      <c r="AJ677" s="24"/>
      <c r="AK677" s="24"/>
    </row>
    <row r="678" s="2" customFormat="1" ht="14.25" spans="1:37">
      <c r="A678" s="24">
        <v>675</v>
      </c>
      <c r="B678" s="14"/>
      <c r="C678" s="749" t="s">
        <v>1626</v>
      </c>
      <c r="D678" s="749" t="s">
        <v>1627</v>
      </c>
      <c r="E678" s="14"/>
      <c r="F678" s="192"/>
      <c r="G678" s="24"/>
      <c r="H678" s="14"/>
      <c r="I678" s="13">
        <v>1.01</v>
      </c>
      <c r="J678" s="14"/>
      <c r="K678" s="14"/>
      <c r="L678" s="547">
        <v>1</v>
      </c>
      <c r="M678" s="72">
        <v>78</v>
      </c>
      <c r="N678" s="72">
        <f t="shared" si="98"/>
        <v>78</v>
      </c>
      <c r="O678" s="72">
        <v>1</v>
      </c>
      <c r="P678" s="72">
        <f t="shared" si="90"/>
        <v>78</v>
      </c>
      <c r="Q678" s="72">
        <f t="shared" si="91"/>
        <v>78</v>
      </c>
      <c r="R678" s="72">
        <f t="shared" si="92"/>
        <v>0</v>
      </c>
      <c r="S678" s="72">
        <f t="shared" si="93"/>
        <v>78</v>
      </c>
      <c r="T678" s="72">
        <f t="shared" si="94"/>
        <v>0</v>
      </c>
      <c r="U678" s="72">
        <f t="shared" si="95"/>
        <v>0</v>
      </c>
      <c r="V678" s="72">
        <f t="shared" si="96"/>
        <v>78</v>
      </c>
      <c r="W678" s="72">
        <f t="shared" si="97"/>
        <v>0</v>
      </c>
      <c r="X678" s="14" t="s">
        <v>1191</v>
      </c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24"/>
      <c r="AJ678" s="24"/>
      <c r="AK678" s="24"/>
    </row>
    <row r="679" s="2" customFormat="1" ht="14.25" spans="1:37">
      <c r="A679" s="24">
        <v>676</v>
      </c>
      <c r="B679" s="14"/>
      <c r="C679" s="749" t="s">
        <v>1628</v>
      </c>
      <c r="D679" s="749" t="s">
        <v>1629</v>
      </c>
      <c r="E679" s="14"/>
      <c r="F679" s="192"/>
      <c r="G679" s="24"/>
      <c r="H679" s="14"/>
      <c r="I679" s="13">
        <v>1.01</v>
      </c>
      <c r="J679" s="14"/>
      <c r="K679" s="14"/>
      <c r="L679" s="547">
        <v>70</v>
      </c>
      <c r="M679" s="72">
        <v>25.8399</v>
      </c>
      <c r="N679" s="72">
        <f t="shared" si="98"/>
        <v>1808.793</v>
      </c>
      <c r="O679" s="72">
        <v>70</v>
      </c>
      <c r="P679" s="72">
        <f t="shared" si="90"/>
        <v>25.8399</v>
      </c>
      <c r="Q679" s="72">
        <f t="shared" si="91"/>
        <v>1808.793</v>
      </c>
      <c r="R679" s="72">
        <f t="shared" si="92"/>
        <v>0</v>
      </c>
      <c r="S679" s="72">
        <f t="shared" si="93"/>
        <v>25.8399</v>
      </c>
      <c r="T679" s="72">
        <f t="shared" si="94"/>
        <v>0</v>
      </c>
      <c r="U679" s="72">
        <f t="shared" si="95"/>
        <v>0</v>
      </c>
      <c r="V679" s="72">
        <f t="shared" si="96"/>
        <v>25.8399</v>
      </c>
      <c r="W679" s="72">
        <f t="shared" si="97"/>
        <v>0</v>
      </c>
      <c r="X679" s="14" t="s">
        <v>1191</v>
      </c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24"/>
      <c r="AJ679" s="24"/>
      <c r="AK679" s="24"/>
    </row>
    <row r="680" s="2" customFormat="1" ht="14.25" spans="1:37">
      <c r="A680" s="24">
        <v>677</v>
      </c>
      <c r="B680" s="14"/>
      <c r="C680" s="749" t="s">
        <v>1630</v>
      </c>
      <c r="D680" s="749" t="s">
        <v>1631</v>
      </c>
      <c r="E680" s="14"/>
      <c r="F680" s="192"/>
      <c r="G680" s="24"/>
      <c r="H680" s="14"/>
      <c r="I680" s="13">
        <v>1.01</v>
      </c>
      <c r="J680" s="14"/>
      <c r="K680" s="14"/>
      <c r="L680" s="547">
        <v>20</v>
      </c>
      <c r="M680" s="72">
        <v>30.1725</v>
      </c>
      <c r="N680" s="72">
        <f t="shared" si="98"/>
        <v>603.45</v>
      </c>
      <c r="O680" s="72">
        <v>20</v>
      </c>
      <c r="P680" s="72">
        <f t="shared" si="90"/>
        <v>30.1725</v>
      </c>
      <c r="Q680" s="72">
        <f t="shared" si="91"/>
        <v>603.45</v>
      </c>
      <c r="R680" s="72">
        <f t="shared" si="92"/>
        <v>0</v>
      </c>
      <c r="S680" s="72">
        <f t="shared" si="93"/>
        <v>30.1725</v>
      </c>
      <c r="T680" s="72">
        <f t="shared" si="94"/>
        <v>0</v>
      </c>
      <c r="U680" s="72">
        <f t="shared" si="95"/>
        <v>0</v>
      </c>
      <c r="V680" s="72">
        <f t="shared" si="96"/>
        <v>30.1725</v>
      </c>
      <c r="W680" s="72">
        <f t="shared" si="97"/>
        <v>0</v>
      </c>
      <c r="X680" s="14" t="s">
        <v>1191</v>
      </c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24"/>
      <c r="AJ680" s="24"/>
      <c r="AK680" s="24"/>
    </row>
    <row r="681" s="2" customFormat="1" ht="14.25" spans="1:37">
      <c r="A681" s="24">
        <v>678</v>
      </c>
      <c r="B681" s="14"/>
      <c r="C681" s="749" t="s">
        <v>1632</v>
      </c>
      <c r="D681" s="749" t="s">
        <v>1633</v>
      </c>
      <c r="E681" s="14"/>
      <c r="F681" s="192"/>
      <c r="G681" s="24"/>
      <c r="H681" s="14"/>
      <c r="I681" s="13">
        <v>1.01</v>
      </c>
      <c r="J681" s="14"/>
      <c r="K681" s="14"/>
      <c r="L681" s="547">
        <v>2</v>
      </c>
      <c r="M681" s="72">
        <v>21</v>
      </c>
      <c r="N681" s="72">
        <f t="shared" si="98"/>
        <v>42</v>
      </c>
      <c r="O681" s="72">
        <v>2</v>
      </c>
      <c r="P681" s="72">
        <f t="shared" si="90"/>
        <v>21</v>
      </c>
      <c r="Q681" s="72">
        <f t="shared" si="91"/>
        <v>42</v>
      </c>
      <c r="R681" s="72">
        <f t="shared" si="92"/>
        <v>0</v>
      </c>
      <c r="S681" s="72">
        <f t="shared" si="93"/>
        <v>21</v>
      </c>
      <c r="T681" s="72">
        <f t="shared" si="94"/>
        <v>0</v>
      </c>
      <c r="U681" s="72">
        <f t="shared" si="95"/>
        <v>0</v>
      </c>
      <c r="V681" s="72">
        <f t="shared" si="96"/>
        <v>21</v>
      </c>
      <c r="W681" s="72">
        <f t="shared" si="97"/>
        <v>0</v>
      </c>
      <c r="X681" s="14" t="s">
        <v>1191</v>
      </c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24"/>
      <c r="AJ681" s="24"/>
      <c r="AK681" s="24"/>
    </row>
    <row r="682" s="2" customFormat="1" ht="14.25" spans="1:37">
      <c r="A682" s="24">
        <v>679</v>
      </c>
      <c r="B682" s="14"/>
      <c r="C682" s="749" t="s">
        <v>1634</v>
      </c>
      <c r="D682" s="749" t="s">
        <v>1635</v>
      </c>
      <c r="E682" s="14"/>
      <c r="F682" s="192"/>
      <c r="G682" s="24"/>
      <c r="H682" s="14"/>
      <c r="I682" s="13">
        <v>1.01</v>
      </c>
      <c r="J682" s="14"/>
      <c r="K682" s="14"/>
      <c r="L682" s="547">
        <v>2</v>
      </c>
      <c r="M682" s="72">
        <v>10.345</v>
      </c>
      <c r="N682" s="72">
        <f t="shared" si="98"/>
        <v>20.69</v>
      </c>
      <c r="O682" s="72">
        <v>2</v>
      </c>
      <c r="P682" s="72">
        <f t="shared" si="90"/>
        <v>10.345</v>
      </c>
      <c r="Q682" s="72">
        <f t="shared" si="91"/>
        <v>20.69</v>
      </c>
      <c r="R682" s="72">
        <f t="shared" si="92"/>
        <v>0</v>
      </c>
      <c r="S682" s="72">
        <f t="shared" si="93"/>
        <v>10.345</v>
      </c>
      <c r="T682" s="72">
        <f t="shared" si="94"/>
        <v>0</v>
      </c>
      <c r="U682" s="72">
        <f t="shared" si="95"/>
        <v>0</v>
      </c>
      <c r="V682" s="72">
        <f t="shared" si="96"/>
        <v>10.345</v>
      </c>
      <c r="W682" s="72">
        <f t="shared" si="97"/>
        <v>0</v>
      </c>
      <c r="X682" s="14" t="s">
        <v>1191</v>
      </c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24"/>
      <c r="AJ682" s="24"/>
      <c r="AK682" s="24"/>
    </row>
    <row r="683" s="2" customFormat="1" ht="14.25" spans="1:37">
      <c r="A683" s="24">
        <v>680</v>
      </c>
      <c r="B683" s="14"/>
      <c r="C683" s="749" t="s">
        <v>1636</v>
      </c>
      <c r="D683" s="749" t="s">
        <v>1637</v>
      </c>
      <c r="E683" s="14"/>
      <c r="F683" s="192"/>
      <c r="G683" s="24"/>
      <c r="H683" s="14"/>
      <c r="I683" s="13">
        <v>1.01</v>
      </c>
      <c r="J683" s="14"/>
      <c r="K683" s="14"/>
      <c r="L683" s="547">
        <v>1</v>
      </c>
      <c r="M683" s="72">
        <v>216.81</v>
      </c>
      <c r="N683" s="72">
        <f t="shared" si="98"/>
        <v>216.81</v>
      </c>
      <c r="O683" s="72">
        <v>1</v>
      </c>
      <c r="P683" s="72">
        <f t="shared" si="90"/>
        <v>216.81</v>
      </c>
      <c r="Q683" s="72">
        <f t="shared" si="91"/>
        <v>216.81</v>
      </c>
      <c r="R683" s="72">
        <f t="shared" si="92"/>
        <v>0</v>
      </c>
      <c r="S683" s="72">
        <f t="shared" si="93"/>
        <v>216.81</v>
      </c>
      <c r="T683" s="72">
        <f t="shared" si="94"/>
        <v>0</v>
      </c>
      <c r="U683" s="72">
        <f t="shared" si="95"/>
        <v>0</v>
      </c>
      <c r="V683" s="72">
        <f t="shared" si="96"/>
        <v>216.81</v>
      </c>
      <c r="W683" s="72">
        <f t="shared" si="97"/>
        <v>0</v>
      </c>
      <c r="X683" s="14" t="s">
        <v>1191</v>
      </c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24"/>
      <c r="AJ683" s="24"/>
      <c r="AK683" s="24"/>
    </row>
    <row r="684" s="2" customFormat="1" ht="14.25" spans="1:37">
      <c r="A684" s="24">
        <v>681</v>
      </c>
      <c r="B684" s="14"/>
      <c r="C684" s="749" t="s">
        <v>1638</v>
      </c>
      <c r="D684" s="749" t="s">
        <v>1639</v>
      </c>
      <c r="E684" s="14"/>
      <c r="F684" s="192"/>
      <c r="G684" s="24"/>
      <c r="H684" s="14"/>
      <c r="I684" s="13">
        <v>1.01</v>
      </c>
      <c r="J684" s="14"/>
      <c r="K684" s="14"/>
      <c r="L684" s="547">
        <v>4</v>
      </c>
      <c r="M684" s="72">
        <v>161.665</v>
      </c>
      <c r="N684" s="72">
        <f t="shared" si="98"/>
        <v>646.66</v>
      </c>
      <c r="O684" s="72">
        <v>4</v>
      </c>
      <c r="P684" s="72">
        <f t="shared" si="90"/>
        <v>161.665</v>
      </c>
      <c r="Q684" s="72">
        <f t="shared" si="91"/>
        <v>646.66</v>
      </c>
      <c r="R684" s="72">
        <f t="shared" si="92"/>
        <v>0</v>
      </c>
      <c r="S684" s="72">
        <f t="shared" si="93"/>
        <v>161.665</v>
      </c>
      <c r="T684" s="72">
        <f t="shared" si="94"/>
        <v>0</v>
      </c>
      <c r="U684" s="72">
        <f t="shared" si="95"/>
        <v>0</v>
      </c>
      <c r="V684" s="72">
        <f t="shared" si="96"/>
        <v>161.665</v>
      </c>
      <c r="W684" s="72">
        <f t="shared" si="97"/>
        <v>0</v>
      </c>
      <c r="X684" s="14" t="s">
        <v>1191</v>
      </c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24"/>
      <c r="AJ684" s="24"/>
      <c r="AK684" s="24"/>
    </row>
    <row r="685" s="2" customFormat="1" ht="14.25" spans="1:37">
      <c r="A685" s="24">
        <v>682</v>
      </c>
      <c r="B685" s="14"/>
      <c r="C685" s="749" t="s">
        <v>1640</v>
      </c>
      <c r="D685" s="749" t="s">
        <v>1641</v>
      </c>
      <c r="E685" s="14"/>
      <c r="F685" s="192"/>
      <c r="G685" s="24"/>
      <c r="H685" s="14"/>
      <c r="I685" s="13">
        <v>1.01</v>
      </c>
      <c r="J685" s="14"/>
      <c r="K685" s="14"/>
      <c r="L685" s="547">
        <v>280</v>
      </c>
      <c r="M685" s="72">
        <v>12.3894</v>
      </c>
      <c r="N685" s="72">
        <f t="shared" si="98"/>
        <v>3469.032</v>
      </c>
      <c r="O685" s="72">
        <v>280</v>
      </c>
      <c r="P685" s="72">
        <f t="shared" si="90"/>
        <v>12.3894</v>
      </c>
      <c r="Q685" s="72">
        <f t="shared" si="91"/>
        <v>3469.032</v>
      </c>
      <c r="R685" s="72">
        <f t="shared" si="92"/>
        <v>0</v>
      </c>
      <c r="S685" s="72">
        <f t="shared" si="93"/>
        <v>12.3894</v>
      </c>
      <c r="T685" s="72">
        <f t="shared" si="94"/>
        <v>0</v>
      </c>
      <c r="U685" s="72">
        <f t="shared" si="95"/>
        <v>0</v>
      </c>
      <c r="V685" s="72">
        <f t="shared" si="96"/>
        <v>12.3894</v>
      </c>
      <c r="W685" s="72">
        <f t="shared" si="97"/>
        <v>0</v>
      </c>
      <c r="X685" s="14" t="s">
        <v>1191</v>
      </c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24"/>
      <c r="AJ685" s="24"/>
      <c r="AK685" s="24"/>
    </row>
    <row r="686" s="2" customFormat="1" ht="14.25" spans="1:37">
      <c r="A686" s="24">
        <v>683</v>
      </c>
      <c r="B686" s="14"/>
      <c r="C686" s="749" t="s">
        <v>1642</v>
      </c>
      <c r="D686" s="749" t="s">
        <v>1643</v>
      </c>
      <c r="E686" s="14"/>
      <c r="F686" s="192"/>
      <c r="G686" s="24"/>
      <c r="H686" s="14"/>
      <c r="I686" s="13">
        <v>1.01</v>
      </c>
      <c r="J686" s="14"/>
      <c r="K686" s="14"/>
      <c r="L686" s="547">
        <v>380</v>
      </c>
      <c r="M686" s="72">
        <v>0.7707</v>
      </c>
      <c r="N686" s="72">
        <f t="shared" si="98"/>
        <v>292.866</v>
      </c>
      <c r="O686" s="72">
        <v>380</v>
      </c>
      <c r="P686" s="72">
        <f t="shared" si="90"/>
        <v>0.7707</v>
      </c>
      <c r="Q686" s="72">
        <f t="shared" si="91"/>
        <v>292.866</v>
      </c>
      <c r="R686" s="72">
        <f t="shared" si="92"/>
        <v>0</v>
      </c>
      <c r="S686" s="72">
        <f t="shared" si="93"/>
        <v>0.7707</v>
      </c>
      <c r="T686" s="72">
        <f t="shared" si="94"/>
        <v>0</v>
      </c>
      <c r="U686" s="72">
        <f t="shared" si="95"/>
        <v>0</v>
      </c>
      <c r="V686" s="72">
        <f t="shared" si="96"/>
        <v>0.7707</v>
      </c>
      <c r="W686" s="72">
        <f t="shared" si="97"/>
        <v>0</v>
      </c>
      <c r="X686" s="14" t="s">
        <v>1191</v>
      </c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24"/>
      <c r="AJ686" s="24"/>
      <c r="AK686" s="24"/>
    </row>
    <row r="687" s="2" customFormat="1" ht="14.25" spans="1:37">
      <c r="A687" s="24">
        <v>684</v>
      </c>
      <c r="B687" s="14"/>
      <c r="C687" s="749" t="s">
        <v>1644</v>
      </c>
      <c r="D687" s="749" t="s">
        <v>1645</v>
      </c>
      <c r="E687" s="14"/>
      <c r="F687" s="192"/>
      <c r="G687" s="24"/>
      <c r="H687" s="14"/>
      <c r="I687" s="13">
        <v>1.01</v>
      </c>
      <c r="J687" s="14"/>
      <c r="K687" s="14"/>
      <c r="L687" s="547">
        <v>49</v>
      </c>
      <c r="M687" s="72">
        <v>2.6547</v>
      </c>
      <c r="N687" s="72">
        <f t="shared" si="98"/>
        <v>130.0803</v>
      </c>
      <c r="O687" s="72">
        <v>49</v>
      </c>
      <c r="P687" s="72">
        <f t="shared" si="90"/>
        <v>2.6547</v>
      </c>
      <c r="Q687" s="72">
        <f t="shared" si="91"/>
        <v>130.0803</v>
      </c>
      <c r="R687" s="72">
        <f t="shared" si="92"/>
        <v>0</v>
      </c>
      <c r="S687" s="72">
        <f t="shared" si="93"/>
        <v>2.6547</v>
      </c>
      <c r="T687" s="72">
        <f t="shared" si="94"/>
        <v>0</v>
      </c>
      <c r="U687" s="72">
        <f t="shared" si="95"/>
        <v>0</v>
      </c>
      <c r="V687" s="72">
        <f t="shared" si="96"/>
        <v>2.6547</v>
      </c>
      <c r="W687" s="72">
        <f t="shared" si="97"/>
        <v>0</v>
      </c>
      <c r="X687" s="14" t="s">
        <v>1191</v>
      </c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24"/>
      <c r="AJ687" s="24"/>
      <c r="AK687" s="24"/>
    </row>
    <row r="688" s="2" customFormat="1" ht="14.25" spans="1:37">
      <c r="A688" s="24">
        <v>685</v>
      </c>
      <c r="B688" s="14"/>
      <c r="C688" s="749" t="s">
        <v>1646</v>
      </c>
      <c r="D688" s="749" t="s">
        <v>1647</v>
      </c>
      <c r="E688" s="14"/>
      <c r="F688" s="192"/>
      <c r="G688" s="24"/>
      <c r="H688" s="14"/>
      <c r="I688" s="13">
        <v>1.01</v>
      </c>
      <c r="J688" s="14"/>
      <c r="K688" s="14"/>
      <c r="L688" s="547">
        <v>10</v>
      </c>
      <c r="M688" s="72">
        <v>12.069</v>
      </c>
      <c r="N688" s="72">
        <f t="shared" si="98"/>
        <v>120.69</v>
      </c>
      <c r="O688" s="72">
        <v>10</v>
      </c>
      <c r="P688" s="72">
        <f t="shared" si="90"/>
        <v>12.069</v>
      </c>
      <c r="Q688" s="72">
        <f t="shared" si="91"/>
        <v>120.69</v>
      </c>
      <c r="R688" s="72">
        <f t="shared" si="92"/>
        <v>0</v>
      </c>
      <c r="S688" s="72">
        <f t="shared" si="93"/>
        <v>12.069</v>
      </c>
      <c r="T688" s="72">
        <f t="shared" si="94"/>
        <v>0</v>
      </c>
      <c r="U688" s="72">
        <f t="shared" si="95"/>
        <v>0</v>
      </c>
      <c r="V688" s="72">
        <f t="shared" si="96"/>
        <v>12.069</v>
      </c>
      <c r="W688" s="72">
        <f t="shared" si="97"/>
        <v>0</v>
      </c>
      <c r="X688" s="14" t="s">
        <v>1191</v>
      </c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24"/>
      <c r="AJ688" s="24"/>
      <c r="AK688" s="24"/>
    </row>
    <row r="689" s="2" customFormat="1" ht="14.25" spans="1:37">
      <c r="A689" s="24">
        <v>686</v>
      </c>
      <c r="B689" s="14"/>
      <c r="C689" s="749" t="s">
        <v>1648</v>
      </c>
      <c r="D689" s="749" t="s">
        <v>1649</v>
      </c>
      <c r="E689" s="14"/>
      <c r="F689" s="192"/>
      <c r="G689" s="24"/>
      <c r="H689" s="14"/>
      <c r="I689" s="13">
        <v>1.01</v>
      </c>
      <c r="J689" s="14"/>
      <c r="K689" s="14"/>
      <c r="L689" s="547">
        <v>16</v>
      </c>
      <c r="M689" s="72">
        <v>15.7594</v>
      </c>
      <c r="N689" s="72">
        <f t="shared" si="98"/>
        <v>252.1504</v>
      </c>
      <c r="O689" s="72">
        <v>16</v>
      </c>
      <c r="P689" s="72">
        <f t="shared" si="90"/>
        <v>15.7594</v>
      </c>
      <c r="Q689" s="72">
        <f t="shared" si="91"/>
        <v>252.1504</v>
      </c>
      <c r="R689" s="72">
        <f t="shared" si="92"/>
        <v>0</v>
      </c>
      <c r="S689" s="72">
        <f t="shared" si="93"/>
        <v>15.7594</v>
      </c>
      <c r="T689" s="72">
        <f t="shared" si="94"/>
        <v>0</v>
      </c>
      <c r="U689" s="72">
        <f t="shared" si="95"/>
        <v>0</v>
      </c>
      <c r="V689" s="72">
        <f t="shared" si="96"/>
        <v>15.7594</v>
      </c>
      <c r="W689" s="72">
        <f t="shared" si="97"/>
        <v>0</v>
      </c>
      <c r="X689" s="14" t="s">
        <v>1191</v>
      </c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24"/>
      <c r="AJ689" s="24"/>
      <c r="AK689" s="24"/>
    </row>
    <row r="690" s="2" customFormat="1" ht="14.25" spans="1:37">
      <c r="A690" s="24">
        <v>687</v>
      </c>
      <c r="B690" s="14"/>
      <c r="C690" s="749" t="s">
        <v>1650</v>
      </c>
      <c r="D690" s="749" t="s">
        <v>1651</v>
      </c>
      <c r="E690" s="14"/>
      <c r="F690" s="192"/>
      <c r="G690" s="24"/>
      <c r="H690" s="14"/>
      <c r="I690" s="13">
        <v>1.01</v>
      </c>
      <c r="J690" s="14"/>
      <c r="K690" s="14"/>
      <c r="L690" s="547">
        <v>23</v>
      </c>
      <c r="M690" s="72">
        <v>47.99</v>
      </c>
      <c r="N690" s="72">
        <f t="shared" si="98"/>
        <v>1103.77</v>
      </c>
      <c r="O690" s="72">
        <v>23</v>
      </c>
      <c r="P690" s="72">
        <f t="shared" si="90"/>
        <v>47.99</v>
      </c>
      <c r="Q690" s="72">
        <f t="shared" si="91"/>
        <v>1103.77</v>
      </c>
      <c r="R690" s="72">
        <f t="shared" si="92"/>
        <v>0</v>
      </c>
      <c r="S690" s="72">
        <f t="shared" si="93"/>
        <v>47.99</v>
      </c>
      <c r="T690" s="72">
        <f t="shared" si="94"/>
        <v>0</v>
      </c>
      <c r="U690" s="72">
        <f t="shared" si="95"/>
        <v>0</v>
      </c>
      <c r="V690" s="72">
        <f t="shared" si="96"/>
        <v>47.99</v>
      </c>
      <c r="W690" s="72">
        <f t="shared" si="97"/>
        <v>0</v>
      </c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24"/>
      <c r="AJ690" s="24"/>
      <c r="AK690" s="24"/>
    </row>
    <row r="691" s="2" customFormat="1" ht="14.25" spans="1:37">
      <c r="A691" s="24">
        <v>688</v>
      </c>
      <c r="B691" s="14"/>
      <c r="C691" s="749" t="s">
        <v>1652</v>
      </c>
      <c r="D691" s="749" t="s">
        <v>1653</v>
      </c>
      <c r="E691" s="14"/>
      <c r="F691" s="192"/>
      <c r="G691" s="24"/>
      <c r="H691" s="14"/>
      <c r="I691" s="13">
        <v>1.01</v>
      </c>
      <c r="J691" s="14"/>
      <c r="K691" s="14"/>
      <c r="L691" s="547">
        <v>10</v>
      </c>
      <c r="M691" s="72">
        <v>152.054</v>
      </c>
      <c r="N691" s="72">
        <f t="shared" si="98"/>
        <v>1520.54</v>
      </c>
      <c r="O691" s="72">
        <v>10</v>
      </c>
      <c r="P691" s="72">
        <f t="shared" si="90"/>
        <v>152.054</v>
      </c>
      <c r="Q691" s="72">
        <f t="shared" si="91"/>
        <v>1520.54</v>
      </c>
      <c r="R691" s="72">
        <f t="shared" si="92"/>
        <v>0</v>
      </c>
      <c r="S691" s="72">
        <f t="shared" si="93"/>
        <v>152.054</v>
      </c>
      <c r="T691" s="72">
        <f t="shared" si="94"/>
        <v>0</v>
      </c>
      <c r="U691" s="72">
        <f t="shared" si="95"/>
        <v>0</v>
      </c>
      <c r="V691" s="72">
        <f t="shared" si="96"/>
        <v>152.054</v>
      </c>
      <c r="W691" s="72">
        <f t="shared" si="97"/>
        <v>0</v>
      </c>
      <c r="X691" s="14" t="s">
        <v>1191</v>
      </c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24"/>
      <c r="AJ691" s="24"/>
      <c r="AK691" s="24"/>
    </row>
    <row r="692" s="2" customFormat="1" ht="14.25" spans="1:37">
      <c r="A692" s="24">
        <v>689</v>
      </c>
      <c r="B692" s="14"/>
      <c r="C692" s="749" t="s">
        <v>1654</v>
      </c>
      <c r="D692" s="749" t="s">
        <v>1655</v>
      </c>
      <c r="E692" s="14"/>
      <c r="F692" s="192"/>
      <c r="G692" s="24"/>
      <c r="H692" s="14"/>
      <c r="I692" s="13">
        <v>1.01</v>
      </c>
      <c r="J692" s="14"/>
      <c r="K692" s="14"/>
      <c r="L692" s="547">
        <v>25</v>
      </c>
      <c r="M692" s="72">
        <v>22.4784</v>
      </c>
      <c r="N692" s="72">
        <f t="shared" si="98"/>
        <v>561.96</v>
      </c>
      <c r="O692" s="72">
        <v>25</v>
      </c>
      <c r="P692" s="72">
        <f t="shared" si="90"/>
        <v>22.4784</v>
      </c>
      <c r="Q692" s="72">
        <f t="shared" si="91"/>
        <v>561.96</v>
      </c>
      <c r="R692" s="72">
        <f t="shared" si="92"/>
        <v>0</v>
      </c>
      <c r="S692" s="72">
        <f t="shared" si="93"/>
        <v>22.4784</v>
      </c>
      <c r="T692" s="72">
        <f t="shared" si="94"/>
        <v>0</v>
      </c>
      <c r="U692" s="72">
        <f t="shared" si="95"/>
        <v>0</v>
      </c>
      <c r="V692" s="72">
        <f t="shared" si="96"/>
        <v>22.4784</v>
      </c>
      <c r="W692" s="72">
        <f t="shared" si="97"/>
        <v>0</v>
      </c>
      <c r="X692" s="14" t="s">
        <v>1191</v>
      </c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24"/>
      <c r="AJ692" s="24"/>
      <c r="AK692" s="24"/>
    </row>
    <row r="693" s="2" customFormat="1" ht="14.25" spans="1:37">
      <c r="A693" s="24">
        <v>690</v>
      </c>
      <c r="B693" s="14"/>
      <c r="C693" s="749" t="s">
        <v>1656</v>
      </c>
      <c r="D693" s="749" t="s">
        <v>1657</v>
      </c>
      <c r="E693" s="14"/>
      <c r="F693" s="192"/>
      <c r="G693" s="24"/>
      <c r="H693" s="14"/>
      <c r="I693" s="13">
        <v>1.01</v>
      </c>
      <c r="J693" s="14"/>
      <c r="K693" s="14"/>
      <c r="L693" s="547">
        <v>8</v>
      </c>
      <c r="M693" s="72">
        <v>152.4213</v>
      </c>
      <c r="N693" s="72">
        <f t="shared" si="98"/>
        <v>1219.3704</v>
      </c>
      <c r="O693" s="72">
        <v>8</v>
      </c>
      <c r="P693" s="72">
        <f t="shared" si="90"/>
        <v>152.4213</v>
      </c>
      <c r="Q693" s="72">
        <f t="shared" si="91"/>
        <v>1219.3704</v>
      </c>
      <c r="R693" s="72">
        <f t="shared" si="92"/>
        <v>0</v>
      </c>
      <c r="S693" s="72">
        <f t="shared" si="93"/>
        <v>152.4213</v>
      </c>
      <c r="T693" s="72">
        <f t="shared" si="94"/>
        <v>0</v>
      </c>
      <c r="U693" s="72">
        <f t="shared" si="95"/>
        <v>0</v>
      </c>
      <c r="V693" s="72">
        <f t="shared" si="96"/>
        <v>152.4213</v>
      </c>
      <c r="W693" s="72">
        <f t="shared" si="97"/>
        <v>0</v>
      </c>
      <c r="X693" s="14" t="s">
        <v>1191</v>
      </c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24"/>
      <c r="AJ693" s="24"/>
      <c r="AK693" s="24"/>
    </row>
    <row r="694" s="2" customFormat="1" ht="14.25" spans="1:37">
      <c r="A694" s="24">
        <v>691</v>
      </c>
      <c r="B694" s="14"/>
      <c r="C694" s="749" t="s">
        <v>1658</v>
      </c>
      <c r="D694" s="749" t="s">
        <v>1659</v>
      </c>
      <c r="E694" s="14"/>
      <c r="F694" s="192"/>
      <c r="G694" s="24"/>
      <c r="H694" s="14"/>
      <c r="I694" s="13">
        <v>1.01</v>
      </c>
      <c r="J694" s="14"/>
      <c r="K694" s="14"/>
      <c r="L694" s="547">
        <v>8</v>
      </c>
      <c r="M694" s="72">
        <v>55.555</v>
      </c>
      <c r="N694" s="72">
        <f t="shared" si="98"/>
        <v>444.44</v>
      </c>
      <c r="O694" s="72">
        <v>8</v>
      </c>
      <c r="P694" s="72">
        <f t="shared" si="90"/>
        <v>55.555</v>
      </c>
      <c r="Q694" s="72">
        <f t="shared" si="91"/>
        <v>444.44</v>
      </c>
      <c r="R694" s="72">
        <f t="shared" si="92"/>
        <v>0</v>
      </c>
      <c r="S694" s="72">
        <f t="shared" si="93"/>
        <v>55.555</v>
      </c>
      <c r="T694" s="72">
        <f t="shared" si="94"/>
        <v>0</v>
      </c>
      <c r="U694" s="72">
        <f t="shared" si="95"/>
        <v>0</v>
      </c>
      <c r="V694" s="72">
        <f t="shared" si="96"/>
        <v>55.555</v>
      </c>
      <c r="W694" s="72">
        <f t="shared" si="97"/>
        <v>0</v>
      </c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24"/>
      <c r="AJ694" s="24"/>
      <c r="AK694" s="24"/>
    </row>
    <row r="695" s="2" customFormat="1" ht="14.25" spans="1:37">
      <c r="A695" s="24">
        <v>692</v>
      </c>
      <c r="B695" s="14"/>
      <c r="C695" s="749" t="s">
        <v>1660</v>
      </c>
      <c r="D695" s="749" t="s">
        <v>1661</v>
      </c>
      <c r="E695" s="14"/>
      <c r="F695" s="192"/>
      <c r="G695" s="24"/>
      <c r="H695" s="14"/>
      <c r="I695" s="13">
        <v>1.01</v>
      </c>
      <c r="J695" s="14"/>
      <c r="K695" s="14"/>
      <c r="L695" s="547">
        <v>9</v>
      </c>
      <c r="M695" s="72">
        <v>20.19</v>
      </c>
      <c r="N695" s="72">
        <f t="shared" si="98"/>
        <v>181.71</v>
      </c>
      <c r="O695" s="72">
        <v>9</v>
      </c>
      <c r="P695" s="72">
        <f t="shared" si="90"/>
        <v>20.19</v>
      </c>
      <c r="Q695" s="72">
        <f t="shared" si="91"/>
        <v>181.71</v>
      </c>
      <c r="R695" s="72">
        <f t="shared" si="92"/>
        <v>0</v>
      </c>
      <c r="S695" s="72">
        <f t="shared" si="93"/>
        <v>20.19</v>
      </c>
      <c r="T695" s="72">
        <f t="shared" si="94"/>
        <v>0</v>
      </c>
      <c r="U695" s="72">
        <f t="shared" si="95"/>
        <v>0</v>
      </c>
      <c r="V695" s="72">
        <f t="shared" si="96"/>
        <v>20.19</v>
      </c>
      <c r="W695" s="72">
        <f t="shared" si="97"/>
        <v>0</v>
      </c>
      <c r="X695" s="14" t="s">
        <v>1191</v>
      </c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24"/>
      <c r="AJ695" s="24"/>
      <c r="AK695" s="24"/>
    </row>
    <row r="696" s="2" customFormat="1" ht="14.25" spans="1:37">
      <c r="A696" s="24">
        <v>693</v>
      </c>
      <c r="B696" s="14"/>
      <c r="C696" s="749" t="s">
        <v>1662</v>
      </c>
      <c r="D696" s="749" t="s">
        <v>1663</v>
      </c>
      <c r="E696" s="14"/>
      <c r="F696" s="192"/>
      <c r="G696" s="24"/>
      <c r="H696" s="14"/>
      <c r="I696" s="13">
        <v>1.01</v>
      </c>
      <c r="J696" s="14"/>
      <c r="K696" s="14"/>
      <c r="L696" s="547">
        <v>3</v>
      </c>
      <c r="M696" s="72">
        <v>11.5433</v>
      </c>
      <c r="N696" s="72">
        <f t="shared" si="98"/>
        <v>34.6299</v>
      </c>
      <c r="O696" s="72">
        <v>3</v>
      </c>
      <c r="P696" s="72">
        <f t="shared" si="90"/>
        <v>11.5433</v>
      </c>
      <c r="Q696" s="72">
        <f t="shared" si="91"/>
        <v>34.6299</v>
      </c>
      <c r="R696" s="72">
        <f t="shared" si="92"/>
        <v>0</v>
      </c>
      <c r="S696" s="72">
        <f t="shared" si="93"/>
        <v>11.5433</v>
      </c>
      <c r="T696" s="72">
        <f t="shared" si="94"/>
        <v>0</v>
      </c>
      <c r="U696" s="72">
        <f t="shared" si="95"/>
        <v>0</v>
      </c>
      <c r="V696" s="72">
        <f t="shared" si="96"/>
        <v>11.5433</v>
      </c>
      <c r="W696" s="72">
        <f t="shared" si="97"/>
        <v>0</v>
      </c>
      <c r="X696" s="14" t="s">
        <v>1191</v>
      </c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24"/>
      <c r="AJ696" s="24"/>
      <c r="AK696" s="24"/>
    </row>
    <row r="697" s="2" customFormat="1" ht="14.25" spans="1:37">
      <c r="A697" s="24">
        <v>694</v>
      </c>
      <c r="B697" s="14"/>
      <c r="C697" s="749" t="s">
        <v>1664</v>
      </c>
      <c r="D697" s="749" t="s">
        <v>1665</v>
      </c>
      <c r="E697" s="14"/>
      <c r="F697" s="192"/>
      <c r="G697" s="24"/>
      <c r="H697" s="14"/>
      <c r="I697" s="13">
        <v>1.01</v>
      </c>
      <c r="J697" s="14"/>
      <c r="K697" s="14"/>
      <c r="L697" s="547">
        <v>10</v>
      </c>
      <c r="M697" s="72">
        <v>21.367</v>
      </c>
      <c r="N697" s="72">
        <f t="shared" si="98"/>
        <v>213.67</v>
      </c>
      <c r="O697" s="72">
        <v>10</v>
      </c>
      <c r="P697" s="72">
        <f t="shared" si="90"/>
        <v>21.367</v>
      </c>
      <c r="Q697" s="72">
        <f t="shared" si="91"/>
        <v>213.67</v>
      </c>
      <c r="R697" s="72">
        <f t="shared" si="92"/>
        <v>0</v>
      </c>
      <c r="S697" s="72">
        <f t="shared" si="93"/>
        <v>21.367</v>
      </c>
      <c r="T697" s="72">
        <f t="shared" si="94"/>
        <v>0</v>
      </c>
      <c r="U697" s="72">
        <f t="shared" si="95"/>
        <v>0</v>
      </c>
      <c r="V697" s="72">
        <f t="shared" si="96"/>
        <v>21.367</v>
      </c>
      <c r="W697" s="72">
        <f t="shared" si="97"/>
        <v>0</v>
      </c>
      <c r="X697" s="14" t="s">
        <v>1191</v>
      </c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24"/>
      <c r="AJ697" s="24"/>
      <c r="AK697" s="24"/>
    </row>
    <row r="698" s="2" customFormat="1" ht="14.25" spans="1:37">
      <c r="A698" s="24">
        <v>695</v>
      </c>
      <c r="B698" s="14"/>
      <c r="C698" s="749" t="s">
        <v>1666</v>
      </c>
      <c r="D698" s="749" t="s">
        <v>1667</v>
      </c>
      <c r="E698" s="14"/>
      <c r="F698" s="192"/>
      <c r="G698" s="24"/>
      <c r="H698" s="14"/>
      <c r="I698" s="13">
        <v>1.01</v>
      </c>
      <c r="J698" s="14"/>
      <c r="K698" s="14"/>
      <c r="L698" s="547">
        <v>13</v>
      </c>
      <c r="M698" s="72">
        <v>17.9485</v>
      </c>
      <c r="N698" s="72">
        <f t="shared" si="98"/>
        <v>233.3305</v>
      </c>
      <c r="O698" s="72">
        <v>13</v>
      </c>
      <c r="P698" s="72">
        <f t="shared" si="90"/>
        <v>17.9485</v>
      </c>
      <c r="Q698" s="72">
        <f t="shared" si="91"/>
        <v>233.3305</v>
      </c>
      <c r="R698" s="72">
        <f t="shared" si="92"/>
        <v>0</v>
      </c>
      <c r="S698" s="72">
        <f t="shared" si="93"/>
        <v>17.9485</v>
      </c>
      <c r="T698" s="72">
        <f t="shared" si="94"/>
        <v>0</v>
      </c>
      <c r="U698" s="72">
        <f t="shared" si="95"/>
        <v>0</v>
      </c>
      <c r="V698" s="72">
        <f t="shared" si="96"/>
        <v>17.9485</v>
      </c>
      <c r="W698" s="72">
        <f t="shared" si="97"/>
        <v>0</v>
      </c>
      <c r="X698" s="14" t="s">
        <v>1191</v>
      </c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24"/>
      <c r="AJ698" s="24"/>
      <c r="AK698" s="24"/>
    </row>
    <row r="699" s="2" customFormat="1" ht="14.25" spans="1:37">
      <c r="A699" s="24">
        <v>696</v>
      </c>
      <c r="B699" s="14"/>
      <c r="C699" s="749" t="s">
        <v>1668</v>
      </c>
      <c r="D699" s="749" t="s">
        <v>1669</v>
      </c>
      <c r="E699" s="14"/>
      <c r="F699" s="192"/>
      <c r="G699" s="24"/>
      <c r="H699" s="14"/>
      <c r="I699" s="13">
        <v>1.01</v>
      </c>
      <c r="J699" s="14"/>
      <c r="K699" s="14"/>
      <c r="L699" s="547">
        <v>12</v>
      </c>
      <c r="M699" s="72">
        <v>26.4958</v>
      </c>
      <c r="N699" s="72">
        <f t="shared" si="98"/>
        <v>317.9496</v>
      </c>
      <c r="O699" s="72">
        <v>12</v>
      </c>
      <c r="P699" s="72">
        <f t="shared" si="90"/>
        <v>26.4958</v>
      </c>
      <c r="Q699" s="72">
        <f t="shared" si="91"/>
        <v>317.9496</v>
      </c>
      <c r="R699" s="72">
        <f t="shared" si="92"/>
        <v>0</v>
      </c>
      <c r="S699" s="72">
        <f t="shared" si="93"/>
        <v>26.4958</v>
      </c>
      <c r="T699" s="72">
        <f t="shared" si="94"/>
        <v>0</v>
      </c>
      <c r="U699" s="72">
        <f t="shared" si="95"/>
        <v>0</v>
      </c>
      <c r="V699" s="72">
        <f t="shared" si="96"/>
        <v>26.4958</v>
      </c>
      <c r="W699" s="72">
        <f t="shared" si="97"/>
        <v>0</v>
      </c>
      <c r="X699" s="14" t="s">
        <v>1191</v>
      </c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24"/>
      <c r="AJ699" s="24"/>
      <c r="AK699" s="24"/>
    </row>
    <row r="700" s="2" customFormat="1" ht="14.25" spans="1:37">
      <c r="A700" s="24">
        <v>697</v>
      </c>
      <c r="B700" s="14"/>
      <c r="C700" s="749" t="s">
        <v>1670</v>
      </c>
      <c r="D700" s="749" t="s">
        <v>1671</v>
      </c>
      <c r="E700" s="14"/>
      <c r="F700" s="192"/>
      <c r="G700" s="24"/>
      <c r="H700" s="14"/>
      <c r="I700" s="13">
        <v>1.01</v>
      </c>
      <c r="J700" s="14"/>
      <c r="K700" s="14"/>
      <c r="L700" s="547">
        <v>4</v>
      </c>
      <c r="M700" s="72">
        <v>23.0775</v>
      </c>
      <c r="N700" s="72">
        <f t="shared" si="98"/>
        <v>92.31</v>
      </c>
      <c r="O700" s="72">
        <v>4</v>
      </c>
      <c r="P700" s="72">
        <f t="shared" si="90"/>
        <v>23.0775</v>
      </c>
      <c r="Q700" s="72">
        <f t="shared" si="91"/>
        <v>92.31</v>
      </c>
      <c r="R700" s="72">
        <f t="shared" si="92"/>
        <v>0</v>
      </c>
      <c r="S700" s="72">
        <f t="shared" si="93"/>
        <v>23.0775</v>
      </c>
      <c r="T700" s="72">
        <f t="shared" si="94"/>
        <v>0</v>
      </c>
      <c r="U700" s="72">
        <f t="shared" si="95"/>
        <v>0</v>
      </c>
      <c r="V700" s="72">
        <f t="shared" si="96"/>
        <v>23.0775</v>
      </c>
      <c r="W700" s="72">
        <f t="shared" si="97"/>
        <v>0</v>
      </c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24"/>
      <c r="AJ700" s="24"/>
      <c r="AK700" s="24"/>
    </row>
    <row r="701" s="2" customFormat="1" ht="14.25" spans="1:37">
      <c r="A701" s="24">
        <v>698</v>
      </c>
      <c r="B701" s="14"/>
      <c r="C701" s="749" t="s">
        <v>1672</v>
      </c>
      <c r="D701" s="749" t="s">
        <v>1673</v>
      </c>
      <c r="E701" s="14"/>
      <c r="F701" s="192"/>
      <c r="G701" s="24"/>
      <c r="H701" s="14"/>
      <c r="I701" s="13">
        <v>1.01</v>
      </c>
      <c r="J701" s="14"/>
      <c r="K701" s="14"/>
      <c r="L701" s="547">
        <v>8</v>
      </c>
      <c r="M701" s="72">
        <v>36.8588</v>
      </c>
      <c r="N701" s="72">
        <f t="shared" si="98"/>
        <v>294.8704</v>
      </c>
      <c r="O701" s="72">
        <v>8</v>
      </c>
      <c r="P701" s="72">
        <f t="shared" si="90"/>
        <v>36.8588</v>
      </c>
      <c r="Q701" s="72">
        <f t="shared" si="91"/>
        <v>294.8704</v>
      </c>
      <c r="R701" s="72">
        <f t="shared" si="92"/>
        <v>0</v>
      </c>
      <c r="S701" s="72">
        <f t="shared" si="93"/>
        <v>36.8588</v>
      </c>
      <c r="T701" s="72">
        <f t="shared" si="94"/>
        <v>0</v>
      </c>
      <c r="U701" s="72">
        <f t="shared" si="95"/>
        <v>0</v>
      </c>
      <c r="V701" s="72">
        <f t="shared" si="96"/>
        <v>36.8588</v>
      </c>
      <c r="W701" s="72">
        <f t="shared" si="97"/>
        <v>0</v>
      </c>
      <c r="X701" s="14" t="s">
        <v>1191</v>
      </c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24"/>
      <c r="AJ701" s="24"/>
      <c r="AK701" s="24"/>
    </row>
    <row r="702" s="2" customFormat="1" ht="14.25" spans="1:37">
      <c r="A702" s="24">
        <v>699</v>
      </c>
      <c r="B702" s="14"/>
      <c r="C702" s="749" t="s">
        <v>1674</v>
      </c>
      <c r="D702" s="749" t="s">
        <v>1675</v>
      </c>
      <c r="E702" s="14"/>
      <c r="F702" s="192"/>
      <c r="G702" s="24"/>
      <c r="H702" s="14"/>
      <c r="I702" s="13">
        <v>1.01</v>
      </c>
      <c r="J702" s="14"/>
      <c r="K702" s="14"/>
      <c r="L702" s="547">
        <v>15</v>
      </c>
      <c r="M702" s="72">
        <v>18.892</v>
      </c>
      <c r="N702" s="72">
        <f t="shared" si="98"/>
        <v>283.38</v>
      </c>
      <c r="O702" s="72">
        <v>15</v>
      </c>
      <c r="P702" s="72">
        <f t="shared" si="90"/>
        <v>18.892</v>
      </c>
      <c r="Q702" s="72">
        <f t="shared" si="91"/>
        <v>283.38</v>
      </c>
      <c r="R702" s="72">
        <f t="shared" si="92"/>
        <v>0</v>
      </c>
      <c r="S702" s="72">
        <f t="shared" si="93"/>
        <v>18.892</v>
      </c>
      <c r="T702" s="72">
        <f t="shared" si="94"/>
        <v>0</v>
      </c>
      <c r="U702" s="72">
        <f t="shared" si="95"/>
        <v>0</v>
      </c>
      <c r="V702" s="72">
        <f t="shared" si="96"/>
        <v>18.892</v>
      </c>
      <c r="W702" s="72">
        <f t="shared" si="97"/>
        <v>0</v>
      </c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24"/>
      <c r="AJ702" s="24"/>
      <c r="AK702" s="24"/>
    </row>
    <row r="703" s="2" customFormat="1" ht="14.25" spans="1:37">
      <c r="A703" s="24">
        <v>700</v>
      </c>
      <c r="B703" s="14"/>
      <c r="C703" s="749" t="s">
        <v>1676</v>
      </c>
      <c r="D703" s="749" t="s">
        <v>1653</v>
      </c>
      <c r="E703" s="14"/>
      <c r="F703" s="192"/>
      <c r="G703" s="24"/>
      <c r="H703" s="14"/>
      <c r="I703" s="13">
        <v>1.01</v>
      </c>
      <c r="J703" s="14"/>
      <c r="K703" s="14"/>
      <c r="L703" s="547">
        <v>48</v>
      </c>
      <c r="M703" s="72">
        <v>44.0331</v>
      </c>
      <c r="N703" s="72">
        <f t="shared" si="98"/>
        <v>2113.5888</v>
      </c>
      <c r="O703" s="72">
        <v>48</v>
      </c>
      <c r="P703" s="72">
        <f t="shared" si="90"/>
        <v>44.0331</v>
      </c>
      <c r="Q703" s="72">
        <f t="shared" si="91"/>
        <v>2113.5888</v>
      </c>
      <c r="R703" s="72">
        <f t="shared" si="92"/>
        <v>0</v>
      </c>
      <c r="S703" s="72">
        <f t="shared" si="93"/>
        <v>44.0331</v>
      </c>
      <c r="T703" s="72">
        <f t="shared" si="94"/>
        <v>0</v>
      </c>
      <c r="U703" s="72">
        <f t="shared" si="95"/>
        <v>0</v>
      </c>
      <c r="V703" s="72">
        <f t="shared" si="96"/>
        <v>44.0331</v>
      </c>
      <c r="W703" s="72">
        <f t="shared" si="97"/>
        <v>0</v>
      </c>
      <c r="X703" s="14" t="s">
        <v>1191</v>
      </c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24"/>
      <c r="AJ703" s="24"/>
      <c r="AK703" s="24"/>
    </row>
    <row r="704" s="2" customFormat="1" ht="14.25" spans="1:37">
      <c r="A704" s="24">
        <v>701</v>
      </c>
      <c r="B704" s="14"/>
      <c r="C704" s="749" t="s">
        <v>1677</v>
      </c>
      <c r="D704" s="749" t="s">
        <v>1678</v>
      </c>
      <c r="E704" s="14"/>
      <c r="F704" s="192"/>
      <c r="G704" s="24"/>
      <c r="H704" s="14"/>
      <c r="I704" s="13">
        <v>1.01</v>
      </c>
      <c r="J704" s="14"/>
      <c r="K704" s="14"/>
      <c r="L704" s="547">
        <v>12</v>
      </c>
      <c r="M704" s="72">
        <v>136.7525</v>
      </c>
      <c r="N704" s="72">
        <f t="shared" si="98"/>
        <v>1641.03</v>
      </c>
      <c r="O704" s="72">
        <v>12</v>
      </c>
      <c r="P704" s="72">
        <f t="shared" si="90"/>
        <v>136.7525</v>
      </c>
      <c r="Q704" s="72">
        <f t="shared" si="91"/>
        <v>1641.03</v>
      </c>
      <c r="R704" s="72">
        <f t="shared" si="92"/>
        <v>0</v>
      </c>
      <c r="S704" s="72">
        <f t="shared" si="93"/>
        <v>136.7525</v>
      </c>
      <c r="T704" s="72">
        <f t="shared" si="94"/>
        <v>0</v>
      </c>
      <c r="U704" s="72">
        <f t="shared" si="95"/>
        <v>0</v>
      </c>
      <c r="V704" s="72">
        <f t="shared" si="96"/>
        <v>136.7525</v>
      </c>
      <c r="W704" s="72">
        <f t="shared" si="97"/>
        <v>0</v>
      </c>
      <c r="X704" s="14" t="s">
        <v>1191</v>
      </c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513"/>
      <c r="AJ704" s="549"/>
      <c r="AK704" s="24"/>
    </row>
    <row r="705" s="2" customFormat="1" ht="14.25" spans="1:37">
      <c r="A705" s="24">
        <v>702</v>
      </c>
      <c r="B705" s="14"/>
      <c r="C705" s="749" t="s">
        <v>1679</v>
      </c>
      <c r="D705" s="749" t="s">
        <v>1680</v>
      </c>
      <c r="E705" s="14"/>
      <c r="F705" s="192"/>
      <c r="G705" s="24"/>
      <c r="H705" s="14"/>
      <c r="I705" s="13">
        <v>1.01</v>
      </c>
      <c r="J705" s="14"/>
      <c r="K705" s="14"/>
      <c r="L705" s="547">
        <v>20</v>
      </c>
      <c r="M705" s="72">
        <v>35.3245</v>
      </c>
      <c r="N705" s="72">
        <f t="shared" si="98"/>
        <v>706.49</v>
      </c>
      <c r="O705" s="72">
        <v>20</v>
      </c>
      <c r="P705" s="72">
        <f t="shared" si="90"/>
        <v>35.3245</v>
      </c>
      <c r="Q705" s="72">
        <f t="shared" si="91"/>
        <v>706.49</v>
      </c>
      <c r="R705" s="72">
        <f t="shared" si="92"/>
        <v>0</v>
      </c>
      <c r="S705" s="72">
        <f t="shared" si="93"/>
        <v>35.3245</v>
      </c>
      <c r="T705" s="72">
        <f t="shared" si="94"/>
        <v>0</v>
      </c>
      <c r="U705" s="72">
        <f t="shared" si="95"/>
        <v>0</v>
      </c>
      <c r="V705" s="72">
        <f t="shared" si="96"/>
        <v>35.3245</v>
      </c>
      <c r="W705" s="72">
        <f t="shared" si="97"/>
        <v>0</v>
      </c>
      <c r="X705" s="14" t="s">
        <v>1191</v>
      </c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24"/>
      <c r="AJ705" s="24"/>
      <c r="AK705" s="24"/>
    </row>
    <row r="706" s="2" customFormat="1" ht="14.25" spans="1:37">
      <c r="A706" s="24">
        <v>703</v>
      </c>
      <c r="B706" s="14"/>
      <c r="C706" s="749" t="s">
        <v>1681</v>
      </c>
      <c r="D706" s="749" t="s">
        <v>1682</v>
      </c>
      <c r="E706" s="14"/>
      <c r="F706" s="192"/>
      <c r="G706" s="24"/>
      <c r="H706" s="14"/>
      <c r="I706" s="13">
        <v>1.01</v>
      </c>
      <c r="J706" s="14"/>
      <c r="K706" s="14"/>
      <c r="L706" s="547">
        <v>10</v>
      </c>
      <c r="M706" s="72">
        <v>25.726</v>
      </c>
      <c r="N706" s="72">
        <f t="shared" si="98"/>
        <v>257.26</v>
      </c>
      <c r="O706" s="72">
        <v>10</v>
      </c>
      <c r="P706" s="72">
        <f t="shared" si="90"/>
        <v>25.726</v>
      </c>
      <c r="Q706" s="72">
        <f t="shared" si="91"/>
        <v>257.26</v>
      </c>
      <c r="R706" s="72">
        <f t="shared" si="92"/>
        <v>0</v>
      </c>
      <c r="S706" s="72">
        <f t="shared" si="93"/>
        <v>25.726</v>
      </c>
      <c r="T706" s="72">
        <f t="shared" si="94"/>
        <v>0</v>
      </c>
      <c r="U706" s="72">
        <f t="shared" si="95"/>
        <v>0</v>
      </c>
      <c r="V706" s="72">
        <f t="shared" si="96"/>
        <v>25.726</v>
      </c>
      <c r="W706" s="72">
        <f t="shared" si="97"/>
        <v>0</v>
      </c>
      <c r="X706" s="14" t="s">
        <v>1191</v>
      </c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24"/>
      <c r="AJ706" s="24"/>
      <c r="AK706" s="24"/>
    </row>
    <row r="707" s="2" customFormat="1" ht="14.25" spans="1:37">
      <c r="A707" s="24">
        <v>704</v>
      </c>
      <c r="B707" s="14"/>
      <c r="C707" s="749" t="s">
        <v>1683</v>
      </c>
      <c r="D707" s="749" t="s">
        <v>1684</v>
      </c>
      <c r="E707" s="14"/>
      <c r="F707" s="192"/>
      <c r="G707" s="24"/>
      <c r="H707" s="14"/>
      <c r="I707" s="13">
        <v>1.01</v>
      </c>
      <c r="J707" s="14"/>
      <c r="K707" s="14"/>
      <c r="L707" s="547">
        <v>3</v>
      </c>
      <c r="M707" s="72">
        <v>15.7267</v>
      </c>
      <c r="N707" s="72">
        <f t="shared" si="98"/>
        <v>47.1801</v>
      </c>
      <c r="O707" s="72">
        <v>3</v>
      </c>
      <c r="P707" s="72">
        <f t="shared" si="90"/>
        <v>15.7267</v>
      </c>
      <c r="Q707" s="72">
        <f t="shared" si="91"/>
        <v>47.1801</v>
      </c>
      <c r="R707" s="72">
        <f t="shared" si="92"/>
        <v>0</v>
      </c>
      <c r="S707" s="72">
        <f t="shared" si="93"/>
        <v>15.7267</v>
      </c>
      <c r="T707" s="72">
        <f t="shared" si="94"/>
        <v>0</v>
      </c>
      <c r="U707" s="72">
        <f t="shared" si="95"/>
        <v>0</v>
      </c>
      <c r="V707" s="72">
        <f t="shared" si="96"/>
        <v>15.7267</v>
      </c>
      <c r="W707" s="72">
        <f t="shared" si="97"/>
        <v>0</v>
      </c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24"/>
      <c r="AJ707" s="24"/>
      <c r="AK707" s="24"/>
    </row>
    <row r="708" s="2" customFormat="1" ht="14.25" spans="1:37">
      <c r="A708" s="24">
        <v>705</v>
      </c>
      <c r="B708" s="14"/>
      <c r="C708" s="749" t="s">
        <v>1685</v>
      </c>
      <c r="D708" s="749" t="s">
        <v>1686</v>
      </c>
      <c r="E708" s="14"/>
      <c r="F708" s="192"/>
      <c r="G708" s="24"/>
      <c r="H708" s="14"/>
      <c r="I708" s="13">
        <v>1.01</v>
      </c>
      <c r="J708" s="14"/>
      <c r="K708" s="14"/>
      <c r="L708" s="547">
        <v>13</v>
      </c>
      <c r="M708" s="72">
        <v>18.7331</v>
      </c>
      <c r="N708" s="72">
        <f t="shared" si="98"/>
        <v>243.5303</v>
      </c>
      <c r="O708" s="72">
        <v>13</v>
      </c>
      <c r="P708" s="72">
        <f t="shared" ref="P708:P771" si="99">M708</f>
        <v>18.7331</v>
      </c>
      <c r="Q708" s="72">
        <f t="shared" ref="Q708:Q771" si="100">P708*O708</f>
        <v>243.5303</v>
      </c>
      <c r="R708" s="72">
        <f t="shared" ref="R708:R771" si="101">IF((O708-L708)&gt;0,O708-L708,0)</f>
        <v>0</v>
      </c>
      <c r="S708" s="72">
        <f t="shared" ref="S708:S771" si="102">M708</f>
        <v>18.7331</v>
      </c>
      <c r="T708" s="72">
        <f t="shared" ref="T708:T771" si="103">IF((Q708-N708)&gt;0,Q708-N708,0)</f>
        <v>0</v>
      </c>
      <c r="U708" s="72">
        <f t="shared" ref="U708:U771" si="104">IF((O708-L708)&lt;0,O708-L708,0)</f>
        <v>0</v>
      </c>
      <c r="V708" s="72">
        <f t="shared" ref="V708:V771" si="105">M708</f>
        <v>18.7331</v>
      </c>
      <c r="W708" s="72">
        <f t="shared" ref="W708:W771" si="106">IF((Q708-N708)&lt;0,Q708-N708,0)</f>
        <v>0</v>
      </c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24"/>
      <c r="AJ708" s="24"/>
      <c r="AK708" s="24"/>
    </row>
    <row r="709" s="2" customFormat="1" ht="14.25" spans="1:37">
      <c r="A709" s="24">
        <v>706</v>
      </c>
      <c r="B709" s="14"/>
      <c r="C709" s="749" t="s">
        <v>1687</v>
      </c>
      <c r="D709" s="749" t="s">
        <v>1688</v>
      </c>
      <c r="E709" s="14"/>
      <c r="F709" s="192"/>
      <c r="G709" s="24"/>
      <c r="H709" s="14"/>
      <c r="I709" s="13">
        <v>1.01</v>
      </c>
      <c r="J709" s="14"/>
      <c r="K709" s="14"/>
      <c r="L709" s="547">
        <v>7</v>
      </c>
      <c r="M709" s="72">
        <v>90</v>
      </c>
      <c r="N709" s="72">
        <f t="shared" ref="N709:N772" si="107">L709*M709</f>
        <v>630</v>
      </c>
      <c r="O709" s="72">
        <v>7</v>
      </c>
      <c r="P709" s="72">
        <f t="shared" si="99"/>
        <v>90</v>
      </c>
      <c r="Q709" s="72">
        <f t="shared" si="100"/>
        <v>630</v>
      </c>
      <c r="R709" s="72">
        <f t="shared" si="101"/>
        <v>0</v>
      </c>
      <c r="S709" s="72">
        <f t="shared" si="102"/>
        <v>90</v>
      </c>
      <c r="T709" s="72">
        <f t="shared" si="103"/>
        <v>0</v>
      </c>
      <c r="U709" s="72">
        <f t="shared" si="104"/>
        <v>0</v>
      </c>
      <c r="V709" s="72">
        <f t="shared" si="105"/>
        <v>90</v>
      </c>
      <c r="W709" s="72">
        <f t="shared" si="106"/>
        <v>0</v>
      </c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24"/>
      <c r="AJ709" s="24"/>
      <c r="AK709" s="24"/>
    </row>
    <row r="710" s="2" customFormat="1" ht="14.25" spans="1:37">
      <c r="A710" s="24">
        <v>707</v>
      </c>
      <c r="B710" s="14"/>
      <c r="C710" s="749" t="s">
        <v>1689</v>
      </c>
      <c r="D710" s="749" t="s">
        <v>1690</v>
      </c>
      <c r="E710" s="14"/>
      <c r="F710" s="192"/>
      <c r="G710" s="24"/>
      <c r="H710" s="14"/>
      <c r="I710" s="13">
        <v>1.01</v>
      </c>
      <c r="J710" s="14"/>
      <c r="K710" s="14"/>
      <c r="L710" s="547">
        <v>12</v>
      </c>
      <c r="M710" s="72">
        <v>163.8375</v>
      </c>
      <c r="N710" s="72">
        <f t="shared" si="107"/>
        <v>1966.05</v>
      </c>
      <c r="O710" s="72">
        <v>12</v>
      </c>
      <c r="P710" s="72">
        <f t="shared" si="99"/>
        <v>163.8375</v>
      </c>
      <c r="Q710" s="72">
        <f t="shared" si="100"/>
        <v>1966.05</v>
      </c>
      <c r="R710" s="72">
        <f t="shared" si="101"/>
        <v>0</v>
      </c>
      <c r="S710" s="72">
        <f t="shared" si="102"/>
        <v>163.8375</v>
      </c>
      <c r="T710" s="72">
        <f t="shared" si="103"/>
        <v>0</v>
      </c>
      <c r="U710" s="72">
        <f t="shared" si="104"/>
        <v>0</v>
      </c>
      <c r="V710" s="72">
        <f t="shared" si="105"/>
        <v>163.8375</v>
      </c>
      <c r="W710" s="72">
        <f t="shared" si="106"/>
        <v>0</v>
      </c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24"/>
      <c r="AJ710" s="24"/>
      <c r="AK710" s="24"/>
    </row>
    <row r="711" s="2" customFormat="1" ht="14.25" spans="1:37">
      <c r="A711" s="24">
        <v>708</v>
      </c>
      <c r="B711" s="14"/>
      <c r="C711" s="749" t="s">
        <v>1691</v>
      </c>
      <c r="D711" s="749" t="s">
        <v>1692</v>
      </c>
      <c r="E711" s="14"/>
      <c r="F711" s="192"/>
      <c r="G711" s="24"/>
      <c r="H711" s="14"/>
      <c r="I711" s="13">
        <v>1.01</v>
      </c>
      <c r="J711" s="14"/>
      <c r="K711" s="14"/>
      <c r="L711" s="547">
        <v>20</v>
      </c>
      <c r="M711" s="72">
        <v>40</v>
      </c>
      <c r="N711" s="72">
        <f t="shared" si="107"/>
        <v>800</v>
      </c>
      <c r="O711" s="72">
        <v>20</v>
      </c>
      <c r="P711" s="72">
        <f t="shared" si="99"/>
        <v>40</v>
      </c>
      <c r="Q711" s="72">
        <f t="shared" si="100"/>
        <v>800</v>
      </c>
      <c r="R711" s="72">
        <f t="shared" si="101"/>
        <v>0</v>
      </c>
      <c r="S711" s="72">
        <f t="shared" si="102"/>
        <v>40</v>
      </c>
      <c r="T711" s="72">
        <f t="shared" si="103"/>
        <v>0</v>
      </c>
      <c r="U711" s="72">
        <f t="shared" si="104"/>
        <v>0</v>
      </c>
      <c r="V711" s="72">
        <f t="shared" si="105"/>
        <v>40</v>
      </c>
      <c r="W711" s="72">
        <f t="shared" si="106"/>
        <v>0</v>
      </c>
      <c r="X711" s="14" t="s">
        <v>1191</v>
      </c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24"/>
      <c r="AJ711" s="24"/>
      <c r="AK711" s="24"/>
    </row>
    <row r="712" s="2" customFormat="1" ht="14.25" spans="1:37">
      <c r="A712" s="24">
        <v>709</v>
      </c>
      <c r="B712" s="14"/>
      <c r="C712" s="749" t="s">
        <v>1693</v>
      </c>
      <c r="D712" s="749" t="s">
        <v>1694</v>
      </c>
      <c r="E712" s="14"/>
      <c r="F712" s="192"/>
      <c r="G712" s="24"/>
      <c r="H712" s="14"/>
      <c r="I712" s="13">
        <v>1.01</v>
      </c>
      <c r="J712" s="14"/>
      <c r="K712" s="14"/>
      <c r="L712" s="547">
        <v>13</v>
      </c>
      <c r="M712" s="72">
        <v>42.5054</v>
      </c>
      <c r="N712" s="72">
        <f t="shared" si="107"/>
        <v>552.5702</v>
      </c>
      <c r="O712" s="72">
        <v>13</v>
      </c>
      <c r="P712" s="72">
        <f t="shared" si="99"/>
        <v>42.5054</v>
      </c>
      <c r="Q712" s="72">
        <f t="shared" si="100"/>
        <v>552.5702</v>
      </c>
      <c r="R712" s="72">
        <f t="shared" si="101"/>
        <v>0</v>
      </c>
      <c r="S712" s="72">
        <f t="shared" si="102"/>
        <v>42.5054</v>
      </c>
      <c r="T712" s="72">
        <f t="shared" si="103"/>
        <v>0</v>
      </c>
      <c r="U712" s="72">
        <f t="shared" si="104"/>
        <v>0</v>
      </c>
      <c r="V712" s="72">
        <f t="shared" si="105"/>
        <v>42.5054</v>
      </c>
      <c r="W712" s="72">
        <f t="shared" si="106"/>
        <v>0</v>
      </c>
      <c r="X712" s="14" t="s">
        <v>1191</v>
      </c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24"/>
      <c r="AJ712" s="24"/>
      <c r="AK712" s="24"/>
    </row>
    <row r="713" s="2" customFormat="1" ht="14.25" spans="1:37">
      <c r="A713" s="24">
        <v>710</v>
      </c>
      <c r="B713" s="14"/>
      <c r="C713" s="749" t="s">
        <v>1695</v>
      </c>
      <c r="D713" s="749" t="s">
        <v>1696</v>
      </c>
      <c r="E713" s="14"/>
      <c r="F713" s="192"/>
      <c r="G713" s="24"/>
      <c r="H713" s="14"/>
      <c r="I713" s="13">
        <v>1.01</v>
      </c>
      <c r="J713" s="14"/>
      <c r="K713" s="14"/>
      <c r="L713" s="547">
        <v>11</v>
      </c>
      <c r="M713" s="72">
        <v>29.8427</v>
      </c>
      <c r="N713" s="72">
        <f t="shared" si="107"/>
        <v>328.2697</v>
      </c>
      <c r="O713" s="72">
        <v>11</v>
      </c>
      <c r="P713" s="72">
        <f t="shared" si="99"/>
        <v>29.8427</v>
      </c>
      <c r="Q713" s="72">
        <f t="shared" si="100"/>
        <v>328.2697</v>
      </c>
      <c r="R713" s="72">
        <f t="shared" si="101"/>
        <v>0</v>
      </c>
      <c r="S713" s="72">
        <f t="shared" si="102"/>
        <v>29.8427</v>
      </c>
      <c r="T713" s="72">
        <f t="shared" si="103"/>
        <v>0</v>
      </c>
      <c r="U713" s="72">
        <f t="shared" si="104"/>
        <v>0</v>
      </c>
      <c r="V713" s="72">
        <f t="shared" si="105"/>
        <v>29.8427</v>
      </c>
      <c r="W713" s="72">
        <f t="shared" si="106"/>
        <v>0</v>
      </c>
      <c r="X713" s="14" t="s">
        <v>1191</v>
      </c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24"/>
      <c r="AJ713" s="24"/>
      <c r="AK713" s="24"/>
    </row>
    <row r="714" s="2" customFormat="1" ht="14.25" spans="1:37">
      <c r="A714" s="24">
        <v>711</v>
      </c>
      <c r="B714" s="14"/>
      <c r="C714" s="749" t="s">
        <v>1697</v>
      </c>
      <c r="D714" s="749" t="s">
        <v>1698</v>
      </c>
      <c r="E714" s="14"/>
      <c r="F714" s="192"/>
      <c r="G714" s="24"/>
      <c r="H714" s="14"/>
      <c r="I714" s="13">
        <v>1.01</v>
      </c>
      <c r="J714" s="14"/>
      <c r="K714" s="14"/>
      <c r="L714" s="547">
        <v>19</v>
      </c>
      <c r="M714" s="72">
        <v>33.3537</v>
      </c>
      <c r="N714" s="72">
        <f t="shared" si="107"/>
        <v>633.7203</v>
      </c>
      <c r="O714" s="72">
        <v>19</v>
      </c>
      <c r="P714" s="72">
        <f t="shared" si="99"/>
        <v>33.3537</v>
      </c>
      <c r="Q714" s="72">
        <f t="shared" si="100"/>
        <v>633.7203</v>
      </c>
      <c r="R714" s="72">
        <f t="shared" si="101"/>
        <v>0</v>
      </c>
      <c r="S714" s="72">
        <f t="shared" si="102"/>
        <v>33.3537</v>
      </c>
      <c r="T714" s="72">
        <f t="shared" si="103"/>
        <v>0</v>
      </c>
      <c r="U714" s="72">
        <f t="shared" si="104"/>
        <v>0</v>
      </c>
      <c r="V714" s="72">
        <f t="shared" si="105"/>
        <v>33.3537</v>
      </c>
      <c r="W714" s="72">
        <f t="shared" si="106"/>
        <v>0</v>
      </c>
      <c r="X714" s="14" t="s">
        <v>1191</v>
      </c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24"/>
      <c r="AJ714" s="24"/>
      <c r="AK714" s="24"/>
    </row>
    <row r="715" s="2" customFormat="1" ht="14.25" spans="1:37">
      <c r="A715" s="24">
        <v>712</v>
      </c>
      <c r="B715" s="14"/>
      <c r="C715" s="749" t="s">
        <v>1699</v>
      </c>
      <c r="D715" s="749" t="s">
        <v>1700</v>
      </c>
      <c r="E715" s="14"/>
      <c r="F715" s="192"/>
      <c r="G715" s="24"/>
      <c r="H715" s="14"/>
      <c r="I715" s="13">
        <v>1.01</v>
      </c>
      <c r="J715" s="14"/>
      <c r="K715" s="14"/>
      <c r="L715" s="547">
        <v>19</v>
      </c>
      <c r="M715" s="72">
        <v>85</v>
      </c>
      <c r="N715" s="72">
        <f t="shared" si="107"/>
        <v>1615</v>
      </c>
      <c r="O715" s="72">
        <v>19</v>
      </c>
      <c r="P715" s="72">
        <f t="shared" si="99"/>
        <v>85</v>
      </c>
      <c r="Q715" s="72">
        <f t="shared" si="100"/>
        <v>1615</v>
      </c>
      <c r="R715" s="72">
        <f t="shared" si="101"/>
        <v>0</v>
      </c>
      <c r="S715" s="72">
        <f t="shared" si="102"/>
        <v>85</v>
      </c>
      <c r="T715" s="72">
        <f t="shared" si="103"/>
        <v>0</v>
      </c>
      <c r="U715" s="72">
        <f t="shared" si="104"/>
        <v>0</v>
      </c>
      <c r="V715" s="72">
        <f t="shared" si="105"/>
        <v>85</v>
      </c>
      <c r="W715" s="72">
        <f t="shared" si="106"/>
        <v>0</v>
      </c>
      <c r="X715" s="14" t="s">
        <v>1191</v>
      </c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24"/>
      <c r="AJ715" s="24"/>
      <c r="AK715" s="24"/>
    </row>
    <row r="716" s="2" customFormat="1" ht="14.25" spans="1:37">
      <c r="A716" s="24">
        <v>713</v>
      </c>
      <c r="B716" s="14"/>
      <c r="C716" s="749" t="s">
        <v>1701</v>
      </c>
      <c r="D716" s="749" t="s">
        <v>1702</v>
      </c>
      <c r="E716" s="14"/>
      <c r="F716" s="192"/>
      <c r="G716" s="24"/>
      <c r="H716" s="14"/>
      <c r="I716" s="13">
        <v>1.01</v>
      </c>
      <c r="J716" s="14"/>
      <c r="K716" s="14"/>
      <c r="L716" s="547">
        <v>19</v>
      </c>
      <c r="M716" s="72">
        <v>20.7647</v>
      </c>
      <c r="N716" s="72">
        <f t="shared" si="107"/>
        <v>394.5293</v>
      </c>
      <c r="O716" s="72">
        <v>19</v>
      </c>
      <c r="P716" s="72">
        <f t="shared" si="99"/>
        <v>20.7647</v>
      </c>
      <c r="Q716" s="72">
        <f t="shared" si="100"/>
        <v>394.5293</v>
      </c>
      <c r="R716" s="72">
        <f t="shared" si="101"/>
        <v>0</v>
      </c>
      <c r="S716" s="72">
        <f t="shared" si="102"/>
        <v>20.7647</v>
      </c>
      <c r="T716" s="72">
        <f t="shared" si="103"/>
        <v>0</v>
      </c>
      <c r="U716" s="72">
        <f t="shared" si="104"/>
        <v>0</v>
      </c>
      <c r="V716" s="72">
        <f t="shared" si="105"/>
        <v>20.7647</v>
      </c>
      <c r="W716" s="72">
        <f t="shared" si="106"/>
        <v>0</v>
      </c>
      <c r="X716" s="14" t="s">
        <v>1191</v>
      </c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24"/>
      <c r="AJ716" s="24"/>
      <c r="AK716" s="24"/>
    </row>
    <row r="717" s="2" customFormat="1" ht="14.25" spans="1:37">
      <c r="A717" s="24">
        <v>714</v>
      </c>
      <c r="B717" s="14"/>
      <c r="C717" s="749" t="s">
        <v>1703</v>
      </c>
      <c r="D717" s="749" t="s">
        <v>1704</v>
      </c>
      <c r="E717" s="14"/>
      <c r="F717" s="192"/>
      <c r="G717" s="24"/>
      <c r="H717" s="14"/>
      <c r="I717" s="13">
        <v>1.01</v>
      </c>
      <c r="J717" s="14"/>
      <c r="K717" s="14"/>
      <c r="L717" s="547">
        <v>20</v>
      </c>
      <c r="M717" s="72">
        <v>20</v>
      </c>
      <c r="N717" s="72">
        <f t="shared" si="107"/>
        <v>400</v>
      </c>
      <c r="O717" s="72">
        <v>20</v>
      </c>
      <c r="P717" s="72">
        <f t="shared" si="99"/>
        <v>20</v>
      </c>
      <c r="Q717" s="72">
        <f t="shared" si="100"/>
        <v>400</v>
      </c>
      <c r="R717" s="72">
        <f t="shared" si="101"/>
        <v>0</v>
      </c>
      <c r="S717" s="72">
        <f t="shared" si="102"/>
        <v>20</v>
      </c>
      <c r="T717" s="72">
        <f t="shared" si="103"/>
        <v>0</v>
      </c>
      <c r="U717" s="72">
        <f t="shared" si="104"/>
        <v>0</v>
      </c>
      <c r="V717" s="72">
        <f t="shared" si="105"/>
        <v>20</v>
      </c>
      <c r="W717" s="72">
        <f t="shared" si="106"/>
        <v>0</v>
      </c>
      <c r="X717" s="14" t="s">
        <v>1191</v>
      </c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24"/>
      <c r="AJ717" s="24"/>
      <c r="AK717" s="24"/>
    </row>
    <row r="718" s="2" customFormat="1" ht="14.25" spans="1:37">
      <c r="A718" s="24">
        <v>715</v>
      </c>
      <c r="B718" s="14"/>
      <c r="C718" s="749" t="s">
        <v>1705</v>
      </c>
      <c r="D718" s="749" t="s">
        <v>1706</v>
      </c>
      <c r="E718" s="14"/>
      <c r="F718" s="192"/>
      <c r="G718" s="24"/>
      <c r="H718" s="14"/>
      <c r="I718" s="13">
        <v>1.01</v>
      </c>
      <c r="J718" s="14"/>
      <c r="K718" s="14"/>
      <c r="L718" s="547">
        <v>8</v>
      </c>
      <c r="M718" s="72">
        <v>35.565</v>
      </c>
      <c r="N718" s="72">
        <f t="shared" si="107"/>
        <v>284.52</v>
      </c>
      <c r="O718" s="72">
        <v>8</v>
      </c>
      <c r="P718" s="72">
        <f t="shared" si="99"/>
        <v>35.565</v>
      </c>
      <c r="Q718" s="72">
        <f t="shared" si="100"/>
        <v>284.52</v>
      </c>
      <c r="R718" s="72">
        <f t="shared" si="101"/>
        <v>0</v>
      </c>
      <c r="S718" s="72">
        <f t="shared" si="102"/>
        <v>35.565</v>
      </c>
      <c r="T718" s="72">
        <f t="shared" si="103"/>
        <v>0</v>
      </c>
      <c r="U718" s="72">
        <f t="shared" si="104"/>
        <v>0</v>
      </c>
      <c r="V718" s="72">
        <f t="shared" si="105"/>
        <v>35.565</v>
      </c>
      <c r="W718" s="72">
        <f t="shared" si="106"/>
        <v>0</v>
      </c>
      <c r="X718" s="14" t="s">
        <v>1191</v>
      </c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24"/>
      <c r="AJ718" s="24"/>
      <c r="AK718" s="24"/>
    </row>
    <row r="719" s="2" customFormat="1" ht="14.25" spans="1:37">
      <c r="A719" s="24">
        <v>716</v>
      </c>
      <c r="B719" s="14"/>
      <c r="C719" s="749" t="s">
        <v>1707</v>
      </c>
      <c r="D719" s="749" t="s">
        <v>1708</v>
      </c>
      <c r="E719" s="14"/>
      <c r="F719" s="192"/>
      <c r="G719" s="24"/>
      <c r="H719" s="14"/>
      <c r="I719" s="13">
        <v>1.01</v>
      </c>
      <c r="J719" s="14"/>
      <c r="K719" s="14"/>
      <c r="L719" s="547">
        <v>20</v>
      </c>
      <c r="M719" s="72">
        <v>35</v>
      </c>
      <c r="N719" s="72">
        <f t="shared" si="107"/>
        <v>700</v>
      </c>
      <c r="O719" s="72">
        <v>20</v>
      </c>
      <c r="P719" s="72">
        <f t="shared" si="99"/>
        <v>35</v>
      </c>
      <c r="Q719" s="72">
        <f t="shared" si="100"/>
        <v>700</v>
      </c>
      <c r="R719" s="72">
        <f t="shared" si="101"/>
        <v>0</v>
      </c>
      <c r="S719" s="72">
        <f t="shared" si="102"/>
        <v>35</v>
      </c>
      <c r="T719" s="72">
        <f t="shared" si="103"/>
        <v>0</v>
      </c>
      <c r="U719" s="72">
        <f t="shared" si="104"/>
        <v>0</v>
      </c>
      <c r="V719" s="72">
        <f t="shared" si="105"/>
        <v>35</v>
      </c>
      <c r="W719" s="72">
        <f t="shared" si="106"/>
        <v>0</v>
      </c>
      <c r="X719" s="14" t="s">
        <v>1191</v>
      </c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24"/>
      <c r="AJ719" s="24"/>
      <c r="AK719" s="24"/>
    </row>
    <row r="720" s="2" customFormat="1" ht="14.25" spans="1:37">
      <c r="A720" s="24">
        <v>717</v>
      </c>
      <c r="B720" s="14"/>
      <c r="C720" s="749" t="s">
        <v>1709</v>
      </c>
      <c r="D720" s="749" t="s">
        <v>1710</v>
      </c>
      <c r="E720" s="14"/>
      <c r="F720" s="192"/>
      <c r="G720" s="24"/>
      <c r="H720" s="14"/>
      <c r="I720" s="13">
        <v>1.01</v>
      </c>
      <c r="J720" s="14"/>
      <c r="K720" s="14"/>
      <c r="L720" s="547">
        <v>20</v>
      </c>
      <c r="M720" s="72">
        <v>35</v>
      </c>
      <c r="N720" s="72">
        <f t="shared" si="107"/>
        <v>700</v>
      </c>
      <c r="O720" s="72">
        <v>20</v>
      </c>
      <c r="P720" s="72">
        <f t="shared" si="99"/>
        <v>35</v>
      </c>
      <c r="Q720" s="72">
        <f t="shared" si="100"/>
        <v>700</v>
      </c>
      <c r="R720" s="72">
        <f t="shared" si="101"/>
        <v>0</v>
      </c>
      <c r="S720" s="72">
        <f t="shared" si="102"/>
        <v>35</v>
      </c>
      <c r="T720" s="72">
        <f t="shared" si="103"/>
        <v>0</v>
      </c>
      <c r="U720" s="72">
        <f t="shared" si="104"/>
        <v>0</v>
      </c>
      <c r="V720" s="72">
        <f t="shared" si="105"/>
        <v>35</v>
      </c>
      <c r="W720" s="72">
        <f t="shared" si="106"/>
        <v>0</v>
      </c>
      <c r="X720" s="14" t="s">
        <v>1191</v>
      </c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24"/>
      <c r="AJ720" s="24"/>
      <c r="AK720" s="24"/>
    </row>
    <row r="721" s="2" customFormat="1" ht="14.25" spans="1:37">
      <c r="A721" s="24">
        <v>718</v>
      </c>
      <c r="B721" s="14"/>
      <c r="C721" s="749" t="s">
        <v>1711</v>
      </c>
      <c r="D721" s="749" t="s">
        <v>1712</v>
      </c>
      <c r="E721" s="14"/>
      <c r="F721" s="192"/>
      <c r="G721" s="24"/>
      <c r="H721" s="14"/>
      <c r="I721" s="13">
        <v>1.01</v>
      </c>
      <c r="J721" s="14"/>
      <c r="K721" s="14"/>
      <c r="L721" s="547">
        <v>30</v>
      </c>
      <c r="M721" s="72">
        <v>30</v>
      </c>
      <c r="N721" s="72">
        <f t="shared" si="107"/>
        <v>900</v>
      </c>
      <c r="O721" s="72">
        <v>30</v>
      </c>
      <c r="P721" s="72">
        <f t="shared" si="99"/>
        <v>30</v>
      </c>
      <c r="Q721" s="72">
        <f t="shared" si="100"/>
        <v>900</v>
      </c>
      <c r="R721" s="72">
        <f t="shared" si="101"/>
        <v>0</v>
      </c>
      <c r="S721" s="72">
        <f t="shared" si="102"/>
        <v>30</v>
      </c>
      <c r="T721" s="72">
        <f t="shared" si="103"/>
        <v>0</v>
      </c>
      <c r="U721" s="72">
        <f t="shared" si="104"/>
        <v>0</v>
      </c>
      <c r="V721" s="72">
        <f t="shared" si="105"/>
        <v>30</v>
      </c>
      <c r="W721" s="72">
        <f t="shared" si="106"/>
        <v>0</v>
      </c>
      <c r="X721" s="14" t="s">
        <v>1191</v>
      </c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24"/>
      <c r="AJ721" s="24"/>
      <c r="AK721" s="24"/>
    </row>
    <row r="722" s="2" customFormat="1" ht="14.25" spans="1:37">
      <c r="A722" s="24">
        <v>719</v>
      </c>
      <c r="B722" s="14"/>
      <c r="C722" s="749" t="s">
        <v>1713</v>
      </c>
      <c r="D722" s="749" t="s">
        <v>1714</v>
      </c>
      <c r="E722" s="14"/>
      <c r="F722" s="192"/>
      <c r="G722" s="24"/>
      <c r="H722" s="14"/>
      <c r="I722" s="13">
        <v>1.01</v>
      </c>
      <c r="J722" s="14"/>
      <c r="K722" s="14"/>
      <c r="L722" s="547">
        <v>29</v>
      </c>
      <c r="M722" s="72">
        <v>25</v>
      </c>
      <c r="N722" s="72">
        <f t="shared" si="107"/>
        <v>725</v>
      </c>
      <c r="O722" s="72">
        <v>29</v>
      </c>
      <c r="P722" s="72">
        <f t="shared" si="99"/>
        <v>25</v>
      </c>
      <c r="Q722" s="72">
        <f t="shared" si="100"/>
        <v>725</v>
      </c>
      <c r="R722" s="72">
        <f t="shared" si="101"/>
        <v>0</v>
      </c>
      <c r="S722" s="72">
        <f t="shared" si="102"/>
        <v>25</v>
      </c>
      <c r="T722" s="72">
        <f t="shared" si="103"/>
        <v>0</v>
      </c>
      <c r="U722" s="72">
        <f t="shared" si="104"/>
        <v>0</v>
      </c>
      <c r="V722" s="72">
        <f t="shared" si="105"/>
        <v>25</v>
      </c>
      <c r="W722" s="72">
        <f t="shared" si="106"/>
        <v>0</v>
      </c>
      <c r="X722" s="14" t="s">
        <v>1191</v>
      </c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24"/>
      <c r="AJ722" s="24"/>
      <c r="AK722" s="24"/>
    </row>
    <row r="723" s="2" customFormat="1" ht="14.25" spans="1:37">
      <c r="A723" s="24">
        <v>720</v>
      </c>
      <c r="B723" s="14"/>
      <c r="C723" s="749" t="s">
        <v>1715</v>
      </c>
      <c r="D723" s="749" t="s">
        <v>1716</v>
      </c>
      <c r="E723" s="14"/>
      <c r="F723" s="192"/>
      <c r="G723" s="24"/>
      <c r="H723" s="14"/>
      <c r="I723" s="13">
        <v>1.01</v>
      </c>
      <c r="J723" s="14"/>
      <c r="K723" s="14"/>
      <c r="L723" s="547">
        <v>29</v>
      </c>
      <c r="M723" s="72">
        <v>25.1252</v>
      </c>
      <c r="N723" s="72">
        <f t="shared" si="107"/>
        <v>728.6308</v>
      </c>
      <c r="O723" s="72">
        <v>29</v>
      </c>
      <c r="P723" s="72">
        <f t="shared" si="99"/>
        <v>25.1252</v>
      </c>
      <c r="Q723" s="72">
        <f t="shared" si="100"/>
        <v>728.6308</v>
      </c>
      <c r="R723" s="72">
        <f t="shared" si="101"/>
        <v>0</v>
      </c>
      <c r="S723" s="72">
        <f t="shared" si="102"/>
        <v>25.1252</v>
      </c>
      <c r="T723" s="72">
        <f t="shared" si="103"/>
        <v>0</v>
      </c>
      <c r="U723" s="72">
        <f t="shared" si="104"/>
        <v>0</v>
      </c>
      <c r="V723" s="72">
        <f t="shared" si="105"/>
        <v>25.1252</v>
      </c>
      <c r="W723" s="72">
        <f t="shared" si="106"/>
        <v>0</v>
      </c>
      <c r="X723" s="14" t="s">
        <v>1191</v>
      </c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24"/>
      <c r="AJ723" s="24"/>
      <c r="AK723" s="24"/>
    </row>
    <row r="724" s="2" customFormat="1" ht="14.25" spans="1:37">
      <c r="A724" s="24">
        <v>721</v>
      </c>
      <c r="B724" s="14"/>
      <c r="C724" s="749" t="s">
        <v>1717</v>
      </c>
      <c r="D724" s="749" t="s">
        <v>1718</v>
      </c>
      <c r="E724" s="14"/>
      <c r="F724" s="192"/>
      <c r="G724" s="24"/>
      <c r="H724" s="14"/>
      <c r="I724" s="13">
        <v>1.01</v>
      </c>
      <c r="J724" s="14"/>
      <c r="K724" s="14"/>
      <c r="L724" s="547">
        <v>14</v>
      </c>
      <c r="M724" s="72">
        <v>15</v>
      </c>
      <c r="N724" s="72">
        <f t="shared" si="107"/>
        <v>210</v>
      </c>
      <c r="O724" s="72">
        <v>14</v>
      </c>
      <c r="P724" s="72">
        <f t="shared" si="99"/>
        <v>15</v>
      </c>
      <c r="Q724" s="72">
        <f t="shared" si="100"/>
        <v>210</v>
      </c>
      <c r="R724" s="72">
        <f t="shared" si="101"/>
        <v>0</v>
      </c>
      <c r="S724" s="72">
        <f t="shared" si="102"/>
        <v>15</v>
      </c>
      <c r="T724" s="72">
        <f t="shared" si="103"/>
        <v>0</v>
      </c>
      <c r="U724" s="72">
        <f t="shared" si="104"/>
        <v>0</v>
      </c>
      <c r="V724" s="72">
        <f t="shared" si="105"/>
        <v>15</v>
      </c>
      <c r="W724" s="72">
        <f t="shared" si="106"/>
        <v>0</v>
      </c>
      <c r="X724" s="14" t="s">
        <v>1191</v>
      </c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24"/>
      <c r="AJ724" s="24"/>
      <c r="AK724" s="24"/>
    </row>
    <row r="725" s="2" customFormat="1" ht="14.25" spans="1:37">
      <c r="A725" s="24">
        <v>722</v>
      </c>
      <c r="B725" s="14"/>
      <c r="C725" s="749" t="s">
        <v>1719</v>
      </c>
      <c r="D725" s="749" t="s">
        <v>1720</v>
      </c>
      <c r="E725" s="14"/>
      <c r="F725" s="192"/>
      <c r="G725" s="24"/>
      <c r="H725" s="14"/>
      <c r="I725" s="13">
        <v>1.01</v>
      </c>
      <c r="J725" s="14"/>
      <c r="K725" s="14"/>
      <c r="L725" s="547">
        <v>20</v>
      </c>
      <c r="M725" s="72">
        <v>55</v>
      </c>
      <c r="N725" s="72">
        <f t="shared" si="107"/>
        <v>1100</v>
      </c>
      <c r="O725" s="72">
        <v>20</v>
      </c>
      <c r="P725" s="72">
        <f t="shared" si="99"/>
        <v>55</v>
      </c>
      <c r="Q725" s="72">
        <f t="shared" si="100"/>
        <v>1100</v>
      </c>
      <c r="R725" s="72">
        <f t="shared" si="101"/>
        <v>0</v>
      </c>
      <c r="S725" s="72">
        <f t="shared" si="102"/>
        <v>55</v>
      </c>
      <c r="T725" s="72">
        <f t="shared" si="103"/>
        <v>0</v>
      </c>
      <c r="U725" s="72">
        <f t="shared" si="104"/>
        <v>0</v>
      </c>
      <c r="V725" s="72">
        <f t="shared" si="105"/>
        <v>55</v>
      </c>
      <c r="W725" s="72">
        <f t="shared" si="106"/>
        <v>0</v>
      </c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24"/>
      <c r="AJ725" s="24"/>
      <c r="AK725" s="24"/>
    </row>
    <row r="726" s="2" customFormat="1" ht="14.25" spans="1:37">
      <c r="A726" s="24">
        <v>723</v>
      </c>
      <c r="B726" s="14"/>
      <c r="C726" s="749" t="s">
        <v>1721</v>
      </c>
      <c r="D726" s="749" t="s">
        <v>1722</v>
      </c>
      <c r="E726" s="14"/>
      <c r="F726" s="192"/>
      <c r="G726" s="24"/>
      <c r="H726" s="14"/>
      <c r="I726" s="13">
        <v>1.01</v>
      </c>
      <c r="J726" s="14"/>
      <c r="K726" s="14"/>
      <c r="L726" s="547">
        <v>30</v>
      </c>
      <c r="M726" s="72">
        <v>25</v>
      </c>
      <c r="N726" s="72">
        <f t="shared" si="107"/>
        <v>750</v>
      </c>
      <c r="O726" s="72">
        <v>30</v>
      </c>
      <c r="P726" s="72">
        <f t="shared" si="99"/>
        <v>25</v>
      </c>
      <c r="Q726" s="72">
        <f t="shared" si="100"/>
        <v>750</v>
      </c>
      <c r="R726" s="72">
        <f t="shared" si="101"/>
        <v>0</v>
      </c>
      <c r="S726" s="72">
        <f t="shared" si="102"/>
        <v>25</v>
      </c>
      <c r="T726" s="72">
        <f t="shared" si="103"/>
        <v>0</v>
      </c>
      <c r="U726" s="72">
        <f t="shared" si="104"/>
        <v>0</v>
      </c>
      <c r="V726" s="72">
        <f t="shared" si="105"/>
        <v>25</v>
      </c>
      <c r="W726" s="72">
        <f t="shared" si="106"/>
        <v>0</v>
      </c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24"/>
      <c r="AJ726" s="24"/>
      <c r="AK726" s="24"/>
    </row>
    <row r="727" s="2" customFormat="1" ht="14.25" spans="1:37">
      <c r="A727" s="24">
        <v>724</v>
      </c>
      <c r="B727" s="14"/>
      <c r="C727" s="749" t="s">
        <v>1723</v>
      </c>
      <c r="D727" s="749" t="s">
        <v>1724</v>
      </c>
      <c r="E727" s="14"/>
      <c r="F727" s="192"/>
      <c r="G727" s="24"/>
      <c r="H727" s="14"/>
      <c r="I727" s="13">
        <v>1.01</v>
      </c>
      <c r="J727" s="14"/>
      <c r="K727" s="14"/>
      <c r="L727" s="547">
        <v>30</v>
      </c>
      <c r="M727" s="72">
        <v>25.121</v>
      </c>
      <c r="N727" s="72">
        <f t="shared" si="107"/>
        <v>753.63</v>
      </c>
      <c r="O727" s="72">
        <v>30</v>
      </c>
      <c r="P727" s="72">
        <f t="shared" si="99"/>
        <v>25.121</v>
      </c>
      <c r="Q727" s="72">
        <f t="shared" si="100"/>
        <v>753.63</v>
      </c>
      <c r="R727" s="72">
        <f t="shared" si="101"/>
        <v>0</v>
      </c>
      <c r="S727" s="72">
        <f t="shared" si="102"/>
        <v>25.121</v>
      </c>
      <c r="T727" s="72">
        <f t="shared" si="103"/>
        <v>0</v>
      </c>
      <c r="U727" s="72">
        <f t="shared" si="104"/>
        <v>0</v>
      </c>
      <c r="V727" s="72">
        <f t="shared" si="105"/>
        <v>25.121</v>
      </c>
      <c r="W727" s="72">
        <f t="shared" si="106"/>
        <v>0</v>
      </c>
      <c r="X727" s="14" t="s">
        <v>1191</v>
      </c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24"/>
      <c r="AJ727" s="24"/>
      <c r="AK727" s="24"/>
    </row>
    <row r="728" s="2" customFormat="1" ht="14.25" spans="1:37">
      <c r="A728" s="24">
        <v>725</v>
      </c>
      <c r="B728" s="14"/>
      <c r="C728" s="749" t="s">
        <v>1725</v>
      </c>
      <c r="D728" s="749" t="s">
        <v>1726</v>
      </c>
      <c r="E728" s="14"/>
      <c r="F728" s="192"/>
      <c r="G728" s="24"/>
      <c r="H728" s="14"/>
      <c r="I728" s="13">
        <v>1.01</v>
      </c>
      <c r="J728" s="14"/>
      <c r="K728" s="14"/>
      <c r="L728" s="547">
        <v>19</v>
      </c>
      <c r="M728" s="72">
        <v>25.4342</v>
      </c>
      <c r="N728" s="72">
        <f t="shared" si="107"/>
        <v>483.2498</v>
      </c>
      <c r="O728" s="72">
        <v>19</v>
      </c>
      <c r="P728" s="72">
        <f t="shared" si="99"/>
        <v>25.4342</v>
      </c>
      <c r="Q728" s="72">
        <f t="shared" si="100"/>
        <v>483.2498</v>
      </c>
      <c r="R728" s="72">
        <f t="shared" si="101"/>
        <v>0</v>
      </c>
      <c r="S728" s="72">
        <f t="shared" si="102"/>
        <v>25.4342</v>
      </c>
      <c r="T728" s="72">
        <f t="shared" si="103"/>
        <v>0</v>
      </c>
      <c r="U728" s="72">
        <f t="shared" si="104"/>
        <v>0</v>
      </c>
      <c r="V728" s="72">
        <f t="shared" si="105"/>
        <v>25.4342</v>
      </c>
      <c r="W728" s="72">
        <f t="shared" si="106"/>
        <v>0</v>
      </c>
      <c r="X728" s="14" t="s">
        <v>1191</v>
      </c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24"/>
      <c r="AJ728" s="24"/>
      <c r="AK728" s="24"/>
    </row>
    <row r="729" s="2" customFormat="1" ht="14.25" spans="1:37">
      <c r="A729" s="24">
        <v>726</v>
      </c>
      <c r="B729" s="14"/>
      <c r="C729" s="749" t="s">
        <v>1727</v>
      </c>
      <c r="D729" s="749" t="s">
        <v>1728</v>
      </c>
      <c r="E729" s="14"/>
      <c r="F729" s="192"/>
      <c r="G729" s="24"/>
      <c r="H729" s="14"/>
      <c r="I729" s="13">
        <v>1.01</v>
      </c>
      <c r="J729" s="14"/>
      <c r="K729" s="14"/>
      <c r="L729" s="547">
        <v>3</v>
      </c>
      <c r="M729" s="72">
        <v>27.42</v>
      </c>
      <c r="N729" s="72">
        <f t="shared" si="107"/>
        <v>82.26</v>
      </c>
      <c r="O729" s="72">
        <v>3</v>
      </c>
      <c r="P729" s="72">
        <f t="shared" si="99"/>
        <v>27.42</v>
      </c>
      <c r="Q729" s="72">
        <f t="shared" si="100"/>
        <v>82.26</v>
      </c>
      <c r="R729" s="72">
        <f t="shared" si="101"/>
        <v>0</v>
      </c>
      <c r="S729" s="72">
        <f t="shared" si="102"/>
        <v>27.42</v>
      </c>
      <c r="T729" s="72">
        <f t="shared" si="103"/>
        <v>0</v>
      </c>
      <c r="U729" s="72">
        <f t="shared" si="104"/>
        <v>0</v>
      </c>
      <c r="V729" s="72">
        <f t="shared" si="105"/>
        <v>27.42</v>
      </c>
      <c r="W729" s="72">
        <f t="shared" si="106"/>
        <v>0</v>
      </c>
      <c r="X729" s="14" t="s">
        <v>1191</v>
      </c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24"/>
      <c r="AJ729" s="24"/>
      <c r="AK729" s="24"/>
    </row>
    <row r="730" s="2" customFormat="1" ht="14.25" spans="1:37">
      <c r="A730" s="24">
        <v>727</v>
      </c>
      <c r="B730" s="14"/>
      <c r="C730" s="749" t="s">
        <v>1729</v>
      </c>
      <c r="D730" s="749" t="s">
        <v>1730</v>
      </c>
      <c r="E730" s="14"/>
      <c r="F730" s="192"/>
      <c r="G730" s="24"/>
      <c r="H730" s="14"/>
      <c r="I730" s="13">
        <v>1.01</v>
      </c>
      <c r="J730" s="14"/>
      <c r="K730" s="14"/>
      <c r="L730" s="547">
        <v>15</v>
      </c>
      <c r="M730" s="72">
        <v>35</v>
      </c>
      <c r="N730" s="72">
        <f t="shared" si="107"/>
        <v>525</v>
      </c>
      <c r="O730" s="72">
        <v>15</v>
      </c>
      <c r="P730" s="72">
        <f t="shared" si="99"/>
        <v>35</v>
      </c>
      <c r="Q730" s="72">
        <f t="shared" si="100"/>
        <v>525</v>
      </c>
      <c r="R730" s="72">
        <f t="shared" si="101"/>
        <v>0</v>
      </c>
      <c r="S730" s="72">
        <f t="shared" si="102"/>
        <v>35</v>
      </c>
      <c r="T730" s="72">
        <f t="shared" si="103"/>
        <v>0</v>
      </c>
      <c r="U730" s="72">
        <f t="shared" si="104"/>
        <v>0</v>
      </c>
      <c r="V730" s="72">
        <f t="shared" si="105"/>
        <v>35</v>
      </c>
      <c r="W730" s="72">
        <f t="shared" si="106"/>
        <v>0</v>
      </c>
      <c r="X730" s="14" t="s">
        <v>1191</v>
      </c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24"/>
      <c r="AJ730" s="24"/>
      <c r="AK730" s="24"/>
    </row>
    <row r="731" s="2" customFormat="1" ht="14.25" spans="1:37">
      <c r="A731" s="24">
        <v>728</v>
      </c>
      <c r="B731" s="14"/>
      <c r="C731" s="749" t="s">
        <v>1731</v>
      </c>
      <c r="D731" s="749" t="s">
        <v>1732</v>
      </c>
      <c r="E731" s="14"/>
      <c r="F731" s="192"/>
      <c r="G731" s="24"/>
      <c r="H731" s="14"/>
      <c r="I731" s="13">
        <v>1.01</v>
      </c>
      <c r="J731" s="14"/>
      <c r="K731" s="14"/>
      <c r="L731" s="547">
        <v>13</v>
      </c>
      <c r="M731" s="72">
        <v>95</v>
      </c>
      <c r="N731" s="72">
        <f t="shared" si="107"/>
        <v>1235</v>
      </c>
      <c r="O731" s="72">
        <v>13</v>
      </c>
      <c r="P731" s="72">
        <f t="shared" si="99"/>
        <v>95</v>
      </c>
      <c r="Q731" s="72">
        <f t="shared" si="100"/>
        <v>1235</v>
      </c>
      <c r="R731" s="72">
        <f t="shared" si="101"/>
        <v>0</v>
      </c>
      <c r="S731" s="72">
        <f t="shared" si="102"/>
        <v>95</v>
      </c>
      <c r="T731" s="72">
        <f t="shared" si="103"/>
        <v>0</v>
      </c>
      <c r="U731" s="72">
        <f t="shared" si="104"/>
        <v>0</v>
      </c>
      <c r="V731" s="72">
        <f t="shared" si="105"/>
        <v>95</v>
      </c>
      <c r="W731" s="72">
        <f t="shared" si="106"/>
        <v>0</v>
      </c>
      <c r="X731" s="14" t="s">
        <v>1191</v>
      </c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24"/>
      <c r="AJ731" s="24"/>
      <c r="AK731" s="24"/>
    </row>
    <row r="732" s="2" customFormat="1" ht="14.25" spans="1:37">
      <c r="A732" s="24">
        <v>729</v>
      </c>
      <c r="B732" s="14"/>
      <c r="C732" s="749" t="s">
        <v>1733</v>
      </c>
      <c r="D732" s="749" t="s">
        <v>1734</v>
      </c>
      <c r="E732" s="14"/>
      <c r="F732" s="192"/>
      <c r="G732" s="24"/>
      <c r="H732" s="14"/>
      <c r="I732" s="13">
        <v>1.01</v>
      </c>
      <c r="J732" s="14"/>
      <c r="K732" s="14"/>
      <c r="L732" s="547">
        <v>37</v>
      </c>
      <c r="M732" s="72">
        <v>25</v>
      </c>
      <c r="N732" s="72">
        <f t="shared" si="107"/>
        <v>925</v>
      </c>
      <c r="O732" s="72">
        <v>37</v>
      </c>
      <c r="P732" s="72">
        <f t="shared" si="99"/>
        <v>25</v>
      </c>
      <c r="Q732" s="72">
        <f t="shared" si="100"/>
        <v>925</v>
      </c>
      <c r="R732" s="72">
        <f t="shared" si="101"/>
        <v>0</v>
      </c>
      <c r="S732" s="72">
        <f t="shared" si="102"/>
        <v>25</v>
      </c>
      <c r="T732" s="72">
        <f t="shared" si="103"/>
        <v>0</v>
      </c>
      <c r="U732" s="72">
        <f t="shared" si="104"/>
        <v>0</v>
      </c>
      <c r="V732" s="72">
        <f t="shared" si="105"/>
        <v>25</v>
      </c>
      <c r="W732" s="72">
        <f t="shared" si="106"/>
        <v>0</v>
      </c>
      <c r="X732" s="14" t="s">
        <v>1191</v>
      </c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24"/>
      <c r="AJ732" s="24"/>
      <c r="AK732" s="24"/>
    </row>
    <row r="733" s="2" customFormat="1" ht="14.25" spans="1:37">
      <c r="A733" s="24">
        <v>730</v>
      </c>
      <c r="B733" s="14"/>
      <c r="C733" s="749" t="s">
        <v>1735</v>
      </c>
      <c r="D733" s="749" t="s">
        <v>1736</v>
      </c>
      <c r="E733" s="14"/>
      <c r="F733" s="192"/>
      <c r="G733" s="24"/>
      <c r="H733" s="14"/>
      <c r="I733" s="13">
        <v>1.01</v>
      </c>
      <c r="J733" s="14"/>
      <c r="K733" s="14"/>
      <c r="L733" s="547">
        <v>19</v>
      </c>
      <c r="M733" s="72">
        <v>70</v>
      </c>
      <c r="N733" s="72">
        <f t="shared" si="107"/>
        <v>1330</v>
      </c>
      <c r="O733" s="72">
        <v>19</v>
      </c>
      <c r="P733" s="72">
        <f t="shared" si="99"/>
        <v>70</v>
      </c>
      <c r="Q733" s="72">
        <f t="shared" si="100"/>
        <v>1330</v>
      </c>
      <c r="R733" s="72">
        <f t="shared" si="101"/>
        <v>0</v>
      </c>
      <c r="S733" s="72">
        <f t="shared" si="102"/>
        <v>70</v>
      </c>
      <c r="T733" s="72">
        <f t="shared" si="103"/>
        <v>0</v>
      </c>
      <c r="U733" s="72">
        <f t="shared" si="104"/>
        <v>0</v>
      </c>
      <c r="V733" s="72">
        <f t="shared" si="105"/>
        <v>70</v>
      </c>
      <c r="W733" s="72">
        <f t="shared" si="106"/>
        <v>0</v>
      </c>
      <c r="X733" s="14" t="s">
        <v>1191</v>
      </c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24"/>
      <c r="AJ733" s="24"/>
      <c r="AK733" s="24"/>
    </row>
    <row r="734" s="2" customFormat="1" ht="14.25" spans="1:37">
      <c r="A734" s="24">
        <v>731</v>
      </c>
      <c r="B734" s="14"/>
      <c r="C734" s="749" t="s">
        <v>1737</v>
      </c>
      <c r="D734" s="749" t="s">
        <v>1738</v>
      </c>
      <c r="E734" s="14"/>
      <c r="F734" s="192"/>
      <c r="G734" s="24"/>
      <c r="H734" s="14"/>
      <c r="I734" s="13">
        <v>1.01</v>
      </c>
      <c r="J734" s="14"/>
      <c r="K734" s="14"/>
      <c r="L734" s="547">
        <v>38</v>
      </c>
      <c r="M734" s="72">
        <v>25.2353</v>
      </c>
      <c r="N734" s="72">
        <f t="shared" si="107"/>
        <v>958.9414</v>
      </c>
      <c r="O734" s="72">
        <v>38</v>
      </c>
      <c r="P734" s="72">
        <f t="shared" si="99"/>
        <v>25.2353</v>
      </c>
      <c r="Q734" s="72">
        <f t="shared" si="100"/>
        <v>958.9414</v>
      </c>
      <c r="R734" s="72">
        <f t="shared" si="101"/>
        <v>0</v>
      </c>
      <c r="S734" s="72">
        <f t="shared" si="102"/>
        <v>25.2353</v>
      </c>
      <c r="T734" s="72">
        <f t="shared" si="103"/>
        <v>0</v>
      </c>
      <c r="U734" s="72">
        <f t="shared" si="104"/>
        <v>0</v>
      </c>
      <c r="V734" s="72">
        <f t="shared" si="105"/>
        <v>25.2353</v>
      </c>
      <c r="W734" s="72">
        <f t="shared" si="106"/>
        <v>0</v>
      </c>
      <c r="X734" s="14" t="s">
        <v>1191</v>
      </c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24"/>
      <c r="AJ734" s="24"/>
      <c r="AK734" s="24"/>
    </row>
    <row r="735" s="2" customFormat="1" ht="14.25" spans="1:37">
      <c r="A735" s="24">
        <v>732</v>
      </c>
      <c r="B735" s="14"/>
      <c r="C735" s="749" t="s">
        <v>1739</v>
      </c>
      <c r="D735" s="749" t="s">
        <v>1740</v>
      </c>
      <c r="E735" s="14"/>
      <c r="F735" s="192"/>
      <c r="G735" s="24"/>
      <c r="H735" s="14"/>
      <c r="I735" s="13">
        <v>1.01</v>
      </c>
      <c r="J735" s="14"/>
      <c r="K735" s="14"/>
      <c r="L735" s="547">
        <v>12</v>
      </c>
      <c r="M735" s="72">
        <v>15.4025</v>
      </c>
      <c r="N735" s="72">
        <f t="shared" si="107"/>
        <v>184.83</v>
      </c>
      <c r="O735" s="72">
        <v>12</v>
      </c>
      <c r="P735" s="72">
        <f t="shared" si="99"/>
        <v>15.4025</v>
      </c>
      <c r="Q735" s="72">
        <f t="shared" si="100"/>
        <v>184.83</v>
      </c>
      <c r="R735" s="72">
        <f t="shared" si="101"/>
        <v>0</v>
      </c>
      <c r="S735" s="72">
        <f t="shared" si="102"/>
        <v>15.4025</v>
      </c>
      <c r="T735" s="72">
        <f t="shared" si="103"/>
        <v>0</v>
      </c>
      <c r="U735" s="72">
        <f t="shared" si="104"/>
        <v>0</v>
      </c>
      <c r="V735" s="72">
        <f t="shared" si="105"/>
        <v>15.4025</v>
      </c>
      <c r="W735" s="72">
        <f t="shared" si="106"/>
        <v>0</v>
      </c>
      <c r="X735" s="14" t="s">
        <v>1191</v>
      </c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24"/>
      <c r="AJ735" s="24"/>
      <c r="AK735" s="24"/>
    </row>
    <row r="736" s="2" customFormat="1" ht="14.25" spans="1:37">
      <c r="A736" s="24">
        <v>733</v>
      </c>
      <c r="B736" s="14"/>
      <c r="C736" s="749" t="s">
        <v>1741</v>
      </c>
      <c r="D736" s="749" t="s">
        <v>1742</v>
      </c>
      <c r="E736" s="14"/>
      <c r="F736" s="192"/>
      <c r="G736" s="24"/>
      <c r="H736" s="14"/>
      <c r="I736" s="13">
        <v>1.01</v>
      </c>
      <c r="J736" s="14"/>
      <c r="K736" s="14"/>
      <c r="L736" s="547">
        <v>4</v>
      </c>
      <c r="M736" s="72">
        <v>47.75</v>
      </c>
      <c r="N736" s="72">
        <f t="shared" si="107"/>
        <v>191</v>
      </c>
      <c r="O736" s="72">
        <v>4</v>
      </c>
      <c r="P736" s="72">
        <f t="shared" si="99"/>
        <v>47.75</v>
      </c>
      <c r="Q736" s="72">
        <f t="shared" si="100"/>
        <v>191</v>
      </c>
      <c r="R736" s="72">
        <f t="shared" si="101"/>
        <v>0</v>
      </c>
      <c r="S736" s="72">
        <f t="shared" si="102"/>
        <v>47.75</v>
      </c>
      <c r="T736" s="72">
        <f t="shared" si="103"/>
        <v>0</v>
      </c>
      <c r="U736" s="72">
        <f t="shared" si="104"/>
        <v>0</v>
      </c>
      <c r="V736" s="72">
        <f t="shared" si="105"/>
        <v>47.75</v>
      </c>
      <c r="W736" s="72">
        <f t="shared" si="106"/>
        <v>0</v>
      </c>
      <c r="X736" s="14" t="s">
        <v>1191</v>
      </c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24"/>
      <c r="AJ736" s="24"/>
      <c r="AK736" s="24"/>
    </row>
    <row r="737" s="2" customFormat="1" ht="14.25" spans="1:37">
      <c r="A737" s="24">
        <v>734</v>
      </c>
      <c r="B737" s="14"/>
      <c r="C737" s="749" t="s">
        <v>1743</v>
      </c>
      <c r="D737" s="749" t="s">
        <v>1744</v>
      </c>
      <c r="E737" s="14"/>
      <c r="F737" s="192"/>
      <c r="G737" s="24"/>
      <c r="H737" s="14"/>
      <c r="I737" s="13">
        <v>1.01</v>
      </c>
      <c r="J737" s="14"/>
      <c r="K737" s="14"/>
      <c r="L737" s="547">
        <v>2</v>
      </c>
      <c r="M737" s="72">
        <v>44.185</v>
      </c>
      <c r="N737" s="72">
        <f t="shared" si="107"/>
        <v>88.37</v>
      </c>
      <c r="O737" s="72">
        <v>2</v>
      </c>
      <c r="P737" s="72">
        <f t="shared" si="99"/>
        <v>44.185</v>
      </c>
      <c r="Q737" s="72">
        <f t="shared" si="100"/>
        <v>88.37</v>
      </c>
      <c r="R737" s="72">
        <f t="shared" si="101"/>
        <v>0</v>
      </c>
      <c r="S737" s="72">
        <f t="shared" si="102"/>
        <v>44.185</v>
      </c>
      <c r="T737" s="72">
        <f t="shared" si="103"/>
        <v>0</v>
      </c>
      <c r="U737" s="72">
        <f t="shared" si="104"/>
        <v>0</v>
      </c>
      <c r="V737" s="72">
        <f t="shared" si="105"/>
        <v>44.185</v>
      </c>
      <c r="W737" s="72">
        <f t="shared" si="106"/>
        <v>0</v>
      </c>
      <c r="X737" s="14" t="s">
        <v>1191</v>
      </c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24"/>
      <c r="AJ737" s="24"/>
      <c r="AK737" s="24"/>
    </row>
    <row r="738" s="2" customFormat="1" ht="14.25" spans="1:37">
      <c r="A738" s="24">
        <v>735</v>
      </c>
      <c r="B738" s="14"/>
      <c r="C738" s="749" t="s">
        <v>1745</v>
      </c>
      <c r="D738" s="749" t="s">
        <v>1746</v>
      </c>
      <c r="E738" s="14"/>
      <c r="F738" s="192"/>
      <c r="G738" s="24"/>
      <c r="H738" s="14"/>
      <c r="I738" s="13">
        <v>1.01</v>
      </c>
      <c r="J738" s="14"/>
      <c r="K738" s="14"/>
      <c r="L738" s="547">
        <v>4</v>
      </c>
      <c r="M738" s="72">
        <v>47</v>
      </c>
      <c r="N738" s="72">
        <f t="shared" si="107"/>
        <v>188</v>
      </c>
      <c r="O738" s="72">
        <v>4</v>
      </c>
      <c r="P738" s="72">
        <f t="shared" si="99"/>
        <v>47</v>
      </c>
      <c r="Q738" s="72">
        <f t="shared" si="100"/>
        <v>188</v>
      </c>
      <c r="R738" s="72">
        <f t="shared" si="101"/>
        <v>0</v>
      </c>
      <c r="S738" s="72">
        <f t="shared" si="102"/>
        <v>47</v>
      </c>
      <c r="T738" s="72">
        <f t="shared" si="103"/>
        <v>0</v>
      </c>
      <c r="U738" s="72">
        <f t="shared" si="104"/>
        <v>0</v>
      </c>
      <c r="V738" s="72">
        <f t="shared" si="105"/>
        <v>47</v>
      </c>
      <c r="W738" s="72">
        <f t="shared" si="106"/>
        <v>0</v>
      </c>
      <c r="X738" s="14" t="s">
        <v>1191</v>
      </c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24"/>
      <c r="AJ738" s="24"/>
      <c r="AK738" s="24"/>
    </row>
    <row r="739" s="2" customFormat="1" ht="14.25" spans="1:37">
      <c r="A739" s="24">
        <v>736</v>
      </c>
      <c r="B739" s="14"/>
      <c r="C739" s="749" t="s">
        <v>1747</v>
      </c>
      <c r="D739" s="749" t="s">
        <v>1748</v>
      </c>
      <c r="E739" s="14"/>
      <c r="F739" s="192"/>
      <c r="G739" s="24"/>
      <c r="H739" s="14"/>
      <c r="I739" s="13">
        <v>1.01</v>
      </c>
      <c r="J739" s="14"/>
      <c r="K739" s="14"/>
      <c r="L739" s="547">
        <v>12</v>
      </c>
      <c r="M739" s="72">
        <v>40.5</v>
      </c>
      <c r="N739" s="72">
        <f t="shared" si="107"/>
        <v>486</v>
      </c>
      <c r="O739" s="72">
        <v>12</v>
      </c>
      <c r="P739" s="72">
        <f t="shared" si="99"/>
        <v>40.5</v>
      </c>
      <c r="Q739" s="72">
        <f t="shared" si="100"/>
        <v>486</v>
      </c>
      <c r="R739" s="72">
        <f t="shared" si="101"/>
        <v>0</v>
      </c>
      <c r="S739" s="72">
        <f t="shared" si="102"/>
        <v>40.5</v>
      </c>
      <c r="T739" s="72">
        <f t="shared" si="103"/>
        <v>0</v>
      </c>
      <c r="U739" s="72">
        <f t="shared" si="104"/>
        <v>0</v>
      </c>
      <c r="V739" s="72">
        <f t="shared" si="105"/>
        <v>40.5</v>
      </c>
      <c r="W739" s="72">
        <f t="shared" si="106"/>
        <v>0</v>
      </c>
      <c r="X739" s="14" t="s">
        <v>1191</v>
      </c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24"/>
      <c r="AJ739" s="24"/>
      <c r="AK739" s="24"/>
    </row>
    <row r="740" s="2" customFormat="1" ht="14.25" spans="1:37">
      <c r="A740" s="24">
        <v>737</v>
      </c>
      <c r="B740" s="14"/>
      <c r="C740" s="749" t="s">
        <v>1749</v>
      </c>
      <c r="D740" s="749" t="s">
        <v>1750</v>
      </c>
      <c r="E740" s="14"/>
      <c r="F740" s="192"/>
      <c r="G740" s="24"/>
      <c r="H740" s="14"/>
      <c r="I740" s="13">
        <v>1.01</v>
      </c>
      <c r="J740" s="14"/>
      <c r="K740" s="14"/>
      <c r="L740" s="547">
        <v>26</v>
      </c>
      <c r="M740" s="72">
        <v>35.1754</v>
      </c>
      <c r="N740" s="72">
        <f t="shared" si="107"/>
        <v>914.5604</v>
      </c>
      <c r="O740" s="72">
        <v>26</v>
      </c>
      <c r="P740" s="72">
        <f t="shared" si="99"/>
        <v>35.1754</v>
      </c>
      <c r="Q740" s="72">
        <f t="shared" si="100"/>
        <v>914.5604</v>
      </c>
      <c r="R740" s="72">
        <f t="shared" si="101"/>
        <v>0</v>
      </c>
      <c r="S740" s="72">
        <f t="shared" si="102"/>
        <v>35.1754</v>
      </c>
      <c r="T740" s="72">
        <f t="shared" si="103"/>
        <v>0</v>
      </c>
      <c r="U740" s="72">
        <f t="shared" si="104"/>
        <v>0</v>
      </c>
      <c r="V740" s="72">
        <f t="shared" si="105"/>
        <v>35.1754</v>
      </c>
      <c r="W740" s="72">
        <f t="shared" si="106"/>
        <v>0</v>
      </c>
      <c r="X740" s="14" t="s">
        <v>1191</v>
      </c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24"/>
      <c r="AJ740" s="24"/>
      <c r="AK740" s="24"/>
    </row>
    <row r="741" s="2" customFormat="1" ht="14.25" spans="1:37">
      <c r="A741" s="24">
        <v>738</v>
      </c>
      <c r="B741" s="14"/>
      <c r="C741" s="749" t="s">
        <v>1751</v>
      </c>
      <c r="D741" s="749" t="s">
        <v>1752</v>
      </c>
      <c r="E741" s="14"/>
      <c r="F741" s="192"/>
      <c r="G741" s="24"/>
      <c r="H741" s="14"/>
      <c r="I741" s="13">
        <v>1.01</v>
      </c>
      <c r="J741" s="14"/>
      <c r="K741" s="14"/>
      <c r="L741" s="547">
        <v>20</v>
      </c>
      <c r="M741" s="72">
        <v>40</v>
      </c>
      <c r="N741" s="72">
        <f t="shared" si="107"/>
        <v>800</v>
      </c>
      <c r="O741" s="72">
        <v>20</v>
      </c>
      <c r="P741" s="72">
        <f t="shared" si="99"/>
        <v>40</v>
      </c>
      <c r="Q741" s="72">
        <f t="shared" si="100"/>
        <v>800</v>
      </c>
      <c r="R741" s="72">
        <f t="shared" si="101"/>
        <v>0</v>
      </c>
      <c r="S741" s="72">
        <f t="shared" si="102"/>
        <v>40</v>
      </c>
      <c r="T741" s="72">
        <f t="shared" si="103"/>
        <v>0</v>
      </c>
      <c r="U741" s="72">
        <f t="shared" si="104"/>
        <v>0</v>
      </c>
      <c r="V741" s="72">
        <f t="shared" si="105"/>
        <v>40</v>
      </c>
      <c r="W741" s="72">
        <f t="shared" si="106"/>
        <v>0</v>
      </c>
      <c r="X741" s="14" t="s">
        <v>1191</v>
      </c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24"/>
      <c r="AJ741" s="24"/>
      <c r="AK741" s="24"/>
    </row>
    <row r="742" s="2" customFormat="1" ht="14.25" spans="1:37">
      <c r="A742" s="24">
        <v>739</v>
      </c>
      <c r="B742" s="14"/>
      <c r="C742" s="749" t="s">
        <v>1753</v>
      </c>
      <c r="D742" s="749" t="s">
        <v>1754</v>
      </c>
      <c r="E742" s="14"/>
      <c r="F742" s="192"/>
      <c r="G742" s="24"/>
      <c r="H742" s="14"/>
      <c r="I742" s="13">
        <v>1.01</v>
      </c>
      <c r="J742" s="14"/>
      <c r="K742" s="14"/>
      <c r="L742" s="547">
        <v>17</v>
      </c>
      <c r="M742" s="72">
        <v>40</v>
      </c>
      <c r="N742" s="72">
        <f t="shared" si="107"/>
        <v>680</v>
      </c>
      <c r="O742" s="72">
        <v>17</v>
      </c>
      <c r="P742" s="72">
        <f t="shared" si="99"/>
        <v>40</v>
      </c>
      <c r="Q742" s="72">
        <f t="shared" si="100"/>
        <v>680</v>
      </c>
      <c r="R742" s="72">
        <f t="shared" si="101"/>
        <v>0</v>
      </c>
      <c r="S742" s="72">
        <f t="shared" si="102"/>
        <v>40</v>
      </c>
      <c r="T742" s="72">
        <f t="shared" si="103"/>
        <v>0</v>
      </c>
      <c r="U742" s="72">
        <f t="shared" si="104"/>
        <v>0</v>
      </c>
      <c r="V742" s="72">
        <f t="shared" si="105"/>
        <v>40</v>
      </c>
      <c r="W742" s="72">
        <f t="shared" si="106"/>
        <v>0</v>
      </c>
      <c r="X742" s="14" t="s">
        <v>1191</v>
      </c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24"/>
      <c r="AJ742" s="24"/>
      <c r="AK742" s="24"/>
    </row>
    <row r="743" s="2" customFormat="1" ht="14.25" spans="1:37">
      <c r="A743" s="24">
        <v>740</v>
      </c>
      <c r="B743" s="14"/>
      <c r="C743" s="749" t="s">
        <v>1755</v>
      </c>
      <c r="D743" s="749" t="s">
        <v>1756</v>
      </c>
      <c r="E743" s="14"/>
      <c r="F743" s="192"/>
      <c r="G743" s="24"/>
      <c r="H743" s="14"/>
      <c r="I743" s="13">
        <v>1.01</v>
      </c>
      <c r="J743" s="14"/>
      <c r="K743" s="14"/>
      <c r="L743" s="547">
        <v>10</v>
      </c>
      <c r="M743" s="72">
        <v>40</v>
      </c>
      <c r="N743" s="72">
        <f t="shared" si="107"/>
        <v>400</v>
      </c>
      <c r="O743" s="72">
        <v>10</v>
      </c>
      <c r="P743" s="72">
        <f t="shared" si="99"/>
        <v>40</v>
      </c>
      <c r="Q743" s="72">
        <f t="shared" si="100"/>
        <v>400</v>
      </c>
      <c r="R743" s="72">
        <f t="shared" si="101"/>
        <v>0</v>
      </c>
      <c r="S743" s="72">
        <f t="shared" si="102"/>
        <v>40</v>
      </c>
      <c r="T743" s="72">
        <f t="shared" si="103"/>
        <v>0</v>
      </c>
      <c r="U743" s="72">
        <f t="shared" si="104"/>
        <v>0</v>
      </c>
      <c r="V743" s="72">
        <f t="shared" si="105"/>
        <v>40</v>
      </c>
      <c r="W743" s="72">
        <f t="shared" si="106"/>
        <v>0</v>
      </c>
      <c r="X743" s="14" t="s">
        <v>1191</v>
      </c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24"/>
      <c r="AJ743" s="24"/>
      <c r="AK743" s="24"/>
    </row>
    <row r="744" s="2" customFormat="1" ht="14.25" spans="1:37">
      <c r="A744" s="24">
        <v>741</v>
      </c>
      <c r="B744" s="14"/>
      <c r="C744" s="749" t="s">
        <v>1757</v>
      </c>
      <c r="D744" s="749" t="s">
        <v>1758</v>
      </c>
      <c r="E744" s="14"/>
      <c r="F744" s="192"/>
      <c r="G744" s="24"/>
      <c r="H744" s="14"/>
      <c r="I744" s="13">
        <v>1.01</v>
      </c>
      <c r="J744" s="14"/>
      <c r="K744" s="14"/>
      <c r="L744" s="547">
        <v>27</v>
      </c>
      <c r="M744" s="72">
        <v>113.0581</v>
      </c>
      <c r="N744" s="72">
        <f t="shared" si="107"/>
        <v>3052.5687</v>
      </c>
      <c r="O744" s="72">
        <v>27</v>
      </c>
      <c r="P744" s="72">
        <f t="shared" si="99"/>
        <v>113.0581</v>
      </c>
      <c r="Q744" s="72">
        <f t="shared" si="100"/>
        <v>3052.5687</v>
      </c>
      <c r="R744" s="72">
        <f t="shared" si="101"/>
        <v>0</v>
      </c>
      <c r="S744" s="72">
        <f t="shared" si="102"/>
        <v>113.0581</v>
      </c>
      <c r="T744" s="72">
        <f t="shared" si="103"/>
        <v>0</v>
      </c>
      <c r="U744" s="72">
        <f t="shared" si="104"/>
        <v>0</v>
      </c>
      <c r="V744" s="72">
        <f t="shared" si="105"/>
        <v>113.0581</v>
      </c>
      <c r="W744" s="72">
        <f t="shared" si="106"/>
        <v>0</v>
      </c>
      <c r="X744" s="14" t="s">
        <v>1191</v>
      </c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24"/>
      <c r="AJ744" s="24"/>
      <c r="AK744" s="24"/>
    </row>
    <row r="745" s="2" customFormat="1" ht="14.25" spans="1:37">
      <c r="A745" s="24">
        <v>742</v>
      </c>
      <c r="B745" s="14"/>
      <c r="C745" s="749" t="s">
        <v>1759</v>
      </c>
      <c r="D745" s="749" t="s">
        <v>1760</v>
      </c>
      <c r="E745" s="14"/>
      <c r="F745" s="192"/>
      <c r="G745" s="24"/>
      <c r="H745" s="14"/>
      <c r="I745" s="13">
        <v>1.01</v>
      </c>
      <c r="J745" s="14"/>
      <c r="K745" s="14"/>
      <c r="L745" s="547">
        <v>92</v>
      </c>
      <c r="M745" s="72">
        <v>54.3103</v>
      </c>
      <c r="N745" s="72">
        <f t="shared" si="107"/>
        <v>4996.5476</v>
      </c>
      <c r="O745" s="72">
        <v>92</v>
      </c>
      <c r="P745" s="72">
        <f t="shared" si="99"/>
        <v>54.3103</v>
      </c>
      <c r="Q745" s="72">
        <f t="shared" si="100"/>
        <v>4996.5476</v>
      </c>
      <c r="R745" s="72">
        <f t="shared" si="101"/>
        <v>0</v>
      </c>
      <c r="S745" s="72">
        <f t="shared" si="102"/>
        <v>54.3103</v>
      </c>
      <c r="T745" s="72">
        <f t="shared" si="103"/>
        <v>0</v>
      </c>
      <c r="U745" s="72">
        <f t="shared" si="104"/>
        <v>0</v>
      </c>
      <c r="V745" s="72">
        <f t="shared" si="105"/>
        <v>54.3103</v>
      </c>
      <c r="W745" s="72">
        <f t="shared" si="106"/>
        <v>0</v>
      </c>
      <c r="X745" s="14" t="s">
        <v>1191</v>
      </c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24"/>
      <c r="AJ745" s="24"/>
      <c r="AK745" s="24"/>
    </row>
    <row r="746" s="2" customFormat="1" ht="14.25" spans="1:37">
      <c r="A746" s="24">
        <v>743</v>
      </c>
      <c r="B746" s="14"/>
      <c r="C746" s="749" t="s">
        <v>1761</v>
      </c>
      <c r="D746" s="749" t="s">
        <v>1762</v>
      </c>
      <c r="E746" s="14"/>
      <c r="F746" s="192"/>
      <c r="G746" s="24"/>
      <c r="H746" s="14"/>
      <c r="I746" s="13">
        <v>1.01</v>
      </c>
      <c r="J746" s="14"/>
      <c r="K746" s="14"/>
      <c r="L746" s="547">
        <v>106</v>
      </c>
      <c r="M746" s="72">
        <v>42.2414</v>
      </c>
      <c r="N746" s="72">
        <f t="shared" si="107"/>
        <v>4477.5884</v>
      </c>
      <c r="O746" s="72">
        <v>106</v>
      </c>
      <c r="P746" s="72">
        <f t="shared" si="99"/>
        <v>42.2414</v>
      </c>
      <c r="Q746" s="72">
        <f t="shared" si="100"/>
        <v>4477.5884</v>
      </c>
      <c r="R746" s="72">
        <f t="shared" si="101"/>
        <v>0</v>
      </c>
      <c r="S746" s="72">
        <f t="shared" si="102"/>
        <v>42.2414</v>
      </c>
      <c r="T746" s="72">
        <f t="shared" si="103"/>
        <v>0</v>
      </c>
      <c r="U746" s="72">
        <f t="shared" si="104"/>
        <v>0</v>
      </c>
      <c r="V746" s="72">
        <f t="shared" si="105"/>
        <v>42.2414</v>
      </c>
      <c r="W746" s="72">
        <f t="shared" si="106"/>
        <v>0</v>
      </c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24"/>
      <c r="AJ746" s="24"/>
      <c r="AK746" s="24"/>
    </row>
    <row r="747" s="2" customFormat="1" ht="14.25" spans="1:37">
      <c r="A747" s="24">
        <v>744</v>
      </c>
      <c r="B747" s="14"/>
      <c r="C747" s="749" t="s">
        <v>1763</v>
      </c>
      <c r="D747" s="749" t="s">
        <v>1764</v>
      </c>
      <c r="E747" s="14"/>
      <c r="F747" s="192"/>
      <c r="G747" s="24"/>
      <c r="H747" s="14"/>
      <c r="I747" s="13">
        <v>1.01</v>
      </c>
      <c r="J747" s="14"/>
      <c r="K747" s="14"/>
      <c r="L747" s="547">
        <v>84</v>
      </c>
      <c r="M747" s="72">
        <v>6.2537</v>
      </c>
      <c r="N747" s="72">
        <f t="shared" si="107"/>
        <v>525.3108</v>
      </c>
      <c r="O747" s="72">
        <v>84</v>
      </c>
      <c r="P747" s="72">
        <f t="shared" si="99"/>
        <v>6.2537</v>
      </c>
      <c r="Q747" s="72">
        <f t="shared" si="100"/>
        <v>525.3108</v>
      </c>
      <c r="R747" s="72">
        <f t="shared" si="101"/>
        <v>0</v>
      </c>
      <c r="S747" s="72">
        <f t="shared" si="102"/>
        <v>6.2537</v>
      </c>
      <c r="T747" s="72">
        <f t="shared" si="103"/>
        <v>0</v>
      </c>
      <c r="U747" s="72">
        <f t="shared" si="104"/>
        <v>0</v>
      </c>
      <c r="V747" s="72">
        <f t="shared" si="105"/>
        <v>6.2537</v>
      </c>
      <c r="W747" s="72">
        <f t="shared" si="106"/>
        <v>0</v>
      </c>
      <c r="X747" s="14" t="s">
        <v>1191</v>
      </c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24"/>
      <c r="AJ747" s="24"/>
      <c r="AK747" s="24"/>
    </row>
    <row r="748" s="2" customFormat="1" ht="14.25" spans="1:37">
      <c r="A748" s="24">
        <v>745</v>
      </c>
      <c r="B748" s="14"/>
      <c r="C748" s="749" t="s">
        <v>1765</v>
      </c>
      <c r="D748" s="749" t="s">
        <v>1766</v>
      </c>
      <c r="E748" s="14"/>
      <c r="F748" s="192"/>
      <c r="G748" s="24"/>
      <c r="H748" s="14"/>
      <c r="I748" s="13">
        <v>1.01</v>
      </c>
      <c r="J748" s="14"/>
      <c r="K748" s="14"/>
      <c r="L748" s="547">
        <v>1</v>
      </c>
      <c r="M748" s="72">
        <v>7.26</v>
      </c>
      <c r="N748" s="72">
        <f t="shared" si="107"/>
        <v>7.26</v>
      </c>
      <c r="O748" s="72">
        <v>1</v>
      </c>
      <c r="P748" s="72">
        <f t="shared" si="99"/>
        <v>7.26</v>
      </c>
      <c r="Q748" s="72">
        <f t="shared" si="100"/>
        <v>7.26</v>
      </c>
      <c r="R748" s="72">
        <f t="shared" si="101"/>
        <v>0</v>
      </c>
      <c r="S748" s="72">
        <f t="shared" si="102"/>
        <v>7.26</v>
      </c>
      <c r="T748" s="72">
        <f t="shared" si="103"/>
        <v>0</v>
      </c>
      <c r="U748" s="72">
        <f t="shared" si="104"/>
        <v>0</v>
      </c>
      <c r="V748" s="72">
        <f t="shared" si="105"/>
        <v>7.26</v>
      </c>
      <c r="W748" s="72">
        <f t="shared" si="106"/>
        <v>0</v>
      </c>
      <c r="X748" s="14" t="s">
        <v>1191</v>
      </c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24"/>
      <c r="AJ748" s="24"/>
      <c r="AK748" s="24"/>
    </row>
    <row r="749" s="2" customFormat="1" ht="14.25" spans="1:37">
      <c r="A749" s="24">
        <v>746</v>
      </c>
      <c r="B749" s="14"/>
      <c r="C749" s="749" t="s">
        <v>1767</v>
      </c>
      <c r="D749" s="749" t="s">
        <v>1768</v>
      </c>
      <c r="E749" s="14"/>
      <c r="F749" s="192"/>
      <c r="G749" s="24"/>
      <c r="H749" s="14"/>
      <c r="I749" s="13">
        <v>1.01</v>
      </c>
      <c r="J749" s="14"/>
      <c r="K749" s="14"/>
      <c r="L749" s="547">
        <v>29</v>
      </c>
      <c r="M749" s="72">
        <v>7.9648</v>
      </c>
      <c r="N749" s="72">
        <f t="shared" si="107"/>
        <v>230.9792</v>
      </c>
      <c r="O749" s="72">
        <v>29</v>
      </c>
      <c r="P749" s="72">
        <f t="shared" si="99"/>
        <v>7.9648</v>
      </c>
      <c r="Q749" s="72">
        <f t="shared" si="100"/>
        <v>230.9792</v>
      </c>
      <c r="R749" s="72">
        <f t="shared" si="101"/>
        <v>0</v>
      </c>
      <c r="S749" s="72">
        <f t="shared" si="102"/>
        <v>7.9648</v>
      </c>
      <c r="T749" s="72">
        <f t="shared" si="103"/>
        <v>0</v>
      </c>
      <c r="U749" s="72">
        <f t="shared" si="104"/>
        <v>0</v>
      </c>
      <c r="V749" s="72">
        <f t="shared" si="105"/>
        <v>7.9648</v>
      </c>
      <c r="W749" s="72">
        <f t="shared" si="106"/>
        <v>0</v>
      </c>
      <c r="X749" s="14" t="s">
        <v>1191</v>
      </c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24"/>
      <c r="AJ749" s="24"/>
      <c r="AK749" s="24"/>
    </row>
    <row r="750" s="2" customFormat="1" ht="14.25" spans="1:37">
      <c r="A750" s="24">
        <v>747</v>
      </c>
      <c r="B750" s="14"/>
      <c r="C750" s="749" t="s">
        <v>1769</v>
      </c>
      <c r="D750" s="749" t="s">
        <v>1770</v>
      </c>
      <c r="E750" s="14"/>
      <c r="F750" s="192"/>
      <c r="G750" s="24"/>
      <c r="H750" s="14"/>
      <c r="I750" s="13">
        <v>1.01</v>
      </c>
      <c r="J750" s="14"/>
      <c r="K750" s="14"/>
      <c r="L750" s="547">
        <v>29</v>
      </c>
      <c r="M750" s="72">
        <v>9.7348</v>
      </c>
      <c r="N750" s="72">
        <f t="shared" si="107"/>
        <v>282.3092</v>
      </c>
      <c r="O750" s="72">
        <v>29</v>
      </c>
      <c r="P750" s="72">
        <f t="shared" si="99"/>
        <v>9.7348</v>
      </c>
      <c r="Q750" s="72">
        <f t="shared" si="100"/>
        <v>282.3092</v>
      </c>
      <c r="R750" s="72">
        <f t="shared" si="101"/>
        <v>0</v>
      </c>
      <c r="S750" s="72">
        <f t="shared" si="102"/>
        <v>9.7348</v>
      </c>
      <c r="T750" s="72">
        <f t="shared" si="103"/>
        <v>0</v>
      </c>
      <c r="U750" s="72">
        <f t="shared" si="104"/>
        <v>0</v>
      </c>
      <c r="V750" s="72">
        <f t="shared" si="105"/>
        <v>9.7348</v>
      </c>
      <c r="W750" s="72">
        <f t="shared" si="106"/>
        <v>0</v>
      </c>
      <c r="X750" s="14" t="s">
        <v>1191</v>
      </c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24"/>
      <c r="AJ750" s="24"/>
      <c r="AK750" s="24"/>
    </row>
    <row r="751" s="2" customFormat="1" ht="14.25" spans="1:37">
      <c r="A751" s="24">
        <v>748</v>
      </c>
      <c r="B751" s="14"/>
      <c r="C751" s="749" t="s">
        <v>1771</v>
      </c>
      <c r="D751" s="749" t="s">
        <v>1772</v>
      </c>
      <c r="E751" s="14"/>
      <c r="F751" s="192"/>
      <c r="G751" s="24"/>
      <c r="H751" s="14"/>
      <c r="I751" s="13">
        <v>1.01</v>
      </c>
      <c r="J751" s="14"/>
      <c r="K751" s="14"/>
      <c r="L751" s="547">
        <v>6</v>
      </c>
      <c r="M751" s="72">
        <v>22.175</v>
      </c>
      <c r="N751" s="72">
        <f t="shared" si="107"/>
        <v>133.05</v>
      </c>
      <c r="O751" s="72">
        <v>6</v>
      </c>
      <c r="P751" s="72">
        <f t="shared" si="99"/>
        <v>22.175</v>
      </c>
      <c r="Q751" s="72">
        <f t="shared" si="100"/>
        <v>133.05</v>
      </c>
      <c r="R751" s="72">
        <f t="shared" si="101"/>
        <v>0</v>
      </c>
      <c r="S751" s="72">
        <f t="shared" si="102"/>
        <v>22.175</v>
      </c>
      <c r="T751" s="72">
        <f t="shared" si="103"/>
        <v>0</v>
      </c>
      <c r="U751" s="72">
        <f t="shared" si="104"/>
        <v>0</v>
      </c>
      <c r="V751" s="72">
        <f t="shared" si="105"/>
        <v>22.175</v>
      </c>
      <c r="W751" s="72">
        <f t="shared" si="106"/>
        <v>0</v>
      </c>
      <c r="X751" s="14" t="s">
        <v>1191</v>
      </c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24"/>
      <c r="AJ751" s="24"/>
      <c r="AK751" s="24"/>
    </row>
    <row r="752" s="2" customFormat="1" ht="14.25" spans="1:37">
      <c r="A752" s="24">
        <v>749</v>
      </c>
      <c r="B752" s="14"/>
      <c r="C752" s="749" t="s">
        <v>1773</v>
      </c>
      <c r="D752" s="749" t="s">
        <v>1774</v>
      </c>
      <c r="E752" s="14"/>
      <c r="F752" s="192"/>
      <c r="G752" s="24"/>
      <c r="H752" s="14"/>
      <c r="I752" s="13">
        <v>1.01</v>
      </c>
      <c r="J752" s="14"/>
      <c r="K752" s="14"/>
      <c r="L752" s="547">
        <v>6</v>
      </c>
      <c r="M752" s="72">
        <v>25.5967</v>
      </c>
      <c r="N752" s="72">
        <f t="shared" si="107"/>
        <v>153.5802</v>
      </c>
      <c r="O752" s="72">
        <v>6</v>
      </c>
      <c r="P752" s="72">
        <f t="shared" si="99"/>
        <v>25.5967</v>
      </c>
      <c r="Q752" s="72">
        <f t="shared" si="100"/>
        <v>153.5802</v>
      </c>
      <c r="R752" s="72">
        <f t="shared" si="101"/>
        <v>0</v>
      </c>
      <c r="S752" s="72">
        <f t="shared" si="102"/>
        <v>25.5967</v>
      </c>
      <c r="T752" s="72">
        <f t="shared" si="103"/>
        <v>0</v>
      </c>
      <c r="U752" s="72">
        <f t="shared" si="104"/>
        <v>0</v>
      </c>
      <c r="V752" s="72">
        <f t="shared" si="105"/>
        <v>25.5967</v>
      </c>
      <c r="W752" s="72">
        <f t="shared" si="106"/>
        <v>0</v>
      </c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24"/>
      <c r="AJ752" s="24"/>
      <c r="AK752" s="24"/>
    </row>
    <row r="753" s="2" customFormat="1" ht="14.25" spans="1:37">
      <c r="A753" s="24">
        <v>750</v>
      </c>
      <c r="B753" s="14"/>
      <c r="C753" s="749" t="s">
        <v>1775</v>
      </c>
      <c r="D753" s="749" t="s">
        <v>1776</v>
      </c>
      <c r="E753" s="14"/>
      <c r="F753" s="192"/>
      <c r="G753" s="24"/>
      <c r="H753" s="14"/>
      <c r="I753" s="13">
        <v>1.01</v>
      </c>
      <c r="J753" s="14"/>
      <c r="K753" s="14"/>
      <c r="L753" s="547">
        <v>7</v>
      </c>
      <c r="M753" s="72">
        <v>19</v>
      </c>
      <c r="N753" s="72">
        <f t="shared" si="107"/>
        <v>133</v>
      </c>
      <c r="O753" s="72">
        <v>7</v>
      </c>
      <c r="P753" s="72">
        <f t="shared" si="99"/>
        <v>19</v>
      </c>
      <c r="Q753" s="72">
        <f t="shared" si="100"/>
        <v>133</v>
      </c>
      <c r="R753" s="72">
        <f t="shared" si="101"/>
        <v>0</v>
      </c>
      <c r="S753" s="72">
        <f t="shared" si="102"/>
        <v>19</v>
      </c>
      <c r="T753" s="72">
        <f t="shared" si="103"/>
        <v>0</v>
      </c>
      <c r="U753" s="72">
        <f t="shared" si="104"/>
        <v>0</v>
      </c>
      <c r="V753" s="72">
        <f t="shared" si="105"/>
        <v>19</v>
      </c>
      <c r="W753" s="72">
        <f t="shared" si="106"/>
        <v>0</v>
      </c>
      <c r="X753" s="14" t="s">
        <v>1191</v>
      </c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24"/>
      <c r="AJ753" s="24"/>
      <c r="AK753" s="24"/>
    </row>
    <row r="754" s="2" customFormat="1" ht="14.25" spans="1:37">
      <c r="A754" s="24">
        <v>751</v>
      </c>
      <c r="B754" s="14"/>
      <c r="C754" s="749" t="s">
        <v>1777</v>
      </c>
      <c r="D754" s="749" t="s">
        <v>1778</v>
      </c>
      <c r="E754" s="14"/>
      <c r="F754" s="192"/>
      <c r="G754" s="24"/>
      <c r="H754" s="14"/>
      <c r="I754" s="13">
        <v>1.01</v>
      </c>
      <c r="J754" s="14"/>
      <c r="K754" s="14"/>
      <c r="L754" s="547">
        <v>4</v>
      </c>
      <c r="M754" s="72">
        <v>12</v>
      </c>
      <c r="N754" s="72">
        <f t="shared" si="107"/>
        <v>48</v>
      </c>
      <c r="O754" s="72">
        <v>4</v>
      </c>
      <c r="P754" s="72">
        <f t="shared" si="99"/>
        <v>12</v>
      </c>
      <c r="Q754" s="72">
        <f t="shared" si="100"/>
        <v>48</v>
      </c>
      <c r="R754" s="72">
        <f t="shared" si="101"/>
        <v>0</v>
      </c>
      <c r="S754" s="72">
        <f t="shared" si="102"/>
        <v>12</v>
      </c>
      <c r="T754" s="72">
        <f t="shared" si="103"/>
        <v>0</v>
      </c>
      <c r="U754" s="72">
        <f t="shared" si="104"/>
        <v>0</v>
      </c>
      <c r="V754" s="72">
        <f t="shared" si="105"/>
        <v>12</v>
      </c>
      <c r="W754" s="72">
        <f t="shared" si="106"/>
        <v>0</v>
      </c>
      <c r="X754" s="14" t="s">
        <v>1191</v>
      </c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24"/>
      <c r="AJ754" s="24"/>
      <c r="AK754" s="24"/>
    </row>
    <row r="755" s="2" customFormat="1" ht="14.25" spans="1:37">
      <c r="A755" s="24">
        <v>752</v>
      </c>
      <c r="B755" s="14"/>
      <c r="C755" s="749" t="s">
        <v>1779</v>
      </c>
      <c r="D755" s="749" t="s">
        <v>1780</v>
      </c>
      <c r="E755" s="14"/>
      <c r="F755" s="192"/>
      <c r="G755" s="24"/>
      <c r="H755" s="14"/>
      <c r="I755" s="13">
        <v>1.01</v>
      </c>
      <c r="J755" s="14"/>
      <c r="K755" s="14"/>
      <c r="L755" s="547">
        <v>6</v>
      </c>
      <c r="M755" s="72">
        <v>25</v>
      </c>
      <c r="N755" s="72">
        <f t="shared" si="107"/>
        <v>150</v>
      </c>
      <c r="O755" s="72">
        <v>6</v>
      </c>
      <c r="P755" s="72">
        <f t="shared" si="99"/>
        <v>25</v>
      </c>
      <c r="Q755" s="72">
        <f t="shared" si="100"/>
        <v>150</v>
      </c>
      <c r="R755" s="72">
        <f t="shared" si="101"/>
        <v>0</v>
      </c>
      <c r="S755" s="72">
        <f t="shared" si="102"/>
        <v>25</v>
      </c>
      <c r="T755" s="72">
        <f t="shared" si="103"/>
        <v>0</v>
      </c>
      <c r="U755" s="72">
        <f t="shared" si="104"/>
        <v>0</v>
      </c>
      <c r="V755" s="72">
        <f t="shared" si="105"/>
        <v>25</v>
      </c>
      <c r="W755" s="72">
        <f t="shared" si="106"/>
        <v>0</v>
      </c>
      <c r="X755" s="14" t="s">
        <v>1191</v>
      </c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24"/>
      <c r="AJ755" s="24"/>
      <c r="AK755" s="24"/>
    </row>
    <row r="756" s="2" customFormat="1" ht="14.25" spans="1:37">
      <c r="A756" s="24">
        <v>753</v>
      </c>
      <c r="B756" s="14"/>
      <c r="C756" s="749" t="s">
        <v>1781</v>
      </c>
      <c r="D756" s="749" t="s">
        <v>1782</v>
      </c>
      <c r="E756" s="14"/>
      <c r="F756" s="192"/>
      <c r="G756" s="24"/>
      <c r="H756" s="14"/>
      <c r="I756" s="13">
        <v>1.01</v>
      </c>
      <c r="J756" s="14"/>
      <c r="K756" s="14"/>
      <c r="L756" s="547">
        <v>10</v>
      </c>
      <c r="M756" s="72">
        <v>18</v>
      </c>
      <c r="N756" s="72">
        <f t="shared" si="107"/>
        <v>180</v>
      </c>
      <c r="O756" s="72">
        <v>10</v>
      </c>
      <c r="P756" s="72">
        <f t="shared" si="99"/>
        <v>18</v>
      </c>
      <c r="Q756" s="72">
        <f t="shared" si="100"/>
        <v>180</v>
      </c>
      <c r="R756" s="72">
        <f t="shared" si="101"/>
        <v>0</v>
      </c>
      <c r="S756" s="72">
        <f t="shared" si="102"/>
        <v>18</v>
      </c>
      <c r="T756" s="72">
        <f t="shared" si="103"/>
        <v>0</v>
      </c>
      <c r="U756" s="72">
        <f t="shared" si="104"/>
        <v>0</v>
      </c>
      <c r="V756" s="72">
        <f t="shared" si="105"/>
        <v>18</v>
      </c>
      <c r="W756" s="72">
        <f t="shared" si="106"/>
        <v>0</v>
      </c>
      <c r="X756" s="14" t="s">
        <v>1191</v>
      </c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24"/>
      <c r="AJ756" s="24"/>
      <c r="AK756" s="24"/>
    </row>
    <row r="757" s="2" customFormat="1" ht="14.25" spans="1:37">
      <c r="A757" s="24">
        <v>754</v>
      </c>
      <c r="B757" s="14"/>
      <c r="C757" s="749" t="s">
        <v>1783</v>
      </c>
      <c r="D757" s="749" t="s">
        <v>1784</v>
      </c>
      <c r="E757" s="14"/>
      <c r="F757" s="192"/>
      <c r="G757" s="24"/>
      <c r="H757" s="14"/>
      <c r="I757" s="13">
        <v>1.01</v>
      </c>
      <c r="J757" s="14"/>
      <c r="K757" s="14"/>
      <c r="L757" s="547">
        <v>4</v>
      </c>
      <c r="M757" s="72">
        <v>5.5675</v>
      </c>
      <c r="N757" s="72">
        <f t="shared" si="107"/>
        <v>22.27</v>
      </c>
      <c r="O757" s="72">
        <v>4</v>
      </c>
      <c r="P757" s="72">
        <f t="shared" si="99"/>
        <v>5.5675</v>
      </c>
      <c r="Q757" s="72">
        <f t="shared" si="100"/>
        <v>22.27</v>
      </c>
      <c r="R757" s="72">
        <f t="shared" si="101"/>
        <v>0</v>
      </c>
      <c r="S757" s="72">
        <f t="shared" si="102"/>
        <v>5.5675</v>
      </c>
      <c r="T757" s="72">
        <f t="shared" si="103"/>
        <v>0</v>
      </c>
      <c r="U757" s="72">
        <f t="shared" si="104"/>
        <v>0</v>
      </c>
      <c r="V757" s="72">
        <f t="shared" si="105"/>
        <v>5.5675</v>
      </c>
      <c r="W757" s="72">
        <f t="shared" si="106"/>
        <v>0</v>
      </c>
      <c r="X757" s="14" t="s">
        <v>1191</v>
      </c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24"/>
      <c r="AJ757" s="24"/>
      <c r="AK757" s="24"/>
    </row>
    <row r="758" s="2" customFormat="1" ht="14.25" spans="1:37">
      <c r="A758" s="24">
        <v>755</v>
      </c>
      <c r="B758" s="14"/>
      <c r="C758" s="749" t="s">
        <v>1785</v>
      </c>
      <c r="D758" s="749" t="s">
        <v>1786</v>
      </c>
      <c r="E758" s="14"/>
      <c r="F758" s="192"/>
      <c r="G758" s="24"/>
      <c r="H758" s="14"/>
      <c r="I758" s="13">
        <v>1.01</v>
      </c>
      <c r="J758" s="14"/>
      <c r="K758" s="14"/>
      <c r="L758" s="547">
        <v>240</v>
      </c>
      <c r="M758" s="72">
        <v>0.1325</v>
      </c>
      <c r="N758" s="72">
        <f t="shared" si="107"/>
        <v>31.8</v>
      </c>
      <c r="O758" s="72">
        <v>240</v>
      </c>
      <c r="P758" s="72">
        <f t="shared" si="99"/>
        <v>0.1325</v>
      </c>
      <c r="Q758" s="72">
        <f t="shared" si="100"/>
        <v>31.8</v>
      </c>
      <c r="R758" s="72">
        <f t="shared" si="101"/>
        <v>0</v>
      </c>
      <c r="S758" s="72">
        <f t="shared" si="102"/>
        <v>0.1325</v>
      </c>
      <c r="T758" s="72">
        <f t="shared" si="103"/>
        <v>0</v>
      </c>
      <c r="U758" s="72">
        <f t="shared" si="104"/>
        <v>0</v>
      </c>
      <c r="V758" s="72">
        <f t="shared" si="105"/>
        <v>0.1325</v>
      </c>
      <c r="W758" s="72">
        <f t="shared" si="106"/>
        <v>0</v>
      </c>
      <c r="X758" s="14" t="s">
        <v>1191</v>
      </c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24"/>
      <c r="AJ758" s="24"/>
      <c r="AK758" s="24"/>
    </row>
    <row r="759" s="2" customFormat="1" ht="14.25" spans="1:37">
      <c r="A759" s="24">
        <v>756</v>
      </c>
      <c r="B759" s="14"/>
      <c r="C759" s="749" t="s">
        <v>1787</v>
      </c>
      <c r="D759" s="749" t="s">
        <v>1788</v>
      </c>
      <c r="E759" s="14"/>
      <c r="F759" s="192"/>
      <c r="G759" s="24"/>
      <c r="H759" s="14"/>
      <c r="I759" s="13">
        <v>1.01</v>
      </c>
      <c r="J759" s="14"/>
      <c r="K759" s="14"/>
      <c r="L759" s="547">
        <v>1</v>
      </c>
      <c r="M759" s="72">
        <v>5</v>
      </c>
      <c r="N759" s="72">
        <f t="shared" si="107"/>
        <v>5</v>
      </c>
      <c r="O759" s="72">
        <v>1</v>
      </c>
      <c r="P759" s="72">
        <f t="shared" si="99"/>
        <v>5</v>
      </c>
      <c r="Q759" s="72">
        <f t="shared" si="100"/>
        <v>5</v>
      </c>
      <c r="R759" s="72">
        <f t="shared" si="101"/>
        <v>0</v>
      </c>
      <c r="S759" s="72">
        <f t="shared" si="102"/>
        <v>5</v>
      </c>
      <c r="T759" s="72">
        <f t="shared" si="103"/>
        <v>0</v>
      </c>
      <c r="U759" s="72">
        <f t="shared" si="104"/>
        <v>0</v>
      </c>
      <c r="V759" s="72">
        <f t="shared" si="105"/>
        <v>5</v>
      </c>
      <c r="W759" s="72">
        <f t="shared" si="106"/>
        <v>0</v>
      </c>
      <c r="X759" s="14" t="s">
        <v>1191</v>
      </c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24"/>
      <c r="AJ759" s="24"/>
      <c r="AK759" s="24"/>
    </row>
    <row r="760" s="2" customFormat="1" ht="14.25" spans="1:37">
      <c r="A760" s="24">
        <v>757</v>
      </c>
      <c r="B760" s="14"/>
      <c r="C760" s="749" t="s">
        <v>1789</v>
      </c>
      <c r="D760" s="749" t="s">
        <v>1790</v>
      </c>
      <c r="E760" s="14"/>
      <c r="F760" s="192"/>
      <c r="G760" s="24"/>
      <c r="H760" s="14"/>
      <c r="I760" s="13">
        <v>1.01</v>
      </c>
      <c r="J760" s="14"/>
      <c r="K760" s="14"/>
      <c r="L760" s="547">
        <v>2</v>
      </c>
      <c r="M760" s="72">
        <v>4</v>
      </c>
      <c r="N760" s="72">
        <f t="shared" si="107"/>
        <v>8</v>
      </c>
      <c r="O760" s="72">
        <v>2</v>
      </c>
      <c r="P760" s="72">
        <f t="shared" si="99"/>
        <v>4</v>
      </c>
      <c r="Q760" s="72">
        <f t="shared" si="100"/>
        <v>8</v>
      </c>
      <c r="R760" s="72">
        <f t="shared" si="101"/>
        <v>0</v>
      </c>
      <c r="S760" s="72">
        <f t="shared" si="102"/>
        <v>4</v>
      </c>
      <c r="T760" s="72">
        <f t="shared" si="103"/>
        <v>0</v>
      </c>
      <c r="U760" s="72">
        <f t="shared" si="104"/>
        <v>0</v>
      </c>
      <c r="V760" s="72">
        <f t="shared" si="105"/>
        <v>4</v>
      </c>
      <c r="W760" s="72">
        <f t="shared" si="106"/>
        <v>0</v>
      </c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24"/>
      <c r="AJ760" s="24"/>
      <c r="AK760" s="24"/>
    </row>
    <row r="761" s="2" customFormat="1" ht="14.25" spans="1:37">
      <c r="A761" s="24">
        <v>758</v>
      </c>
      <c r="B761" s="14"/>
      <c r="C761" s="749" t="s">
        <v>1791</v>
      </c>
      <c r="D761" s="749" t="s">
        <v>1792</v>
      </c>
      <c r="E761" s="14"/>
      <c r="F761" s="192"/>
      <c r="G761" s="24"/>
      <c r="H761" s="14"/>
      <c r="I761" s="13">
        <v>1.01</v>
      </c>
      <c r="J761" s="14"/>
      <c r="K761" s="14"/>
      <c r="L761" s="547">
        <v>1</v>
      </c>
      <c r="M761" s="72">
        <v>5</v>
      </c>
      <c r="N761" s="72">
        <f t="shared" si="107"/>
        <v>5</v>
      </c>
      <c r="O761" s="72">
        <v>1</v>
      </c>
      <c r="P761" s="72">
        <f t="shared" si="99"/>
        <v>5</v>
      </c>
      <c r="Q761" s="72">
        <f t="shared" si="100"/>
        <v>5</v>
      </c>
      <c r="R761" s="72">
        <f t="shared" si="101"/>
        <v>0</v>
      </c>
      <c r="S761" s="72">
        <f t="shared" si="102"/>
        <v>5</v>
      </c>
      <c r="T761" s="72">
        <f t="shared" si="103"/>
        <v>0</v>
      </c>
      <c r="U761" s="72">
        <f t="shared" si="104"/>
        <v>0</v>
      </c>
      <c r="V761" s="72">
        <f t="shared" si="105"/>
        <v>5</v>
      </c>
      <c r="W761" s="72">
        <f t="shared" si="106"/>
        <v>0</v>
      </c>
      <c r="X761" s="14" t="s">
        <v>1191</v>
      </c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24"/>
      <c r="AJ761" s="24"/>
      <c r="AK761" s="24"/>
    </row>
    <row r="762" s="2" customFormat="1" ht="14.25" spans="1:37">
      <c r="A762" s="24">
        <v>759</v>
      </c>
      <c r="B762" s="14"/>
      <c r="C762" s="749" t="s">
        <v>1793</v>
      </c>
      <c r="D762" s="749" t="s">
        <v>1794</v>
      </c>
      <c r="E762" s="14"/>
      <c r="F762" s="192"/>
      <c r="G762" s="24"/>
      <c r="H762" s="14"/>
      <c r="I762" s="13">
        <v>1.01</v>
      </c>
      <c r="J762" s="14"/>
      <c r="K762" s="14"/>
      <c r="L762" s="547">
        <v>106</v>
      </c>
      <c r="M762" s="72">
        <v>0.5209</v>
      </c>
      <c r="N762" s="72">
        <f t="shared" si="107"/>
        <v>55.2154</v>
      </c>
      <c r="O762" s="72">
        <v>106</v>
      </c>
      <c r="P762" s="72">
        <f t="shared" si="99"/>
        <v>0.5209</v>
      </c>
      <c r="Q762" s="72">
        <f t="shared" si="100"/>
        <v>55.2154</v>
      </c>
      <c r="R762" s="72">
        <f t="shared" si="101"/>
        <v>0</v>
      </c>
      <c r="S762" s="72">
        <f t="shared" si="102"/>
        <v>0.5209</v>
      </c>
      <c r="T762" s="72">
        <f t="shared" si="103"/>
        <v>0</v>
      </c>
      <c r="U762" s="72">
        <f t="shared" si="104"/>
        <v>0</v>
      </c>
      <c r="V762" s="72">
        <f t="shared" si="105"/>
        <v>0.5209</v>
      </c>
      <c r="W762" s="72">
        <f t="shared" si="106"/>
        <v>0</v>
      </c>
      <c r="X762" s="14" t="s">
        <v>1191</v>
      </c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24"/>
      <c r="AJ762" s="24"/>
      <c r="AK762" s="24"/>
    </row>
    <row r="763" s="2" customFormat="1" ht="14.25" spans="1:37">
      <c r="A763" s="24">
        <v>760</v>
      </c>
      <c r="B763" s="14"/>
      <c r="C763" s="749" t="s">
        <v>1795</v>
      </c>
      <c r="D763" s="749" t="s">
        <v>1796</v>
      </c>
      <c r="E763" s="14"/>
      <c r="F763" s="192"/>
      <c r="G763" s="24"/>
      <c r="H763" s="14"/>
      <c r="I763" s="13">
        <v>1.01</v>
      </c>
      <c r="J763" s="14"/>
      <c r="K763" s="14"/>
      <c r="L763" s="547">
        <v>35</v>
      </c>
      <c r="M763" s="72">
        <v>213.8243</v>
      </c>
      <c r="N763" s="72">
        <f t="shared" si="107"/>
        <v>7483.8505</v>
      </c>
      <c r="O763" s="72">
        <v>35</v>
      </c>
      <c r="P763" s="72">
        <f t="shared" si="99"/>
        <v>213.8243</v>
      </c>
      <c r="Q763" s="72">
        <f t="shared" si="100"/>
        <v>7483.8505</v>
      </c>
      <c r="R763" s="72">
        <f t="shared" si="101"/>
        <v>0</v>
      </c>
      <c r="S763" s="72">
        <f t="shared" si="102"/>
        <v>213.8243</v>
      </c>
      <c r="T763" s="72">
        <f t="shared" si="103"/>
        <v>0</v>
      </c>
      <c r="U763" s="72">
        <f t="shared" si="104"/>
        <v>0</v>
      </c>
      <c r="V763" s="72">
        <f t="shared" si="105"/>
        <v>213.8243</v>
      </c>
      <c r="W763" s="72">
        <f t="shared" si="106"/>
        <v>0</v>
      </c>
      <c r="X763" s="14" t="s">
        <v>1191</v>
      </c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24"/>
      <c r="AJ763" s="24"/>
      <c r="AK763" s="24"/>
    </row>
    <row r="764" s="2" customFormat="1" ht="14.25" spans="1:37">
      <c r="A764" s="24">
        <v>761</v>
      </c>
      <c r="B764" s="14"/>
      <c r="C764" s="749" t="s">
        <v>1797</v>
      </c>
      <c r="D764" s="749" t="s">
        <v>1798</v>
      </c>
      <c r="E764" s="14"/>
      <c r="F764" s="192"/>
      <c r="G764" s="24"/>
      <c r="H764" s="14"/>
      <c r="I764" s="13">
        <v>1.01</v>
      </c>
      <c r="J764" s="14"/>
      <c r="K764" s="14"/>
      <c r="L764" s="547">
        <v>2</v>
      </c>
      <c r="M764" s="72">
        <v>0.575</v>
      </c>
      <c r="N764" s="72">
        <f t="shared" si="107"/>
        <v>1.15</v>
      </c>
      <c r="O764" s="72">
        <v>2</v>
      </c>
      <c r="P764" s="72">
        <f t="shared" si="99"/>
        <v>0.575</v>
      </c>
      <c r="Q764" s="72">
        <f t="shared" si="100"/>
        <v>1.15</v>
      </c>
      <c r="R764" s="72">
        <f t="shared" si="101"/>
        <v>0</v>
      </c>
      <c r="S764" s="72">
        <f t="shared" si="102"/>
        <v>0.575</v>
      </c>
      <c r="T764" s="72">
        <f t="shared" si="103"/>
        <v>0</v>
      </c>
      <c r="U764" s="72">
        <f t="shared" si="104"/>
        <v>0</v>
      </c>
      <c r="V764" s="72">
        <f t="shared" si="105"/>
        <v>0.575</v>
      </c>
      <c r="W764" s="72">
        <f t="shared" si="106"/>
        <v>0</v>
      </c>
      <c r="X764" s="14" t="s">
        <v>1191</v>
      </c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24"/>
      <c r="AJ764" s="24"/>
      <c r="AK764" s="24"/>
    </row>
    <row r="765" s="2" customFormat="1" ht="14.25" spans="1:37">
      <c r="A765" s="24">
        <v>762</v>
      </c>
      <c r="B765" s="14"/>
      <c r="C765" s="749" t="s">
        <v>1799</v>
      </c>
      <c r="D765" s="749" t="s">
        <v>1800</v>
      </c>
      <c r="E765" s="14"/>
      <c r="F765" s="192"/>
      <c r="G765" s="24"/>
      <c r="H765" s="14"/>
      <c r="I765" s="13">
        <v>1.01</v>
      </c>
      <c r="J765" s="14"/>
      <c r="K765" s="14"/>
      <c r="L765" s="547">
        <v>23</v>
      </c>
      <c r="M765" s="72">
        <v>2.66</v>
      </c>
      <c r="N765" s="72">
        <f t="shared" si="107"/>
        <v>61.18</v>
      </c>
      <c r="O765" s="72">
        <v>23</v>
      </c>
      <c r="P765" s="72">
        <f t="shared" si="99"/>
        <v>2.66</v>
      </c>
      <c r="Q765" s="72">
        <f t="shared" si="100"/>
        <v>61.18</v>
      </c>
      <c r="R765" s="72">
        <f t="shared" si="101"/>
        <v>0</v>
      </c>
      <c r="S765" s="72">
        <f t="shared" si="102"/>
        <v>2.66</v>
      </c>
      <c r="T765" s="72">
        <f t="shared" si="103"/>
        <v>0</v>
      </c>
      <c r="U765" s="72">
        <f t="shared" si="104"/>
        <v>0</v>
      </c>
      <c r="V765" s="72">
        <f t="shared" si="105"/>
        <v>2.66</v>
      </c>
      <c r="W765" s="72">
        <f t="shared" si="106"/>
        <v>0</v>
      </c>
      <c r="X765" s="14" t="s">
        <v>1191</v>
      </c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24"/>
      <c r="AJ765" s="24"/>
      <c r="AK765" s="24"/>
    </row>
    <row r="766" s="2" customFormat="1" ht="14.25" spans="1:37">
      <c r="A766" s="24">
        <v>763</v>
      </c>
      <c r="B766" s="14"/>
      <c r="C766" s="749" t="s">
        <v>1801</v>
      </c>
      <c r="D766" s="749" t="s">
        <v>1802</v>
      </c>
      <c r="E766" s="14"/>
      <c r="F766" s="192"/>
      <c r="G766" s="24"/>
      <c r="H766" s="14"/>
      <c r="I766" s="13">
        <v>1.01</v>
      </c>
      <c r="J766" s="14"/>
      <c r="K766" s="14"/>
      <c r="L766" s="547">
        <v>4</v>
      </c>
      <c r="M766" s="72">
        <v>15</v>
      </c>
      <c r="N766" s="72">
        <f t="shared" si="107"/>
        <v>60</v>
      </c>
      <c r="O766" s="72">
        <v>4</v>
      </c>
      <c r="P766" s="72">
        <f t="shared" si="99"/>
        <v>15</v>
      </c>
      <c r="Q766" s="72">
        <f t="shared" si="100"/>
        <v>60</v>
      </c>
      <c r="R766" s="72">
        <f t="shared" si="101"/>
        <v>0</v>
      </c>
      <c r="S766" s="72">
        <f t="shared" si="102"/>
        <v>15</v>
      </c>
      <c r="T766" s="72">
        <f t="shared" si="103"/>
        <v>0</v>
      </c>
      <c r="U766" s="72">
        <f t="shared" si="104"/>
        <v>0</v>
      </c>
      <c r="V766" s="72">
        <f t="shared" si="105"/>
        <v>15</v>
      </c>
      <c r="W766" s="72">
        <f t="shared" si="106"/>
        <v>0</v>
      </c>
      <c r="X766" s="14" t="s">
        <v>1191</v>
      </c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24"/>
      <c r="AJ766" s="24"/>
      <c r="AK766" s="24"/>
    </row>
    <row r="767" s="2" customFormat="1" ht="14.25" spans="1:37">
      <c r="A767" s="24">
        <v>764</v>
      </c>
      <c r="B767" s="14"/>
      <c r="C767" s="749" t="s">
        <v>1803</v>
      </c>
      <c r="D767" s="749" t="s">
        <v>1804</v>
      </c>
      <c r="E767" s="14"/>
      <c r="F767" s="192"/>
      <c r="G767" s="24"/>
      <c r="H767" s="14"/>
      <c r="I767" s="13">
        <v>1.01</v>
      </c>
      <c r="J767" s="14"/>
      <c r="K767" s="14"/>
      <c r="L767" s="547">
        <v>2</v>
      </c>
      <c r="M767" s="72">
        <v>72</v>
      </c>
      <c r="N767" s="72">
        <f t="shared" si="107"/>
        <v>144</v>
      </c>
      <c r="O767" s="72">
        <v>2</v>
      </c>
      <c r="P767" s="72">
        <f t="shared" si="99"/>
        <v>72</v>
      </c>
      <c r="Q767" s="72">
        <f t="shared" si="100"/>
        <v>144</v>
      </c>
      <c r="R767" s="72">
        <f t="shared" si="101"/>
        <v>0</v>
      </c>
      <c r="S767" s="72">
        <f t="shared" si="102"/>
        <v>72</v>
      </c>
      <c r="T767" s="72">
        <f t="shared" si="103"/>
        <v>0</v>
      </c>
      <c r="U767" s="72">
        <f t="shared" si="104"/>
        <v>0</v>
      </c>
      <c r="V767" s="72">
        <f t="shared" si="105"/>
        <v>72</v>
      </c>
      <c r="W767" s="72">
        <f t="shared" si="106"/>
        <v>0</v>
      </c>
      <c r="X767" s="14" t="s">
        <v>1191</v>
      </c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24"/>
      <c r="AJ767" s="24"/>
      <c r="AK767" s="24"/>
    </row>
    <row r="768" s="2" customFormat="1" ht="14.25" spans="1:37">
      <c r="A768" s="24">
        <v>765</v>
      </c>
      <c r="B768" s="14"/>
      <c r="C768" s="749" t="s">
        <v>1805</v>
      </c>
      <c r="D768" s="749" t="s">
        <v>1806</v>
      </c>
      <c r="E768" s="14"/>
      <c r="F768" s="192"/>
      <c r="G768" s="24"/>
      <c r="H768" s="14"/>
      <c r="I768" s="13">
        <v>1.01</v>
      </c>
      <c r="J768" s="14"/>
      <c r="K768" s="14"/>
      <c r="L768" s="547">
        <v>1</v>
      </c>
      <c r="M768" s="72">
        <v>45</v>
      </c>
      <c r="N768" s="72">
        <f t="shared" si="107"/>
        <v>45</v>
      </c>
      <c r="O768" s="72">
        <v>1</v>
      </c>
      <c r="P768" s="72">
        <f t="shared" si="99"/>
        <v>45</v>
      </c>
      <c r="Q768" s="72">
        <f t="shared" si="100"/>
        <v>45</v>
      </c>
      <c r="R768" s="72">
        <f t="shared" si="101"/>
        <v>0</v>
      </c>
      <c r="S768" s="72">
        <f t="shared" si="102"/>
        <v>45</v>
      </c>
      <c r="T768" s="72">
        <f t="shared" si="103"/>
        <v>0</v>
      </c>
      <c r="U768" s="72">
        <f t="shared" si="104"/>
        <v>0</v>
      </c>
      <c r="V768" s="72">
        <f t="shared" si="105"/>
        <v>45</v>
      </c>
      <c r="W768" s="72">
        <f t="shared" si="106"/>
        <v>0</v>
      </c>
      <c r="X768" s="14" t="s">
        <v>1191</v>
      </c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24"/>
      <c r="AJ768" s="24"/>
      <c r="AK768" s="24"/>
    </row>
    <row r="769" s="2" customFormat="1" ht="14.25" spans="1:37">
      <c r="A769" s="24">
        <v>766</v>
      </c>
      <c r="B769" s="14"/>
      <c r="C769" s="749" t="s">
        <v>1807</v>
      </c>
      <c r="D769" s="749" t="s">
        <v>1808</v>
      </c>
      <c r="E769" s="14"/>
      <c r="F769" s="192"/>
      <c r="G769" s="24"/>
      <c r="H769" s="14"/>
      <c r="I769" s="13">
        <v>1.01</v>
      </c>
      <c r="J769" s="14"/>
      <c r="K769" s="14"/>
      <c r="L769" s="547">
        <v>1</v>
      </c>
      <c r="M769" s="72">
        <v>19</v>
      </c>
      <c r="N769" s="72">
        <f t="shared" si="107"/>
        <v>19</v>
      </c>
      <c r="O769" s="72">
        <v>1</v>
      </c>
      <c r="P769" s="72">
        <f t="shared" si="99"/>
        <v>19</v>
      </c>
      <c r="Q769" s="72">
        <f t="shared" si="100"/>
        <v>19</v>
      </c>
      <c r="R769" s="72">
        <f t="shared" si="101"/>
        <v>0</v>
      </c>
      <c r="S769" s="72">
        <f t="shared" si="102"/>
        <v>19</v>
      </c>
      <c r="T769" s="72">
        <f t="shared" si="103"/>
        <v>0</v>
      </c>
      <c r="U769" s="72">
        <f t="shared" si="104"/>
        <v>0</v>
      </c>
      <c r="V769" s="72">
        <f t="shared" si="105"/>
        <v>19</v>
      </c>
      <c r="W769" s="72">
        <f t="shared" si="106"/>
        <v>0</v>
      </c>
      <c r="X769" s="14" t="s">
        <v>1191</v>
      </c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24"/>
      <c r="AJ769" s="24"/>
      <c r="AK769" s="24"/>
    </row>
    <row r="770" s="2" customFormat="1" ht="14.25" spans="1:37">
      <c r="A770" s="24">
        <v>767</v>
      </c>
      <c r="B770" s="14"/>
      <c r="C770" s="749" t="s">
        <v>1809</v>
      </c>
      <c r="D770" s="749" t="s">
        <v>1810</v>
      </c>
      <c r="E770" s="14"/>
      <c r="F770" s="192"/>
      <c r="G770" s="24"/>
      <c r="H770" s="14"/>
      <c r="I770" s="13">
        <v>1.01</v>
      </c>
      <c r="J770" s="14"/>
      <c r="K770" s="14"/>
      <c r="L770" s="547">
        <v>4</v>
      </c>
      <c r="M770" s="72">
        <v>8.5475</v>
      </c>
      <c r="N770" s="72">
        <f t="shared" si="107"/>
        <v>34.19</v>
      </c>
      <c r="O770" s="72">
        <v>4</v>
      </c>
      <c r="P770" s="72">
        <f t="shared" si="99"/>
        <v>8.5475</v>
      </c>
      <c r="Q770" s="72">
        <f t="shared" si="100"/>
        <v>34.19</v>
      </c>
      <c r="R770" s="72">
        <f t="shared" si="101"/>
        <v>0</v>
      </c>
      <c r="S770" s="72">
        <f t="shared" si="102"/>
        <v>8.5475</v>
      </c>
      <c r="T770" s="72">
        <f t="shared" si="103"/>
        <v>0</v>
      </c>
      <c r="U770" s="72">
        <f t="shared" si="104"/>
        <v>0</v>
      </c>
      <c r="V770" s="72">
        <f t="shared" si="105"/>
        <v>8.5475</v>
      </c>
      <c r="W770" s="72">
        <f t="shared" si="106"/>
        <v>0</v>
      </c>
      <c r="X770" s="14" t="s">
        <v>1191</v>
      </c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24"/>
      <c r="AJ770" s="24"/>
      <c r="AK770" s="24"/>
    </row>
    <row r="771" s="2" customFormat="1" ht="14.25" spans="1:37">
      <c r="A771" s="24">
        <v>768</v>
      </c>
      <c r="B771" s="14"/>
      <c r="C771" s="749" t="s">
        <v>1811</v>
      </c>
      <c r="D771" s="749" t="s">
        <v>1812</v>
      </c>
      <c r="E771" s="14"/>
      <c r="F771" s="192"/>
      <c r="G771" s="24"/>
      <c r="H771" s="14"/>
      <c r="I771" s="13">
        <v>1.01</v>
      </c>
      <c r="J771" s="14"/>
      <c r="K771" s="14"/>
      <c r="L771" s="547">
        <v>1</v>
      </c>
      <c r="M771" s="72">
        <v>238</v>
      </c>
      <c r="N771" s="72">
        <f t="shared" si="107"/>
        <v>238</v>
      </c>
      <c r="O771" s="72">
        <v>1</v>
      </c>
      <c r="P771" s="72">
        <f t="shared" si="99"/>
        <v>238</v>
      </c>
      <c r="Q771" s="72">
        <f t="shared" si="100"/>
        <v>238</v>
      </c>
      <c r="R771" s="72">
        <f t="shared" si="101"/>
        <v>0</v>
      </c>
      <c r="S771" s="72">
        <f t="shared" si="102"/>
        <v>238</v>
      </c>
      <c r="T771" s="72">
        <f t="shared" si="103"/>
        <v>0</v>
      </c>
      <c r="U771" s="72">
        <f t="shared" si="104"/>
        <v>0</v>
      </c>
      <c r="V771" s="72">
        <f t="shared" si="105"/>
        <v>238</v>
      </c>
      <c r="W771" s="72">
        <f t="shared" si="106"/>
        <v>0</v>
      </c>
      <c r="X771" s="14" t="s">
        <v>1191</v>
      </c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24"/>
      <c r="AJ771" s="24"/>
      <c r="AK771" s="24"/>
    </row>
    <row r="772" s="2" customFormat="1" ht="14.25" spans="1:37">
      <c r="A772" s="24">
        <v>769</v>
      </c>
      <c r="B772" s="14"/>
      <c r="C772" s="749" t="s">
        <v>1813</v>
      </c>
      <c r="D772" s="749" t="s">
        <v>1814</v>
      </c>
      <c r="E772" s="14"/>
      <c r="F772" s="192"/>
      <c r="G772" s="24"/>
      <c r="H772" s="14"/>
      <c r="I772" s="13">
        <v>1.01</v>
      </c>
      <c r="J772" s="14"/>
      <c r="K772" s="14"/>
      <c r="L772" s="547">
        <v>14</v>
      </c>
      <c r="M772" s="72">
        <v>4</v>
      </c>
      <c r="N772" s="72">
        <f t="shared" si="107"/>
        <v>56</v>
      </c>
      <c r="O772" s="72">
        <v>14</v>
      </c>
      <c r="P772" s="72">
        <f t="shared" ref="P772:P835" si="108">M772</f>
        <v>4</v>
      </c>
      <c r="Q772" s="72">
        <f t="shared" ref="Q772:Q835" si="109">P772*O772</f>
        <v>56</v>
      </c>
      <c r="R772" s="72">
        <f t="shared" ref="R772:R835" si="110">IF((O772-L772)&gt;0,O772-L772,0)</f>
        <v>0</v>
      </c>
      <c r="S772" s="72">
        <f t="shared" ref="S772:S835" si="111">M772</f>
        <v>4</v>
      </c>
      <c r="T772" s="72">
        <f t="shared" ref="T772:T835" si="112">IF((Q772-N772)&gt;0,Q772-N772,0)</f>
        <v>0</v>
      </c>
      <c r="U772" s="72">
        <f t="shared" ref="U772:U835" si="113">IF((O772-L772)&lt;0,O772-L772,0)</f>
        <v>0</v>
      </c>
      <c r="V772" s="72">
        <f t="shared" ref="V772:V835" si="114">M772</f>
        <v>4</v>
      </c>
      <c r="W772" s="72">
        <f t="shared" ref="W772:W835" si="115">IF((Q772-N772)&lt;0,Q772-N772,0)</f>
        <v>0</v>
      </c>
      <c r="X772" s="14" t="s">
        <v>1191</v>
      </c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24"/>
      <c r="AJ772" s="24"/>
      <c r="AK772" s="24"/>
    </row>
    <row r="773" s="2" customFormat="1" ht="14.25" spans="1:37">
      <c r="A773" s="24">
        <v>770</v>
      </c>
      <c r="B773" s="14"/>
      <c r="C773" s="749" t="s">
        <v>1815</v>
      </c>
      <c r="D773" s="749" t="s">
        <v>1816</v>
      </c>
      <c r="E773" s="14"/>
      <c r="F773" s="192"/>
      <c r="G773" s="24"/>
      <c r="H773" s="14"/>
      <c r="I773" s="13">
        <v>1.01</v>
      </c>
      <c r="J773" s="14"/>
      <c r="K773" s="14"/>
      <c r="L773" s="547">
        <v>1</v>
      </c>
      <c r="M773" s="72">
        <v>310</v>
      </c>
      <c r="N773" s="72">
        <f t="shared" ref="N773:N836" si="116">L773*M773</f>
        <v>310</v>
      </c>
      <c r="O773" s="72">
        <v>1</v>
      </c>
      <c r="P773" s="72">
        <f t="shared" si="108"/>
        <v>310</v>
      </c>
      <c r="Q773" s="72">
        <f t="shared" si="109"/>
        <v>310</v>
      </c>
      <c r="R773" s="72">
        <f t="shared" si="110"/>
        <v>0</v>
      </c>
      <c r="S773" s="72">
        <f t="shared" si="111"/>
        <v>310</v>
      </c>
      <c r="T773" s="72">
        <f t="shared" si="112"/>
        <v>0</v>
      </c>
      <c r="U773" s="72">
        <f t="shared" si="113"/>
        <v>0</v>
      </c>
      <c r="V773" s="72">
        <f t="shared" si="114"/>
        <v>310</v>
      </c>
      <c r="W773" s="72">
        <f t="shared" si="115"/>
        <v>0</v>
      </c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24"/>
      <c r="AJ773" s="24"/>
      <c r="AK773" s="24"/>
    </row>
    <row r="774" s="2" customFormat="1" ht="14.25" spans="1:37">
      <c r="A774" s="24">
        <v>771</v>
      </c>
      <c r="B774" s="14"/>
      <c r="C774" s="749" t="s">
        <v>1817</v>
      </c>
      <c r="D774" s="749" t="s">
        <v>1818</v>
      </c>
      <c r="E774" s="14"/>
      <c r="F774" s="192"/>
      <c r="G774" s="24"/>
      <c r="H774" s="14"/>
      <c r="I774" s="13">
        <v>1.01</v>
      </c>
      <c r="J774" s="14"/>
      <c r="K774" s="14"/>
      <c r="L774" s="547">
        <v>2</v>
      </c>
      <c r="M774" s="72">
        <v>4.5</v>
      </c>
      <c r="N774" s="72">
        <f t="shared" si="116"/>
        <v>9</v>
      </c>
      <c r="O774" s="72">
        <v>2</v>
      </c>
      <c r="P774" s="72">
        <f t="shared" si="108"/>
        <v>4.5</v>
      </c>
      <c r="Q774" s="72">
        <f t="shared" si="109"/>
        <v>9</v>
      </c>
      <c r="R774" s="72">
        <f t="shared" si="110"/>
        <v>0</v>
      </c>
      <c r="S774" s="72">
        <f t="shared" si="111"/>
        <v>4.5</v>
      </c>
      <c r="T774" s="72">
        <f t="shared" si="112"/>
        <v>0</v>
      </c>
      <c r="U774" s="72">
        <f t="shared" si="113"/>
        <v>0</v>
      </c>
      <c r="V774" s="72">
        <f t="shared" si="114"/>
        <v>4.5</v>
      </c>
      <c r="W774" s="72">
        <f t="shared" si="115"/>
        <v>0</v>
      </c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24"/>
      <c r="AJ774" s="24"/>
      <c r="AK774" s="24"/>
    </row>
    <row r="775" s="2" customFormat="1" ht="14.25" spans="1:37">
      <c r="A775" s="24">
        <v>772</v>
      </c>
      <c r="B775" s="14"/>
      <c r="C775" s="749" t="s">
        <v>1819</v>
      </c>
      <c r="D775" s="749" t="s">
        <v>1820</v>
      </c>
      <c r="E775" s="14"/>
      <c r="F775" s="192"/>
      <c r="G775" s="24"/>
      <c r="H775" s="14"/>
      <c r="I775" s="13">
        <v>1.01</v>
      </c>
      <c r="J775" s="14"/>
      <c r="K775" s="14"/>
      <c r="L775" s="547">
        <v>1</v>
      </c>
      <c r="M775" s="72">
        <v>156</v>
      </c>
      <c r="N775" s="72">
        <f t="shared" si="116"/>
        <v>156</v>
      </c>
      <c r="O775" s="72">
        <v>1</v>
      </c>
      <c r="P775" s="72">
        <f t="shared" si="108"/>
        <v>156</v>
      </c>
      <c r="Q775" s="72">
        <f t="shared" si="109"/>
        <v>156</v>
      </c>
      <c r="R775" s="72">
        <f t="shared" si="110"/>
        <v>0</v>
      </c>
      <c r="S775" s="72">
        <f t="shared" si="111"/>
        <v>156</v>
      </c>
      <c r="T775" s="72">
        <f t="shared" si="112"/>
        <v>0</v>
      </c>
      <c r="U775" s="72">
        <f t="shared" si="113"/>
        <v>0</v>
      </c>
      <c r="V775" s="72">
        <f t="shared" si="114"/>
        <v>156</v>
      </c>
      <c r="W775" s="72">
        <f t="shared" si="115"/>
        <v>0</v>
      </c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24"/>
      <c r="AJ775" s="24"/>
      <c r="AK775" s="24"/>
    </row>
    <row r="776" s="2" customFormat="1" ht="14.25" spans="1:37">
      <c r="A776" s="24">
        <v>773</v>
      </c>
      <c r="B776" s="14"/>
      <c r="C776" s="749" t="s">
        <v>1821</v>
      </c>
      <c r="D776" s="749" t="s">
        <v>1822</v>
      </c>
      <c r="E776" s="14"/>
      <c r="F776" s="192"/>
      <c r="G776" s="24"/>
      <c r="H776" s="14"/>
      <c r="I776" s="13">
        <v>1.01</v>
      </c>
      <c r="J776" s="14"/>
      <c r="K776" s="14"/>
      <c r="L776" s="547">
        <v>4</v>
      </c>
      <c r="M776" s="72">
        <v>33.75</v>
      </c>
      <c r="N776" s="72">
        <f t="shared" si="116"/>
        <v>135</v>
      </c>
      <c r="O776" s="72">
        <v>4</v>
      </c>
      <c r="P776" s="72">
        <f t="shared" si="108"/>
        <v>33.75</v>
      </c>
      <c r="Q776" s="72">
        <f t="shared" si="109"/>
        <v>135</v>
      </c>
      <c r="R776" s="72">
        <f t="shared" si="110"/>
        <v>0</v>
      </c>
      <c r="S776" s="72">
        <f t="shared" si="111"/>
        <v>33.75</v>
      </c>
      <c r="T776" s="72">
        <f t="shared" si="112"/>
        <v>0</v>
      </c>
      <c r="U776" s="72">
        <f t="shared" si="113"/>
        <v>0</v>
      </c>
      <c r="V776" s="72">
        <f t="shared" si="114"/>
        <v>33.75</v>
      </c>
      <c r="W776" s="72">
        <f t="shared" si="115"/>
        <v>0</v>
      </c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24"/>
      <c r="AJ776" s="24"/>
      <c r="AK776" s="24"/>
    </row>
    <row r="777" s="2" customFormat="1" ht="14.25" spans="1:37">
      <c r="A777" s="24">
        <v>774</v>
      </c>
      <c r="B777" s="14"/>
      <c r="C777" s="749" t="s">
        <v>1823</v>
      </c>
      <c r="D777" s="749" t="s">
        <v>1824</v>
      </c>
      <c r="E777" s="14"/>
      <c r="F777" s="192"/>
      <c r="G777" s="24"/>
      <c r="H777" s="14"/>
      <c r="I777" s="13">
        <v>1.01</v>
      </c>
      <c r="J777" s="14"/>
      <c r="K777" s="14"/>
      <c r="L777" s="547">
        <v>1</v>
      </c>
      <c r="M777" s="72">
        <v>580</v>
      </c>
      <c r="N777" s="72">
        <f t="shared" si="116"/>
        <v>580</v>
      </c>
      <c r="O777" s="72">
        <v>1</v>
      </c>
      <c r="P777" s="72">
        <f t="shared" si="108"/>
        <v>580</v>
      </c>
      <c r="Q777" s="72">
        <f t="shared" si="109"/>
        <v>580</v>
      </c>
      <c r="R777" s="72">
        <f t="shared" si="110"/>
        <v>0</v>
      </c>
      <c r="S777" s="72">
        <f t="shared" si="111"/>
        <v>580</v>
      </c>
      <c r="T777" s="72">
        <f t="shared" si="112"/>
        <v>0</v>
      </c>
      <c r="U777" s="72">
        <f t="shared" si="113"/>
        <v>0</v>
      </c>
      <c r="V777" s="72">
        <f t="shared" si="114"/>
        <v>580</v>
      </c>
      <c r="W777" s="72">
        <f t="shared" si="115"/>
        <v>0</v>
      </c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24"/>
      <c r="AJ777" s="24"/>
      <c r="AK777" s="24"/>
    </row>
    <row r="778" s="2" customFormat="1" ht="14.25" spans="1:37">
      <c r="A778" s="24">
        <v>775</v>
      </c>
      <c r="B778" s="14"/>
      <c r="C778" s="749" t="s">
        <v>1825</v>
      </c>
      <c r="D778" s="749" t="s">
        <v>1826</v>
      </c>
      <c r="E778" s="14"/>
      <c r="F778" s="192"/>
      <c r="G778" s="24"/>
      <c r="H778" s="14"/>
      <c r="I778" s="13">
        <v>1.01</v>
      </c>
      <c r="J778" s="14"/>
      <c r="K778" s="14"/>
      <c r="L778" s="547">
        <v>3</v>
      </c>
      <c r="M778" s="72">
        <v>18.8033</v>
      </c>
      <c r="N778" s="72">
        <f t="shared" si="116"/>
        <v>56.4099</v>
      </c>
      <c r="O778" s="72">
        <v>3</v>
      </c>
      <c r="P778" s="72">
        <f t="shared" si="108"/>
        <v>18.8033</v>
      </c>
      <c r="Q778" s="72">
        <f t="shared" si="109"/>
        <v>56.4099</v>
      </c>
      <c r="R778" s="72">
        <f t="shared" si="110"/>
        <v>0</v>
      </c>
      <c r="S778" s="72">
        <f t="shared" si="111"/>
        <v>18.8033</v>
      </c>
      <c r="T778" s="72">
        <f t="shared" si="112"/>
        <v>0</v>
      </c>
      <c r="U778" s="72">
        <f t="shared" si="113"/>
        <v>0</v>
      </c>
      <c r="V778" s="72">
        <f t="shared" si="114"/>
        <v>18.8033</v>
      </c>
      <c r="W778" s="72">
        <f t="shared" si="115"/>
        <v>0</v>
      </c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24"/>
      <c r="AJ778" s="24"/>
      <c r="AK778" s="24"/>
    </row>
    <row r="779" s="2" customFormat="1" ht="14.25" spans="1:37">
      <c r="A779" s="24">
        <v>776</v>
      </c>
      <c r="B779" s="14"/>
      <c r="C779" s="749" t="s">
        <v>1827</v>
      </c>
      <c r="D779" s="749" t="s">
        <v>1828</v>
      </c>
      <c r="E779" s="14"/>
      <c r="F779" s="192"/>
      <c r="G779" s="24"/>
      <c r="H779" s="14"/>
      <c r="I779" s="13">
        <v>1.01</v>
      </c>
      <c r="J779" s="14"/>
      <c r="K779" s="14"/>
      <c r="L779" s="547">
        <v>187</v>
      </c>
      <c r="M779" s="72">
        <v>4</v>
      </c>
      <c r="N779" s="72">
        <f t="shared" si="116"/>
        <v>748</v>
      </c>
      <c r="O779" s="72">
        <v>187</v>
      </c>
      <c r="P779" s="72">
        <f t="shared" si="108"/>
        <v>4</v>
      </c>
      <c r="Q779" s="72">
        <f t="shared" si="109"/>
        <v>748</v>
      </c>
      <c r="R779" s="72">
        <f t="shared" si="110"/>
        <v>0</v>
      </c>
      <c r="S779" s="72">
        <f t="shared" si="111"/>
        <v>4</v>
      </c>
      <c r="T779" s="72">
        <f t="shared" si="112"/>
        <v>0</v>
      </c>
      <c r="U779" s="72">
        <f t="shared" si="113"/>
        <v>0</v>
      </c>
      <c r="V779" s="72">
        <f t="shared" si="114"/>
        <v>4</v>
      </c>
      <c r="W779" s="72">
        <f t="shared" si="115"/>
        <v>0</v>
      </c>
      <c r="X779" s="14" t="s">
        <v>1191</v>
      </c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24"/>
      <c r="AJ779" s="24"/>
      <c r="AK779" s="24"/>
    </row>
    <row r="780" s="2" customFormat="1" ht="14.25" spans="1:37">
      <c r="A780" s="24">
        <v>777</v>
      </c>
      <c r="B780" s="14"/>
      <c r="C780" s="749" t="s">
        <v>1829</v>
      </c>
      <c r="D780" s="749" t="s">
        <v>1830</v>
      </c>
      <c r="E780" s="14"/>
      <c r="F780" s="192"/>
      <c r="G780" s="24"/>
      <c r="H780" s="14"/>
      <c r="I780" s="13">
        <v>1.01</v>
      </c>
      <c r="J780" s="14"/>
      <c r="K780" s="14"/>
      <c r="L780" s="547">
        <v>2</v>
      </c>
      <c r="M780" s="72">
        <v>20.48</v>
      </c>
      <c r="N780" s="72">
        <f t="shared" si="116"/>
        <v>40.96</v>
      </c>
      <c r="O780" s="72">
        <v>2</v>
      </c>
      <c r="P780" s="72">
        <f t="shared" si="108"/>
        <v>20.48</v>
      </c>
      <c r="Q780" s="72">
        <f t="shared" si="109"/>
        <v>40.96</v>
      </c>
      <c r="R780" s="72">
        <f t="shared" si="110"/>
        <v>0</v>
      </c>
      <c r="S780" s="72">
        <f t="shared" si="111"/>
        <v>20.48</v>
      </c>
      <c r="T780" s="72">
        <f t="shared" si="112"/>
        <v>0</v>
      </c>
      <c r="U780" s="72">
        <f t="shared" si="113"/>
        <v>0</v>
      </c>
      <c r="V780" s="72">
        <f t="shared" si="114"/>
        <v>20.48</v>
      </c>
      <c r="W780" s="72">
        <f t="shared" si="115"/>
        <v>0</v>
      </c>
      <c r="X780" s="14" t="s">
        <v>1191</v>
      </c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24"/>
      <c r="AJ780" s="24"/>
      <c r="AK780" s="24"/>
    </row>
    <row r="781" s="2" customFormat="1" ht="14.25" spans="1:37">
      <c r="A781" s="24">
        <v>778</v>
      </c>
      <c r="B781" s="14"/>
      <c r="C781" s="749" t="s">
        <v>1831</v>
      </c>
      <c r="D781" s="749" t="s">
        <v>1832</v>
      </c>
      <c r="E781" s="14"/>
      <c r="F781" s="192"/>
      <c r="G781" s="24"/>
      <c r="H781" s="14"/>
      <c r="I781" s="13">
        <v>1.01</v>
      </c>
      <c r="J781" s="14"/>
      <c r="K781" s="14"/>
      <c r="L781" s="547">
        <v>2</v>
      </c>
      <c r="M781" s="72">
        <v>1</v>
      </c>
      <c r="N781" s="72">
        <f t="shared" si="116"/>
        <v>2</v>
      </c>
      <c r="O781" s="72">
        <v>2</v>
      </c>
      <c r="P781" s="72">
        <f t="shared" si="108"/>
        <v>1</v>
      </c>
      <c r="Q781" s="72">
        <f t="shared" si="109"/>
        <v>2</v>
      </c>
      <c r="R781" s="72">
        <f t="shared" si="110"/>
        <v>0</v>
      </c>
      <c r="S781" s="72">
        <f t="shared" si="111"/>
        <v>1</v>
      </c>
      <c r="T781" s="72">
        <f t="shared" si="112"/>
        <v>0</v>
      </c>
      <c r="U781" s="72">
        <f t="shared" si="113"/>
        <v>0</v>
      </c>
      <c r="V781" s="72">
        <f t="shared" si="114"/>
        <v>1</v>
      </c>
      <c r="W781" s="72">
        <f t="shared" si="115"/>
        <v>0</v>
      </c>
      <c r="X781" s="14" t="s">
        <v>1191</v>
      </c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24"/>
      <c r="AJ781" s="24"/>
      <c r="AK781" s="24"/>
    </row>
    <row r="782" s="2" customFormat="1" ht="14.25" spans="1:37">
      <c r="A782" s="24">
        <v>779</v>
      </c>
      <c r="B782" s="14"/>
      <c r="C782" s="749" t="s">
        <v>1833</v>
      </c>
      <c r="D782" s="749" t="s">
        <v>1834</v>
      </c>
      <c r="E782" s="14"/>
      <c r="F782" s="192"/>
      <c r="G782" s="24"/>
      <c r="H782" s="14"/>
      <c r="I782" s="13">
        <v>1.01</v>
      </c>
      <c r="J782" s="14"/>
      <c r="K782" s="14"/>
      <c r="L782" s="547">
        <v>18</v>
      </c>
      <c r="M782" s="72">
        <v>4</v>
      </c>
      <c r="N782" s="72">
        <f t="shared" si="116"/>
        <v>72</v>
      </c>
      <c r="O782" s="72">
        <v>18</v>
      </c>
      <c r="P782" s="72">
        <f t="shared" si="108"/>
        <v>4</v>
      </c>
      <c r="Q782" s="72">
        <f t="shared" si="109"/>
        <v>72</v>
      </c>
      <c r="R782" s="72">
        <f t="shared" si="110"/>
        <v>0</v>
      </c>
      <c r="S782" s="72">
        <f t="shared" si="111"/>
        <v>4</v>
      </c>
      <c r="T782" s="72">
        <f t="shared" si="112"/>
        <v>0</v>
      </c>
      <c r="U782" s="72">
        <f t="shared" si="113"/>
        <v>0</v>
      </c>
      <c r="V782" s="72">
        <f t="shared" si="114"/>
        <v>4</v>
      </c>
      <c r="W782" s="72">
        <f t="shared" si="115"/>
        <v>0</v>
      </c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24"/>
      <c r="AJ782" s="24"/>
      <c r="AK782" s="24"/>
    </row>
    <row r="783" s="2" customFormat="1" ht="14.25" spans="1:37">
      <c r="A783" s="24">
        <v>780</v>
      </c>
      <c r="B783" s="14"/>
      <c r="C783" s="749" t="s">
        <v>1835</v>
      </c>
      <c r="D783" s="749" t="s">
        <v>1836</v>
      </c>
      <c r="E783" s="14"/>
      <c r="F783" s="192"/>
      <c r="G783" s="24"/>
      <c r="H783" s="14"/>
      <c r="I783" s="13">
        <v>1.01</v>
      </c>
      <c r="J783" s="14"/>
      <c r="K783" s="14"/>
      <c r="L783" s="547">
        <v>2</v>
      </c>
      <c r="M783" s="72">
        <v>365.41</v>
      </c>
      <c r="N783" s="72">
        <f t="shared" si="116"/>
        <v>730.82</v>
      </c>
      <c r="O783" s="72">
        <v>2</v>
      </c>
      <c r="P783" s="72">
        <f t="shared" si="108"/>
        <v>365.41</v>
      </c>
      <c r="Q783" s="72">
        <f t="shared" si="109"/>
        <v>730.82</v>
      </c>
      <c r="R783" s="72">
        <f t="shared" si="110"/>
        <v>0</v>
      </c>
      <c r="S783" s="72">
        <f t="shared" si="111"/>
        <v>365.41</v>
      </c>
      <c r="T783" s="72">
        <f t="shared" si="112"/>
        <v>0</v>
      </c>
      <c r="U783" s="72">
        <f t="shared" si="113"/>
        <v>0</v>
      </c>
      <c r="V783" s="72">
        <f t="shared" si="114"/>
        <v>365.41</v>
      </c>
      <c r="W783" s="72">
        <f t="shared" si="115"/>
        <v>0</v>
      </c>
      <c r="X783" s="14" t="s">
        <v>1191</v>
      </c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24"/>
      <c r="AJ783" s="24"/>
      <c r="AK783" s="24"/>
    </row>
    <row r="784" s="2" customFormat="1" ht="14.25" spans="1:37">
      <c r="A784" s="24">
        <v>781</v>
      </c>
      <c r="B784" s="14"/>
      <c r="C784" s="749" t="s">
        <v>1837</v>
      </c>
      <c r="D784" s="749" t="s">
        <v>1838</v>
      </c>
      <c r="E784" s="14"/>
      <c r="F784" s="192"/>
      <c r="G784" s="24"/>
      <c r="H784" s="14"/>
      <c r="I784" s="13">
        <v>1.01</v>
      </c>
      <c r="J784" s="14"/>
      <c r="K784" s="14"/>
      <c r="L784" s="547">
        <v>2</v>
      </c>
      <c r="M784" s="72">
        <v>286.645</v>
      </c>
      <c r="N784" s="72">
        <f t="shared" si="116"/>
        <v>573.29</v>
      </c>
      <c r="O784" s="72">
        <v>2</v>
      </c>
      <c r="P784" s="72">
        <f t="shared" si="108"/>
        <v>286.645</v>
      </c>
      <c r="Q784" s="72">
        <f t="shared" si="109"/>
        <v>573.29</v>
      </c>
      <c r="R784" s="72">
        <f t="shared" si="110"/>
        <v>0</v>
      </c>
      <c r="S784" s="72">
        <f t="shared" si="111"/>
        <v>286.645</v>
      </c>
      <c r="T784" s="72">
        <f t="shared" si="112"/>
        <v>0</v>
      </c>
      <c r="U784" s="72">
        <f t="shared" si="113"/>
        <v>0</v>
      </c>
      <c r="V784" s="72">
        <f t="shared" si="114"/>
        <v>286.645</v>
      </c>
      <c r="W784" s="72">
        <f t="shared" si="115"/>
        <v>0</v>
      </c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24"/>
      <c r="AJ784" s="24"/>
      <c r="AK784" s="24"/>
    </row>
    <row r="785" s="2" customFormat="1" ht="14.25" spans="1:37">
      <c r="A785" s="24">
        <v>782</v>
      </c>
      <c r="B785" s="14"/>
      <c r="C785" s="749" t="s">
        <v>1839</v>
      </c>
      <c r="D785" s="749" t="s">
        <v>1840</v>
      </c>
      <c r="E785" s="14"/>
      <c r="F785" s="192"/>
      <c r="G785" s="24"/>
      <c r="H785" s="14"/>
      <c r="I785" s="13">
        <v>1.01</v>
      </c>
      <c r="J785" s="14"/>
      <c r="K785" s="14"/>
      <c r="L785" s="547">
        <v>180</v>
      </c>
      <c r="M785" s="72">
        <v>1.6603</v>
      </c>
      <c r="N785" s="72">
        <f t="shared" si="116"/>
        <v>298.854</v>
      </c>
      <c r="O785" s="72">
        <v>180</v>
      </c>
      <c r="P785" s="72">
        <f t="shared" si="108"/>
        <v>1.6603</v>
      </c>
      <c r="Q785" s="72">
        <f t="shared" si="109"/>
        <v>298.854</v>
      </c>
      <c r="R785" s="72">
        <f t="shared" si="110"/>
        <v>0</v>
      </c>
      <c r="S785" s="72">
        <f t="shared" si="111"/>
        <v>1.6603</v>
      </c>
      <c r="T785" s="72">
        <f t="shared" si="112"/>
        <v>0</v>
      </c>
      <c r="U785" s="72">
        <f t="shared" si="113"/>
        <v>0</v>
      </c>
      <c r="V785" s="72">
        <f t="shared" si="114"/>
        <v>1.6603</v>
      </c>
      <c r="W785" s="72">
        <f t="shared" si="115"/>
        <v>0</v>
      </c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24"/>
      <c r="AJ785" s="24"/>
      <c r="AK785" s="24"/>
    </row>
    <row r="786" s="2" customFormat="1" ht="14.25" spans="1:37">
      <c r="A786" s="24">
        <v>783</v>
      </c>
      <c r="B786" s="14"/>
      <c r="C786" s="749" t="s">
        <v>1841</v>
      </c>
      <c r="D786" s="749" t="s">
        <v>1842</v>
      </c>
      <c r="E786" s="14"/>
      <c r="F786" s="192"/>
      <c r="G786" s="24"/>
      <c r="H786" s="14"/>
      <c r="I786" s="13">
        <v>1.01</v>
      </c>
      <c r="J786" s="14"/>
      <c r="K786" s="14"/>
      <c r="L786" s="547">
        <v>1</v>
      </c>
      <c r="M786" s="72">
        <v>278</v>
      </c>
      <c r="N786" s="72">
        <f t="shared" si="116"/>
        <v>278</v>
      </c>
      <c r="O786" s="72">
        <v>1</v>
      </c>
      <c r="P786" s="72">
        <f t="shared" si="108"/>
        <v>278</v>
      </c>
      <c r="Q786" s="72">
        <f t="shared" si="109"/>
        <v>278</v>
      </c>
      <c r="R786" s="72">
        <f t="shared" si="110"/>
        <v>0</v>
      </c>
      <c r="S786" s="72">
        <f t="shared" si="111"/>
        <v>278</v>
      </c>
      <c r="T786" s="72">
        <f t="shared" si="112"/>
        <v>0</v>
      </c>
      <c r="U786" s="72">
        <f t="shared" si="113"/>
        <v>0</v>
      </c>
      <c r="V786" s="72">
        <f t="shared" si="114"/>
        <v>278</v>
      </c>
      <c r="W786" s="72">
        <f t="shared" si="115"/>
        <v>0</v>
      </c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24"/>
      <c r="AJ786" s="24"/>
      <c r="AK786" s="24"/>
    </row>
    <row r="787" s="2" customFormat="1" ht="14.25" spans="1:37">
      <c r="A787" s="24">
        <v>784</v>
      </c>
      <c r="B787" s="14"/>
      <c r="C787" s="749" t="s">
        <v>1843</v>
      </c>
      <c r="D787" s="749" t="s">
        <v>1844</v>
      </c>
      <c r="E787" s="14"/>
      <c r="F787" s="192"/>
      <c r="G787" s="24"/>
      <c r="H787" s="14"/>
      <c r="I787" s="13">
        <v>1.01</v>
      </c>
      <c r="J787" s="14"/>
      <c r="K787" s="14"/>
      <c r="L787" s="547">
        <v>19</v>
      </c>
      <c r="M787" s="72">
        <v>58</v>
      </c>
      <c r="N787" s="72">
        <f t="shared" si="116"/>
        <v>1102</v>
      </c>
      <c r="O787" s="72">
        <v>19</v>
      </c>
      <c r="P787" s="72">
        <f t="shared" si="108"/>
        <v>58</v>
      </c>
      <c r="Q787" s="72">
        <f t="shared" si="109"/>
        <v>1102</v>
      </c>
      <c r="R787" s="72">
        <f t="shared" si="110"/>
        <v>0</v>
      </c>
      <c r="S787" s="72">
        <f t="shared" si="111"/>
        <v>58</v>
      </c>
      <c r="T787" s="72">
        <f t="shared" si="112"/>
        <v>0</v>
      </c>
      <c r="U787" s="72">
        <f t="shared" si="113"/>
        <v>0</v>
      </c>
      <c r="V787" s="72">
        <f t="shared" si="114"/>
        <v>58</v>
      </c>
      <c r="W787" s="72">
        <f t="shared" si="115"/>
        <v>0</v>
      </c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24"/>
      <c r="AJ787" s="24"/>
      <c r="AK787" s="24"/>
    </row>
    <row r="788" s="2" customFormat="1" ht="14.25" spans="1:37">
      <c r="A788" s="24">
        <v>785</v>
      </c>
      <c r="B788" s="14"/>
      <c r="C788" s="749" t="s">
        <v>1845</v>
      </c>
      <c r="D788" s="749" t="s">
        <v>1846</v>
      </c>
      <c r="E788" s="14"/>
      <c r="F788" s="192"/>
      <c r="G788" s="24"/>
      <c r="H788" s="14"/>
      <c r="I788" s="13">
        <v>1.01</v>
      </c>
      <c r="J788" s="14"/>
      <c r="K788" s="14"/>
      <c r="L788" s="547">
        <v>1</v>
      </c>
      <c r="M788" s="72">
        <v>8.6</v>
      </c>
      <c r="N788" s="72">
        <f t="shared" si="116"/>
        <v>8.6</v>
      </c>
      <c r="O788" s="72">
        <v>1</v>
      </c>
      <c r="P788" s="72">
        <f t="shared" si="108"/>
        <v>8.6</v>
      </c>
      <c r="Q788" s="72">
        <f t="shared" si="109"/>
        <v>8.6</v>
      </c>
      <c r="R788" s="72">
        <f t="shared" si="110"/>
        <v>0</v>
      </c>
      <c r="S788" s="72">
        <f t="shared" si="111"/>
        <v>8.6</v>
      </c>
      <c r="T788" s="72">
        <f t="shared" si="112"/>
        <v>0</v>
      </c>
      <c r="U788" s="72">
        <f t="shared" si="113"/>
        <v>0</v>
      </c>
      <c r="V788" s="72">
        <f t="shared" si="114"/>
        <v>8.6</v>
      </c>
      <c r="W788" s="72">
        <f t="shared" si="115"/>
        <v>0</v>
      </c>
      <c r="X788" s="14" t="s">
        <v>1191</v>
      </c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24"/>
      <c r="AJ788" s="24"/>
      <c r="AK788" s="24"/>
    </row>
    <row r="789" s="2" customFormat="1" ht="14.25" spans="1:37">
      <c r="A789" s="24">
        <v>786</v>
      </c>
      <c r="B789" s="14"/>
      <c r="C789" s="749" t="s">
        <v>1847</v>
      </c>
      <c r="D789" s="749" t="s">
        <v>1848</v>
      </c>
      <c r="E789" s="14"/>
      <c r="F789" s="192"/>
      <c r="G789" s="24"/>
      <c r="H789" s="14"/>
      <c r="I789" s="13">
        <v>1.01</v>
      </c>
      <c r="J789" s="14"/>
      <c r="K789" s="14"/>
      <c r="L789" s="547">
        <v>60</v>
      </c>
      <c r="M789" s="72">
        <v>56.8973</v>
      </c>
      <c r="N789" s="72">
        <f t="shared" si="116"/>
        <v>3413.838</v>
      </c>
      <c r="O789" s="72">
        <v>60</v>
      </c>
      <c r="P789" s="72">
        <f t="shared" si="108"/>
        <v>56.8973</v>
      </c>
      <c r="Q789" s="72">
        <f t="shared" si="109"/>
        <v>3413.838</v>
      </c>
      <c r="R789" s="72">
        <f t="shared" si="110"/>
        <v>0</v>
      </c>
      <c r="S789" s="72">
        <f t="shared" si="111"/>
        <v>56.8973</v>
      </c>
      <c r="T789" s="72">
        <f t="shared" si="112"/>
        <v>0</v>
      </c>
      <c r="U789" s="72">
        <f t="shared" si="113"/>
        <v>0</v>
      </c>
      <c r="V789" s="72">
        <f t="shared" si="114"/>
        <v>56.8973</v>
      </c>
      <c r="W789" s="72">
        <f t="shared" si="115"/>
        <v>0</v>
      </c>
      <c r="X789" s="14" t="s">
        <v>1191</v>
      </c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24"/>
      <c r="AJ789" s="24"/>
      <c r="AK789" s="24"/>
    </row>
    <row r="790" s="2" customFormat="1" ht="14.25" spans="1:37">
      <c r="A790" s="24">
        <v>787</v>
      </c>
      <c r="B790" s="14"/>
      <c r="C790" s="749" t="s">
        <v>1849</v>
      </c>
      <c r="D790" s="749" t="s">
        <v>1850</v>
      </c>
      <c r="E790" s="14"/>
      <c r="F790" s="192"/>
      <c r="G790" s="24"/>
      <c r="H790" s="14"/>
      <c r="I790" s="13">
        <v>1.01</v>
      </c>
      <c r="J790" s="14"/>
      <c r="K790" s="14"/>
      <c r="L790" s="547">
        <v>1</v>
      </c>
      <c r="M790" s="72">
        <v>17</v>
      </c>
      <c r="N790" s="72">
        <f t="shared" si="116"/>
        <v>17</v>
      </c>
      <c r="O790" s="72">
        <v>1</v>
      </c>
      <c r="P790" s="72">
        <f t="shared" si="108"/>
        <v>17</v>
      </c>
      <c r="Q790" s="72">
        <f t="shared" si="109"/>
        <v>17</v>
      </c>
      <c r="R790" s="72">
        <f t="shared" si="110"/>
        <v>0</v>
      </c>
      <c r="S790" s="72">
        <f t="shared" si="111"/>
        <v>17</v>
      </c>
      <c r="T790" s="72">
        <f t="shared" si="112"/>
        <v>0</v>
      </c>
      <c r="U790" s="72">
        <f t="shared" si="113"/>
        <v>0</v>
      </c>
      <c r="V790" s="72">
        <f t="shared" si="114"/>
        <v>17</v>
      </c>
      <c r="W790" s="72">
        <f t="shared" si="115"/>
        <v>0</v>
      </c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24"/>
      <c r="AJ790" s="24"/>
      <c r="AK790" s="24"/>
    </row>
    <row r="791" s="2" customFormat="1" ht="14.25" spans="1:37">
      <c r="A791" s="24">
        <v>788</v>
      </c>
      <c r="B791" s="14"/>
      <c r="C791" s="749" t="s">
        <v>1851</v>
      </c>
      <c r="D791" s="749" t="s">
        <v>1852</v>
      </c>
      <c r="E791" s="14"/>
      <c r="F791" s="192"/>
      <c r="G791" s="24"/>
      <c r="H791" s="14"/>
      <c r="I791" s="13">
        <v>1.01</v>
      </c>
      <c r="J791" s="14"/>
      <c r="K791" s="14"/>
      <c r="L791" s="547">
        <v>2</v>
      </c>
      <c r="M791" s="72">
        <v>4</v>
      </c>
      <c r="N791" s="72">
        <f t="shared" si="116"/>
        <v>8</v>
      </c>
      <c r="O791" s="72">
        <v>2</v>
      </c>
      <c r="P791" s="72">
        <f t="shared" si="108"/>
        <v>4</v>
      </c>
      <c r="Q791" s="72">
        <f t="shared" si="109"/>
        <v>8</v>
      </c>
      <c r="R791" s="72">
        <f t="shared" si="110"/>
        <v>0</v>
      </c>
      <c r="S791" s="72">
        <f t="shared" si="111"/>
        <v>4</v>
      </c>
      <c r="T791" s="72">
        <f t="shared" si="112"/>
        <v>0</v>
      </c>
      <c r="U791" s="72">
        <f t="shared" si="113"/>
        <v>0</v>
      </c>
      <c r="V791" s="72">
        <f t="shared" si="114"/>
        <v>4</v>
      </c>
      <c r="W791" s="72">
        <f t="shared" si="115"/>
        <v>0</v>
      </c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24"/>
      <c r="AJ791" s="24"/>
      <c r="AK791" s="24"/>
    </row>
    <row r="792" s="2" customFormat="1" ht="14.25" spans="1:37">
      <c r="A792" s="24">
        <v>789</v>
      </c>
      <c r="B792" s="14"/>
      <c r="C792" s="749" t="s">
        <v>1853</v>
      </c>
      <c r="D792" s="749" t="s">
        <v>1854</v>
      </c>
      <c r="E792" s="14"/>
      <c r="F792" s="192"/>
      <c r="G792" s="24"/>
      <c r="H792" s="14"/>
      <c r="I792" s="13">
        <v>1.01</v>
      </c>
      <c r="J792" s="14"/>
      <c r="K792" s="14"/>
      <c r="L792" s="547">
        <v>3</v>
      </c>
      <c r="M792" s="72">
        <v>1309.7333</v>
      </c>
      <c r="N792" s="72">
        <f t="shared" si="116"/>
        <v>3929.1999</v>
      </c>
      <c r="O792" s="72">
        <v>3</v>
      </c>
      <c r="P792" s="72">
        <f t="shared" si="108"/>
        <v>1309.7333</v>
      </c>
      <c r="Q792" s="72">
        <f t="shared" si="109"/>
        <v>3929.1999</v>
      </c>
      <c r="R792" s="72">
        <f t="shared" si="110"/>
        <v>0</v>
      </c>
      <c r="S792" s="72">
        <f t="shared" si="111"/>
        <v>1309.7333</v>
      </c>
      <c r="T792" s="72">
        <f t="shared" si="112"/>
        <v>0</v>
      </c>
      <c r="U792" s="72">
        <f t="shared" si="113"/>
        <v>0</v>
      </c>
      <c r="V792" s="72">
        <f t="shared" si="114"/>
        <v>1309.7333</v>
      </c>
      <c r="W792" s="72">
        <f t="shared" si="115"/>
        <v>0</v>
      </c>
      <c r="X792" s="14" t="s">
        <v>1191</v>
      </c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24"/>
      <c r="AJ792" s="24"/>
      <c r="AK792" s="24"/>
    </row>
    <row r="793" s="2" customFormat="1" ht="14.25" spans="1:37">
      <c r="A793" s="24">
        <v>790</v>
      </c>
      <c r="B793" s="14"/>
      <c r="C793" s="749" t="s">
        <v>1855</v>
      </c>
      <c r="D793" s="749" t="s">
        <v>1856</v>
      </c>
      <c r="E793" s="14"/>
      <c r="F793" s="192"/>
      <c r="G793" s="24"/>
      <c r="H793" s="14"/>
      <c r="I793" s="13">
        <v>1.01</v>
      </c>
      <c r="J793" s="14"/>
      <c r="K793" s="14"/>
      <c r="L793" s="547">
        <v>25</v>
      </c>
      <c r="M793" s="72">
        <v>15.3852</v>
      </c>
      <c r="N793" s="72">
        <f t="shared" si="116"/>
        <v>384.63</v>
      </c>
      <c r="O793" s="72">
        <v>25</v>
      </c>
      <c r="P793" s="72">
        <f t="shared" si="108"/>
        <v>15.3852</v>
      </c>
      <c r="Q793" s="72">
        <f t="shared" si="109"/>
        <v>384.63</v>
      </c>
      <c r="R793" s="72">
        <f t="shared" si="110"/>
        <v>0</v>
      </c>
      <c r="S793" s="72">
        <f t="shared" si="111"/>
        <v>15.3852</v>
      </c>
      <c r="T793" s="72">
        <f t="shared" si="112"/>
        <v>0</v>
      </c>
      <c r="U793" s="72">
        <f t="shared" si="113"/>
        <v>0</v>
      </c>
      <c r="V793" s="72">
        <f t="shared" si="114"/>
        <v>15.3852</v>
      </c>
      <c r="W793" s="72">
        <f t="shared" si="115"/>
        <v>0</v>
      </c>
      <c r="X793" s="14" t="s">
        <v>1191</v>
      </c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24"/>
      <c r="AJ793" s="24"/>
      <c r="AK793" s="24"/>
    </row>
    <row r="794" s="2" customFormat="1" ht="14.25" spans="1:37">
      <c r="A794" s="24">
        <v>791</v>
      </c>
      <c r="B794" s="14"/>
      <c r="C794" s="749" t="s">
        <v>1857</v>
      </c>
      <c r="D794" s="749" t="s">
        <v>1858</v>
      </c>
      <c r="E794" s="14"/>
      <c r="F794" s="192"/>
      <c r="G794" s="24"/>
      <c r="H794" s="14"/>
      <c r="I794" s="13">
        <v>1.01</v>
      </c>
      <c r="J794" s="14"/>
      <c r="K794" s="14"/>
      <c r="L794" s="547">
        <v>3</v>
      </c>
      <c r="M794" s="72">
        <v>32.7567</v>
      </c>
      <c r="N794" s="72">
        <f t="shared" si="116"/>
        <v>98.2701</v>
      </c>
      <c r="O794" s="72">
        <v>3</v>
      </c>
      <c r="P794" s="72">
        <f t="shared" si="108"/>
        <v>32.7567</v>
      </c>
      <c r="Q794" s="72">
        <f t="shared" si="109"/>
        <v>98.2701</v>
      </c>
      <c r="R794" s="72">
        <f t="shared" si="110"/>
        <v>0</v>
      </c>
      <c r="S794" s="72">
        <f t="shared" si="111"/>
        <v>32.7567</v>
      </c>
      <c r="T794" s="72">
        <f t="shared" si="112"/>
        <v>0</v>
      </c>
      <c r="U794" s="72">
        <f t="shared" si="113"/>
        <v>0</v>
      </c>
      <c r="V794" s="72">
        <f t="shared" si="114"/>
        <v>32.7567</v>
      </c>
      <c r="W794" s="72">
        <f t="shared" si="115"/>
        <v>0</v>
      </c>
      <c r="X794" s="14" t="s">
        <v>1191</v>
      </c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24"/>
      <c r="AJ794" s="24"/>
      <c r="AK794" s="24"/>
    </row>
    <row r="795" s="2" customFormat="1" ht="14.25" spans="1:37">
      <c r="A795" s="24">
        <v>792</v>
      </c>
      <c r="B795" s="14"/>
      <c r="C795" s="749" t="s">
        <v>1859</v>
      </c>
      <c r="D795" s="749" t="s">
        <v>1860</v>
      </c>
      <c r="E795" s="14"/>
      <c r="F795" s="192"/>
      <c r="G795" s="24"/>
      <c r="H795" s="14"/>
      <c r="I795" s="13">
        <v>1.01</v>
      </c>
      <c r="J795" s="14"/>
      <c r="K795" s="14"/>
      <c r="L795" s="547">
        <v>18</v>
      </c>
      <c r="M795" s="72">
        <v>56.8956</v>
      </c>
      <c r="N795" s="72">
        <f t="shared" si="116"/>
        <v>1024.1208</v>
      </c>
      <c r="O795" s="72">
        <v>18</v>
      </c>
      <c r="P795" s="72">
        <f t="shared" si="108"/>
        <v>56.8956</v>
      </c>
      <c r="Q795" s="72">
        <f t="shared" si="109"/>
        <v>1024.1208</v>
      </c>
      <c r="R795" s="72">
        <f t="shared" si="110"/>
        <v>0</v>
      </c>
      <c r="S795" s="72">
        <f t="shared" si="111"/>
        <v>56.8956</v>
      </c>
      <c r="T795" s="72">
        <f t="shared" si="112"/>
        <v>0</v>
      </c>
      <c r="U795" s="72">
        <f t="shared" si="113"/>
        <v>0</v>
      </c>
      <c r="V795" s="72">
        <f t="shared" si="114"/>
        <v>56.8956</v>
      </c>
      <c r="W795" s="72">
        <f t="shared" si="115"/>
        <v>0</v>
      </c>
      <c r="X795" s="14" t="s">
        <v>1191</v>
      </c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24"/>
      <c r="AJ795" s="24"/>
      <c r="AK795" s="24"/>
    </row>
    <row r="796" s="2" customFormat="1" ht="14.25" spans="1:37">
      <c r="A796" s="24">
        <v>793</v>
      </c>
      <c r="B796" s="14"/>
      <c r="C796" s="749" t="s">
        <v>1861</v>
      </c>
      <c r="D796" s="749" t="s">
        <v>1862</v>
      </c>
      <c r="E796" s="14"/>
      <c r="F796" s="192"/>
      <c r="G796" s="24"/>
      <c r="H796" s="14"/>
      <c r="I796" s="13">
        <v>1.01</v>
      </c>
      <c r="J796" s="14"/>
      <c r="K796" s="14"/>
      <c r="L796" s="547">
        <v>6</v>
      </c>
      <c r="M796" s="72">
        <v>179.7733</v>
      </c>
      <c r="N796" s="72">
        <f t="shared" si="116"/>
        <v>1078.6398</v>
      </c>
      <c r="O796" s="72">
        <v>6</v>
      </c>
      <c r="P796" s="72">
        <f t="shared" si="108"/>
        <v>179.7733</v>
      </c>
      <c r="Q796" s="72">
        <f t="shared" si="109"/>
        <v>1078.6398</v>
      </c>
      <c r="R796" s="72">
        <f t="shared" si="110"/>
        <v>0</v>
      </c>
      <c r="S796" s="72">
        <f t="shared" si="111"/>
        <v>179.7733</v>
      </c>
      <c r="T796" s="72">
        <f t="shared" si="112"/>
        <v>0</v>
      </c>
      <c r="U796" s="72">
        <f t="shared" si="113"/>
        <v>0</v>
      </c>
      <c r="V796" s="72">
        <f t="shared" si="114"/>
        <v>179.7733</v>
      </c>
      <c r="W796" s="72">
        <f t="shared" si="115"/>
        <v>0</v>
      </c>
      <c r="X796" s="14" t="s">
        <v>1191</v>
      </c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24"/>
      <c r="AJ796" s="24"/>
      <c r="AK796" s="24"/>
    </row>
    <row r="797" s="2" customFormat="1" ht="14.25" spans="1:37">
      <c r="A797" s="24">
        <v>794</v>
      </c>
      <c r="B797" s="14"/>
      <c r="C797" s="749" t="s">
        <v>1863</v>
      </c>
      <c r="D797" s="749" t="s">
        <v>1864</v>
      </c>
      <c r="E797" s="14"/>
      <c r="F797" s="192"/>
      <c r="G797" s="24"/>
      <c r="H797" s="14"/>
      <c r="I797" s="13">
        <v>1.01</v>
      </c>
      <c r="J797" s="14"/>
      <c r="K797" s="14"/>
      <c r="L797" s="547">
        <v>3</v>
      </c>
      <c r="M797" s="72">
        <v>218.5133</v>
      </c>
      <c r="N797" s="72">
        <f t="shared" si="116"/>
        <v>655.5399</v>
      </c>
      <c r="O797" s="72">
        <v>3</v>
      </c>
      <c r="P797" s="72">
        <f t="shared" si="108"/>
        <v>218.5133</v>
      </c>
      <c r="Q797" s="72">
        <f t="shared" si="109"/>
        <v>655.5399</v>
      </c>
      <c r="R797" s="72">
        <f t="shared" si="110"/>
        <v>0</v>
      </c>
      <c r="S797" s="72">
        <f t="shared" si="111"/>
        <v>218.5133</v>
      </c>
      <c r="T797" s="72">
        <f t="shared" si="112"/>
        <v>0</v>
      </c>
      <c r="U797" s="72">
        <f t="shared" si="113"/>
        <v>0</v>
      </c>
      <c r="V797" s="72">
        <f t="shared" si="114"/>
        <v>218.5133</v>
      </c>
      <c r="W797" s="72">
        <f t="shared" si="115"/>
        <v>0</v>
      </c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24"/>
      <c r="AJ797" s="24"/>
      <c r="AK797" s="24"/>
    </row>
    <row r="798" s="2" customFormat="1" ht="14.25" spans="1:37">
      <c r="A798" s="24">
        <v>795</v>
      </c>
      <c r="B798" s="14"/>
      <c r="C798" s="749" t="s">
        <v>1865</v>
      </c>
      <c r="D798" s="749" t="s">
        <v>1866</v>
      </c>
      <c r="E798" s="14"/>
      <c r="F798" s="192"/>
      <c r="G798" s="24"/>
      <c r="H798" s="14"/>
      <c r="I798" s="13">
        <v>1.01</v>
      </c>
      <c r="J798" s="14"/>
      <c r="K798" s="14"/>
      <c r="L798" s="547">
        <v>38</v>
      </c>
      <c r="M798" s="72">
        <v>24.0813</v>
      </c>
      <c r="N798" s="72">
        <f t="shared" si="116"/>
        <v>915.0894</v>
      </c>
      <c r="O798" s="72">
        <v>38</v>
      </c>
      <c r="P798" s="72">
        <f t="shared" si="108"/>
        <v>24.0813</v>
      </c>
      <c r="Q798" s="72">
        <f t="shared" si="109"/>
        <v>915.0894</v>
      </c>
      <c r="R798" s="72">
        <f t="shared" si="110"/>
        <v>0</v>
      </c>
      <c r="S798" s="72">
        <f t="shared" si="111"/>
        <v>24.0813</v>
      </c>
      <c r="T798" s="72">
        <f t="shared" si="112"/>
        <v>0</v>
      </c>
      <c r="U798" s="72">
        <f t="shared" si="113"/>
        <v>0</v>
      </c>
      <c r="V798" s="72">
        <f t="shared" si="114"/>
        <v>24.0813</v>
      </c>
      <c r="W798" s="72">
        <f t="shared" si="115"/>
        <v>0</v>
      </c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24"/>
      <c r="AJ798" s="24"/>
      <c r="AK798" s="24"/>
    </row>
    <row r="799" s="2" customFormat="1" ht="14.25" spans="1:37">
      <c r="A799" s="24">
        <v>796</v>
      </c>
      <c r="B799" s="14"/>
      <c r="C799" s="749" t="s">
        <v>1867</v>
      </c>
      <c r="D799" s="749" t="s">
        <v>1868</v>
      </c>
      <c r="E799" s="14"/>
      <c r="F799" s="192"/>
      <c r="G799" s="24"/>
      <c r="H799" s="14"/>
      <c r="I799" s="13">
        <v>1.01</v>
      </c>
      <c r="J799" s="14"/>
      <c r="K799" s="14"/>
      <c r="L799" s="547">
        <v>50</v>
      </c>
      <c r="M799" s="72">
        <v>39.625</v>
      </c>
      <c r="N799" s="72">
        <f t="shared" si="116"/>
        <v>1981.25</v>
      </c>
      <c r="O799" s="72">
        <v>50</v>
      </c>
      <c r="P799" s="72">
        <f t="shared" si="108"/>
        <v>39.625</v>
      </c>
      <c r="Q799" s="72">
        <f t="shared" si="109"/>
        <v>1981.25</v>
      </c>
      <c r="R799" s="72">
        <f t="shared" si="110"/>
        <v>0</v>
      </c>
      <c r="S799" s="72">
        <f t="shared" si="111"/>
        <v>39.625</v>
      </c>
      <c r="T799" s="72">
        <f t="shared" si="112"/>
        <v>0</v>
      </c>
      <c r="U799" s="72">
        <f t="shared" si="113"/>
        <v>0</v>
      </c>
      <c r="V799" s="72">
        <f t="shared" si="114"/>
        <v>39.625</v>
      </c>
      <c r="W799" s="72">
        <f t="shared" si="115"/>
        <v>0</v>
      </c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24"/>
      <c r="AJ799" s="24"/>
      <c r="AK799" s="24"/>
    </row>
    <row r="800" s="2" customFormat="1" ht="14.25" spans="1:37">
      <c r="A800" s="24">
        <v>797</v>
      </c>
      <c r="B800" s="14"/>
      <c r="C800" s="749" t="s">
        <v>1869</v>
      </c>
      <c r="D800" s="749" t="s">
        <v>1870</v>
      </c>
      <c r="E800" s="14"/>
      <c r="F800" s="192"/>
      <c r="G800" s="24"/>
      <c r="H800" s="14"/>
      <c r="I800" s="13">
        <v>1.01</v>
      </c>
      <c r="J800" s="14"/>
      <c r="K800" s="14"/>
      <c r="L800" s="547">
        <v>30</v>
      </c>
      <c r="M800" s="72">
        <v>61.729</v>
      </c>
      <c r="N800" s="72">
        <f t="shared" si="116"/>
        <v>1851.87</v>
      </c>
      <c r="O800" s="72">
        <v>30</v>
      </c>
      <c r="P800" s="72">
        <f t="shared" si="108"/>
        <v>61.729</v>
      </c>
      <c r="Q800" s="72">
        <f t="shared" si="109"/>
        <v>1851.87</v>
      </c>
      <c r="R800" s="72">
        <f t="shared" si="110"/>
        <v>0</v>
      </c>
      <c r="S800" s="72">
        <f t="shared" si="111"/>
        <v>61.729</v>
      </c>
      <c r="T800" s="72">
        <f t="shared" si="112"/>
        <v>0</v>
      </c>
      <c r="U800" s="72">
        <f t="shared" si="113"/>
        <v>0</v>
      </c>
      <c r="V800" s="72">
        <f t="shared" si="114"/>
        <v>61.729</v>
      </c>
      <c r="W800" s="72">
        <f t="shared" si="115"/>
        <v>0</v>
      </c>
      <c r="X800" s="14" t="s">
        <v>1191</v>
      </c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24"/>
      <c r="AJ800" s="24"/>
      <c r="AK800" s="24"/>
    </row>
    <row r="801" s="2" customFormat="1" ht="14.25" spans="1:37">
      <c r="A801" s="24">
        <v>798</v>
      </c>
      <c r="B801" s="14"/>
      <c r="C801" s="749" t="s">
        <v>1871</v>
      </c>
      <c r="D801" s="749" t="s">
        <v>1872</v>
      </c>
      <c r="E801" s="14"/>
      <c r="F801" s="192"/>
      <c r="G801" s="24"/>
      <c r="H801" s="14"/>
      <c r="I801" s="13">
        <v>1.01</v>
      </c>
      <c r="J801" s="14"/>
      <c r="K801" s="14"/>
      <c r="L801" s="547">
        <v>4</v>
      </c>
      <c r="M801" s="72">
        <v>106.295</v>
      </c>
      <c r="N801" s="72">
        <f t="shared" si="116"/>
        <v>425.18</v>
      </c>
      <c r="O801" s="72">
        <v>4</v>
      </c>
      <c r="P801" s="72">
        <f t="shared" si="108"/>
        <v>106.295</v>
      </c>
      <c r="Q801" s="72">
        <f t="shared" si="109"/>
        <v>425.18</v>
      </c>
      <c r="R801" s="72">
        <f t="shared" si="110"/>
        <v>0</v>
      </c>
      <c r="S801" s="72">
        <f t="shared" si="111"/>
        <v>106.295</v>
      </c>
      <c r="T801" s="72">
        <f t="shared" si="112"/>
        <v>0</v>
      </c>
      <c r="U801" s="72">
        <f t="shared" si="113"/>
        <v>0</v>
      </c>
      <c r="V801" s="72">
        <f t="shared" si="114"/>
        <v>106.295</v>
      </c>
      <c r="W801" s="72">
        <f t="shared" si="115"/>
        <v>0</v>
      </c>
      <c r="X801" s="14" t="s">
        <v>1191</v>
      </c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24"/>
      <c r="AJ801" s="24"/>
      <c r="AK801" s="24"/>
    </row>
    <row r="802" s="2" customFormat="1" ht="14.25" spans="1:37">
      <c r="A802" s="24">
        <v>799</v>
      </c>
      <c r="B802" s="14"/>
      <c r="C802" s="749" t="s">
        <v>1873</v>
      </c>
      <c r="D802" s="749" t="s">
        <v>1874</v>
      </c>
      <c r="E802" s="14"/>
      <c r="F802" s="192"/>
      <c r="G802" s="24"/>
      <c r="H802" s="14"/>
      <c r="I802" s="13">
        <v>1.01</v>
      </c>
      <c r="J802" s="14"/>
      <c r="K802" s="14"/>
      <c r="L802" s="547">
        <v>1</v>
      </c>
      <c r="M802" s="72">
        <v>172</v>
      </c>
      <c r="N802" s="72">
        <f t="shared" si="116"/>
        <v>172</v>
      </c>
      <c r="O802" s="72">
        <v>1</v>
      </c>
      <c r="P802" s="72">
        <f t="shared" si="108"/>
        <v>172</v>
      </c>
      <c r="Q802" s="72">
        <f t="shared" si="109"/>
        <v>172</v>
      </c>
      <c r="R802" s="72">
        <f t="shared" si="110"/>
        <v>0</v>
      </c>
      <c r="S802" s="72">
        <f t="shared" si="111"/>
        <v>172</v>
      </c>
      <c r="T802" s="72">
        <f t="shared" si="112"/>
        <v>0</v>
      </c>
      <c r="U802" s="72">
        <f t="shared" si="113"/>
        <v>0</v>
      </c>
      <c r="V802" s="72">
        <f t="shared" si="114"/>
        <v>172</v>
      </c>
      <c r="W802" s="72">
        <f t="shared" si="115"/>
        <v>0</v>
      </c>
      <c r="X802" s="14" t="s">
        <v>1191</v>
      </c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24"/>
      <c r="AJ802" s="24"/>
      <c r="AK802" s="24"/>
    </row>
    <row r="803" s="2" customFormat="1" ht="14.25" spans="1:37">
      <c r="A803" s="24">
        <v>800</v>
      </c>
      <c r="B803" s="14"/>
      <c r="C803" s="749" t="s">
        <v>1875</v>
      </c>
      <c r="D803" s="749" t="s">
        <v>1876</v>
      </c>
      <c r="E803" s="14"/>
      <c r="F803" s="192"/>
      <c r="G803" s="24"/>
      <c r="H803" s="14"/>
      <c r="I803" s="13">
        <v>1.01</v>
      </c>
      <c r="J803" s="14"/>
      <c r="K803" s="14"/>
      <c r="L803" s="547">
        <v>1</v>
      </c>
      <c r="M803" s="72">
        <v>185</v>
      </c>
      <c r="N803" s="72">
        <f t="shared" si="116"/>
        <v>185</v>
      </c>
      <c r="O803" s="72">
        <v>1</v>
      </c>
      <c r="P803" s="72">
        <f t="shared" si="108"/>
        <v>185</v>
      </c>
      <c r="Q803" s="72">
        <f t="shared" si="109"/>
        <v>185</v>
      </c>
      <c r="R803" s="72">
        <f t="shared" si="110"/>
        <v>0</v>
      </c>
      <c r="S803" s="72">
        <f t="shared" si="111"/>
        <v>185</v>
      </c>
      <c r="T803" s="72">
        <f t="shared" si="112"/>
        <v>0</v>
      </c>
      <c r="U803" s="72">
        <f t="shared" si="113"/>
        <v>0</v>
      </c>
      <c r="V803" s="72">
        <f t="shared" si="114"/>
        <v>185</v>
      </c>
      <c r="W803" s="72">
        <f t="shared" si="115"/>
        <v>0</v>
      </c>
      <c r="X803" s="14" t="s">
        <v>1191</v>
      </c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24"/>
      <c r="AJ803" s="24"/>
      <c r="AK803" s="24"/>
    </row>
    <row r="804" s="2" customFormat="1" ht="14.25" spans="1:37">
      <c r="A804" s="24">
        <v>801</v>
      </c>
      <c r="B804" s="14"/>
      <c r="C804" s="749" t="s">
        <v>1877</v>
      </c>
      <c r="D804" s="749" t="s">
        <v>1878</v>
      </c>
      <c r="E804" s="14"/>
      <c r="F804" s="192"/>
      <c r="G804" s="24"/>
      <c r="H804" s="14"/>
      <c r="I804" s="13">
        <v>1.01</v>
      </c>
      <c r="J804" s="14"/>
      <c r="K804" s="14"/>
      <c r="L804" s="547">
        <v>1</v>
      </c>
      <c r="M804" s="72">
        <v>366.46</v>
      </c>
      <c r="N804" s="72">
        <f t="shared" si="116"/>
        <v>366.46</v>
      </c>
      <c r="O804" s="72">
        <v>1</v>
      </c>
      <c r="P804" s="72">
        <f t="shared" si="108"/>
        <v>366.46</v>
      </c>
      <c r="Q804" s="72">
        <f t="shared" si="109"/>
        <v>366.46</v>
      </c>
      <c r="R804" s="72">
        <f t="shared" si="110"/>
        <v>0</v>
      </c>
      <c r="S804" s="72">
        <f t="shared" si="111"/>
        <v>366.46</v>
      </c>
      <c r="T804" s="72">
        <f t="shared" si="112"/>
        <v>0</v>
      </c>
      <c r="U804" s="72">
        <f t="shared" si="113"/>
        <v>0</v>
      </c>
      <c r="V804" s="72">
        <f t="shared" si="114"/>
        <v>366.46</v>
      </c>
      <c r="W804" s="72">
        <f t="shared" si="115"/>
        <v>0</v>
      </c>
      <c r="X804" s="14" t="s">
        <v>1191</v>
      </c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24"/>
      <c r="AJ804" s="24"/>
      <c r="AK804" s="24"/>
    </row>
    <row r="805" s="2" customFormat="1" ht="14.25" spans="1:37">
      <c r="A805" s="24">
        <v>802</v>
      </c>
      <c r="B805" s="14"/>
      <c r="C805" s="749" t="s">
        <v>1879</v>
      </c>
      <c r="D805" s="749" t="s">
        <v>1880</v>
      </c>
      <c r="E805" s="14"/>
      <c r="F805" s="192"/>
      <c r="G805" s="24"/>
      <c r="H805" s="14"/>
      <c r="I805" s="13">
        <v>1.01</v>
      </c>
      <c r="J805" s="14"/>
      <c r="K805" s="14"/>
      <c r="L805" s="547">
        <v>1</v>
      </c>
      <c r="M805" s="72">
        <v>19</v>
      </c>
      <c r="N805" s="72">
        <f t="shared" si="116"/>
        <v>19</v>
      </c>
      <c r="O805" s="72">
        <v>1</v>
      </c>
      <c r="P805" s="72">
        <f t="shared" si="108"/>
        <v>19</v>
      </c>
      <c r="Q805" s="72">
        <f t="shared" si="109"/>
        <v>19</v>
      </c>
      <c r="R805" s="72">
        <f t="shared" si="110"/>
        <v>0</v>
      </c>
      <c r="S805" s="72">
        <f t="shared" si="111"/>
        <v>19</v>
      </c>
      <c r="T805" s="72">
        <f t="shared" si="112"/>
        <v>0</v>
      </c>
      <c r="U805" s="72">
        <f t="shared" si="113"/>
        <v>0</v>
      </c>
      <c r="V805" s="72">
        <f t="shared" si="114"/>
        <v>19</v>
      </c>
      <c r="W805" s="72">
        <f t="shared" si="115"/>
        <v>0</v>
      </c>
      <c r="X805" s="14" t="s">
        <v>1191</v>
      </c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24"/>
      <c r="AJ805" s="24"/>
      <c r="AK805" s="24"/>
    </row>
    <row r="806" s="2" customFormat="1" ht="14.25" spans="1:37">
      <c r="A806" s="24">
        <v>803</v>
      </c>
      <c r="B806" s="14"/>
      <c r="C806" s="749" t="s">
        <v>1881</v>
      </c>
      <c r="D806" s="749" t="s">
        <v>1882</v>
      </c>
      <c r="E806" s="14"/>
      <c r="F806" s="192"/>
      <c r="G806" s="24"/>
      <c r="H806" s="14"/>
      <c r="I806" s="13">
        <v>1.01</v>
      </c>
      <c r="J806" s="14"/>
      <c r="K806" s="14"/>
      <c r="L806" s="547">
        <v>1</v>
      </c>
      <c r="M806" s="72">
        <v>25</v>
      </c>
      <c r="N806" s="72">
        <f t="shared" si="116"/>
        <v>25</v>
      </c>
      <c r="O806" s="72">
        <v>1</v>
      </c>
      <c r="P806" s="72">
        <f t="shared" si="108"/>
        <v>25</v>
      </c>
      <c r="Q806" s="72">
        <f t="shared" si="109"/>
        <v>25</v>
      </c>
      <c r="R806" s="72">
        <f t="shared" si="110"/>
        <v>0</v>
      </c>
      <c r="S806" s="72">
        <f t="shared" si="111"/>
        <v>25</v>
      </c>
      <c r="T806" s="72">
        <f t="shared" si="112"/>
        <v>0</v>
      </c>
      <c r="U806" s="72">
        <f t="shared" si="113"/>
        <v>0</v>
      </c>
      <c r="V806" s="72">
        <f t="shared" si="114"/>
        <v>25</v>
      </c>
      <c r="W806" s="72">
        <f t="shared" si="115"/>
        <v>0</v>
      </c>
      <c r="X806" s="14" t="s">
        <v>1191</v>
      </c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24"/>
      <c r="AJ806" s="24"/>
      <c r="AK806" s="24"/>
    </row>
    <row r="807" s="2" customFormat="1" ht="14.25" spans="1:37">
      <c r="A807" s="24">
        <v>804</v>
      </c>
      <c r="B807" s="14"/>
      <c r="C807" s="749" t="s">
        <v>1883</v>
      </c>
      <c r="D807" s="749" t="s">
        <v>1884</v>
      </c>
      <c r="E807" s="14"/>
      <c r="F807" s="192"/>
      <c r="G807" s="24"/>
      <c r="H807" s="14"/>
      <c r="I807" s="13">
        <v>1.01</v>
      </c>
      <c r="J807" s="14"/>
      <c r="K807" s="14"/>
      <c r="L807" s="547">
        <v>1</v>
      </c>
      <c r="M807" s="72">
        <v>21</v>
      </c>
      <c r="N807" s="72">
        <f t="shared" si="116"/>
        <v>21</v>
      </c>
      <c r="O807" s="72">
        <v>1</v>
      </c>
      <c r="P807" s="72">
        <f t="shared" si="108"/>
        <v>21</v>
      </c>
      <c r="Q807" s="72">
        <f t="shared" si="109"/>
        <v>21</v>
      </c>
      <c r="R807" s="72">
        <f t="shared" si="110"/>
        <v>0</v>
      </c>
      <c r="S807" s="72">
        <f t="shared" si="111"/>
        <v>21</v>
      </c>
      <c r="T807" s="72">
        <f t="shared" si="112"/>
        <v>0</v>
      </c>
      <c r="U807" s="72">
        <f t="shared" si="113"/>
        <v>0</v>
      </c>
      <c r="V807" s="72">
        <f t="shared" si="114"/>
        <v>21</v>
      </c>
      <c r="W807" s="72">
        <f t="shared" si="115"/>
        <v>0</v>
      </c>
      <c r="X807" s="14" t="s">
        <v>1191</v>
      </c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24"/>
      <c r="AJ807" s="24"/>
      <c r="AK807" s="24"/>
    </row>
    <row r="808" s="2" customFormat="1" ht="14.25" spans="1:37">
      <c r="A808" s="24">
        <v>805</v>
      </c>
      <c r="B808" s="14"/>
      <c r="C808" s="749" t="s">
        <v>1885</v>
      </c>
      <c r="D808" s="749" t="s">
        <v>1886</v>
      </c>
      <c r="E808" s="14"/>
      <c r="F808" s="192"/>
      <c r="G808" s="24"/>
      <c r="H808" s="14"/>
      <c r="I808" s="13">
        <v>1.01</v>
      </c>
      <c r="J808" s="14"/>
      <c r="K808" s="14"/>
      <c r="L808" s="547">
        <v>1</v>
      </c>
      <c r="M808" s="72">
        <v>15</v>
      </c>
      <c r="N808" s="72">
        <f t="shared" si="116"/>
        <v>15</v>
      </c>
      <c r="O808" s="72">
        <v>1</v>
      </c>
      <c r="P808" s="72">
        <f t="shared" si="108"/>
        <v>15</v>
      </c>
      <c r="Q808" s="72">
        <f t="shared" si="109"/>
        <v>15</v>
      </c>
      <c r="R808" s="72">
        <f t="shared" si="110"/>
        <v>0</v>
      </c>
      <c r="S808" s="72">
        <f t="shared" si="111"/>
        <v>15</v>
      </c>
      <c r="T808" s="72">
        <f t="shared" si="112"/>
        <v>0</v>
      </c>
      <c r="U808" s="72">
        <f t="shared" si="113"/>
        <v>0</v>
      </c>
      <c r="V808" s="72">
        <f t="shared" si="114"/>
        <v>15</v>
      </c>
      <c r="W808" s="72">
        <f t="shared" si="115"/>
        <v>0</v>
      </c>
      <c r="X808" s="14" t="s">
        <v>1191</v>
      </c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24"/>
      <c r="AJ808" s="24"/>
      <c r="AK808" s="24"/>
    </row>
    <row r="809" s="2" customFormat="1" ht="14.25" spans="1:37">
      <c r="A809" s="24">
        <v>806</v>
      </c>
      <c r="B809" s="14"/>
      <c r="C809" s="749" t="s">
        <v>1887</v>
      </c>
      <c r="D809" s="749" t="s">
        <v>1888</v>
      </c>
      <c r="E809" s="14"/>
      <c r="F809" s="192"/>
      <c r="G809" s="24"/>
      <c r="H809" s="14"/>
      <c r="I809" s="13">
        <v>1.01</v>
      </c>
      <c r="J809" s="14"/>
      <c r="K809" s="14"/>
      <c r="L809" s="547">
        <v>1</v>
      </c>
      <c r="M809" s="72">
        <v>18</v>
      </c>
      <c r="N809" s="72">
        <f t="shared" si="116"/>
        <v>18</v>
      </c>
      <c r="O809" s="72">
        <v>1</v>
      </c>
      <c r="P809" s="72">
        <f t="shared" si="108"/>
        <v>18</v>
      </c>
      <c r="Q809" s="72">
        <f t="shared" si="109"/>
        <v>18</v>
      </c>
      <c r="R809" s="72">
        <f t="shared" si="110"/>
        <v>0</v>
      </c>
      <c r="S809" s="72">
        <f t="shared" si="111"/>
        <v>18</v>
      </c>
      <c r="T809" s="72">
        <f t="shared" si="112"/>
        <v>0</v>
      </c>
      <c r="U809" s="72">
        <f t="shared" si="113"/>
        <v>0</v>
      </c>
      <c r="V809" s="72">
        <f t="shared" si="114"/>
        <v>18</v>
      </c>
      <c r="W809" s="72">
        <f t="shared" si="115"/>
        <v>0</v>
      </c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24"/>
      <c r="AJ809" s="24"/>
      <c r="AK809" s="24"/>
    </row>
    <row r="810" s="2" customFormat="1" ht="14.25" spans="1:37">
      <c r="A810" s="24">
        <v>807</v>
      </c>
      <c r="B810" s="14"/>
      <c r="C810" s="749" t="s">
        <v>1889</v>
      </c>
      <c r="D810" s="749" t="s">
        <v>1890</v>
      </c>
      <c r="E810" s="14"/>
      <c r="F810" s="192"/>
      <c r="G810" s="24"/>
      <c r="H810" s="14"/>
      <c r="I810" s="13">
        <v>1.01</v>
      </c>
      <c r="J810" s="14"/>
      <c r="K810" s="14"/>
      <c r="L810" s="547">
        <v>1</v>
      </c>
      <c r="M810" s="72">
        <v>45</v>
      </c>
      <c r="N810" s="72">
        <f t="shared" si="116"/>
        <v>45</v>
      </c>
      <c r="O810" s="72">
        <v>1</v>
      </c>
      <c r="P810" s="72">
        <f t="shared" si="108"/>
        <v>45</v>
      </c>
      <c r="Q810" s="72">
        <f t="shared" si="109"/>
        <v>45</v>
      </c>
      <c r="R810" s="72">
        <f t="shared" si="110"/>
        <v>0</v>
      </c>
      <c r="S810" s="72">
        <f t="shared" si="111"/>
        <v>45</v>
      </c>
      <c r="T810" s="72">
        <f t="shared" si="112"/>
        <v>0</v>
      </c>
      <c r="U810" s="72">
        <f t="shared" si="113"/>
        <v>0</v>
      </c>
      <c r="V810" s="72">
        <f t="shared" si="114"/>
        <v>45</v>
      </c>
      <c r="W810" s="72">
        <f t="shared" si="115"/>
        <v>0</v>
      </c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24"/>
      <c r="AJ810" s="24"/>
      <c r="AK810" s="24"/>
    </row>
    <row r="811" s="2" customFormat="1" ht="14.25" spans="1:37">
      <c r="A811" s="24">
        <v>808</v>
      </c>
      <c r="B811" s="14"/>
      <c r="C811" s="749" t="s">
        <v>1891</v>
      </c>
      <c r="D811" s="749" t="s">
        <v>1892</v>
      </c>
      <c r="E811" s="14"/>
      <c r="F811" s="192"/>
      <c r="G811" s="24"/>
      <c r="H811" s="14"/>
      <c r="I811" s="13">
        <v>1.01</v>
      </c>
      <c r="J811" s="14"/>
      <c r="K811" s="14"/>
      <c r="L811" s="547">
        <v>1</v>
      </c>
      <c r="M811" s="72">
        <v>13.18</v>
      </c>
      <c r="N811" s="72">
        <f t="shared" si="116"/>
        <v>13.18</v>
      </c>
      <c r="O811" s="72">
        <v>1</v>
      </c>
      <c r="P811" s="72">
        <f t="shared" si="108"/>
        <v>13.18</v>
      </c>
      <c r="Q811" s="72">
        <f t="shared" si="109"/>
        <v>13.18</v>
      </c>
      <c r="R811" s="72">
        <f t="shared" si="110"/>
        <v>0</v>
      </c>
      <c r="S811" s="72">
        <f t="shared" si="111"/>
        <v>13.18</v>
      </c>
      <c r="T811" s="72">
        <f t="shared" si="112"/>
        <v>0</v>
      </c>
      <c r="U811" s="72">
        <f t="shared" si="113"/>
        <v>0</v>
      </c>
      <c r="V811" s="72">
        <f t="shared" si="114"/>
        <v>13.18</v>
      </c>
      <c r="W811" s="72">
        <f t="shared" si="115"/>
        <v>0</v>
      </c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24"/>
      <c r="AJ811" s="24"/>
      <c r="AK811" s="24"/>
    </row>
    <row r="812" s="2" customFormat="1" ht="14.25" spans="1:37">
      <c r="A812" s="24">
        <v>809</v>
      </c>
      <c r="B812" s="14"/>
      <c r="C812" s="749" t="s">
        <v>1893</v>
      </c>
      <c r="D812" s="749" t="s">
        <v>1894</v>
      </c>
      <c r="E812" s="14"/>
      <c r="F812" s="192"/>
      <c r="G812" s="24"/>
      <c r="H812" s="14"/>
      <c r="I812" s="13">
        <v>1.01</v>
      </c>
      <c r="J812" s="14"/>
      <c r="K812" s="14"/>
      <c r="L812" s="547">
        <v>1</v>
      </c>
      <c r="M812" s="72">
        <v>5.61</v>
      </c>
      <c r="N812" s="72">
        <f t="shared" si="116"/>
        <v>5.61</v>
      </c>
      <c r="O812" s="72">
        <v>1</v>
      </c>
      <c r="P812" s="72">
        <f t="shared" si="108"/>
        <v>5.61</v>
      </c>
      <c r="Q812" s="72">
        <f t="shared" si="109"/>
        <v>5.61</v>
      </c>
      <c r="R812" s="72">
        <f t="shared" si="110"/>
        <v>0</v>
      </c>
      <c r="S812" s="72">
        <f t="shared" si="111"/>
        <v>5.61</v>
      </c>
      <c r="T812" s="72">
        <f t="shared" si="112"/>
        <v>0</v>
      </c>
      <c r="U812" s="72">
        <f t="shared" si="113"/>
        <v>0</v>
      </c>
      <c r="V812" s="72">
        <f t="shared" si="114"/>
        <v>5.61</v>
      </c>
      <c r="W812" s="72">
        <f t="shared" si="115"/>
        <v>0</v>
      </c>
      <c r="X812" s="14" t="s">
        <v>1191</v>
      </c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24"/>
      <c r="AJ812" s="24"/>
      <c r="AK812" s="24"/>
    </row>
    <row r="813" s="2" customFormat="1" ht="14.25" spans="1:37">
      <c r="A813" s="24">
        <v>810</v>
      </c>
      <c r="B813" s="14"/>
      <c r="C813" s="749" t="s">
        <v>1895</v>
      </c>
      <c r="D813" s="749" t="s">
        <v>1896</v>
      </c>
      <c r="E813" s="14"/>
      <c r="F813" s="192"/>
      <c r="G813" s="24"/>
      <c r="H813" s="14"/>
      <c r="I813" s="13">
        <v>1.01</v>
      </c>
      <c r="J813" s="14"/>
      <c r="K813" s="14"/>
      <c r="L813" s="547">
        <v>2</v>
      </c>
      <c r="M813" s="72">
        <v>9</v>
      </c>
      <c r="N813" s="72">
        <f t="shared" si="116"/>
        <v>18</v>
      </c>
      <c r="O813" s="72">
        <v>2</v>
      </c>
      <c r="P813" s="72">
        <f t="shared" si="108"/>
        <v>9</v>
      </c>
      <c r="Q813" s="72">
        <f t="shared" si="109"/>
        <v>18</v>
      </c>
      <c r="R813" s="72">
        <f t="shared" si="110"/>
        <v>0</v>
      </c>
      <c r="S813" s="72">
        <f t="shared" si="111"/>
        <v>9</v>
      </c>
      <c r="T813" s="72">
        <f t="shared" si="112"/>
        <v>0</v>
      </c>
      <c r="U813" s="72">
        <f t="shared" si="113"/>
        <v>0</v>
      </c>
      <c r="V813" s="72">
        <f t="shared" si="114"/>
        <v>9</v>
      </c>
      <c r="W813" s="72">
        <f t="shared" si="115"/>
        <v>0</v>
      </c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24"/>
      <c r="AJ813" s="24"/>
      <c r="AK813" s="24"/>
    </row>
    <row r="814" s="2" customFormat="1" ht="14.25" spans="1:37">
      <c r="A814" s="24">
        <v>811</v>
      </c>
      <c r="B814" s="14"/>
      <c r="C814" s="749" t="s">
        <v>1897</v>
      </c>
      <c r="D814" s="749" t="s">
        <v>1898</v>
      </c>
      <c r="E814" s="14"/>
      <c r="F814" s="192"/>
      <c r="G814" s="24"/>
      <c r="H814" s="14"/>
      <c r="I814" s="13">
        <v>1.01</v>
      </c>
      <c r="J814" s="14"/>
      <c r="K814" s="14"/>
      <c r="L814" s="547">
        <v>1</v>
      </c>
      <c r="M814" s="72">
        <v>13</v>
      </c>
      <c r="N814" s="72">
        <f t="shared" si="116"/>
        <v>13</v>
      </c>
      <c r="O814" s="72">
        <v>1</v>
      </c>
      <c r="P814" s="72">
        <f t="shared" si="108"/>
        <v>13</v>
      </c>
      <c r="Q814" s="72">
        <f t="shared" si="109"/>
        <v>13</v>
      </c>
      <c r="R814" s="72">
        <f t="shared" si="110"/>
        <v>0</v>
      </c>
      <c r="S814" s="72">
        <f t="shared" si="111"/>
        <v>13</v>
      </c>
      <c r="T814" s="72">
        <f t="shared" si="112"/>
        <v>0</v>
      </c>
      <c r="U814" s="72">
        <f t="shared" si="113"/>
        <v>0</v>
      </c>
      <c r="V814" s="72">
        <f t="shared" si="114"/>
        <v>13</v>
      </c>
      <c r="W814" s="72">
        <f t="shared" si="115"/>
        <v>0</v>
      </c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24"/>
      <c r="AJ814" s="24"/>
      <c r="AK814" s="24"/>
    </row>
    <row r="815" s="2" customFormat="1" ht="14.25" spans="1:37">
      <c r="A815" s="24">
        <v>812</v>
      </c>
      <c r="B815" s="14"/>
      <c r="C815" s="749" t="s">
        <v>1899</v>
      </c>
      <c r="D815" s="749" t="s">
        <v>1900</v>
      </c>
      <c r="E815" s="14"/>
      <c r="F815" s="192"/>
      <c r="G815" s="24"/>
      <c r="H815" s="14"/>
      <c r="I815" s="13">
        <v>1.01</v>
      </c>
      <c r="J815" s="14"/>
      <c r="K815" s="14"/>
      <c r="L815" s="547">
        <v>1</v>
      </c>
      <c r="M815" s="72">
        <v>7</v>
      </c>
      <c r="N815" s="72">
        <f t="shared" si="116"/>
        <v>7</v>
      </c>
      <c r="O815" s="72">
        <v>1</v>
      </c>
      <c r="P815" s="72">
        <f t="shared" si="108"/>
        <v>7</v>
      </c>
      <c r="Q815" s="72">
        <f t="shared" si="109"/>
        <v>7</v>
      </c>
      <c r="R815" s="72">
        <f t="shared" si="110"/>
        <v>0</v>
      </c>
      <c r="S815" s="72">
        <f t="shared" si="111"/>
        <v>7</v>
      </c>
      <c r="T815" s="72">
        <f t="shared" si="112"/>
        <v>0</v>
      </c>
      <c r="U815" s="72">
        <f t="shared" si="113"/>
        <v>0</v>
      </c>
      <c r="V815" s="72">
        <f t="shared" si="114"/>
        <v>7</v>
      </c>
      <c r="W815" s="72">
        <f t="shared" si="115"/>
        <v>0</v>
      </c>
      <c r="X815" s="14" t="s">
        <v>1191</v>
      </c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24"/>
      <c r="AJ815" s="24"/>
      <c r="AK815" s="24"/>
    </row>
    <row r="816" s="2" customFormat="1" ht="14.25" spans="1:37">
      <c r="A816" s="24">
        <v>813</v>
      </c>
      <c r="B816" s="14"/>
      <c r="C816" s="749" t="s">
        <v>1901</v>
      </c>
      <c r="D816" s="749" t="s">
        <v>1902</v>
      </c>
      <c r="E816" s="14"/>
      <c r="F816" s="192"/>
      <c r="G816" s="24"/>
      <c r="H816" s="14"/>
      <c r="I816" s="13">
        <v>1.01</v>
      </c>
      <c r="J816" s="14"/>
      <c r="K816" s="14"/>
      <c r="L816" s="547">
        <v>1</v>
      </c>
      <c r="M816" s="72">
        <v>58</v>
      </c>
      <c r="N816" s="72">
        <f t="shared" si="116"/>
        <v>58</v>
      </c>
      <c r="O816" s="72">
        <v>1</v>
      </c>
      <c r="P816" s="72">
        <f t="shared" si="108"/>
        <v>58</v>
      </c>
      <c r="Q816" s="72">
        <f t="shared" si="109"/>
        <v>58</v>
      </c>
      <c r="R816" s="72">
        <f t="shared" si="110"/>
        <v>0</v>
      </c>
      <c r="S816" s="72">
        <f t="shared" si="111"/>
        <v>58</v>
      </c>
      <c r="T816" s="72">
        <f t="shared" si="112"/>
        <v>0</v>
      </c>
      <c r="U816" s="72">
        <f t="shared" si="113"/>
        <v>0</v>
      </c>
      <c r="V816" s="72">
        <f t="shared" si="114"/>
        <v>58</v>
      </c>
      <c r="W816" s="72">
        <f t="shared" si="115"/>
        <v>0</v>
      </c>
      <c r="X816" s="14" t="s">
        <v>1191</v>
      </c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24"/>
      <c r="AJ816" s="24"/>
      <c r="AK816" s="24"/>
    </row>
    <row r="817" s="2" customFormat="1" ht="14.25" spans="1:37">
      <c r="A817" s="24">
        <v>814</v>
      </c>
      <c r="B817" s="14"/>
      <c r="C817" s="749" t="s">
        <v>1903</v>
      </c>
      <c r="D817" s="749" t="s">
        <v>1904</v>
      </c>
      <c r="E817" s="14"/>
      <c r="F817" s="192"/>
      <c r="G817" s="24"/>
      <c r="H817" s="14"/>
      <c r="I817" s="13">
        <v>1.01</v>
      </c>
      <c r="J817" s="14"/>
      <c r="K817" s="14"/>
      <c r="L817" s="547">
        <v>1</v>
      </c>
      <c r="M817" s="72">
        <v>5.55</v>
      </c>
      <c r="N817" s="72">
        <f t="shared" si="116"/>
        <v>5.55</v>
      </c>
      <c r="O817" s="72">
        <v>1</v>
      </c>
      <c r="P817" s="72">
        <f t="shared" si="108"/>
        <v>5.55</v>
      </c>
      <c r="Q817" s="72">
        <f t="shared" si="109"/>
        <v>5.55</v>
      </c>
      <c r="R817" s="72">
        <f t="shared" si="110"/>
        <v>0</v>
      </c>
      <c r="S817" s="72">
        <f t="shared" si="111"/>
        <v>5.55</v>
      </c>
      <c r="T817" s="72">
        <f t="shared" si="112"/>
        <v>0</v>
      </c>
      <c r="U817" s="72">
        <f t="shared" si="113"/>
        <v>0</v>
      </c>
      <c r="V817" s="72">
        <f t="shared" si="114"/>
        <v>5.55</v>
      </c>
      <c r="W817" s="72">
        <f t="shared" si="115"/>
        <v>0</v>
      </c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24"/>
      <c r="AJ817" s="24"/>
      <c r="AK817" s="24"/>
    </row>
    <row r="818" s="2" customFormat="1" ht="14.25" spans="1:37">
      <c r="A818" s="24">
        <v>815</v>
      </c>
      <c r="B818" s="14"/>
      <c r="C818" s="749" t="s">
        <v>1905</v>
      </c>
      <c r="D818" s="749" t="s">
        <v>1906</v>
      </c>
      <c r="E818" s="14"/>
      <c r="F818" s="192"/>
      <c r="G818" s="24"/>
      <c r="H818" s="14"/>
      <c r="I818" s="13">
        <v>1.01</v>
      </c>
      <c r="J818" s="14"/>
      <c r="K818" s="14"/>
      <c r="L818" s="547">
        <v>2</v>
      </c>
      <c r="M818" s="72">
        <v>12.6</v>
      </c>
      <c r="N818" s="72">
        <f t="shared" si="116"/>
        <v>25.2</v>
      </c>
      <c r="O818" s="72">
        <v>2</v>
      </c>
      <c r="P818" s="72">
        <f t="shared" si="108"/>
        <v>12.6</v>
      </c>
      <c r="Q818" s="72">
        <f t="shared" si="109"/>
        <v>25.2</v>
      </c>
      <c r="R818" s="72">
        <f t="shared" si="110"/>
        <v>0</v>
      </c>
      <c r="S818" s="72">
        <f t="shared" si="111"/>
        <v>12.6</v>
      </c>
      <c r="T818" s="72">
        <f t="shared" si="112"/>
        <v>0</v>
      </c>
      <c r="U818" s="72">
        <f t="shared" si="113"/>
        <v>0</v>
      </c>
      <c r="V818" s="72">
        <f t="shared" si="114"/>
        <v>12.6</v>
      </c>
      <c r="W818" s="72">
        <f t="shared" si="115"/>
        <v>0</v>
      </c>
      <c r="X818" s="14" t="s">
        <v>1191</v>
      </c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24"/>
      <c r="AJ818" s="24"/>
      <c r="AK818" s="24"/>
    </row>
    <row r="819" s="2" customFormat="1" ht="14.25" spans="1:37">
      <c r="A819" s="24">
        <v>816</v>
      </c>
      <c r="B819" s="14"/>
      <c r="C819" s="749" t="s">
        <v>1907</v>
      </c>
      <c r="D819" s="749" t="s">
        <v>1908</v>
      </c>
      <c r="E819" s="14"/>
      <c r="F819" s="192"/>
      <c r="G819" s="24"/>
      <c r="H819" s="14"/>
      <c r="I819" s="13">
        <v>1.01</v>
      </c>
      <c r="J819" s="14"/>
      <c r="K819" s="14"/>
      <c r="L819" s="547">
        <v>1</v>
      </c>
      <c r="M819" s="72">
        <v>20.16</v>
      </c>
      <c r="N819" s="72">
        <f t="shared" si="116"/>
        <v>20.16</v>
      </c>
      <c r="O819" s="72">
        <v>1</v>
      </c>
      <c r="P819" s="72">
        <f t="shared" si="108"/>
        <v>20.16</v>
      </c>
      <c r="Q819" s="72">
        <f t="shared" si="109"/>
        <v>20.16</v>
      </c>
      <c r="R819" s="72">
        <f t="shared" si="110"/>
        <v>0</v>
      </c>
      <c r="S819" s="72">
        <f t="shared" si="111"/>
        <v>20.16</v>
      </c>
      <c r="T819" s="72">
        <f t="shared" si="112"/>
        <v>0</v>
      </c>
      <c r="U819" s="72">
        <f t="shared" si="113"/>
        <v>0</v>
      </c>
      <c r="V819" s="72">
        <f t="shared" si="114"/>
        <v>20.16</v>
      </c>
      <c r="W819" s="72">
        <f t="shared" si="115"/>
        <v>0</v>
      </c>
      <c r="X819" s="14" t="s">
        <v>1191</v>
      </c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24"/>
      <c r="AJ819" s="24"/>
      <c r="AK819" s="24"/>
    </row>
    <row r="820" s="2" customFormat="1" ht="14.25" spans="1:37">
      <c r="A820" s="24">
        <v>817</v>
      </c>
      <c r="B820" s="14"/>
      <c r="C820" s="749" t="s">
        <v>1909</v>
      </c>
      <c r="D820" s="749" t="s">
        <v>1910</v>
      </c>
      <c r="E820" s="14"/>
      <c r="F820" s="192"/>
      <c r="G820" s="24"/>
      <c r="H820" s="14"/>
      <c r="I820" s="13">
        <v>1.01</v>
      </c>
      <c r="J820" s="14"/>
      <c r="K820" s="14"/>
      <c r="L820" s="547">
        <v>5</v>
      </c>
      <c r="M820" s="72">
        <v>21</v>
      </c>
      <c r="N820" s="72">
        <f t="shared" si="116"/>
        <v>105</v>
      </c>
      <c r="O820" s="72">
        <v>5</v>
      </c>
      <c r="P820" s="72">
        <f t="shared" si="108"/>
        <v>21</v>
      </c>
      <c r="Q820" s="72">
        <f t="shared" si="109"/>
        <v>105</v>
      </c>
      <c r="R820" s="72">
        <f t="shared" si="110"/>
        <v>0</v>
      </c>
      <c r="S820" s="72">
        <f t="shared" si="111"/>
        <v>21</v>
      </c>
      <c r="T820" s="72">
        <f t="shared" si="112"/>
        <v>0</v>
      </c>
      <c r="U820" s="72">
        <f t="shared" si="113"/>
        <v>0</v>
      </c>
      <c r="V820" s="72">
        <f t="shared" si="114"/>
        <v>21</v>
      </c>
      <c r="W820" s="72">
        <f t="shared" si="115"/>
        <v>0</v>
      </c>
      <c r="X820" s="14" t="s">
        <v>1191</v>
      </c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24"/>
      <c r="AJ820" s="24"/>
      <c r="AK820" s="24"/>
    </row>
    <row r="821" s="2" customFormat="1" ht="14.25" spans="1:37">
      <c r="A821" s="24">
        <v>818</v>
      </c>
      <c r="B821" s="14"/>
      <c r="C821" s="749" t="s">
        <v>1911</v>
      </c>
      <c r="D821" s="749" t="s">
        <v>1912</v>
      </c>
      <c r="E821" s="14"/>
      <c r="F821" s="192"/>
      <c r="G821" s="24"/>
      <c r="H821" s="14"/>
      <c r="I821" s="13">
        <v>1.01</v>
      </c>
      <c r="J821" s="14"/>
      <c r="K821" s="14"/>
      <c r="L821" s="547">
        <v>1</v>
      </c>
      <c r="M821" s="72">
        <v>26.61</v>
      </c>
      <c r="N821" s="72">
        <f t="shared" si="116"/>
        <v>26.61</v>
      </c>
      <c r="O821" s="72">
        <v>1</v>
      </c>
      <c r="P821" s="72">
        <f t="shared" si="108"/>
        <v>26.61</v>
      </c>
      <c r="Q821" s="72">
        <f t="shared" si="109"/>
        <v>26.61</v>
      </c>
      <c r="R821" s="72">
        <f t="shared" si="110"/>
        <v>0</v>
      </c>
      <c r="S821" s="72">
        <f t="shared" si="111"/>
        <v>26.61</v>
      </c>
      <c r="T821" s="72">
        <f t="shared" si="112"/>
        <v>0</v>
      </c>
      <c r="U821" s="72">
        <f t="shared" si="113"/>
        <v>0</v>
      </c>
      <c r="V821" s="72">
        <f t="shared" si="114"/>
        <v>26.61</v>
      </c>
      <c r="W821" s="72">
        <f t="shared" si="115"/>
        <v>0</v>
      </c>
      <c r="X821" s="14" t="s">
        <v>1191</v>
      </c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24"/>
      <c r="AJ821" s="24"/>
      <c r="AK821" s="24"/>
    </row>
    <row r="822" s="2" customFormat="1" ht="14.25" spans="1:37">
      <c r="A822" s="24">
        <v>819</v>
      </c>
      <c r="B822" s="14"/>
      <c r="C822" s="749" t="s">
        <v>1913</v>
      </c>
      <c r="D822" s="749" t="s">
        <v>1914</v>
      </c>
      <c r="E822" s="14"/>
      <c r="F822" s="192"/>
      <c r="G822" s="24"/>
      <c r="H822" s="14"/>
      <c r="I822" s="13">
        <v>1.01</v>
      </c>
      <c r="J822" s="14"/>
      <c r="K822" s="14"/>
      <c r="L822" s="547">
        <v>3</v>
      </c>
      <c r="M822" s="72">
        <v>4.2733</v>
      </c>
      <c r="N822" s="72">
        <f t="shared" si="116"/>
        <v>12.8199</v>
      </c>
      <c r="O822" s="72">
        <v>3</v>
      </c>
      <c r="P822" s="72">
        <f t="shared" si="108"/>
        <v>4.2733</v>
      </c>
      <c r="Q822" s="72">
        <f t="shared" si="109"/>
        <v>12.8199</v>
      </c>
      <c r="R822" s="72">
        <f t="shared" si="110"/>
        <v>0</v>
      </c>
      <c r="S822" s="72">
        <f t="shared" si="111"/>
        <v>4.2733</v>
      </c>
      <c r="T822" s="72">
        <f t="shared" si="112"/>
        <v>0</v>
      </c>
      <c r="U822" s="72">
        <f t="shared" si="113"/>
        <v>0</v>
      </c>
      <c r="V822" s="72">
        <f t="shared" si="114"/>
        <v>4.2733</v>
      </c>
      <c r="W822" s="72">
        <f t="shared" si="115"/>
        <v>0</v>
      </c>
      <c r="X822" s="14" t="s">
        <v>1191</v>
      </c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24"/>
      <c r="AJ822" s="24"/>
      <c r="AK822" s="24"/>
    </row>
    <row r="823" s="2" customFormat="1" ht="14.25" spans="1:37">
      <c r="A823" s="24">
        <v>820</v>
      </c>
      <c r="B823" s="14"/>
      <c r="C823" s="749" t="s">
        <v>1915</v>
      </c>
      <c r="D823" s="749" t="s">
        <v>1916</v>
      </c>
      <c r="E823" s="14"/>
      <c r="F823" s="192"/>
      <c r="G823" s="24"/>
      <c r="H823" s="14"/>
      <c r="I823" s="13">
        <v>1.01</v>
      </c>
      <c r="J823" s="14"/>
      <c r="K823" s="14"/>
      <c r="L823" s="547">
        <v>9</v>
      </c>
      <c r="M823" s="72">
        <v>7.0056</v>
      </c>
      <c r="N823" s="72">
        <f t="shared" si="116"/>
        <v>63.0504</v>
      </c>
      <c r="O823" s="72">
        <v>9</v>
      </c>
      <c r="P823" s="72">
        <f t="shared" si="108"/>
        <v>7.0056</v>
      </c>
      <c r="Q823" s="72">
        <f t="shared" si="109"/>
        <v>63.0504</v>
      </c>
      <c r="R823" s="72">
        <f t="shared" si="110"/>
        <v>0</v>
      </c>
      <c r="S823" s="72">
        <f t="shared" si="111"/>
        <v>7.0056</v>
      </c>
      <c r="T823" s="72">
        <f t="shared" si="112"/>
        <v>0</v>
      </c>
      <c r="U823" s="72">
        <f t="shared" si="113"/>
        <v>0</v>
      </c>
      <c r="V823" s="72">
        <f t="shared" si="114"/>
        <v>7.0056</v>
      </c>
      <c r="W823" s="72">
        <f t="shared" si="115"/>
        <v>0</v>
      </c>
      <c r="X823" s="14" t="s">
        <v>1191</v>
      </c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24"/>
      <c r="AJ823" s="24"/>
      <c r="AK823" s="24"/>
    </row>
    <row r="824" s="2" customFormat="1" ht="14.25" spans="1:37">
      <c r="A824" s="24">
        <v>821</v>
      </c>
      <c r="B824" s="14"/>
      <c r="C824" s="749" t="s">
        <v>1917</v>
      </c>
      <c r="D824" s="749" t="s">
        <v>1918</v>
      </c>
      <c r="E824" s="14"/>
      <c r="F824" s="192"/>
      <c r="G824" s="24"/>
      <c r="H824" s="14"/>
      <c r="I824" s="13">
        <v>1.01</v>
      </c>
      <c r="J824" s="14"/>
      <c r="K824" s="14"/>
      <c r="L824" s="547">
        <v>1</v>
      </c>
      <c r="M824" s="72">
        <v>27</v>
      </c>
      <c r="N824" s="72">
        <f t="shared" si="116"/>
        <v>27</v>
      </c>
      <c r="O824" s="72">
        <v>1</v>
      </c>
      <c r="P824" s="72">
        <f t="shared" si="108"/>
        <v>27</v>
      </c>
      <c r="Q824" s="72">
        <f t="shared" si="109"/>
        <v>27</v>
      </c>
      <c r="R824" s="72">
        <f t="shared" si="110"/>
        <v>0</v>
      </c>
      <c r="S824" s="72">
        <f t="shared" si="111"/>
        <v>27</v>
      </c>
      <c r="T824" s="72">
        <f t="shared" si="112"/>
        <v>0</v>
      </c>
      <c r="U824" s="72">
        <f t="shared" si="113"/>
        <v>0</v>
      </c>
      <c r="V824" s="72">
        <f t="shared" si="114"/>
        <v>27</v>
      </c>
      <c r="W824" s="72">
        <f t="shared" si="115"/>
        <v>0</v>
      </c>
      <c r="X824" s="14" t="s">
        <v>1191</v>
      </c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24"/>
      <c r="AJ824" s="24"/>
      <c r="AK824" s="24"/>
    </row>
    <row r="825" s="2" customFormat="1" ht="14.25" spans="1:37">
      <c r="A825" s="24">
        <v>822</v>
      </c>
      <c r="B825" s="14"/>
      <c r="C825" s="749" t="s">
        <v>1919</v>
      </c>
      <c r="D825" s="749" t="s">
        <v>1920</v>
      </c>
      <c r="E825" s="14"/>
      <c r="F825" s="192"/>
      <c r="G825" s="24"/>
      <c r="H825" s="14"/>
      <c r="I825" s="13">
        <v>1.01</v>
      </c>
      <c r="J825" s="14"/>
      <c r="K825" s="14"/>
      <c r="L825" s="547">
        <v>1</v>
      </c>
      <c r="M825" s="72">
        <v>105</v>
      </c>
      <c r="N825" s="72">
        <f t="shared" si="116"/>
        <v>105</v>
      </c>
      <c r="O825" s="72">
        <v>1</v>
      </c>
      <c r="P825" s="72">
        <f t="shared" si="108"/>
        <v>105</v>
      </c>
      <c r="Q825" s="72">
        <f t="shared" si="109"/>
        <v>105</v>
      </c>
      <c r="R825" s="72">
        <f t="shared" si="110"/>
        <v>0</v>
      </c>
      <c r="S825" s="72">
        <f t="shared" si="111"/>
        <v>105</v>
      </c>
      <c r="T825" s="72">
        <f t="shared" si="112"/>
        <v>0</v>
      </c>
      <c r="U825" s="72">
        <f t="shared" si="113"/>
        <v>0</v>
      </c>
      <c r="V825" s="72">
        <f t="shared" si="114"/>
        <v>105</v>
      </c>
      <c r="W825" s="72">
        <f t="shared" si="115"/>
        <v>0</v>
      </c>
      <c r="X825" s="14" t="s">
        <v>1191</v>
      </c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24"/>
      <c r="AJ825" s="24"/>
      <c r="AK825" s="24"/>
    </row>
    <row r="826" s="2" customFormat="1" ht="14.25" spans="1:37">
      <c r="A826" s="24">
        <v>823</v>
      </c>
      <c r="B826" s="14"/>
      <c r="C826" s="749" t="s">
        <v>1921</v>
      </c>
      <c r="D826" s="749" t="s">
        <v>1922</v>
      </c>
      <c r="E826" s="14"/>
      <c r="F826" s="192"/>
      <c r="G826" s="24"/>
      <c r="H826" s="14"/>
      <c r="I826" s="13">
        <v>1.01</v>
      </c>
      <c r="J826" s="14"/>
      <c r="K826" s="14"/>
      <c r="L826" s="547">
        <v>1</v>
      </c>
      <c r="M826" s="72">
        <v>315</v>
      </c>
      <c r="N826" s="72">
        <f t="shared" si="116"/>
        <v>315</v>
      </c>
      <c r="O826" s="72">
        <v>1</v>
      </c>
      <c r="P826" s="72">
        <f t="shared" si="108"/>
        <v>315</v>
      </c>
      <c r="Q826" s="72">
        <f t="shared" si="109"/>
        <v>315</v>
      </c>
      <c r="R826" s="72">
        <f t="shared" si="110"/>
        <v>0</v>
      </c>
      <c r="S826" s="72">
        <f t="shared" si="111"/>
        <v>315</v>
      </c>
      <c r="T826" s="72">
        <f t="shared" si="112"/>
        <v>0</v>
      </c>
      <c r="U826" s="72">
        <f t="shared" si="113"/>
        <v>0</v>
      </c>
      <c r="V826" s="72">
        <f t="shared" si="114"/>
        <v>315</v>
      </c>
      <c r="W826" s="72">
        <f t="shared" si="115"/>
        <v>0</v>
      </c>
      <c r="X826" s="14" t="s">
        <v>1191</v>
      </c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24"/>
      <c r="AJ826" s="24"/>
      <c r="AK826" s="24"/>
    </row>
    <row r="827" s="2" customFormat="1" ht="14.25" spans="1:37">
      <c r="A827" s="24">
        <v>824</v>
      </c>
      <c r="B827" s="14"/>
      <c r="C827" s="749" t="s">
        <v>1923</v>
      </c>
      <c r="D827" s="749" t="s">
        <v>1924</v>
      </c>
      <c r="E827" s="14"/>
      <c r="F827" s="192"/>
      <c r="G827" s="24"/>
      <c r="H827" s="14"/>
      <c r="I827" s="13">
        <v>1.01</v>
      </c>
      <c r="J827" s="14"/>
      <c r="K827" s="14"/>
      <c r="L827" s="547">
        <v>1</v>
      </c>
      <c r="M827" s="72">
        <v>7.2</v>
      </c>
      <c r="N827" s="72">
        <f t="shared" si="116"/>
        <v>7.2</v>
      </c>
      <c r="O827" s="72">
        <v>1</v>
      </c>
      <c r="P827" s="72">
        <f t="shared" si="108"/>
        <v>7.2</v>
      </c>
      <c r="Q827" s="72">
        <f t="shared" si="109"/>
        <v>7.2</v>
      </c>
      <c r="R827" s="72">
        <f t="shared" si="110"/>
        <v>0</v>
      </c>
      <c r="S827" s="72">
        <f t="shared" si="111"/>
        <v>7.2</v>
      </c>
      <c r="T827" s="72">
        <f t="shared" si="112"/>
        <v>0</v>
      </c>
      <c r="U827" s="72">
        <f t="shared" si="113"/>
        <v>0</v>
      </c>
      <c r="V827" s="72">
        <f t="shared" si="114"/>
        <v>7.2</v>
      </c>
      <c r="W827" s="72">
        <f t="shared" si="115"/>
        <v>0</v>
      </c>
      <c r="X827" s="14" t="s">
        <v>1191</v>
      </c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24"/>
      <c r="AJ827" s="24"/>
      <c r="AK827" s="24"/>
    </row>
    <row r="828" s="2" customFormat="1" ht="14.25" spans="1:37">
      <c r="A828" s="24">
        <v>825</v>
      </c>
      <c r="B828" s="14"/>
      <c r="C828" s="749" t="s">
        <v>1925</v>
      </c>
      <c r="D828" s="749" t="s">
        <v>1926</v>
      </c>
      <c r="E828" s="14"/>
      <c r="F828" s="192"/>
      <c r="G828" s="24"/>
      <c r="H828" s="14"/>
      <c r="I828" s="13">
        <v>1.01</v>
      </c>
      <c r="J828" s="14"/>
      <c r="K828" s="14"/>
      <c r="L828" s="547">
        <v>1</v>
      </c>
      <c r="M828" s="72">
        <v>31</v>
      </c>
      <c r="N828" s="72">
        <f t="shared" si="116"/>
        <v>31</v>
      </c>
      <c r="O828" s="72">
        <v>1</v>
      </c>
      <c r="P828" s="72">
        <f t="shared" si="108"/>
        <v>31</v>
      </c>
      <c r="Q828" s="72">
        <f t="shared" si="109"/>
        <v>31</v>
      </c>
      <c r="R828" s="72">
        <f t="shared" si="110"/>
        <v>0</v>
      </c>
      <c r="S828" s="72">
        <f t="shared" si="111"/>
        <v>31</v>
      </c>
      <c r="T828" s="72">
        <f t="shared" si="112"/>
        <v>0</v>
      </c>
      <c r="U828" s="72">
        <f t="shared" si="113"/>
        <v>0</v>
      </c>
      <c r="V828" s="72">
        <f t="shared" si="114"/>
        <v>31</v>
      </c>
      <c r="W828" s="72">
        <f t="shared" si="115"/>
        <v>0</v>
      </c>
      <c r="X828" s="14" t="s">
        <v>1191</v>
      </c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24"/>
      <c r="AJ828" s="24"/>
      <c r="AK828" s="24"/>
    </row>
    <row r="829" s="2" customFormat="1" ht="14.25" spans="1:37">
      <c r="A829" s="24">
        <v>826</v>
      </c>
      <c r="B829" s="14"/>
      <c r="C829" s="749" t="s">
        <v>1927</v>
      </c>
      <c r="D829" s="749" t="s">
        <v>1928</v>
      </c>
      <c r="E829" s="14"/>
      <c r="F829" s="192"/>
      <c r="G829" s="24"/>
      <c r="H829" s="14"/>
      <c r="I829" s="13">
        <v>1.01</v>
      </c>
      <c r="J829" s="14"/>
      <c r="K829" s="14"/>
      <c r="L829" s="547">
        <v>1</v>
      </c>
      <c r="M829" s="72">
        <v>12.2</v>
      </c>
      <c r="N829" s="72">
        <f t="shared" si="116"/>
        <v>12.2</v>
      </c>
      <c r="O829" s="72">
        <v>1</v>
      </c>
      <c r="P829" s="72">
        <f t="shared" si="108"/>
        <v>12.2</v>
      </c>
      <c r="Q829" s="72">
        <f t="shared" si="109"/>
        <v>12.2</v>
      </c>
      <c r="R829" s="72">
        <f t="shared" si="110"/>
        <v>0</v>
      </c>
      <c r="S829" s="72">
        <f t="shared" si="111"/>
        <v>12.2</v>
      </c>
      <c r="T829" s="72">
        <f t="shared" si="112"/>
        <v>0</v>
      </c>
      <c r="U829" s="72">
        <f t="shared" si="113"/>
        <v>0</v>
      </c>
      <c r="V829" s="72">
        <f t="shared" si="114"/>
        <v>12.2</v>
      </c>
      <c r="W829" s="72">
        <f t="shared" si="115"/>
        <v>0</v>
      </c>
      <c r="X829" s="14" t="s">
        <v>1191</v>
      </c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24"/>
      <c r="AJ829" s="24"/>
      <c r="AK829" s="24"/>
    </row>
    <row r="830" s="2" customFormat="1" ht="14.25" spans="1:37">
      <c r="A830" s="24">
        <v>827</v>
      </c>
      <c r="B830" s="14"/>
      <c r="C830" s="749" t="s">
        <v>1929</v>
      </c>
      <c r="D830" s="749" t="s">
        <v>1930</v>
      </c>
      <c r="E830" s="14"/>
      <c r="F830" s="192"/>
      <c r="G830" s="24"/>
      <c r="H830" s="14"/>
      <c r="I830" s="13">
        <v>1.01</v>
      </c>
      <c r="J830" s="14"/>
      <c r="K830" s="14"/>
      <c r="L830" s="547">
        <v>1</v>
      </c>
      <c r="M830" s="72">
        <v>7.6</v>
      </c>
      <c r="N830" s="72">
        <f t="shared" si="116"/>
        <v>7.6</v>
      </c>
      <c r="O830" s="72">
        <v>1</v>
      </c>
      <c r="P830" s="72">
        <f t="shared" si="108"/>
        <v>7.6</v>
      </c>
      <c r="Q830" s="72">
        <f t="shared" si="109"/>
        <v>7.6</v>
      </c>
      <c r="R830" s="72">
        <f t="shared" si="110"/>
        <v>0</v>
      </c>
      <c r="S830" s="72">
        <f t="shared" si="111"/>
        <v>7.6</v>
      </c>
      <c r="T830" s="72">
        <f t="shared" si="112"/>
        <v>0</v>
      </c>
      <c r="U830" s="72">
        <f t="shared" si="113"/>
        <v>0</v>
      </c>
      <c r="V830" s="72">
        <f t="shared" si="114"/>
        <v>7.6</v>
      </c>
      <c r="W830" s="72">
        <f t="shared" si="115"/>
        <v>0</v>
      </c>
      <c r="X830" s="14" t="s">
        <v>1191</v>
      </c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24"/>
      <c r="AJ830" s="24"/>
      <c r="AK830" s="24"/>
    </row>
    <row r="831" s="2" customFormat="1" ht="14.25" spans="1:37">
      <c r="A831" s="24">
        <v>828</v>
      </c>
      <c r="B831" s="14"/>
      <c r="C831" s="749" t="s">
        <v>1931</v>
      </c>
      <c r="D831" s="749" t="s">
        <v>1932</v>
      </c>
      <c r="E831" s="14"/>
      <c r="F831" s="192"/>
      <c r="G831" s="24"/>
      <c r="H831" s="14"/>
      <c r="I831" s="13">
        <v>1.01</v>
      </c>
      <c r="J831" s="14"/>
      <c r="K831" s="14"/>
      <c r="L831" s="547">
        <v>5</v>
      </c>
      <c r="M831" s="72">
        <v>186.658</v>
      </c>
      <c r="N831" s="72">
        <f t="shared" si="116"/>
        <v>933.29</v>
      </c>
      <c r="O831" s="72">
        <v>5</v>
      </c>
      <c r="P831" s="72">
        <f t="shared" si="108"/>
        <v>186.658</v>
      </c>
      <c r="Q831" s="72">
        <f t="shared" si="109"/>
        <v>933.29</v>
      </c>
      <c r="R831" s="72">
        <f t="shared" si="110"/>
        <v>0</v>
      </c>
      <c r="S831" s="72">
        <f t="shared" si="111"/>
        <v>186.658</v>
      </c>
      <c r="T831" s="72">
        <f t="shared" si="112"/>
        <v>0</v>
      </c>
      <c r="U831" s="72">
        <f t="shared" si="113"/>
        <v>0</v>
      </c>
      <c r="V831" s="72">
        <f t="shared" si="114"/>
        <v>186.658</v>
      </c>
      <c r="W831" s="72">
        <f t="shared" si="115"/>
        <v>0</v>
      </c>
      <c r="X831" s="14" t="s">
        <v>1191</v>
      </c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24"/>
      <c r="AJ831" s="24"/>
      <c r="AK831" s="24"/>
    </row>
    <row r="832" s="2" customFormat="1" ht="14.25" spans="1:37">
      <c r="A832" s="24">
        <v>829</v>
      </c>
      <c r="B832" s="14"/>
      <c r="C832" s="749" t="s">
        <v>1933</v>
      </c>
      <c r="D832" s="749" t="s">
        <v>1934</v>
      </c>
      <c r="E832" s="14"/>
      <c r="F832" s="192"/>
      <c r="G832" s="24"/>
      <c r="H832" s="14"/>
      <c r="I832" s="13">
        <v>1.01</v>
      </c>
      <c r="J832" s="14"/>
      <c r="K832" s="14"/>
      <c r="L832" s="547">
        <v>1</v>
      </c>
      <c r="M832" s="72">
        <v>120</v>
      </c>
      <c r="N832" s="72">
        <f t="shared" si="116"/>
        <v>120</v>
      </c>
      <c r="O832" s="72"/>
      <c r="P832" s="72">
        <f t="shared" si="108"/>
        <v>120</v>
      </c>
      <c r="Q832" s="72">
        <f t="shared" si="109"/>
        <v>0</v>
      </c>
      <c r="R832" s="72">
        <f t="shared" si="110"/>
        <v>0</v>
      </c>
      <c r="S832" s="72">
        <f t="shared" si="111"/>
        <v>120</v>
      </c>
      <c r="T832" s="72">
        <f t="shared" si="112"/>
        <v>0</v>
      </c>
      <c r="U832" s="72">
        <f t="shared" si="113"/>
        <v>-1</v>
      </c>
      <c r="V832" s="72">
        <f t="shared" si="114"/>
        <v>120</v>
      </c>
      <c r="W832" s="72">
        <f t="shared" si="115"/>
        <v>-120</v>
      </c>
      <c r="X832" s="14" t="s">
        <v>1191</v>
      </c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24" t="s">
        <v>315</v>
      </c>
      <c r="AJ832" s="24"/>
      <c r="AK832" s="24" t="s">
        <v>1935</v>
      </c>
    </row>
    <row r="833" s="2" customFormat="1" ht="14.25" spans="1:37">
      <c r="A833" s="24">
        <v>830</v>
      </c>
      <c r="B833" s="14"/>
      <c r="C833" s="749" t="s">
        <v>1936</v>
      </c>
      <c r="D833" s="749" t="s">
        <v>1937</v>
      </c>
      <c r="E833" s="14"/>
      <c r="F833" s="192"/>
      <c r="G833" s="24"/>
      <c r="H833" s="14"/>
      <c r="I833" s="13">
        <v>1.01</v>
      </c>
      <c r="J833" s="14"/>
      <c r="K833" s="14"/>
      <c r="L833" s="547">
        <v>5</v>
      </c>
      <c r="M833" s="72">
        <v>77.586</v>
      </c>
      <c r="N833" s="72">
        <f t="shared" si="116"/>
        <v>387.93</v>
      </c>
      <c r="O833" s="72">
        <v>5</v>
      </c>
      <c r="P833" s="72">
        <f t="shared" si="108"/>
        <v>77.586</v>
      </c>
      <c r="Q833" s="72">
        <f t="shared" si="109"/>
        <v>387.93</v>
      </c>
      <c r="R833" s="72">
        <f t="shared" si="110"/>
        <v>0</v>
      </c>
      <c r="S833" s="72">
        <f t="shared" si="111"/>
        <v>77.586</v>
      </c>
      <c r="T833" s="72">
        <f t="shared" si="112"/>
        <v>0</v>
      </c>
      <c r="U833" s="72">
        <f t="shared" si="113"/>
        <v>0</v>
      </c>
      <c r="V833" s="72">
        <f t="shared" si="114"/>
        <v>77.586</v>
      </c>
      <c r="W833" s="72">
        <f t="shared" si="115"/>
        <v>0</v>
      </c>
      <c r="X833" s="14" t="s">
        <v>1191</v>
      </c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24"/>
      <c r="AJ833" s="24"/>
      <c r="AK833" s="24"/>
    </row>
    <row r="834" s="2" customFormat="1" ht="14.25" spans="1:37">
      <c r="A834" s="24">
        <v>831</v>
      </c>
      <c r="B834" s="14"/>
      <c r="C834" s="749" t="s">
        <v>1938</v>
      </c>
      <c r="D834" s="749" t="s">
        <v>1939</v>
      </c>
      <c r="E834" s="14"/>
      <c r="F834" s="192"/>
      <c r="G834" s="24"/>
      <c r="H834" s="14"/>
      <c r="I834" s="13">
        <v>1.01</v>
      </c>
      <c r="J834" s="14"/>
      <c r="K834" s="14"/>
      <c r="L834" s="547">
        <v>730</v>
      </c>
      <c r="M834" s="72">
        <v>4.6319</v>
      </c>
      <c r="N834" s="72">
        <f t="shared" si="116"/>
        <v>3381.287</v>
      </c>
      <c r="O834" s="72">
        <v>730</v>
      </c>
      <c r="P834" s="72">
        <f t="shared" si="108"/>
        <v>4.6319</v>
      </c>
      <c r="Q834" s="72">
        <f t="shared" si="109"/>
        <v>3381.287</v>
      </c>
      <c r="R834" s="72">
        <f t="shared" si="110"/>
        <v>0</v>
      </c>
      <c r="S834" s="72">
        <f t="shared" si="111"/>
        <v>4.6319</v>
      </c>
      <c r="T834" s="72">
        <f t="shared" si="112"/>
        <v>0</v>
      </c>
      <c r="U834" s="72">
        <f t="shared" si="113"/>
        <v>0</v>
      </c>
      <c r="V834" s="72">
        <f t="shared" si="114"/>
        <v>4.6319</v>
      </c>
      <c r="W834" s="72">
        <f t="shared" si="115"/>
        <v>0</v>
      </c>
      <c r="X834" s="14" t="s">
        <v>1191</v>
      </c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24"/>
      <c r="AJ834" s="24"/>
      <c r="AK834" s="24"/>
    </row>
    <row r="835" s="2" customFormat="1" ht="14.25" spans="1:37">
      <c r="A835" s="24">
        <v>832</v>
      </c>
      <c r="B835" s="14"/>
      <c r="C835" s="749" t="s">
        <v>1940</v>
      </c>
      <c r="D835" s="749" t="s">
        <v>1941</v>
      </c>
      <c r="E835" s="14"/>
      <c r="F835" s="192"/>
      <c r="G835" s="24"/>
      <c r="H835" s="14"/>
      <c r="I835" s="13">
        <v>1.01</v>
      </c>
      <c r="J835" s="14"/>
      <c r="K835" s="14"/>
      <c r="L835" s="547">
        <v>4</v>
      </c>
      <c r="M835" s="72">
        <v>39.2825</v>
      </c>
      <c r="N835" s="72">
        <f t="shared" si="116"/>
        <v>157.13</v>
      </c>
      <c r="O835" s="72">
        <v>4</v>
      </c>
      <c r="P835" s="72">
        <f t="shared" si="108"/>
        <v>39.2825</v>
      </c>
      <c r="Q835" s="72">
        <f t="shared" si="109"/>
        <v>157.13</v>
      </c>
      <c r="R835" s="72">
        <f t="shared" si="110"/>
        <v>0</v>
      </c>
      <c r="S835" s="72">
        <f t="shared" si="111"/>
        <v>39.2825</v>
      </c>
      <c r="T835" s="72">
        <f t="shared" si="112"/>
        <v>0</v>
      </c>
      <c r="U835" s="72">
        <f t="shared" si="113"/>
        <v>0</v>
      </c>
      <c r="V835" s="72">
        <f t="shared" si="114"/>
        <v>39.2825</v>
      </c>
      <c r="W835" s="72">
        <f t="shared" si="115"/>
        <v>0</v>
      </c>
      <c r="X835" s="14" t="s">
        <v>1191</v>
      </c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24"/>
      <c r="AJ835" s="24"/>
      <c r="AK835" s="24"/>
    </row>
    <row r="836" s="2" customFormat="1" ht="14.25" spans="1:37">
      <c r="A836" s="24">
        <v>833</v>
      </c>
      <c r="B836" s="14"/>
      <c r="C836" s="749" t="s">
        <v>1942</v>
      </c>
      <c r="D836" s="749" t="s">
        <v>1943</v>
      </c>
      <c r="E836" s="14"/>
      <c r="F836" s="192"/>
      <c r="G836" s="24"/>
      <c r="H836" s="14"/>
      <c r="I836" s="13">
        <v>1.01</v>
      </c>
      <c r="J836" s="14"/>
      <c r="K836" s="14"/>
      <c r="L836" s="547">
        <v>27</v>
      </c>
      <c r="M836" s="72">
        <v>299.793</v>
      </c>
      <c r="N836" s="72">
        <f t="shared" si="116"/>
        <v>8094.411</v>
      </c>
      <c r="O836" s="72">
        <v>27</v>
      </c>
      <c r="P836" s="72">
        <f t="shared" ref="P836:P899" si="117">M836</f>
        <v>299.793</v>
      </c>
      <c r="Q836" s="72">
        <f t="shared" ref="Q836:Q899" si="118">P836*O836</f>
        <v>8094.411</v>
      </c>
      <c r="R836" s="72">
        <f t="shared" ref="R836:R899" si="119">IF((O836-L836)&gt;0,O836-L836,0)</f>
        <v>0</v>
      </c>
      <c r="S836" s="72">
        <f t="shared" ref="S836:S899" si="120">M836</f>
        <v>299.793</v>
      </c>
      <c r="T836" s="72">
        <f t="shared" ref="T836:T899" si="121">IF((Q836-N836)&gt;0,Q836-N836,0)</f>
        <v>0</v>
      </c>
      <c r="U836" s="72">
        <f t="shared" ref="U836:U899" si="122">IF((O836-L836)&lt;0,O836-L836,0)</f>
        <v>0</v>
      </c>
      <c r="V836" s="72">
        <f t="shared" ref="V836:V899" si="123">M836</f>
        <v>299.793</v>
      </c>
      <c r="W836" s="72">
        <f t="shared" ref="W836:W899" si="124">IF((Q836-N836)&lt;0,Q836-N836,0)</f>
        <v>0</v>
      </c>
      <c r="X836" s="14" t="s">
        <v>1191</v>
      </c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24"/>
      <c r="AJ836" s="24"/>
      <c r="AK836" s="24"/>
    </row>
    <row r="837" s="2" customFormat="1" ht="14.25" spans="1:37">
      <c r="A837" s="24">
        <v>834</v>
      </c>
      <c r="B837" s="14"/>
      <c r="C837" s="749" t="s">
        <v>1944</v>
      </c>
      <c r="D837" s="749" t="s">
        <v>1945</v>
      </c>
      <c r="E837" s="14"/>
      <c r="F837" s="192"/>
      <c r="G837" s="24"/>
      <c r="H837" s="14"/>
      <c r="I837" s="13">
        <v>1.01</v>
      </c>
      <c r="J837" s="14"/>
      <c r="K837" s="14"/>
      <c r="L837" s="547">
        <v>45</v>
      </c>
      <c r="M837" s="72">
        <v>1.1449</v>
      </c>
      <c r="N837" s="72">
        <f t="shared" ref="N837:N900" si="125">L837*M837</f>
        <v>51.5205</v>
      </c>
      <c r="O837" s="72">
        <v>45</v>
      </c>
      <c r="P837" s="72">
        <f t="shared" si="117"/>
        <v>1.1449</v>
      </c>
      <c r="Q837" s="72">
        <f t="shared" si="118"/>
        <v>51.5205</v>
      </c>
      <c r="R837" s="72">
        <f t="shared" si="119"/>
        <v>0</v>
      </c>
      <c r="S837" s="72">
        <f t="shared" si="120"/>
        <v>1.1449</v>
      </c>
      <c r="T837" s="72">
        <f t="shared" si="121"/>
        <v>0</v>
      </c>
      <c r="U837" s="72">
        <f t="shared" si="122"/>
        <v>0</v>
      </c>
      <c r="V837" s="72">
        <f t="shared" si="123"/>
        <v>1.1449</v>
      </c>
      <c r="W837" s="72">
        <f t="shared" si="124"/>
        <v>0</v>
      </c>
      <c r="X837" s="14" t="s">
        <v>1191</v>
      </c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24"/>
      <c r="AJ837" s="24"/>
      <c r="AK837" s="24"/>
    </row>
    <row r="838" s="2" customFormat="1" ht="14.25" spans="1:37">
      <c r="A838" s="24">
        <v>835</v>
      </c>
      <c r="B838" s="14"/>
      <c r="C838" s="749" t="s">
        <v>1946</v>
      </c>
      <c r="D838" s="749" t="s">
        <v>1947</v>
      </c>
      <c r="E838" s="14"/>
      <c r="F838" s="192"/>
      <c r="G838" s="24"/>
      <c r="H838" s="14"/>
      <c r="I838" s="13">
        <v>1.01</v>
      </c>
      <c r="J838" s="14"/>
      <c r="K838" s="14"/>
      <c r="L838" s="547">
        <v>2</v>
      </c>
      <c r="M838" s="72">
        <v>12</v>
      </c>
      <c r="N838" s="72">
        <f t="shared" si="125"/>
        <v>24</v>
      </c>
      <c r="O838" s="72">
        <v>2</v>
      </c>
      <c r="P838" s="72">
        <f t="shared" si="117"/>
        <v>12</v>
      </c>
      <c r="Q838" s="72">
        <f t="shared" si="118"/>
        <v>24</v>
      </c>
      <c r="R838" s="72">
        <f t="shared" si="119"/>
        <v>0</v>
      </c>
      <c r="S838" s="72">
        <f t="shared" si="120"/>
        <v>12</v>
      </c>
      <c r="T838" s="72">
        <f t="shared" si="121"/>
        <v>0</v>
      </c>
      <c r="U838" s="72">
        <f t="shared" si="122"/>
        <v>0</v>
      </c>
      <c r="V838" s="72">
        <f t="shared" si="123"/>
        <v>12</v>
      </c>
      <c r="W838" s="72">
        <f t="shared" si="124"/>
        <v>0</v>
      </c>
      <c r="X838" s="14" t="s">
        <v>1191</v>
      </c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24"/>
      <c r="AJ838" s="24"/>
      <c r="AK838" s="24"/>
    </row>
    <row r="839" s="2" customFormat="1" ht="14.25" spans="1:37">
      <c r="A839" s="24">
        <v>836</v>
      </c>
      <c r="B839" s="14"/>
      <c r="C839" s="749" t="s">
        <v>1948</v>
      </c>
      <c r="D839" s="749" t="s">
        <v>1949</v>
      </c>
      <c r="E839" s="14"/>
      <c r="F839" s="192"/>
      <c r="G839" s="24"/>
      <c r="H839" s="14"/>
      <c r="I839" s="13">
        <v>1.01</v>
      </c>
      <c r="J839" s="14"/>
      <c r="K839" s="14"/>
      <c r="L839" s="547">
        <v>22.7</v>
      </c>
      <c r="M839" s="72">
        <v>49.5062</v>
      </c>
      <c r="N839" s="72">
        <f t="shared" si="125"/>
        <v>1123.79074</v>
      </c>
      <c r="O839" s="72">
        <v>22.7</v>
      </c>
      <c r="P839" s="72">
        <f t="shared" si="117"/>
        <v>49.5062</v>
      </c>
      <c r="Q839" s="72">
        <f t="shared" si="118"/>
        <v>1123.79074</v>
      </c>
      <c r="R839" s="72">
        <f t="shared" si="119"/>
        <v>0</v>
      </c>
      <c r="S839" s="72">
        <f t="shared" si="120"/>
        <v>49.5062</v>
      </c>
      <c r="T839" s="72">
        <f t="shared" si="121"/>
        <v>0</v>
      </c>
      <c r="U839" s="72">
        <f t="shared" si="122"/>
        <v>0</v>
      </c>
      <c r="V839" s="72">
        <f t="shared" si="123"/>
        <v>49.5062</v>
      </c>
      <c r="W839" s="72">
        <f t="shared" si="124"/>
        <v>0</v>
      </c>
      <c r="X839" s="14" t="s">
        <v>1191</v>
      </c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24"/>
      <c r="AJ839" s="24"/>
      <c r="AK839" s="24"/>
    </row>
    <row r="840" s="2" customFormat="1" ht="14.25" spans="1:37">
      <c r="A840" s="24">
        <v>837</v>
      </c>
      <c r="B840" s="14"/>
      <c r="C840" s="749" t="s">
        <v>1950</v>
      </c>
      <c r="D840" s="749" t="s">
        <v>1951</v>
      </c>
      <c r="E840" s="14"/>
      <c r="F840" s="192"/>
      <c r="G840" s="24"/>
      <c r="H840" s="14"/>
      <c r="I840" s="13">
        <v>1.01</v>
      </c>
      <c r="J840" s="14"/>
      <c r="K840" s="14"/>
      <c r="L840" s="547">
        <v>4</v>
      </c>
      <c r="M840" s="72">
        <v>12.9325</v>
      </c>
      <c r="N840" s="72">
        <f t="shared" si="125"/>
        <v>51.73</v>
      </c>
      <c r="O840" s="72">
        <v>4</v>
      </c>
      <c r="P840" s="72">
        <f t="shared" si="117"/>
        <v>12.9325</v>
      </c>
      <c r="Q840" s="72">
        <f t="shared" si="118"/>
        <v>51.73</v>
      </c>
      <c r="R840" s="72">
        <f t="shared" si="119"/>
        <v>0</v>
      </c>
      <c r="S840" s="72">
        <f t="shared" si="120"/>
        <v>12.9325</v>
      </c>
      <c r="T840" s="72">
        <f t="shared" si="121"/>
        <v>0</v>
      </c>
      <c r="U840" s="72">
        <f t="shared" si="122"/>
        <v>0</v>
      </c>
      <c r="V840" s="72">
        <f t="shared" si="123"/>
        <v>12.9325</v>
      </c>
      <c r="W840" s="72">
        <f t="shared" si="124"/>
        <v>0</v>
      </c>
      <c r="X840" s="14" t="s">
        <v>1191</v>
      </c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24"/>
      <c r="AJ840" s="24"/>
      <c r="AK840" s="24"/>
    </row>
    <row r="841" s="2" customFormat="1" ht="14.25" spans="1:37">
      <c r="A841" s="24">
        <v>838</v>
      </c>
      <c r="B841" s="14"/>
      <c r="C841" s="749" t="s">
        <v>1952</v>
      </c>
      <c r="D841" s="749" t="s">
        <v>1953</v>
      </c>
      <c r="E841" s="14"/>
      <c r="F841" s="192"/>
      <c r="G841" s="24"/>
      <c r="H841" s="14"/>
      <c r="I841" s="13">
        <v>1.01</v>
      </c>
      <c r="J841" s="14"/>
      <c r="K841" s="14"/>
      <c r="L841" s="547">
        <v>2</v>
      </c>
      <c r="M841" s="72">
        <v>10.62</v>
      </c>
      <c r="N841" s="72">
        <f t="shared" si="125"/>
        <v>21.24</v>
      </c>
      <c r="O841" s="72">
        <v>2</v>
      </c>
      <c r="P841" s="72">
        <f t="shared" si="117"/>
        <v>10.62</v>
      </c>
      <c r="Q841" s="72">
        <f t="shared" si="118"/>
        <v>21.24</v>
      </c>
      <c r="R841" s="72">
        <f t="shared" si="119"/>
        <v>0</v>
      </c>
      <c r="S841" s="72">
        <f t="shared" si="120"/>
        <v>10.62</v>
      </c>
      <c r="T841" s="72">
        <f t="shared" si="121"/>
        <v>0</v>
      </c>
      <c r="U841" s="72">
        <f t="shared" si="122"/>
        <v>0</v>
      </c>
      <c r="V841" s="72">
        <f t="shared" si="123"/>
        <v>10.62</v>
      </c>
      <c r="W841" s="72">
        <f t="shared" si="124"/>
        <v>0</v>
      </c>
      <c r="X841" s="14" t="s">
        <v>1191</v>
      </c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24"/>
      <c r="AJ841" s="24"/>
      <c r="AK841" s="24"/>
    </row>
    <row r="842" s="2" customFormat="1" ht="14.25" spans="1:37">
      <c r="A842" s="24">
        <v>839</v>
      </c>
      <c r="B842" s="14"/>
      <c r="C842" s="749" t="s">
        <v>1954</v>
      </c>
      <c r="D842" s="749" t="s">
        <v>1955</v>
      </c>
      <c r="E842" s="14"/>
      <c r="F842" s="192"/>
      <c r="G842" s="24"/>
      <c r="H842" s="14"/>
      <c r="I842" s="13">
        <v>1.01</v>
      </c>
      <c r="J842" s="14"/>
      <c r="K842" s="14"/>
      <c r="L842" s="547">
        <v>2</v>
      </c>
      <c r="M842" s="72">
        <v>2556.42</v>
      </c>
      <c r="N842" s="72">
        <f t="shared" si="125"/>
        <v>5112.84</v>
      </c>
      <c r="O842" s="72">
        <v>2</v>
      </c>
      <c r="P842" s="72">
        <f t="shared" si="117"/>
        <v>2556.42</v>
      </c>
      <c r="Q842" s="72">
        <f t="shared" si="118"/>
        <v>5112.84</v>
      </c>
      <c r="R842" s="72">
        <f t="shared" si="119"/>
        <v>0</v>
      </c>
      <c r="S842" s="72">
        <f t="shared" si="120"/>
        <v>2556.42</v>
      </c>
      <c r="T842" s="72">
        <f t="shared" si="121"/>
        <v>0</v>
      </c>
      <c r="U842" s="72">
        <f t="shared" si="122"/>
        <v>0</v>
      </c>
      <c r="V842" s="72">
        <f t="shared" si="123"/>
        <v>2556.42</v>
      </c>
      <c r="W842" s="72">
        <f t="shared" si="124"/>
        <v>0</v>
      </c>
      <c r="X842" s="14" t="s">
        <v>1191</v>
      </c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24"/>
      <c r="AJ842" s="24"/>
      <c r="AK842" s="24"/>
    </row>
    <row r="843" s="2" customFormat="1" ht="14.25" spans="1:37">
      <c r="A843" s="24">
        <v>840</v>
      </c>
      <c r="B843" s="14"/>
      <c r="C843" s="749" t="s">
        <v>1956</v>
      </c>
      <c r="D843" s="749" t="s">
        <v>1957</v>
      </c>
      <c r="E843" s="14"/>
      <c r="F843" s="192"/>
      <c r="G843" s="24"/>
      <c r="H843" s="14"/>
      <c r="I843" s="13">
        <v>1.01</v>
      </c>
      <c r="J843" s="14"/>
      <c r="K843" s="14"/>
      <c r="L843" s="547">
        <v>4</v>
      </c>
      <c r="M843" s="72">
        <v>18.39</v>
      </c>
      <c r="N843" s="72">
        <f t="shared" si="125"/>
        <v>73.56</v>
      </c>
      <c r="O843" s="72">
        <v>4</v>
      </c>
      <c r="P843" s="72">
        <f t="shared" si="117"/>
        <v>18.39</v>
      </c>
      <c r="Q843" s="72">
        <f t="shared" si="118"/>
        <v>73.56</v>
      </c>
      <c r="R843" s="72">
        <f t="shared" si="119"/>
        <v>0</v>
      </c>
      <c r="S843" s="72">
        <f t="shared" si="120"/>
        <v>18.39</v>
      </c>
      <c r="T843" s="72">
        <f t="shared" si="121"/>
        <v>0</v>
      </c>
      <c r="U843" s="72">
        <f t="shared" si="122"/>
        <v>0</v>
      </c>
      <c r="V843" s="72">
        <f t="shared" si="123"/>
        <v>18.39</v>
      </c>
      <c r="W843" s="72">
        <f t="shared" si="124"/>
        <v>0</v>
      </c>
      <c r="X843" s="14" t="s">
        <v>1191</v>
      </c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24"/>
      <c r="AJ843" s="24"/>
      <c r="AK843" s="24"/>
    </row>
    <row r="844" s="2" customFormat="1" ht="14.25" spans="1:37">
      <c r="A844" s="24">
        <v>841</v>
      </c>
      <c r="B844" s="14"/>
      <c r="C844" s="749" t="s">
        <v>1958</v>
      </c>
      <c r="D844" s="749" t="s">
        <v>1959</v>
      </c>
      <c r="E844" s="14"/>
      <c r="F844" s="192"/>
      <c r="G844" s="24"/>
      <c r="H844" s="14"/>
      <c r="I844" s="13">
        <v>1.01</v>
      </c>
      <c r="J844" s="14"/>
      <c r="K844" s="14"/>
      <c r="L844" s="547">
        <v>1</v>
      </c>
      <c r="M844" s="72">
        <v>155.55</v>
      </c>
      <c r="N844" s="72">
        <f t="shared" si="125"/>
        <v>155.55</v>
      </c>
      <c r="O844" s="72">
        <v>1</v>
      </c>
      <c r="P844" s="72">
        <f t="shared" si="117"/>
        <v>155.55</v>
      </c>
      <c r="Q844" s="72">
        <f t="shared" si="118"/>
        <v>155.55</v>
      </c>
      <c r="R844" s="72">
        <f t="shared" si="119"/>
        <v>0</v>
      </c>
      <c r="S844" s="72">
        <f t="shared" si="120"/>
        <v>155.55</v>
      </c>
      <c r="T844" s="72">
        <f t="shared" si="121"/>
        <v>0</v>
      </c>
      <c r="U844" s="72">
        <f t="shared" si="122"/>
        <v>0</v>
      </c>
      <c r="V844" s="72">
        <f t="shared" si="123"/>
        <v>155.55</v>
      </c>
      <c r="W844" s="72">
        <f t="shared" si="124"/>
        <v>0</v>
      </c>
      <c r="X844" s="14" t="s">
        <v>1191</v>
      </c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24"/>
      <c r="AJ844" s="24"/>
      <c r="AK844" s="24"/>
    </row>
    <row r="845" s="2" customFormat="1" ht="14.25" spans="1:37">
      <c r="A845" s="24">
        <v>842</v>
      </c>
      <c r="B845" s="14"/>
      <c r="C845" s="749" t="s">
        <v>1960</v>
      </c>
      <c r="D845" s="749" t="s">
        <v>1961</v>
      </c>
      <c r="E845" s="14"/>
      <c r="F845" s="192"/>
      <c r="G845" s="24"/>
      <c r="H845" s="14"/>
      <c r="I845" s="13">
        <v>1.01</v>
      </c>
      <c r="J845" s="14"/>
      <c r="K845" s="14"/>
      <c r="L845" s="547">
        <v>2</v>
      </c>
      <c r="M845" s="72">
        <v>735.55</v>
      </c>
      <c r="N845" s="72">
        <f t="shared" si="125"/>
        <v>1471.1</v>
      </c>
      <c r="O845" s="72">
        <v>2</v>
      </c>
      <c r="P845" s="72">
        <f t="shared" si="117"/>
        <v>735.55</v>
      </c>
      <c r="Q845" s="72">
        <f t="shared" si="118"/>
        <v>1471.1</v>
      </c>
      <c r="R845" s="72">
        <f t="shared" si="119"/>
        <v>0</v>
      </c>
      <c r="S845" s="72">
        <f t="shared" si="120"/>
        <v>735.55</v>
      </c>
      <c r="T845" s="72">
        <f t="shared" si="121"/>
        <v>0</v>
      </c>
      <c r="U845" s="72">
        <f t="shared" si="122"/>
        <v>0</v>
      </c>
      <c r="V845" s="72">
        <f t="shared" si="123"/>
        <v>735.55</v>
      </c>
      <c r="W845" s="72">
        <f t="shared" si="124"/>
        <v>0</v>
      </c>
      <c r="X845" s="14" t="s">
        <v>1191</v>
      </c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24"/>
      <c r="AJ845" s="24"/>
      <c r="AK845" s="24"/>
    </row>
    <row r="846" s="2" customFormat="1" ht="14.25" spans="1:37">
      <c r="A846" s="24">
        <v>843</v>
      </c>
      <c r="B846" s="14"/>
      <c r="C846" s="749" t="s">
        <v>1962</v>
      </c>
      <c r="D846" s="749" t="s">
        <v>1963</v>
      </c>
      <c r="E846" s="14"/>
      <c r="F846" s="192"/>
      <c r="G846" s="24"/>
      <c r="H846" s="14"/>
      <c r="I846" s="13">
        <v>1.01</v>
      </c>
      <c r="J846" s="14"/>
      <c r="K846" s="14"/>
      <c r="L846" s="547">
        <v>10</v>
      </c>
      <c r="M846" s="72">
        <v>25.64</v>
      </c>
      <c r="N846" s="72">
        <f t="shared" si="125"/>
        <v>256.4</v>
      </c>
      <c r="O846" s="72">
        <v>10</v>
      </c>
      <c r="P846" s="72">
        <f t="shared" si="117"/>
        <v>25.64</v>
      </c>
      <c r="Q846" s="72">
        <f t="shared" si="118"/>
        <v>256.4</v>
      </c>
      <c r="R846" s="72">
        <f t="shared" si="119"/>
        <v>0</v>
      </c>
      <c r="S846" s="72">
        <f t="shared" si="120"/>
        <v>25.64</v>
      </c>
      <c r="T846" s="72">
        <f t="shared" si="121"/>
        <v>0</v>
      </c>
      <c r="U846" s="72">
        <f t="shared" si="122"/>
        <v>0</v>
      </c>
      <c r="V846" s="72">
        <f t="shared" si="123"/>
        <v>25.64</v>
      </c>
      <c r="W846" s="72">
        <f t="shared" si="124"/>
        <v>0</v>
      </c>
      <c r="X846" s="14" t="s">
        <v>1191</v>
      </c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24"/>
      <c r="AJ846" s="24"/>
      <c r="AK846" s="24"/>
    </row>
    <row r="847" s="2" customFormat="1" ht="14.25" spans="1:37">
      <c r="A847" s="24">
        <v>844</v>
      </c>
      <c r="B847" s="14"/>
      <c r="C847" s="749" t="s">
        <v>1964</v>
      </c>
      <c r="D847" s="749" t="s">
        <v>1965</v>
      </c>
      <c r="E847" s="14"/>
      <c r="F847" s="192"/>
      <c r="G847" s="24"/>
      <c r="H847" s="14"/>
      <c r="I847" s="13">
        <v>1.01</v>
      </c>
      <c r="J847" s="14"/>
      <c r="K847" s="14"/>
      <c r="L847" s="547">
        <v>10</v>
      </c>
      <c r="M847" s="72">
        <v>63.06</v>
      </c>
      <c r="N847" s="72">
        <f t="shared" si="125"/>
        <v>630.6</v>
      </c>
      <c r="O847" s="72">
        <v>10</v>
      </c>
      <c r="P847" s="72">
        <f t="shared" si="117"/>
        <v>63.06</v>
      </c>
      <c r="Q847" s="72">
        <f t="shared" si="118"/>
        <v>630.6</v>
      </c>
      <c r="R847" s="72">
        <f t="shared" si="119"/>
        <v>0</v>
      </c>
      <c r="S847" s="72">
        <f t="shared" si="120"/>
        <v>63.06</v>
      </c>
      <c r="T847" s="72">
        <f t="shared" si="121"/>
        <v>0</v>
      </c>
      <c r="U847" s="72">
        <f t="shared" si="122"/>
        <v>0</v>
      </c>
      <c r="V847" s="72">
        <f t="shared" si="123"/>
        <v>63.06</v>
      </c>
      <c r="W847" s="72">
        <f t="shared" si="124"/>
        <v>0</v>
      </c>
      <c r="X847" s="14" t="s">
        <v>1191</v>
      </c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24"/>
      <c r="AJ847" s="24"/>
      <c r="AK847" s="24"/>
    </row>
    <row r="848" s="2" customFormat="1" ht="14.25" spans="1:37">
      <c r="A848" s="24">
        <v>845</v>
      </c>
      <c r="B848" s="14"/>
      <c r="C848" s="749" t="s">
        <v>1966</v>
      </c>
      <c r="D848" s="749" t="s">
        <v>1967</v>
      </c>
      <c r="E848" s="14"/>
      <c r="F848" s="192"/>
      <c r="G848" s="24"/>
      <c r="H848" s="14"/>
      <c r="I848" s="13">
        <v>1.01</v>
      </c>
      <c r="J848" s="14"/>
      <c r="K848" s="14"/>
      <c r="L848" s="547">
        <v>4</v>
      </c>
      <c r="M848" s="72">
        <v>70.94</v>
      </c>
      <c r="N848" s="72">
        <f t="shared" si="125"/>
        <v>283.76</v>
      </c>
      <c r="O848" s="72">
        <v>4</v>
      </c>
      <c r="P848" s="72">
        <f t="shared" si="117"/>
        <v>70.94</v>
      </c>
      <c r="Q848" s="72">
        <f t="shared" si="118"/>
        <v>283.76</v>
      </c>
      <c r="R848" s="72">
        <f t="shared" si="119"/>
        <v>0</v>
      </c>
      <c r="S848" s="72">
        <f t="shared" si="120"/>
        <v>70.94</v>
      </c>
      <c r="T848" s="72">
        <f t="shared" si="121"/>
        <v>0</v>
      </c>
      <c r="U848" s="72">
        <f t="shared" si="122"/>
        <v>0</v>
      </c>
      <c r="V848" s="72">
        <f t="shared" si="123"/>
        <v>70.94</v>
      </c>
      <c r="W848" s="72">
        <f t="shared" si="124"/>
        <v>0</v>
      </c>
      <c r="X848" s="14" t="s">
        <v>1191</v>
      </c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24"/>
      <c r="AJ848" s="24"/>
      <c r="AK848" s="24"/>
    </row>
    <row r="849" s="2" customFormat="1" ht="14.25" spans="1:37">
      <c r="A849" s="24">
        <v>846</v>
      </c>
      <c r="B849" s="14"/>
      <c r="C849" s="749" t="s">
        <v>1968</v>
      </c>
      <c r="D849" s="749" t="s">
        <v>1969</v>
      </c>
      <c r="E849" s="14"/>
      <c r="F849" s="192"/>
      <c r="G849" s="24"/>
      <c r="H849" s="14"/>
      <c r="I849" s="13">
        <v>1.01</v>
      </c>
      <c r="J849" s="14"/>
      <c r="K849" s="14"/>
      <c r="L849" s="547">
        <v>9</v>
      </c>
      <c r="M849" s="72">
        <v>133.2556</v>
      </c>
      <c r="N849" s="72">
        <f t="shared" si="125"/>
        <v>1199.3004</v>
      </c>
      <c r="O849" s="72">
        <v>9</v>
      </c>
      <c r="P849" s="72">
        <f t="shared" si="117"/>
        <v>133.2556</v>
      </c>
      <c r="Q849" s="72">
        <f t="shared" si="118"/>
        <v>1199.3004</v>
      </c>
      <c r="R849" s="72">
        <f t="shared" si="119"/>
        <v>0</v>
      </c>
      <c r="S849" s="72">
        <f t="shared" si="120"/>
        <v>133.2556</v>
      </c>
      <c r="T849" s="72">
        <f t="shared" si="121"/>
        <v>0</v>
      </c>
      <c r="U849" s="72">
        <f t="shared" si="122"/>
        <v>0</v>
      </c>
      <c r="V849" s="72">
        <f t="shared" si="123"/>
        <v>133.2556</v>
      </c>
      <c r="W849" s="72">
        <f t="shared" si="124"/>
        <v>0</v>
      </c>
      <c r="X849" s="14" t="s">
        <v>1191</v>
      </c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24"/>
      <c r="AJ849" s="24"/>
      <c r="AK849" s="24"/>
    </row>
    <row r="850" s="2" customFormat="1" ht="14.25" spans="1:37">
      <c r="A850" s="24">
        <v>847</v>
      </c>
      <c r="B850" s="14"/>
      <c r="C850" s="749" t="s">
        <v>1970</v>
      </c>
      <c r="D850" s="749" t="s">
        <v>1971</v>
      </c>
      <c r="E850" s="14"/>
      <c r="F850" s="192"/>
      <c r="G850" s="24"/>
      <c r="H850" s="14"/>
      <c r="I850" s="13">
        <v>1.01</v>
      </c>
      <c r="J850" s="14"/>
      <c r="K850" s="14"/>
      <c r="L850" s="547">
        <v>9</v>
      </c>
      <c r="M850" s="72">
        <v>73.5422</v>
      </c>
      <c r="N850" s="72">
        <f t="shared" si="125"/>
        <v>661.8798</v>
      </c>
      <c r="O850" s="72">
        <v>9</v>
      </c>
      <c r="P850" s="72">
        <f t="shared" si="117"/>
        <v>73.5422</v>
      </c>
      <c r="Q850" s="72">
        <f t="shared" si="118"/>
        <v>661.8798</v>
      </c>
      <c r="R850" s="72">
        <f t="shared" si="119"/>
        <v>0</v>
      </c>
      <c r="S850" s="72">
        <f t="shared" si="120"/>
        <v>73.5422</v>
      </c>
      <c r="T850" s="72">
        <f t="shared" si="121"/>
        <v>0</v>
      </c>
      <c r="U850" s="72">
        <f t="shared" si="122"/>
        <v>0</v>
      </c>
      <c r="V850" s="72">
        <f t="shared" si="123"/>
        <v>73.5422</v>
      </c>
      <c r="W850" s="72">
        <f t="shared" si="124"/>
        <v>0</v>
      </c>
      <c r="X850" s="14" t="s">
        <v>1191</v>
      </c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24"/>
      <c r="AJ850" s="24"/>
      <c r="AK850" s="24"/>
    </row>
    <row r="851" s="2" customFormat="1" ht="14.25" spans="1:37">
      <c r="A851" s="24">
        <v>848</v>
      </c>
      <c r="B851" s="14"/>
      <c r="C851" s="749" t="s">
        <v>1972</v>
      </c>
      <c r="D851" s="749" t="s">
        <v>1973</v>
      </c>
      <c r="E851" s="14"/>
      <c r="F851" s="192"/>
      <c r="G851" s="24"/>
      <c r="H851" s="14"/>
      <c r="I851" s="13">
        <v>1.01</v>
      </c>
      <c r="J851" s="14"/>
      <c r="K851" s="14"/>
      <c r="L851" s="547">
        <v>8</v>
      </c>
      <c r="M851" s="72">
        <v>35.4538</v>
      </c>
      <c r="N851" s="72">
        <f t="shared" si="125"/>
        <v>283.6304</v>
      </c>
      <c r="O851" s="72">
        <v>8</v>
      </c>
      <c r="P851" s="72">
        <f t="shared" si="117"/>
        <v>35.4538</v>
      </c>
      <c r="Q851" s="72">
        <f t="shared" si="118"/>
        <v>283.6304</v>
      </c>
      <c r="R851" s="72">
        <f t="shared" si="119"/>
        <v>0</v>
      </c>
      <c r="S851" s="72">
        <f t="shared" si="120"/>
        <v>35.4538</v>
      </c>
      <c r="T851" s="72">
        <f t="shared" si="121"/>
        <v>0</v>
      </c>
      <c r="U851" s="72">
        <f t="shared" si="122"/>
        <v>0</v>
      </c>
      <c r="V851" s="72">
        <f t="shared" si="123"/>
        <v>35.4538</v>
      </c>
      <c r="W851" s="72">
        <f t="shared" si="124"/>
        <v>0</v>
      </c>
      <c r="X851" s="14" t="s">
        <v>1191</v>
      </c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24"/>
      <c r="AJ851" s="24"/>
      <c r="AK851" s="24"/>
    </row>
    <row r="852" s="2" customFormat="1" ht="14.25" spans="1:37">
      <c r="A852" s="24">
        <v>849</v>
      </c>
      <c r="B852" s="14"/>
      <c r="C852" s="749" t="s">
        <v>1974</v>
      </c>
      <c r="D852" s="749" t="s">
        <v>1975</v>
      </c>
      <c r="E852" s="14"/>
      <c r="F852" s="192"/>
      <c r="G852" s="24"/>
      <c r="H852" s="14"/>
      <c r="I852" s="13">
        <v>1.01</v>
      </c>
      <c r="J852" s="14"/>
      <c r="K852" s="14"/>
      <c r="L852" s="547">
        <v>5</v>
      </c>
      <c r="M852" s="72">
        <v>55</v>
      </c>
      <c r="N852" s="72">
        <f t="shared" si="125"/>
        <v>275</v>
      </c>
      <c r="O852" s="72">
        <v>5</v>
      </c>
      <c r="P852" s="72">
        <f t="shared" si="117"/>
        <v>55</v>
      </c>
      <c r="Q852" s="72">
        <f t="shared" si="118"/>
        <v>275</v>
      </c>
      <c r="R852" s="72">
        <f t="shared" si="119"/>
        <v>0</v>
      </c>
      <c r="S852" s="72">
        <f t="shared" si="120"/>
        <v>55</v>
      </c>
      <c r="T852" s="72">
        <f t="shared" si="121"/>
        <v>0</v>
      </c>
      <c r="U852" s="72">
        <f t="shared" si="122"/>
        <v>0</v>
      </c>
      <c r="V852" s="72">
        <f t="shared" si="123"/>
        <v>55</v>
      </c>
      <c r="W852" s="72">
        <f t="shared" si="124"/>
        <v>0</v>
      </c>
      <c r="X852" s="14" t="s">
        <v>1191</v>
      </c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24"/>
      <c r="AJ852" s="24"/>
      <c r="AK852" s="24"/>
    </row>
    <row r="853" s="2" customFormat="1" ht="14.25" spans="1:37">
      <c r="A853" s="24">
        <v>850</v>
      </c>
      <c r="B853" s="14"/>
      <c r="C853" s="749" t="s">
        <v>1976</v>
      </c>
      <c r="D853" s="749" t="s">
        <v>1977</v>
      </c>
      <c r="E853" s="14"/>
      <c r="F853" s="192"/>
      <c r="G853" s="24"/>
      <c r="H853" s="14"/>
      <c r="I853" s="13">
        <v>1.01</v>
      </c>
      <c r="J853" s="14"/>
      <c r="K853" s="14"/>
      <c r="L853" s="547">
        <v>10</v>
      </c>
      <c r="M853" s="72">
        <v>70</v>
      </c>
      <c r="N853" s="72">
        <f t="shared" si="125"/>
        <v>700</v>
      </c>
      <c r="O853" s="72">
        <v>10</v>
      </c>
      <c r="P853" s="72">
        <f t="shared" si="117"/>
        <v>70</v>
      </c>
      <c r="Q853" s="72">
        <f t="shared" si="118"/>
        <v>700</v>
      </c>
      <c r="R853" s="72">
        <f t="shared" si="119"/>
        <v>0</v>
      </c>
      <c r="S853" s="72">
        <f t="shared" si="120"/>
        <v>70</v>
      </c>
      <c r="T853" s="72">
        <f t="shared" si="121"/>
        <v>0</v>
      </c>
      <c r="U853" s="72">
        <f t="shared" si="122"/>
        <v>0</v>
      </c>
      <c r="V853" s="72">
        <f t="shared" si="123"/>
        <v>70</v>
      </c>
      <c r="W853" s="72">
        <f t="shared" si="124"/>
        <v>0</v>
      </c>
      <c r="X853" s="14" t="s">
        <v>1191</v>
      </c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24"/>
      <c r="AJ853" s="24"/>
      <c r="AK853" s="24"/>
    </row>
    <row r="854" s="2" customFormat="1" ht="14.25" spans="1:37">
      <c r="A854" s="24">
        <v>851</v>
      </c>
      <c r="B854" s="14"/>
      <c r="C854" s="749" t="s">
        <v>1978</v>
      </c>
      <c r="D854" s="749" t="s">
        <v>1979</v>
      </c>
      <c r="E854" s="14"/>
      <c r="F854" s="192"/>
      <c r="G854" s="24"/>
      <c r="H854" s="14"/>
      <c r="I854" s="13">
        <v>1.01</v>
      </c>
      <c r="J854" s="14"/>
      <c r="K854" s="14"/>
      <c r="L854" s="547">
        <v>5</v>
      </c>
      <c r="M854" s="72">
        <v>80</v>
      </c>
      <c r="N854" s="72">
        <f t="shared" si="125"/>
        <v>400</v>
      </c>
      <c r="O854" s="72">
        <v>5</v>
      </c>
      <c r="P854" s="72">
        <f t="shared" si="117"/>
        <v>80</v>
      </c>
      <c r="Q854" s="72">
        <f t="shared" si="118"/>
        <v>400</v>
      </c>
      <c r="R854" s="72">
        <f t="shared" si="119"/>
        <v>0</v>
      </c>
      <c r="S854" s="72">
        <f t="shared" si="120"/>
        <v>80</v>
      </c>
      <c r="T854" s="72">
        <f t="shared" si="121"/>
        <v>0</v>
      </c>
      <c r="U854" s="72">
        <f t="shared" si="122"/>
        <v>0</v>
      </c>
      <c r="V854" s="72">
        <f t="shared" si="123"/>
        <v>80</v>
      </c>
      <c r="W854" s="72">
        <f t="shared" si="124"/>
        <v>0</v>
      </c>
      <c r="X854" s="14" t="s">
        <v>1191</v>
      </c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24"/>
      <c r="AJ854" s="24"/>
      <c r="AK854" s="24"/>
    </row>
    <row r="855" s="2" customFormat="1" ht="14.25" spans="1:37">
      <c r="A855" s="24">
        <v>852</v>
      </c>
      <c r="B855" s="14"/>
      <c r="C855" s="749" t="s">
        <v>1980</v>
      </c>
      <c r="D855" s="749" t="s">
        <v>1981</v>
      </c>
      <c r="E855" s="14"/>
      <c r="F855" s="192"/>
      <c r="G855" s="24"/>
      <c r="H855" s="14"/>
      <c r="I855" s="13">
        <v>1.01</v>
      </c>
      <c r="J855" s="14"/>
      <c r="K855" s="14"/>
      <c r="L855" s="547">
        <v>10</v>
      </c>
      <c r="M855" s="72">
        <v>60.278</v>
      </c>
      <c r="N855" s="72">
        <f t="shared" si="125"/>
        <v>602.78</v>
      </c>
      <c r="O855" s="72">
        <v>10</v>
      </c>
      <c r="P855" s="72">
        <f t="shared" si="117"/>
        <v>60.278</v>
      </c>
      <c r="Q855" s="72">
        <f t="shared" si="118"/>
        <v>602.78</v>
      </c>
      <c r="R855" s="72">
        <f t="shared" si="119"/>
        <v>0</v>
      </c>
      <c r="S855" s="72">
        <f t="shared" si="120"/>
        <v>60.278</v>
      </c>
      <c r="T855" s="72">
        <f t="shared" si="121"/>
        <v>0</v>
      </c>
      <c r="U855" s="72">
        <f t="shared" si="122"/>
        <v>0</v>
      </c>
      <c r="V855" s="72">
        <f t="shared" si="123"/>
        <v>60.278</v>
      </c>
      <c r="W855" s="72">
        <f t="shared" si="124"/>
        <v>0</v>
      </c>
      <c r="X855" s="14" t="s">
        <v>1191</v>
      </c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24"/>
      <c r="AJ855" s="24"/>
      <c r="AK855" s="24"/>
    </row>
    <row r="856" s="2" customFormat="1" ht="14.25" spans="1:37">
      <c r="A856" s="24">
        <v>853</v>
      </c>
      <c r="B856" s="14"/>
      <c r="C856" s="749" t="s">
        <v>1982</v>
      </c>
      <c r="D856" s="749" t="s">
        <v>1983</v>
      </c>
      <c r="E856" s="14"/>
      <c r="F856" s="192"/>
      <c r="G856" s="24"/>
      <c r="H856" s="14"/>
      <c r="I856" s="13">
        <v>1.01</v>
      </c>
      <c r="J856" s="14"/>
      <c r="K856" s="14"/>
      <c r="L856" s="547">
        <v>10</v>
      </c>
      <c r="M856" s="72">
        <v>228</v>
      </c>
      <c r="N856" s="72">
        <f t="shared" si="125"/>
        <v>2280</v>
      </c>
      <c r="O856" s="72">
        <v>10</v>
      </c>
      <c r="P856" s="72">
        <f t="shared" si="117"/>
        <v>228</v>
      </c>
      <c r="Q856" s="72">
        <f t="shared" si="118"/>
        <v>2280</v>
      </c>
      <c r="R856" s="72">
        <f t="shared" si="119"/>
        <v>0</v>
      </c>
      <c r="S856" s="72">
        <f t="shared" si="120"/>
        <v>228</v>
      </c>
      <c r="T856" s="72">
        <f t="shared" si="121"/>
        <v>0</v>
      </c>
      <c r="U856" s="72">
        <f t="shared" si="122"/>
        <v>0</v>
      </c>
      <c r="V856" s="72">
        <f t="shared" si="123"/>
        <v>228</v>
      </c>
      <c r="W856" s="72">
        <f t="shared" si="124"/>
        <v>0</v>
      </c>
      <c r="X856" s="14" t="s">
        <v>1191</v>
      </c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24"/>
      <c r="AJ856" s="24"/>
      <c r="AK856" s="24"/>
    </row>
    <row r="857" s="2" customFormat="1" ht="14.25" spans="1:37">
      <c r="A857" s="24">
        <v>854</v>
      </c>
      <c r="B857" s="14"/>
      <c r="C857" s="749" t="s">
        <v>1984</v>
      </c>
      <c r="D857" s="749" t="s">
        <v>1985</v>
      </c>
      <c r="E857" s="14"/>
      <c r="F857" s="192"/>
      <c r="G857" s="24"/>
      <c r="H857" s="14"/>
      <c r="I857" s="13">
        <v>1.01</v>
      </c>
      <c r="J857" s="14"/>
      <c r="K857" s="14"/>
      <c r="L857" s="547">
        <v>2</v>
      </c>
      <c r="M857" s="72">
        <v>388.715</v>
      </c>
      <c r="N857" s="72">
        <f t="shared" si="125"/>
        <v>777.43</v>
      </c>
      <c r="O857" s="72">
        <v>2</v>
      </c>
      <c r="P857" s="72">
        <f t="shared" si="117"/>
        <v>388.715</v>
      </c>
      <c r="Q857" s="72">
        <f t="shared" si="118"/>
        <v>777.43</v>
      </c>
      <c r="R857" s="72">
        <f t="shared" si="119"/>
        <v>0</v>
      </c>
      <c r="S857" s="72">
        <f t="shared" si="120"/>
        <v>388.715</v>
      </c>
      <c r="T857" s="72">
        <f t="shared" si="121"/>
        <v>0</v>
      </c>
      <c r="U857" s="72">
        <f t="shared" si="122"/>
        <v>0</v>
      </c>
      <c r="V857" s="72">
        <f t="shared" si="123"/>
        <v>388.715</v>
      </c>
      <c r="W857" s="72">
        <f t="shared" si="124"/>
        <v>0</v>
      </c>
      <c r="X857" s="14" t="s">
        <v>1191</v>
      </c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24"/>
      <c r="AJ857" s="24"/>
      <c r="AK857" s="24"/>
    </row>
    <row r="858" s="2" customFormat="1" ht="14.25" spans="1:37">
      <c r="A858" s="24">
        <v>855</v>
      </c>
      <c r="B858" s="14"/>
      <c r="C858" s="749" t="s">
        <v>1986</v>
      </c>
      <c r="D858" s="749" t="s">
        <v>1987</v>
      </c>
      <c r="E858" s="14"/>
      <c r="F858" s="192"/>
      <c r="G858" s="24"/>
      <c r="H858" s="14"/>
      <c r="I858" s="13">
        <v>1.01</v>
      </c>
      <c r="J858" s="14"/>
      <c r="K858" s="14"/>
      <c r="L858" s="547">
        <v>4</v>
      </c>
      <c r="M858" s="72">
        <v>181.6775</v>
      </c>
      <c r="N858" s="72">
        <f t="shared" si="125"/>
        <v>726.71</v>
      </c>
      <c r="O858" s="72">
        <v>4</v>
      </c>
      <c r="P858" s="72">
        <f t="shared" si="117"/>
        <v>181.6775</v>
      </c>
      <c r="Q858" s="72">
        <f t="shared" si="118"/>
        <v>726.71</v>
      </c>
      <c r="R858" s="72">
        <f t="shared" si="119"/>
        <v>0</v>
      </c>
      <c r="S858" s="72">
        <f t="shared" si="120"/>
        <v>181.6775</v>
      </c>
      <c r="T858" s="72">
        <f t="shared" si="121"/>
        <v>0</v>
      </c>
      <c r="U858" s="72">
        <f t="shared" si="122"/>
        <v>0</v>
      </c>
      <c r="V858" s="72">
        <f t="shared" si="123"/>
        <v>181.6775</v>
      </c>
      <c r="W858" s="72">
        <f t="shared" si="124"/>
        <v>0</v>
      </c>
      <c r="X858" s="14" t="s">
        <v>1191</v>
      </c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24"/>
      <c r="AJ858" s="24"/>
      <c r="AK858" s="24"/>
    </row>
    <row r="859" s="2" customFormat="1" ht="14.25" spans="1:37">
      <c r="A859" s="24">
        <v>856</v>
      </c>
      <c r="B859" s="14"/>
      <c r="C859" s="749" t="s">
        <v>1988</v>
      </c>
      <c r="D859" s="749" t="s">
        <v>1989</v>
      </c>
      <c r="E859" s="14"/>
      <c r="F859" s="192"/>
      <c r="G859" s="24"/>
      <c r="H859" s="14"/>
      <c r="I859" s="13">
        <v>1.01</v>
      </c>
      <c r="J859" s="14"/>
      <c r="K859" s="14"/>
      <c r="L859" s="547">
        <v>2</v>
      </c>
      <c r="M859" s="72">
        <v>60.345</v>
      </c>
      <c r="N859" s="72">
        <f t="shared" si="125"/>
        <v>120.69</v>
      </c>
      <c r="O859" s="72">
        <v>2</v>
      </c>
      <c r="P859" s="72">
        <f t="shared" si="117"/>
        <v>60.345</v>
      </c>
      <c r="Q859" s="72">
        <f t="shared" si="118"/>
        <v>120.69</v>
      </c>
      <c r="R859" s="72">
        <f t="shared" si="119"/>
        <v>0</v>
      </c>
      <c r="S859" s="72">
        <f t="shared" si="120"/>
        <v>60.345</v>
      </c>
      <c r="T859" s="72">
        <f t="shared" si="121"/>
        <v>0</v>
      </c>
      <c r="U859" s="72">
        <f t="shared" si="122"/>
        <v>0</v>
      </c>
      <c r="V859" s="72">
        <f t="shared" si="123"/>
        <v>60.345</v>
      </c>
      <c r="W859" s="72">
        <f t="shared" si="124"/>
        <v>0</v>
      </c>
      <c r="X859" s="14" t="s">
        <v>1191</v>
      </c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24"/>
      <c r="AJ859" s="24"/>
      <c r="AK859" s="24"/>
    </row>
    <row r="860" s="2" customFormat="1" ht="14.25" spans="1:37">
      <c r="A860" s="24">
        <v>857</v>
      </c>
      <c r="B860" s="14"/>
      <c r="C860" s="749" t="s">
        <v>1990</v>
      </c>
      <c r="D860" s="749" t="s">
        <v>1991</v>
      </c>
      <c r="E860" s="14"/>
      <c r="F860" s="192"/>
      <c r="G860" s="24"/>
      <c r="H860" s="14"/>
      <c r="I860" s="13">
        <v>1.01</v>
      </c>
      <c r="J860" s="14"/>
      <c r="K860" s="14"/>
      <c r="L860" s="547">
        <v>19</v>
      </c>
      <c r="M860" s="72">
        <v>45.9474</v>
      </c>
      <c r="N860" s="72">
        <f t="shared" si="125"/>
        <v>873.0006</v>
      </c>
      <c r="O860" s="72">
        <v>19</v>
      </c>
      <c r="P860" s="72">
        <f t="shared" si="117"/>
        <v>45.9474</v>
      </c>
      <c r="Q860" s="72">
        <f t="shared" si="118"/>
        <v>873.0006</v>
      </c>
      <c r="R860" s="72">
        <f t="shared" si="119"/>
        <v>0</v>
      </c>
      <c r="S860" s="72">
        <f t="shared" si="120"/>
        <v>45.9474</v>
      </c>
      <c r="T860" s="72">
        <f t="shared" si="121"/>
        <v>0</v>
      </c>
      <c r="U860" s="72">
        <f t="shared" si="122"/>
        <v>0</v>
      </c>
      <c r="V860" s="72">
        <f t="shared" si="123"/>
        <v>45.9474</v>
      </c>
      <c r="W860" s="72">
        <f t="shared" si="124"/>
        <v>0</v>
      </c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24"/>
      <c r="AJ860" s="24"/>
      <c r="AK860" s="24"/>
    </row>
    <row r="861" s="2" customFormat="1" ht="14.25" spans="1:37">
      <c r="A861" s="24">
        <v>858</v>
      </c>
      <c r="B861" s="14"/>
      <c r="C861" s="749" t="s">
        <v>1992</v>
      </c>
      <c r="D861" s="749" t="s">
        <v>1993</v>
      </c>
      <c r="E861" s="14"/>
      <c r="F861" s="192"/>
      <c r="G861" s="24"/>
      <c r="H861" s="14"/>
      <c r="I861" s="13">
        <v>1.01</v>
      </c>
      <c r="J861" s="14"/>
      <c r="K861" s="14"/>
      <c r="L861" s="547">
        <v>2</v>
      </c>
      <c r="M861" s="72">
        <v>106.585</v>
      </c>
      <c r="N861" s="72">
        <f t="shared" si="125"/>
        <v>213.17</v>
      </c>
      <c r="O861" s="72">
        <v>2</v>
      </c>
      <c r="P861" s="72">
        <f t="shared" si="117"/>
        <v>106.585</v>
      </c>
      <c r="Q861" s="72">
        <f t="shared" si="118"/>
        <v>213.17</v>
      </c>
      <c r="R861" s="72">
        <f t="shared" si="119"/>
        <v>0</v>
      </c>
      <c r="S861" s="72">
        <f t="shared" si="120"/>
        <v>106.585</v>
      </c>
      <c r="T861" s="72">
        <f t="shared" si="121"/>
        <v>0</v>
      </c>
      <c r="U861" s="72">
        <f t="shared" si="122"/>
        <v>0</v>
      </c>
      <c r="V861" s="72">
        <f t="shared" si="123"/>
        <v>106.585</v>
      </c>
      <c r="W861" s="72">
        <f t="shared" si="124"/>
        <v>0</v>
      </c>
      <c r="X861" s="14" t="s">
        <v>1191</v>
      </c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24"/>
      <c r="AJ861" s="24"/>
      <c r="AK861" s="24"/>
    </row>
    <row r="862" s="2" customFormat="1" ht="14.25" spans="1:37">
      <c r="A862" s="24">
        <v>859</v>
      </c>
      <c r="B862" s="14"/>
      <c r="C862" s="749" t="s">
        <v>1994</v>
      </c>
      <c r="D862" s="749" t="s">
        <v>1995</v>
      </c>
      <c r="E862" s="14"/>
      <c r="F862" s="192"/>
      <c r="G862" s="24"/>
      <c r="H862" s="14"/>
      <c r="I862" s="13">
        <v>1.01</v>
      </c>
      <c r="J862" s="14"/>
      <c r="K862" s="14"/>
      <c r="L862" s="547">
        <v>2</v>
      </c>
      <c r="M862" s="72">
        <v>79.55</v>
      </c>
      <c r="N862" s="72">
        <f t="shared" si="125"/>
        <v>159.1</v>
      </c>
      <c r="O862" s="72">
        <v>2</v>
      </c>
      <c r="P862" s="72">
        <f t="shared" si="117"/>
        <v>79.55</v>
      </c>
      <c r="Q862" s="72">
        <f t="shared" si="118"/>
        <v>159.1</v>
      </c>
      <c r="R862" s="72">
        <f t="shared" si="119"/>
        <v>0</v>
      </c>
      <c r="S862" s="72">
        <f t="shared" si="120"/>
        <v>79.55</v>
      </c>
      <c r="T862" s="72">
        <f t="shared" si="121"/>
        <v>0</v>
      </c>
      <c r="U862" s="72">
        <f t="shared" si="122"/>
        <v>0</v>
      </c>
      <c r="V862" s="72">
        <f t="shared" si="123"/>
        <v>79.55</v>
      </c>
      <c r="W862" s="72">
        <f t="shared" si="124"/>
        <v>0</v>
      </c>
      <c r="X862" s="14" t="s">
        <v>1191</v>
      </c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24"/>
      <c r="AJ862" s="24"/>
      <c r="AK862" s="24"/>
    </row>
    <row r="863" s="2" customFormat="1" ht="14.25" spans="1:37">
      <c r="A863" s="24">
        <v>860</v>
      </c>
      <c r="B863" s="14"/>
      <c r="C863" s="749" t="s">
        <v>1996</v>
      </c>
      <c r="D863" s="749" t="s">
        <v>1997</v>
      </c>
      <c r="E863" s="14"/>
      <c r="F863" s="192"/>
      <c r="G863" s="24"/>
      <c r="H863" s="14"/>
      <c r="I863" s="13">
        <v>1.01</v>
      </c>
      <c r="J863" s="14"/>
      <c r="K863" s="14"/>
      <c r="L863" s="547">
        <v>1</v>
      </c>
      <c r="M863" s="72">
        <v>4.35</v>
      </c>
      <c r="N863" s="72">
        <f t="shared" si="125"/>
        <v>4.35</v>
      </c>
      <c r="O863" s="72">
        <v>1</v>
      </c>
      <c r="P863" s="72">
        <f t="shared" si="117"/>
        <v>4.35</v>
      </c>
      <c r="Q863" s="72">
        <f t="shared" si="118"/>
        <v>4.35</v>
      </c>
      <c r="R863" s="72">
        <f t="shared" si="119"/>
        <v>0</v>
      </c>
      <c r="S863" s="72">
        <f t="shared" si="120"/>
        <v>4.35</v>
      </c>
      <c r="T863" s="72">
        <f t="shared" si="121"/>
        <v>0</v>
      </c>
      <c r="U863" s="72">
        <f t="shared" si="122"/>
        <v>0</v>
      </c>
      <c r="V863" s="72">
        <f t="shared" si="123"/>
        <v>4.35</v>
      </c>
      <c r="W863" s="72">
        <f t="shared" si="124"/>
        <v>0</v>
      </c>
      <c r="X863" s="14" t="s">
        <v>1191</v>
      </c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24"/>
      <c r="AJ863" s="24"/>
      <c r="AK863" s="24"/>
    </row>
    <row r="864" s="2" customFormat="1" ht="14.25" spans="1:37">
      <c r="A864" s="24">
        <v>861</v>
      </c>
      <c r="B864" s="14"/>
      <c r="C864" s="749" t="s">
        <v>1998</v>
      </c>
      <c r="D864" s="749" t="s">
        <v>1999</v>
      </c>
      <c r="E864" s="14"/>
      <c r="F864" s="192"/>
      <c r="G864" s="24"/>
      <c r="H864" s="14"/>
      <c r="I864" s="13">
        <v>1.01</v>
      </c>
      <c r="J864" s="14"/>
      <c r="K864" s="14"/>
      <c r="L864" s="547">
        <v>11</v>
      </c>
      <c r="M864" s="72">
        <v>2.4127</v>
      </c>
      <c r="N864" s="72">
        <f t="shared" si="125"/>
        <v>26.5397</v>
      </c>
      <c r="O864" s="72">
        <v>11</v>
      </c>
      <c r="P864" s="72">
        <f t="shared" si="117"/>
        <v>2.4127</v>
      </c>
      <c r="Q864" s="72">
        <f t="shared" si="118"/>
        <v>26.5397</v>
      </c>
      <c r="R864" s="72">
        <f t="shared" si="119"/>
        <v>0</v>
      </c>
      <c r="S864" s="72">
        <f t="shared" si="120"/>
        <v>2.4127</v>
      </c>
      <c r="T864" s="72">
        <f t="shared" si="121"/>
        <v>0</v>
      </c>
      <c r="U864" s="72">
        <f t="shared" si="122"/>
        <v>0</v>
      </c>
      <c r="V864" s="72">
        <f t="shared" si="123"/>
        <v>2.4127</v>
      </c>
      <c r="W864" s="72">
        <f t="shared" si="124"/>
        <v>0</v>
      </c>
      <c r="X864" s="14" t="s">
        <v>1191</v>
      </c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24"/>
      <c r="AJ864" s="24"/>
      <c r="AK864" s="24"/>
    </row>
    <row r="865" s="2" customFormat="1" ht="14.25" spans="1:37">
      <c r="A865" s="24">
        <v>862</v>
      </c>
      <c r="B865" s="14"/>
      <c r="C865" s="749" t="s">
        <v>2000</v>
      </c>
      <c r="D865" s="749" t="s">
        <v>2001</v>
      </c>
      <c r="E865" s="14"/>
      <c r="F865" s="192"/>
      <c r="G865" s="24"/>
      <c r="H865" s="14"/>
      <c r="I865" s="13">
        <v>1.01</v>
      </c>
      <c r="J865" s="14"/>
      <c r="K865" s="14"/>
      <c r="L865" s="547">
        <v>6</v>
      </c>
      <c r="M865" s="72">
        <v>0.2567</v>
      </c>
      <c r="N865" s="72">
        <f t="shared" si="125"/>
        <v>1.5402</v>
      </c>
      <c r="O865" s="72">
        <v>6</v>
      </c>
      <c r="P865" s="72">
        <f t="shared" si="117"/>
        <v>0.2567</v>
      </c>
      <c r="Q865" s="72">
        <f t="shared" si="118"/>
        <v>1.5402</v>
      </c>
      <c r="R865" s="72">
        <f t="shared" si="119"/>
        <v>0</v>
      </c>
      <c r="S865" s="72">
        <f t="shared" si="120"/>
        <v>0.2567</v>
      </c>
      <c r="T865" s="72">
        <f t="shared" si="121"/>
        <v>0</v>
      </c>
      <c r="U865" s="72">
        <f t="shared" si="122"/>
        <v>0</v>
      </c>
      <c r="V865" s="72">
        <f t="shared" si="123"/>
        <v>0.2567</v>
      </c>
      <c r="W865" s="72">
        <f t="shared" si="124"/>
        <v>0</v>
      </c>
      <c r="X865" s="14" t="s">
        <v>1191</v>
      </c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24"/>
      <c r="AJ865" s="24"/>
      <c r="AK865" s="24"/>
    </row>
    <row r="866" s="2" customFormat="1" ht="14.25" spans="1:37">
      <c r="A866" s="24">
        <v>863</v>
      </c>
      <c r="B866" s="14"/>
      <c r="C866" s="749" t="s">
        <v>2002</v>
      </c>
      <c r="D866" s="749" t="s">
        <v>2003</v>
      </c>
      <c r="E866" s="14"/>
      <c r="F866" s="192"/>
      <c r="G866" s="24"/>
      <c r="H866" s="14"/>
      <c r="I866" s="13">
        <v>1.01</v>
      </c>
      <c r="J866" s="14"/>
      <c r="K866" s="14"/>
      <c r="L866" s="547">
        <v>4</v>
      </c>
      <c r="M866" s="72">
        <v>0.8875</v>
      </c>
      <c r="N866" s="72">
        <f t="shared" si="125"/>
        <v>3.55</v>
      </c>
      <c r="O866" s="72">
        <v>4</v>
      </c>
      <c r="P866" s="72">
        <f t="shared" si="117"/>
        <v>0.8875</v>
      </c>
      <c r="Q866" s="72">
        <f t="shared" si="118"/>
        <v>3.55</v>
      </c>
      <c r="R866" s="72">
        <f t="shared" si="119"/>
        <v>0</v>
      </c>
      <c r="S866" s="72">
        <f t="shared" si="120"/>
        <v>0.8875</v>
      </c>
      <c r="T866" s="72">
        <f t="shared" si="121"/>
        <v>0</v>
      </c>
      <c r="U866" s="72">
        <f t="shared" si="122"/>
        <v>0</v>
      </c>
      <c r="V866" s="72">
        <f t="shared" si="123"/>
        <v>0.8875</v>
      </c>
      <c r="W866" s="72">
        <f t="shared" si="124"/>
        <v>0</v>
      </c>
      <c r="X866" s="14" t="s">
        <v>1191</v>
      </c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24"/>
      <c r="AJ866" s="24"/>
      <c r="AK866" s="24"/>
    </row>
    <row r="867" s="2" customFormat="1" ht="14.25" spans="1:37">
      <c r="A867" s="24">
        <v>864</v>
      </c>
      <c r="B867" s="14"/>
      <c r="C867" s="749" t="s">
        <v>2004</v>
      </c>
      <c r="D867" s="749" t="s">
        <v>2005</v>
      </c>
      <c r="E867" s="14"/>
      <c r="F867" s="192"/>
      <c r="G867" s="24"/>
      <c r="H867" s="14"/>
      <c r="I867" s="13">
        <v>1.01</v>
      </c>
      <c r="J867" s="14"/>
      <c r="K867" s="14"/>
      <c r="L867" s="547">
        <v>2</v>
      </c>
      <c r="M867" s="72">
        <v>706.49</v>
      </c>
      <c r="N867" s="72">
        <f t="shared" si="125"/>
        <v>1412.98</v>
      </c>
      <c r="O867" s="72">
        <v>2</v>
      </c>
      <c r="P867" s="72">
        <f t="shared" si="117"/>
        <v>706.49</v>
      </c>
      <c r="Q867" s="72">
        <f t="shared" si="118"/>
        <v>1412.98</v>
      </c>
      <c r="R867" s="72">
        <f t="shared" si="119"/>
        <v>0</v>
      </c>
      <c r="S867" s="72">
        <f t="shared" si="120"/>
        <v>706.49</v>
      </c>
      <c r="T867" s="72">
        <f t="shared" si="121"/>
        <v>0</v>
      </c>
      <c r="U867" s="72">
        <f t="shared" si="122"/>
        <v>0</v>
      </c>
      <c r="V867" s="72">
        <f t="shared" si="123"/>
        <v>706.49</v>
      </c>
      <c r="W867" s="72">
        <f t="shared" si="124"/>
        <v>0</v>
      </c>
      <c r="X867" s="14" t="s">
        <v>1191</v>
      </c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24"/>
      <c r="AJ867" s="24"/>
      <c r="AK867" s="24"/>
    </row>
    <row r="868" s="2" customFormat="1" ht="14.25" spans="1:37">
      <c r="A868" s="24">
        <v>865</v>
      </c>
      <c r="B868" s="14"/>
      <c r="C868" s="749" t="s">
        <v>2006</v>
      </c>
      <c r="D868" s="749" t="s">
        <v>2007</v>
      </c>
      <c r="E868" s="14"/>
      <c r="F868" s="192"/>
      <c r="G868" s="24"/>
      <c r="H868" s="14"/>
      <c r="I868" s="13">
        <v>1.01</v>
      </c>
      <c r="J868" s="14"/>
      <c r="K868" s="14"/>
      <c r="L868" s="547">
        <v>1</v>
      </c>
      <c r="M868" s="72">
        <v>572.65</v>
      </c>
      <c r="N868" s="72">
        <f t="shared" si="125"/>
        <v>572.65</v>
      </c>
      <c r="O868" s="72">
        <v>1</v>
      </c>
      <c r="P868" s="72">
        <f t="shared" si="117"/>
        <v>572.65</v>
      </c>
      <c r="Q868" s="72">
        <f t="shared" si="118"/>
        <v>572.65</v>
      </c>
      <c r="R868" s="72">
        <f t="shared" si="119"/>
        <v>0</v>
      </c>
      <c r="S868" s="72">
        <f t="shared" si="120"/>
        <v>572.65</v>
      </c>
      <c r="T868" s="72">
        <f t="shared" si="121"/>
        <v>0</v>
      </c>
      <c r="U868" s="72">
        <f t="shared" si="122"/>
        <v>0</v>
      </c>
      <c r="V868" s="72">
        <f t="shared" si="123"/>
        <v>572.65</v>
      </c>
      <c r="W868" s="72">
        <f t="shared" si="124"/>
        <v>0</v>
      </c>
      <c r="X868" s="14" t="s">
        <v>1191</v>
      </c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24"/>
      <c r="AJ868" s="24"/>
      <c r="AK868" s="24"/>
    </row>
    <row r="869" s="2" customFormat="1" ht="14.25" spans="1:37">
      <c r="A869" s="24">
        <v>866</v>
      </c>
      <c r="B869" s="14"/>
      <c r="C869" s="749" t="s">
        <v>2008</v>
      </c>
      <c r="D869" s="749" t="s">
        <v>2009</v>
      </c>
      <c r="E869" s="14"/>
      <c r="F869" s="192"/>
      <c r="G869" s="24"/>
      <c r="H869" s="14"/>
      <c r="I869" s="13">
        <v>1.01</v>
      </c>
      <c r="J869" s="14"/>
      <c r="K869" s="14"/>
      <c r="L869" s="547">
        <v>5</v>
      </c>
      <c r="M869" s="72">
        <v>70</v>
      </c>
      <c r="N869" s="72">
        <f t="shared" si="125"/>
        <v>350</v>
      </c>
      <c r="O869" s="72">
        <v>5</v>
      </c>
      <c r="P869" s="72">
        <f t="shared" si="117"/>
        <v>70</v>
      </c>
      <c r="Q869" s="72">
        <f t="shared" si="118"/>
        <v>350</v>
      </c>
      <c r="R869" s="72">
        <f t="shared" si="119"/>
        <v>0</v>
      </c>
      <c r="S869" s="72">
        <f t="shared" si="120"/>
        <v>70</v>
      </c>
      <c r="T869" s="72">
        <f t="shared" si="121"/>
        <v>0</v>
      </c>
      <c r="U869" s="72">
        <f t="shared" si="122"/>
        <v>0</v>
      </c>
      <c r="V869" s="72">
        <f t="shared" si="123"/>
        <v>70</v>
      </c>
      <c r="W869" s="72">
        <f t="shared" si="124"/>
        <v>0</v>
      </c>
      <c r="X869" s="14" t="s">
        <v>1191</v>
      </c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24"/>
      <c r="AJ869" s="24"/>
      <c r="AK869" s="24"/>
    </row>
    <row r="870" s="2" customFormat="1" ht="14.25" spans="1:37">
      <c r="A870" s="24">
        <v>867</v>
      </c>
      <c r="B870" s="14"/>
      <c r="C870" s="749" t="s">
        <v>2010</v>
      </c>
      <c r="D870" s="749" t="s">
        <v>2011</v>
      </c>
      <c r="E870" s="14"/>
      <c r="F870" s="192"/>
      <c r="G870" s="24"/>
      <c r="H870" s="14"/>
      <c r="I870" s="13">
        <v>1.01</v>
      </c>
      <c r="J870" s="14"/>
      <c r="K870" s="14"/>
      <c r="L870" s="547">
        <v>1</v>
      </c>
      <c r="M870" s="72">
        <v>50</v>
      </c>
      <c r="N870" s="72">
        <f t="shared" si="125"/>
        <v>50</v>
      </c>
      <c r="O870" s="72">
        <v>1</v>
      </c>
      <c r="P870" s="72">
        <f t="shared" si="117"/>
        <v>50</v>
      </c>
      <c r="Q870" s="72">
        <f t="shared" si="118"/>
        <v>50</v>
      </c>
      <c r="R870" s="72">
        <f t="shared" si="119"/>
        <v>0</v>
      </c>
      <c r="S870" s="72">
        <f t="shared" si="120"/>
        <v>50</v>
      </c>
      <c r="T870" s="72">
        <f t="shared" si="121"/>
        <v>0</v>
      </c>
      <c r="U870" s="72">
        <f t="shared" si="122"/>
        <v>0</v>
      </c>
      <c r="V870" s="72">
        <f t="shared" si="123"/>
        <v>50</v>
      </c>
      <c r="W870" s="72">
        <f t="shared" si="124"/>
        <v>0</v>
      </c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24"/>
      <c r="AJ870" s="24"/>
      <c r="AK870" s="24"/>
    </row>
    <row r="871" s="2" customFormat="1" ht="14.25" spans="1:37">
      <c r="A871" s="24">
        <v>868</v>
      </c>
      <c r="B871" s="14"/>
      <c r="C871" s="749" t="s">
        <v>2012</v>
      </c>
      <c r="D871" s="749" t="s">
        <v>2013</v>
      </c>
      <c r="E871" s="14"/>
      <c r="F871" s="192"/>
      <c r="G871" s="24"/>
      <c r="H871" s="14"/>
      <c r="I871" s="13">
        <v>1.01</v>
      </c>
      <c r="J871" s="14"/>
      <c r="K871" s="14"/>
      <c r="L871" s="547">
        <v>6</v>
      </c>
      <c r="M871" s="72">
        <v>23.335</v>
      </c>
      <c r="N871" s="72">
        <f t="shared" si="125"/>
        <v>140.01</v>
      </c>
      <c r="O871" s="72">
        <v>6</v>
      </c>
      <c r="P871" s="72">
        <f t="shared" si="117"/>
        <v>23.335</v>
      </c>
      <c r="Q871" s="72">
        <f t="shared" si="118"/>
        <v>140.01</v>
      </c>
      <c r="R871" s="72">
        <f t="shared" si="119"/>
        <v>0</v>
      </c>
      <c r="S871" s="72">
        <f t="shared" si="120"/>
        <v>23.335</v>
      </c>
      <c r="T871" s="72">
        <f t="shared" si="121"/>
        <v>0</v>
      </c>
      <c r="U871" s="72">
        <f t="shared" si="122"/>
        <v>0</v>
      </c>
      <c r="V871" s="72">
        <f t="shared" si="123"/>
        <v>23.335</v>
      </c>
      <c r="W871" s="72">
        <f t="shared" si="124"/>
        <v>0</v>
      </c>
      <c r="X871" s="14" t="s">
        <v>1191</v>
      </c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24"/>
      <c r="AJ871" s="24"/>
      <c r="AK871" s="24"/>
    </row>
    <row r="872" s="2" customFormat="1" ht="14.25" spans="1:37">
      <c r="A872" s="24">
        <v>869</v>
      </c>
      <c r="B872" s="14"/>
      <c r="C872" s="749" t="s">
        <v>2014</v>
      </c>
      <c r="D872" s="749" t="s">
        <v>2015</v>
      </c>
      <c r="E872" s="14"/>
      <c r="F872" s="192"/>
      <c r="G872" s="24"/>
      <c r="H872" s="14"/>
      <c r="I872" s="13">
        <v>1.01</v>
      </c>
      <c r="J872" s="14"/>
      <c r="K872" s="14"/>
      <c r="L872" s="547">
        <v>10</v>
      </c>
      <c r="M872" s="72">
        <v>3.419</v>
      </c>
      <c r="N872" s="72">
        <f t="shared" si="125"/>
        <v>34.19</v>
      </c>
      <c r="O872" s="72">
        <v>10</v>
      </c>
      <c r="P872" s="72">
        <f t="shared" si="117"/>
        <v>3.419</v>
      </c>
      <c r="Q872" s="72">
        <f t="shared" si="118"/>
        <v>34.19</v>
      </c>
      <c r="R872" s="72">
        <f t="shared" si="119"/>
        <v>0</v>
      </c>
      <c r="S872" s="72">
        <f t="shared" si="120"/>
        <v>3.419</v>
      </c>
      <c r="T872" s="72">
        <f t="shared" si="121"/>
        <v>0</v>
      </c>
      <c r="U872" s="72">
        <f t="shared" si="122"/>
        <v>0</v>
      </c>
      <c r="V872" s="72">
        <f t="shared" si="123"/>
        <v>3.419</v>
      </c>
      <c r="W872" s="72">
        <f t="shared" si="124"/>
        <v>0</v>
      </c>
      <c r="X872" s="14" t="s">
        <v>1191</v>
      </c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24"/>
      <c r="AJ872" s="24"/>
      <c r="AK872" s="24"/>
    </row>
    <row r="873" s="2" customFormat="1" ht="14.25" spans="1:37">
      <c r="A873" s="24">
        <v>870</v>
      </c>
      <c r="B873" s="14"/>
      <c r="C873" s="749" t="s">
        <v>2016</v>
      </c>
      <c r="D873" s="749" t="s">
        <v>2017</v>
      </c>
      <c r="E873" s="14"/>
      <c r="F873" s="192"/>
      <c r="G873" s="24"/>
      <c r="H873" s="14"/>
      <c r="I873" s="13">
        <v>1.01</v>
      </c>
      <c r="J873" s="14"/>
      <c r="K873" s="14"/>
      <c r="L873" s="547">
        <v>8</v>
      </c>
      <c r="M873" s="72">
        <v>17.2425</v>
      </c>
      <c r="N873" s="72">
        <f t="shared" si="125"/>
        <v>137.94</v>
      </c>
      <c r="O873" s="72">
        <v>8</v>
      </c>
      <c r="P873" s="72">
        <f t="shared" si="117"/>
        <v>17.2425</v>
      </c>
      <c r="Q873" s="72">
        <f t="shared" si="118"/>
        <v>137.94</v>
      </c>
      <c r="R873" s="72">
        <f t="shared" si="119"/>
        <v>0</v>
      </c>
      <c r="S873" s="72">
        <f t="shared" si="120"/>
        <v>17.2425</v>
      </c>
      <c r="T873" s="72">
        <f t="shared" si="121"/>
        <v>0</v>
      </c>
      <c r="U873" s="72">
        <f t="shared" si="122"/>
        <v>0</v>
      </c>
      <c r="V873" s="72">
        <f t="shared" si="123"/>
        <v>17.2425</v>
      </c>
      <c r="W873" s="72">
        <f t="shared" si="124"/>
        <v>0</v>
      </c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24"/>
      <c r="AJ873" s="24"/>
      <c r="AK873" s="24"/>
    </row>
    <row r="874" s="2" customFormat="1" ht="14.25" spans="1:37">
      <c r="A874" s="24">
        <v>871</v>
      </c>
      <c r="B874" s="14"/>
      <c r="C874" s="749" t="s">
        <v>2018</v>
      </c>
      <c r="D874" s="749" t="s">
        <v>2019</v>
      </c>
      <c r="E874" s="14"/>
      <c r="F874" s="192"/>
      <c r="G874" s="24"/>
      <c r="H874" s="14"/>
      <c r="I874" s="13">
        <v>1.01</v>
      </c>
      <c r="J874" s="14"/>
      <c r="K874" s="14"/>
      <c r="L874" s="547">
        <v>4</v>
      </c>
      <c r="M874" s="72">
        <v>106.37</v>
      </c>
      <c r="N874" s="72">
        <f t="shared" si="125"/>
        <v>425.48</v>
      </c>
      <c r="O874" s="72">
        <v>4</v>
      </c>
      <c r="P874" s="72">
        <f t="shared" si="117"/>
        <v>106.37</v>
      </c>
      <c r="Q874" s="72">
        <f t="shared" si="118"/>
        <v>425.48</v>
      </c>
      <c r="R874" s="72">
        <f t="shared" si="119"/>
        <v>0</v>
      </c>
      <c r="S874" s="72">
        <f t="shared" si="120"/>
        <v>106.37</v>
      </c>
      <c r="T874" s="72">
        <f t="shared" si="121"/>
        <v>0</v>
      </c>
      <c r="U874" s="72">
        <f t="shared" si="122"/>
        <v>0</v>
      </c>
      <c r="V874" s="72">
        <f t="shared" si="123"/>
        <v>106.37</v>
      </c>
      <c r="W874" s="72">
        <f t="shared" si="124"/>
        <v>0</v>
      </c>
      <c r="X874" s="14" t="s">
        <v>1191</v>
      </c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24"/>
      <c r="AJ874" s="24"/>
      <c r="AK874" s="24"/>
    </row>
    <row r="875" s="2" customFormat="1" ht="14.25" spans="1:37">
      <c r="A875" s="24">
        <v>872</v>
      </c>
      <c r="B875" s="14"/>
      <c r="C875" s="749" t="s">
        <v>2020</v>
      </c>
      <c r="D875" s="749" t="s">
        <v>2021</v>
      </c>
      <c r="E875" s="14"/>
      <c r="F875" s="192"/>
      <c r="G875" s="24"/>
      <c r="H875" s="14"/>
      <c r="I875" s="13">
        <v>1.01</v>
      </c>
      <c r="J875" s="14"/>
      <c r="K875" s="14"/>
      <c r="L875" s="547">
        <v>19</v>
      </c>
      <c r="M875" s="72">
        <v>23.9316</v>
      </c>
      <c r="N875" s="72">
        <f t="shared" si="125"/>
        <v>454.7004</v>
      </c>
      <c r="O875" s="72">
        <v>19</v>
      </c>
      <c r="P875" s="72">
        <f t="shared" si="117"/>
        <v>23.9316</v>
      </c>
      <c r="Q875" s="72">
        <f t="shared" si="118"/>
        <v>454.7004</v>
      </c>
      <c r="R875" s="72">
        <f t="shared" si="119"/>
        <v>0</v>
      </c>
      <c r="S875" s="72">
        <f t="shared" si="120"/>
        <v>23.9316</v>
      </c>
      <c r="T875" s="72">
        <f t="shared" si="121"/>
        <v>0</v>
      </c>
      <c r="U875" s="72">
        <f t="shared" si="122"/>
        <v>0</v>
      </c>
      <c r="V875" s="72">
        <f t="shared" si="123"/>
        <v>23.9316</v>
      </c>
      <c r="W875" s="72">
        <f t="shared" si="124"/>
        <v>0</v>
      </c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24"/>
      <c r="AJ875" s="24"/>
      <c r="AK875" s="24"/>
    </row>
    <row r="876" s="2" customFormat="1" ht="14.25" spans="1:37">
      <c r="A876" s="24">
        <v>873</v>
      </c>
      <c r="B876" s="14"/>
      <c r="C876" s="749" t="s">
        <v>2022</v>
      </c>
      <c r="D876" s="749" t="s">
        <v>2023</v>
      </c>
      <c r="E876" s="14"/>
      <c r="F876" s="192"/>
      <c r="G876" s="24"/>
      <c r="H876" s="14"/>
      <c r="I876" s="13">
        <v>1.01</v>
      </c>
      <c r="J876" s="14"/>
      <c r="K876" s="14"/>
      <c r="L876" s="547">
        <v>3</v>
      </c>
      <c r="M876" s="72">
        <v>15.0267</v>
      </c>
      <c r="N876" s="72">
        <f t="shared" si="125"/>
        <v>45.0801</v>
      </c>
      <c r="O876" s="72">
        <v>3</v>
      </c>
      <c r="P876" s="72">
        <f t="shared" si="117"/>
        <v>15.0267</v>
      </c>
      <c r="Q876" s="72">
        <f t="shared" si="118"/>
        <v>45.0801</v>
      </c>
      <c r="R876" s="72">
        <f t="shared" si="119"/>
        <v>0</v>
      </c>
      <c r="S876" s="72">
        <f t="shared" si="120"/>
        <v>15.0267</v>
      </c>
      <c r="T876" s="72">
        <f t="shared" si="121"/>
        <v>0</v>
      </c>
      <c r="U876" s="72">
        <f t="shared" si="122"/>
        <v>0</v>
      </c>
      <c r="V876" s="72">
        <f t="shared" si="123"/>
        <v>15.0267</v>
      </c>
      <c r="W876" s="72">
        <f t="shared" si="124"/>
        <v>0</v>
      </c>
      <c r="X876" s="14" t="s">
        <v>1191</v>
      </c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24"/>
      <c r="AJ876" s="24"/>
      <c r="AK876" s="24"/>
    </row>
    <row r="877" s="2" customFormat="1" ht="14.25" spans="1:37">
      <c r="A877" s="24">
        <v>874</v>
      </c>
      <c r="B877" s="14"/>
      <c r="C877" s="749" t="s">
        <v>2024</v>
      </c>
      <c r="D877" s="749" t="s">
        <v>2025</v>
      </c>
      <c r="E877" s="14"/>
      <c r="F877" s="192"/>
      <c r="G877" s="24"/>
      <c r="H877" s="14"/>
      <c r="I877" s="13">
        <v>1.01</v>
      </c>
      <c r="J877" s="14"/>
      <c r="K877" s="14"/>
      <c r="L877" s="547">
        <v>8</v>
      </c>
      <c r="M877" s="72">
        <v>5.1713</v>
      </c>
      <c r="N877" s="72">
        <f t="shared" si="125"/>
        <v>41.3704</v>
      </c>
      <c r="O877" s="72">
        <v>8</v>
      </c>
      <c r="P877" s="72">
        <f t="shared" si="117"/>
        <v>5.1713</v>
      </c>
      <c r="Q877" s="72">
        <f t="shared" si="118"/>
        <v>41.3704</v>
      </c>
      <c r="R877" s="72">
        <f t="shared" si="119"/>
        <v>0</v>
      </c>
      <c r="S877" s="72">
        <f t="shared" si="120"/>
        <v>5.1713</v>
      </c>
      <c r="T877" s="72">
        <f t="shared" si="121"/>
        <v>0</v>
      </c>
      <c r="U877" s="72">
        <f t="shared" si="122"/>
        <v>0</v>
      </c>
      <c r="V877" s="72">
        <f t="shared" si="123"/>
        <v>5.1713</v>
      </c>
      <c r="W877" s="72">
        <f t="shared" si="124"/>
        <v>0</v>
      </c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24"/>
      <c r="AJ877" s="24"/>
      <c r="AK877" s="24"/>
    </row>
    <row r="878" s="2" customFormat="1" ht="14.25" spans="1:37">
      <c r="A878" s="24">
        <v>876</v>
      </c>
      <c r="B878" s="14"/>
      <c r="C878" s="749" t="s">
        <v>2026</v>
      </c>
      <c r="D878" s="749" t="s">
        <v>2027</v>
      </c>
      <c r="E878" s="14"/>
      <c r="F878" s="192"/>
      <c r="G878" s="24"/>
      <c r="H878" s="14"/>
      <c r="I878" s="13">
        <v>1.01</v>
      </c>
      <c r="J878" s="14"/>
      <c r="K878" s="14"/>
      <c r="L878" s="547">
        <v>7</v>
      </c>
      <c r="M878" s="72">
        <v>3823.8086</v>
      </c>
      <c r="N878" s="72">
        <f t="shared" si="125"/>
        <v>26766.6602</v>
      </c>
      <c r="O878" s="72">
        <v>7</v>
      </c>
      <c r="P878" s="72">
        <f t="shared" si="117"/>
        <v>3823.8086</v>
      </c>
      <c r="Q878" s="72">
        <f t="shared" si="118"/>
        <v>26766.6602</v>
      </c>
      <c r="R878" s="72">
        <f t="shared" si="119"/>
        <v>0</v>
      </c>
      <c r="S878" s="72">
        <f t="shared" si="120"/>
        <v>3823.8086</v>
      </c>
      <c r="T878" s="72">
        <f t="shared" si="121"/>
        <v>0</v>
      </c>
      <c r="U878" s="72">
        <f t="shared" si="122"/>
        <v>0</v>
      </c>
      <c r="V878" s="72">
        <f t="shared" si="123"/>
        <v>3823.8086</v>
      </c>
      <c r="W878" s="72">
        <f t="shared" si="124"/>
        <v>0</v>
      </c>
      <c r="X878" s="14" t="s">
        <v>1191</v>
      </c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24"/>
      <c r="AJ878" s="24"/>
      <c r="AK878" s="24"/>
    </row>
    <row r="879" s="2" customFormat="1" ht="14.25" spans="1:37">
      <c r="A879" s="24">
        <v>877</v>
      </c>
      <c r="B879" s="14"/>
      <c r="C879" s="749" t="s">
        <v>2028</v>
      </c>
      <c r="D879" s="749" t="s">
        <v>2029</v>
      </c>
      <c r="E879" s="14"/>
      <c r="F879" s="192"/>
      <c r="G879" s="24"/>
      <c r="H879" s="14"/>
      <c r="I879" s="13">
        <v>1.01</v>
      </c>
      <c r="J879" s="14"/>
      <c r="K879" s="14"/>
      <c r="L879" s="547">
        <v>2</v>
      </c>
      <c r="M879" s="72">
        <v>124.575</v>
      </c>
      <c r="N879" s="72">
        <f t="shared" si="125"/>
        <v>249.15</v>
      </c>
      <c r="O879" s="72">
        <v>2</v>
      </c>
      <c r="P879" s="72">
        <f t="shared" si="117"/>
        <v>124.575</v>
      </c>
      <c r="Q879" s="72">
        <f t="shared" si="118"/>
        <v>249.15</v>
      </c>
      <c r="R879" s="72">
        <f t="shared" si="119"/>
        <v>0</v>
      </c>
      <c r="S879" s="72">
        <f t="shared" si="120"/>
        <v>124.575</v>
      </c>
      <c r="T879" s="72">
        <f t="shared" si="121"/>
        <v>0</v>
      </c>
      <c r="U879" s="72">
        <f t="shared" si="122"/>
        <v>0</v>
      </c>
      <c r="V879" s="72">
        <f t="shared" si="123"/>
        <v>124.575</v>
      </c>
      <c r="W879" s="72">
        <f t="shared" si="124"/>
        <v>0</v>
      </c>
      <c r="X879" s="14" t="s">
        <v>1191</v>
      </c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24"/>
      <c r="AJ879" s="24"/>
      <c r="AK879" s="24"/>
    </row>
    <row r="880" s="2" customFormat="1" ht="14.25" spans="1:37">
      <c r="A880" s="24">
        <v>878</v>
      </c>
      <c r="B880" s="14"/>
      <c r="C880" s="749" t="s">
        <v>2030</v>
      </c>
      <c r="D880" s="749" t="s">
        <v>2031</v>
      </c>
      <c r="E880" s="14"/>
      <c r="F880" s="192"/>
      <c r="G880" s="24"/>
      <c r="H880" s="14"/>
      <c r="I880" s="13">
        <v>1.01</v>
      </c>
      <c r="J880" s="14"/>
      <c r="K880" s="14"/>
      <c r="L880" s="547">
        <v>1</v>
      </c>
      <c r="M880" s="72">
        <v>17.78</v>
      </c>
      <c r="N880" s="72">
        <f t="shared" si="125"/>
        <v>17.78</v>
      </c>
      <c r="O880" s="72">
        <v>1</v>
      </c>
      <c r="P880" s="72">
        <f t="shared" si="117"/>
        <v>17.78</v>
      </c>
      <c r="Q880" s="72">
        <f t="shared" si="118"/>
        <v>17.78</v>
      </c>
      <c r="R880" s="72">
        <f t="shared" si="119"/>
        <v>0</v>
      </c>
      <c r="S880" s="72">
        <f t="shared" si="120"/>
        <v>17.78</v>
      </c>
      <c r="T880" s="72">
        <f t="shared" si="121"/>
        <v>0</v>
      </c>
      <c r="U880" s="72">
        <f t="shared" si="122"/>
        <v>0</v>
      </c>
      <c r="V880" s="72">
        <f t="shared" si="123"/>
        <v>17.78</v>
      </c>
      <c r="W880" s="72">
        <f t="shared" si="124"/>
        <v>0</v>
      </c>
      <c r="X880" s="14" t="s">
        <v>1191</v>
      </c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24"/>
      <c r="AJ880" s="24"/>
      <c r="AK880" s="24"/>
    </row>
    <row r="881" s="2" customFormat="1" ht="14.25" spans="1:37">
      <c r="A881" s="24">
        <v>879</v>
      </c>
      <c r="B881" s="14"/>
      <c r="C881" s="749" t="s">
        <v>2032</v>
      </c>
      <c r="D881" s="749" t="s">
        <v>2033</v>
      </c>
      <c r="E881" s="14"/>
      <c r="F881" s="192"/>
      <c r="G881" s="24"/>
      <c r="H881" s="14"/>
      <c r="I881" s="13">
        <v>1.01</v>
      </c>
      <c r="J881" s="14"/>
      <c r="K881" s="14"/>
      <c r="L881" s="547">
        <v>4</v>
      </c>
      <c r="M881" s="72">
        <v>8</v>
      </c>
      <c r="N881" s="72">
        <f t="shared" si="125"/>
        <v>32</v>
      </c>
      <c r="O881" s="72">
        <v>4</v>
      </c>
      <c r="P881" s="72">
        <f t="shared" si="117"/>
        <v>8</v>
      </c>
      <c r="Q881" s="72">
        <f t="shared" si="118"/>
        <v>32</v>
      </c>
      <c r="R881" s="72">
        <f t="shared" si="119"/>
        <v>0</v>
      </c>
      <c r="S881" s="72">
        <f t="shared" si="120"/>
        <v>8</v>
      </c>
      <c r="T881" s="72">
        <f t="shared" si="121"/>
        <v>0</v>
      </c>
      <c r="U881" s="72">
        <f t="shared" si="122"/>
        <v>0</v>
      </c>
      <c r="V881" s="72">
        <f t="shared" si="123"/>
        <v>8</v>
      </c>
      <c r="W881" s="72">
        <f t="shared" si="124"/>
        <v>0</v>
      </c>
      <c r="X881" s="14" t="s">
        <v>1191</v>
      </c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24"/>
      <c r="AJ881" s="24"/>
      <c r="AK881" s="24"/>
    </row>
    <row r="882" s="2" customFormat="1" ht="14.25" spans="1:37">
      <c r="A882" s="24">
        <v>880</v>
      </c>
      <c r="B882" s="14"/>
      <c r="C882" s="749" t="s">
        <v>2034</v>
      </c>
      <c r="D882" s="749" t="s">
        <v>2035</v>
      </c>
      <c r="E882" s="14"/>
      <c r="F882" s="192"/>
      <c r="G882" s="24"/>
      <c r="H882" s="14"/>
      <c r="I882" s="13">
        <v>1.01</v>
      </c>
      <c r="J882" s="14"/>
      <c r="K882" s="14"/>
      <c r="L882" s="547">
        <v>1</v>
      </c>
      <c r="M882" s="72">
        <v>12.82</v>
      </c>
      <c r="N882" s="72">
        <f t="shared" si="125"/>
        <v>12.82</v>
      </c>
      <c r="O882" s="72">
        <v>1</v>
      </c>
      <c r="P882" s="72">
        <f t="shared" si="117"/>
        <v>12.82</v>
      </c>
      <c r="Q882" s="72">
        <f t="shared" si="118"/>
        <v>12.82</v>
      </c>
      <c r="R882" s="72">
        <f t="shared" si="119"/>
        <v>0</v>
      </c>
      <c r="S882" s="72">
        <f t="shared" si="120"/>
        <v>12.82</v>
      </c>
      <c r="T882" s="72">
        <f t="shared" si="121"/>
        <v>0</v>
      </c>
      <c r="U882" s="72">
        <f t="shared" si="122"/>
        <v>0</v>
      </c>
      <c r="V882" s="72">
        <f t="shared" si="123"/>
        <v>12.82</v>
      </c>
      <c r="W882" s="72">
        <f t="shared" si="124"/>
        <v>0</v>
      </c>
      <c r="X882" s="14" t="s">
        <v>1191</v>
      </c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24"/>
      <c r="AJ882" s="24"/>
      <c r="AK882" s="24"/>
    </row>
    <row r="883" s="2" customFormat="1" ht="14.25" spans="1:37">
      <c r="A883" s="24">
        <v>881</v>
      </c>
      <c r="B883" s="14"/>
      <c r="C883" s="749" t="s">
        <v>2036</v>
      </c>
      <c r="D883" s="749" t="s">
        <v>2037</v>
      </c>
      <c r="E883" s="14"/>
      <c r="F883" s="192"/>
      <c r="G883" s="24"/>
      <c r="H883" s="14"/>
      <c r="I883" s="13">
        <v>1.01</v>
      </c>
      <c r="J883" s="14"/>
      <c r="K883" s="14"/>
      <c r="L883" s="547">
        <v>2</v>
      </c>
      <c r="M883" s="72">
        <v>132.635</v>
      </c>
      <c r="N883" s="72">
        <f t="shared" si="125"/>
        <v>265.27</v>
      </c>
      <c r="O883" s="72">
        <v>2</v>
      </c>
      <c r="P883" s="72">
        <f t="shared" si="117"/>
        <v>132.635</v>
      </c>
      <c r="Q883" s="72">
        <f t="shared" si="118"/>
        <v>265.27</v>
      </c>
      <c r="R883" s="72">
        <f t="shared" si="119"/>
        <v>0</v>
      </c>
      <c r="S883" s="72">
        <f t="shared" si="120"/>
        <v>132.635</v>
      </c>
      <c r="T883" s="72">
        <f t="shared" si="121"/>
        <v>0</v>
      </c>
      <c r="U883" s="72">
        <f t="shared" si="122"/>
        <v>0</v>
      </c>
      <c r="V883" s="72">
        <f t="shared" si="123"/>
        <v>132.635</v>
      </c>
      <c r="W883" s="72">
        <f t="shared" si="124"/>
        <v>0</v>
      </c>
      <c r="X883" s="14" t="s">
        <v>1191</v>
      </c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24"/>
      <c r="AJ883" s="24"/>
      <c r="AK883" s="24"/>
    </row>
    <row r="884" s="2" customFormat="1" ht="14.25" spans="1:37">
      <c r="A884" s="24">
        <v>882</v>
      </c>
      <c r="B884" s="14"/>
      <c r="C884" s="749" t="s">
        <v>2038</v>
      </c>
      <c r="D884" s="749" t="s">
        <v>2039</v>
      </c>
      <c r="E884" s="14"/>
      <c r="F884" s="192"/>
      <c r="G884" s="24"/>
      <c r="H884" s="14"/>
      <c r="I884" s="13">
        <v>1.01</v>
      </c>
      <c r="J884" s="14"/>
      <c r="K884" s="14"/>
      <c r="L884" s="547">
        <v>2</v>
      </c>
      <c r="M884" s="72">
        <v>176.99</v>
      </c>
      <c r="N884" s="72">
        <f t="shared" si="125"/>
        <v>353.98</v>
      </c>
      <c r="O884" s="72">
        <v>2</v>
      </c>
      <c r="P884" s="72">
        <f t="shared" si="117"/>
        <v>176.99</v>
      </c>
      <c r="Q884" s="72">
        <f t="shared" si="118"/>
        <v>353.98</v>
      </c>
      <c r="R884" s="72">
        <f t="shared" si="119"/>
        <v>0</v>
      </c>
      <c r="S884" s="72">
        <f t="shared" si="120"/>
        <v>176.99</v>
      </c>
      <c r="T884" s="72">
        <f t="shared" si="121"/>
        <v>0</v>
      </c>
      <c r="U884" s="72">
        <f t="shared" si="122"/>
        <v>0</v>
      </c>
      <c r="V884" s="72">
        <f t="shared" si="123"/>
        <v>176.99</v>
      </c>
      <c r="W884" s="72">
        <f t="shared" si="124"/>
        <v>0</v>
      </c>
      <c r="X884" s="14" t="s">
        <v>1191</v>
      </c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24"/>
      <c r="AJ884" s="24"/>
      <c r="AK884" s="24"/>
    </row>
    <row r="885" s="2" customFormat="1" ht="14.25" spans="1:37">
      <c r="A885" s="24">
        <v>883</v>
      </c>
      <c r="B885" s="14"/>
      <c r="C885" s="749" t="s">
        <v>2040</v>
      </c>
      <c r="D885" s="749" t="s">
        <v>2041</v>
      </c>
      <c r="E885" s="14"/>
      <c r="F885" s="192"/>
      <c r="G885" s="24"/>
      <c r="H885" s="14"/>
      <c r="I885" s="13">
        <v>1.01</v>
      </c>
      <c r="J885" s="14"/>
      <c r="K885" s="14"/>
      <c r="L885" s="547">
        <v>180</v>
      </c>
      <c r="M885" s="72">
        <v>198.2759</v>
      </c>
      <c r="N885" s="72">
        <f t="shared" si="125"/>
        <v>35689.662</v>
      </c>
      <c r="O885" s="72">
        <v>180</v>
      </c>
      <c r="P885" s="72">
        <f t="shared" si="117"/>
        <v>198.2759</v>
      </c>
      <c r="Q885" s="72">
        <f t="shared" si="118"/>
        <v>35689.662</v>
      </c>
      <c r="R885" s="72">
        <f t="shared" si="119"/>
        <v>0</v>
      </c>
      <c r="S885" s="72">
        <f t="shared" si="120"/>
        <v>198.2759</v>
      </c>
      <c r="T885" s="72">
        <f t="shared" si="121"/>
        <v>0</v>
      </c>
      <c r="U885" s="72">
        <f t="shared" si="122"/>
        <v>0</v>
      </c>
      <c r="V885" s="72">
        <f t="shared" si="123"/>
        <v>198.2759</v>
      </c>
      <c r="W885" s="72">
        <f t="shared" si="124"/>
        <v>0</v>
      </c>
      <c r="X885" s="14" t="s">
        <v>1191</v>
      </c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24"/>
      <c r="AJ885" s="24"/>
      <c r="AK885" s="24"/>
    </row>
    <row r="886" s="2" customFormat="1" ht="14.25" spans="1:37">
      <c r="A886" s="24">
        <v>884</v>
      </c>
      <c r="B886" s="14"/>
      <c r="C886" s="749" t="s">
        <v>2042</v>
      </c>
      <c r="D886" s="749" t="s">
        <v>2043</v>
      </c>
      <c r="E886" s="14"/>
      <c r="F886" s="192"/>
      <c r="G886" s="24"/>
      <c r="H886" s="14"/>
      <c r="I886" s="13">
        <v>1.01</v>
      </c>
      <c r="J886" s="14"/>
      <c r="K886" s="14"/>
      <c r="L886" s="547">
        <v>1</v>
      </c>
      <c r="M886" s="72">
        <v>228.76</v>
      </c>
      <c r="N886" s="72">
        <f t="shared" si="125"/>
        <v>228.76</v>
      </c>
      <c r="O886" s="72">
        <v>1</v>
      </c>
      <c r="P886" s="72">
        <f t="shared" si="117"/>
        <v>228.76</v>
      </c>
      <c r="Q886" s="72">
        <f t="shared" si="118"/>
        <v>228.76</v>
      </c>
      <c r="R886" s="72">
        <f t="shared" si="119"/>
        <v>0</v>
      </c>
      <c r="S886" s="72">
        <f t="shared" si="120"/>
        <v>228.76</v>
      </c>
      <c r="T886" s="72">
        <f t="shared" si="121"/>
        <v>0</v>
      </c>
      <c r="U886" s="72">
        <f t="shared" si="122"/>
        <v>0</v>
      </c>
      <c r="V886" s="72">
        <f t="shared" si="123"/>
        <v>228.76</v>
      </c>
      <c r="W886" s="72">
        <f t="shared" si="124"/>
        <v>0</v>
      </c>
      <c r="X886" s="14" t="s">
        <v>1191</v>
      </c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24"/>
      <c r="AJ886" s="24"/>
      <c r="AK886" s="24"/>
    </row>
    <row r="887" s="2" customFormat="1" ht="14.25" spans="1:37">
      <c r="A887" s="24">
        <v>885</v>
      </c>
      <c r="B887" s="14"/>
      <c r="C887" s="749" t="s">
        <v>2044</v>
      </c>
      <c r="D887" s="749" t="s">
        <v>2045</v>
      </c>
      <c r="E887" s="14"/>
      <c r="F887" s="192"/>
      <c r="G887" s="24"/>
      <c r="H887" s="14"/>
      <c r="I887" s="13">
        <v>1.01</v>
      </c>
      <c r="J887" s="14"/>
      <c r="K887" s="14"/>
      <c r="L887" s="547">
        <v>1</v>
      </c>
      <c r="M887" s="72">
        <v>84</v>
      </c>
      <c r="N887" s="72">
        <f t="shared" si="125"/>
        <v>84</v>
      </c>
      <c r="O887" s="72">
        <v>1</v>
      </c>
      <c r="P887" s="72">
        <f t="shared" si="117"/>
        <v>84</v>
      </c>
      <c r="Q887" s="72">
        <f t="shared" si="118"/>
        <v>84</v>
      </c>
      <c r="R887" s="72">
        <f t="shared" si="119"/>
        <v>0</v>
      </c>
      <c r="S887" s="72">
        <f t="shared" si="120"/>
        <v>84</v>
      </c>
      <c r="T887" s="72">
        <f t="shared" si="121"/>
        <v>0</v>
      </c>
      <c r="U887" s="72">
        <f t="shared" si="122"/>
        <v>0</v>
      </c>
      <c r="V887" s="72">
        <f t="shared" si="123"/>
        <v>84</v>
      </c>
      <c r="W887" s="72">
        <f t="shared" si="124"/>
        <v>0</v>
      </c>
      <c r="X887" s="14" t="s">
        <v>1191</v>
      </c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24"/>
      <c r="AJ887" s="24"/>
      <c r="AK887" s="24"/>
    </row>
    <row r="888" s="2" customFormat="1" ht="14.25" spans="1:37">
      <c r="A888" s="24">
        <v>886</v>
      </c>
      <c r="B888" s="14"/>
      <c r="C888" s="749" t="s">
        <v>2046</v>
      </c>
      <c r="D888" s="749" t="s">
        <v>2047</v>
      </c>
      <c r="E888" s="14"/>
      <c r="F888" s="192"/>
      <c r="G888" s="24"/>
      <c r="H888" s="14"/>
      <c r="I888" s="13">
        <v>1.01</v>
      </c>
      <c r="J888" s="14"/>
      <c r="K888" s="14"/>
      <c r="L888" s="547">
        <v>1</v>
      </c>
      <c r="M888" s="72">
        <v>103.45</v>
      </c>
      <c r="N888" s="72">
        <f t="shared" si="125"/>
        <v>103.45</v>
      </c>
      <c r="O888" s="72">
        <v>1</v>
      </c>
      <c r="P888" s="72">
        <f t="shared" si="117"/>
        <v>103.45</v>
      </c>
      <c r="Q888" s="72">
        <f t="shared" si="118"/>
        <v>103.45</v>
      </c>
      <c r="R888" s="72">
        <f t="shared" si="119"/>
        <v>0</v>
      </c>
      <c r="S888" s="72">
        <f t="shared" si="120"/>
        <v>103.45</v>
      </c>
      <c r="T888" s="72">
        <f t="shared" si="121"/>
        <v>0</v>
      </c>
      <c r="U888" s="72">
        <f t="shared" si="122"/>
        <v>0</v>
      </c>
      <c r="V888" s="72">
        <f t="shared" si="123"/>
        <v>103.45</v>
      </c>
      <c r="W888" s="72">
        <f t="shared" si="124"/>
        <v>0</v>
      </c>
      <c r="X888" s="14" t="s">
        <v>1191</v>
      </c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24"/>
      <c r="AJ888" s="24"/>
      <c r="AK888" s="24"/>
    </row>
    <row r="889" s="2" customFormat="1" ht="14.25" spans="1:37">
      <c r="A889" s="24">
        <v>887</v>
      </c>
      <c r="B889" s="14"/>
      <c r="C889" s="749" t="s">
        <v>2048</v>
      </c>
      <c r="D889" s="749" t="s">
        <v>2049</v>
      </c>
      <c r="E889" s="14"/>
      <c r="F889" s="192"/>
      <c r="G889" s="24"/>
      <c r="H889" s="14"/>
      <c r="I889" s="13">
        <v>1.01</v>
      </c>
      <c r="J889" s="14"/>
      <c r="K889" s="14"/>
      <c r="L889" s="547">
        <v>3</v>
      </c>
      <c r="M889" s="72">
        <v>119.25</v>
      </c>
      <c r="N889" s="72">
        <f t="shared" si="125"/>
        <v>357.75</v>
      </c>
      <c r="O889" s="72">
        <v>3</v>
      </c>
      <c r="P889" s="72">
        <f t="shared" si="117"/>
        <v>119.25</v>
      </c>
      <c r="Q889" s="72">
        <f t="shared" si="118"/>
        <v>357.75</v>
      </c>
      <c r="R889" s="72">
        <f t="shared" si="119"/>
        <v>0</v>
      </c>
      <c r="S889" s="72">
        <f t="shared" si="120"/>
        <v>119.25</v>
      </c>
      <c r="T889" s="72">
        <f t="shared" si="121"/>
        <v>0</v>
      </c>
      <c r="U889" s="72">
        <f t="shared" si="122"/>
        <v>0</v>
      </c>
      <c r="V889" s="72">
        <f t="shared" si="123"/>
        <v>119.25</v>
      </c>
      <c r="W889" s="72">
        <f t="shared" si="124"/>
        <v>0</v>
      </c>
      <c r="X889" s="14" t="s">
        <v>1191</v>
      </c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24"/>
      <c r="AJ889" s="24"/>
      <c r="AK889" s="24"/>
    </row>
    <row r="890" s="2" customFormat="1" ht="14.25" spans="1:37">
      <c r="A890" s="24">
        <v>888</v>
      </c>
      <c r="B890" s="14"/>
      <c r="C890" s="749" t="s">
        <v>2050</v>
      </c>
      <c r="D890" s="749" t="s">
        <v>2051</v>
      </c>
      <c r="E890" s="14"/>
      <c r="F890" s="192"/>
      <c r="G890" s="24"/>
      <c r="H890" s="14"/>
      <c r="I890" s="13">
        <v>1.01</v>
      </c>
      <c r="J890" s="14"/>
      <c r="K890" s="14"/>
      <c r="L890" s="547">
        <v>3</v>
      </c>
      <c r="M890" s="72">
        <v>43.3967</v>
      </c>
      <c r="N890" s="72">
        <f t="shared" si="125"/>
        <v>130.1901</v>
      </c>
      <c r="O890" s="72">
        <v>3</v>
      </c>
      <c r="P890" s="72">
        <f t="shared" si="117"/>
        <v>43.3967</v>
      </c>
      <c r="Q890" s="72">
        <f t="shared" si="118"/>
        <v>130.1901</v>
      </c>
      <c r="R890" s="72">
        <f t="shared" si="119"/>
        <v>0</v>
      </c>
      <c r="S890" s="72">
        <f t="shared" si="120"/>
        <v>43.3967</v>
      </c>
      <c r="T890" s="72">
        <f t="shared" si="121"/>
        <v>0</v>
      </c>
      <c r="U890" s="72">
        <f t="shared" si="122"/>
        <v>0</v>
      </c>
      <c r="V890" s="72">
        <f t="shared" si="123"/>
        <v>43.3967</v>
      </c>
      <c r="W890" s="72">
        <f t="shared" si="124"/>
        <v>0</v>
      </c>
      <c r="X890" s="14" t="s">
        <v>1191</v>
      </c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24"/>
      <c r="AJ890" s="24"/>
      <c r="AK890" s="24"/>
    </row>
    <row r="891" s="2" customFormat="1" ht="14.25" spans="1:37">
      <c r="A891" s="24">
        <v>889</v>
      </c>
      <c r="B891" s="14"/>
      <c r="C891" s="749" t="s">
        <v>2052</v>
      </c>
      <c r="D891" s="749" t="s">
        <v>2053</v>
      </c>
      <c r="E891" s="14"/>
      <c r="F891" s="192"/>
      <c r="G891" s="24"/>
      <c r="H891" s="14"/>
      <c r="I891" s="13">
        <v>1.01</v>
      </c>
      <c r="J891" s="14"/>
      <c r="K891" s="14"/>
      <c r="L891" s="547">
        <v>12</v>
      </c>
      <c r="M891" s="72">
        <v>65</v>
      </c>
      <c r="N891" s="72">
        <f t="shared" si="125"/>
        <v>780</v>
      </c>
      <c r="O891" s="72">
        <v>12</v>
      </c>
      <c r="P891" s="72">
        <f t="shared" si="117"/>
        <v>65</v>
      </c>
      <c r="Q891" s="72">
        <f t="shared" si="118"/>
        <v>780</v>
      </c>
      <c r="R891" s="72">
        <f t="shared" si="119"/>
        <v>0</v>
      </c>
      <c r="S891" s="72">
        <f t="shared" si="120"/>
        <v>65</v>
      </c>
      <c r="T891" s="72">
        <f t="shared" si="121"/>
        <v>0</v>
      </c>
      <c r="U891" s="72">
        <f t="shared" si="122"/>
        <v>0</v>
      </c>
      <c r="V891" s="72">
        <f t="shared" si="123"/>
        <v>65</v>
      </c>
      <c r="W891" s="72">
        <f t="shared" si="124"/>
        <v>0</v>
      </c>
      <c r="X891" s="14" t="s">
        <v>1191</v>
      </c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24"/>
      <c r="AJ891" s="24"/>
      <c r="AK891" s="24"/>
    </row>
    <row r="892" s="2" customFormat="1" ht="14.25" spans="1:37">
      <c r="A892" s="24">
        <v>890</v>
      </c>
      <c r="B892" s="14"/>
      <c r="C892" s="749" t="s">
        <v>2054</v>
      </c>
      <c r="D892" s="749" t="s">
        <v>2055</v>
      </c>
      <c r="E892" s="14"/>
      <c r="F892" s="192"/>
      <c r="G892" s="24"/>
      <c r="H892" s="14"/>
      <c r="I892" s="13">
        <v>1.01</v>
      </c>
      <c r="J892" s="14"/>
      <c r="K892" s="14"/>
      <c r="L892" s="547">
        <v>6</v>
      </c>
      <c r="M892" s="72">
        <v>15.9167</v>
      </c>
      <c r="N892" s="72">
        <f t="shared" si="125"/>
        <v>95.5002</v>
      </c>
      <c r="O892" s="72">
        <v>6</v>
      </c>
      <c r="P892" s="72">
        <f t="shared" si="117"/>
        <v>15.9167</v>
      </c>
      <c r="Q892" s="72">
        <f t="shared" si="118"/>
        <v>95.5002</v>
      </c>
      <c r="R892" s="72">
        <f t="shared" si="119"/>
        <v>0</v>
      </c>
      <c r="S892" s="72">
        <f t="shared" si="120"/>
        <v>15.9167</v>
      </c>
      <c r="T892" s="72">
        <f t="shared" si="121"/>
        <v>0</v>
      </c>
      <c r="U892" s="72">
        <f t="shared" si="122"/>
        <v>0</v>
      </c>
      <c r="V892" s="72">
        <f t="shared" si="123"/>
        <v>15.9167</v>
      </c>
      <c r="W892" s="72">
        <f t="shared" si="124"/>
        <v>0</v>
      </c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24"/>
      <c r="AJ892" s="24"/>
      <c r="AK892" s="24"/>
    </row>
    <row r="893" s="2" customFormat="1" ht="14.25" spans="1:37">
      <c r="A893" s="24">
        <v>891</v>
      </c>
      <c r="B893" s="14"/>
      <c r="C893" s="749" t="s">
        <v>2056</v>
      </c>
      <c r="D893" s="749" t="s">
        <v>2057</v>
      </c>
      <c r="E893" s="14"/>
      <c r="F893" s="192"/>
      <c r="G893" s="24"/>
      <c r="H893" s="14"/>
      <c r="I893" s="13">
        <v>1.01</v>
      </c>
      <c r="J893" s="14"/>
      <c r="K893" s="14"/>
      <c r="L893" s="547">
        <v>10</v>
      </c>
      <c r="M893" s="72">
        <v>29.512</v>
      </c>
      <c r="N893" s="72">
        <f t="shared" si="125"/>
        <v>295.12</v>
      </c>
      <c r="O893" s="72">
        <v>10</v>
      </c>
      <c r="P893" s="72">
        <f t="shared" si="117"/>
        <v>29.512</v>
      </c>
      <c r="Q893" s="72">
        <f t="shared" si="118"/>
        <v>295.12</v>
      </c>
      <c r="R893" s="72">
        <f t="shared" si="119"/>
        <v>0</v>
      </c>
      <c r="S893" s="72">
        <f t="shared" si="120"/>
        <v>29.512</v>
      </c>
      <c r="T893" s="72">
        <f t="shared" si="121"/>
        <v>0</v>
      </c>
      <c r="U893" s="72">
        <f t="shared" si="122"/>
        <v>0</v>
      </c>
      <c r="V893" s="72">
        <f t="shared" si="123"/>
        <v>29.512</v>
      </c>
      <c r="W893" s="72">
        <f t="shared" si="124"/>
        <v>0</v>
      </c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24"/>
      <c r="AJ893" s="24"/>
      <c r="AK893" s="24"/>
    </row>
    <row r="894" s="2" customFormat="1" ht="14.25" spans="1:37">
      <c r="A894" s="24">
        <v>892</v>
      </c>
      <c r="B894" s="14"/>
      <c r="C894" s="749" t="s">
        <v>2058</v>
      </c>
      <c r="D894" s="749" t="s">
        <v>2059</v>
      </c>
      <c r="E894" s="14"/>
      <c r="F894" s="192"/>
      <c r="G894" s="24"/>
      <c r="H894" s="14"/>
      <c r="I894" s="13">
        <v>1.01</v>
      </c>
      <c r="J894" s="14"/>
      <c r="K894" s="14"/>
      <c r="L894" s="547">
        <v>3</v>
      </c>
      <c r="M894" s="72">
        <v>26</v>
      </c>
      <c r="N894" s="72">
        <f t="shared" si="125"/>
        <v>78</v>
      </c>
      <c r="O894" s="72">
        <v>3</v>
      </c>
      <c r="P894" s="72">
        <f t="shared" si="117"/>
        <v>26</v>
      </c>
      <c r="Q894" s="72">
        <f t="shared" si="118"/>
        <v>78</v>
      </c>
      <c r="R894" s="72">
        <f t="shared" si="119"/>
        <v>0</v>
      </c>
      <c r="S894" s="72">
        <f t="shared" si="120"/>
        <v>26</v>
      </c>
      <c r="T894" s="72">
        <f t="shared" si="121"/>
        <v>0</v>
      </c>
      <c r="U894" s="72">
        <f t="shared" si="122"/>
        <v>0</v>
      </c>
      <c r="V894" s="72">
        <f t="shared" si="123"/>
        <v>26</v>
      </c>
      <c r="W894" s="72">
        <f t="shared" si="124"/>
        <v>0</v>
      </c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24"/>
      <c r="AJ894" s="24"/>
      <c r="AK894" s="24"/>
    </row>
    <row r="895" s="2" customFormat="1" ht="14.25" spans="1:37">
      <c r="A895" s="24">
        <v>893</v>
      </c>
      <c r="B895" s="14"/>
      <c r="C895" s="749" t="s">
        <v>2060</v>
      </c>
      <c r="D895" s="749" t="s">
        <v>2061</v>
      </c>
      <c r="E895" s="14"/>
      <c r="F895" s="192"/>
      <c r="G895" s="24"/>
      <c r="H895" s="14"/>
      <c r="I895" s="13">
        <v>1.01</v>
      </c>
      <c r="J895" s="14"/>
      <c r="K895" s="14"/>
      <c r="L895" s="547">
        <v>28</v>
      </c>
      <c r="M895" s="72">
        <v>252.2125</v>
      </c>
      <c r="N895" s="72">
        <f t="shared" si="125"/>
        <v>7061.95</v>
      </c>
      <c r="O895" s="72">
        <v>28</v>
      </c>
      <c r="P895" s="72">
        <f t="shared" si="117"/>
        <v>252.2125</v>
      </c>
      <c r="Q895" s="72">
        <f t="shared" si="118"/>
        <v>7061.95</v>
      </c>
      <c r="R895" s="72">
        <f t="shared" si="119"/>
        <v>0</v>
      </c>
      <c r="S895" s="72">
        <f t="shared" si="120"/>
        <v>252.2125</v>
      </c>
      <c r="T895" s="72">
        <f t="shared" si="121"/>
        <v>0</v>
      </c>
      <c r="U895" s="72">
        <f t="shared" si="122"/>
        <v>0</v>
      </c>
      <c r="V895" s="72">
        <f t="shared" si="123"/>
        <v>252.2125</v>
      </c>
      <c r="W895" s="72">
        <f t="shared" si="124"/>
        <v>0</v>
      </c>
      <c r="X895" s="14" t="s">
        <v>1191</v>
      </c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24"/>
      <c r="AJ895" s="24"/>
      <c r="AK895" s="24"/>
    </row>
    <row r="896" s="2" customFormat="1" ht="14.25" spans="1:37">
      <c r="A896" s="24">
        <v>894</v>
      </c>
      <c r="B896" s="14"/>
      <c r="C896" s="749" t="s">
        <v>2062</v>
      </c>
      <c r="D896" s="749" t="s">
        <v>2063</v>
      </c>
      <c r="E896" s="14"/>
      <c r="F896" s="192"/>
      <c r="G896" s="24"/>
      <c r="H896" s="14"/>
      <c r="I896" s="13">
        <v>1.01</v>
      </c>
      <c r="J896" s="14"/>
      <c r="K896" s="14"/>
      <c r="L896" s="547">
        <v>8</v>
      </c>
      <c r="M896" s="72">
        <v>143.1625</v>
      </c>
      <c r="N896" s="72">
        <f t="shared" si="125"/>
        <v>1145.3</v>
      </c>
      <c r="O896" s="72">
        <v>8</v>
      </c>
      <c r="P896" s="72">
        <f t="shared" si="117"/>
        <v>143.1625</v>
      </c>
      <c r="Q896" s="72">
        <f t="shared" si="118"/>
        <v>1145.3</v>
      </c>
      <c r="R896" s="72">
        <f t="shared" si="119"/>
        <v>0</v>
      </c>
      <c r="S896" s="72">
        <f t="shared" si="120"/>
        <v>143.1625</v>
      </c>
      <c r="T896" s="72">
        <f t="shared" si="121"/>
        <v>0</v>
      </c>
      <c r="U896" s="72">
        <f t="shared" si="122"/>
        <v>0</v>
      </c>
      <c r="V896" s="72">
        <f t="shared" si="123"/>
        <v>143.1625</v>
      </c>
      <c r="W896" s="72">
        <f t="shared" si="124"/>
        <v>0</v>
      </c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24"/>
      <c r="AJ896" s="24"/>
      <c r="AK896" s="24"/>
    </row>
    <row r="897" s="2" customFormat="1" ht="14.25" spans="1:37">
      <c r="A897" s="24">
        <v>895</v>
      </c>
      <c r="B897" s="14"/>
      <c r="C897" s="749" t="s">
        <v>2064</v>
      </c>
      <c r="D897" s="749" t="s">
        <v>2065</v>
      </c>
      <c r="E897" s="14"/>
      <c r="F897" s="192"/>
      <c r="G897" s="24"/>
      <c r="H897" s="14"/>
      <c r="I897" s="13">
        <v>1.01</v>
      </c>
      <c r="J897" s="14"/>
      <c r="K897" s="14"/>
      <c r="L897" s="547">
        <v>2</v>
      </c>
      <c r="M897" s="72">
        <v>148</v>
      </c>
      <c r="N897" s="72">
        <f t="shared" si="125"/>
        <v>296</v>
      </c>
      <c r="O897" s="72">
        <v>2</v>
      </c>
      <c r="P897" s="72">
        <f t="shared" si="117"/>
        <v>148</v>
      </c>
      <c r="Q897" s="72">
        <f t="shared" si="118"/>
        <v>296</v>
      </c>
      <c r="R897" s="72">
        <f t="shared" si="119"/>
        <v>0</v>
      </c>
      <c r="S897" s="72">
        <f t="shared" si="120"/>
        <v>148</v>
      </c>
      <c r="T897" s="72">
        <f t="shared" si="121"/>
        <v>0</v>
      </c>
      <c r="U897" s="72">
        <f t="shared" si="122"/>
        <v>0</v>
      </c>
      <c r="V897" s="72">
        <f t="shared" si="123"/>
        <v>148</v>
      </c>
      <c r="W897" s="72">
        <f t="shared" si="124"/>
        <v>0</v>
      </c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24"/>
      <c r="AJ897" s="24"/>
      <c r="AK897" s="24"/>
    </row>
    <row r="898" s="2" customFormat="1" ht="14.25" spans="1:37">
      <c r="A898" s="24">
        <v>896</v>
      </c>
      <c r="B898" s="14"/>
      <c r="C898" s="749" t="s">
        <v>2066</v>
      </c>
      <c r="D898" s="749" t="s">
        <v>2067</v>
      </c>
      <c r="E898" s="14"/>
      <c r="F898" s="192"/>
      <c r="G898" s="24"/>
      <c r="H898" s="14"/>
      <c r="I898" s="13">
        <v>1.01</v>
      </c>
      <c r="J898" s="14"/>
      <c r="K898" s="14"/>
      <c r="L898" s="547">
        <v>36</v>
      </c>
      <c r="M898" s="72">
        <v>30.7692</v>
      </c>
      <c r="N898" s="72">
        <f t="shared" si="125"/>
        <v>1107.6912</v>
      </c>
      <c r="O898" s="72">
        <v>36</v>
      </c>
      <c r="P898" s="72">
        <f t="shared" si="117"/>
        <v>30.7692</v>
      </c>
      <c r="Q898" s="72">
        <f t="shared" si="118"/>
        <v>1107.6912</v>
      </c>
      <c r="R898" s="72">
        <f t="shared" si="119"/>
        <v>0</v>
      </c>
      <c r="S898" s="72">
        <f t="shared" si="120"/>
        <v>30.7692</v>
      </c>
      <c r="T898" s="72">
        <f t="shared" si="121"/>
        <v>0</v>
      </c>
      <c r="U898" s="72">
        <f t="shared" si="122"/>
        <v>0</v>
      </c>
      <c r="V898" s="72">
        <f t="shared" si="123"/>
        <v>30.7692</v>
      </c>
      <c r="W898" s="72">
        <f t="shared" si="124"/>
        <v>0</v>
      </c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24"/>
      <c r="AJ898" s="24"/>
      <c r="AK898" s="24"/>
    </row>
    <row r="899" s="2" customFormat="1" ht="14.25" spans="1:37">
      <c r="A899" s="24">
        <v>897</v>
      </c>
      <c r="B899" s="14"/>
      <c r="C899" s="749" t="s">
        <v>2068</v>
      </c>
      <c r="D899" s="749" t="s">
        <v>2069</v>
      </c>
      <c r="E899" s="14"/>
      <c r="F899" s="192"/>
      <c r="G899" s="24"/>
      <c r="H899" s="14"/>
      <c r="I899" s="13">
        <v>1.01</v>
      </c>
      <c r="J899" s="14"/>
      <c r="K899" s="14"/>
      <c r="L899" s="547">
        <v>1</v>
      </c>
      <c r="M899" s="72">
        <v>423.08</v>
      </c>
      <c r="N899" s="72">
        <f t="shared" si="125"/>
        <v>423.08</v>
      </c>
      <c r="O899" s="72">
        <v>1</v>
      </c>
      <c r="P899" s="72">
        <f t="shared" ref="P899:P962" si="126">M899</f>
        <v>423.08</v>
      </c>
      <c r="Q899" s="72">
        <f t="shared" ref="Q899:Q962" si="127">P899*O899</f>
        <v>423.08</v>
      </c>
      <c r="R899" s="72">
        <f t="shared" ref="R899:R962" si="128">IF((O899-L899)&gt;0,O899-L899,0)</f>
        <v>0</v>
      </c>
      <c r="S899" s="72">
        <f t="shared" ref="S899:S962" si="129">M899</f>
        <v>423.08</v>
      </c>
      <c r="T899" s="72">
        <f t="shared" ref="T899:T962" si="130">IF((Q899-N899)&gt;0,Q899-N899,0)</f>
        <v>0</v>
      </c>
      <c r="U899" s="72">
        <f t="shared" ref="U899:U962" si="131">IF((O899-L899)&lt;0,O899-L899,0)</f>
        <v>0</v>
      </c>
      <c r="V899" s="72">
        <f t="shared" ref="V899:V962" si="132">M899</f>
        <v>423.08</v>
      </c>
      <c r="W899" s="72">
        <f t="shared" ref="W899:W962" si="133">IF((Q899-N899)&lt;0,Q899-N899,0)</f>
        <v>0</v>
      </c>
      <c r="X899" s="14" t="s">
        <v>1191</v>
      </c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24"/>
      <c r="AJ899" s="24"/>
      <c r="AK899" s="24"/>
    </row>
    <row r="900" s="2" customFormat="1" ht="14.25" spans="1:37">
      <c r="A900" s="24">
        <v>898</v>
      </c>
      <c r="B900" s="14"/>
      <c r="C900" s="749" t="s">
        <v>2070</v>
      </c>
      <c r="D900" s="749" t="s">
        <v>2071</v>
      </c>
      <c r="E900" s="14"/>
      <c r="F900" s="192"/>
      <c r="G900" s="24"/>
      <c r="H900" s="14"/>
      <c r="I900" s="13">
        <v>1.01</v>
      </c>
      <c r="J900" s="14"/>
      <c r="K900" s="14"/>
      <c r="L900" s="547">
        <v>5</v>
      </c>
      <c r="M900" s="72">
        <v>528.846</v>
      </c>
      <c r="N900" s="72">
        <f t="shared" si="125"/>
        <v>2644.23</v>
      </c>
      <c r="O900" s="72">
        <v>5</v>
      </c>
      <c r="P900" s="72">
        <f t="shared" si="126"/>
        <v>528.846</v>
      </c>
      <c r="Q900" s="72">
        <f t="shared" si="127"/>
        <v>2644.23</v>
      </c>
      <c r="R900" s="72">
        <f t="shared" si="128"/>
        <v>0</v>
      </c>
      <c r="S900" s="72">
        <f t="shared" si="129"/>
        <v>528.846</v>
      </c>
      <c r="T900" s="72">
        <f t="shared" si="130"/>
        <v>0</v>
      </c>
      <c r="U900" s="72">
        <f t="shared" si="131"/>
        <v>0</v>
      </c>
      <c r="V900" s="72">
        <f t="shared" si="132"/>
        <v>528.846</v>
      </c>
      <c r="W900" s="72">
        <f t="shared" si="133"/>
        <v>0</v>
      </c>
      <c r="X900" s="14" t="s">
        <v>1191</v>
      </c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24"/>
      <c r="AJ900" s="24"/>
      <c r="AK900" s="24"/>
    </row>
    <row r="901" s="2" customFormat="1" ht="14.25" spans="1:37">
      <c r="A901" s="24">
        <v>899</v>
      </c>
      <c r="B901" s="14"/>
      <c r="C901" s="749" t="s">
        <v>2072</v>
      </c>
      <c r="D901" s="749" t="s">
        <v>2073</v>
      </c>
      <c r="E901" s="14"/>
      <c r="F901" s="192"/>
      <c r="G901" s="24"/>
      <c r="H901" s="14"/>
      <c r="I901" s="13">
        <v>1.01</v>
      </c>
      <c r="J901" s="14"/>
      <c r="K901" s="14"/>
      <c r="L901" s="547">
        <v>1</v>
      </c>
      <c r="M901" s="72">
        <v>163.56</v>
      </c>
      <c r="N901" s="72">
        <f t="shared" ref="N901:N964" si="134">L901*M901</f>
        <v>163.56</v>
      </c>
      <c r="O901" s="72">
        <v>1</v>
      </c>
      <c r="P901" s="72">
        <f t="shared" si="126"/>
        <v>163.56</v>
      </c>
      <c r="Q901" s="72">
        <f t="shared" si="127"/>
        <v>163.56</v>
      </c>
      <c r="R901" s="72">
        <f t="shared" si="128"/>
        <v>0</v>
      </c>
      <c r="S901" s="72">
        <f t="shared" si="129"/>
        <v>163.56</v>
      </c>
      <c r="T901" s="72">
        <f t="shared" si="130"/>
        <v>0</v>
      </c>
      <c r="U901" s="72">
        <f t="shared" si="131"/>
        <v>0</v>
      </c>
      <c r="V901" s="72">
        <f t="shared" si="132"/>
        <v>163.56</v>
      </c>
      <c r="W901" s="72">
        <f t="shared" si="133"/>
        <v>0</v>
      </c>
      <c r="X901" s="14" t="s">
        <v>1191</v>
      </c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24"/>
      <c r="AJ901" s="24"/>
      <c r="AK901" s="24"/>
    </row>
    <row r="902" s="2" customFormat="1" ht="14.25" spans="1:37">
      <c r="A902" s="24">
        <v>900</v>
      </c>
      <c r="B902" s="14"/>
      <c r="C902" s="749" t="s">
        <v>2074</v>
      </c>
      <c r="D902" s="749" t="s">
        <v>2075</v>
      </c>
      <c r="E902" s="14"/>
      <c r="F902" s="192"/>
      <c r="G902" s="24"/>
      <c r="H902" s="14"/>
      <c r="I902" s="13">
        <v>1.01</v>
      </c>
      <c r="J902" s="14"/>
      <c r="K902" s="14"/>
      <c r="L902" s="547">
        <v>1</v>
      </c>
      <c r="M902" s="72">
        <v>185</v>
      </c>
      <c r="N902" s="72">
        <f t="shared" si="134"/>
        <v>185</v>
      </c>
      <c r="O902" s="72">
        <v>1</v>
      </c>
      <c r="P902" s="72">
        <f t="shared" si="126"/>
        <v>185</v>
      </c>
      <c r="Q902" s="72">
        <f t="shared" si="127"/>
        <v>185</v>
      </c>
      <c r="R902" s="72">
        <f t="shared" si="128"/>
        <v>0</v>
      </c>
      <c r="S902" s="72">
        <f t="shared" si="129"/>
        <v>185</v>
      </c>
      <c r="T902" s="72">
        <f t="shared" si="130"/>
        <v>0</v>
      </c>
      <c r="U902" s="72">
        <f t="shared" si="131"/>
        <v>0</v>
      </c>
      <c r="V902" s="72">
        <f t="shared" si="132"/>
        <v>185</v>
      </c>
      <c r="W902" s="72">
        <f t="shared" si="133"/>
        <v>0</v>
      </c>
      <c r="X902" s="14" t="s">
        <v>1191</v>
      </c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24"/>
      <c r="AJ902" s="24"/>
      <c r="AK902" s="24"/>
    </row>
    <row r="903" s="2" customFormat="1" ht="14.25" spans="1:37">
      <c r="A903" s="24">
        <v>901</v>
      </c>
      <c r="B903" s="14"/>
      <c r="C903" s="749" t="s">
        <v>2076</v>
      </c>
      <c r="D903" s="749" t="s">
        <v>2077</v>
      </c>
      <c r="E903" s="14"/>
      <c r="F903" s="192"/>
      <c r="G903" s="24"/>
      <c r="H903" s="14"/>
      <c r="I903" s="13">
        <v>1.01</v>
      </c>
      <c r="J903" s="14"/>
      <c r="K903" s="14"/>
      <c r="L903" s="547">
        <v>1</v>
      </c>
      <c r="M903" s="72">
        <v>15.37</v>
      </c>
      <c r="N903" s="72">
        <f t="shared" si="134"/>
        <v>15.37</v>
      </c>
      <c r="O903" s="72">
        <v>1</v>
      </c>
      <c r="P903" s="72">
        <f t="shared" si="126"/>
        <v>15.37</v>
      </c>
      <c r="Q903" s="72">
        <f t="shared" si="127"/>
        <v>15.37</v>
      </c>
      <c r="R903" s="72">
        <f t="shared" si="128"/>
        <v>0</v>
      </c>
      <c r="S903" s="72">
        <f t="shared" si="129"/>
        <v>15.37</v>
      </c>
      <c r="T903" s="72">
        <f t="shared" si="130"/>
        <v>0</v>
      </c>
      <c r="U903" s="72">
        <f t="shared" si="131"/>
        <v>0</v>
      </c>
      <c r="V903" s="72">
        <f t="shared" si="132"/>
        <v>15.37</v>
      </c>
      <c r="W903" s="72">
        <f t="shared" si="133"/>
        <v>0</v>
      </c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24"/>
      <c r="AJ903" s="24"/>
      <c r="AK903" s="24"/>
    </row>
    <row r="904" s="2" customFormat="1" ht="14.25" spans="1:37">
      <c r="A904" s="24">
        <v>902</v>
      </c>
      <c r="B904" s="14"/>
      <c r="C904" s="749" t="s">
        <v>2078</v>
      </c>
      <c r="D904" s="749" t="s">
        <v>2079</v>
      </c>
      <c r="E904" s="14"/>
      <c r="F904" s="192"/>
      <c r="G904" s="24"/>
      <c r="H904" s="14"/>
      <c r="I904" s="13">
        <v>1.01</v>
      </c>
      <c r="J904" s="14"/>
      <c r="K904" s="14"/>
      <c r="L904" s="547">
        <v>3</v>
      </c>
      <c r="M904" s="72">
        <v>30.9233</v>
      </c>
      <c r="N904" s="72">
        <f t="shared" si="134"/>
        <v>92.7699</v>
      </c>
      <c r="O904" s="72">
        <v>3</v>
      </c>
      <c r="P904" s="72">
        <f t="shared" si="126"/>
        <v>30.9233</v>
      </c>
      <c r="Q904" s="72">
        <f t="shared" si="127"/>
        <v>92.7699</v>
      </c>
      <c r="R904" s="72">
        <f t="shared" si="128"/>
        <v>0</v>
      </c>
      <c r="S904" s="72">
        <f t="shared" si="129"/>
        <v>30.9233</v>
      </c>
      <c r="T904" s="72">
        <f t="shared" si="130"/>
        <v>0</v>
      </c>
      <c r="U904" s="72">
        <f t="shared" si="131"/>
        <v>0</v>
      </c>
      <c r="V904" s="72">
        <f t="shared" si="132"/>
        <v>30.9233</v>
      </c>
      <c r="W904" s="72">
        <f t="shared" si="133"/>
        <v>0</v>
      </c>
      <c r="X904" s="14" t="s">
        <v>1191</v>
      </c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24"/>
      <c r="AJ904" s="24"/>
      <c r="AK904" s="24"/>
    </row>
    <row r="905" s="2" customFormat="1" ht="14.25" spans="1:37">
      <c r="A905" s="24">
        <v>903</v>
      </c>
      <c r="B905" s="14"/>
      <c r="C905" s="749" t="s">
        <v>2080</v>
      </c>
      <c r="D905" s="749" t="s">
        <v>2081</v>
      </c>
      <c r="E905" s="14"/>
      <c r="F905" s="192"/>
      <c r="G905" s="24"/>
      <c r="H905" s="14"/>
      <c r="I905" s="13">
        <v>1.01</v>
      </c>
      <c r="J905" s="14"/>
      <c r="K905" s="14"/>
      <c r="L905" s="547">
        <v>2</v>
      </c>
      <c r="M905" s="72">
        <v>7.695</v>
      </c>
      <c r="N905" s="72">
        <f t="shared" si="134"/>
        <v>15.39</v>
      </c>
      <c r="O905" s="72">
        <v>2</v>
      </c>
      <c r="P905" s="72">
        <f t="shared" si="126"/>
        <v>7.695</v>
      </c>
      <c r="Q905" s="72">
        <f t="shared" si="127"/>
        <v>15.39</v>
      </c>
      <c r="R905" s="72">
        <f t="shared" si="128"/>
        <v>0</v>
      </c>
      <c r="S905" s="72">
        <f t="shared" si="129"/>
        <v>7.695</v>
      </c>
      <c r="T905" s="72">
        <f t="shared" si="130"/>
        <v>0</v>
      </c>
      <c r="U905" s="72">
        <f t="shared" si="131"/>
        <v>0</v>
      </c>
      <c r="V905" s="72">
        <f t="shared" si="132"/>
        <v>7.695</v>
      </c>
      <c r="W905" s="72">
        <f t="shared" si="133"/>
        <v>0</v>
      </c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24"/>
      <c r="AJ905" s="24"/>
      <c r="AK905" s="24"/>
    </row>
    <row r="906" s="2" customFormat="1" ht="14.25" spans="1:37">
      <c r="A906" s="24">
        <v>904</v>
      </c>
      <c r="B906" s="14"/>
      <c r="C906" s="749" t="s">
        <v>2082</v>
      </c>
      <c r="D906" s="749" t="s">
        <v>2083</v>
      </c>
      <c r="E906" s="14"/>
      <c r="F906" s="192"/>
      <c r="G906" s="24"/>
      <c r="H906" s="14"/>
      <c r="I906" s="13">
        <v>1.01</v>
      </c>
      <c r="J906" s="14"/>
      <c r="K906" s="14"/>
      <c r="L906" s="547">
        <v>7</v>
      </c>
      <c r="M906" s="72">
        <v>10.3443</v>
      </c>
      <c r="N906" s="72">
        <f t="shared" si="134"/>
        <v>72.4101</v>
      </c>
      <c r="O906" s="72">
        <v>7</v>
      </c>
      <c r="P906" s="72">
        <f t="shared" si="126"/>
        <v>10.3443</v>
      </c>
      <c r="Q906" s="72">
        <f t="shared" si="127"/>
        <v>72.4101</v>
      </c>
      <c r="R906" s="72">
        <f t="shared" si="128"/>
        <v>0</v>
      </c>
      <c r="S906" s="72">
        <f t="shared" si="129"/>
        <v>10.3443</v>
      </c>
      <c r="T906" s="72">
        <f t="shared" si="130"/>
        <v>0</v>
      </c>
      <c r="U906" s="72">
        <f t="shared" si="131"/>
        <v>0</v>
      </c>
      <c r="V906" s="72">
        <f t="shared" si="132"/>
        <v>10.3443</v>
      </c>
      <c r="W906" s="72">
        <f t="shared" si="133"/>
        <v>0</v>
      </c>
      <c r="X906" s="14" t="s">
        <v>1191</v>
      </c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24"/>
      <c r="AJ906" s="24"/>
      <c r="AK906" s="24"/>
    </row>
    <row r="907" s="2" customFormat="1" ht="14.25" spans="1:37">
      <c r="A907" s="24">
        <v>905</v>
      </c>
      <c r="B907" s="14"/>
      <c r="C907" s="749" t="s">
        <v>2084</v>
      </c>
      <c r="D907" s="749" t="s">
        <v>2085</v>
      </c>
      <c r="E907" s="14"/>
      <c r="F907" s="192"/>
      <c r="G907" s="24"/>
      <c r="H907" s="14"/>
      <c r="I907" s="13">
        <v>1.01</v>
      </c>
      <c r="J907" s="14"/>
      <c r="K907" s="14"/>
      <c r="L907" s="547">
        <v>3</v>
      </c>
      <c r="M907" s="72">
        <v>675</v>
      </c>
      <c r="N907" s="72">
        <f t="shared" si="134"/>
        <v>2025</v>
      </c>
      <c r="O907" s="72">
        <v>3</v>
      </c>
      <c r="P907" s="72">
        <f t="shared" si="126"/>
        <v>675</v>
      </c>
      <c r="Q907" s="72">
        <f t="shared" si="127"/>
        <v>2025</v>
      </c>
      <c r="R907" s="72">
        <f t="shared" si="128"/>
        <v>0</v>
      </c>
      <c r="S907" s="72">
        <f t="shared" si="129"/>
        <v>675</v>
      </c>
      <c r="T907" s="72">
        <f t="shared" si="130"/>
        <v>0</v>
      </c>
      <c r="U907" s="72">
        <f t="shared" si="131"/>
        <v>0</v>
      </c>
      <c r="V907" s="72">
        <f t="shared" si="132"/>
        <v>675</v>
      </c>
      <c r="W907" s="72">
        <f t="shared" si="133"/>
        <v>0</v>
      </c>
      <c r="X907" s="14" t="s">
        <v>1191</v>
      </c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24"/>
      <c r="AJ907" s="24"/>
      <c r="AK907" s="24"/>
    </row>
    <row r="908" s="2" customFormat="1" ht="14.25" spans="1:37">
      <c r="A908" s="24">
        <v>906</v>
      </c>
      <c r="B908" s="14"/>
      <c r="C908" s="749" t="s">
        <v>2086</v>
      </c>
      <c r="D908" s="749" t="s">
        <v>2087</v>
      </c>
      <c r="E908" s="14"/>
      <c r="F908" s="192"/>
      <c r="G908" s="24"/>
      <c r="H908" s="14"/>
      <c r="I908" s="13">
        <v>1.01</v>
      </c>
      <c r="J908" s="14"/>
      <c r="K908" s="14"/>
      <c r="L908" s="547">
        <v>1</v>
      </c>
      <c r="M908" s="72">
        <v>21.15</v>
      </c>
      <c r="N908" s="72">
        <f t="shared" si="134"/>
        <v>21.15</v>
      </c>
      <c r="O908" s="72">
        <v>1</v>
      </c>
      <c r="P908" s="72">
        <f t="shared" si="126"/>
        <v>21.15</v>
      </c>
      <c r="Q908" s="72">
        <f t="shared" si="127"/>
        <v>21.15</v>
      </c>
      <c r="R908" s="72">
        <f t="shared" si="128"/>
        <v>0</v>
      </c>
      <c r="S908" s="72">
        <f t="shared" si="129"/>
        <v>21.15</v>
      </c>
      <c r="T908" s="72">
        <f t="shared" si="130"/>
        <v>0</v>
      </c>
      <c r="U908" s="72">
        <f t="shared" si="131"/>
        <v>0</v>
      </c>
      <c r="V908" s="72">
        <f t="shared" si="132"/>
        <v>21.15</v>
      </c>
      <c r="W908" s="72">
        <f t="shared" si="133"/>
        <v>0</v>
      </c>
      <c r="X908" s="14" t="s">
        <v>1191</v>
      </c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24"/>
      <c r="AJ908" s="24"/>
      <c r="AK908" s="24"/>
    </row>
    <row r="909" s="2" customFormat="1" ht="14.25" spans="1:37">
      <c r="A909" s="24">
        <v>907</v>
      </c>
      <c r="B909" s="14"/>
      <c r="C909" s="749" t="s">
        <v>2088</v>
      </c>
      <c r="D909" s="749" t="s">
        <v>2089</v>
      </c>
      <c r="E909" s="14"/>
      <c r="F909" s="192"/>
      <c r="G909" s="24"/>
      <c r="H909" s="14"/>
      <c r="I909" s="13">
        <v>1.01</v>
      </c>
      <c r="J909" s="14"/>
      <c r="K909" s="14"/>
      <c r="L909" s="547">
        <v>22</v>
      </c>
      <c r="M909" s="72">
        <v>31.0368</v>
      </c>
      <c r="N909" s="72">
        <f t="shared" si="134"/>
        <v>682.8096</v>
      </c>
      <c r="O909" s="72">
        <v>22</v>
      </c>
      <c r="P909" s="72">
        <f t="shared" si="126"/>
        <v>31.0368</v>
      </c>
      <c r="Q909" s="72">
        <f t="shared" si="127"/>
        <v>682.8096</v>
      </c>
      <c r="R909" s="72">
        <f t="shared" si="128"/>
        <v>0</v>
      </c>
      <c r="S909" s="72">
        <f t="shared" si="129"/>
        <v>31.0368</v>
      </c>
      <c r="T909" s="72">
        <f t="shared" si="130"/>
        <v>0</v>
      </c>
      <c r="U909" s="72">
        <f t="shared" si="131"/>
        <v>0</v>
      </c>
      <c r="V909" s="72">
        <f t="shared" si="132"/>
        <v>31.0368</v>
      </c>
      <c r="W909" s="72">
        <f t="shared" si="133"/>
        <v>0</v>
      </c>
      <c r="X909" s="14" t="s">
        <v>1191</v>
      </c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24"/>
      <c r="AJ909" s="24"/>
      <c r="AK909" s="24"/>
    </row>
    <row r="910" s="2" customFormat="1" ht="14.25" spans="1:37">
      <c r="A910" s="24">
        <v>908</v>
      </c>
      <c r="B910" s="14"/>
      <c r="C910" s="749" t="s">
        <v>2090</v>
      </c>
      <c r="D910" s="749" t="s">
        <v>2091</v>
      </c>
      <c r="E910" s="14"/>
      <c r="F910" s="192"/>
      <c r="G910" s="24"/>
      <c r="H910" s="14"/>
      <c r="I910" s="13">
        <v>1.01</v>
      </c>
      <c r="J910" s="14"/>
      <c r="K910" s="14"/>
      <c r="L910" s="547">
        <v>2</v>
      </c>
      <c r="M910" s="72">
        <v>33</v>
      </c>
      <c r="N910" s="72">
        <f t="shared" si="134"/>
        <v>66</v>
      </c>
      <c r="O910" s="72">
        <v>2</v>
      </c>
      <c r="P910" s="72">
        <f t="shared" si="126"/>
        <v>33</v>
      </c>
      <c r="Q910" s="72">
        <f t="shared" si="127"/>
        <v>66</v>
      </c>
      <c r="R910" s="72">
        <f t="shared" si="128"/>
        <v>0</v>
      </c>
      <c r="S910" s="72">
        <f t="shared" si="129"/>
        <v>33</v>
      </c>
      <c r="T910" s="72">
        <f t="shared" si="130"/>
        <v>0</v>
      </c>
      <c r="U910" s="72">
        <f t="shared" si="131"/>
        <v>0</v>
      </c>
      <c r="V910" s="72">
        <f t="shared" si="132"/>
        <v>33</v>
      </c>
      <c r="W910" s="72">
        <f t="shared" si="133"/>
        <v>0</v>
      </c>
      <c r="X910" s="14" t="s">
        <v>1191</v>
      </c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24"/>
      <c r="AJ910" s="24"/>
      <c r="AK910" s="24"/>
    </row>
    <row r="911" s="2" customFormat="1" ht="14.25" spans="1:37">
      <c r="A911" s="24">
        <v>909</v>
      </c>
      <c r="B911" s="14"/>
      <c r="C911" s="749" t="s">
        <v>2092</v>
      </c>
      <c r="D911" s="749" t="s">
        <v>2093</v>
      </c>
      <c r="E911" s="14"/>
      <c r="F911" s="192"/>
      <c r="G911" s="24"/>
      <c r="H911" s="14"/>
      <c r="I911" s="13">
        <v>1.01</v>
      </c>
      <c r="J911" s="14"/>
      <c r="K911" s="14"/>
      <c r="L911" s="547">
        <v>4</v>
      </c>
      <c r="M911" s="72">
        <v>235.6475</v>
      </c>
      <c r="N911" s="72">
        <f t="shared" si="134"/>
        <v>942.59</v>
      </c>
      <c r="O911" s="72">
        <v>4</v>
      </c>
      <c r="P911" s="72">
        <f t="shared" si="126"/>
        <v>235.6475</v>
      </c>
      <c r="Q911" s="72">
        <f t="shared" si="127"/>
        <v>942.59</v>
      </c>
      <c r="R911" s="72">
        <f t="shared" si="128"/>
        <v>0</v>
      </c>
      <c r="S911" s="72">
        <f t="shared" si="129"/>
        <v>235.6475</v>
      </c>
      <c r="T911" s="72">
        <f t="shared" si="130"/>
        <v>0</v>
      </c>
      <c r="U911" s="72">
        <f t="shared" si="131"/>
        <v>0</v>
      </c>
      <c r="V911" s="72">
        <f t="shared" si="132"/>
        <v>235.6475</v>
      </c>
      <c r="W911" s="72">
        <f t="shared" si="133"/>
        <v>0</v>
      </c>
      <c r="X911" s="14" t="s">
        <v>1191</v>
      </c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24"/>
      <c r="AJ911" s="24"/>
      <c r="AK911" s="24"/>
    </row>
    <row r="912" s="2" customFormat="1" ht="14.25" spans="1:37">
      <c r="A912" s="24">
        <v>910</v>
      </c>
      <c r="B912" s="14"/>
      <c r="C912" s="749" t="s">
        <v>2094</v>
      </c>
      <c r="D912" s="749" t="s">
        <v>2095</v>
      </c>
      <c r="E912" s="14"/>
      <c r="F912" s="192"/>
      <c r="G912" s="24"/>
      <c r="H912" s="14"/>
      <c r="I912" s="13">
        <v>1.01</v>
      </c>
      <c r="J912" s="14"/>
      <c r="K912" s="14"/>
      <c r="L912" s="547">
        <v>5</v>
      </c>
      <c r="M912" s="72">
        <v>4867.26</v>
      </c>
      <c r="N912" s="72">
        <f t="shared" si="134"/>
        <v>24336.3</v>
      </c>
      <c r="O912" s="72">
        <v>5</v>
      </c>
      <c r="P912" s="72">
        <f t="shared" si="126"/>
        <v>4867.26</v>
      </c>
      <c r="Q912" s="72">
        <f t="shared" si="127"/>
        <v>24336.3</v>
      </c>
      <c r="R912" s="72">
        <f t="shared" si="128"/>
        <v>0</v>
      </c>
      <c r="S912" s="72">
        <f t="shared" si="129"/>
        <v>4867.26</v>
      </c>
      <c r="T912" s="72">
        <f t="shared" si="130"/>
        <v>0</v>
      </c>
      <c r="U912" s="72">
        <f t="shared" si="131"/>
        <v>0</v>
      </c>
      <c r="V912" s="72">
        <f t="shared" si="132"/>
        <v>4867.26</v>
      </c>
      <c r="W912" s="72">
        <f t="shared" si="133"/>
        <v>0</v>
      </c>
      <c r="X912" s="14" t="s">
        <v>1191</v>
      </c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24"/>
      <c r="AJ912" s="24"/>
      <c r="AK912" s="24"/>
    </row>
    <row r="913" s="2" customFormat="1" ht="14.25" spans="1:37">
      <c r="A913" s="24">
        <v>911</v>
      </c>
      <c r="B913" s="14"/>
      <c r="C913" s="749" t="s">
        <v>2096</v>
      </c>
      <c r="D913" s="749" t="s">
        <v>2097</v>
      </c>
      <c r="E913" s="14"/>
      <c r="F913" s="192"/>
      <c r="G913" s="24"/>
      <c r="H913" s="14"/>
      <c r="I913" s="13">
        <v>1.01</v>
      </c>
      <c r="J913" s="14"/>
      <c r="K913" s="14"/>
      <c r="L913" s="547">
        <v>8</v>
      </c>
      <c r="M913" s="72">
        <v>25.64</v>
      </c>
      <c r="N913" s="72">
        <f t="shared" si="134"/>
        <v>205.12</v>
      </c>
      <c r="O913" s="72">
        <v>8</v>
      </c>
      <c r="P913" s="72">
        <f t="shared" si="126"/>
        <v>25.64</v>
      </c>
      <c r="Q913" s="72">
        <f t="shared" si="127"/>
        <v>205.12</v>
      </c>
      <c r="R913" s="72">
        <f t="shared" si="128"/>
        <v>0</v>
      </c>
      <c r="S913" s="72">
        <f t="shared" si="129"/>
        <v>25.64</v>
      </c>
      <c r="T913" s="72">
        <f t="shared" si="130"/>
        <v>0</v>
      </c>
      <c r="U913" s="72">
        <f t="shared" si="131"/>
        <v>0</v>
      </c>
      <c r="V913" s="72">
        <f t="shared" si="132"/>
        <v>25.64</v>
      </c>
      <c r="W913" s="72">
        <f t="shared" si="133"/>
        <v>0</v>
      </c>
      <c r="X913" s="14" t="s">
        <v>1191</v>
      </c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24"/>
      <c r="AJ913" s="24"/>
      <c r="AK913" s="24"/>
    </row>
    <row r="914" s="2" customFormat="1" ht="14.25" spans="1:37">
      <c r="A914" s="24">
        <v>912</v>
      </c>
      <c r="B914" s="14"/>
      <c r="C914" s="749" t="s">
        <v>2098</v>
      </c>
      <c r="D914" s="749" t="s">
        <v>2099</v>
      </c>
      <c r="E914" s="14"/>
      <c r="F914" s="192"/>
      <c r="G914" s="24"/>
      <c r="H914" s="14"/>
      <c r="I914" s="13">
        <v>1.01</v>
      </c>
      <c r="J914" s="14"/>
      <c r="K914" s="14"/>
      <c r="L914" s="547">
        <v>2</v>
      </c>
      <c r="M914" s="72">
        <v>5.985</v>
      </c>
      <c r="N914" s="72">
        <f t="shared" si="134"/>
        <v>11.97</v>
      </c>
      <c r="O914" s="72">
        <v>2</v>
      </c>
      <c r="P914" s="72">
        <f t="shared" si="126"/>
        <v>5.985</v>
      </c>
      <c r="Q914" s="72">
        <f t="shared" si="127"/>
        <v>11.97</v>
      </c>
      <c r="R914" s="72">
        <f t="shared" si="128"/>
        <v>0</v>
      </c>
      <c r="S914" s="72">
        <f t="shared" si="129"/>
        <v>5.985</v>
      </c>
      <c r="T914" s="72">
        <f t="shared" si="130"/>
        <v>0</v>
      </c>
      <c r="U914" s="72">
        <f t="shared" si="131"/>
        <v>0</v>
      </c>
      <c r="V914" s="72">
        <f t="shared" si="132"/>
        <v>5.985</v>
      </c>
      <c r="W914" s="72">
        <f t="shared" si="133"/>
        <v>0</v>
      </c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24"/>
      <c r="AJ914" s="24"/>
      <c r="AK914" s="24"/>
    </row>
    <row r="915" s="2" customFormat="1" ht="14.25" spans="1:37">
      <c r="A915" s="24">
        <v>913</v>
      </c>
      <c r="B915" s="14"/>
      <c r="C915" s="749" t="s">
        <v>2100</v>
      </c>
      <c r="D915" s="749" t="s">
        <v>2101</v>
      </c>
      <c r="E915" s="14"/>
      <c r="F915" s="192"/>
      <c r="G915" s="24"/>
      <c r="H915" s="14"/>
      <c r="I915" s="13">
        <v>1.01</v>
      </c>
      <c r="J915" s="14"/>
      <c r="K915" s="14"/>
      <c r="L915" s="547">
        <v>1</v>
      </c>
      <c r="M915" s="72">
        <v>128.21</v>
      </c>
      <c r="N915" s="72">
        <f t="shared" si="134"/>
        <v>128.21</v>
      </c>
      <c r="O915" s="72">
        <v>1</v>
      </c>
      <c r="P915" s="72">
        <f t="shared" si="126"/>
        <v>128.21</v>
      </c>
      <c r="Q915" s="72">
        <f t="shared" si="127"/>
        <v>128.21</v>
      </c>
      <c r="R915" s="72">
        <f t="shared" si="128"/>
        <v>0</v>
      </c>
      <c r="S915" s="72">
        <f t="shared" si="129"/>
        <v>128.21</v>
      </c>
      <c r="T915" s="72">
        <f t="shared" si="130"/>
        <v>0</v>
      </c>
      <c r="U915" s="72">
        <f t="shared" si="131"/>
        <v>0</v>
      </c>
      <c r="V915" s="72">
        <f t="shared" si="132"/>
        <v>128.21</v>
      </c>
      <c r="W915" s="72">
        <f t="shared" si="133"/>
        <v>0</v>
      </c>
      <c r="X915" s="14" t="s">
        <v>1191</v>
      </c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24"/>
      <c r="AJ915" s="24"/>
      <c r="AK915" s="24"/>
    </row>
    <row r="916" s="2" customFormat="1" ht="14.25" spans="1:37">
      <c r="A916" s="24">
        <v>914</v>
      </c>
      <c r="B916" s="14"/>
      <c r="C916" s="749" t="s">
        <v>2102</v>
      </c>
      <c r="D916" s="749" t="s">
        <v>2103</v>
      </c>
      <c r="E916" s="14"/>
      <c r="F916" s="192"/>
      <c r="G916" s="24"/>
      <c r="H916" s="14"/>
      <c r="I916" s="13">
        <v>1.01</v>
      </c>
      <c r="J916" s="14"/>
      <c r="K916" s="14"/>
      <c r="L916" s="547">
        <v>3</v>
      </c>
      <c r="M916" s="72">
        <v>209.4433</v>
      </c>
      <c r="N916" s="72">
        <f t="shared" si="134"/>
        <v>628.3299</v>
      </c>
      <c r="O916" s="72">
        <v>3</v>
      </c>
      <c r="P916" s="72">
        <f t="shared" si="126"/>
        <v>209.4433</v>
      </c>
      <c r="Q916" s="72">
        <f t="shared" si="127"/>
        <v>628.3299</v>
      </c>
      <c r="R916" s="72">
        <f t="shared" si="128"/>
        <v>0</v>
      </c>
      <c r="S916" s="72">
        <f t="shared" si="129"/>
        <v>209.4433</v>
      </c>
      <c r="T916" s="72">
        <f t="shared" si="130"/>
        <v>0</v>
      </c>
      <c r="U916" s="72">
        <f t="shared" si="131"/>
        <v>0</v>
      </c>
      <c r="V916" s="72">
        <f t="shared" si="132"/>
        <v>209.4433</v>
      </c>
      <c r="W916" s="72">
        <f t="shared" si="133"/>
        <v>0</v>
      </c>
      <c r="X916" s="14" t="s">
        <v>1191</v>
      </c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24"/>
      <c r="AJ916" s="24"/>
      <c r="AK916" s="24"/>
    </row>
    <row r="917" s="2" customFormat="1" ht="14.25" spans="1:37">
      <c r="A917" s="24">
        <v>915</v>
      </c>
      <c r="B917" s="14"/>
      <c r="C917" s="749" t="s">
        <v>2104</v>
      </c>
      <c r="D917" s="749" t="s">
        <v>2105</v>
      </c>
      <c r="E917" s="14"/>
      <c r="F917" s="192"/>
      <c r="G917" s="24"/>
      <c r="H917" s="14"/>
      <c r="I917" s="13">
        <v>1.01</v>
      </c>
      <c r="J917" s="14"/>
      <c r="K917" s="14"/>
      <c r="L917" s="547">
        <v>8</v>
      </c>
      <c r="M917" s="72">
        <v>102.5638</v>
      </c>
      <c r="N917" s="72">
        <f t="shared" si="134"/>
        <v>820.5104</v>
      </c>
      <c r="O917" s="72">
        <v>8</v>
      </c>
      <c r="P917" s="72">
        <f t="shared" si="126"/>
        <v>102.5638</v>
      </c>
      <c r="Q917" s="72">
        <f t="shared" si="127"/>
        <v>820.5104</v>
      </c>
      <c r="R917" s="72">
        <f t="shared" si="128"/>
        <v>0</v>
      </c>
      <c r="S917" s="72">
        <f t="shared" si="129"/>
        <v>102.5638</v>
      </c>
      <c r="T917" s="72">
        <f t="shared" si="130"/>
        <v>0</v>
      </c>
      <c r="U917" s="72">
        <f t="shared" si="131"/>
        <v>0</v>
      </c>
      <c r="V917" s="72">
        <f t="shared" si="132"/>
        <v>102.5638</v>
      </c>
      <c r="W917" s="72">
        <f t="shared" si="133"/>
        <v>0</v>
      </c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24"/>
      <c r="AJ917" s="24"/>
      <c r="AK917" s="24"/>
    </row>
    <row r="918" s="2" customFormat="1" ht="14.25" spans="1:37">
      <c r="A918" s="24">
        <v>916</v>
      </c>
      <c r="B918" s="14"/>
      <c r="C918" s="749" t="s">
        <v>2106</v>
      </c>
      <c r="D918" s="749" t="s">
        <v>2107</v>
      </c>
      <c r="E918" s="14"/>
      <c r="F918" s="192"/>
      <c r="G918" s="24"/>
      <c r="H918" s="14"/>
      <c r="I918" s="13">
        <v>1.01</v>
      </c>
      <c r="J918" s="14"/>
      <c r="K918" s="14"/>
      <c r="L918" s="547">
        <v>2</v>
      </c>
      <c r="M918" s="72">
        <v>13.275</v>
      </c>
      <c r="N918" s="72">
        <f t="shared" si="134"/>
        <v>26.55</v>
      </c>
      <c r="O918" s="72">
        <v>2</v>
      </c>
      <c r="P918" s="72">
        <f t="shared" si="126"/>
        <v>13.275</v>
      </c>
      <c r="Q918" s="72">
        <f t="shared" si="127"/>
        <v>26.55</v>
      </c>
      <c r="R918" s="72">
        <f t="shared" si="128"/>
        <v>0</v>
      </c>
      <c r="S918" s="72">
        <f t="shared" si="129"/>
        <v>13.275</v>
      </c>
      <c r="T918" s="72">
        <f t="shared" si="130"/>
        <v>0</v>
      </c>
      <c r="U918" s="72">
        <f t="shared" si="131"/>
        <v>0</v>
      </c>
      <c r="V918" s="72">
        <f t="shared" si="132"/>
        <v>13.275</v>
      </c>
      <c r="W918" s="72">
        <f t="shared" si="133"/>
        <v>0</v>
      </c>
      <c r="X918" s="14" t="s">
        <v>1191</v>
      </c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24"/>
      <c r="AJ918" s="24"/>
      <c r="AK918" s="24"/>
    </row>
    <row r="919" s="2" customFormat="1" ht="14.25" spans="1:37">
      <c r="A919" s="24">
        <v>917</v>
      </c>
      <c r="B919" s="14"/>
      <c r="C919" s="749" t="s">
        <v>2108</v>
      </c>
      <c r="D919" s="749" t="s">
        <v>2109</v>
      </c>
      <c r="E919" s="14"/>
      <c r="F919" s="192"/>
      <c r="G919" s="24"/>
      <c r="H919" s="14"/>
      <c r="I919" s="13">
        <v>1.01</v>
      </c>
      <c r="J919" s="14"/>
      <c r="K919" s="14"/>
      <c r="L919" s="547">
        <v>6</v>
      </c>
      <c r="M919" s="72">
        <v>35.8233</v>
      </c>
      <c r="N919" s="72">
        <f t="shared" si="134"/>
        <v>214.9398</v>
      </c>
      <c r="O919" s="72">
        <v>6</v>
      </c>
      <c r="P919" s="72">
        <f t="shared" si="126"/>
        <v>35.8233</v>
      </c>
      <c r="Q919" s="72">
        <f t="shared" si="127"/>
        <v>214.9398</v>
      </c>
      <c r="R919" s="72">
        <f t="shared" si="128"/>
        <v>0</v>
      </c>
      <c r="S919" s="72">
        <f t="shared" si="129"/>
        <v>35.8233</v>
      </c>
      <c r="T919" s="72">
        <f t="shared" si="130"/>
        <v>0</v>
      </c>
      <c r="U919" s="72">
        <f t="shared" si="131"/>
        <v>0</v>
      </c>
      <c r="V919" s="72">
        <f t="shared" si="132"/>
        <v>35.8233</v>
      </c>
      <c r="W919" s="72">
        <f t="shared" si="133"/>
        <v>0</v>
      </c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24"/>
      <c r="AJ919" s="24"/>
      <c r="AK919" s="24"/>
    </row>
    <row r="920" s="2" customFormat="1" ht="14.25" spans="1:37">
      <c r="A920" s="24">
        <v>918</v>
      </c>
      <c r="B920" s="14"/>
      <c r="C920" s="749" t="s">
        <v>2110</v>
      </c>
      <c r="D920" s="749" t="s">
        <v>2111</v>
      </c>
      <c r="E920" s="14"/>
      <c r="F920" s="192"/>
      <c r="G920" s="24"/>
      <c r="H920" s="14"/>
      <c r="I920" s="13">
        <v>1.01</v>
      </c>
      <c r="J920" s="14"/>
      <c r="K920" s="14"/>
      <c r="L920" s="547">
        <v>1</v>
      </c>
      <c r="M920" s="72">
        <v>12820.51</v>
      </c>
      <c r="N920" s="72">
        <f t="shared" si="134"/>
        <v>12820.51</v>
      </c>
      <c r="O920" s="72">
        <v>1</v>
      </c>
      <c r="P920" s="72">
        <f t="shared" si="126"/>
        <v>12820.51</v>
      </c>
      <c r="Q920" s="72">
        <f t="shared" si="127"/>
        <v>12820.51</v>
      </c>
      <c r="R920" s="72">
        <f t="shared" si="128"/>
        <v>0</v>
      </c>
      <c r="S920" s="72">
        <f t="shared" si="129"/>
        <v>12820.51</v>
      </c>
      <c r="T920" s="72">
        <f t="shared" si="130"/>
        <v>0</v>
      </c>
      <c r="U920" s="72">
        <f t="shared" si="131"/>
        <v>0</v>
      </c>
      <c r="V920" s="72">
        <f t="shared" si="132"/>
        <v>12820.51</v>
      </c>
      <c r="W920" s="72">
        <f t="shared" si="133"/>
        <v>0</v>
      </c>
      <c r="X920" s="14" t="s">
        <v>1191</v>
      </c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24"/>
      <c r="AJ920" s="24"/>
      <c r="AK920" s="24"/>
    </row>
    <row r="921" s="2" customFormat="1" ht="14.25" spans="1:37">
      <c r="A921" s="24">
        <v>919</v>
      </c>
      <c r="B921" s="14"/>
      <c r="C921" s="749" t="s">
        <v>2112</v>
      </c>
      <c r="D921" s="749" t="s">
        <v>2113</v>
      </c>
      <c r="E921" s="14"/>
      <c r="F921" s="192"/>
      <c r="G921" s="24"/>
      <c r="H921" s="14"/>
      <c r="I921" s="13">
        <v>1.01</v>
      </c>
      <c r="J921" s="14"/>
      <c r="K921" s="14"/>
      <c r="L921" s="547">
        <v>10</v>
      </c>
      <c r="M921" s="72">
        <v>18.804</v>
      </c>
      <c r="N921" s="72">
        <f t="shared" si="134"/>
        <v>188.04</v>
      </c>
      <c r="O921" s="72">
        <v>10</v>
      </c>
      <c r="P921" s="72">
        <f t="shared" si="126"/>
        <v>18.804</v>
      </c>
      <c r="Q921" s="72">
        <f t="shared" si="127"/>
        <v>188.04</v>
      </c>
      <c r="R921" s="72">
        <f t="shared" si="128"/>
        <v>0</v>
      </c>
      <c r="S921" s="72">
        <f t="shared" si="129"/>
        <v>18.804</v>
      </c>
      <c r="T921" s="72">
        <f t="shared" si="130"/>
        <v>0</v>
      </c>
      <c r="U921" s="72">
        <f t="shared" si="131"/>
        <v>0</v>
      </c>
      <c r="V921" s="72">
        <f t="shared" si="132"/>
        <v>18.804</v>
      </c>
      <c r="W921" s="72">
        <f t="shared" si="133"/>
        <v>0</v>
      </c>
      <c r="X921" s="14" t="s">
        <v>1191</v>
      </c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24"/>
      <c r="AJ921" s="24"/>
      <c r="AK921" s="24"/>
    </row>
    <row r="922" s="2" customFormat="1" ht="14.25" spans="1:37">
      <c r="A922" s="24">
        <v>920</v>
      </c>
      <c r="B922" s="14"/>
      <c r="C922" s="749" t="s">
        <v>2114</v>
      </c>
      <c r="D922" s="749" t="s">
        <v>2115</v>
      </c>
      <c r="E922" s="14"/>
      <c r="F922" s="192"/>
      <c r="G922" s="24"/>
      <c r="H922" s="14"/>
      <c r="I922" s="13">
        <v>1.01</v>
      </c>
      <c r="J922" s="14"/>
      <c r="K922" s="14"/>
      <c r="L922" s="547">
        <v>1</v>
      </c>
      <c r="M922" s="72">
        <v>174.68</v>
      </c>
      <c r="N922" s="72">
        <f t="shared" si="134"/>
        <v>174.68</v>
      </c>
      <c r="O922" s="72">
        <v>1</v>
      </c>
      <c r="P922" s="72">
        <f t="shared" si="126"/>
        <v>174.68</v>
      </c>
      <c r="Q922" s="72">
        <f t="shared" si="127"/>
        <v>174.68</v>
      </c>
      <c r="R922" s="72">
        <f t="shared" si="128"/>
        <v>0</v>
      </c>
      <c r="S922" s="72">
        <f t="shared" si="129"/>
        <v>174.68</v>
      </c>
      <c r="T922" s="72">
        <f t="shared" si="130"/>
        <v>0</v>
      </c>
      <c r="U922" s="72">
        <f t="shared" si="131"/>
        <v>0</v>
      </c>
      <c r="V922" s="72">
        <f t="shared" si="132"/>
        <v>174.68</v>
      </c>
      <c r="W922" s="72">
        <f t="shared" si="133"/>
        <v>0</v>
      </c>
      <c r="X922" s="14" t="s">
        <v>1191</v>
      </c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24"/>
      <c r="AJ922" s="24"/>
      <c r="AK922" s="24"/>
    </row>
    <row r="923" s="2" customFormat="1" ht="14.25" spans="1:37">
      <c r="A923" s="24">
        <v>921</v>
      </c>
      <c r="B923" s="14"/>
      <c r="C923" s="749" t="s">
        <v>2116</v>
      </c>
      <c r="D923" s="749" t="s">
        <v>2117</v>
      </c>
      <c r="E923" s="14"/>
      <c r="F923" s="192"/>
      <c r="G923" s="24"/>
      <c r="H923" s="14"/>
      <c r="I923" s="13">
        <v>1.01</v>
      </c>
      <c r="J923" s="14"/>
      <c r="K923" s="14"/>
      <c r="L923" s="547">
        <v>16</v>
      </c>
      <c r="M923" s="72">
        <v>47.4138</v>
      </c>
      <c r="N923" s="72">
        <f t="shared" si="134"/>
        <v>758.6208</v>
      </c>
      <c r="O923" s="72">
        <v>16</v>
      </c>
      <c r="P923" s="72">
        <f t="shared" si="126"/>
        <v>47.4138</v>
      </c>
      <c r="Q923" s="72">
        <f t="shared" si="127"/>
        <v>758.6208</v>
      </c>
      <c r="R923" s="72">
        <f t="shared" si="128"/>
        <v>0</v>
      </c>
      <c r="S923" s="72">
        <f t="shared" si="129"/>
        <v>47.4138</v>
      </c>
      <c r="T923" s="72">
        <f t="shared" si="130"/>
        <v>0</v>
      </c>
      <c r="U923" s="72">
        <f t="shared" si="131"/>
        <v>0</v>
      </c>
      <c r="V923" s="72">
        <f t="shared" si="132"/>
        <v>47.4138</v>
      </c>
      <c r="W923" s="72">
        <f t="shared" si="133"/>
        <v>0</v>
      </c>
      <c r="X923" s="14" t="s">
        <v>1191</v>
      </c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24"/>
      <c r="AJ923" s="24"/>
      <c r="AK923" s="24"/>
    </row>
    <row r="924" s="2" customFormat="1" ht="14.25" spans="1:37">
      <c r="A924" s="24">
        <v>922</v>
      </c>
      <c r="B924" s="14"/>
      <c r="C924" s="749" t="s">
        <v>2118</v>
      </c>
      <c r="D924" s="749" t="s">
        <v>2119</v>
      </c>
      <c r="E924" s="14"/>
      <c r="F924" s="192"/>
      <c r="G924" s="24"/>
      <c r="H924" s="14"/>
      <c r="I924" s="13">
        <v>1.01</v>
      </c>
      <c r="J924" s="14"/>
      <c r="K924" s="14"/>
      <c r="L924" s="547">
        <v>1</v>
      </c>
      <c r="M924" s="72">
        <v>25.64</v>
      </c>
      <c r="N924" s="72">
        <f t="shared" si="134"/>
        <v>25.64</v>
      </c>
      <c r="O924" s="72">
        <v>1</v>
      </c>
      <c r="P924" s="72">
        <f t="shared" si="126"/>
        <v>25.64</v>
      </c>
      <c r="Q924" s="72">
        <f t="shared" si="127"/>
        <v>25.64</v>
      </c>
      <c r="R924" s="72">
        <f t="shared" si="128"/>
        <v>0</v>
      </c>
      <c r="S924" s="72">
        <f t="shared" si="129"/>
        <v>25.64</v>
      </c>
      <c r="T924" s="72">
        <f t="shared" si="130"/>
        <v>0</v>
      </c>
      <c r="U924" s="72">
        <f t="shared" si="131"/>
        <v>0</v>
      </c>
      <c r="V924" s="72">
        <f t="shared" si="132"/>
        <v>25.64</v>
      </c>
      <c r="W924" s="72">
        <f t="shared" si="133"/>
        <v>0</v>
      </c>
      <c r="X924" s="14" t="s">
        <v>1191</v>
      </c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24"/>
      <c r="AJ924" s="24"/>
      <c r="AK924" s="24"/>
    </row>
    <row r="925" s="2" customFormat="1" ht="14.25" spans="1:37">
      <c r="A925" s="24">
        <v>923</v>
      </c>
      <c r="B925" s="14"/>
      <c r="C925" s="749" t="s">
        <v>2120</v>
      </c>
      <c r="D925" s="749" t="s">
        <v>2121</v>
      </c>
      <c r="E925" s="14"/>
      <c r="F925" s="192"/>
      <c r="G925" s="24"/>
      <c r="H925" s="14"/>
      <c r="I925" s="13">
        <v>1.01</v>
      </c>
      <c r="J925" s="14"/>
      <c r="K925" s="14"/>
      <c r="L925" s="547">
        <v>4</v>
      </c>
      <c r="M925" s="72">
        <v>167.19</v>
      </c>
      <c r="N925" s="72">
        <f t="shared" si="134"/>
        <v>668.76</v>
      </c>
      <c r="O925" s="72">
        <v>4</v>
      </c>
      <c r="P925" s="72">
        <f t="shared" si="126"/>
        <v>167.19</v>
      </c>
      <c r="Q925" s="72">
        <f t="shared" si="127"/>
        <v>668.76</v>
      </c>
      <c r="R925" s="72">
        <f t="shared" si="128"/>
        <v>0</v>
      </c>
      <c r="S925" s="72">
        <f t="shared" si="129"/>
        <v>167.19</v>
      </c>
      <c r="T925" s="72">
        <f t="shared" si="130"/>
        <v>0</v>
      </c>
      <c r="U925" s="72">
        <f t="shared" si="131"/>
        <v>0</v>
      </c>
      <c r="V925" s="72">
        <f t="shared" si="132"/>
        <v>167.19</v>
      </c>
      <c r="W925" s="72">
        <f t="shared" si="133"/>
        <v>0</v>
      </c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24"/>
      <c r="AJ925" s="24"/>
      <c r="AK925" s="24"/>
    </row>
    <row r="926" s="2" customFormat="1" ht="14.25" spans="1:37">
      <c r="A926" s="24">
        <v>924</v>
      </c>
      <c r="B926" s="14"/>
      <c r="C926" s="749" t="s">
        <v>2122</v>
      </c>
      <c r="D926" s="749" t="s">
        <v>2123</v>
      </c>
      <c r="E926" s="14"/>
      <c r="F926" s="192"/>
      <c r="G926" s="24"/>
      <c r="H926" s="14"/>
      <c r="I926" s="13">
        <v>1.01</v>
      </c>
      <c r="J926" s="14"/>
      <c r="K926" s="14"/>
      <c r="L926" s="547">
        <v>3</v>
      </c>
      <c r="M926" s="72">
        <v>56.0567</v>
      </c>
      <c r="N926" s="72">
        <f t="shared" si="134"/>
        <v>168.1701</v>
      </c>
      <c r="O926" s="72">
        <v>3</v>
      </c>
      <c r="P926" s="72">
        <f t="shared" si="126"/>
        <v>56.0567</v>
      </c>
      <c r="Q926" s="72">
        <f t="shared" si="127"/>
        <v>168.1701</v>
      </c>
      <c r="R926" s="72">
        <f t="shared" si="128"/>
        <v>0</v>
      </c>
      <c r="S926" s="72">
        <f t="shared" si="129"/>
        <v>56.0567</v>
      </c>
      <c r="T926" s="72">
        <f t="shared" si="130"/>
        <v>0</v>
      </c>
      <c r="U926" s="72">
        <f t="shared" si="131"/>
        <v>0</v>
      </c>
      <c r="V926" s="72">
        <f t="shared" si="132"/>
        <v>56.0567</v>
      </c>
      <c r="W926" s="72">
        <f t="shared" si="133"/>
        <v>0</v>
      </c>
      <c r="X926" s="14" t="s">
        <v>1191</v>
      </c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24"/>
      <c r="AJ926" s="24"/>
      <c r="AK926" s="24"/>
    </row>
    <row r="927" s="2" customFormat="1" ht="14.25" spans="1:37">
      <c r="A927" s="24">
        <v>925</v>
      </c>
      <c r="B927" s="14"/>
      <c r="C927" s="749" t="s">
        <v>2124</v>
      </c>
      <c r="D927" s="749" t="s">
        <v>2125</v>
      </c>
      <c r="E927" s="14"/>
      <c r="F927" s="192"/>
      <c r="G927" s="24"/>
      <c r="H927" s="14"/>
      <c r="I927" s="13">
        <v>1.01</v>
      </c>
      <c r="J927" s="14"/>
      <c r="K927" s="14"/>
      <c r="L927" s="547">
        <v>24</v>
      </c>
      <c r="M927" s="72">
        <v>392.5888</v>
      </c>
      <c r="N927" s="72">
        <f t="shared" si="134"/>
        <v>9422.1312</v>
      </c>
      <c r="O927" s="72">
        <v>24</v>
      </c>
      <c r="P927" s="72">
        <f t="shared" si="126"/>
        <v>392.5888</v>
      </c>
      <c r="Q927" s="72">
        <f t="shared" si="127"/>
        <v>9422.1312</v>
      </c>
      <c r="R927" s="72">
        <f t="shared" si="128"/>
        <v>0</v>
      </c>
      <c r="S927" s="72">
        <f t="shared" si="129"/>
        <v>392.5888</v>
      </c>
      <c r="T927" s="72">
        <f t="shared" si="130"/>
        <v>0</v>
      </c>
      <c r="U927" s="72">
        <f t="shared" si="131"/>
        <v>0</v>
      </c>
      <c r="V927" s="72">
        <f t="shared" si="132"/>
        <v>392.5888</v>
      </c>
      <c r="W927" s="72">
        <f t="shared" si="133"/>
        <v>0</v>
      </c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24"/>
      <c r="AJ927" s="24"/>
      <c r="AK927" s="24"/>
    </row>
    <row r="928" s="2" customFormat="1" ht="14.25" spans="1:37">
      <c r="A928" s="24">
        <v>926</v>
      </c>
      <c r="B928" s="14"/>
      <c r="C928" s="749" t="s">
        <v>2126</v>
      </c>
      <c r="D928" s="749" t="s">
        <v>2127</v>
      </c>
      <c r="E928" s="14"/>
      <c r="F928" s="192"/>
      <c r="G928" s="24"/>
      <c r="H928" s="14"/>
      <c r="I928" s="13">
        <v>1.01</v>
      </c>
      <c r="J928" s="14"/>
      <c r="K928" s="14"/>
      <c r="L928" s="547">
        <v>2</v>
      </c>
      <c r="M928" s="72">
        <v>43.59</v>
      </c>
      <c r="N928" s="72">
        <f t="shared" si="134"/>
        <v>87.18</v>
      </c>
      <c r="O928" s="72">
        <v>2</v>
      </c>
      <c r="P928" s="72">
        <f t="shared" si="126"/>
        <v>43.59</v>
      </c>
      <c r="Q928" s="72">
        <f t="shared" si="127"/>
        <v>87.18</v>
      </c>
      <c r="R928" s="72">
        <f t="shared" si="128"/>
        <v>0</v>
      </c>
      <c r="S928" s="72">
        <f t="shared" si="129"/>
        <v>43.59</v>
      </c>
      <c r="T928" s="72">
        <f t="shared" si="130"/>
        <v>0</v>
      </c>
      <c r="U928" s="72">
        <f t="shared" si="131"/>
        <v>0</v>
      </c>
      <c r="V928" s="72">
        <f t="shared" si="132"/>
        <v>43.59</v>
      </c>
      <c r="W928" s="72">
        <f t="shared" si="133"/>
        <v>0</v>
      </c>
      <c r="X928" s="14" t="s">
        <v>1191</v>
      </c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24"/>
      <c r="AJ928" s="24"/>
      <c r="AK928" s="24"/>
    </row>
    <row r="929" s="2" customFormat="1" ht="14.25" spans="1:37">
      <c r="A929" s="24">
        <v>927</v>
      </c>
      <c r="B929" s="14"/>
      <c r="C929" s="749" t="s">
        <v>2128</v>
      </c>
      <c r="D929" s="749" t="s">
        <v>2129</v>
      </c>
      <c r="E929" s="14"/>
      <c r="F929" s="192"/>
      <c r="G929" s="24"/>
      <c r="H929" s="14"/>
      <c r="I929" s="13">
        <v>1.01</v>
      </c>
      <c r="J929" s="14"/>
      <c r="K929" s="14"/>
      <c r="L929" s="547">
        <v>56</v>
      </c>
      <c r="M929" s="72">
        <v>41.0257</v>
      </c>
      <c r="N929" s="72">
        <f t="shared" si="134"/>
        <v>2297.4392</v>
      </c>
      <c r="O929" s="72">
        <v>56</v>
      </c>
      <c r="P929" s="72">
        <f t="shared" si="126"/>
        <v>41.0257</v>
      </c>
      <c r="Q929" s="72">
        <f t="shared" si="127"/>
        <v>2297.4392</v>
      </c>
      <c r="R929" s="72">
        <f t="shared" si="128"/>
        <v>0</v>
      </c>
      <c r="S929" s="72">
        <f t="shared" si="129"/>
        <v>41.0257</v>
      </c>
      <c r="T929" s="72">
        <f t="shared" si="130"/>
        <v>0</v>
      </c>
      <c r="U929" s="72">
        <f t="shared" si="131"/>
        <v>0</v>
      </c>
      <c r="V929" s="72">
        <f t="shared" si="132"/>
        <v>41.0257</v>
      </c>
      <c r="W929" s="72">
        <f t="shared" si="133"/>
        <v>0</v>
      </c>
      <c r="X929" s="14" t="s">
        <v>1191</v>
      </c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24"/>
      <c r="AJ929" s="24"/>
      <c r="AK929" s="24"/>
    </row>
    <row r="930" s="2" customFormat="1" ht="14.25" spans="1:37">
      <c r="A930" s="24">
        <v>928</v>
      </c>
      <c r="B930" s="14"/>
      <c r="C930" s="749" t="s">
        <v>2130</v>
      </c>
      <c r="D930" s="749" t="s">
        <v>2131</v>
      </c>
      <c r="E930" s="14"/>
      <c r="F930" s="192"/>
      <c r="G930" s="24"/>
      <c r="H930" s="14"/>
      <c r="I930" s="13">
        <v>1.01</v>
      </c>
      <c r="J930" s="14"/>
      <c r="K930" s="14"/>
      <c r="L930" s="547">
        <v>3</v>
      </c>
      <c r="M930" s="72">
        <v>459.83</v>
      </c>
      <c r="N930" s="72">
        <f t="shared" si="134"/>
        <v>1379.49</v>
      </c>
      <c r="O930" s="72">
        <v>3</v>
      </c>
      <c r="P930" s="72">
        <f t="shared" si="126"/>
        <v>459.83</v>
      </c>
      <c r="Q930" s="72">
        <f t="shared" si="127"/>
        <v>1379.49</v>
      </c>
      <c r="R930" s="72">
        <f t="shared" si="128"/>
        <v>0</v>
      </c>
      <c r="S930" s="72">
        <f t="shared" si="129"/>
        <v>459.83</v>
      </c>
      <c r="T930" s="72">
        <f t="shared" si="130"/>
        <v>0</v>
      </c>
      <c r="U930" s="72">
        <f t="shared" si="131"/>
        <v>0</v>
      </c>
      <c r="V930" s="72">
        <f t="shared" si="132"/>
        <v>459.83</v>
      </c>
      <c r="W930" s="72">
        <f t="shared" si="133"/>
        <v>0</v>
      </c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24"/>
      <c r="AJ930" s="24"/>
      <c r="AK930" s="24"/>
    </row>
    <row r="931" s="2" customFormat="1" ht="14.25" spans="1:37">
      <c r="A931" s="24">
        <v>929</v>
      </c>
      <c r="B931" s="14"/>
      <c r="C931" s="749" t="s">
        <v>2132</v>
      </c>
      <c r="D931" s="749" t="s">
        <v>2133</v>
      </c>
      <c r="E931" s="14"/>
      <c r="F931" s="192"/>
      <c r="G931" s="24"/>
      <c r="H931" s="14"/>
      <c r="I931" s="13">
        <v>1.01</v>
      </c>
      <c r="J931" s="14"/>
      <c r="K931" s="14"/>
      <c r="L931" s="547">
        <v>5</v>
      </c>
      <c r="M931" s="72">
        <v>172.648</v>
      </c>
      <c r="N931" s="72">
        <f t="shared" si="134"/>
        <v>863.24</v>
      </c>
      <c r="O931" s="72">
        <v>5</v>
      </c>
      <c r="P931" s="72">
        <f t="shared" si="126"/>
        <v>172.648</v>
      </c>
      <c r="Q931" s="72">
        <f t="shared" si="127"/>
        <v>863.24</v>
      </c>
      <c r="R931" s="72">
        <f t="shared" si="128"/>
        <v>0</v>
      </c>
      <c r="S931" s="72">
        <f t="shared" si="129"/>
        <v>172.648</v>
      </c>
      <c r="T931" s="72">
        <f t="shared" si="130"/>
        <v>0</v>
      </c>
      <c r="U931" s="72">
        <f t="shared" si="131"/>
        <v>0</v>
      </c>
      <c r="V931" s="72">
        <f t="shared" si="132"/>
        <v>172.648</v>
      </c>
      <c r="W931" s="72">
        <f t="shared" si="133"/>
        <v>0</v>
      </c>
      <c r="X931" s="14" t="s">
        <v>1191</v>
      </c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24"/>
      <c r="AJ931" s="24"/>
      <c r="AK931" s="24"/>
    </row>
    <row r="932" s="2" customFormat="1" ht="14.25" spans="1:37">
      <c r="A932" s="24">
        <v>930</v>
      </c>
      <c r="B932" s="14"/>
      <c r="C932" s="749" t="s">
        <v>2134</v>
      </c>
      <c r="D932" s="749" t="s">
        <v>2135</v>
      </c>
      <c r="E932" s="14"/>
      <c r="F932" s="192"/>
      <c r="G932" s="24"/>
      <c r="H932" s="14"/>
      <c r="I932" s="13">
        <v>1.01</v>
      </c>
      <c r="J932" s="14"/>
      <c r="K932" s="14"/>
      <c r="L932" s="547">
        <v>2</v>
      </c>
      <c r="M932" s="72">
        <v>111.11</v>
      </c>
      <c r="N932" s="72">
        <f t="shared" si="134"/>
        <v>222.22</v>
      </c>
      <c r="O932" s="72">
        <v>2</v>
      </c>
      <c r="P932" s="72">
        <f t="shared" si="126"/>
        <v>111.11</v>
      </c>
      <c r="Q932" s="72">
        <f t="shared" si="127"/>
        <v>222.22</v>
      </c>
      <c r="R932" s="72">
        <f t="shared" si="128"/>
        <v>0</v>
      </c>
      <c r="S932" s="72">
        <f t="shared" si="129"/>
        <v>111.11</v>
      </c>
      <c r="T932" s="72">
        <f t="shared" si="130"/>
        <v>0</v>
      </c>
      <c r="U932" s="72">
        <f t="shared" si="131"/>
        <v>0</v>
      </c>
      <c r="V932" s="72">
        <f t="shared" si="132"/>
        <v>111.11</v>
      </c>
      <c r="W932" s="72">
        <f t="shared" si="133"/>
        <v>0</v>
      </c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24"/>
      <c r="AJ932" s="24"/>
      <c r="AK932" s="24"/>
    </row>
    <row r="933" s="2" customFormat="1" ht="14.25" spans="1:37">
      <c r="A933" s="24">
        <v>931</v>
      </c>
      <c r="B933" s="14"/>
      <c r="C933" s="749" t="s">
        <v>2136</v>
      </c>
      <c r="D933" s="749" t="s">
        <v>2137</v>
      </c>
      <c r="E933" s="14"/>
      <c r="F933" s="192"/>
      <c r="G933" s="24"/>
      <c r="H933" s="14"/>
      <c r="I933" s="13">
        <v>1.01</v>
      </c>
      <c r="J933" s="14"/>
      <c r="K933" s="14"/>
      <c r="L933" s="547">
        <v>1</v>
      </c>
      <c r="M933" s="72">
        <v>53.1</v>
      </c>
      <c r="N933" s="72">
        <f t="shared" si="134"/>
        <v>53.1</v>
      </c>
      <c r="O933" s="72">
        <v>1</v>
      </c>
      <c r="P933" s="72">
        <f t="shared" si="126"/>
        <v>53.1</v>
      </c>
      <c r="Q933" s="72">
        <f t="shared" si="127"/>
        <v>53.1</v>
      </c>
      <c r="R933" s="72">
        <f t="shared" si="128"/>
        <v>0</v>
      </c>
      <c r="S933" s="72">
        <f t="shared" si="129"/>
        <v>53.1</v>
      </c>
      <c r="T933" s="72">
        <f t="shared" si="130"/>
        <v>0</v>
      </c>
      <c r="U933" s="72">
        <f t="shared" si="131"/>
        <v>0</v>
      </c>
      <c r="V933" s="72">
        <f t="shared" si="132"/>
        <v>53.1</v>
      </c>
      <c r="W933" s="72">
        <f t="shared" si="133"/>
        <v>0</v>
      </c>
      <c r="X933" s="14" t="s">
        <v>1191</v>
      </c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24"/>
      <c r="AJ933" s="24"/>
      <c r="AK933" s="24"/>
    </row>
    <row r="934" s="2" customFormat="1" ht="14.25" spans="1:37">
      <c r="A934" s="24">
        <v>932</v>
      </c>
      <c r="B934" s="14"/>
      <c r="C934" s="749" t="s">
        <v>2138</v>
      </c>
      <c r="D934" s="749" t="s">
        <v>2139</v>
      </c>
      <c r="E934" s="14"/>
      <c r="F934" s="192"/>
      <c r="G934" s="24"/>
      <c r="H934" s="14"/>
      <c r="I934" s="13">
        <v>1.01</v>
      </c>
      <c r="J934" s="14"/>
      <c r="K934" s="14"/>
      <c r="L934" s="547">
        <v>4</v>
      </c>
      <c r="M934" s="72">
        <v>318.585</v>
      </c>
      <c r="N934" s="72">
        <f t="shared" si="134"/>
        <v>1274.34</v>
      </c>
      <c r="O934" s="72">
        <v>4</v>
      </c>
      <c r="P934" s="72">
        <f t="shared" si="126"/>
        <v>318.585</v>
      </c>
      <c r="Q934" s="72">
        <f t="shared" si="127"/>
        <v>1274.34</v>
      </c>
      <c r="R934" s="72">
        <f t="shared" si="128"/>
        <v>0</v>
      </c>
      <c r="S934" s="72">
        <f t="shared" si="129"/>
        <v>318.585</v>
      </c>
      <c r="T934" s="72">
        <f t="shared" si="130"/>
        <v>0</v>
      </c>
      <c r="U934" s="72">
        <f t="shared" si="131"/>
        <v>0</v>
      </c>
      <c r="V934" s="72">
        <f t="shared" si="132"/>
        <v>318.585</v>
      </c>
      <c r="W934" s="72">
        <f t="shared" si="133"/>
        <v>0</v>
      </c>
      <c r="X934" s="14" t="s">
        <v>1191</v>
      </c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24"/>
      <c r="AJ934" s="24"/>
      <c r="AK934" s="24"/>
    </row>
    <row r="935" s="2" customFormat="1" ht="14.25" spans="1:37">
      <c r="A935" s="24">
        <v>933</v>
      </c>
      <c r="B935" s="14"/>
      <c r="C935" s="749" t="s">
        <v>2140</v>
      </c>
      <c r="D935" s="749" t="s">
        <v>2141</v>
      </c>
      <c r="E935" s="14"/>
      <c r="F935" s="192"/>
      <c r="G935" s="24"/>
      <c r="H935" s="14"/>
      <c r="I935" s="13">
        <v>1.01</v>
      </c>
      <c r="J935" s="14"/>
      <c r="K935" s="14"/>
      <c r="L935" s="547">
        <v>1</v>
      </c>
      <c r="M935" s="72">
        <v>268.5</v>
      </c>
      <c r="N935" s="72">
        <f t="shared" si="134"/>
        <v>268.5</v>
      </c>
      <c r="O935" s="72">
        <v>1</v>
      </c>
      <c r="P935" s="72">
        <f t="shared" si="126"/>
        <v>268.5</v>
      </c>
      <c r="Q935" s="72">
        <f t="shared" si="127"/>
        <v>268.5</v>
      </c>
      <c r="R935" s="72">
        <f t="shared" si="128"/>
        <v>0</v>
      </c>
      <c r="S935" s="72">
        <f t="shared" si="129"/>
        <v>268.5</v>
      </c>
      <c r="T935" s="72">
        <f t="shared" si="130"/>
        <v>0</v>
      </c>
      <c r="U935" s="72">
        <f t="shared" si="131"/>
        <v>0</v>
      </c>
      <c r="V935" s="72">
        <f t="shared" si="132"/>
        <v>268.5</v>
      </c>
      <c r="W935" s="72">
        <f t="shared" si="133"/>
        <v>0</v>
      </c>
      <c r="X935" s="14" t="s">
        <v>1191</v>
      </c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24"/>
      <c r="AJ935" s="24"/>
      <c r="AK935" s="24"/>
    </row>
    <row r="936" s="2" customFormat="1" ht="14.25" spans="1:37">
      <c r="A936" s="24">
        <v>934</v>
      </c>
      <c r="B936" s="14"/>
      <c r="C936" s="749" t="s">
        <v>2142</v>
      </c>
      <c r="D936" s="749" t="s">
        <v>2143</v>
      </c>
      <c r="E936" s="14"/>
      <c r="F936" s="192"/>
      <c r="G936" s="24"/>
      <c r="H936" s="14"/>
      <c r="I936" s="13">
        <v>1.01</v>
      </c>
      <c r="J936" s="14"/>
      <c r="K936" s="14"/>
      <c r="L936" s="547">
        <v>1</v>
      </c>
      <c r="M936" s="72">
        <v>573.02</v>
      </c>
      <c r="N936" s="72">
        <f t="shared" si="134"/>
        <v>573.02</v>
      </c>
      <c r="O936" s="72">
        <v>1</v>
      </c>
      <c r="P936" s="72">
        <f t="shared" si="126"/>
        <v>573.02</v>
      </c>
      <c r="Q936" s="72">
        <f t="shared" si="127"/>
        <v>573.02</v>
      </c>
      <c r="R936" s="72">
        <f t="shared" si="128"/>
        <v>0</v>
      </c>
      <c r="S936" s="72">
        <f t="shared" si="129"/>
        <v>573.02</v>
      </c>
      <c r="T936" s="72">
        <f t="shared" si="130"/>
        <v>0</v>
      </c>
      <c r="U936" s="72">
        <f t="shared" si="131"/>
        <v>0</v>
      </c>
      <c r="V936" s="72">
        <f t="shared" si="132"/>
        <v>573.02</v>
      </c>
      <c r="W936" s="72">
        <f t="shared" si="133"/>
        <v>0</v>
      </c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24"/>
      <c r="AJ936" s="24"/>
      <c r="AK936" s="24"/>
    </row>
    <row r="937" s="2" customFormat="1" ht="14.25" spans="1:37">
      <c r="A937" s="24">
        <v>935</v>
      </c>
      <c r="B937" s="14"/>
      <c r="C937" s="749" t="s">
        <v>2144</v>
      </c>
      <c r="D937" s="749" t="s">
        <v>2145</v>
      </c>
      <c r="E937" s="14"/>
      <c r="F937" s="192"/>
      <c r="G937" s="24"/>
      <c r="H937" s="14"/>
      <c r="I937" s="13">
        <v>1.01</v>
      </c>
      <c r="J937" s="14"/>
      <c r="K937" s="14"/>
      <c r="L937" s="547">
        <v>1</v>
      </c>
      <c r="M937" s="72">
        <v>254.34</v>
      </c>
      <c r="N937" s="72">
        <f t="shared" si="134"/>
        <v>254.34</v>
      </c>
      <c r="O937" s="72">
        <v>1</v>
      </c>
      <c r="P937" s="72">
        <f t="shared" si="126"/>
        <v>254.34</v>
      </c>
      <c r="Q937" s="72">
        <f t="shared" si="127"/>
        <v>254.34</v>
      </c>
      <c r="R937" s="72">
        <f t="shared" si="128"/>
        <v>0</v>
      </c>
      <c r="S937" s="72">
        <f t="shared" si="129"/>
        <v>254.34</v>
      </c>
      <c r="T937" s="72">
        <f t="shared" si="130"/>
        <v>0</v>
      </c>
      <c r="U937" s="72">
        <f t="shared" si="131"/>
        <v>0</v>
      </c>
      <c r="V937" s="72">
        <f t="shared" si="132"/>
        <v>254.34</v>
      </c>
      <c r="W937" s="72">
        <f t="shared" si="133"/>
        <v>0</v>
      </c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24"/>
      <c r="AJ937" s="24"/>
      <c r="AK937" s="24"/>
    </row>
    <row r="938" s="2" customFormat="1" ht="14.25" spans="1:37">
      <c r="A938" s="24">
        <v>936</v>
      </c>
      <c r="B938" s="14"/>
      <c r="C938" s="749" t="s">
        <v>2146</v>
      </c>
      <c r="D938" s="749" t="s">
        <v>2147</v>
      </c>
      <c r="E938" s="14"/>
      <c r="F938" s="192"/>
      <c r="G938" s="24"/>
      <c r="H938" s="14"/>
      <c r="I938" s="13">
        <v>1.01</v>
      </c>
      <c r="J938" s="14"/>
      <c r="K938" s="14"/>
      <c r="L938" s="547">
        <v>20</v>
      </c>
      <c r="M938" s="72">
        <v>1.7095</v>
      </c>
      <c r="N938" s="72">
        <f t="shared" si="134"/>
        <v>34.19</v>
      </c>
      <c r="O938" s="72">
        <v>20</v>
      </c>
      <c r="P938" s="72">
        <f t="shared" si="126"/>
        <v>1.7095</v>
      </c>
      <c r="Q938" s="72">
        <f t="shared" si="127"/>
        <v>34.19</v>
      </c>
      <c r="R938" s="72">
        <f t="shared" si="128"/>
        <v>0</v>
      </c>
      <c r="S938" s="72">
        <f t="shared" si="129"/>
        <v>1.7095</v>
      </c>
      <c r="T938" s="72">
        <f t="shared" si="130"/>
        <v>0</v>
      </c>
      <c r="U938" s="72">
        <f t="shared" si="131"/>
        <v>0</v>
      </c>
      <c r="V938" s="72">
        <f t="shared" si="132"/>
        <v>1.7095</v>
      </c>
      <c r="W938" s="72">
        <f t="shared" si="133"/>
        <v>0</v>
      </c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24"/>
      <c r="AJ938" s="24"/>
      <c r="AK938" s="24"/>
    </row>
    <row r="939" s="2" customFormat="1" ht="14.25" spans="1:37">
      <c r="A939" s="24">
        <v>937</v>
      </c>
      <c r="B939" s="14"/>
      <c r="C939" s="749" t="s">
        <v>2148</v>
      </c>
      <c r="D939" s="749" t="s">
        <v>2149</v>
      </c>
      <c r="E939" s="14"/>
      <c r="F939" s="192"/>
      <c r="G939" s="24"/>
      <c r="H939" s="14"/>
      <c r="I939" s="13">
        <v>1.01</v>
      </c>
      <c r="J939" s="14"/>
      <c r="K939" s="14"/>
      <c r="L939" s="547">
        <v>20</v>
      </c>
      <c r="M939" s="72">
        <v>17.212</v>
      </c>
      <c r="N939" s="72">
        <f t="shared" si="134"/>
        <v>344.24</v>
      </c>
      <c r="O939" s="72">
        <v>20</v>
      </c>
      <c r="P939" s="72">
        <f t="shared" si="126"/>
        <v>17.212</v>
      </c>
      <c r="Q939" s="72">
        <f t="shared" si="127"/>
        <v>344.24</v>
      </c>
      <c r="R939" s="72">
        <f t="shared" si="128"/>
        <v>0</v>
      </c>
      <c r="S939" s="72">
        <f t="shared" si="129"/>
        <v>17.212</v>
      </c>
      <c r="T939" s="72">
        <f t="shared" si="130"/>
        <v>0</v>
      </c>
      <c r="U939" s="72">
        <f t="shared" si="131"/>
        <v>0</v>
      </c>
      <c r="V939" s="72">
        <f t="shared" si="132"/>
        <v>17.212</v>
      </c>
      <c r="W939" s="72">
        <f t="shared" si="133"/>
        <v>0</v>
      </c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24"/>
      <c r="AJ939" s="24"/>
      <c r="AK939" s="24"/>
    </row>
    <row r="940" s="2" customFormat="1" ht="14.25" spans="1:37">
      <c r="A940" s="24">
        <v>938</v>
      </c>
      <c r="B940" s="14"/>
      <c r="C940" s="749" t="s">
        <v>2150</v>
      </c>
      <c r="D940" s="749" t="s">
        <v>2151</v>
      </c>
      <c r="E940" s="14"/>
      <c r="F940" s="192"/>
      <c r="G940" s="24"/>
      <c r="H940" s="14"/>
      <c r="I940" s="13">
        <v>1.01</v>
      </c>
      <c r="J940" s="14"/>
      <c r="K940" s="14"/>
      <c r="L940" s="547">
        <v>2</v>
      </c>
      <c r="M940" s="72">
        <v>48.675</v>
      </c>
      <c r="N940" s="72">
        <f t="shared" si="134"/>
        <v>97.35</v>
      </c>
      <c r="O940" s="72">
        <v>2</v>
      </c>
      <c r="P940" s="72">
        <f t="shared" si="126"/>
        <v>48.675</v>
      </c>
      <c r="Q940" s="72">
        <f t="shared" si="127"/>
        <v>97.35</v>
      </c>
      <c r="R940" s="72">
        <f t="shared" si="128"/>
        <v>0</v>
      </c>
      <c r="S940" s="72">
        <f t="shared" si="129"/>
        <v>48.675</v>
      </c>
      <c r="T940" s="72">
        <f t="shared" si="130"/>
        <v>0</v>
      </c>
      <c r="U940" s="72">
        <f t="shared" si="131"/>
        <v>0</v>
      </c>
      <c r="V940" s="72">
        <f t="shared" si="132"/>
        <v>48.675</v>
      </c>
      <c r="W940" s="72">
        <f t="shared" si="133"/>
        <v>0</v>
      </c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24"/>
      <c r="AJ940" s="24"/>
      <c r="AK940" s="24"/>
    </row>
    <row r="941" s="2" customFormat="1" ht="14.25" spans="1:37">
      <c r="A941" s="24">
        <v>939</v>
      </c>
      <c r="B941" s="14"/>
      <c r="C941" s="749" t="s">
        <v>2152</v>
      </c>
      <c r="D941" s="749" t="s">
        <v>2153</v>
      </c>
      <c r="E941" s="14"/>
      <c r="F941" s="192"/>
      <c r="G941" s="24"/>
      <c r="H941" s="14"/>
      <c r="I941" s="13">
        <v>1.01</v>
      </c>
      <c r="J941" s="14"/>
      <c r="K941" s="14"/>
      <c r="L941" s="547">
        <v>1</v>
      </c>
      <c r="M941" s="72">
        <v>275</v>
      </c>
      <c r="N941" s="72">
        <f t="shared" si="134"/>
        <v>275</v>
      </c>
      <c r="O941" s="72">
        <v>1</v>
      </c>
      <c r="P941" s="72">
        <f t="shared" si="126"/>
        <v>275</v>
      </c>
      <c r="Q941" s="72">
        <f t="shared" si="127"/>
        <v>275</v>
      </c>
      <c r="R941" s="72">
        <f t="shared" si="128"/>
        <v>0</v>
      </c>
      <c r="S941" s="72">
        <f t="shared" si="129"/>
        <v>275</v>
      </c>
      <c r="T941" s="72">
        <f t="shared" si="130"/>
        <v>0</v>
      </c>
      <c r="U941" s="72">
        <f t="shared" si="131"/>
        <v>0</v>
      </c>
      <c r="V941" s="72">
        <f t="shared" si="132"/>
        <v>275</v>
      </c>
      <c r="W941" s="72">
        <f t="shared" si="133"/>
        <v>0</v>
      </c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24"/>
      <c r="AJ941" s="24"/>
      <c r="AK941" s="24"/>
    </row>
    <row r="942" s="2" customFormat="1" ht="14.25" spans="1:37">
      <c r="A942" s="24">
        <v>940</v>
      </c>
      <c r="B942" s="14"/>
      <c r="C942" s="749" t="s">
        <v>2154</v>
      </c>
      <c r="D942" s="749" t="s">
        <v>2155</v>
      </c>
      <c r="E942" s="14"/>
      <c r="F942" s="192"/>
      <c r="G942" s="24"/>
      <c r="H942" s="14"/>
      <c r="I942" s="13">
        <v>1.01</v>
      </c>
      <c r="J942" s="14"/>
      <c r="K942" s="14"/>
      <c r="L942" s="547">
        <v>1</v>
      </c>
      <c r="M942" s="72">
        <v>282.05</v>
      </c>
      <c r="N942" s="72">
        <f t="shared" si="134"/>
        <v>282.05</v>
      </c>
      <c r="O942" s="72">
        <v>1</v>
      </c>
      <c r="P942" s="72">
        <f t="shared" si="126"/>
        <v>282.05</v>
      </c>
      <c r="Q942" s="72">
        <f t="shared" si="127"/>
        <v>282.05</v>
      </c>
      <c r="R942" s="72">
        <f t="shared" si="128"/>
        <v>0</v>
      </c>
      <c r="S942" s="72">
        <f t="shared" si="129"/>
        <v>282.05</v>
      </c>
      <c r="T942" s="72">
        <f t="shared" si="130"/>
        <v>0</v>
      </c>
      <c r="U942" s="72">
        <f t="shared" si="131"/>
        <v>0</v>
      </c>
      <c r="V942" s="72">
        <f t="shared" si="132"/>
        <v>282.05</v>
      </c>
      <c r="W942" s="72">
        <f t="shared" si="133"/>
        <v>0</v>
      </c>
      <c r="X942" s="14" t="s">
        <v>1191</v>
      </c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24"/>
      <c r="AJ942" s="24"/>
      <c r="AK942" s="24"/>
    </row>
    <row r="943" s="2" customFormat="1" ht="14.25" spans="1:37">
      <c r="A943" s="24">
        <v>941</v>
      </c>
      <c r="B943" s="14"/>
      <c r="C943" s="749" t="s">
        <v>2156</v>
      </c>
      <c r="D943" s="749" t="s">
        <v>2157</v>
      </c>
      <c r="E943" s="14"/>
      <c r="F943" s="192"/>
      <c r="G943" s="24"/>
      <c r="H943" s="14"/>
      <c r="I943" s="13">
        <v>1.01</v>
      </c>
      <c r="J943" s="14"/>
      <c r="K943" s="14"/>
      <c r="L943" s="547">
        <v>1</v>
      </c>
      <c r="M943" s="72">
        <v>331.62</v>
      </c>
      <c r="N943" s="72">
        <f t="shared" si="134"/>
        <v>331.62</v>
      </c>
      <c r="O943" s="72">
        <v>1</v>
      </c>
      <c r="P943" s="72">
        <f t="shared" si="126"/>
        <v>331.62</v>
      </c>
      <c r="Q943" s="72">
        <f t="shared" si="127"/>
        <v>331.62</v>
      </c>
      <c r="R943" s="72">
        <f t="shared" si="128"/>
        <v>0</v>
      </c>
      <c r="S943" s="72">
        <f t="shared" si="129"/>
        <v>331.62</v>
      </c>
      <c r="T943" s="72">
        <f t="shared" si="130"/>
        <v>0</v>
      </c>
      <c r="U943" s="72">
        <f t="shared" si="131"/>
        <v>0</v>
      </c>
      <c r="V943" s="72">
        <f t="shared" si="132"/>
        <v>331.62</v>
      </c>
      <c r="W943" s="72">
        <f t="shared" si="133"/>
        <v>0</v>
      </c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24"/>
      <c r="AJ943" s="24"/>
      <c r="AK943" s="24"/>
    </row>
    <row r="944" s="2" customFormat="1" ht="14.25" spans="1:37">
      <c r="A944" s="24">
        <v>942</v>
      </c>
      <c r="B944" s="14"/>
      <c r="C944" s="749" t="s">
        <v>2158</v>
      </c>
      <c r="D944" s="749" t="s">
        <v>2159</v>
      </c>
      <c r="E944" s="14"/>
      <c r="F944" s="192"/>
      <c r="G944" s="24"/>
      <c r="H944" s="14"/>
      <c r="I944" s="13">
        <v>1.01</v>
      </c>
      <c r="J944" s="14"/>
      <c r="K944" s="14"/>
      <c r="L944" s="547">
        <v>1</v>
      </c>
      <c r="M944" s="72">
        <v>1009.02</v>
      </c>
      <c r="N944" s="72">
        <f t="shared" si="134"/>
        <v>1009.02</v>
      </c>
      <c r="O944" s="72">
        <v>1</v>
      </c>
      <c r="P944" s="72">
        <f t="shared" si="126"/>
        <v>1009.02</v>
      </c>
      <c r="Q944" s="72">
        <f t="shared" si="127"/>
        <v>1009.02</v>
      </c>
      <c r="R944" s="72">
        <f t="shared" si="128"/>
        <v>0</v>
      </c>
      <c r="S944" s="72">
        <f t="shared" si="129"/>
        <v>1009.02</v>
      </c>
      <c r="T944" s="72">
        <f t="shared" si="130"/>
        <v>0</v>
      </c>
      <c r="U944" s="72">
        <f t="shared" si="131"/>
        <v>0</v>
      </c>
      <c r="V944" s="72">
        <f t="shared" si="132"/>
        <v>1009.02</v>
      </c>
      <c r="W944" s="72">
        <f t="shared" si="133"/>
        <v>0</v>
      </c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24"/>
      <c r="AJ944" s="24"/>
      <c r="AK944" s="24"/>
    </row>
    <row r="945" s="2" customFormat="1" ht="14.25" spans="1:37">
      <c r="A945" s="24">
        <v>943</v>
      </c>
      <c r="B945" s="14"/>
      <c r="C945" s="749" t="s">
        <v>2160</v>
      </c>
      <c r="D945" s="749" t="s">
        <v>2161</v>
      </c>
      <c r="E945" s="14"/>
      <c r="F945" s="192"/>
      <c r="G945" s="24"/>
      <c r="H945" s="14"/>
      <c r="I945" s="13">
        <v>1.01</v>
      </c>
      <c r="J945" s="14"/>
      <c r="K945" s="14"/>
      <c r="L945" s="547">
        <v>92</v>
      </c>
      <c r="M945" s="72">
        <v>0.237</v>
      </c>
      <c r="N945" s="72">
        <f t="shared" si="134"/>
        <v>21.804</v>
      </c>
      <c r="O945" s="72">
        <v>92</v>
      </c>
      <c r="P945" s="72">
        <f t="shared" si="126"/>
        <v>0.237</v>
      </c>
      <c r="Q945" s="72">
        <f t="shared" si="127"/>
        <v>21.804</v>
      </c>
      <c r="R945" s="72">
        <f t="shared" si="128"/>
        <v>0</v>
      </c>
      <c r="S945" s="72">
        <f t="shared" si="129"/>
        <v>0.237</v>
      </c>
      <c r="T945" s="72">
        <f t="shared" si="130"/>
        <v>0</v>
      </c>
      <c r="U945" s="72">
        <f t="shared" si="131"/>
        <v>0</v>
      </c>
      <c r="V945" s="72">
        <f t="shared" si="132"/>
        <v>0.237</v>
      </c>
      <c r="W945" s="72">
        <f t="shared" si="133"/>
        <v>0</v>
      </c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24"/>
      <c r="AJ945" s="24"/>
      <c r="AK945" s="24"/>
    </row>
    <row r="946" s="2" customFormat="1" ht="14.25" spans="1:37">
      <c r="A946" s="24">
        <v>944</v>
      </c>
      <c r="B946" s="14"/>
      <c r="C946" s="749" t="s">
        <v>2162</v>
      </c>
      <c r="D946" s="749" t="s">
        <v>2163</v>
      </c>
      <c r="E946" s="14"/>
      <c r="F946" s="192"/>
      <c r="G946" s="24"/>
      <c r="H946" s="14"/>
      <c r="I946" s="13">
        <v>1.01</v>
      </c>
      <c r="J946" s="14"/>
      <c r="K946" s="14"/>
      <c r="L946" s="547">
        <v>2</v>
      </c>
      <c r="M946" s="72">
        <v>7.08</v>
      </c>
      <c r="N946" s="72">
        <f t="shared" si="134"/>
        <v>14.16</v>
      </c>
      <c r="O946" s="72">
        <v>2</v>
      </c>
      <c r="P946" s="72">
        <f t="shared" si="126"/>
        <v>7.08</v>
      </c>
      <c r="Q946" s="72">
        <f t="shared" si="127"/>
        <v>14.16</v>
      </c>
      <c r="R946" s="72">
        <f t="shared" si="128"/>
        <v>0</v>
      </c>
      <c r="S946" s="72">
        <f t="shared" si="129"/>
        <v>7.08</v>
      </c>
      <c r="T946" s="72">
        <f t="shared" si="130"/>
        <v>0</v>
      </c>
      <c r="U946" s="72">
        <f t="shared" si="131"/>
        <v>0</v>
      </c>
      <c r="V946" s="72">
        <f t="shared" si="132"/>
        <v>7.08</v>
      </c>
      <c r="W946" s="72">
        <f t="shared" si="133"/>
        <v>0</v>
      </c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24"/>
      <c r="AJ946" s="24"/>
      <c r="AK946" s="24"/>
    </row>
    <row r="947" s="2" customFormat="1" ht="14.25" spans="1:37">
      <c r="A947" s="24">
        <v>945</v>
      </c>
      <c r="B947" s="14"/>
      <c r="C947" s="749" t="s">
        <v>2164</v>
      </c>
      <c r="D947" s="749" t="s">
        <v>2165</v>
      </c>
      <c r="E947" s="14"/>
      <c r="F947" s="192"/>
      <c r="G947" s="24"/>
      <c r="H947" s="14"/>
      <c r="I947" s="13">
        <v>1.01</v>
      </c>
      <c r="J947" s="14"/>
      <c r="K947" s="14"/>
      <c r="L947" s="547">
        <v>2170</v>
      </c>
      <c r="M947" s="72">
        <v>0.9221</v>
      </c>
      <c r="N947" s="72">
        <f t="shared" si="134"/>
        <v>2000.957</v>
      </c>
      <c r="O947" s="72">
        <v>2170</v>
      </c>
      <c r="P947" s="72">
        <f t="shared" si="126"/>
        <v>0.9221</v>
      </c>
      <c r="Q947" s="72">
        <f t="shared" si="127"/>
        <v>2000.957</v>
      </c>
      <c r="R947" s="72">
        <f t="shared" si="128"/>
        <v>0</v>
      </c>
      <c r="S947" s="72">
        <f t="shared" si="129"/>
        <v>0.9221</v>
      </c>
      <c r="T947" s="72">
        <f t="shared" si="130"/>
        <v>0</v>
      </c>
      <c r="U947" s="72">
        <f t="shared" si="131"/>
        <v>0</v>
      </c>
      <c r="V947" s="72">
        <f t="shared" si="132"/>
        <v>0.9221</v>
      </c>
      <c r="W947" s="72">
        <f t="shared" si="133"/>
        <v>0</v>
      </c>
      <c r="X947" s="14" t="s">
        <v>1191</v>
      </c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24"/>
      <c r="AJ947" s="24"/>
      <c r="AK947" s="24"/>
    </row>
    <row r="948" s="2" customFormat="1" ht="14.25" spans="1:37">
      <c r="A948" s="24">
        <v>946</v>
      </c>
      <c r="B948" s="14"/>
      <c r="C948" s="749" t="s">
        <v>2166</v>
      </c>
      <c r="D948" s="749" t="s">
        <v>2167</v>
      </c>
      <c r="E948" s="14"/>
      <c r="F948" s="192"/>
      <c r="G948" s="24"/>
      <c r="H948" s="14"/>
      <c r="I948" s="13">
        <v>1.01</v>
      </c>
      <c r="J948" s="14"/>
      <c r="K948" s="14"/>
      <c r="L948" s="547">
        <v>37</v>
      </c>
      <c r="M948" s="72">
        <v>269.2386</v>
      </c>
      <c r="N948" s="72">
        <f t="shared" si="134"/>
        <v>9961.8282</v>
      </c>
      <c r="O948" s="72">
        <v>37</v>
      </c>
      <c r="P948" s="72">
        <f t="shared" si="126"/>
        <v>269.2386</v>
      </c>
      <c r="Q948" s="72">
        <f t="shared" si="127"/>
        <v>9961.8282</v>
      </c>
      <c r="R948" s="72">
        <f t="shared" si="128"/>
        <v>0</v>
      </c>
      <c r="S948" s="72">
        <f t="shared" si="129"/>
        <v>269.2386</v>
      </c>
      <c r="T948" s="72">
        <f t="shared" si="130"/>
        <v>0</v>
      </c>
      <c r="U948" s="72">
        <f t="shared" si="131"/>
        <v>0</v>
      </c>
      <c r="V948" s="72">
        <f t="shared" si="132"/>
        <v>269.2386</v>
      </c>
      <c r="W948" s="72">
        <f t="shared" si="133"/>
        <v>0</v>
      </c>
      <c r="X948" s="14" t="s">
        <v>1191</v>
      </c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24"/>
      <c r="AJ948" s="24"/>
      <c r="AK948" s="24"/>
    </row>
    <row r="949" s="2" customFormat="1" ht="14.25" spans="1:37">
      <c r="A949" s="24">
        <v>947</v>
      </c>
      <c r="B949" s="14"/>
      <c r="C949" s="749" t="s">
        <v>2168</v>
      </c>
      <c r="D949" s="749" t="s">
        <v>2169</v>
      </c>
      <c r="E949" s="14"/>
      <c r="F949" s="192"/>
      <c r="G949" s="24"/>
      <c r="H949" s="14"/>
      <c r="I949" s="13">
        <v>1.01</v>
      </c>
      <c r="J949" s="14"/>
      <c r="K949" s="14"/>
      <c r="L949" s="547">
        <v>22</v>
      </c>
      <c r="M949" s="72">
        <v>152.4577</v>
      </c>
      <c r="N949" s="72">
        <f t="shared" si="134"/>
        <v>3354.0694</v>
      </c>
      <c r="O949" s="72">
        <v>22</v>
      </c>
      <c r="P949" s="72">
        <f t="shared" si="126"/>
        <v>152.4577</v>
      </c>
      <c r="Q949" s="72">
        <f t="shared" si="127"/>
        <v>3354.0694</v>
      </c>
      <c r="R949" s="72">
        <f t="shared" si="128"/>
        <v>0</v>
      </c>
      <c r="S949" s="72">
        <f t="shared" si="129"/>
        <v>152.4577</v>
      </c>
      <c r="T949" s="72">
        <f t="shared" si="130"/>
        <v>0</v>
      </c>
      <c r="U949" s="72">
        <f t="shared" si="131"/>
        <v>0</v>
      </c>
      <c r="V949" s="72">
        <f t="shared" si="132"/>
        <v>152.4577</v>
      </c>
      <c r="W949" s="72">
        <f t="shared" si="133"/>
        <v>0</v>
      </c>
      <c r="X949" s="14" t="s">
        <v>1191</v>
      </c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24"/>
      <c r="AJ949" s="24"/>
      <c r="AK949" s="24"/>
    </row>
    <row r="950" s="2" customFormat="1" ht="14.25" spans="1:37">
      <c r="A950" s="24">
        <v>948</v>
      </c>
      <c r="B950" s="14"/>
      <c r="C950" s="749" t="s">
        <v>2170</v>
      </c>
      <c r="D950" s="749" t="s">
        <v>2171</v>
      </c>
      <c r="E950" s="14"/>
      <c r="F950" s="192"/>
      <c r="G950" s="24"/>
      <c r="H950" s="14"/>
      <c r="I950" s="13">
        <v>1.01</v>
      </c>
      <c r="J950" s="14"/>
      <c r="K950" s="14"/>
      <c r="L950" s="547">
        <v>13</v>
      </c>
      <c r="M950" s="72">
        <v>254.4877</v>
      </c>
      <c r="N950" s="72">
        <f t="shared" si="134"/>
        <v>3308.3401</v>
      </c>
      <c r="O950" s="72">
        <v>13</v>
      </c>
      <c r="P950" s="72">
        <f t="shared" si="126"/>
        <v>254.4877</v>
      </c>
      <c r="Q950" s="72">
        <f t="shared" si="127"/>
        <v>3308.3401</v>
      </c>
      <c r="R950" s="72">
        <f t="shared" si="128"/>
        <v>0</v>
      </c>
      <c r="S950" s="72">
        <f t="shared" si="129"/>
        <v>254.4877</v>
      </c>
      <c r="T950" s="72">
        <f t="shared" si="130"/>
        <v>0</v>
      </c>
      <c r="U950" s="72">
        <f t="shared" si="131"/>
        <v>0</v>
      </c>
      <c r="V950" s="72">
        <f t="shared" si="132"/>
        <v>254.4877</v>
      </c>
      <c r="W950" s="72">
        <f t="shared" si="133"/>
        <v>0</v>
      </c>
      <c r="X950" s="14" t="s">
        <v>1191</v>
      </c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24"/>
      <c r="AJ950" s="24"/>
      <c r="AK950" s="24"/>
    </row>
    <row r="951" s="2" customFormat="1" ht="14.25" spans="1:37">
      <c r="A951" s="24">
        <v>949</v>
      </c>
      <c r="B951" s="14"/>
      <c r="C951" s="749" t="s">
        <v>2172</v>
      </c>
      <c r="D951" s="749" t="s">
        <v>2173</v>
      </c>
      <c r="E951" s="14"/>
      <c r="F951" s="192"/>
      <c r="G951" s="24"/>
      <c r="H951" s="14"/>
      <c r="I951" s="13">
        <v>1.01</v>
      </c>
      <c r="J951" s="14"/>
      <c r="K951" s="14"/>
      <c r="L951" s="547">
        <v>13</v>
      </c>
      <c r="M951" s="72">
        <v>254.4877</v>
      </c>
      <c r="N951" s="72">
        <f t="shared" si="134"/>
        <v>3308.3401</v>
      </c>
      <c r="O951" s="72">
        <v>13</v>
      </c>
      <c r="P951" s="72">
        <f t="shared" si="126"/>
        <v>254.4877</v>
      </c>
      <c r="Q951" s="72">
        <f t="shared" si="127"/>
        <v>3308.3401</v>
      </c>
      <c r="R951" s="72">
        <f t="shared" si="128"/>
        <v>0</v>
      </c>
      <c r="S951" s="72">
        <f t="shared" si="129"/>
        <v>254.4877</v>
      </c>
      <c r="T951" s="72">
        <f t="shared" si="130"/>
        <v>0</v>
      </c>
      <c r="U951" s="72">
        <f t="shared" si="131"/>
        <v>0</v>
      </c>
      <c r="V951" s="72">
        <f t="shared" si="132"/>
        <v>254.4877</v>
      </c>
      <c r="W951" s="72">
        <f t="shared" si="133"/>
        <v>0</v>
      </c>
      <c r="X951" s="14" t="s">
        <v>1191</v>
      </c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24"/>
      <c r="AJ951" s="24"/>
      <c r="AK951" s="24"/>
    </row>
    <row r="952" s="2" customFormat="1" ht="14.25" spans="1:37">
      <c r="A952" s="24">
        <v>950</v>
      </c>
      <c r="B952" s="14"/>
      <c r="C952" s="749" t="s">
        <v>2174</v>
      </c>
      <c r="D952" s="749" t="s">
        <v>2175</v>
      </c>
      <c r="E952" s="14"/>
      <c r="F952" s="192"/>
      <c r="G952" s="24"/>
      <c r="H952" s="14"/>
      <c r="I952" s="13">
        <v>1.01</v>
      </c>
      <c r="J952" s="14"/>
      <c r="K952" s="14"/>
      <c r="L952" s="547">
        <v>4</v>
      </c>
      <c r="M952" s="72">
        <v>340.05</v>
      </c>
      <c r="N952" s="72">
        <f t="shared" si="134"/>
        <v>1360.2</v>
      </c>
      <c r="O952" s="72">
        <v>4</v>
      </c>
      <c r="P952" s="72">
        <f t="shared" si="126"/>
        <v>340.05</v>
      </c>
      <c r="Q952" s="72">
        <f t="shared" si="127"/>
        <v>1360.2</v>
      </c>
      <c r="R952" s="72">
        <f t="shared" si="128"/>
        <v>0</v>
      </c>
      <c r="S952" s="72">
        <f t="shared" si="129"/>
        <v>340.05</v>
      </c>
      <c r="T952" s="72">
        <f t="shared" si="130"/>
        <v>0</v>
      </c>
      <c r="U952" s="72">
        <f t="shared" si="131"/>
        <v>0</v>
      </c>
      <c r="V952" s="72">
        <f t="shared" si="132"/>
        <v>340.05</v>
      </c>
      <c r="W952" s="72">
        <f t="shared" si="133"/>
        <v>0</v>
      </c>
      <c r="X952" s="14" t="s">
        <v>1191</v>
      </c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24"/>
      <c r="AJ952" s="24"/>
      <c r="AK952" s="24"/>
    </row>
    <row r="953" s="2" customFormat="1" ht="14.25" spans="1:37">
      <c r="A953" s="24">
        <v>951</v>
      </c>
      <c r="B953" s="14"/>
      <c r="C953" s="749" t="s">
        <v>2176</v>
      </c>
      <c r="D953" s="749" t="s">
        <v>2177</v>
      </c>
      <c r="E953" s="14"/>
      <c r="F953" s="192"/>
      <c r="G953" s="24"/>
      <c r="H953" s="14"/>
      <c r="I953" s="13">
        <v>1.01</v>
      </c>
      <c r="J953" s="14"/>
      <c r="K953" s="14"/>
      <c r="L953" s="547">
        <v>4</v>
      </c>
      <c r="M953" s="72">
        <v>3859.2</v>
      </c>
      <c r="N953" s="72">
        <f t="shared" si="134"/>
        <v>15436.8</v>
      </c>
      <c r="O953" s="72">
        <v>4</v>
      </c>
      <c r="P953" s="72">
        <f t="shared" si="126"/>
        <v>3859.2</v>
      </c>
      <c r="Q953" s="72">
        <f t="shared" si="127"/>
        <v>15436.8</v>
      </c>
      <c r="R953" s="72">
        <f t="shared" si="128"/>
        <v>0</v>
      </c>
      <c r="S953" s="72">
        <f t="shared" si="129"/>
        <v>3859.2</v>
      </c>
      <c r="T953" s="72">
        <f t="shared" si="130"/>
        <v>0</v>
      </c>
      <c r="U953" s="72">
        <f t="shared" si="131"/>
        <v>0</v>
      </c>
      <c r="V953" s="72">
        <f t="shared" si="132"/>
        <v>3859.2</v>
      </c>
      <c r="W953" s="72">
        <f t="shared" si="133"/>
        <v>0</v>
      </c>
      <c r="X953" s="14" t="s">
        <v>1191</v>
      </c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24"/>
      <c r="AJ953" s="24"/>
      <c r="AK953" s="24"/>
    </row>
    <row r="954" s="2" customFormat="1" ht="14.25" spans="1:37">
      <c r="A954" s="24">
        <v>952</v>
      </c>
      <c r="B954" s="14"/>
      <c r="C954" s="749" t="s">
        <v>2178</v>
      </c>
      <c r="D954" s="749" t="s">
        <v>2179</v>
      </c>
      <c r="E954" s="14"/>
      <c r="F954" s="192"/>
      <c r="G954" s="24"/>
      <c r="H954" s="14"/>
      <c r="I954" s="13">
        <v>1.01</v>
      </c>
      <c r="J954" s="14"/>
      <c r="K954" s="14"/>
      <c r="L954" s="547">
        <v>10</v>
      </c>
      <c r="M954" s="72">
        <v>8.85</v>
      </c>
      <c r="N954" s="72">
        <f t="shared" si="134"/>
        <v>88.5</v>
      </c>
      <c r="O954" s="72">
        <v>10</v>
      </c>
      <c r="P954" s="72">
        <f t="shared" si="126"/>
        <v>8.85</v>
      </c>
      <c r="Q954" s="72">
        <f t="shared" si="127"/>
        <v>88.5</v>
      </c>
      <c r="R954" s="72">
        <f t="shared" si="128"/>
        <v>0</v>
      </c>
      <c r="S954" s="72">
        <f t="shared" si="129"/>
        <v>8.85</v>
      </c>
      <c r="T954" s="72">
        <f t="shared" si="130"/>
        <v>0</v>
      </c>
      <c r="U954" s="72">
        <f t="shared" si="131"/>
        <v>0</v>
      </c>
      <c r="V954" s="72">
        <f t="shared" si="132"/>
        <v>8.85</v>
      </c>
      <c r="W954" s="72">
        <f t="shared" si="133"/>
        <v>0</v>
      </c>
      <c r="X954" s="14" t="s">
        <v>1191</v>
      </c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24"/>
      <c r="AJ954" s="24"/>
      <c r="AK954" s="24"/>
    </row>
    <row r="955" s="2" customFormat="1" ht="14.25" spans="1:37">
      <c r="A955" s="24">
        <v>953</v>
      </c>
      <c r="B955" s="14"/>
      <c r="C955" s="749" t="s">
        <v>2180</v>
      </c>
      <c r="D955" s="749" t="s">
        <v>2181</v>
      </c>
      <c r="E955" s="14"/>
      <c r="F955" s="192"/>
      <c r="G955" s="24"/>
      <c r="H955" s="14"/>
      <c r="I955" s="13">
        <v>1.01</v>
      </c>
      <c r="J955" s="14"/>
      <c r="K955" s="14"/>
      <c r="L955" s="547">
        <v>2</v>
      </c>
      <c r="M955" s="72">
        <v>60</v>
      </c>
      <c r="N955" s="72">
        <f t="shared" si="134"/>
        <v>120</v>
      </c>
      <c r="O955" s="72">
        <v>2</v>
      </c>
      <c r="P955" s="72">
        <f t="shared" si="126"/>
        <v>60</v>
      </c>
      <c r="Q955" s="72">
        <f t="shared" si="127"/>
        <v>120</v>
      </c>
      <c r="R955" s="72">
        <f t="shared" si="128"/>
        <v>0</v>
      </c>
      <c r="S955" s="72">
        <f t="shared" si="129"/>
        <v>60</v>
      </c>
      <c r="T955" s="72">
        <f t="shared" si="130"/>
        <v>0</v>
      </c>
      <c r="U955" s="72">
        <f t="shared" si="131"/>
        <v>0</v>
      </c>
      <c r="V955" s="72">
        <f t="shared" si="132"/>
        <v>60</v>
      </c>
      <c r="W955" s="72">
        <f t="shared" si="133"/>
        <v>0</v>
      </c>
      <c r="X955" s="14" t="s">
        <v>1191</v>
      </c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24"/>
      <c r="AJ955" s="24"/>
      <c r="AK955" s="24"/>
    </row>
    <row r="956" s="2" customFormat="1" ht="14.25" spans="1:37">
      <c r="A956" s="24">
        <v>954</v>
      </c>
      <c r="B956" s="14"/>
      <c r="C956" s="749" t="s">
        <v>2182</v>
      </c>
      <c r="D956" s="749" t="s">
        <v>2183</v>
      </c>
      <c r="E956" s="14"/>
      <c r="F956" s="192"/>
      <c r="G956" s="24"/>
      <c r="H956" s="14"/>
      <c r="I956" s="13">
        <v>1.01</v>
      </c>
      <c r="J956" s="14"/>
      <c r="K956" s="14"/>
      <c r="L956" s="547">
        <v>3</v>
      </c>
      <c r="M956" s="72">
        <v>30</v>
      </c>
      <c r="N956" s="72">
        <f t="shared" si="134"/>
        <v>90</v>
      </c>
      <c r="O956" s="72">
        <v>3</v>
      </c>
      <c r="P956" s="72">
        <f t="shared" si="126"/>
        <v>30</v>
      </c>
      <c r="Q956" s="72">
        <f t="shared" si="127"/>
        <v>90</v>
      </c>
      <c r="R956" s="72">
        <f t="shared" si="128"/>
        <v>0</v>
      </c>
      <c r="S956" s="72">
        <f t="shared" si="129"/>
        <v>30</v>
      </c>
      <c r="T956" s="72">
        <f t="shared" si="130"/>
        <v>0</v>
      </c>
      <c r="U956" s="72">
        <f t="shared" si="131"/>
        <v>0</v>
      </c>
      <c r="V956" s="72">
        <f t="shared" si="132"/>
        <v>30</v>
      </c>
      <c r="W956" s="72">
        <f t="shared" si="133"/>
        <v>0</v>
      </c>
      <c r="X956" s="14" t="s">
        <v>1191</v>
      </c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24"/>
      <c r="AJ956" s="24"/>
      <c r="AK956" s="24"/>
    </row>
    <row r="957" s="2" customFormat="1" ht="14.25" spans="1:37">
      <c r="A957" s="24">
        <v>955</v>
      </c>
      <c r="B957" s="14"/>
      <c r="C957" s="749" t="s">
        <v>2184</v>
      </c>
      <c r="D957" s="749" t="s">
        <v>2185</v>
      </c>
      <c r="E957" s="14"/>
      <c r="F957" s="192"/>
      <c r="G957" s="24"/>
      <c r="H957" s="14"/>
      <c r="I957" s="13">
        <v>1.01</v>
      </c>
      <c r="J957" s="14"/>
      <c r="K957" s="14"/>
      <c r="L957" s="547">
        <v>1</v>
      </c>
      <c r="M957" s="72">
        <v>123.9</v>
      </c>
      <c r="N957" s="72">
        <f t="shared" si="134"/>
        <v>123.9</v>
      </c>
      <c r="O957" s="72">
        <v>1</v>
      </c>
      <c r="P957" s="72">
        <f t="shared" si="126"/>
        <v>123.9</v>
      </c>
      <c r="Q957" s="72">
        <f t="shared" si="127"/>
        <v>123.9</v>
      </c>
      <c r="R957" s="72">
        <f t="shared" si="128"/>
        <v>0</v>
      </c>
      <c r="S957" s="72">
        <f t="shared" si="129"/>
        <v>123.9</v>
      </c>
      <c r="T957" s="72">
        <f t="shared" si="130"/>
        <v>0</v>
      </c>
      <c r="U957" s="72">
        <f t="shared" si="131"/>
        <v>0</v>
      </c>
      <c r="V957" s="72">
        <f t="shared" si="132"/>
        <v>123.9</v>
      </c>
      <c r="W957" s="72">
        <f t="shared" si="133"/>
        <v>0</v>
      </c>
      <c r="X957" s="14" t="s">
        <v>1191</v>
      </c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24"/>
      <c r="AJ957" s="24"/>
      <c r="AK957" s="24"/>
    </row>
    <row r="958" s="2" customFormat="1" ht="14.25" spans="1:37">
      <c r="A958" s="24">
        <v>956</v>
      </c>
      <c r="B958" s="14"/>
      <c r="C958" s="749" t="s">
        <v>2186</v>
      </c>
      <c r="D958" s="749" t="s">
        <v>2187</v>
      </c>
      <c r="E958" s="14"/>
      <c r="F958" s="192"/>
      <c r="G958" s="24"/>
      <c r="H958" s="14"/>
      <c r="I958" s="13">
        <v>1.01</v>
      </c>
      <c r="J958" s="14"/>
      <c r="K958" s="14"/>
      <c r="L958" s="547">
        <v>1</v>
      </c>
      <c r="M958" s="72">
        <v>50.27</v>
      </c>
      <c r="N958" s="72">
        <f t="shared" si="134"/>
        <v>50.27</v>
      </c>
      <c r="O958" s="72">
        <v>1</v>
      </c>
      <c r="P958" s="72">
        <f t="shared" si="126"/>
        <v>50.27</v>
      </c>
      <c r="Q958" s="72">
        <f t="shared" si="127"/>
        <v>50.27</v>
      </c>
      <c r="R958" s="72">
        <f t="shared" si="128"/>
        <v>0</v>
      </c>
      <c r="S958" s="72">
        <f t="shared" si="129"/>
        <v>50.27</v>
      </c>
      <c r="T958" s="72">
        <f t="shared" si="130"/>
        <v>0</v>
      </c>
      <c r="U958" s="72">
        <f t="shared" si="131"/>
        <v>0</v>
      </c>
      <c r="V958" s="72">
        <f t="shared" si="132"/>
        <v>50.27</v>
      </c>
      <c r="W958" s="72">
        <f t="shared" si="133"/>
        <v>0</v>
      </c>
      <c r="X958" s="14" t="s">
        <v>1191</v>
      </c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24"/>
      <c r="AJ958" s="24"/>
      <c r="AK958" s="24"/>
    </row>
    <row r="959" s="2" customFormat="1" ht="14.25" spans="1:37">
      <c r="A959" s="24">
        <v>957</v>
      </c>
      <c r="B959" s="14"/>
      <c r="C959" s="749" t="s">
        <v>2188</v>
      </c>
      <c r="D959" s="749" t="s">
        <v>2189</v>
      </c>
      <c r="E959" s="14"/>
      <c r="F959" s="192"/>
      <c r="G959" s="24"/>
      <c r="H959" s="14"/>
      <c r="I959" s="13">
        <v>1.01</v>
      </c>
      <c r="J959" s="14"/>
      <c r="K959" s="14"/>
      <c r="L959" s="547">
        <v>1</v>
      </c>
      <c r="M959" s="72">
        <v>22.45</v>
      </c>
      <c r="N959" s="72">
        <f t="shared" si="134"/>
        <v>22.45</v>
      </c>
      <c r="O959" s="72">
        <v>1</v>
      </c>
      <c r="P959" s="72">
        <f t="shared" si="126"/>
        <v>22.45</v>
      </c>
      <c r="Q959" s="72">
        <f t="shared" si="127"/>
        <v>22.45</v>
      </c>
      <c r="R959" s="72">
        <f t="shared" si="128"/>
        <v>0</v>
      </c>
      <c r="S959" s="72">
        <f t="shared" si="129"/>
        <v>22.45</v>
      </c>
      <c r="T959" s="72">
        <f t="shared" si="130"/>
        <v>0</v>
      </c>
      <c r="U959" s="72">
        <f t="shared" si="131"/>
        <v>0</v>
      </c>
      <c r="V959" s="72">
        <f t="shared" si="132"/>
        <v>22.45</v>
      </c>
      <c r="W959" s="72">
        <f t="shared" si="133"/>
        <v>0</v>
      </c>
      <c r="X959" s="14" t="s">
        <v>1191</v>
      </c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24"/>
      <c r="AJ959" s="24"/>
      <c r="AK959" s="24"/>
    </row>
    <row r="960" s="2" customFormat="1" ht="14.25" spans="1:37">
      <c r="A960" s="24">
        <v>958</v>
      </c>
      <c r="B960" s="14"/>
      <c r="C960" s="749" t="s">
        <v>2190</v>
      </c>
      <c r="D960" s="749" t="s">
        <v>2191</v>
      </c>
      <c r="E960" s="14"/>
      <c r="F960" s="192"/>
      <c r="G960" s="24"/>
      <c r="H960" s="14"/>
      <c r="I960" s="13">
        <v>1.01</v>
      </c>
      <c r="J960" s="14"/>
      <c r="K960" s="14"/>
      <c r="L960" s="547">
        <v>33</v>
      </c>
      <c r="M960" s="72">
        <v>6.1064</v>
      </c>
      <c r="N960" s="72">
        <f t="shared" si="134"/>
        <v>201.5112</v>
      </c>
      <c r="O960" s="72">
        <v>33</v>
      </c>
      <c r="P960" s="72">
        <f t="shared" si="126"/>
        <v>6.1064</v>
      </c>
      <c r="Q960" s="72">
        <f t="shared" si="127"/>
        <v>201.5112</v>
      </c>
      <c r="R960" s="72">
        <f t="shared" si="128"/>
        <v>0</v>
      </c>
      <c r="S960" s="72">
        <f t="shared" si="129"/>
        <v>6.1064</v>
      </c>
      <c r="T960" s="72">
        <f t="shared" si="130"/>
        <v>0</v>
      </c>
      <c r="U960" s="72">
        <f t="shared" si="131"/>
        <v>0</v>
      </c>
      <c r="V960" s="72">
        <f t="shared" si="132"/>
        <v>6.1064</v>
      </c>
      <c r="W960" s="72">
        <f t="shared" si="133"/>
        <v>0</v>
      </c>
      <c r="X960" s="14" t="s">
        <v>1191</v>
      </c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24"/>
      <c r="AJ960" s="24"/>
      <c r="AK960" s="24"/>
    </row>
    <row r="961" s="2" customFormat="1" ht="14.25" spans="1:37">
      <c r="A961" s="24">
        <v>959</v>
      </c>
      <c r="B961" s="14"/>
      <c r="C961" s="749" t="s">
        <v>2192</v>
      </c>
      <c r="D961" s="749" t="s">
        <v>2193</v>
      </c>
      <c r="E961" s="14"/>
      <c r="F961" s="192"/>
      <c r="G961" s="24"/>
      <c r="H961" s="14"/>
      <c r="I961" s="13">
        <v>1.01</v>
      </c>
      <c r="J961" s="14"/>
      <c r="K961" s="14"/>
      <c r="L961" s="547">
        <v>45</v>
      </c>
      <c r="M961" s="72">
        <v>24.7789</v>
      </c>
      <c r="N961" s="72">
        <f t="shared" si="134"/>
        <v>1115.0505</v>
      </c>
      <c r="O961" s="72">
        <v>45</v>
      </c>
      <c r="P961" s="72">
        <f t="shared" si="126"/>
        <v>24.7789</v>
      </c>
      <c r="Q961" s="72">
        <f t="shared" si="127"/>
        <v>1115.0505</v>
      </c>
      <c r="R961" s="72">
        <f t="shared" si="128"/>
        <v>0</v>
      </c>
      <c r="S961" s="72">
        <f t="shared" si="129"/>
        <v>24.7789</v>
      </c>
      <c r="T961" s="72">
        <f t="shared" si="130"/>
        <v>0</v>
      </c>
      <c r="U961" s="72">
        <f t="shared" si="131"/>
        <v>0</v>
      </c>
      <c r="V961" s="72">
        <f t="shared" si="132"/>
        <v>24.7789</v>
      </c>
      <c r="W961" s="72">
        <f t="shared" si="133"/>
        <v>0</v>
      </c>
      <c r="X961" s="14" t="s">
        <v>1191</v>
      </c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24"/>
      <c r="AJ961" s="24"/>
      <c r="AK961" s="24"/>
    </row>
    <row r="962" s="2" customFormat="1" ht="14.25" spans="1:37">
      <c r="A962" s="24">
        <v>960</v>
      </c>
      <c r="B962" s="14"/>
      <c r="C962" s="749" t="s">
        <v>2194</v>
      </c>
      <c r="D962" s="749" t="s">
        <v>2195</v>
      </c>
      <c r="E962" s="14"/>
      <c r="F962" s="192"/>
      <c r="G962" s="24"/>
      <c r="H962" s="14"/>
      <c r="I962" s="13">
        <v>1.01</v>
      </c>
      <c r="J962" s="14"/>
      <c r="K962" s="14"/>
      <c r="L962" s="547">
        <v>20</v>
      </c>
      <c r="M962" s="72">
        <v>21.584</v>
      </c>
      <c r="N962" s="72">
        <f t="shared" si="134"/>
        <v>431.68</v>
      </c>
      <c r="O962" s="72">
        <v>20</v>
      </c>
      <c r="P962" s="72">
        <f t="shared" si="126"/>
        <v>21.584</v>
      </c>
      <c r="Q962" s="72">
        <f t="shared" si="127"/>
        <v>431.68</v>
      </c>
      <c r="R962" s="72">
        <f t="shared" si="128"/>
        <v>0</v>
      </c>
      <c r="S962" s="72">
        <f t="shared" si="129"/>
        <v>21.584</v>
      </c>
      <c r="T962" s="72">
        <f t="shared" si="130"/>
        <v>0</v>
      </c>
      <c r="U962" s="72">
        <f t="shared" si="131"/>
        <v>0</v>
      </c>
      <c r="V962" s="72">
        <f t="shared" si="132"/>
        <v>21.584</v>
      </c>
      <c r="W962" s="72">
        <f t="shared" si="133"/>
        <v>0</v>
      </c>
      <c r="X962" s="14" t="s">
        <v>1191</v>
      </c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24"/>
      <c r="AJ962" s="24"/>
      <c r="AK962" s="24"/>
    </row>
    <row r="963" s="2" customFormat="1" ht="14.25" spans="1:37">
      <c r="A963" s="24">
        <v>961</v>
      </c>
      <c r="B963" s="14"/>
      <c r="C963" s="749" t="s">
        <v>2196</v>
      </c>
      <c r="D963" s="749" t="s">
        <v>2197</v>
      </c>
      <c r="E963" s="14"/>
      <c r="F963" s="192"/>
      <c r="G963" s="24"/>
      <c r="H963" s="14"/>
      <c r="I963" s="13">
        <v>1.01</v>
      </c>
      <c r="J963" s="14"/>
      <c r="K963" s="14"/>
      <c r="L963" s="547">
        <v>11</v>
      </c>
      <c r="M963" s="72">
        <v>1.0445</v>
      </c>
      <c r="N963" s="72">
        <f t="shared" si="134"/>
        <v>11.4895</v>
      </c>
      <c r="O963" s="72">
        <v>11</v>
      </c>
      <c r="P963" s="72">
        <f t="shared" ref="P963:P1026" si="135">M963</f>
        <v>1.0445</v>
      </c>
      <c r="Q963" s="72">
        <f t="shared" ref="Q963:Q1026" si="136">P963*O963</f>
        <v>11.4895</v>
      </c>
      <c r="R963" s="72">
        <f t="shared" ref="R963:R1026" si="137">IF((O963-L963)&gt;0,O963-L963,0)</f>
        <v>0</v>
      </c>
      <c r="S963" s="72">
        <f t="shared" ref="S963:S1026" si="138">M963</f>
        <v>1.0445</v>
      </c>
      <c r="T963" s="72">
        <f t="shared" ref="T963:T1026" si="139">IF((Q963-N963)&gt;0,Q963-N963,0)</f>
        <v>0</v>
      </c>
      <c r="U963" s="72">
        <f t="shared" ref="U963:U1026" si="140">IF((O963-L963)&lt;0,O963-L963,0)</f>
        <v>0</v>
      </c>
      <c r="V963" s="72">
        <f t="shared" ref="V963:V1026" si="141">M963</f>
        <v>1.0445</v>
      </c>
      <c r="W963" s="72">
        <f t="shared" ref="W963:W1026" si="142">IF((Q963-N963)&lt;0,Q963-N963,0)</f>
        <v>0</v>
      </c>
      <c r="X963" s="14" t="s">
        <v>1191</v>
      </c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24"/>
      <c r="AJ963" s="24"/>
      <c r="AK963" s="24"/>
    </row>
    <row r="964" s="2" customFormat="1" ht="14.25" spans="1:37">
      <c r="A964" s="24">
        <v>962</v>
      </c>
      <c r="B964" s="14"/>
      <c r="C964" s="749" t="s">
        <v>2198</v>
      </c>
      <c r="D964" s="749" t="s">
        <v>2199</v>
      </c>
      <c r="E964" s="14"/>
      <c r="F964" s="192"/>
      <c r="G964" s="24"/>
      <c r="H964" s="14"/>
      <c r="I964" s="13">
        <v>1.01</v>
      </c>
      <c r="J964" s="14"/>
      <c r="K964" s="14"/>
      <c r="L964" s="547">
        <v>2</v>
      </c>
      <c r="M964" s="72">
        <v>610.62</v>
      </c>
      <c r="N964" s="72">
        <f t="shared" si="134"/>
        <v>1221.24</v>
      </c>
      <c r="O964" s="72">
        <v>2</v>
      </c>
      <c r="P964" s="72">
        <f t="shared" si="135"/>
        <v>610.62</v>
      </c>
      <c r="Q964" s="72">
        <f t="shared" si="136"/>
        <v>1221.24</v>
      </c>
      <c r="R964" s="72">
        <f t="shared" si="137"/>
        <v>0</v>
      </c>
      <c r="S964" s="72">
        <f t="shared" si="138"/>
        <v>610.62</v>
      </c>
      <c r="T964" s="72">
        <f t="shared" si="139"/>
        <v>0</v>
      </c>
      <c r="U964" s="72">
        <f t="shared" si="140"/>
        <v>0</v>
      </c>
      <c r="V964" s="72">
        <f t="shared" si="141"/>
        <v>610.62</v>
      </c>
      <c r="W964" s="72">
        <f t="shared" si="142"/>
        <v>0</v>
      </c>
      <c r="X964" s="14" t="s">
        <v>1191</v>
      </c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24"/>
      <c r="AJ964" s="24"/>
      <c r="AK964" s="24"/>
    </row>
    <row r="965" s="2" customFormat="1" ht="14.25" spans="1:37">
      <c r="A965" s="24">
        <v>963</v>
      </c>
      <c r="B965" s="14"/>
      <c r="C965" s="749" t="s">
        <v>2200</v>
      </c>
      <c r="D965" s="749" t="s">
        <v>2201</v>
      </c>
      <c r="E965" s="14"/>
      <c r="F965" s="192"/>
      <c r="G965" s="24"/>
      <c r="H965" s="14"/>
      <c r="I965" s="13">
        <v>1.01</v>
      </c>
      <c r="J965" s="14"/>
      <c r="K965" s="14"/>
      <c r="L965" s="547">
        <v>2</v>
      </c>
      <c r="M965" s="72">
        <v>3105.41</v>
      </c>
      <c r="N965" s="72">
        <f t="shared" ref="N965:N1028" si="143">L965*M965</f>
        <v>6210.82</v>
      </c>
      <c r="O965" s="72">
        <v>2</v>
      </c>
      <c r="P965" s="72">
        <f t="shared" si="135"/>
        <v>3105.41</v>
      </c>
      <c r="Q965" s="72">
        <f t="shared" si="136"/>
        <v>6210.82</v>
      </c>
      <c r="R965" s="72">
        <f t="shared" si="137"/>
        <v>0</v>
      </c>
      <c r="S965" s="72">
        <f t="shared" si="138"/>
        <v>3105.41</v>
      </c>
      <c r="T965" s="72">
        <f t="shared" si="139"/>
        <v>0</v>
      </c>
      <c r="U965" s="72">
        <f t="shared" si="140"/>
        <v>0</v>
      </c>
      <c r="V965" s="72">
        <f t="shared" si="141"/>
        <v>3105.41</v>
      </c>
      <c r="W965" s="72">
        <f t="shared" si="142"/>
        <v>0</v>
      </c>
      <c r="X965" s="14" t="s">
        <v>1191</v>
      </c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24"/>
      <c r="AJ965" s="24"/>
      <c r="AK965" s="24"/>
    </row>
    <row r="966" s="2" customFormat="1" ht="14.25" spans="1:37">
      <c r="A966" s="24">
        <v>964</v>
      </c>
      <c r="B966" s="14"/>
      <c r="C966" s="749" t="s">
        <v>2202</v>
      </c>
      <c r="D966" s="749" t="s">
        <v>2203</v>
      </c>
      <c r="E966" s="14"/>
      <c r="F966" s="192"/>
      <c r="G966" s="24"/>
      <c r="H966" s="14"/>
      <c r="I966" s="13">
        <v>1.01</v>
      </c>
      <c r="J966" s="14"/>
      <c r="K966" s="14"/>
      <c r="L966" s="547">
        <v>2</v>
      </c>
      <c r="M966" s="72">
        <v>344.83</v>
      </c>
      <c r="N966" s="72">
        <f t="shared" si="143"/>
        <v>689.66</v>
      </c>
      <c r="O966" s="72">
        <v>2</v>
      </c>
      <c r="P966" s="72">
        <f t="shared" si="135"/>
        <v>344.83</v>
      </c>
      <c r="Q966" s="72">
        <f t="shared" si="136"/>
        <v>689.66</v>
      </c>
      <c r="R966" s="72">
        <f t="shared" si="137"/>
        <v>0</v>
      </c>
      <c r="S966" s="72">
        <f t="shared" si="138"/>
        <v>344.83</v>
      </c>
      <c r="T966" s="72">
        <f t="shared" si="139"/>
        <v>0</v>
      </c>
      <c r="U966" s="72">
        <f t="shared" si="140"/>
        <v>0</v>
      </c>
      <c r="V966" s="72">
        <f t="shared" si="141"/>
        <v>344.83</v>
      </c>
      <c r="W966" s="72">
        <f t="shared" si="142"/>
        <v>0</v>
      </c>
      <c r="X966" s="14" t="s">
        <v>1191</v>
      </c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24"/>
      <c r="AJ966" s="24"/>
      <c r="AK966" s="24"/>
    </row>
    <row r="967" s="2" customFormat="1" ht="14.25" spans="1:37">
      <c r="A967" s="24">
        <v>965</v>
      </c>
      <c r="B967" s="14"/>
      <c r="C967" s="749" t="s">
        <v>2204</v>
      </c>
      <c r="D967" s="749" t="s">
        <v>2205</v>
      </c>
      <c r="E967" s="14"/>
      <c r="F967" s="192"/>
      <c r="G967" s="24"/>
      <c r="H967" s="14"/>
      <c r="I967" s="13">
        <v>1.01</v>
      </c>
      <c r="J967" s="14"/>
      <c r="K967" s="14"/>
      <c r="L967" s="547">
        <v>4</v>
      </c>
      <c r="M967" s="72">
        <v>99.115</v>
      </c>
      <c r="N967" s="72">
        <f t="shared" si="143"/>
        <v>396.46</v>
      </c>
      <c r="O967" s="72">
        <v>4</v>
      </c>
      <c r="P967" s="72">
        <f t="shared" si="135"/>
        <v>99.115</v>
      </c>
      <c r="Q967" s="72">
        <f t="shared" si="136"/>
        <v>396.46</v>
      </c>
      <c r="R967" s="72">
        <f t="shared" si="137"/>
        <v>0</v>
      </c>
      <c r="S967" s="72">
        <f t="shared" si="138"/>
        <v>99.115</v>
      </c>
      <c r="T967" s="72">
        <f t="shared" si="139"/>
        <v>0</v>
      </c>
      <c r="U967" s="72">
        <f t="shared" si="140"/>
        <v>0</v>
      </c>
      <c r="V967" s="72">
        <f t="shared" si="141"/>
        <v>99.115</v>
      </c>
      <c r="W967" s="72">
        <f t="shared" si="142"/>
        <v>0</v>
      </c>
      <c r="X967" s="14" t="s">
        <v>1191</v>
      </c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24"/>
      <c r="AJ967" s="24"/>
      <c r="AK967" s="24"/>
    </row>
    <row r="968" s="2" customFormat="1" ht="14.25" spans="1:37">
      <c r="A968" s="24">
        <v>966</v>
      </c>
      <c r="B968" s="14"/>
      <c r="C968" s="749" t="s">
        <v>2206</v>
      </c>
      <c r="D968" s="749" t="s">
        <v>2207</v>
      </c>
      <c r="E968" s="14"/>
      <c r="F968" s="192"/>
      <c r="G968" s="24"/>
      <c r="H968" s="14"/>
      <c r="I968" s="13">
        <v>1.01</v>
      </c>
      <c r="J968" s="14"/>
      <c r="K968" s="14"/>
      <c r="L968" s="547">
        <v>2</v>
      </c>
      <c r="M968" s="72">
        <v>407.08</v>
      </c>
      <c r="N968" s="72">
        <f t="shared" si="143"/>
        <v>814.16</v>
      </c>
      <c r="O968" s="72">
        <v>2</v>
      </c>
      <c r="P968" s="72">
        <f t="shared" si="135"/>
        <v>407.08</v>
      </c>
      <c r="Q968" s="72">
        <f t="shared" si="136"/>
        <v>814.16</v>
      </c>
      <c r="R968" s="72">
        <f t="shared" si="137"/>
        <v>0</v>
      </c>
      <c r="S968" s="72">
        <f t="shared" si="138"/>
        <v>407.08</v>
      </c>
      <c r="T968" s="72">
        <f t="shared" si="139"/>
        <v>0</v>
      </c>
      <c r="U968" s="72">
        <f t="shared" si="140"/>
        <v>0</v>
      </c>
      <c r="V968" s="72">
        <f t="shared" si="141"/>
        <v>407.08</v>
      </c>
      <c r="W968" s="72">
        <f t="shared" si="142"/>
        <v>0</v>
      </c>
      <c r="X968" s="14" t="s">
        <v>1191</v>
      </c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24"/>
      <c r="AJ968" s="24"/>
      <c r="AK968" s="24"/>
    </row>
    <row r="969" s="2" customFormat="1" ht="14.25" spans="1:37">
      <c r="A969" s="24">
        <v>967</v>
      </c>
      <c r="B969" s="14"/>
      <c r="C969" s="749" t="s">
        <v>2208</v>
      </c>
      <c r="D969" s="749" t="s">
        <v>2209</v>
      </c>
      <c r="E969" s="14"/>
      <c r="F969" s="192"/>
      <c r="G969" s="24"/>
      <c r="H969" s="14"/>
      <c r="I969" s="13">
        <v>1.01</v>
      </c>
      <c r="J969" s="14"/>
      <c r="K969" s="14"/>
      <c r="L969" s="547">
        <v>3</v>
      </c>
      <c r="M969" s="72">
        <v>97.3433</v>
      </c>
      <c r="N969" s="72">
        <f t="shared" si="143"/>
        <v>292.0299</v>
      </c>
      <c r="O969" s="72">
        <v>3</v>
      </c>
      <c r="P969" s="72">
        <f t="shared" si="135"/>
        <v>97.3433</v>
      </c>
      <c r="Q969" s="72">
        <f t="shared" si="136"/>
        <v>292.0299</v>
      </c>
      <c r="R969" s="72">
        <f t="shared" si="137"/>
        <v>0</v>
      </c>
      <c r="S969" s="72">
        <f t="shared" si="138"/>
        <v>97.3433</v>
      </c>
      <c r="T969" s="72">
        <f t="shared" si="139"/>
        <v>0</v>
      </c>
      <c r="U969" s="72">
        <f t="shared" si="140"/>
        <v>0</v>
      </c>
      <c r="V969" s="72">
        <f t="shared" si="141"/>
        <v>97.3433</v>
      </c>
      <c r="W969" s="72">
        <f t="shared" si="142"/>
        <v>0</v>
      </c>
      <c r="X969" s="14" t="s">
        <v>1191</v>
      </c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24"/>
      <c r="AJ969" s="24"/>
      <c r="AK969" s="24"/>
    </row>
    <row r="970" s="2" customFormat="1" ht="14.25" spans="1:37">
      <c r="A970" s="24">
        <v>968</v>
      </c>
      <c r="B970" s="14"/>
      <c r="C970" s="749" t="s">
        <v>2210</v>
      </c>
      <c r="D970" s="749" t="s">
        <v>2211</v>
      </c>
      <c r="E970" s="14"/>
      <c r="F970" s="192"/>
      <c r="G970" s="24"/>
      <c r="H970" s="14"/>
      <c r="I970" s="13">
        <v>1.01</v>
      </c>
      <c r="J970" s="14"/>
      <c r="K970" s="14"/>
      <c r="L970" s="547">
        <v>1</v>
      </c>
      <c r="M970" s="72">
        <v>1238.94</v>
      </c>
      <c r="N970" s="72">
        <f t="shared" si="143"/>
        <v>1238.94</v>
      </c>
      <c r="O970" s="72">
        <v>1</v>
      </c>
      <c r="P970" s="72">
        <f t="shared" si="135"/>
        <v>1238.94</v>
      </c>
      <c r="Q970" s="72">
        <f t="shared" si="136"/>
        <v>1238.94</v>
      </c>
      <c r="R970" s="72">
        <f t="shared" si="137"/>
        <v>0</v>
      </c>
      <c r="S970" s="72">
        <f t="shared" si="138"/>
        <v>1238.94</v>
      </c>
      <c r="T970" s="72">
        <f t="shared" si="139"/>
        <v>0</v>
      </c>
      <c r="U970" s="72">
        <f t="shared" si="140"/>
        <v>0</v>
      </c>
      <c r="V970" s="72">
        <f t="shared" si="141"/>
        <v>1238.94</v>
      </c>
      <c r="W970" s="72">
        <f t="shared" si="142"/>
        <v>0</v>
      </c>
      <c r="X970" s="14" t="s">
        <v>1191</v>
      </c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24"/>
      <c r="AJ970" s="24"/>
      <c r="AK970" s="24"/>
    </row>
    <row r="971" s="2" customFormat="1" ht="14.25" spans="1:37">
      <c r="A971" s="24">
        <v>969</v>
      </c>
      <c r="B971" s="14"/>
      <c r="C971" s="749" t="s">
        <v>2212</v>
      </c>
      <c r="D971" s="749" t="s">
        <v>2213</v>
      </c>
      <c r="E971" s="14"/>
      <c r="F971" s="192"/>
      <c r="G971" s="24"/>
      <c r="H971" s="14"/>
      <c r="I971" s="13">
        <v>1.01</v>
      </c>
      <c r="J971" s="14"/>
      <c r="K971" s="14"/>
      <c r="L971" s="547">
        <v>1</v>
      </c>
      <c r="M971" s="72">
        <v>424.78</v>
      </c>
      <c r="N971" s="72">
        <f t="shared" si="143"/>
        <v>424.78</v>
      </c>
      <c r="O971" s="72">
        <v>1</v>
      </c>
      <c r="P971" s="72">
        <f t="shared" si="135"/>
        <v>424.78</v>
      </c>
      <c r="Q971" s="72">
        <f t="shared" si="136"/>
        <v>424.78</v>
      </c>
      <c r="R971" s="72">
        <f t="shared" si="137"/>
        <v>0</v>
      </c>
      <c r="S971" s="72">
        <f t="shared" si="138"/>
        <v>424.78</v>
      </c>
      <c r="T971" s="72">
        <f t="shared" si="139"/>
        <v>0</v>
      </c>
      <c r="U971" s="72">
        <f t="shared" si="140"/>
        <v>0</v>
      </c>
      <c r="V971" s="72">
        <f t="shared" si="141"/>
        <v>424.78</v>
      </c>
      <c r="W971" s="72">
        <f t="shared" si="142"/>
        <v>0</v>
      </c>
      <c r="X971" s="14" t="s">
        <v>1191</v>
      </c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24"/>
      <c r="AJ971" s="24"/>
      <c r="AK971" s="24"/>
    </row>
    <row r="972" s="2" customFormat="1" ht="14.25" spans="1:37">
      <c r="A972" s="24">
        <v>970</v>
      </c>
      <c r="B972" s="14"/>
      <c r="C972" s="749" t="s">
        <v>2214</v>
      </c>
      <c r="D972" s="749" t="s">
        <v>2215</v>
      </c>
      <c r="E972" s="14"/>
      <c r="F972" s="192"/>
      <c r="G972" s="24"/>
      <c r="H972" s="14"/>
      <c r="I972" s="13">
        <v>1.01</v>
      </c>
      <c r="J972" s="14"/>
      <c r="K972" s="14"/>
      <c r="L972" s="547">
        <v>1</v>
      </c>
      <c r="M972" s="72">
        <v>371.68</v>
      </c>
      <c r="N972" s="72">
        <f t="shared" si="143"/>
        <v>371.68</v>
      </c>
      <c r="O972" s="72">
        <v>1</v>
      </c>
      <c r="P972" s="72">
        <f t="shared" si="135"/>
        <v>371.68</v>
      </c>
      <c r="Q972" s="72">
        <f t="shared" si="136"/>
        <v>371.68</v>
      </c>
      <c r="R972" s="72">
        <f t="shared" si="137"/>
        <v>0</v>
      </c>
      <c r="S972" s="72">
        <f t="shared" si="138"/>
        <v>371.68</v>
      </c>
      <c r="T972" s="72">
        <f t="shared" si="139"/>
        <v>0</v>
      </c>
      <c r="U972" s="72">
        <f t="shared" si="140"/>
        <v>0</v>
      </c>
      <c r="V972" s="72">
        <f t="shared" si="141"/>
        <v>371.68</v>
      </c>
      <c r="W972" s="72">
        <f t="shared" si="142"/>
        <v>0</v>
      </c>
      <c r="X972" s="14" t="s">
        <v>1191</v>
      </c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24"/>
      <c r="AJ972" s="24"/>
      <c r="AK972" s="24"/>
    </row>
    <row r="973" s="2" customFormat="1" ht="14.25" spans="1:37">
      <c r="A973" s="24">
        <v>971</v>
      </c>
      <c r="B973" s="14"/>
      <c r="C973" s="749" t="s">
        <v>2216</v>
      </c>
      <c r="D973" s="749" t="s">
        <v>2217</v>
      </c>
      <c r="E973" s="14"/>
      <c r="F973" s="192"/>
      <c r="G973" s="24"/>
      <c r="H973" s="14"/>
      <c r="I973" s="13">
        <v>1.01</v>
      </c>
      <c r="J973" s="14"/>
      <c r="K973" s="14"/>
      <c r="L973" s="547">
        <v>1</v>
      </c>
      <c r="M973" s="72">
        <v>6113.27</v>
      </c>
      <c r="N973" s="72">
        <f t="shared" si="143"/>
        <v>6113.27</v>
      </c>
      <c r="O973" s="72">
        <v>1</v>
      </c>
      <c r="P973" s="72">
        <f t="shared" si="135"/>
        <v>6113.27</v>
      </c>
      <c r="Q973" s="72">
        <f t="shared" si="136"/>
        <v>6113.27</v>
      </c>
      <c r="R973" s="72">
        <f t="shared" si="137"/>
        <v>0</v>
      </c>
      <c r="S973" s="72">
        <f t="shared" si="138"/>
        <v>6113.27</v>
      </c>
      <c r="T973" s="72">
        <f t="shared" si="139"/>
        <v>0</v>
      </c>
      <c r="U973" s="72">
        <f t="shared" si="140"/>
        <v>0</v>
      </c>
      <c r="V973" s="72">
        <f t="shared" si="141"/>
        <v>6113.27</v>
      </c>
      <c r="W973" s="72">
        <f t="shared" si="142"/>
        <v>0</v>
      </c>
      <c r="X973" s="14" t="s">
        <v>1191</v>
      </c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24"/>
      <c r="AJ973" s="24"/>
      <c r="AK973" s="24"/>
    </row>
    <row r="974" s="2" customFormat="1" ht="14.25" spans="1:37">
      <c r="A974" s="24">
        <v>972</v>
      </c>
      <c r="B974" s="14"/>
      <c r="C974" s="749" t="s">
        <v>2218</v>
      </c>
      <c r="D974" s="749" t="s">
        <v>2219</v>
      </c>
      <c r="E974" s="14"/>
      <c r="F974" s="192"/>
      <c r="G974" s="24"/>
      <c r="H974" s="14"/>
      <c r="I974" s="13">
        <v>1.01</v>
      </c>
      <c r="J974" s="14"/>
      <c r="K974" s="14"/>
      <c r="L974" s="547">
        <v>1</v>
      </c>
      <c r="M974" s="72">
        <v>1564.6</v>
      </c>
      <c r="N974" s="72">
        <f t="shared" si="143"/>
        <v>1564.6</v>
      </c>
      <c r="O974" s="72">
        <v>1</v>
      </c>
      <c r="P974" s="72">
        <f t="shared" si="135"/>
        <v>1564.6</v>
      </c>
      <c r="Q974" s="72">
        <f t="shared" si="136"/>
        <v>1564.6</v>
      </c>
      <c r="R974" s="72">
        <f t="shared" si="137"/>
        <v>0</v>
      </c>
      <c r="S974" s="72">
        <f t="shared" si="138"/>
        <v>1564.6</v>
      </c>
      <c r="T974" s="72">
        <f t="shared" si="139"/>
        <v>0</v>
      </c>
      <c r="U974" s="72">
        <f t="shared" si="140"/>
        <v>0</v>
      </c>
      <c r="V974" s="72">
        <f t="shared" si="141"/>
        <v>1564.6</v>
      </c>
      <c r="W974" s="72">
        <f t="shared" si="142"/>
        <v>0</v>
      </c>
      <c r="X974" s="14" t="s">
        <v>1191</v>
      </c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24"/>
      <c r="AJ974" s="24"/>
      <c r="AK974" s="24"/>
    </row>
    <row r="975" s="2" customFormat="1" ht="14.25" spans="1:37">
      <c r="A975" s="24">
        <v>973</v>
      </c>
      <c r="B975" s="14"/>
      <c r="C975" s="749" t="s">
        <v>2220</v>
      </c>
      <c r="D975" s="749" t="s">
        <v>2221</v>
      </c>
      <c r="E975" s="14"/>
      <c r="F975" s="192"/>
      <c r="G975" s="24"/>
      <c r="H975" s="14"/>
      <c r="I975" s="13">
        <v>1.01</v>
      </c>
      <c r="J975" s="14"/>
      <c r="K975" s="14"/>
      <c r="L975" s="547">
        <v>1</v>
      </c>
      <c r="M975" s="72">
        <v>1442.48</v>
      </c>
      <c r="N975" s="72">
        <f t="shared" si="143"/>
        <v>1442.48</v>
      </c>
      <c r="O975" s="72">
        <v>1</v>
      </c>
      <c r="P975" s="72">
        <f t="shared" si="135"/>
        <v>1442.48</v>
      </c>
      <c r="Q975" s="72">
        <f t="shared" si="136"/>
        <v>1442.48</v>
      </c>
      <c r="R975" s="72">
        <f t="shared" si="137"/>
        <v>0</v>
      </c>
      <c r="S975" s="72">
        <f t="shared" si="138"/>
        <v>1442.48</v>
      </c>
      <c r="T975" s="72">
        <f t="shared" si="139"/>
        <v>0</v>
      </c>
      <c r="U975" s="72">
        <f t="shared" si="140"/>
        <v>0</v>
      </c>
      <c r="V975" s="72">
        <f t="shared" si="141"/>
        <v>1442.48</v>
      </c>
      <c r="W975" s="72">
        <f t="shared" si="142"/>
        <v>0</v>
      </c>
      <c r="X975" s="14" t="s">
        <v>1191</v>
      </c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24"/>
      <c r="AJ975" s="24"/>
      <c r="AK975" s="24"/>
    </row>
    <row r="976" s="2" customFormat="1" ht="14.25" spans="1:37">
      <c r="A976" s="24">
        <v>974</v>
      </c>
      <c r="B976" s="14"/>
      <c r="C976" s="749" t="s">
        <v>2222</v>
      </c>
      <c r="D976" s="749" t="s">
        <v>2223</v>
      </c>
      <c r="E976" s="14"/>
      <c r="F976" s="192"/>
      <c r="G976" s="24"/>
      <c r="H976" s="14"/>
      <c r="I976" s="13">
        <v>1.01</v>
      </c>
      <c r="J976" s="14"/>
      <c r="K976" s="14"/>
      <c r="L976" s="547">
        <v>18</v>
      </c>
      <c r="M976" s="72">
        <v>169.0267</v>
      </c>
      <c r="N976" s="72">
        <f t="shared" si="143"/>
        <v>3042.4806</v>
      </c>
      <c r="O976" s="72">
        <v>18</v>
      </c>
      <c r="P976" s="72">
        <f t="shared" si="135"/>
        <v>169.0267</v>
      </c>
      <c r="Q976" s="72">
        <f t="shared" si="136"/>
        <v>3042.4806</v>
      </c>
      <c r="R976" s="72">
        <f t="shared" si="137"/>
        <v>0</v>
      </c>
      <c r="S976" s="72">
        <f t="shared" si="138"/>
        <v>169.0267</v>
      </c>
      <c r="T976" s="72">
        <f t="shared" si="139"/>
        <v>0</v>
      </c>
      <c r="U976" s="72">
        <f t="shared" si="140"/>
        <v>0</v>
      </c>
      <c r="V976" s="72">
        <f t="shared" si="141"/>
        <v>169.0267</v>
      </c>
      <c r="W976" s="72">
        <f t="shared" si="142"/>
        <v>0</v>
      </c>
      <c r="X976" s="14" t="s">
        <v>1191</v>
      </c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24"/>
      <c r="AJ976" s="24"/>
      <c r="AK976" s="24"/>
    </row>
    <row r="977" s="2" customFormat="1" ht="14.25" spans="1:37">
      <c r="A977" s="24">
        <v>975</v>
      </c>
      <c r="B977" s="14"/>
      <c r="C977" s="749" t="s">
        <v>2224</v>
      </c>
      <c r="D977" s="749" t="s">
        <v>2225</v>
      </c>
      <c r="E977" s="14"/>
      <c r="F977" s="192"/>
      <c r="G977" s="24"/>
      <c r="H977" s="14"/>
      <c r="I977" s="13">
        <v>1.01</v>
      </c>
      <c r="J977" s="14"/>
      <c r="K977" s="14"/>
      <c r="L977" s="547">
        <v>20</v>
      </c>
      <c r="M977" s="72">
        <v>161.062</v>
      </c>
      <c r="N977" s="72">
        <f t="shared" si="143"/>
        <v>3221.24</v>
      </c>
      <c r="O977" s="72">
        <v>20</v>
      </c>
      <c r="P977" s="72">
        <f t="shared" si="135"/>
        <v>161.062</v>
      </c>
      <c r="Q977" s="72">
        <f t="shared" si="136"/>
        <v>3221.24</v>
      </c>
      <c r="R977" s="72">
        <f t="shared" si="137"/>
        <v>0</v>
      </c>
      <c r="S977" s="72">
        <f t="shared" si="138"/>
        <v>161.062</v>
      </c>
      <c r="T977" s="72">
        <f t="shared" si="139"/>
        <v>0</v>
      </c>
      <c r="U977" s="72">
        <f t="shared" si="140"/>
        <v>0</v>
      </c>
      <c r="V977" s="72">
        <f t="shared" si="141"/>
        <v>161.062</v>
      </c>
      <c r="W977" s="72">
        <f t="shared" si="142"/>
        <v>0</v>
      </c>
      <c r="X977" s="14" t="s">
        <v>1191</v>
      </c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24"/>
      <c r="AJ977" s="24"/>
      <c r="AK977" s="24"/>
    </row>
    <row r="978" s="2" customFormat="1" ht="14.25" spans="1:37">
      <c r="A978" s="24">
        <v>976</v>
      </c>
      <c r="B978" s="14"/>
      <c r="C978" s="749" t="s">
        <v>2226</v>
      </c>
      <c r="D978" s="749" t="s">
        <v>2227</v>
      </c>
      <c r="E978" s="14"/>
      <c r="F978" s="192"/>
      <c r="G978" s="24"/>
      <c r="H978" s="14"/>
      <c r="I978" s="13">
        <v>1.01</v>
      </c>
      <c r="J978" s="14"/>
      <c r="K978" s="14"/>
      <c r="L978" s="547">
        <v>1</v>
      </c>
      <c r="M978" s="72">
        <v>999.12</v>
      </c>
      <c r="N978" s="72">
        <f t="shared" si="143"/>
        <v>999.12</v>
      </c>
      <c r="O978" s="72">
        <v>1</v>
      </c>
      <c r="P978" s="72">
        <f t="shared" si="135"/>
        <v>999.12</v>
      </c>
      <c r="Q978" s="72">
        <f t="shared" si="136"/>
        <v>999.12</v>
      </c>
      <c r="R978" s="72">
        <f t="shared" si="137"/>
        <v>0</v>
      </c>
      <c r="S978" s="72">
        <f t="shared" si="138"/>
        <v>999.12</v>
      </c>
      <c r="T978" s="72">
        <f t="shared" si="139"/>
        <v>0</v>
      </c>
      <c r="U978" s="72">
        <f t="shared" si="140"/>
        <v>0</v>
      </c>
      <c r="V978" s="72">
        <f t="shared" si="141"/>
        <v>999.12</v>
      </c>
      <c r="W978" s="72">
        <f t="shared" si="142"/>
        <v>0</v>
      </c>
      <c r="X978" s="14" t="s">
        <v>1191</v>
      </c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24"/>
      <c r="AJ978" s="24"/>
      <c r="AK978" s="24"/>
    </row>
    <row r="979" s="2" customFormat="1" ht="14.25" spans="1:37">
      <c r="A979" s="24">
        <v>977</v>
      </c>
      <c r="B979" s="14"/>
      <c r="C979" s="749" t="s">
        <v>2228</v>
      </c>
      <c r="D979" s="749" t="s">
        <v>2229</v>
      </c>
      <c r="E979" s="14"/>
      <c r="F979" s="192"/>
      <c r="G979" s="24"/>
      <c r="H979" s="14"/>
      <c r="I979" s="13">
        <v>1.01</v>
      </c>
      <c r="J979" s="14"/>
      <c r="K979" s="14"/>
      <c r="L979" s="547">
        <v>1</v>
      </c>
      <c r="M979" s="72">
        <v>4669.91</v>
      </c>
      <c r="N979" s="72">
        <f t="shared" si="143"/>
        <v>4669.91</v>
      </c>
      <c r="O979" s="72">
        <v>1</v>
      </c>
      <c r="P979" s="72">
        <f t="shared" si="135"/>
        <v>4669.91</v>
      </c>
      <c r="Q979" s="72">
        <f t="shared" si="136"/>
        <v>4669.91</v>
      </c>
      <c r="R979" s="72">
        <f t="shared" si="137"/>
        <v>0</v>
      </c>
      <c r="S979" s="72">
        <f t="shared" si="138"/>
        <v>4669.91</v>
      </c>
      <c r="T979" s="72">
        <f t="shared" si="139"/>
        <v>0</v>
      </c>
      <c r="U979" s="72">
        <f t="shared" si="140"/>
        <v>0</v>
      </c>
      <c r="V979" s="72">
        <f t="shared" si="141"/>
        <v>4669.91</v>
      </c>
      <c r="W979" s="72">
        <f t="shared" si="142"/>
        <v>0</v>
      </c>
      <c r="X979" s="14" t="s">
        <v>1191</v>
      </c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24"/>
      <c r="AJ979" s="24"/>
      <c r="AK979" s="24"/>
    </row>
    <row r="980" s="2" customFormat="1" ht="14.25" spans="1:37">
      <c r="A980" s="24">
        <v>978</v>
      </c>
      <c r="B980" s="14"/>
      <c r="C980" s="749" t="s">
        <v>2230</v>
      </c>
      <c r="D980" s="749" t="s">
        <v>2231</v>
      </c>
      <c r="E980" s="14"/>
      <c r="F980" s="192"/>
      <c r="G980" s="24"/>
      <c r="H980" s="14"/>
      <c r="I980" s="13">
        <v>1.01</v>
      </c>
      <c r="J980" s="14"/>
      <c r="K980" s="14"/>
      <c r="L980" s="547">
        <v>1</v>
      </c>
      <c r="M980" s="72">
        <v>5150.44</v>
      </c>
      <c r="N980" s="72">
        <f t="shared" si="143"/>
        <v>5150.44</v>
      </c>
      <c r="O980" s="72">
        <v>1</v>
      </c>
      <c r="P980" s="72">
        <f t="shared" si="135"/>
        <v>5150.44</v>
      </c>
      <c r="Q980" s="72">
        <f t="shared" si="136"/>
        <v>5150.44</v>
      </c>
      <c r="R980" s="72">
        <f t="shared" si="137"/>
        <v>0</v>
      </c>
      <c r="S980" s="72">
        <f t="shared" si="138"/>
        <v>5150.44</v>
      </c>
      <c r="T980" s="72">
        <f t="shared" si="139"/>
        <v>0</v>
      </c>
      <c r="U980" s="72">
        <f t="shared" si="140"/>
        <v>0</v>
      </c>
      <c r="V980" s="72">
        <f t="shared" si="141"/>
        <v>5150.44</v>
      </c>
      <c r="W980" s="72">
        <f t="shared" si="142"/>
        <v>0</v>
      </c>
      <c r="X980" s="14" t="s">
        <v>1191</v>
      </c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24"/>
      <c r="AJ980" s="24"/>
      <c r="AK980" s="24"/>
    </row>
    <row r="981" s="2" customFormat="1" ht="14.25" spans="1:37">
      <c r="A981" s="24">
        <v>979</v>
      </c>
      <c r="B981" s="14"/>
      <c r="C981" s="749" t="s">
        <v>2232</v>
      </c>
      <c r="D981" s="749" t="s">
        <v>2233</v>
      </c>
      <c r="E981" s="14"/>
      <c r="F981" s="192"/>
      <c r="G981" s="24"/>
      <c r="H981" s="14"/>
      <c r="I981" s="13">
        <v>1.01</v>
      </c>
      <c r="J981" s="14"/>
      <c r="K981" s="14"/>
      <c r="L981" s="547">
        <v>6</v>
      </c>
      <c r="M981" s="72">
        <v>204.425</v>
      </c>
      <c r="N981" s="72">
        <f t="shared" si="143"/>
        <v>1226.55</v>
      </c>
      <c r="O981" s="72">
        <v>6</v>
      </c>
      <c r="P981" s="72">
        <f t="shared" si="135"/>
        <v>204.425</v>
      </c>
      <c r="Q981" s="72">
        <f t="shared" si="136"/>
        <v>1226.55</v>
      </c>
      <c r="R981" s="72">
        <f t="shared" si="137"/>
        <v>0</v>
      </c>
      <c r="S981" s="72">
        <f t="shared" si="138"/>
        <v>204.425</v>
      </c>
      <c r="T981" s="72">
        <f t="shared" si="139"/>
        <v>0</v>
      </c>
      <c r="U981" s="72">
        <f t="shared" si="140"/>
        <v>0</v>
      </c>
      <c r="V981" s="72">
        <f t="shared" si="141"/>
        <v>204.425</v>
      </c>
      <c r="W981" s="72">
        <f t="shared" si="142"/>
        <v>0</v>
      </c>
      <c r="X981" s="14" t="s">
        <v>1191</v>
      </c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24"/>
      <c r="AJ981" s="24"/>
      <c r="AK981" s="24"/>
    </row>
    <row r="982" s="2" customFormat="1" ht="14.25" spans="1:37">
      <c r="A982" s="24">
        <v>980</v>
      </c>
      <c r="B982" s="14"/>
      <c r="C982" s="749" t="s">
        <v>2234</v>
      </c>
      <c r="D982" s="749" t="s">
        <v>2235</v>
      </c>
      <c r="E982" s="14"/>
      <c r="F982" s="192"/>
      <c r="G982" s="24"/>
      <c r="H982" s="14"/>
      <c r="I982" s="13">
        <v>1.01</v>
      </c>
      <c r="J982" s="14"/>
      <c r="K982" s="14"/>
      <c r="L982" s="547">
        <v>11</v>
      </c>
      <c r="M982" s="72">
        <v>33.6282</v>
      </c>
      <c r="N982" s="72">
        <f t="shared" si="143"/>
        <v>369.9102</v>
      </c>
      <c r="O982" s="72">
        <v>11</v>
      </c>
      <c r="P982" s="72">
        <f t="shared" si="135"/>
        <v>33.6282</v>
      </c>
      <c r="Q982" s="72">
        <f t="shared" si="136"/>
        <v>369.9102</v>
      </c>
      <c r="R982" s="72">
        <f t="shared" si="137"/>
        <v>0</v>
      </c>
      <c r="S982" s="72">
        <f t="shared" si="138"/>
        <v>33.6282</v>
      </c>
      <c r="T982" s="72">
        <f t="shared" si="139"/>
        <v>0</v>
      </c>
      <c r="U982" s="72">
        <f t="shared" si="140"/>
        <v>0</v>
      </c>
      <c r="V982" s="72">
        <f t="shared" si="141"/>
        <v>33.6282</v>
      </c>
      <c r="W982" s="72">
        <f t="shared" si="142"/>
        <v>0</v>
      </c>
      <c r="X982" s="14" t="s">
        <v>1191</v>
      </c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24"/>
      <c r="AJ982" s="24"/>
      <c r="AK982" s="24"/>
    </row>
    <row r="983" s="2" customFormat="1" ht="14.25" spans="1:37">
      <c r="A983" s="24">
        <v>981</v>
      </c>
      <c r="B983" s="14"/>
      <c r="C983" s="749" t="s">
        <v>2236</v>
      </c>
      <c r="D983" s="749" t="s">
        <v>2237</v>
      </c>
      <c r="E983" s="14"/>
      <c r="F983" s="192"/>
      <c r="G983" s="24"/>
      <c r="H983" s="14"/>
      <c r="I983" s="13">
        <v>1.01</v>
      </c>
      <c r="J983" s="14"/>
      <c r="K983" s="14"/>
      <c r="L983" s="547">
        <v>1</v>
      </c>
      <c r="M983" s="72">
        <v>2119.47</v>
      </c>
      <c r="N983" s="72">
        <f t="shared" si="143"/>
        <v>2119.47</v>
      </c>
      <c r="O983" s="72">
        <v>1</v>
      </c>
      <c r="P983" s="72">
        <f t="shared" si="135"/>
        <v>2119.47</v>
      </c>
      <c r="Q983" s="72">
        <f t="shared" si="136"/>
        <v>2119.47</v>
      </c>
      <c r="R983" s="72">
        <f t="shared" si="137"/>
        <v>0</v>
      </c>
      <c r="S983" s="72">
        <f t="shared" si="138"/>
        <v>2119.47</v>
      </c>
      <c r="T983" s="72">
        <f t="shared" si="139"/>
        <v>0</v>
      </c>
      <c r="U983" s="72">
        <f t="shared" si="140"/>
        <v>0</v>
      </c>
      <c r="V983" s="72">
        <f t="shared" si="141"/>
        <v>2119.47</v>
      </c>
      <c r="W983" s="72">
        <f t="shared" si="142"/>
        <v>0</v>
      </c>
      <c r="X983" s="14" t="s">
        <v>1191</v>
      </c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24"/>
      <c r="AJ983" s="24"/>
      <c r="AK983" s="24"/>
    </row>
    <row r="984" s="2" customFormat="1" ht="14.25" spans="1:37">
      <c r="A984" s="24">
        <v>982</v>
      </c>
      <c r="B984" s="14"/>
      <c r="C984" s="749" t="s">
        <v>2238</v>
      </c>
      <c r="D984" s="749" t="s">
        <v>2239</v>
      </c>
      <c r="E984" s="14"/>
      <c r="F984" s="192"/>
      <c r="G984" s="24"/>
      <c r="H984" s="14"/>
      <c r="I984" s="13">
        <v>1.01</v>
      </c>
      <c r="J984" s="14"/>
      <c r="K984" s="14"/>
      <c r="L984" s="547">
        <v>1</v>
      </c>
      <c r="M984" s="72">
        <v>6725.66</v>
      </c>
      <c r="N984" s="72">
        <f t="shared" si="143"/>
        <v>6725.66</v>
      </c>
      <c r="O984" s="72">
        <v>1</v>
      </c>
      <c r="P984" s="72">
        <f t="shared" si="135"/>
        <v>6725.66</v>
      </c>
      <c r="Q984" s="72">
        <f t="shared" si="136"/>
        <v>6725.66</v>
      </c>
      <c r="R984" s="72">
        <f t="shared" si="137"/>
        <v>0</v>
      </c>
      <c r="S984" s="72">
        <f t="shared" si="138"/>
        <v>6725.66</v>
      </c>
      <c r="T984" s="72">
        <f t="shared" si="139"/>
        <v>0</v>
      </c>
      <c r="U984" s="72">
        <f t="shared" si="140"/>
        <v>0</v>
      </c>
      <c r="V984" s="72">
        <f t="shared" si="141"/>
        <v>6725.66</v>
      </c>
      <c r="W984" s="72">
        <f t="shared" si="142"/>
        <v>0</v>
      </c>
      <c r="X984" s="14" t="s">
        <v>1191</v>
      </c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24"/>
      <c r="AJ984" s="24"/>
      <c r="AK984" s="24"/>
    </row>
    <row r="985" s="2" customFormat="1" ht="14.25" spans="1:37">
      <c r="A985" s="24">
        <v>983</v>
      </c>
      <c r="B985" s="14"/>
      <c r="C985" s="749" t="s">
        <v>2240</v>
      </c>
      <c r="D985" s="749" t="s">
        <v>2241</v>
      </c>
      <c r="E985" s="14"/>
      <c r="F985" s="192"/>
      <c r="G985" s="24"/>
      <c r="H985" s="14"/>
      <c r="I985" s="13">
        <v>1.01</v>
      </c>
      <c r="J985" s="14"/>
      <c r="K985" s="14"/>
      <c r="L985" s="547">
        <v>2</v>
      </c>
      <c r="M985" s="72">
        <v>2333.63</v>
      </c>
      <c r="N985" s="72">
        <f t="shared" si="143"/>
        <v>4667.26</v>
      </c>
      <c r="O985" s="72">
        <v>2</v>
      </c>
      <c r="P985" s="72">
        <f t="shared" si="135"/>
        <v>2333.63</v>
      </c>
      <c r="Q985" s="72">
        <f t="shared" si="136"/>
        <v>4667.26</v>
      </c>
      <c r="R985" s="72">
        <f t="shared" si="137"/>
        <v>0</v>
      </c>
      <c r="S985" s="72">
        <f t="shared" si="138"/>
        <v>2333.63</v>
      </c>
      <c r="T985" s="72">
        <f t="shared" si="139"/>
        <v>0</v>
      </c>
      <c r="U985" s="72">
        <f t="shared" si="140"/>
        <v>0</v>
      </c>
      <c r="V985" s="72">
        <f t="shared" si="141"/>
        <v>2333.63</v>
      </c>
      <c r="W985" s="72">
        <f t="shared" si="142"/>
        <v>0</v>
      </c>
      <c r="X985" s="14" t="s">
        <v>1191</v>
      </c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24"/>
      <c r="AJ985" s="24"/>
      <c r="AK985" s="24"/>
    </row>
    <row r="986" s="2" customFormat="1" ht="14.25" spans="1:37">
      <c r="A986" s="24">
        <v>984</v>
      </c>
      <c r="B986" s="14"/>
      <c r="C986" s="749" t="s">
        <v>2242</v>
      </c>
      <c r="D986" s="749" t="s">
        <v>2243</v>
      </c>
      <c r="E986" s="14"/>
      <c r="F986" s="192"/>
      <c r="G986" s="24"/>
      <c r="H986" s="14"/>
      <c r="I986" s="13">
        <v>1.01</v>
      </c>
      <c r="J986" s="14"/>
      <c r="K986" s="14"/>
      <c r="L986" s="547">
        <v>100</v>
      </c>
      <c r="M986" s="72">
        <v>66.3717</v>
      </c>
      <c r="N986" s="72">
        <f t="shared" si="143"/>
        <v>6637.17</v>
      </c>
      <c r="O986" s="72">
        <v>100</v>
      </c>
      <c r="P986" s="72">
        <f t="shared" si="135"/>
        <v>66.3717</v>
      </c>
      <c r="Q986" s="72">
        <f t="shared" si="136"/>
        <v>6637.17</v>
      </c>
      <c r="R986" s="72">
        <f t="shared" si="137"/>
        <v>0</v>
      </c>
      <c r="S986" s="72">
        <f t="shared" si="138"/>
        <v>66.3717</v>
      </c>
      <c r="T986" s="72">
        <f t="shared" si="139"/>
        <v>0</v>
      </c>
      <c r="U986" s="72">
        <f t="shared" si="140"/>
        <v>0</v>
      </c>
      <c r="V986" s="72">
        <f t="shared" si="141"/>
        <v>66.3717</v>
      </c>
      <c r="W986" s="72">
        <f t="shared" si="142"/>
        <v>0</v>
      </c>
      <c r="X986" s="14" t="s">
        <v>1191</v>
      </c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24"/>
      <c r="AJ986" s="24"/>
      <c r="AK986" s="24"/>
    </row>
    <row r="987" s="2" customFormat="1" ht="14.25" spans="1:37">
      <c r="A987" s="24">
        <v>985</v>
      </c>
      <c r="B987" s="14"/>
      <c r="C987" s="749" t="s">
        <v>2244</v>
      </c>
      <c r="D987" s="749" t="s">
        <v>2245</v>
      </c>
      <c r="E987" s="14"/>
      <c r="F987" s="192"/>
      <c r="G987" s="24"/>
      <c r="H987" s="14"/>
      <c r="I987" s="13">
        <v>1.01</v>
      </c>
      <c r="J987" s="14"/>
      <c r="K987" s="14"/>
      <c r="L987" s="547">
        <v>100</v>
      </c>
      <c r="M987" s="72">
        <v>50.4425</v>
      </c>
      <c r="N987" s="72">
        <f t="shared" si="143"/>
        <v>5044.25</v>
      </c>
      <c r="O987" s="72">
        <v>100</v>
      </c>
      <c r="P987" s="72">
        <f t="shared" si="135"/>
        <v>50.4425</v>
      </c>
      <c r="Q987" s="72">
        <f t="shared" si="136"/>
        <v>5044.25</v>
      </c>
      <c r="R987" s="72">
        <f t="shared" si="137"/>
        <v>0</v>
      </c>
      <c r="S987" s="72">
        <f t="shared" si="138"/>
        <v>50.4425</v>
      </c>
      <c r="T987" s="72">
        <f t="shared" si="139"/>
        <v>0</v>
      </c>
      <c r="U987" s="72">
        <f t="shared" si="140"/>
        <v>0</v>
      </c>
      <c r="V987" s="72">
        <f t="shared" si="141"/>
        <v>50.4425</v>
      </c>
      <c r="W987" s="72">
        <f t="shared" si="142"/>
        <v>0</v>
      </c>
      <c r="X987" s="14" t="s">
        <v>1191</v>
      </c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24"/>
      <c r="AJ987" s="24"/>
      <c r="AK987" s="24"/>
    </row>
    <row r="988" s="2" customFormat="1" ht="14.25" spans="1:37">
      <c r="A988" s="24">
        <v>986</v>
      </c>
      <c r="B988" s="14"/>
      <c r="C988" s="749" t="s">
        <v>2246</v>
      </c>
      <c r="D988" s="749" t="s">
        <v>2247</v>
      </c>
      <c r="E988" s="14"/>
      <c r="F988" s="192"/>
      <c r="G988" s="24"/>
      <c r="H988" s="14"/>
      <c r="I988" s="13">
        <v>1.01</v>
      </c>
      <c r="J988" s="14"/>
      <c r="K988" s="14"/>
      <c r="L988" s="547">
        <v>4</v>
      </c>
      <c r="M988" s="72">
        <v>351.52</v>
      </c>
      <c r="N988" s="72">
        <f t="shared" si="143"/>
        <v>1406.08</v>
      </c>
      <c r="O988" s="72">
        <v>4</v>
      </c>
      <c r="P988" s="72">
        <f t="shared" si="135"/>
        <v>351.52</v>
      </c>
      <c r="Q988" s="72">
        <f t="shared" si="136"/>
        <v>1406.08</v>
      </c>
      <c r="R988" s="72">
        <f t="shared" si="137"/>
        <v>0</v>
      </c>
      <c r="S988" s="72">
        <f t="shared" si="138"/>
        <v>351.52</v>
      </c>
      <c r="T988" s="72">
        <f t="shared" si="139"/>
        <v>0</v>
      </c>
      <c r="U988" s="72">
        <f t="shared" si="140"/>
        <v>0</v>
      </c>
      <c r="V988" s="72">
        <f t="shared" si="141"/>
        <v>351.52</v>
      </c>
      <c r="W988" s="72">
        <f t="shared" si="142"/>
        <v>0</v>
      </c>
      <c r="X988" s="14" t="s">
        <v>1191</v>
      </c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24"/>
      <c r="AJ988" s="24"/>
      <c r="AK988" s="24"/>
    </row>
    <row r="989" s="2" customFormat="1" ht="14.25" spans="1:37">
      <c r="A989" s="24">
        <v>987</v>
      </c>
      <c r="B989" s="14"/>
      <c r="C989" s="749" t="s">
        <v>2248</v>
      </c>
      <c r="D989" s="749" t="s">
        <v>2249</v>
      </c>
      <c r="E989" s="14"/>
      <c r="F989" s="192"/>
      <c r="G989" s="24"/>
      <c r="H989" s="14"/>
      <c r="I989" s="13">
        <v>1.01</v>
      </c>
      <c r="J989" s="14"/>
      <c r="K989" s="14"/>
      <c r="L989" s="547">
        <v>1</v>
      </c>
      <c r="M989" s="72">
        <v>23172.57</v>
      </c>
      <c r="N989" s="72">
        <f t="shared" si="143"/>
        <v>23172.57</v>
      </c>
      <c r="O989" s="72">
        <v>1</v>
      </c>
      <c r="P989" s="72">
        <f t="shared" si="135"/>
        <v>23172.57</v>
      </c>
      <c r="Q989" s="72">
        <f t="shared" si="136"/>
        <v>23172.57</v>
      </c>
      <c r="R989" s="72">
        <f t="shared" si="137"/>
        <v>0</v>
      </c>
      <c r="S989" s="72">
        <f t="shared" si="138"/>
        <v>23172.57</v>
      </c>
      <c r="T989" s="72">
        <f t="shared" si="139"/>
        <v>0</v>
      </c>
      <c r="U989" s="72">
        <f t="shared" si="140"/>
        <v>0</v>
      </c>
      <c r="V989" s="72">
        <f t="shared" si="141"/>
        <v>23172.57</v>
      </c>
      <c r="W989" s="72">
        <f t="shared" si="142"/>
        <v>0</v>
      </c>
      <c r="X989" s="14" t="s">
        <v>1191</v>
      </c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24"/>
      <c r="AJ989" s="24"/>
      <c r="AK989" s="24"/>
    </row>
    <row r="990" s="2" customFormat="1" ht="14.25" spans="1:37">
      <c r="A990" s="24">
        <v>988</v>
      </c>
      <c r="B990" s="14"/>
      <c r="C990" s="749" t="s">
        <v>2250</v>
      </c>
      <c r="D990" s="749" t="s">
        <v>2251</v>
      </c>
      <c r="E990" s="14"/>
      <c r="F990" s="192"/>
      <c r="G990" s="24"/>
      <c r="H990" s="14"/>
      <c r="I990" s="13">
        <v>1.01</v>
      </c>
      <c r="J990" s="14"/>
      <c r="K990" s="14"/>
      <c r="L990" s="547">
        <v>2</v>
      </c>
      <c r="M990" s="72">
        <v>2477.875</v>
      </c>
      <c r="N990" s="72">
        <f t="shared" si="143"/>
        <v>4955.75</v>
      </c>
      <c r="O990" s="72">
        <v>2</v>
      </c>
      <c r="P990" s="72">
        <f t="shared" si="135"/>
        <v>2477.875</v>
      </c>
      <c r="Q990" s="72">
        <f t="shared" si="136"/>
        <v>4955.75</v>
      </c>
      <c r="R990" s="72">
        <f t="shared" si="137"/>
        <v>0</v>
      </c>
      <c r="S990" s="72">
        <f t="shared" si="138"/>
        <v>2477.875</v>
      </c>
      <c r="T990" s="72">
        <f t="shared" si="139"/>
        <v>0</v>
      </c>
      <c r="U990" s="72">
        <f t="shared" si="140"/>
        <v>0</v>
      </c>
      <c r="V990" s="72">
        <f t="shared" si="141"/>
        <v>2477.875</v>
      </c>
      <c r="W990" s="72">
        <f t="shared" si="142"/>
        <v>0</v>
      </c>
      <c r="X990" s="14" t="s">
        <v>1191</v>
      </c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24"/>
      <c r="AJ990" s="24"/>
      <c r="AK990" s="24"/>
    </row>
    <row r="991" s="2" customFormat="1" ht="14.25" spans="1:37">
      <c r="A991" s="24">
        <v>989</v>
      </c>
      <c r="B991" s="14"/>
      <c r="C991" s="749" t="s">
        <v>2252</v>
      </c>
      <c r="D991" s="749" t="s">
        <v>2253</v>
      </c>
      <c r="E991" s="14"/>
      <c r="F991" s="192"/>
      <c r="G991" s="24"/>
      <c r="H991" s="14"/>
      <c r="I991" s="13">
        <v>1.01</v>
      </c>
      <c r="J991" s="14"/>
      <c r="K991" s="14"/>
      <c r="L991" s="547">
        <v>2</v>
      </c>
      <c r="M991" s="72">
        <v>1858.405</v>
      </c>
      <c r="N991" s="72">
        <f t="shared" si="143"/>
        <v>3716.81</v>
      </c>
      <c r="O991" s="72">
        <v>2</v>
      </c>
      <c r="P991" s="72">
        <f t="shared" si="135"/>
        <v>1858.405</v>
      </c>
      <c r="Q991" s="72">
        <f t="shared" si="136"/>
        <v>3716.81</v>
      </c>
      <c r="R991" s="72">
        <f t="shared" si="137"/>
        <v>0</v>
      </c>
      <c r="S991" s="72">
        <f t="shared" si="138"/>
        <v>1858.405</v>
      </c>
      <c r="T991" s="72">
        <f t="shared" si="139"/>
        <v>0</v>
      </c>
      <c r="U991" s="72">
        <f t="shared" si="140"/>
        <v>0</v>
      </c>
      <c r="V991" s="72">
        <f t="shared" si="141"/>
        <v>1858.405</v>
      </c>
      <c r="W991" s="72">
        <f t="shared" si="142"/>
        <v>0</v>
      </c>
      <c r="X991" s="14" t="s">
        <v>1191</v>
      </c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24"/>
      <c r="AJ991" s="24"/>
      <c r="AK991" s="24"/>
    </row>
    <row r="992" s="2" customFormat="1" ht="14.25" spans="1:37">
      <c r="A992" s="24">
        <v>990</v>
      </c>
      <c r="B992" s="14"/>
      <c r="C992" s="749" t="s">
        <v>2254</v>
      </c>
      <c r="D992" s="749" t="s">
        <v>2255</v>
      </c>
      <c r="E992" s="14"/>
      <c r="F992" s="192"/>
      <c r="G992" s="24"/>
      <c r="H992" s="14"/>
      <c r="I992" s="13">
        <v>1.01</v>
      </c>
      <c r="J992" s="14"/>
      <c r="K992" s="14"/>
      <c r="L992" s="547">
        <v>4</v>
      </c>
      <c r="M992" s="72">
        <v>127.3275</v>
      </c>
      <c r="N992" s="72">
        <f t="shared" si="143"/>
        <v>509.31</v>
      </c>
      <c r="O992" s="72">
        <v>4</v>
      </c>
      <c r="P992" s="72">
        <f t="shared" si="135"/>
        <v>127.3275</v>
      </c>
      <c r="Q992" s="72">
        <f t="shared" si="136"/>
        <v>509.31</v>
      </c>
      <c r="R992" s="72">
        <f t="shared" si="137"/>
        <v>0</v>
      </c>
      <c r="S992" s="72">
        <f t="shared" si="138"/>
        <v>127.3275</v>
      </c>
      <c r="T992" s="72">
        <f t="shared" si="139"/>
        <v>0</v>
      </c>
      <c r="U992" s="72">
        <f t="shared" si="140"/>
        <v>0</v>
      </c>
      <c r="V992" s="72">
        <f t="shared" si="141"/>
        <v>127.3275</v>
      </c>
      <c r="W992" s="72">
        <f t="shared" si="142"/>
        <v>0</v>
      </c>
      <c r="X992" s="14" t="s">
        <v>1191</v>
      </c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24"/>
      <c r="AJ992" s="24"/>
      <c r="AK992" s="24"/>
    </row>
    <row r="993" s="2" customFormat="1" ht="14.25" spans="1:37">
      <c r="A993" s="24">
        <v>991</v>
      </c>
      <c r="B993" s="14"/>
      <c r="C993" s="749" t="s">
        <v>2256</v>
      </c>
      <c r="D993" s="749" t="s">
        <v>2257</v>
      </c>
      <c r="E993" s="14"/>
      <c r="F993" s="192"/>
      <c r="G993" s="24"/>
      <c r="H993" s="14"/>
      <c r="I993" s="13">
        <v>1.01</v>
      </c>
      <c r="J993" s="14"/>
      <c r="K993" s="14"/>
      <c r="L993" s="547">
        <v>1</v>
      </c>
      <c r="M993" s="72">
        <v>7876.1</v>
      </c>
      <c r="N993" s="72">
        <f t="shared" si="143"/>
        <v>7876.1</v>
      </c>
      <c r="O993" s="72">
        <v>1</v>
      </c>
      <c r="P993" s="72">
        <f t="shared" si="135"/>
        <v>7876.1</v>
      </c>
      <c r="Q993" s="72">
        <f t="shared" si="136"/>
        <v>7876.1</v>
      </c>
      <c r="R993" s="72">
        <f t="shared" si="137"/>
        <v>0</v>
      </c>
      <c r="S993" s="72">
        <f t="shared" si="138"/>
        <v>7876.1</v>
      </c>
      <c r="T993" s="72">
        <f t="shared" si="139"/>
        <v>0</v>
      </c>
      <c r="U993" s="72">
        <f t="shared" si="140"/>
        <v>0</v>
      </c>
      <c r="V993" s="72">
        <f t="shared" si="141"/>
        <v>7876.1</v>
      </c>
      <c r="W993" s="72">
        <f t="shared" si="142"/>
        <v>0</v>
      </c>
      <c r="X993" s="14" t="s">
        <v>1191</v>
      </c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24"/>
      <c r="AJ993" s="24"/>
      <c r="AK993" s="24"/>
    </row>
    <row r="994" s="2" customFormat="1" ht="14.25" spans="1:37">
      <c r="A994" s="24">
        <v>992</v>
      </c>
      <c r="B994" s="14"/>
      <c r="C994" s="749" t="s">
        <v>2258</v>
      </c>
      <c r="D994" s="749" t="s">
        <v>2259</v>
      </c>
      <c r="E994" s="14"/>
      <c r="F994" s="192"/>
      <c r="G994" s="24"/>
      <c r="H994" s="14"/>
      <c r="I994" s="13">
        <v>1.01</v>
      </c>
      <c r="J994" s="14"/>
      <c r="K994" s="14"/>
      <c r="L994" s="547">
        <v>1</v>
      </c>
      <c r="M994" s="72">
        <v>699.12</v>
      </c>
      <c r="N994" s="72">
        <f t="shared" si="143"/>
        <v>699.12</v>
      </c>
      <c r="O994" s="72">
        <v>1</v>
      </c>
      <c r="P994" s="72">
        <f t="shared" si="135"/>
        <v>699.12</v>
      </c>
      <c r="Q994" s="72">
        <f t="shared" si="136"/>
        <v>699.12</v>
      </c>
      <c r="R994" s="72">
        <f t="shared" si="137"/>
        <v>0</v>
      </c>
      <c r="S994" s="72">
        <f t="shared" si="138"/>
        <v>699.12</v>
      </c>
      <c r="T994" s="72">
        <f t="shared" si="139"/>
        <v>0</v>
      </c>
      <c r="U994" s="72">
        <f t="shared" si="140"/>
        <v>0</v>
      </c>
      <c r="V994" s="72">
        <f t="shared" si="141"/>
        <v>699.12</v>
      </c>
      <c r="W994" s="72">
        <f t="shared" si="142"/>
        <v>0</v>
      </c>
      <c r="X994" s="14" t="s">
        <v>1191</v>
      </c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24"/>
      <c r="AJ994" s="24"/>
      <c r="AK994" s="24"/>
    </row>
    <row r="995" s="2" customFormat="1" ht="14.25" spans="1:37">
      <c r="A995" s="24">
        <v>993</v>
      </c>
      <c r="B995" s="14"/>
      <c r="C995" s="749" t="s">
        <v>2260</v>
      </c>
      <c r="D995" s="749" t="s">
        <v>2261</v>
      </c>
      <c r="E995" s="14"/>
      <c r="F995" s="192"/>
      <c r="G995" s="24"/>
      <c r="H995" s="14"/>
      <c r="I995" s="13">
        <v>1.01</v>
      </c>
      <c r="J995" s="14"/>
      <c r="K995" s="14"/>
      <c r="L995" s="547">
        <v>18</v>
      </c>
      <c r="M995" s="72">
        <v>787.6106</v>
      </c>
      <c r="N995" s="72">
        <f t="shared" si="143"/>
        <v>14176.9908</v>
      </c>
      <c r="O995" s="72">
        <v>18</v>
      </c>
      <c r="P995" s="72">
        <f t="shared" si="135"/>
        <v>787.6106</v>
      </c>
      <c r="Q995" s="72">
        <f t="shared" si="136"/>
        <v>14176.9908</v>
      </c>
      <c r="R995" s="72">
        <f t="shared" si="137"/>
        <v>0</v>
      </c>
      <c r="S995" s="72">
        <f t="shared" si="138"/>
        <v>787.6106</v>
      </c>
      <c r="T995" s="72">
        <f t="shared" si="139"/>
        <v>0</v>
      </c>
      <c r="U995" s="72">
        <f t="shared" si="140"/>
        <v>0</v>
      </c>
      <c r="V995" s="72">
        <f t="shared" si="141"/>
        <v>787.6106</v>
      </c>
      <c r="W995" s="72">
        <f t="shared" si="142"/>
        <v>0</v>
      </c>
      <c r="X995" s="14" t="s">
        <v>1191</v>
      </c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24"/>
      <c r="AJ995" s="24"/>
      <c r="AK995" s="24"/>
    </row>
    <row r="996" s="2" customFormat="1" ht="14.25" spans="1:37">
      <c r="A996" s="24">
        <v>994</v>
      </c>
      <c r="B996" s="14"/>
      <c r="C996" s="749" t="s">
        <v>2262</v>
      </c>
      <c r="D996" s="749" t="s">
        <v>2263</v>
      </c>
      <c r="E996" s="14"/>
      <c r="F996" s="192"/>
      <c r="G996" s="24"/>
      <c r="H996" s="14"/>
      <c r="I996" s="13">
        <v>1.01</v>
      </c>
      <c r="J996" s="14"/>
      <c r="K996" s="14"/>
      <c r="L996" s="547">
        <v>10</v>
      </c>
      <c r="M996" s="72">
        <v>601.77</v>
      </c>
      <c r="N996" s="72">
        <f t="shared" si="143"/>
        <v>6017.7</v>
      </c>
      <c r="O996" s="72">
        <v>10</v>
      </c>
      <c r="P996" s="72">
        <f t="shared" si="135"/>
        <v>601.77</v>
      </c>
      <c r="Q996" s="72">
        <f t="shared" si="136"/>
        <v>6017.7</v>
      </c>
      <c r="R996" s="72">
        <f t="shared" si="137"/>
        <v>0</v>
      </c>
      <c r="S996" s="72">
        <f t="shared" si="138"/>
        <v>601.77</v>
      </c>
      <c r="T996" s="72">
        <f t="shared" si="139"/>
        <v>0</v>
      </c>
      <c r="U996" s="72">
        <f t="shared" si="140"/>
        <v>0</v>
      </c>
      <c r="V996" s="72">
        <f t="shared" si="141"/>
        <v>601.77</v>
      </c>
      <c r="W996" s="72">
        <f t="shared" si="142"/>
        <v>0</v>
      </c>
      <c r="X996" s="14" t="s">
        <v>1191</v>
      </c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24"/>
      <c r="AJ996" s="24"/>
      <c r="AK996" s="24"/>
    </row>
    <row r="997" s="2" customFormat="1" ht="14.25" spans="1:37">
      <c r="A997" s="24">
        <v>995</v>
      </c>
      <c r="B997" s="14"/>
      <c r="C997" s="749" t="s">
        <v>2264</v>
      </c>
      <c r="D997" s="749" t="s">
        <v>2265</v>
      </c>
      <c r="E997" s="14"/>
      <c r="F997" s="192"/>
      <c r="G997" s="24"/>
      <c r="H997" s="14"/>
      <c r="I997" s="13">
        <v>1.01</v>
      </c>
      <c r="J997" s="14"/>
      <c r="K997" s="14"/>
      <c r="L997" s="547">
        <v>1</v>
      </c>
      <c r="M997" s="72">
        <v>350090</v>
      </c>
      <c r="N997" s="72">
        <f t="shared" si="143"/>
        <v>350090</v>
      </c>
      <c r="O997" s="72">
        <v>1</v>
      </c>
      <c r="P997" s="72">
        <f t="shared" si="135"/>
        <v>350090</v>
      </c>
      <c r="Q997" s="72">
        <f t="shared" si="136"/>
        <v>350090</v>
      </c>
      <c r="R997" s="72">
        <f t="shared" si="137"/>
        <v>0</v>
      </c>
      <c r="S997" s="72">
        <f t="shared" si="138"/>
        <v>350090</v>
      </c>
      <c r="T997" s="72">
        <f t="shared" si="139"/>
        <v>0</v>
      </c>
      <c r="U997" s="72">
        <f t="shared" si="140"/>
        <v>0</v>
      </c>
      <c r="V997" s="72">
        <f t="shared" si="141"/>
        <v>350090</v>
      </c>
      <c r="W997" s="72">
        <f t="shared" si="142"/>
        <v>0</v>
      </c>
      <c r="X997" s="14" t="s">
        <v>1191</v>
      </c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24"/>
      <c r="AJ997" s="24"/>
      <c r="AK997" s="24"/>
    </row>
    <row r="998" s="2" customFormat="1" ht="14.25" spans="1:37">
      <c r="A998" s="24">
        <v>996</v>
      </c>
      <c r="B998" s="14"/>
      <c r="C998" s="749" t="s">
        <v>2266</v>
      </c>
      <c r="D998" s="749" t="s">
        <v>2267</v>
      </c>
      <c r="E998" s="14"/>
      <c r="F998" s="192"/>
      <c r="G998" s="24"/>
      <c r="H998" s="14"/>
      <c r="I998" s="13">
        <v>1.01</v>
      </c>
      <c r="J998" s="14"/>
      <c r="K998" s="14"/>
      <c r="L998" s="547">
        <v>226</v>
      </c>
      <c r="M998" s="72">
        <v>0.6623</v>
      </c>
      <c r="N998" s="72">
        <f t="shared" si="143"/>
        <v>149.6798</v>
      </c>
      <c r="O998" s="72">
        <v>226</v>
      </c>
      <c r="P998" s="72">
        <f t="shared" si="135"/>
        <v>0.6623</v>
      </c>
      <c r="Q998" s="72">
        <f t="shared" si="136"/>
        <v>149.6798</v>
      </c>
      <c r="R998" s="72">
        <f t="shared" si="137"/>
        <v>0</v>
      </c>
      <c r="S998" s="72">
        <f t="shared" si="138"/>
        <v>0.6623</v>
      </c>
      <c r="T998" s="72">
        <f t="shared" si="139"/>
        <v>0</v>
      </c>
      <c r="U998" s="72">
        <f t="shared" si="140"/>
        <v>0</v>
      </c>
      <c r="V998" s="72">
        <f t="shared" si="141"/>
        <v>0.6623</v>
      </c>
      <c r="W998" s="72">
        <f t="shared" si="142"/>
        <v>0</v>
      </c>
      <c r="X998" s="14" t="s">
        <v>1191</v>
      </c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24"/>
      <c r="AJ998" s="24"/>
      <c r="AK998" s="24"/>
    </row>
    <row r="999" s="2" customFormat="1" ht="14.25" spans="1:37">
      <c r="A999" s="24">
        <v>997</v>
      </c>
      <c r="B999" s="14"/>
      <c r="C999" s="749" t="s">
        <v>2268</v>
      </c>
      <c r="D999" s="749" t="s">
        <v>2269</v>
      </c>
      <c r="E999" s="14"/>
      <c r="F999" s="192"/>
      <c r="G999" s="24"/>
      <c r="H999" s="14"/>
      <c r="I999" s="13">
        <v>1.01</v>
      </c>
      <c r="J999" s="14"/>
      <c r="K999" s="14"/>
      <c r="L999" s="547">
        <v>1334</v>
      </c>
      <c r="M999" s="72">
        <v>4.9187</v>
      </c>
      <c r="N999" s="72">
        <f t="shared" si="143"/>
        <v>6561.5458</v>
      </c>
      <c r="O999" s="72">
        <v>1334</v>
      </c>
      <c r="P999" s="72">
        <f t="shared" si="135"/>
        <v>4.9187</v>
      </c>
      <c r="Q999" s="72">
        <f t="shared" si="136"/>
        <v>6561.5458</v>
      </c>
      <c r="R999" s="72">
        <f t="shared" si="137"/>
        <v>0</v>
      </c>
      <c r="S999" s="72">
        <f t="shared" si="138"/>
        <v>4.9187</v>
      </c>
      <c r="T999" s="72">
        <f t="shared" si="139"/>
        <v>0</v>
      </c>
      <c r="U999" s="72">
        <f t="shared" si="140"/>
        <v>0</v>
      </c>
      <c r="V999" s="72">
        <f t="shared" si="141"/>
        <v>4.9187</v>
      </c>
      <c r="W999" s="72">
        <f t="shared" si="142"/>
        <v>0</v>
      </c>
      <c r="X999" s="14" t="s">
        <v>1191</v>
      </c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24"/>
      <c r="AJ999" s="24"/>
      <c r="AK999" s="24"/>
    </row>
    <row r="1000" s="2" customFormat="1" ht="14.25" spans="1:37">
      <c r="A1000" s="24">
        <v>998</v>
      </c>
      <c r="B1000" s="14"/>
      <c r="C1000" s="749" t="s">
        <v>2270</v>
      </c>
      <c r="D1000" s="749" t="s">
        <v>2271</v>
      </c>
      <c r="E1000" s="14"/>
      <c r="F1000" s="192"/>
      <c r="G1000" s="24"/>
      <c r="H1000" s="14"/>
      <c r="I1000" s="13">
        <v>1.01</v>
      </c>
      <c r="J1000" s="14"/>
      <c r="K1000" s="14"/>
      <c r="L1000" s="547">
        <v>7204</v>
      </c>
      <c r="M1000" s="72">
        <v>4.8673</v>
      </c>
      <c r="N1000" s="72">
        <f t="shared" si="143"/>
        <v>35064.0292</v>
      </c>
      <c r="O1000" s="72">
        <v>7204</v>
      </c>
      <c r="P1000" s="72">
        <f t="shared" si="135"/>
        <v>4.8673</v>
      </c>
      <c r="Q1000" s="72">
        <f t="shared" si="136"/>
        <v>35064.0292</v>
      </c>
      <c r="R1000" s="72">
        <f t="shared" si="137"/>
        <v>0</v>
      </c>
      <c r="S1000" s="72">
        <f t="shared" si="138"/>
        <v>4.8673</v>
      </c>
      <c r="T1000" s="72">
        <f t="shared" si="139"/>
        <v>0</v>
      </c>
      <c r="U1000" s="72">
        <f t="shared" si="140"/>
        <v>0</v>
      </c>
      <c r="V1000" s="72">
        <f t="shared" si="141"/>
        <v>4.8673</v>
      </c>
      <c r="W1000" s="72">
        <f t="shared" si="142"/>
        <v>0</v>
      </c>
      <c r="X1000" s="14" t="s">
        <v>1191</v>
      </c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24"/>
      <c r="AJ1000" s="24"/>
      <c r="AK1000" s="24"/>
    </row>
    <row r="1001" s="2" customFormat="1" ht="14.25" spans="1:37">
      <c r="A1001" s="24">
        <v>999</v>
      </c>
      <c r="B1001" s="14"/>
      <c r="C1001" s="749" t="s">
        <v>2272</v>
      </c>
      <c r="D1001" s="749" t="s">
        <v>2273</v>
      </c>
      <c r="E1001" s="14"/>
      <c r="F1001" s="192"/>
      <c r="G1001" s="24"/>
      <c r="H1001" s="14"/>
      <c r="I1001" s="13">
        <v>1.01</v>
      </c>
      <c r="J1001" s="14"/>
      <c r="K1001" s="14"/>
      <c r="L1001" s="547">
        <v>1242</v>
      </c>
      <c r="M1001" s="72">
        <v>4.3805</v>
      </c>
      <c r="N1001" s="72">
        <f t="shared" si="143"/>
        <v>5440.581</v>
      </c>
      <c r="O1001" s="72">
        <v>1242</v>
      </c>
      <c r="P1001" s="72">
        <f t="shared" si="135"/>
        <v>4.3805</v>
      </c>
      <c r="Q1001" s="72">
        <f t="shared" si="136"/>
        <v>5440.581</v>
      </c>
      <c r="R1001" s="72">
        <f t="shared" si="137"/>
        <v>0</v>
      </c>
      <c r="S1001" s="72">
        <f t="shared" si="138"/>
        <v>4.3805</v>
      </c>
      <c r="T1001" s="72">
        <f t="shared" si="139"/>
        <v>0</v>
      </c>
      <c r="U1001" s="72">
        <f t="shared" si="140"/>
        <v>0</v>
      </c>
      <c r="V1001" s="72">
        <f t="shared" si="141"/>
        <v>4.3805</v>
      </c>
      <c r="W1001" s="72">
        <f t="shared" si="142"/>
        <v>0</v>
      </c>
      <c r="X1001" s="14" t="s">
        <v>1191</v>
      </c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24"/>
      <c r="AJ1001" s="24"/>
      <c r="AK1001" s="24"/>
    </row>
    <row r="1002" s="2" customFormat="1" ht="14.25" spans="1:37">
      <c r="A1002" s="24">
        <v>1000</v>
      </c>
      <c r="B1002" s="14"/>
      <c r="C1002" s="749" t="s">
        <v>2274</v>
      </c>
      <c r="D1002" s="749" t="s">
        <v>2275</v>
      </c>
      <c r="E1002" s="14"/>
      <c r="F1002" s="192"/>
      <c r="G1002" s="24"/>
      <c r="H1002" s="14"/>
      <c r="I1002" s="13">
        <v>1.01</v>
      </c>
      <c r="J1002" s="14"/>
      <c r="K1002" s="14"/>
      <c r="L1002" s="547">
        <v>5080</v>
      </c>
      <c r="M1002" s="72">
        <v>3.7998</v>
      </c>
      <c r="N1002" s="72">
        <f t="shared" si="143"/>
        <v>19302.984</v>
      </c>
      <c r="O1002" s="72">
        <v>5080</v>
      </c>
      <c r="P1002" s="72">
        <f t="shared" si="135"/>
        <v>3.7998</v>
      </c>
      <c r="Q1002" s="72">
        <f t="shared" si="136"/>
        <v>19302.984</v>
      </c>
      <c r="R1002" s="72">
        <f t="shared" si="137"/>
        <v>0</v>
      </c>
      <c r="S1002" s="72">
        <f t="shared" si="138"/>
        <v>3.7998</v>
      </c>
      <c r="T1002" s="72">
        <f t="shared" si="139"/>
        <v>0</v>
      </c>
      <c r="U1002" s="72">
        <f t="shared" si="140"/>
        <v>0</v>
      </c>
      <c r="V1002" s="72">
        <f t="shared" si="141"/>
        <v>3.7998</v>
      </c>
      <c r="W1002" s="72">
        <f t="shared" si="142"/>
        <v>0</v>
      </c>
      <c r="X1002" s="14" t="s">
        <v>1191</v>
      </c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24"/>
      <c r="AJ1002" s="24"/>
      <c r="AK1002" s="24"/>
    </row>
    <row r="1003" s="2" customFormat="1" ht="14.25" spans="1:37">
      <c r="A1003" s="24">
        <v>1001</v>
      </c>
      <c r="B1003" s="14"/>
      <c r="C1003" s="749" t="s">
        <v>2276</v>
      </c>
      <c r="D1003" s="749" t="s">
        <v>2277</v>
      </c>
      <c r="E1003" s="14"/>
      <c r="F1003" s="192"/>
      <c r="G1003" s="24"/>
      <c r="H1003" s="14"/>
      <c r="I1003" s="13">
        <v>1.01</v>
      </c>
      <c r="J1003" s="14"/>
      <c r="K1003" s="14"/>
      <c r="L1003" s="547">
        <v>2640</v>
      </c>
      <c r="M1003" s="72">
        <v>6.0464</v>
      </c>
      <c r="N1003" s="72">
        <f t="shared" si="143"/>
        <v>15962.496</v>
      </c>
      <c r="O1003" s="72">
        <v>2640</v>
      </c>
      <c r="P1003" s="72">
        <f t="shared" si="135"/>
        <v>6.0464</v>
      </c>
      <c r="Q1003" s="72">
        <f t="shared" si="136"/>
        <v>15962.496</v>
      </c>
      <c r="R1003" s="72">
        <f t="shared" si="137"/>
        <v>0</v>
      </c>
      <c r="S1003" s="72">
        <f t="shared" si="138"/>
        <v>6.0464</v>
      </c>
      <c r="T1003" s="72">
        <f t="shared" si="139"/>
        <v>0</v>
      </c>
      <c r="U1003" s="72">
        <f t="shared" si="140"/>
        <v>0</v>
      </c>
      <c r="V1003" s="72">
        <f t="shared" si="141"/>
        <v>6.0464</v>
      </c>
      <c r="W1003" s="72">
        <f t="shared" si="142"/>
        <v>0</v>
      </c>
      <c r="X1003" s="14" t="s">
        <v>1191</v>
      </c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24"/>
      <c r="AJ1003" s="24"/>
      <c r="AK1003" s="24"/>
    </row>
    <row r="1004" s="2" customFormat="1" ht="14.25" spans="1:37">
      <c r="A1004" s="24">
        <v>1002</v>
      </c>
      <c r="B1004" s="14"/>
      <c r="C1004" s="749" t="s">
        <v>2278</v>
      </c>
      <c r="D1004" s="749" t="s">
        <v>2279</v>
      </c>
      <c r="E1004" s="14"/>
      <c r="F1004" s="192"/>
      <c r="G1004" s="24"/>
      <c r="H1004" s="14"/>
      <c r="I1004" s="13">
        <v>1.01</v>
      </c>
      <c r="J1004" s="14"/>
      <c r="K1004" s="14"/>
      <c r="L1004" s="547">
        <v>80</v>
      </c>
      <c r="M1004" s="72">
        <v>4.0955</v>
      </c>
      <c r="N1004" s="72">
        <f t="shared" si="143"/>
        <v>327.64</v>
      </c>
      <c r="O1004" s="72">
        <v>80</v>
      </c>
      <c r="P1004" s="72">
        <f t="shared" si="135"/>
        <v>4.0955</v>
      </c>
      <c r="Q1004" s="72">
        <f t="shared" si="136"/>
        <v>327.64</v>
      </c>
      <c r="R1004" s="72">
        <f t="shared" si="137"/>
        <v>0</v>
      </c>
      <c r="S1004" s="72">
        <f t="shared" si="138"/>
        <v>4.0955</v>
      </c>
      <c r="T1004" s="72">
        <f t="shared" si="139"/>
        <v>0</v>
      </c>
      <c r="U1004" s="72">
        <f t="shared" si="140"/>
        <v>0</v>
      </c>
      <c r="V1004" s="72">
        <f t="shared" si="141"/>
        <v>4.0955</v>
      </c>
      <c r="W1004" s="72">
        <f t="shared" si="142"/>
        <v>0</v>
      </c>
      <c r="X1004" s="14" t="s">
        <v>1191</v>
      </c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24"/>
      <c r="AJ1004" s="24"/>
      <c r="AK1004" s="24"/>
    </row>
    <row r="1005" s="2" customFormat="1" ht="14.25" spans="1:37">
      <c r="A1005" s="24">
        <v>1003</v>
      </c>
      <c r="B1005" s="14"/>
      <c r="C1005" s="749" t="s">
        <v>2280</v>
      </c>
      <c r="D1005" s="749" t="s">
        <v>2281</v>
      </c>
      <c r="E1005" s="14"/>
      <c r="F1005" s="192"/>
      <c r="G1005" s="24"/>
      <c r="H1005" s="14"/>
      <c r="I1005" s="13">
        <v>1.01</v>
      </c>
      <c r="J1005" s="14"/>
      <c r="K1005" s="14"/>
      <c r="L1005" s="547">
        <v>6170</v>
      </c>
      <c r="M1005" s="72">
        <v>3.7611</v>
      </c>
      <c r="N1005" s="72">
        <f t="shared" si="143"/>
        <v>23205.987</v>
      </c>
      <c r="O1005" s="72">
        <v>6170</v>
      </c>
      <c r="P1005" s="72">
        <f t="shared" si="135"/>
        <v>3.7611</v>
      </c>
      <c r="Q1005" s="72">
        <f t="shared" si="136"/>
        <v>23205.987</v>
      </c>
      <c r="R1005" s="72">
        <f t="shared" si="137"/>
        <v>0</v>
      </c>
      <c r="S1005" s="72">
        <f t="shared" si="138"/>
        <v>3.7611</v>
      </c>
      <c r="T1005" s="72">
        <f t="shared" si="139"/>
        <v>0</v>
      </c>
      <c r="U1005" s="72">
        <f t="shared" si="140"/>
        <v>0</v>
      </c>
      <c r="V1005" s="72">
        <f t="shared" si="141"/>
        <v>3.7611</v>
      </c>
      <c r="W1005" s="72">
        <f t="shared" si="142"/>
        <v>0</v>
      </c>
      <c r="X1005" s="14" t="s">
        <v>1191</v>
      </c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24"/>
      <c r="AJ1005" s="24"/>
      <c r="AK1005" s="24"/>
    </row>
    <row r="1006" s="2" customFormat="1" ht="14.25" spans="1:37">
      <c r="A1006" s="24">
        <v>1004</v>
      </c>
      <c r="B1006" s="14"/>
      <c r="C1006" s="749" t="s">
        <v>2282</v>
      </c>
      <c r="D1006" s="749" t="s">
        <v>2283</v>
      </c>
      <c r="E1006" s="14"/>
      <c r="F1006" s="192"/>
      <c r="G1006" s="24"/>
      <c r="H1006" s="14"/>
      <c r="I1006" s="13">
        <v>1.01</v>
      </c>
      <c r="J1006" s="14"/>
      <c r="K1006" s="14"/>
      <c r="L1006" s="547">
        <v>1762</v>
      </c>
      <c r="M1006" s="72">
        <v>6.1733</v>
      </c>
      <c r="N1006" s="72">
        <f t="shared" si="143"/>
        <v>10877.3546</v>
      </c>
      <c r="O1006" s="72">
        <v>1762</v>
      </c>
      <c r="P1006" s="72">
        <f t="shared" si="135"/>
        <v>6.1733</v>
      </c>
      <c r="Q1006" s="72">
        <f t="shared" si="136"/>
        <v>10877.3546</v>
      </c>
      <c r="R1006" s="72">
        <f t="shared" si="137"/>
        <v>0</v>
      </c>
      <c r="S1006" s="72">
        <f t="shared" si="138"/>
        <v>6.1733</v>
      </c>
      <c r="T1006" s="72">
        <f t="shared" si="139"/>
        <v>0</v>
      </c>
      <c r="U1006" s="72">
        <f t="shared" si="140"/>
        <v>0</v>
      </c>
      <c r="V1006" s="72">
        <f t="shared" si="141"/>
        <v>6.1733</v>
      </c>
      <c r="W1006" s="72">
        <f t="shared" si="142"/>
        <v>0</v>
      </c>
      <c r="X1006" s="14" t="s">
        <v>1191</v>
      </c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24"/>
      <c r="AJ1006" s="24"/>
      <c r="AK1006" s="24"/>
    </row>
    <row r="1007" s="2" customFormat="1" ht="14.25" spans="1:37">
      <c r="A1007" s="24">
        <v>1005</v>
      </c>
      <c r="B1007" s="14"/>
      <c r="C1007" s="749" t="s">
        <v>2284</v>
      </c>
      <c r="D1007" s="749" t="s">
        <v>2285</v>
      </c>
      <c r="E1007" s="14"/>
      <c r="F1007" s="192"/>
      <c r="G1007" s="24"/>
      <c r="H1007" s="14"/>
      <c r="I1007" s="13">
        <v>1.01</v>
      </c>
      <c r="J1007" s="14"/>
      <c r="K1007" s="14"/>
      <c r="L1007" s="547">
        <v>150</v>
      </c>
      <c r="M1007" s="72">
        <v>19.0741</v>
      </c>
      <c r="N1007" s="72">
        <f t="shared" si="143"/>
        <v>2861.115</v>
      </c>
      <c r="O1007" s="72">
        <v>150</v>
      </c>
      <c r="P1007" s="72">
        <f t="shared" si="135"/>
        <v>19.0741</v>
      </c>
      <c r="Q1007" s="72">
        <f t="shared" si="136"/>
        <v>2861.115</v>
      </c>
      <c r="R1007" s="72">
        <f t="shared" si="137"/>
        <v>0</v>
      </c>
      <c r="S1007" s="72">
        <f t="shared" si="138"/>
        <v>19.0741</v>
      </c>
      <c r="T1007" s="72">
        <f t="shared" si="139"/>
        <v>0</v>
      </c>
      <c r="U1007" s="72">
        <f t="shared" si="140"/>
        <v>0</v>
      </c>
      <c r="V1007" s="72">
        <f t="shared" si="141"/>
        <v>19.0741</v>
      </c>
      <c r="W1007" s="72">
        <f t="shared" si="142"/>
        <v>0</v>
      </c>
      <c r="X1007" s="14" t="s">
        <v>1191</v>
      </c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24"/>
      <c r="AJ1007" s="24"/>
      <c r="AK1007" s="24"/>
    </row>
    <row r="1008" s="2" customFormat="1" ht="14.25" spans="1:37">
      <c r="A1008" s="24">
        <v>1006</v>
      </c>
      <c r="B1008" s="14"/>
      <c r="C1008" s="749" t="s">
        <v>2286</v>
      </c>
      <c r="D1008" s="749" t="s">
        <v>2287</v>
      </c>
      <c r="E1008" s="14"/>
      <c r="F1008" s="192"/>
      <c r="G1008" s="24"/>
      <c r="H1008" s="14"/>
      <c r="I1008" s="13">
        <v>1.01</v>
      </c>
      <c r="J1008" s="14"/>
      <c r="K1008" s="14"/>
      <c r="L1008" s="547">
        <v>65</v>
      </c>
      <c r="M1008" s="72">
        <v>17.124</v>
      </c>
      <c r="N1008" s="72">
        <f t="shared" si="143"/>
        <v>1113.06</v>
      </c>
      <c r="O1008" s="72">
        <v>65</v>
      </c>
      <c r="P1008" s="72">
        <f t="shared" si="135"/>
        <v>17.124</v>
      </c>
      <c r="Q1008" s="72">
        <f t="shared" si="136"/>
        <v>1113.06</v>
      </c>
      <c r="R1008" s="72">
        <f t="shared" si="137"/>
        <v>0</v>
      </c>
      <c r="S1008" s="72">
        <f t="shared" si="138"/>
        <v>17.124</v>
      </c>
      <c r="T1008" s="72">
        <f t="shared" si="139"/>
        <v>0</v>
      </c>
      <c r="U1008" s="72">
        <f t="shared" si="140"/>
        <v>0</v>
      </c>
      <c r="V1008" s="72">
        <f t="shared" si="141"/>
        <v>17.124</v>
      </c>
      <c r="W1008" s="72">
        <f t="shared" si="142"/>
        <v>0</v>
      </c>
      <c r="X1008" s="14" t="s">
        <v>1191</v>
      </c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24"/>
      <c r="AJ1008" s="24"/>
      <c r="AK1008" s="24"/>
    </row>
    <row r="1009" s="2" customFormat="1" ht="14.25" spans="1:37">
      <c r="A1009" s="24">
        <v>1007</v>
      </c>
      <c r="B1009" s="14"/>
      <c r="C1009" s="749" t="s">
        <v>2288</v>
      </c>
      <c r="D1009" s="749" t="s">
        <v>2289</v>
      </c>
      <c r="E1009" s="14"/>
      <c r="F1009" s="192"/>
      <c r="G1009" s="24"/>
      <c r="H1009" s="14"/>
      <c r="I1009" s="13">
        <v>1.01</v>
      </c>
      <c r="J1009" s="14"/>
      <c r="K1009" s="14"/>
      <c r="L1009" s="547">
        <v>11680</v>
      </c>
      <c r="M1009" s="72">
        <v>5.2986</v>
      </c>
      <c r="N1009" s="72">
        <f t="shared" si="143"/>
        <v>61887.648</v>
      </c>
      <c r="O1009" s="72">
        <v>11680</v>
      </c>
      <c r="P1009" s="72">
        <f t="shared" si="135"/>
        <v>5.2986</v>
      </c>
      <c r="Q1009" s="72">
        <f t="shared" si="136"/>
        <v>61887.648</v>
      </c>
      <c r="R1009" s="72">
        <f t="shared" si="137"/>
        <v>0</v>
      </c>
      <c r="S1009" s="72">
        <f t="shared" si="138"/>
        <v>5.2986</v>
      </c>
      <c r="T1009" s="72">
        <f t="shared" si="139"/>
        <v>0</v>
      </c>
      <c r="U1009" s="72">
        <f t="shared" si="140"/>
        <v>0</v>
      </c>
      <c r="V1009" s="72">
        <f t="shared" si="141"/>
        <v>5.2986</v>
      </c>
      <c r="W1009" s="72">
        <f t="shared" si="142"/>
        <v>0</v>
      </c>
      <c r="X1009" s="14" t="s">
        <v>1191</v>
      </c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24"/>
      <c r="AJ1009" s="24"/>
      <c r="AK1009" s="24"/>
    </row>
    <row r="1010" s="2" customFormat="1" ht="14.25" spans="1:37">
      <c r="A1010" s="24">
        <v>1008</v>
      </c>
      <c r="B1010" s="14"/>
      <c r="C1010" s="749" t="s">
        <v>2290</v>
      </c>
      <c r="D1010" s="749" t="s">
        <v>2291</v>
      </c>
      <c r="E1010" s="14"/>
      <c r="F1010" s="192"/>
      <c r="G1010" s="24"/>
      <c r="H1010" s="14"/>
      <c r="I1010" s="13">
        <v>1.01</v>
      </c>
      <c r="J1010" s="14"/>
      <c r="K1010" s="14"/>
      <c r="L1010" s="547">
        <v>6104</v>
      </c>
      <c r="M1010" s="72">
        <v>4.9849</v>
      </c>
      <c r="N1010" s="72">
        <f t="shared" si="143"/>
        <v>30427.8296</v>
      </c>
      <c r="O1010" s="72">
        <v>6104</v>
      </c>
      <c r="P1010" s="72">
        <f t="shared" si="135"/>
        <v>4.9849</v>
      </c>
      <c r="Q1010" s="72">
        <f t="shared" si="136"/>
        <v>30427.8296</v>
      </c>
      <c r="R1010" s="72">
        <f t="shared" si="137"/>
        <v>0</v>
      </c>
      <c r="S1010" s="72">
        <f t="shared" si="138"/>
        <v>4.9849</v>
      </c>
      <c r="T1010" s="72">
        <f t="shared" si="139"/>
        <v>0</v>
      </c>
      <c r="U1010" s="72">
        <f t="shared" si="140"/>
        <v>0</v>
      </c>
      <c r="V1010" s="72">
        <f t="shared" si="141"/>
        <v>4.9849</v>
      </c>
      <c r="W1010" s="72">
        <f t="shared" si="142"/>
        <v>0</v>
      </c>
      <c r="X1010" s="14" t="s">
        <v>1191</v>
      </c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24"/>
      <c r="AJ1010" s="24"/>
      <c r="AK1010" s="24"/>
    </row>
    <row r="1011" s="2" customFormat="1" ht="14.25" spans="1:37">
      <c r="A1011" s="24">
        <v>1009</v>
      </c>
      <c r="B1011" s="14"/>
      <c r="C1011" s="749" t="s">
        <v>2292</v>
      </c>
      <c r="D1011" s="749" t="s">
        <v>2293</v>
      </c>
      <c r="E1011" s="14"/>
      <c r="F1011" s="192"/>
      <c r="G1011" s="24"/>
      <c r="H1011" s="14"/>
      <c r="I1011" s="13">
        <v>1.01</v>
      </c>
      <c r="J1011" s="14"/>
      <c r="K1011" s="14"/>
      <c r="L1011" s="547">
        <v>9780</v>
      </c>
      <c r="M1011" s="72">
        <v>4.367</v>
      </c>
      <c r="N1011" s="72">
        <f t="shared" si="143"/>
        <v>42709.26</v>
      </c>
      <c r="O1011" s="72">
        <v>9780</v>
      </c>
      <c r="P1011" s="72">
        <f t="shared" si="135"/>
        <v>4.367</v>
      </c>
      <c r="Q1011" s="72">
        <f t="shared" si="136"/>
        <v>42709.26</v>
      </c>
      <c r="R1011" s="72">
        <f t="shared" si="137"/>
        <v>0</v>
      </c>
      <c r="S1011" s="72">
        <f t="shared" si="138"/>
        <v>4.367</v>
      </c>
      <c r="T1011" s="72">
        <f t="shared" si="139"/>
        <v>0</v>
      </c>
      <c r="U1011" s="72">
        <f t="shared" si="140"/>
        <v>0</v>
      </c>
      <c r="V1011" s="72">
        <f t="shared" si="141"/>
        <v>4.367</v>
      </c>
      <c r="W1011" s="72">
        <f t="shared" si="142"/>
        <v>0</v>
      </c>
      <c r="X1011" s="14" t="s">
        <v>1191</v>
      </c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24"/>
      <c r="AJ1011" s="24"/>
      <c r="AK1011" s="24"/>
    </row>
    <row r="1012" s="2" customFormat="1" ht="14.25" spans="1:37">
      <c r="A1012" s="24">
        <v>1010</v>
      </c>
      <c r="B1012" s="14"/>
      <c r="C1012" s="749" t="s">
        <v>2294</v>
      </c>
      <c r="D1012" s="749" t="s">
        <v>2295</v>
      </c>
      <c r="E1012" s="14"/>
      <c r="F1012" s="192"/>
      <c r="G1012" s="24"/>
      <c r="H1012" s="14"/>
      <c r="I1012" s="13">
        <v>1.01</v>
      </c>
      <c r="J1012" s="14"/>
      <c r="K1012" s="14"/>
      <c r="L1012" s="547">
        <v>11456</v>
      </c>
      <c r="M1012" s="72">
        <v>4.0425</v>
      </c>
      <c r="N1012" s="72">
        <f t="shared" si="143"/>
        <v>46310.88</v>
      </c>
      <c r="O1012" s="72">
        <v>11456</v>
      </c>
      <c r="P1012" s="72">
        <f t="shared" si="135"/>
        <v>4.0425</v>
      </c>
      <c r="Q1012" s="72">
        <f t="shared" si="136"/>
        <v>46310.88</v>
      </c>
      <c r="R1012" s="72">
        <f t="shared" si="137"/>
        <v>0</v>
      </c>
      <c r="S1012" s="72">
        <f t="shared" si="138"/>
        <v>4.0425</v>
      </c>
      <c r="T1012" s="72">
        <f t="shared" si="139"/>
        <v>0</v>
      </c>
      <c r="U1012" s="72">
        <f t="shared" si="140"/>
        <v>0</v>
      </c>
      <c r="V1012" s="72">
        <f t="shared" si="141"/>
        <v>4.0425</v>
      </c>
      <c r="W1012" s="72">
        <f t="shared" si="142"/>
        <v>0</v>
      </c>
      <c r="X1012" s="14" t="s">
        <v>1191</v>
      </c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24"/>
      <c r="AJ1012" s="24"/>
      <c r="AK1012" s="24"/>
    </row>
    <row r="1013" s="2" customFormat="1" ht="14.25" spans="1:37">
      <c r="A1013" s="24">
        <v>1011</v>
      </c>
      <c r="B1013" s="14"/>
      <c r="C1013" s="749" t="s">
        <v>2296</v>
      </c>
      <c r="D1013" s="749" t="s">
        <v>2297</v>
      </c>
      <c r="E1013" s="14"/>
      <c r="F1013" s="192"/>
      <c r="G1013" s="24"/>
      <c r="H1013" s="14"/>
      <c r="I1013" s="13">
        <v>1.01</v>
      </c>
      <c r="J1013" s="14"/>
      <c r="K1013" s="14"/>
      <c r="L1013" s="547">
        <v>2542</v>
      </c>
      <c r="M1013" s="72">
        <v>4.1397</v>
      </c>
      <c r="N1013" s="72">
        <f t="shared" si="143"/>
        <v>10523.1174</v>
      </c>
      <c r="O1013" s="72">
        <v>2542</v>
      </c>
      <c r="P1013" s="72">
        <f t="shared" si="135"/>
        <v>4.1397</v>
      </c>
      <c r="Q1013" s="72">
        <f t="shared" si="136"/>
        <v>10523.1174</v>
      </c>
      <c r="R1013" s="72">
        <f t="shared" si="137"/>
        <v>0</v>
      </c>
      <c r="S1013" s="72">
        <f t="shared" si="138"/>
        <v>4.1397</v>
      </c>
      <c r="T1013" s="72">
        <f t="shared" si="139"/>
        <v>0</v>
      </c>
      <c r="U1013" s="72">
        <f t="shared" si="140"/>
        <v>0</v>
      </c>
      <c r="V1013" s="72">
        <f t="shared" si="141"/>
        <v>4.1397</v>
      </c>
      <c r="W1013" s="72">
        <f t="shared" si="142"/>
        <v>0</v>
      </c>
      <c r="X1013" s="14" t="s">
        <v>1191</v>
      </c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24"/>
      <c r="AJ1013" s="24"/>
      <c r="AK1013" s="24"/>
    </row>
    <row r="1014" s="2" customFormat="1" ht="14.25" spans="1:37">
      <c r="A1014" s="24">
        <v>1012</v>
      </c>
      <c r="B1014" s="14"/>
      <c r="C1014" s="749" t="s">
        <v>2298</v>
      </c>
      <c r="D1014" s="749" t="s">
        <v>2299</v>
      </c>
      <c r="E1014" s="14"/>
      <c r="F1014" s="192"/>
      <c r="G1014" s="24"/>
      <c r="H1014" s="14"/>
      <c r="I1014" s="13">
        <v>1.01</v>
      </c>
      <c r="J1014" s="14"/>
      <c r="K1014" s="14"/>
      <c r="L1014" s="547">
        <v>7796</v>
      </c>
      <c r="M1014" s="72">
        <v>4.434</v>
      </c>
      <c r="N1014" s="72">
        <f t="shared" si="143"/>
        <v>34567.464</v>
      </c>
      <c r="O1014" s="72">
        <v>7796</v>
      </c>
      <c r="P1014" s="72">
        <f t="shared" si="135"/>
        <v>4.434</v>
      </c>
      <c r="Q1014" s="72">
        <f t="shared" si="136"/>
        <v>34567.464</v>
      </c>
      <c r="R1014" s="72">
        <f t="shared" si="137"/>
        <v>0</v>
      </c>
      <c r="S1014" s="72">
        <f t="shared" si="138"/>
        <v>4.434</v>
      </c>
      <c r="T1014" s="72">
        <f t="shared" si="139"/>
        <v>0</v>
      </c>
      <c r="U1014" s="72">
        <f t="shared" si="140"/>
        <v>0</v>
      </c>
      <c r="V1014" s="72">
        <f t="shared" si="141"/>
        <v>4.434</v>
      </c>
      <c r="W1014" s="72">
        <f t="shared" si="142"/>
        <v>0</v>
      </c>
      <c r="X1014" s="14" t="s">
        <v>1191</v>
      </c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24"/>
      <c r="AJ1014" s="24"/>
      <c r="AK1014" s="24"/>
    </row>
    <row r="1015" s="2" customFormat="1" ht="14.25" spans="1:37">
      <c r="A1015" s="24">
        <v>1013</v>
      </c>
      <c r="B1015" s="14"/>
      <c r="C1015" s="749" t="s">
        <v>2300</v>
      </c>
      <c r="D1015" s="749" t="s">
        <v>2301</v>
      </c>
      <c r="E1015" s="14"/>
      <c r="F1015" s="192"/>
      <c r="G1015" s="24"/>
      <c r="H1015" s="14"/>
      <c r="I1015" s="13">
        <v>1.01</v>
      </c>
      <c r="J1015" s="14"/>
      <c r="K1015" s="14"/>
      <c r="L1015" s="547">
        <v>834</v>
      </c>
      <c r="M1015" s="72">
        <v>7.8761</v>
      </c>
      <c r="N1015" s="72">
        <f t="shared" si="143"/>
        <v>6568.6674</v>
      </c>
      <c r="O1015" s="72">
        <v>834</v>
      </c>
      <c r="P1015" s="72">
        <f t="shared" si="135"/>
        <v>7.8761</v>
      </c>
      <c r="Q1015" s="72">
        <f t="shared" si="136"/>
        <v>6568.6674</v>
      </c>
      <c r="R1015" s="72">
        <f t="shared" si="137"/>
        <v>0</v>
      </c>
      <c r="S1015" s="72">
        <f t="shared" si="138"/>
        <v>7.8761</v>
      </c>
      <c r="T1015" s="72">
        <f t="shared" si="139"/>
        <v>0</v>
      </c>
      <c r="U1015" s="72">
        <f t="shared" si="140"/>
        <v>0</v>
      </c>
      <c r="V1015" s="72">
        <f t="shared" si="141"/>
        <v>7.8761</v>
      </c>
      <c r="W1015" s="72">
        <f t="shared" si="142"/>
        <v>0</v>
      </c>
      <c r="X1015" s="14" t="s">
        <v>1191</v>
      </c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24"/>
      <c r="AJ1015" s="24"/>
      <c r="AK1015" s="24"/>
    </row>
    <row r="1016" s="2" customFormat="1" ht="14.25" spans="1:37">
      <c r="A1016" s="24">
        <v>1014</v>
      </c>
      <c r="B1016" s="14"/>
      <c r="C1016" s="749" t="s">
        <v>2302</v>
      </c>
      <c r="D1016" s="749" t="s">
        <v>2303</v>
      </c>
      <c r="E1016" s="14"/>
      <c r="F1016" s="192"/>
      <c r="G1016" s="24"/>
      <c r="H1016" s="14"/>
      <c r="I1016" s="13">
        <v>1.01</v>
      </c>
      <c r="J1016" s="14"/>
      <c r="K1016" s="14"/>
      <c r="L1016" s="547">
        <v>1134</v>
      </c>
      <c r="M1016" s="72">
        <v>6.3191</v>
      </c>
      <c r="N1016" s="72">
        <f t="shared" si="143"/>
        <v>7165.8594</v>
      </c>
      <c r="O1016" s="72">
        <v>1134</v>
      </c>
      <c r="P1016" s="72">
        <f t="shared" si="135"/>
        <v>6.3191</v>
      </c>
      <c r="Q1016" s="72">
        <f t="shared" si="136"/>
        <v>7165.8594</v>
      </c>
      <c r="R1016" s="72">
        <f t="shared" si="137"/>
        <v>0</v>
      </c>
      <c r="S1016" s="72">
        <f t="shared" si="138"/>
        <v>6.3191</v>
      </c>
      <c r="T1016" s="72">
        <f t="shared" si="139"/>
        <v>0</v>
      </c>
      <c r="U1016" s="72">
        <f t="shared" si="140"/>
        <v>0</v>
      </c>
      <c r="V1016" s="72">
        <f t="shared" si="141"/>
        <v>6.3191</v>
      </c>
      <c r="W1016" s="72">
        <f t="shared" si="142"/>
        <v>0</v>
      </c>
      <c r="X1016" s="14" t="s">
        <v>1191</v>
      </c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24"/>
      <c r="AJ1016" s="24"/>
      <c r="AK1016" s="24"/>
    </row>
    <row r="1017" s="2" customFormat="1" ht="14.25" spans="1:37">
      <c r="A1017" s="24">
        <v>1015</v>
      </c>
      <c r="B1017" s="14"/>
      <c r="C1017" s="749" t="s">
        <v>2304</v>
      </c>
      <c r="D1017" s="749" t="s">
        <v>2305</v>
      </c>
      <c r="E1017" s="14"/>
      <c r="F1017" s="192"/>
      <c r="G1017" s="24"/>
      <c r="H1017" s="14"/>
      <c r="I1017" s="13">
        <v>1.01</v>
      </c>
      <c r="J1017" s="14"/>
      <c r="K1017" s="14"/>
      <c r="L1017" s="547">
        <v>3980</v>
      </c>
      <c r="M1017" s="72">
        <v>6.3234</v>
      </c>
      <c r="N1017" s="72">
        <f t="shared" si="143"/>
        <v>25167.132</v>
      </c>
      <c r="O1017" s="72">
        <v>3980</v>
      </c>
      <c r="P1017" s="72">
        <f t="shared" si="135"/>
        <v>6.3234</v>
      </c>
      <c r="Q1017" s="72">
        <f t="shared" si="136"/>
        <v>25167.132</v>
      </c>
      <c r="R1017" s="72">
        <f t="shared" si="137"/>
        <v>0</v>
      </c>
      <c r="S1017" s="72">
        <f t="shared" si="138"/>
        <v>6.3234</v>
      </c>
      <c r="T1017" s="72">
        <f t="shared" si="139"/>
        <v>0</v>
      </c>
      <c r="U1017" s="72">
        <f t="shared" si="140"/>
        <v>0</v>
      </c>
      <c r="V1017" s="72">
        <f t="shared" si="141"/>
        <v>6.3234</v>
      </c>
      <c r="W1017" s="72">
        <f t="shared" si="142"/>
        <v>0</v>
      </c>
      <c r="X1017" s="14" t="s">
        <v>1191</v>
      </c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24"/>
      <c r="AJ1017" s="24"/>
      <c r="AK1017" s="24"/>
    </row>
    <row r="1018" s="2" customFormat="1" ht="14.25" spans="1:37">
      <c r="A1018" s="24">
        <v>1016</v>
      </c>
      <c r="B1018" s="14"/>
      <c r="C1018" s="749" t="s">
        <v>2306</v>
      </c>
      <c r="D1018" s="749" t="s">
        <v>2307</v>
      </c>
      <c r="E1018" s="14"/>
      <c r="F1018" s="192"/>
      <c r="G1018" s="24"/>
      <c r="H1018" s="14"/>
      <c r="I1018" s="13">
        <v>1.01</v>
      </c>
      <c r="J1018" s="14"/>
      <c r="K1018" s="14"/>
      <c r="L1018" s="547">
        <v>484</v>
      </c>
      <c r="M1018" s="72">
        <v>4.0708</v>
      </c>
      <c r="N1018" s="72">
        <f t="shared" si="143"/>
        <v>1970.2672</v>
      </c>
      <c r="O1018" s="72">
        <v>484</v>
      </c>
      <c r="P1018" s="72">
        <f t="shared" si="135"/>
        <v>4.0708</v>
      </c>
      <c r="Q1018" s="72">
        <f t="shared" si="136"/>
        <v>1970.2672</v>
      </c>
      <c r="R1018" s="72">
        <f t="shared" si="137"/>
        <v>0</v>
      </c>
      <c r="S1018" s="72">
        <f t="shared" si="138"/>
        <v>4.0708</v>
      </c>
      <c r="T1018" s="72">
        <f t="shared" si="139"/>
        <v>0</v>
      </c>
      <c r="U1018" s="72">
        <f t="shared" si="140"/>
        <v>0</v>
      </c>
      <c r="V1018" s="72">
        <f t="shared" si="141"/>
        <v>4.0708</v>
      </c>
      <c r="W1018" s="72">
        <f t="shared" si="142"/>
        <v>0</v>
      </c>
      <c r="X1018" s="14" t="s">
        <v>1191</v>
      </c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24"/>
      <c r="AJ1018" s="24"/>
      <c r="AK1018" s="24"/>
    </row>
    <row r="1019" s="2" customFormat="1" ht="14.25" spans="1:37">
      <c r="A1019" s="24">
        <v>1017</v>
      </c>
      <c r="B1019" s="14"/>
      <c r="C1019" s="749" t="s">
        <v>2308</v>
      </c>
      <c r="D1019" s="749" t="s">
        <v>2309</v>
      </c>
      <c r="E1019" s="14"/>
      <c r="F1019" s="192"/>
      <c r="G1019" s="24"/>
      <c r="H1019" s="14"/>
      <c r="I1019" s="13">
        <v>1.01</v>
      </c>
      <c r="J1019" s="14"/>
      <c r="K1019" s="14"/>
      <c r="L1019" s="547">
        <v>7082</v>
      </c>
      <c r="M1019" s="72">
        <v>5.2172</v>
      </c>
      <c r="N1019" s="72">
        <f t="shared" si="143"/>
        <v>36948.2104</v>
      </c>
      <c r="O1019" s="72">
        <v>7082</v>
      </c>
      <c r="P1019" s="72">
        <f t="shared" si="135"/>
        <v>5.2172</v>
      </c>
      <c r="Q1019" s="72">
        <f t="shared" si="136"/>
        <v>36948.2104</v>
      </c>
      <c r="R1019" s="72">
        <f t="shared" si="137"/>
        <v>0</v>
      </c>
      <c r="S1019" s="72">
        <f t="shared" si="138"/>
        <v>5.2172</v>
      </c>
      <c r="T1019" s="72">
        <f t="shared" si="139"/>
        <v>0</v>
      </c>
      <c r="U1019" s="72">
        <f t="shared" si="140"/>
        <v>0</v>
      </c>
      <c r="V1019" s="72">
        <f t="shared" si="141"/>
        <v>5.2172</v>
      </c>
      <c r="W1019" s="72">
        <f t="shared" si="142"/>
        <v>0</v>
      </c>
      <c r="X1019" s="14" t="s">
        <v>1191</v>
      </c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24"/>
      <c r="AJ1019" s="24"/>
      <c r="AK1019" s="24"/>
    </row>
    <row r="1020" s="2" customFormat="1" ht="14.25" spans="1:37">
      <c r="A1020" s="24">
        <v>1018</v>
      </c>
      <c r="B1020" s="14"/>
      <c r="C1020" s="749" t="s">
        <v>2310</v>
      </c>
      <c r="D1020" s="749" t="s">
        <v>2311</v>
      </c>
      <c r="E1020" s="14"/>
      <c r="F1020" s="192"/>
      <c r="G1020" s="24"/>
      <c r="H1020" s="14"/>
      <c r="I1020" s="13">
        <v>1.01</v>
      </c>
      <c r="J1020" s="14"/>
      <c r="K1020" s="14"/>
      <c r="L1020" s="547">
        <v>1992</v>
      </c>
      <c r="M1020" s="72">
        <v>5.5752</v>
      </c>
      <c r="N1020" s="72">
        <f t="shared" si="143"/>
        <v>11105.7984</v>
      </c>
      <c r="O1020" s="72">
        <v>1992</v>
      </c>
      <c r="P1020" s="72">
        <f t="shared" si="135"/>
        <v>5.5752</v>
      </c>
      <c r="Q1020" s="72">
        <f t="shared" si="136"/>
        <v>11105.7984</v>
      </c>
      <c r="R1020" s="72">
        <f t="shared" si="137"/>
        <v>0</v>
      </c>
      <c r="S1020" s="72">
        <f t="shared" si="138"/>
        <v>5.5752</v>
      </c>
      <c r="T1020" s="72">
        <f t="shared" si="139"/>
        <v>0</v>
      </c>
      <c r="U1020" s="72">
        <f t="shared" si="140"/>
        <v>0</v>
      </c>
      <c r="V1020" s="72">
        <f t="shared" si="141"/>
        <v>5.5752</v>
      </c>
      <c r="W1020" s="72">
        <f t="shared" si="142"/>
        <v>0</v>
      </c>
      <c r="X1020" s="14" t="s">
        <v>1191</v>
      </c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24"/>
      <c r="AJ1020" s="24"/>
      <c r="AK1020" s="24"/>
    </row>
    <row r="1021" s="2" customFormat="1" ht="14.25" spans="1:37">
      <c r="A1021" s="24">
        <v>1019</v>
      </c>
      <c r="B1021" s="14"/>
      <c r="C1021" s="749" t="s">
        <v>2312</v>
      </c>
      <c r="D1021" s="749" t="s">
        <v>2313</v>
      </c>
      <c r="E1021" s="14"/>
      <c r="F1021" s="192"/>
      <c r="G1021" s="24"/>
      <c r="H1021" s="14"/>
      <c r="I1021" s="13">
        <v>1.01</v>
      </c>
      <c r="J1021" s="14"/>
      <c r="K1021" s="14"/>
      <c r="L1021" s="547">
        <v>3780</v>
      </c>
      <c r="M1021" s="72">
        <v>4.6903</v>
      </c>
      <c r="N1021" s="72">
        <f t="shared" si="143"/>
        <v>17729.334</v>
      </c>
      <c r="O1021" s="72">
        <v>3780</v>
      </c>
      <c r="P1021" s="72">
        <f t="shared" si="135"/>
        <v>4.6903</v>
      </c>
      <c r="Q1021" s="72">
        <f t="shared" si="136"/>
        <v>17729.334</v>
      </c>
      <c r="R1021" s="72">
        <f t="shared" si="137"/>
        <v>0</v>
      </c>
      <c r="S1021" s="72">
        <f t="shared" si="138"/>
        <v>4.6903</v>
      </c>
      <c r="T1021" s="72">
        <f t="shared" si="139"/>
        <v>0</v>
      </c>
      <c r="U1021" s="72">
        <f t="shared" si="140"/>
        <v>0</v>
      </c>
      <c r="V1021" s="72">
        <f t="shared" si="141"/>
        <v>4.6903</v>
      </c>
      <c r="W1021" s="72">
        <f t="shared" si="142"/>
        <v>0</v>
      </c>
      <c r="X1021" s="14" t="s">
        <v>1191</v>
      </c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24"/>
      <c r="AJ1021" s="24"/>
      <c r="AK1021" s="24"/>
    </row>
    <row r="1022" s="2" customFormat="1" ht="14.25" spans="1:37">
      <c r="A1022" s="24">
        <v>1020</v>
      </c>
      <c r="B1022" s="14"/>
      <c r="C1022" s="749" t="s">
        <v>2314</v>
      </c>
      <c r="D1022" s="749" t="s">
        <v>2315</v>
      </c>
      <c r="E1022" s="14"/>
      <c r="F1022" s="192"/>
      <c r="G1022" s="24"/>
      <c r="H1022" s="14"/>
      <c r="I1022" s="13">
        <v>1.01</v>
      </c>
      <c r="J1022" s="14"/>
      <c r="K1022" s="14"/>
      <c r="L1022" s="547">
        <v>3176</v>
      </c>
      <c r="M1022" s="72">
        <v>4.6903</v>
      </c>
      <c r="N1022" s="72">
        <f t="shared" si="143"/>
        <v>14896.3928</v>
      </c>
      <c r="O1022" s="72">
        <v>3176</v>
      </c>
      <c r="P1022" s="72">
        <f t="shared" si="135"/>
        <v>4.6903</v>
      </c>
      <c r="Q1022" s="72">
        <f t="shared" si="136"/>
        <v>14896.3928</v>
      </c>
      <c r="R1022" s="72">
        <f t="shared" si="137"/>
        <v>0</v>
      </c>
      <c r="S1022" s="72">
        <f t="shared" si="138"/>
        <v>4.6903</v>
      </c>
      <c r="T1022" s="72">
        <f t="shared" si="139"/>
        <v>0</v>
      </c>
      <c r="U1022" s="72">
        <f t="shared" si="140"/>
        <v>0</v>
      </c>
      <c r="V1022" s="72">
        <f t="shared" si="141"/>
        <v>4.6903</v>
      </c>
      <c r="W1022" s="72">
        <f t="shared" si="142"/>
        <v>0</v>
      </c>
      <c r="X1022" s="14" t="s">
        <v>1191</v>
      </c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24"/>
      <c r="AJ1022" s="24"/>
      <c r="AK1022" s="24"/>
    </row>
    <row r="1023" s="2" customFormat="1" ht="14.25" spans="1:37">
      <c r="A1023" s="24">
        <v>1021</v>
      </c>
      <c r="B1023" s="14"/>
      <c r="C1023" s="749" t="s">
        <v>2316</v>
      </c>
      <c r="D1023" s="749" t="s">
        <v>2317</v>
      </c>
      <c r="E1023" s="14"/>
      <c r="F1023" s="192"/>
      <c r="G1023" s="24"/>
      <c r="H1023" s="14"/>
      <c r="I1023" s="13">
        <v>1.01</v>
      </c>
      <c r="J1023" s="14"/>
      <c r="K1023" s="14"/>
      <c r="L1023" s="547">
        <v>5990</v>
      </c>
      <c r="M1023" s="72">
        <v>5.1947</v>
      </c>
      <c r="N1023" s="72">
        <f t="shared" si="143"/>
        <v>31116.253</v>
      </c>
      <c r="O1023" s="72">
        <v>5990</v>
      </c>
      <c r="P1023" s="72">
        <f t="shared" si="135"/>
        <v>5.1947</v>
      </c>
      <c r="Q1023" s="72">
        <f t="shared" si="136"/>
        <v>31116.253</v>
      </c>
      <c r="R1023" s="72">
        <f t="shared" si="137"/>
        <v>0</v>
      </c>
      <c r="S1023" s="72">
        <f t="shared" si="138"/>
        <v>5.1947</v>
      </c>
      <c r="T1023" s="72">
        <f t="shared" si="139"/>
        <v>0</v>
      </c>
      <c r="U1023" s="72">
        <f t="shared" si="140"/>
        <v>0</v>
      </c>
      <c r="V1023" s="72">
        <f t="shared" si="141"/>
        <v>5.1947</v>
      </c>
      <c r="W1023" s="72">
        <f t="shared" si="142"/>
        <v>0</v>
      </c>
      <c r="X1023" s="14" t="s">
        <v>1191</v>
      </c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24"/>
      <c r="AJ1023" s="24"/>
      <c r="AK1023" s="24"/>
    </row>
    <row r="1024" s="2" customFormat="1" ht="14.25" spans="1:37">
      <c r="A1024" s="24">
        <v>1022</v>
      </c>
      <c r="B1024" s="14"/>
      <c r="C1024" s="749" t="s">
        <v>2318</v>
      </c>
      <c r="D1024" s="749" t="s">
        <v>2319</v>
      </c>
      <c r="E1024" s="14"/>
      <c r="F1024" s="192"/>
      <c r="G1024" s="24"/>
      <c r="H1024" s="14"/>
      <c r="I1024" s="13">
        <v>1.01</v>
      </c>
      <c r="J1024" s="14"/>
      <c r="K1024" s="14"/>
      <c r="L1024" s="547">
        <v>5668</v>
      </c>
      <c r="M1024" s="72">
        <v>6.2389</v>
      </c>
      <c r="N1024" s="72">
        <f t="shared" si="143"/>
        <v>35362.0852</v>
      </c>
      <c r="O1024" s="72">
        <v>5668</v>
      </c>
      <c r="P1024" s="72">
        <f t="shared" si="135"/>
        <v>6.2389</v>
      </c>
      <c r="Q1024" s="72">
        <f t="shared" si="136"/>
        <v>35362.0852</v>
      </c>
      <c r="R1024" s="72">
        <f t="shared" si="137"/>
        <v>0</v>
      </c>
      <c r="S1024" s="72">
        <f t="shared" si="138"/>
        <v>6.2389</v>
      </c>
      <c r="T1024" s="72">
        <f t="shared" si="139"/>
        <v>0</v>
      </c>
      <c r="U1024" s="72">
        <f t="shared" si="140"/>
        <v>0</v>
      </c>
      <c r="V1024" s="72">
        <f t="shared" si="141"/>
        <v>6.2389</v>
      </c>
      <c r="W1024" s="72">
        <f t="shared" si="142"/>
        <v>0</v>
      </c>
      <c r="X1024" s="14" t="s">
        <v>1191</v>
      </c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24"/>
      <c r="AJ1024" s="24"/>
      <c r="AK1024" s="24"/>
    </row>
    <row r="1025" s="2" customFormat="1" ht="14.25" spans="1:37">
      <c r="A1025" s="24">
        <v>1023</v>
      </c>
      <c r="B1025" s="14"/>
      <c r="C1025" s="749" t="s">
        <v>2320</v>
      </c>
      <c r="D1025" s="749" t="s">
        <v>2321</v>
      </c>
      <c r="E1025" s="14"/>
      <c r="F1025" s="192"/>
      <c r="G1025" s="24"/>
      <c r="H1025" s="14"/>
      <c r="I1025" s="13">
        <v>1.01</v>
      </c>
      <c r="J1025" s="14"/>
      <c r="K1025" s="14"/>
      <c r="L1025" s="547">
        <v>2899</v>
      </c>
      <c r="M1025" s="72">
        <v>4.5987</v>
      </c>
      <c r="N1025" s="72">
        <f t="shared" si="143"/>
        <v>13331.6313</v>
      </c>
      <c r="O1025" s="72">
        <v>2899</v>
      </c>
      <c r="P1025" s="72">
        <f t="shared" si="135"/>
        <v>4.5987</v>
      </c>
      <c r="Q1025" s="72">
        <f t="shared" si="136"/>
        <v>13331.6313</v>
      </c>
      <c r="R1025" s="72">
        <f t="shared" si="137"/>
        <v>0</v>
      </c>
      <c r="S1025" s="72">
        <f t="shared" si="138"/>
        <v>4.5987</v>
      </c>
      <c r="T1025" s="72">
        <f t="shared" si="139"/>
        <v>0</v>
      </c>
      <c r="U1025" s="72">
        <f t="shared" si="140"/>
        <v>0</v>
      </c>
      <c r="V1025" s="72">
        <f t="shared" si="141"/>
        <v>4.5987</v>
      </c>
      <c r="W1025" s="72">
        <f t="shared" si="142"/>
        <v>0</v>
      </c>
      <c r="X1025" s="14" t="s">
        <v>1191</v>
      </c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24"/>
      <c r="AJ1025" s="24"/>
      <c r="AK1025" s="24"/>
    </row>
    <row r="1026" s="2" customFormat="1" ht="14.25" spans="1:37">
      <c r="A1026" s="24">
        <v>1024</v>
      </c>
      <c r="B1026" s="14"/>
      <c r="C1026" s="749" t="s">
        <v>2322</v>
      </c>
      <c r="D1026" s="749" t="s">
        <v>2323</v>
      </c>
      <c r="E1026" s="14"/>
      <c r="F1026" s="192"/>
      <c r="G1026" s="24"/>
      <c r="H1026" s="14"/>
      <c r="I1026" s="13">
        <v>1.01</v>
      </c>
      <c r="J1026" s="14"/>
      <c r="K1026" s="14"/>
      <c r="L1026" s="547">
        <v>17880</v>
      </c>
      <c r="M1026" s="72">
        <v>3.2929</v>
      </c>
      <c r="N1026" s="72">
        <f t="shared" si="143"/>
        <v>58877.052</v>
      </c>
      <c r="O1026" s="72">
        <v>17880</v>
      </c>
      <c r="P1026" s="72">
        <f t="shared" si="135"/>
        <v>3.2929</v>
      </c>
      <c r="Q1026" s="72">
        <f t="shared" si="136"/>
        <v>58877.052</v>
      </c>
      <c r="R1026" s="72">
        <f t="shared" si="137"/>
        <v>0</v>
      </c>
      <c r="S1026" s="72">
        <f t="shared" si="138"/>
        <v>3.2929</v>
      </c>
      <c r="T1026" s="72">
        <f t="shared" si="139"/>
        <v>0</v>
      </c>
      <c r="U1026" s="72">
        <f t="shared" si="140"/>
        <v>0</v>
      </c>
      <c r="V1026" s="72">
        <f t="shared" si="141"/>
        <v>3.2929</v>
      </c>
      <c r="W1026" s="72">
        <f t="shared" si="142"/>
        <v>0</v>
      </c>
      <c r="X1026" s="14" t="s">
        <v>1191</v>
      </c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24"/>
      <c r="AJ1026" s="24"/>
      <c r="AK1026" s="24"/>
    </row>
    <row r="1027" s="2" customFormat="1" ht="14.25" spans="1:37">
      <c r="A1027" s="24">
        <v>1025</v>
      </c>
      <c r="B1027" s="14"/>
      <c r="C1027" s="749" t="s">
        <v>2324</v>
      </c>
      <c r="D1027" s="749" t="s">
        <v>2325</v>
      </c>
      <c r="E1027" s="14"/>
      <c r="F1027" s="192"/>
      <c r="G1027" s="24"/>
      <c r="H1027" s="14"/>
      <c r="I1027" s="13">
        <v>1.01</v>
      </c>
      <c r="J1027" s="14"/>
      <c r="K1027" s="14"/>
      <c r="L1027" s="547">
        <v>4222</v>
      </c>
      <c r="M1027" s="72">
        <v>3.3339</v>
      </c>
      <c r="N1027" s="72">
        <f t="shared" si="143"/>
        <v>14075.7258</v>
      </c>
      <c r="O1027" s="72">
        <v>4222</v>
      </c>
      <c r="P1027" s="72">
        <f t="shared" ref="P1027:P1090" si="144">M1027</f>
        <v>3.3339</v>
      </c>
      <c r="Q1027" s="72">
        <f t="shared" ref="Q1027:Q1090" si="145">P1027*O1027</f>
        <v>14075.7258</v>
      </c>
      <c r="R1027" s="72">
        <f t="shared" ref="R1027:R1090" si="146">IF((O1027-L1027)&gt;0,O1027-L1027,0)</f>
        <v>0</v>
      </c>
      <c r="S1027" s="72">
        <f t="shared" ref="S1027:S1090" si="147">M1027</f>
        <v>3.3339</v>
      </c>
      <c r="T1027" s="72">
        <f t="shared" ref="T1027:T1090" si="148">IF((Q1027-N1027)&gt;0,Q1027-N1027,0)</f>
        <v>0</v>
      </c>
      <c r="U1027" s="72">
        <f t="shared" ref="U1027:U1090" si="149">IF((O1027-L1027)&lt;0,O1027-L1027,0)</f>
        <v>0</v>
      </c>
      <c r="V1027" s="72">
        <f t="shared" ref="V1027:V1090" si="150">M1027</f>
        <v>3.3339</v>
      </c>
      <c r="W1027" s="72">
        <f t="shared" ref="W1027:W1090" si="151">IF((Q1027-N1027)&lt;0,Q1027-N1027,0)</f>
        <v>0</v>
      </c>
      <c r="X1027" s="14" t="s">
        <v>1191</v>
      </c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24"/>
      <c r="AJ1027" s="24"/>
      <c r="AK1027" s="24"/>
    </row>
    <row r="1028" s="2" customFormat="1" ht="14.25" spans="1:37">
      <c r="A1028" s="24">
        <v>1026</v>
      </c>
      <c r="B1028" s="14"/>
      <c r="C1028" s="749" t="s">
        <v>2326</v>
      </c>
      <c r="D1028" s="749" t="s">
        <v>2327</v>
      </c>
      <c r="E1028" s="14"/>
      <c r="F1028" s="192"/>
      <c r="G1028" s="24"/>
      <c r="H1028" s="14"/>
      <c r="I1028" s="13">
        <v>1.01</v>
      </c>
      <c r="J1028" s="14"/>
      <c r="K1028" s="14"/>
      <c r="L1028" s="547">
        <v>1078</v>
      </c>
      <c r="M1028" s="72">
        <v>4.3</v>
      </c>
      <c r="N1028" s="72">
        <f t="shared" si="143"/>
        <v>4635.4</v>
      </c>
      <c r="O1028" s="72">
        <v>1078</v>
      </c>
      <c r="P1028" s="72">
        <f t="shared" si="144"/>
        <v>4.3</v>
      </c>
      <c r="Q1028" s="72">
        <f t="shared" si="145"/>
        <v>4635.4</v>
      </c>
      <c r="R1028" s="72">
        <f t="shared" si="146"/>
        <v>0</v>
      </c>
      <c r="S1028" s="72">
        <f t="shared" si="147"/>
        <v>4.3</v>
      </c>
      <c r="T1028" s="72">
        <f t="shared" si="148"/>
        <v>0</v>
      </c>
      <c r="U1028" s="72">
        <f t="shared" si="149"/>
        <v>0</v>
      </c>
      <c r="V1028" s="72">
        <f t="shared" si="150"/>
        <v>4.3</v>
      </c>
      <c r="W1028" s="72">
        <f t="shared" si="151"/>
        <v>0</v>
      </c>
      <c r="X1028" s="14" t="s">
        <v>1191</v>
      </c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24"/>
      <c r="AJ1028" s="24"/>
      <c r="AK1028" s="24"/>
    </row>
    <row r="1029" s="2" customFormat="1" ht="14.25" spans="1:37">
      <c r="A1029" s="24">
        <v>1027</v>
      </c>
      <c r="B1029" s="14"/>
      <c r="C1029" s="749" t="s">
        <v>2328</v>
      </c>
      <c r="D1029" s="749" t="s">
        <v>2329</v>
      </c>
      <c r="E1029" s="14"/>
      <c r="F1029" s="192"/>
      <c r="G1029" s="24"/>
      <c r="H1029" s="14"/>
      <c r="I1029" s="13">
        <v>1.01</v>
      </c>
      <c r="J1029" s="14"/>
      <c r="K1029" s="14"/>
      <c r="L1029" s="547">
        <v>143</v>
      </c>
      <c r="M1029" s="72">
        <v>7.7628</v>
      </c>
      <c r="N1029" s="72">
        <f t="shared" ref="N1029:N1092" si="152">L1029*M1029</f>
        <v>1110.0804</v>
      </c>
      <c r="O1029" s="72">
        <v>143</v>
      </c>
      <c r="P1029" s="72">
        <f t="shared" si="144"/>
        <v>7.7628</v>
      </c>
      <c r="Q1029" s="72">
        <f t="shared" si="145"/>
        <v>1110.0804</v>
      </c>
      <c r="R1029" s="72">
        <f t="shared" si="146"/>
        <v>0</v>
      </c>
      <c r="S1029" s="72">
        <f t="shared" si="147"/>
        <v>7.7628</v>
      </c>
      <c r="T1029" s="72">
        <f t="shared" si="148"/>
        <v>0</v>
      </c>
      <c r="U1029" s="72">
        <f t="shared" si="149"/>
        <v>0</v>
      </c>
      <c r="V1029" s="72">
        <f t="shared" si="150"/>
        <v>7.7628</v>
      </c>
      <c r="W1029" s="72">
        <f t="shared" si="151"/>
        <v>0</v>
      </c>
      <c r="X1029" s="14" t="s">
        <v>1191</v>
      </c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24"/>
      <c r="AJ1029" s="24"/>
      <c r="AK1029" s="24"/>
    </row>
    <row r="1030" s="2" customFormat="1" ht="14.25" spans="1:37">
      <c r="A1030" s="24">
        <v>1028</v>
      </c>
      <c r="B1030" s="14"/>
      <c r="C1030" s="749" t="s">
        <v>2330</v>
      </c>
      <c r="D1030" s="749" t="s">
        <v>2331</v>
      </c>
      <c r="E1030" s="14"/>
      <c r="F1030" s="192"/>
      <c r="G1030" s="24"/>
      <c r="H1030" s="14"/>
      <c r="I1030" s="13">
        <v>1.01</v>
      </c>
      <c r="J1030" s="14"/>
      <c r="K1030" s="14"/>
      <c r="L1030" s="547">
        <v>2570</v>
      </c>
      <c r="M1030" s="72">
        <v>4.3</v>
      </c>
      <c r="N1030" s="72">
        <f t="shared" si="152"/>
        <v>11051</v>
      </c>
      <c r="O1030" s="72">
        <v>2570</v>
      </c>
      <c r="P1030" s="72">
        <f t="shared" si="144"/>
        <v>4.3</v>
      </c>
      <c r="Q1030" s="72">
        <f t="shared" si="145"/>
        <v>11051</v>
      </c>
      <c r="R1030" s="72">
        <f t="shared" si="146"/>
        <v>0</v>
      </c>
      <c r="S1030" s="72">
        <f t="shared" si="147"/>
        <v>4.3</v>
      </c>
      <c r="T1030" s="72">
        <f t="shared" si="148"/>
        <v>0</v>
      </c>
      <c r="U1030" s="72">
        <f t="shared" si="149"/>
        <v>0</v>
      </c>
      <c r="V1030" s="72">
        <f t="shared" si="150"/>
        <v>4.3</v>
      </c>
      <c r="W1030" s="72">
        <f t="shared" si="151"/>
        <v>0</v>
      </c>
      <c r="X1030" s="14" t="s">
        <v>1191</v>
      </c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24"/>
      <c r="AJ1030" s="24"/>
      <c r="AK1030" s="24"/>
    </row>
    <row r="1031" s="2" customFormat="1" ht="14.25" spans="1:37">
      <c r="A1031" s="24">
        <v>1029</v>
      </c>
      <c r="B1031" s="14"/>
      <c r="C1031" s="749" t="s">
        <v>2332</v>
      </c>
      <c r="D1031" s="749" t="s">
        <v>2333</v>
      </c>
      <c r="E1031" s="14"/>
      <c r="F1031" s="192"/>
      <c r="G1031" s="24"/>
      <c r="H1031" s="14"/>
      <c r="I1031" s="13">
        <v>1.01</v>
      </c>
      <c r="J1031" s="14"/>
      <c r="K1031" s="14"/>
      <c r="L1031" s="547">
        <v>7480</v>
      </c>
      <c r="M1031" s="72">
        <v>4.1478</v>
      </c>
      <c r="N1031" s="72">
        <f t="shared" si="152"/>
        <v>31025.544</v>
      </c>
      <c r="O1031" s="72">
        <v>7480</v>
      </c>
      <c r="P1031" s="72">
        <f t="shared" si="144"/>
        <v>4.1478</v>
      </c>
      <c r="Q1031" s="72">
        <f t="shared" si="145"/>
        <v>31025.544</v>
      </c>
      <c r="R1031" s="72">
        <f t="shared" si="146"/>
        <v>0</v>
      </c>
      <c r="S1031" s="72">
        <f t="shared" si="147"/>
        <v>4.1478</v>
      </c>
      <c r="T1031" s="72">
        <f t="shared" si="148"/>
        <v>0</v>
      </c>
      <c r="U1031" s="72">
        <f t="shared" si="149"/>
        <v>0</v>
      </c>
      <c r="V1031" s="72">
        <f t="shared" si="150"/>
        <v>4.1478</v>
      </c>
      <c r="W1031" s="72">
        <f t="shared" si="151"/>
        <v>0</v>
      </c>
      <c r="X1031" s="14" t="s">
        <v>1191</v>
      </c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24"/>
      <c r="AJ1031" s="24"/>
      <c r="AK1031" s="24"/>
    </row>
    <row r="1032" s="2" customFormat="1" ht="14.25" spans="1:37">
      <c r="A1032" s="24">
        <v>1030</v>
      </c>
      <c r="B1032" s="14"/>
      <c r="C1032" s="749" t="s">
        <v>2334</v>
      </c>
      <c r="D1032" s="749" t="s">
        <v>2335</v>
      </c>
      <c r="E1032" s="14"/>
      <c r="F1032" s="192"/>
      <c r="G1032" s="24"/>
      <c r="H1032" s="14"/>
      <c r="I1032" s="13">
        <v>1.01</v>
      </c>
      <c r="J1032" s="14"/>
      <c r="K1032" s="14"/>
      <c r="L1032" s="547">
        <v>4409</v>
      </c>
      <c r="M1032" s="72">
        <v>5.0456</v>
      </c>
      <c r="N1032" s="72">
        <f t="shared" si="152"/>
        <v>22246.0504</v>
      </c>
      <c r="O1032" s="72">
        <v>4409</v>
      </c>
      <c r="P1032" s="72">
        <f t="shared" si="144"/>
        <v>5.0456</v>
      </c>
      <c r="Q1032" s="72">
        <f t="shared" si="145"/>
        <v>22246.0504</v>
      </c>
      <c r="R1032" s="72">
        <f t="shared" si="146"/>
        <v>0</v>
      </c>
      <c r="S1032" s="72">
        <f t="shared" si="147"/>
        <v>5.0456</v>
      </c>
      <c r="T1032" s="72">
        <f t="shared" si="148"/>
        <v>0</v>
      </c>
      <c r="U1032" s="72">
        <f t="shared" si="149"/>
        <v>0</v>
      </c>
      <c r="V1032" s="72">
        <f t="shared" si="150"/>
        <v>5.0456</v>
      </c>
      <c r="W1032" s="72">
        <f t="shared" si="151"/>
        <v>0</v>
      </c>
      <c r="X1032" s="14" t="s">
        <v>1191</v>
      </c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24"/>
      <c r="AJ1032" s="24"/>
      <c r="AK1032" s="24"/>
    </row>
    <row r="1033" s="2" customFormat="1" ht="14.25" spans="1:37">
      <c r="A1033" s="24">
        <v>1031</v>
      </c>
      <c r="B1033" s="14"/>
      <c r="C1033" s="749" t="s">
        <v>2336</v>
      </c>
      <c r="D1033" s="749" t="s">
        <v>2337</v>
      </c>
      <c r="E1033" s="14"/>
      <c r="F1033" s="192"/>
      <c r="G1033" s="24"/>
      <c r="H1033" s="14"/>
      <c r="I1033" s="13">
        <v>1.01</v>
      </c>
      <c r="J1033" s="14"/>
      <c r="K1033" s="14"/>
      <c r="L1033" s="547">
        <v>122</v>
      </c>
      <c r="M1033" s="72">
        <v>3.0769</v>
      </c>
      <c r="N1033" s="72">
        <f t="shared" si="152"/>
        <v>375.3818</v>
      </c>
      <c r="O1033" s="72">
        <v>122</v>
      </c>
      <c r="P1033" s="72">
        <f t="shared" si="144"/>
        <v>3.0769</v>
      </c>
      <c r="Q1033" s="72">
        <f t="shared" si="145"/>
        <v>375.3818</v>
      </c>
      <c r="R1033" s="72">
        <f t="shared" si="146"/>
        <v>0</v>
      </c>
      <c r="S1033" s="72">
        <f t="shared" si="147"/>
        <v>3.0769</v>
      </c>
      <c r="T1033" s="72">
        <f t="shared" si="148"/>
        <v>0</v>
      </c>
      <c r="U1033" s="72">
        <f t="shared" si="149"/>
        <v>0</v>
      </c>
      <c r="V1033" s="72">
        <f t="shared" si="150"/>
        <v>3.0769</v>
      </c>
      <c r="W1033" s="72">
        <f t="shared" si="151"/>
        <v>0</v>
      </c>
      <c r="X1033" s="14" t="s">
        <v>1191</v>
      </c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24"/>
      <c r="AJ1033" s="24"/>
      <c r="AK1033" s="24"/>
    </row>
    <row r="1034" s="2" customFormat="1" ht="14.25" spans="1:37">
      <c r="A1034" s="24">
        <v>1032</v>
      </c>
      <c r="B1034" s="14"/>
      <c r="C1034" s="749" t="s">
        <v>2338</v>
      </c>
      <c r="D1034" s="749" t="s">
        <v>2339</v>
      </c>
      <c r="E1034" s="14"/>
      <c r="F1034" s="192"/>
      <c r="G1034" s="24"/>
      <c r="H1034" s="14"/>
      <c r="I1034" s="13">
        <v>1.01</v>
      </c>
      <c r="J1034" s="14"/>
      <c r="K1034" s="14"/>
      <c r="L1034" s="547">
        <v>3566</v>
      </c>
      <c r="M1034" s="72">
        <v>4.4017</v>
      </c>
      <c r="N1034" s="72">
        <f t="shared" si="152"/>
        <v>15696.4622</v>
      </c>
      <c r="O1034" s="72">
        <v>3566</v>
      </c>
      <c r="P1034" s="72">
        <f t="shared" si="144"/>
        <v>4.4017</v>
      </c>
      <c r="Q1034" s="72">
        <f t="shared" si="145"/>
        <v>15696.4622</v>
      </c>
      <c r="R1034" s="72">
        <f t="shared" si="146"/>
        <v>0</v>
      </c>
      <c r="S1034" s="72">
        <f t="shared" si="147"/>
        <v>4.4017</v>
      </c>
      <c r="T1034" s="72">
        <f t="shared" si="148"/>
        <v>0</v>
      </c>
      <c r="U1034" s="72">
        <f t="shared" si="149"/>
        <v>0</v>
      </c>
      <c r="V1034" s="72">
        <f t="shared" si="150"/>
        <v>4.4017</v>
      </c>
      <c r="W1034" s="72">
        <f t="shared" si="151"/>
        <v>0</v>
      </c>
      <c r="X1034" s="14" t="s">
        <v>1191</v>
      </c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24"/>
      <c r="AJ1034" s="24"/>
      <c r="AK1034" s="24"/>
    </row>
    <row r="1035" s="2" customFormat="1" ht="14.25" spans="1:37">
      <c r="A1035" s="24">
        <v>1033</v>
      </c>
      <c r="B1035" s="14"/>
      <c r="C1035" s="749" t="s">
        <v>2340</v>
      </c>
      <c r="D1035" s="749" t="s">
        <v>2341</v>
      </c>
      <c r="E1035" s="14"/>
      <c r="F1035" s="192"/>
      <c r="G1035" s="24"/>
      <c r="H1035" s="14"/>
      <c r="I1035" s="13">
        <v>1.01</v>
      </c>
      <c r="J1035" s="14"/>
      <c r="K1035" s="14"/>
      <c r="L1035" s="547">
        <v>2673</v>
      </c>
      <c r="M1035" s="72">
        <v>4.6549</v>
      </c>
      <c r="N1035" s="72">
        <f t="shared" si="152"/>
        <v>12442.5477</v>
      </c>
      <c r="O1035" s="72">
        <v>2673</v>
      </c>
      <c r="P1035" s="72">
        <f t="shared" si="144"/>
        <v>4.6549</v>
      </c>
      <c r="Q1035" s="72">
        <f t="shared" si="145"/>
        <v>12442.5477</v>
      </c>
      <c r="R1035" s="72">
        <f t="shared" si="146"/>
        <v>0</v>
      </c>
      <c r="S1035" s="72">
        <f t="shared" si="147"/>
        <v>4.6549</v>
      </c>
      <c r="T1035" s="72">
        <f t="shared" si="148"/>
        <v>0</v>
      </c>
      <c r="U1035" s="72">
        <f t="shared" si="149"/>
        <v>0</v>
      </c>
      <c r="V1035" s="72">
        <f t="shared" si="150"/>
        <v>4.6549</v>
      </c>
      <c r="W1035" s="72">
        <f t="shared" si="151"/>
        <v>0</v>
      </c>
      <c r="X1035" s="14" t="s">
        <v>1191</v>
      </c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24"/>
      <c r="AJ1035" s="24"/>
      <c r="AK1035" s="24"/>
    </row>
    <row r="1036" s="2" customFormat="1" ht="14.25" spans="1:37">
      <c r="A1036" s="24">
        <v>1034</v>
      </c>
      <c r="B1036" s="14"/>
      <c r="C1036" s="749" t="s">
        <v>2342</v>
      </c>
      <c r="D1036" s="749" t="s">
        <v>2343</v>
      </c>
      <c r="E1036" s="14"/>
      <c r="F1036" s="192"/>
      <c r="G1036" s="24"/>
      <c r="H1036" s="14"/>
      <c r="I1036" s="13">
        <v>1.01</v>
      </c>
      <c r="J1036" s="14"/>
      <c r="K1036" s="14"/>
      <c r="L1036" s="547">
        <v>2085</v>
      </c>
      <c r="M1036" s="72">
        <v>4.3746</v>
      </c>
      <c r="N1036" s="72">
        <f t="shared" si="152"/>
        <v>9121.041</v>
      </c>
      <c r="O1036" s="72">
        <v>2085</v>
      </c>
      <c r="P1036" s="72">
        <f t="shared" si="144"/>
        <v>4.3746</v>
      </c>
      <c r="Q1036" s="72">
        <f t="shared" si="145"/>
        <v>9121.041</v>
      </c>
      <c r="R1036" s="72">
        <f t="shared" si="146"/>
        <v>0</v>
      </c>
      <c r="S1036" s="72">
        <f t="shared" si="147"/>
        <v>4.3746</v>
      </c>
      <c r="T1036" s="72">
        <f t="shared" si="148"/>
        <v>0</v>
      </c>
      <c r="U1036" s="72">
        <f t="shared" si="149"/>
        <v>0</v>
      </c>
      <c r="V1036" s="72">
        <f t="shared" si="150"/>
        <v>4.3746</v>
      </c>
      <c r="W1036" s="72">
        <f t="shared" si="151"/>
        <v>0</v>
      </c>
      <c r="X1036" s="14" t="s">
        <v>1191</v>
      </c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24"/>
      <c r="AJ1036" s="24"/>
      <c r="AK1036" s="24"/>
    </row>
    <row r="1037" s="2" customFormat="1" ht="14.25" spans="1:37">
      <c r="A1037" s="24">
        <v>1035</v>
      </c>
      <c r="B1037" s="14"/>
      <c r="C1037" s="749" t="s">
        <v>2344</v>
      </c>
      <c r="D1037" s="749" t="s">
        <v>2345</v>
      </c>
      <c r="E1037" s="14"/>
      <c r="F1037" s="192"/>
      <c r="G1037" s="24"/>
      <c r="H1037" s="14"/>
      <c r="I1037" s="13">
        <v>1.01</v>
      </c>
      <c r="J1037" s="14"/>
      <c r="K1037" s="14"/>
      <c r="L1037" s="547">
        <v>4068</v>
      </c>
      <c r="M1037" s="72">
        <v>4.3515</v>
      </c>
      <c r="N1037" s="72">
        <f t="shared" si="152"/>
        <v>17701.902</v>
      </c>
      <c r="O1037" s="72">
        <v>4068</v>
      </c>
      <c r="P1037" s="72">
        <f t="shared" si="144"/>
        <v>4.3515</v>
      </c>
      <c r="Q1037" s="72">
        <f t="shared" si="145"/>
        <v>17701.902</v>
      </c>
      <c r="R1037" s="72">
        <f t="shared" si="146"/>
        <v>0</v>
      </c>
      <c r="S1037" s="72">
        <f t="shared" si="147"/>
        <v>4.3515</v>
      </c>
      <c r="T1037" s="72">
        <f t="shared" si="148"/>
        <v>0</v>
      </c>
      <c r="U1037" s="72">
        <f t="shared" si="149"/>
        <v>0</v>
      </c>
      <c r="V1037" s="72">
        <f t="shared" si="150"/>
        <v>4.3515</v>
      </c>
      <c r="W1037" s="72">
        <f t="shared" si="151"/>
        <v>0</v>
      </c>
      <c r="X1037" s="14" t="s">
        <v>1191</v>
      </c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24"/>
      <c r="AJ1037" s="24"/>
      <c r="AK1037" s="24"/>
    </row>
    <row r="1038" s="2" customFormat="1" ht="14.25" spans="1:37">
      <c r="A1038" s="24">
        <v>1036</v>
      </c>
      <c r="B1038" s="14"/>
      <c r="C1038" s="749" t="s">
        <v>2346</v>
      </c>
      <c r="D1038" s="749" t="s">
        <v>2347</v>
      </c>
      <c r="E1038" s="14"/>
      <c r="F1038" s="192"/>
      <c r="G1038" s="24"/>
      <c r="H1038" s="14"/>
      <c r="I1038" s="13">
        <v>1.01</v>
      </c>
      <c r="J1038" s="14"/>
      <c r="K1038" s="14"/>
      <c r="L1038" s="547">
        <v>6556</v>
      </c>
      <c r="M1038" s="72">
        <v>4.8733</v>
      </c>
      <c r="N1038" s="72">
        <f t="shared" si="152"/>
        <v>31949.3548</v>
      </c>
      <c r="O1038" s="72">
        <v>6556</v>
      </c>
      <c r="P1038" s="72">
        <f t="shared" si="144"/>
        <v>4.8733</v>
      </c>
      <c r="Q1038" s="72">
        <f t="shared" si="145"/>
        <v>31949.3548</v>
      </c>
      <c r="R1038" s="72">
        <f t="shared" si="146"/>
        <v>0</v>
      </c>
      <c r="S1038" s="72">
        <f t="shared" si="147"/>
        <v>4.8733</v>
      </c>
      <c r="T1038" s="72">
        <f t="shared" si="148"/>
        <v>0</v>
      </c>
      <c r="U1038" s="72">
        <f t="shared" si="149"/>
        <v>0</v>
      </c>
      <c r="V1038" s="72">
        <f t="shared" si="150"/>
        <v>4.8733</v>
      </c>
      <c r="W1038" s="72">
        <f t="shared" si="151"/>
        <v>0</v>
      </c>
      <c r="X1038" s="14" t="s">
        <v>1191</v>
      </c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24"/>
      <c r="AJ1038" s="24"/>
      <c r="AK1038" s="24"/>
    </row>
    <row r="1039" s="2" customFormat="1" ht="14.25" spans="1:37">
      <c r="A1039" s="24">
        <v>1037</v>
      </c>
      <c r="B1039" s="14"/>
      <c r="C1039" s="749" t="s">
        <v>2348</v>
      </c>
      <c r="D1039" s="749" t="s">
        <v>2349</v>
      </c>
      <c r="E1039" s="14"/>
      <c r="F1039" s="192"/>
      <c r="G1039" s="24"/>
      <c r="H1039" s="14"/>
      <c r="I1039" s="13">
        <v>1.01</v>
      </c>
      <c r="J1039" s="14"/>
      <c r="K1039" s="14"/>
      <c r="L1039" s="547">
        <v>11218</v>
      </c>
      <c r="M1039" s="72">
        <v>3.8496</v>
      </c>
      <c r="N1039" s="72">
        <f t="shared" si="152"/>
        <v>43184.8128</v>
      </c>
      <c r="O1039" s="72">
        <v>11218</v>
      </c>
      <c r="P1039" s="72">
        <f t="shared" si="144"/>
        <v>3.8496</v>
      </c>
      <c r="Q1039" s="72">
        <f t="shared" si="145"/>
        <v>43184.8128</v>
      </c>
      <c r="R1039" s="72">
        <f t="shared" si="146"/>
        <v>0</v>
      </c>
      <c r="S1039" s="72">
        <f t="shared" si="147"/>
        <v>3.8496</v>
      </c>
      <c r="T1039" s="72">
        <f t="shared" si="148"/>
        <v>0</v>
      </c>
      <c r="U1039" s="72">
        <f t="shared" si="149"/>
        <v>0</v>
      </c>
      <c r="V1039" s="72">
        <f t="shared" si="150"/>
        <v>3.8496</v>
      </c>
      <c r="W1039" s="72">
        <f t="shared" si="151"/>
        <v>0</v>
      </c>
      <c r="X1039" s="14" t="s">
        <v>1191</v>
      </c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24"/>
      <c r="AJ1039" s="24"/>
      <c r="AK1039" s="24"/>
    </row>
    <row r="1040" s="2" customFormat="1" ht="14.25" spans="1:37">
      <c r="A1040" s="24">
        <v>1038</v>
      </c>
      <c r="B1040" s="14"/>
      <c r="C1040" s="749" t="s">
        <v>2350</v>
      </c>
      <c r="D1040" s="749" t="s">
        <v>2351</v>
      </c>
      <c r="E1040" s="14"/>
      <c r="F1040" s="192"/>
      <c r="G1040" s="24"/>
      <c r="H1040" s="14"/>
      <c r="I1040" s="13">
        <v>1.01</v>
      </c>
      <c r="J1040" s="14"/>
      <c r="K1040" s="14"/>
      <c r="L1040" s="547">
        <v>5860</v>
      </c>
      <c r="M1040" s="72">
        <v>4.4872</v>
      </c>
      <c r="N1040" s="72">
        <f t="shared" si="152"/>
        <v>26294.992</v>
      </c>
      <c r="O1040" s="72">
        <v>5860</v>
      </c>
      <c r="P1040" s="72">
        <f t="shared" si="144"/>
        <v>4.4872</v>
      </c>
      <c r="Q1040" s="72">
        <f t="shared" si="145"/>
        <v>26294.992</v>
      </c>
      <c r="R1040" s="72">
        <f t="shared" si="146"/>
        <v>0</v>
      </c>
      <c r="S1040" s="72">
        <f t="shared" si="147"/>
        <v>4.4872</v>
      </c>
      <c r="T1040" s="72">
        <f t="shared" si="148"/>
        <v>0</v>
      </c>
      <c r="U1040" s="72">
        <f t="shared" si="149"/>
        <v>0</v>
      </c>
      <c r="V1040" s="72">
        <f t="shared" si="150"/>
        <v>4.4872</v>
      </c>
      <c r="W1040" s="72">
        <f t="shared" si="151"/>
        <v>0</v>
      </c>
      <c r="X1040" s="14" t="s">
        <v>1191</v>
      </c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24"/>
      <c r="AJ1040" s="24"/>
      <c r="AK1040" s="24"/>
    </row>
    <row r="1041" s="2" customFormat="1" ht="14.25" spans="1:37">
      <c r="A1041" s="24">
        <v>1039</v>
      </c>
      <c r="B1041" s="14"/>
      <c r="C1041" s="749" t="s">
        <v>2352</v>
      </c>
      <c r="D1041" s="749" t="s">
        <v>2353</v>
      </c>
      <c r="E1041" s="14"/>
      <c r="F1041" s="192"/>
      <c r="G1041" s="24"/>
      <c r="H1041" s="14"/>
      <c r="I1041" s="13">
        <v>1.01</v>
      </c>
      <c r="J1041" s="14"/>
      <c r="K1041" s="14"/>
      <c r="L1041" s="547">
        <v>9318</v>
      </c>
      <c r="M1041" s="72">
        <v>4.9573</v>
      </c>
      <c r="N1041" s="72">
        <f t="shared" si="152"/>
        <v>46192.1214</v>
      </c>
      <c r="O1041" s="72">
        <v>9318</v>
      </c>
      <c r="P1041" s="72">
        <f t="shared" si="144"/>
        <v>4.9573</v>
      </c>
      <c r="Q1041" s="72">
        <f t="shared" si="145"/>
        <v>46192.1214</v>
      </c>
      <c r="R1041" s="72">
        <f t="shared" si="146"/>
        <v>0</v>
      </c>
      <c r="S1041" s="72">
        <f t="shared" si="147"/>
        <v>4.9573</v>
      </c>
      <c r="T1041" s="72">
        <f t="shared" si="148"/>
        <v>0</v>
      </c>
      <c r="U1041" s="72">
        <f t="shared" si="149"/>
        <v>0</v>
      </c>
      <c r="V1041" s="72">
        <f t="shared" si="150"/>
        <v>4.9573</v>
      </c>
      <c r="W1041" s="72">
        <f t="shared" si="151"/>
        <v>0</v>
      </c>
      <c r="X1041" s="14" t="s">
        <v>1191</v>
      </c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24"/>
      <c r="AJ1041" s="24"/>
      <c r="AK1041" s="24"/>
    </row>
    <row r="1042" s="2" customFormat="1" ht="14.25" spans="1:37">
      <c r="A1042" s="24">
        <v>1040</v>
      </c>
      <c r="B1042" s="14"/>
      <c r="C1042" s="749" t="s">
        <v>2354</v>
      </c>
      <c r="D1042" s="749" t="s">
        <v>2355</v>
      </c>
      <c r="E1042" s="14"/>
      <c r="F1042" s="192"/>
      <c r="G1042" s="24"/>
      <c r="H1042" s="14"/>
      <c r="I1042" s="13">
        <v>1.01</v>
      </c>
      <c r="J1042" s="14"/>
      <c r="K1042" s="14"/>
      <c r="L1042" s="547">
        <v>5892</v>
      </c>
      <c r="M1042" s="72">
        <v>6.4103</v>
      </c>
      <c r="N1042" s="72">
        <f t="shared" si="152"/>
        <v>37769.4876</v>
      </c>
      <c r="O1042" s="72">
        <v>5892</v>
      </c>
      <c r="P1042" s="72">
        <f t="shared" si="144"/>
        <v>6.4103</v>
      </c>
      <c r="Q1042" s="72">
        <f t="shared" si="145"/>
        <v>37769.4876</v>
      </c>
      <c r="R1042" s="72">
        <f t="shared" si="146"/>
        <v>0</v>
      </c>
      <c r="S1042" s="72">
        <f t="shared" si="147"/>
        <v>6.4103</v>
      </c>
      <c r="T1042" s="72">
        <f t="shared" si="148"/>
        <v>0</v>
      </c>
      <c r="U1042" s="72">
        <f t="shared" si="149"/>
        <v>0</v>
      </c>
      <c r="V1042" s="72">
        <f t="shared" si="150"/>
        <v>6.4103</v>
      </c>
      <c r="W1042" s="72">
        <f t="shared" si="151"/>
        <v>0</v>
      </c>
      <c r="X1042" s="14" t="s">
        <v>1191</v>
      </c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24"/>
      <c r="AJ1042" s="24"/>
      <c r="AK1042" s="24"/>
    </row>
    <row r="1043" s="2" customFormat="1" ht="14.25" spans="1:37">
      <c r="A1043" s="24">
        <v>1041</v>
      </c>
      <c r="B1043" s="14"/>
      <c r="C1043" s="749" t="s">
        <v>2356</v>
      </c>
      <c r="D1043" s="749" t="s">
        <v>2357</v>
      </c>
      <c r="E1043" s="14"/>
      <c r="F1043" s="192"/>
      <c r="G1043" s="24"/>
      <c r="H1043" s="14"/>
      <c r="I1043" s="13">
        <v>1.01</v>
      </c>
      <c r="J1043" s="14"/>
      <c r="K1043" s="14"/>
      <c r="L1043" s="547">
        <v>1089</v>
      </c>
      <c r="M1043" s="72">
        <v>4.7863</v>
      </c>
      <c r="N1043" s="72">
        <f t="shared" si="152"/>
        <v>5212.2807</v>
      </c>
      <c r="O1043" s="72">
        <v>1089</v>
      </c>
      <c r="P1043" s="72">
        <f t="shared" si="144"/>
        <v>4.7863</v>
      </c>
      <c r="Q1043" s="72">
        <f t="shared" si="145"/>
        <v>5212.2807</v>
      </c>
      <c r="R1043" s="72">
        <f t="shared" si="146"/>
        <v>0</v>
      </c>
      <c r="S1043" s="72">
        <f t="shared" si="147"/>
        <v>4.7863</v>
      </c>
      <c r="T1043" s="72">
        <f t="shared" si="148"/>
        <v>0</v>
      </c>
      <c r="U1043" s="72">
        <f t="shared" si="149"/>
        <v>0</v>
      </c>
      <c r="V1043" s="72">
        <f t="shared" si="150"/>
        <v>4.7863</v>
      </c>
      <c r="W1043" s="72">
        <f t="shared" si="151"/>
        <v>0</v>
      </c>
      <c r="X1043" s="14" t="s">
        <v>1191</v>
      </c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24"/>
      <c r="AJ1043" s="24"/>
      <c r="AK1043" s="24"/>
    </row>
    <row r="1044" s="2" customFormat="1" ht="14.25" spans="1:37">
      <c r="A1044" s="24">
        <v>1042</v>
      </c>
      <c r="B1044" s="14"/>
      <c r="C1044" s="749" t="s">
        <v>2358</v>
      </c>
      <c r="D1044" s="749" t="s">
        <v>2359</v>
      </c>
      <c r="E1044" s="14"/>
      <c r="F1044" s="192"/>
      <c r="G1044" s="24"/>
      <c r="H1044" s="14"/>
      <c r="I1044" s="13">
        <v>1.01</v>
      </c>
      <c r="J1044" s="14"/>
      <c r="K1044" s="14"/>
      <c r="L1044" s="547">
        <v>9754</v>
      </c>
      <c r="M1044" s="72">
        <v>5.1013</v>
      </c>
      <c r="N1044" s="72">
        <f t="shared" si="152"/>
        <v>49758.0802</v>
      </c>
      <c r="O1044" s="72">
        <v>9754</v>
      </c>
      <c r="P1044" s="72">
        <f t="shared" si="144"/>
        <v>5.1013</v>
      </c>
      <c r="Q1044" s="72">
        <f t="shared" si="145"/>
        <v>49758.0802</v>
      </c>
      <c r="R1044" s="72">
        <f t="shared" si="146"/>
        <v>0</v>
      </c>
      <c r="S1044" s="72">
        <f t="shared" si="147"/>
        <v>5.1013</v>
      </c>
      <c r="T1044" s="72">
        <f t="shared" si="148"/>
        <v>0</v>
      </c>
      <c r="U1044" s="72">
        <f t="shared" si="149"/>
        <v>0</v>
      </c>
      <c r="V1044" s="72">
        <f t="shared" si="150"/>
        <v>5.1013</v>
      </c>
      <c r="W1044" s="72">
        <f t="shared" si="151"/>
        <v>0</v>
      </c>
      <c r="X1044" s="14" t="s">
        <v>1191</v>
      </c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24"/>
      <c r="AJ1044" s="24"/>
      <c r="AK1044" s="24"/>
    </row>
    <row r="1045" s="2" customFormat="1" ht="14.25" spans="1:37">
      <c r="A1045" s="24">
        <v>1043</v>
      </c>
      <c r="B1045" s="14"/>
      <c r="C1045" s="749" t="s">
        <v>2360</v>
      </c>
      <c r="D1045" s="749" t="s">
        <v>2361</v>
      </c>
      <c r="E1045" s="14"/>
      <c r="F1045" s="192"/>
      <c r="G1045" s="24"/>
      <c r="H1045" s="14"/>
      <c r="I1045" s="13">
        <v>1.01</v>
      </c>
      <c r="J1045" s="14"/>
      <c r="K1045" s="14"/>
      <c r="L1045" s="547">
        <v>402</v>
      </c>
      <c r="M1045" s="72">
        <v>5.2983</v>
      </c>
      <c r="N1045" s="72">
        <f t="shared" si="152"/>
        <v>2129.9166</v>
      </c>
      <c r="O1045" s="72">
        <v>402</v>
      </c>
      <c r="P1045" s="72">
        <f t="shared" si="144"/>
        <v>5.2983</v>
      </c>
      <c r="Q1045" s="72">
        <f t="shared" si="145"/>
        <v>2129.9166</v>
      </c>
      <c r="R1045" s="72">
        <f t="shared" si="146"/>
        <v>0</v>
      </c>
      <c r="S1045" s="72">
        <f t="shared" si="147"/>
        <v>5.2983</v>
      </c>
      <c r="T1045" s="72">
        <f t="shared" si="148"/>
        <v>0</v>
      </c>
      <c r="U1045" s="72">
        <f t="shared" si="149"/>
        <v>0</v>
      </c>
      <c r="V1045" s="72">
        <f t="shared" si="150"/>
        <v>5.2983</v>
      </c>
      <c r="W1045" s="72">
        <f t="shared" si="151"/>
        <v>0</v>
      </c>
      <c r="X1045" s="14" t="s">
        <v>1191</v>
      </c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24"/>
      <c r="AJ1045" s="24"/>
      <c r="AK1045" s="24"/>
    </row>
    <row r="1046" s="2" customFormat="1" ht="14.25" spans="1:37">
      <c r="A1046" s="24">
        <v>1044</v>
      </c>
      <c r="B1046" s="14"/>
      <c r="C1046" s="749" t="s">
        <v>2362</v>
      </c>
      <c r="D1046" s="749" t="s">
        <v>2363</v>
      </c>
      <c r="E1046" s="14"/>
      <c r="F1046" s="192"/>
      <c r="G1046" s="24"/>
      <c r="H1046" s="14"/>
      <c r="I1046" s="13">
        <v>1.01</v>
      </c>
      <c r="J1046" s="14"/>
      <c r="K1046" s="14"/>
      <c r="L1046" s="547">
        <v>580</v>
      </c>
      <c r="M1046" s="72">
        <v>4.4444</v>
      </c>
      <c r="N1046" s="72">
        <f t="shared" si="152"/>
        <v>2577.752</v>
      </c>
      <c r="O1046" s="72">
        <v>580</v>
      </c>
      <c r="P1046" s="72">
        <f t="shared" si="144"/>
        <v>4.4444</v>
      </c>
      <c r="Q1046" s="72">
        <f t="shared" si="145"/>
        <v>2577.752</v>
      </c>
      <c r="R1046" s="72">
        <f t="shared" si="146"/>
        <v>0</v>
      </c>
      <c r="S1046" s="72">
        <f t="shared" si="147"/>
        <v>4.4444</v>
      </c>
      <c r="T1046" s="72">
        <f t="shared" si="148"/>
        <v>0</v>
      </c>
      <c r="U1046" s="72">
        <f t="shared" si="149"/>
        <v>0</v>
      </c>
      <c r="V1046" s="72">
        <f t="shared" si="150"/>
        <v>4.4444</v>
      </c>
      <c r="W1046" s="72">
        <f t="shared" si="151"/>
        <v>0</v>
      </c>
      <c r="X1046" s="14" t="s">
        <v>1191</v>
      </c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24"/>
      <c r="AJ1046" s="24"/>
      <c r="AK1046" s="24"/>
    </row>
    <row r="1047" s="2" customFormat="1" ht="14.25" spans="1:37">
      <c r="A1047" s="24">
        <v>1045</v>
      </c>
      <c r="B1047" s="14"/>
      <c r="C1047" s="749" t="s">
        <v>2364</v>
      </c>
      <c r="D1047" s="749" t="s">
        <v>2365</v>
      </c>
      <c r="E1047" s="14"/>
      <c r="F1047" s="192"/>
      <c r="G1047" s="24"/>
      <c r="H1047" s="14"/>
      <c r="I1047" s="13">
        <v>1.01</v>
      </c>
      <c r="J1047" s="14"/>
      <c r="K1047" s="14"/>
      <c r="L1047" s="547">
        <v>1</v>
      </c>
      <c r="M1047" s="72">
        <v>1600</v>
      </c>
      <c r="N1047" s="72">
        <f t="shared" si="152"/>
        <v>1600</v>
      </c>
      <c r="O1047" s="72">
        <v>1</v>
      </c>
      <c r="P1047" s="72">
        <f t="shared" si="144"/>
        <v>1600</v>
      </c>
      <c r="Q1047" s="72">
        <f t="shared" si="145"/>
        <v>1600</v>
      </c>
      <c r="R1047" s="72">
        <f t="shared" si="146"/>
        <v>0</v>
      </c>
      <c r="S1047" s="72">
        <f t="shared" si="147"/>
        <v>1600</v>
      </c>
      <c r="T1047" s="72">
        <f t="shared" si="148"/>
        <v>0</v>
      </c>
      <c r="U1047" s="72">
        <f t="shared" si="149"/>
        <v>0</v>
      </c>
      <c r="V1047" s="72">
        <f t="shared" si="150"/>
        <v>1600</v>
      </c>
      <c r="W1047" s="72">
        <f t="shared" si="151"/>
        <v>0</v>
      </c>
      <c r="X1047" s="14" t="s">
        <v>1191</v>
      </c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24"/>
      <c r="AJ1047" s="24"/>
      <c r="AK1047" s="24"/>
    </row>
    <row r="1048" s="2" customFormat="1" ht="14.25" spans="1:37">
      <c r="A1048" s="24">
        <v>1046</v>
      </c>
      <c r="B1048" s="14"/>
      <c r="C1048" s="749" t="s">
        <v>2366</v>
      </c>
      <c r="D1048" s="749" t="s">
        <v>2367</v>
      </c>
      <c r="E1048" s="14"/>
      <c r="F1048" s="192"/>
      <c r="G1048" s="24"/>
      <c r="H1048" s="14"/>
      <c r="I1048" s="13">
        <v>1.01</v>
      </c>
      <c r="J1048" s="14"/>
      <c r="K1048" s="14"/>
      <c r="L1048" s="547">
        <v>4988</v>
      </c>
      <c r="M1048" s="72">
        <v>4.531</v>
      </c>
      <c r="N1048" s="72">
        <f t="shared" si="152"/>
        <v>22600.628</v>
      </c>
      <c r="O1048" s="72">
        <v>4988</v>
      </c>
      <c r="P1048" s="72">
        <f t="shared" si="144"/>
        <v>4.531</v>
      </c>
      <c r="Q1048" s="72">
        <f t="shared" si="145"/>
        <v>22600.628</v>
      </c>
      <c r="R1048" s="72">
        <f t="shared" si="146"/>
        <v>0</v>
      </c>
      <c r="S1048" s="72">
        <f t="shared" si="147"/>
        <v>4.531</v>
      </c>
      <c r="T1048" s="72">
        <f t="shared" si="148"/>
        <v>0</v>
      </c>
      <c r="U1048" s="72">
        <f t="shared" si="149"/>
        <v>0</v>
      </c>
      <c r="V1048" s="72">
        <f t="shared" si="150"/>
        <v>4.531</v>
      </c>
      <c r="W1048" s="72">
        <f t="shared" si="151"/>
        <v>0</v>
      </c>
      <c r="X1048" s="14" t="s">
        <v>1191</v>
      </c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24"/>
      <c r="AJ1048" s="24"/>
      <c r="AK1048" s="24"/>
    </row>
    <row r="1049" s="2" customFormat="1" ht="14.25" spans="1:37">
      <c r="A1049" s="24">
        <v>1047</v>
      </c>
      <c r="B1049" s="14"/>
      <c r="C1049" s="749" t="s">
        <v>2368</v>
      </c>
      <c r="D1049" s="749" t="s">
        <v>2369</v>
      </c>
      <c r="E1049" s="14"/>
      <c r="F1049" s="192"/>
      <c r="G1049" s="24"/>
      <c r="H1049" s="14"/>
      <c r="I1049" s="13">
        <v>1.01</v>
      </c>
      <c r="J1049" s="14"/>
      <c r="K1049" s="14"/>
      <c r="L1049" s="547">
        <v>846</v>
      </c>
      <c r="M1049" s="72">
        <v>4.5575</v>
      </c>
      <c r="N1049" s="72">
        <f t="shared" si="152"/>
        <v>3855.645</v>
      </c>
      <c r="O1049" s="72">
        <v>846</v>
      </c>
      <c r="P1049" s="72">
        <f t="shared" si="144"/>
        <v>4.5575</v>
      </c>
      <c r="Q1049" s="72">
        <f t="shared" si="145"/>
        <v>3855.645</v>
      </c>
      <c r="R1049" s="72">
        <f t="shared" si="146"/>
        <v>0</v>
      </c>
      <c r="S1049" s="72">
        <f t="shared" si="147"/>
        <v>4.5575</v>
      </c>
      <c r="T1049" s="72">
        <f t="shared" si="148"/>
        <v>0</v>
      </c>
      <c r="U1049" s="72">
        <f t="shared" si="149"/>
        <v>0</v>
      </c>
      <c r="V1049" s="72">
        <f t="shared" si="150"/>
        <v>4.5575</v>
      </c>
      <c r="W1049" s="72">
        <f t="shared" si="151"/>
        <v>0</v>
      </c>
      <c r="X1049" s="14" t="s">
        <v>1191</v>
      </c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24"/>
      <c r="AJ1049" s="24"/>
      <c r="AK1049" s="24"/>
    </row>
    <row r="1050" s="2" customFormat="1" ht="14.25" spans="1:37">
      <c r="A1050" s="24">
        <v>1048</v>
      </c>
      <c r="B1050" s="14"/>
      <c r="C1050" s="749" t="s">
        <v>2370</v>
      </c>
      <c r="D1050" s="749" t="s">
        <v>2371</v>
      </c>
      <c r="E1050" s="14"/>
      <c r="F1050" s="192"/>
      <c r="G1050" s="24"/>
      <c r="H1050" s="14"/>
      <c r="I1050" s="13">
        <v>1.01</v>
      </c>
      <c r="J1050" s="14"/>
      <c r="K1050" s="14"/>
      <c r="L1050" s="547">
        <v>2740</v>
      </c>
      <c r="M1050" s="72">
        <v>4.9558</v>
      </c>
      <c r="N1050" s="72">
        <f t="shared" si="152"/>
        <v>13578.892</v>
      </c>
      <c r="O1050" s="72">
        <v>2740</v>
      </c>
      <c r="P1050" s="72">
        <f t="shared" si="144"/>
        <v>4.9558</v>
      </c>
      <c r="Q1050" s="72">
        <f t="shared" si="145"/>
        <v>13578.892</v>
      </c>
      <c r="R1050" s="72">
        <f t="shared" si="146"/>
        <v>0</v>
      </c>
      <c r="S1050" s="72">
        <f t="shared" si="147"/>
        <v>4.9558</v>
      </c>
      <c r="T1050" s="72">
        <f t="shared" si="148"/>
        <v>0</v>
      </c>
      <c r="U1050" s="72">
        <f t="shared" si="149"/>
        <v>0</v>
      </c>
      <c r="V1050" s="72">
        <f t="shared" si="150"/>
        <v>4.9558</v>
      </c>
      <c r="W1050" s="72">
        <f t="shared" si="151"/>
        <v>0</v>
      </c>
      <c r="X1050" s="14" t="s">
        <v>1191</v>
      </c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24"/>
      <c r="AJ1050" s="24"/>
      <c r="AK1050" s="24"/>
    </row>
    <row r="1051" s="2" customFormat="1" ht="14.25" spans="1:37">
      <c r="A1051" s="24">
        <v>1049</v>
      </c>
      <c r="B1051" s="14"/>
      <c r="C1051" s="749" t="s">
        <v>2372</v>
      </c>
      <c r="D1051" s="749" t="s">
        <v>2373</v>
      </c>
      <c r="E1051" s="14"/>
      <c r="F1051" s="192"/>
      <c r="G1051" s="24"/>
      <c r="H1051" s="14"/>
      <c r="I1051" s="13">
        <v>1.01</v>
      </c>
      <c r="J1051" s="14"/>
      <c r="K1051" s="14"/>
      <c r="L1051" s="547">
        <v>6408</v>
      </c>
      <c r="M1051" s="72">
        <v>5.9204</v>
      </c>
      <c r="N1051" s="72">
        <f t="shared" si="152"/>
        <v>37937.9232</v>
      </c>
      <c r="O1051" s="72">
        <v>6408</v>
      </c>
      <c r="P1051" s="72">
        <f t="shared" si="144"/>
        <v>5.9204</v>
      </c>
      <c r="Q1051" s="72">
        <f t="shared" si="145"/>
        <v>37937.9232</v>
      </c>
      <c r="R1051" s="72">
        <f t="shared" si="146"/>
        <v>0</v>
      </c>
      <c r="S1051" s="72">
        <f t="shared" si="147"/>
        <v>5.9204</v>
      </c>
      <c r="T1051" s="72">
        <f t="shared" si="148"/>
        <v>0</v>
      </c>
      <c r="U1051" s="72">
        <f t="shared" si="149"/>
        <v>0</v>
      </c>
      <c r="V1051" s="72">
        <f t="shared" si="150"/>
        <v>5.9204</v>
      </c>
      <c r="W1051" s="72">
        <f t="shared" si="151"/>
        <v>0</v>
      </c>
      <c r="X1051" s="14" t="s">
        <v>1191</v>
      </c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24"/>
      <c r="AJ1051" s="24"/>
      <c r="AK1051" s="24"/>
    </row>
    <row r="1052" s="2" customFormat="1" ht="14.25" spans="1:37">
      <c r="A1052" s="24">
        <v>1050</v>
      </c>
      <c r="B1052" s="14"/>
      <c r="C1052" s="749" t="s">
        <v>2374</v>
      </c>
      <c r="D1052" s="749" t="s">
        <v>2375</v>
      </c>
      <c r="E1052" s="14"/>
      <c r="F1052" s="192"/>
      <c r="G1052" s="24"/>
      <c r="H1052" s="14"/>
      <c r="I1052" s="13">
        <v>1.01</v>
      </c>
      <c r="J1052" s="14"/>
      <c r="K1052" s="14"/>
      <c r="L1052" s="547">
        <v>54</v>
      </c>
      <c r="M1052" s="72">
        <v>4.7345</v>
      </c>
      <c r="N1052" s="72">
        <f t="shared" si="152"/>
        <v>255.663</v>
      </c>
      <c r="O1052" s="72">
        <v>54</v>
      </c>
      <c r="P1052" s="72">
        <f t="shared" si="144"/>
        <v>4.7345</v>
      </c>
      <c r="Q1052" s="72">
        <f t="shared" si="145"/>
        <v>255.663</v>
      </c>
      <c r="R1052" s="72">
        <f t="shared" si="146"/>
        <v>0</v>
      </c>
      <c r="S1052" s="72">
        <f t="shared" si="147"/>
        <v>4.7345</v>
      </c>
      <c r="T1052" s="72">
        <f t="shared" si="148"/>
        <v>0</v>
      </c>
      <c r="U1052" s="72">
        <f t="shared" si="149"/>
        <v>0</v>
      </c>
      <c r="V1052" s="72">
        <f t="shared" si="150"/>
        <v>4.7345</v>
      </c>
      <c r="W1052" s="72">
        <f t="shared" si="151"/>
        <v>0</v>
      </c>
      <c r="X1052" s="14" t="s">
        <v>1191</v>
      </c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24"/>
      <c r="AJ1052" s="24"/>
      <c r="AK1052" s="24"/>
    </row>
    <row r="1053" s="2" customFormat="1" ht="14.25" spans="1:37">
      <c r="A1053" s="24">
        <v>1051</v>
      </c>
      <c r="B1053" s="14"/>
      <c r="C1053" s="749" t="s">
        <v>2376</v>
      </c>
      <c r="D1053" s="749" t="s">
        <v>2377</v>
      </c>
      <c r="E1053" s="14"/>
      <c r="F1053" s="192"/>
      <c r="G1053" s="24"/>
      <c r="H1053" s="14"/>
      <c r="I1053" s="13">
        <v>1.01</v>
      </c>
      <c r="J1053" s="14"/>
      <c r="K1053" s="14"/>
      <c r="L1053" s="547">
        <v>1858</v>
      </c>
      <c r="M1053" s="72">
        <v>4.469</v>
      </c>
      <c r="N1053" s="72">
        <f t="shared" si="152"/>
        <v>8303.402</v>
      </c>
      <c r="O1053" s="72">
        <v>1858</v>
      </c>
      <c r="P1053" s="72">
        <f t="shared" si="144"/>
        <v>4.469</v>
      </c>
      <c r="Q1053" s="72">
        <f t="shared" si="145"/>
        <v>8303.402</v>
      </c>
      <c r="R1053" s="72">
        <f t="shared" si="146"/>
        <v>0</v>
      </c>
      <c r="S1053" s="72">
        <f t="shared" si="147"/>
        <v>4.469</v>
      </c>
      <c r="T1053" s="72">
        <f t="shared" si="148"/>
        <v>0</v>
      </c>
      <c r="U1053" s="72">
        <f t="shared" si="149"/>
        <v>0</v>
      </c>
      <c r="V1053" s="72">
        <f t="shared" si="150"/>
        <v>4.469</v>
      </c>
      <c r="W1053" s="72">
        <f t="shared" si="151"/>
        <v>0</v>
      </c>
      <c r="X1053" s="14" t="s">
        <v>1191</v>
      </c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24"/>
      <c r="AJ1053" s="24"/>
      <c r="AK1053" s="24"/>
    </row>
    <row r="1054" s="2" customFormat="1" ht="14.25" spans="1:37">
      <c r="A1054" s="24">
        <v>1052</v>
      </c>
      <c r="B1054" s="14"/>
      <c r="C1054" s="749" t="s">
        <v>2378</v>
      </c>
      <c r="D1054" s="749" t="s">
        <v>2379</v>
      </c>
      <c r="E1054" s="14"/>
      <c r="F1054" s="192"/>
      <c r="G1054" s="24"/>
      <c r="H1054" s="14"/>
      <c r="I1054" s="13">
        <v>1.01</v>
      </c>
      <c r="J1054" s="14"/>
      <c r="K1054" s="14"/>
      <c r="L1054" s="547">
        <v>5510</v>
      </c>
      <c r="M1054" s="72">
        <v>5.469</v>
      </c>
      <c r="N1054" s="72">
        <f t="shared" si="152"/>
        <v>30134.19</v>
      </c>
      <c r="O1054" s="72">
        <v>5510</v>
      </c>
      <c r="P1054" s="72">
        <f t="shared" si="144"/>
        <v>5.469</v>
      </c>
      <c r="Q1054" s="72">
        <f t="shared" si="145"/>
        <v>30134.19</v>
      </c>
      <c r="R1054" s="72">
        <f t="shared" si="146"/>
        <v>0</v>
      </c>
      <c r="S1054" s="72">
        <f t="shared" si="147"/>
        <v>5.469</v>
      </c>
      <c r="T1054" s="72">
        <f t="shared" si="148"/>
        <v>0</v>
      </c>
      <c r="U1054" s="72">
        <f t="shared" si="149"/>
        <v>0</v>
      </c>
      <c r="V1054" s="72">
        <f t="shared" si="150"/>
        <v>5.469</v>
      </c>
      <c r="W1054" s="72">
        <f t="shared" si="151"/>
        <v>0</v>
      </c>
      <c r="X1054" s="14" t="s">
        <v>1191</v>
      </c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24"/>
      <c r="AJ1054" s="24"/>
      <c r="AK1054" s="24"/>
    </row>
    <row r="1055" s="2" customFormat="1" ht="14.25" spans="1:37">
      <c r="A1055" s="24">
        <v>1053</v>
      </c>
      <c r="B1055" s="14"/>
      <c r="C1055" s="749" t="s">
        <v>2380</v>
      </c>
      <c r="D1055" s="749" t="s">
        <v>2381</v>
      </c>
      <c r="E1055" s="14"/>
      <c r="F1055" s="192"/>
      <c r="G1055" s="24"/>
      <c r="H1055" s="14"/>
      <c r="I1055" s="13">
        <v>1.01</v>
      </c>
      <c r="J1055" s="14"/>
      <c r="K1055" s="14"/>
      <c r="L1055" s="547">
        <v>2076</v>
      </c>
      <c r="M1055" s="72">
        <v>4.5133</v>
      </c>
      <c r="N1055" s="72">
        <f t="shared" si="152"/>
        <v>9369.6108</v>
      </c>
      <c r="O1055" s="72">
        <v>2076</v>
      </c>
      <c r="P1055" s="72">
        <f t="shared" si="144"/>
        <v>4.5133</v>
      </c>
      <c r="Q1055" s="72">
        <f t="shared" si="145"/>
        <v>9369.6108</v>
      </c>
      <c r="R1055" s="72">
        <f t="shared" si="146"/>
        <v>0</v>
      </c>
      <c r="S1055" s="72">
        <f t="shared" si="147"/>
        <v>4.5133</v>
      </c>
      <c r="T1055" s="72">
        <f t="shared" si="148"/>
        <v>0</v>
      </c>
      <c r="U1055" s="72">
        <f t="shared" si="149"/>
        <v>0</v>
      </c>
      <c r="V1055" s="72">
        <f t="shared" si="150"/>
        <v>4.5133</v>
      </c>
      <c r="W1055" s="72">
        <f t="shared" si="151"/>
        <v>0</v>
      </c>
      <c r="X1055" s="14" t="s">
        <v>1191</v>
      </c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24"/>
      <c r="AJ1055" s="24"/>
      <c r="AK1055" s="24"/>
    </row>
    <row r="1056" s="2" customFormat="1" ht="14.25" spans="1:37">
      <c r="A1056" s="24">
        <v>1054</v>
      </c>
      <c r="B1056" s="14"/>
      <c r="C1056" s="749" t="s">
        <v>2382</v>
      </c>
      <c r="D1056" s="749" t="s">
        <v>2383</v>
      </c>
      <c r="E1056" s="14"/>
      <c r="F1056" s="192"/>
      <c r="G1056" s="24"/>
      <c r="H1056" s="14"/>
      <c r="I1056" s="13">
        <v>1.01</v>
      </c>
      <c r="J1056" s="14"/>
      <c r="K1056" s="14"/>
      <c r="L1056" s="547">
        <v>2158</v>
      </c>
      <c r="M1056" s="72">
        <v>4.9558</v>
      </c>
      <c r="N1056" s="72">
        <f t="shared" si="152"/>
        <v>10694.6164</v>
      </c>
      <c r="O1056" s="72">
        <v>2158</v>
      </c>
      <c r="P1056" s="72">
        <f t="shared" si="144"/>
        <v>4.9558</v>
      </c>
      <c r="Q1056" s="72">
        <f t="shared" si="145"/>
        <v>10694.6164</v>
      </c>
      <c r="R1056" s="72">
        <f t="shared" si="146"/>
        <v>0</v>
      </c>
      <c r="S1056" s="72">
        <f t="shared" si="147"/>
        <v>4.9558</v>
      </c>
      <c r="T1056" s="72">
        <f t="shared" si="148"/>
        <v>0</v>
      </c>
      <c r="U1056" s="72">
        <f t="shared" si="149"/>
        <v>0</v>
      </c>
      <c r="V1056" s="72">
        <f t="shared" si="150"/>
        <v>4.9558</v>
      </c>
      <c r="W1056" s="72">
        <f t="shared" si="151"/>
        <v>0</v>
      </c>
      <c r="X1056" s="14" t="s">
        <v>1191</v>
      </c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24"/>
      <c r="AJ1056" s="24"/>
      <c r="AK1056" s="24"/>
    </row>
    <row r="1057" s="2" customFormat="1" ht="14.25" spans="1:37">
      <c r="A1057" s="24">
        <v>1055</v>
      </c>
      <c r="B1057" s="14"/>
      <c r="C1057" s="749" t="s">
        <v>2384</v>
      </c>
      <c r="D1057" s="749" t="s">
        <v>2385</v>
      </c>
      <c r="E1057" s="14"/>
      <c r="F1057" s="192"/>
      <c r="G1057" s="24"/>
      <c r="H1057" s="14"/>
      <c r="I1057" s="13">
        <v>1.01</v>
      </c>
      <c r="J1057" s="14"/>
      <c r="K1057" s="14"/>
      <c r="L1057" s="547">
        <v>2674</v>
      </c>
      <c r="M1057" s="72">
        <v>4.9558</v>
      </c>
      <c r="N1057" s="72">
        <f t="shared" si="152"/>
        <v>13251.8092</v>
      </c>
      <c r="O1057" s="72">
        <v>2674</v>
      </c>
      <c r="P1057" s="72">
        <f t="shared" si="144"/>
        <v>4.9558</v>
      </c>
      <c r="Q1057" s="72">
        <f t="shared" si="145"/>
        <v>13251.8092</v>
      </c>
      <c r="R1057" s="72">
        <f t="shared" si="146"/>
        <v>0</v>
      </c>
      <c r="S1057" s="72">
        <f t="shared" si="147"/>
        <v>4.9558</v>
      </c>
      <c r="T1057" s="72">
        <f t="shared" si="148"/>
        <v>0</v>
      </c>
      <c r="U1057" s="72">
        <f t="shared" si="149"/>
        <v>0</v>
      </c>
      <c r="V1057" s="72">
        <f t="shared" si="150"/>
        <v>4.9558</v>
      </c>
      <c r="W1057" s="72">
        <f t="shared" si="151"/>
        <v>0</v>
      </c>
      <c r="X1057" s="14" t="s">
        <v>1191</v>
      </c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24"/>
      <c r="AJ1057" s="24"/>
      <c r="AK1057" s="24"/>
    </row>
    <row r="1058" s="2" customFormat="1" ht="14.25" spans="1:37">
      <c r="A1058" s="24">
        <v>1056</v>
      </c>
      <c r="B1058" s="14"/>
      <c r="C1058" s="749" t="s">
        <v>2386</v>
      </c>
      <c r="D1058" s="749" t="s">
        <v>2387</v>
      </c>
      <c r="E1058" s="14"/>
      <c r="F1058" s="192"/>
      <c r="G1058" s="24"/>
      <c r="H1058" s="14"/>
      <c r="I1058" s="13">
        <v>1.01</v>
      </c>
      <c r="J1058" s="14"/>
      <c r="K1058" s="14"/>
      <c r="L1058" s="547">
        <v>2778</v>
      </c>
      <c r="M1058" s="72">
        <v>3.5004</v>
      </c>
      <c r="N1058" s="72">
        <f t="shared" si="152"/>
        <v>9724.1112</v>
      </c>
      <c r="O1058" s="72">
        <v>2778</v>
      </c>
      <c r="P1058" s="72">
        <f t="shared" si="144"/>
        <v>3.5004</v>
      </c>
      <c r="Q1058" s="72">
        <f t="shared" si="145"/>
        <v>9724.1112</v>
      </c>
      <c r="R1058" s="72">
        <f t="shared" si="146"/>
        <v>0</v>
      </c>
      <c r="S1058" s="72">
        <f t="shared" si="147"/>
        <v>3.5004</v>
      </c>
      <c r="T1058" s="72">
        <f t="shared" si="148"/>
        <v>0</v>
      </c>
      <c r="U1058" s="72">
        <f t="shared" si="149"/>
        <v>0</v>
      </c>
      <c r="V1058" s="72">
        <f t="shared" si="150"/>
        <v>3.5004</v>
      </c>
      <c r="W1058" s="72">
        <f t="shared" si="151"/>
        <v>0</v>
      </c>
      <c r="X1058" s="14" t="s">
        <v>1191</v>
      </c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24"/>
      <c r="AJ1058" s="24"/>
      <c r="AK1058" s="24"/>
    </row>
    <row r="1059" s="2" customFormat="1" ht="14.25" spans="1:37">
      <c r="A1059" s="24">
        <v>1057</v>
      </c>
      <c r="B1059" s="14"/>
      <c r="C1059" s="749" t="s">
        <v>2388</v>
      </c>
      <c r="D1059" s="749" t="s">
        <v>2389</v>
      </c>
      <c r="E1059" s="14"/>
      <c r="F1059" s="192"/>
      <c r="G1059" s="24"/>
      <c r="H1059" s="14"/>
      <c r="I1059" s="13">
        <v>1.01</v>
      </c>
      <c r="J1059" s="14"/>
      <c r="K1059" s="14"/>
      <c r="L1059" s="547">
        <v>554</v>
      </c>
      <c r="M1059" s="72">
        <v>2.2222</v>
      </c>
      <c r="N1059" s="72">
        <f t="shared" si="152"/>
        <v>1231.0988</v>
      </c>
      <c r="O1059" s="72">
        <v>554</v>
      </c>
      <c r="P1059" s="72">
        <f t="shared" si="144"/>
        <v>2.2222</v>
      </c>
      <c r="Q1059" s="72">
        <f t="shared" si="145"/>
        <v>1231.0988</v>
      </c>
      <c r="R1059" s="72">
        <f t="shared" si="146"/>
        <v>0</v>
      </c>
      <c r="S1059" s="72">
        <f t="shared" si="147"/>
        <v>2.2222</v>
      </c>
      <c r="T1059" s="72">
        <f t="shared" si="148"/>
        <v>0</v>
      </c>
      <c r="U1059" s="72">
        <f t="shared" si="149"/>
        <v>0</v>
      </c>
      <c r="V1059" s="72">
        <f t="shared" si="150"/>
        <v>2.2222</v>
      </c>
      <c r="W1059" s="72">
        <f t="shared" si="151"/>
        <v>0</v>
      </c>
      <c r="X1059" s="14" t="s">
        <v>1191</v>
      </c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24"/>
      <c r="AJ1059" s="24"/>
      <c r="AK1059" s="24"/>
    </row>
    <row r="1060" s="2" customFormat="1" ht="14.25" spans="1:37">
      <c r="A1060" s="24">
        <v>1058</v>
      </c>
      <c r="B1060" s="14"/>
      <c r="C1060" s="749" t="s">
        <v>2390</v>
      </c>
      <c r="D1060" s="749" t="s">
        <v>2391</v>
      </c>
      <c r="E1060" s="14"/>
      <c r="F1060" s="192"/>
      <c r="G1060" s="24"/>
      <c r="H1060" s="14"/>
      <c r="I1060" s="13">
        <v>1.01</v>
      </c>
      <c r="J1060" s="14"/>
      <c r="K1060" s="14"/>
      <c r="L1060" s="547">
        <v>9670</v>
      </c>
      <c r="M1060" s="72">
        <v>2.9059</v>
      </c>
      <c r="N1060" s="72">
        <f t="shared" si="152"/>
        <v>28100.053</v>
      </c>
      <c r="O1060" s="72">
        <v>9670</v>
      </c>
      <c r="P1060" s="72">
        <f t="shared" si="144"/>
        <v>2.9059</v>
      </c>
      <c r="Q1060" s="72">
        <f t="shared" si="145"/>
        <v>28100.053</v>
      </c>
      <c r="R1060" s="72">
        <f t="shared" si="146"/>
        <v>0</v>
      </c>
      <c r="S1060" s="72">
        <f t="shared" si="147"/>
        <v>2.9059</v>
      </c>
      <c r="T1060" s="72">
        <f t="shared" si="148"/>
        <v>0</v>
      </c>
      <c r="U1060" s="72">
        <f t="shared" si="149"/>
        <v>0</v>
      </c>
      <c r="V1060" s="72">
        <f t="shared" si="150"/>
        <v>2.9059</v>
      </c>
      <c r="W1060" s="72">
        <f t="shared" si="151"/>
        <v>0</v>
      </c>
      <c r="X1060" s="14" t="s">
        <v>1191</v>
      </c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24"/>
      <c r="AJ1060" s="24"/>
      <c r="AK1060" s="24"/>
    </row>
    <row r="1061" s="2" customFormat="1" ht="14.25" spans="1:37">
      <c r="A1061" s="24">
        <v>1059</v>
      </c>
      <c r="B1061" s="14"/>
      <c r="C1061" s="749" t="s">
        <v>2392</v>
      </c>
      <c r="D1061" s="749" t="s">
        <v>2393</v>
      </c>
      <c r="E1061" s="14"/>
      <c r="F1061" s="192"/>
      <c r="G1061" s="24"/>
      <c r="H1061" s="14"/>
      <c r="I1061" s="13">
        <v>1.01</v>
      </c>
      <c r="J1061" s="14"/>
      <c r="K1061" s="14"/>
      <c r="L1061" s="547">
        <v>92333</v>
      </c>
      <c r="M1061" s="72">
        <v>4.3276</v>
      </c>
      <c r="N1061" s="72">
        <f t="shared" si="152"/>
        <v>399580.2908</v>
      </c>
      <c r="O1061" s="72">
        <v>92333</v>
      </c>
      <c r="P1061" s="72">
        <f t="shared" si="144"/>
        <v>4.3276</v>
      </c>
      <c r="Q1061" s="72">
        <f t="shared" si="145"/>
        <v>399580.2908</v>
      </c>
      <c r="R1061" s="72">
        <f t="shared" si="146"/>
        <v>0</v>
      </c>
      <c r="S1061" s="72">
        <f t="shared" si="147"/>
        <v>4.3276</v>
      </c>
      <c r="T1061" s="72">
        <f t="shared" si="148"/>
        <v>0</v>
      </c>
      <c r="U1061" s="72">
        <f t="shared" si="149"/>
        <v>0</v>
      </c>
      <c r="V1061" s="72">
        <f t="shared" si="150"/>
        <v>4.3276</v>
      </c>
      <c r="W1061" s="72">
        <f t="shared" si="151"/>
        <v>0</v>
      </c>
      <c r="X1061" s="14" t="s">
        <v>1191</v>
      </c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24"/>
      <c r="AJ1061" s="24"/>
      <c r="AK1061" s="24"/>
    </row>
    <row r="1062" s="2" customFormat="1" ht="14.25" spans="1:37">
      <c r="A1062" s="24">
        <v>1060</v>
      </c>
      <c r="B1062" s="14"/>
      <c r="C1062" s="749" t="s">
        <v>2394</v>
      </c>
      <c r="D1062" s="749" t="s">
        <v>2395</v>
      </c>
      <c r="E1062" s="14"/>
      <c r="F1062" s="192"/>
      <c r="G1062" s="24"/>
      <c r="H1062" s="14"/>
      <c r="I1062" s="13">
        <v>1.01</v>
      </c>
      <c r="J1062" s="14"/>
      <c r="K1062" s="14"/>
      <c r="L1062" s="547">
        <v>240</v>
      </c>
      <c r="M1062" s="72">
        <v>3.7104</v>
      </c>
      <c r="N1062" s="72">
        <f t="shared" si="152"/>
        <v>890.496</v>
      </c>
      <c r="O1062" s="72">
        <v>240</v>
      </c>
      <c r="P1062" s="72">
        <f t="shared" si="144"/>
        <v>3.7104</v>
      </c>
      <c r="Q1062" s="72">
        <f t="shared" si="145"/>
        <v>890.496</v>
      </c>
      <c r="R1062" s="72">
        <f t="shared" si="146"/>
        <v>0</v>
      </c>
      <c r="S1062" s="72">
        <f t="shared" si="147"/>
        <v>3.7104</v>
      </c>
      <c r="T1062" s="72">
        <f t="shared" si="148"/>
        <v>0</v>
      </c>
      <c r="U1062" s="72">
        <f t="shared" si="149"/>
        <v>0</v>
      </c>
      <c r="V1062" s="72">
        <f t="shared" si="150"/>
        <v>3.7104</v>
      </c>
      <c r="W1062" s="72">
        <f t="shared" si="151"/>
        <v>0</v>
      </c>
      <c r="X1062" s="14" t="s">
        <v>1191</v>
      </c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24"/>
      <c r="AJ1062" s="24"/>
      <c r="AK1062" s="24"/>
    </row>
    <row r="1063" s="2" customFormat="1" ht="14.25" spans="1:37">
      <c r="A1063" s="24">
        <v>1061</v>
      </c>
      <c r="B1063" s="14"/>
      <c r="C1063" s="749" t="s">
        <v>2396</v>
      </c>
      <c r="D1063" s="749" t="s">
        <v>2397</v>
      </c>
      <c r="E1063" s="14"/>
      <c r="F1063" s="192"/>
      <c r="G1063" s="24"/>
      <c r="H1063" s="14"/>
      <c r="I1063" s="13">
        <v>1.01</v>
      </c>
      <c r="J1063" s="14"/>
      <c r="K1063" s="14"/>
      <c r="L1063" s="547">
        <v>1040</v>
      </c>
      <c r="M1063" s="72">
        <v>1.1</v>
      </c>
      <c r="N1063" s="72">
        <f t="shared" si="152"/>
        <v>1144</v>
      </c>
      <c r="O1063" s="72">
        <v>1040</v>
      </c>
      <c r="P1063" s="72">
        <f t="shared" si="144"/>
        <v>1.1</v>
      </c>
      <c r="Q1063" s="72">
        <f t="shared" si="145"/>
        <v>1144</v>
      </c>
      <c r="R1063" s="72">
        <f t="shared" si="146"/>
        <v>0</v>
      </c>
      <c r="S1063" s="72">
        <f t="shared" si="147"/>
        <v>1.1</v>
      </c>
      <c r="T1063" s="72">
        <f t="shared" si="148"/>
        <v>0</v>
      </c>
      <c r="U1063" s="72">
        <f t="shared" si="149"/>
        <v>0</v>
      </c>
      <c r="V1063" s="72">
        <f t="shared" si="150"/>
        <v>1.1</v>
      </c>
      <c r="W1063" s="72">
        <f t="shared" si="151"/>
        <v>0</v>
      </c>
      <c r="X1063" s="14" t="s">
        <v>1191</v>
      </c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24"/>
      <c r="AJ1063" s="24"/>
      <c r="AK1063" s="24"/>
    </row>
    <row r="1064" s="2" customFormat="1" ht="14.25" spans="1:37">
      <c r="A1064" s="24">
        <v>1062</v>
      </c>
      <c r="B1064" s="14"/>
      <c r="C1064" s="749" t="s">
        <v>2398</v>
      </c>
      <c r="D1064" s="749" t="s">
        <v>2399</v>
      </c>
      <c r="E1064" s="14"/>
      <c r="F1064" s="192"/>
      <c r="G1064" s="24"/>
      <c r="H1064" s="14"/>
      <c r="I1064" s="13">
        <v>1.01</v>
      </c>
      <c r="J1064" s="14"/>
      <c r="K1064" s="14"/>
      <c r="L1064" s="547">
        <v>1754</v>
      </c>
      <c r="M1064" s="72">
        <v>3.8505</v>
      </c>
      <c r="N1064" s="72">
        <f t="shared" si="152"/>
        <v>6753.777</v>
      </c>
      <c r="O1064" s="72">
        <v>1754</v>
      </c>
      <c r="P1064" s="72">
        <f t="shared" si="144"/>
        <v>3.8505</v>
      </c>
      <c r="Q1064" s="72">
        <f t="shared" si="145"/>
        <v>6753.777</v>
      </c>
      <c r="R1064" s="72">
        <f t="shared" si="146"/>
        <v>0</v>
      </c>
      <c r="S1064" s="72">
        <f t="shared" si="147"/>
        <v>3.8505</v>
      </c>
      <c r="T1064" s="72">
        <f t="shared" si="148"/>
        <v>0</v>
      </c>
      <c r="U1064" s="72">
        <f t="shared" si="149"/>
        <v>0</v>
      </c>
      <c r="V1064" s="72">
        <f t="shared" si="150"/>
        <v>3.8505</v>
      </c>
      <c r="W1064" s="72">
        <f t="shared" si="151"/>
        <v>0</v>
      </c>
      <c r="X1064" s="14" t="s">
        <v>1191</v>
      </c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24"/>
      <c r="AJ1064" s="24"/>
      <c r="AK1064" s="24"/>
    </row>
    <row r="1065" s="2" customFormat="1" ht="14.25" spans="1:37">
      <c r="A1065" s="24">
        <v>1063</v>
      </c>
      <c r="B1065" s="14"/>
      <c r="C1065" s="749" t="s">
        <v>2400</v>
      </c>
      <c r="D1065" s="749" t="s">
        <v>2401</v>
      </c>
      <c r="E1065" s="14"/>
      <c r="F1065" s="192"/>
      <c r="G1065" s="24"/>
      <c r="H1065" s="14"/>
      <c r="I1065" s="13">
        <v>1.01</v>
      </c>
      <c r="J1065" s="14"/>
      <c r="K1065" s="14"/>
      <c r="L1065" s="547">
        <v>8542</v>
      </c>
      <c r="M1065" s="72">
        <v>4.4083</v>
      </c>
      <c r="N1065" s="72">
        <f t="shared" si="152"/>
        <v>37655.6986</v>
      </c>
      <c r="O1065" s="72">
        <v>8542</v>
      </c>
      <c r="P1065" s="72">
        <f t="shared" si="144"/>
        <v>4.4083</v>
      </c>
      <c r="Q1065" s="72">
        <f t="shared" si="145"/>
        <v>37655.6986</v>
      </c>
      <c r="R1065" s="72">
        <f t="shared" si="146"/>
        <v>0</v>
      </c>
      <c r="S1065" s="72">
        <f t="shared" si="147"/>
        <v>4.4083</v>
      </c>
      <c r="T1065" s="72">
        <f t="shared" si="148"/>
        <v>0</v>
      </c>
      <c r="U1065" s="72">
        <f t="shared" si="149"/>
        <v>0</v>
      </c>
      <c r="V1065" s="72">
        <f t="shared" si="150"/>
        <v>4.4083</v>
      </c>
      <c r="W1065" s="72">
        <f t="shared" si="151"/>
        <v>0</v>
      </c>
      <c r="X1065" s="14" t="s">
        <v>1191</v>
      </c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24"/>
      <c r="AJ1065" s="24"/>
      <c r="AK1065" s="24"/>
    </row>
    <row r="1066" s="2" customFormat="1" ht="14.25" spans="1:37">
      <c r="A1066" s="24">
        <v>1064</v>
      </c>
      <c r="B1066" s="14"/>
      <c r="C1066" s="749" t="s">
        <v>2402</v>
      </c>
      <c r="D1066" s="749" t="s">
        <v>2403</v>
      </c>
      <c r="E1066" s="14"/>
      <c r="F1066" s="192"/>
      <c r="G1066" s="24"/>
      <c r="H1066" s="14"/>
      <c r="I1066" s="13">
        <v>1.01</v>
      </c>
      <c r="J1066" s="14"/>
      <c r="K1066" s="14"/>
      <c r="L1066" s="547">
        <v>625</v>
      </c>
      <c r="M1066" s="72">
        <v>21.2438</v>
      </c>
      <c r="N1066" s="72">
        <f t="shared" si="152"/>
        <v>13277.375</v>
      </c>
      <c r="O1066" s="72">
        <v>625</v>
      </c>
      <c r="P1066" s="72">
        <f t="shared" si="144"/>
        <v>21.2438</v>
      </c>
      <c r="Q1066" s="72">
        <f t="shared" si="145"/>
        <v>13277.375</v>
      </c>
      <c r="R1066" s="72">
        <f t="shared" si="146"/>
        <v>0</v>
      </c>
      <c r="S1066" s="72">
        <f t="shared" si="147"/>
        <v>21.2438</v>
      </c>
      <c r="T1066" s="72">
        <f t="shared" si="148"/>
        <v>0</v>
      </c>
      <c r="U1066" s="72">
        <f t="shared" si="149"/>
        <v>0</v>
      </c>
      <c r="V1066" s="72">
        <f t="shared" si="150"/>
        <v>21.2438</v>
      </c>
      <c r="W1066" s="72">
        <f t="shared" si="151"/>
        <v>0</v>
      </c>
      <c r="X1066" s="14" t="s">
        <v>1191</v>
      </c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24"/>
      <c r="AJ1066" s="24"/>
      <c r="AK1066" s="24"/>
    </row>
    <row r="1067" s="2" customFormat="1" ht="14.25" spans="1:37">
      <c r="A1067" s="24">
        <v>1065</v>
      </c>
      <c r="B1067" s="14"/>
      <c r="C1067" s="749" t="s">
        <v>2404</v>
      </c>
      <c r="D1067" s="749" t="s">
        <v>2405</v>
      </c>
      <c r="E1067" s="14"/>
      <c r="F1067" s="192"/>
      <c r="G1067" s="24"/>
      <c r="H1067" s="14"/>
      <c r="I1067" s="13">
        <v>1.01</v>
      </c>
      <c r="J1067" s="14"/>
      <c r="K1067" s="14"/>
      <c r="L1067" s="547">
        <v>435</v>
      </c>
      <c r="M1067" s="72">
        <v>21.2332</v>
      </c>
      <c r="N1067" s="72">
        <f t="shared" si="152"/>
        <v>9236.442</v>
      </c>
      <c r="O1067" s="72">
        <v>435</v>
      </c>
      <c r="P1067" s="72">
        <f t="shared" si="144"/>
        <v>21.2332</v>
      </c>
      <c r="Q1067" s="72">
        <f t="shared" si="145"/>
        <v>9236.442</v>
      </c>
      <c r="R1067" s="72">
        <f t="shared" si="146"/>
        <v>0</v>
      </c>
      <c r="S1067" s="72">
        <f t="shared" si="147"/>
        <v>21.2332</v>
      </c>
      <c r="T1067" s="72">
        <f t="shared" si="148"/>
        <v>0</v>
      </c>
      <c r="U1067" s="72">
        <f t="shared" si="149"/>
        <v>0</v>
      </c>
      <c r="V1067" s="72">
        <f t="shared" si="150"/>
        <v>21.2332</v>
      </c>
      <c r="W1067" s="72">
        <f t="shared" si="151"/>
        <v>0</v>
      </c>
      <c r="X1067" s="14" t="s">
        <v>1191</v>
      </c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24"/>
      <c r="AJ1067" s="24"/>
      <c r="AK1067" s="24"/>
    </row>
    <row r="1068" s="2" customFormat="1" ht="14.25" spans="1:37">
      <c r="A1068" s="24">
        <v>1066</v>
      </c>
      <c r="B1068" s="14"/>
      <c r="C1068" s="749" t="s">
        <v>2406</v>
      </c>
      <c r="D1068" s="749" t="s">
        <v>2407</v>
      </c>
      <c r="E1068" s="14"/>
      <c r="F1068" s="192"/>
      <c r="G1068" s="24"/>
      <c r="H1068" s="14"/>
      <c r="I1068" s="13">
        <v>1.01</v>
      </c>
      <c r="J1068" s="14"/>
      <c r="K1068" s="14"/>
      <c r="L1068" s="547">
        <v>1277</v>
      </c>
      <c r="M1068" s="72">
        <v>28.2838</v>
      </c>
      <c r="N1068" s="72">
        <f t="shared" si="152"/>
        <v>36118.4126</v>
      </c>
      <c r="O1068" s="72">
        <v>1277</v>
      </c>
      <c r="P1068" s="72">
        <f t="shared" si="144"/>
        <v>28.2838</v>
      </c>
      <c r="Q1068" s="72">
        <f t="shared" si="145"/>
        <v>36118.4126</v>
      </c>
      <c r="R1068" s="72">
        <f t="shared" si="146"/>
        <v>0</v>
      </c>
      <c r="S1068" s="72">
        <f t="shared" si="147"/>
        <v>28.2838</v>
      </c>
      <c r="T1068" s="72">
        <f t="shared" si="148"/>
        <v>0</v>
      </c>
      <c r="U1068" s="72">
        <f t="shared" si="149"/>
        <v>0</v>
      </c>
      <c r="V1068" s="72">
        <f t="shared" si="150"/>
        <v>28.2838</v>
      </c>
      <c r="W1068" s="72">
        <f t="shared" si="151"/>
        <v>0</v>
      </c>
      <c r="X1068" s="14" t="s">
        <v>1191</v>
      </c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24"/>
      <c r="AJ1068" s="24"/>
      <c r="AK1068" s="24"/>
    </row>
    <row r="1069" s="2" customFormat="1" ht="14.25" spans="1:37">
      <c r="A1069" s="24">
        <v>1067</v>
      </c>
      <c r="B1069" s="14"/>
      <c r="C1069" s="749" t="s">
        <v>2408</v>
      </c>
      <c r="D1069" s="749" t="s">
        <v>2409</v>
      </c>
      <c r="E1069" s="14"/>
      <c r="F1069" s="192"/>
      <c r="G1069" s="24"/>
      <c r="H1069" s="14"/>
      <c r="I1069" s="13">
        <v>1.01</v>
      </c>
      <c r="J1069" s="14"/>
      <c r="K1069" s="14"/>
      <c r="L1069" s="547">
        <v>1012</v>
      </c>
      <c r="M1069" s="72">
        <v>3.9166</v>
      </c>
      <c r="N1069" s="72">
        <f t="shared" si="152"/>
        <v>3963.5992</v>
      </c>
      <c r="O1069" s="72">
        <v>1012</v>
      </c>
      <c r="P1069" s="72">
        <f t="shared" si="144"/>
        <v>3.9166</v>
      </c>
      <c r="Q1069" s="72">
        <f t="shared" si="145"/>
        <v>3963.5992</v>
      </c>
      <c r="R1069" s="72">
        <f t="shared" si="146"/>
        <v>0</v>
      </c>
      <c r="S1069" s="72">
        <f t="shared" si="147"/>
        <v>3.9166</v>
      </c>
      <c r="T1069" s="72">
        <f t="shared" si="148"/>
        <v>0</v>
      </c>
      <c r="U1069" s="72">
        <f t="shared" si="149"/>
        <v>0</v>
      </c>
      <c r="V1069" s="72">
        <f t="shared" si="150"/>
        <v>3.9166</v>
      </c>
      <c r="W1069" s="72">
        <f t="shared" si="151"/>
        <v>0</v>
      </c>
      <c r="X1069" s="14" t="s">
        <v>1191</v>
      </c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24"/>
      <c r="AJ1069" s="24"/>
      <c r="AK1069" s="24"/>
    </row>
    <row r="1070" s="2" customFormat="1" ht="14.25" spans="1:37">
      <c r="A1070" s="24">
        <v>1068</v>
      </c>
      <c r="B1070" s="14"/>
      <c r="C1070" s="749" t="s">
        <v>2410</v>
      </c>
      <c r="D1070" s="749" t="s">
        <v>2411</v>
      </c>
      <c r="E1070" s="14"/>
      <c r="F1070" s="192"/>
      <c r="G1070" s="24"/>
      <c r="H1070" s="14"/>
      <c r="I1070" s="13">
        <v>1.01</v>
      </c>
      <c r="J1070" s="14"/>
      <c r="K1070" s="14"/>
      <c r="L1070" s="547">
        <v>103</v>
      </c>
      <c r="M1070" s="72">
        <v>8.1562</v>
      </c>
      <c r="N1070" s="72">
        <f t="shared" si="152"/>
        <v>840.0886</v>
      </c>
      <c r="O1070" s="72">
        <v>103</v>
      </c>
      <c r="P1070" s="72">
        <f t="shared" si="144"/>
        <v>8.1562</v>
      </c>
      <c r="Q1070" s="72">
        <f t="shared" si="145"/>
        <v>840.0886</v>
      </c>
      <c r="R1070" s="72">
        <f t="shared" si="146"/>
        <v>0</v>
      </c>
      <c r="S1070" s="72">
        <f t="shared" si="147"/>
        <v>8.1562</v>
      </c>
      <c r="T1070" s="72">
        <f t="shared" si="148"/>
        <v>0</v>
      </c>
      <c r="U1070" s="72">
        <f t="shared" si="149"/>
        <v>0</v>
      </c>
      <c r="V1070" s="72">
        <f t="shared" si="150"/>
        <v>8.1562</v>
      </c>
      <c r="W1070" s="72">
        <f t="shared" si="151"/>
        <v>0</v>
      </c>
      <c r="X1070" s="14" t="s">
        <v>1191</v>
      </c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24"/>
      <c r="AJ1070" s="24"/>
      <c r="AK1070" s="24"/>
    </row>
    <row r="1071" s="2" customFormat="1" ht="14.25" spans="1:37">
      <c r="A1071" s="24">
        <v>1069</v>
      </c>
      <c r="B1071" s="14"/>
      <c r="C1071" s="749" t="s">
        <v>2412</v>
      </c>
      <c r="D1071" s="749" t="s">
        <v>2413</v>
      </c>
      <c r="E1071" s="14"/>
      <c r="F1071" s="192"/>
      <c r="G1071" s="24"/>
      <c r="H1071" s="14"/>
      <c r="I1071" s="13">
        <v>1.01</v>
      </c>
      <c r="J1071" s="14"/>
      <c r="K1071" s="14"/>
      <c r="L1071" s="547">
        <v>210</v>
      </c>
      <c r="M1071" s="72">
        <v>9.868</v>
      </c>
      <c r="N1071" s="72">
        <f t="shared" si="152"/>
        <v>2072.28</v>
      </c>
      <c r="O1071" s="72">
        <v>210</v>
      </c>
      <c r="P1071" s="72">
        <f t="shared" si="144"/>
        <v>9.868</v>
      </c>
      <c r="Q1071" s="72">
        <f t="shared" si="145"/>
        <v>2072.28</v>
      </c>
      <c r="R1071" s="72">
        <f t="shared" si="146"/>
        <v>0</v>
      </c>
      <c r="S1071" s="72">
        <f t="shared" si="147"/>
        <v>9.868</v>
      </c>
      <c r="T1071" s="72">
        <f t="shared" si="148"/>
        <v>0</v>
      </c>
      <c r="U1071" s="72">
        <f t="shared" si="149"/>
        <v>0</v>
      </c>
      <c r="V1071" s="72">
        <f t="shared" si="150"/>
        <v>9.868</v>
      </c>
      <c r="W1071" s="72">
        <f t="shared" si="151"/>
        <v>0</v>
      </c>
      <c r="X1071" s="14" t="s">
        <v>1191</v>
      </c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24"/>
      <c r="AJ1071" s="24"/>
      <c r="AK1071" s="24"/>
    </row>
    <row r="1072" s="2" customFormat="1" ht="14.25" spans="1:37">
      <c r="A1072" s="24">
        <v>1070</v>
      </c>
      <c r="B1072" s="14"/>
      <c r="C1072" s="749" t="s">
        <v>2414</v>
      </c>
      <c r="D1072" s="749" t="s">
        <v>2415</v>
      </c>
      <c r="E1072" s="14"/>
      <c r="F1072" s="192"/>
      <c r="G1072" s="24"/>
      <c r="H1072" s="14"/>
      <c r="I1072" s="13">
        <v>1.01</v>
      </c>
      <c r="J1072" s="14"/>
      <c r="K1072" s="14"/>
      <c r="L1072" s="547">
        <v>503</v>
      </c>
      <c r="M1072" s="72">
        <v>1.6308</v>
      </c>
      <c r="N1072" s="72">
        <f t="shared" si="152"/>
        <v>820.2924</v>
      </c>
      <c r="O1072" s="72"/>
      <c r="P1072" s="72">
        <f t="shared" si="144"/>
        <v>1.6308</v>
      </c>
      <c r="Q1072" s="72">
        <f t="shared" si="145"/>
        <v>0</v>
      </c>
      <c r="R1072" s="72">
        <f t="shared" si="146"/>
        <v>0</v>
      </c>
      <c r="S1072" s="72">
        <f t="shared" si="147"/>
        <v>1.6308</v>
      </c>
      <c r="T1072" s="72">
        <f t="shared" si="148"/>
        <v>0</v>
      </c>
      <c r="U1072" s="72">
        <f t="shared" si="149"/>
        <v>-503</v>
      </c>
      <c r="V1072" s="72">
        <f t="shared" si="150"/>
        <v>1.6308</v>
      </c>
      <c r="W1072" s="72">
        <f t="shared" si="151"/>
        <v>-820.2924</v>
      </c>
      <c r="X1072" s="14" t="s">
        <v>1191</v>
      </c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24" t="s">
        <v>2416</v>
      </c>
      <c r="AJ1072" s="24"/>
      <c r="AK1072" s="24" t="s">
        <v>434</v>
      </c>
    </row>
    <row r="1073" s="2" customFormat="1" ht="14.25" spans="1:37">
      <c r="A1073" s="24">
        <v>1071</v>
      </c>
      <c r="B1073" s="14"/>
      <c r="C1073" s="749" t="s">
        <v>2417</v>
      </c>
      <c r="D1073" s="749" t="s">
        <v>2418</v>
      </c>
      <c r="E1073" s="14"/>
      <c r="F1073" s="192"/>
      <c r="G1073" s="24"/>
      <c r="H1073" s="14"/>
      <c r="I1073" s="13">
        <v>1.01</v>
      </c>
      <c r="J1073" s="14"/>
      <c r="K1073" s="14"/>
      <c r="L1073" s="547">
        <v>216</v>
      </c>
      <c r="M1073" s="72">
        <v>0.6344</v>
      </c>
      <c r="N1073" s="72">
        <f t="shared" si="152"/>
        <v>137.0304</v>
      </c>
      <c r="O1073" s="72"/>
      <c r="P1073" s="72">
        <f t="shared" si="144"/>
        <v>0.6344</v>
      </c>
      <c r="Q1073" s="72">
        <f t="shared" si="145"/>
        <v>0</v>
      </c>
      <c r="R1073" s="72">
        <f t="shared" si="146"/>
        <v>0</v>
      </c>
      <c r="S1073" s="72">
        <f t="shared" si="147"/>
        <v>0.6344</v>
      </c>
      <c r="T1073" s="72">
        <f t="shared" si="148"/>
        <v>0</v>
      </c>
      <c r="U1073" s="72">
        <f t="shared" si="149"/>
        <v>-216</v>
      </c>
      <c r="V1073" s="72">
        <f t="shared" si="150"/>
        <v>0.6344</v>
      </c>
      <c r="W1073" s="72">
        <f t="shared" si="151"/>
        <v>-137.0304</v>
      </c>
      <c r="X1073" s="14" t="s">
        <v>1191</v>
      </c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24" t="s">
        <v>2416</v>
      </c>
      <c r="AJ1073" s="24"/>
      <c r="AK1073" s="24" t="s">
        <v>434</v>
      </c>
    </row>
    <row r="1074" s="2" customFormat="1" ht="14.25" spans="1:37">
      <c r="A1074" s="24">
        <v>1072</v>
      </c>
      <c r="B1074" s="14"/>
      <c r="C1074" s="749" t="s">
        <v>2419</v>
      </c>
      <c r="D1074" s="749" t="s">
        <v>2420</v>
      </c>
      <c r="E1074" s="14"/>
      <c r="F1074" s="192"/>
      <c r="G1074" s="24"/>
      <c r="H1074" s="14"/>
      <c r="I1074" s="13">
        <v>1.01</v>
      </c>
      <c r="J1074" s="14"/>
      <c r="K1074" s="14"/>
      <c r="L1074" s="547">
        <v>94</v>
      </c>
      <c r="M1074" s="72">
        <v>0.4787</v>
      </c>
      <c r="N1074" s="72">
        <f t="shared" si="152"/>
        <v>44.9978</v>
      </c>
      <c r="O1074" s="72"/>
      <c r="P1074" s="72">
        <f t="shared" si="144"/>
        <v>0.4787</v>
      </c>
      <c r="Q1074" s="72">
        <f t="shared" si="145"/>
        <v>0</v>
      </c>
      <c r="R1074" s="72">
        <f t="shared" si="146"/>
        <v>0</v>
      </c>
      <c r="S1074" s="72">
        <f t="shared" si="147"/>
        <v>0.4787</v>
      </c>
      <c r="T1074" s="72">
        <f t="shared" si="148"/>
        <v>0</v>
      </c>
      <c r="U1074" s="72">
        <f t="shared" si="149"/>
        <v>-94</v>
      </c>
      <c r="V1074" s="72">
        <f t="shared" si="150"/>
        <v>0.4787</v>
      </c>
      <c r="W1074" s="72">
        <f t="shared" si="151"/>
        <v>-44.9978</v>
      </c>
      <c r="X1074" s="14" t="s">
        <v>1191</v>
      </c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24" t="s">
        <v>2416</v>
      </c>
      <c r="AJ1074" s="24"/>
      <c r="AK1074" s="24" t="s">
        <v>434</v>
      </c>
    </row>
    <row r="1075" s="2" customFormat="1" ht="14.25" spans="1:37">
      <c r="A1075" s="24">
        <v>1073</v>
      </c>
      <c r="B1075" s="14"/>
      <c r="C1075" s="749" t="s">
        <v>2421</v>
      </c>
      <c r="D1075" s="749" t="s">
        <v>2422</v>
      </c>
      <c r="E1075" s="14"/>
      <c r="F1075" s="192"/>
      <c r="G1075" s="24"/>
      <c r="H1075" s="14"/>
      <c r="I1075" s="13">
        <v>1.01</v>
      </c>
      <c r="J1075" s="14"/>
      <c r="K1075" s="14"/>
      <c r="L1075" s="547">
        <v>521</v>
      </c>
      <c r="M1075" s="72">
        <v>2.4192</v>
      </c>
      <c r="N1075" s="72">
        <f t="shared" si="152"/>
        <v>1260.4032</v>
      </c>
      <c r="O1075" s="72"/>
      <c r="P1075" s="72">
        <f t="shared" si="144"/>
        <v>2.4192</v>
      </c>
      <c r="Q1075" s="72">
        <f t="shared" si="145"/>
        <v>0</v>
      </c>
      <c r="R1075" s="72">
        <f t="shared" si="146"/>
        <v>0</v>
      </c>
      <c r="S1075" s="72">
        <f t="shared" si="147"/>
        <v>2.4192</v>
      </c>
      <c r="T1075" s="72">
        <f t="shared" si="148"/>
        <v>0</v>
      </c>
      <c r="U1075" s="72">
        <f t="shared" si="149"/>
        <v>-521</v>
      </c>
      <c r="V1075" s="72">
        <f t="shared" si="150"/>
        <v>2.4192</v>
      </c>
      <c r="W1075" s="72">
        <f t="shared" si="151"/>
        <v>-1260.4032</v>
      </c>
      <c r="X1075" s="14" t="s">
        <v>1191</v>
      </c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24" t="s">
        <v>2416</v>
      </c>
      <c r="AJ1075" s="24"/>
      <c r="AK1075" s="24" t="s">
        <v>434</v>
      </c>
    </row>
    <row r="1076" s="2" customFormat="1" ht="14.25" spans="1:37">
      <c r="A1076" s="24">
        <v>1074</v>
      </c>
      <c r="B1076" s="14"/>
      <c r="C1076" s="749" t="s">
        <v>2423</v>
      </c>
      <c r="D1076" s="749" t="s">
        <v>2424</v>
      </c>
      <c r="E1076" s="14"/>
      <c r="F1076" s="192"/>
      <c r="G1076" s="24"/>
      <c r="H1076" s="14"/>
      <c r="I1076" s="13">
        <v>1.01</v>
      </c>
      <c r="J1076" s="14"/>
      <c r="K1076" s="14"/>
      <c r="L1076" s="547">
        <v>622</v>
      </c>
      <c r="M1076" s="72">
        <v>1.5803</v>
      </c>
      <c r="N1076" s="72">
        <f t="shared" si="152"/>
        <v>982.9466</v>
      </c>
      <c r="O1076" s="72"/>
      <c r="P1076" s="72">
        <f t="shared" si="144"/>
        <v>1.5803</v>
      </c>
      <c r="Q1076" s="72">
        <f t="shared" si="145"/>
        <v>0</v>
      </c>
      <c r="R1076" s="72">
        <f t="shared" si="146"/>
        <v>0</v>
      </c>
      <c r="S1076" s="72">
        <f t="shared" si="147"/>
        <v>1.5803</v>
      </c>
      <c r="T1076" s="72">
        <f t="shared" si="148"/>
        <v>0</v>
      </c>
      <c r="U1076" s="72">
        <f t="shared" si="149"/>
        <v>-622</v>
      </c>
      <c r="V1076" s="72">
        <f t="shared" si="150"/>
        <v>1.5803</v>
      </c>
      <c r="W1076" s="72">
        <f t="shared" si="151"/>
        <v>-982.9466</v>
      </c>
      <c r="X1076" s="14" t="s">
        <v>1191</v>
      </c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24" t="s">
        <v>2416</v>
      </c>
      <c r="AJ1076" s="24"/>
      <c r="AK1076" s="24" t="s">
        <v>434</v>
      </c>
    </row>
    <row r="1077" s="2" customFormat="1" ht="14.25" spans="1:37">
      <c r="A1077" s="24">
        <v>1075</v>
      </c>
      <c r="B1077" s="14"/>
      <c r="C1077" s="749" t="s">
        <v>2425</v>
      </c>
      <c r="D1077" s="749" t="s">
        <v>2426</v>
      </c>
      <c r="E1077" s="14"/>
      <c r="F1077" s="192"/>
      <c r="G1077" s="24"/>
      <c r="H1077" s="14"/>
      <c r="I1077" s="13">
        <v>1.01</v>
      </c>
      <c r="J1077" s="14"/>
      <c r="K1077" s="14"/>
      <c r="L1077" s="547">
        <v>440</v>
      </c>
      <c r="M1077" s="72">
        <v>1.5903</v>
      </c>
      <c r="N1077" s="72">
        <f t="shared" si="152"/>
        <v>699.732</v>
      </c>
      <c r="O1077" s="72"/>
      <c r="P1077" s="72">
        <f t="shared" si="144"/>
        <v>1.5903</v>
      </c>
      <c r="Q1077" s="72">
        <f t="shared" si="145"/>
        <v>0</v>
      </c>
      <c r="R1077" s="72">
        <f t="shared" si="146"/>
        <v>0</v>
      </c>
      <c r="S1077" s="72">
        <f t="shared" si="147"/>
        <v>1.5903</v>
      </c>
      <c r="T1077" s="72">
        <f t="shared" si="148"/>
        <v>0</v>
      </c>
      <c r="U1077" s="72">
        <f t="shared" si="149"/>
        <v>-440</v>
      </c>
      <c r="V1077" s="72">
        <f t="shared" si="150"/>
        <v>1.5903</v>
      </c>
      <c r="W1077" s="72">
        <f t="shared" si="151"/>
        <v>-699.732</v>
      </c>
      <c r="X1077" s="14" t="s">
        <v>1191</v>
      </c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24" t="s">
        <v>2416</v>
      </c>
      <c r="AJ1077" s="24"/>
      <c r="AK1077" s="24" t="s">
        <v>434</v>
      </c>
    </row>
    <row r="1078" s="2" customFormat="1" ht="14.25" spans="1:37">
      <c r="A1078" s="24">
        <v>1076</v>
      </c>
      <c r="B1078" s="14"/>
      <c r="C1078" s="749" t="s">
        <v>2427</v>
      </c>
      <c r="D1078" s="749" t="s">
        <v>2428</v>
      </c>
      <c r="E1078" s="14"/>
      <c r="F1078" s="192"/>
      <c r="G1078" s="24"/>
      <c r="H1078" s="14"/>
      <c r="I1078" s="13">
        <v>1.01</v>
      </c>
      <c r="J1078" s="14"/>
      <c r="K1078" s="14"/>
      <c r="L1078" s="547">
        <v>100</v>
      </c>
      <c r="M1078" s="72">
        <v>2.2595</v>
      </c>
      <c r="N1078" s="72">
        <f t="shared" si="152"/>
        <v>225.95</v>
      </c>
      <c r="O1078" s="72"/>
      <c r="P1078" s="72">
        <f t="shared" si="144"/>
        <v>2.2595</v>
      </c>
      <c r="Q1078" s="72">
        <f t="shared" si="145"/>
        <v>0</v>
      </c>
      <c r="R1078" s="72">
        <f t="shared" si="146"/>
        <v>0</v>
      </c>
      <c r="S1078" s="72">
        <f t="shared" si="147"/>
        <v>2.2595</v>
      </c>
      <c r="T1078" s="72">
        <f t="shared" si="148"/>
        <v>0</v>
      </c>
      <c r="U1078" s="72">
        <f t="shared" si="149"/>
        <v>-100</v>
      </c>
      <c r="V1078" s="72">
        <f t="shared" si="150"/>
        <v>2.2595</v>
      </c>
      <c r="W1078" s="72">
        <f t="shared" si="151"/>
        <v>-225.95</v>
      </c>
      <c r="X1078" s="14" t="s">
        <v>1191</v>
      </c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24" t="s">
        <v>2416</v>
      </c>
      <c r="AJ1078" s="24"/>
      <c r="AK1078" s="24" t="s">
        <v>434</v>
      </c>
    </row>
    <row r="1079" s="2" customFormat="1" ht="14.25" spans="1:37">
      <c r="A1079" s="24">
        <v>1077</v>
      </c>
      <c r="B1079" s="14"/>
      <c r="C1079" s="749" t="s">
        <v>2429</v>
      </c>
      <c r="D1079" s="749" t="s">
        <v>2430</v>
      </c>
      <c r="E1079" s="14"/>
      <c r="F1079" s="192"/>
      <c r="G1079" s="24"/>
      <c r="H1079" s="14"/>
      <c r="I1079" s="13">
        <v>1.01</v>
      </c>
      <c r="J1079" s="14"/>
      <c r="K1079" s="14"/>
      <c r="L1079" s="547">
        <v>469</v>
      </c>
      <c r="M1079" s="72">
        <v>1.9994</v>
      </c>
      <c r="N1079" s="72">
        <f t="shared" si="152"/>
        <v>937.7186</v>
      </c>
      <c r="O1079" s="72">
        <v>72</v>
      </c>
      <c r="P1079" s="72">
        <f t="shared" si="144"/>
        <v>1.9994</v>
      </c>
      <c r="Q1079" s="72">
        <f t="shared" si="145"/>
        <v>143.9568</v>
      </c>
      <c r="R1079" s="72">
        <f t="shared" si="146"/>
        <v>0</v>
      </c>
      <c r="S1079" s="72">
        <f t="shared" si="147"/>
        <v>1.9994</v>
      </c>
      <c r="T1079" s="72">
        <f t="shared" si="148"/>
        <v>0</v>
      </c>
      <c r="U1079" s="72">
        <f t="shared" si="149"/>
        <v>-397</v>
      </c>
      <c r="V1079" s="72">
        <f t="shared" si="150"/>
        <v>1.9994</v>
      </c>
      <c r="W1079" s="72">
        <f t="shared" si="151"/>
        <v>-793.7618</v>
      </c>
      <c r="X1079" s="14" t="s">
        <v>1191</v>
      </c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24" t="s">
        <v>2416</v>
      </c>
      <c r="AJ1079" s="24"/>
      <c r="AK1079" s="24" t="s">
        <v>434</v>
      </c>
    </row>
    <row r="1080" s="2" customFormat="1" ht="14.25" spans="1:37">
      <c r="A1080" s="24">
        <v>1078</v>
      </c>
      <c r="B1080" s="14"/>
      <c r="C1080" s="749" t="s">
        <v>2431</v>
      </c>
      <c r="D1080" s="749" t="s">
        <v>2432</v>
      </c>
      <c r="E1080" s="14"/>
      <c r="F1080" s="192"/>
      <c r="G1080" s="24"/>
      <c r="H1080" s="14"/>
      <c r="I1080" s="13">
        <v>1.01</v>
      </c>
      <c r="J1080" s="14"/>
      <c r="K1080" s="14"/>
      <c r="L1080" s="547">
        <v>472</v>
      </c>
      <c r="M1080" s="72">
        <v>1.1961</v>
      </c>
      <c r="N1080" s="72">
        <f t="shared" si="152"/>
        <v>564.5592</v>
      </c>
      <c r="O1080" s="72">
        <v>472</v>
      </c>
      <c r="P1080" s="72">
        <f t="shared" si="144"/>
        <v>1.1961</v>
      </c>
      <c r="Q1080" s="72">
        <f t="shared" si="145"/>
        <v>564.5592</v>
      </c>
      <c r="R1080" s="72">
        <f t="shared" si="146"/>
        <v>0</v>
      </c>
      <c r="S1080" s="72">
        <f t="shared" si="147"/>
        <v>1.1961</v>
      </c>
      <c r="T1080" s="72">
        <f t="shared" si="148"/>
        <v>0</v>
      </c>
      <c r="U1080" s="72">
        <f t="shared" si="149"/>
        <v>0</v>
      </c>
      <c r="V1080" s="72">
        <f t="shared" si="150"/>
        <v>1.1961</v>
      </c>
      <c r="W1080" s="72">
        <f t="shared" si="151"/>
        <v>0</v>
      </c>
      <c r="X1080" s="14" t="s">
        <v>1191</v>
      </c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24"/>
      <c r="AJ1080" s="24"/>
      <c r="AK1080" s="24"/>
    </row>
    <row r="1081" s="2" customFormat="1" ht="14.25" spans="1:37">
      <c r="A1081" s="24">
        <v>1079</v>
      </c>
      <c r="B1081" s="14"/>
      <c r="C1081" s="749" t="s">
        <v>2433</v>
      </c>
      <c r="D1081" s="749" t="s">
        <v>2434</v>
      </c>
      <c r="E1081" s="14"/>
      <c r="F1081" s="192"/>
      <c r="G1081" s="24"/>
      <c r="H1081" s="14"/>
      <c r="I1081" s="13">
        <v>1.01</v>
      </c>
      <c r="J1081" s="14"/>
      <c r="K1081" s="14"/>
      <c r="L1081" s="547">
        <v>27</v>
      </c>
      <c r="M1081" s="72">
        <v>2.7711</v>
      </c>
      <c r="N1081" s="72">
        <f t="shared" si="152"/>
        <v>74.8197</v>
      </c>
      <c r="O1081" s="72">
        <v>27</v>
      </c>
      <c r="P1081" s="72">
        <f t="shared" si="144"/>
        <v>2.7711</v>
      </c>
      <c r="Q1081" s="72">
        <f t="shared" si="145"/>
        <v>74.8197</v>
      </c>
      <c r="R1081" s="72">
        <f t="shared" si="146"/>
        <v>0</v>
      </c>
      <c r="S1081" s="72">
        <f t="shared" si="147"/>
        <v>2.7711</v>
      </c>
      <c r="T1081" s="72">
        <f t="shared" si="148"/>
        <v>0</v>
      </c>
      <c r="U1081" s="72">
        <f t="shared" si="149"/>
        <v>0</v>
      </c>
      <c r="V1081" s="72">
        <f t="shared" si="150"/>
        <v>2.7711</v>
      </c>
      <c r="W1081" s="72">
        <f t="shared" si="151"/>
        <v>0</v>
      </c>
      <c r="X1081" s="14" t="s">
        <v>1191</v>
      </c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24"/>
      <c r="AJ1081" s="24"/>
      <c r="AK1081" s="24"/>
    </row>
    <row r="1082" s="2" customFormat="1" ht="14.25" spans="1:37">
      <c r="A1082" s="24">
        <v>1080</v>
      </c>
      <c r="B1082" s="14"/>
      <c r="C1082" s="749" t="s">
        <v>2435</v>
      </c>
      <c r="D1082" s="749" t="s">
        <v>2436</v>
      </c>
      <c r="E1082" s="14"/>
      <c r="F1082" s="192"/>
      <c r="G1082" s="24"/>
      <c r="H1082" s="14"/>
      <c r="I1082" s="13">
        <v>1.01</v>
      </c>
      <c r="J1082" s="14"/>
      <c r="K1082" s="14"/>
      <c r="L1082" s="547">
        <v>37</v>
      </c>
      <c r="M1082" s="72">
        <v>1.1616</v>
      </c>
      <c r="N1082" s="72">
        <f t="shared" si="152"/>
        <v>42.9792</v>
      </c>
      <c r="O1082" s="72">
        <v>37</v>
      </c>
      <c r="P1082" s="72">
        <f t="shared" si="144"/>
        <v>1.1616</v>
      </c>
      <c r="Q1082" s="72">
        <f t="shared" si="145"/>
        <v>42.9792</v>
      </c>
      <c r="R1082" s="72">
        <f t="shared" si="146"/>
        <v>0</v>
      </c>
      <c r="S1082" s="72">
        <f t="shared" si="147"/>
        <v>1.1616</v>
      </c>
      <c r="T1082" s="72">
        <f t="shared" si="148"/>
        <v>0</v>
      </c>
      <c r="U1082" s="72">
        <f t="shared" si="149"/>
        <v>0</v>
      </c>
      <c r="V1082" s="72">
        <f t="shared" si="150"/>
        <v>1.1616</v>
      </c>
      <c r="W1082" s="72">
        <f t="shared" si="151"/>
        <v>0</v>
      </c>
      <c r="X1082" s="14" t="s">
        <v>1191</v>
      </c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24"/>
      <c r="AJ1082" s="24"/>
      <c r="AK1082" s="24"/>
    </row>
    <row r="1083" s="2" customFormat="1" ht="14.25" spans="1:37">
      <c r="A1083" s="24">
        <v>1081</v>
      </c>
      <c r="B1083" s="14"/>
      <c r="C1083" s="749" t="s">
        <v>2437</v>
      </c>
      <c r="D1083" s="749" t="s">
        <v>2438</v>
      </c>
      <c r="E1083" s="14"/>
      <c r="F1083" s="192"/>
      <c r="G1083" s="24"/>
      <c r="H1083" s="14"/>
      <c r="I1083" s="13">
        <v>1.01</v>
      </c>
      <c r="J1083" s="14"/>
      <c r="K1083" s="14"/>
      <c r="L1083" s="547">
        <v>35</v>
      </c>
      <c r="M1083" s="72">
        <v>1.7049</v>
      </c>
      <c r="N1083" s="72">
        <f t="shared" si="152"/>
        <v>59.6715</v>
      </c>
      <c r="O1083" s="72">
        <v>35</v>
      </c>
      <c r="P1083" s="72">
        <f t="shared" si="144"/>
        <v>1.7049</v>
      </c>
      <c r="Q1083" s="72">
        <f t="shared" si="145"/>
        <v>59.6715</v>
      </c>
      <c r="R1083" s="72">
        <f t="shared" si="146"/>
        <v>0</v>
      </c>
      <c r="S1083" s="72">
        <f t="shared" si="147"/>
        <v>1.7049</v>
      </c>
      <c r="T1083" s="72">
        <f t="shared" si="148"/>
        <v>0</v>
      </c>
      <c r="U1083" s="72">
        <f t="shared" si="149"/>
        <v>0</v>
      </c>
      <c r="V1083" s="72">
        <f t="shared" si="150"/>
        <v>1.7049</v>
      </c>
      <c r="W1083" s="72">
        <f t="shared" si="151"/>
        <v>0</v>
      </c>
      <c r="X1083" s="14" t="s">
        <v>1191</v>
      </c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24"/>
      <c r="AJ1083" s="24"/>
      <c r="AK1083" s="24"/>
    </row>
    <row r="1084" s="2" customFormat="1" ht="14.25" spans="1:37">
      <c r="A1084" s="24">
        <v>1082</v>
      </c>
      <c r="B1084" s="14"/>
      <c r="C1084" s="749" t="s">
        <v>2439</v>
      </c>
      <c r="D1084" s="749" t="s">
        <v>2440</v>
      </c>
      <c r="E1084" s="14"/>
      <c r="F1084" s="192"/>
      <c r="G1084" s="24"/>
      <c r="H1084" s="14"/>
      <c r="I1084" s="13">
        <v>1.01</v>
      </c>
      <c r="J1084" s="14"/>
      <c r="K1084" s="14"/>
      <c r="L1084" s="547">
        <v>142</v>
      </c>
      <c r="M1084" s="72">
        <v>27.7239</v>
      </c>
      <c r="N1084" s="72">
        <f t="shared" si="152"/>
        <v>3936.7938</v>
      </c>
      <c r="O1084" s="72">
        <v>142</v>
      </c>
      <c r="P1084" s="72">
        <f t="shared" si="144"/>
        <v>27.7239</v>
      </c>
      <c r="Q1084" s="72">
        <f t="shared" si="145"/>
        <v>3936.7938</v>
      </c>
      <c r="R1084" s="72">
        <f t="shared" si="146"/>
        <v>0</v>
      </c>
      <c r="S1084" s="72">
        <f t="shared" si="147"/>
        <v>27.7239</v>
      </c>
      <c r="T1084" s="72">
        <f t="shared" si="148"/>
        <v>0</v>
      </c>
      <c r="U1084" s="72">
        <f t="shared" si="149"/>
        <v>0</v>
      </c>
      <c r="V1084" s="72">
        <f t="shared" si="150"/>
        <v>27.7239</v>
      </c>
      <c r="W1084" s="72">
        <f t="shared" si="151"/>
        <v>0</v>
      </c>
      <c r="X1084" s="14" t="s">
        <v>1191</v>
      </c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24"/>
      <c r="AJ1084" s="24"/>
      <c r="AK1084" s="24"/>
    </row>
    <row r="1085" s="2" customFormat="1" ht="14.25" spans="1:37">
      <c r="A1085" s="24">
        <v>1083</v>
      </c>
      <c r="B1085" s="14"/>
      <c r="C1085" s="749" t="s">
        <v>2441</v>
      </c>
      <c r="D1085" s="749" t="s">
        <v>2442</v>
      </c>
      <c r="E1085" s="14"/>
      <c r="F1085" s="192"/>
      <c r="G1085" s="24"/>
      <c r="H1085" s="14"/>
      <c r="I1085" s="13">
        <v>1.01</v>
      </c>
      <c r="J1085" s="14"/>
      <c r="K1085" s="14"/>
      <c r="L1085" s="547">
        <v>344</v>
      </c>
      <c r="M1085" s="72">
        <v>4.5906</v>
      </c>
      <c r="N1085" s="72">
        <f t="shared" si="152"/>
        <v>1579.1664</v>
      </c>
      <c r="O1085" s="72">
        <v>344</v>
      </c>
      <c r="P1085" s="72">
        <f t="shared" si="144"/>
        <v>4.5906</v>
      </c>
      <c r="Q1085" s="72">
        <f t="shared" si="145"/>
        <v>1579.1664</v>
      </c>
      <c r="R1085" s="72">
        <f t="shared" si="146"/>
        <v>0</v>
      </c>
      <c r="S1085" s="72">
        <f t="shared" si="147"/>
        <v>4.5906</v>
      </c>
      <c r="T1085" s="72">
        <f t="shared" si="148"/>
        <v>0</v>
      </c>
      <c r="U1085" s="72">
        <f t="shared" si="149"/>
        <v>0</v>
      </c>
      <c r="V1085" s="72">
        <f t="shared" si="150"/>
        <v>4.5906</v>
      </c>
      <c r="W1085" s="72">
        <f t="shared" si="151"/>
        <v>0</v>
      </c>
      <c r="X1085" s="14" t="s">
        <v>1191</v>
      </c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24"/>
      <c r="AJ1085" s="24"/>
      <c r="AK1085" s="24"/>
    </row>
    <row r="1086" s="2" customFormat="1" ht="14.25" spans="1:37">
      <c r="A1086" s="24">
        <v>1084</v>
      </c>
      <c r="B1086" s="14"/>
      <c r="C1086" s="749" t="s">
        <v>2443</v>
      </c>
      <c r="D1086" s="749" t="s">
        <v>2444</v>
      </c>
      <c r="E1086" s="14"/>
      <c r="F1086" s="192"/>
      <c r="G1086" s="24"/>
      <c r="H1086" s="14"/>
      <c r="I1086" s="13">
        <v>1.01</v>
      </c>
      <c r="J1086" s="14"/>
      <c r="K1086" s="14"/>
      <c r="L1086" s="547">
        <v>53</v>
      </c>
      <c r="M1086" s="72">
        <v>2</v>
      </c>
      <c r="N1086" s="72">
        <f t="shared" si="152"/>
        <v>106</v>
      </c>
      <c r="O1086" s="72">
        <v>53</v>
      </c>
      <c r="P1086" s="72">
        <f t="shared" si="144"/>
        <v>2</v>
      </c>
      <c r="Q1086" s="72">
        <f t="shared" si="145"/>
        <v>106</v>
      </c>
      <c r="R1086" s="72">
        <f t="shared" si="146"/>
        <v>0</v>
      </c>
      <c r="S1086" s="72">
        <f t="shared" si="147"/>
        <v>2</v>
      </c>
      <c r="T1086" s="72">
        <f t="shared" si="148"/>
        <v>0</v>
      </c>
      <c r="U1086" s="72">
        <f t="shared" si="149"/>
        <v>0</v>
      </c>
      <c r="V1086" s="72">
        <f t="shared" si="150"/>
        <v>2</v>
      </c>
      <c r="W1086" s="72">
        <f t="shared" si="151"/>
        <v>0</v>
      </c>
      <c r="X1086" s="14" t="s">
        <v>1191</v>
      </c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24"/>
      <c r="AJ1086" s="24"/>
      <c r="AK1086" s="24"/>
    </row>
    <row r="1087" s="2" customFormat="1" ht="14.25" spans="1:37">
      <c r="A1087" s="24">
        <v>1085</v>
      </c>
      <c r="B1087" s="14"/>
      <c r="C1087" s="749" t="s">
        <v>2445</v>
      </c>
      <c r="D1087" s="749" t="s">
        <v>2446</v>
      </c>
      <c r="E1087" s="14"/>
      <c r="F1087" s="192"/>
      <c r="G1087" s="24"/>
      <c r="H1087" s="14"/>
      <c r="I1087" s="13">
        <v>1.01</v>
      </c>
      <c r="J1087" s="14"/>
      <c r="K1087" s="14"/>
      <c r="L1087" s="547">
        <v>101</v>
      </c>
      <c r="M1087" s="72">
        <v>2.111</v>
      </c>
      <c r="N1087" s="72">
        <f t="shared" si="152"/>
        <v>213.211</v>
      </c>
      <c r="O1087" s="72">
        <v>101</v>
      </c>
      <c r="P1087" s="72">
        <f t="shared" si="144"/>
        <v>2.111</v>
      </c>
      <c r="Q1087" s="72">
        <f t="shared" si="145"/>
        <v>213.211</v>
      </c>
      <c r="R1087" s="72">
        <f t="shared" si="146"/>
        <v>0</v>
      </c>
      <c r="S1087" s="72">
        <f t="shared" si="147"/>
        <v>2.111</v>
      </c>
      <c r="T1087" s="72">
        <f t="shared" si="148"/>
        <v>0</v>
      </c>
      <c r="U1087" s="72">
        <f t="shared" si="149"/>
        <v>0</v>
      </c>
      <c r="V1087" s="72">
        <f t="shared" si="150"/>
        <v>2.111</v>
      </c>
      <c r="W1087" s="72">
        <f t="shared" si="151"/>
        <v>0</v>
      </c>
      <c r="X1087" s="14" t="s">
        <v>1191</v>
      </c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24"/>
      <c r="AJ1087" s="24"/>
      <c r="AK1087" s="24"/>
    </row>
    <row r="1088" s="2" customFormat="1" ht="14.25" spans="1:37">
      <c r="A1088" s="24">
        <v>1086</v>
      </c>
      <c r="B1088" s="14"/>
      <c r="C1088" s="749" t="s">
        <v>2447</v>
      </c>
      <c r="D1088" s="749" t="s">
        <v>2448</v>
      </c>
      <c r="E1088" s="14"/>
      <c r="F1088" s="192"/>
      <c r="G1088" s="24"/>
      <c r="H1088" s="14"/>
      <c r="I1088" s="13">
        <v>1.01</v>
      </c>
      <c r="J1088" s="14"/>
      <c r="K1088" s="14"/>
      <c r="L1088" s="547">
        <v>143</v>
      </c>
      <c r="M1088" s="72">
        <v>9.5</v>
      </c>
      <c r="N1088" s="72">
        <f t="shared" si="152"/>
        <v>1358.5</v>
      </c>
      <c r="O1088" s="72">
        <v>143</v>
      </c>
      <c r="P1088" s="72">
        <f t="shared" si="144"/>
        <v>9.5</v>
      </c>
      <c r="Q1088" s="72">
        <f t="shared" si="145"/>
        <v>1358.5</v>
      </c>
      <c r="R1088" s="72">
        <f t="shared" si="146"/>
        <v>0</v>
      </c>
      <c r="S1088" s="72">
        <f t="shared" si="147"/>
        <v>9.5</v>
      </c>
      <c r="T1088" s="72">
        <f t="shared" si="148"/>
        <v>0</v>
      </c>
      <c r="U1088" s="72">
        <f t="shared" si="149"/>
        <v>0</v>
      </c>
      <c r="V1088" s="72">
        <f t="shared" si="150"/>
        <v>9.5</v>
      </c>
      <c r="W1088" s="72">
        <f t="shared" si="151"/>
        <v>0</v>
      </c>
      <c r="X1088" s="14" t="s">
        <v>1191</v>
      </c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24"/>
      <c r="AJ1088" s="24"/>
      <c r="AK1088" s="24"/>
    </row>
    <row r="1089" s="2" customFormat="1" ht="14.25" spans="1:37">
      <c r="A1089" s="24">
        <v>1087</v>
      </c>
      <c r="B1089" s="14"/>
      <c r="C1089" s="749" t="s">
        <v>2449</v>
      </c>
      <c r="D1089" s="749" t="s">
        <v>2450</v>
      </c>
      <c r="E1089" s="14"/>
      <c r="F1089" s="192"/>
      <c r="G1089" s="24"/>
      <c r="H1089" s="14"/>
      <c r="I1089" s="13">
        <v>1.01</v>
      </c>
      <c r="J1089" s="14"/>
      <c r="K1089" s="14"/>
      <c r="L1089" s="547">
        <v>571</v>
      </c>
      <c r="M1089" s="72">
        <v>9.5</v>
      </c>
      <c r="N1089" s="72">
        <f t="shared" si="152"/>
        <v>5424.5</v>
      </c>
      <c r="O1089" s="72">
        <v>180</v>
      </c>
      <c r="P1089" s="72">
        <f t="shared" si="144"/>
        <v>9.5</v>
      </c>
      <c r="Q1089" s="72">
        <f t="shared" si="145"/>
        <v>1710</v>
      </c>
      <c r="R1089" s="72">
        <f t="shared" si="146"/>
        <v>0</v>
      </c>
      <c r="S1089" s="72">
        <f t="shared" si="147"/>
        <v>9.5</v>
      </c>
      <c r="T1089" s="72">
        <f t="shared" si="148"/>
        <v>0</v>
      </c>
      <c r="U1089" s="72">
        <f t="shared" si="149"/>
        <v>-391</v>
      </c>
      <c r="V1089" s="72">
        <f t="shared" si="150"/>
        <v>9.5</v>
      </c>
      <c r="W1089" s="72">
        <f t="shared" si="151"/>
        <v>-3714.5</v>
      </c>
      <c r="X1089" s="14" t="s">
        <v>1191</v>
      </c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24" t="s">
        <v>2416</v>
      </c>
      <c r="AJ1089" s="24"/>
      <c r="AK1089" s="24" t="s">
        <v>434</v>
      </c>
    </row>
    <row r="1090" s="2" customFormat="1" ht="14.25" spans="1:37">
      <c r="A1090" s="24">
        <v>1088</v>
      </c>
      <c r="B1090" s="14"/>
      <c r="C1090" s="749" t="s">
        <v>2451</v>
      </c>
      <c r="D1090" s="749" t="s">
        <v>2452</v>
      </c>
      <c r="E1090" s="14"/>
      <c r="F1090" s="192"/>
      <c r="G1090" s="24"/>
      <c r="H1090" s="14"/>
      <c r="I1090" s="13">
        <v>1.01</v>
      </c>
      <c r="J1090" s="14"/>
      <c r="K1090" s="14"/>
      <c r="L1090" s="547">
        <v>414</v>
      </c>
      <c r="M1090" s="72">
        <v>4</v>
      </c>
      <c r="N1090" s="72">
        <f t="shared" si="152"/>
        <v>1656</v>
      </c>
      <c r="O1090" s="72">
        <v>414</v>
      </c>
      <c r="P1090" s="72">
        <f t="shared" si="144"/>
        <v>4</v>
      </c>
      <c r="Q1090" s="72">
        <f t="shared" si="145"/>
        <v>1656</v>
      </c>
      <c r="R1090" s="72">
        <f t="shared" si="146"/>
        <v>0</v>
      </c>
      <c r="S1090" s="72">
        <f t="shared" si="147"/>
        <v>4</v>
      </c>
      <c r="T1090" s="72">
        <f t="shared" si="148"/>
        <v>0</v>
      </c>
      <c r="U1090" s="72">
        <f t="shared" si="149"/>
        <v>0</v>
      </c>
      <c r="V1090" s="72">
        <f t="shared" si="150"/>
        <v>4</v>
      </c>
      <c r="W1090" s="72">
        <f t="shared" si="151"/>
        <v>0</v>
      </c>
      <c r="X1090" s="14" t="s">
        <v>1191</v>
      </c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24"/>
      <c r="AJ1090" s="24"/>
      <c r="AK1090" s="24"/>
    </row>
    <row r="1091" s="2" customFormat="1" ht="14.25" spans="1:37">
      <c r="A1091" s="24">
        <v>1089</v>
      </c>
      <c r="B1091" s="14"/>
      <c r="C1091" s="749" t="s">
        <v>2453</v>
      </c>
      <c r="D1091" s="749" t="s">
        <v>2454</v>
      </c>
      <c r="E1091" s="14"/>
      <c r="F1091" s="192"/>
      <c r="G1091" s="24"/>
      <c r="H1091" s="14"/>
      <c r="I1091" s="13">
        <v>1.01</v>
      </c>
      <c r="J1091" s="14"/>
      <c r="K1091" s="14"/>
      <c r="L1091" s="547">
        <v>405</v>
      </c>
      <c r="M1091" s="72">
        <v>4</v>
      </c>
      <c r="N1091" s="72">
        <f t="shared" si="152"/>
        <v>1620</v>
      </c>
      <c r="O1091" s="72">
        <v>405</v>
      </c>
      <c r="P1091" s="72">
        <f t="shared" ref="P1091:P1154" si="153">M1091</f>
        <v>4</v>
      </c>
      <c r="Q1091" s="72">
        <f t="shared" ref="Q1091:Q1154" si="154">P1091*O1091</f>
        <v>1620</v>
      </c>
      <c r="R1091" s="72">
        <f t="shared" ref="R1091:R1154" si="155">IF((O1091-L1091)&gt;0,O1091-L1091,0)</f>
        <v>0</v>
      </c>
      <c r="S1091" s="72">
        <f t="shared" ref="S1091:S1154" si="156">M1091</f>
        <v>4</v>
      </c>
      <c r="T1091" s="72">
        <f t="shared" ref="T1091:T1154" si="157">IF((Q1091-N1091)&gt;0,Q1091-N1091,0)</f>
        <v>0</v>
      </c>
      <c r="U1091" s="72">
        <f t="shared" ref="U1091:U1154" si="158">IF((O1091-L1091)&lt;0,O1091-L1091,0)</f>
        <v>0</v>
      </c>
      <c r="V1091" s="72">
        <f t="shared" ref="V1091:V1154" si="159">M1091</f>
        <v>4</v>
      </c>
      <c r="W1091" s="72">
        <f t="shared" ref="W1091:W1154" si="160">IF((Q1091-N1091)&lt;0,Q1091-N1091,0)</f>
        <v>0</v>
      </c>
      <c r="X1091" s="14" t="s">
        <v>1191</v>
      </c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24"/>
      <c r="AJ1091" s="24"/>
      <c r="AK1091" s="24"/>
    </row>
    <row r="1092" s="2" customFormat="1" ht="14.25" spans="1:37">
      <c r="A1092" s="24">
        <v>1090</v>
      </c>
      <c r="B1092" s="14"/>
      <c r="C1092" s="749" t="s">
        <v>2455</v>
      </c>
      <c r="D1092" s="749" t="s">
        <v>2456</v>
      </c>
      <c r="E1092" s="14"/>
      <c r="F1092" s="192"/>
      <c r="G1092" s="24"/>
      <c r="H1092" s="14"/>
      <c r="I1092" s="13">
        <v>1.01</v>
      </c>
      <c r="J1092" s="14"/>
      <c r="K1092" s="14"/>
      <c r="L1092" s="547">
        <v>15</v>
      </c>
      <c r="M1092" s="72">
        <v>1.9027</v>
      </c>
      <c r="N1092" s="72">
        <f t="shared" si="152"/>
        <v>28.5405</v>
      </c>
      <c r="O1092" s="72">
        <v>15</v>
      </c>
      <c r="P1092" s="72">
        <f t="shared" si="153"/>
        <v>1.9027</v>
      </c>
      <c r="Q1092" s="72">
        <f t="shared" si="154"/>
        <v>28.5405</v>
      </c>
      <c r="R1092" s="72">
        <f t="shared" si="155"/>
        <v>0</v>
      </c>
      <c r="S1092" s="72">
        <f t="shared" si="156"/>
        <v>1.9027</v>
      </c>
      <c r="T1092" s="72">
        <f t="shared" si="157"/>
        <v>0</v>
      </c>
      <c r="U1092" s="72">
        <f t="shared" si="158"/>
        <v>0</v>
      </c>
      <c r="V1092" s="72">
        <f t="shared" si="159"/>
        <v>1.9027</v>
      </c>
      <c r="W1092" s="72">
        <f t="shared" si="160"/>
        <v>0</v>
      </c>
      <c r="X1092" s="14" t="s">
        <v>1191</v>
      </c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24"/>
      <c r="AJ1092" s="24"/>
      <c r="AK1092" s="24"/>
    </row>
    <row r="1093" s="2" customFormat="1" ht="14.25" spans="1:37">
      <c r="A1093" s="24">
        <v>1091</v>
      </c>
      <c r="B1093" s="14"/>
      <c r="C1093" s="749" t="s">
        <v>2457</v>
      </c>
      <c r="D1093" s="749" t="s">
        <v>2458</v>
      </c>
      <c r="E1093" s="14"/>
      <c r="F1093" s="192"/>
      <c r="G1093" s="24"/>
      <c r="H1093" s="14"/>
      <c r="I1093" s="13">
        <v>1.01</v>
      </c>
      <c r="J1093" s="14"/>
      <c r="K1093" s="14"/>
      <c r="L1093" s="547">
        <v>8</v>
      </c>
      <c r="M1093" s="72">
        <v>1.7163</v>
      </c>
      <c r="N1093" s="72">
        <f t="shared" ref="N1093:N1156" si="161">L1093*M1093</f>
        <v>13.7304</v>
      </c>
      <c r="O1093" s="72">
        <v>8</v>
      </c>
      <c r="P1093" s="72">
        <f t="shared" si="153"/>
        <v>1.7163</v>
      </c>
      <c r="Q1093" s="72">
        <f t="shared" si="154"/>
        <v>13.7304</v>
      </c>
      <c r="R1093" s="72">
        <f t="shared" si="155"/>
        <v>0</v>
      </c>
      <c r="S1093" s="72">
        <f t="shared" si="156"/>
        <v>1.7163</v>
      </c>
      <c r="T1093" s="72">
        <f t="shared" si="157"/>
        <v>0</v>
      </c>
      <c r="U1093" s="72">
        <f t="shared" si="158"/>
        <v>0</v>
      </c>
      <c r="V1093" s="72">
        <f t="shared" si="159"/>
        <v>1.7163</v>
      </c>
      <c r="W1093" s="72">
        <f t="shared" si="160"/>
        <v>0</v>
      </c>
      <c r="X1093" s="14" t="s">
        <v>1191</v>
      </c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24"/>
      <c r="AJ1093" s="24"/>
      <c r="AK1093" s="24"/>
    </row>
    <row r="1094" s="2" customFormat="1" ht="14.25" spans="1:37">
      <c r="A1094" s="24">
        <v>1092</v>
      </c>
      <c r="B1094" s="14"/>
      <c r="C1094" s="749" t="s">
        <v>2459</v>
      </c>
      <c r="D1094" s="749" t="s">
        <v>2460</v>
      </c>
      <c r="E1094" s="14"/>
      <c r="F1094" s="192"/>
      <c r="G1094" s="24"/>
      <c r="H1094" s="14"/>
      <c r="I1094" s="13">
        <v>1.01</v>
      </c>
      <c r="J1094" s="14"/>
      <c r="K1094" s="14"/>
      <c r="L1094" s="547">
        <v>18</v>
      </c>
      <c r="M1094" s="72">
        <v>1.44</v>
      </c>
      <c r="N1094" s="72">
        <f t="shared" si="161"/>
        <v>25.92</v>
      </c>
      <c r="O1094" s="72">
        <v>18</v>
      </c>
      <c r="P1094" s="72">
        <f t="shared" si="153"/>
        <v>1.44</v>
      </c>
      <c r="Q1094" s="72">
        <f t="shared" si="154"/>
        <v>25.92</v>
      </c>
      <c r="R1094" s="72">
        <f t="shared" si="155"/>
        <v>0</v>
      </c>
      <c r="S1094" s="72">
        <f t="shared" si="156"/>
        <v>1.44</v>
      </c>
      <c r="T1094" s="72">
        <f t="shared" si="157"/>
        <v>0</v>
      </c>
      <c r="U1094" s="72">
        <f t="shared" si="158"/>
        <v>0</v>
      </c>
      <c r="V1094" s="72">
        <f t="shared" si="159"/>
        <v>1.44</v>
      </c>
      <c r="W1094" s="72">
        <f t="shared" si="160"/>
        <v>0</v>
      </c>
      <c r="X1094" s="14" t="s">
        <v>1191</v>
      </c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24"/>
      <c r="AJ1094" s="24"/>
      <c r="AK1094" s="24"/>
    </row>
    <row r="1095" s="2" customFormat="1" ht="14.25" spans="1:37">
      <c r="A1095" s="24">
        <v>1093</v>
      </c>
      <c r="B1095" s="14"/>
      <c r="C1095" s="749" t="s">
        <v>2461</v>
      </c>
      <c r="D1095" s="749" t="s">
        <v>2462</v>
      </c>
      <c r="E1095" s="14"/>
      <c r="F1095" s="192"/>
      <c r="G1095" s="24"/>
      <c r="H1095" s="14"/>
      <c r="I1095" s="13">
        <v>1.01</v>
      </c>
      <c r="J1095" s="14"/>
      <c r="K1095" s="14"/>
      <c r="L1095" s="547">
        <v>110</v>
      </c>
      <c r="M1095" s="72">
        <v>2.222</v>
      </c>
      <c r="N1095" s="72">
        <f t="shared" si="161"/>
        <v>244.42</v>
      </c>
      <c r="O1095" s="72">
        <v>110</v>
      </c>
      <c r="P1095" s="72">
        <f t="shared" si="153"/>
        <v>2.222</v>
      </c>
      <c r="Q1095" s="72">
        <f t="shared" si="154"/>
        <v>244.42</v>
      </c>
      <c r="R1095" s="72">
        <f t="shared" si="155"/>
        <v>0</v>
      </c>
      <c r="S1095" s="72">
        <f t="shared" si="156"/>
        <v>2.222</v>
      </c>
      <c r="T1095" s="72">
        <f t="shared" si="157"/>
        <v>0</v>
      </c>
      <c r="U1095" s="72">
        <f t="shared" si="158"/>
        <v>0</v>
      </c>
      <c r="V1095" s="72">
        <f t="shared" si="159"/>
        <v>2.222</v>
      </c>
      <c r="W1095" s="72">
        <f t="shared" si="160"/>
        <v>0</v>
      </c>
      <c r="X1095" s="14" t="s">
        <v>1191</v>
      </c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24"/>
      <c r="AJ1095" s="24"/>
      <c r="AK1095" s="24"/>
    </row>
    <row r="1096" s="2" customFormat="1" ht="14.25" spans="1:37">
      <c r="A1096" s="24">
        <v>1094</v>
      </c>
      <c r="B1096" s="14"/>
      <c r="C1096" s="749" t="s">
        <v>2463</v>
      </c>
      <c r="D1096" s="749" t="s">
        <v>2464</v>
      </c>
      <c r="E1096" s="14"/>
      <c r="F1096" s="192"/>
      <c r="G1096" s="24"/>
      <c r="H1096" s="14"/>
      <c r="I1096" s="13">
        <v>1.01</v>
      </c>
      <c r="J1096" s="14"/>
      <c r="K1096" s="14"/>
      <c r="L1096" s="547">
        <v>58</v>
      </c>
      <c r="M1096" s="72">
        <v>1.515</v>
      </c>
      <c r="N1096" s="72">
        <f t="shared" si="161"/>
        <v>87.87</v>
      </c>
      <c r="O1096" s="72">
        <v>58</v>
      </c>
      <c r="P1096" s="72">
        <f t="shared" si="153"/>
        <v>1.515</v>
      </c>
      <c r="Q1096" s="72">
        <f t="shared" si="154"/>
        <v>87.87</v>
      </c>
      <c r="R1096" s="72">
        <f t="shared" si="155"/>
        <v>0</v>
      </c>
      <c r="S1096" s="72">
        <f t="shared" si="156"/>
        <v>1.515</v>
      </c>
      <c r="T1096" s="72">
        <f t="shared" si="157"/>
        <v>0</v>
      </c>
      <c r="U1096" s="72">
        <f t="shared" si="158"/>
        <v>0</v>
      </c>
      <c r="V1096" s="72">
        <f t="shared" si="159"/>
        <v>1.515</v>
      </c>
      <c r="W1096" s="72">
        <f t="shared" si="160"/>
        <v>0</v>
      </c>
      <c r="X1096" s="14" t="s">
        <v>1191</v>
      </c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24"/>
      <c r="AJ1096" s="24"/>
      <c r="AK1096" s="24"/>
    </row>
    <row r="1097" s="2" customFormat="1" ht="14.25" spans="1:37">
      <c r="A1097" s="24">
        <v>1095</v>
      </c>
      <c r="B1097" s="14"/>
      <c r="C1097" s="749" t="s">
        <v>2465</v>
      </c>
      <c r="D1097" s="749" t="s">
        <v>2466</v>
      </c>
      <c r="E1097" s="14"/>
      <c r="F1097" s="192"/>
      <c r="G1097" s="24"/>
      <c r="H1097" s="14"/>
      <c r="I1097" s="13">
        <v>1.01</v>
      </c>
      <c r="J1097" s="14"/>
      <c r="K1097" s="14"/>
      <c r="L1097" s="547">
        <v>57</v>
      </c>
      <c r="M1097" s="72">
        <v>1.5151</v>
      </c>
      <c r="N1097" s="72">
        <f t="shared" si="161"/>
        <v>86.3607</v>
      </c>
      <c r="O1097" s="72">
        <v>57</v>
      </c>
      <c r="P1097" s="72">
        <f t="shared" si="153"/>
        <v>1.5151</v>
      </c>
      <c r="Q1097" s="72">
        <f t="shared" si="154"/>
        <v>86.3607</v>
      </c>
      <c r="R1097" s="72">
        <f t="shared" si="155"/>
        <v>0</v>
      </c>
      <c r="S1097" s="72">
        <f t="shared" si="156"/>
        <v>1.5151</v>
      </c>
      <c r="T1097" s="72">
        <f t="shared" si="157"/>
        <v>0</v>
      </c>
      <c r="U1097" s="72">
        <f t="shared" si="158"/>
        <v>0</v>
      </c>
      <c r="V1097" s="72">
        <f t="shared" si="159"/>
        <v>1.5151</v>
      </c>
      <c r="W1097" s="72">
        <f t="shared" si="160"/>
        <v>0</v>
      </c>
      <c r="X1097" s="14" t="s">
        <v>1191</v>
      </c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24"/>
      <c r="AJ1097" s="24"/>
      <c r="AK1097" s="24"/>
    </row>
    <row r="1098" s="2" customFormat="1" ht="14.25" spans="1:37">
      <c r="A1098" s="24">
        <v>1096</v>
      </c>
      <c r="B1098" s="14"/>
      <c r="C1098" s="749" t="s">
        <v>2467</v>
      </c>
      <c r="D1098" s="749" t="s">
        <v>2468</v>
      </c>
      <c r="E1098" s="14"/>
      <c r="F1098" s="192"/>
      <c r="G1098" s="24"/>
      <c r="H1098" s="14"/>
      <c r="I1098" s="13">
        <v>1.01</v>
      </c>
      <c r="J1098" s="14"/>
      <c r="K1098" s="14"/>
      <c r="L1098" s="547">
        <v>75</v>
      </c>
      <c r="M1098" s="72">
        <v>1.5151</v>
      </c>
      <c r="N1098" s="72">
        <f t="shared" si="161"/>
        <v>113.6325</v>
      </c>
      <c r="O1098" s="72">
        <v>75</v>
      </c>
      <c r="P1098" s="72">
        <f t="shared" si="153"/>
        <v>1.5151</v>
      </c>
      <c r="Q1098" s="72">
        <f t="shared" si="154"/>
        <v>113.6325</v>
      </c>
      <c r="R1098" s="72">
        <f t="shared" si="155"/>
        <v>0</v>
      </c>
      <c r="S1098" s="72">
        <f t="shared" si="156"/>
        <v>1.5151</v>
      </c>
      <c r="T1098" s="72">
        <f t="shared" si="157"/>
        <v>0</v>
      </c>
      <c r="U1098" s="72">
        <f t="shared" si="158"/>
        <v>0</v>
      </c>
      <c r="V1098" s="72">
        <f t="shared" si="159"/>
        <v>1.5151</v>
      </c>
      <c r="W1098" s="72">
        <f t="shared" si="160"/>
        <v>0</v>
      </c>
      <c r="X1098" s="14" t="s">
        <v>1191</v>
      </c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24"/>
      <c r="AJ1098" s="24"/>
      <c r="AK1098" s="24"/>
    </row>
    <row r="1099" s="2" customFormat="1" ht="14.25" spans="1:37">
      <c r="A1099" s="24">
        <v>1097</v>
      </c>
      <c r="B1099" s="14"/>
      <c r="C1099" s="749" t="s">
        <v>2469</v>
      </c>
      <c r="D1099" s="749" t="s">
        <v>2470</v>
      </c>
      <c r="E1099" s="14"/>
      <c r="F1099" s="192"/>
      <c r="G1099" s="24"/>
      <c r="H1099" s="14"/>
      <c r="I1099" s="13">
        <v>1.01</v>
      </c>
      <c r="J1099" s="14"/>
      <c r="K1099" s="14"/>
      <c r="L1099" s="547">
        <v>45</v>
      </c>
      <c r="M1099" s="72">
        <v>1.5151</v>
      </c>
      <c r="N1099" s="72">
        <f t="shared" si="161"/>
        <v>68.1795</v>
      </c>
      <c r="O1099" s="72">
        <v>45</v>
      </c>
      <c r="P1099" s="72">
        <f t="shared" si="153"/>
        <v>1.5151</v>
      </c>
      <c r="Q1099" s="72">
        <f t="shared" si="154"/>
        <v>68.1795</v>
      </c>
      <c r="R1099" s="72">
        <f t="shared" si="155"/>
        <v>0</v>
      </c>
      <c r="S1099" s="72">
        <f t="shared" si="156"/>
        <v>1.5151</v>
      </c>
      <c r="T1099" s="72">
        <f t="shared" si="157"/>
        <v>0</v>
      </c>
      <c r="U1099" s="72">
        <f t="shared" si="158"/>
        <v>0</v>
      </c>
      <c r="V1099" s="72">
        <f t="shared" si="159"/>
        <v>1.5151</v>
      </c>
      <c r="W1099" s="72">
        <f t="shared" si="160"/>
        <v>0</v>
      </c>
      <c r="X1099" s="14" t="s">
        <v>1191</v>
      </c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24"/>
      <c r="AJ1099" s="24"/>
      <c r="AK1099" s="24"/>
    </row>
    <row r="1100" s="2" customFormat="1" ht="14.25" spans="1:37">
      <c r="A1100" s="24">
        <v>1098</v>
      </c>
      <c r="B1100" s="14"/>
      <c r="C1100" s="749" t="s">
        <v>2471</v>
      </c>
      <c r="D1100" s="749" t="s">
        <v>2472</v>
      </c>
      <c r="E1100" s="14"/>
      <c r="F1100" s="192"/>
      <c r="G1100" s="24"/>
      <c r="H1100" s="14"/>
      <c r="I1100" s="13">
        <v>1.01</v>
      </c>
      <c r="J1100" s="14"/>
      <c r="K1100" s="14"/>
      <c r="L1100" s="547">
        <v>20</v>
      </c>
      <c r="M1100" s="72">
        <v>1.485</v>
      </c>
      <c r="N1100" s="72">
        <f t="shared" si="161"/>
        <v>29.7</v>
      </c>
      <c r="O1100" s="72"/>
      <c r="P1100" s="72">
        <f t="shared" si="153"/>
        <v>1.485</v>
      </c>
      <c r="Q1100" s="72">
        <f t="shared" si="154"/>
        <v>0</v>
      </c>
      <c r="R1100" s="72">
        <f t="shared" si="155"/>
        <v>0</v>
      </c>
      <c r="S1100" s="72">
        <f t="shared" si="156"/>
        <v>1.485</v>
      </c>
      <c r="T1100" s="72">
        <f t="shared" si="157"/>
        <v>0</v>
      </c>
      <c r="U1100" s="72">
        <f t="shared" si="158"/>
        <v>-20</v>
      </c>
      <c r="V1100" s="72">
        <f t="shared" si="159"/>
        <v>1.485</v>
      </c>
      <c r="W1100" s="72">
        <f t="shared" si="160"/>
        <v>-29.7</v>
      </c>
      <c r="X1100" s="14" t="s">
        <v>1191</v>
      </c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24" t="s">
        <v>2416</v>
      </c>
      <c r="AJ1100" s="24"/>
      <c r="AK1100" s="24" t="s">
        <v>434</v>
      </c>
    </row>
    <row r="1101" s="2" customFormat="1" ht="14.25" spans="1:37">
      <c r="A1101" s="24">
        <v>1099</v>
      </c>
      <c r="B1101" s="14"/>
      <c r="C1101" s="749" t="s">
        <v>2473</v>
      </c>
      <c r="D1101" s="749" t="s">
        <v>2474</v>
      </c>
      <c r="E1101" s="14"/>
      <c r="F1101" s="192"/>
      <c r="G1101" s="24"/>
      <c r="H1101" s="14"/>
      <c r="I1101" s="13">
        <v>1.01</v>
      </c>
      <c r="J1101" s="14"/>
      <c r="K1101" s="14"/>
      <c r="L1101" s="547">
        <v>900</v>
      </c>
      <c r="M1101" s="72">
        <v>0.188</v>
      </c>
      <c r="N1101" s="72">
        <f t="shared" si="161"/>
        <v>169.2</v>
      </c>
      <c r="O1101" s="72">
        <v>900</v>
      </c>
      <c r="P1101" s="72">
        <f t="shared" si="153"/>
        <v>0.188</v>
      </c>
      <c r="Q1101" s="72">
        <f t="shared" si="154"/>
        <v>169.2</v>
      </c>
      <c r="R1101" s="72">
        <f t="shared" si="155"/>
        <v>0</v>
      </c>
      <c r="S1101" s="72">
        <f t="shared" si="156"/>
        <v>0.188</v>
      </c>
      <c r="T1101" s="72">
        <f t="shared" si="157"/>
        <v>0</v>
      </c>
      <c r="U1101" s="72">
        <f t="shared" si="158"/>
        <v>0</v>
      </c>
      <c r="V1101" s="72">
        <f t="shared" si="159"/>
        <v>0.188</v>
      </c>
      <c r="W1101" s="72">
        <f t="shared" si="160"/>
        <v>0</v>
      </c>
      <c r="X1101" s="14" t="s">
        <v>1191</v>
      </c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24"/>
      <c r="AJ1101" s="24"/>
      <c r="AK1101" s="24"/>
    </row>
    <row r="1102" s="2" customFormat="1" ht="14.25" spans="1:37">
      <c r="A1102" s="24">
        <v>1100</v>
      </c>
      <c r="B1102" s="14"/>
      <c r="C1102" s="749" t="s">
        <v>2475</v>
      </c>
      <c r="D1102" s="749" t="s">
        <v>2476</v>
      </c>
      <c r="E1102" s="14"/>
      <c r="F1102" s="192"/>
      <c r="G1102" s="24"/>
      <c r="H1102" s="14"/>
      <c r="I1102" s="13">
        <v>1.01</v>
      </c>
      <c r="J1102" s="14"/>
      <c r="K1102" s="14"/>
      <c r="L1102" s="547">
        <v>2550</v>
      </c>
      <c r="M1102" s="72">
        <v>0.188</v>
      </c>
      <c r="N1102" s="72">
        <f t="shared" si="161"/>
        <v>479.4</v>
      </c>
      <c r="O1102" s="72">
        <v>2550</v>
      </c>
      <c r="P1102" s="72">
        <f t="shared" si="153"/>
        <v>0.188</v>
      </c>
      <c r="Q1102" s="72">
        <f t="shared" si="154"/>
        <v>479.4</v>
      </c>
      <c r="R1102" s="72">
        <f t="shared" si="155"/>
        <v>0</v>
      </c>
      <c r="S1102" s="72">
        <f t="shared" si="156"/>
        <v>0.188</v>
      </c>
      <c r="T1102" s="72">
        <f t="shared" si="157"/>
        <v>0</v>
      </c>
      <c r="U1102" s="72">
        <f t="shared" si="158"/>
        <v>0</v>
      </c>
      <c r="V1102" s="72">
        <f t="shared" si="159"/>
        <v>0.188</v>
      </c>
      <c r="W1102" s="72">
        <f t="shared" si="160"/>
        <v>0</v>
      </c>
      <c r="X1102" s="14" t="s">
        <v>1191</v>
      </c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24"/>
      <c r="AJ1102" s="24"/>
      <c r="AK1102" s="24"/>
    </row>
    <row r="1103" s="2" customFormat="1" ht="14.25" spans="1:37">
      <c r="A1103" s="24">
        <v>1101</v>
      </c>
      <c r="B1103" s="14"/>
      <c r="C1103" s="749" t="s">
        <v>2477</v>
      </c>
      <c r="D1103" s="749" t="s">
        <v>2478</v>
      </c>
      <c r="E1103" s="14"/>
      <c r="F1103" s="192"/>
      <c r="G1103" s="24"/>
      <c r="H1103" s="14"/>
      <c r="I1103" s="13">
        <v>1.01</v>
      </c>
      <c r="J1103" s="14"/>
      <c r="K1103" s="14"/>
      <c r="L1103" s="547">
        <v>200</v>
      </c>
      <c r="M1103" s="72">
        <v>0.188</v>
      </c>
      <c r="N1103" s="72">
        <f t="shared" si="161"/>
        <v>37.6</v>
      </c>
      <c r="O1103" s="72">
        <v>200</v>
      </c>
      <c r="P1103" s="72">
        <f t="shared" si="153"/>
        <v>0.188</v>
      </c>
      <c r="Q1103" s="72">
        <f t="shared" si="154"/>
        <v>37.6</v>
      </c>
      <c r="R1103" s="72">
        <f t="shared" si="155"/>
        <v>0</v>
      </c>
      <c r="S1103" s="72">
        <f t="shared" si="156"/>
        <v>0.188</v>
      </c>
      <c r="T1103" s="72">
        <f t="shared" si="157"/>
        <v>0</v>
      </c>
      <c r="U1103" s="72">
        <f t="shared" si="158"/>
        <v>0</v>
      </c>
      <c r="V1103" s="72">
        <f t="shared" si="159"/>
        <v>0.188</v>
      </c>
      <c r="W1103" s="72">
        <f t="shared" si="160"/>
        <v>0</v>
      </c>
      <c r="X1103" s="14" t="s">
        <v>1191</v>
      </c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24"/>
      <c r="AJ1103" s="24"/>
      <c r="AK1103" s="24"/>
    </row>
    <row r="1104" s="2" customFormat="1" ht="14.25" spans="1:37">
      <c r="A1104" s="24">
        <v>1102</v>
      </c>
      <c r="B1104" s="14"/>
      <c r="C1104" s="749" t="s">
        <v>2479</v>
      </c>
      <c r="D1104" s="749" t="s">
        <v>2480</v>
      </c>
      <c r="E1104" s="14"/>
      <c r="F1104" s="192"/>
      <c r="G1104" s="24"/>
      <c r="H1104" s="14"/>
      <c r="I1104" s="13">
        <v>1.01</v>
      </c>
      <c r="J1104" s="14"/>
      <c r="K1104" s="14"/>
      <c r="L1104" s="547">
        <v>1200</v>
      </c>
      <c r="M1104" s="72">
        <v>0.188</v>
      </c>
      <c r="N1104" s="72">
        <f t="shared" si="161"/>
        <v>225.6</v>
      </c>
      <c r="O1104" s="72">
        <v>1200</v>
      </c>
      <c r="P1104" s="72">
        <f t="shared" si="153"/>
        <v>0.188</v>
      </c>
      <c r="Q1104" s="72">
        <f t="shared" si="154"/>
        <v>225.6</v>
      </c>
      <c r="R1104" s="72">
        <f t="shared" si="155"/>
        <v>0</v>
      </c>
      <c r="S1104" s="72">
        <f t="shared" si="156"/>
        <v>0.188</v>
      </c>
      <c r="T1104" s="72">
        <f t="shared" si="157"/>
        <v>0</v>
      </c>
      <c r="U1104" s="72">
        <f t="shared" si="158"/>
        <v>0</v>
      </c>
      <c r="V1104" s="72">
        <f t="shared" si="159"/>
        <v>0.188</v>
      </c>
      <c r="W1104" s="72">
        <f t="shared" si="160"/>
        <v>0</v>
      </c>
      <c r="X1104" s="14" t="s">
        <v>1191</v>
      </c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24"/>
      <c r="AJ1104" s="24"/>
      <c r="AK1104" s="24"/>
    </row>
    <row r="1105" s="2" customFormat="1" ht="14.25" spans="1:37">
      <c r="A1105" s="24">
        <v>1103</v>
      </c>
      <c r="B1105" s="14"/>
      <c r="C1105" s="749" t="s">
        <v>2481</v>
      </c>
      <c r="D1105" s="749" t="s">
        <v>2482</v>
      </c>
      <c r="E1105" s="14"/>
      <c r="F1105" s="192"/>
      <c r="G1105" s="24"/>
      <c r="H1105" s="14"/>
      <c r="I1105" s="13">
        <v>1.01</v>
      </c>
      <c r="J1105" s="14"/>
      <c r="K1105" s="14"/>
      <c r="L1105" s="547">
        <v>1080</v>
      </c>
      <c r="M1105" s="72">
        <v>0.188</v>
      </c>
      <c r="N1105" s="72">
        <f t="shared" si="161"/>
        <v>203.04</v>
      </c>
      <c r="O1105" s="72">
        <v>1080</v>
      </c>
      <c r="P1105" s="72">
        <f t="shared" si="153"/>
        <v>0.188</v>
      </c>
      <c r="Q1105" s="72">
        <f t="shared" si="154"/>
        <v>203.04</v>
      </c>
      <c r="R1105" s="72">
        <f t="shared" si="155"/>
        <v>0</v>
      </c>
      <c r="S1105" s="72">
        <f t="shared" si="156"/>
        <v>0.188</v>
      </c>
      <c r="T1105" s="72">
        <f t="shared" si="157"/>
        <v>0</v>
      </c>
      <c r="U1105" s="72">
        <f t="shared" si="158"/>
        <v>0</v>
      </c>
      <c r="V1105" s="72">
        <f t="shared" si="159"/>
        <v>0.188</v>
      </c>
      <c r="W1105" s="72">
        <f t="shared" si="160"/>
        <v>0</v>
      </c>
      <c r="X1105" s="14" t="s">
        <v>1191</v>
      </c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24"/>
      <c r="AJ1105" s="24"/>
      <c r="AK1105" s="24"/>
    </row>
    <row r="1106" s="2" customFormat="1" ht="14.25" spans="1:37">
      <c r="A1106" s="24">
        <v>1104</v>
      </c>
      <c r="B1106" s="14"/>
      <c r="C1106" s="749" t="s">
        <v>2483</v>
      </c>
      <c r="D1106" s="749" t="s">
        <v>2484</v>
      </c>
      <c r="E1106" s="14"/>
      <c r="F1106" s="192"/>
      <c r="G1106" s="24"/>
      <c r="H1106" s="14"/>
      <c r="I1106" s="13">
        <v>1.01</v>
      </c>
      <c r="J1106" s="14"/>
      <c r="K1106" s="14"/>
      <c r="L1106" s="547">
        <v>6000</v>
      </c>
      <c r="M1106" s="72">
        <v>12.042</v>
      </c>
      <c r="N1106" s="72">
        <f t="shared" si="161"/>
        <v>72252</v>
      </c>
      <c r="O1106" s="72">
        <v>6000</v>
      </c>
      <c r="P1106" s="72">
        <f t="shared" si="153"/>
        <v>12.042</v>
      </c>
      <c r="Q1106" s="72">
        <f t="shared" si="154"/>
        <v>72252</v>
      </c>
      <c r="R1106" s="72">
        <f t="shared" si="155"/>
        <v>0</v>
      </c>
      <c r="S1106" s="72">
        <f t="shared" si="156"/>
        <v>12.042</v>
      </c>
      <c r="T1106" s="72">
        <f t="shared" si="157"/>
        <v>0</v>
      </c>
      <c r="U1106" s="72">
        <f t="shared" si="158"/>
        <v>0</v>
      </c>
      <c r="V1106" s="72">
        <f t="shared" si="159"/>
        <v>12.042</v>
      </c>
      <c r="W1106" s="72">
        <f t="shared" si="160"/>
        <v>0</v>
      </c>
      <c r="X1106" s="14" t="s">
        <v>1191</v>
      </c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24"/>
      <c r="AJ1106" s="24"/>
      <c r="AK1106" s="24"/>
    </row>
    <row r="1107" s="2" customFormat="1" ht="14.25" spans="1:37">
      <c r="A1107" s="24">
        <v>1105</v>
      </c>
      <c r="B1107" s="14"/>
      <c r="C1107" s="749" t="s">
        <v>2485</v>
      </c>
      <c r="D1107" s="749" t="s">
        <v>2486</v>
      </c>
      <c r="E1107" s="14"/>
      <c r="F1107" s="192"/>
      <c r="G1107" s="24"/>
      <c r="H1107" s="14"/>
      <c r="I1107" s="13">
        <v>1.01</v>
      </c>
      <c r="J1107" s="14"/>
      <c r="K1107" s="14"/>
      <c r="L1107" s="547">
        <v>150</v>
      </c>
      <c r="M1107" s="72">
        <v>11.8913</v>
      </c>
      <c r="N1107" s="72">
        <f t="shared" si="161"/>
        <v>1783.695</v>
      </c>
      <c r="O1107" s="72">
        <v>150</v>
      </c>
      <c r="P1107" s="72">
        <f t="shared" si="153"/>
        <v>11.8913</v>
      </c>
      <c r="Q1107" s="72">
        <f t="shared" si="154"/>
        <v>1783.695</v>
      </c>
      <c r="R1107" s="72">
        <f t="shared" si="155"/>
        <v>0</v>
      </c>
      <c r="S1107" s="72">
        <f t="shared" si="156"/>
        <v>11.8913</v>
      </c>
      <c r="T1107" s="72">
        <f t="shared" si="157"/>
        <v>0</v>
      </c>
      <c r="U1107" s="72">
        <f t="shared" si="158"/>
        <v>0</v>
      </c>
      <c r="V1107" s="72">
        <f t="shared" si="159"/>
        <v>11.8913</v>
      </c>
      <c r="W1107" s="72">
        <f t="shared" si="160"/>
        <v>0</v>
      </c>
      <c r="X1107" s="14" t="s">
        <v>1191</v>
      </c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24"/>
      <c r="AJ1107" s="24"/>
      <c r="AK1107" s="24"/>
    </row>
    <row r="1108" s="2" customFormat="1" ht="14.25" spans="1:37">
      <c r="A1108" s="24">
        <v>1106</v>
      </c>
      <c r="B1108" s="14"/>
      <c r="C1108" s="749" t="s">
        <v>2487</v>
      </c>
      <c r="D1108" s="749" t="s">
        <v>2488</v>
      </c>
      <c r="E1108" s="14"/>
      <c r="F1108" s="192"/>
      <c r="G1108" s="24"/>
      <c r="H1108" s="14"/>
      <c r="I1108" s="13">
        <v>1.01</v>
      </c>
      <c r="J1108" s="14"/>
      <c r="K1108" s="14"/>
      <c r="L1108" s="547">
        <v>5100</v>
      </c>
      <c r="M1108" s="72">
        <v>9.7272</v>
      </c>
      <c r="N1108" s="72">
        <f t="shared" si="161"/>
        <v>49608.72</v>
      </c>
      <c r="O1108" s="72">
        <v>5100</v>
      </c>
      <c r="P1108" s="72">
        <f t="shared" si="153"/>
        <v>9.7272</v>
      </c>
      <c r="Q1108" s="72">
        <f t="shared" si="154"/>
        <v>49608.72</v>
      </c>
      <c r="R1108" s="72">
        <f t="shared" si="155"/>
        <v>0</v>
      </c>
      <c r="S1108" s="72">
        <f t="shared" si="156"/>
        <v>9.7272</v>
      </c>
      <c r="T1108" s="72">
        <f t="shared" si="157"/>
        <v>0</v>
      </c>
      <c r="U1108" s="72">
        <f t="shared" si="158"/>
        <v>0</v>
      </c>
      <c r="V1108" s="72">
        <f t="shared" si="159"/>
        <v>9.7272</v>
      </c>
      <c r="W1108" s="72">
        <f t="shared" si="160"/>
        <v>0</v>
      </c>
      <c r="X1108" s="14" t="s">
        <v>1191</v>
      </c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24"/>
      <c r="AJ1108" s="24"/>
      <c r="AK1108" s="24"/>
    </row>
    <row r="1109" s="2" customFormat="1" ht="14.25" spans="1:37">
      <c r="A1109" s="24">
        <v>1107</v>
      </c>
      <c r="B1109" s="14"/>
      <c r="C1109" s="749" t="s">
        <v>2489</v>
      </c>
      <c r="D1109" s="749" t="s">
        <v>2490</v>
      </c>
      <c r="E1109" s="14"/>
      <c r="F1109" s="192"/>
      <c r="G1109" s="24"/>
      <c r="H1109" s="14"/>
      <c r="I1109" s="13">
        <v>1.01</v>
      </c>
      <c r="J1109" s="14"/>
      <c r="K1109" s="14"/>
      <c r="L1109" s="547">
        <v>1900</v>
      </c>
      <c r="M1109" s="72">
        <v>8.7774</v>
      </c>
      <c r="N1109" s="72">
        <f t="shared" si="161"/>
        <v>16677.06</v>
      </c>
      <c r="O1109" s="72">
        <v>1900</v>
      </c>
      <c r="P1109" s="72">
        <f t="shared" si="153"/>
        <v>8.7774</v>
      </c>
      <c r="Q1109" s="72">
        <f t="shared" si="154"/>
        <v>16677.06</v>
      </c>
      <c r="R1109" s="72">
        <f t="shared" si="155"/>
        <v>0</v>
      </c>
      <c r="S1109" s="72">
        <f t="shared" si="156"/>
        <v>8.7774</v>
      </c>
      <c r="T1109" s="72">
        <f t="shared" si="157"/>
        <v>0</v>
      </c>
      <c r="U1109" s="72">
        <f t="shared" si="158"/>
        <v>0</v>
      </c>
      <c r="V1109" s="72">
        <f t="shared" si="159"/>
        <v>8.7774</v>
      </c>
      <c r="W1109" s="72">
        <f t="shared" si="160"/>
        <v>0</v>
      </c>
      <c r="X1109" s="14" t="s">
        <v>1191</v>
      </c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24"/>
      <c r="AJ1109" s="24"/>
      <c r="AK1109" s="24"/>
    </row>
    <row r="1110" s="2" customFormat="1" ht="14.25" spans="1:37">
      <c r="A1110" s="24">
        <v>1108</v>
      </c>
      <c r="B1110" s="14"/>
      <c r="C1110" s="749" t="s">
        <v>2491</v>
      </c>
      <c r="D1110" s="749" t="s">
        <v>2492</v>
      </c>
      <c r="E1110" s="14"/>
      <c r="F1110" s="192"/>
      <c r="G1110" s="24"/>
      <c r="H1110" s="14"/>
      <c r="I1110" s="13">
        <v>1.01</v>
      </c>
      <c r="J1110" s="14"/>
      <c r="K1110" s="14"/>
      <c r="L1110" s="547">
        <v>120</v>
      </c>
      <c r="M1110" s="72">
        <v>9.7344</v>
      </c>
      <c r="N1110" s="72">
        <f t="shared" si="161"/>
        <v>1168.128</v>
      </c>
      <c r="O1110" s="72">
        <v>120</v>
      </c>
      <c r="P1110" s="72">
        <f t="shared" si="153"/>
        <v>9.7344</v>
      </c>
      <c r="Q1110" s="72">
        <f t="shared" si="154"/>
        <v>1168.128</v>
      </c>
      <c r="R1110" s="72">
        <f t="shared" si="155"/>
        <v>0</v>
      </c>
      <c r="S1110" s="72">
        <f t="shared" si="156"/>
        <v>9.7344</v>
      </c>
      <c r="T1110" s="72">
        <f t="shared" si="157"/>
        <v>0</v>
      </c>
      <c r="U1110" s="72">
        <f t="shared" si="158"/>
        <v>0</v>
      </c>
      <c r="V1110" s="72">
        <f t="shared" si="159"/>
        <v>9.7344</v>
      </c>
      <c r="W1110" s="72">
        <f t="shared" si="160"/>
        <v>0</v>
      </c>
      <c r="X1110" s="14" t="s">
        <v>1191</v>
      </c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24"/>
      <c r="AJ1110" s="24"/>
      <c r="AK1110" s="24"/>
    </row>
    <row r="1111" s="2" customFormat="1" ht="14.25" spans="1:37">
      <c r="A1111" s="24">
        <v>1109</v>
      </c>
      <c r="B1111" s="14"/>
      <c r="C1111" s="749" t="s">
        <v>2493</v>
      </c>
      <c r="D1111" s="749" t="s">
        <v>2494</v>
      </c>
      <c r="E1111" s="14"/>
      <c r="F1111" s="192"/>
      <c r="G1111" s="24"/>
      <c r="H1111" s="14"/>
      <c r="I1111" s="13">
        <v>1.01</v>
      </c>
      <c r="J1111" s="14"/>
      <c r="K1111" s="14"/>
      <c r="L1111" s="547">
        <v>140</v>
      </c>
      <c r="M1111" s="72">
        <v>9.7344</v>
      </c>
      <c r="N1111" s="72">
        <f t="shared" si="161"/>
        <v>1362.816</v>
      </c>
      <c r="O1111" s="72">
        <v>140</v>
      </c>
      <c r="P1111" s="72">
        <f t="shared" si="153"/>
        <v>9.7344</v>
      </c>
      <c r="Q1111" s="72">
        <f t="shared" si="154"/>
        <v>1362.816</v>
      </c>
      <c r="R1111" s="72">
        <f t="shared" si="155"/>
        <v>0</v>
      </c>
      <c r="S1111" s="72">
        <f t="shared" si="156"/>
        <v>9.7344</v>
      </c>
      <c r="T1111" s="72">
        <f t="shared" si="157"/>
        <v>0</v>
      </c>
      <c r="U1111" s="72">
        <f t="shared" si="158"/>
        <v>0</v>
      </c>
      <c r="V1111" s="72">
        <f t="shared" si="159"/>
        <v>9.7344</v>
      </c>
      <c r="W1111" s="72">
        <f t="shared" si="160"/>
        <v>0</v>
      </c>
      <c r="X1111" s="14" t="s">
        <v>1191</v>
      </c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24"/>
      <c r="AJ1111" s="24"/>
      <c r="AK1111" s="24"/>
    </row>
    <row r="1112" s="2" customFormat="1" ht="14.25" spans="1:37">
      <c r="A1112" s="24">
        <v>1110</v>
      </c>
      <c r="B1112" s="14"/>
      <c r="C1112" s="749" t="s">
        <v>2495</v>
      </c>
      <c r="D1112" s="749" t="s">
        <v>2496</v>
      </c>
      <c r="E1112" s="14"/>
      <c r="F1112" s="192"/>
      <c r="G1112" s="24"/>
      <c r="H1112" s="14"/>
      <c r="I1112" s="13">
        <v>1.01</v>
      </c>
      <c r="J1112" s="14"/>
      <c r="K1112" s="14"/>
      <c r="L1112" s="547">
        <v>3000</v>
      </c>
      <c r="M1112" s="72">
        <v>14.7169</v>
      </c>
      <c r="N1112" s="72">
        <f t="shared" si="161"/>
        <v>44150.7</v>
      </c>
      <c r="O1112" s="72">
        <v>3000</v>
      </c>
      <c r="P1112" s="72">
        <f t="shared" si="153"/>
        <v>14.7169</v>
      </c>
      <c r="Q1112" s="72">
        <f t="shared" si="154"/>
        <v>44150.7</v>
      </c>
      <c r="R1112" s="72">
        <f t="shared" si="155"/>
        <v>0</v>
      </c>
      <c r="S1112" s="72">
        <f t="shared" si="156"/>
        <v>14.7169</v>
      </c>
      <c r="T1112" s="72">
        <f t="shared" si="157"/>
        <v>0</v>
      </c>
      <c r="U1112" s="72">
        <f t="shared" si="158"/>
        <v>0</v>
      </c>
      <c r="V1112" s="72">
        <f t="shared" si="159"/>
        <v>14.7169</v>
      </c>
      <c r="W1112" s="72">
        <f t="shared" si="160"/>
        <v>0</v>
      </c>
      <c r="X1112" s="14" t="s">
        <v>1191</v>
      </c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24"/>
      <c r="AJ1112" s="24"/>
      <c r="AK1112" s="24"/>
    </row>
    <row r="1113" s="2" customFormat="1" ht="14.25" spans="1:37">
      <c r="A1113" s="24">
        <v>1111</v>
      </c>
      <c r="B1113" s="14"/>
      <c r="C1113" s="749" t="s">
        <v>2497</v>
      </c>
      <c r="D1113" s="749" t="s">
        <v>2498</v>
      </c>
      <c r="E1113" s="14"/>
      <c r="F1113" s="192"/>
      <c r="G1113" s="24"/>
      <c r="H1113" s="14"/>
      <c r="I1113" s="13">
        <v>1.01</v>
      </c>
      <c r="J1113" s="14"/>
      <c r="K1113" s="14"/>
      <c r="L1113" s="547">
        <v>100</v>
      </c>
      <c r="M1113" s="72">
        <v>15.6844</v>
      </c>
      <c r="N1113" s="72">
        <f t="shared" si="161"/>
        <v>1568.44</v>
      </c>
      <c r="O1113" s="72">
        <v>100</v>
      </c>
      <c r="P1113" s="72">
        <f t="shared" si="153"/>
        <v>15.6844</v>
      </c>
      <c r="Q1113" s="72">
        <f t="shared" si="154"/>
        <v>1568.44</v>
      </c>
      <c r="R1113" s="72">
        <f t="shared" si="155"/>
        <v>0</v>
      </c>
      <c r="S1113" s="72">
        <f t="shared" si="156"/>
        <v>15.6844</v>
      </c>
      <c r="T1113" s="72">
        <f t="shared" si="157"/>
        <v>0</v>
      </c>
      <c r="U1113" s="72">
        <f t="shared" si="158"/>
        <v>0</v>
      </c>
      <c r="V1113" s="72">
        <f t="shared" si="159"/>
        <v>15.6844</v>
      </c>
      <c r="W1113" s="72">
        <f t="shared" si="160"/>
        <v>0</v>
      </c>
      <c r="X1113" s="14" t="s">
        <v>1191</v>
      </c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24"/>
      <c r="AJ1113" s="24"/>
      <c r="AK1113" s="24"/>
    </row>
    <row r="1114" s="2" customFormat="1" ht="14.25" spans="1:37">
      <c r="A1114" s="24">
        <v>1112</v>
      </c>
      <c r="B1114" s="14"/>
      <c r="C1114" s="749" t="s">
        <v>2499</v>
      </c>
      <c r="D1114" s="749" t="s">
        <v>2500</v>
      </c>
      <c r="E1114" s="14"/>
      <c r="F1114" s="192"/>
      <c r="G1114" s="24"/>
      <c r="H1114" s="14"/>
      <c r="I1114" s="13">
        <v>1.01</v>
      </c>
      <c r="J1114" s="14"/>
      <c r="K1114" s="14"/>
      <c r="L1114" s="547">
        <v>14</v>
      </c>
      <c r="M1114" s="72">
        <v>10.7293</v>
      </c>
      <c r="N1114" s="72">
        <f t="shared" si="161"/>
        <v>150.2102</v>
      </c>
      <c r="O1114" s="72">
        <v>14</v>
      </c>
      <c r="P1114" s="72">
        <f t="shared" si="153"/>
        <v>10.7293</v>
      </c>
      <c r="Q1114" s="72">
        <f t="shared" si="154"/>
        <v>150.2102</v>
      </c>
      <c r="R1114" s="72">
        <f t="shared" si="155"/>
        <v>0</v>
      </c>
      <c r="S1114" s="72">
        <f t="shared" si="156"/>
        <v>10.7293</v>
      </c>
      <c r="T1114" s="72">
        <f t="shared" si="157"/>
        <v>0</v>
      </c>
      <c r="U1114" s="72">
        <f t="shared" si="158"/>
        <v>0</v>
      </c>
      <c r="V1114" s="72">
        <f t="shared" si="159"/>
        <v>10.7293</v>
      </c>
      <c r="W1114" s="72">
        <f t="shared" si="160"/>
        <v>0</v>
      </c>
      <c r="X1114" s="14" t="s">
        <v>1191</v>
      </c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24"/>
      <c r="AJ1114" s="24"/>
      <c r="AK1114" s="24"/>
    </row>
    <row r="1115" s="2" customFormat="1" ht="14.25" spans="1:37">
      <c r="A1115" s="24">
        <v>1113</v>
      </c>
      <c r="B1115" s="14"/>
      <c r="C1115" s="749" t="s">
        <v>2501</v>
      </c>
      <c r="D1115" s="749" t="s">
        <v>2502</v>
      </c>
      <c r="E1115" s="14"/>
      <c r="F1115" s="192"/>
      <c r="G1115" s="24"/>
      <c r="H1115" s="14"/>
      <c r="I1115" s="13">
        <v>1.01</v>
      </c>
      <c r="J1115" s="14"/>
      <c r="K1115" s="14"/>
      <c r="L1115" s="547">
        <v>70</v>
      </c>
      <c r="M1115" s="72">
        <v>9.1106</v>
      </c>
      <c r="N1115" s="72">
        <f t="shared" si="161"/>
        <v>637.742</v>
      </c>
      <c r="O1115" s="72">
        <v>70</v>
      </c>
      <c r="P1115" s="72">
        <f t="shared" si="153"/>
        <v>9.1106</v>
      </c>
      <c r="Q1115" s="72">
        <f t="shared" si="154"/>
        <v>637.742</v>
      </c>
      <c r="R1115" s="72">
        <f t="shared" si="155"/>
        <v>0</v>
      </c>
      <c r="S1115" s="72">
        <f t="shared" si="156"/>
        <v>9.1106</v>
      </c>
      <c r="T1115" s="72">
        <f t="shared" si="157"/>
        <v>0</v>
      </c>
      <c r="U1115" s="72">
        <f t="shared" si="158"/>
        <v>0</v>
      </c>
      <c r="V1115" s="72">
        <f t="shared" si="159"/>
        <v>9.1106</v>
      </c>
      <c r="W1115" s="72">
        <f t="shared" si="160"/>
        <v>0</v>
      </c>
      <c r="X1115" s="14" t="s">
        <v>1191</v>
      </c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24"/>
      <c r="AJ1115" s="24"/>
      <c r="AK1115" s="24"/>
    </row>
    <row r="1116" s="2" customFormat="1" ht="14.25" spans="1:37">
      <c r="A1116" s="24">
        <v>1114</v>
      </c>
      <c r="B1116" s="14"/>
      <c r="C1116" s="749" t="s">
        <v>2503</v>
      </c>
      <c r="D1116" s="749" t="s">
        <v>2504</v>
      </c>
      <c r="E1116" s="14"/>
      <c r="F1116" s="192"/>
      <c r="G1116" s="24"/>
      <c r="H1116" s="14"/>
      <c r="I1116" s="13">
        <v>1.01</v>
      </c>
      <c r="J1116" s="14"/>
      <c r="K1116" s="14"/>
      <c r="L1116" s="547">
        <v>450</v>
      </c>
      <c r="M1116" s="72">
        <v>18.1112</v>
      </c>
      <c r="N1116" s="72">
        <f t="shared" si="161"/>
        <v>8150.04</v>
      </c>
      <c r="O1116" s="72">
        <v>450</v>
      </c>
      <c r="P1116" s="72">
        <f t="shared" si="153"/>
        <v>18.1112</v>
      </c>
      <c r="Q1116" s="72">
        <f t="shared" si="154"/>
        <v>8150.04</v>
      </c>
      <c r="R1116" s="72">
        <f t="shared" si="155"/>
        <v>0</v>
      </c>
      <c r="S1116" s="72">
        <f t="shared" si="156"/>
        <v>18.1112</v>
      </c>
      <c r="T1116" s="72">
        <f t="shared" si="157"/>
        <v>0</v>
      </c>
      <c r="U1116" s="72">
        <f t="shared" si="158"/>
        <v>0</v>
      </c>
      <c r="V1116" s="72">
        <f t="shared" si="159"/>
        <v>18.1112</v>
      </c>
      <c r="W1116" s="72">
        <f t="shared" si="160"/>
        <v>0</v>
      </c>
      <c r="X1116" s="14" t="s">
        <v>1191</v>
      </c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24"/>
      <c r="AJ1116" s="24"/>
      <c r="AK1116" s="24"/>
    </row>
    <row r="1117" s="2" customFormat="1" ht="14.25" spans="1:37">
      <c r="A1117" s="24">
        <v>1115</v>
      </c>
      <c r="B1117" s="14"/>
      <c r="C1117" s="749" t="s">
        <v>2505</v>
      </c>
      <c r="D1117" s="749" t="s">
        <v>2506</v>
      </c>
      <c r="E1117" s="14"/>
      <c r="F1117" s="192"/>
      <c r="G1117" s="24"/>
      <c r="H1117" s="14"/>
      <c r="I1117" s="13">
        <v>1.01</v>
      </c>
      <c r="J1117" s="14"/>
      <c r="K1117" s="14"/>
      <c r="L1117" s="547">
        <v>3875</v>
      </c>
      <c r="M1117" s="72">
        <v>9.8656</v>
      </c>
      <c r="N1117" s="72">
        <f t="shared" si="161"/>
        <v>38229.2</v>
      </c>
      <c r="O1117" s="72">
        <v>3875</v>
      </c>
      <c r="P1117" s="72">
        <f t="shared" si="153"/>
        <v>9.8656</v>
      </c>
      <c r="Q1117" s="72">
        <f t="shared" si="154"/>
        <v>38229.2</v>
      </c>
      <c r="R1117" s="72">
        <f t="shared" si="155"/>
        <v>0</v>
      </c>
      <c r="S1117" s="72">
        <f t="shared" si="156"/>
        <v>9.8656</v>
      </c>
      <c r="T1117" s="72">
        <f t="shared" si="157"/>
        <v>0</v>
      </c>
      <c r="U1117" s="72">
        <f t="shared" si="158"/>
        <v>0</v>
      </c>
      <c r="V1117" s="72">
        <f t="shared" si="159"/>
        <v>9.8656</v>
      </c>
      <c r="W1117" s="72">
        <f t="shared" si="160"/>
        <v>0</v>
      </c>
      <c r="X1117" s="14" t="s">
        <v>1191</v>
      </c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24"/>
      <c r="AJ1117" s="24"/>
      <c r="AK1117" s="24"/>
    </row>
    <row r="1118" s="2" customFormat="1" ht="14.25" spans="1:37">
      <c r="A1118" s="24">
        <v>1116</v>
      </c>
      <c r="B1118" s="14"/>
      <c r="C1118" s="749" t="s">
        <v>2507</v>
      </c>
      <c r="D1118" s="749" t="s">
        <v>2508</v>
      </c>
      <c r="E1118" s="14"/>
      <c r="F1118" s="192"/>
      <c r="G1118" s="24"/>
      <c r="H1118" s="14"/>
      <c r="I1118" s="13">
        <v>1.01</v>
      </c>
      <c r="J1118" s="14"/>
      <c r="K1118" s="14"/>
      <c r="L1118" s="547">
        <v>1700</v>
      </c>
      <c r="M1118" s="72">
        <v>7.4344</v>
      </c>
      <c r="N1118" s="72">
        <f t="shared" si="161"/>
        <v>12638.48</v>
      </c>
      <c r="O1118" s="72">
        <v>1700</v>
      </c>
      <c r="P1118" s="72">
        <f t="shared" si="153"/>
        <v>7.4344</v>
      </c>
      <c r="Q1118" s="72">
        <f t="shared" si="154"/>
        <v>12638.48</v>
      </c>
      <c r="R1118" s="72">
        <f t="shared" si="155"/>
        <v>0</v>
      </c>
      <c r="S1118" s="72">
        <f t="shared" si="156"/>
        <v>7.4344</v>
      </c>
      <c r="T1118" s="72">
        <f t="shared" si="157"/>
        <v>0</v>
      </c>
      <c r="U1118" s="72">
        <f t="shared" si="158"/>
        <v>0</v>
      </c>
      <c r="V1118" s="72">
        <f t="shared" si="159"/>
        <v>7.4344</v>
      </c>
      <c r="W1118" s="72">
        <f t="shared" si="160"/>
        <v>0</v>
      </c>
      <c r="X1118" s="14" t="s">
        <v>1191</v>
      </c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24"/>
      <c r="AJ1118" s="24"/>
      <c r="AK1118" s="24"/>
    </row>
    <row r="1119" s="2" customFormat="1" ht="14.25" spans="1:37">
      <c r="A1119" s="24">
        <v>1117</v>
      </c>
      <c r="B1119" s="14"/>
      <c r="C1119" s="749" t="s">
        <v>2509</v>
      </c>
      <c r="D1119" s="749" t="s">
        <v>2510</v>
      </c>
      <c r="E1119" s="14"/>
      <c r="F1119" s="192"/>
      <c r="G1119" s="24"/>
      <c r="H1119" s="14"/>
      <c r="I1119" s="13">
        <v>1.01</v>
      </c>
      <c r="J1119" s="14"/>
      <c r="K1119" s="14"/>
      <c r="L1119" s="547">
        <v>100</v>
      </c>
      <c r="M1119" s="72">
        <v>10.8621</v>
      </c>
      <c r="N1119" s="72">
        <f t="shared" si="161"/>
        <v>1086.21</v>
      </c>
      <c r="O1119" s="72">
        <v>100</v>
      </c>
      <c r="P1119" s="72">
        <f t="shared" si="153"/>
        <v>10.8621</v>
      </c>
      <c r="Q1119" s="72">
        <f t="shared" si="154"/>
        <v>1086.21</v>
      </c>
      <c r="R1119" s="72">
        <f t="shared" si="155"/>
        <v>0</v>
      </c>
      <c r="S1119" s="72">
        <f t="shared" si="156"/>
        <v>10.8621</v>
      </c>
      <c r="T1119" s="72">
        <f t="shared" si="157"/>
        <v>0</v>
      </c>
      <c r="U1119" s="72">
        <f t="shared" si="158"/>
        <v>0</v>
      </c>
      <c r="V1119" s="72">
        <f t="shared" si="159"/>
        <v>10.8621</v>
      </c>
      <c r="W1119" s="72">
        <f t="shared" si="160"/>
        <v>0</v>
      </c>
      <c r="X1119" s="14" t="s">
        <v>1191</v>
      </c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513"/>
      <c r="AJ1119" s="549"/>
      <c r="AK1119" s="24"/>
    </row>
    <row r="1120" s="2" customFormat="1" ht="14.25" spans="1:37">
      <c r="A1120" s="24">
        <v>1118</v>
      </c>
      <c r="B1120" s="14"/>
      <c r="C1120" s="749" t="s">
        <v>2511</v>
      </c>
      <c r="D1120" s="749" t="s">
        <v>2512</v>
      </c>
      <c r="E1120" s="14"/>
      <c r="F1120" s="192"/>
      <c r="G1120" s="24"/>
      <c r="H1120" s="14"/>
      <c r="I1120" s="13">
        <v>1.01</v>
      </c>
      <c r="J1120" s="14"/>
      <c r="K1120" s="14"/>
      <c r="L1120" s="547">
        <v>190</v>
      </c>
      <c r="M1120" s="72">
        <v>10.7692</v>
      </c>
      <c r="N1120" s="72">
        <f t="shared" si="161"/>
        <v>2046.148</v>
      </c>
      <c r="O1120" s="72">
        <v>190</v>
      </c>
      <c r="P1120" s="72">
        <f t="shared" si="153"/>
        <v>10.7692</v>
      </c>
      <c r="Q1120" s="72">
        <f t="shared" si="154"/>
        <v>2046.148</v>
      </c>
      <c r="R1120" s="72">
        <f t="shared" si="155"/>
        <v>0</v>
      </c>
      <c r="S1120" s="72">
        <f t="shared" si="156"/>
        <v>10.7692</v>
      </c>
      <c r="T1120" s="72">
        <f t="shared" si="157"/>
        <v>0</v>
      </c>
      <c r="U1120" s="72">
        <f t="shared" si="158"/>
        <v>0</v>
      </c>
      <c r="V1120" s="72">
        <f t="shared" si="159"/>
        <v>10.7692</v>
      </c>
      <c r="W1120" s="72">
        <f t="shared" si="160"/>
        <v>0</v>
      </c>
      <c r="X1120" s="14" t="s">
        <v>1191</v>
      </c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513"/>
      <c r="AJ1120" s="549"/>
      <c r="AK1120" s="24"/>
    </row>
    <row r="1121" s="2" customFormat="1" ht="14.25" spans="1:37">
      <c r="A1121" s="24">
        <v>1119</v>
      </c>
      <c r="B1121" s="14"/>
      <c r="C1121" s="749" t="s">
        <v>2513</v>
      </c>
      <c r="D1121" s="749" t="s">
        <v>2514</v>
      </c>
      <c r="E1121" s="14"/>
      <c r="F1121" s="192"/>
      <c r="G1121" s="24"/>
      <c r="H1121" s="14"/>
      <c r="I1121" s="13">
        <v>1.01</v>
      </c>
      <c r="J1121" s="14"/>
      <c r="K1121" s="14"/>
      <c r="L1121" s="547">
        <v>150</v>
      </c>
      <c r="M1121" s="72">
        <v>19.9761</v>
      </c>
      <c r="N1121" s="72">
        <f t="shared" si="161"/>
        <v>2996.415</v>
      </c>
      <c r="O1121" s="72">
        <v>150</v>
      </c>
      <c r="P1121" s="72">
        <f t="shared" si="153"/>
        <v>19.9761</v>
      </c>
      <c r="Q1121" s="72">
        <f t="shared" si="154"/>
        <v>2996.415</v>
      </c>
      <c r="R1121" s="72">
        <f t="shared" si="155"/>
        <v>0</v>
      </c>
      <c r="S1121" s="72">
        <f t="shared" si="156"/>
        <v>19.9761</v>
      </c>
      <c r="T1121" s="72">
        <f t="shared" si="157"/>
        <v>0</v>
      </c>
      <c r="U1121" s="72">
        <f t="shared" si="158"/>
        <v>0</v>
      </c>
      <c r="V1121" s="72">
        <f t="shared" si="159"/>
        <v>19.9761</v>
      </c>
      <c r="W1121" s="72">
        <f t="shared" si="160"/>
        <v>0</v>
      </c>
      <c r="X1121" s="14" t="s">
        <v>1191</v>
      </c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513"/>
      <c r="AJ1121" s="549"/>
      <c r="AK1121" s="24"/>
    </row>
    <row r="1122" s="2" customFormat="1" ht="14.25" spans="1:37">
      <c r="A1122" s="24">
        <v>1120</v>
      </c>
      <c r="B1122" s="14"/>
      <c r="C1122" s="749" t="s">
        <v>2515</v>
      </c>
      <c r="D1122" s="749" t="s">
        <v>2516</v>
      </c>
      <c r="E1122" s="14"/>
      <c r="F1122" s="192"/>
      <c r="G1122" s="24"/>
      <c r="H1122" s="14"/>
      <c r="I1122" s="13">
        <v>1.01</v>
      </c>
      <c r="J1122" s="14"/>
      <c r="K1122" s="14"/>
      <c r="L1122" s="547">
        <v>2525</v>
      </c>
      <c r="M1122" s="72">
        <v>12.3894</v>
      </c>
      <c r="N1122" s="72">
        <f t="shared" si="161"/>
        <v>31283.235</v>
      </c>
      <c r="O1122" s="72">
        <v>2525</v>
      </c>
      <c r="P1122" s="72">
        <f t="shared" si="153"/>
        <v>12.3894</v>
      </c>
      <c r="Q1122" s="72">
        <f t="shared" si="154"/>
        <v>31283.235</v>
      </c>
      <c r="R1122" s="72">
        <f t="shared" si="155"/>
        <v>0</v>
      </c>
      <c r="S1122" s="72">
        <f t="shared" si="156"/>
        <v>12.3894</v>
      </c>
      <c r="T1122" s="72">
        <f t="shared" si="157"/>
        <v>0</v>
      </c>
      <c r="U1122" s="72">
        <f t="shared" si="158"/>
        <v>0</v>
      </c>
      <c r="V1122" s="72">
        <f t="shared" si="159"/>
        <v>12.3894</v>
      </c>
      <c r="W1122" s="72">
        <f t="shared" si="160"/>
        <v>0</v>
      </c>
      <c r="X1122" s="14" t="s">
        <v>1191</v>
      </c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513"/>
      <c r="AJ1122" s="549"/>
      <c r="AK1122" s="24"/>
    </row>
    <row r="1123" s="2" customFormat="1" ht="14.25" spans="1:37">
      <c r="A1123" s="24">
        <v>1121</v>
      </c>
      <c r="B1123" s="14"/>
      <c r="C1123" s="749" t="s">
        <v>2517</v>
      </c>
      <c r="D1123" s="749" t="s">
        <v>2518</v>
      </c>
      <c r="E1123" s="14"/>
      <c r="F1123" s="192"/>
      <c r="G1123" s="24"/>
      <c r="H1123" s="14"/>
      <c r="I1123" s="13">
        <v>1.01</v>
      </c>
      <c r="J1123" s="14"/>
      <c r="K1123" s="14"/>
      <c r="L1123" s="547">
        <v>500</v>
      </c>
      <c r="M1123" s="72">
        <v>8</v>
      </c>
      <c r="N1123" s="72">
        <f t="shared" si="161"/>
        <v>4000</v>
      </c>
      <c r="O1123" s="72">
        <v>500</v>
      </c>
      <c r="P1123" s="72">
        <f t="shared" si="153"/>
        <v>8</v>
      </c>
      <c r="Q1123" s="72">
        <f t="shared" si="154"/>
        <v>4000</v>
      </c>
      <c r="R1123" s="72">
        <f t="shared" si="155"/>
        <v>0</v>
      </c>
      <c r="S1123" s="72">
        <f t="shared" si="156"/>
        <v>8</v>
      </c>
      <c r="T1123" s="72">
        <f t="shared" si="157"/>
        <v>0</v>
      </c>
      <c r="U1123" s="72">
        <f t="shared" si="158"/>
        <v>0</v>
      </c>
      <c r="V1123" s="72">
        <f t="shared" si="159"/>
        <v>8</v>
      </c>
      <c r="W1123" s="72">
        <f t="shared" si="160"/>
        <v>0</v>
      </c>
      <c r="X1123" s="14" t="s">
        <v>1191</v>
      </c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513"/>
      <c r="AJ1123" s="549"/>
      <c r="AK1123" s="24"/>
    </row>
    <row r="1124" s="2" customFormat="1" ht="14.25" spans="1:37">
      <c r="A1124" s="24">
        <v>1122</v>
      </c>
      <c r="B1124" s="14"/>
      <c r="C1124" s="749" t="s">
        <v>2519</v>
      </c>
      <c r="D1124" s="749" t="s">
        <v>2520</v>
      </c>
      <c r="E1124" s="14"/>
      <c r="F1124" s="192"/>
      <c r="G1124" s="24"/>
      <c r="H1124" s="14"/>
      <c r="I1124" s="13">
        <v>1.01</v>
      </c>
      <c r="J1124" s="14"/>
      <c r="K1124" s="14"/>
      <c r="L1124" s="547">
        <v>900</v>
      </c>
      <c r="M1124" s="72">
        <v>8</v>
      </c>
      <c r="N1124" s="72">
        <f t="shared" si="161"/>
        <v>7200</v>
      </c>
      <c r="O1124" s="72">
        <v>900</v>
      </c>
      <c r="P1124" s="72">
        <f t="shared" si="153"/>
        <v>8</v>
      </c>
      <c r="Q1124" s="72">
        <f t="shared" si="154"/>
        <v>7200</v>
      </c>
      <c r="R1124" s="72">
        <f t="shared" si="155"/>
        <v>0</v>
      </c>
      <c r="S1124" s="72">
        <f t="shared" si="156"/>
        <v>8</v>
      </c>
      <c r="T1124" s="72">
        <f t="shared" si="157"/>
        <v>0</v>
      </c>
      <c r="U1124" s="72">
        <f t="shared" si="158"/>
        <v>0</v>
      </c>
      <c r="V1124" s="72">
        <f t="shared" si="159"/>
        <v>8</v>
      </c>
      <c r="W1124" s="72">
        <f t="shared" si="160"/>
        <v>0</v>
      </c>
      <c r="X1124" s="14" t="s">
        <v>1191</v>
      </c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513"/>
      <c r="AJ1124" s="549"/>
      <c r="AK1124" s="24"/>
    </row>
    <row r="1125" s="2" customFormat="1" ht="14.25" spans="1:37">
      <c r="A1125" s="24">
        <v>1123</v>
      </c>
      <c r="B1125" s="14"/>
      <c r="C1125" s="749" t="s">
        <v>2521</v>
      </c>
      <c r="D1125" s="749" t="s">
        <v>2522</v>
      </c>
      <c r="E1125" s="14"/>
      <c r="F1125" s="192"/>
      <c r="G1125" s="24"/>
      <c r="H1125" s="14"/>
      <c r="I1125" s="13">
        <v>1.01</v>
      </c>
      <c r="J1125" s="14"/>
      <c r="K1125" s="14"/>
      <c r="L1125" s="547">
        <v>2500</v>
      </c>
      <c r="M1125" s="72">
        <v>13.6436</v>
      </c>
      <c r="N1125" s="72">
        <f t="shared" si="161"/>
        <v>34109</v>
      </c>
      <c r="O1125" s="72">
        <v>2500</v>
      </c>
      <c r="P1125" s="72">
        <f t="shared" si="153"/>
        <v>13.6436</v>
      </c>
      <c r="Q1125" s="72">
        <f t="shared" si="154"/>
        <v>34109</v>
      </c>
      <c r="R1125" s="72">
        <f t="shared" si="155"/>
        <v>0</v>
      </c>
      <c r="S1125" s="72">
        <f t="shared" si="156"/>
        <v>13.6436</v>
      </c>
      <c r="T1125" s="72">
        <f t="shared" si="157"/>
        <v>0</v>
      </c>
      <c r="U1125" s="72">
        <f t="shared" si="158"/>
        <v>0</v>
      </c>
      <c r="V1125" s="72">
        <f t="shared" si="159"/>
        <v>13.6436</v>
      </c>
      <c r="W1125" s="72">
        <f t="shared" si="160"/>
        <v>0</v>
      </c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513"/>
      <c r="AJ1125" s="549"/>
      <c r="AK1125" s="24"/>
    </row>
    <row r="1126" s="2" customFormat="1" ht="14.25" spans="1:37">
      <c r="A1126" s="24">
        <v>1124</v>
      </c>
      <c r="B1126" s="14"/>
      <c r="C1126" s="749" t="s">
        <v>2523</v>
      </c>
      <c r="D1126" s="749" t="s">
        <v>2524</v>
      </c>
      <c r="E1126" s="14"/>
      <c r="F1126" s="192"/>
      <c r="G1126" s="24"/>
      <c r="H1126" s="14"/>
      <c r="I1126" s="13">
        <v>1.01</v>
      </c>
      <c r="J1126" s="14"/>
      <c r="K1126" s="14"/>
      <c r="L1126" s="547">
        <v>30</v>
      </c>
      <c r="M1126" s="72">
        <v>10.76</v>
      </c>
      <c r="N1126" s="72">
        <f t="shared" si="161"/>
        <v>322.8</v>
      </c>
      <c r="O1126" s="72">
        <v>30</v>
      </c>
      <c r="P1126" s="72">
        <f t="shared" si="153"/>
        <v>10.76</v>
      </c>
      <c r="Q1126" s="72">
        <f t="shared" si="154"/>
        <v>322.8</v>
      </c>
      <c r="R1126" s="72">
        <f t="shared" si="155"/>
        <v>0</v>
      </c>
      <c r="S1126" s="72">
        <f t="shared" si="156"/>
        <v>10.76</v>
      </c>
      <c r="T1126" s="72">
        <f t="shared" si="157"/>
        <v>0</v>
      </c>
      <c r="U1126" s="72">
        <f t="shared" si="158"/>
        <v>0</v>
      </c>
      <c r="V1126" s="72">
        <f t="shared" si="159"/>
        <v>10.76</v>
      </c>
      <c r="W1126" s="72">
        <f t="shared" si="160"/>
        <v>0</v>
      </c>
      <c r="X1126" s="14" t="s">
        <v>1191</v>
      </c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513"/>
      <c r="AJ1126" s="549"/>
      <c r="AK1126" s="24"/>
    </row>
    <row r="1127" s="2" customFormat="1" ht="14.25" spans="1:37">
      <c r="A1127" s="24">
        <v>1125</v>
      </c>
      <c r="B1127" s="14"/>
      <c r="C1127" s="749" t="s">
        <v>2525</v>
      </c>
      <c r="D1127" s="749" t="s">
        <v>2526</v>
      </c>
      <c r="E1127" s="14"/>
      <c r="F1127" s="192"/>
      <c r="G1127" s="24"/>
      <c r="H1127" s="14"/>
      <c r="I1127" s="13">
        <v>1.01</v>
      </c>
      <c r="J1127" s="14"/>
      <c r="K1127" s="14"/>
      <c r="L1127" s="547">
        <v>350</v>
      </c>
      <c r="M1127" s="72">
        <v>7.7589</v>
      </c>
      <c r="N1127" s="72">
        <f t="shared" si="161"/>
        <v>2715.615</v>
      </c>
      <c r="O1127" s="72">
        <v>350</v>
      </c>
      <c r="P1127" s="72">
        <f t="shared" si="153"/>
        <v>7.7589</v>
      </c>
      <c r="Q1127" s="72">
        <f t="shared" si="154"/>
        <v>2715.615</v>
      </c>
      <c r="R1127" s="72">
        <f t="shared" si="155"/>
        <v>0</v>
      </c>
      <c r="S1127" s="72">
        <f t="shared" si="156"/>
        <v>7.7589</v>
      </c>
      <c r="T1127" s="72">
        <f t="shared" si="157"/>
        <v>0</v>
      </c>
      <c r="U1127" s="72">
        <f t="shared" si="158"/>
        <v>0</v>
      </c>
      <c r="V1127" s="72">
        <f t="shared" si="159"/>
        <v>7.7589</v>
      </c>
      <c r="W1127" s="72">
        <f t="shared" si="160"/>
        <v>0</v>
      </c>
      <c r="X1127" s="14" t="s">
        <v>1191</v>
      </c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513"/>
      <c r="AJ1127" s="549"/>
      <c r="AK1127" s="24"/>
    </row>
    <row r="1128" s="2" customFormat="1" ht="14.25" spans="1:37">
      <c r="A1128" s="24">
        <v>1126</v>
      </c>
      <c r="B1128" s="14"/>
      <c r="C1128" s="749" t="s">
        <v>2527</v>
      </c>
      <c r="D1128" s="749" t="s">
        <v>2528</v>
      </c>
      <c r="E1128" s="14"/>
      <c r="F1128" s="192"/>
      <c r="G1128" s="24"/>
      <c r="H1128" s="14"/>
      <c r="I1128" s="13">
        <v>1.01</v>
      </c>
      <c r="J1128" s="14"/>
      <c r="K1128" s="14"/>
      <c r="L1128" s="547">
        <v>125</v>
      </c>
      <c r="M1128" s="72">
        <v>28.1578</v>
      </c>
      <c r="N1128" s="72">
        <f t="shared" si="161"/>
        <v>3519.725</v>
      </c>
      <c r="O1128" s="72">
        <v>125</v>
      </c>
      <c r="P1128" s="72">
        <f t="shared" si="153"/>
        <v>28.1578</v>
      </c>
      <c r="Q1128" s="72">
        <f t="shared" si="154"/>
        <v>3519.725</v>
      </c>
      <c r="R1128" s="72">
        <f t="shared" si="155"/>
        <v>0</v>
      </c>
      <c r="S1128" s="72">
        <f t="shared" si="156"/>
        <v>28.1578</v>
      </c>
      <c r="T1128" s="72">
        <f t="shared" si="157"/>
        <v>0</v>
      </c>
      <c r="U1128" s="72">
        <f t="shared" si="158"/>
        <v>0</v>
      </c>
      <c r="V1128" s="72">
        <f t="shared" si="159"/>
        <v>28.1578</v>
      </c>
      <c r="W1128" s="72">
        <f t="shared" si="160"/>
        <v>0</v>
      </c>
      <c r="X1128" s="14" t="s">
        <v>1191</v>
      </c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513"/>
      <c r="AJ1128" s="549"/>
      <c r="AK1128" s="24"/>
    </row>
    <row r="1129" s="2" customFormat="1" ht="14.25" spans="1:37">
      <c r="A1129" s="24">
        <v>1127</v>
      </c>
      <c r="B1129" s="14"/>
      <c r="C1129" s="749" t="s">
        <v>2529</v>
      </c>
      <c r="D1129" s="749" t="s">
        <v>2530</v>
      </c>
      <c r="E1129" s="14"/>
      <c r="F1129" s="192"/>
      <c r="G1129" s="24"/>
      <c r="H1129" s="14"/>
      <c r="I1129" s="13">
        <v>1.01</v>
      </c>
      <c r="J1129" s="14"/>
      <c r="K1129" s="14"/>
      <c r="L1129" s="547">
        <v>1750</v>
      </c>
      <c r="M1129" s="72">
        <v>23.5</v>
      </c>
      <c r="N1129" s="72">
        <f t="shared" si="161"/>
        <v>41125</v>
      </c>
      <c r="O1129" s="72">
        <v>1750</v>
      </c>
      <c r="P1129" s="72">
        <f t="shared" si="153"/>
        <v>23.5</v>
      </c>
      <c r="Q1129" s="72">
        <f t="shared" si="154"/>
        <v>41125</v>
      </c>
      <c r="R1129" s="72">
        <f t="shared" si="155"/>
        <v>0</v>
      </c>
      <c r="S1129" s="72">
        <f t="shared" si="156"/>
        <v>23.5</v>
      </c>
      <c r="T1129" s="72">
        <f t="shared" si="157"/>
        <v>0</v>
      </c>
      <c r="U1129" s="72">
        <f t="shared" si="158"/>
        <v>0</v>
      </c>
      <c r="V1129" s="72">
        <f t="shared" si="159"/>
        <v>23.5</v>
      </c>
      <c r="W1129" s="72">
        <f t="shared" si="160"/>
        <v>0</v>
      </c>
      <c r="X1129" s="14" t="s">
        <v>1191</v>
      </c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513"/>
      <c r="AJ1129" s="549"/>
      <c r="AK1129" s="24"/>
    </row>
    <row r="1130" s="2" customFormat="1" ht="14.25" spans="1:37">
      <c r="A1130" s="24">
        <v>1128</v>
      </c>
      <c r="B1130" s="14"/>
      <c r="C1130" s="749" t="s">
        <v>2531</v>
      </c>
      <c r="D1130" s="749" t="s">
        <v>2532</v>
      </c>
      <c r="E1130" s="14"/>
      <c r="F1130" s="192"/>
      <c r="G1130" s="24"/>
      <c r="H1130" s="14"/>
      <c r="I1130" s="13">
        <v>1.01</v>
      </c>
      <c r="J1130" s="14"/>
      <c r="K1130" s="14"/>
      <c r="L1130" s="547">
        <v>300</v>
      </c>
      <c r="M1130" s="72">
        <v>10</v>
      </c>
      <c r="N1130" s="72">
        <f t="shared" si="161"/>
        <v>3000</v>
      </c>
      <c r="O1130" s="72">
        <v>300</v>
      </c>
      <c r="P1130" s="72">
        <f t="shared" si="153"/>
        <v>10</v>
      </c>
      <c r="Q1130" s="72">
        <f t="shared" si="154"/>
        <v>3000</v>
      </c>
      <c r="R1130" s="72">
        <f t="shared" si="155"/>
        <v>0</v>
      </c>
      <c r="S1130" s="72">
        <f t="shared" si="156"/>
        <v>10</v>
      </c>
      <c r="T1130" s="72">
        <f t="shared" si="157"/>
        <v>0</v>
      </c>
      <c r="U1130" s="72">
        <f t="shared" si="158"/>
        <v>0</v>
      </c>
      <c r="V1130" s="72">
        <f t="shared" si="159"/>
        <v>10</v>
      </c>
      <c r="W1130" s="72">
        <f t="shared" si="160"/>
        <v>0</v>
      </c>
      <c r="X1130" s="14" t="s">
        <v>1191</v>
      </c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513"/>
      <c r="AJ1130" s="549"/>
      <c r="AK1130" s="24"/>
    </row>
    <row r="1131" s="2" customFormat="1" ht="14.25" spans="1:37">
      <c r="A1131" s="24">
        <v>1129</v>
      </c>
      <c r="B1131" s="14"/>
      <c r="C1131" s="749" t="s">
        <v>2533</v>
      </c>
      <c r="D1131" s="749" t="s">
        <v>2534</v>
      </c>
      <c r="E1131" s="14"/>
      <c r="F1131" s="192"/>
      <c r="G1131" s="24"/>
      <c r="H1131" s="14"/>
      <c r="I1131" s="13">
        <v>1.01</v>
      </c>
      <c r="J1131" s="14"/>
      <c r="K1131" s="14"/>
      <c r="L1131" s="547">
        <v>400</v>
      </c>
      <c r="M1131" s="72">
        <v>10</v>
      </c>
      <c r="N1131" s="72">
        <f t="shared" si="161"/>
        <v>4000</v>
      </c>
      <c r="O1131" s="72">
        <v>400</v>
      </c>
      <c r="P1131" s="72">
        <f t="shared" si="153"/>
        <v>10</v>
      </c>
      <c r="Q1131" s="72">
        <f t="shared" si="154"/>
        <v>4000</v>
      </c>
      <c r="R1131" s="72">
        <f t="shared" si="155"/>
        <v>0</v>
      </c>
      <c r="S1131" s="72">
        <f t="shared" si="156"/>
        <v>10</v>
      </c>
      <c r="T1131" s="72">
        <f t="shared" si="157"/>
        <v>0</v>
      </c>
      <c r="U1131" s="72">
        <f t="shared" si="158"/>
        <v>0</v>
      </c>
      <c r="V1131" s="72">
        <f t="shared" si="159"/>
        <v>10</v>
      </c>
      <c r="W1131" s="72">
        <f t="shared" si="160"/>
        <v>0</v>
      </c>
      <c r="X1131" s="14" t="s">
        <v>1191</v>
      </c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513"/>
      <c r="AJ1131" s="549"/>
      <c r="AK1131" s="24"/>
    </row>
    <row r="1132" s="2" customFormat="1" ht="14.25" spans="1:37">
      <c r="A1132" s="24">
        <v>1130</v>
      </c>
      <c r="B1132" s="14"/>
      <c r="C1132" s="749" t="s">
        <v>2535</v>
      </c>
      <c r="D1132" s="749" t="s">
        <v>2536</v>
      </c>
      <c r="E1132" s="14"/>
      <c r="F1132" s="192"/>
      <c r="G1132" s="24"/>
      <c r="H1132" s="14"/>
      <c r="I1132" s="13">
        <v>1.01</v>
      </c>
      <c r="J1132" s="14"/>
      <c r="K1132" s="14"/>
      <c r="L1132" s="547">
        <v>375</v>
      </c>
      <c r="M1132" s="72">
        <v>15.6822</v>
      </c>
      <c r="N1132" s="72">
        <f t="shared" si="161"/>
        <v>5880.825</v>
      </c>
      <c r="O1132" s="72">
        <v>375</v>
      </c>
      <c r="P1132" s="72">
        <f t="shared" si="153"/>
        <v>15.6822</v>
      </c>
      <c r="Q1132" s="72">
        <f t="shared" si="154"/>
        <v>5880.825</v>
      </c>
      <c r="R1132" s="72">
        <f t="shared" si="155"/>
        <v>0</v>
      </c>
      <c r="S1132" s="72">
        <f t="shared" si="156"/>
        <v>15.6822</v>
      </c>
      <c r="T1132" s="72">
        <f t="shared" si="157"/>
        <v>0</v>
      </c>
      <c r="U1132" s="72">
        <f t="shared" si="158"/>
        <v>0</v>
      </c>
      <c r="V1132" s="72">
        <f t="shared" si="159"/>
        <v>15.6822</v>
      </c>
      <c r="W1132" s="72">
        <f t="shared" si="160"/>
        <v>0</v>
      </c>
      <c r="X1132" s="14" t="s">
        <v>1191</v>
      </c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513"/>
      <c r="AJ1132" s="549"/>
      <c r="AK1132" s="24"/>
    </row>
    <row r="1133" s="2" customFormat="1" ht="14.25" spans="1:37">
      <c r="A1133" s="24">
        <v>1131</v>
      </c>
      <c r="B1133" s="14"/>
      <c r="C1133" s="749" t="s">
        <v>2537</v>
      </c>
      <c r="D1133" s="749" t="s">
        <v>2538</v>
      </c>
      <c r="E1133" s="14"/>
      <c r="F1133" s="192"/>
      <c r="G1133" s="24"/>
      <c r="H1133" s="14"/>
      <c r="I1133" s="13">
        <v>1.01</v>
      </c>
      <c r="J1133" s="14"/>
      <c r="K1133" s="14"/>
      <c r="L1133" s="547">
        <v>800</v>
      </c>
      <c r="M1133" s="72">
        <v>16.3186</v>
      </c>
      <c r="N1133" s="72">
        <f t="shared" si="161"/>
        <v>13054.88</v>
      </c>
      <c r="O1133" s="72">
        <v>800</v>
      </c>
      <c r="P1133" s="72">
        <f t="shared" si="153"/>
        <v>16.3186</v>
      </c>
      <c r="Q1133" s="72">
        <f t="shared" si="154"/>
        <v>13054.88</v>
      </c>
      <c r="R1133" s="72">
        <f t="shared" si="155"/>
        <v>0</v>
      </c>
      <c r="S1133" s="72">
        <f t="shared" si="156"/>
        <v>16.3186</v>
      </c>
      <c r="T1133" s="72">
        <f t="shared" si="157"/>
        <v>0</v>
      </c>
      <c r="U1133" s="72">
        <f t="shared" si="158"/>
        <v>0</v>
      </c>
      <c r="V1133" s="72">
        <f t="shared" si="159"/>
        <v>16.3186</v>
      </c>
      <c r="W1133" s="72">
        <f t="shared" si="160"/>
        <v>0</v>
      </c>
      <c r="X1133" s="14" t="s">
        <v>1191</v>
      </c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24"/>
      <c r="AJ1133" s="24"/>
      <c r="AK1133" s="24"/>
    </row>
    <row r="1134" s="2" customFormat="1" ht="14.25" spans="1:37">
      <c r="A1134" s="24">
        <v>1132</v>
      </c>
      <c r="B1134" s="14"/>
      <c r="C1134" s="749" t="s">
        <v>2539</v>
      </c>
      <c r="D1134" s="749" t="s">
        <v>2540</v>
      </c>
      <c r="E1134" s="14"/>
      <c r="F1134" s="192"/>
      <c r="G1134" s="24"/>
      <c r="H1134" s="14"/>
      <c r="I1134" s="13">
        <v>1.01</v>
      </c>
      <c r="J1134" s="14"/>
      <c r="K1134" s="14"/>
      <c r="L1134" s="547">
        <v>800</v>
      </c>
      <c r="M1134" s="72">
        <v>16.9</v>
      </c>
      <c r="N1134" s="72">
        <f t="shared" si="161"/>
        <v>13520</v>
      </c>
      <c r="O1134" s="72">
        <v>800</v>
      </c>
      <c r="P1134" s="72">
        <f t="shared" si="153"/>
        <v>16.9</v>
      </c>
      <c r="Q1134" s="72">
        <f t="shared" si="154"/>
        <v>13520</v>
      </c>
      <c r="R1134" s="72">
        <f t="shared" si="155"/>
        <v>0</v>
      </c>
      <c r="S1134" s="72">
        <f t="shared" si="156"/>
        <v>16.9</v>
      </c>
      <c r="T1134" s="72">
        <f t="shared" si="157"/>
        <v>0</v>
      </c>
      <c r="U1134" s="72">
        <f t="shared" si="158"/>
        <v>0</v>
      </c>
      <c r="V1134" s="72">
        <f t="shared" si="159"/>
        <v>16.9</v>
      </c>
      <c r="W1134" s="72">
        <f t="shared" si="160"/>
        <v>0</v>
      </c>
      <c r="X1134" s="14" t="s">
        <v>1191</v>
      </c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24"/>
      <c r="AJ1134" s="24"/>
      <c r="AK1134" s="24"/>
    </row>
    <row r="1135" s="2" customFormat="1" ht="14.25" spans="1:37">
      <c r="A1135" s="24">
        <v>1133</v>
      </c>
      <c r="B1135" s="14"/>
      <c r="C1135" s="749" t="s">
        <v>2541</v>
      </c>
      <c r="D1135" s="749" t="s">
        <v>2542</v>
      </c>
      <c r="E1135" s="14"/>
      <c r="F1135" s="192"/>
      <c r="G1135" s="24"/>
      <c r="H1135" s="14"/>
      <c r="I1135" s="13">
        <v>1.01</v>
      </c>
      <c r="J1135" s="14"/>
      <c r="K1135" s="14"/>
      <c r="L1135" s="547">
        <v>5400</v>
      </c>
      <c r="M1135" s="72">
        <v>9.617</v>
      </c>
      <c r="N1135" s="72">
        <f t="shared" si="161"/>
        <v>51931.8</v>
      </c>
      <c r="O1135" s="72">
        <v>5400</v>
      </c>
      <c r="P1135" s="72">
        <f t="shared" si="153"/>
        <v>9.617</v>
      </c>
      <c r="Q1135" s="72">
        <f t="shared" si="154"/>
        <v>51931.8</v>
      </c>
      <c r="R1135" s="72">
        <f t="shared" si="155"/>
        <v>0</v>
      </c>
      <c r="S1135" s="72">
        <f t="shared" si="156"/>
        <v>9.617</v>
      </c>
      <c r="T1135" s="72">
        <f t="shared" si="157"/>
        <v>0</v>
      </c>
      <c r="U1135" s="72">
        <f t="shared" si="158"/>
        <v>0</v>
      </c>
      <c r="V1135" s="72">
        <f t="shared" si="159"/>
        <v>9.617</v>
      </c>
      <c r="W1135" s="72">
        <f t="shared" si="160"/>
        <v>0</v>
      </c>
      <c r="X1135" s="14" t="s">
        <v>1191</v>
      </c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513"/>
      <c r="AJ1135" s="549"/>
      <c r="AK1135" s="24"/>
    </row>
    <row r="1136" s="2" customFormat="1" ht="14.25" spans="1:37">
      <c r="A1136" s="24">
        <v>1134</v>
      </c>
      <c r="B1136" s="14"/>
      <c r="C1136" s="749" t="s">
        <v>2543</v>
      </c>
      <c r="D1136" s="749" t="s">
        <v>2544</v>
      </c>
      <c r="E1136" s="14"/>
      <c r="F1136" s="192"/>
      <c r="G1136" s="24"/>
      <c r="H1136" s="14"/>
      <c r="I1136" s="13">
        <v>1.01</v>
      </c>
      <c r="J1136" s="14"/>
      <c r="K1136" s="14"/>
      <c r="L1136" s="547">
        <v>186</v>
      </c>
      <c r="M1136" s="72">
        <v>9.7345</v>
      </c>
      <c r="N1136" s="72">
        <f t="shared" si="161"/>
        <v>1810.617</v>
      </c>
      <c r="O1136" s="72">
        <v>186</v>
      </c>
      <c r="P1136" s="72">
        <f t="shared" si="153"/>
        <v>9.7345</v>
      </c>
      <c r="Q1136" s="72">
        <f t="shared" si="154"/>
        <v>1810.617</v>
      </c>
      <c r="R1136" s="72">
        <f t="shared" si="155"/>
        <v>0</v>
      </c>
      <c r="S1136" s="72">
        <f t="shared" si="156"/>
        <v>9.7345</v>
      </c>
      <c r="T1136" s="72">
        <f t="shared" si="157"/>
        <v>0</v>
      </c>
      <c r="U1136" s="72">
        <f t="shared" si="158"/>
        <v>0</v>
      </c>
      <c r="V1136" s="72">
        <f t="shared" si="159"/>
        <v>9.7345</v>
      </c>
      <c r="W1136" s="72">
        <f t="shared" si="160"/>
        <v>0</v>
      </c>
      <c r="X1136" s="14" t="s">
        <v>1191</v>
      </c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24"/>
      <c r="AJ1136" s="24"/>
      <c r="AK1136" s="24"/>
    </row>
    <row r="1137" s="2" customFormat="1" ht="14.25" spans="1:37">
      <c r="A1137" s="24">
        <v>1135</v>
      </c>
      <c r="B1137" s="14"/>
      <c r="C1137" s="749" t="s">
        <v>2545</v>
      </c>
      <c r="D1137" s="749" t="s">
        <v>2546</v>
      </c>
      <c r="E1137" s="14"/>
      <c r="F1137" s="192"/>
      <c r="G1137" s="24"/>
      <c r="H1137" s="14"/>
      <c r="I1137" s="13">
        <v>1.01</v>
      </c>
      <c r="J1137" s="14"/>
      <c r="K1137" s="14"/>
      <c r="L1137" s="547">
        <v>4850</v>
      </c>
      <c r="M1137" s="72">
        <v>21.15</v>
      </c>
      <c r="N1137" s="72">
        <f t="shared" si="161"/>
        <v>102577.5</v>
      </c>
      <c r="O1137" s="72">
        <v>4850</v>
      </c>
      <c r="P1137" s="72">
        <f t="shared" si="153"/>
        <v>21.15</v>
      </c>
      <c r="Q1137" s="72">
        <f t="shared" si="154"/>
        <v>102577.5</v>
      </c>
      <c r="R1137" s="72">
        <f t="shared" si="155"/>
        <v>0</v>
      </c>
      <c r="S1137" s="72">
        <f t="shared" si="156"/>
        <v>21.15</v>
      </c>
      <c r="T1137" s="72">
        <f t="shared" si="157"/>
        <v>0</v>
      </c>
      <c r="U1137" s="72">
        <f t="shared" si="158"/>
        <v>0</v>
      </c>
      <c r="V1137" s="72">
        <f t="shared" si="159"/>
        <v>21.15</v>
      </c>
      <c r="W1137" s="72">
        <f t="shared" si="160"/>
        <v>0</v>
      </c>
      <c r="X1137" s="14" t="s">
        <v>1191</v>
      </c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24"/>
      <c r="AJ1137" s="24"/>
      <c r="AK1137" s="24"/>
    </row>
    <row r="1138" s="2" customFormat="1" ht="14.25" spans="1:37">
      <c r="A1138" s="24">
        <v>1136</v>
      </c>
      <c r="B1138" s="14"/>
      <c r="C1138" s="749" t="s">
        <v>2547</v>
      </c>
      <c r="D1138" s="749" t="s">
        <v>2548</v>
      </c>
      <c r="E1138" s="14"/>
      <c r="F1138" s="192"/>
      <c r="G1138" s="24"/>
      <c r="H1138" s="14"/>
      <c r="I1138" s="13">
        <v>1.01</v>
      </c>
      <c r="J1138" s="14"/>
      <c r="K1138" s="14"/>
      <c r="L1138" s="547">
        <v>4950</v>
      </c>
      <c r="M1138" s="72">
        <v>15</v>
      </c>
      <c r="N1138" s="72">
        <f t="shared" si="161"/>
        <v>74250</v>
      </c>
      <c r="O1138" s="72">
        <v>4950</v>
      </c>
      <c r="P1138" s="72">
        <f t="shared" si="153"/>
        <v>15</v>
      </c>
      <c r="Q1138" s="72">
        <f t="shared" si="154"/>
        <v>74250</v>
      </c>
      <c r="R1138" s="72">
        <f t="shared" si="155"/>
        <v>0</v>
      </c>
      <c r="S1138" s="72">
        <f t="shared" si="156"/>
        <v>15</v>
      </c>
      <c r="T1138" s="72">
        <f t="shared" si="157"/>
        <v>0</v>
      </c>
      <c r="U1138" s="72">
        <f t="shared" si="158"/>
        <v>0</v>
      </c>
      <c r="V1138" s="72">
        <f t="shared" si="159"/>
        <v>15</v>
      </c>
      <c r="W1138" s="72">
        <f t="shared" si="160"/>
        <v>0</v>
      </c>
      <c r="X1138" s="14" t="s">
        <v>1191</v>
      </c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24"/>
      <c r="AJ1138" s="24"/>
      <c r="AK1138" s="24"/>
    </row>
    <row r="1139" s="2" customFormat="1" ht="14.25" spans="1:37">
      <c r="A1139" s="24">
        <v>1137</v>
      </c>
      <c r="B1139" s="14"/>
      <c r="C1139" s="749" t="s">
        <v>2549</v>
      </c>
      <c r="D1139" s="749" t="s">
        <v>2550</v>
      </c>
      <c r="E1139" s="14"/>
      <c r="F1139" s="192"/>
      <c r="G1139" s="24"/>
      <c r="H1139" s="14"/>
      <c r="I1139" s="13">
        <v>1.01</v>
      </c>
      <c r="J1139" s="14"/>
      <c r="K1139" s="14"/>
      <c r="L1139" s="547">
        <v>475</v>
      </c>
      <c r="M1139" s="72">
        <v>8.2705</v>
      </c>
      <c r="N1139" s="72">
        <f t="shared" si="161"/>
        <v>3928.4875</v>
      </c>
      <c r="O1139" s="72">
        <v>475</v>
      </c>
      <c r="P1139" s="72">
        <f t="shared" si="153"/>
        <v>8.2705</v>
      </c>
      <c r="Q1139" s="72">
        <f t="shared" si="154"/>
        <v>3928.4875</v>
      </c>
      <c r="R1139" s="72">
        <f t="shared" si="155"/>
        <v>0</v>
      </c>
      <c r="S1139" s="72">
        <f t="shared" si="156"/>
        <v>8.2705</v>
      </c>
      <c r="T1139" s="72">
        <f t="shared" si="157"/>
        <v>0</v>
      </c>
      <c r="U1139" s="72">
        <f t="shared" si="158"/>
        <v>0</v>
      </c>
      <c r="V1139" s="72">
        <f t="shared" si="159"/>
        <v>8.2705</v>
      </c>
      <c r="W1139" s="72">
        <f t="shared" si="160"/>
        <v>0</v>
      </c>
      <c r="X1139" s="14" t="s">
        <v>1191</v>
      </c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24"/>
      <c r="AJ1139" s="24"/>
      <c r="AK1139" s="24"/>
    </row>
    <row r="1140" s="2" customFormat="1" ht="14.25" spans="1:37">
      <c r="A1140" s="24">
        <v>1138</v>
      </c>
      <c r="B1140" s="14"/>
      <c r="C1140" s="749" t="s">
        <v>2551</v>
      </c>
      <c r="D1140" s="749" t="s">
        <v>2552</v>
      </c>
      <c r="E1140" s="14"/>
      <c r="F1140" s="192"/>
      <c r="G1140" s="24"/>
      <c r="H1140" s="14"/>
      <c r="I1140" s="13">
        <v>1.01</v>
      </c>
      <c r="J1140" s="14"/>
      <c r="K1140" s="14"/>
      <c r="L1140" s="547">
        <v>10816</v>
      </c>
      <c r="M1140" s="72">
        <v>0.0821</v>
      </c>
      <c r="N1140" s="72">
        <f t="shared" si="161"/>
        <v>887.9936</v>
      </c>
      <c r="O1140" s="72">
        <v>10816</v>
      </c>
      <c r="P1140" s="72">
        <f t="shared" si="153"/>
        <v>0.0821</v>
      </c>
      <c r="Q1140" s="72">
        <f t="shared" si="154"/>
        <v>887.9936</v>
      </c>
      <c r="R1140" s="72">
        <f t="shared" si="155"/>
        <v>0</v>
      </c>
      <c r="S1140" s="72">
        <f t="shared" si="156"/>
        <v>0.0821</v>
      </c>
      <c r="T1140" s="72">
        <f t="shared" si="157"/>
        <v>0</v>
      </c>
      <c r="U1140" s="72">
        <f t="shared" si="158"/>
        <v>0</v>
      </c>
      <c r="V1140" s="72">
        <f t="shared" si="159"/>
        <v>0.0821</v>
      </c>
      <c r="W1140" s="72">
        <f t="shared" si="160"/>
        <v>0</v>
      </c>
      <c r="X1140" s="14" t="s">
        <v>1191</v>
      </c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513"/>
      <c r="AJ1140" s="549"/>
      <c r="AK1140" s="24"/>
    </row>
    <row r="1141" s="2" customFormat="1" ht="14.25" spans="1:37">
      <c r="A1141" s="24">
        <v>1139</v>
      </c>
      <c r="B1141" s="14"/>
      <c r="C1141" s="749" t="s">
        <v>2553</v>
      </c>
      <c r="D1141" s="749" t="s">
        <v>2554</v>
      </c>
      <c r="E1141" s="14"/>
      <c r="F1141" s="192"/>
      <c r="G1141" s="24"/>
      <c r="H1141" s="14"/>
      <c r="I1141" s="13">
        <v>1.01</v>
      </c>
      <c r="J1141" s="14"/>
      <c r="K1141" s="14"/>
      <c r="L1141" s="547">
        <v>600</v>
      </c>
      <c r="M1141" s="72">
        <v>10.2564</v>
      </c>
      <c r="N1141" s="72">
        <f t="shared" si="161"/>
        <v>6153.84</v>
      </c>
      <c r="O1141" s="72">
        <v>600</v>
      </c>
      <c r="P1141" s="72">
        <f t="shared" si="153"/>
        <v>10.2564</v>
      </c>
      <c r="Q1141" s="72">
        <f t="shared" si="154"/>
        <v>6153.84</v>
      </c>
      <c r="R1141" s="72">
        <f t="shared" si="155"/>
        <v>0</v>
      </c>
      <c r="S1141" s="72">
        <f t="shared" si="156"/>
        <v>10.2564</v>
      </c>
      <c r="T1141" s="72">
        <f t="shared" si="157"/>
        <v>0</v>
      </c>
      <c r="U1141" s="72">
        <f t="shared" si="158"/>
        <v>0</v>
      </c>
      <c r="V1141" s="72">
        <f t="shared" si="159"/>
        <v>10.2564</v>
      </c>
      <c r="W1141" s="72">
        <f t="shared" si="160"/>
        <v>0</v>
      </c>
      <c r="X1141" s="14" t="s">
        <v>1191</v>
      </c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24"/>
      <c r="AJ1141" s="24"/>
      <c r="AK1141" s="24"/>
    </row>
    <row r="1142" s="2" customFormat="1" ht="14.25" spans="1:37">
      <c r="A1142" s="24">
        <v>1140</v>
      </c>
      <c r="B1142" s="14"/>
      <c r="C1142" s="749" t="s">
        <v>2555</v>
      </c>
      <c r="D1142" s="749" t="s">
        <v>2556</v>
      </c>
      <c r="E1142" s="14"/>
      <c r="F1142" s="192"/>
      <c r="G1142" s="24"/>
      <c r="H1142" s="14"/>
      <c r="I1142" s="13">
        <v>1.01</v>
      </c>
      <c r="J1142" s="14"/>
      <c r="K1142" s="14"/>
      <c r="L1142" s="547">
        <v>660</v>
      </c>
      <c r="M1142" s="72">
        <v>5.9828</v>
      </c>
      <c r="N1142" s="72">
        <f t="shared" si="161"/>
        <v>3948.648</v>
      </c>
      <c r="O1142" s="72">
        <v>660</v>
      </c>
      <c r="P1142" s="72">
        <f t="shared" si="153"/>
        <v>5.9828</v>
      </c>
      <c r="Q1142" s="72">
        <f t="shared" si="154"/>
        <v>3948.648</v>
      </c>
      <c r="R1142" s="72">
        <f t="shared" si="155"/>
        <v>0</v>
      </c>
      <c r="S1142" s="72">
        <f t="shared" si="156"/>
        <v>5.9828</v>
      </c>
      <c r="T1142" s="72">
        <f t="shared" si="157"/>
        <v>0</v>
      </c>
      <c r="U1142" s="72">
        <f t="shared" si="158"/>
        <v>0</v>
      </c>
      <c r="V1142" s="72">
        <f t="shared" si="159"/>
        <v>5.9828</v>
      </c>
      <c r="W1142" s="72">
        <f t="shared" si="160"/>
        <v>0</v>
      </c>
      <c r="X1142" s="14" t="s">
        <v>1191</v>
      </c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24"/>
      <c r="AJ1142" s="24"/>
      <c r="AK1142" s="24"/>
    </row>
    <row r="1143" s="2" customFormat="1" ht="14.25" spans="1:37">
      <c r="A1143" s="24">
        <v>1141</v>
      </c>
      <c r="B1143" s="14"/>
      <c r="C1143" s="749" t="s">
        <v>2557</v>
      </c>
      <c r="D1143" s="749" t="s">
        <v>2558</v>
      </c>
      <c r="E1143" s="14"/>
      <c r="F1143" s="192"/>
      <c r="G1143" s="24"/>
      <c r="H1143" s="14"/>
      <c r="I1143" s="13">
        <v>1.01</v>
      </c>
      <c r="J1143" s="14"/>
      <c r="K1143" s="14"/>
      <c r="L1143" s="547">
        <v>2000</v>
      </c>
      <c r="M1143" s="72">
        <v>5.9791</v>
      </c>
      <c r="N1143" s="72">
        <f t="shared" si="161"/>
        <v>11958.2</v>
      </c>
      <c r="O1143" s="72">
        <v>2000</v>
      </c>
      <c r="P1143" s="72">
        <f t="shared" si="153"/>
        <v>5.9791</v>
      </c>
      <c r="Q1143" s="72">
        <f t="shared" si="154"/>
        <v>11958.2</v>
      </c>
      <c r="R1143" s="72">
        <f t="shared" si="155"/>
        <v>0</v>
      </c>
      <c r="S1143" s="72">
        <f t="shared" si="156"/>
        <v>5.9791</v>
      </c>
      <c r="T1143" s="72">
        <f t="shared" si="157"/>
        <v>0</v>
      </c>
      <c r="U1143" s="72">
        <f t="shared" si="158"/>
        <v>0</v>
      </c>
      <c r="V1143" s="72">
        <f t="shared" si="159"/>
        <v>5.9791</v>
      </c>
      <c r="W1143" s="72">
        <f t="shared" si="160"/>
        <v>0</v>
      </c>
      <c r="X1143" s="14" t="s">
        <v>1191</v>
      </c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24"/>
      <c r="AJ1143" s="24"/>
      <c r="AK1143" s="24"/>
    </row>
    <row r="1144" s="2" customFormat="1" ht="14.25" spans="1:37">
      <c r="A1144" s="24">
        <v>1142</v>
      </c>
      <c r="B1144" s="14"/>
      <c r="C1144" s="749" t="s">
        <v>2559</v>
      </c>
      <c r="D1144" s="749" t="s">
        <v>2560</v>
      </c>
      <c r="E1144" s="14"/>
      <c r="F1144" s="192"/>
      <c r="G1144" s="24"/>
      <c r="H1144" s="14"/>
      <c r="I1144" s="13">
        <v>1.01</v>
      </c>
      <c r="J1144" s="14"/>
      <c r="K1144" s="14"/>
      <c r="L1144" s="547">
        <v>1625</v>
      </c>
      <c r="M1144" s="72">
        <v>7.265</v>
      </c>
      <c r="N1144" s="72">
        <f t="shared" si="161"/>
        <v>11805.625</v>
      </c>
      <c r="O1144" s="72">
        <v>1625</v>
      </c>
      <c r="P1144" s="72">
        <f t="shared" si="153"/>
        <v>7.265</v>
      </c>
      <c r="Q1144" s="72">
        <f t="shared" si="154"/>
        <v>11805.625</v>
      </c>
      <c r="R1144" s="72">
        <f t="shared" si="155"/>
        <v>0</v>
      </c>
      <c r="S1144" s="72">
        <f t="shared" si="156"/>
        <v>7.265</v>
      </c>
      <c r="T1144" s="72">
        <f t="shared" si="157"/>
        <v>0</v>
      </c>
      <c r="U1144" s="72">
        <f t="shared" si="158"/>
        <v>0</v>
      </c>
      <c r="V1144" s="72">
        <f t="shared" si="159"/>
        <v>7.265</v>
      </c>
      <c r="W1144" s="72">
        <f t="shared" si="160"/>
        <v>0</v>
      </c>
      <c r="X1144" s="14" t="s">
        <v>1191</v>
      </c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24"/>
      <c r="AJ1144" s="24"/>
      <c r="AK1144" s="24"/>
    </row>
    <row r="1145" s="2" customFormat="1" ht="14.25" spans="1:37">
      <c r="A1145" s="24">
        <v>1143</v>
      </c>
      <c r="B1145" s="14"/>
      <c r="C1145" s="749" t="s">
        <v>2561</v>
      </c>
      <c r="D1145" s="749" t="s">
        <v>2562</v>
      </c>
      <c r="E1145" s="14"/>
      <c r="F1145" s="192"/>
      <c r="G1145" s="24"/>
      <c r="H1145" s="14"/>
      <c r="I1145" s="13">
        <v>1.01</v>
      </c>
      <c r="J1145" s="14"/>
      <c r="K1145" s="14"/>
      <c r="L1145" s="547">
        <v>650</v>
      </c>
      <c r="M1145" s="72">
        <v>5.5556</v>
      </c>
      <c r="N1145" s="72">
        <f t="shared" si="161"/>
        <v>3611.14</v>
      </c>
      <c r="O1145" s="72">
        <v>650</v>
      </c>
      <c r="P1145" s="72">
        <f t="shared" si="153"/>
        <v>5.5556</v>
      </c>
      <c r="Q1145" s="72">
        <f t="shared" si="154"/>
        <v>3611.14</v>
      </c>
      <c r="R1145" s="72">
        <f t="shared" si="155"/>
        <v>0</v>
      </c>
      <c r="S1145" s="72">
        <f t="shared" si="156"/>
        <v>5.5556</v>
      </c>
      <c r="T1145" s="72">
        <f t="shared" si="157"/>
        <v>0</v>
      </c>
      <c r="U1145" s="72">
        <f t="shared" si="158"/>
        <v>0</v>
      </c>
      <c r="V1145" s="72">
        <f t="shared" si="159"/>
        <v>5.5556</v>
      </c>
      <c r="W1145" s="72">
        <f t="shared" si="160"/>
        <v>0</v>
      </c>
      <c r="X1145" s="14" t="s">
        <v>1191</v>
      </c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513"/>
      <c r="AJ1145" s="549"/>
      <c r="AK1145" s="24"/>
    </row>
    <row r="1146" s="2" customFormat="1" ht="14.25" spans="1:37">
      <c r="A1146" s="24">
        <v>1144</v>
      </c>
      <c r="B1146" s="14"/>
      <c r="C1146" s="749" t="s">
        <v>2563</v>
      </c>
      <c r="D1146" s="749" t="s">
        <v>2564</v>
      </c>
      <c r="E1146" s="14"/>
      <c r="F1146" s="192"/>
      <c r="G1146" s="24"/>
      <c r="H1146" s="14"/>
      <c r="I1146" s="13">
        <v>1.01</v>
      </c>
      <c r="J1146" s="14"/>
      <c r="K1146" s="14"/>
      <c r="L1146" s="547">
        <v>280</v>
      </c>
      <c r="M1146" s="72">
        <v>19.6581</v>
      </c>
      <c r="N1146" s="72">
        <f t="shared" si="161"/>
        <v>5504.268</v>
      </c>
      <c r="O1146" s="72">
        <v>280</v>
      </c>
      <c r="P1146" s="72">
        <f t="shared" si="153"/>
        <v>19.6581</v>
      </c>
      <c r="Q1146" s="72">
        <f t="shared" si="154"/>
        <v>5504.268</v>
      </c>
      <c r="R1146" s="72">
        <f t="shared" si="155"/>
        <v>0</v>
      </c>
      <c r="S1146" s="72">
        <f t="shared" si="156"/>
        <v>19.6581</v>
      </c>
      <c r="T1146" s="72">
        <f t="shared" si="157"/>
        <v>0</v>
      </c>
      <c r="U1146" s="72">
        <f t="shared" si="158"/>
        <v>0</v>
      </c>
      <c r="V1146" s="72">
        <f t="shared" si="159"/>
        <v>19.6581</v>
      </c>
      <c r="W1146" s="72">
        <f t="shared" si="160"/>
        <v>0</v>
      </c>
      <c r="X1146" s="14" t="s">
        <v>1191</v>
      </c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513"/>
      <c r="AJ1146" s="549"/>
      <c r="AK1146" s="24"/>
    </row>
    <row r="1147" s="2" customFormat="1" ht="14.25" spans="1:37">
      <c r="A1147" s="24">
        <v>1145</v>
      </c>
      <c r="B1147" s="14"/>
      <c r="C1147" s="749" t="s">
        <v>2565</v>
      </c>
      <c r="D1147" s="749" t="s">
        <v>2566</v>
      </c>
      <c r="E1147" s="14"/>
      <c r="F1147" s="192"/>
      <c r="G1147" s="24"/>
      <c r="H1147" s="14"/>
      <c r="I1147" s="13">
        <v>1.01</v>
      </c>
      <c r="J1147" s="14"/>
      <c r="K1147" s="14"/>
      <c r="L1147" s="547">
        <v>1530</v>
      </c>
      <c r="M1147" s="72">
        <v>5.9827</v>
      </c>
      <c r="N1147" s="72">
        <f t="shared" si="161"/>
        <v>9153.531</v>
      </c>
      <c r="O1147" s="72">
        <v>1530</v>
      </c>
      <c r="P1147" s="72">
        <f t="shared" si="153"/>
        <v>5.9827</v>
      </c>
      <c r="Q1147" s="72">
        <f t="shared" si="154"/>
        <v>9153.531</v>
      </c>
      <c r="R1147" s="72">
        <f t="shared" si="155"/>
        <v>0</v>
      </c>
      <c r="S1147" s="72">
        <f t="shared" si="156"/>
        <v>5.9827</v>
      </c>
      <c r="T1147" s="72">
        <f t="shared" si="157"/>
        <v>0</v>
      </c>
      <c r="U1147" s="72">
        <f t="shared" si="158"/>
        <v>0</v>
      </c>
      <c r="V1147" s="72">
        <f t="shared" si="159"/>
        <v>5.9827</v>
      </c>
      <c r="W1147" s="72">
        <f t="shared" si="160"/>
        <v>0</v>
      </c>
      <c r="X1147" s="14" t="s">
        <v>1191</v>
      </c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513"/>
      <c r="AJ1147" s="549"/>
      <c r="AK1147" s="24"/>
    </row>
    <row r="1148" s="2" customFormat="1" ht="14.25" spans="1:37">
      <c r="A1148" s="24">
        <v>1146</v>
      </c>
      <c r="B1148" s="14"/>
      <c r="C1148" s="749" t="s">
        <v>2567</v>
      </c>
      <c r="D1148" s="749" t="s">
        <v>2568</v>
      </c>
      <c r="E1148" s="14"/>
      <c r="F1148" s="192"/>
      <c r="G1148" s="24"/>
      <c r="H1148" s="14"/>
      <c r="I1148" s="13">
        <v>1.01</v>
      </c>
      <c r="J1148" s="14"/>
      <c r="K1148" s="14"/>
      <c r="L1148" s="547">
        <v>50</v>
      </c>
      <c r="M1148" s="72">
        <v>13.2478</v>
      </c>
      <c r="N1148" s="72">
        <f t="shared" si="161"/>
        <v>662.39</v>
      </c>
      <c r="O1148" s="72">
        <v>50</v>
      </c>
      <c r="P1148" s="72">
        <f t="shared" si="153"/>
        <v>13.2478</v>
      </c>
      <c r="Q1148" s="72">
        <f t="shared" si="154"/>
        <v>662.39</v>
      </c>
      <c r="R1148" s="72">
        <f t="shared" si="155"/>
        <v>0</v>
      </c>
      <c r="S1148" s="72">
        <f t="shared" si="156"/>
        <v>13.2478</v>
      </c>
      <c r="T1148" s="72">
        <f t="shared" si="157"/>
        <v>0</v>
      </c>
      <c r="U1148" s="72">
        <f t="shared" si="158"/>
        <v>0</v>
      </c>
      <c r="V1148" s="72">
        <f t="shared" si="159"/>
        <v>13.2478</v>
      </c>
      <c r="W1148" s="72">
        <f t="shared" si="160"/>
        <v>0</v>
      </c>
      <c r="X1148" s="14" t="s">
        <v>1191</v>
      </c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513"/>
      <c r="AJ1148" s="549"/>
      <c r="AK1148" s="24"/>
    </row>
    <row r="1149" s="2" customFormat="1" ht="14.25" spans="1:37">
      <c r="A1149" s="24">
        <v>1147</v>
      </c>
      <c r="B1149" s="14"/>
      <c r="C1149" s="749" t="s">
        <v>2569</v>
      </c>
      <c r="D1149" s="749" t="s">
        <v>2570</v>
      </c>
      <c r="E1149" s="14"/>
      <c r="F1149" s="192"/>
      <c r="G1149" s="24"/>
      <c r="H1149" s="14"/>
      <c r="I1149" s="13">
        <v>1.01</v>
      </c>
      <c r="J1149" s="14"/>
      <c r="K1149" s="14"/>
      <c r="L1149" s="547">
        <v>4640</v>
      </c>
      <c r="M1149" s="72">
        <v>13.2479</v>
      </c>
      <c r="N1149" s="72">
        <f t="shared" si="161"/>
        <v>61470.256</v>
      </c>
      <c r="O1149" s="72">
        <v>4640</v>
      </c>
      <c r="P1149" s="72">
        <f t="shared" si="153"/>
        <v>13.2479</v>
      </c>
      <c r="Q1149" s="72">
        <f t="shared" si="154"/>
        <v>61470.256</v>
      </c>
      <c r="R1149" s="72">
        <f t="shared" si="155"/>
        <v>0</v>
      </c>
      <c r="S1149" s="72">
        <f t="shared" si="156"/>
        <v>13.2479</v>
      </c>
      <c r="T1149" s="72">
        <f t="shared" si="157"/>
        <v>0</v>
      </c>
      <c r="U1149" s="72">
        <f t="shared" si="158"/>
        <v>0</v>
      </c>
      <c r="V1149" s="72">
        <f t="shared" si="159"/>
        <v>13.2479</v>
      </c>
      <c r="W1149" s="72">
        <f t="shared" si="160"/>
        <v>0</v>
      </c>
      <c r="X1149" s="14" t="s">
        <v>1191</v>
      </c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513"/>
      <c r="AJ1149" s="549"/>
      <c r="AK1149" s="24"/>
    </row>
    <row r="1150" s="2" customFormat="1" ht="14.25" spans="1:37">
      <c r="A1150" s="24">
        <v>1148</v>
      </c>
      <c r="B1150" s="14"/>
      <c r="C1150" s="749" t="s">
        <v>2571</v>
      </c>
      <c r="D1150" s="749" t="s">
        <v>2572</v>
      </c>
      <c r="E1150" s="14"/>
      <c r="F1150" s="192"/>
      <c r="G1150" s="24"/>
      <c r="H1150" s="14"/>
      <c r="I1150" s="13">
        <v>1.01</v>
      </c>
      <c r="J1150" s="14"/>
      <c r="K1150" s="14"/>
      <c r="L1150" s="547">
        <v>2300</v>
      </c>
      <c r="M1150" s="72">
        <v>17.094</v>
      </c>
      <c r="N1150" s="72">
        <f t="shared" si="161"/>
        <v>39316.2</v>
      </c>
      <c r="O1150" s="72">
        <v>2300</v>
      </c>
      <c r="P1150" s="72">
        <f t="shared" si="153"/>
        <v>17.094</v>
      </c>
      <c r="Q1150" s="72">
        <f t="shared" si="154"/>
        <v>39316.2</v>
      </c>
      <c r="R1150" s="72">
        <f t="shared" si="155"/>
        <v>0</v>
      </c>
      <c r="S1150" s="72">
        <f t="shared" si="156"/>
        <v>17.094</v>
      </c>
      <c r="T1150" s="72">
        <f t="shared" si="157"/>
        <v>0</v>
      </c>
      <c r="U1150" s="72">
        <f t="shared" si="158"/>
        <v>0</v>
      </c>
      <c r="V1150" s="72">
        <f t="shared" si="159"/>
        <v>17.094</v>
      </c>
      <c r="W1150" s="72">
        <f t="shared" si="160"/>
        <v>0</v>
      </c>
      <c r="X1150" s="14" t="s">
        <v>1191</v>
      </c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513"/>
      <c r="AJ1150" s="549"/>
      <c r="AK1150" s="24"/>
    </row>
    <row r="1151" s="2" customFormat="1" ht="14.25" spans="1:37">
      <c r="A1151" s="24">
        <v>1149</v>
      </c>
      <c r="B1151" s="14"/>
      <c r="C1151" s="749" t="s">
        <v>2573</v>
      </c>
      <c r="D1151" s="749" t="s">
        <v>2574</v>
      </c>
      <c r="E1151" s="14"/>
      <c r="F1151" s="192"/>
      <c r="G1151" s="24"/>
      <c r="H1151" s="14"/>
      <c r="I1151" s="13">
        <v>1.01</v>
      </c>
      <c r="J1151" s="14"/>
      <c r="K1151" s="14"/>
      <c r="L1151" s="547">
        <v>600</v>
      </c>
      <c r="M1151" s="72">
        <v>13.248</v>
      </c>
      <c r="N1151" s="72">
        <f t="shared" si="161"/>
        <v>7948.8</v>
      </c>
      <c r="O1151" s="72">
        <v>600</v>
      </c>
      <c r="P1151" s="72">
        <f t="shared" si="153"/>
        <v>13.248</v>
      </c>
      <c r="Q1151" s="72">
        <f t="shared" si="154"/>
        <v>7948.8</v>
      </c>
      <c r="R1151" s="72">
        <f t="shared" si="155"/>
        <v>0</v>
      </c>
      <c r="S1151" s="72">
        <f t="shared" si="156"/>
        <v>13.248</v>
      </c>
      <c r="T1151" s="72">
        <f t="shared" si="157"/>
        <v>0</v>
      </c>
      <c r="U1151" s="72">
        <f t="shared" si="158"/>
        <v>0</v>
      </c>
      <c r="V1151" s="72">
        <f t="shared" si="159"/>
        <v>13.248</v>
      </c>
      <c r="W1151" s="72">
        <f t="shared" si="160"/>
        <v>0</v>
      </c>
      <c r="X1151" s="14" t="s">
        <v>1191</v>
      </c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513"/>
      <c r="AJ1151" s="549"/>
      <c r="AK1151" s="24"/>
    </row>
    <row r="1152" s="2" customFormat="1" ht="14.25" spans="1:37">
      <c r="A1152" s="24">
        <v>1150</v>
      </c>
      <c r="B1152" s="14"/>
      <c r="C1152" s="749" t="s">
        <v>2575</v>
      </c>
      <c r="D1152" s="749" t="s">
        <v>2576</v>
      </c>
      <c r="E1152" s="14"/>
      <c r="F1152" s="192"/>
      <c r="G1152" s="24"/>
      <c r="H1152" s="14"/>
      <c r="I1152" s="13">
        <v>1.01</v>
      </c>
      <c r="J1152" s="14"/>
      <c r="K1152" s="14"/>
      <c r="L1152" s="547">
        <v>800</v>
      </c>
      <c r="M1152" s="72">
        <v>3.2</v>
      </c>
      <c r="N1152" s="72">
        <f t="shared" si="161"/>
        <v>2560</v>
      </c>
      <c r="O1152" s="72">
        <v>800</v>
      </c>
      <c r="P1152" s="72">
        <f t="shared" si="153"/>
        <v>3.2</v>
      </c>
      <c r="Q1152" s="72">
        <f t="shared" si="154"/>
        <v>2560</v>
      </c>
      <c r="R1152" s="72">
        <f t="shared" si="155"/>
        <v>0</v>
      </c>
      <c r="S1152" s="72">
        <f t="shared" si="156"/>
        <v>3.2</v>
      </c>
      <c r="T1152" s="72">
        <f t="shared" si="157"/>
        <v>0</v>
      </c>
      <c r="U1152" s="72">
        <f t="shared" si="158"/>
        <v>0</v>
      </c>
      <c r="V1152" s="72">
        <f t="shared" si="159"/>
        <v>3.2</v>
      </c>
      <c r="W1152" s="72">
        <f t="shared" si="160"/>
        <v>0</v>
      </c>
      <c r="X1152" s="14" t="s">
        <v>1191</v>
      </c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513"/>
      <c r="AJ1152" s="549"/>
      <c r="AK1152" s="24"/>
    </row>
    <row r="1153" s="2" customFormat="1" ht="14.25" spans="1:37">
      <c r="A1153" s="24">
        <v>1151</v>
      </c>
      <c r="B1153" s="14"/>
      <c r="C1153" s="749" t="s">
        <v>2577</v>
      </c>
      <c r="D1153" s="749" t="s">
        <v>2578</v>
      </c>
      <c r="E1153" s="14"/>
      <c r="F1153" s="192"/>
      <c r="G1153" s="24"/>
      <c r="H1153" s="14"/>
      <c r="I1153" s="13">
        <v>1.01</v>
      </c>
      <c r="J1153" s="14"/>
      <c r="K1153" s="14"/>
      <c r="L1153" s="547">
        <v>400</v>
      </c>
      <c r="M1153" s="72">
        <v>12.4</v>
      </c>
      <c r="N1153" s="72">
        <f t="shared" si="161"/>
        <v>4960</v>
      </c>
      <c r="O1153" s="72">
        <v>400</v>
      </c>
      <c r="P1153" s="72">
        <f t="shared" si="153"/>
        <v>12.4</v>
      </c>
      <c r="Q1153" s="72">
        <f t="shared" si="154"/>
        <v>4960</v>
      </c>
      <c r="R1153" s="72">
        <f t="shared" si="155"/>
        <v>0</v>
      </c>
      <c r="S1153" s="72">
        <f t="shared" si="156"/>
        <v>12.4</v>
      </c>
      <c r="T1153" s="72">
        <f t="shared" si="157"/>
        <v>0</v>
      </c>
      <c r="U1153" s="72">
        <f t="shared" si="158"/>
        <v>0</v>
      </c>
      <c r="V1153" s="72">
        <f t="shared" si="159"/>
        <v>12.4</v>
      </c>
      <c r="W1153" s="72">
        <f t="shared" si="160"/>
        <v>0</v>
      </c>
      <c r="X1153" s="14" t="s">
        <v>1191</v>
      </c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513"/>
      <c r="AJ1153" s="549"/>
      <c r="AK1153" s="24"/>
    </row>
    <row r="1154" s="2" customFormat="1" ht="14.25" spans="1:37">
      <c r="A1154" s="24">
        <v>1152</v>
      </c>
      <c r="B1154" s="14"/>
      <c r="C1154" s="749" t="s">
        <v>2579</v>
      </c>
      <c r="D1154" s="749" t="s">
        <v>2580</v>
      </c>
      <c r="E1154" s="14"/>
      <c r="F1154" s="192"/>
      <c r="G1154" s="24"/>
      <c r="H1154" s="14"/>
      <c r="I1154" s="13">
        <v>1.01</v>
      </c>
      <c r="J1154" s="14"/>
      <c r="K1154" s="14"/>
      <c r="L1154" s="547">
        <v>1</v>
      </c>
      <c r="M1154" s="72">
        <v>97.74</v>
      </c>
      <c r="N1154" s="72">
        <f t="shared" si="161"/>
        <v>97.74</v>
      </c>
      <c r="O1154" s="72">
        <v>1</v>
      </c>
      <c r="P1154" s="72">
        <f t="shared" si="153"/>
        <v>97.74</v>
      </c>
      <c r="Q1154" s="72">
        <f t="shared" si="154"/>
        <v>97.74</v>
      </c>
      <c r="R1154" s="72">
        <f t="shared" si="155"/>
        <v>0</v>
      </c>
      <c r="S1154" s="72">
        <f t="shared" si="156"/>
        <v>97.74</v>
      </c>
      <c r="T1154" s="72">
        <f t="shared" si="157"/>
        <v>0</v>
      </c>
      <c r="U1154" s="72">
        <f t="shared" si="158"/>
        <v>0</v>
      </c>
      <c r="V1154" s="72">
        <f t="shared" si="159"/>
        <v>97.74</v>
      </c>
      <c r="W1154" s="72">
        <f t="shared" si="160"/>
        <v>0</v>
      </c>
      <c r="X1154" s="14" t="s">
        <v>1191</v>
      </c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513"/>
      <c r="AJ1154" s="549"/>
      <c r="AK1154" s="24"/>
    </row>
    <row r="1155" s="2" customFormat="1" ht="14.25" spans="1:37">
      <c r="A1155" s="24">
        <v>1153</v>
      </c>
      <c r="B1155" s="14"/>
      <c r="C1155" s="749" t="s">
        <v>2581</v>
      </c>
      <c r="D1155" s="749" t="s">
        <v>2582</v>
      </c>
      <c r="E1155" s="14"/>
      <c r="F1155" s="192"/>
      <c r="G1155" s="24"/>
      <c r="H1155" s="14"/>
      <c r="I1155" s="13">
        <v>1.01</v>
      </c>
      <c r="J1155" s="14"/>
      <c r="K1155" s="14"/>
      <c r="L1155" s="547">
        <v>250</v>
      </c>
      <c r="M1155" s="72">
        <v>5.6897</v>
      </c>
      <c r="N1155" s="72">
        <f t="shared" si="161"/>
        <v>1422.425</v>
      </c>
      <c r="O1155" s="72">
        <v>250</v>
      </c>
      <c r="P1155" s="72">
        <f t="shared" ref="P1155:P1218" si="162">M1155</f>
        <v>5.6897</v>
      </c>
      <c r="Q1155" s="72">
        <f t="shared" ref="Q1155:Q1218" si="163">P1155*O1155</f>
        <v>1422.425</v>
      </c>
      <c r="R1155" s="72">
        <f t="shared" ref="R1155:R1218" si="164">IF((O1155-L1155)&gt;0,O1155-L1155,0)</f>
        <v>0</v>
      </c>
      <c r="S1155" s="72">
        <f t="shared" ref="S1155:S1218" si="165">M1155</f>
        <v>5.6897</v>
      </c>
      <c r="T1155" s="72">
        <f t="shared" ref="T1155:T1218" si="166">IF((Q1155-N1155)&gt;0,Q1155-N1155,0)</f>
        <v>0</v>
      </c>
      <c r="U1155" s="72">
        <f t="shared" ref="U1155:U1218" si="167">IF((O1155-L1155)&lt;0,O1155-L1155,0)</f>
        <v>0</v>
      </c>
      <c r="V1155" s="72">
        <f t="shared" ref="V1155:V1218" si="168">M1155</f>
        <v>5.6897</v>
      </c>
      <c r="W1155" s="72">
        <f t="shared" ref="W1155:W1218" si="169">IF((Q1155-N1155)&lt;0,Q1155-N1155,0)</f>
        <v>0</v>
      </c>
      <c r="X1155" s="14" t="s">
        <v>1191</v>
      </c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24"/>
      <c r="AJ1155" s="24"/>
      <c r="AK1155" s="24"/>
    </row>
    <row r="1156" s="2" customFormat="1" ht="14.25" spans="1:37">
      <c r="A1156" s="24">
        <v>1154</v>
      </c>
      <c r="B1156" s="14"/>
      <c r="C1156" s="749" t="s">
        <v>2583</v>
      </c>
      <c r="D1156" s="749" t="s">
        <v>2584</v>
      </c>
      <c r="E1156" s="14"/>
      <c r="F1156" s="192"/>
      <c r="G1156" s="24"/>
      <c r="H1156" s="14"/>
      <c r="I1156" s="13">
        <v>1.01</v>
      </c>
      <c r="J1156" s="14"/>
      <c r="K1156" s="14"/>
      <c r="L1156" s="547">
        <v>2357</v>
      </c>
      <c r="M1156" s="72">
        <v>4.6938</v>
      </c>
      <c r="N1156" s="72">
        <f t="shared" si="161"/>
        <v>11063.2866</v>
      </c>
      <c r="O1156" s="72">
        <v>2357</v>
      </c>
      <c r="P1156" s="72">
        <f t="shared" si="162"/>
        <v>4.6938</v>
      </c>
      <c r="Q1156" s="72">
        <f t="shared" si="163"/>
        <v>11063.2866</v>
      </c>
      <c r="R1156" s="72">
        <f t="shared" si="164"/>
        <v>0</v>
      </c>
      <c r="S1156" s="72">
        <f t="shared" si="165"/>
        <v>4.6938</v>
      </c>
      <c r="T1156" s="72">
        <f t="shared" si="166"/>
        <v>0</v>
      </c>
      <c r="U1156" s="72">
        <f t="shared" si="167"/>
        <v>0</v>
      </c>
      <c r="V1156" s="72">
        <f t="shared" si="168"/>
        <v>4.6938</v>
      </c>
      <c r="W1156" s="72">
        <f t="shared" si="169"/>
        <v>0</v>
      </c>
      <c r="X1156" s="14" t="s">
        <v>1191</v>
      </c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513"/>
      <c r="AJ1156" s="549"/>
      <c r="AK1156" s="24"/>
    </row>
    <row r="1157" s="2" customFormat="1" ht="14.25" spans="1:37">
      <c r="A1157" s="24">
        <v>1155</v>
      </c>
      <c r="B1157" s="14"/>
      <c r="C1157" s="749" t="s">
        <v>2585</v>
      </c>
      <c r="D1157" s="749" t="s">
        <v>2586</v>
      </c>
      <c r="E1157" s="14"/>
      <c r="F1157" s="192"/>
      <c r="G1157" s="24"/>
      <c r="H1157" s="14"/>
      <c r="I1157" s="13">
        <v>1.01</v>
      </c>
      <c r="J1157" s="14"/>
      <c r="K1157" s="14"/>
      <c r="L1157" s="547">
        <v>46200</v>
      </c>
      <c r="M1157" s="72">
        <v>0.0291</v>
      </c>
      <c r="N1157" s="72">
        <f t="shared" ref="N1157:N1220" si="170">L1157*M1157</f>
        <v>1344.42</v>
      </c>
      <c r="O1157" s="72">
        <v>46200</v>
      </c>
      <c r="P1157" s="72">
        <f t="shared" si="162"/>
        <v>0.0291</v>
      </c>
      <c r="Q1157" s="72">
        <f t="shared" si="163"/>
        <v>1344.42</v>
      </c>
      <c r="R1157" s="72">
        <f t="shared" si="164"/>
        <v>0</v>
      </c>
      <c r="S1157" s="72">
        <f t="shared" si="165"/>
        <v>0.0291</v>
      </c>
      <c r="T1157" s="72">
        <f t="shared" si="166"/>
        <v>0</v>
      </c>
      <c r="U1157" s="72">
        <f t="shared" si="167"/>
        <v>0</v>
      </c>
      <c r="V1157" s="72">
        <f t="shared" si="168"/>
        <v>0.0291</v>
      </c>
      <c r="W1157" s="72">
        <f t="shared" si="169"/>
        <v>0</v>
      </c>
      <c r="X1157" s="14" t="s">
        <v>1191</v>
      </c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24"/>
      <c r="AJ1157" s="24"/>
      <c r="AK1157" s="24"/>
    </row>
    <row r="1158" s="2" customFormat="1" ht="14.25" spans="1:37">
      <c r="A1158" s="24">
        <v>1156</v>
      </c>
      <c r="B1158" s="14"/>
      <c r="C1158" s="749" t="s">
        <v>2587</v>
      </c>
      <c r="D1158" s="749" t="s">
        <v>2588</v>
      </c>
      <c r="E1158" s="14"/>
      <c r="F1158" s="192"/>
      <c r="G1158" s="24"/>
      <c r="H1158" s="14"/>
      <c r="I1158" s="13">
        <v>1.01</v>
      </c>
      <c r="J1158" s="14"/>
      <c r="K1158" s="14"/>
      <c r="L1158" s="547">
        <v>78547</v>
      </c>
      <c r="M1158" s="72">
        <v>0.0413</v>
      </c>
      <c r="N1158" s="72">
        <f t="shared" si="170"/>
        <v>3243.9911</v>
      </c>
      <c r="O1158" s="72">
        <v>78547</v>
      </c>
      <c r="P1158" s="72">
        <f t="shared" si="162"/>
        <v>0.0413</v>
      </c>
      <c r="Q1158" s="72">
        <f t="shared" si="163"/>
        <v>3243.9911</v>
      </c>
      <c r="R1158" s="72">
        <f t="shared" si="164"/>
        <v>0</v>
      </c>
      <c r="S1158" s="72">
        <f t="shared" si="165"/>
        <v>0.0413</v>
      </c>
      <c r="T1158" s="72">
        <f t="shared" si="166"/>
        <v>0</v>
      </c>
      <c r="U1158" s="72">
        <f t="shared" si="167"/>
        <v>0</v>
      </c>
      <c r="V1158" s="72">
        <f t="shared" si="168"/>
        <v>0.0413</v>
      </c>
      <c r="W1158" s="72">
        <f t="shared" si="169"/>
        <v>0</v>
      </c>
      <c r="X1158" s="14" t="s">
        <v>1191</v>
      </c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24"/>
      <c r="AJ1158" s="24"/>
      <c r="AK1158" s="24"/>
    </row>
    <row r="1159" s="2" customFormat="1" ht="14.25" spans="1:37">
      <c r="A1159" s="24">
        <v>1157</v>
      </c>
      <c r="B1159" s="14"/>
      <c r="C1159" s="749" t="s">
        <v>2589</v>
      </c>
      <c r="D1159" s="749" t="s">
        <v>2590</v>
      </c>
      <c r="E1159" s="14"/>
      <c r="F1159" s="192"/>
      <c r="G1159" s="24"/>
      <c r="H1159" s="14"/>
      <c r="I1159" s="13">
        <v>1.01</v>
      </c>
      <c r="J1159" s="14"/>
      <c r="K1159" s="14"/>
      <c r="L1159" s="547">
        <v>6</v>
      </c>
      <c r="M1159" s="72">
        <v>7.1167</v>
      </c>
      <c r="N1159" s="72">
        <f t="shared" si="170"/>
        <v>42.7002</v>
      </c>
      <c r="O1159" s="72">
        <v>6</v>
      </c>
      <c r="P1159" s="72">
        <f t="shared" si="162"/>
        <v>7.1167</v>
      </c>
      <c r="Q1159" s="72">
        <f t="shared" si="163"/>
        <v>42.7002</v>
      </c>
      <c r="R1159" s="72">
        <f t="shared" si="164"/>
        <v>0</v>
      </c>
      <c r="S1159" s="72">
        <f t="shared" si="165"/>
        <v>7.1167</v>
      </c>
      <c r="T1159" s="72">
        <f t="shared" si="166"/>
        <v>0</v>
      </c>
      <c r="U1159" s="72">
        <f t="shared" si="167"/>
        <v>0</v>
      </c>
      <c r="V1159" s="72">
        <f t="shared" si="168"/>
        <v>7.1167</v>
      </c>
      <c r="W1159" s="72">
        <f t="shared" si="169"/>
        <v>0</v>
      </c>
      <c r="X1159" s="14" t="s">
        <v>1191</v>
      </c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24"/>
      <c r="AJ1159" s="24"/>
      <c r="AK1159" s="24"/>
    </row>
    <row r="1160" s="2" customFormat="1" ht="14.25" spans="1:37">
      <c r="A1160" s="24">
        <v>1158</v>
      </c>
      <c r="B1160" s="14"/>
      <c r="C1160" s="749" t="s">
        <v>2591</v>
      </c>
      <c r="D1160" s="749" t="s">
        <v>2592</v>
      </c>
      <c r="E1160" s="14"/>
      <c r="F1160" s="192"/>
      <c r="G1160" s="24"/>
      <c r="H1160" s="14"/>
      <c r="I1160" s="13">
        <v>1.01</v>
      </c>
      <c r="J1160" s="14"/>
      <c r="K1160" s="14"/>
      <c r="L1160" s="547">
        <v>1130</v>
      </c>
      <c r="M1160" s="72">
        <v>0.131646</v>
      </c>
      <c r="N1160" s="72">
        <f t="shared" si="170"/>
        <v>148.75998</v>
      </c>
      <c r="O1160" s="72">
        <v>1130</v>
      </c>
      <c r="P1160" s="72">
        <f t="shared" si="162"/>
        <v>0.131646</v>
      </c>
      <c r="Q1160" s="72">
        <f t="shared" si="163"/>
        <v>148.75998</v>
      </c>
      <c r="R1160" s="72">
        <f t="shared" si="164"/>
        <v>0</v>
      </c>
      <c r="S1160" s="72">
        <f t="shared" si="165"/>
        <v>0.131646</v>
      </c>
      <c r="T1160" s="72">
        <f t="shared" si="166"/>
        <v>0</v>
      </c>
      <c r="U1160" s="72">
        <f t="shared" si="167"/>
        <v>0</v>
      </c>
      <c r="V1160" s="72">
        <f t="shared" si="168"/>
        <v>0.131646</v>
      </c>
      <c r="W1160" s="72">
        <f t="shared" si="169"/>
        <v>0</v>
      </c>
      <c r="X1160" s="14" t="s">
        <v>1191</v>
      </c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24"/>
      <c r="AJ1160" s="24"/>
      <c r="AK1160" s="24"/>
    </row>
    <row r="1161" s="2" customFormat="1" ht="14.25" spans="1:37">
      <c r="A1161" s="24">
        <v>1159</v>
      </c>
      <c r="B1161" s="14"/>
      <c r="C1161" s="749" t="s">
        <v>2593</v>
      </c>
      <c r="D1161" s="749" t="s">
        <v>2594</v>
      </c>
      <c r="E1161" s="14"/>
      <c r="F1161" s="192"/>
      <c r="G1161" s="24"/>
      <c r="H1161" s="14"/>
      <c r="I1161" s="13">
        <v>1.01</v>
      </c>
      <c r="J1161" s="14"/>
      <c r="K1161" s="14"/>
      <c r="L1161" s="547">
        <v>540</v>
      </c>
      <c r="M1161" s="72">
        <v>0.437778</v>
      </c>
      <c r="N1161" s="72">
        <f t="shared" si="170"/>
        <v>236.40012</v>
      </c>
      <c r="O1161" s="72">
        <v>540</v>
      </c>
      <c r="P1161" s="72">
        <f t="shared" si="162"/>
        <v>0.437778</v>
      </c>
      <c r="Q1161" s="72">
        <f t="shared" si="163"/>
        <v>236.40012</v>
      </c>
      <c r="R1161" s="72">
        <f t="shared" si="164"/>
        <v>0</v>
      </c>
      <c r="S1161" s="72">
        <f t="shared" si="165"/>
        <v>0.437778</v>
      </c>
      <c r="T1161" s="72">
        <f t="shared" si="166"/>
        <v>0</v>
      </c>
      <c r="U1161" s="72">
        <f t="shared" si="167"/>
        <v>0</v>
      </c>
      <c r="V1161" s="72">
        <f t="shared" si="168"/>
        <v>0.437778</v>
      </c>
      <c r="W1161" s="72">
        <f t="shared" si="169"/>
        <v>0</v>
      </c>
      <c r="X1161" s="14" t="s">
        <v>1191</v>
      </c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24"/>
      <c r="AJ1161" s="24"/>
      <c r="AK1161" s="24"/>
    </row>
    <row r="1162" s="2" customFormat="1" ht="14.25" spans="1:37">
      <c r="A1162" s="24">
        <v>1160</v>
      </c>
      <c r="B1162" s="14"/>
      <c r="C1162" s="749" t="s">
        <v>2595</v>
      </c>
      <c r="D1162" s="749" t="s">
        <v>2596</v>
      </c>
      <c r="E1162" s="14"/>
      <c r="F1162" s="192"/>
      <c r="G1162" s="24"/>
      <c r="H1162" s="14"/>
      <c r="I1162" s="13">
        <v>1.01</v>
      </c>
      <c r="J1162" s="14"/>
      <c r="K1162" s="14"/>
      <c r="L1162" s="547">
        <v>505</v>
      </c>
      <c r="M1162" s="72">
        <v>1.31103</v>
      </c>
      <c r="N1162" s="72">
        <f t="shared" si="170"/>
        <v>662.07015</v>
      </c>
      <c r="O1162" s="72">
        <v>505</v>
      </c>
      <c r="P1162" s="72">
        <f t="shared" si="162"/>
        <v>1.31103</v>
      </c>
      <c r="Q1162" s="72">
        <f t="shared" si="163"/>
        <v>662.07015</v>
      </c>
      <c r="R1162" s="72">
        <f t="shared" si="164"/>
        <v>0</v>
      </c>
      <c r="S1162" s="72">
        <f t="shared" si="165"/>
        <v>1.31103</v>
      </c>
      <c r="T1162" s="72">
        <f t="shared" si="166"/>
        <v>0</v>
      </c>
      <c r="U1162" s="72">
        <f t="shared" si="167"/>
        <v>0</v>
      </c>
      <c r="V1162" s="72">
        <f t="shared" si="168"/>
        <v>1.31103</v>
      </c>
      <c r="W1162" s="72">
        <f t="shared" si="169"/>
        <v>0</v>
      </c>
      <c r="X1162" s="14" t="s">
        <v>1191</v>
      </c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24"/>
      <c r="AJ1162" s="24"/>
      <c r="AK1162" s="24"/>
    </row>
    <row r="1163" s="2" customFormat="1" ht="14.25" spans="1:37">
      <c r="A1163" s="24">
        <v>1161</v>
      </c>
      <c r="B1163" s="14"/>
      <c r="C1163" s="749" t="s">
        <v>2597</v>
      </c>
      <c r="D1163" s="749" t="s">
        <v>2598</v>
      </c>
      <c r="E1163" s="14"/>
      <c r="F1163" s="192"/>
      <c r="G1163" s="24"/>
      <c r="H1163" s="14"/>
      <c r="I1163" s="13">
        <v>1.01</v>
      </c>
      <c r="J1163" s="14"/>
      <c r="K1163" s="14"/>
      <c r="L1163" s="547">
        <v>30</v>
      </c>
      <c r="M1163" s="72">
        <v>9.032</v>
      </c>
      <c r="N1163" s="72">
        <f t="shared" si="170"/>
        <v>270.96</v>
      </c>
      <c r="O1163" s="72">
        <v>30</v>
      </c>
      <c r="P1163" s="72">
        <f t="shared" si="162"/>
        <v>9.032</v>
      </c>
      <c r="Q1163" s="72">
        <f t="shared" si="163"/>
        <v>270.96</v>
      </c>
      <c r="R1163" s="72">
        <f t="shared" si="164"/>
        <v>0</v>
      </c>
      <c r="S1163" s="72">
        <f t="shared" si="165"/>
        <v>9.032</v>
      </c>
      <c r="T1163" s="72">
        <f t="shared" si="166"/>
        <v>0</v>
      </c>
      <c r="U1163" s="72">
        <f t="shared" si="167"/>
        <v>0</v>
      </c>
      <c r="V1163" s="72">
        <f t="shared" si="168"/>
        <v>9.032</v>
      </c>
      <c r="W1163" s="72">
        <f t="shared" si="169"/>
        <v>0</v>
      </c>
      <c r="X1163" s="14" t="s">
        <v>1191</v>
      </c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24"/>
      <c r="AJ1163" s="24"/>
      <c r="AK1163" s="24"/>
    </row>
    <row r="1164" s="2" customFormat="1" ht="14.25" spans="1:37">
      <c r="A1164" s="24">
        <v>1162</v>
      </c>
      <c r="B1164" s="14"/>
      <c r="C1164" s="749" t="s">
        <v>2599</v>
      </c>
      <c r="D1164" s="749" t="s">
        <v>2600</v>
      </c>
      <c r="E1164" s="14"/>
      <c r="F1164" s="192"/>
      <c r="G1164" s="24"/>
      <c r="H1164" s="14"/>
      <c r="I1164" s="13">
        <v>1.01</v>
      </c>
      <c r="J1164" s="14"/>
      <c r="K1164" s="14"/>
      <c r="L1164" s="547">
        <v>46200</v>
      </c>
      <c r="M1164" s="72">
        <v>0.0081</v>
      </c>
      <c r="N1164" s="72">
        <f t="shared" si="170"/>
        <v>374.22</v>
      </c>
      <c r="O1164" s="72">
        <v>46200</v>
      </c>
      <c r="P1164" s="72">
        <f t="shared" si="162"/>
        <v>0.0081</v>
      </c>
      <c r="Q1164" s="72">
        <f t="shared" si="163"/>
        <v>374.22</v>
      </c>
      <c r="R1164" s="72">
        <f t="shared" si="164"/>
        <v>0</v>
      </c>
      <c r="S1164" s="72">
        <f t="shared" si="165"/>
        <v>0.0081</v>
      </c>
      <c r="T1164" s="72">
        <f t="shared" si="166"/>
        <v>0</v>
      </c>
      <c r="U1164" s="72">
        <f t="shared" si="167"/>
        <v>0</v>
      </c>
      <c r="V1164" s="72">
        <f t="shared" si="168"/>
        <v>0.0081</v>
      </c>
      <c r="W1164" s="72">
        <f t="shared" si="169"/>
        <v>0</v>
      </c>
      <c r="X1164" s="14" t="s">
        <v>1191</v>
      </c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24"/>
      <c r="AJ1164" s="24"/>
      <c r="AK1164" s="24"/>
    </row>
    <row r="1165" s="2" customFormat="1" ht="14.25" spans="1:37">
      <c r="A1165" s="24">
        <v>1163</v>
      </c>
      <c r="B1165" s="14"/>
      <c r="C1165" s="749" t="s">
        <v>2601</v>
      </c>
      <c r="D1165" s="749" t="s">
        <v>2602</v>
      </c>
      <c r="E1165" s="14"/>
      <c r="F1165" s="192"/>
      <c r="G1165" s="24"/>
      <c r="H1165" s="14"/>
      <c r="I1165" s="13">
        <v>1.01</v>
      </c>
      <c r="J1165" s="14"/>
      <c r="K1165" s="14"/>
      <c r="L1165" s="547">
        <v>319</v>
      </c>
      <c r="M1165" s="72">
        <v>11.5</v>
      </c>
      <c r="N1165" s="72">
        <f t="shared" si="170"/>
        <v>3668.5</v>
      </c>
      <c r="O1165" s="72">
        <v>319</v>
      </c>
      <c r="P1165" s="72">
        <f t="shared" si="162"/>
        <v>11.5</v>
      </c>
      <c r="Q1165" s="72">
        <f t="shared" si="163"/>
        <v>3668.5</v>
      </c>
      <c r="R1165" s="72">
        <f t="shared" si="164"/>
        <v>0</v>
      </c>
      <c r="S1165" s="72">
        <f t="shared" si="165"/>
        <v>11.5</v>
      </c>
      <c r="T1165" s="72">
        <f t="shared" si="166"/>
        <v>0</v>
      </c>
      <c r="U1165" s="72">
        <f t="shared" si="167"/>
        <v>0</v>
      </c>
      <c r="V1165" s="72">
        <f t="shared" si="168"/>
        <v>11.5</v>
      </c>
      <c r="W1165" s="72">
        <f t="shared" si="169"/>
        <v>0</v>
      </c>
      <c r="X1165" s="14" t="s">
        <v>1191</v>
      </c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24"/>
      <c r="AJ1165" s="24"/>
      <c r="AK1165" s="24"/>
    </row>
    <row r="1166" s="2" customFormat="1" ht="14.25" spans="1:37">
      <c r="A1166" s="24">
        <v>1164</v>
      </c>
      <c r="B1166" s="14"/>
      <c r="C1166" s="749" t="s">
        <v>2603</v>
      </c>
      <c r="D1166" s="749" t="s">
        <v>2604</v>
      </c>
      <c r="E1166" s="14"/>
      <c r="F1166" s="192"/>
      <c r="G1166" s="24"/>
      <c r="H1166" s="14"/>
      <c r="I1166" s="13">
        <v>1.01</v>
      </c>
      <c r="J1166" s="14"/>
      <c r="K1166" s="14"/>
      <c r="L1166" s="547">
        <v>9000</v>
      </c>
      <c r="M1166" s="72">
        <v>1.6814</v>
      </c>
      <c r="N1166" s="72">
        <f t="shared" si="170"/>
        <v>15132.6</v>
      </c>
      <c r="O1166" s="72">
        <v>9000</v>
      </c>
      <c r="P1166" s="72">
        <f t="shared" si="162"/>
        <v>1.6814</v>
      </c>
      <c r="Q1166" s="72">
        <f t="shared" si="163"/>
        <v>15132.6</v>
      </c>
      <c r="R1166" s="72">
        <f t="shared" si="164"/>
        <v>0</v>
      </c>
      <c r="S1166" s="72">
        <f t="shared" si="165"/>
        <v>1.6814</v>
      </c>
      <c r="T1166" s="72">
        <f t="shared" si="166"/>
        <v>0</v>
      </c>
      <c r="U1166" s="72">
        <f t="shared" si="167"/>
        <v>0</v>
      </c>
      <c r="V1166" s="72">
        <f t="shared" si="168"/>
        <v>1.6814</v>
      </c>
      <c r="W1166" s="72">
        <f t="shared" si="169"/>
        <v>0</v>
      </c>
      <c r="X1166" s="14" t="s">
        <v>1191</v>
      </c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24"/>
      <c r="AJ1166" s="24"/>
      <c r="AK1166" s="24"/>
    </row>
    <row r="1167" s="2" customFormat="1" ht="14.25" spans="1:37">
      <c r="A1167" s="24">
        <v>1165</v>
      </c>
      <c r="B1167" s="14"/>
      <c r="C1167" s="749" t="s">
        <v>2605</v>
      </c>
      <c r="D1167" s="749" t="s">
        <v>2606</v>
      </c>
      <c r="E1167" s="14"/>
      <c r="F1167" s="192"/>
      <c r="G1167" s="24"/>
      <c r="H1167" s="14"/>
      <c r="I1167" s="13">
        <v>1.01</v>
      </c>
      <c r="J1167" s="14"/>
      <c r="K1167" s="14"/>
      <c r="L1167" s="547">
        <v>14</v>
      </c>
      <c r="M1167" s="72">
        <v>38.3386</v>
      </c>
      <c r="N1167" s="72">
        <f t="shared" si="170"/>
        <v>536.7404</v>
      </c>
      <c r="O1167" s="72">
        <v>14</v>
      </c>
      <c r="P1167" s="72">
        <f t="shared" si="162"/>
        <v>38.3386</v>
      </c>
      <c r="Q1167" s="72">
        <f t="shared" si="163"/>
        <v>536.7404</v>
      </c>
      <c r="R1167" s="72">
        <f t="shared" si="164"/>
        <v>0</v>
      </c>
      <c r="S1167" s="72">
        <f t="shared" si="165"/>
        <v>38.3386</v>
      </c>
      <c r="T1167" s="72">
        <f t="shared" si="166"/>
        <v>0</v>
      </c>
      <c r="U1167" s="72">
        <f t="shared" si="167"/>
        <v>0</v>
      </c>
      <c r="V1167" s="72">
        <f t="shared" si="168"/>
        <v>38.3386</v>
      </c>
      <c r="W1167" s="72">
        <f t="shared" si="169"/>
        <v>0</v>
      </c>
      <c r="X1167" s="14" t="s">
        <v>1191</v>
      </c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24"/>
      <c r="AJ1167" s="24"/>
      <c r="AK1167" s="24"/>
    </row>
    <row r="1168" s="2" customFormat="1" ht="14.25" spans="1:37">
      <c r="A1168" s="24">
        <v>1166</v>
      </c>
      <c r="B1168" s="14"/>
      <c r="C1168" s="749" t="s">
        <v>2607</v>
      </c>
      <c r="D1168" s="749" t="s">
        <v>2608</v>
      </c>
      <c r="E1168" s="14"/>
      <c r="F1168" s="192"/>
      <c r="G1168" s="24"/>
      <c r="H1168" s="14"/>
      <c r="I1168" s="13">
        <v>1.01</v>
      </c>
      <c r="J1168" s="14"/>
      <c r="K1168" s="14"/>
      <c r="L1168" s="547">
        <v>2788</v>
      </c>
      <c r="M1168" s="72">
        <v>0.207177</v>
      </c>
      <c r="N1168" s="72">
        <f t="shared" si="170"/>
        <v>577.609476</v>
      </c>
      <c r="O1168" s="72">
        <v>2788</v>
      </c>
      <c r="P1168" s="72">
        <f t="shared" si="162"/>
        <v>0.207177</v>
      </c>
      <c r="Q1168" s="72">
        <f t="shared" si="163"/>
        <v>577.609476</v>
      </c>
      <c r="R1168" s="72">
        <f t="shared" si="164"/>
        <v>0</v>
      </c>
      <c r="S1168" s="72">
        <f t="shared" si="165"/>
        <v>0.207177</v>
      </c>
      <c r="T1168" s="72">
        <f t="shared" si="166"/>
        <v>0</v>
      </c>
      <c r="U1168" s="72">
        <f t="shared" si="167"/>
        <v>0</v>
      </c>
      <c r="V1168" s="72">
        <f t="shared" si="168"/>
        <v>0.207177</v>
      </c>
      <c r="W1168" s="72">
        <f t="shared" si="169"/>
        <v>0</v>
      </c>
      <c r="X1168" s="14" t="s">
        <v>1191</v>
      </c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24"/>
      <c r="AJ1168" s="24"/>
      <c r="AK1168" s="24"/>
    </row>
    <row r="1169" s="2" customFormat="1" ht="14.25" spans="1:37">
      <c r="A1169" s="24">
        <v>1167</v>
      </c>
      <c r="B1169" s="14"/>
      <c r="C1169" s="749" t="s">
        <v>2609</v>
      </c>
      <c r="D1169" s="749" t="s">
        <v>2610</v>
      </c>
      <c r="E1169" s="14"/>
      <c r="F1169" s="192"/>
      <c r="G1169" s="24"/>
      <c r="H1169" s="14"/>
      <c r="I1169" s="13">
        <v>1.01</v>
      </c>
      <c r="J1169" s="14"/>
      <c r="K1169" s="14"/>
      <c r="L1169" s="547">
        <v>6609</v>
      </c>
      <c r="M1169" s="72">
        <v>0.7957</v>
      </c>
      <c r="N1169" s="72">
        <f t="shared" si="170"/>
        <v>5258.7813</v>
      </c>
      <c r="O1169" s="72">
        <v>6609</v>
      </c>
      <c r="P1169" s="72">
        <f t="shared" si="162"/>
        <v>0.7957</v>
      </c>
      <c r="Q1169" s="72">
        <f t="shared" si="163"/>
        <v>5258.7813</v>
      </c>
      <c r="R1169" s="72">
        <f t="shared" si="164"/>
        <v>0</v>
      </c>
      <c r="S1169" s="72">
        <f t="shared" si="165"/>
        <v>0.7957</v>
      </c>
      <c r="T1169" s="72">
        <f t="shared" si="166"/>
        <v>0</v>
      </c>
      <c r="U1169" s="72">
        <f t="shared" si="167"/>
        <v>0</v>
      </c>
      <c r="V1169" s="72">
        <f t="shared" si="168"/>
        <v>0.7957</v>
      </c>
      <c r="W1169" s="72">
        <f t="shared" si="169"/>
        <v>0</v>
      </c>
      <c r="X1169" s="14" t="s">
        <v>1191</v>
      </c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24"/>
      <c r="AJ1169" s="24"/>
      <c r="AK1169" s="24"/>
    </row>
    <row r="1170" s="2" customFormat="1" ht="14.25" spans="1:37">
      <c r="A1170" s="24">
        <v>1168</v>
      </c>
      <c r="B1170" s="14"/>
      <c r="C1170" s="749" t="s">
        <v>2611</v>
      </c>
      <c r="D1170" s="749" t="s">
        <v>2612</v>
      </c>
      <c r="E1170" s="14"/>
      <c r="F1170" s="192"/>
      <c r="G1170" s="24"/>
      <c r="H1170" s="14"/>
      <c r="I1170" s="13">
        <v>1.01</v>
      </c>
      <c r="J1170" s="14"/>
      <c r="K1170" s="14"/>
      <c r="L1170" s="547">
        <v>82500</v>
      </c>
      <c r="M1170" s="72">
        <v>0.0294</v>
      </c>
      <c r="N1170" s="72">
        <f t="shared" si="170"/>
        <v>2425.5</v>
      </c>
      <c r="O1170" s="72">
        <v>82500</v>
      </c>
      <c r="P1170" s="72">
        <f t="shared" si="162"/>
        <v>0.0294</v>
      </c>
      <c r="Q1170" s="72">
        <f t="shared" si="163"/>
        <v>2425.5</v>
      </c>
      <c r="R1170" s="72">
        <f t="shared" si="164"/>
        <v>0</v>
      </c>
      <c r="S1170" s="72">
        <f t="shared" si="165"/>
        <v>0.0294</v>
      </c>
      <c r="T1170" s="72">
        <f t="shared" si="166"/>
        <v>0</v>
      </c>
      <c r="U1170" s="72">
        <f t="shared" si="167"/>
        <v>0</v>
      </c>
      <c r="V1170" s="72">
        <f t="shared" si="168"/>
        <v>0.0294</v>
      </c>
      <c r="W1170" s="72">
        <f t="shared" si="169"/>
        <v>0</v>
      </c>
      <c r="X1170" s="14" t="s">
        <v>1191</v>
      </c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24"/>
      <c r="AJ1170" s="24"/>
      <c r="AK1170" s="24"/>
    </row>
    <row r="1171" s="2" customFormat="1" ht="14.25" spans="1:37">
      <c r="A1171" s="24">
        <v>1169</v>
      </c>
      <c r="B1171" s="14"/>
      <c r="C1171" s="749" t="s">
        <v>2613</v>
      </c>
      <c r="D1171" s="749" t="s">
        <v>2614</v>
      </c>
      <c r="E1171" s="14"/>
      <c r="F1171" s="192"/>
      <c r="G1171" s="24"/>
      <c r="H1171" s="14"/>
      <c r="I1171" s="13">
        <v>1.01</v>
      </c>
      <c r="J1171" s="14"/>
      <c r="K1171" s="14"/>
      <c r="L1171" s="547">
        <v>454.9</v>
      </c>
      <c r="M1171" s="72">
        <v>60.0821</v>
      </c>
      <c r="N1171" s="72">
        <f t="shared" si="170"/>
        <v>27331.34729</v>
      </c>
      <c r="O1171" s="72">
        <v>454.9</v>
      </c>
      <c r="P1171" s="72">
        <f t="shared" si="162"/>
        <v>60.0821</v>
      </c>
      <c r="Q1171" s="72">
        <f t="shared" si="163"/>
        <v>27331.34729</v>
      </c>
      <c r="R1171" s="72">
        <f t="shared" si="164"/>
        <v>0</v>
      </c>
      <c r="S1171" s="72">
        <f t="shared" si="165"/>
        <v>60.0821</v>
      </c>
      <c r="T1171" s="72">
        <f t="shared" si="166"/>
        <v>0</v>
      </c>
      <c r="U1171" s="72">
        <f t="shared" si="167"/>
        <v>0</v>
      </c>
      <c r="V1171" s="72">
        <f t="shared" si="168"/>
        <v>60.0821</v>
      </c>
      <c r="W1171" s="72">
        <f t="shared" si="169"/>
        <v>0</v>
      </c>
      <c r="X1171" s="14" t="s">
        <v>1191</v>
      </c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24"/>
      <c r="AJ1171" s="24"/>
      <c r="AK1171" s="24"/>
    </row>
    <row r="1172" s="2" customFormat="1" ht="14.25" spans="1:37">
      <c r="A1172" s="24">
        <v>1170</v>
      </c>
      <c r="B1172" s="14"/>
      <c r="C1172" s="749" t="s">
        <v>2615</v>
      </c>
      <c r="D1172" s="749" t="s">
        <v>2616</v>
      </c>
      <c r="E1172" s="14"/>
      <c r="F1172" s="192"/>
      <c r="G1172" s="24"/>
      <c r="H1172" s="14"/>
      <c r="I1172" s="13">
        <v>1.01</v>
      </c>
      <c r="J1172" s="14"/>
      <c r="K1172" s="14"/>
      <c r="L1172" s="547">
        <v>1798</v>
      </c>
      <c r="M1172" s="72">
        <v>0.516696</v>
      </c>
      <c r="N1172" s="72">
        <f t="shared" si="170"/>
        <v>929.019408</v>
      </c>
      <c r="O1172" s="72">
        <v>1798</v>
      </c>
      <c r="P1172" s="72">
        <f t="shared" si="162"/>
        <v>0.516696</v>
      </c>
      <c r="Q1172" s="72">
        <f t="shared" si="163"/>
        <v>929.019408</v>
      </c>
      <c r="R1172" s="72">
        <f t="shared" si="164"/>
        <v>0</v>
      </c>
      <c r="S1172" s="72">
        <f t="shared" si="165"/>
        <v>0.516696</v>
      </c>
      <c r="T1172" s="72">
        <f t="shared" si="166"/>
        <v>0</v>
      </c>
      <c r="U1172" s="72">
        <f t="shared" si="167"/>
        <v>0</v>
      </c>
      <c r="V1172" s="72">
        <f t="shared" si="168"/>
        <v>0.516696</v>
      </c>
      <c r="W1172" s="72">
        <f t="shared" si="169"/>
        <v>0</v>
      </c>
      <c r="X1172" s="14" t="s">
        <v>1191</v>
      </c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24"/>
      <c r="AJ1172" s="24"/>
      <c r="AK1172" s="24"/>
    </row>
    <row r="1173" s="2" customFormat="1" ht="14.25" spans="1:37">
      <c r="A1173" s="24">
        <v>1171</v>
      </c>
      <c r="B1173" s="14"/>
      <c r="C1173" s="749" t="s">
        <v>2617</v>
      </c>
      <c r="D1173" s="749" t="s">
        <v>2618</v>
      </c>
      <c r="E1173" s="14"/>
      <c r="F1173" s="192"/>
      <c r="G1173" s="24"/>
      <c r="H1173" s="14"/>
      <c r="I1173" s="13">
        <v>1.01</v>
      </c>
      <c r="J1173" s="14"/>
      <c r="K1173" s="14"/>
      <c r="L1173" s="547">
        <v>1964</v>
      </c>
      <c r="M1173" s="72">
        <v>0.571619</v>
      </c>
      <c r="N1173" s="72">
        <f t="shared" si="170"/>
        <v>1122.659716</v>
      </c>
      <c r="O1173" s="72">
        <v>1964</v>
      </c>
      <c r="P1173" s="72">
        <f t="shared" si="162"/>
        <v>0.571619</v>
      </c>
      <c r="Q1173" s="72">
        <f t="shared" si="163"/>
        <v>1122.659716</v>
      </c>
      <c r="R1173" s="72">
        <f t="shared" si="164"/>
        <v>0</v>
      </c>
      <c r="S1173" s="72">
        <f t="shared" si="165"/>
        <v>0.571619</v>
      </c>
      <c r="T1173" s="72">
        <f t="shared" si="166"/>
        <v>0</v>
      </c>
      <c r="U1173" s="72">
        <f t="shared" si="167"/>
        <v>0</v>
      </c>
      <c r="V1173" s="72">
        <f t="shared" si="168"/>
        <v>0.571619</v>
      </c>
      <c r="W1173" s="72">
        <f t="shared" si="169"/>
        <v>0</v>
      </c>
      <c r="X1173" s="14" t="s">
        <v>1191</v>
      </c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24"/>
      <c r="AJ1173" s="24"/>
      <c r="AK1173" s="24"/>
    </row>
    <row r="1174" s="2" customFormat="1" ht="14.25" spans="1:37">
      <c r="A1174" s="24">
        <v>1172</v>
      </c>
      <c r="B1174" s="14"/>
      <c r="C1174" s="749" t="s">
        <v>2619</v>
      </c>
      <c r="D1174" s="749" t="s">
        <v>2620</v>
      </c>
      <c r="E1174" s="14"/>
      <c r="F1174" s="192"/>
      <c r="G1174" s="24"/>
      <c r="H1174" s="14"/>
      <c r="I1174" s="13">
        <v>1.01</v>
      </c>
      <c r="J1174" s="14"/>
      <c r="K1174" s="14"/>
      <c r="L1174" s="547">
        <v>1731</v>
      </c>
      <c r="M1174" s="72">
        <v>0.245026</v>
      </c>
      <c r="N1174" s="72">
        <f t="shared" si="170"/>
        <v>424.140006</v>
      </c>
      <c r="O1174" s="72">
        <v>1731</v>
      </c>
      <c r="P1174" s="72">
        <f t="shared" si="162"/>
        <v>0.245026</v>
      </c>
      <c r="Q1174" s="72">
        <f t="shared" si="163"/>
        <v>424.140006</v>
      </c>
      <c r="R1174" s="72">
        <f t="shared" si="164"/>
        <v>0</v>
      </c>
      <c r="S1174" s="72">
        <f t="shared" si="165"/>
        <v>0.245026</v>
      </c>
      <c r="T1174" s="72">
        <f t="shared" si="166"/>
        <v>0</v>
      </c>
      <c r="U1174" s="72">
        <f t="shared" si="167"/>
        <v>0</v>
      </c>
      <c r="V1174" s="72">
        <f t="shared" si="168"/>
        <v>0.245026</v>
      </c>
      <c r="W1174" s="72">
        <f t="shared" si="169"/>
        <v>0</v>
      </c>
      <c r="X1174" s="14" t="s">
        <v>1191</v>
      </c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24"/>
      <c r="AJ1174" s="24"/>
      <c r="AK1174" s="24"/>
    </row>
    <row r="1175" s="2" customFormat="1" ht="14.25" spans="1:37">
      <c r="A1175" s="24">
        <v>1173</v>
      </c>
      <c r="B1175" s="14"/>
      <c r="C1175" s="749" t="s">
        <v>2621</v>
      </c>
      <c r="D1175" s="749" t="s">
        <v>2622</v>
      </c>
      <c r="E1175" s="14"/>
      <c r="F1175" s="192"/>
      <c r="G1175" s="24"/>
      <c r="H1175" s="14"/>
      <c r="I1175" s="13">
        <v>1.01</v>
      </c>
      <c r="J1175" s="14"/>
      <c r="K1175" s="14"/>
      <c r="L1175" s="547">
        <v>1546</v>
      </c>
      <c r="M1175" s="72">
        <v>0.369515</v>
      </c>
      <c r="N1175" s="72">
        <f t="shared" si="170"/>
        <v>571.27019</v>
      </c>
      <c r="O1175" s="72">
        <v>1546</v>
      </c>
      <c r="P1175" s="72">
        <f t="shared" si="162"/>
        <v>0.369515</v>
      </c>
      <c r="Q1175" s="72">
        <f t="shared" si="163"/>
        <v>571.27019</v>
      </c>
      <c r="R1175" s="72">
        <f t="shared" si="164"/>
        <v>0</v>
      </c>
      <c r="S1175" s="72">
        <f t="shared" si="165"/>
        <v>0.369515</v>
      </c>
      <c r="T1175" s="72">
        <f t="shared" si="166"/>
        <v>0</v>
      </c>
      <c r="U1175" s="72">
        <f t="shared" si="167"/>
        <v>0</v>
      </c>
      <c r="V1175" s="72">
        <f t="shared" si="168"/>
        <v>0.369515</v>
      </c>
      <c r="W1175" s="72">
        <f t="shared" si="169"/>
        <v>0</v>
      </c>
      <c r="X1175" s="14" t="s">
        <v>1191</v>
      </c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24"/>
      <c r="AJ1175" s="24"/>
      <c r="AK1175" s="24"/>
    </row>
    <row r="1176" s="2" customFormat="1" ht="14.25" spans="1:37">
      <c r="A1176" s="24">
        <v>1174</v>
      </c>
      <c r="B1176" s="14"/>
      <c r="C1176" s="749" t="s">
        <v>2623</v>
      </c>
      <c r="D1176" s="749" t="s">
        <v>2624</v>
      </c>
      <c r="E1176" s="14"/>
      <c r="F1176" s="192"/>
      <c r="G1176" s="24"/>
      <c r="H1176" s="14"/>
      <c r="I1176" s="13">
        <v>1.01</v>
      </c>
      <c r="J1176" s="14"/>
      <c r="K1176" s="14"/>
      <c r="L1176" s="547">
        <v>1843</v>
      </c>
      <c r="M1176" s="72">
        <v>0.4379</v>
      </c>
      <c r="N1176" s="72">
        <f t="shared" si="170"/>
        <v>807.0497</v>
      </c>
      <c r="O1176" s="72">
        <v>1843</v>
      </c>
      <c r="P1176" s="72">
        <f t="shared" si="162"/>
        <v>0.4379</v>
      </c>
      <c r="Q1176" s="72">
        <f t="shared" si="163"/>
        <v>807.0497</v>
      </c>
      <c r="R1176" s="72">
        <f t="shared" si="164"/>
        <v>0</v>
      </c>
      <c r="S1176" s="72">
        <f t="shared" si="165"/>
        <v>0.4379</v>
      </c>
      <c r="T1176" s="72">
        <f t="shared" si="166"/>
        <v>0</v>
      </c>
      <c r="U1176" s="72">
        <f t="shared" si="167"/>
        <v>0</v>
      </c>
      <c r="V1176" s="72">
        <f t="shared" si="168"/>
        <v>0.4379</v>
      </c>
      <c r="W1176" s="72">
        <f t="shared" si="169"/>
        <v>0</v>
      </c>
      <c r="X1176" s="14" t="s">
        <v>1191</v>
      </c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24"/>
      <c r="AJ1176" s="24"/>
      <c r="AK1176" s="24"/>
    </row>
    <row r="1177" s="2" customFormat="1" ht="14.25" spans="1:37">
      <c r="A1177" s="24">
        <v>1175</v>
      </c>
      <c r="B1177" s="14"/>
      <c r="C1177" s="749" t="s">
        <v>2625</v>
      </c>
      <c r="D1177" s="749" t="s">
        <v>2626</v>
      </c>
      <c r="E1177" s="14"/>
      <c r="F1177" s="192"/>
      <c r="G1177" s="24"/>
      <c r="H1177" s="14"/>
      <c r="I1177" s="13">
        <v>1.01</v>
      </c>
      <c r="J1177" s="14"/>
      <c r="K1177" s="14"/>
      <c r="L1177" s="547">
        <v>241</v>
      </c>
      <c r="M1177" s="72">
        <v>0.275851</v>
      </c>
      <c r="N1177" s="72">
        <f t="shared" si="170"/>
        <v>66.480091</v>
      </c>
      <c r="O1177" s="72">
        <v>241</v>
      </c>
      <c r="P1177" s="72">
        <f t="shared" si="162"/>
        <v>0.275851</v>
      </c>
      <c r="Q1177" s="72">
        <f t="shared" si="163"/>
        <v>66.480091</v>
      </c>
      <c r="R1177" s="72">
        <f t="shared" si="164"/>
        <v>0</v>
      </c>
      <c r="S1177" s="72">
        <f t="shared" si="165"/>
        <v>0.275851</v>
      </c>
      <c r="T1177" s="72">
        <f t="shared" si="166"/>
        <v>0</v>
      </c>
      <c r="U1177" s="72">
        <f t="shared" si="167"/>
        <v>0</v>
      </c>
      <c r="V1177" s="72">
        <f t="shared" si="168"/>
        <v>0.275851</v>
      </c>
      <c r="W1177" s="72">
        <f t="shared" si="169"/>
        <v>0</v>
      </c>
      <c r="X1177" s="14" t="s">
        <v>1191</v>
      </c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24"/>
      <c r="AJ1177" s="24"/>
      <c r="AK1177" s="24"/>
    </row>
    <row r="1178" s="2" customFormat="1" ht="14.25" spans="1:37">
      <c r="A1178" s="24">
        <v>1176</v>
      </c>
      <c r="B1178" s="14"/>
      <c r="C1178" s="749" t="s">
        <v>2627</v>
      </c>
      <c r="D1178" s="749" t="s">
        <v>2628</v>
      </c>
      <c r="E1178" s="14"/>
      <c r="F1178" s="192"/>
      <c r="G1178" s="24"/>
      <c r="H1178" s="14"/>
      <c r="I1178" s="13">
        <v>1.01</v>
      </c>
      <c r="J1178" s="14"/>
      <c r="K1178" s="14"/>
      <c r="L1178" s="547">
        <v>834</v>
      </c>
      <c r="M1178" s="72">
        <v>0.469137</v>
      </c>
      <c r="N1178" s="72">
        <f t="shared" si="170"/>
        <v>391.260258</v>
      </c>
      <c r="O1178" s="72">
        <v>834</v>
      </c>
      <c r="P1178" s="72">
        <f t="shared" si="162"/>
        <v>0.469137</v>
      </c>
      <c r="Q1178" s="72">
        <f t="shared" si="163"/>
        <v>391.260258</v>
      </c>
      <c r="R1178" s="72">
        <f t="shared" si="164"/>
        <v>0</v>
      </c>
      <c r="S1178" s="72">
        <f t="shared" si="165"/>
        <v>0.469137</v>
      </c>
      <c r="T1178" s="72">
        <f t="shared" si="166"/>
        <v>0</v>
      </c>
      <c r="U1178" s="72">
        <f t="shared" si="167"/>
        <v>0</v>
      </c>
      <c r="V1178" s="72">
        <f t="shared" si="168"/>
        <v>0.469137</v>
      </c>
      <c r="W1178" s="72">
        <f t="shared" si="169"/>
        <v>0</v>
      </c>
      <c r="X1178" s="14" t="s">
        <v>1191</v>
      </c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24"/>
      <c r="AJ1178" s="24"/>
      <c r="AK1178" s="24"/>
    </row>
    <row r="1179" s="2" customFormat="1" ht="14.25" spans="1:37">
      <c r="A1179" s="24">
        <v>1177</v>
      </c>
      <c r="B1179" s="14"/>
      <c r="C1179" s="749" t="s">
        <v>2629</v>
      </c>
      <c r="D1179" s="749" t="s">
        <v>2630</v>
      </c>
      <c r="E1179" s="14"/>
      <c r="F1179" s="192"/>
      <c r="G1179" s="24"/>
      <c r="H1179" s="14"/>
      <c r="I1179" s="13">
        <v>1.01</v>
      </c>
      <c r="J1179" s="14"/>
      <c r="K1179" s="14"/>
      <c r="L1179" s="547">
        <v>144</v>
      </c>
      <c r="M1179" s="72">
        <v>0.6242</v>
      </c>
      <c r="N1179" s="72">
        <f t="shared" si="170"/>
        <v>89.8848</v>
      </c>
      <c r="O1179" s="72">
        <v>144</v>
      </c>
      <c r="P1179" s="72">
        <f t="shared" si="162"/>
        <v>0.6242</v>
      </c>
      <c r="Q1179" s="72">
        <f t="shared" si="163"/>
        <v>89.8848</v>
      </c>
      <c r="R1179" s="72">
        <f t="shared" si="164"/>
        <v>0</v>
      </c>
      <c r="S1179" s="72">
        <f t="shared" si="165"/>
        <v>0.6242</v>
      </c>
      <c r="T1179" s="72">
        <f t="shared" si="166"/>
        <v>0</v>
      </c>
      <c r="U1179" s="72">
        <f t="shared" si="167"/>
        <v>0</v>
      </c>
      <c r="V1179" s="72">
        <f t="shared" si="168"/>
        <v>0.6242</v>
      </c>
      <c r="W1179" s="72">
        <f t="shared" si="169"/>
        <v>0</v>
      </c>
      <c r="X1179" s="14" t="s">
        <v>1191</v>
      </c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24"/>
      <c r="AJ1179" s="24"/>
      <c r="AK1179" s="24"/>
    </row>
    <row r="1180" s="2" customFormat="1" ht="14.25" spans="1:37">
      <c r="A1180" s="24">
        <v>1178</v>
      </c>
      <c r="B1180" s="14"/>
      <c r="C1180" s="749" t="s">
        <v>2631</v>
      </c>
      <c r="D1180" s="749" t="s">
        <v>2632</v>
      </c>
      <c r="E1180" s="14"/>
      <c r="F1180" s="192"/>
      <c r="G1180" s="24"/>
      <c r="H1180" s="14"/>
      <c r="I1180" s="13">
        <v>1.01</v>
      </c>
      <c r="J1180" s="14"/>
      <c r="K1180" s="14"/>
      <c r="L1180" s="547">
        <v>1025</v>
      </c>
      <c r="M1180" s="72">
        <v>0.5899</v>
      </c>
      <c r="N1180" s="72">
        <f t="shared" si="170"/>
        <v>604.6475</v>
      </c>
      <c r="O1180" s="72">
        <v>1025</v>
      </c>
      <c r="P1180" s="72">
        <f t="shared" si="162"/>
        <v>0.5899</v>
      </c>
      <c r="Q1180" s="72">
        <f t="shared" si="163"/>
        <v>604.6475</v>
      </c>
      <c r="R1180" s="72">
        <f t="shared" si="164"/>
        <v>0</v>
      </c>
      <c r="S1180" s="72">
        <f t="shared" si="165"/>
        <v>0.5899</v>
      </c>
      <c r="T1180" s="72">
        <f t="shared" si="166"/>
        <v>0</v>
      </c>
      <c r="U1180" s="72">
        <f t="shared" si="167"/>
        <v>0</v>
      </c>
      <c r="V1180" s="72">
        <f t="shared" si="168"/>
        <v>0.5899</v>
      </c>
      <c r="W1180" s="72">
        <f t="shared" si="169"/>
        <v>0</v>
      </c>
      <c r="X1180" s="14" t="s">
        <v>1191</v>
      </c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24"/>
      <c r="AJ1180" s="24"/>
      <c r="AK1180" s="24"/>
    </row>
    <row r="1181" s="2" customFormat="1" ht="14.25" spans="1:37">
      <c r="A1181" s="24">
        <v>1179</v>
      </c>
      <c r="B1181" s="14"/>
      <c r="C1181" s="749" t="s">
        <v>2633</v>
      </c>
      <c r="D1181" s="749" t="s">
        <v>2634</v>
      </c>
      <c r="E1181" s="14"/>
      <c r="F1181" s="192"/>
      <c r="G1181" s="24"/>
      <c r="H1181" s="14"/>
      <c r="I1181" s="13">
        <v>1.01</v>
      </c>
      <c r="J1181" s="14"/>
      <c r="K1181" s="14"/>
      <c r="L1181" s="547">
        <v>1180</v>
      </c>
      <c r="M1181" s="72">
        <v>0.5341</v>
      </c>
      <c r="N1181" s="72">
        <f t="shared" si="170"/>
        <v>630.238</v>
      </c>
      <c r="O1181" s="72">
        <v>1180</v>
      </c>
      <c r="P1181" s="72">
        <f t="shared" si="162"/>
        <v>0.5341</v>
      </c>
      <c r="Q1181" s="72">
        <f t="shared" si="163"/>
        <v>630.238</v>
      </c>
      <c r="R1181" s="72">
        <f t="shared" si="164"/>
        <v>0</v>
      </c>
      <c r="S1181" s="72">
        <f t="shared" si="165"/>
        <v>0.5341</v>
      </c>
      <c r="T1181" s="72">
        <f t="shared" si="166"/>
        <v>0</v>
      </c>
      <c r="U1181" s="72">
        <f t="shared" si="167"/>
        <v>0</v>
      </c>
      <c r="V1181" s="72">
        <f t="shared" si="168"/>
        <v>0.5341</v>
      </c>
      <c r="W1181" s="72">
        <f t="shared" si="169"/>
        <v>0</v>
      </c>
      <c r="X1181" s="14" t="s">
        <v>1191</v>
      </c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24"/>
      <c r="AJ1181" s="24"/>
      <c r="AK1181" s="24"/>
    </row>
    <row r="1182" s="2" customFormat="1" ht="14.25" spans="1:37">
      <c r="A1182" s="24">
        <v>1180</v>
      </c>
      <c r="B1182" s="14"/>
      <c r="C1182" s="749" t="s">
        <v>2635</v>
      </c>
      <c r="D1182" s="749" t="s">
        <v>2636</v>
      </c>
      <c r="E1182" s="14"/>
      <c r="F1182" s="192"/>
      <c r="G1182" s="24"/>
      <c r="H1182" s="14"/>
      <c r="I1182" s="13">
        <v>1.01</v>
      </c>
      <c r="J1182" s="14"/>
      <c r="K1182" s="14"/>
      <c r="L1182" s="547">
        <v>2037.5</v>
      </c>
      <c r="M1182" s="72">
        <v>0.7563</v>
      </c>
      <c r="N1182" s="72">
        <f t="shared" si="170"/>
        <v>1540.96125</v>
      </c>
      <c r="O1182" s="72">
        <v>2037.5</v>
      </c>
      <c r="P1182" s="72">
        <f t="shared" si="162"/>
        <v>0.7563</v>
      </c>
      <c r="Q1182" s="72">
        <f t="shared" si="163"/>
        <v>1540.96125</v>
      </c>
      <c r="R1182" s="72">
        <f t="shared" si="164"/>
        <v>0</v>
      </c>
      <c r="S1182" s="72">
        <f t="shared" si="165"/>
        <v>0.7563</v>
      </c>
      <c r="T1182" s="72">
        <f t="shared" si="166"/>
        <v>0</v>
      </c>
      <c r="U1182" s="72">
        <f t="shared" si="167"/>
        <v>0</v>
      </c>
      <c r="V1182" s="72">
        <f t="shared" si="168"/>
        <v>0.7563</v>
      </c>
      <c r="W1182" s="72">
        <f t="shared" si="169"/>
        <v>0</v>
      </c>
      <c r="X1182" s="14" t="s">
        <v>1191</v>
      </c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24"/>
      <c r="AJ1182" s="24"/>
      <c r="AK1182" s="24"/>
    </row>
    <row r="1183" s="2" customFormat="1" ht="14.25" spans="1:37">
      <c r="A1183" s="24">
        <v>1181</v>
      </c>
      <c r="B1183" s="14"/>
      <c r="C1183" s="749" t="s">
        <v>2637</v>
      </c>
      <c r="D1183" s="749" t="s">
        <v>2638</v>
      </c>
      <c r="E1183" s="14"/>
      <c r="F1183" s="192"/>
      <c r="G1183" s="24"/>
      <c r="H1183" s="14"/>
      <c r="I1183" s="13">
        <v>1.01</v>
      </c>
      <c r="J1183" s="14"/>
      <c r="K1183" s="14"/>
      <c r="L1183" s="547">
        <v>1825</v>
      </c>
      <c r="M1183" s="72">
        <v>0.7571</v>
      </c>
      <c r="N1183" s="72">
        <f t="shared" si="170"/>
        <v>1381.7075</v>
      </c>
      <c r="O1183" s="72">
        <v>1825</v>
      </c>
      <c r="P1183" s="72">
        <f t="shared" si="162"/>
        <v>0.7571</v>
      </c>
      <c r="Q1183" s="72">
        <f t="shared" si="163"/>
        <v>1381.7075</v>
      </c>
      <c r="R1183" s="72">
        <f t="shared" si="164"/>
        <v>0</v>
      </c>
      <c r="S1183" s="72">
        <f t="shared" si="165"/>
        <v>0.7571</v>
      </c>
      <c r="T1183" s="72">
        <f t="shared" si="166"/>
        <v>0</v>
      </c>
      <c r="U1183" s="72">
        <f t="shared" si="167"/>
        <v>0</v>
      </c>
      <c r="V1183" s="72">
        <f t="shared" si="168"/>
        <v>0.7571</v>
      </c>
      <c r="W1183" s="72">
        <f t="shared" si="169"/>
        <v>0</v>
      </c>
      <c r="X1183" s="14" t="s">
        <v>1191</v>
      </c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24"/>
      <c r="AJ1183" s="24"/>
      <c r="AK1183" s="24"/>
    </row>
    <row r="1184" s="2" customFormat="1" ht="14.25" spans="1:37">
      <c r="A1184" s="24">
        <v>1182</v>
      </c>
      <c r="B1184" s="14"/>
      <c r="C1184" s="749" t="s">
        <v>2639</v>
      </c>
      <c r="D1184" s="749" t="s">
        <v>2640</v>
      </c>
      <c r="E1184" s="14"/>
      <c r="F1184" s="192"/>
      <c r="G1184" s="24"/>
      <c r="H1184" s="14"/>
      <c r="I1184" s="13">
        <v>1.01</v>
      </c>
      <c r="J1184" s="14"/>
      <c r="K1184" s="14"/>
      <c r="L1184" s="547">
        <v>2000</v>
      </c>
      <c r="M1184" s="72">
        <v>0.47988</v>
      </c>
      <c r="N1184" s="72">
        <f t="shared" si="170"/>
        <v>959.76</v>
      </c>
      <c r="O1184" s="72">
        <v>2000</v>
      </c>
      <c r="P1184" s="72">
        <f t="shared" si="162"/>
        <v>0.47988</v>
      </c>
      <c r="Q1184" s="72">
        <f t="shared" si="163"/>
        <v>959.76</v>
      </c>
      <c r="R1184" s="72">
        <f t="shared" si="164"/>
        <v>0</v>
      </c>
      <c r="S1184" s="72">
        <f t="shared" si="165"/>
        <v>0.47988</v>
      </c>
      <c r="T1184" s="72">
        <f t="shared" si="166"/>
        <v>0</v>
      </c>
      <c r="U1184" s="72">
        <f t="shared" si="167"/>
        <v>0</v>
      </c>
      <c r="V1184" s="72">
        <f t="shared" si="168"/>
        <v>0.47988</v>
      </c>
      <c r="W1184" s="72">
        <f t="shared" si="169"/>
        <v>0</v>
      </c>
      <c r="X1184" s="14" t="s">
        <v>1191</v>
      </c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24"/>
      <c r="AJ1184" s="24"/>
      <c r="AK1184" s="24"/>
    </row>
    <row r="1185" s="2" customFormat="1" ht="14.25" spans="1:37">
      <c r="A1185" s="24">
        <v>1183</v>
      </c>
      <c r="B1185" s="14"/>
      <c r="C1185" s="749" t="s">
        <v>2641</v>
      </c>
      <c r="D1185" s="749" t="s">
        <v>2642</v>
      </c>
      <c r="E1185" s="14"/>
      <c r="F1185" s="192"/>
      <c r="G1185" s="24"/>
      <c r="H1185" s="14"/>
      <c r="I1185" s="13">
        <v>1.01</v>
      </c>
      <c r="J1185" s="14"/>
      <c r="K1185" s="14"/>
      <c r="L1185" s="547">
        <v>2075</v>
      </c>
      <c r="M1185" s="72">
        <v>0.479629</v>
      </c>
      <c r="N1185" s="72">
        <f t="shared" si="170"/>
        <v>995.230175</v>
      </c>
      <c r="O1185" s="72">
        <v>2075</v>
      </c>
      <c r="P1185" s="72">
        <f t="shared" si="162"/>
        <v>0.479629</v>
      </c>
      <c r="Q1185" s="72">
        <f t="shared" si="163"/>
        <v>995.230175</v>
      </c>
      <c r="R1185" s="72">
        <f t="shared" si="164"/>
        <v>0</v>
      </c>
      <c r="S1185" s="72">
        <f t="shared" si="165"/>
        <v>0.479629</v>
      </c>
      <c r="T1185" s="72">
        <f t="shared" si="166"/>
        <v>0</v>
      </c>
      <c r="U1185" s="72">
        <f t="shared" si="167"/>
        <v>0</v>
      </c>
      <c r="V1185" s="72">
        <f t="shared" si="168"/>
        <v>0.479629</v>
      </c>
      <c r="W1185" s="72">
        <f t="shared" si="169"/>
        <v>0</v>
      </c>
      <c r="X1185" s="14" t="s">
        <v>1191</v>
      </c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24"/>
      <c r="AJ1185" s="24"/>
      <c r="AK1185" s="24"/>
    </row>
    <row r="1186" s="2" customFormat="1" ht="14.25" spans="1:37">
      <c r="A1186" s="24">
        <v>1184</v>
      </c>
      <c r="B1186" s="14"/>
      <c r="C1186" s="749" t="s">
        <v>2643</v>
      </c>
      <c r="D1186" s="749" t="s">
        <v>2644</v>
      </c>
      <c r="E1186" s="14"/>
      <c r="F1186" s="192"/>
      <c r="G1186" s="24"/>
      <c r="H1186" s="14"/>
      <c r="I1186" s="13">
        <v>1.01</v>
      </c>
      <c r="J1186" s="14"/>
      <c r="K1186" s="14"/>
      <c r="L1186" s="547">
        <v>2362</v>
      </c>
      <c r="M1186" s="72">
        <v>0.7017</v>
      </c>
      <c r="N1186" s="72">
        <f t="shared" si="170"/>
        <v>1657.4154</v>
      </c>
      <c r="O1186" s="72">
        <v>2362</v>
      </c>
      <c r="P1186" s="72">
        <f t="shared" si="162"/>
        <v>0.7017</v>
      </c>
      <c r="Q1186" s="72">
        <f t="shared" si="163"/>
        <v>1657.4154</v>
      </c>
      <c r="R1186" s="72">
        <f t="shared" si="164"/>
        <v>0</v>
      </c>
      <c r="S1186" s="72">
        <f t="shared" si="165"/>
        <v>0.7017</v>
      </c>
      <c r="T1186" s="72">
        <f t="shared" si="166"/>
        <v>0</v>
      </c>
      <c r="U1186" s="72">
        <f t="shared" si="167"/>
        <v>0</v>
      </c>
      <c r="V1186" s="72">
        <f t="shared" si="168"/>
        <v>0.7017</v>
      </c>
      <c r="W1186" s="72">
        <f t="shared" si="169"/>
        <v>0</v>
      </c>
      <c r="X1186" s="14" t="s">
        <v>1191</v>
      </c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24"/>
      <c r="AJ1186" s="24"/>
      <c r="AK1186" s="24"/>
    </row>
    <row r="1187" s="2" customFormat="1" ht="14.25" spans="1:37">
      <c r="A1187" s="24">
        <v>1185</v>
      </c>
      <c r="B1187" s="14"/>
      <c r="C1187" s="749" t="s">
        <v>2645</v>
      </c>
      <c r="D1187" s="749" t="s">
        <v>2646</v>
      </c>
      <c r="E1187" s="14"/>
      <c r="F1187" s="192"/>
      <c r="G1187" s="24"/>
      <c r="H1187" s="14"/>
      <c r="I1187" s="13">
        <v>1.01</v>
      </c>
      <c r="J1187" s="14"/>
      <c r="K1187" s="14"/>
      <c r="L1187" s="547">
        <v>3143</v>
      </c>
      <c r="M1187" s="72">
        <v>0.7755</v>
      </c>
      <c r="N1187" s="72">
        <f t="shared" si="170"/>
        <v>2437.3965</v>
      </c>
      <c r="O1187" s="72">
        <v>3143</v>
      </c>
      <c r="P1187" s="72">
        <f t="shared" si="162"/>
        <v>0.7755</v>
      </c>
      <c r="Q1187" s="72">
        <f t="shared" si="163"/>
        <v>2437.3965</v>
      </c>
      <c r="R1187" s="72">
        <f t="shared" si="164"/>
        <v>0</v>
      </c>
      <c r="S1187" s="72">
        <f t="shared" si="165"/>
        <v>0.7755</v>
      </c>
      <c r="T1187" s="72">
        <f t="shared" si="166"/>
        <v>0</v>
      </c>
      <c r="U1187" s="72">
        <f t="shared" si="167"/>
        <v>0</v>
      </c>
      <c r="V1187" s="72">
        <f t="shared" si="168"/>
        <v>0.7755</v>
      </c>
      <c r="W1187" s="72">
        <f t="shared" si="169"/>
        <v>0</v>
      </c>
      <c r="X1187" s="14" t="s">
        <v>1191</v>
      </c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24"/>
      <c r="AJ1187" s="24"/>
      <c r="AK1187" s="24"/>
    </row>
    <row r="1188" s="2" customFormat="1" ht="14.25" spans="1:37">
      <c r="A1188" s="24">
        <v>1186</v>
      </c>
      <c r="B1188" s="14"/>
      <c r="C1188" s="749" t="s">
        <v>2647</v>
      </c>
      <c r="D1188" s="749" t="s">
        <v>2648</v>
      </c>
      <c r="E1188" s="14"/>
      <c r="F1188" s="192"/>
      <c r="G1188" s="24"/>
      <c r="H1188" s="14"/>
      <c r="I1188" s="13">
        <v>1.01</v>
      </c>
      <c r="J1188" s="14"/>
      <c r="K1188" s="14"/>
      <c r="L1188" s="547">
        <v>1169</v>
      </c>
      <c r="M1188" s="72">
        <v>0.376903</v>
      </c>
      <c r="N1188" s="72">
        <f t="shared" si="170"/>
        <v>440.599607</v>
      </c>
      <c r="O1188" s="72">
        <v>1169</v>
      </c>
      <c r="P1188" s="72">
        <f t="shared" si="162"/>
        <v>0.376903</v>
      </c>
      <c r="Q1188" s="72">
        <f t="shared" si="163"/>
        <v>440.599607</v>
      </c>
      <c r="R1188" s="72">
        <f t="shared" si="164"/>
        <v>0</v>
      </c>
      <c r="S1188" s="72">
        <f t="shared" si="165"/>
        <v>0.376903</v>
      </c>
      <c r="T1188" s="72">
        <f t="shared" si="166"/>
        <v>0</v>
      </c>
      <c r="U1188" s="72">
        <f t="shared" si="167"/>
        <v>0</v>
      </c>
      <c r="V1188" s="72">
        <f t="shared" si="168"/>
        <v>0.376903</v>
      </c>
      <c r="W1188" s="72">
        <f t="shared" si="169"/>
        <v>0</v>
      </c>
      <c r="X1188" s="14" t="s">
        <v>1191</v>
      </c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24"/>
      <c r="AJ1188" s="24"/>
      <c r="AK1188" s="24"/>
    </row>
    <row r="1189" s="2" customFormat="1" ht="14.25" spans="1:37">
      <c r="A1189" s="24">
        <v>1187</v>
      </c>
      <c r="B1189" s="14"/>
      <c r="C1189" s="749" t="s">
        <v>2649</v>
      </c>
      <c r="D1189" s="749" t="s">
        <v>2650</v>
      </c>
      <c r="E1189" s="14"/>
      <c r="F1189" s="192"/>
      <c r="G1189" s="24"/>
      <c r="H1189" s="14"/>
      <c r="I1189" s="13">
        <v>1.01</v>
      </c>
      <c r="J1189" s="14"/>
      <c r="K1189" s="14"/>
      <c r="L1189" s="547">
        <v>1350</v>
      </c>
      <c r="M1189" s="72">
        <v>0.387693</v>
      </c>
      <c r="N1189" s="72">
        <f t="shared" si="170"/>
        <v>523.38555</v>
      </c>
      <c r="O1189" s="72">
        <v>1350</v>
      </c>
      <c r="P1189" s="72">
        <f t="shared" si="162"/>
        <v>0.387693</v>
      </c>
      <c r="Q1189" s="72">
        <f t="shared" si="163"/>
        <v>523.38555</v>
      </c>
      <c r="R1189" s="72">
        <f t="shared" si="164"/>
        <v>0</v>
      </c>
      <c r="S1189" s="72">
        <f t="shared" si="165"/>
        <v>0.387693</v>
      </c>
      <c r="T1189" s="72">
        <f t="shared" si="166"/>
        <v>0</v>
      </c>
      <c r="U1189" s="72">
        <f t="shared" si="167"/>
        <v>0</v>
      </c>
      <c r="V1189" s="72">
        <f t="shared" si="168"/>
        <v>0.387693</v>
      </c>
      <c r="W1189" s="72">
        <f t="shared" si="169"/>
        <v>0</v>
      </c>
      <c r="X1189" s="14" t="s">
        <v>1191</v>
      </c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24"/>
      <c r="AJ1189" s="24"/>
      <c r="AK1189" s="24"/>
    </row>
    <row r="1190" s="2" customFormat="1" ht="14.25" spans="1:37">
      <c r="A1190" s="24">
        <v>1188</v>
      </c>
      <c r="B1190" s="14"/>
      <c r="C1190" s="749" t="s">
        <v>2651</v>
      </c>
      <c r="D1190" s="749" t="s">
        <v>2652</v>
      </c>
      <c r="E1190" s="14"/>
      <c r="F1190" s="192"/>
      <c r="G1190" s="24"/>
      <c r="H1190" s="14"/>
      <c r="I1190" s="13">
        <v>1.01</v>
      </c>
      <c r="J1190" s="14"/>
      <c r="K1190" s="14"/>
      <c r="L1190" s="547">
        <v>1940</v>
      </c>
      <c r="M1190" s="72">
        <v>0.373366</v>
      </c>
      <c r="N1190" s="72">
        <f t="shared" si="170"/>
        <v>724.33004</v>
      </c>
      <c r="O1190" s="72">
        <v>1940</v>
      </c>
      <c r="P1190" s="72">
        <f t="shared" si="162"/>
        <v>0.373366</v>
      </c>
      <c r="Q1190" s="72">
        <f t="shared" si="163"/>
        <v>724.33004</v>
      </c>
      <c r="R1190" s="72">
        <f t="shared" si="164"/>
        <v>0</v>
      </c>
      <c r="S1190" s="72">
        <f t="shared" si="165"/>
        <v>0.373366</v>
      </c>
      <c r="T1190" s="72">
        <f t="shared" si="166"/>
        <v>0</v>
      </c>
      <c r="U1190" s="72">
        <f t="shared" si="167"/>
        <v>0</v>
      </c>
      <c r="V1190" s="72">
        <f t="shared" si="168"/>
        <v>0.373366</v>
      </c>
      <c r="W1190" s="72">
        <f t="shared" si="169"/>
        <v>0</v>
      </c>
      <c r="X1190" s="14" t="s">
        <v>1191</v>
      </c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24"/>
      <c r="AJ1190" s="24"/>
      <c r="AK1190" s="24"/>
    </row>
    <row r="1191" s="2" customFormat="1" ht="14.25" spans="1:37">
      <c r="A1191" s="24">
        <v>1189</v>
      </c>
      <c r="B1191" s="14"/>
      <c r="C1191" s="749" t="s">
        <v>2653</v>
      </c>
      <c r="D1191" s="749" t="s">
        <v>2654</v>
      </c>
      <c r="E1191" s="14"/>
      <c r="F1191" s="192"/>
      <c r="G1191" s="24"/>
      <c r="H1191" s="14"/>
      <c r="I1191" s="13">
        <v>1.01</v>
      </c>
      <c r="J1191" s="14"/>
      <c r="K1191" s="14"/>
      <c r="L1191" s="547">
        <v>1001</v>
      </c>
      <c r="M1191" s="72">
        <v>0.438251</v>
      </c>
      <c r="N1191" s="72">
        <f t="shared" si="170"/>
        <v>438.689251</v>
      </c>
      <c r="O1191" s="72">
        <v>1001</v>
      </c>
      <c r="P1191" s="72">
        <f t="shared" si="162"/>
        <v>0.438251</v>
      </c>
      <c r="Q1191" s="72">
        <f t="shared" si="163"/>
        <v>438.689251</v>
      </c>
      <c r="R1191" s="72">
        <f t="shared" si="164"/>
        <v>0</v>
      </c>
      <c r="S1191" s="72">
        <f t="shared" si="165"/>
        <v>0.438251</v>
      </c>
      <c r="T1191" s="72">
        <f t="shared" si="166"/>
        <v>0</v>
      </c>
      <c r="U1191" s="72">
        <f t="shared" si="167"/>
        <v>0</v>
      </c>
      <c r="V1191" s="72">
        <f t="shared" si="168"/>
        <v>0.438251</v>
      </c>
      <c r="W1191" s="72">
        <f t="shared" si="169"/>
        <v>0</v>
      </c>
      <c r="X1191" s="14" t="s">
        <v>1191</v>
      </c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24"/>
      <c r="AJ1191" s="24"/>
      <c r="AK1191" s="24"/>
    </row>
    <row r="1192" s="2" customFormat="1" ht="14.25" spans="1:37">
      <c r="A1192" s="24">
        <v>1190</v>
      </c>
      <c r="B1192" s="14"/>
      <c r="C1192" s="749" t="s">
        <v>2655</v>
      </c>
      <c r="D1192" s="749" t="s">
        <v>2656</v>
      </c>
      <c r="E1192" s="14"/>
      <c r="F1192" s="192"/>
      <c r="G1192" s="24"/>
      <c r="H1192" s="14"/>
      <c r="I1192" s="13">
        <v>1.01</v>
      </c>
      <c r="J1192" s="14"/>
      <c r="K1192" s="14"/>
      <c r="L1192" s="547">
        <v>1026</v>
      </c>
      <c r="M1192" s="72">
        <v>0.464444</v>
      </c>
      <c r="N1192" s="72">
        <f t="shared" si="170"/>
        <v>476.519544</v>
      </c>
      <c r="O1192" s="72">
        <v>1026</v>
      </c>
      <c r="P1192" s="72">
        <f t="shared" si="162"/>
        <v>0.464444</v>
      </c>
      <c r="Q1192" s="72">
        <f t="shared" si="163"/>
        <v>476.519544</v>
      </c>
      <c r="R1192" s="72">
        <f t="shared" si="164"/>
        <v>0</v>
      </c>
      <c r="S1192" s="72">
        <f t="shared" si="165"/>
        <v>0.464444</v>
      </c>
      <c r="T1192" s="72">
        <f t="shared" si="166"/>
        <v>0</v>
      </c>
      <c r="U1192" s="72">
        <f t="shared" si="167"/>
        <v>0</v>
      </c>
      <c r="V1192" s="72">
        <f t="shared" si="168"/>
        <v>0.464444</v>
      </c>
      <c r="W1192" s="72">
        <f t="shared" si="169"/>
        <v>0</v>
      </c>
      <c r="X1192" s="14" t="s">
        <v>1191</v>
      </c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24"/>
      <c r="AJ1192" s="24"/>
      <c r="AK1192" s="24"/>
    </row>
    <row r="1193" s="2" customFormat="1" ht="14.25" spans="1:37">
      <c r="A1193" s="24">
        <v>1191</v>
      </c>
      <c r="B1193" s="14"/>
      <c r="C1193" s="749" t="s">
        <v>2657</v>
      </c>
      <c r="D1193" s="749" t="s">
        <v>2658</v>
      </c>
      <c r="E1193" s="14"/>
      <c r="F1193" s="192"/>
      <c r="G1193" s="24"/>
      <c r="H1193" s="14"/>
      <c r="I1193" s="13">
        <v>1.01</v>
      </c>
      <c r="J1193" s="14"/>
      <c r="K1193" s="14"/>
      <c r="L1193" s="547">
        <v>13200</v>
      </c>
      <c r="M1193" s="72">
        <v>0.033922</v>
      </c>
      <c r="N1193" s="72">
        <f t="shared" si="170"/>
        <v>447.7704</v>
      </c>
      <c r="O1193" s="72">
        <v>13200</v>
      </c>
      <c r="P1193" s="72">
        <f t="shared" si="162"/>
        <v>0.033922</v>
      </c>
      <c r="Q1193" s="72">
        <f t="shared" si="163"/>
        <v>447.7704</v>
      </c>
      <c r="R1193" s="72">
        <f t="shared" si="164"/>
        <v>0</v>
      </c>
      <c r="S1193" s="72">
        <f t="shared" si="165"/>
        <v>0.033922</v>
      </c>
      <c r="T1193" s="72">
        <f t="shared" si="166"/>
        <v>0</v>
      </c>
      <c r="U1193" s="72">
        <f t="shared" si="167"/>
        <v>0</v>
      </c>
      <c r="V1193" s="72">
        <f t="shared" si="168"/>
        <v>0.033922</v>
      </c>
      <c r="W1193" s="72">
        <f t="shared" si="169"/>
        <v>0</v>
      </c>
      <c r="X1193" s="14" t="s">
        <v>1191</v>
      </c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24"/>
      <c r="AJ1193" s="24"/>
      <c r="AK1193" s="24"/>
    </row>
    <row r="1194" s="2" customFormat="1" ht="14.25" spans="1:37">
      <c r="A1194" s="24">
        <v>1192</v>
      </c>
      <c r="B1194" s="14"/>
      <c r="C1194" s="749" t="s">
        <v>2659</v>
      </c>
      <c r="D1194" s="749" t="s">
        <v>2660</v>
      </c>
      <c r="E1194" s="14"/>
      <c r="F1194" s="192"/>
      <c r="G1194" s="24"/>
      <c r="H1194" s="14"/>
      <c r="I1194" s="13">
        <v>1.01</v>
      </c>
      <c r="J1194" s="14"/>
      <c r="K1194" s="14"/>
      <c r="L1194" s="547">
        <v>6600</v>
      </c>
      <c r="M1194" s="72">
        <v>0.191432</v>
      </c>
      <c r="N1194" s="72">
        <f t="shared" si="170"/>
        <v>1263.4512</v>
      </c>
      <c r="O1194" s="72">
        <v>6600</v>
      </c>
      <c r="P1194" s="72">
        <f t="shared" si="162"/>
        <v>0.191432</v>
      </c>
      <c r="Q1194" s="72">
        <f t="shared" si="163"/>
        <v>1263.4512</v>
      </c>
      <c r="R1194" s="72">
        <f t="shared" si="164"/>
        <v>0</v>
      </c>
      <c r="S1194" s="72">
        <f t="shared" si="165"/>
        <v>0.191432</v>
      </c>
      <c r="T1194" s="72">
        <f t="shared" si="166"/>
        <v>0</v>
      </c>
      <c r="U1194" s="72">
        <f t="shared" si="167"/>
        <v>0</v>
      </c>
      <c r="V1194" s="72">
        <f t="shared" si="168"/>
        <v>0.191432</v>
      </c>
      <c r="W1194" s="72">
        <f t="shared" si="169"/>
        <v>0</v>
      </c>
      <c r="X1194" s="14" t="s">
        <v>1191</v>
      </c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24"/>
      <c r="AJ1194" s="24"/>
      <c r="AK1194" s="24"/>
    </row>
    <row r="1195" s="2" customFormat="1" ht="14.25" spans="1:37">
      <c r="A1195" s="24">
        <v>1193</v>
      </c>
      <c r="B1195" s="14"/>
      <c r="C1195" s="749" t="s">
        <v>2661</v>
      </c>
      <c r="D1195" s="749" t="s">
        <v>2662</v>
      </c>
      <c r="E1195" s="14"/>
      <c r="F1195" s="192"/>
      <c r="G1195" s="24"/>
      <c r="H1195" s="14"/>
      <c r="I1195" s="13">
        <v>1.01</v>
      </c>
      <c r="J1195" s="14"/>
      <c r="K1195" s="14"/>
      <c r="L1195" s="547">
        <v>3600</v>
      </c>
      <c r="M1195" s="72">
        <v>0.095904</v>
      </c>
      <c r="N1195" s="72">
        <f t="shared" si="170"/>
        <v>345.2544</v>
      </c>
      <c r="O1195" s="72">
        <v>3600</v>
      </c>
      <c r="P1195" s="72">
        <f t="shared" si="162"/>
        <v>0.095904</v>
      </c>
      <c r="Q1195" s="72">
        <f t="shared" si="163"/>
        <v>345.2544</v>
      </c>
      <c r="R1195" s="72">
        <f t="shared" si="164"/>
        <v>0</v>
      </c>
      <c r="S1195" s="72">
        <f t="shared" si="165"/>
        <v>0.095904</v>
      </c>
      <c r="T1195" s="72">
        <f t="shared" si="166"/>
        <v>0</v>
      </c>
      <c r="U1195" s="72">
        <f t="shared" si="167"/>
        <v>0</v>
      </c>
      <c r="V1195" s="72">
        <f t="shared" si="168"/>
        <v>0.095904</v>
      </c>
      <c r="W1195" s="72">
        <f t="shared" si="169"/>
        <v>0</v>
      </c>
      <c r="X1195" s="14" t="s">
        <v>1191</v>
      </c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24"/>
      <c r="AJ1195" s="24"/>
      <c r="AK1195" s="24"/>
    </row>
    <row r="1196" s="2" customFormat="1" ht="14.25" spans="1:37">
      <c r="A1196" s="24">
        <v>1194</v>
      </c>
      <c r="B1196" s="14"/>
      <c r="C1196" s="749" t="s">
        <v>2663</v>
      </c>
      <c r="D1196" s="749" t="s">
        <v>2664</v>
      </c>
      <c r="E1196" s="14"/>
      <c r="F1196" s="192"/>
      <c r="G1196" s="24"/>
      <c r="H1196" s="14"/>
      <c r="I1196" s="13">
        <v>1.01</v>
      </c>
      <c r="J1196" s="14"/>
      <c r="K1196" s="14"/>
      <c r="L1196" s="547">
        <v>674</v>
      </c>
      <c r="M1196" s="72">
        <v>0.948279</v>
      </c>
      <c r="N1196" s="72">
        <f t="shared" si="170"/>
        <v>639.140046</v>
      </c>
      <c r="O1196" s="72">
        <v>674</v>
      </c>
      <c r="P1196" s="72">
        <f t="shared" si="162"/>
        <v>0.948279</v>
      </c>
      <c r="Q1196" s="72">
        <f t="shared" si="163"/>
        <v>639.140046</v>
      </c>
      <c r="R1196" s="72">
        <f t="shared" si="164"/>
        <v>0</v>
      </c>
      <c r="S1196" s="72">
        <f t="shared" si="165"/>
        <v>0.948279</v>
      </c>
      <c r="T1196" s="72">
        <f t="shared" si="166"/>
        <v>0</v>
      </c>
      <c r="U1196" s="72">
        <f t="shared" si="167"/>
        <v>0</v>
      </c>
      <c r="V1196" s="72">
        <f t="shared" si="168"/>
        <v>0.948279</v>
      </c>
      <c r="W1196" s="72">
        <f t="shared" si="169"/>
        <v>0</v>
      </c>
      <c r="X1196" s="14" t="s">
        <v>1191</v>
      </c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24"/>
      <c r="AJ1196" s="24"/>
      <c r="AK1196" s="24"/>
    </row>
    <row r="1197" s="2" customFormat="1" ht="14.25" spans="1:37">
      <c r="A1197" s="24">
        <v>1195</v>
      </c>
      <c r="B1197" s="14"/>
      <c r="C1197" s="749" t="s">
        <v>2665</v>
      </c>
      <c r="D1197" s="749" t="s">
        <v>2666</v>
      </c>
      <c r="E1197" s="14"/>
      <c r="F1197" s="192"/>
      <c r="G1197" s="24"/>
      <c r="H1197" s="14"/>
      <c r="I1197" s="13">
        <v>1.01</v>
      </c>
      <c r="J1197" s="14"/>
      <c r="K1197" s="14"/>
      <c r="L1197" s="547">
        <v>698</v>
      </c>
      <c r="M1197" s="72">
        <v>0.618209</v>
      </c>
      <c r="N1197" s="72">
        <f t="shared" si="170"/>
        <v>431.509882</v>
      </c>
      <c r="O1197" s="72">
        <v>698</v>
      </c>
      <c r="P1197" s="72">
        <f t="shared" si="162"/>
        <v>0.618209</v>
      </c>
      <c r="Q1197" s="72">
        <f t="shared" si="163"/>
        <v>431.509882</v>
      </c>
      <c r="R1197" s="72">
        <f t="shared" si="164"/>
        <v>0</v>
      </c>
      <c r="S1197" s="72">
        <f t="shared" si="165"/>
        <v>0.618209</v>
      </c>
      <c r="T1197" s="72">
        <f t="shared" si="166"/>
        <v>0</v>
      </c>
      <c r="U1197" s="72">
        <f t="shared" si="167"/>
        <v>0</v>
      </c>
      <c r="V1197" s="72">
        <f t="shared" si="168"/>
        <v>0.618209</v>
      </c>
      <c r="W1197" s="72">
        <f t="shared" si="169"/>
        <v>0</v>
      </c>
      <c r="X1197" s="14" t="s">
        <v>1191</v>
      </c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24"/>
      <c r="AJ1197" s="24"/>
      <c r="AK1197" s="24"/>
    </row>
    <row r="1198" s="2" customFormat="1" ht="14.25" spans="1:37">
      <c r="A1198" s="24">
        <v>1196</v>
      </c>
      <c r="B1198" s="14"/>
      <c r="C1198" s="749" t="s">
        <v>2667</v>
      </c>
      <c r="D1198" s="749" t="s">
        <v>2668</v>
      </c>
      <c r="E1198" s="14"/>
      <c r="F1198" s="192"/>
      <c r="G1198" s="24"/>
      <c r="H1198" s="14"/>
      <c r="I1198" s="13">
        <v>1.01</v>
      </c>
      <c r="J1198" s="14"/>
      <c r="K1198" s="14"/>
      <c r="L1198" s="547">
        <v>697</v>
      </c>
      <c r="M1198" s="72">
        <v>0.246126</v>
      </c>
      <c r="N1198" s="72">
        <f t="shared" si="170"/>
        <v>171.549822</v>
      </c>
      <c r="O1198" s="72">
        <v>697</v>
      </c>
      <c r="P1198" s="72">
        <f t="shared" si="162"/>
        <v>0.246126</v>
      </c>
      <c r="Q1198" s="72">
        <f t="shared" si="163"/>
        <v>171.549822</v>
      </c>
      <c r="R1198" s="72">
        <f t="shared" si="164"/>
        <v>0</v>
      </c>
      <c r="S1198" s="72">
        <f t="shared" si="165"/>
        <v>0.246126</v>
      </c>
      <c r="T1198" s="72">
        <f t="shared" si="166"/>
        <v>0</v>
      </c>
      <c r="U1198" s="72">
        <f t="shared" si="167"/>
        <v>0</v>
      </c>
      <c r="V1198" s="72">
        <f t="shared" si="168"/>
        <v>0.246126</v>
      </c>
      <c r="W1198" s="72">
        <f t="shared" si="169"/>
        <v>0</v>
      </c>
      <c r="X1198" s="14" t="s">
        <v>1191</v>
      </c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24"/>
      <c r="AJ1198" s="24"/>
      <c r="AK1198" s="24"/>
    </row>
    <row r="1199" s="2" customFormat="1" ht="14.25" spans="1:37">
      <c r="A1199" s="24">
        <v>1197</v>
      </c>
      <c r="B1199" s="14"/>
      <c r="C1199" s="749" t="s">
        <v>2669</v>
      </c>
      <c r="D1199" s="749" t="s">
        <v>2670</v>
      </c>
      <c r="E1199" s="14"/>
      <c r="F1199" s="192"/>
      <c r="G1199" s="24"/>
      <c r="H1199" s="14"/>
      <c r="I1199" s="13">
        <v>1.01</v>
      </c>
      <c r="J1199" s="14"/>
      <c r="K1199" s="14"/>
      <c r="L1199" s="547">
        <v>1918</v>
      </c>
      <c r="M1199" s="72">
        <v>0.062696</v>
      </c>
      <c r="N1199" s="72">
        <f t="shared" si="170"/>
        <v>120.250928</v>
      </c>
      <c r="O1199" s="72">
        <v>1918</v>
      </c>
      <c r="P1199" s="72">
        <f t="shared" si="162"/>
        <v>0.062696</v>
      </c>
      <c r="Q1199" s="72">
        <f t="shared" si="163"/>
        <v>120.250928</v>
      </c>
      <c r="R1199" s="72">
        <f t="shared" si="164"/>
        <v>0</v>
      </c>
      <c r="S1199" s="72">
        <f t="shared" si="165"/>
        <v>0.062696</v>
      </c>
      <c r="T1199" s="72">
        <f t="shared" si="166"/>
        <v>0</v>
      </c>
      <c r="U1199" s="72">
        <f t="shared" si="167"/>
        <v>0</v>
      </c>
      <c r="V1199" s="72">
        <f t="shared" si="168"/>
        <v>0.062696</v>
      </c>
      <c r="W1199" s="72">
        <f t="shared" si="169"/>
        <v>0</v>
      </c>
      <c r="X1199" s="14" t="s">
        <v>1191</v>
      </c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24"/>
      <c r="AJ1199" s="24"/>
      <c r="AK1199" s="24"/>
    </row>
    <row r="1200" s="2" customFormat="1" ht="14.25" spans="1:37">
      <c r="A1200" s="24">
        <v>1198</v>
      </c>
      <c r="B1200" s="14"/>
      <c r="C1200" s="749" t="s">
        <v>2671</v>
      </c>
      <c r="D1200" s="749" t="s">
        <v>2672</v>
      </c>
      <c r="E1200" s="14"/>
      <c r="F1200" s="192"/>
      <c r="G1200" s="24"/>
      <c r="H1200" s="14"/>
      <c r="I1200" s="13">
        <v>1.01</v>
      </c>
      <c r="J1200" s="14"/>
      <c r="K1200" s="14"/>
      <c r="L1200" s="547">
        <v>6600</v>
      </c>
      <c r="M1200" s="72">
        <v>0.042577</v>
      </c>
      <c r="N1200" s="72">
        <f t="shared" si="170"/>
        <v>281.0082</v>
      </c>
      <c r="O1200" s="72">
        <v>6600</v>
      </c>
      <c r="P1200" s="72">
        <f t="shared" si="162"/>
        <v>0.042577</v>
      </c>
      <c r="Q1200" s="72">
        <f t="shared" si="163"/>
        <v>281.0082</v>
      </c>
      <c r="R1200" s="72">
        <f t="shared" si="164"/>
        <v>0</v>
      </c>
      <c r="S1200" s="72">
        <f t="shared" si="165"/>
        <v>0.042577</v>
      </c>
      <c r="T1200" s="72">
        <f t="shared" si="166"/>
        <v>0</v>
      </c>
      <c r="U1200" s="72">
        <f t="shared" si="167"/>
        <v>0</v>
      </c>
      <c r="V1200" s="72">
        <f t="shared" si="168"/>
        <v>0.042577</v>
      </c>
      <c r="W1200" s="72">
        <f t="shared" si="169"/>
        <v>0</v>
      </c>
      <c r="X1200" s="14" t="s">
        <v>1191</v>
      </c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24"/>
      <c r="AJ1200" s="24"/>
      <c r="AK1200" s="24"/>
    </row>
    <row r="1201" s="2" customFormat="1" ht="14.25" spans="1:37">
      <c r="A1201" s="24">
        <v>1199</v>
      </c>
      <c r="B1201" s="14"/>
      <c r="C1201" s="749" t="s">
        <v>2673</v>
      </c>
      <c r="D1201" s="749" t="s">
        <v>2674</v>
      </c>
      <c r="E1201" s="14"/>
      <c r="F1201" s="192"/>
      <c r="G1201" s="24"/>
      <c r="H1201" s="14"/>
      <c r="I1201" s="13">
        <v>1.01</v>
      </c>
      <c r="J1201" s="14"/>
      <c r="K1201" s="14"/>
      <c r="L1201" s="547">
        <v>143</v>
      </c>
      <c r="M1201" s="72">
        <v>1.194476</v>
      </c>
      <c r="N1201" s="72">
        <f t="shared" si="170"/>
        <v>170.810068</v>
      </c>
      <c r="O1201" s="72">
        <v>143</v>
      </c>
      <c r="P1201" s="72">
        <f t="shared" si="162"/>
        <v>1.194476</v>
      </c>
      <c r="Q1201" s="72">
        <f t="shared" si="163"/>
        <v>170.810068</v>
      </c>
      <c r="R1201" s="72">
        <f t="shared" si="164"/>
        <v>0</v>
      </c>
      <c r="S1201" s="72">
        <f t="shared" si="165"/>
        <v>1.194476</v>
      </c>
      <c r="T1201" s="72">
        <f t="shared" si="166"/>
        <v>0</v>
      </c>
      <c r="U1201" s="72">
        <f t="shared" si="167"/>
        <v>0</v>
      </c>
      <c r="V1201" s="72">
        <f t="shared" si="168"/>
        <v>1.194476</v>
      </c>
      <c r="W1201" s="72">
        <f t="shared" si="169"/>
        <v>0</v>
      </c>
      <c r="X1201" s="14" t="s">
        <v>1191</v>
      </c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24"/>
      <c r="AJ1201" s="24"/>
      <c r="AK1201" s="24"/>
    </row>
    <row r="1202" s="2" customFormat="1" ht="14.25" spans="1:37">
      <c r="A1202" s="24">
        <v>1200</v>
      </c>
      <c r="B1202" s="14"/>
      <c r="C1202" s="749" t="s">
        <v>2675</v>
      </c>
      <c r="D1202" s="749" t="s">
        <v>2676</v>
      </c>
      <c r="E1202" s="14"/>
      <c r="F1202" s="192"/>
      <c r="G1202" s="24"/>
      <c r="H1202" s="14"/>
      <c r="I1202" s="13">
        <v>1.01</v>
      </c>
      <c r="J1202" s="14"/>
      <c r="K1202" s="14"/>
      <c r="L1202" s="547">
        <v>521</v>
      </c>
      <c r="M1202" s="72">
        <v>0.382495</v>
      </c>
      <c r="N1202" s="72">
        <f t="shared" si="170"/>
        <v>199.279895</v>
      </c>
      <c r="O1202" s="72">
        <v>521</v>
      </c>
      <c r="P1202" s="72">
        <f t="shared" si="162"/>
        <v>0.382495</v>
      </c>
      <c r="Q1202" s="72">
        <f t="shared" si="163"/>
        <v>199.279895</v>
      </c>
      <c r="R1202" s="72">
        <f t="shared" si="164"/>
        <v>0</v>
      </c>
      <c r="S1202" s="72">
        <f t="shared" si="165"/>
        <v>0.382495</v>
      </c>
      <c r="T1202" s="72">
        <f t="shared" si="166"/>
        <v>0</v>
      </c>
      <c r="U1202" s="72">
        <f t="shared" si="167"/>
        <v>0</v>
      </c>
      <c r="V1202" s="72">
        <f t="shared" si="168"/>
        <v>0.382495</v>
      </c>
      <c r="W1202" s="72">
        <f t="shared" si="169"/>
        <v>0</v>
      </c>
      <c r="X1202" s="14" t="s">
        <v>1191</v>
      </c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24"/>
      <c r="AJ1202" s="24"/>
      <c r="AK1202" s="24"/>
    </row>
    <row r="1203" s="2" customFormat="1" ht="14.25" spans="1:37">
      <c r="A1203" s="24">
        <v>1201</v>
      </c>
      <c r="B1203" s="14"/>
      <c r="C1203" s="749" t="s">
        <v>2677</v>
      </c>
      <c r="D1203" s="749" t="s">
        <v>2678</v>
      </c>
      <c r="E1203" s="14"/>
      <c r="F1203" s="192"/>
      <c r="G1203" s="24"/>
      <c r="H1203" s="14"/>
      <c r="I1203" s="13">
        <v>1.01</v>
      </c>
      <c r="J1203" s="14"/>
      <c r="K1203" s="14"/>
      <c r="L1203" s="547">
        <v>858</v>
      </c>
      <c r="M1203" s="72">
        <v>0.17472</v>
      </c>
      <c r="N1203" s="72">
        <f t="shared" si="170"/>
        <v>149.90976</v>
      </c>
      <c r="O1203" s="72">
        <v>858</v>
      </c>
      <c r="P1203" s="72">
        <f t="shared" si="162"/>
        <v>0.17472</v>
      </c>
      <c r="Q1203" s="72">
        <f t="shared" si="163"/>
        <v>149.90976</v>
      </c>
      <c r="R1203" s="72">
        <f t="shared" si="164"/>
        <v>0</v>
      </c>
      <c r="S1203" s="72">
        <f t="shared" si="165"/>
        <v>0.17472</v>
      </c>
      <c r="T1203" s="72">
        <f t="shared" si="166"/>
        <v>0</v>
      </c>
      <c r="U1203" s="72">
        <f t="shared" si="167"/>
        <v>0</v>
      </c>
      <c r="V1203" s="72">
        <f t="shared" si="168"/>
        <v>0.17472</v>
      </c>
      <c r="W1203" s="72">
        <f t="shared" si="169"/>
        <v>0</v>
      </c>
      <c r="X1203" s="14" t="s">
        <v>1191</v>
      </c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24"/>
      <c r="AJ1203" s="24"/>
      <c r="AK1203" s="24"/>
    </row>
    <row r="1204" s="2" customFormat="1" ht="14.25" spans="1:37">
      <c r="A1204" s="24">
        <v>1202</v>
      </c>
      <c r="B1204" s="14"/>
      <c r="C1204" s="749" t="s">
        <v>2679</v>
      </c>
      <c r="D1204" s="749" t="s">
        <v>2680</v>
      </c>
      <c r="E1204" s="14"/>
      <c r="F1204" s="192"/>
      <c r="G1204" s="24"/>
      <c r="H1204" s="14"/>
      <c r="I1204" s="13">
        <v>1.01</v>
      </c>
      <c r="J1204" s="14"/>
      <c r="K1204" s="14"/>
      <c r="L1204" s="547">
        <v>855</v>
      </c>
      <c r="M1204" s="72">
        <v>0.090538</v>
      </c>
      <c r="N1204" s="72">
        <f t="shared" si="170"/>
        <v>77.40999</v>
      </c>
      <c r="O1204" s="72">
        <v>855</v>
      </c>
      <c r="P1204" s="72">
        <f t="shared" si="162"/>
        <v>0.090538</v>
      </c>
      <c r="Q1204" s="72">
        <f t="shared" si="163"/>
        <v>77.40999</v>
      </c>
      <c r="R1204" s="72">
        <f t="shared" si="164"/>
        <v>0</v>
      </c>
      <c r="S1204" s="72">
        <f t="shared" si="165"/>
        <v>0.090538</v>
      </c>
      <c r="T1204" s="72">
        <f t="shared" si="166"/>
        <v>0</v>
      </c>
      <c r="U1204" s="72">
        <f t="shared" si="167"/>
        <v>0</v>
      </c>
      <c r="V1204" s="72">
        <f t="shared" si="168"/>
        <v>0.090538</v>
      </c>
      <c r="W1204" s="72">
        <f t="shared" si="169"/>
        <v>0</v>
      </c>
      <c r="X1204" s="14" t="s">
        <v>1191</v>
      </c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24"/>
      <c r="AJ1204" s="24"/>
      <c r="AK1204" s="24"/>
    </row>
    <row r="1205" s="2" customFormat="1" ht="14.25" spans="1:37">
      <c r="A1205" s="24">
        <v>1203</v>
      </c>
      <c r="B1205" s="14"/>
      <c r="C1205" s="749" t="s">
        <v>2681</v>
      </c>
      <c r="D1205" s="749" t="s">
        <v>2682</v>
      </c>
      <c r="E1205" s="14"/>
      <c r="F1205" s="192"/>
      <c r="G1205" s="24"/>
      <c r="H1205" s="14"/>
      <c r="I1205" s="13">
        <v>1.01</v>
      </c>
      <c r="J1205" s="14"/>
      <c r="K1205" s="14"/>
      <c r="L1205" s="547">
        <v>150</v>
      </c>
      <c r="M1205" s="72">
        <v>0.1709</v>
      </c>
      <c r="N1205" s="72">
        <f t="shared" si="170"/>
        <v>25.635</v>
      </c>
      <c r="O1205" s="72">
        <v>150</v>
      </c>
      <c r="P1205" s="72">
        <f t="shared" si="162"/>
        <v>0.1709</v>
      </c>
      <c r="Q1205" s="72">
        <f t="shared" si="163"/>
        <v>25.635</v>
      </c>
      <c r="R1205" s="72">
        <f t="shared" si="164"/>
        <v>0</v>
      </c>
      <c r="S1205" s="72">
        <f t="shared" si="165"/>
        <v>0.1709</v>
      </c>
      <c r="T1205" s="72">
        <f t="shared" si="166"/>
        <v>0</v>
      </c>
      <c r="U1205" s="72">
        <f t="shared" si="167"/>
        <v>0</v>
      </c>
      <c r="V1205" s="72">
        <f t="shared" si="168"/>
        <v>0.1709</v>
      </c>
      <c r="W1205" s="72">
        <f t="shared" si="169"/>
        <v>0</v>
      </c>
      <c r="X1205" s="14" t="s">
        <v>1191</v>
      </c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24"/>
      <c r="AJ1205" s="24"/>
      <c r="AK1205" s="24"/>
    </row>
    <row r="1206" s="2" customFormat="1" ht="14.25" spans="1:37">
      <c r="A1206" s="24">
        <v>1204</v>
      </c>
      <c r="B1206" s="14"/>
      <c r="C1206" s="749" t="s">
        <v>2683</v>
      </c>
      <c r="D1206" s="749" t="s">
        <v>2684</v>
      </c>
      <c r="E1206" s="14"/>
      <c r="F1206" s="192"/>
      <c r="G1206" s="24"/>
      <c r="H1206" s="14"/>
      <c r="I1206" s="13">
        <v>1.01</v>
      </c>
      <c r="J1206" s="14"/>
      <c r="K1206" s="14"/>
      <c r="L1206" s="547">
        <v>632</v>
      </c>
      <c r="M1206" s="72">
        <v>1.8949</v>
      </c>
      <c r="N1206" s="72">
        <f t="shared" si="170"/>
        <v>1197.5768</v>
      </c>
      <c r="O1206" s="72">
        <v>632</v>
      </c>
      <c r="P1206" s="72">
        <f t="shared" si="162"/>
        <v>1.8949</v>
      </c>
      <c r="Q1206" s="72">
        <f t="shared" si="163"/>
        <v>1197.5768</v>
      </c>
      <c r="R1206" s="72">
        <f t="shared" si="164"/>
        <v>0</v>
      </c>
      <c r="S1206" s="72">
        <f t="shared" si="165"/>
        <v>1.8949</v>
      </c>
      <c r="T1206" s="72">
        <f t="shared" si="166"/>
        <v>0</v>
      </c>
      <c r="U1206" s="72">
        <f t="shared" si="167"/>
        <v>0</v>
      </c>
      <c r="V1206" s="72">
        <f t="shared" si="168"/>
        <v>1.8949</v>
      </c>
      <c r="W1206" s="72">
        <f t="shared" si="169"/>
        <v>0</v>
      </c>
      <c r="X1206" s="14" t="s">
        <v>1191</v>
      </c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24"/>
      <c r="AJ1206" s="24"/>
      <c r="AK1206" s="24"/>
    </row>
    <row r="1207" s="2" customFormat="1" ht="14.25" spans="1:37">
      <c r="A1207" s="24">
        <v>1205</v>
      </c>
      <c r="B1207" s="14"/>
      <c r="C1207" s="749" t="s">
        <v>2685</v>
      </c>
      <c r="D1207" s="749" t="s">
        <v>2686</v>
      </c>
      <c r="E1207" s="14"/>
      <c r="F1207" s="192"/>
      <c r="G1207" s="24"/>
      <c r="H1207" s="14"/>
      <c r="I1207" s="13">
        <v>1.01</v>
      </c>
      <c r="J1207" s="14"/>
      <c r="K1207" s="14"/>
      <c r="L1207" s="547">
        <v>725</v>
      </c>
      <c r="M1207" s="72">
        <v>5.4011</v>
      </c>
      <c r="N1207" s="72">
        <f t="shared" si="170"/>
        <v>3915.7975</v>
      </c>
      <c r="O1207" s="72">
        <v>725</v>
      </c>
      <c r="P1207" s="72">
        <f t="shared" si="162"/>
        <v>5.4011</v>
      </c>
      <c r="Q1207" s="72">
        <f t="shared" si="163"/>
        <v>3915.7975</v>
      </c>
      <c r="R1207" s="72">
        <f t="shared" si="164"/>
        <v>0</v>
      </c>
      <c r="S1207" s="72">
        <f t="shared" si="165"/>
        <v>5.4011</v>
      </c>
      <c r="T1207" s="72">
        <f t="shared" si="166"/>
        <v>0</v>
      </c>
      <c r="U1207" s="72">
        <f t="shared" si="167"/>
        <v>0</v>
      </c>
      <c r="V1207" s="72">
        <f t="shared" si="168"/>
        <v>5.4011</v>
      </c>
      <c r="W1207" s="72">
        <f t="shared" si="169"/>
        <v>0</v>
      </c>
      <c r="X1207" s="14" t="s">
        <v>1191</v>
      </c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24"/>
      <c r="AJ1207" s="24"/>
      <c r="AK1207" s="24"/>
    </row>
    <row r="1208" s="2" customFormat="1" ht="14.25" spans="1:37">
      <c r="A1208" s="24">
        <v>1206</v>
      </c>
      <c r="B1208" s="14"/>
      <c r="C1208" s="749" t="s">
        <v>2687</v>
      </c>
      <c r="D1208" s="749" t="s">
        <v>2688</v>
      </c>
      <c r="E1208" s="14"/>
      <c r="F1208" s="192"/>
      <c r="G1208" s="24"/>
      <c r="H1208" s="14"/>
      <c r="I1208" s="13">
        <v>1.01</v>
      </c>
      <c r="J1208" s="14"/>
      <c r="K1208" s="14"/>
      <c r="L1208" s="547">
        <v>794</v>
      </c>
      <c r="M1208" s="72">
        <v>0.235932</v>
      </c>
      <c r="N1208" s="72">
        <f t="shared" si="170"/>
        <v>187.330008</v>
      </c>
      <c r="O1208" s="72">
        <v>794</v>
      </c>
      <c r="P1208" s="72">
        <f t="shared" si="162"/>
        <v>0.235932</v>
      </c>
      <c r="Q1208" s="72">
        <f t="shared" si="163"/>
        <v>187.330008</v>
      </c>
      <c r="R1208" s="72">
        <f t="shared" si="164"/>
        <v>0</v>
      </c>
      <c r="S1208" s="72">
        <f t="shared" si="165"/>
        <v>0.235932</v>
      </c>
      <c r="T1208" s="72">
        <f t="shared" si="166"/>
        <v>0</v>
      </c>
      <c r="U1208" s="72">
        <f t="shared" si="167"/>
        <v>0</v>
      </c>
      <c r="V1208" s="72">
        <f t="shared" si="168"/>
        <v>0.235932</v>
      </c>
      <c r="W1208" s="72">
        <f t="shared" si="169"/>
        <v>0</v>
      </c>
      <c r="X1208" s="14" t="s">
        <v>1191</v>
      </c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24"/>
      <c r="AJ1208" s="24"/>
      <c r="AK1208" s="24"/>
    </row>
    <row r="1209" s="2" customFormat="1" ht="14.25" spans="1:37">
      <c r="A1209" s="24">
        <v>1207</v>
      </c>
      <c r="B1209" s="14"/>
      <c r="C1209" s="749" t="s">
        <v>2689</v>
      </c>
      <c r="D1209" s="749" t="s">
        <v>2690</v>
      </c>
      <c r="E1209" s="14"/>
      <c r="F1209" s="192"/>
      <c r="G1209" s="24"/>
      <c r="H1209" s="14"/>
      <c r="I1209" s="13">
        <v>1.01</v>
      </c>
      <c r="J1209" s="14"/>
      <c r="K1209" s="14"/>
      <c r="L1209" s="547">
        <v>373</v>
      </c>
      <c r="M1209" s="72">
        <v>0.177078</v>
      </c>
      <c r="N1209" s="72">
        <f t="shared" si="170"/>
        <v>66.050094</v>
      </c>
      <c r="O1209" s="72">
        <v>373</v>
      </c>
      <c r="P1209" s="72">
        <f t="shared" si="162"/>
        <v>0.177078</v>
      </c>
      <c r="Q1209" s="72">
        <f t="shared" si="163"/>
        <v>66.050094</v>
      </c>
      <c r="R1209" s="72">
        <f t="shared" si="164"/>
        <v>0</v>
      </c>
      <c r="S1209" s="72">
        <f t="shared" si="165"/>
        <v>0.177078</v>
      </c>
      <c r="T1209" s="72">
        <f t="shared" si="166"/>
        <v>0</v>
      </c>
      <c r="U1209" s="72">
        <f t="shared" si="167"/>
        <v>0</v>
      </c>
      <c r="V1209" s="72">
        <f t="shared" si="168"/>
        <v>0.177078</v>
      </c>
      <c r="W1209" s="72">
        <f t="shared" si="169"/>
        <v>0</v>
      </c>
      <c r="X1209" s="14" t="s">
        <v>1191</v>
      </c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24"/>
      <c r="AJ1209" s="24"/>
      <c r="AK1209" s="24"/>
    </row>
    <row r="1210" s="2" customFormat="1" ht="14.25" spans="1:37">
      <c r="A1210" s="24">
        <v>1208</v>
      </c>
      <c r="B1210" s="14"/>
      <c r="C1210" s="749" t="s">
        <v>2691</v>
      </c>
      <c r="D1210" s="749" t="s">
        <v>2692</v>
      </c>
      <c r="E1210" s="14"/>
      <c r="F1210" s="192"/>
      <c r="G1210" s="24"/>
      <c r="H1210" s="14"/>
      <c r="I1210" s="13">
        <v>1.01</v>
      </c>
      <c r="J1210" s="14"/>
      <c r="K1210" s="14"/>
      <c r="L1210" s="547">
        <v>1627</v>
      </c>
      <c r="M1210" s="72">
        <v>0.302649</v>
      </c>
      <c r="N1210" s="72">
        <f t="shared" si="170"/>
        <v>492.409923</v>
      </c>
      <c r="O1210" s="72">
        <v>1627</v>
      </c>
      <c r="P1210" s="72">
        <f t="shared" si="162"/>
        <v>0.302649</v>
      </c>
      <c r="Q1210" s="72">
        <f t="shared" si="163"/>
        <v>492.409923</v>
      </c>
      <c r="R1210" s="72">
        <f t="shared" si="164"/>
        <v>0</v>
      </c>
      <c r="S1210" s="72">
        <f t="shared" si="165"/>
        <v>0.302649</v>
      </c>
      <c r="T1210" s="72">
        <f t="shared" si="166"/>
        <v>0</v>
      </c>
      <c r="U1210" s="72">
        <f t="shared" si="167"/>
        <v>0</v>
      </c>
      <c r="V1210" s="72">
        <f t="shared" si="168"/>
        <v>0.302649</v>
      </c>
      <c r="W1210" s="72">
        <f t="shared" si="169"/>
        <v>0</v>
      </c>
      <c r="X1210" s="14" t="s">
        <v>1191</v>
      </c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24"/>
      <c r="AJ1210" s="24"/>
      <c r="AK1210" s="24"/>
    </row>
    <row r="1211" s="2" customFormat="1" ht="14.25" spans="1:37">
      <c r="A1211" s="24">
        <v>1209</v>
      </c>
      <c r="B1211" s="14"/>
      <c r="C1211" s="749" t="s">
        <v>2693</v>
      </c>
      <c r="D1211" s="749" t="s">
        <v>2694</v>
      </c>
      <c r="E1211" s="14"/>
      <c r="F1211" s="192"/>
      <c r="G1211" s="24"/>
      <c r="H1211" s="14"/>
      <c r="I1211" s="13">
        <v>1.01</v>
      </c>
      <c r="J1211" s="14"/>
      <c r="K1211" s="14"/>
      <c r="L1211" s="547">
        <v>333</v>
      </c>
      <c r="M1211" s="72">
        <v>0.205586</v>
      </c>
      <c r="N1211" s="72">
        <f t="shared" si="170"/>
        <v>68.460138</v>
      </c>
      <c r="O1211" s="72">
        <v>333</v>
      </c>
      <c r="P1211" s="72">
        <f t="shared" si="162"/>
        <v>0.205586</v>
      </c>
      <c r="Q1211" s="72">
        <f t="shared" si="163"/>
        <v>68.460138</v>
      </c>
      <c r="R1211" s="72">
        <f t="shared" si="164"/>
        <v>0</v>
      </c>
      <c r="S1211" s="72">
        <f t="shared" si="165"/>
        <v>0.205586</v>
      </c>
      <c r="T1211" s="72">
        <f t="shared" si="166"/>
        <v>0</v>
      </c>
      <c r="U1211" s="72">
        <f t="shared" si="167"/>
        <v>0</v>
      </c>
      <c r="V1211" s="72">
        <f t="shared" si="168"/>
        <v>0.205586</v>
      </c>
      <c r="W1211" s="72">
        <f t="shared" si="169"/>
        <v>0</v>
      </c>
      <c r="X1211" s="14" t="s">
        <v>1191</v>
      </c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24"/>
      <c r="AJ1211" s="24"/>
      <c r="AK1211" s="24"/>
    </row>
    <row r="1212" s="2" customFormat="1" ht="14.25" spans="1:37">
      <c r="A1212" s="24">
        <v>1210</v>
      </c>
      <c r="B1212" s="14"/>
      <c r="C1212" s="749" t="s">
        <v>2695</v>
      </c>
      <c r="D1212" s="749" t="s">
        <v>2696</v>
      </c>
      <c r="E1212" s="14"/>
      <c r="F1212" s="192"/>
      <c r="G1212" s="24"/>
      <c r="H1212" s="14"/>
      <c r="I1212" s="13">
        <v>1.01</v>
      </c>
      <c r="J1212" s="14"/>
      <c r="K1212" s="14"/>
      <c r="L1212" s="547">
        <v>380</v>
      </c>
      <c r="M1212" s="72">
        <v>0.283342</v>
      </c>
      <c r="N1212" s="72">
        <f t="shared" si="170"/>
        <v>107.66996</v>
      </c>
      <c r="O1212" s="72">
        <v>380</v>
      </c>
      <c r="P1212" s="72">
        <f t="shared" si="162"/>
        <v>0.283342</v>
      </c>
      <c r="Q1212" s="72">
        <f t="shared" si="163"/>
        <v>107.66996</v>
      </c>
      <c r="R1212" s="72">
        <f t="shared" si="164"/>
        <v>0</v>
      </c>
      <c r="S1212" s="72">
        <f t="shared" si="165"/>
        <v>0.283342</v>
      </c>
      <c r="T1212" s="72">
        <f t="shared" si="166"/>
        <v>0</v>
      </c>
      <c r="U1212" s="72">
        <f t="shared" si="167"/>
        <v>0</v>
      </c>
      <c r="V1212" s="72">
        <f t="shared" si="168"/>
        <v>0.283342</v>
      </c>
      <c r="W1212" s="72">
        <f t="shared" si="169"/>
        <v>0</v>
      </c>
      <c r="X1212" s="14" t="s">
        <v>1191</v>
      </c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24"/>
      <c r="AJ1212" s="24"/>
      <c r="AK1212" s="24"/>
    </row>
    <row r="1213" s="2" customFormat="1" ht="14.25" spans="1:37">
      <c r="A1213" s="24">
        <v>1211</v>
      </c>
      <c r="B1213" s="14"/>
      <c r="C1213" s="749" t="s">
        <v>2697</v>
      </c>
      <c r="D1213" s="749" t="s">
        <v>2698</v>
      </c>
      <c r="E1213" s="14"/>
      <c r="F1213" s="192"/>
      <c r="G1213" s="24"/>
      <c r="H1213" s="14"/>
      <c r="I1213" s="13">
        <v>1.01</v>
      </c>
      <c r="J1213" s="14"/>
      <c r="K1213" s="14"/>
      <c r="L1213" s="547">
        <v>594</v>
      </c>
      <c r="M1213" s="72">
        <v>0.5119</v>
      </c>
      <c r="N1213" s="72">
        <f t="shared" si="170"/>
        <v>304.0686</v>
      </c>
      <c r="O1213" s="72">
        <v>594</v>
      </c>
      <c r="P1213" s="72">
        <f t="shared" si="162"/>
        <v>0.5119</v>
      </c>
      <c r="Q1213" s="72">
        <f t="shared" si="163"/>
        <v>304.0686</v>
      </c>
      <c r="R1213" s="72">
        <f t="shared" si="164"/>
        <v>0</v>
      </c>
      <c r="S1213" s="72">
        <f t="shared" si="165"/>
        <v>0.5119</v>
      </c>
      <c r="T1213" s="72">
        <f t="shared" si="166"/>
        <v>0</v>
      </c>
      <c r="U1213" s="72">
        <f t="shared" si="167"/>
        <v>0</v>
      </c>
      <c r="V1213" s="72">
        <f t="shared" si="168"/>
        <v>0.5119</v>
      </c>
      <c r="W1213" s="72">
        <f t="shared" si="169"/>
        <v>0</v>
      </c>
      <c r="X1213" s="14" t="s">
        <v>1191</v>
      </c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24"/>
      <c r="AJ1213" s="24"/>
      <c r="AK1213" s="24"/>
    </row>
    <row r="1214" s="2" customFormat="1" ht="14.25" spans="1:37">
      <c r="A1214" s="24">
        <v>1212</v>
      </c>
      <c r="B1214" s="14"/>
      <c r="C1214" s="749" t="s">
        <v>2699</v>
      </c>
      <c r="D1214" s="749" t="s">
        <v>2700</v>
      </c>
      <c r="E1214" s="14"/>
      <c r="F1214" s="192"/>
      <c r="G1214" s="24"/>
      <c r="H1214" s="14"/>
      <c r="I1214" s="13">
        <v>1.01</v>
      </c>
      <c r="J1214" s="14"/>
      <c r="K1214" s="14"/>
      <c r="L1214" s="547">
        <v>474</v>
      </c>
      <c r="M1214" s="72">
        <v>0.321498</v>
      </c>
      <c r="N1214" s="72">
        <f t="shared" si="170"/>
        <v>152.390052</v>
      </c>
      <c r="O1214" s="72">
        <v>474</v>
      </c>
      <c r="P1214" s="72">
        <f t="shared" si="162"/>
        <v>0.321498</v>
      </c>
      <c r="Q1214" s="72">
        <f t="shared" si="163"/>
        <v>152.390052</v>
      </c>
      <c r="R1214" s="72">
        <f t="shared" si="164"/>
        <v>0</v>
      </c>
      <c r="S1214" s="72">
        <f t="shared" si="165"/>
        <v>0.321498</v>
      </c>
      <c r="T1214" s="72">
        <f t="shared" si="166"/>
        <v>0</v>
      </c>
      <c r="U1214" s="72">
        <f t="shared" si="167"/>
        <v>0</v>
      </c>
      <c r="V1214" s="72">
        <f t="shared" si="168"/>
        <v>0.321498</v>
      </c>
      <c r="W1214" s="72">
        <f t="shared" si="169"/>
        <v>0</v>
      </c>
      <c r="X1214" s="14" t="s">
        <v>1191</v>
      </c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24"/>
      <c r="AJ1214" s="24"/>
      <c r="AK1214" s="24"/>
    </row>
    <row r="1215" s="2" customFormat="1" ht="14.25" spans="1:37">
      <c r="A1215" s="24">
        <v>1213</v>
      </c>
      <c r="B1215" s="14"/>
      <c r="C1215" s="749" t="s">
        <v>2701</v>
      </c>
      <c r="D1215" s="749" t="s">
        <v>2702</v>
      </c>
      <c r="E1215" s="14"/>
      <c r="F1215" s="192"/>
      <c r="G1215" s="24"/>
      <c r="H1215" s="14"/>
      <c r="I1215" s="13">
        <v>1.01</v>
      </c>
      <c r="J1215" s="14"/>
      <c r="K1215" s="14"/>
      <c r="L1215" s="547">
        <v>247</v>
      </c>
      <c r="M1215" s="72">
        <v>1.0632</v>
      </c>
      <c r="N1215" s="72">
        <f t="shared" si="170"/>
        <v>262.6104</v>
      </c>
      <c r="O1215" s="72">
        <v>247</v>
      </c>
      <c r="P1215" s="72">
        <f t="shared" si="162"/>
        <v>1.0632</v>
      </c>
      <c r="Q1215" s="72">
        <f t="shared" si="163"/>
        <v>262.6104</v>
      </c>
      <c r="R1215" s="72">
        <f t="shared" si="164"/>
        <v>0</v>
      </c>
      <c r="S1215" s="72">
        <f t="shared" si="165"/>
        <v>1.0632</v>
      </c>
      <c r="T1215" s="72">
        <f t="shared" si="166"/>
        <v>0</v>
      </c>
      <c r="U1215" s="72">
        <f t="shared" si="167"/>
        <v>0</v>
      </c>
      <c r="V1215" s="72">
        <f t="shared" si="168"/>
        <v>1.0632</v>
      </c>
      <c r="W1215" s="72">
        <f t="shared" si="169"/>
        <v>0</v>
      </c>
      <c r="X1215" s="14" t="s">
        <v>1191</v>
      </c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24"/>
      <c r="AJ1215" s="24"/>
      <c r="AK1215" s="24"/>
    </row>
    <row r="1216" s="2" customFormat="1" ht="14.25" spans="1:37">
      <c r="A1216" s="24">
        <v>1214</v>
      </c>
      <c r="B1216" s="14"/>
      <c r="C1216" s="749" t="s">
        <v>2703</v>
      </c>
      <c r="D1216" s="749" t="s">
        <v>2704</v>
      </c>
      <c r="E1216" s="14"/>
      <c r="F1216" s="192"/>
      <c r="G1216" s="24"/>
      <c r="H1216" s="14"/>
      <c r="I1216" s="13">
        <v>1.01</v>
      </c>
      <c r="J1216" s="14"/>
      <c r="K1216" s="14"/>
      <c r="L1216" s="547">
        <v>1654</v>
      </c>
      <c r="M1216" s="72">
        <v>1.11</v>
      </c>
      <c r="N1216" s="72">
        <f t="shared" si="170"/>
        <v>1835.94</v>
      </c>
      <c r="O1216" s="72">
        <v>1654</v>
      </c>
      <c r="P1216" s="72">
        <f t="shared" si="162"/>
        <v>1.11</v>
      </c>
      <c r="Q1216" s="72">
        <f t="shared" si="163"/>
        <v>1835.94</v>
      </c>
      <c r="R1216" s="72">
        <f t="shared" si="164"/>
        <v>0</v>
      </c>
      <c r="S1216" s="72">
        <f t="shared" si="165"/>
        <v>1.11</v>
      </c>
      <c r="T1216" s="72">
        <f t="shared" si="166"/>
        <v>0</v>
      </c>
      <c r="U1216" s="72">
        <f t="shared" si="167"/>
        <v>0</v>
      </c>
      <c r="V1216" s="72">
        <f t="shared" si="168"/>
        <v>1.11</v>
      </c>
      <c r="W1216" s="72">
        <f t="shared" si="169"/>
        <v>0</v>
      </c>
      <c r="X1216" s="14" t="s">
        <v>1191</v>
      </c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24"/>
      <c r="AJ1216" s="24"/>
      <c r="AK1216" s="24"/>
    </row>
    <row r="1217" s="2" customFormat="1" ht="14.25" spans="1:37">
      <c r="A1217" s="24">
        <v>1215</v>
      </c>
      <c r="B1217" s="14"/>
      <c r="C1217" s="749" t="s">
        <v>2705</v>
      </c>
      <c r="D1217" s="749" t="s">
        <v>2706</v>
      </c>
      <c r="E1217" s="14"/>
      <c r="F1217" s="192"/>
      <c r="G1217" s="24"/>
      <c r="H1217" s="14"/>
      <c r="I1217" s="13">
        <v>1.01</v>
      </c>
      <c r="J1217" s="14"/>
      <c r="K1217" s="14"/>
      <c r="L1217" s="547">
        <v>2802</v>
      </c>
      <c r="M1217" s="72">
        <v>0.5192</v>
      </c>
      <c r="N1217" s="72">
        <f t="shared" si="170"/>
        <v>1454.7984</v>
      </c>
      <c r="O1217" s="72">
        <v>2802</v>
      </c>
      <c r="P1217" s="72">
        <f t="shared" si="162"/>
        <v>0.5192</v>
      </c>
      <c r="Q1217" s="72">
        <f t="shared" si="163"/>
        <v>1454.7984</v>
      </c>
      <c r="R1217" s="72">
        <f t="shared" si="164"/>
        <v>0</v>
      </c>
      <c r="S1217" s="72">
        <f t="shared" si="165"/>
        <v>0.5192</v>
      </c>
      <c r="T1217" s="72">
        <f t="shared" si="166"/>
        <v>0</v>
      </c>
      <c r="U1217" s="72">
        <f t="shared" si="167"/>
        <v>0</v>
      </c>
      <c r="V1217" s="72">
        <f t="shared" si="168"/>
        <v>0.5192</v>
      </c>
      <c r="W1217" s="72">
        <f t="shared" si="169"/>
        <v>0</v>
      </c>
      <c r="X1217" s="14" t="s">
        <v>1191</v>
      </c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24"/>
      <c r="AJ1217" s="24"/>
      <c r="AK1217" s="24"/>
    </row>
    <row r="1218" s="2" customFormat="1" ht="14.25" spans="1:37">
      <c r="A1218" s="24">
        <v>1216</v>
      </c>
      <c r="B1218" s="14"/>
      <c r="C1218" s="749" t="s">
        <v>2707</v>
      </c>
      <c r="D1218" s="749" t="s">
        <v>2708</v>
      </c>
      <c r="E1218" s="14"/>
      <c r="F1218" s="192"/>
      <c r="G1218" s="24"/>
      <c r="H1218" s="14"/>
      <c r="I1218" s="13">
        <v>1.01</v>
      </c>
      <c r="J1218" s="14"/>
      <c r="K1218" s="14"/>
      <c r="L1218" s="547">
        <v>3371</v>
      </c>
      <c r="M1218" s="72">
        <v>0.5972</v>
      </c>
      <c r="N1218" s="72">
        <f t="shared" si="170"/>
        <v>2013.1612</v>
      </c>
      <c r="O1218" s="72">
        <v>3371</v>
      </c>
      <c r="P1218" s="72">
        <f t="shared" si="162"/>
        <v>0.5972</v>
      </c>
      <c r="Q1218" s="72">
        <f t="shared" si="163"/>
        <v>2013.1612</v>
      </c>
      <c r="R1218" s="72">
        <f t="shared" si="164"/>
        <v>0</v>
      </c>
      <c r="S1218" s="72">
        <f t="shared" si="165"/>
        <v>0.5972</v>
      </c>
      <c r="T1218" s="72">
        <f t="shared" si="166"/>
        <v>0</v>
      </c>
      <c r="U1218" s="72">
        <f t="shared" si="167"/>
        <v>0</v>
      </c>
      <c r="V1218" s="72">
        <f t="shared" si="168"/>
        <v>0.5972</v>
      </c>
      <c r="W1218" s="72">
        <f t="shared" si="169"/>
        <v>0</v>
      </c>
      <c r="X1218" s="14" t="s">
        <v>1191</v>
      </c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24"/>
      <c r="AJ1218" s="24"/>
      <c r="AK1218" s="24"/>
    </row>
    <row r="1219" s="2" customFormat="1" ht="14.25" spans="1:37">
      <c r="A1219" s="24">
        <v>1217</v>
      </c>
      <c r="B1219" s="14"/>
      <c r="C1219" s="749" t="s">
        <v>2709</v>
      </c>
      <c r="D1219" s="749" t="s">
        <v>2710</v>
      </c>
      <c r="E1219" s="14"/>
      <c r="F1219" s="192"/>
      <c r="G1219" s="24"/>
      <c r="H1219" s="14"/>
      <c r="I1219" s="13">
        <v>1.01</v>
      </c>
      <c r="J1219" s="14"/>
      <c r="K1219" s="14"/>
      <c r="L1219" s="547">
        <v>358.5</v>
      </c>
      <c r="M1219" s="72">
        <v>8.4248</v>
      </c>
      <c r="N1219" s="72">
        <f t="shared" si="170"/>
        <v>3020.2908</v>
      </c>
      <c r="O1219" s="72">
        <v>358.5</v>
      </c>
      <c r="P1219" s="72">
        <f t="shared" ref="P1219:P1282" si="171">M1219</f>
        <v>8.4248</v>
      </c>
      <c r="Q1219" s="72">
        <f t="shared" ref="Q1219:Q1282" si="172">P1219*O1219</f>
        <v>3020.2908</v>
      </c>
      <c r="R1219" s="72">
        <f t="shared" ref="R1219:R1282" si="173">IF((O1219-L1219)&gt;0,O1219-L1219,0)</f>
        <v>0</v>
      </c>
      <c r="S1219" s="72">
        <f t="shared" ref="S1219:S1282" si="174">M1219</f>
        <v>8.4248</v>
      </c>
      <c r="T1219" s="72">
        <f t="shared" ref="T1219:T1282" si="175">IF((Q1219-N1219)&gt;0,Q1219-N1219,0)</f>
        <v>0</v>
      </c>
      <c r="U1219" s="72">
        <f t="shared" ref="U1219:U1282" si="176">IF((O1219-L1219)&lt;0,O1219-L1219,0)</f>
        <v>0</v>
      </c>
      <c r="V1219" s="72">
        <f t="shared" ref="V1219:V1282" si="177">M1219</f>
        <v>8.4248</v>
      </c>
      <c r="W1219" s="72">
        <f t="shared" ref="W1219:W1282" si="178">IF((Q1219-N1219)&lt;0,Q1219-N1219,0)</f>
        <v>0</v>
      </c>
      <c r="X1219" s="14" t="s">
        <v>1191</v>
      </c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24"/>
      <c r="AJ1219" s="24"/>
      <c r="AK1219" s="24"/>
    </row>
    <row r="1220" s="2" customFormat="1" ht="14.25" spans="1:37">
      <c r="A1220" s="24">
        <v>1218</v>
      </c>
      <c r="B1220" s="14"/>
      <c r="C1220" s="749" t="s">
        <v>2711</v>
      </c>
      <c r="D1220" s="749" t="s">
        <v>2712</v>
      </c>
      <c r="E1220" s="14"/>
      <c r="F1220" s="192"/>
      <c r="G1220" s="24"/>
      <c r="H1220" s="14"/>
      <c r="I1220" s="13">
        <v>1.01</v>
      </c>
      <c r="J1220" s="14"/>
      <c r="K1220" s="14"/>
      <c r="L1220" s="547">
        <v>358.5</v>
      </c>
      <c r="M1220" s="72">
        <v>22.6496</v>
      </c>
      <c r="N1220" s="72">
        <f t="shared" si="170"/>
        <v>8119.8816</v>
      </c>
      <c r="O1220" s="72">
        <v>358.5</v>
      </c>
      <c r="P1220" s="72">
        <f t="shared" si="171"/>
        <v>22.6496</v>
      </c>
      <c r="Q1220" s="72">
        <f t="shared" si="172"/>
        <v>8119.8816</v>
      </c>
      <c r="R1220" s="72">
        <f t="shared" si="173"/>
        <v>0</v>
      </c>
      <c r="S1220" s="72">
        <f t="shared" si="174"/>
        <v>22.6496</v>
      </c>
      <c r="T1220" s="72">
        <f t="shared" si="175"/>
        <v>0</v>
      </c>
      <c r="U1220" s="72">
        <f t="shared" si="176"/>
        <v>0</v>
      </c>
      <c r="V1220" s="72">
        <f t="shared" si="177"/>
        <v>22.6496</v>
      </c>
      <c r="W1220" s="72">
        <f t="shared" si="178"/>
        <v>0</v>
      </c>
      <c r="X1220" s="14" t="s">
        <v>1191</v>
      </c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24"/>
      <c r="AJ1220" s="24"/>
      <c r="AK1220" s="24"/>
    </row>
    <row r="1221" s="2" customFormat="1" ht="14.25" spans="1:37">
      <c r="A1221" s="24">
        <v>1219</v>
      </c>
      <c r="B1221" s="14"/>
      <c r="C1221" s="749" t="s">
        <v>2713</v>
      </c>
      <c r="D1221" s="749" t="s">
        <v>2714</v>
      </c>
      <c r="E1221" s="14"/>
      <c r="F1221" s="192"/>
      <c r="G1221" s="24"/>
      <c r="H1221" s="14"/>
      <c r="I1221" s="13">
        <v>1.01</v>
      </c>
      <c r="J1221" s="14"/>
      <c r="K1221" s="14"/>
      <c r="L1221" s="547">
        <v>409</v>
      </c>
      <c r="M1221" s="72">
        <v>0.56423</v>
      </c>
      <c r="N1221" s="72">
        <f t="shared" ref="N1221:N1284" si="179">L1221*M1221</f>
        <v>230.77007</v>
      </c>
      <c r="O1221" s="72">
        <v>409</v>
      </c>
      <c r="P1221" s="72">
        <f t="shared" si="171"/>
        <v>0.56423</v>
      </c>
      <c r="Q1221" s="72">
        <f t="shared" si="172"/>
        <v>230.77007</v>
      </c>
      <c r="R1221" s="72">
        <f t="shared" si="173"/>
        <v>0</v>
      </c>
      <c r="S1221" s="72">
        <f t="shared" si="174"/>
        <v>0.56423</v>
      </c>
      <c r="T1221" s="72">
        <f t="shared" si="175"/>
        <v>0</v>
      </c>
      <c r="U1221" s="72">
        <f t="shared" si="176"/>
        <v>0</v>
      </c>
      <c r="V1221" s="72">
        <f t="shared" si="177"/>
        <v>0.56423</v>
      </c>
      <c r="W1221" s="72">
        <f t="shared" si="178"/>
        <v>0</v>
      </c>
      <c r="X1221" s="14" t="s">
        <v>1191</v>
      </c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24"/>
      <c r="AJ1221" s="24"/>
      <c r="AK1221" s="24"/>
    </row>
    <row r="1222" s="2" customFormat="1" ht="14.25" spans="1:37">
      <c r="A1222" s="24">
        <v>1220</v>
      </c>
      <c r="B1222" s="14"/>
      <c r="C1222" s="749" t="s">
        <v>2715</v>
      </c>
      <c r="D1222" s="749" t="s">
        <v>2716</v>
      </c>
      <c r="E1222" s="14"/>
      <c r="F1222" s="192"/>
      <c r="G1222" s="24"/>
      <c r="H1222" s="14"/>
      <c r="I1222" s="13">
        <v>1.01</v>
      </c>
      <c r="J1222" s="14"/>
      <c r="K1222" s="14"/>
      <c r="L1222" s="547">
        <v>1435</v>
      </c>
      <c r="M1222" s="72">
        <v>0.332293</v>
      </c>
      <c r="N1222" s="72">
        <f t="shared" si="179"/>
        <v>476.840455</v>
      </c>
      <c r="O1222" s="72">
        <v>1435</v>
      </c>
      <c r="P1222" s="72">
        <f t="shared" si="171"/>
        <v>0.332293</v>
      </c>
      <c r="Q1222" s="72">
        <f t="shared" si="172"/>
        <v>476.840455</v>
      </c>
      <c r="R1222" s="72">
        <f t="shared" si="173"/>
        <v>0</v>
      </c>
      <c r="S1222" s="72">
        <f t="shared" si="174"/>
        <v>0.332293</v>
      </c>
      <c r="T1222" s="72">
        <f t="shared" si="175"/>
        <v>0</v>
      </c>
      <c r="U1222" s="72">
        <f t="shared" si="176"/>
        <v>0</v>
      </c>
      <c r="V1222" s="72">
        <f t="shared" si="177"/>
        <v>0.332293</v>
      </c>
      <c r="W1222" s="72">
        <f t="shared" si="178"/>
        <v>0</v>
      </c>
      <c r="X1222" s="14" t="s">
        <v>1191</v>
      </c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24"/>
      <c r="AJ1222" s="24"/>
      <c r="AK1222" s="24"/>
    </row>
    <row r="1223" s="2" customFormat="1" ht="14.25" spans="1:37">
      <c r="A1223" s="24">
        <v>1221</v>
      </c>
      <c r="B1223" s="14"/>
      <c r="C1223" s="749" t="s">
        <v>2717</v>
      </c>
      <c r="D1223" s="749" t="s">
        <v>2718</v>
      </c>
      <c r="E1223" s="14"/>
      <c r="F1223" s="192"/>
      <c r="G1223" s="24"/>
      <c r="H1223" s="14"/>
      <c r="I1223" s="13">
        <v>1.01</v>
      </c>
      <c r="J1223" s="14"/>
      <c r="K1223" s="14"/>
      <c r="L1223" s="547">
        <v>353</v>
      </c>
      <c r="M1223" s="72">
        <v>6.8757</v>
      </c>
      <c r="N1223" s="72">
        <f t="shared" si="179"/>
        <v>2427.1221</v>
      </c>
      <c r="O1223" s="72">
        <v>353</v>
      </c>
      <c r="P1223" s="72">
        <f t="shared" si="171"/>
        <v>6.8757</v>
      </c>
      <c r="Q1223" s="72">
        <f t="shared" si="172"/>
        <v>2427.1221</v>
      </c>
      <c r="R1223" s="72">
        <f t="shared" si="173"/>
        <v>0</v>
      </c>
      <c r="S1223" s="72">
        <f t="shared" si="174"/>
        <v>6.8757</v>
      </c>
      <c r="T1223" s="72">
        <f t="shared" si="175"/>
        <v>0</v>
      </c>
      <c r="U1223" s="72">
        <f t="shared" si="176"/>
        <v>0</v>
      </c>
      <c r="V1223" s="72">
        <f t="shared" si="177"/>
        <v>6.8757</v>
      </c>
      <c r="W1223" s="72">
        <f t="shared" si="178"/>
        <v>0</v>
      </c>
      <c r="X1223" s="14" t="s">
        <v>1191</v>
      </c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24"/>
      <c r="AJ1223" s="24"/>
      <c r="AK1223" s="24"/>
    </row>
    <row r="1224" s="2" customFormat="1" ht="14.25" spans="1:37">
      <c r="A1224" s="24">
        <v>1222</v>
      </c>
      <c r="B1224" s="14"/>
      <c r="C1224" s="749" t="s">
        <v>2719</v>
      </c>
      <c r="D1224" s="749" t="s">
        <v>2720</v>
      </c>
      <c r="E1224" s="14"/>
      <c r="F1224" s="192"/>
      <c r="G1224" s="24"/>
      <c r="H1224" s="14"/>
      <c r="I1224" s="13">
        <v>1.01</v>
      </c>
      <c r="J1224" s="14"/>
      <c r="K1224" s="14"/>
      <c r="L1224" s="547">
        <v>1825</v>
      </c>
      <c r="M1224" s="72">
        <v>0.4669</v>
      </c>
      <c r="N1224" s="72">
        <f t="shared" si="179"/>
        <v>852.0925</v>
      </c>
      <c r="O1224" s="72">
        <v>1825</v>
      </c>
      <c r="P1224" s="72">
        <f t="shared" si="171"/>
        <v>0.4669</v>
      </c>
      <c r="Q1224" s="72">
        <f t="shared" si="172"/>
        <v>852.0925</v>
      </c>
      <c r="R1224" s="72">
        <f t="shared" si="173"/>
        <v>0</v>
      </c>
      <c r="S1224" s="72">
        <f t="shared" si="174"/>
        <v>0.4669</v>
      </c>
      <c r="T1224" s="72">
        <f t="shared" si="175"/>
        <v>0</v>
      </c>
      <c r="U1224" s="72">
        <f t="shared" si="176"/>
        <v>0</v>
      </c>
      <c r="V1224" s="72">
        <f t="shared" si="177"/>
        <v>0.4669</v>
      </c>
      <c r="W1224" s="72">
        <f t="shared" si="178"/>
        <v>0</v>
      </c>
      <c r="X1224" s="14" t="s">
        <v>1191</v>
      </c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24"/>
      <c r="AJ1224" s="24"/>
      <c r="AK1224" s="24"/>
    </row>
    <row r="1225" s="2" customFormat="1" ht="14.25" spans="1:37">
      <c r="A1225" s="24">
        <v>1223</v>
      </c>
      <c r="B1225" s="14"/>
      <c r="C1225" s="749" t="s">
        <v>2721</v>
      </c>
      <c r="D1225" s="749" t="s">
        <v>2722</v>
      </c>
      <c r="E1225" s="14"/>
      <c r="F1225" s="192"/>
      <c r="G1225" s="24"/>
      <c r="H1225" s="14"/>
      <c r="I1225" s="13">
        <v>1.01</v>
      </c>
      <c r="J1225" s="14"/>
      <c r="K1225" s="14"/>
      <c r="L1225" s="547">
        <v>2000</v>
      </c>
      <c r="M1225" s="72">
        <v>0.4635</v>
      </c>
      <c r="N1225" s="72">
        <f t="shared" si="179"/>
        <v>927</v>
      </c>
      <c r="O1225" s="72">
        <v>2000</v>
      </c>
      <c r="P1225" s="72">
        <f t="shared" si="171"/>
        <v>0.4635</v>
      </c>
      <c r="Q1225" s="72">
        <f t="shared" si="172"/>
        <v>927</v>
      </c>
      <c r="R1225" s="72">
        <f t="shared" si="173"/>
        <v>0</v>
      </c>
      <c r="S1225" s="72">
        <f t="shared" si="174"/>
        <v>0.4635</v>
      </c>
      <c r="T1225" s="72">
        <f t="shared" si="175"/>
        <v>0</v>
      </c>
      <c r="U1225" s="72">
        <f t="shared" si="176"/>
        <v>0</v>
      </c>
      <c r="V1225" s="72">
        <f t="shared" si="177"/>
        <v>0.4635</v>
      </c>
      <c r="W1225" s="72">
        <f t="shared" si="178"/>
        <v>0</v>
      </c>
      <c r="X1225" s="14" t="s">
        <v>1191</v>
      </c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24"/>
      <c r="AJ1225" s="24"/>
      <c r="AK1225" s="24"/>
    </row>
    <row r="1226" s="2" customFormat="1" ht="14.25" spans="1:37">
      <c r="A1226" s="24">
        <v>1224</v>
      </c>
      <c r="B1226" s="14"/>
      <c r="C1226" s="749" t="s">
        <v>2723</v>
      </c>
      <c r="D1226" s="749" t="s">
        <v>2724</v>
      </c>
      <c r="E1226" s="14"/>
      <c r="F1226" s="192"/>
      <c r="G1226" s="24"/>
      <c r="H1226" s="14"/>
      <c r="I1226" s="13">
        <v>1.01</v>
      </c>
      <c r="J1226" s="14"/>
      <c r="K1226" s="14"/>
      <c r="L1226" s="547">
        <v>20</v>
      </c>
      <c r="M1226" s="72">
        <v>2.992</v>
      </c>
      <c r="N1226" s="72">
        <f t="shared" si="179"/>
        <v>59.84</v>
      </c>
      <c r="O1226" s="72">
        <v>20</v>
      </c>
      <c r="P1226" s="72">
        <f t="shared" si="171"/>
        <v>2.992</v>
      </c>
      <c r="Q1226" s="72">
        <f t="shared" si="172"/>
        <v>59.84</v>
      </c>
      <c r="R1226" s="72">
        <f t="shared" si="173"/>
        <v>0</v>
      </c>
      <c r="S1226" s="72">
        <f t="shared" si="174"/>
        <v>2.992</v>
      </c>
      <c r="T1226" s="72">
        <f t="shared" si="175"/>
        <v>0</v>
      </c>
      <c r="U1226" s="72">
        <f t="shared" si="176"/>
        <v>0</v>
      </c>
      <c r="V1226" s="72">
        <f t="shared" si="177"/>
        <v>2.992</v>
      </c>
      <c r="W1226" s="72">
        <f t="shared" si="178"/>
        <v>0</v>
      </c>
      <c r="X1226" s="14" t="s">
        <v>1191</v>
      </c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24"/>
      <c r="AJ1226" s="24"/>
      <c r="AK1226" s="24"/>
    </row>
    <row r="1227" s="2" customFormat="1" ht="14.25" spans="1:37">
      <c r="A1227" s="24">
        <v>1225</v>
      </c>
      <c r="B1227" s="14"/>
      <c r="C1227" s="749" t="s">
        <v>2725</v>
      </c>
      <c r="D1227" s="749" t="s">
        <v>2726</v>
      </c>
      <c r="E1227" s="14"/>
      <c r="F1227" s="192"/>
      <c r="G1227" s="24"/>
      <c r="H1227" s="14"/>
      <c r="I1227" s="13">
        <v>1.01</v>
      </c>
      <c r="J1227" s="14"/>
      <c r="K1227" s="14"/>
      <c r="L1227" s="547">
        <v>210</v>
      </c>
      <c r="M1227" s="72">
        <v>0.1911</v>
      </c>
      <c r="N1227" s="72">
        <f t="shared" si="179"/>
        <v>40.131</v>
      </c>
      <c r="O1227" s="72">
        <v>210</v>
      </c>
      <c r="P1227" s="72">
        <f t="shared" si="171"/>
        <v>0.1911</v>
      </c>
      <c r="Q1227" s="72">
        <f t="shared" si="172"/>
        <v>40.131</v>
      </c>
      <c r="R1227" s="72">
        <f t="shared" si="173"/>
        <v>0</v>
      </c>
      <c r="S1227" s="72">
        <f t="shared" si="174"/>
        <v>0.1911</v>
      </c>
      <c r="T1227" s="72">
        <f t="shared" si="175"/>
        <v>0</v>
      </c>
      <c r="U1227" s="72">
        <f t="shared" si="176"/>
        <v>0</v>
      </c>
      <c r="V1227" s="72">
        <f t="shared" si="177"/>
        <v>0.1911</v>
      </c>
      <c r="W1227" s="72">
        <f t="shared" si="178"/>
        <v>0</v>
      </c>
      <c r="X1227" s="14" t="s">
        <v>1191</v>
      </c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24"/>
      <c r="AJ1227" s="24"/>
      <c r="AK1227" s="24"/>
    </row>
    <row r="1228" s="2" customFormat="1" ht="14.25" spans="1:37">
      <c r="A1228" s="24">
        <v>1226</v>
      </c>
      <c r="B1228" s="14"/>
      <c r="C1228" s="749" t="s">
        <v>2727</v>
      </c>
      <c r="D1228" s="749" t="s">
        <v>2728</v>
      </c>
      <c r="E1228" s="14"/>
      <c r="F1228" s="192"/>
      <c r="G1228" s="24"/>
      <c r="H1228" s="14"/>
      <c r="I1228" s="13">
        <v>1.01</v>
      </c>
      <c r="J1228" s="14"/>
      <c r="K1228" s="14"/>
      <c r="L1228" s="547">
        <v>259</v>
      </c>
      <c r="M1228" s="72">
        <v>0.2</v>
      </c>
      <c r="N1228" s="72">
        <f t="shared" si="179"/>
        <v>51.8</v>
      </c>
      <c r="O1228" s="72">
        <v>259</v>
      </c>
      <c r="P1228" s="72">
        <f t="shared" si="171"/>
        <v>0.2</v>
      </c>
      <c r="Q1228" s="72">
        <f t="shared" si="172"/>
        <v>51.8</v>
      </c>
      <c r="R1228" s="72">
        <f t="shared" si="173"/>
        <v>0</v>
      </c>
      <c r="S1228" s="72">
        <f t="shared" si="174"/>
        <v>0.2</v>
      </c>
      <c r="T1228" s="72">
        <f t="shared" si="175"/>
        <v>0</v>
      </c>
      <c r="U1228" s="72">
        <f t="shared" si="176"/>
        <v>0</v>
      </c>
      <c r="V1228" s="72">
        <f t="shared" si="177"/>
        <v>0.2</v>
      </c>
      <c r="W1228" s="72">
        <f t="shared" si="178"/>
        <v>0</v>
      </c>
      <c r="X1228" s="14" t="s">
        <v>1191</v>
      </c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24"/>
      <c r="AJ1228" s="24"/>
      <c r="AK1228" s="24"/>
    </row>
    <row r="1229" s="2" customFormat="1" ht="14.25" spans="1:37">
      <c r="A1229" s="24">
        <v>1227</v>
      </c>
      <c r="B1229" s="14"/>
      <c r="C1229" s="749" t="s">
        <v>2729</v>
      </c>
      <c r="D1229" s="749" t="s">
        <v>2730</v>
      </c>
      <c r="E1229" s="14"/>
      <c r="F1229" s="192"/>
      <c r="G1229" s="24"/>
      <c r="H1229" s="14"/>
      <c r="I1229" s="13">
        <v>1.01</v>
      </c>
      <c r="J1229" s="14"/>
      <c r="K1229" s="14"/>
      <c r="L1229" s="547">
        <v>247</v>
      </c>
      <c r="M1229" s="72">
        <v>0.213077</v>
      </c>
      <c r="N1229" s="72">
        <f t="shared" si="179"/>
        <v>52.630019</v>
      </c>
      <c r="O1229" s="72">
        <v>247</v>
      </c>
      <c r="P1229" s="72">
        <f t="shared" si="171"/>
        <v>0.213077</v>
      </c>
      <c r="Q1229" s="72">
        <f t="shared" si="172"/>
        <v>52.630019</v>
      </c>
      <c r="R1229" s="72">
        <f t="shared" si="173"/>
        <v>0</v>
      </c>
      <c r="S1229" s="72">
        <f t="shared" si="174"/>
        <v>0.213077</v>
      </c>
      <c r="T1229" s="72">
        <f t="shared" si="175"/>
        <v>0</v>
      </c>
      <c r="U1229" s="72">
        <f t="shared" si="176"/>
        <v>0</v>
      </c>
      <c r="V1229" s="72">
        <f t="shared" si="177"/>
        <v>0.213077</v>
      </c>
      <c r="W1229" s="72">
        <f t="shared" si="178"/>
        <v>0</v>
      </c>
      <c r="X1229" s="14" t="s">
        <v>1191</v>
      </c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24"/>
      <c r="AJ1229" s="24"/>
      <c r="AK1229" s="24"/>
    </row>
    <row r="1230" s="2" customFormat="1" ht="14.25" spans="1:37">
      <c r="A1230" s="24">
        <v>1228</v>
      </c>
      <c r="B1230" s="14"/>
      <c r="C1230" s="749" t="s">
        <v>2731</v>
      </c>
      <c r="D1230" s="749" t="s">
        <v>2732</v>
      </c>
      <c r="E1230" s="14"/>
      <c r="F1230" s="192"/>
      <c r="G1230" s="24"/>
      <c r="H1230" s="14"/>
      <c r="I1230" s="13">
        <v>1.01</v>
      </c>
      <c r="J1230" s="14"/>
      <c r="K1230" s="14"/>
      <c r="L1230" s="547">
        <v>792</v>
      </c>
      <c r="M1230" s="72">
        <v>0.259394</v>
      </c>
      <c r="N1230" s="72">
        <f t="shared" si="179"/>
        <v>205.440048</v>
      </c>
      <c r="O1230" s="72">
        <v>792</v>
      </c>
      <c r="P1230" s="72">
        <f t="shared" si="171"/>
        <v>0.259394</v>
      </c>
      <c r="Q1230" s="72">
        <f t="shared" si="172"/>
        <v>205.440048</v>
      </c>
      <c r="R1230" s="72">
        <f t="shared" si="173"/>
        <v>0</v>
      </c>
      <c r="S1230" s="72">
        <f t="shared" si="174"/>
        <v>0.259394</v>
      </c>
      <c r="T1230" s="72">
        <f t="shared" si="175"/>
        <v>0</v>
      </c>
      <c r="U1230" s="72">
        <f t="shared" si="176"/>
        <v>0</v>
      </c>
      <c r="V1230" s="72">
        <f t="shared" si="177"/>
        <v>0.259394</v>
      </c>
      <c r="W1230" s="72">
        <f t="shared" si="178"/>
        <v>0</v>
      </c>
      <c r="X1230" s="14" t="s">
        <v>1191</v>
      </c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24"/>
      <c r="AJ1230" s="24"/>
      <c r="AK1230" s="24"/>
    </row>
    <row r="1231" s="2" customFormat="1" ht="14.25" spans="1:37">
      <c r="A1231" s="24">
        <v>1229</v>
      </c>
      <c r="B1231" s="14"/>
      <c r="C1231" s="749" t="s">
        <v>2733</v>
      </c>
      <c r="D1231" s="749" t="s">
        <v>2734</v>
      </c>
      <c r="E1231" s="14"/>
      <c r="F1231" s="192"/>
      <c r="G1231" s="24"/>
      <c r="H1231" s="14"/>
      <c r="I1231" s="13">
        <v>1.01</v>
      </c>
      <c r="J1231" s="14"/>
      <c r="K1231" s="14"/>
      <c r="L1231" s="547">
        <v>210</v>
      </c>
      <c r="M1231" s="72">
        <v>0.587</v>
      </c>
      <c r="N1231" s="72">
        <f t="shared" si="179"/>
        <v>123.27</v>
      </c>
      <c r="O1231" s="72">
        <v>210</v>
      </c>
      <c r="P1231" s="72">
        <f t="shared" si="171"/>
        <v>0.587</v>
      </c>
      <c r="Q1231" s="72">
        <f t="shared" si="172"/>
        <v>123.27</v>
      </c>
      <c r="R1231" s="72">
        <f t="shared" si="173"/>
        <v>0</v>
      </c>
      <c r="S1231" s="72">
        <f t="shared" si="174"/>
        <v>0.587</v>
      </c>
      <c r="T1231" s="72">
        <f t="shared" si="175"/>
        <v>0</v>
      </c>
      <c r="U1231" s="72">
        <f t="shared" si="176"/>
        <v>0</v>
      </c>
      <c r="V1231" s="72">
        <f t="shared" si="177"/>
        <v>0.587</v>
      </c>
      <c r="W1231" s="72">
        <f t="shared" si="178"/>
        <v>0</v>
      </c>
      <c r="X1231" s="14" t="s">
        <v>1191</v>
      </c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24"/>
      <c r="AJ1231" s="24"/>
      <c r="AK1231" s="24"/>
    </row>
    <row r="1232" s="2" customFormat="1" ht="14.25" spans="1:37">
      <c r="A1232" s="24">
        <v>1230</v>
      </c>
      <c r="B1232" s="14"/>
      <c r="C1232" s="749" t="s">
        <v>2735</v>
      </c>
      <c r="D1232" s="749" t="s">
        <v>2736</v>
      </c>
      <c r="E1232" s="14"/>
      <c r="F1232" s="192"/>
      <c r="G1232" s="24"/>
      <c r="H1232" s="14"/>
      <c r="I1232" s="13">
        <v>1.01</v>
      </c>
      <c r="J1232" s="14"/>
      <c r="K1232" s="14"/>
      <c r="L1232" s="547">
        <v>2263</v>
      </c>
      <c r="M1232" s="72">
        <v>0.3469</v>
      </c>
      <c r="N1232" s="72">
        <f t="shared" si="179"/>
        <v>785.0347</v>
      </c>
      <c r="O1232" s="72">
        <v>2263</v>
      </c>
      <c r="P1232" s="72">
        <f t="shared" si="171"/>
        <v>0.3469</v>
      </c>
      <c r="Q1232" s="72">
        <f t="shared" si="172"/>
        <v>785.0347</v>
      </c>
      <c r="R1232" s="72">
        <f t="shared" si="173"/>
        <v>0</v>
      </c>
      <c r="S1232" s="72">
        <f t="shared" si="174"/>
        <v>0.3469</v>
      </c>
      <c r="T1232" s="72">
        <f t="shared" si="175"/>
        <v>0</v>
      </c>
      <c r="U1232" s="72">
        <f t="shared" si="176"/>
        <v>0</v>
      </c>
      <c r="V1232" s="72">
        <f t="shared" si="177"/>
        <v>0.3469</v>
      </c>
      <c r="W1232" s="72">
        <f t="shared" si="178"/>
        <v>0</v>
      </c>
      <c r="X1232" s="14" t="s">
        <v>1191</v>
      </c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24"/>
      <c r="AJ1232" s="24"/>
      <c r="AK1232" s="24"/>
    </row>
    <row r="1233" s="2" customFormat="1" ht="14.25" spans="1:37">
      <c r="A1233" s="24">
        <v>1231</v>
      </c>
      <c r="B1233" s="14"/>
      <c r="C1233" s="749" t="s">
        <v>2737</v>
      </c>
      <c r="D1233" s="749" t="s">
        <v>2738</v>
      </c>
      <c r="E1233" s="14"/>
      <c r="F1233" s="192"/>
      <c r="G1233" s="24"/>
      <c r="H1233" s="14"/>
      <c r="I1233" s="13">
        <v>1.01</v>
      </c>
      <c r="J1233" s="14"/>
      <c r="K1233" s="14"/>
      <c r="L1233" s="547">
        <v>731</v>
      </c>
      <c r="M1233" s="72">
        <v>0.1354</v>
      </c>
      <c r="N1233" s="72">
        <f t="shared" si="179"/>
        <v>98.9774</v>
      </c>
      <c r="O1233" s="72">
        <v>731</v>
      </c>
      <c r="P1233" s="72">
        <f t="shared" si="171"/>
        <v>0.1354</v>
      </c>
      <c r="Q1233" s="72">
        <f t="shared" si="172"/>
        <v>98.9774</v>
      </c>
      <c r="R1233" s="72">
        <f t="shared" si="173"/>
        <v>0</v>
      </c>
      <c r="S1233" s="72">
        <f t="shared" si="174"/>
        <v>0.1354</v>
      </c>
      <c r="T1233" s="72">
        <f t="shared" si="175"/>
        <v>0</v>
      </c>
      <c r="U1233" s="72">
        <f t="shared" si="176"/>
        <v>0</v>
      </c>
      <c r="V1233" s="72">
        <f t="shared" si="177"/>
        <v>0.1354</v>
      </c>
      <c r="W1233" s="72">
        <f t="shared" si="178"/>
        <v>0</v>
      </c>
      <c r="X1233" s="14" t="s">
        <v>1191</v>
      </c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24"/>
      <c r="AJ1233" s="24"/>
      <c r="AK1233" s="24"/>
    </row>
    <row r="1234" s="2" customFormat="1" ht="14.25" spans="1:37">
      <c r="A1234" s="24">
        <v>1232</v>
      </c>
      <c r="B1234" s="14"/>
      <c r="C1234" s="749" t="s">
        <v>2739</v>
      </c>
      <c r="D1234" s="749" t="s">
        <v>2740</v>
      </c>
      <c r="E1234" s="14"/>
      <c r="F1234" s="192"/>
      <c r="G1234" s="24"/>
      <c r="H1234" s="14"/>
      <c r="I1234" s="13">
        <v>1.01</v>
      </c>
      <c r="J1234" s="14"/>
      <c r="K1234" s="14"/>
      <c r="L1234" s="547">
        <v>324</v>
      </c>
      <c r="M1234" s="72">
        <v>11.5397</v>
      </c>
      <c r="N1234" s="72">
        <f t="shared" si="179"/>
        <v>3738.8628</v>
      </c>
      <c r="O1234" s="72">
        <v>324</v>
      </c>
      <c r="P1234" s="72">
        <f t="shared" si="171"/>
        <v>11.5397</v>
      </c>
      <c r="Q1234" s="72">
        <f t="shared" si="172"/>
        <v>3738.8628</v>
      </c>
      <c r="R1234" s="72">
        <f t="shared" si="173"/>
        <v>0</v>
      </c>
      <c r="S1234" s="72">
        <f t="shared" si="174"/>
        <v>11.5397</v>
      </c>
      <c r="T1234" s="72">
        <f t="shared" si="175"/>
        <v>0</v>
      </c>
      <c r="U1234" s="72">
        <f t="shared" si="176"/>
        <v>0</v>
      </c>
      <c r="V1234" s="72">
        <f t="shared" si="177"/>
        <v>11.5397</v>
      </c>
      <c r="W1234" s="72">
        <f t="shared" si="178"/>
        <v>0</v>
      </c>
      <c r="X1234" s="14" t="s">
        <v>1191</v>
      </c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24"/>
      <c r="AJ1234" s="24"/>
      <c r="AK1234" s="24"/>
    </row>
    <row r="1235" s="2" customFormat="1" ht="14.25" spans="1:37">
      <c r="A1235" s="24">
        <v>1233</v>
      </c>
      <c r="B1235" s="14"/>
      <c r="C1235" s="749" t="s">
        <v>2741</v>
      </c>
      <c r="D1235" s="749" t="s">
        <v>2742</v>
      </c>
      <c r="E1235" s="14"/>
      <c r="F1235" s="192"/>
      <c r="G1235" s="24"/>
      <c r="H1235" s="14"/>
      <c r="I1235" s="13">
        <v>1.01</v>
      </c>
      <c r="J1235" s="14"/>
      <c r="K1235" s="14"/>
      <c r="L1235" s="547">
        <v>1480</v>
      </c>
      <c r="M1235" s="72">
        <v>0.9331</v>
      </c>
      <c r="N1235" s="72">
        <f t="shared" si="179"/>
        <v>1380.988</v>
      </c>
      <c r="O1235" s="72">
        <v>1480</v>
      </c>
      <c r="P1235" s="72">
        <f t="shared" si="171"/>
        <v>0.9331</v>
      </c>
      <c r="Q1235" s="72">
        <f t="shared" si="172"/>
        <v>1380.988</v>
      </c>
      <c r="R1235" s="72">
        <f t="shared" si="173"/>
        <v>0</v>
      </c>
      <c r="S1235" s="72">
        <f t="shared" si="174"/>
        <v>0.9331</v>
      </c>
      <c r="T1235" s="72">
        <f t="shared" si="175"/>
        <v>0</v>
      </c>
      <c r="U1235" s="72">
        <f t="shared" si="176"/>
        <v>0</v>
      </c>
      <c r="V1235" s="72">
        <f t="shared" si="177"/>
        <v>0.9331</v>
      </c>
      <c r="W1235" s="72">
        <f t="shared" si="178"/>
        <v>0</v>
      </c>
      <c r="X1235" s="14" t="s">
        <v>1191</v>
      </c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24"/>
      <c r="AJ1235" s="24"/>
      <c r="AK1235" s="24"/>
    </row>
    <row r="1236" s="2" customFormat="1" ht="14.25" spans="1:37">
      <c r="A1236" s="24">
        <v>1234</v>
      </c>
      <c r="B1236" s="14"/>
      <c r="C1236" s="749" t="s">
        <v>2743</v>
      </c>
      <c r="D1236" s="749" t="s">
        <v>2744</v>
      </c>
      <c r="E1236" s="14"/>
      <c r="F1236" s="192"/>
      <c r="G1236" s="24"/>
      <c r="H1236" s="14"/>
      <c r="I1236" s="13">
        <v>1.01</v>
      </c>
      <c r="J1236" s="14"/>
      <c r="K1236" s="14"/>
      <c r="L1236" s="547">
        <v>321</v>
      </c>
      <c r="M1236" s="72">
        <v>0.9145</v>
      </c>
      <c r="N1236" s="72">
        <f t="shared" si="179"/>
        <v>293.5545</v>
      </c>
      <c r="O1236" s="72">
        <v>321</v>
      </c>
      <c r="P1236" s="72">
        <f t="shared" si="171"/>
        <v>0.9145</v>
      </c>
      <c r="Q1236" s="72">
        <f t="shared" si="172"/>
        <v>293.5545</v>
      </c>
      <c r="R1236" s="72">
        <f t="shared" si="173"/>
        <v>0</v>
      </c>
      <c r="S1236" s="72">
        <f t="shared" si="174"/>
        <v>0.9145</v>
      </c>
      <c r="T1236" s="72">
        <f t="shared" si="175"/>
        <v>0</v>
      </c>
      <c r="U1236" s="72">
        <f t="shared" si="176"/>
        <v>0</v>
      </c>
      <c r="V1236" s="72">
        <f t="shared" si="177"/>
        <v>0.9145</v>
      </c>
      <c r="W1236" s="72">
        <f t="shared" si="178"/>
        <v>0</v>
      </c>
      <c r="X1236" s="14" t="s">
        <v>1191</v>
      </c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24"/>
      <c r="AJ1236" s="24"/>
      <c r="AK1236" s="24"/>
    </row>
    <row r="1237" s="2" customFormat="1" ht="14.25" spans="1:37">
      <c r="A1237" s="24">
        <v>1235</v>
      </c>
      <c r="B1237" s="14"/>
      <c r="C1237" s="749" t="s">
        <v>2745</v>
      </c>
      <c r="D1237" s="749" t="s">
        <v>2746</v>
      </c>
      <c r="E1237" s="14"/>
      <c r="F1237" s="192"/>
      <c r="G1237" s="24"/>
      <c r="H1237" s="14"/>
      <c r="I1237" s="13">
        <v>1.01</v>
      </c>
      <c r="J1237" s="14"/>
      <c r="K1237" s="14"/>
      <c r="L1237" s="547">
        <v>2132</v>
      </c>
      <c r="M1237" s="72">
        <v>0.6139</v>
      </c>
      <c r="N1237" s="72">
        <f t="shared" si="179"/>
        <v>1308.8348</v>
      </c>
      <c r="O1237" s="72">
        <v>2132</v>
      </c>
      <c r="P1237" s="72">
        <f t="shared" si="171"/>
        <v>0.6139</v>
      </c>
      <c r="Q1237" s="72">
        <f t="shared" si="172"/>
        <v>1308.8348</v>
      </c>
      <c r="R1237" s="72">
        <f t="shared" si="173"/>
        <v>0</v>
      </c>
      <c r="S1237" s="72">
        <f t="shared" si="174"/>
        <v>0.6139</v>
      </c>
      <c r="T1237" s="72">
        <f t="shared" si="175"/>
        <v>0</v>
      </c>
      <c r="U1237" s="72">
        <f t="shared" si="176"/>
        <v>0</v>
      </c>
      <c r="V1237" s="72">
        <f t="shared" si="177"/>
        <v>0.6139</v>
      </c>
      <c r="W1237" s="72">
        <f t="shared" si="178"/>
        <v>0</v>
      </c>
      <c r="X1237" s="14" t="s">
        <v>1191</v>
      </c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24"/>
      <c r="AJ1237" s="24"/>
      <c r="AK1237" s="24"/>
    </row>
    <row r="1238" s="2" customFormat="1" ht="14.25" spans="1:37">
      <c r="A1238" s="24">
        <v>1236</v>
      </c>
      <c r="B1238" s="14"/>
      <c r="C1238" s="749" t="s">
        <v>2747</v>
      </c>
      <c r="D1238" s="749" t="s">
        <v>2748</v>
      </c>
      <c r="E1238" s="14"/>
      <c r="F1238" s="192"/>
      <c r="G1238" s="24"/>
      <c r="H1238" s="14"/>
      <c r="I1238" s="13">
        <v>1.01</v>
      </c>
      <c r="J1238" s="14"/>
      <c r="K1238" s="14"/>
      <c r="L1238" s="547">
        <v>155</v>
      </c>
      <c r="M1238" s="72">
        <v>0.9513</v>
      </c>
      <c r="N1238" s="72">
        <f t="shared" si="179"/>
        <v>147.4515</v>
      </c>
      <c r="O1238" s="72">
        <v>155</v>
      </c>
      <c r="P1238" s="72">
        <f t="shared" si="171"/>
        <v>0.9513</v>
      </c>
      <c r="Q1238" s="72">
        <f t="shared" si="172"/>
        <v>147.4515</v>
      </c>
      <c r="R1238" s="72">
        <f t="shared" si="173"/>
        <v>0</v>
      </c>
      <c r="S1238" s="72">
        <f t="shared" si="174"/>
        <v>0.9513</v>
      </c>
      <c r="T1238" s="72">
        <f t="shared" si="175"/>
        <v>0</v>
      </c>
      <c r="U1238" s="72">
        <f t="shared" si="176"/>
        <v>0</v>
      </c>
      <c r="V1238" s="72">
        <f t="shared" si="177"/>
        <v>0.9513</v>
      </c>
      <c r="W1238" s="72">
        <f t="shared" si="178"/>
        <v>0</v>
      </c>
      <c r="X1238" s="14" t="s">
        <v>1191</v>
      </c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24"/>
      <c r="AJ1238" s="24"/>
      <c r="AK1238" s="24"/>
    </row>
    <row r="1239" s="2" customFormat="1" ht="14.25" spans="1:37">
      <c r="A1239" s="24">
        <v>1237</v>
      </c>
      <c r="B1239" s="14"/>
      <c r="C1239" s="749" t="s">
        <v>2749</v>
      </c>
      <c r="D1239" s="749" t="s">
        <v>2750</v>
      </c>
      <c r="E1239" s="14"/>
      <c r="F1239" s="192"/>
      <c r="G1239" s="24"/>
      <c r="H1239" s="14"/>
      <c r="I1239" s="13">
        <v>1.01</v>
      </c>
      <c r="J1239" s="14"/>
      <c r="K1239" s="14"/>
      <c r="L1239" s="547">
        <v>18</v>
      </c>
      <c r="M1239" s="72">
        <v>1.0917</v>
      </c>
      <c r="N1239" s="72">
        <f t="shared" si="179"/>
        <v>19.6506</v>
      </c>
      <c r="O1239" s="72">
        <v>18</v>
      </c>
      <c r="P1239" s="72">
        <f t="shared" si="171"/>
        <v>1.0917</v>
      </c>
      <c r="Q1239" s="72">
        <f t="shared" si="172"/>
        <v>19.6506</v>
      </c>
      <c r="R1239" s="72">
        <f t="shared" si="173"/>
        <v>0</v>
      </c>
      <c r="S1239" s="72">
        <f t="shared" si="174"/>
        <v>1.0917</v>
      </c>
      <c r="T1239" s="72">
        <f t="shared" si="175"/>
        <v>0</v>
      </c>
      <c r="U1239" s="72">
        <f t="shared" si="176"/>
        <v>0</v>
      </c>
      <c r="V1239" s="72">
        <f t="shared" si="177"/>
        <v>1.0917</v>
      </c>
      <c r="W1239" s="72">
        <f t="shared" si="178"/>
        <v>0</v>
      </c>
      <c r="X1239" s="14" t="s">
        <v>1191</v>
      </c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24"/>
      <c r="AJ1239" s="24"/>
      <c r="AK1239" s="24"/>
    </row>
    <row r="1240" s="2" customFormat="1" ht="14.25" spans="1:37">
      <c r="A1240" s="24">
        <v>1238</v>
      </c>
      <c r="B1240" s="14"/>
      <c r="C1240" s="749" t="s">
        <v>2751</v>
      </c>
      <c r="D1240" s="749" t="s">
        <v>2752</v>
      </c>
      <c r="E1240" s="14"/>
      <c r="F1240" s="192"/>
      <c r="G1240" s="24"/>
      <c r="H1240" s="14"/>
      <c r="I1240" s="13">
        <v>1.01</v>
      </c>
      <c r="J1240" s="14"/>
      <c r="K1240" s="14"/>
      <c r="L1240" s="547">
        <v>10</v>
      </c>
      <c r="M1240" s="72">
        <v>1.556</v>
      </c>
      <c r="N1240" s="72">
        <f t="shared" si="179"/>
        <v>15.56</v>
      </c>
      <c r="O1240" s="72">
        <v>10</v>
      </c>
      <c r="P1240" s="72">
        <f t="shared" si="171"/>
        <v>1.556</v>
      </c>
      <c r="Q1240" s="72">
        <f t="shared" si="172"/>
        <v>15.56</v>
      </c>
      <c r="R1240" s="72">
        <f t="shared" si="173"/>
        <v>0</v>
      </c>
      <c r="S1240" s="72">
        <f t="shared" si="174"/>
        <v>1.556</v>
      </c>
      <c r="T1240" s="72">
        <f t="shared" si="175"/>
        <v>0</v>
      </c>
      <c r="U1240" s="72">
        <f t="shared" si="176"/>
        <v>0</v>
      </c>
      <c r="V1240" s="72">
        <f t="shared" si="177"/>
        <v>1.556</v>
      </c>
      <c r="W1240" s="72">
        <f t="shared" si="178"/>
        <v>0</v>
      </c>
      <c r="X1240" s="14" t="s">
        <v>1191</v>
      </c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24"/>
      <c r="AJ1240" s="24"/>
      <c r="AK1240" s="24"/>
    </row>
    <row r="1241" s="2" customFormat="1" ht="14.25" spans="1:37">
      <c r="A1241" s="24">
        <v>1239</v>
      </c>
      <c r="B1241" s="14"/>
      <c r="C1241" s="749" t="s">
        <v>2753</v>
      </c>
      <c r="D1241" s="749" t="s">
        <v>2754</v>
      </c>
      <c r="E1241" s="14"/>
      <c r="F1241" s="192"/>
      <c r="G1241" s="24"/>
      <c r="H1241" s="14"/>
      <c r="I1241" s="13">
        <v>1.01</v>
      </c>
      <c r="J1241" s="14"/>
      <c r="K1241" s="14"/>
      <c r="L1241" s="547">
        <v>37</v>
      </c>
      <c r="M1241" s="72">
        <v>5.706</v>
      </c>
      <c r="N1241" s="72">
        <f t="shared" si="179"/>
        <v>211.122</v>
      </c>
      <c r="O1241" s="72">
        <v>37</v>
      </c>
      <c r="P1241" s="72">
        <f t="shared" si="171"/>
        <v>5.706</v>
      </c>
      <c r="Q1241" s="72">
        <f t="shared" si="172"/>
        <v>211.122</v>
      </c>
      <c r="R1241" s="72">
        <f t="shared" si="173"/>
        <v>0</v>
      </c>
      <c r="S1241" s="72">
        <f t="shared" si="174"/>
        <v>5.706</v>
      </c>
      <c r="T1241" s="72">
        <f t="shared" si="175"/>
        <v>0</v>
      </c>
      <c r="U1241" s="72">
        <f t="shared" si="176"/>
        <v>0</v>
      </c>
      <c r="V1241" s="72">
        <f t="shared" si="177"/>
        <v>5.706</v>
      </c>
      <c r="W1241" s="72">
        <f t="shared" si="178"/>
        <v>0</v>
      </c>
      <c r="X1241" s="14" t="s">
        <v>1191</v>
      </c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24"/>
      <c r="AJ1241" s="24"/>
      <c r="AK1241" s="24"/>
    </row>
    <row r="1242" s="2" customFormat="1" ht="14.25" spans="1:37">
      <c r="A1242" s="24">
        <v>1240</v>
      </c>
      <c r="B1242" s="14"/>
      <c r="C1242" s="749" t="s">
        <v>2755</v>
      </c>
      <c r="D1242" s="749" t="s">
        <v>2756</v>
      </c>
      <c r="E1242" s="14"/>
      <c r="F1242" s="192"/>
      <c r="G1242" s="24"/>
      <c r="H1242" s="14"/>
      <c r="I1242" s="13">
        <v>1.01</v>
      </c>
      <c r="J1242" s="14"/>
      <c r="K1242" s="14"/>
      <c r="L1242" s="547">
        <v>7310</v>
      </c>
      <c r="M1242" s="72">
        <v>1.6154</v>
      </c>
      <c r="N1242" s="72">
        <f t="shared" si="179"/>
        <v>11808.574</v>
      </c>
      <c r="O1242" s="72">
        <v>7310</v>
      </c>
      <c r="P1242" s="72">
        <f t="shared" si="171"/>
        <v>1.6154</v>
      </c>
      <c r="Q1242" s="72">
        <f t="shared" si="172"/>
        <v>11808.574</v>
      </c>
      <c r="R1242" s="72">
        <f t="shared" si="173"/>
        <v>0</v>
      </c>
      <c r="S1242" s="72">
        <f t="shared" si="174"/>
        <v>1.6154</v>
      </c>
      <c r="T1242" s="72">
        <f t="shared" si="175"/>
        <v>0</v>
      </c>
      <c r="U1242" s="72">
        <f t="shared" si="176"/>
        <v>0</v>
      </c>
      <c r="V1242" s="72">
        <f t="shared" si="177"/>
        <v>1.6154</v>
      </c>
      <c r="W1242" s="72">
        <f t="shared" si="178"/>
        <v>0</v>
      </c>
      <c r="X1242" s="14" t="s">
        <v>1191</v>
      </c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24"/>
      <c r="AJ1242" s="24"/>
      <c r="AK1242" s="24"/>
    </row>
    <row r="1243" s="2" customFormat="1" ht="14.25" spans="1:37">
      <c r="A1243" s="24">
        <v>1241</v>
      </c>
      <c r="B1243" s="14"/>
      <c r="C1243" s="749" t="s">
        <v>2757</v>
      </c>
      <c r="D1243" s="749" t="s">
        <v>2758</v>
      </c>
      <c r="E1243" s="14"/>
      <c r="F1243" s="192"/>
      <c r="G1243" s="24"/>
      <c r="H1243" s="14"/>
      <c r="I1243" s="13">
        <v>1.01</v>
      </c>
      <c r="J1243" s="14"/>
      <c r="K1243" s="14"/>
      <c r="L1243" s="547">
        <v>2447</v>
      </c>
      <c r="M1243" s="72">
        <v>0.228651</v>
      </c>
      <c r="N1243" s="72">
        <f t="shared" si="179"/>
        <v>559.508997</v>
      </c>
      <c r="O1243" s="72">
        <v>2447</v>
      </c>
      <c r="P1243" s="72">
        <f t="shared" si="171"/>
        <v>0.228651</v>
      </c>
      <c r="Q1243" s="72">
        <f t="shared" si="172"/>
        <v>559.508997</v>
      </c>
      <c r="R1243" s="72">
        <f t="shared" si="173"/>
        <v>0</v>
      </c>
      <c r="S1243" s="72">
        <f t="shared" si="174"/>
        <v>0.228651</v>
      </c>
      <c r="T1243" s="72">
        <f t="shared" si="175"/>
        <v>0</v>
      </c>
      <c r="U1243" s="72">
        <f t="shared" si="176"/>
        <v>0</v>
      </c>
      <c r="V1243" s="72">
        <f t="shared" si="177"/>
        <v>0.228651</v>
      </c>
      <c r="W1243" s="72">
        <f t="shared" si="178"/>
        <v>0</v>
      </c>
      <c r="X1243" s="14" t="s">
        <v>1191</v>
      </c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24"/>
      <c r="AJ1243" s="24"/>
      <c r="AK1243" s="24"/>
    </row>
    <row r="1244" s="2" customFormat="1" ht="14.25" spans="1:37">
      <c r="A1244" s="24">
        <v>1242</v>
      </c>
      <c r="B1244" s="14"/>
      <c r="C1244" s="749" t="s">
        <v>2759</v>
      </c>
      <c r="D1244" s="749" t="s">
        <v>2760</v>
      </c>
      <c r="E1244" s="14"/>
      <c r="F1244" s="192"/>
      <c r="G1244" s="24"/>
      <c r="H1244" s="14"/>
      <c r="I1244" s="13">
        <v>1.01</v>
      </c>
      <c r="J1244" s="14"/>
      <c r="K1244" s="14"/>
      <c r="L1244" s="547">
        <v>900</v>
      </c>
      <c r="M1244" s="72">
        <v>0.311578</v>
      </c>
      <c r="N1244" s="72">
        <f t="shared" si="179"/>
        <v>280.4202</v>
      </c>
      <c r="O1244" s="72">
        <v>900</v>
      </c>
      <c r="P1244" s="72">
        <f t="shared" si="171"/>
        <v>0.311578</v>
      </c>
      <c r="Q1244" s="72">
        <f t="shared" si="172"/>
        <v>280.4202</v>
      </c>
      <c r="R1244" s="72">
        <f t="shared" si="173"/>
        <v>0</v>
      </c>
      <c r="S1244" s="72">
        <f t="shared" si="174"/>
        <v>0.311578</v>
      </c>
      <c r="T1244" s="72">
        <f t="shared" si="175"/>
        <v>0</v>
      </c>
      <c r="U1244" s="72">
        <f t="shared" si="176"/>
        <v>0</v>
      </c>
      <c r="V1244" s="72">
        <f t="shared" si="177"/>
        <v>0.311578</v>
      </c>
      <c r="W1244" s="72">
        <f t="shared" si="178"/>
        <v>0</v>
      </c>
      <c r="X1244" s="14" t="s">
        <v>1191</v>
      </c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24"/>
      <c r="AJ1244" s="24"/>
      <c r="AK1244" s="24"/>
    </row>
    <row r="1245" s="2" customFormat="1" ht="14.25" spans="1:37">
      <c r="A1245" s="24">
        <v>1243</v>
      </c>
      <c r="B1245" s="14"/>
      <c r="C1245" s="749" t="s">
        <v>2761</v>
      </c>
      <c r="D1245" s="749" t="s">
        <v>2762</v>
      </c>
      <c r="E1245" s="14"/>
      <c r="F1245" s="192"/>
      <c r="G1245" s="24"/>
      <c r="H1245" s="14"/>
      <c r="I1245" s="13">
        <v>1.01</v>
      </c>
      <c r="J1245" s="14"/>
      <c r="K1245" s="14"/>
      <c r="L1245" s="547">
        <v>474</v>
      </c>
      <c r="M1245" s="72">
        <v>0.411097</v>
      </c>
      <c r="N1245" s="72">
        <f t="shared" si="179"/>
        <v>194.859978</v>
      </c>
      <c r="O1245" s="72">
        <v>474</v>
      </c>
      <c r="P1245" s="72">
        <f t="shared" si="171"/>
        <v>0.411097</v>
      </c>
      <c r="Q1245" s="72">
        <f t="shared" si="172"/>
        <v>194.859978</v>
      </c>
      <c r="R1245" s="72">
        <f t="shared" si="173"/>
        <v>0</v>
      </c>
      <c r="S1245" s="72">
        <f t="shared" si="174"/>
        <v>0.411097</v>
      </c>
      <c r="T1245" s="72">
        <f t="shared" si="175"/>
        <v>0</v>
      </c>
      <c r="U1245" s="72">
        <f t="shared" si="176"/>
        <v>0</v>
      </c>
      <c r="V1245" s="72">
        <f t="shared" si="177"/>
        <v>0.411097</v>
      </c>
      <c r="W1245" s="72">
        <f t="shared" si="178"/>
        <v>0</v>
      </c>
      <c r="X1245" s="14" t="s">
        <v>1191</v>
      </c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24"/>
      <c r="AJ1245" s="24"/>
      <c r="AK1245" s="24"/>
    </row>
    <row r="1246" s="2" customFormat="1" ht="14.25" spans="1:37">
      <c r="A1246" s="24">
        <v>1244</v>
      </c>
      <c r="B1246" s="14"/>
      <c r="C1246" s="749" t="s">
        <v>2763</v>
      </c>
      <c r="D1246" s="749" t="s">
        <v>2764</v>
      </c>
      <c r="E1246" s="14"/>
      <c r="F1246" s="192"/>
      <c r="G1246" s="24"/>
      <c r="H1246" s="14"/>
      <c r="I1246" s="13">
        <v>1.01</v>
      </c>
      <c r="J1246" s="14"/>
      <c r="K1246" s="14"/>
      <c r="L1246" s="547">
        <v>156</v>
      </c>
      <c r="M1246" s="72">
        <v>0.948846</v>
      </c>
      <c r="N1246" s="72">
        <f t="shared" si="179"/>
        <v>148.019976</v>
      </c>
      <c r="O1246" s="72">
        <v>156</v>
      </c>
      <c r="P1246" s="72">
        <f t="shared" si="171"/>
        <v>0.948846</v>
      </c>
      <c r="Q1246" s="72">
        <f t="shared" si="172"/>
        <v>148.019976</v>
      </c>
      <c r="R1246" s="72">
        <f t="shared" si="173"/>
        <v>0</v>
      </c>
      <c r="S1246" s="72">
        <f t="shared" si="174"/>
        <v>0.948846</v>
      </c>
      <c r="T1246" s="72">
        <f t="shared" si="175"/>
        <v>0</v>
      </c>
      <c r="U1246" s="72">
        <f t="shared" si="176"/>
        <v>0</v>
      </c>
      <c r="V1246" s="72">
        <f t="shared" si="177"/>
        <v>0.948846</v>
      </c>
      <c r="W1246" s="72">
        <f t="shared" si="178"/>
        <v>0</v>
      </c>
      <c r="X1246" s="14" t="s">
        <v>1191</v>
      </c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24"/>
      <c r="AJ1246" s="24"/>
      <c r="AK1246" s="24"/>
    </row>
    <row r="1247" s="2" customFormat="1" ht="14.25" spans="1:37">
      <c r="A1247" s="24">
        <v>1245</v>
      </c>
      <c r="B1247" s="14"/>
      <c r="C1247" s="749" t="s">
        <v>2765</v>
      </c>
      <c r="D1247" s="749" t="s">
        <v>2766</v>
      </c>
      <c r="E1247" s="14"/>
      <c r="F1247" s="192"/>
      <c r="G1247" s="24"/>
      <c r="H1247" s="14"/>
      <c r="I1247" s="13">
        <v>1.01</v>
      </c>
      <c r="J1247" s="14"/>
      <c r="K1247" s="14"/>
      <c r="L1247" s="547">
        <v>353</v>
      </c>
      <c r="M1247" s="72">
        <v>22.2225</v>
      </c>
      <c r="N1247" s="72">
        <f t="shared" si="179"/>
        <v>7844.5425</v>
      </c>
      <c r="O1247" s="72">
        <v>353</v>
      </c>
      <c r="P1247" s="72">
        <f t="shared" si="171"/>
        <v>22.2225</v>
      </c>
      <c r="Q1247" s="72">
        <f t="shared" si="172"/>
        <v>7844.5425</v>
      </c>
      <c r="R1247" s="72">
        <f t="shared" si="173"/>
        <v>0</v>
      </c>
      <c r="S1247" s="72">
        <f t="shared" si="174"/>
        <v>22.2225</v>
      </c>
      <c r="T1247" s="72">
        <f t="shared" si="175"/>
        <v>0</v>
      </c>
      <c r="U1247" s="72">
        <f t="shared" si="176"/>
        <v>0</v>
      </c>
      <c r="V1247" s="72">
        <f t="shared" si="177"/>
        <v>22.2225</v>
      </c>
      <c r="W1247" s="72">
        <f t="shared" si="178"/>
        <v>0</v>
      </c>
      <c r="X1247" s="14" t="s">
        <v>1191</v>
      </c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24"/>
      <c r="AJ1247" s="24"/>
      <c r="AK1247" s="24"/>
    </row>
    <row r="1248" s="2" customFormat="1" ht="14.25" spans="1:37">
      <c r="A1248" s="24">
        <v>1246</v>
      </c>
      <c r="B1248" s="14"/>
      <c r="C1248" s="749" t="s">
        <v>2767</v>
      </c>
      <c r="D1248" s="749" t="s">
        <v>2768</v>
      </c>
      <c r="E1248" s="14"/>
      <c r="F1248" s="192"/>
      <c r="G1248" s="24"/>
      <c r="H1248" s="14"/>
      <c r="I1248" s="13">
        <v>1.01</v>
      </c>
      <c r="J1248" s="14"/>
      <c r="K1248" s="14"/>
      <c r="L1248" s="547">
        <v>845</v>
      </c>
      <c r="M1248" s="72">
        <v>7.7094</v>
      </c>
      <c r="N1248" s="72">
        <f t="shared" si="179"/>
        <v>6514.443</v>
      </c>
      <c r="O1248" s="72">
        <v>845</v>
      </c>
      <c r="P1248" s="72">
        <f t="shared" si="171"/>
        <v>7.7094</v>
      </c>
      <c r="Q1248" s="72">
        <f t="shared" si="172"/>
        <v>6514.443</v>
      </c>
      <c r="R1248" s="72">
        <f t="shared" si="173"/>
        <v>0</v>
      </c>
      <c r="S1248" s="72">
        <f t="shared" si="174"/>
        <v>7.7094</v>
      </c>
      <c r="T1248" s="72">
        <f t="shared" si="175"/>
        <v>0</v>
      </c>
      <c r="U1248" s="72">
        <f t="shared" si="176"/>
        <v>0</v>
      </c>
      <c r="V1248" s="72">
        <f t="shared" si="177"/>
        <v>7.7094</v>
      </c>
      <c r="W1248" s="72">
        <f t="shared" si="178"/>
        <v>0</v>
      </c>
      <c r="X1248" s="14" t="s">
        <v>1191</v>
      </c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24"/>
      <c r="AJ1248" s="24"/>
      <c r="AK1248" s="24"/>
    </row>
    <row r="1249" s="2" customFormat="1" ht="14.25" spans="1:37">
      <c r="A1249" s="24">
        <v>1247</v>
      </c>
      <c r="B1249" s="14"/>
      <c r="C1249" s="749" t="s">
        <v>2769</v>
      </c>
      <c r="D1249" s="749" t="s">
        <v>2770</v>
      </c>
      <c r="E1249" s="14"/>
      <c r="F1249" s="192"/>
      <c r="G1249" s="24"/>
      <c r="H1249" s="14"/>
      <c r="I1249" s="13">
        <v>1.01</v>
      </c>
      <c r="J1249" s="14"/>
      <c r="K1249" s="14"/>
      <c r="L1249" s="547">
        <v>36</v>
      </c>
      <c r="M1249" s="72">
        <v>0.7164</v>
      </c>
      <c r="N1249" s="72">
        <f t="shared" si="179"/>
        <v>25.7904</v>
      </c>
      <c r="O1249" s="72">
        <v>36</v>
      </c>
      <c r="P1249" s="72">
        <f t="shared" si="171"/>
        <v>0.7164</v>
      </c>
      <c r="Q1249" s="72">
        <f t="shared" si="172"/>
        <v>25.7904</v>
      </c>
      <c r="R1249" s="72">
        <f t="shared" si="173"/>
        <v>0</v>
      </c>
      <c r="S1249" s="72">
        <f t="shared" si="174"/>
        <v>0.7164</v>
      </c>
      <c r="T1249" s="72">
        <f t="shared" si="175"/>
        <v>0</v>
      </c>
      <c r="U1249" s="72">
        <f t="shared" si="176"/>
        <v>0</v>
      </c>
      <c r="V1249" s="72">
        <f t="shared" si="177"/>
        <v>0.7164</v>
      </c>
      <c r="W1249" s="72">
        <f t="shared" si="178"/>
        <v>0</v>
      </c>
      <c r="X1249" s="14" t="s">
        <v>1191</v>
      </c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24"/>
      <c r="AJ1249" s="24"/>
      <c r="AK1249" s="24"/>
    </row>
    <row r="1250" s="2" customFormat="1" ht="14.25" spans="1:37">
      <c r="A1250" s="24">
        <v>1248</v>
      </c>
      <c r="B1250" s="14"/>
      <c r="C1250" s="749" t="s">
        <v>2771</v>
      </c>
      <c r="D1250" s="749" t="s">
        <v>2772</v>
      </c>
      <c r="E1250" s="14"/>
      <c r="F1250" s="192"/>
      <c r="G1250" s="24"/>
      <c r="H1250" s="14"/>
      <c r="I1250" s="13">
        <v>1.01</v>
      </c>
      <c r="J1250" s="14"/>
      <c r="K1250" s="14"/>
      <c r="L1250" s="547">
        <v>755.3</v>
      </c>
      <c r="M1250" s="72">
        <v>27.641</v>
      </c>
      <c r="N1250" s="72">
        <f t="shared" si="179"/>
        <v>20877.2473</v>
      </c>
      <c r="O1250" s="72">
        <v>755.3</v>
      </c>
      <c r="P1250" s="72">
        <f t="shared" si="171"/>
        <v>27.641</v>
      </c>
      <c r="Q1250" s="72">
        <f t="shared" si="172"/>
        <v>20877.2473</v>
      </c>
      <c r="R1250" s="72">
        <f t="shared" si="173"/>
        <v>0</v>
      </c>
      <c r="S1250" s="72">
        <f t="shared" si="174"/>
        <v>27.641</v>
      </c>
      <c r="T1250" s="72">
        <f t="shared" si="175"/>
        <v>0</v>
      </c>
      <c r="U1250" s="72">
        <f t="shared" si="176"/>
        <v>0</v>
      </c>
      <c r="V1250" s="72">
        <f t="shared" si="177"/>
        <v>27.641</v>
      </c>
      <c r="W1250" s="72">
        <f t="shared" si="178"/>
        <v>0</v>
      </c>
      <c r="X1250" s="14" t="s">
        <v>1191</v>
      </c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24"/>
      <c r="AJ1250" s="24"/>
      <c r="AK1250" s="24"/>
    </row>
    <row r="1251" s="2" customFormat="1" ht="14.25" spans="1:37">
      <c r="A1251" s="24">
        <v>1249</v>
      </c>
      <c r="B1251" s="14"/>
      <c r="C1251" s="749" t="s">
        <v>2773</v>
      </c>
      <c r="D1251" s="749" t="s">
        <v>2774</v>
      </c>
      <c r="E1251" s="14"/>
      <c r="F1251" s="192"/>
      <c r="G1251" s="24"/>
      <c r="H1251" s="14"/>
      <c r="I1251" s="13">
        <v>1.01</v>
      </c>
      <c r="J1251" s="14"/>
      <c r="K1251" s="14"/>
      <c r="L1251" s="547">
        <v>1449.3</v>
      </c>
      <c r="M1251" s="72">
        <v>20.9233</v>
      </c>
      <c r="N1251" s="72">
        <f t="shared" si="179"/>
        <v>30324.13869</v>
      </c>
      <c r="O1251" s="72">
        <v>1449.3</v>
      </c>
      <c r="P1251" s="72">
        <f t="shared" si="171"/>
        <v>20.9233</v>
      </c>
      <c r="Q1251" s="72">
        <f t="shared" si="172"/>
        <v>30324.13869</v>
      </c>
      <c r="R1251" s="72">
        <f t="shared" si="173"/>
        <v>0</v>
      </c>
      <c r="S1251" s="72">
        <f t="shared" si="174"/>
        <v>20.9233</v>
      </c>
      <c r="T1251" s="72">
        <f t="shared" si="175"/>
        <v>0</v>
      </c>
      <c r="U1251" s="72">
        <f t="shared" si="176"/>
        <v>0</v>
      </c>
      <c r="V1251" s="72">
        <f t="shared" si="177"/>
        <v>20.9233</v>
      </c>
      <c r="W1251" s="72">
        <f t="shared" si="178"/>
        <v>0</v>
      </c>
      <c r="X1251" s="14" t="s">
        <v>1191</v>
      </c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24"/>
      <c r="AJ1251" s="24"/>
      <c r="AK1251" s="24"/>
    </row>
    <row r="1252" s="2" customFormat="1" ht="14.25" spans="1:37">
      <c r="A1252" s="24">
        <v>1250</v>
      </c>
      <c r="B1252" s="14"/>
      <c r="C1252" s="749" t="s">
        <v>2775</v>
      </c>
      <c r="D1252" s="749" t="s">
        <v>2776</v>
      </c>
      <c r="E1252" s="14"/>
      <c r="F1252" s="192"/>
      <c r="G1252" s="24"/>
      <c r="H1252" s="14"/>
      <c r="I1252" s="13">
        <v>1.01</v>
      </c>
      <c r="J1252" s="14"/>
      <c r="K1252" s="14"/>
      <c r="L1252" s="547">
        <v>468</v>
      </c>
      <c r="M1252" s="72">
        <v>0.5646</v>
      </c>
      <c r="N1252" s="72">
        <f t="shared" si="179"/>
        <v>264.2328</v>
      </c>
      <c r="O1252" s="72">
        <v>468</v>
      </c>
      <c r="P1252" s="72">
        <f t="shared" si="171"/>
        <v>0.5646</v>
      </c>
      <c r="Q1252" s="72">
        <f t="shared" si="172"/>
        <v>264.2328</v>
      </c>
      <c r="R1252" s="72">
        <f t="shared" si="173"/>
        <v>0</v>
      </c>
      <c r="S1252" s="72">
        <f t="shared" si="174"/>
        <v>0.5646</v>
      </c>
      <c r="T1252" s="72">
        <f t="shared" si="175"/>
        <v>0</v>
      </c>
      <c r="U1252" s="72">
        <f t="shared" si="176"/>
        <v>0</v>
      </c>
      <c r="V1252" s="72">
        <f t="shared" si="177"/>
        <v>0.5646</v>
      </c>
      <c r="W1252" s="72">
        <f t="shared" si="178"/>
        <v>0</v>
      </c>
      <c r="X1252" s="14" t="s">
        <v>1191</v>
      </c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24"/>
      <c r="AJ1252" s="24"/>
      <c r="AK1252" s="24"/>
    </row>
    <row r="1253" s="2" customFormat="1" ht="14.25" spans="1:37">
      <c r="A1253" s="24">
        <v>1251</v>
      </c>
      <c r="B1253" s="14"/>
      <c r="C1253" s="749" t="s">
        <v>2777</v>
      </c>
      <c r="D1253" s="749" t="s">
        <v>2778</v>
      </c>
      <c r="E1253" s="14"/>
      <c r="F1253" s="192"/>
      <c r="G1253" s="24"/>
      <c r="H1253" s="14"/>
      <c r="I1253" s="13">
        <v>1.01</v>
      </c>
      <c r="J1253" s="14"/>
      <c r="K1253" s="14"/>
      <c r="L1253" s="547">
        <v>1869</v>
      </c>
      <c r="M1253" s="72">
        <v>0.6766</v>
      </c>
      <c r="N1253" s="72">
        <f t="shared" si="179"/>
        <v>1264.5654</v>
      </c>
      <c r="O1253" s="72">
        <v>1869</v>
      </c>
      <c r="P1253" s="72">
        <f t="shared" si="171"/>
        <v>0.6766</v>
      </c>
      <c r="Q1253" s="72">
        <f t="shared" si="172"/>
        <v>1264.5654</v>
      </c>
      <c r="R1253" s="72">
        <f t="shared" si="173"/>
        <v>0</v>
      </c>
      <c r="S1253" s="72">
        <f t="shared" si="174"/>
        <v>0.6766</v>
      </c>
      <c r="T1253" s="72">
        <f t="shared" si="175"/>
        <v>0</v>
      </c>
      <c r="U1253" s="72">
        <f t="shared" si="176"/>
        <v>0</v>
      </c>
      <c r="V1253" s="72">
        <f t="shared" si="177"/>
        <v>0.6766</v>
      </c>
      <c r="W1253" s="72">
        <f t="shared" si="178"/>
        <v>0</v>
      </c>
      <c r="X1253" s="14" t="s">
        <v>1191</v>
      </c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24"/>
      <c r="AJ1253" s="24"/>
      <c r="AK1253" s="24"/>
    </row>
    <row r="1254" s="2" customFormat="1" ht="14.25" spans="1:37">
      <c r="A1254" s="24">
        <v>1252</v>
      </c>
      <c r="B1254" s="14"/>
      <c r="C1254" s="749" t="s">
        <v>2779</v>
      </c>
      <c r="D1254" s="749" t="s">
        <v>2780</v>
      </c>
      <c r="E1254" s="14"/>
      <c r="F1254" s="192"/>
      <c r="G1254" s="24"/>
      <c r="H1254" s="14"/>
      <c r="I1254" s="13">
        <v>1.01</v>
      </c>
      <c r="J1254" s="14"/>
      <c r="K1254" s="14"/>
      <c r="L1254" s="547">
        <v>257.8</v>
      </c>
      <c r="M1254" s="72">
        <v>34.6935</v>
      </c>
      <c r="N1254" s="72">
        <f t="shared" si="179"/>
        <v>8943.9843</v>
      </c>
      <c r="O1254" s="72">
        <v>257.8</v>
      </c>
      <c r="P1254" s="72">
        <f t="shared" si="171"/>
        <v>34.6935</v>
      </c>
      <c r="Q1254" s="72">
        <f t="shared" si="172"/>
        <v>8943.9843</v>
      </c>
      <c r="R1254" s="72">
        <f t="shared" si="173"/>
        <v>0</v>
      </c>
      <c r="S1254" s="72">
        <f t="shared" si="174"/>
        <v>34.6935</v>
      </c>
      <c r="T1254" s="72">
        <f t="shared" si="175"/>
        <v>0</v>
      </c>
      <c r="U1254" s="72">
        <f t="shared" si="176"/>
        <v>0</v>
      </c>
      <c r="V1254" s="72">
        <f t="shared" si="177"/>
        <v>34.6935</v>
      </c>
      <c r="W1254" s="72">
        <f t="shared" si="178"/>
        <v>0</v>
      </c>
      <c r="X1254" s="14" t="s">
        <v>1191</v>
      </c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24"/>
      <c r="AJ1254" s="24"/>
      <c r="AK1254" s="24"/>
    </row>
    <row r="1255" s="2" customFormat="1" ht="14.25" spans="1:37">
      <c r="A1255" s="24">
        <v>1253</v>
      </c>
      <c r="B1255" s="14"/>
      <c r="C1255" s="749" t="s">
        <v>2781</v>
      </c>
      <c r="D1255" s="749" t="s">
        <v>2782</v>
      </c>
      <c r="E1255" s="14"/>
      <c r="F1255" s="192"/>
      <c r="G1255" s="24"/>
      <c r="H1255" s="14"/>
      <c r="I1255" s="13">
        <v>1.01</v>
      </c>
      <c r="J1255" s="14"/>
      <c r="K1255" s="14"/>
      <c r="L1255" s="547">
        <v>845</v>
      </c>
      <c r="M1255" s="72">
        <v>22.2222</v>
      </c>
      <c r="N1255" s="72">
        <f t="shared" si="179"/>
        <v>18777.759</v>
      </c>
      <c r="O1255" s="72">
        <v>845</v>
      </c>
      <c r="P1255" s="72">
        <f t="shared" si="171"/>
        <v>22.2222</v>
      </c>
      <c r="Q1255" s="72">
        <f t="shared" si="172"/>
        <v>18777.759</v>
      </c>
      <c r="R1255" s="72">
        <f t="shared" si="173"/>
        <v>0</v>
      </c>
      <c r="S1255" s="72">
        <f t="shared" si="174"/>
        <v>22.2222</v>
      </c>
      <c r="T1255" s="72">
        <f t="shared" si="175"/>
        <v>0</v>
      </c>
      <c r="U1255" s="72">
        <f t="shared" si="176"/>
        <v>0</v>
      </c>
      <c r="V1255" s="72">
        <f t="shared" si="177"/>
        <v>22.2222</v>
      </c>
      <c r="W1255" s="72">
        <f t="shared" si="178"/>
        <v>0</v>
      </c>
      <c r="X1255" s="14" t="s">
        <v>1191</v>
      </c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24"/>
      <c r="AJ1255" s="24"/>
      <c r="AK1255" s="24"/>
    </row>
    <row r="1256" s="2" customFormat="1" ht="14.25" spans="1:37">
      <c r="A1256" s="24">
        <v>1254</v>
      </c>
      <c r="B1256" s="14"/>
      <c r="C1256" s="749" t="s">
        <v>2783</v>
      </c>
      <c r="D1256" s="749" t="s">
        <v>2784</v>
      </c>
      <c r="E1256" s="14"/>
      <c r="F1256" s="192"/>
      <c r="G1256" s="24"/>
      <c r="H1256" s="14"/>
      <c r="I1256" s="13">
        <v>1.01</v>
      </c>
      <c r="J1256" s="14"/>
      <c r="K1256" s="14"/>
      <c r="L1256" s="547">
        <v>397</v>
      </c>
      <c r="M1256" s="72">
        <v>0.2817</v>
      </c>
      <c r="N1256" s="72">
        <f t="shared" si="179"/>
        <v>111.8349</v>
      </c>
      <c r="O1256" s="72">
        <v>397</v>
      </c>
      <c r="P1256" s="72">
        <f t="shared" si="171"/>
        <v>0.2817</v>
      </c>
      <c r="Q1256" s="72">
        <f t="shared" si="172"/>
        <v>111.8349</v>
      </c>
      <c r="R1256" s="72">
        <f t="shared" si="173"/>
        <v>0</v>
      </c>
      <c r="S1256" s="72">
        <f t="shared" si="174"/>
        <v>0.2817</v>
      </c>
      <c r="T1256" s="72">
        <f t="shared" si="175"/>
        <v>0</v>
      </c>
      <c r="U1256" s="72">
        <f t="shared" si="176"/>
        <v>0</v>
      </c>
      <c r="V1256" s="72">
        <f t="shared" si="177"/>
        <v>0.2817</v>
      </c>
      <c r="W1256" s="72">
        <f t="shared" si="178"/>
        <v>0</v>
      </c>
      <c r="X1256" s="14" t="s">
        <v>1191</v>
      </c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24"/>
      <c r="AJ1256" s="24"/>
      <c r="AK1256" s="24"/>
    </row>
    <row r="1257" s="2" customFormat="1" ht="14.25" spans="1:37">
      <c r="A1257" s="24">
        <v>1255</v>
      </c>
      <c r="B1257" s="14"/>
      <c r="C1257" s="749" t="s">
        <v>2785</v>
      </c>
      <c r="D1257" s="749" t="s">
        <v>2786</v>
      </c>
      <c r="E1257" s="14"/>
      <c r="F1257" s="192"/>
      <c r="G1257" s="24"/>
      <c r="H1257" s="14"/>
      <c r="I1257" s="13">
        <v>1.01</v>
      </c>
      <c r="J1257" s="14"/>
      <c r="K1257" s="14"/>
      <c r="L1257" s="547">
        <v>929</v>
      </c>
      <c r="M1257" s="72">
        <v>0.1746</v>
      </c>
      <c r="N1257" s="72">
        <f t="shared" si="179"/>
        <v>162.2034</v>
      </c>
      <c r="O1257" s="72">
        <v>929</v>
      </c>
      <c r="P1257" s="72">
        <f t="shared" si="171"/>
        <v>0.1746</v>
      </c>
      <c r="Q1257" s="72">
        <f t="shared" si="172"/>
        <v>162.2034</v>
      </c>
      <c r="R1257" s="72">
        <f t="shared" si="173"/>
        <v>0</v>
      </c>
      <c r="S1257" s="72">
        <f t="shared" si="174"/>
        <v>0.1746</v>
      </c>
      <c r="T1257" s="72">
        <f t="shared" si="175"/>
        <v>0</v>
      </c>
      <c r="U1257" s="72">
        <f t="shared" si="176"/>
        <v>0</v>
      </c>
      <c r="V1257" s="72">
        <f t="shared" si="177"/>
        <v>0.1746</v>
      </c>
      <c r="W1257" s="72">
        <f t="shared" si="178"/>
        <v>0</v>
      </c>
      <c r="X1257" s="14" t="s">
        <v>1191</v>
      </c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24"/>
      <c r="AJ1257" s="24"/>
      <c r="AK1257" s="24"/>
    </row>
    <row r="1258" s="2" customFormat="1" ht="14.25" spans="1:37">
      <c r="A1258" s="24">
        <v>1256</v>
      </c>
      <c r="B1258" s="14"/>
      <c r="C1258" s="749" t="s">
        <v>2787</v>
      </c>
      <c r="D1258" s="749" t="s">
        <v>2788</v>
      </c>
      <c r="E1258" s="14"/>
      <c r="F1258" s="192"/>
      <c r="G1258" s="24"/>
      <c r="H1258" s="14"/>
      <c r="I1258" s="13">
        <v>1.01</v>
      </c>
      <c r="J1258" s="14"/>
      <c r="K1258" s="14"/>
      <c r="L1258" s="547">
        <v>3410</v>
      </c>
      <c r="M1258" s="72">
        <v>0.027018</v>
      </c>
      <c r="N1258" s="72">
        <f t="shared" si="179"/>
        <v>92.13138</v>
      </c>
      <c r="O1258" s="72">
        <v>3410</v>
      </c>
      <c r="P1258" s="72">
        <f t="shared" si="171"/>
        <v>0.027018</v>
      </c>
      <c r="Q1258" s="72">
        <f t="shared" si="172"/>
        <v>92.13138</v>
      </c>
      <c r="R1258" s="72">
        <f t="shared" si="173"/>
        <v>0</v>
      </c>
      <c r="S1258" s="72">
        <f t="shared" si="174"/>
        <v>0.027018</v>
      </c>
      <c r="T1258" s="72">
        <f t="shared" si="175"/>
        <v>0</v>
      </c>
      <c r="U1258" s="72">
        <f t="shared" si="176"/>
        <v>0</v>
      </c>
      <c r="V1258" s="72">
        <f t="shared" si="177"/>
        <v>0.027018</v>
      </c>
      <c r="W1258" s="72">
        <f t="shared" si="178"/>
        <v>0</v>
      </c>
      <c r="X1258" s="14" t="s">
        <v>1191</v>
      </c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24"/>
      <c r="AJ1258" s="24"/>
      <c r="AK1258" s="24"/>
    </row>
    <row r="1259" s="2" customFormat="1" ht="14.25" spans="1:37">
      <c r="A1259" s="24">
        <v>1257</v>
      </c>
      <c r="B1259" s="14"/>
      <c r="C1259" s="749" t="s">
        <v>2789</v>
      </c>
      <c r="D1259" s="749" t="s">
        <v>2790</v>
      </c>
      <c r="E1259" s="14"/>
      <c r="F1259" s="192"/>
      <c r="G1259" s="24"/>
      <c r="H1259" s="14"/>
      <c r="I1259" s="13">
        <v>1.01</v>
      </c>
      <c r="J1259" s="14"/>
      <c r="K1259" s="14"/>
      <c r="L1259" s="547">
        <v>979</v>
      </c>
      <c r="M1259" s="72">
        <v>0.349591</v>
      </c>
      <c r="N1259" s="72">
        <f t="shared" si="179"/>
        <v>342.249589</v>
      </c>
      <c r="O1259" s="72">
        <v>979</v>
      </c>
      <c r="P1259" s="72">
        <f t="shared" si="171"/>
        <v>0.349591</v>
      </c>
      <c r="Q1259" s="72">
        <f t="shared" si="172"/>
        <v>342.249589</v>
      </c>
      <c r="R1259" s="72">
        <f t="shared" si="173"/>
        <v>0</v>
      </c>
      <c r="S1259" s="72">
        <f t="shared" si="174"/>
        <v>0.349591</v>
      </c>
      <c r="T1259" s="72">
        <f t="shared" si="175"/>
        <v>0</v>
      </c>
      <c r="U1259" s="72">
        <f t="shared" si="176"/>
        <v>0</v>
      </c>
      <c r="V1259" s="72">
        <f t="shared" si="177"/>
        <v>0.349591</v>
      </c>
      <c r="W1259" s="72">
        <f t="shared" si="178"/>
        <v>0</v>
      </c>
      <c r="X1259" s="14" t="s">
        <v>1191</v>
      </c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24"/>
      <c r="AJ1259" s="24"/>
      <c r="AK1259" s="24"/>
    </row>
    <row r="1260" s="2" customFormat="1" ht="14.25" spans="1:37">
      <c r="A1260" s="24">
        <v>1258</v>
      </c>
      <c r="B1260" s="14"/>
      <c r="C1260" s="749" t="s">
        <v>2791</v>
      </c>
      <c r="D1260" s="749" t="s">
        <v>2792</v>
      </c>
      <c r="E1260" s="14"/>
      <c r="F1260" s="192"/>
      <c r="G1260" s="24"/>
      <c r="H1260" s="14"/>
      <c r="I1260" s="13">
        <v>1.01</v>
      </c>
      <c r="J1260" s="14"/>
      <c r="K1260" s="14"/>
      <c r="L1260" s="547">
        <v>1982</v>
      </c>
      <c r="M1260" s="72">
        <v>0.349596</v>
      </c>
      <c r="N1260" s="72">
        <f t="shared" si="179"/>
        <v>692.899272</v>
      </c>
      <c r="O1260" s="72">
        <v>1982</v>
      </c>
      <c r="P1260" s="72">
        <f t="shared" si="171"/>
        <v>0.349596</v>
      </c>
      <c r="Q1260" s="72">
        <f t="shared" si="172"/>
        <v>692.899272</v>
      </c>
      <c r="R1260" s="72">
        <f t="shared" si="173"/>
        <v>0</v>
      </c>
      <c r="S1260" s="72">
        <f t="shared" si="174"/>
        <v>0.349596</v>
      </c>
      <c r="T1260" s="72">
        <f t="shared" si="175"/>
        <v>0</v>
      </c>
      <c r="U1260" s="72">
        <f t="shared" si="176"/>
        <v>0</v>
      </c>
      <c r="V1260" s="72">
        <f t="shared" si="177"/>
        <v>0.349596</v>
      </c>
      <c r="W1260" s="72">
        <f t="shared" si="178"/>
        <v>0</v>
      </c>
      <c r="X1260" s="14" t="s">
        <v>1191</v>
      </c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24"/>
      <c r="AJ1260" s="24"/>
      <c r="AK1260" s="24"/>
    </row>
    <row r="1261" s="2" customFormat="1" ht="14.25" spans="1:37">
      <c r="A1261" s="24">
        <v>1259</v>
      </c>
      <c r="B1261" s="14"/>
      <c r="C1261" s="749" t="s">
        <v>2793</v>
      </c>
      <c r="D1261" s="749" t="s">
        <v>2794</v>
      </c>
      <c r="E1261" s="14"/>
      <c r="F1261" s="192"/>
      <c r="G1261" s="24"/>
      <c r="H1261" s="14"/>
      <c r="I1261" s="13">
        <v>1.01</v>
      </c>
      <c r="J1261" s="14"/>
      <c r="K1261" s="14"/>
      <c r="L1261" s="547">
        <v>1090</v>
      </c>
      <c r="M1261" s="72">
        <v>0.406</v>
      </c>
      <c r="N1261" s="72">
        <f t="shared" si="179"/>
        <v>442.54</v>
      </c>
      <c r="O1261" s="72">
        <v>1090</v>
      </c>
      <c r="P1261" s="72">
        <f t="shared" si="171"/>
        <v>0.406</v>
      </c>
      <c r="Q1261" s="72">
        <f t="shared" si="172"/>
        <v>442.54</v>
      </c>
      <c r="R1261" s="72">
        <f t="shared" si="173"/>
        <v>0</v>
      </c>
      <c r="S1261" s="72">
        <f t="shared" si="174"/>
        <v>0.406</v>
      </c>
      <c r="T1261" s="72">
        <f t="shared" si="175"/>
        <v>0</v>
      </c>
      <c r="U1261" s="72">
        <f t="shared" si="176"/>
        <v>0</v>
      </c>
      <c r="V1261" s="72">
        <f t="shared" si="177"/>
        <v>0.406</v>
      </c>
      <c r="W1261" s="72">
        <f t="shared" si="178"/>
        <v>0</v>
      </c>
      <c r="X1261" s="14" t="s">
        <v>1191</v>
      </c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24"/>
      <c r="AJ1261" s="24"/>
      <c r="AK1261" s="24"/>
    </row>
    <row r="1262" s="2" customFormat="1" ht="14.25" spans="1:37">
      <c r="A1262" s="24">
        <v>1260</v>
      </c>
      <c r="B1262" s="14"/>
      <c r="C1262" s="749" t="s">
        <v>2795</v>
      </c>
      <c r="D1262" s="749" t="s">
        <v>2796</v>
      </c>
      <c r="E1262" s="14"/>
      <c r="F1262" s="192"/>
      <c r="G1262" s="24"/>
      <c r="H1262" s="14"/>
      <c r="I1262" s="13">
        <v>1.01</v>
      </c>
      <c r="J1262" s="14"/>
      <c r="K1262" s="14"/>
      <c r="L1262" s="547">
        <v>347</v>
      </c>
      <c r="M1262" s="72">
        <v>1.154957</v>
      </c>
      <c r="N1262" s="72">
        <f t="shared" si="179"/>
        <v>400.770079</v>
      </c>
      <c r="O1262" s="72">
        <v>347</v>
      </c>
      <c r="P1262" s="72">
        <f t="shared" si="171"/>
        <v>1.154957</v>
      </c>
      <c r="Q1262" s="72">
        <f t="shared" si="172"/>
        <v>400.770079</v>
      </c>
      <c r="R1262" s="72">
        <f t="shared" si="173"/>
        <v>0</v>
      </c>
      <c r="S1262" s="72">
        <f t="shared" si="174"/>
        <v>1.154957</v>
      </c>
      <c r="T1262" s="72">
        <f t="shared" si="175"/>
        <v>0</v>
      </c>
      <c r="U1262" s="72">
        <f t="shared" si="176"/>
        <v>0</v>
      </c>
      <c r="V1262" s="72">
        <f t="shared" si="177"/>
        <v>1.154957</v>
      </c>
      <c r="W1262" s="72">
        <f t="shared" si="178"/>
        <v>0</v>
      </c>
      <c r="X1262" s="14" t="s">
        <v>1191</v>
      </c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24"/>
      <c r="AJ1262" s="24"/>
      <c r="AK1262" s="24"/>
    </row>
    <row r="1263" s="2" customFormat="1" ht="14.25" spans="1:37">
      <c r="A1263" s="24">
        <v>1261</v>
      </c>
      <c r="B1263" s="14"/>
      <c r="C1263" s="749" t="s">
        <v>2797</v>
      </c>
      <c r="D1263" s="749" t="s">
        <v>2798</v>
      </c>
      <c r="E1263" s="14"/>
      <c r="F1263" s="192"/>
      <c r="G1263" s="24"/>
      <c r="H1263" s="14"/>
      <c r="I1263" s="13">
        <v>1.01</v>
      </c>
      <c r="J1263" s="14"/>
      <c r="K1263" s="14"/>
      <c r="L1263" s="547">
        <v>107</v>
      </c>
      <c r="M1263" s="72">
        <v>0.426916</v>
      </c>
      <c r="N1263" s="72">
        <f t="shared" si="179"/>
        <v>45.680012</v>
      </c>
      <c r="O1263" s="72">
        <v>107</v>
      </c>
      <c r="P1263" s="72">
        <f t="shared" si="171"/>
        <v>0.426916</v>
      </c>
      <c r="Q1263" s="72">
        <f t="shared" si="172"/>
        <v>45.680012</v>
      </c>
      <c r="R1263" s="72">
        <f t="shared" si="173"/>
        <v>0</v>
      </c>
      <c r="S1263" s="72">
        <f t="shared" si="174"/>
        <v>0.426916</v>
      </c>
      <c r="T1263" s="72">
        <f t="shared" si="175"/>
        <v>0</v>
      </c>
      <c r="U1263" s="72">
        <f t="shared" si="176"/>
        <v>0</v>
      </c>
      <c r="V1263" s="72">
        <f t="shared" si="177"/>
        <v>0.426916</v>
      </c>
      <c r="W1263" s="72">
        <f t="shared" si="178"/>
        <v>0</v>
      </c>
      <c r="X1263" s="14" t="s">
        <v>1191</v>
      </c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24"/>
      <c r="AJ1263" s="24"/>
      <c r="AK1263" s="24"/>
    </row>
    <row r="1264" s="2" customFormat="1" ht="14.25" spans="1:37">
      <c r="A1264" s="24">
        <v>1262</v>
      </c>
      <c r="B1264" s="14"/>
      <c r="C1264" s="749" t="s">
        <v>2799</v>
      </c>
      <c r="D1264" s="749" t="s">
        <v>2800</v>
      </c>
      <c r="E1264" s="14"/>
      <c r="F1264" s="192"/>
      <c r="G1264" s="24"/>
      <c r="H1264" s="14"/>
      <c r="I1264" s="13">
        <v>1.01</v>
      </c>
      <c r="J1264" s="14"/>
      <c r="K1264" s="14"/>
      <c r="L1264" s="547">
        <v>433</v>
      </c>
      <c r="M1264" s="72">
        <v>0.58157</v>
      </c>
      <c r="N1264" s="72">
        <f t="shared" si="179"/>
        <v>251.81981</v>
      </c>
      <c r="O1264" s="72">
        <v>433</v>
      </c>
      <c r="P1264" s="72">
        <f t="shared" si="171"/>
        <v>0.58157</v>
      </c>
      <c r="Q1264" s="72">
        <f t="shared" si="172"/>
        <v>251.81981</v>
      </c>
      <c r="R1264" s="72">
        <f t="shared" si="173"/>
        <v>0</v>
      </c>
      <c r="S1264" s="72">
        <f t="shared" si="174"/>
        <v>0.58157</v>
      </c>
      <c r="T1264" s="72">
        <f t="shared" si="175"/>
        <v>0</v>
      </c>
      <c r="U1264" s="72">
        <f t="shared" si="176"/>
        <v>0</v>
      </c>
      <c r="V1264" s="72">
        <f t="shared" si="177"/>
        <v>0.58157</v>
      </c>
      <c r="W1264" s="72">
        <f t="shared" si="178"/>
        <v>0</v>
      </c>
      <c r="X1264" s="14" t="s">
        <v>1191</v>
      </c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24"/>
      <c r="AJ1264" s="24"/>
      <c r="AK1264" s="24"/>
    </row>
    <row r="1265" s="2" customFormat="1" ht="14.25" spans="1:37">
      <c r="A1265" s="24">
        <v>1263</v>
      </c>
      <c r="B1265" s="14"/>
      <c r="C1265" s="749" t="s">
        <v>2801</v>
      </c>
      <c r="D1265" s="749" t="s">
        <v>2802</v>
      </c>
      <c r="E1265" s="14"/>
      <c r="F1265" s="192"/>
      <c r="G1265" s="24"/>
      <c r="H1265" s="14"/>
      <c r="I1265" s="13">
        <v>1.01</v>
      </c>
      <c r="J1265" s="14"/>
      <c r="K1265" s="14"/>
      <c r="L1265" s="547">
        <v>322</v>
      </c>
      <c r="M1265" s="72">
        <v>0.349255</v>
      </c>
      <c r="N1265" s="72">
        <f t="shared" si="179"/>
        <v>112.46011</v>
      </c>
      <c r="O1265" s="72">
        <v>322</v>
      </c>
      <c r="P1265" s="72">
        <f t="shared" si="171"/>
        <v>0.349255</v>
      </c>
      <c r="Q1265" s="72">
        <f t="shared" si="172"/>
        <v>112.46011</v>
      </c>
      <c r="R1265" s="72">
        <f t="shared" si="173"/>
        <v>0</v>
      </c>
      <c r="S1265" s="72">
        <f t="shared" si="174"/>
        <v>0.349255</v>
      </c>
      <c r="T1265" s="72">
        <f t="shared" si="175"/>
        <v>0</v>
      </c>
      <c r="U1265" s="72">
        <f t="shared" si="176"/>
        <v>0</v>
      </c>
      <c r="V1265" s="72">
        <f t="shared" si="177"/>
        <v>0.349255</v>
      </c>
      <c r="W1265" s="72">
        <f t="shared" si="178"/>
        <v>0</v>
      </c>
      <c r="X1265" s="14" t="s">
        <v>1191</v>
      </c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24"/>
      <c r="AJ1265" s="24"/>
      <c r="AK1265" s="24"/>
    </row>
    <row r="1266" s="2" customFormat="1" ht="14.25" spans="1:37">
      <c r="A1266" s="24">
        <v>1264</v>
      </c>
      <c r="B1266" s="14"/>
      <c r="C1266" s="749" t="s">
        <v>2803</v>
      </c>
      <c r="D1266" s="749" t="s">
        <v>2804</v>
      </c>
      <c r="E1266" s="14"/>
      <c r="F1266" s="192"/>
      <c r="G1266" s="24"/>
      <c r="H1266" s="14"/>
      <c r="I1266" s="13">
        <v>1.01</v>
      </c>
      <c r="J1266" s="14"/>
      <c r="K1266" s="14"/>
      <c r="L1266" s="547">
        <v>435</v>
      </c>
      <c r="M1266" s="72">
        <v>0.6835</v>
      </c>
      <c r="N1266" s="72">
        <f t="shared" si="179"/>
        <v>297.3225</v>
      </c>
      <c r="O1266" s="72">
        <v>435</v>
      </c>
      <c r="P1266" s="72">
        <f t="shared" si="171"/>
        <v>0.6835</v>
      </c>
      <c r="Q1266" s="72">
        <f t="shared" si="172"/>
        <v>297.3225</v>
      </c>
      <c r="R1266" s="72">
        <f t="shared" si="173"/>
        <v>0</v>
      </c>
      <c r="S1266" s="72">
        <f t="shared" si="174"/>
        <v>0.6835</v>
      </c>
      <c r="T1266" s="72">
        <f t="shared" si="175"/>
        <v>0</v>
      </c>
      <c r="U1266" s="72">
        <f t="shared" si="176"/>
        <v>0</v>
      </c>
      <c r="V1266" s="72">
        <f t="shared" si="177"/>
        <v>0.6835</v>
      </c>
      <c r="W1266" s="72">
        <f t="shared" si="178"/>
        <v>0</v>
      </c>
      <c r="X1266" s="14" t="s">
        <v>1191</v>
      </c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24"/>
      <c r="AJ1266" s="24"/>
      <c r="AK1266" s="24"/>
    </row>
    <row r="1267" s="2" customFormat="1" ht="14.25" spans="1:37">
      <c r="A1267" s="24">
        <v>1265</v>
      </c>
      <c r="B1267" s="14"/>
      <c r="C1267" s="749" t="s">
        <v>2805</v>
      </c>
      <c r="D1267" s="749" t="s">
        <v>2806</v>
      </c>
      <c r="E1267" s="14"/>
      <c r="F1267" s="192"/>
      <c r="G1267" s="24"/>
      <c r="H1267" s="14"/>
      <c r="I1267" s="13">
        <v>1.01</v>
      </c>
      <c r="J1267" s="14"/>
      <c r="K1267" s="14"/>
      <c r="L1267" s="547">
        <v>433</v>
      </c>
      <c r="M1267" s="72">
        <v>0.5084</v>
      </c>
      <c r="N1267" s="72">
        <f t="shared" si="179"/>
        <v>220.1372</v>
      </c>
      <c r="O1267" s="72">
        <v>433</v>
      </c>
      <c r="P1267" s="72">
        <f t="shared" si="171"/>
        <v>0.5084</v>
      </c>
      <c r="Q1267" s="72">
        <f t="shared" si="172"/>
        <v>220.1372</v>
      </c>
      <c r="R1267" s="72">
        <f t="shared" si="173"/>
        <v>0</v>
      </c>
      <c r="S1267" s="72">
        <f t="shared" si="174"/>
        <v>0.5084</v>
      </c>
      <c r="T1267" s="72">
        <f t="shared" si="175"/>
        <v>0</v>
      </c>
      <c r="U1267" s="72">
        <f t="shared" si="176"/>
        <v>0</v>
      </c>
      <c r="V1267" s="72">
        <f t="shared" si="177"/>
        <v>0.5084</v>
      </c>
      <c r="W1267" s="72">
        <f t="shared" si="178"/>
        <v>0</v>
      </c>
      <c r="X1267" s="14" t="s">
        <v>1191</v>
      </c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24"/>
      <c r="AJ1267" s="24"/>
      <c r="AK1267" s="24"/>
    </row>
    <row r="1268" s="2" customFormat="1" ht="14.25" spans="1:37">
      <c r="A1268" s="24">
        <v>1266</v>
      </c>
      <c r="B1268" s="14"/>
      <c r="C1268" s="749" t="s">
        <v>2807</v>
      </c>
      <c r="D1268" s="749" t="s">
        <v>2808</v>
      </c>
      <c r="E1268" s="14"/>
      <c r="F1268" s="192"/>
      <c r="G1268" s="24"/>
      <c r="H1268" s="14"/>
      <c r="I1268" s="13">
        <v>1.01</v>
      </c>
      <c r="J1268" s="14"/>
      <c r="K1268" s="14"/>
      <c r="L1268" s="547">
        <v>818</v>
      </c>
      <c r="M1268" s="72">
        <v>0.5907</v>
      </c>
      <c r="N1268" s="72">
        <f t="shared" si="179"/>
        <v>483.1926</v>
      </c>
      <c r="O1268" s="72">
        <v>818</v>
      </c>
      <c r="P1268" s="72">
        <f t="shared" si="171"/>
        <v>0.5907</v>
      </c>
      <c r="Q1268" s="72">
        <f t="shared" si="172"/>
        <v>483.1926</v>
      </c>
      <c r="R1268" s="72">
        <f t="shared" si="173"/>
        <v>0</v>
      </c>
      <c r="S1268" s="72">
        <f t="shared" si="174"/>
        <v>0.5907</v>
      </c>
      <c r="T1268" s="72">
        <f t="shared" si="175"/>
        <v>0</v>
      </c>
      <c r="U1268" s="72">
        <f t="shared" si="176"/>
        <v>0</v>
      </c>
      <c r="V1268" s="72">
        <f t="shared" si="177"/>
        <v>0.5907</v>
      </c>
      <c r="W1268" s="72">
        <f t="shared" si="178"/>
        <v>0</v>
      </c>
      <c r="X1268" s="14" t="s">
        <v>1191</v>
      </c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24"/>
      <c r="AJ1268" s="24"/>
      <c r="AK1268" s="24"/>
    </row>
    <row r="1269" s="2" customFormat="1" ht="14.25" spans="1:37">
      <c r="A1269" s="24">
        <v>1267</v>
      </c>
      <c r="B1269" s="14"/>
      <c r="C1269" s="749" t="s">
        <v>2809</v>
      </c>
      <c r="D1269" s="749" t="s">
        <v>2810</v>
      </c>
      <c r="E1269" s="14"/>
      <c r="F1269" s="192"/>
      <c r="G1269" s="24"/>
      <c r="H1269" s="14"/>
      <c r="I1269" s="13">
        <v>1.01</v>
      </c>
      <c r="J1269" s="14"/>
      <c r="K1269" s="14"/>
      <c r="L1269" s="547">
        <v>993</v>
      </c>
      <c r="M1269" s="72">
        <v>0.203263</v>
      </c>
      <c r="N1269" s="72">
        <f t="shared" si="179"/>
        <v>201.840159</v>
      </c>
      <c r="O1269" s="72">
        <v>993</v>
      </c>
      <c r="P1269" s="72">
        <f t="shared" si="171"/>
        <v>0.203263</v>
      </c>
      <c r="Q1269" s="72">
        <f t="shared" si="172"/>
        <v>201.840159</v>
      </c>
      <c r="R1269" s="72">
        <f t="shared" si="173"/>
        <v>0</v>
      </c>
      <c r="S1269" s="72">
        <f t="shared" si="174"/>
        <v>0.203263</v>
      </c>
      <c r="T1269" s="72">
        <f t="shared" si="175"/>
        <v>0</v>
      </c>
      <c r="U1269" s="72">
        <f t="shared" si="176"/>
        <v>0</v>
      </c>
      <c r="V1269" s="72">
        <f t="shared" si="177"/>
        <v>0.203263</v>
      </c>
      <c r="W1269" s="72">
        <f t="shared" si="178"/>
        <v>0</v>
      </c>
      <c r="X1269" s="14" t="s">
        <v>1191</v>
      </c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24"/>
      <c r="AJ1269" s="24"/>
      <c r="AK1269" s="24"/>
    </row>
    <row r="1270" s="2" customFormat="1" ht="14.25" spans="1:37">
      <c r="A1270" s="24">
        <v>1268</v>
      </c>
      <c r="B1270" s="14"/>
      <c r="C1270" s="749" t="s">
        <v>2811</v>
      </c>
      <c r="D1270" s="749" t="s">
        <v>2812</v>
      </c>
      <c r="E1270" s="14"/>
      <c r="F1270" s="192"/>
      <c r="G1270" s="24"/>
      <c r="H1270" s="14"/>
      <c r="I1270" s="13">
        <v>1.01</v>
      </c>
      <c r="J1270" s="14"/>
      <c r="K1270" s="14"/>
      <c r="L1270" s="547">
        <v>1096</v>
      </c>
      <c r="M1270" s="72">
        <v>0.26</v>
      </c>
      <c r="N1270" s="72">
        <f t="shared" si="179"/>
        <v>284.96</v>
      </c>
      <c r="O1270" s="72">
        <v>1096</v>
      </c>
      <c r="P1270" s="72">
        <f t="shared" si="171"/>
        <v>0.26</v>
      </c>
      <c r="Q1270" s="72">
        <f t="shared" si="172"/>
        <v>284.96</v>
      </c>
      <c r="R1270" s="72">
        <f t="shared" si="173"/>
        <v>0</v>
      </c>
      <c r="S1270" s="72">
        <f t="shared" si="174"/>
        <v>0.26</v>
      </c>
      <c r="T1270" s="72">
        <f t="shared" si="175"/>
        <v>0</v>
      </c>
      <c r="U1270" s="72">
        <f t="shared" si="176"/>
        <v>0</v>
      </c>
      <c r="V1270" s="72">
        <f t="shared" si="177"/>
        <v>0.26</v>
      </c>
      <c r="W1270" s="72">
        <f t="shared" si="178"/>
        <v>0</v>
      </c>
      <c r="X1270" s="14" t="s">
        <v>1191</v>
      </c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24"/>
      <c r="AJ1270" s="24"/>
      <c r="AK1270" s="24"/>
    </row>
    <row r="1271" s="2" customFormat="1" ht="14.25" spans="1:37">
      <c r="A1271" s="24">
        <v>1269</v>
      </c>
      <c r="B1271" s="14"/>
      <c r="C1271" s="749" t="s">
        <v>2813</v>
      </c>
      <c r="D1271" s="749" t="s">
        <v>2814</v>
      </c>
      <c r="E1271" s="14"/>
      <c r="F1271" s="192"/>
      <c r="G1271" s="24"/>
      <c r="H1271" s="14"/>
      <c r="I1271" s="13">
        <v>1.01</v>
      </c>
      <c r="J1271" s="14"/>
      <c r="K1271" s="14"/>
      <c r="L1271" s="547">
        <v>848</v>
      </c>
      <c r="M1271" s="72">
        <v>0.257642</v>
      </c>
      <c r="N1271" s="72">
        <f t="shared" si="179"/>
        <v>218.480416</v>
      </c>
      <c r="O1271" s="72">
        <v>848</v>
      </c>
      <c r="P1271" s="72">
        <f t="shared" si="171"/>
        <v>0.257642</v>
      </c>
      <c r="Q1271" s="72">
        <f t="shared" si="172"/>
        <v>218.480416</v>
      </c>
      <c r="R1271" s="72">
        <f t="shared" si="173"/>
        <v>0</v>
      </c>
      <c r="S1271" s="72">
        <f t="shared" si="174"/>
        <v>0.257642</v>
      </c>
      <c r="T1271" s="72">
        <f t="shared" si="175"/>
        <v>0</v>
      </c>
      <c r="U1271" s="72">
        <f t="shared" si="176"/>
        <v>0</v>
      </c>
      <c r="V1271" s="72">
        <f t="shared" si="177"/>
        <v>0.257642</v>
      </c>
      <c r="W1271" s="72">
        <f t="shared" si="178"/>
        <v>0</v>
      </c>
      <c r="X1271" s="14" t="s">
        <v>1191</v>
      </c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24"/>
      <c r="AJ1271" s="24"/>
      <c r="AK1271" s="24"/>
    </row>
    <row r="1272" s="2" customFormat="1" ht="14.25" spans="1:37">
      <c r="A1272" s="24">
        <v>1270</v>
      </c>
      <c r="B1272" s="14"/>
      <c r="C1272" s="749" t="s">
        <v>2815</v>
      </c>
      <c r="D1272" s="749" t="s">
        <v>2816</v>
      </c>
      <c r="E1272" s="14"/>
      <c r="F1272" s="192"/>
      <c r="G1272" s="24"/>
      <c r="H1272" s="14"/>
      <c r="I1272" s="13">
        <v>1.01</v>
      </c>
      <c r="J1272" s="14"/>
      <c r="K1272" s="14"/>
      <c r="L1272" s="547">
        <v>613</v>
      </c>
      <c r="M1272" s="72">
        <v>0.2</v>
      </c>
      <c r="N1272" s="72">
        <f t="shared" si="179"/>
        <v>122.6</v>
      </c>
      <c r="O1272" s="72">
        <v>613</v>
      </c>
      <c r="P1272" s="72">
        <f t="shared" si="171"/>
        <v>0.2</v>
      </c>
      <c r="Q1272" s="72">
        <f t="shared" si="172"/>
        <v>122.6</v>
      </c>
      <c r="R1272" s="72">
        <f t="shared" si="173"/>
        <v>0</v>
      </c>
      <c r="S1272" s="72">
        <f t="shared" si="174"/>
        <v>0.2</v>
      </c>
      <c r="T1272" s="72">
        <f t="shared" si="175"/>
        <v>0</v>
      </c>
      <c r="U1272" s="72">
        <f t="shared" si="176"/>
        <v>0</v>
      </c>
      <c r="V1272" s="72">
        <f t="shared" si="177"/>
        <v>0.2</v>
      </c>
      <c r="W1272" s="72">
        <f t="shared" si="178"/>
        <v>0</v>
      </c>
      <c r="X1272" s="14" t="s">
        <v>1191</v>
      </c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24"/>
      <c r="AJ1272" s="24"/>
      <c r="AK1272" s="24"/>
    </row>
    <row r="1273" s="2" customFormat="1" ht="14.25" spans="1:37">
      <c r="A1273" s="24">
        <v>1271</v>
      </c>
      <c r="B1273" s="14"/>
      <c r="C1273" s="749" t="s">
        <v>2817</v>
      </c>
      <c r="D1273" s="749" t="s">
        <v>2818</v>
      </c>
      <c r="E1273" s="14"/>
      <c r="F1273" s="192"/>
      <c r="G1273" s="24"/>
      <c r="H1273" s="14"/>
      <c r="I1273" s="13">
        <v>1.01</v>
      </c>
      <c r="J1273" s="14"/>
      <c r="K1273" s="14"/>
      <c r="L1273" s="547">
        <v>1792</v>
      </c>
      <c r="M1273" s="72">
        <v>0.5983</v>
      </c>
      <c r="N1273" s="72">
        <f t="shared" si="179"/>
        <v>1072.1536</v>
      </c>
      <c r="O1273" s="72">
        <v>1792</v>
      </c>
      <c r="P1273" s="72">
        <f t="shared" si="171"/>
        <v>0.5983</v>
      </c>
      <c r="Q1273" s="72">
        <f t="shared" si="172"/>
        <v>1072.1536</v>
      </c>
      <c r="R1273" s="72">
        <f t="shared" si="173"/>
        <v>0</v>
      </c>
      <c r="S1273" s="72">
        <f t="shared" si="174"/>
        <v>0.5983</v>
      </c>
      <c r="T1273" s="72">
        <f t="shared" si="175"/>
        <v>0</v>
      </c>
      <c r="U1273" s="72">
        <f t="shared" si="176"/>
        <v>0</v>
      </c>
      <c r="V1273" s="72">
        <f t="shared" si="177"/>
        <v>0.5983</v>
      </c>
      <c r="W1273" s="72">
        <f t="shared" si="178"/>
        <v>0</v>
      </c>
      <c r="X1273" s="14" t="s">
        <v>1191</v>
      </c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24"/>
      <c r="AJ1273" s="24"/>
      <c r="AK1273" s="24"/>
    </row>
    <row r="1274" s="2" customFormat="1" ht="14.25" spans="1:37">
      <c r="A1274" s="24">
        <v>1272</v>
      </c>
      <c r="B1274" s="14"/>
      <c r="C1274" s="749" t="s">
        <v>2819</v>
      </c>
      <c r="D1274" s="749" t="s">
        <v>2820</v>
      </c>
      <c r="E1274" s="14"/>
      <c r="F1274" s="192"/>
      <c r="G1274" s="24"/>
      <c r="H1274" s="14"/>
      <c r="I1274" s="13">
        <v>1.01</v>
      </c>
      <c r="J1274" s="14"/>
      <c r="K1274" s="14"/>
      <c r="L1274" s="547">
        <v>212.3</v>
      </c>
      <c r="M1274" s="72">
        <v>25.6501</v>
      </c>
      <c r="N1274" s="72">
        <f t="shared" si="179"/>
        <v>5445.51623</v>
      </c>
      <c r="O1274" s="72">
        <v>212.3</v>
      </c>
      <c r="P1274" s="72">
        <f t="shared" si="171"/>
        <v>25.6501</v>
      </c>
      <c r="Q1274" s="72">
        <f t="shared" si="172"/>
        <v>5445.51623</v>
      </c>
      <c r="R1274" s="72">
        <f t="shared" si="173"/>
        <v>0</v>
      </c>
      <c r="S1274" s="72">
        <f t="shared" si="174"/>
        <v>25.6501</v>
      </c>
      <c r="T1274" s="72">
        <f t="shared" si="175"/>
        <v>0</v>
      </c>
      <c r="U1274" s="72">
        <f t="shared" si="176"/>
        <v>0</v>
      </c>
      <c r="V1274" s="72">
        <f t="shared" si="177"/>
        <v>25.6501</v>
      </c>
      <c r="W1274" s="72">
        <f t="shared" si="178"/>
        <v>0</v>
      </c>
      <c r="X1274" s="14" t="s">
        <v>1191</v>
      </c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24"/>
      <c r="AJ1274" s="24"/>
      <c r="AK1274" s="24"/>
    </row>
    <row r="1275" s="2" customFormat="1" ht="14.25" spans="1:37">
      <c r="A1275" s="24">
        <v>1273</v>
      </c>
      <c r="B1275" s="14"/>
      <c r="C1275" s="749" t="s">
        <v>2821</v>
      </c>
      <c r="D1275" s="749" t="s">
        <v>2822</v>
      </c>
      <c r="E1275" s="14"/>
      <c r="F1275" s="192"/>
      <c r="G1275" s="24"/>
      <c r="H1275" s="14"/>
      <c r="I1275" s="13">
        <v>1.01</v>
      </c>
      <c r="J1275" s="14"/>
      <c r="K1275" s="14"/>
      <c r="L1275" s="547">
        <v>112</v>
      </c>
      <c r="M1275" s="72">
        <v>5.3846</v>
      </c>
      <c r="N1275" s="72">
        <f t="shared" si="179"/>
        <v>603.0752</v>
      </c>
      <c r="O1275" s="72">
        <v>112</v>
      </c>
      <c r="P1275" s="72">
        <f t="shared" si="171"/>
        <v>5.3846</v>
      </c>
      <c r="Q1275" s="72">
        <f t="shared" si="172"/>
        <v>603.0752</v>
      </c>
      <c r="R1275" s="72">
        <f t="shared" si="173"/>
        <v>0</v>
      </c>
      <c r="S1275" s="72">
        <f t="shared" si="174"/>
        <v>5.3846</v>
      </c>
      <c r="T1275" s="72">
        <f t="shared" si="175"/>
        <v>0</v>
      </c>
      <c r="U1275" s="72">
        <f t="shared" si="176"/>
        <v>0</v>
      </c>
      <c r="V1275" s="72">
        <f t="shared" si="177"/>
        <v>5.3846</v>
      </c>
      <c r="W1275" s="72">
        <f t="shared" si="178"/>
        <v>0</v>
      </c>
      <c r="X1275" s="14" t="s">
        <v>1191</v>
      </c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24"/>
      <c r="AJ1275" s="24"/>
      <c r="AK1275" s="24"/>
    </row>
    <row r="1276" s="2" customFormat="1" ht="14.25" spans="1:37">
      <c r="A1276" s="24">
        <v>1274</v>
      </c>
      <c r="B1276" s="14"/>
      <c r="C1276" s="749" t="s">
        <v>2823</v>
      </c>
      <c r="D1276" s="749" t="s">
        <v>2824</v>
      </c>
      <c r="E1276" s="14"/>
      <c r="F1276" s="192"/>
      <c r="G1276" s="24"/>
      <c r="H1276" s="14"/>
      <c r="I1276" s="13">
        <v>1.01</v>
      </c>
      <c r="J1276" s="14"/>
      <c r="K1276" s="14"/>
      <c r="L1276" s="547">
        <v>97</v>
      </c>
      <c r="M1276" s="72">
        <v>10.9402</v>
      </c>
      <c r="N1276" s="72">
        <f t="shared" si="179"/>
        <v>1061.1994</v>
      </c>
      <c r="O1276" s="72">
        <v>97</v>
      </c>
      <c r="P1276" s="72">
        <f t="shared" si="171"/>
        <v>10.9402</v>
      </c>
      <c r="Q1276" s="72">
        <f t="shared" si="172"/>
        <v>1061.1994</v>
      </c>
      <c r="R1276" s="72">
        <f t="shared" si="173"/>
        <v>0</v>
      </c>
      <c r="S1276" s="72">
        <f t="shared" si="174"/>
        <v>10.9402</v>
      </c>
      <c r="T1276" s="72">
        <f t="shared" si="175"/>
        <v>0</v>
      </c>
      <c r="U1276" s="72">
        <f t="shared" si="176"/>
        <v>0</v>
      </c>
      <c r="V1276" s="72">
        <f t="shared" si="177"/>
        <v>10.9402</v>
      </c>
      <c r="W1276" s="72">
        <f t="shared" si="178"/>
        <v>0</v>
      </c>
      <c r="X1276" s="14" t="s">
        <v>1191</v>
      </c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24"/>
      <c r="AJ1276" s="24"/>
      <c r="AK1276" s="24"/>
    </row>
    <row r="1277" s="2" customFormat="1" ht="14.25" spans="1:37">
      <c r="A1277" s="24">
        <v>1275</v>
      </c>
      <c r="B1277" s="14"/>
      <c r="C1277" s="749" t="s">
        <v>2825</v>
      </c>
      <c r="D1277" s="749" t="s">
        <v>2826</v>
      </c>
      <c r="E1277" s="14"/>
      <c r="F1277" s="192"/>
      <c r="G1277" s="24"/>
      <c r="H1277" s="14"/>
      <c r="I1277" s="13">
        <v>1.01</v>
      </c>
      <c r="J1277" s="14"/>
      <c r="K1277" s="14"/>
      <c r="L1277" s="547">
        <v>215</v>
      </c>
      <c r="M1277" s="72">
        <v>10.9402</v>
      </c>
      <c r="N1277" s="72">
        <f t="shared" si="179"/>
        <v>2352.143</v>
      </c>
      <c r="O1277" s="72">
        <v>215</v>
      </c>
      <c r="P1277" s="72">
        <f t="shared" si="171"/>
        <v>10.9402</v>
      </c>
      <c r="Q1277" s="72">
        <f t="shared" si="172"/>
        <v>2352.143</v>
      </c>
      <c r="R1277" s="72">
        <f t="shared" si="173"/>
        <v>0</v>
      </c>
      <c r="S1277" s="72">
        <f t="shared" si="174"/>
        <v>10.9402</v>
      </c>
      <c r="T1277" s="72">
        <f t="shared" si="175"/>
        <v>0</v>
      </c>
      <c r="U1277" s="72">
        <f t="shared" si="176"/>
        <v>0</v>
      </c>
      <c r="V1277" s="72">
        <f t="shared" si="177"/>
        <v>10.9402</v>
      </c>
      <c r="W1277" s="72">
        <f t="shared" si="178"/>
        <v>0</v>
      </c>
      <c r="X1277" s="14" t="s">
        <v>1191</v>
      </c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24"/>
      <c r="AJ1277" s="24"/>
      <c r="AK1277" s="24"/>
    </row>
    <row r="1278" s="2" customFormat="1" ht="14.25" spans="1:37">
      <c r="A1278" s="24">
        <v>1276</v>
      </c>
      <c r="B1278" s="14"/>
      <c r="C1278" s="749" t="s">
        <v>2827</v>
      </c>
      <c r="D1278" s="749" t="s">
        <v>2828</v>
      </c>
      <c r="E1278" s="14"/>
      <c r="F1278" s="192"/>
      <c r="G1278" s="24"/>
      <c r="H1278" s="14"/>
      <c r="I1278" s="13">
        <v>1.01</v>
      </c>
      <c r="J1278" s="14"/>
      <c r="K1278" s="14"/>
      <c r="L1278" s="547">
        <v>101</v>
      </c>
      <c r="M1278" s="72">
        <v>10.9403</v>
      </c>
      <c r="N1278" s="72">
        <f t="shared" si="179"/>
        <v>1104.9703</v>
      </c>
      <c r="O1278" s="72">
        <v>101</v>
      </c>
      <c r="P1278" s="72">
        <f t="shared" si="171"/>
        <v>10.9403</v>
      </c>
      <c r="Q1278" s="72">
        <f t="shared" si="172"/>
        <v>1104.9703</v>
      </c>
      <c r="R1278" s="72">
        <f t="shared" si="173"/>
        <v>0</v>
      </c>
      <c r="S1278" s="72">
        <f t="shared" si="174"/>
        <v>10.9403</v>
      </c>
      <c r="T1278" s="72">
        <f t="shared" si="175"/>
        <v>0</v>
      </c>
      <c r="U1278" s="72">
        <f t="shared" si="176"/>
        <v>0</v>
      </c>
      <c r="V1278" s="72">
        <f t="shared" si="177"/>
        <v>10.9403</v>
      </c>
      <c r="W1278" s="72">
        <f t="shared" si="178"/>
        <v>0</v>
      </c>
      <c r="X1278" s="14" t="s">
        <v>1191</v>
      </c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24"/>
      <c r="AJ1278" s="24"/>
      <c r="AK1278" s="24"/>
    </row>
    <row r="1279" s="2" customFormat="1" ht="14.25" spans="1:37">
      <c r="A1279" s="24">
        <v>1277</v>
      </c>
      <c r="B1279" s="14"/>
      <c r="C1279" s="749" t="s">
        <v>2829</v>
      </c>
      <c r="D1279" s="749" t="s">
        <v>2830</v>
      </c>
      <c r="E1279" s="14"/>
      <c r="F1279" s="192"/>
      <c r="G1279" s="24"/>
      <c r="H1279" s="14"/>
      <c r="I1279" s="13">
        <v>1.01</v>
      </c>
      <c r="J1279" s="14"/>
      <c r="K1279" s="14"/>
      <c r="L1279" s="547">
        <v>8</v>
      </c>
      <c r="M1279" s="72">
        <v>10.94</v>
      </c>
      <c r="N1279" s="72">
        <f t="shared" si="179"/>
        <v>87.52</v>
      </c>
      <c r="O1279" s="72">
        <v>8</v>
      </c>
      <c r="P1279" s="72">
        <f t="shared" si="171"/>
        <v>10.94</v>
      </c>
      <c r="Q1279" s="72">
        <f t="shared" si="172"/>
        <v>87.52</v>
      </c>
      <c r="R1279" s="72">
        <f t="shared" si="173"/>
        <v>0</v>
      </c>
      <c r="S1279" s="72">
        <f t="shared" si="174"/>
        <v>10.94</v>
      </c>
      <c r="T1279" s="72">
        <f t="shared" si="175"/>
        <v>0</v>
      </c>
      <c r="U1279" s="72">
        <f t="shared" si="176"/>
        <v>0</v>
      </c>
      <c r="V1279" s="72">
        <f t="shared" si="177"/>
        <v>10.94</v>
      </c>
      <c r="W1279" s="72">
        <f t="shared" si="178"/>
        <v>0</v>
      </c>
      <c r="X1279" s="14" t="s">
        <v>1191</v>
      </c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24"/>
      <c r="AJ1279" s="24"/>
      <c r="AK1279" s="24"/>
    </row>
    <row r="1280" s="2" customFormat="1" ht="14.25" spans="1:37">
      <c r="A1280" s="24">
        <v>1278</v>
      </c>
      <c r="B1280" s="14"/>
      <c r="C1280" s="749" t="s">
        <v>2831</v>
      </c>
      <c r="D1280" s="749" t="s">
        <v>2832</v>
      </c>
      <c r="E1280" s="14"/>
      <c r="F1280" s="192"/>
      <c r="G1280" s="24"/>
      <c r="H1280" s="14"/>
      <c r="I1280" s="13">
        <v>1.01</v>
      </c>
      <c r="J1280" s="14"/>
      <c r="K1280" s="14"/>
      <c r="L1280" s="547">
        <v>104</v>
      </c>
      <c r="M1280" s="72">
        <v>5.3846</v>
      </c>
      <c r="N1280" s="72">
        <f t="shared" si="179"/>
        <v>559.9984</v>
      </c>
      <c r="O1280" s="72">
        <v>104</v>
      </c>
      <c r="P1280" s="72">
        <f t="shared" si="171"/>
        <v>5.3846</v>
      </c>
      <c r="Q1280" s="72">
        <f t="shared" si="172"/>
        <v>559.9984</v>
      </c>
      <c r="R1280" s="72">
        <f t="shared" si="173"/>
        <v>0</v>
      </c>
      <c r="S1280" s="72">
        <f t="shared" si="174"/>
        <v>5.3846</v>
      </c>
      <c r="T1280" s="72">
        <f t="shared" si="175"/>
        <v>0</v>
      </c>
      <c r="U1280" s="72">
        <f t="shared" si="176"/>
        <v>0</v>
      </c>
      <c r="V1280" s="72">
        <f t="shared" si="177"/>
        <v>5.3846</v>
      </c>
      <c r="W1280" s="72">
        <f t="shared" si="178"/>
        <v>0</v>
      </c>
      <c r="X1280" s="14" t="s">
        <v>1191</v>
      </c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24"/>
      <c r="AJ1280" s="24"/>
      <c r="AK1280" s="24"/>
    </row>
    <row r="1281" s="2" customFormat="1" ht="14.25" spans="1:37">
      <c r="A1281" s="24">
        <v>1279</v>
      </c>
      <c r="B1281" s="14"/>
      <c r="C1281" s="749" t="s">
        <v>2833</v>
      </c>
      <c r="D1281" s="749" t="s">
        <v>2834</v>
      </c>
      <c r="E1281" s="14"/>
      <c r="F1281" s="192"/>
      <c r="G1281" s="24"/>
      <c r="H1281" s="14"/>
      <c r="I1281" s="13">
        <v>1.01</v>
      </c>
      <c r="J1281" s="14"/>
      <c r="K1281" s="14"/>
      <c r="L1281" s="547">
        <v>232</v>
      </c>
      <c r="M1281" s="72">
        <v>0.4274</v>
      </c>
      <c r="N1281" s="72">
        <f t="shared" si="179"/>
        <v>99.1568</v>
      </c>
      <c r="O1281" s="72">
        <v>232</v>
      </c>
      <c r="P1281" s="72">
        <f t="shared" si="171"/>
        <v>0.4274</v>
      </c>
      <c r="Q1281" s="72">
        <f t="shared" si="172"/>
        <v>99.1568</v>
      </c>
      <c r="R1281" s="72">
        <f t="shared" si="173"/>
        <v>0</v>
      </c>
      <c r="S1281" s="72">
        <f t="shared" si="174"/>
        <v>0.4274</v>
      </c>
      <c r="T1281" s="72">
        <f t="shared" si="175"/>
        <v>0</v>
      </c>
      <c r="U1281" s="72">
        <f t="shared" si="176"/>
        <v>0</v>
      </c>
      <c r="V1281" s="72">
        <f t="shared" si="177"/>
        <v>0.4274</v>
      </c>
      <c r="W1281" s="72">
        <f t="shared" si="178"/>
        <v>0</v>
      </c>
      <c r="X1281" s="14" t="s">
        <v>1191</v>
      </c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24"/>
      <c r="AJ1281" s="24"/>
      <c r="AK1281" s="24"/>
    </row>
    <row r="1282" s="2" customFormat="1" ht="14.25" spans="1:37">
      <c r="A1282" s="24">
        <v>1280</v>
      </c>
      <c r="B1282" s="14"/>
      <c r="C1282" s="749" t="s">
        <v>2835</v>
      </c>
      <c r="D1282" s="749" t="s">
        <v>2836</v>
      </c>
      <c r="E1282" s="14"/>
      <c r="F1282" s="192"/>
      <c r="G1282" s="24"/>
      <c r="H1282" s="14"/>
      <c r="I1282" s="13">
        <v>1.01</v>
      </c>
      <c r="J1282" s="14"/>
      <c r="K1282" s="14"/>
      <c r="L1282" s="547">
        <v>2374</v>
      </c>
      <c r="M1282" s="72">
        <v>0.913777</v>
      </c>
      <c r="N1282" s="72">
        <f t="shared" si="179"/>
        <v>2169.306598</v>
      </c>
      <c r="O1282" s="72">
        <v>2374</v>
      </c>
      <c r="P1282" s="72">
        <f t="shared" si="171"/>
        <v>0.913777</v>
      </c>
      <c r="Q1282" s="72">
        <f t="shared" si="172"/>
        <v>2169.306598</v>
      </c>
      <c r="R1282" s="72">
        <f t="shared" si="173"/>
        <v>0</v>
      </c>
      <c r="S1282" s="72">
        <f t="shared" si="174"/>
        <v>0.913777</v>
      </c>
      <c r="T1282" s="72">
        <f t="shared" si="175"/>
        <v>0</v>
      </c>
      <c r="U1282" s="72">
        <f t="shared" si="176"/>
        <v>0</v>
      </c>
      <c r="V1282" s="72">
        <f t="shared" si="177"/>
        <v>0.913777</v>
      </c>
      <c r="W1282" s="72">
        <f t="shared" si="178"/>
        <v>0</v>
      </c>
      <c r="X1282" s="14" t="s">
        <v>1191</v>
      </c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24"/>
      <c r="AJ1282" s="24"/>
      <c r="AK1282" s="24"/>
    </row>
    <row r="1283" s="2" customFormat="1" ht="14.25" spans="1:37">
      <c r="A1283" s="24">
        <v>1281</v>
      </c>
      <c r="B1283" s="14"/>
      <c r="C1283" s="749" t="s">
        <v>2837</v>
      </c>
      <c r="D1283" s="749" t="s">
        <v>2838</v>
      </c>
      <c r="E1283" s="14"/>
      <c r="F1283" s="192"/>
      <c r="G1283" s="24"/>
      <c r="H1283" s="14"/>
      <c r="I1283" s="13">
        <v>1.01</v>
      </c>
      <c r="J1283" s="14"/>
      <c r="K1283" s="14"/>
      <c r="L1283" s="547">
        <v>16500</v>
      </c>
      <c r="M1283" s="72">
        <v>0.0265</v>
      </c>
      <c r="N1283" s="72">
        <f t="shared" si="179"/>
        <v>437.25</v>
      </c>
      <c r="O1283" s="72">
        <v>16500</v>
      </c>
      <c r="P1283" s="72">
        <f t="shared" ref="P1283:P1346" si="180">M1283</f>
        <v>0.0265</v>
      </c>
      <c r="Q1283" s="72">
        <f t="shared" ref="Q1283:Q1346" si="181">P1283*O1283</f>
        <v>437.25</v>
      </c>
      <c r="R1283" s="72">
        <f t="shared" ref="R1283:R1346" si="182">IF((O1283-L1283)&gt;0,O1283-L1283,0)</f>
        <v>0</v>
      </c>
      <c r="S1283" s="72">
        <f t="shared" ref="S1283:S1346" si="183">M1283</f>
        <v>0.0265</v>
      </c>
      <c r="T1283" s="72">
        <f t="shared" ref="T1283:T1346" si="184">IF((Q1283-N1283)&gt;0,Q1283-N1283,0)</f>
        <v>0</v>
      </c>
      <c r="U1283" s="72">
        <f t="shared" ref="U1283:U1346" si="185">IF((O1283-L1283)&lt;0,O1283-L1283,0)</f>
        <v>0</v>
      </c>
      <c r="V1283" s="72">
        <f t="shared" ref="V1283:V1346" si="186">M1283</f>
        <v>0.0265</v>
      </c>
      <c r="W1283" s="72">
        <f t="shared" ref="W1283:W1346" si="187">IF((Q1283-N1283)&lt;0,Q1283-N1283,0)</f>
        <v>0</v>
      </c>
      <c r="X1283" s="14" t="s">
        <v>1191</v>
      </c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24"/>
      <c r="AJ1283" s="24"/>
      <c r="AK1283" s="24"/>
    </row>
    <row r="1284" s="2" customFormat="1" ht="14.25" spans="1:37">
      <c r="A1284" s="24">
        <v>1282</v>
      </c>
      <c r="B1284" s="14"/>
      <c r="C1284" s="749" t="s">
        <v>2839</v>
      </c>
      <c r="D1284" s="749" t="s">
        <v>2840</v>
      </c>
      <c r="E1284" s="14"/>
      <c r="F1284" s="192"/>
      <c r="G1284" s="24"/>
      <c r="H1284" s="14"/>
      <c r="I1284" s="13">
        <v>1.01</v>
      </c>
      <c r="J1284" s="14"/>
      <c r="K1284" s="14"/>
      <c r="L1284" s="547">
        <v>91</v>
      </c>
      <c r="M1284" s="72">
        <v>0.710989</v>
      </c>
      <c r="N1284" s="72">
        <f t="shared" si="179"/>
        <v>64.699999</v>
      </c>
      <c r="O1284" s="72">
        <v>91</v>
      </c>
      <c r="P1284" s="72">
        <f t="shared" si="180"/>
        <v>0.710989</v>
      </c>
      <c r="Q1284" s="72">
        <f t="shared" si="181"/>
        <v>64.699999</v>
      </c>
      <c r="R1284" s="72">
        <f t="shared" si="182"/>
        <v>0</v>
      </c>
      <c r="S1284" s="72">
        <f t="shared" si="183"/>
        <v>0.710989</v>
      </c>
      <c r="T1284" s="72">
        <f t="shared" si="184"/>
        <v>0</v>
      </c>
      <c r="U1284" s="72">
        <f t="shared" si="185"/>
        <v>0</v>
      </c>
      <c r="V1284" s="72">
        <f t="shared" si="186"/>
        <v>0.710989</v>
      </c>
      <c r="W1284" s="72">
        <f t="shared" si="187"/>
        <v>0</v>
      </c>
      <c r="X1284" s="14" t="s">
        <v>1191</v>
      </c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24"/>
      <c r="AJ1284" s="24"/>
      <c r="AK1284" s="24"/>
    </row>
    <row r="1285" s="2" customFormat="1" ht="14.25" spans="1:37">
      <c r="A1285" s="24">
        <v>1283</v>
      </c>
      <c r="B1285" s="14"/>
      <c r="C1285" s="749" t="s">
        <v>2841</v>
      </c>
      <c r="D1285" s="749" t="s">
        <v>2842</v>
      </c>
      <c r="E1285" s="14"/>
      <c r="F1285" s="192"/>
      <c r="G1285" s="24"/>
      <c r="H1285" s="14"/>
      <c r="I1285" s="13">
        <v>1.01</v>
      </c>
      <c r="J1285" s="14"/>
      <c r="K1285" s="14"/>
      <c r="L1285" s="547">
        <v>115</v>
      </c>
      <c r="M1285" s="72">
        <v>0.456348</v>
      </c>
      <c r="N1285" s="72">
        <f t="shared" ref="N1285:N1348" si="188">L1285*M1285</f>
        <v>52.48002</v>
      </c>
      <c r="O1285" s="72">
        <v>115</v>
      </c>
      <c r="P1285" s="72">
        <f t="shared" si="180"/>
        <v>0.456348</v>
      </c>
      <c r="Q1285" s="72">
        <f t="shared" si="181"/>
        <v>52.48002</v>
      </c>
      <c r="R1285" s="72">
        <f t="shared" si="182"/>
        <v>0</v>
      </c>
      <c r="S1285" s="72">
        <f t="shared" si="183"/>
        <v>0.456348</v>
      </c>
      <c r="T1285" s="72">
        <f t="shared" si="184"/>
        <v>0</v>
      </c>
      <c r="U1285" s="72">
        <f t="shared" si="185"/>
        <v>0</v>
      </c>
      <c r="V1285" s="72">
        <f t="shared" si="186"/>
        <v>0.456348</v>
      </c>
      <c r="W1285" s="72">
        <f t="shared" si="187"/>
        <v>0</v>
      </c>
      <c r="X1285" s="14" t="s">
        <v>1191</v>
      </c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24"/>
      <c r="AJ1285" s="24"/>
      <c r="AK1285" s="24"/>
    </row>
    <row r="1286" s="2" customFormat="1" ht="14.25" spans="1:37">
      <c r="A1286" s="24">
        <v>1284</v>
      </c>
      <c r="B1286" s="14"/>
      <c r="C1286" s="749" t="s">
        <v>2843</v>
      </c>
      <c r="D1286" s="749" t="s">
        <v>2844</v>
      </c>
      <c r="E1286" s="14"/>
      <c r="F1286" s="192"/>
      <c r="G1286" s="24"/>
      <c r="H1286" s="14"/>
      <c r="I1286" s="13">
        <v>1.01</v>
      </c>
      <c r="J1286" s="14"/>
      <c r="K1286" s="14"/>
      <c r="L1286" s="547">
        <v>80</v>
      </c>
      <c r="M1286" s="72">
        <v>0.194875</v>
      </c>
      <c r="N1286" s="72">
        <f t="shared" si="188"/>
        <v>15.59</v>
      </c>
      <c r="O1286" s="72">
        <v>80</v>
      </c>
      <c r="P1286" s="72">
        <f t="shared" si="180"/>
        <v>0.194875</v>
      </c>
      <c r="Q1286" s="72">
        <f t="shared" si="181"/>
        <v>15.59</v>
      </c>
      <c r="R1286" s="72">
        <f t="shared" si="182"/>
        <v>0</v>
      </c>
      <c r="S1286" s="72">
        <f t="shared" si="183"/>
        <v>0.194875</v>
      </c>
      <c r="T1286" s="72">
        <f t="shared" si="184"/>
        <v>0</v>
      </c>
      <c r="U1286" s="72">
        <f t="shared" si="185"/>
        <v>0</v>
      </c>
      <c r="V1286" s="72">
        <f t="shared" si="186"/>
        <v>0.194875</v>
      </c>
      <c r="W1286" s="72">
        <f t="shared" si="187"/>
        <v>0</v>
      </c>
      <c r="X1286" s="14" t="s">
        <v>1191</v>
      </c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24"/>
      <c r="AJ1286" s="24"/>
      <c r="AK1286" s="24"/>
    </row>
    <row r="1287" s="2" customFormat="1" ht="14.25" spans="1:37">
      <c r="A1287" s="24">
        <v>1285</v>
      </c>
      <c r="B1287" s="14"/>
      <c r="C1287" s="749" t="s">
        <v>2845</v>
      </c>
      <c r="D1287" s="749" t="s">
        <v>2846</v>
      </c>
      <c r="E1287" s="14"/>
      <c r="F1287" s="192"/>
      <c r="G1287" s="24"/>
      <c r="H1287" s="14"/>
      <c r="I1287" s="13">
        <v>1.01</v>
      </c>
      <c r="J1287" s="14"/>
      <c r="K1287" s="14"/>
      <c r="L1287" s="547">
        <v>336</v>
      </c>
      <c r="M1287" s="72">
        <v>0.754762</v>
      </c>
      <c r="N1287" s="72">
        <f t="shared" si="188"/>
        <v>253.600032</v>
      </c>
      <c r="O1287" s="72">
        <v>336</v>
      </c>
      <c r="P1287" s="72">
        <f t="shared" si="180"/>
        <v>0.754762</v>
      </c>
      <c r="Q1287" s="72">
        <f t="shared" si="181"/>
        <v>253.600032</v>
      </c>
      <c r="R1287" s="72">
        <f t="shared" si="182"/>
        <v>0</v>
      </c>
      <c r="S1287" s="72">
        <f t="shared" si="183"/>
        <v>0.754762</v>
      </c>
      <c r="T1287" s="72">
        <f t="shared" si="184"/>
        <v>0</v>
      </c>
      <c r="U1287" s="72">
        <f t="shared" si="185"/>
        <v>0</v>
      </c>
      <c r="V1287" s="72">
        <f t="shared" si="186"/>
        <v>0.754762</v>
      </c>
      <c r="W1287" s="72">
        <f t="shared" si="187"/>
        <v>0</v>
      </c>
      <c r="X1287" s="14" t="s">
        <v>1191</v>
      </c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24"/>
      <c r="AJ1287" s="24"/>
      <c r="AK1287" s="24"/>
    </row>
    <row r="1288" s="2" customFormat="1" ht="14.25" spans="1:37">
      <c r="A1288" s="24">
        <v>1286</v>
      </c>
      <c r="B1288" s="14"/>
      <c r="C1288" s="749" t="s">
        <v>2847</v>
      </c>
      <c r="D1288" s="749" t="s">
        <v>2848</v>
      </c>
      <c r="E1288" s="14"/>
      <c r="F1288" s="192"/>
      <c r="G1288" s="24"/>
      <c r="H1288" s="14"/>
      <c r="I1288" s="13">
        <v>1.01</v>
      </c>
      <c r="J1288" s="14"/>
      <c r="K1288" s="14"/>
      <c r="L1288" s="547">
        <v>565</v>
      </c>
      <c r="M1288" s="72">
        <v>0.522885</v>
      </c>
      <c r="N1288" s="72">
        <f t="shared" si="188"/>
        <v>295.430025</v>
      </c>
      <c r="O1288" s="72">
        <v>565</v>
      </c>
      <c r="P1288" s="72">
        <f t="shared" si="180"/>
        <v>0.522885</v>
      </c>
      <c r="Q1288" s="72">
        <f t="shared" si="181"/>
        <v>295.430025</v>
      </c>
      <c r="R1288" s="72">
        <f t="shared" si="182"/>
        <v>0</v>
      </c>
      <c r="S1288" s="72">
        <f t="shared" si="183"/>
        <v>0.522885</v>
      </c>
      <c r="T1288" s="72">
        <f t="shared" si="184"/>
        <v>0</v>
      </c>
      <c r="U1288" s="72">
        <f t="shared" si="185"/>
        <v>0</v>
      </c>
      <c r="V1288" s="72">
        <f t="shared" si="186"/>
        <v>0.522885</v>
      </c>
      <c r="W1288" s="72">
        <f t="shared" si="187"/>
        <v>0</v>
      </c>
      <c r="X1288" s="14" t="s">
        <v>1191</v>
      </c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24"/>
      <c r="AJ1288" s="24"/>
      <c r="AK1288" s="24"/>
    </row>
    <row r="1289" s="2" customFormat="1" ht="14.25" spans="1:37">
      <c r="A1289" s="24">
        <v>1287</v>
      </c>
      <c r="B1289" s="14"/>
      <c r="C1289" s="749" t="s">
        <v>2849</v>
      </c>
      <c r="D1289" s="749" t="s">
        <v>2850</v>
      </c>
      <c r="E1289" s="14"/>
      <c r="F1289" s="192"/>
      <c r="G1289" s="24"/>
      <c r="H1289" s="14"/>
      <c r="I1289" s="13">
        <v>1.01</v>
      </c>
      <c r="J1289" s="14"/>
      <c r="K1289" s="14"/>
      <c r="L1289" s="547">
        <v>286</v>
      </c>
      <c r="M1289" s="72">
        <v>0.104266</v>
      </c>
      <c r="N1289" s="72">
        <f t="shared" si="188"/>
        <v>29.820076</v>
      </c>
      <c r="O1289" s="72">
        <v>286</v>
      </c>
      <c r="P1289" s="72">
        <f t="shared" si="180"/>
        <v>0.104266</v>
      </c>
      <c r="Q1289" s="72">
        <f t="shared" si="181"/>
        <v>29.820076</v>
      </c>
      <c r="R1289" s="72">
        <f t="shared" si="182"/>
        <v>0</v>
      </c>
      <c r="S1289" s="72">
        <f t="shared" si="183"/>
        <v>0.104266</v>
      </c>
      <c r="T1289" s="72">
        <f t="shared" si="184"/>
        <v>0</v>
      </c>
      <c r="U1289" s="72">
        <f t="shared" si="185"/>
        <v>0</v>
      </c>
      <c r="V1289" s="72">
        <f t="shared" si="186"/>
        <v>0.104266</v>
      </c>
      <c r="W1289" s="72">
        <f t="shared" si="187"/>
        <v>0</v>
      </c>
      <c r="X1289" s="14" t="s">
        <v>1191</v>
      </c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24"/>
      <c r="AJ1289" s="24"/>
      <c r="AK1289" s="24"/>
    </row>
    <row r="1290" s="2" customFormat="1" ht="14.25" spans="1:37">
      <c r="A1290" s="24">
        <v>1288</v>
      </c>
      <c r="B1290" s="14"/>
      <c r="C1290" s="749" t="s">
        <v>2851</v>
      </c>
      <c r="D1290" s="749" t="s">
        <v>2852</v>
      </c>
      <c r="E1290" s="14"/>
      <c r="F1290" s="192"/>
      <c r="G1290" s="24"/>
      <c r="H1290" s="14"/>
      <c r="I1290" s="13">
        <v>1.01</v>
      </c>
      <c r="J1290" s="14"/>
      <c r="K1290" s="14"/>
      <c r="L1290" s="547">
        <v>1270.9</v>
      </c>
      <c r="M1290" s="72">
        <v>14.17</v>
      </c>
      <c r="N1290" s="72">
        <f t="shared" si="188"/>
        <v>18008.653</v>
      </c>
      <c r="O1290" s="72">
        <v>1270.9</v>
      </c>
      <c r="P1290" s="72">
        <f t="shared" si="180"/>
        <v>14.17</v>
      </c>
      <c r="Q1290" s="72">
        <f t="shared" si="181"/>
        <v>18008.653</v>
      </c>
      <c r="R1290" s="72">
        <f t="shared" si="182"/>
        <v>0</v>
      </c>
      <c r="S1290" s="72">
        <f t="shared" si="183"/>
        <v>14.17</v>
      </c>
      <c r="T1290" s="72">
        <f t="shared" si="184"/>
        <v>0</v>
      </c>
      <c r="U1290" s="72">
        <f t="shared" si="185"/>
        <v>0</v>
      </c>
      <c r="V1290" s="72">
        <f t="shared" si="186"/>
        <v>14.17</v>
      </c>
      <c r="W1290" s="72">
        <f t="shared" si="187"/>
        <v>0</v>
      </c>
      <c r="X1290" s="14" t="s">
        <v>1191</v>
      </c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24"/>
      <c r="AJ1290" s="24"/>
      <c r="AK1290" s="24"/>
    </row>
    <row r="1291" s="2" customFormat="1" ht="14.25" spans="1:37">
      <c r="A1291" s="24">
        <v>1289</v>
      </c>
      <c r="B1291" s="14"/>
      <c r="C1291" s="749" t="s">
        <v>2853</v>
      </c>
      <c r="D1291" s="749" t="s">
        <v>2854</v>
      </c>
      <c r="E1291" s="14"/>
      <c r="F1291" s="192"/>
      <c r="G1291" s="24"/>
      <c r="H1291" s="14"/>
      <c r="I1291" s="13">
        <v>1.01</v>
      </c>
      <c r="J1291" s="14"/>
      <c r="K1291" s="14"/>
      <c r="L1291" s="547">
        <v>1797.7</v>
      </c>
      <c r="M1291" s="72">
        <v>24.7863</v>
      </c>
      <c r="N1291" s="72">
        <f t="shared" si="188"/>
        <v>44558.33151</v>
      </c>
      <c r="O1291" s="72">
        <v>1797.7</v>
      </c>
      <c r="P1291" s="72">
        <f t="shared" si="180"/>
        <v>24.7863</v>
      </c>
      <c r="Q1291" s="72">
        <f t="shared" si="181"/>
        <v>44558.33151</v>
      </c>
      <c r="R1291" s="72">
        <f t="shared" si="182"/>
        <v>0</v>
      </c>
      <c r="S1291" s="72">
        <f t="shared" si="183"/>
        <v>24.7863</v>
      </c>
      <c r="T1291" s="72">
        <f t="shared" si="184"/>
        <v>0</v>
      </c>
      <c r="U1291" s="72">
        <f t="shared" si="185"/>
        <v>0</v>
      </c>
      <c r="V1291" s="72">
        <f t="shared" si="186"/>
        <v>24.7863</v>
      </c>
      <c r="W1291" s="72">
        <f t="shared" si="187"/>
        <v>0</v>
      </c>
      <c r="X1291" s="14" t="s">
        <v>1191</v>
      </c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24"/>
      <c r="AJ1291" s="24"/>
      <c r="AK1291" s="24"/>
    </row>
    <row r="1292" s="2" customFormat="1" ht="14.25" spans="1:37">
      <c r="A1292" s="24">
        <v>1290</v>
      </c>
      <c r="B1292" s="14"/>
      <c r="C1292" s="749" t="s">
        <v>2855</v>
      </c>
      <c r="D1292" s="749" t="s">
        <v>2856</v>
      </c>
      <c r="E1292" s="14"/>
      <c r="F1292" s="192"/>
      <c r="G1292" s="24"/>
      <c r="H1292" s="14"/>
      <c r="I1292" s="13">
        <v>1.01</v>
      </c>
      <c r="J1292" s="14"/>
      <c r="K1292" s="14"/>
      <c r="L1292" s="547">
        <v>279</v>
      </c>
      <c r="M1292" s="72">
        <v>24.7863</v>
      </c>
      <c r="N1292" s="72">
        <f t="shared" si="188"/>
        <v>6915.3777</v>
      </c>
      <c r="O1292" s="72">
        <v>279</v>
      </c>
      <c r="P1292" s="72">
        <f t="shared" si="180"/>
        <v>24.7863</v>
      </c>
      <c r="Q1292" s="72">
        <f t="shared" si="181"/>
        <v>6915.3777</v>
      </c>
      <c r="R1292" s="72">
        <f t="shared" si="182"/>
        <v>0</v>
      </c>
      <c r="S1292" s="72">
        <f t="shared" si="183"/>
        <v>24.7863</v>
      </c>
      <c r="T1292" s="72">
        <f t="shared" si="184"/>
        <v>0</v>
      </c>
      <c r="U1292" s="72">
        <f t="shared" si="185"/>
        <v>0</v>
      </c>
      <c r="V1292" s="72">
        <f t="shared" si="186"/>
        <v>24.7863</v>
      </c>
      <c r="W1292" s="72">
        <f t="shared" si="187"/>
        <v>0</v>
      </c>
      <c r="X1292" s="14" t="s">
        <v>1191</v>
      </c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24"/>
      <c r="AJ1292" s="24"/>
      <c r="AK1292" s="24"/>
    </row>
    <row r="1293" s="2" customFormat="1" ht="14.25" spans="1:37">
      <c r="A1293" s="24">
        <v>1291</v>
      </c>
      <c r="B1293" s="14"/>
      <c r="C1293" s="749" t="s">
        <v>2857</v>
      </c>
      <c r="D1293" s="749" t="s">
        <v>2858</v>
      </c>
      <c r="E1293" s="14"/>
      <c r="F1293" s="192"/>
      <c r="G1293" s="24"/>
      <c r="H1293" s="14"/>
      <c r="I1293" s="13">
        <v>1.01</v>
      </c>
      <c r="J1293" s="14"/>
      <c r="K1293" s="14"/>
      <c r="L1293" s="547">
        <v>279</v>
      </c>
      <c r="M1293" s="72">
        <v>5.3005</v>
      </c>
      <c r="N1293" s="72">
        <f t="shared" si="188"/>
        <v>1478.8395</v>
      </c>
      <c r="O1293" s="72">
        <v>279</v>
      </c>
      <c r="P1293" s="72">
        <f t="shared" si="180"/>
        <v>5.3005</v>
      </c>
      <c r="Q1293" s="72">
        <f t="shared" si="181"/>
        <v>1478.8395</v>
      </c>
      <c r="R1293" s="72">
        <f t="shared" si="182"/>
        <v>0</v>
      </c>
      <c r="S1293" s="72">
        <f t="shared" si="183"/>
        <v>5.3005</v>
      </c>
      <c r="T1293" s="72">
        <f t="shared" si="184"/>
        <v>0</v>
      </c>
      <c r="U1293" s="72">
        <f t="shared" si="185"/>
        <v>0</v>
      </c>
      <c r="V1293" s="72">
        <f t="shared" si="186"/>
        <v>5.3005</v>
      </c>
      <c r="W1293" s="72">
        <f t="shared" si="187"/>
        <v>0</v>
      </c>
      <c r="X1293" s="14" t="s">
        <v>1191</v>
      </c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24"/>
      <c r="AJ1293" s="24"/>
      <c r="AK1293" s="24"/>
    </row>
    <row r="1294" s="2" customFormat="1" ht="14.25" spans="1:37">
      <c r="A1294" s="24">
        <v>1292</v>
      </c>
      <c r="B1294" s="14"/>
      <c r="C1294" s="749" t="s">
        <v>2859</v>
      </c>
      <c r="D1294" s="749" t="s">
        <v>2860</v>
      </c>
      <c r="E1294" s="14"/>
      <c r="F1294" s="192"/>
      <c r="G1294" s="24"/>
      <c r="H1294" s="14"/>
      <c r="I1294" s="13">
        <v>1.01</v>
      </c>
      <c r="J1294" s="14"/>
      <c r="K1294" s="14"/>
      <c r="L1294" s="547">
        <v>1797.7</v>
      </c>
      <c r="M1294" s="72">
        <v>5.3727</v>
      </c>
      <c r="N1294" s="72">
        <f t="shared" si="188"/>
        <v>9658.50279</v>
      </c>
      <c r="O1294" s="72">
        <v>1797.7</v>
      </c>
      <c r="P1294" s="72">
        <f t="shared" si="180"/>
        <v>5.3727</v>
      </c>
      <c r="Q1294" s="72">
        <f t="shared" si="181"/>
        <v>9658.50279</v>
      </c>
      <c r="R1294" s="72">
        <f t="shared" si="182"/>
        <v>0</v>
      </c>
      <c r="S1294" s="72">
        <f t="shared" si="183"/>
        <v>5.3727</v>
      </c>
      <c r="T1294" s="72">
        <f t="shared" si="184"/>
        <v>0</v>
      </c>
      <c r="U1294" s="72">
        <f t="shared" si="185"/>
        <v>0</v>
      </c>
      <c r="V1294" s="72">
        <f t="shared" si="186"/>
        <v>5.3727</v>
      </c>
      <c r="W1294" s="72">
        <f t="shared" si="187"/>
        <v>0</v>
      </c>
      <c r="X1294" s="14" t="s">
        <v>1191</v>
      </c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24"/>
      <c r="AJ1294" s="24"/>
      <c r="AK1294" s="24"/>
    </row>
    <row r="1295" s="2" customFormat="1" ht="14.25" spans="1:37">
      <c r="A1295" s="24">
        <v>1293</v>
      </c>
      <c r="B1295" s="14"/>
      <c r="C1295" s="749" t="s">
        <v>2861</v>
      </c>
      <c r="D1295" s="749" t="s">
        <v>2862</v>
      </c>
      <c r="E1295" s="14"/>
      <c r="F1295" s="192"/>
      <c r="G1295" s="24"/>
      <c r="H1295" s="14"/>
      <c r="I1295" s="13">
        <v>1.01</v>
      </c>
      <c r="J1295" s="14"/>
      <c r="K1295" s="14"/>
      <c r="L1295" s="547">
        <v>2700</v>
      </c>
      <c r="M1295" s="72">
        <v>1.0822</v>
      </c>
      <c r="N1295" s="72">
        <f t="shared" si="188"/>
        <v>2921.94</v>
      </c>
      <c r="O1295" s="72">
        <v>2700</v>
      </c>
      <c r="P1295" s="72">
        <f t="shared" si="180"/>
        <v>1.0822</v>
      </c>
      <c r="Q1295" s="72">
        <f t="shared" si="181"/>
        <v>2921.94</v>
      </c>
      <c r="R1295" s="72">
        <f t="shared" si="182"/>
        <v>0</v>
      </c>
      <c r="S1295" s="72">
        <f t="shared" si="183"/>
        <v>1.0822</v>
      </c>
      <c r="T1295" s="72">
        <f t="shared" si="184"/>
        <v>0</v>
      </c>
      <c r="U1295" s="72">
        <f t="shared" si="185"/>
        <v>0</v>
      </c>
      <c r="V1295" s="72">
        <f t="shared" si="186"/>
        <v>1.0822</v>
      </c>
      <c r="W1295" s="72">
        <f t="shared" si="187"/>
        <v>0</v>
      </c>
      <c r="X1295" s="14" t="s">
        <v>1191</v>
      </c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24"/>
      <c r="AJ1295" s="24"/>
      <c r="AK1295" s="24"/>
    </row>
    <row r="1296" s="2" customFormat="1" ht="14.25" spans="1:37">
      <c r="A1296" s="24">
        <v>1294</v>
      </c>
      <c r="B1296" s="14"/>
      <c r="C1296" s="749" t="s">
        <v>2863</v>
      </c>
      <c r="D1296" s="749" t="s">
        <v>2864</v>
      </c>
      <c r="E1296" s="14"/>
      <c r="F1296" s="192"/>
      <c r="G1296" s="24"/>
      <c r="H1296" s="14"/>
      <c r="I1296" s="13">
        <v>1.01</v>
      </c>
      <c r="J1296" s="14"/>
      <c r="K1296" s="14"/>
      <c r="L1296" s="547">
        <v>3263</v>
      </c>
      <c r="M1296" s="72">
        <v>24.5449</v>
      </c>
      <c r="N1296" s="72">
        <f t="shared" si="188"/>
        <v>80090.0087</v>
      </c>
      <c r="O1296" s="72">
        <v>3263</v>
      </c>
      <c r="P1296" s="72">
        <f t="shared" si="180"/>
        <v>24.5449</v>
      </c>
      <c r="Q1296" s="72">
        <f t="shared" si="181"/>
        <v>80090.0087</v>
      </c>
      <c r="R1296" s="72">
        <f t="shared" si="182"/>
        <v>0</v>
      </c>
      <c r="S1296" s="72">
        <f t="shared" si="183"/>
        <v>24.5449</v>
      </c>
      <c r="T1296" s="72">
        <f t="shared" si="184"/>
        <v>0</v>
      </c>
      <c r="U1296" s="72">
        <f t="shared" si="185"/>
        <v>0</v>
      </c>
      <c r="V1296" s="72">
        <f t="shared" si="186"/>
        <v>24.5449</v>
      </c>
      <c r="W1296" s="72">
        <f t="shared" si="187"/>
        <v>0</v>
      </c>
      <c r="X1296" s="14" t="s">
        <v>1191</v>
      </c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24"/>
      <c r="AJ1296" s="24"/>
      <c r="AK1296" s="24"/>
    </row>
    <row r="1297" s="2" customFormat="1" ht="14.25" spans="1:37">
      <c r="A1297" s="24">
        <v>1295</v>
      </c>
      <c r="B1297" s="14"/>
      <c r="C1297" s="749" t="s">
        <v>2865</v>
      </c>
      <c r="D1297" s="749" t="s">
        <v>2866</v>
      </c>
      <c r="E1297" s="14"/>
      <c r="F1297" s="192"/>
      <c r="G1297" s="24"/>
      <c r="H1297" s="14"/>
      <c r="I1297" s="13">
        <v>1.01</v>
      </c>
      <c r="J1297" s="14"/>
      <c r="K1297" s="14"/>
      <c r="L1297" s="547">
        <v>3263</v>
      </c>
      <c r="M1297" s="72">
        <v>8.3761</v>
      </c>
      <c r="N1297" s="72">
        <f t="shared" si="188"/>
        <v>27331.2143</v>
      </c>
      <c r="O1297" s="72">
        <v>3263</v>
      </c>
      <c r="P1297" s="72">
        <f t="shared" si="180"/>
        <v>8.3761</v>
      </c>
      <c r="Q1297" s="72">
        <f t="shared" si="181"/>
        <v>27331.2143</v>
      </c>
      <c r="R1297" s="72">
        <f t="shared" si="182"/>
        <v>0</v>
      </c>
      <c r="S1297" s="72">
        <f t="shared" si="183"/>
        <v>8.3761</v>
      </c>
      <c r="T1297" s="72">
        <f t="shared" si="184"/>
        <v>0</v>
      </c>
      <c r="U1297" s="72">
        <f t="shared" si="185"/>
        <v>0</v>
      </c>
      <c r="V1297" s="72">
        <f t="shared" si="186"/>
        <v>8.3761</v>
      </c>
      <c r="W1297" s="72">
        <f t="shared" si="187"/>
        <v>0</v>
      </c>
      <c r="X1297" s="14" t="s">
        <v>1191</v>
      </c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24"/>
      <c r="AJ1297" s="24"/>
      <c r="AK1297" s="24"/>
    </row>
    <row r="1298" s="2" customFormat="1" ht="14.25" spans="1:37">
      <c r="A1298" s="24">
        <v>1296</v>
      </c>
      <c r="B1298" s="14"/>
      <c r="C1298" s="749" t="s">
        <v>2867</v>
      </c>
      <c r="D1298" s="749" t="s">
        <v>2868</v>
      </c>
      <c r="E1298" s="14"/>
      <c r="F1298" s="192"/>
      <c r="G1298" s="24"/>
      <c r="H1298" s="14"/>
      <c r="I1298" s="13">
        <v>1.01</v>
      </c>
      <c r="J1298" s="14"/>
      <c r="K1298" s="14"/>
      <c r="L1298" s="547">
        <v>370</v>
      </c>
      <c r="M1298" s="72">
        <v>29.9077</v>
      </c>
      <c r="N1298" s="72">
        <f t="shared" si="188"/>
        <v>11065.849</v>
      </c>
      <c r="O1298" s="72">
        <v>370</v>
      </c>
      <c r="P1298" s="72">
        <f t="shared" si="180"/>
        <v>29.9077</v>
      </c>
      <c r="Q1298" s="72">
        <f t="shared" si="181"/>
        <v>11065.849</v>
      </c>
      <c r="R1298" s="72">
        <f t="shared" si="182"/>
        <v>0</v>
      </c>
      <c r="S1298" s="72">
        <f t="shared" si="183"/>
        <v>29.9077</v>
      </c>
      <c r="T1298" s="72">
        <f t="shared" si="184"/>
        <v>0</v>
      </c>
      <c r="U1298" s="72">
        <f t="shared" si="185"/>
        <v>0</v>
      </c>
      <c r="V1298" s="72">
        <f t="shared" si="186"/>
        <v>29.9077</v>
      </c>
      <c r="W1298" s="72">
        <f t="shared" si="187"/>
        <v>0</v>
      </c>
      <c r="X1298" s="14" t="s">
        <v>1191</v>
      </c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24"/>
      <c r="AJ1298" s="24"/>
      <c r="AK1298" s="24"/>
    </row>
    <row r="1299" s="2" customFormat="1" ht="14.25" spans="1:37">
      <c r="A1299" s="24">
        <v>1297</v>
      </c>
      <c r="B1299" s="14"/>
      <c r="C1299" s="749" t="s">
        <v>2869</v>
      </c>
      <c r="D1299" s="749" t="s">
        <v>2870</v>
      </c>
      <c r="E1299" s="14"/>
      <c r="F1299" s="192"/>
      <c r="G1299" s="24"/>
      <c r="H1299" s="14"/>
      <c r="I1299" s="13">
        <v>1.01</v>
      </c>
      <c r="J1299" s="14"/>
      <c r="K1299" s="14"/>
      <c r="L1299" s="547">
        <v>1682</v>
      </c>
      <c r="M1299" s="72">
        <v>31.4159</v>
      </c>
      <c r="N1299" s="72">
        <f t="shared" si="188"/>
        <v>52841.5438</v>
      </c>
      <c r="O1299" s="72">
        <v>1682</v>
      </c>
      <c r="P1299" s="72">
        <f t="shared" si="180"/>
        <v>31.4159</v>
      </c>
      <c r="Q1299" s="72">
        <f t="shared" si="181"/>
        <v>52841.5438</v>
      </c>
      <c r="R1299" s="72">
        <f t="shared" si="182"/>
        <v>0</v>
      </c>
      <c r="S1299" s="72">
        <f t="shared" si="183"/>
        <v>31.4159</v>
      </c>
      <c r="T1299" s="72">
        <f t="shared" si="184"/>
        <v>0</v>
      </c>
      <c r="U1299" s="72">
        <f t="shared" si="185"/>
        <v>0</v>
      </c>
      <c r="V1299" s="72">
        <f t="shared" si="186"/>
        <v>31.4159</v>
      </c>
      <c r="W1299" s="72">
        <f t="shared" si="187"/>
        <v>0</v>
      </c>
      <c r="X1299" s="14" t="s">
        <v>1191</v>
      </c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24"/>
      <c r="AJ1299" s="24"/>
      <c r="AK1299" s="24"/>
    </row>
    <row r="1300" s="2" customFormat="1" ht="14.25" spans="1:37">
      <c r="A1300" s="24">
        <v>1298</v>
      </c>
      <c r="B1300" s="14"/>
      <c r="C1300" s="749" t="s">
        <v>2871</v>
      </c>
      <c r="D1300" s="749" t="s">
        <v>2872</v>
      </c>
      <c r="E1300" s="14"/>
      <c r="F1300" s="192"/>
      <c r="G1300" s="24"/>
      <c r="H1300" s="14"/>
      <c r="I1300" s="13">
        <v>1.01</v>
      </c>
      <c r="J1300" s="14"/>
      <c r="K1300" s="14"/>
      <c r="L1300" s="547">
        <v>101</v>
      </c>
      <c r="M1300" s="72">
        <v>11.0128</v>
      </c>
      <c r="N1300" s="72">
        <f t="shared" si="188"/>
        <v>1112.2928</v>
      </c>
      <c r="O1300" s="72">
        <v>101</v>
      </c>
      <c r="P1300" s="72">
        <f t="shared" si="180"/>
        <v>11.0128</v>
      </c>
      <c r="Q1300" s="72">
        <f t="shared" si="181"/>
        <v>1112.2928</v>
      </c>
      <c r="R1300" s="72">
        <f t="shared" si="182"/>
        <v>0</v>
      </c>
      <c r="S1300" s="72">
        <f t="shared" si="183"/>
        <v>11.0128</v>
      </c>
      <c r="T1300" s="72">
        <f t="shared" si="184"/>
        <v>0</v>
      </c>
      <c r="U1300" s="72">
        <f t="shared" si="185"/>
        <v>0</v>
      </c>
      <c r="V1300" s="72">
        <f t="shared" si="186"/>
        <v>11.0128</v>
      </c>
      <c r="W1300" s="72">
        <f t="shared" si="187"/>
        <v>0</v>
      </c>
      <c r="X1300" s="14" t="s">
        <v>1191</v>
      </c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24"/>
      <c r="AJ1300" s="24"/>
      <c r="AK1300" s="24"/>
    </row>
    <row r="1301" s="2" customFormat="1" ht="14.25" spans="1:37">
      <c r="A1301" s="24">
        <v>1299</v>
      </c>
      <c r="B1301" s="14"/>
      <c r="C1301" s="749" t="s">
        <v>2873</v>
      </c>
      <c r="D1301" s="749" t="s">
        <v>2874</v>
      </c>
      <c r="E1301" s="14"/>
      <c r="F1301" s="192"/>
      <c r="G1301" s="24"/>
      <c r="H1301" s="14"/>
      <c r="I1301" s="13">
        <v>1.01</v>
      </c>
      <c r="J1301" s="14"/>
      <c r="K1301" s="14"/>
      <c r="L1301" s="547">
        <v>277</v>
      </c>
      <c r="M1301" s="72">
        <v>2.5036</v>
      </c>
      <c r="N1301" s="72">
        <f t="shared" si="188"/>
        <v>693.4972</v>
      </c>
      <c r="O1301" s="72">
        <v>277</v>
      </c>
      <c r="P1301" s="72">
        <f t="shared" si="180"/>
        <v>2.5036</v>
      </c>
      <c r="Q1301" s="72">
        <f t="shared" si="181"/>
        <v>693.4972</v>
      </c>
      <c r="R1301" s="72">
        <f t="shared" si="182"/>
        <v>0</v>
      </c>
      <c r="S1301" s="72">
        <f t="shared" si="183"/>
        <v>2.5036</v>
      </c>
      <c r="T1301" s="72">
        <f t="shared" si="184"/>
        <v>0</v>
      </c>
      <c r="U1301" s="72">
        <f t="shared" si="185"/>
        <v>0</v>
      </c>
      <c r="V1301" s="72">
        <f t="shared" si="186"/>
        <v>2.5036</v>
      </c>
      <c r="W1301" s="72">
        <f t="shared" si="187"/>
        <v>0</v>
      </c>
      <c r="X1301" s="14" t="s">
        <v>1191</v>
      </c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24"/>
      <c r="AJ1301" s="24"/>
      <c r="AK1301" s="24"/>
    </row>
    <row r="1302" s="2" customFormat="1" ht="14.25" spans="1:37">
      <c r="A1302" s="24">
        <v>1300</v>
      </c>
      <c r="B1302" s="14"/>
      <c r="C1302" s="749" t="s">
        <v>2875</v>
      </c>
      <c r="D1302" s="749" t="s">
        <v>2876</v>
      </c>
      <c r="E1302" s="14"/>
      <c r="F1302" s="192"/>
      <c r="G1302" s="24"/>
      <c r="H1302" s="14"/>
      <c r="I1302" s="13">
        <v>1.01</v>
      </c>
      <c r="J1302" s="14"/>
      <c r="K1302" s="14"/>
      <c r="L1302" s="547">
        <v>192</v>
      </c>
      <c r="M1302" s="72">
        <v>5.3832</v>
      </c>
      <c r="N1302" s="72">
        <f t="shared" si="188"/>
        <v>1033.5744</v>
      </c>
      <c r="O1302" s="72">
        <v>192</v>
      </c>
      <c r="P1302" s="72">
        <f t="shared" si="180"/>
        <v>5.3832</v>
      </c>
      <c r="Q1302" s="72">
        <f t="shared" si="181"/>
        <v>1033.5744</v>
      </c>
      <c r="R1302" s="72">
        <f t="shared" si="182"/>
        <v>0</v>
      </c>
      <c r="S1302" s="72">
        <f t="shared" si="183"/>
        <v>5.3832</v>
      </c>
      <c r="T1302" s="72">
        <f t="shared" si="184"/>
        <v>0</v>
      </c>
      <c r="U1302" s="72">
        <f t="shared" si="185"/>
        <v>0</v>
      </c>
      <c r="V1302" s="72">
        <f t="shared" si="186"/>
        <v>5.3832</v>
      </c>
      <c r="W1302" s="72">
        <f t="shared" si="187"/>
        <v>0</v>
      </c>
      <c r="X1302" s="14" t="s">
        <v>1191</v>
      </c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24"/>
      <c r="AJ1302" s="24"/>
      <c r="AK1302" s="24"/>
    </row>
    <row r="1303" s="2" customFormat="1" ht="14.25" spans="1:37">
      <c r="A1303" s="24">
        <v>1301</v>
      </c>
      <c r="B1303" s="14"/>
      <c r="C1303" s="749" t="s">
        <v>2877</v>
      </c>
      <c r="D1303" s="749" t="s">
        <v>2878</v>
      </c>
      <c r="E1303" s="14"/>
      <c r="F1303" s="192"/>
      <c r="G1303" s="24"/>
      <c r="H1303" s="14"/>
      <c r="I1303" s="13">
        <v>1.01</v>
      </c>
      <c r="J1303" s="14"/>
      <c r="K1303" s="14"/>
      <c r="L1303" s="547">
        <v>500</v>
      </c>
      <c r="M1303" s="72">
        <v>0.1238</v>
      </c>
      <c r="N1303" s="72">
        <f t="shared" si="188"/>
        <v>61.9</v>
      </c>
      <c r="O1303" s="72">
        <v>500</v>
      </c>
      <c r="P1303" s="72">
        <f t="shared" si="180"/>
        <v>0.1238</v>
      </c>
      <c r="Q1303" s="72">
        <f t="shared" si="181"/>
        <v>61.9</v>
      </c>
      <c r="R1303" s="72">
        <f t="shared" si="182"/>
        <v>0</v>
      </c>
      <c r="S1303" s="72">
        <f t="shared" si="183"/>
        <v>0.1238</v>
      </c>
      <c r="T1303" s="72">
        <f t="shared" si="184"/>
        <v>0</v>
      </c>
      <c r="U1303" s="72">
        <f t="shared" si="185"/>
        <v>0</v>
      </c>
      <c r="V1303" s="72">
        <f t="shared" si="186"/>
        <v>0.1238</v>
      </c>
      <c r="W1303" s="72">
        <f t="shared" si="187"/>
        <v>0</v>
      </c>
      <c r="X1303" s="14" t="s">
        <v>1191</v>
      </c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24"/>
      <c r="AJ1303" s="24"/>
      <c r="AK1303" s="24"/>
    </row>
    <row r="1304" s="2" customFormat="1" ht="14.25" spans="1:37">
      <c r="A1304" s="24">
        <v>1302</v>
      </c>
      <c r="B1304" s="14"/>
      <c r="C1304" s="749" t="s">
        <v>2879</v>
      </c>
      <c r="D1304" s="749" t="s">
        <v>2880</v>
      </c>
      <c r="E1304" s="14"/>
      <c r="F1304" s="192"/>
      <c r="G1304" s="24"/>
      <c r="H1304" s="14"/>
      <c r="I1304" s="13">
        <v>1.01</v>
      </c>
      <c r="J1304" s="14"/>
      <c r="K1304" s="14"/>
      <c r="L1304" s="547">
        <v>1060</v>
      </c>
      <c r="M1304" s="72">
        <v>0.523321</v>
      </c>
      <c r="N1304" s="72">
        <f t="shared" si="188"/>
        <v>554.72026</v>
      </c>
      <c r="O1304" s="72">
        <v>1060</v>
      </c>
      <c r="P1304" s="72">
        <f t="shared" si="180"/>
        <v>0.523321</v>
      </c>
      <c r="Q1304" s="72">
        <f t="shared" si="181"/>
        <v>554.72026</v>
      </c>
      <c r="R1304" s="72">
        <f t="shared" si="182"/>
        <v>0</v>
      </c>
      <c r="S1304" s="72">
        <f t="shared" si="183"/>
        <v>0.523321</v>
      </c>
      <c r="T1304" s="72">
        <f t="shared" si="184"/>
        <v>0</v>
      </c>
      <c r="U1304" s="72">
        <f t="shared" si="185"/>
        <v>0</v>
      </c>
      <c r="V1304" s="72">
        <f t="shared" si="186"/>
        <v>0.523321</v>
      </c>
      <c r="W1304" s="72">
        <f t="shared" si="187"/>
        <v>0</v>
      </c>
      <c r="X1304" s="14" t="s">
        <v>1191</v>
      </c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24"/>
      <c r="AJ1304" s="24"/>
      <c r="AK1304" s="24"/>
    </row>
    <row r="1305" s="2" customFormat="1" ht="14.25" spans="1:37">
      <c r="A1305" s="24">
        <v>1303</v>
      </c>
      <c r="B1305" s="14"/>
      <c r="C1305" s="749" t="s">
        <v>2881</v>
      </c>
      <c r="D1305" s="749" t="s">
        <v>2882</v>
      </c>
      <c r="E1305" s="14"/>
      <c r="F1305" s="192"/>
      <c r="G1305" s="24"/>
      <c r="H1305" s="14"/>
      <c r="I1305" s="13">
        <v>1.01</v>
      </c>
      <c r="J1305" s="14"/>
      <c r="K1305" s="14"/>
      <c r="L1305" s="547">
        <v>520</v>
      </c>
      <c r="M1305" s="72">
        <v>0.146865</v>
      </c>
      <c r="N1305" s="72">
        <f t="shared" si="188"/>
        <v>76.3698</v>
      </c>
      <c r="O1305" s="72">
        <v>520</v>
      </c>
      <c r="P1305" s="72">
        <f t="shared" si="180"/>
        <v>0.146865</v>
      </c>
      <c r="Q1305" s="72">
        <f t="shared" si="181"/>
        <v>76.3698</v>
      </c>
      <c r="R1305" s="72">
        <f t="shared" si="182"/>
        <v>0</v>
      </c>
      <c r="S1305" s="72">
        <f t="shared" si="183"/>
        <v>0.146865</v>
      </c>
      <c r="T1305" s="72">
        <f t="shared" si="184"/>
        <v>0</v>
      </c>
      <c r="U1305" s="72">
        <f t="shared" si="185"/>
        <v>0</v>
      </c>
      <c r="V1305" s="72">
        <f t="shared" si="186"/>
        <v>0.146865</v>
      </c>
      <c r="W1305" s="72">
        <f t="shared" si="187"/>
        <v>0</v>
      </c>
      <c r="X1305" s="14" t="s">
        <v>1191</v>
      </c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24"/>
      <c r="AJ1305" s="24"/>
      <c r="AK1305" s="24"/>
    </row>
    <row r="1306" s="2" customFormat="1" ht="14.25" spans="1:37">
      <c r="A1306" s="24">
        <v>1304</v>
      </c>
      <c r="B1306" s="14"/>
      <c r="C1306" s="749" t="s">
        <v>2883</v>
      </c>
      <c r="D1306" s="749" t="s">
        <v>2884</v>
      </c>
      <c r="E1306" s="14"/>
      <c r="F1306" s="192"/>
      <c r="G1306" s="24"/>
      <c r="H1306" s="14"/>
      <c r="I1306" s="13">
        <v>1.01</v>
      </c>
      <c r="J1306" s="14"/>
      <c r="K1306" s="14"/>
      <c r="L1306" s="547">
        <v>1010</v>
      </c>
      <c r="M1306" s="72">
        <v>0.060634</v>
      </c>
      <c r="N1306" s="72">
        <f t="shared" si="188"/>
        <v>61.24034</v>
      </c>
      <c r="O1306" s="72">
        <v>1010</v>
      </c>
      <c r="P1306" s="72">
        <f t="shared" si="180"/>
        <v>0.060634</v>
      </c>
      <c r="Q1306" s="72">
        <f t="shared" si="181"/>
        <v>61.24034</v>
      </c>
      <c r="R1306" s="72">
        <f t="shared" si="182"/>
        <v>0</v>
      </c>
      <c r="S1306" s="72">
        <f t="shared" si="183"/>
        <v>0.060634</v>
      </c>
      <c r="T1306" s="72">
        <f t="shared" si="184"/>
        <v>0</v>
      </c>
      <c r="U1306" s="72">
        <f t="shared" si="185"/>
        <v>0</v>
      </c>
      <c r="V1306" s="72">
        <f t="shared" si="186"/>
        <v>0.060634</v>
      </c>
      <c r="W1306" s="72">
        <f t="shared" si="187"/>
        <v>0</v>
      </c>
      <c r="X1306" s="14" t="s">
        <v>1191</v>
      </c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24"/>
      <c r="AJ1306" s="24"/>
      <c r="AK1306" s="24"/>
    </row>
    <row r="1307" s="2" customFormat="1" ht="14.25" spans="1:37">
      <c r="A1307" s="24">
        <v>1305</v>
      </c>
      <c r="B1307" s="14"/>
      <c r="C1307" s="749" t="s">
        <v>2885</v>
      </c>
      <c r="D1307" s="749" t="s">
        <v>2886</v>
      </c>
      <c r="E1307" s="14"/>
      <c r="F1307" s="192"/>
      <c r="G1307" s="24"/>
      <c r="H1307" s="14"/>
      <c r="I1307" s="13">
        <v>1.01</v>
      </c>
      <c r="J1307" s="14"/>
      <c r="K1307" s="14"/>
      <c r="L1307" s="547">
        <v>822</v>
      </c>
      <c r="M1307" s="72">
        <v>0.433966</v>
      </c>
      <c r="N1307" s="72">
        <f t="shared" si="188"/>
        <v>356.720052</v>
      </c>
      <c r="O1307" s="72">
        <v>822</v>
      </c>
      <c r="P1307" s="72">
        <f t="shared" si="180"/>
        <v>0.433966</v>
      </c>
      <c r="Q1307" s="72">
        <f t="shared" si="181"/>
        <v>356.720052</v>
      </c>
      <c r="R1307" s="72">
        <f t="shared" si="182"/>
        <v>0</v>
      </c>
      <c r="S1307" s="72">
        <f t="shared" si="183"/>
        <v>0.433966</v>
      </c>
      <c r="T1307" s="72">
        <f t="shared" si="184"/>
        <v>0</v>
      </c>
      <c r="U1307" s="72">
        <f t="shared" si="185"/>
        <v>0</v>
      </c>
      <c r="V1307" s="72">
        <f t="shared" si="186"/>
        <v>0.433966</v>
      </c>
      <c r="W1307" s="72">
        <f t="shared" si="187"/>
        <v>0</v>
      </c>
      <c r="X1307" s="14" t="s">
        <v>1191</v>
      </c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24"/>
      <c r="AJ1307" s="24"/>
      <c r="AK1307" s="24"/>
    </row>
    <row r="1308" s="2" customFormat="1" ht="14.25" spans="1:37">
      <c r="A1308" s="24">
        <v>1306</v>
      </c>
      <c r="B1308" s="14"/>
      <c r="C1308" s="749" t="s">
        <v>2887</v>
      </c>
      <c r="D1308" s="749" t="s">
        <v>2888</v>
      </c>
      <c r="E1308" s="14"/>
      <c r="F1308" s="192"/>
      <c r="G1308" s="24"/>
      <c r="H1308" s="14"/>
      <c r="I1308" s="13">
        <v>1.01</v>
      </c>
      <c r="J1308" s="14"/>
      <c r="K1308" s="14"/>
      <c r="L1308" s="547">
        <v>1040</v>
      </c>
      <c r="M1308" s="72">
        <v>0.045346</v>
      </c>
      <c r="N1308" s="72">
        <f t="shared" si="188"/>
        <v>47.15984</v>
      </c>
      <c r="O1308" s="72">
        <v>1040</v>
      </c>
      <c r="P1308" s="72">
        <f t="shared" si="180"/>
        <v>0.045346</v>
      </c>
      <c r="Q1308" s="72">
        <f t="shared" si="181"/>
        <v>47.15984</v>
      </c>
      <c r="R1308" s="72">
        <f t="shared" si="182"/>
        <v>0</v>
      </c>
      <c r="S1308" s="72">
        <f t="shared" si="183"/>
        <v>0.045346</v>
      </c>
      <c r="T1308" s="72">
        <f t="shared" si="184"/>
        <v>0</v>
      </c>
      <c r="U1308" s="72">
        <f t="shared" si="185"/>
        <v>0</v>
      </c>
      <c r="V1308" s="72">
        <f t="shared" si="186"/>
        <v>0.045346</v>
      </c>
      <c r="W1308" s="72">
        <f t="shared" si="187"/>
        <v>0</v>
      </c>
      <c r="X1308" s="14" t="s">
        <v>1191</v>
      </c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24"/>
      <c r="AJ1308" s="24"/>
      <c r="AK1308" s="24"/>
    </row>
    <row r="1309" s="2" customFormat="1" ht="14.25" spans="1:37">
      <c r="A1309" s="24">
        <v>1307</v>
      </c>
      <c r="B1309" s="14"/>
      <c r="C1309" s="749" t="s">
        <v>2889</v>
      </c>
      <c r="D1309" s="749" t="s">
        <v>2890</v>
      </c>
      <c r="E1309" s="14"/>
      <c r="F1309" s="192"/>
      <c r="G1309" s="24"/>
      <c r="H1309" s="14"/>
      <c r="I1309" s="13">
        <v>1.01</v>
      </c>
      <c r="J1309" s="14"/>
      <c r="K1309" s="14"/>
      <c r="L1309" s="547">
        <v>510</v>
      </c>
      <c r="M1309" s="72">
        <v>0.113529</v>
      </c>
      <c r="N1309" s="72">
        <f t="shared" si="188"/>
        <v>57.89979</v>
      </c>
      <c r="O1309" s="72">
        <v>510</v>
      </c>
      <c r="P1309" s="72">
        <f t="shared" si="180"/>
        <v>0.113529</v>
      </c>
      <c r="Q1309" s="72">
        <f t="shared" si="181"/>
        <v>57.89979</v>
      </c>
      <c r="R1309" s="72">
        <f t="shared" si="182"/>
        <v>0</v>
      </c>
      <c r="S1309" s="72">
        <f t="shared" si="183"/>
        <v>0.113529</v>
      </c>
      <c r="T1309" s="72">
        <f t="shared" si="184"/>
        <v>0</v>
      </c>
      <c r="U1309" s="72">
        <f t="shared" si="185"/>
        <v>0</v>
      </c>
      <c r="V1309" s="72">
        <f t="shared" si="186"/>
        <v>0.113529</v>
      </c>
      <c r="W1309" s="72">
        <f t="shared" si="187"/>
        <v>0</v>
      </c>
      <c r="X1309" s="14" t="s">
        <v>1191</v>
      </c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24"/>
      <c r="AJ1309" s="24"/>
      <c r="AK1309" s="24"/>
    </row>
    <row r="1310" s="2" customFormat="1" ht="14.25" spans="1:37">
      <c r="A1310" s="24">
        <v>1308</v>
      </c>
      <c r="B1310" s="14"/>
      <c r="C1310" s="749" t="s">
        <v>2891</v>
      </c>
      <c r="D1310" s="749" t="s">
        <v>2892</v>
      </c>
      <c r="E1310" s="14"/>
      <c r="F1310" s="192"/>
      <c r="G1310" s="24"/>
      <c r="H1310" s="14"/>
      <c r="I1310" s="13">
        <v>1.01</v>
      </c>
      <c r="J1310" s="14"/>
      <c r="K1310" s="14"/>
      <c r="L1310" s="547">
        <v>526</v>
      </c>
      <c r="M1310" s="72">
        <v>0.252966</v>
      </c>
      <c r="N1310" s="72">
        <f t="shared" si="188"/>
        <v>133.060116</v>
      </c>
      <c r="O1310" s="72">
        <v>526</v>
      </c>
      <c r="P1310" s="72">
        <f t="shared" si="180"/>
        <v>0.252966</v>
      </c>
      <c r="Q1310" s="72">
        <f t="shared" si="181"/>
        <v>133.060116</v>
      </c>
      <c r="R1310" s="72">
        <f t="shared" si="182"/>
        <v>0</v>
      </c>
      <c r="S1310" s="72">
        <f t="shared" si="183"/>
        <v>0.252966</v>
      </c>
      <c r="T1310" s="72">
        <f t="shared" si="184"/>
        <v>0</v>
      </c>
      <c r="U1310" s="72">
        <f t="shared" si="185"/>
        <v>0</v>
      </c>
      <c r="V1310" s="72">
        <f t="shared" si="186"/>
        <v>0.252966</v>
      </c>
      <c r="W1310" s="72">
        <f t="shared" si="187"/>
        <v>0</v>
      </c>
      <c r="X1310" s="14" t="s">
        <v>1191</v>
      </c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24"/>
      <c r="AJ1310" s="24"/>
      <c r="AK1310" s="24"/>
    </row>
    <row r="1311" s="2" customFormat="1" ht="14.25" spans="1:37">
      <c r="A1311" s="24">
        <v>1309</v>
      </c>
      <c r="B1311" s="14"/>
      <c r="C1311" s="749" t="s">
        <v>2893</v>
      </c>
      <c r="D1311" s="749" t="s">
        <v>2894</v>
      </c>
      <c r="E1311" s="14"/>
      <c r="F1311" s="192"/>
      <c r="G1311" s="24"/>
      <c r="H1311" s="14"/>
      <c r="I1311" s="13">
        <v>1.01</v>
      </c>
      <c r="J1311" s="14"/>
      <c r="K1311" s="14"/>
      <c r="L1311" s="547">
        <v>1432</v>
      </c>
      <c r="M1311" s="72">
        <v>1.059372</v>
      </c>
      <c r="N1311" s="72">
        <f t="shared" si="188"/>
        <v>1517.020704</v>
      </c>
      <c r="O1311" s="72">
        <v>1432</v>
      </c>
      <c r="P1311" s="72">
        <f t="shared" si="180"/>
        <v>1.059372</v>
      </c>
      <c r="Q1311" s="72">
        <f t="shared" si="181"/>
        <v>1517.020704</v>
      </c>
      <c r="R1311" s="72">
        <f t="shared" si="182"/>
        <v>0</v>
      </c>
      <c r="S1311" s="72">
        <f t="shared" si="183"/>
        <v>1.059372</v>
      </c>
      <c r="T1311" s="72">
        <f t="shared" si="184"/>
        <v>0</v>
      </c>
      <c r="U1311" s="72">
        <f t="shared" si="185"/>
        <v>0</v>
      </c>
      <c r="V1311" s="72">
        <f t="shared" si="186"/>
        <v>1.059372</v>
      </c>
      <c r="W1311" s="72">
        <f t="shared" si="187"/>
        <v>0</v>
      </c>
      <c r="X1311" s="14" t="s">
        <v>1191</v>
      </c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24"/>
      <c r="AJ1311" s="24"/>
      <c r="AK1311" s="24"/>
    </row>
    <row r="1312" s="2" customFormat="1" ht="14.25" spans="1:37">
      <c r="A1312" s="24">
        <v>1310</v>
      </c>
      <c r="B1312" s="14"/>
      <c r="C1312" s="749" t="s">
        <v>2895</v>
      </c>
      <c r="D1312" s="749" t="s">
        <v>2896</v>
      </c>
      <c r="E1312" s="14"/>
      <c r="F1312" s="192"/>
      <c r="G1312" s="24"/>
      <c r="H1312" s="14"/>
      <c r="I1312" s="13">
        <v>1.01</v>
      </c>
      <c r="J1312" s="14"/>
      <c r="K1312" s="14"/>
      <c r="L1312" s="547">
        <v>1655</v>
      </c>
      <c r="M1312" s="72">
        <v>0.307795</v>
      </c>
      <c r="N1312" s="72">
        <f t="shared" si="188"/>
        <v>509.400725</v>
      </c>
      <c r="O1312" s="72">
        <v>1655</v>
      </c>
      <c r="P1312" s="72">
        <f t="shared" si="180"/>
        <v>0.307795</v>
      </c>
      <c r="Q1312" s="72">
        <f t="shared" si="181"/>
        <v>509.400725</v>
      </c>
      <c r="R1312" s="72">
        <f t="shared" si="182"/>
        <v>0</v>
      </c>
      <c r="S1312" s="72">
        <f t="shared" si="183"/>
        <v>0.307795</v>
      </c>
      <c r="T1312" s="72">
        <f t="shared" si="184"/>
        <v>0</v>
      </c>
      <c r="U1312" s="72">
        <f t="shared" si="185"/>
        <v>0</v>
      </c>
      <c r="V1312" s="72">
        <f t="shared" si="186"/>
        <v>0.307795</v>
      </c>
      <c r="W1312" s="72">
        <f t="shared" si="187"/>
        <v>0</v>
      </c>
      <c r="X1312" s="14" t="s">
        <v>1191</v>
      </c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24"/>
      <c r="AJ1312" s="24"/>
      <c r="AK1312" s="24"/>
    </row>
    <row r="1313" s="2" customFormat="1" ht="14.25" spans="1:37">
      <c r="A1313" s="24">
        <v>1311</v>
      </c>
      <c r="B1313" s="14"/>
      <c r="C1313" s="749" t="s">
        <v>2897</v>
      </c>
      <c r="D1313" s="749" t="s">
        <v>2898</v>
      </c>
      <c r="E1313" s="14"/>
      <c r="F1313" s="192"/>
      <c r="G1313" s="24"/>
      <c r="H1313" s="14"/>
      <c r="I1313" s="13">
        <v>1.01</v>
      </c>
      <c r="J1313" s="14"/>
      <c r="K1313" s="14"/>
      <c r="L1313" s="547">
        <v>523</v>
      </c>
      <c r="M1313" s="72">
        <v>0.202046</v>
      </c>
      <c r="N1313" s="72">
        <f t="shared" si="188"/>
        <v>105.670058</v>
      </c>
      <c r="O1313" s="72">
        <v>523</v>
      </c>
      <c r="P1313" s="72">
        <f t="shared" si="180"/>
        <v>0.202046</v>
      </c>
      <c r="Q1313" s="72">
        <f t="shared" si="181"/>
        <v>105.670058</v>
      </c>
      <c r="R1313" s="72">
        <f t="shared" si="182"/>
        <v>0</v>
      </c>
      <c r="S1313" s="72">
        <f t="shared" si="183"/>
        <v>0.202046</v>
      </c>
      <c r="T1313" s="72">
        <f t="shared" si="184"/>
        <v>0</v>
      </c>
      <c r="U1313" s="72">
        <f t="shared" si="185"/>
        <v>0</v>
      </c>
      <c r="V1313" s="72">
        <f t="shared" si="186"/>
        <v>0.202046</v>
      </c>
      <c r="W1313" s="72">
        <f t="shared" si="187"/>
        <v>0</v>
      </c>
      <c r="X1313" s="14" t="s">
        <v>1191</v>
      </c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24"/>
      <c r="AJ1313" s="24"/>
      <c r="AK1313" s="24"/>
    </row>
    <row r="1314" s="2" customFormat="1" ht="14.25" spans="1:37">
      <c r="A1314" s="24">
        <v>1312</v>
      </c>
      <c r="B1314" s="14"/>
      <c r="C1314" s="749" t="s">
        <v>2899</v>
      </c>
      <c r="D1314" s="749" t="s">
        <v>2900</v>
      </c>
      <c r="E1314" s="14"/>
      <c r="F1314" s="192"/>
      <c r="G1314" s="24"/>
      <c r="H1314" s="14"/>
      <c r="I1314" s="13">
        <v>1.01</v>
      </c>
      <c r="J1314" s="14"/>
      <c r="K1314" s="14"/>
      <c r="L1314" s="547">
        <v>520</v>
      </c>
      <c r="M1314" s="72">
        <v>0.179154</v>
      </c>
      <c r="N1314" s="72">
        <f t="shared" si="188"/>
        <v>93.16008</v>
      </c>
      <c r="O1314" s="72">
        <v>520</v>
      </c>
      <c r="P1314" s="72">
        <f t="shared" si="180"/>
        <v>0.179154</v>
      </c>
      <c r="Q1314" s="72">
        <f t="shared" si="181"/>
        <v>93.16008</v>
      </c>
      <c r="R1314" s="72">
        <f t="shared" si="182"/>
        <v>0</v>
      </c>
      <c r="S1314" s="72">
        <f t="shared" si="183"/>
        <v>0.179154</v>
      </c>
      <c r="T1314" s="72">
        <f t="shared" si="184"/>
        <v>0</v>
      </c>
      <c r="U1314" s="72">
        <f t="shared" si="185"/>
        <v>0</v>
      </c>
      <c r="V1314" s="72">
        <f t="shared" si="186"/>
        <v>0.179154</v>
      </c>
      <c r="W1314" s="72">
        <f t="shared" si="187"/>
        <v>0</v>
      </c>
      <c r="X1314" s="14" t="s">
        <v>1191</v>
      </c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24"/>
      <c r="AJ1314" s="24"/>
      <c r="AK1314" s="24"/>
    </row>
    <row r="1315" s="2" customFormat="1" ht="14.25" spans="1:37">
      <c r="A1315" s="24">
        <v>1313</v>
      </c>
      <c r="B1315" s="14"/>
      <c r="C1315" s="749" t="s">
        <v>2901</v>
      </c>
      <c r="D1315" s="749" t="s">
        <v>2902</v>
      </c>
      <c r="E1315" s="14"/>
      <c r="F1315" s="192"/>
      <c r="G1315" s="24"/>
      <c r="H1315" s="14"/>
      <c r="I1315" s="13">
        <v>1.01</v>
      </c>
      <c r="J1315" s="14"/>
      <c r="K1315" s="14"/>
      <c r="L1315" s="547">
        <v>341</v>
      </c>
      <c r="M1315" s="72">
        <v>0.9201</v>
      </c>
      <c r="N1315" s="72">
        <f t="shared" si="188"/>
        <v>313.7541</v>
      </c>
      <c r="O1315" s="72">
        <v>341</v>
      </c>
      <c r="P1315" s="72">
        <f t="shared" si="180"/>
        <v>0.9201</v>
      </c>
      <c r="Q1315" s="72">
        <f t="shared" si="181"/>
        <v>313.7541</v>
      </c>
      <c r="R1315" s="72">
        <f t="shared" si="182"/>
        <v>0</v>
      </c>
      <c r="S1315" s="72">
        <f t="shared" si="183"/>
        <v>0.9201</v>
      </c>
      <c r="T1315" s="72">
        <f t="shared" si="184"/>
        <v>0</v>
      </c>
      <c r="U1315" s="72">
        <f t="shared" si="185"/>
        <v>0</v>
      </c>
      <c r="V1315" s="72">
        <f t="shared" si="186"/>
        <v>0.9201</v>
      </c>
      <c r="W1315" s="72">
        <f t="shared" si="187"/>
        <v>0</v>
      </c>
      <c r="X1315" s="14" t="s">
        <v>1191</v>
      </c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24"/>
      <c r="AJ1315" s="24"/>
      <c r="AK1315" s="24"/>
    </row>
    <row r="1316" s="2" customFormat="1" ht="14.25" spans="1:37">
      <c r="A1316" s="24">
        <v>1314</v>
      </c>
      <c r="B1316" s="14"/>
      <c r="C1316" s="749" t="s">
        <v>2903</v>
      </c>
      <c r="D1316" s="749" t="s">
        <v>2904</v>
      </c>
      <c r="E1316" s="14"/>
      <c r="F1316" s="192"/>
      <c r="G1316" s="24"/>
      <c r="H1316" s="14"/>
      <c r="I1316" s="13">
        <v>1.01</v>
      </c>
      <c r="J1316" s="14"/>
      <c r="K1316" s="14"/>
      <c r="L1316" s="547">
        <v>2443</v>
      </c>
      <c r="M1316" s="72">
        <v>0.128702</v>
      </c>
      <c r="N1316" s="72">
        <f t="shared" si="188"/>
        <v>314.418986</v>
      </c>
      <c r="O1316" s="72">
        <v>2443</v>
      </c>
      <c r="P1316" s="72">
        <f t="shared" si="180"/>
        <v>0.128702</v>
      </c>
      <c r="Q1316" s="72">
        <f t="shared" si="181"/>
        <v>314.418986</v>
      </c>
      <c r="R1316" s="72">
        <f t="shared" si="182"/>
        <v>0</v>
      </c>
      <c r="S1316" s="72">
        <f t="shared" si="183"/>
        <v>0.128702</v>
      </c>
      <c r="T1316" s="72">
        <f t="shared" si="184"/>
        <v>0</v>
      </c>
      <c r="U1316" s="72">
        <f t="shared" si="185"/>
        <v>0</v>
      </c>
      <c r="V1316" s="72">
        <f t="shared" si="186"/>
        <v>0.128702</v>
      </c>
      <c r="W1316" s="72">
        <f t="shared" si="187"/>
        <v>0</v>
      </c>
      <c r="X1316" s="14" t="s">
        <v>1191</v>
      </c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24"/>
      <c r="AJ1316" s="24"/>
      <c r="AK1316" s="24"/>
    </row>
    <row r="1317" s="2" customFormat="1" ht="14.25" spans="1:37">
      <c r="A1317" s="24">
        <v>1315</v>
      </c>
      <c r="B1317" s="14"/>
      <c r="C1317" s="749" t="s">
        <v>2905</v>
      </c>
      <c r="D1317" s="749" t="s">
        <v>2906</v>
      </c>
      <c r="E1317" s="14"/>
      <c r="F1317" s="192"/>
      <c r="G1317" s="24"/>
      <c r="H1317" s="14"/>
      <c r="I1317" s="13">
        <v>1.01</v>
      </c>
      <c r="J1317" s="14"/>
      <c r="K1317" s="14"/>
      <c r="L1317" s="547">
        <v>1450</v>
      </c>
      <c r="M1317" s="72">
        <v>0.475938</v>
      </c>
      <c r="N1317" s="72">
        <f t="shared" si="188"/>
        <v>690.1101</v>
      </c>
      <c r="O1317" s="72">
        <v>1450</v>
      </c>
      <c r="P1317" s="72">
        <f t="shared" si="180"/>
        <v>0.475938</v>
      </c>
      <c r="Q1317" s="72">
        <f t="shared" si="181"/>
        <v>690.1101</v>
      </c>
      <c r="R1317" s="72">
        <f t="shared" si="182"/>
        <v>0</v>
      </c>
      <c r="S1317" s="72">
        <f t="shared" si="183"/>
        <v>0.475938</v>
      </c>
      <c r="T1317" s="72">
        <f t="shared" si="184"/>
        <v>0</v>
      </c>
      <c r="U1317" s="72">
        <f t="shared" si="185"/>
        <v>0</v>
      </c>
      <c r="V1317" s="72">
        <f t="shared" si="186"/>
        <v>0.475938</v>
      </c>
      <c r="W1317" s="72">
        <f t="shared" si="187"/>
        <v>0</v>
      </c>
      <c r="X1317" s="14" t="s">
        <v>1191</v>
      </c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24"/>
      <c r="AJ1317" s="24"/>
      <c r="AK1317" s="24"/>
    </row>
    <row r="1318" s="2" customFormat="1" ht="14.25" spans="1:37">
      <c r="A1318" s="24">
        <v>1316</v>
      </c>
      <c r="B1318" s="14"/>
      <c r="C1318" s="749" t="s">
        <v>2907</v>
      </c>
      <c r="D1318" s="749" t="s">
        <v>2908</v>
      </c>
      <c r="E1318" s="14"/>
      <c r="F1318" s="192"/>
      <c r="G1318" s="24"/>
      <c r="H1318" s="14"/>
      <c r="I1318" s="13">
        <v>1.01</v>
      </c>
      <c r="J1318" s="14"/>
      <c r="K1318" s="14"/>
      <c r="L1318" s="547">
        <v>1200</v>
      </c>
      <c r="M1318" s="72">
        <v>0.43455</v>
      </c>
      <c r="N1318" s="72">
        <f t="shared" si="188"/>
        <v>521.46</v>
      </c>
      <c r="O1318" s="72">
        <v>1200</v>
      </c>
      <c r="P1318" s="72">
        <f t="shared" si="180"/>
        <v>0.43455</v>
      </c>
      <c r="Q1318" s="72">
        <f t="shared" si="181"/>
        <v>521.46</v>
      </c>
      <c r="R1318" s="72">
        <f t="shared" si="182"/>
        <v>0</v>
      </c>
      <c r="S1318" s="72">
        <f t="shared" si="183"/>
        <v>0.43455</v>
      </c>
      <c r="T1318" s="72">
        <f t="shared" si="184"/>
        <v>0</v>
      </c>
      <c r="U1318" s="72">
        <f t="shared" si="185"/>
        <v>0</v>
      </c>
      <c r="V1318" s="72">
        <f t="shared" si="186"/>
        <v>0.43455</v>
      </c>
      <c r="W1318" s="72">
        <f t="shared" si="187"/>
        <v>0</v>
      </c>
      <c r="X1318" s="14" t="s">
        <v>1191</v>
      </c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24"/>
      <c r="AJ1318" s="24"/>
      <c r="AK1318" s="24"/>
    </row>
    <row r="1319" s="2" customFormat="1" ht="14.25" spans="1:37">
      <c r="A1319" s="24">
        <v>1317</v>
      </c>
      <c r="B1319" s="14"/>
      <c r="C1319" s="749" t="s">
        <v>2909</v>
      </c>
      <c r="D1319" s="749" t="s">
        <v>2910</v>
      </c>
      <c r="E1319" s="14"/>
      <c r="F1319" s="192"/>
      <c r="G1319" s="24"/>
      <c r="H1319" s="14"/>
      <c r="I1319" s="13">
        <v>1.01</v>
      </c>
      <c r="J1319" s="14"/>
      <c r="K1319" s="14"/>
      <c r="L1319" s="547">
        <v>1209</v>
      </c>
      <c r="M1319" s="72">
        <v>0.320099</v>
      </c>
      <c r="N1319" s="72">
        <f t="shared" si="188"/>
        <v>386.999691</v>
      </c>
      <c r="O1319" s="72">
        <v>1209</v>
      </c>
      <c r="P1319" s="72">
        <f t="shared" si="180"/>
        <v>0.320099</v>
      </c>
      <c r="Q1319" s="72">
        <f t="shared" si="181"/>
        <v>386.999691</v>
      </c>
      <c r="R1319" s="72">
        <f t="shared" si="182"/>
        <v>0</v>
      </c>
      <c r="S1319" s="72">
        <f t="shared" si="183"/>
        <v>0.320099</v>
      </c>
      <c r="T1319" s="72">
        <f t="shared" si="184"/>
        <v>0</v>
      </c>
      <c r="U1319" s="72">
        <f t="shared" si="185"/>
        <v>0</v>
      </c>
      <c r="V1319" s="72">
        <f t="shared" si="186"/>
        <v>0.320099</v>
      </c>
      <c r="W1319" s="72">
        <f t="shared" si="187"/>
        <v>0</v>
      </c>
      <c r="X1319" s="14" t="s">
        <v>1191</v>
      </c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24"/>
      <c r="AJ1319" s="24"/>
      <c r="AK1319" s="24"/>
    </row>
    <row r="1320" s="2" customFormat="1" ht="14.25" spans="1:37">
      <c r="A1320" s="24">
        <v>1318</v>
      </c>
      <c r="B1320" s="14"/>
      <c r="C1320" s="749" t="s">
        <v>2911</v>
      </c>
      <c r="D1320" s="749" t="s">
        <v>2912</v>
      </c>
      <c r="E1320" s="14"/>
      <c r="F1320" s="192"/>
      <c r="G1320" s="24"/>
      <c r="H1320" s="14"/>
      <c r="I1320" s="13">
        <v>1.01</v>
      </c>
      <c r="J1320" s="14"/>
      <c r="K1320" s="14"/>
      <c r="L1320" s="547">
        <v>2433</v>
      </c>
      <c r="M1320" s="72">
        <v>0.095306</v>
      </c>
      <c r="N1320" s="72">
        <f t="shared" si="188"/>
        <v>231.879498</v>
      </c>
      <c r="O1320" s="72">
        <v>2433</v>
      </c>
      <c r="P1320" s="72">
        <f t="shared" si="180"/>
        <v>0.095306</v>
      </c>
      <c r="Q1320" s="72">
        <f t="shared" si="181"/>
        <v>231.879498</v>
      </c>
      <c r="R1320" s="72">
        <f t="shared" si="182"/>
        <v>0</v>
      </c>
      <c r="S1320" s="72">
        <f t="shared" si="183"/>
        <v>0.095306</v>
      </c>
      <c r="T1320" s="72">
        <f t="shared" si="184"/>
        <v>0</v>
      </c>
      <c r="U1320" s="72">
        <f t="shared" si="185"/>
        <v>0</v>
      </c>
      <c r="V1320" s="72">
        <f t="shared" si="186"/>
        <v>0.095306</v>
      </c>
      <c r="W1320" s="72">
        <f t="shared" si="187"/>
        <v>0</v>
      </c>
      <c r="X1320" s="14" t="s">
        <v>1191</v>
      </c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24"/>
      <c r="AJ1320" s="24"/>
      <c r="AK1320" s="24"/>
    </row>
    <row r="1321" s="2" customFormat="1" ht="14.25" spans="1:37">
      <c r="A1321" s="24">
        <v>1319</v>
      </c>
      <c r="B1321" s="14"/>
      <c r="C1321" s="749" t="s">
        <v>2913</v>
      </c>
      <c r="D1321" s="749" t="s">
        <v>2914</v>
      </c>
      <c r="E1321" s="14"/>
      <c r="F1321" s="192"/>
      <c r="G1321" s="24"/>
      <c r="H1321" s="14"/>
      <c r="I1321" s="13">
        <v>1.01</v>
      </c>
      <c r="J1321" s="14"/>
      <c r="K1321" s="14"/>
      <c r="L1321" s="547">
        <v>1424</v>
      </c>
      <c r="M1321" s="72">
        <v>0.351847</v>
      </c>
      <c r="N1321" s="72">
        <f t="shared" si="188"/>
        <v>501.030128</v>
      </c>
      <c r="O1321" s="72">
        <v>1424</v>
      </c>
      <c r="P1321" s="72">
        <f t="shared" si="180"/>
        <v>0.351847</v>
      </c>
      <c r="Q1321" s="72">
        <f t="shared" si="181"/>
        <v>501.030128</v>
      </c>
      <c r="R1321" s="72">
        <f t="shared" si="182"/>
        <v>0</v>
      </c>
      <c r="S1321" s="72">
        <f t="shared" si="183"/>
        <v>0.351847</v>
      </c>
      <c r="T1321" s="72">
        <f t="shared" si="184"/>
        <v>0</v>
      </c>
      <c r="U1321" s="72">
        <f t="shared" si="185"/>
        <v>0</v>
      </c>
      <c r="V1321" s="72">
        <f t="shared" si="186"/>
        <v>0.351847</v>
      </c>
      <c r="W1321" s="72">
        <f t="shared" si="187"/>
        <v>0</v>
      </c>
      <c r="X1321" s="14" t="s">
        <v>1191</v>
      </c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24"/>
      <c r="AJ1321" s="24"/>
      <c r="AK1321" s="24"/>
    </row>
    <row r="1322" s="2" customFormat="1" ht="14.25" spans="1:37">
      <c r="A1322" s="24">
        <v>1320</v>
      </c>
      <c r="B1322" s="14"/>
      <c r="C1322" s="749" t="s">
        <v>2915</v>
      </c>
      <c r="D1322" s="749" t="s">
        <v>2916</v>
      </c>
      <c r="E1322" s="14"/>
      <c r="F1322" s="192"/>
      <c r="G1322" s="24"/>
      <c r="H1322" s="14"/>
      <c r="I1322" s="13">
        <v>1.01</v>
      </c>
      <c r="J1322" s="14"/>
      <c r="K1322" s="14"/>
      <c r="L1322" s="547">
        <v>2398</v>
      </c>
      <c r="M1322" s="72">
        <v>0.247102</v>
      </c>
      <c r="N1322" s="72">
        <f t="shared" si="188"/>
        <v>592.550596</v>
      </c>
      <c r="O1322" s="72">
        <v>2398</v>
      </c>
      <c r="P1322" s="72">
        <f t="shared" si="180"/>
        <v>0.247102</v>
      </c>
      <c r="Q1322" s="72">
        <f t="shared" si="181"/>
        <v>592.550596</v>
      </c>
      <c r="R1322" s="72">
        <f t="shared" si="182"/>
        <v>0</v>
      </c>
      <c r="S1322" s="72">
        <f t="shared" si="183"/>
        <v>0.247102</v>
      </c>
      <c r="T1322" s="72">
        <f t="shared" si="184"/>
        <v>0</v>
      </c>
      <c r="U1322" s="72">
        <f t="shared" si="185"/>
        <v>0</v>
      </c>
      <c r="V1322" s="72">
        <f t="shared" si="186"/>
        <v>0.247102</v>
      </c>
      <c r="W1322" s="72">
        <f t="shared" si="187"/>
        <v>0</v>
      </c>
      <c r="X1322" s="14" t="s">
        <v>1191</v>
      </c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24"/>
      <c r="AJ1322" s="24"/>
      <c r="AK1322" s="24"/>
    </row>
    <row r="1323" s="2" customFormat="1" ht="14.25" spans="1:37">
      <c r="A1323" s="24">
        <v>1321</v>
      </c>
      <c r="B1323" s="14"/>
      <c r="C1323" s="749" t="s">
        <v>2917</v>
      </c>
      <c r="D1323" s="749" t="s">
        <v>2918</v>
      </c>
      <c r="E1323" s="14"/>
      <c r="F1323" s="192"/>
      <c r="G1323" s="24"/>
      <c r="H1323" s="14"/>
      <c r="I1323" s="13">
        <v>1.01</v>
      </c>
      <c r="J1323" s="14"/>
      <c r="K1323" s="14"/>
      <c r="L1323" s="547">
        <v>2398</v>
      </c>
      <c r="M1323" s="72">
        <v>0.321701</v>
      </c>
      <c r="N1323" s="72">
        <f t="shared" si="188"/>
        <v>771.438998</v>
      </c>
      <c r="O1323" s="72">
        <v>2398</v>
      </c>
      <c r="P1323" s="72">
        <f t="shared" si="180"/>
        <v>0.321701</v>
      </c>
      <c r="Q1323" s="72">
        <f t="shared" si="181"/>
        <v>771.438998</v>
      </c>
      <c r="R1323" s="72">
        <f t="shared" si="182"/>
        <v>0</v>
      </c>
      <c r="S1323" s="72">
        <f t="shared" si="183"/>
        <v>0.321701</v>
      </c>
      <c r="T1323" s="72">
        <f t="shared" si="184"/>
        <v>0</v>
      </c>
      <c r="U1323" s="72">
        <f t="shared" si="185"/>
        <v>0</v>
      </c>
      <c r="V1323" s="72">
        <f t="shared" si="186"/>
        <v>0.321701</v>
      </c>
      <c r="W1323" s="72">
        <f t="shared" si="187"/>
        <v>0</v>
      </c>
      <c r="X1323" s="14" t="s">
        <v>1191</v>
      </c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24"/>
      <c r="AJ1323" s="24"/>
      <c r="AK1323" s="24"/>
    </row>
    <row r="1324" s="2" customFormat="1" ht="14.25" spans="1:37">
      <c r="A1324" s="24">
        <v>1322</v>
      </c>
      <c r="B1324" s="14"/>
      <c r="C1324" s="749" t="s">
        <v>2919</v>
      </c>
      <c r="D1324" s="749" t="s">
        <v>2920</v>
      </c>
      <c r="E1324" s="14"/>
      <c r="F1324" s="192"/>
      <c r="G1324" s="24"/>
      <c r="H1324" s="14"/>
      <c r="I1324" s="13">
        <v>1.01</v>
      </c>
      <c r="J1324" s="14"/>
      <c r="K1324" s="14"/>
      <c r="L1324" s="547">
        <v>2398</v>
      </c>
      <c r="M1324" s="72">
        <v>0.336001</v>
      </c>
      <c r="N1324" s="72">
        <f t="shared" si="188"/>
        <v>805.730398</v>
      </c>
      <c r="O1324" s="72">
        <v>2398</v>
      </c>
      <c r="P1324" s="72">
        <f t="shared" si="180"/>
        <v>0.336001</v>
      </c>
      <c r="Q1324" s="72">
        <f t="shared" si="181"/>
        <v>805.730398</v>
      </c>
      <c r="R1324" s="72">
        <f t="shared" si="182"/>
        <v>0</v>
      </c>
      <c r="S1324" s="72">
        <f t="shared" si="183"/>
        <v>0.336001</v>
      </c>
      <c r="T1324" s="72">
        <f t="shared" si="184"/>
        <v>0</v>
      </c>
      <c r="U1324" s="72">
        <f t="shared" si="185"/>
        <v>0</v>
      </c>
      <c r="V1324" s="72">
        <f t="shared" si="186"/>
        <v>0.336001</v>
      </c>
      <c r="W1324" s="72">
        <f t="shared" si="187"/>
        <v>0</v>
      </c>
      <c r="X1324" s="14" t="s">
        <v>1191</v>
      </c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24"/>
      <c r="AJ1324" s="24"/>
      <c r="AK1324" s="24"/>
    </row>
    <row r="1325" s="2" customFormat="1" ht="14.25" spans="1:37">
      <c r="A1325" s="24">
        <v>1323</v>
      </c>
      <c r="B1325" s="14"/>
      <c r="C1325" s="749" t="s">
        <v>2921</v>
      </c>
      <c r="D1325" s="749" t="s">
        <v>2922</v>
      </c>
      <c r="E1325" s="14"/>
      <c r="F1325" s="192"/>
      <c r="G1325" s="24"/>
      <c r="H1325" s="14"/>
      <c r="I1325" s="13">
        <v>1.01</v>
      </c>
      <c r="J1325" s="14"/>
      <c r="K1325" s="14"/>
      <c r="L1325" s="547">
        <v>2398</v>
      </c>
      <c r="M1325" s="72">
        <v>0.221601</v>
      </c>
      <c r="N1325" s="72">
        <f t="shared" si="188"/>
        <v>531.399198</v>
      </c>
      <c r="O1325" s="72">
        <v>2398</v>
      </c>
      <c r="P1325" s="72">
        <f t="shared" si="180"/>
        <v>0.221601</v>
      </c>
      <c r="Q1325" s="72">
        <f t="shared" si="181"/>
        <v>531.399198</v>
      </c>
      <c r="R1325" s="72">
        <f t="shared" si="182"/>
        <v>0</v>
      </c>
      <c r="S1325" s="72">
        <f t="shared" si="183"/>
        <v>0.221601</v>
      </c>
      <c r="T1325" s="72">
        <f t="shared" si="184"/>
        <v>0</v>
      </c>
      <c r="U1325" s="72">
        <f t="shared" si="185"/>
        <v>0</v>
      </c>
      <c r="V1325" s="72">
        <f t="shared" si="186"/>
        <v>0.221601</v>
      </c>
      <c r="W1325" s="72">
        <f t="shared" si="187"/>
        <v>0</v>
      </c>
      <c r="X1325" s="14" t="s">
        <v>1191</v>
      </c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24"/>
      <c r="AJ1325" s="24"/>
      <c r="AK1325" s="24"/>
    </row>
    <row r="1326" s="2" customFormat="1" ht="14.25" spans="1:37">
      <c r="A1326" s="24">
        <v>1324</v>
      </c>
      <c r="B1326" s="14"/>
      <c r="C1326" s="749" t="s">
        <v>2923</v>
      </c>
      <c r="D1326" s="749" t="s">
        <v>2924</v>
      </c>
      <c r="E1326" s="14"/>
      <c r="F1326" s="192"/>
      <c r="G1326" s="24"/>
      <c r="H1326" s="14"/>
      <c r="I1326" s="13">
        <v>1.01</v>
      </c>
      <c r="J1326" s="14"/>
      <c r="K1326" s="14"/>
      <c r="L1326" s="547">
        <v>2398</v>
      </c>
      <c r="M1326" s="72">
        <v>0.2145</v>
      </c>
      <c r="N1326" s="72">
        <f t="shared" si="188"/>
        <v>514.371</v>
      </c>
      <c r="O1326" s="72">
        <v>2398</v>
      </c>
      <c r="P1326" s="72">
        <f t="shared" si="180"/>
        <v>0.2145</v>
      </c>
      <c r="Q1326" s="72">
        <f t="shared" si="181"/>
        <v>514.371</v>
      </c>
      <c r="R1326" s="72">
        <f t="shared" si="182"/>
        <v>0</v>
      </c>
      <c r="S1326" s="72">
        <f t="shared" si="183"/>
        <v>0.2145</v>
      </c>
      <c r="T1326" s="72">
        <f t="shared" si="184"/>
        <v>0</v>
      </c>
      <c r="U1326" s="72">
        <f t="shared" si="185"/>
        <v>0</v>
      </c>
      <c r="V1326" s="72">
        <f t="shared" si="186"/>
        <v>0.2145</v>
      </c>
      <c r="W1326" s="72">
        <f t="shared" si="187"/>
        <v>0</v>
      </c>
      <c r="X1326" s="14" t="s">
        <v>1191</v>
      </c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24"/>
      <c r="AJ1326" s="24"/>
      <c r="AK1326" s="24"/>
    </row>
    <row r="1327" s="2" customFormat="1" ht="14.25" spans="1:37">
      <c r="A1327" s="24">
        <v>1325</v>
      </c>
      <c r="B1327" s="14"/>
      <c r="C1327" s="749" t="s">
        <v>2925</v>
      </c>
      <c r="D1327" s="749" t="s">
        <v>2926</v>
      </c>
      <c r="E1327" s="14"/>
      <c r="F1327" s="192"/>
      <c r="G1327" s="24"/>
      <c r="H1327" s="14"/>
      <c r="I1327" s="13">
        <v>1.01</v>
      </c>
      <c r="J1327" s="14"/>
      <c r="K1327" s="14"/>
      <c r="L1327" s="547">
        <v>1199</v>
      </c>
      <c r="M1327" s="72">
        <v>0.193003</v>
      </c>
      <c r="N1327" s="72">
        <f t="shared" si="188"/>
        <v>231.410597</v>
      </c>
      <c r="O1327" s="72">
        <v>1199</v>
      </c>
      <c r="P1327" s="72">
        <f t="shared" si="180"/>
        <v>0.193003</v>
      </c>
      <c r="Q1327" s="72">
        <f t="shared" si="181"/>
        <v>231.410597</v>
      </c>
      <c r="R1327" s="72">
        <f t="shared" si="182"/>
        <v>0</v>
      </c>
      <c r="S1327" s="72">
        <f t="shared" si="183"/>
        <v>0.193003</v>
      </c>
      <c r="T1327" s="72">
        <f t="shared" si="184"/>
        <v>0</v>
      </c>
      <c r="U1327" s="72">
        <f t="shared" si="185"/>
        <v>0</v>
      </c>
      <c r="V1327" s="72">
        <f t="shared" si="186"/>
        <v>0.193003</v>
      </c>
      <c r="W1327" s="72">
        <f t="shared" si="187"/>
        <v>0</v>
      </c>
      <c r="X1327" s="14" t="s">
        <v>1191</v>
      </c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24"/>
      <c r="AJ1327" s="24"/>
      <c r="AK1327" s="24"/>
    </row>
    <row r="1328" s="2" customFormat="1" ht="14.25" spans="1:37">
      <c r="A1328" s="24">
        <v>1326</v>
      </c>
      <c r="B1328" s="14"/>
      <c r="C1328" s="749" t="s">
        <v>2927</v>
      </c>
      <c r="D1328" s="749" t="s">
        <v>2928</v>
      </c>
      <c r="E1328" s="14"/>
      <c r="F1328" s="192"/>
      <c r="G1328" s="24"/>
      <c r="H1328" s="14"/>
      <c r="I1328" s="13">
        <v>1.01</v>
      </c>
      <c r="J1328" s="14"/>
      <c r="K1328" s="14"/>
      <c r="L1328" s="547">
        <v>2398</v>
      </c>
      <c r="M1328" s="72">
        <v>0.361501</v>
      </c>
      <c r="N1328" s="72">
        <f t="shared" si="188"/>
        <v>866.879398</v>
      </c>
      <c r="O1328" s="72">
        <v>2398</v>
      </c>
      <c r="P1328" s="72">
        <f t="shared" si="180"/>
        <v>0.361501</v>
      </c>
      <c r="Q1328" s="72">
        <f t="shared" si="181"/>
        <v>866.879398</v>
      </c>
      <c r="R1328" s="72">
        <f t="shared" si="182"/>
        <v>0</v>
      </c>
      <c r="S1328" s="72">
        <f t="shared" si="183"/>
        <v>0.361501</v>
      </c>
      <c r="T1328" s="72">
        <f t="shared" si="184"/>
        <v>0</v>
      </c>
      <c r="U1328" s="72">
        <f t="shared" si="185"/>
        <v>0</v>
      </c>
      <c r="V1328" s="72">
        <f t="shared" si="186"/>
        <v>0.361501</v>
      </c>
      <c r="W1328" s="72">
        <f t="shared" si="187"/>
        <v>0</v>
      </c>
      <c r="X1328" s="14" t="s">
        <v>1191</v>
      </c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24"/>
      <c r="AJ1328" s="24"/>
      <c r="AK1328" s="24"/>
    </row>
    <row r="1329" s="2" customFormat="1" ht="14.25" spans="1:37">
      <c r="A1329" s="24">
        <v>1327</v>
      </c>
      <c r="B1329" s="14"/>
      <c r="C1329" s="749" t="s">
        <v>2929</v>
      </c>
      <c r="D1329" s="749" t="s">
        <v>2930</v>
      </c>
      <c r="E1329" s="14"/>
      <c r="F1329" s="192"/>
      <c r="G1329" s="24"/>
      <c r="H1329" s="14"/>
      <c r="I1329" s="13">
        <v>1.01</v>
      </c>
      <c r="J1329" s="14"/>
      <c r="K1329" s="14"/>
      <c r="L1329" s="547">
        <v>2398</v>
      </c>
      <c r="M1329" s="72">
        <v>0.185901</v>
      </c>
      <c r="N1329" s="72">
        <f t="shared" si="188"/>
        <v>445.790598</v>
      </c>
      <c r="O1329" s="72">
        <v>2398</v>
      </c>
      <c r="P1329" s="72">
        <f t="shared" si="180"/>
        <v>0.185901</v>
      </c>
      <c r="Q1329" s="72">
        <f t="shared" si="181"/>
        <v>445.790598</v>
      </c>
      <c r="R1329" s="72">
        <f t="shared" si="182"/>
        <v>0</v>
      </c>
      <c r="S1329" s="72">
        <f t="shared" si="183"/>
        <v>0.185901</v>
      </c>
      <c r="T1329" s="72">
        <f t="shared" si="184"/>
        <v>0</v>
      </c>
      <c r="U1329" s="72">
        <f t="shared" si="185"/>
        <v>0</v>
      </c>
      <c r="V1329" s="72">
        <f t="shared" si="186"/>
        <v>0.185901</v>
      </c>
      <c r="W1329" s="72">
        <f t="shared" si="187"/>
        <v>0</v>
      </c>
      <c r="X1329" s="14" t="s">
        <v>1191</v>
      </c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24"/>
      <c r="AJ1329" s="24"/>
      <c r="AK1329" s="24"/>
    </row>
    <row r="1330" s="2" customFormat="1" ht="14.25" spans="1:37">
      <c r="A1330" s="24">
        <v>1328</v>
      </c>
      <c r="B1330" s="14"/>
      <c r="C1330" s="749" t="s">
        <v>2931</v>
      </c>
      <c r="D1330" s="749" t="s">
        <v>2932</v>
      </c>
      <c r="E1330" s="14"/>
      <c r="F1330" s="192"/>
      <c r="G1330" s="24"/>
      <c r="H1330" s="14"/>
      <c r="I1330" s="13">
        <v>1.01</v>
      </c>
      <c r="J1330" s="14"/>
      <c r="K1330" s="14"/>
      <c r="L1330" s="547">
        <v>2150</v>
      </c>
      <c r="M1330" s="72">
        <v>0.1684</v>
      </c>
      <c r="N1330" s="72">
        <f t="shared" si="188"/>
        <v>362.06</v>
      </c>
      <c r="O1330" s="72">
        <v>2150</v>
      </c>
      <c r="P1330" s="72">
        <f t="shared" si="180"/>
        <v>0.1684</v>
      </c>
      <c r="Q1330" s="72">
        <f t="shared" si="181"/>
        <v>362.06</v>
      </c>
      <c r="R1330" s="72">
        <f t="shared" si="182"/>
        <v>0</v>
      </c>
      <c r="S1330" s="72">
        <f t="shared" si="183"/>
        <v>0.1684</v>
      </c>
      <c r="T1330" s="72">
        <f t="shared" si="184"/>
        <v>0</v>
      </c>
      <c r="U1330" s="72">
        <f t="shared" si="185"/>
        <v>0</v>
      </c>
      <c r="V1330" s="72">
        <f t="shared" si="186"/>
        <v>0.1684</v>
      </c>
      <c r="W1330" s="72">
        <f t="shared" si="187"/>
        <v>0</v>
      </c>
      <c r="X1330" s="14" t="s">
        <v>1191</v>
      </c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24"/>
      <c r="AJ1330" s="24"/>
      <c r="AK1330" s="24"/>
    </row>
    <row r="1331" s="2" customFormat="1" ht="14.25" spans="1:37">
      <c r="A1331" s="24">
        <v>1329</v>
      </c>
      <c r="B1331" s="14"/>
      <c r="C1331" s="749" t="s">
        <v>2933</v>
      </c>
      <c r="D1331" s="749" t="s">
        <v>2934</v>
      </c>
      <c r="E1331" s="14"/>
      <c r="F1331" s="192"/>
      <c r="G1331" s="24"/>
      <c r="H1331" s="14"/>
      <c r="I1331" s="13">
        <v>1.01</v>
      </c>
      <c r="J1331" s="14"/>
      <c r="K1331" s="14"/>
      <c r="L1331" s="547">
        <v>4796</v>
      </c>
      <c r="M1331" s="72">
        <v>0.235901</v>
      </c>
      <c r="N1331" s="72">
        <f t="shared" si="188"/>
        <v>1131.381196</v>
      </c>
      <c r="O1331" s="72">
        <v>4796</v>
      </c>
      <c r="P1331" s="72">
        <f t="shared" si="180"/>
        <v>0.235901</v>
      </c>
      <c r="Q1331" s="72">
        <f t="shared" si="181"/>
        <v>1131.381196</v>
      </c>
      <c r="R1331" s="72">
        <f t="shared" si="182"/>
        <v>0</v>
      </c>
      <c r="S1331" s="72">
        <f t="shared" si="183"/>
        <v>0.235901</v>
      </c>
      <c r="T1331" s="72">
        <f t="shared" si="184"/>
        <v>0</v>
      </c>
      <c r="U1331" s="72">
        <f t="shared" si="185"/>
        <v>0</v>
      </c>
      <c r="V1331" s="72">
        <f t="shared" si="186"/>
        <v>0.235901</v>
      </c>
      <c r="W1331" s="72">
        <f t="shared" si="187"/>
        <v>0</v>
      </c>
      <c r="X1331" s="14" t="s">
        <v>1191</v>
      </c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24"/>
      <c r="AJ1331" s="24"/>
      <c r="AK1331" s="24"/>
    </row>
    <row r="1332" s="2" customFormat="1" ht="14.25" spans="1:37">
      <c r="A1332" s="24">
        <v>1330</v>
      </c>
      <c r="B1332" s="14"/>
      <c r="C1332" s="749" t="s">
        <v>2935</v>
      </c>
      <c r="D1332" s="749" t="s">
        <v>2936</v>
      </c>
      <c r="E1332" s="14"/>
      <c r="F1332" s="192"/>
      <c r="G1332" s="24"/>
      <c r="H1332" s="14"/>
      <c r="I1332" s="13">
        <v>1.01</v>
      </c>
      <c r="J1332" s="14"/>
      <c r="K1332" s="14"/>
      <c r="L1332" s="547">
        <v>300</v>
      </c>
      <c r="M1332" s="72">
        <v>5.6897</v>
      </c>
      <c r="N1332" s="72">
        <f t="shared" si="188"/>
        <v>1706.91</v>
      </c>
      <c r="O1332" s="72">
        <v>300</v>
      </c>
      <c r="P1332" s="72">
        <f t="shared" si="180"/>
        <v>5.6897</v>
      </c>
      <c r="Q1332" s="72">
        <f t="shared" si="181"/>
        <v>1706.91</v>
      </c>
      <c r="R1332" s="72">
        <f t="shared" si="182"/>
        <v>0</v>
      </c>
      <c r="S1332" s="72">
        <f t="shared" si="183"/>
        <v>5.6897</v>
      </c>
      <c r="T1332" s="72">
        <f t="shared" si="184"/>
        <v>0</v>
      </c>
      <c r="U1332" s="72">
        <f t="shared" si="185"/>
        <v>0</v>
      </c>
      <c r="V1332" s="72">
        <f t="shared" si="186"/>
        <v>5.6897</v>
      </c>
      <c r="W1332" s="72">
        <f t="shared" si="187"/>
        <v>0</v>
      </c>
      <c r="X1332" s="14" t="s">
        <v>1191</v>
      </c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24"/>
      <c r="AJ1332" s="24"/>
      <c r="AK1332" s="24"/>
    </row>
    <row r="1333" s="2" customFormat="1" ht="14.25" spans="1:37">
      <c r="A1333" s="24">
        <v>1331</v>
      </c>
      <c r="B1333" s="14"/>
      <c r="C1333" s="749" t="s">
        <v>2937</v>
      </c>
      <c r="D1333" s="749" t="s">
        <v>2938</v>
      </c>
      <c r="E1333" s="14"/>
      <c r="F1333" s="192"/>
      <c r="G1333" s="24"/>
      <c r="H1333" s="14"/>
      <c r="I1333" s="13">
        <v>1.01</v>
      </c>
      <c r="J1333" s="14"/>
      <c r="K1333" s="14"/>
      <c r="L1333" s="547">
        <v>320</v>
      </c>
      <c r="M1333" s="72">
        <v>0.6513</v>
      </c>
      <c r="N1333" s="72">
        <f t="shared" si="188"/>
        <v>208.416</v>
      </c>
      <c r="O1333" s="72">
        <v>320</v>
      </c>
      <c r="P1333" s="72">
        <f t="shared" si="180"/>
        <v>0.6513</v>
      </c>
      <c r="Q1333" s="72">
        <f t="shared" si="181"/>
        <v>208.416</v>
      </c>
      <c r="R1333" s="72">
        <f t="shared" si="182"/>
        <v>0</v>
      </c>
      <c r="S1333" s="72">
        <f t="shared" si="183"/>
        <v>0.6513</v>
      </c>
      <c r="T1333" s="72">
        <f t="shared" si="184"/>
        <v>0</v>
      </c>
      <c r="U1333" s="72">
        <f t="shared" si="185"/>
        <v>0</v>
      </c>
      <c r="V1333" s="72">
        <f t="shared" si="186"/>
        <v>0.6513</v>
      </c>
      <c r="W1333" s="72">
        <f t="shared" si="187"/>
        <v>0</v>
      </c>
      <c r="X1333" s="14" t="s">
        <v>1191</v>
      </c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24"/>
      <c r="AJ1333" s="24"/>
      <c r="AK1333" s="24"/>
    </row>
    <row r="1334" s="2" customFormat="1" ht="14.25" spans="1:37">
      <c r="A1334" s="24">
        <v>1332</v>
      </c>
      <c r="B1334" s="14"/>
      <c r="C1334" s="749" t="s">
        <v>2939</v>
      </c>
      <c r="D1334" s="749" t="s">
        <v>2940</v>
      </c>
      <c r="E1334" s="14"/>
      <c r="F1334" s="192"/>
      <c r="G1334" s="24"/>
      <c r="H1334" s="14"/>
      <c r="I1334" s="13">
        <v>1.01</v>
      </c>
      <c r="J1334" s="14"/>
      <c r="K1334" s="14"/>
      <c r="L1334" s="547">
        <v>882</v>
      </c>
      <c r="M1334" s="72">
        <v>0.354025</v>
      </c>
      <c r="N1334" s="72">
        <f t="shared" si="188"/>
        <v>312.25005</v>
      </c>
      <c r="O1334" s="72">
        <v>882</v>
      </c>
      <c r="P1334" s="72">
        <f t="shared" si="180"/>
        <v>0.354025</v>
      </c>
      <c r="Q1334" s="72">
        <f t="shared" si="181"/>
        <v>312.25005</v>
      </c>
      <c r="R1334" s="72">
        <f t="shared" si="182"/>
        <v>0</v>
      </c>
      <c r="S1334" s="72">
        <f t="shared" si="183"/>
        <v>0.354025</v>
      </c>
      <c r="T1334" s="72">
        <f t="shared" si="184"/>
        <v>0</v>
      </c>
      <c r="U1334" s="72">
        <f t="shared" si="185"/>
        <v>0</v>
      </c>
      <c r="V1334" s="72">
        <f t="shared" si="186"/>
        <v>0.354025</v>
      </c>
      <c r="W1334" s="72">
        <f t="shared" si="187"/>
        <v>0</v>
      </c>
      <c r="X1334" s="14" t="s">
        <v>1191</v>
      </c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24"/>
      <c r="AJ1334" s="24"/>
      <c r="AK1334" s="24"/>
    </row>
    <row r="1335" s="2" customFormat="1" ht="14.25" spans="1:37">
      <c r="A1335" s="24">
        <v>1333</v>
      </c>
      <c r="B1335" s="14"/>
      <c r="C1335" s="749" t="s">
        <v>2941</v>
      </c>
      <c r="D1335" s="749" t="s">
        <v>2942</v>
      </c>
      <c r="E1335" s="14"/>
      <c r="F1335" s="192"/>
      <c r="G1335" s="24"/>
      <c r="H1335" s="14"/>
      <c r="I1335" s="13">
        <v>1.01</v>
      </c>
      <c r="J1335" s="14"/>
      <c r="K1335" s="14"/>
      <c r="L1335" s="547">
        <v>1000</v>
      </c>
      <c r="M1335" s="72">
        <v>0.1862</v>
      </c>
      <c r="N1335" s="72">
        <f t="shared" si="188"/>
        <v>186.2</v>
      </c>
      <c r="O1335" s="72">
        <v>1000</v>
      </c>
      <c r="P1335" s="72">
        <f t="shared" si="180"/>
        <v>0.1862</v>
      </c>
      <c r="Q1335" s="72">
        <f t="shared" si="181"/>
        <v>186.2</v>
      </c>
      <c r="R1335" s="72">
        <f t="shared" si="182"/>
        <v>0</v>
      </c>
      <c r="S1335" s="72">
        <f t="shared" si="183"/>
        <v>0.1862</v>
      </c>
      <c r="T1335" s="72">
        <f t="shared" si="184"/>
        <v>0</v>
      </c>
      <c r="U1335" s="72">
        <f t="shared" si="185"/>
        <v>0</v>
      </c>
      <c r="V1335" s="72">
        <f t="shared" si="186"/>
        <v>0.1862</v>
      </c>
      <c r="W1335" s="72">
        <f t="shared" si="187"/>
        <v>0</v>
      </c>
      <c r="X1335" s="14" t="s">
        <v>1191</v>
      </c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24"/>
      <c r="AJ1335" s="24"/>
      <c r="AK1335" s="24"/>
    </row>
    <row r="1336" s="2" customFormat="1" ht="14.25" spans="1:37">
      <c r="A1336" s="24">
        <v>1334</v>
      </c>
      <c r="B1336" s="14"/>
      <c r="C1336" s="749" t="s">
        <v>2943</v>
      </c>
      <c r="D1336" s="749" t="s">
        <v>2944</v>
      </c>
      <c r="E1336" s="14"/>
      <c r="F1336" s="192"/>
      <c r="G1336" s="24"/>
      <c r="H1336" s="14"/>
      <c r="I1336" s="13">
        <v>1.01</v>
      </c>
      <c r="J1336" s="14"/>
      <c r="K1336" s="14"/>
      <c r="L1336" s="547">
        <v>10</v>
      </c>
      <c r="M1336" s="72">
        <v>11.034</v>
      </c>
      <c r="N1336" s="72">
        <f t="shared" si="188"/>
        <v>110.34</v>
      </c>
      <c r="O1336" s="72">
        <v>10</v>
      </c>
      <c r="P1336" s="72">
        <f t="shared" si="180"/>
        <v>11.034</v>
      </c>
      <c r="Q1336" s="72">
        <f t="shared" si="181"/>
        <v>110.34</v>
      </c>
      <c r="R1336" s="72">
        <f t="shared" si="182"/>
        <v>0</v>
      </c>
      <c r="S1336" s="72">
        <f t="shared" si="183"/>
        <v>11.034</v>
      </c>
      <c r="T1336" s="72">
        <f t="shared" si="184"/>
        <v>0</v>
      </c>
      <c r="U1336" s="72">
        <f t="shared" si="185"/>
        <v>0</v>
      </c>
      <c r="V1336" s="72">
        <f t="shared" si="186"/>
        <v>11.034</v>
      </c>
      <c r="W1336" s="72">
        <f t="shared" si="187"/>
        <v>0</v>
      </c>
      <c r="X1336" s="14" t="s">
        <v>1191</v>
      </c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24"/>
      <c r="AJ1336" s="24"/>
      <c r="AK1336" s="24"/>
    </row>
    <row r="1337" s="2" customFormat="1" ht="14.25" spans="1:37">
      <c r="A1337" s="24">
        <v>1335</v>
      </c>
      <c r="B1337" s="14"/>
      <c r="C1337" s="749" t="s">
        <v>2945</v>
      </c>
      <c r="D1337" s="749" t="s">
        <v>2946</v>
      </c>
      <c r="E1337" s="14"/>
      <c r="F1337" s="192"/>
      <c r="G1337" s="24"/>
      <c r="H1337" s="14"/>
      <c r="I1337" s="13">
        <v>1.01</v>
      </c>
      <c r="J1337" s="14"/>
      <c r="K1337" s="14"/>
      <c r="L1337" s="547">
        <v>3300</v>
      </c>
      <c r="M1337" s="72">
        <v>0.034</v>
      </c>
      <c r="N1337" s="72">
        <f t="shared" si="188"/>
        <v>112.2</v>
      </c>
      <c r="O1337" s="72">
        <v>3300</v>
      </c>
      <c r="P1337" s="72">
        <f t="shared" si="180"/>
        <v>0.034</v>
      </c>
      <c r="Q1337" s="72">
        <f t="shared" si="181"/>
        <v>112.2</v>
      </c>
      <c r="R1337" s="72">
        <f t="shared" si="182"/>
        <v>0</v>
      </c>
      <c r="S1337" s="72">
        <f t="shared" si="183"/>
        <v>0.034</v>
      </c>
      <c r="T1337" s="72">
        <f t="shared" si="184"/>
        <v>0</v>
      </c>
      <c r="U1337" s="72">
        <f t="shared" si="185"/>
        <v>0</v>
      </c>
      <c r="V1337" s="72">
        <f t="shared" si="186"/>
        <v>0.034</v>
      </c>
      <c r="W1337" s="72">
        <f t="shared" si="187"/>
        <v>0</v>
      </c>
      <c r="X1337" s="14" t="s">
        <v>1191</v>
      </c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24"/>
      <c r="AJ1337" s="24"/>
      <c r="AK1337" s="24"/>
    </row>
    <row r="1338" s="2" customFormat="1" ht="14.25" spans="1:37">
      <c r="A1338" s="24">
        <v>1336</v>
      </c>
      <c r="B1338" s="14"/>
      <c r="C1338" s="749" t="s">
        <v>2947</v>
      </c>
      <c r="D1338" s="749" t="s">
        <v>2948</v>
      </c>
      <c r="E1338" s="14"/>
      <c r="F1338" s="192"/>
      <c r="G1338" s="24"/>
      <c r="H1338" s="14"/>
      <c r="I1338" s="13">
        <v>1.01</v>
      </c>
      <c r="J1338" s="14"/>
      <c r="K1338" s="14"/>
      <c r="L1338" s="547">
        <v>2450</v>
      </c>
      <c r="M1338" s="72">
        <v>0.034</v>
      </c>
      <c r="N1338" s="72">
        <f t="shared" si="188"/>
        <v>83.3</v>
      </c>
      <c r="O1338" s="72">
        <v>2450</v>
      </c>
      <c r="P1338" s="72">
        <f t="shared" si="180"/>
        <v>0.034</v>
      </c>
      <c r="Q1338" s="72">
        <f t="shared" si="181"/>
        <v>83.3</v>
      </c>
      <c r="R1338" s="72">
        <f t="shared" si="182"/>
        <v>0</v>
      </c>
      <c r="S1338" s="72">
        <f t="shared" si="183"/>
        <v>0.034</v>
      </c>
      <c r="T1338" s="72">
        <f t="shared" si="184"/>
        <v>0</v>
      </c>
      <c r="U1338" s="72">
        <f t="shared" si="185"/>
        <v>0</v>
      </c>
      <c r="V1338" s="72">
        <f t="shared" si="186"/>
        <v>0.034</v>
      </c>
      <c r="W1338" s="72">
        <f t="shared" si="187"/>
        <v>0</v>
      </c>
      <c r="X1338" s="14" t="s">
        <v>1191</v>
      </c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24"/>
      <c r="AJ1338" s="24"/>
      <c r="AK1338" s="24"/>
    </row>
    <row r="1339" s="2" customFormat="1" ht="14.25" spans="1:37">
      <c r="A1339" s="24">
        <v>1337</v>
      </c>
      <c r="B1339" s="14"/>
      <c r="C1339" s="749" t="s">
        <v>2949</v>
      </c>
      <c r="D1339" s="749" t="s">
        <v>2950</v>
      </c>
      <c r="E1339" s="14"/>
      <c r="F1339" s="192"/>
      <c r="G1339" s="24"/>
      <c r="H1339" s="14"/>
      <c r="I1339" s="13">
        <v>1.01</v>
      </c>
      <c r="J1339" s="14"/>
      <c r="K1339" s="14"/>
      <c r="L1339" s="547">
        <v>200</v>
      </c>
      <c r="M1339" s="72">
        <v>14.6552</v>
      </c>
      <c r="N1339" s="72">
        <f t="shared" si="188"/>
        <v>2931.04</v>
      </c>
      <c r="O1339" s="72">
        <v>200</v>
      </c>
      <c r="P1339" s="72">
        <f t="shared" si="180"/>
        <v>14.6552</v>
      </c>
      <c r="Q1339" s="72">
        <f t="shared" si="181"/>
        <v>2931.04</v>
      </c>
      <c r="R1339" s="72">
        <f t="shared" si="182"/>
        <v>0</v>
      </c>
      <c r="S1339" s="72">
        <f t="shared" si="183"/>
        <v>14.6552</v>
      </c>
      <c r="T1339" s="72">
        <f t="shared" si="184"/>
        <v>0</v>
      </c>
      <c r="U1339" s="72">
        <f t="shared" si="185"/>
        <v>0</v>
      </c>
      <c r="V1339" s="72">
        <f t="shared" si="186"/>
        <v>14.6552</v>
      </c>
      <c r="W1339" s="72">
        <f t="shared" si="187"/>
        <v>0</v>
      </c>
      <c r="X1339" s="14" t="s">
        <v>1191</v>
      </c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24"/>
      <c r="AJ1339" s="24"/>
      <c r="AK1339" s="24"/>
    </row>
    <row r="1340" s="2" customFormat="1" ht="14.25" spans="1:37">
      <c r="A1340" s="24">
        <v>1338</v>
      </c>
      <c r="B1340" s="14"/>
      <c r="C1340" s="749" t="s">
        <v>2951</v>
      </c>
      <c r="D1340" s="749" t="s">
        <v>2952</v>
      </c>
      <c r="E1340" s="14"/>
      <c r="F1340" s="192"/>
      <c r="G1340" s="24"/>
      <c r="H1340" s="14"/>
      <c r="I1340" s="13">
        <v>1.01</v>
      </c>
      <c r="J1340" s="14"/>
      <c r="K1340" s="14"/>
      <c r="L1340" s="547">
        <v>0.0005</v>
      </c>
      <c r="M1340" s="72">
        <v>20</v>
      </c>
      <c r="N1340" s="72">
        <f t="shared" si="188"/>
        <v>0.01</v>
      </c>
      <c r="O1340" s="72"/>
      <c r="P1340" s="72">
        <f t="shared" si="180"/>
        <v>20</v>
      </c>
      <c r="Q1340" s="72">
        <f t="shared" si="181"/>
        <v>0</v>
      </c>
      <c r="R1340" s="72">
        <f t="shared" si="182"/>
        <v>0</v>
      </c>
      <c r="S1340" s="72">
        <f t="shared" si="183"/>
        <v>20</v>
      </c>
      <c r="T1340" s="72">
        <f t="shared" si="184"/>
        <v>0</v>
      </c>
      <c r="U1340" s="72">
        <f t="shared" si="185"/>
        <v>-0.0005</v>
      </c>
      <c r="V1340" s="72">
        <f t="shared" si="186"/>
        <v>20</v>
      </c>
      <c r="W1340" s="72">
        <f t="shared" si="187"/>
        <v>-0.01</v>
      </c>
      <c r="X1340" s="14" t="s">
        <v>1191</v>
      </c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24"/>
      <c r="AJ1340" s="24"/>
      <c r="AK1340" s="24"/>
    </row>
    <row r="1341" s="2" customFormat="1" ht="14.25" spans="1:37">
      <c r="A1341" s="24">
        <v>1339</v>
      </c>
      <c r="B1341" s="14"/>
      <c r="C1341" s="749" t="s">
        <v>2953</v>
      </c>
      <c r="D1341" s="749" t="s">
        <v>2954</v>
      </c>
      <c r="E1341" s="14"/>
      <c r="F1341" s="192"/>
      <c r="G1341" s="24"/>
      <c r="H1341" s="14"/>
      <c r="I1341" s="13">
        <v>1.01</v>
      </c>
      <c r="J1341" s="14"/>
      <c r="K1341" s="14"/>
      <c r="L1341" s="547">
        <v>0.0046</v>
      </c>
      <c r="M1341" s="72">
        <v>23.913</v>
      </c>
      <c r="N1341" s="72">
        <f t="shared" si="188"/>
        <v>0.1099998</v>
      </c>
      <c r="O1341" s="72"/>
      <c r="P1341" s="72">
        <f t="shared" si="180"/>
        <v>23.913</v>
      </c>
      <c r="Q1341" s="72">
        <f t="shared" si="181"/>
        <v>0</v>
      </c>
      <c r="R1341" s="72">
        <f t="shared" si="182"/>
        <v>0</v>
      </c>
      <c r="S1341" s="72">
        <f t="shared" si="183"/>
        <v>23.913</v>
      </c>
      <c r="T1341" s="72">
        <f t="shared" si="184"/>
        <v>0</v>
      </c>
      <c r="U1341" s="72">
        <f t="shared" si="185"/>
        <v>-0.0046</v>
      </c>
      <c r="V1341" s="72">
        <f t="shared" si="186"/>
        <v>23.913</v>
      </c>
      <c r="W1341" s="72">
        <f t="shared" si="187"/>
        <v>-0.1099998</v>
      </c>
      <c r="X1341" s="14" t="s">
        <v>1191</v>
      </c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24"/>
      <c r="AJ1341" s="24"/>
      <c r="AK1341" s="24"/>
    </row>
    <row r="1342" s="2" customFormat="1" ht="14.25" spans="1:37">
      <c r="A1342" s="24">
        <v>1340</v>
      </c>
      <c r="B1342" s="14"/>
      <c r="C1342" s="749" t="s">
        <v>2955</v>
      </c>
      <c r="D1342" s="749" t="s">
        <v>2956</v>
      </c>
      <c r="E1342" s="14"/>
      <c r="F1342" s="192"/>
      <c r="G1342" s="24"/>
      <c r="H1342" s="14"/>
      <c r="I1342" s="13">
        <v>1.01</v>
      </c>
      <c r="J1342" s="14"/>
      <c r="K1342" s="14"/>
      <c r="L1342" s="547">
        <v>778</v>
      </c>
      <c r="M1342" s="72">
        <v>0.248</v>
      </c>
      <c r="N1342" s="72">
        <f t="shared" si="188"/>
        <v>192.944</v>
      </c>
      <c r="O1342" s="72">
        <v>778</v>
      </c>
      <c r="P1342" s="72">
        <f t="shared" si="180"/>
        <v>0.248</v>
      </c>
      <c r="Q1342" s="72">
        <f t="shared" si="181"/>
        <v>192.944</v>
      </c>
      <c r="R1342" s="72">
        <f t="shared" si="182"/>
        <v>0</v>
      </c>
      <c r="S1342" s="72">
        <f t="shared" si="183"/>
        <v>0.248</v>
      </c>
      <c r="T1342" s="72">
        <f t="shared" si="184"/>
        <v>0</v>
      </c>
      <c r="U1342" s="72">
        <f t="shared" si="185"/>
        <v>0</v>
      </c>
      <c r="V1342" s="72">
        <f t="shared" si="186"/>
        <v>0.248</v>
      </c>
      <c r="W1342" s="72">
        <f t="shared" si="187"/>
        <v>0</v>
      </c>
      <c r="X1342" s="14" t="s">
        <v>1191</v>
      </c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24"/>
      <c r="AJ1342" s="24"/>
      <c r="AK1342" s="24"/>
    </row>
    <row r="1343" s="2" customFormat="1" ht="14.25" spans="1:37">
      <c r="A1343" s="24">
        <v>1341</v>
      </c>
      <c r="B1343" s="14"/>
      <c r="C1343" s="749" t="s">
        <v>2957</v>
      </c>
      <c r="D1343" s="749" t="s">
        <v>2958</v>
      </c>
      <c r="E1343" s="14"/>
      <c r="F1343" s="192"/>
      <c r="G1343" s="24"/>
      <c r="H1343" s="14"/>
      <c r="I1343" s="13">
        <v>1.01</v>
      </c>
      <c r="J1343" s="14"/>
      <c r="K1343" s="14"/>
      <c r="L1343" s="547">
        <v>388</v>
      </c>
      <c r="M1343" s="72">
        <v>0.2252</v>
      </c>
      <c r="N1343" s="72">
        <f t="shared" si="188"/>
        <v>87.3776</v>
      </c>
      <c r="O1343" s="72">
        <v>388</v>
      </c>
      <c r="P1343" s="72">
        <f t="shared" si="180"/>
        <v>0.2252</v>
      </c>
      <c r="Q1343" s="72">
        <f t="shared" si="181"/>
        <v>87.3776</v>
      </c>
      <c r="R1343" s="72">
        <f t="shared" si="182"/>
        <v>0</v>
      </c>
      <c r="S1343" s="72">
        <f t="shared" si="183"/>
        <v>0.2252</v>
      </c>
      <c r="T1343" s="72">
        <f t="shared" si="184"/>
        <v>0</v>
      </c>
      <c r="U1343" s="72">
        <f t="shared" si="185"/>
        <v>0</v>
      </c>
      <c r="V1343" s="72">
        <f t="shared" si="186"/>
        <v>0.2252</v>
      </c>
      <c r="W1343" s="72">
        <f t="shared" si="187"/>
        <v>0</v>
      </c>
      <c r="X1343" s="14" t="s">
        <v>1191</v>
      </c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24"/>
      <c r="AJ1343" s="24"/>
      <c r="AK1343" s="24"/>
    </row>
    <row r="1344" s="2" customFormat="1" ht="14.25" spans="1:37">
      <c r="A1344" s="24">
        <v>1342</v>
      </c>
      <c r="B1344" s="14"/>
      <c r="C1344" s="749" t="s">
        <v>2959</v>
      </c>
      <c r="D1344" s="749" t="s">
        <v>2960</v>
      </c>
      <c r="E1344" s="14"/>
      <c r="F1344" s="192"/>
      <c r="G1344" s="24"/>
      <c r="H1344" s="14"/>
      <c r="I1344" s="13">
        <v>1.01</v>
      </c>
      <c r="J1344" s="14"/>
      <c r="K1344" s="14"/>
      <c r="L1344" s="547">
        <v>780</v>
      </c>
      <c r="M1344" s="72">
        <v>0.1081</v>
      </c>
      <c r="N1344" s="72">
        <f t="shared" si="188"/>
        <v>84.318</v>
      </c>
      <c r="O1344" s="72">
        <v>780</v>
      </c>
      <c r="P1344" s="72">
        <f t="shared" si="180"/>
        <v>0.1081</v>
      </c>
      <c r="Q1344" s="72">
        <f t="shared" si="181"/>
        <v>84.318</v>
      </c>
      <c r="R1344" s="72">
        <f t="shared" si="182"/>
        <v>0</v>
      </c>
      <c r="S1344" s="72">
        <f t="shared" si="183"/>
        <v>0.1081</v>
      </c>
      <c r="T1344" s="72">
        <f t="shared" si="184"/>
        <v>0</v>
      </c>
      <c r="U1344" s="72">
        <f t="shared" si="185"/>
        <v>0</v>
      </c>
      <c r="V1344" s="72">
        <f t="shared" si="186"/>
        <v>0.1081</v>
      </c>
      <c r="W1344" s="72">
        <f t="shared" si="187"/>
        <v>0</v>
      </c>
      <c r="X1344" s="14" t="s">
        <v>1191</v>
      </c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24"/>
      <c r="AJ1344" s="24"/>
      <c r="AK1344" s="24"/>
    </row>
    <row r="1345" s="2" customFormat="1" ht="14.25" spans="1:37">
      <c r="A1345" s="24">
        <v>1343</v>
      </c>
      <c r="B1345" s="14"/>
      <c r="C1345" s="749" t="s">
        <v>2961</v>
      </c>
      <c r="D1345" s="749" t="s">
        <v>2962</v>
      </c>
      <c r="E1345" s="14"/>
      <c r="F1345" s="192"/>
      <c r="G1345" s="24"/>
      <c r="H1345" s="14"/>
      <c r="I1345" s="13">
        <v>1.01</v>
      </c>
      <c r="J1345" s="14"/>
      <c r="K1345" s="14"/>
      <c r="L1345" s="547">
        <v>388</v>
      </c>
      <c r="M1345" s="72">
        <v>0.168</v>
      </c>
      <c r="N1345" s="72">
        <f t="shared" si="188"/>
        <v>65.184</v>
      </c>
      <c r="O1345" s="72">
        <v>388</v>
      </c>
      <c r="P1345" s="72">
        <f t="shared" si="180"/>
        <v>0.168</v>
      </c>
      <c r="Q1345" s="72">
        <f t="shared" si="181"/>
        <v>65.184</v>
      </c>
      <c r="R1345" s="72">
        <f t="shared" si="182"/>
        <v>0</v>
      </c>
      <c r="S1345" s="72">
        <f t="shared" si="183"/>
        <v>0.168</v>
      </c>
      <c r="T1345" s="72">
        <f t="shared" si="184"/>
        <v>0</v>
      </c>
      <c r="U1345" s="72">
        <f t="shared" si="185"/>
        <v>0</v>
      </c>
      <c r="V1345" s="72">
        <f t="shared" si="186"/>
        <v>0.168</v>
      </c>
      <c r="W1345" s="72">
        <f t="shared" si="187"/>
        <v>0</v>
      </c>
      <c r="X1345" s="14" t="s">
        <v>1191</v>
      </c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24"/>
      <c r="AJ1345" s="24"/>
      <c r="AK1345" s="24"/>
    </row>
    <row r="1346" s="2" customFormat="1" ht="14.25" spans="1:37">
      <c r="A1346" s="24">
        <v>1344</v>
      </c>
      <c r="B1346" s="14"/>
      <c r="C1346" s="749" t="s">
        <v>2963</v>
      </c>
      <c r="D1346" s="749" t="s">
        <v>2964</v>
      </c>
      <c r="E1346" s="14"/>
      <c r="F1346" s="192"/>
      <c r="G1346" s="24"/>
      <c r="H1346" s="14"/>
      <c r="I1346" s="13">
        <v>1.01</v>
      </c>
      <c r="J1346" s="14"/>
      <c r="K1346" s="14"/>
      <c r="L1346" s="547">
        <v>375</v>
      </c>
      <c r="M1346" s="72">
        <v>0.1925</v>
      </c>
      <c r="N1346" s="72">
        <f t="shared" si="188"/>
        <v>72.1875</v>
      </c>
      <c r="O1346" s="72">
        <v>375</v>
      </c>
      <c r="P1346" s="72">
        <f t="shared" si="180"/>
        <v>0.1925</v>
      </c>
      <c r="Q1346" s="72">
        <f t="shared" si="181"/>
        <v>72.1875</v>
      </c>
      <c r="R1346" s="72">
        <f t="shared" si="182"/>
        <v>0</v>
      </c>
      <c r="S1346" s="72">
        <f t="shared" si="183"/>
        <v>0.1925</v>
      </c>
      <c r="T1346" s="72">
        <f t="shared" si="184"/>
        <v>0</v>
      </c>
      <c r="U1346" s="72">
        <f t="shared" si="185"/>
        <v>0</v>
      </c>
      <c r="V1346" s="72">
        <f t="shared" si="186"/>
        <v>0.1925</v>
      </c>
      <c r="W1346" s="72">
        <f t="shared" si="187"/>
        <v>0</v>
      </c>
      <c r="X1346" s="14" t="s">
        <v>1191</v>
      </c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24"/>
      <c r="AJ1346" s="24"/>
      <c r="AK1346" s="24"/>
    </row>
    <row r="1347" s="2" customFormat="1" ht="14.25" spans="1:37">
      <c r="A1347" s="24">
        <v>1345</v>
      </c>
      <c r="B1347" s="14"/>
      <c r="C1347" s="749" t="s">
        <v>2965</v>
      </c>
      <c r="D1347" s="749" t="s">
        <v>2966</v>
      </c>
      <c r="E1347" s="14"/>
      <c r="F1347" s="192"/>
      <c r="G1347" s="24"/>
      <c r="H1347" s="14"/>
      <c r="I1347" s="13">
        <v>1.01</v>
      </c>
      <c r="J1347" s="14"/>
      <c r="K1347" s="14"/>
      <c r="L1347" s="547">
        <v>375</v>
      </c>
      <c r="M1347" s="72">
        <v>0.1738</v>
      </c>
      <c r="N1347" s="72">
        <f t="shared" si="188"/>
        <v>65.175</v>
      </c>
      <c r="O1347" s="72">
        <v>375</v>
      </c>
      <c r="P1347" s="72">
        <f t="shared" ref="P1347:P1410" si="189">M1347</f>
        <v>0.1738</v>
      </c>
      <c r="Q1347" s="72">
        <f t="shared" ref="Q1347:Q1410" si="190">P1347*O1347</f>
        <v>65.175</v>
      </c>
      <c r="R1347" s="72">
        <f t="shared" ref="R1347:R1410" si="191">IF((O1347-L1347)&gt;0,O1347-L1347,0)</f>
        <v>0</v>
      </c>
      <c r="S1347" s="72">
        <f t="shared" ref="S1347:S1410" si="192">M1347</f>
        <v>0.1738</v>
      </c>
      <c r="T1347" s="72">
        <f t="shared" ref="T1347:T1410" si="193">IF((Q1347-N1347)&gt;0,Q1347-N1347,0)</f>
        <v>0</v>
      </c>
      <c r="U1347" s="72">
        <f t="shared" ref="U1347:U1410" si="194">IF((O1347-L1347)&lt;0,O1347-L1347,0)</f>
        <v>0</v>
      </c>
      <c r="V1347" s="72">
        <f t="shared" ref="V1347:V1410" si="195">M1347</f>
        <v>0.1738</v>
      </c>
      <c r="W1347" s="72">
        <f t="shared" ref="W1347:W1410" si="196">IF((Q1347-N1347)&lt;0,Q1347-N1347,0)</f>
        <v>0</v>
      </c>
      <c r="X1347" s="14" t="s">
        <v>1191</v>
      </c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24"/>
      <c r="AJ1347" s="24"/>
      <c r="AK1347" s="24"/>
    </row>
    <row r="1348" s="2" customFormat="1" ht="14.25" spans="1:37">
      <c r="A1348" s="24">
        <v>1346</v>
      </c>
      <c r="B1348" s="14"/>
      <c r="C1348" s="749" t="s">
        <v>2967</v>
      </c>
      <c r="D1348" s="749" t="s">
        <v>2968</v>
      </c>
      <c r="E1348" s="14"/>
      <c r="F1348" s="192"/>
      <c r="G1348" s="24"/>
      <c r="H1348" s="14"/>
      <c r="I1348" s="13">
        <v>1.01</v>
      </c>
      <c r="J1348" s="14"/>
      <c r="K1348" s="14"/>
      <c r="L1348" s="547">
        <v>400</v>
      </c>
      <c r="M1348" s="72">
        <v>0.1681</v>
      </c>
      <c r="N1348" s="72">
        <f t="shared" si="188"/>
        <v>67.24</v>
      </c>
      <c r="O1348" s="72">
        <v>400</v>
      </c>
      <c r="P1348" s="72">
        <f t="shared" si="189"/>
        <v>0.1681</v>
      </c>
      <c r="Q1348" s="72">
        <f t="shared" si="190"/>
        <v>67.24</v>
      </c>
      <c r="R1348" s="72">
        <f t="shared" si="191"/>
        <v>0</v>
      </c>
      <c r="S1348" s="72">
        <f t="shared" si="192"/>
        <v>0.1681</v>
      </c>
      <c r="T1348" s="72">
        <f t="shared" si="193"/>
        <v>0</v>
      </c>
      <c r="U1348" s="72">
        <f t="shared" si="194"/>
        <v>0</v>
      </c>
      <c r="V1348" s="72">
        <f t="shared" si="195"/>
        <v>0.1681</v>
      </c>
      <c r="W1348" s="72">
        <f t="shared" si="196"/>
        <v>0</v>
      </c>
      <c r="X1348" s="14" t="s">
        <v>1191</v>
      </c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24"/>
      <c r="AJ1348" s="24"/>
      <c r="AK1348" s="24"/>
    </row>
    <row r="1349" s="2" customFormat="1" ht="14.25" spans="1:37">
      <c r="A1349" s="24">
        <v>1347</v>
      </c>
      <c r="B1349" s="14"/>
      <c r="C1349" s="749" t="s">
        <v>2969</v>
      </c>
      <c r="D1349" s="749" t="s">
        <v>2970</v>
      </c>
      <c r="E1349" s="14"/>
      <c r="F1349" s="192"/>
      <c r="G1349" s="24"/>
      <c r="H1349" s="14"/>
      <c r="I1349" s="13">
        <v>1.01</v>
      </c>
      <c r="J1349" s="14"/>
      <c r="K1349" s="14"/>
      <c r="L1349" s="547">
        <v>6827</v>
      </c>
      <c r="M1349" s="72">
        <v>0.3111</v>
      </c>
      <c r="N1349" s="72">
        <f t="shared" ref="N1349:N1412" si="197">L1349*M1349</f>
        <v>2123.8797</v>
      </c>
      <c r="O1349" s="72">
        <v>6827</v>
      </c>
      <c r="P1349" s="72">
        <f t="shared" si="189"/>
        <v>0.3111</v>
      </c>
      <c r="Q1349" s="72">
        <f t="shared" si="190"/>
        <v>2123.8797</v>
      </c>
      <c r="R1349" s="72">
        <f t="shared" si="191"/>
        <v>0</v>
      </c>
      <c r="S1349" s="72">
        <f t="shared" si="192"/>
        <v>0.3111</v>
      </c>
      <c r="T1349" s="72">
        <f t="shared" si="193"/>
        <v>0</v>
      </c>
      <c r="U1349" s="72">
        <f t="shared" si="194"/>
        <v>0</v>
      </c>
      <c r="V1349" s="72">
        <f t="shared" si="195"/>
        <v>0.3111</v>
      </c>
      <c r="W1349" s="72">
        <f t="shared" si="196"/>
        <v>0</v>
      </c>
      <c r="X1349" s="14" t="s">
        <v>1191</v>
      </c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24"/>
      <c r="AJ1349" s="24"/>
      <c r="AK1349" s="24"/>
    </row>
    <row r="1350" s="2" customFormat="1" ht="14.25" spans="1:37">
      <c r="A1350" s="24">
        <v>1348</v>
      </c>
      <c r="B1350" s="14"/>
      <c r="C1350" s="749" t="s">
        <v>2971</v>
      </c>
      <c r="D1350" s="749" t="s">
        <v>2972</v>
      </c>
      <c r="E1350" s="14"/>
      <c r="F1350" s="192"/>
      <c r="G1350" s="24"/>
      <c r="H1350" s="14"/>
      <c r="I1350" s="13">
        <v>1.01</v>
      </c>
      <c r="J1350" s="14"/>
      <c r="K1350" s="14"/>
      <c r="L1350" s="547">
        <v>400</v>
      </c>
      <c r="M1350" s="72">
        <v>0.4768</v>
      </c>
      <c r="N1350" s="72">
        <f t="shared" si="197"/>
        <v>190.72</v>
      </c>
      <c r="O1350" s="72">
        <v>400</v>
      </c>
      <c r="P1350" s="72">
        <f t="shared" si="189"/>
        <v>0.4768</v>
      </c>
      <c r="Q1350" s="72">
        <f t="shared" si="190"/>
        <v>190.72</v>
      </c>
      <c r="R1350" s="72">
        <f t="shared" si="191"/>
        <v>0</v>
      </c>
      <c r="S1350" s="72">
        <f t="shared" si="192"/>
        <v>0.4768</v>
      </c>
      <c r="T1350" s="72">
        <f t="shared" si="193"/>
        <v>0</v>
      </c>
      <c r="U1350" s="72">
        <f t="shared" si="194"/>
        <v>0</v>
      </c>
      <c r="V1350" s="72">
        <f t="shared" si="195"/>
        <v>0.4768</v>
      </c>
      <c r="W1350" s="72">
        <f t="shared" si="196"/>
        <v>0</v>
      </c>
      <c r="X1350" s="14" t="s">
        <v>1191</v>
      </c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24"/>
      <c r="AJ1350" s="24"/>
      <c r="AK1350" s="24"/>
    </row>
    <row r="1351" s="2" customFormat="1" ht="14.25" spans="1:37">
      <c r="A1351" s="24">
        <v>1349</v>
      </c>
      <c r="B1351" s="14"/>
      <c r="C1351" s="749" t="s">
        <v>2973</v>
      </c>
      <c r="D1351" s="749" t="s">
        <v>2974</v>
      </c>
      <c r="E1351" s="14"/>
      <c r="F1351" s="192"/>
      <c r="G1351" s="24"/>
      <c r="H1351" s="14"/>
      <c r="I1351" s="13">
        <v>1.01</v>
      </c>
      <c r="J1351" s="14"/>
      <c r="K1351" s="14"/>
      <c r="L1351" s="547">
        <v>800</v>
      </c>
      <c r="M1351" s="72">
        <v>0.2481</v>
      </c>
      <c r="N1351" s="72">
        <f t="shared" si="197"/>
        <v>198.48</v>
      </c>
      <c r="O1351" s="72">
        <v>800</v>
      </c>
      <c r="P1351" s="72">
        <f t="shared" si="189"/>
        <v>0.2481</v>
      </c>
      <c r="Q1351" s="72">
        <f t="shared" si="190"/>
        <v>198.48</v>
      </c>
      <c r="R1351" s="72">
        <f t="shared" si="191"/>
        <v>0</v>
      </c>
      <c r="S1351" s="72">
        <f t="shared" si="192"/>
        <v>0.2481</v>
      </c>
      <c r="T1351" s="72">
        <f t="shared" si="193"/>
        <v>0</v>
      </c>
      <c r="U1351" s="72">
        <f t="shared" si="194"/>
        <v>0</v>
      </c>
      <c r="V1351" s="72">
        <f t="shared" si="195"/>
        <v>0.2481</v>
      </c>
      <c r="W1351" s="72">
        <f t="shared" si="196"/>
        <v>0</v>
      </c>
      <c r="X1351" s="14" t="s">
        <v>1191</v>
      </c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24"/>
      <c r="AJ1351" s="24"/>
      <c r="AK1351" s="24"/>
    </row>
    <row r="1352" s="2" customFormat="1" ht="14.25" spans="1:37">
      <c r="A1352" s="24">
        <v>1350</v>
      </c>
      <c r="B1352" s="14"/>
      <c r="C1352" s="749" t="s">
        <v>2975</v>
      </c>
      <c r="D1352" s="749" t="s">
        <v>2976</v>
      </c>
      <c r="E1352" s="14"/>
      <c r="F1352" s="192"/>
      <c r="G1352" s="24"/>
      <c r="H1352" s="14"/>
      <c r="I1352" s="13">
        <v>1.01</v>
      </c>
      <c r="J1352" s="14"/>
      <c r="K1352" s="14"/>
      <c r="L1352" s="547">
        <v>388</v>
      </c>
      <c r="M1352" s="72">
        <v>0.2302</v>
      </c>
      <c r="N1352" s="72">
        <f t="shared" si="197"/>
        <v>89.3176</v>
      </c>
      <c r="O1352" s="72">
        <v>388</v>
      </c>
      <c r="P1352" s="72">
        <f t="shared" si="189"/>
        <v>0.2302</v>
      </c>
      <c r="Q1352" s="72">
        <f t="shared" si="190"/>
        <v>89.3176</v>
      </c>
      <c r="R1352" s="72">
        <f t="shared" si="191"/>
        <v>0</v>
      </c>
      <c r="S1352" s="72">
        <f t="shared" si="192"/>
        <v>0.2302</v>
      </c>
      <c r="T1352" s="72">
        <f t="shared" si="193"/>
        <v>0</v>
      </c>
      <c r="U1352" s="72">
        <f t="shared" si="194"/>
        <v>0</v>
      </c>
      <c r="V1352" s="72">
        <f t="shared" si="195"/>
        <v>0.2302</v>
      </c>
      <c r="W1352" s="72">
        <f t="shared" si="196"/>
        <v>0</v>
      </c>
      <c r="X1352" s="14" t="s">
        <v>1191</v>
      </c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24"/>
      <c r="AJ1352" s="24"/>
      <c r="AK1352" s="24"/>
    </row>
    <row r="1353" s="2" customFormat="1" ht="14.25" spans="1:37">
      <c r="A1353" s="24">
        <v>1351</v>
      </c>
      <c r="B1353" s="14"/>
      <c r="C1353" s="749" t="s">
        <v>2977</v>
      </c>
      <c r="D1353" s="749" t="s">
        <v>2978</v>
      </c>
      <c r="E1353" s="14"/>
      <c r="F1353" s="192"/>
      <c r="G1353" s="24"/>
      <c r="H1353" s="14"/>
      <c r="I1353" s="13">
        <v>1.01</v>
      </c>
      <c r="J1353" s="14"/>
      <c r="K1353" s="14"/>
      <c r="L1353" s="547">
        <v>380</v>
      </c>
      <c r="M1353" s="72">
        <v>0.1909</v>
      </c>
      <c r="N1353" s="72">
        <f t="shared" si="197"/>
        <v>72.542</v>
      </c>
      <c r="O1353" s="72">
        <v>380</v>
      </c>
      <c r="P1353" s="72">
        <f t="shared" si="189"/>
        <v>0.1909</v>
      </c>
      <c r="Q1353" s="72">
        <f t="shared" si="190"/>
        <v>72.542</v>
      </c>
      <c r="R1353" s="72">
        <f t="shared" si="191"/>
        <v>0</v>
      </c>
      <c r="S1353" s="72">
        <f t="shared" si="192"/>
        <v>0.1909</v>
      </c>
      <c r="T1353" s="72">
        <f t="shared" si="193"/>
        <v>0</v>
      </c>
      <c r="U1353" s="72">
        <f t="shared" si="194"/>
        <v>0</v>
      </c>
      <c r="V1353" s="72">
        <f t="shared" si="195"/>
        <v>0.1909</v>
      </c>
      <c r="W1353" s="72">
        <f t="shared" si="196"/>
        <v>0</v>
      </c>
      <c r="X1353" s="14" t="s">
        <v>1191</v>
      </c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24"/>
      <c r="AJ1353" s="24"/>
      <c r="AK1353" s="24"/>
    </row>
    <row r="1354" s="2" customFormat="1" ht="14.25" spans="1:37">
      <c r="A1354" s="24">
        <v>1352</v>
      </c>
      <c r="B1354" s="14"/>
      <c r="C1354" s="749" t="s">
        <v>2979</v>
      </c>
      <c r="D1354" s="749" t="s">
        <v>2980</v>
      </c>
      <c r="E1354" s="14"/>
      <c r="F1354" s="192"/>
      <c r="G1354" s="24"/>
      <c r="H1354" s="14"/>
      <c r="I1354" s="13">
        <v>1.01</v>
      </c>
      <c r="J1354" s="14"/>
      <c r="K1354" s="14"/>
      <c r="L1354" s="547">
        <v>388</v>
      </c>
      <c r="M1354" s="72">
        <v>0.1624</v>
      </c>
      <c r="N1354" s="72">
        <f t="shared" si="197"/>
        <v>63.0112</v>
      </c>
      <c r="O1354" s="72">
        <v>388</v>
      </c>
      <c r="P1354" s="72">
        <f t="shared" si="189"/>
        <v>0.1624</v>
      </c>
      <c r="Q1354" s="72">
        <f t="shared" si="190"/>
        <v>63.0112</v>
      </c>
      <c r="R1354" s="72">
        <f t="shared" si="191"/>
        <v>0</v>
      </c>
      <c r="S1354" s="72">
        <f t="shared" si="192"/>
        <v>0.1624</v>
      </c>
      <c r="T1354" s="72">
        <f t="shared" si="193"/>
        <v>0</v>
      </c>
      <c r="U1354" s="72">
        <f t="shared" si="194"/>
        <v>0</v>
      </c>
      <c r="V1354" s="72">
        <f t="shared" si="195"/>
        <v>0.1624</v>
      </c>
      <c r="W1354" s="72">
        <f t="shared" si="196"/>
        <v>0</v>
      </c>
      <c r="X1354" s="14" t="s">
        <v>1191</v>
      </c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24"/>
      <c r="AJ1354" s="24"/>
      <c r="AK1354" s="24"/>
    </row>
    <row r="1355" s="2" customFormat="1" ht="14.25" spans="1:37">
      <c r="A1355" s="24">
        <v>1353</v>
      </c>
      <c r="B1355" s="14"/>
      <c r="C1355" s="749" t="s">
        <v>2981</v>
      </c>
      <c r="D1355" s="749" t="s">
        <v>2982</v>
      </c>
      <c r="E1355" s="14"/>
      <c r="F1355" s="192"/>
      <c r="G1355" s="24"/>
      <c r="H1355" s="14"/>
      <c r="I1355" s="13">
        <v>1.01</v>
      </c>
      <c r="J1355" s="14"/>
      <c r="K1355" s="14"/>
      <c r="L1355" s="547">
        <v>780</v>
      </c>
      <c r="M1355" s="72">
        <v>0.111</v>
      </c>
      <c r="N1355" s="72">
        <f t="shared" si="197"/>
        <v>86.58</v>
      </c>
      <c r="O1355" s="72">
        <v>780</v>
      </c>
      <c r="P1355" s="72">
        <f t="shared" si="189"/>
        <v>0.111</v>
      </c>
      <c r="Q1355" s="72">
        <f t="shared" si="190"/>
        <v>86.58</v>
      </c>
      <c r="R1355" s="72">
        <f t="shared" si="191"/>
        <v>0</v>
      </c>
      <c r="S1355" s="72">
        <f t="shared" si="192"/>
        <v>0.111</v>
      </c>
      <c r="T1355" s="72">
        <f t="shared" si="193"/>
        <v>0</v>
      </c>
      <c r="U1355" s="72">
        <f t="shared" si="194"/>
        <v>0</v>
      </c>
      <c r="V1355" s="72">
        <f t="shared" si="195"/>
        <v>0.111</v>
      </c>
      <c r="W1355" s="72">
        <f t="shared" si="196"/>
        <v>0</v>
      </c>
      <c r="X1355" s="14" t="s">
        <v>1191</v>
      </c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24"/>
      <c r="AJ1355" s="24"/>
      <c r="AK1355" s="24"/>
    </row>
    <row r="1356" s="2" customFormat="1" ht="14.25" spans="1:37">
      <c r="A1356" s="24">
        <v>1354</v>
      </c>
      <c r="B1356" s="14"/>
      <c r="C1356" s="749" t="s">
        <v>2983</v>
      </c>
      <c r="D1356" s="749" t="s">
        <v>2984</v>
      </c>
      <c r="E1356" s="14"/>
      <c r="F1356" s="192"/>
      <c r="G1356" s="24"/>
      <c r="H1356" s="14"/>
      <c r="I1356" s="13">
        <v>1.01</v>
      </c>
      <c r="J1356" s="14"/>
      <c r="K1356" s="14"/>
      <c r="L1356" s="547">
        <v>400</v>
      </c>
      <c r="M1356" s="72">
        <v>0.1102</v>
      </c>
      <c r="N1356" s="72">
        <f t="shared" si="197"/>
        <v>44.08</v>
      </c>
      <c r="O1356" s="72">
        <v>400</v>
      </c>
      <c r="P1356" s="72">
        <f t="shared" si="189"/>
        <v>0.1102</v>
      </c>
      <c r="Q1356" s="72">
        <f t="shared" si="190"/>
        <v>44.08</v>
      </c>
      <c r="R1356" s="72">
        <f t="shared" si="191"/>
        <v>0</v>
      </c>
      <c r="S1356" s="72">
        <f t="shared" si="192"/>
        <v>0.1102</v>
      </c>
      <c r="T1356" s="72">
        <f t="shared" si="193"/>
        <v>0</v>
      </c>
      <c r="U1356" s="72">
        <f t="shared" si="194"/>
        <v>0</v>
      </c>
      <c r="V1356" s="72">
        <f t="shared" si="195"/>
        <v>0.1102</v>
      </c>
      <c r="W1356" s="72">
        <f t="shared" si="196"/>
        <v>0</v>
      </c>
      <c r="X1356" s="14" t="s">
        <v>1191</v>
      </c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24"/>
      <c r="AJ1356" s="24"/>
      <c r="AK1356" s="24"/>
    </row>
    <row r="1357" s="2" customFormat="1" ht="14.25" spans="1:37">
      <c r="A1357" s="24">
        <v>1355</v>
      </c>
      <c r="B1357" s="14"/>
      <c r="C1357" s="749" t="s">
        <v>2985</v>
      </c>
      <c r="D1357" s="749" t="s">
        <v>2986</v>
      </c>
      <c r="E1357" s="14"/>
      <c r="F1357" s="192"/>
      <c r="G1357" s="24"/>
      <c r="H1357" s="14"/>
      <c r="I1357" s="13">
        <v>1.01</v>
      </c>
      <c r="J1357" s="14"/>
      <c r="K1357" s="14"/>
      <c r="L1357" s="547">
        <v>30</v>
      </c>
      <c r="M1357" s="72">
        <v>18.0603</v>
      </c>
      <c r="N1357" s="72">
        <f t="shared" si="197"/>
        <v>541.809</v>
      </c>
      <c r="O1357" s="72">
        <v>29.9999999999999</v>
      </c>
      <c r="P1357" s="72">
        <f t="shared" si="189"/>
        <v>18.0603</v>
      </c>
      <c r="Q1357" s="72">
        <f t="shared" si="190"/>
        <v>541.808999999998</v>
      </c>
      <c r="R1357" s="72">
        <f t="shared" si="191"/>
        <v>0</v>
      </c>
      <c r="S1357" s="72">
        <f t="shared" si="192"/>
        <v>18.0603</v>
      </c>
      <c r="T1357" s="72">
        <f t="shared" si="193"/>
        <v>0</v>
      </c>
      <c r="U1357" s="72">
        <f t="shared" si="194"/>
        <v>-9.9475983006414e-14</v>
      </c>
      <c r="V1357" s="72">
        <f t="shared" si="195"/>
        <v>18.0603</v>
      </c>
      <c r="W1357" s="72">
        <f t="shared" si="196"/>
        <v>-1.93267624126747e-12</v>
      </c>
      <c r="X1357" s="14" t="s">
        <v>1191</v>
      </c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24"/>
      <c r="AJ1357" s="24"/>
      <c r="AK1357" s="24"/>
    </row>
    <row r="1358" s="2" customFormat="1" ht="14.25" spans="1:37">
      <c r="A1358" s="24">
        <v>1356</v>
      </c>
      <c r="B1358" s="14"/>
      <c r="C1358" s="749" t="s">
        <v>2987</v>
      </c>
      <c r="D1358" s="749" t="s">
        <v>2988</v>
      </c>
      <c r="E1358" s="14"/>
      <c r="F1358" s="192"/>
      <c r="G1358" s="24"/>
      <c r="H1358" s="14"/>
      <c r="I1358" s="13">
        <v>1.01</v>
      </c>
      <c r="J1358" s="14"/>
      <c r="K1358" s="14"/>
      <c r="L1358" s="547">
        <v>97.4</v>
      </c>
      <c r="M1358" s="72">
        <v>29.3856</v>
      </c>
      <c r="N1358" s="72">
        <f t="shared" si="197"/>
        <v>2862.15744</v>
      </c>
      <c r="O1358" s="72">
        <v>97.4000000000001</v>
      </c>
      <c r="P1358" s="72">
        <f t="shared" si="189"/>
        <v>29.3856</v>
      </c>
      <c r="Q1358" s="72">
        <f t="shared" si="190"/>
        <v>2862.15744</v>
      </c>
      <c r="R1358" s="72">
        <f t="shared" si="191"/>
        <v>9.9475983006414e-14</v>
      </c>
      <c r="S1358" s="72">
        <f t="shared" si="192"/>
        <v>29.3856</v>
      </c>
      <c r="T1358" s="72">
        <f t="shared" si="193"/>
        <v>0</v>
      </c>
      <c r="U1358" s="72">
        <f t="shared" si="194"/>
        <v>0</v>
      </c>
      <c r="V1358" s="72">
        <f t="shared" si="195"/>
        <v>29.3856</v>
      </c>
      <c r="W1358" s="72">
        <f t="shared" si="196"/>
        <v>0</v>
      </c>
      <c r="X1358" s="14" t="s">
        <v>1191</v>
      </c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24"/>
      <c r="AJ1358" s="24"/>
      <c r="AK1358" s="24"/>
    </row>
    <row r="1359" s="2" customFormat="1" ht="14.25" spans="1:37">
      <c r="A1359" s="24">
        <v>1357</v>
      </c>
      <c r="B1359" s="14"/>
      <c r="C1359" s="749" t="s">
        <v>2989</v>
      </c>
      <c r="D1359" s="749" t="s">
        <v>2990</v>
      </c>
      <c r="E1359" s="14"/>
      <c r="F1359" s="192"/>
      <c r="G1359" s="24"/>
      <c r="H1359" s="14"/>
      <c r="I1359" s="13">
        <v>1.01</v>
      </c>
      <c r="J1359" s="14"/>
      <c r="K1359" s="14"/>
      <c r="L1359" s="547">
        <v>300</v>
      </c>
      <c r="M1359" s="72">
        <v>0.85</v>
      </c>
      <c r="N1359" s="72">
        <f t="shared" si="197"/>
        <v>255</v>
      </c>
      <c r="O1359" s="72">
        <v>300</v>
      </c>
      <c r="P1359" s="72">
        <f t="shared" si="189"/>
        <v>0.85</v>
      </c>
      <c r="Q1359" s="72">
        <f t="shared" si="190"/>
        <v>255</v>
      </c>
      <c r="R1359" s="72">
        <f t="shared" si="191"/>
        <v>0</v>
      </c>
      <c r="S1359" s="72">
        <f t="shared" si="192"/>
        <v>0.85</v>
      </c>
      <c r="T1359" s="72">
        <f t="shared" si="193"/>
        <v>0</v>
      </c>
      <c r="U1359" s="72">
        <f t="shared" si="194"/>
        <v>0</v>
      </c>
      <c r="V1359" s="72">
        <f t="shared" si="195"/>
        <v>0.85</v>
      </c>
      <c r="W1359" s="72">
        <f t="shared" si="196"/>
        <v>0</v>
      </c>
      <c r="X1359" s="14" t="s">
        <v>1191</v>
      </c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24"/>
      <c r="AJ1359" s="24"/>
      <c r="AK1359" s="24"/>
    </row>
    <row r="1360" s="2" customFormat="1" ht="14.25" spans="1:37">
      <c r="A1360" s="24">
        <v>1358</v>
      </c>
      <c r="B1360" s="14"/>
      <c r="C1360" s="749" t="s">
        <v>2991</v>
      </c>
      <c r="D1360" s="749" t="s">
        <v>2992</v>
      </c>
      <c r="E1360" s="14"/>
      <c r="F1360" s="192"/>
      <c r="G1360" s="24"/>
      <c r="H1360" s="14"/>
      <c r="I1360" s="13">
        <v>1.01</v>
      </c>
      <c r="J1360" s="14"/>
      <c r="K1360" s="14"/>
      <c r="L1360" s="547">
        <v>1220</v>
      </c>
      <c r="M1360" s="72">
        <v>0.2122</v>
      </c>
      <c r="N1360" s="72">
        <f t="shared" si="197"/>
        <v>258.884</v>
      </c>
      <c r="O1360" s="72">
        <v>1220</v>
      </c>
      <c r="P1360" s="72">
        <f t="shared" si="189"/>
        <v>0.2122</v>
      </c>
      <c r="Q1360" s="72">
        <f t="shared" si="190"/>
        <v>258.884</v>
      </c>
      <c r="R1360" s="72">
        <f t="shared" si="191"/>
        <v>0</v>
      </c>
      <c r="S1360" s="72">
        <f t="shared" si="192"/>
        <v>0.2122</v>
      </c>
      <c r="T1360" s="72">
        <f t="shared" si="193"/>
        <v>0</v>
      </c>
      <c r="U1360" s="72">
        <f t="shared" si="194"/>
        <v>0</v>
      </c>
      <c r="V1360" s="72">
        <f t="shared" si="195"/>
        <v>0.2122</v>
      </c>
      <c r="W1360" s="72">
        <f t="shared" si="196"/>
        <v>0</v>
      </c>
      <c r="X1360" s="14" t="s">
        <v>1191</v>
      </c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24"/>
      <c r="AJ1360" s="24"/>
      <c r="AK1360" s="24"/>
    </row>
    <row r="1361" s="2" customFormat="1" ht="14.25" spans="1:37">
      <c r="A1361" s="24">
        <v>1359</v>
      </c>
      <c r="B1361" s="14"/>
      <c r="C1361" s="749" t="s">
        <v>2993</v>
      </c>
      <c r="D1361" s="749" t="s">
        <v>2994</v>
      </c>
      <c r="E1361" s="14"/>
      <c r="F1361" s="192"/>
      <c r="G1361" s="24"/>
      <c r="H1361" s="14"/>
      <c r="I1361" s="13">
        <v>1.01</v>
      </c>
      <c r="J1361" s="14"/>
      <c r="K1361" s="14"/>
      <c r="L1361" s="547">
        <v>1220</v>
      </c>
      <c r="M1361" s="72">
        <v>0.1709</v>
      </c>
      <c r="N1361" s="72">
        <f t="shared" si="197"/>
        <v>208.498</v>
      </c>
      <c r="O1361" s="72">
        <v>1220</v>
      </c>
      <c r="P1361" s="72">
        <f t="shared" si="189"/>
        <v>0.1709</v>
      </c>
      <c r="Q1361" s="72">
        <f t="shared" si="190"/>
        <v>208.498</v>
      </c>
      <c r="R1361" s="72">
        <f t="shared" si="191"/>
        <v>0</v>
      </c>
      <c r="S1361" s="72">
        <f t="shared" si="192"/>
        <v>0.1709</v>
      </c>
      <c r="T1361" s="72">
        <f t="shared" si="193"/>
        <v>0</v>
      </c>
      <c r="U1361" s="72">
        <f t="shared" si="194"/>
        <v>0</v>
      </c>
      <c r="V1361" s="72">
        <f t="shared" si="195"/>
        <v>0.1709</v>
      </c>
      <c r="W1361" s="72">
        <f t="shared" si="196"/>
        <v>0</v>
      </c>
      <c r="X1361" s="14" t="s">
        <v>1191</v>
      </c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24"/>
      <c r="AJ1361" s="24"/>
      <c r="AK1361" s="24"/>
    </row>
    <row r="1362" s="2" customFormat="1" ht="14.25" spans="1:37">
      <c r="A1362" s="24">
        <v>1360</v>
      </c>
      <c r="B1362" s="14"/>
      <c r="C1362" s="749" t="s">
        <v>2995</v>
      </c>
      <c r="D1362" s="749" t="s">
        <v>2996</v>
      </c>
      <c r="E1362" s="14"/>
      <c r="F1362" s="192"/>
      <c r="G1362" s="24"/>
      <c r="H1362" s="14"/>
      <c r="I1362" s="13">
        <v>1.01</v>
      </c>
      <c r="J1362" s="14"/>
      <c r="K1362" s="14"/>
      <c r="L1362" s="547">
        <v>2440</v>
      </c>
      <c r="M1362" s="72">
        <v>0.2535</v>
      </c>
      <c r="N1362" s="72">
        <f t="shared" si="197"/>
        <v>618.54</v>
      </c>
      <c r="O1362" s="72">
        <v>2440</v>
      </c>
      <c r="P1362" s="72">
        <f t="shared" si="189"/>
        <v>0.2535</v>
      </c>
      <c r="Q1362" s="72">
        <f t="shared" si="190"/>
        <v>618.54</v>
      </c>
      <c r="R1362" s="72">
        <f t="shared" si="191"/>
        <v>0</v>
      </c>
      <c r="S1362" s="72">
        <f t="shared" si="192"/>
        <v>0.2535</v>
      </c>
      <c r="T1362" s="72">
        <f t="shared" si="193"/>
        <v>0</v>
      </c>
      <c r="U1362" s="72">
        <f t="shared" si="194"/>
        <v>0</v>
      </c>
      <c r="V1362" s="72">
        <f t="shared" si="195"/>
        <v>0.2535</v>
      </c>
      <c r="W1362" s="72">
        <f t="shared" si="196"/>
        <v>0</v>
      </c>
      <c r="X1362" s="14" t="s">
        <v>1191</v>
      </c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24"/>
      <c r="AJ1362" s="24"/>
      <c r="AK1362" s="24"/>
    </row>
    <row r="1363" s="2" customFormat="1" ht="14.25" spans="1:37">
      <c r="A1363" s="24">
        <v>1361</v>
      </c>
      <c r="B1363" s="14"/>
      <c r="C1363" s="749" t="s">
        <v>2997</v>
      </c>
      <c r="D1363" s="749" t="s">
        <v>2998</v>
      </c>
      <c r="E1363" s="14"/>
      <c r="F1363" s="192"/>
      <c r="G1363" s="24"/>
      <c r="H1363" s="14"/>
      <c r="I1363" s="13">
        <v>1.01</v>
      </c>
      <c r="J1363" s="14"/>
      <c r="K1363" s="14"/>
      <c r="L1363" s="547">
        <v>2440</v>
      </c>
      <c r="M1363" s="72">
        <v>0.224</v>
      </c>
      <c r="N1363" s="72">
        <f t="shared" si="197"/>
        <v>546.56</v>
      </c>
      <c r="O1363" s="72">
        <v>2440</v>
      </c>
      <c r="P1363" s="72">
        <f t="shared" si="189"/>
        <v>0.224</v>
      </c>
      <c r="Q1363" s="72">
        <f t="shared" si="190"/>
        <v>546.56</v>
      </c>
      <c r="R1363" s="72">
        <f t="shared" si="191"/>
        <v>0</v>
      </c>
      <c r="S1363" s="72">
        <f t="shared" si="192"/>
        <v>0.224</v>
      </c>
      <c r="T1363" s="72">
        <f t="shared" si="193"/>
        <v>0</v>
      </c>
      <c r="U1363" s="72">
        <f t="shared" si="194"/>
        <v>0</v>
      </c>
      <c r="V1363" s="72">
        <f t="shared" si="195"/>
        <v>0.224</v>
      </c>
      <c r="W1363" s="72">
        <f t="shared" si="196"/>
        <v>0</v>
      </c>
      <c r="X1363" s="14" t="s">
        <v>1191</v>
      </c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24"/>
      <c r="AJ1363" s="24"/>
      <c r="AK1363" s="24"/>
    </row>
    <row r="1364" s="2" customFormat="1" ht="14.25" spans="1:37">
      <c r="A1364" s="24">
        <v>1362</v>
      </c>
      <c r="B1364" s="14"/>
      <c r="C1364" s="749" t="s">
        <v>2999</v>
      </c>
      <c r="D1364" s="749" t="s">
        <v>3000</v>
      </c>
      <c r="E1364" s="14"/>
      <c r="F1364" s="192"/>
      <c r="G1364" s="24"/>
      <c r="H1364" s="14"/>
      <c r="I1364" s="13">
        <v>1.01</v>
      </c>
      <c r="J1364" s="14"/>
      <c r="K1364" s="14"/>
      <c r="L1364" s="547">
        <v>2440</v>
      </c>
      <c r="M1364" s="72">
        <v>0.2535</v>
      </c>
      <c r="N1364" s="72">
        <f t="shared" si="197"/>
        <v>618.54</v>
      </c>
      <c r="O1364" s="72">
        <v>2440</v>
      </c>
      <c r="P1364" s="72">
        <f t="shared" si="189"/>
        <v>0.2535</v>
      </c>
      <c r="Q1364" s="72">
        <f t="shared" si="190"/>
        <v>618.54</v>
      </c>
      <c r="R1364" s="72">
        <f t="shared" si="191"/>
        <v>0</v>
      </c>
      <c r="S1364" s="72">
        <f t="shared" si="192"/>
        <v>0.2535</v>
      </c>
      <c r="T1364" s="72">
        <f t="shared" si="193"/>
        <v>0</v>
      </c>
      <c r="U1364" s="72">
        <f t="shared" si="194"/>
        <v>0</v>
      </c>
      <c r="V1364" s="72">
        <f t="shared" si="195"/>
        <v>0.2535</v>
      </c>
      <c r="W1364" s="72">
        <f t="shared" si="196"/>
        <v>0</v>
      </c>
      <c r="X1364" s="14" t="s">
        <v>1191</v>
      </c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24"/>
      <c r="AJ1364" s="24"/>
      <c r="AK1364" s="24"/>
    </row>
    <row r="1365" s="2" customFormat="1" ht="14.25" spans="1:37">
      <c r="A1365" s="24">
        <v>1363</v>
      </c>
      <c r="B1365" s="14"/>
      <c r="C1365" s="749" t="s">
        <v>3001</v>
      </c>
      <c r="D1365" s="749" t="s">
        <v>3002</v>
      </c>
      <c r="E1365" s="14"/>
      <c r="F1365" s="192"/>
      <c r="G1365" s="24"/>
      <c r="H1365" s="14"/>
      <c r="I1365" s="13">
        <v>1.01</v>
      </c>
      <c r="J1365" s="14"/>
      <c r="K1365" s="14"/>
      <c r="L1365" s="547">
        <v>1220</v>
      </c>
      <c r="M1365" s="72">
        <v>0.1532</v>
      </c>
      <c r="N1365" s="72">
        <f t="shared" si="197"/>
        <v>186.904</v>
      </c>
      <c r="O1365" s="72">
        <v>1220</v>
      </c>
      <c r="P1365" s="72">
        <f t="shared" si="189"/>
        <v>0.1532</v>
      </c>
      <c r="Q1365" s="72">
        <f t="shared" si="190"/>
        <v>186.904</v>
      </c>
      <c r="R1365" s="72">
        <f t="shared" si="191"/>
        <v>0</v>
      </c>
      <c r="S1365" s="72">
        <f t="shared" si="192"/>
        <v>0.1532</v>
      </c>
      <c r="T1365" s="72">
        <f t="shared" si="193"/>
        <v>0</v>
      </c>
      <c r="U1365" s="72">
        <f t="shared" si="194"/>
        <v>0</v>
      </c>
      <c r="V1365" s="72">
        <f t="shared" si="195"/>
        <v>0.1532</v>
      </c>
      <c r="W1365" s="72">
        <f t="shared" si="196"/>
        <v>0</v>
      </c>
      <c r="X1365" s="14" t="s">
        <v>1191</v>
      </c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24"/>
      <c r="AJ1365" s="24"/>
      <c r="AK1365" s="24"/>
    </row>
    <row r="1366" s="2" customFormat="1" ht="14.25" spans="1:37">
      <c r="A1366" s="24">
        <v>1364</v>
      </c>
      <c r="B1366" s="14"/>
      <c r="C1366" s="749" t="s">
        <v>3003</v>
      </c>
      <c r="D1366" s="749" t="s">
        <v>3004</v>
      </c>
      <c r="E1366" s="14"/>
      <c r="F1366" s="192"/>
      <c r="G1366" s="24"/>
      <c r="H1366" s="14"/>
      <c r="I1366" s="13">
        <v>1.01</v>
      </c>
      <c r="J1366" s="14"/>
      <c r="K1366" s="14"/>
      <c r="L1366" s="547">
        <v>1220</v>
      </c>
      <c r="M1366" s="72">
        <v>0.1857</v>
      </c>
      <c r="N1366" s="72">
        <f t="shared" si="197"/>
        <v>226.554</v>
      </c>
      <c r="O1366" s="72">
        <v>1220</v>
      </c>
      <c r="P1366" s="72">
        <f t="shared" si="189"/>
        <v>0.1857</v>
      </c>
      <c r="Q1366" s="72">
        <f t="shared" si="190"/>
        <v>226.554</v>
      </c>
      <c r="R1366" s="72">
        <f t="shared" si="191"/>
        <v>0</v>
      </c>
      <c r="S1366" s="72">
        <f t="shared" si="192"/>
        <v>0.1857</v>
      </c>
      <c r="T1366" s="72">
        <f t="shared" si="193"/>
        <v>0</v>
      </c>
      <c r="U1366" s="72">
        <f t="shared" si="194"/>
        <v>0</v>
      </c>
      <c r="V1366" s="72">
        <f t="shared" si="195"/>
        <v>0.1857</v>
      </c>
      <c r="W1366" s="72">
        <f t="shared" si="196"/>
        <v>0</v>
      </c>
      <c r="X1366" s="14" t="s">
        <v>1191</v>
      </c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24"/>
      <c r="AJ1366" s="24"/>
      <c r="AK1366" s="24"/>
    </row>
    <row r="1367" s="2" customFormat="1" ht="14.25" spans="1:37">
      <c r="A1367" s="24">
        <v>1365</v>
      </c>
      <c r="B1367" s="14"/>
      <c r="C1367" s="749" t="s">
        <v>3005</v>
      </c>
      <c r="D1367" s="749" t="s">
        <v>3006</v>
      </c>
      <c r="E1367" s="14"/>
      <c r="F1367" s="192"/>
      <c r="G1367" s="24"/>
      <c r="H1367" s="14"/>
      <c r="I1367" s="13">
        <v>1.01</v>
      </c>
      <c r="J1367" s="14"/>
      <c r="K1367" s="14"/>
      <c r="L1367" s="547">
        <v>2440</v>
      </c>
      <c r="M1367" s="72">
        <v>0.2358</v>
      </c>
      <c r="N1367" s="72">
        <f t="shared" si="197"/>
        <v>575.352</v>
      </c>
      <c r="O1367" s="72">
        <v>2440</v>
      </c>
      <c r="P1367" s="72">
        <f t="shared" si="189"/>
        <v>0.2358</v>
      </c>
      <c r="Q1367" s="72">
        <f t="shared" si="190"/>
        <v>575.352</v>
      </c>
      <c r="R1367" s="72">
        <f t="shared" si="191"/>
        <v>0</v>
      </c>
      <c r="S1367" s="72">
        <f t="shared" si="192"/>
        <v>0.2358</v>
      </c>
      <c r="T1367" s="72">
        <f t="shared" si="193"/>
        <v>0</v>
      </c>
      <c r="U1367" s="72">
        <f t="shared" si="194"/>
        <v>0</v>
      </c>
      <c r="V1367" s="72">
        <f t="shared" si="195"/>
        <v>0.2358</v>
      </c>
      <c r="W1367" s="72">
        <f t="shared" si="196"/>
        <v>0</v>
      </c>
      <c r="X1367" s="14" t="s">
        <v>1191</v>
      </c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24"/>
      <c r="AJ1367" s="24"/>
      <c r="AK1367" s="24"/>
    </row>
    <row r="1368" s="2" customFormat="1" ht="14.25" spans="1:37">
      <c r="A1368" s="24">
        <v>1366</v>
      </c>
      <c r="B1368" s="14"/>
      <c r="C1368" s="749" t="s">
        <v>3007</v>
      </c>
      <c r="D1368" s="749" t="s">
        <v>3008</v>
      </c>
      <c r="E1368" s="14"/>
      <c r="F1368" s="192"/>
      <c r="G1368" s="24"/>
      <c r="H1368" s="14"/>
      <c r="I1368" s="13">
        <v>1.01</v>
      </c>
      <c r="J1368" s="14"/>
      <c r="K1368" s="14"/>
      <c r="L1368" s="547">
        <v>1220</v>
      </c>
      <c r="M1368" s="72">
        <v>0.1739</v>
      </c>
      <c r="N1368" s="72">
        <f t="shared" si="197"/>
        <v>212.158</v>
      </c>
      <c r="O1368" s="72">
        <v>1220</v>
      </c>
      <c r="P1368" s="72">
        <f t="shared" si="189"/>
        <v>0.1739</v>
      </c>
      <c r="Q1368" s="72">
        <f t="shared" si="190"/>
        <v>212.158</v>
      </c>
      <c r="R1368" s="72">
        <f t="shared" si="191"/>
        <v>0</v>
      </c>
      <c r="S1368" s="72">
        <f t="shared" si="192"/>
        <v>0.1739</v>
      </c>
      <c r="T1368" s="72">
        <f t="shared" si="193"/>
        <v>0</v>
      </c>
      <c r="U1368" s="72">
        <f t="shared" si="194"/>
        <v>0</v>
      </c>
      <c r="V1368" s="72">
        <f t="shared" si="195"/>
        <v>0.1739</v>
      </c>
      <c r="W1368" s="72">
        <f t="shared" si="196"/>
        <v>0</v>
      </c>
      <c r="X1368" s="14" t="s">
        <v>1191</v>
      </c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24"/>
      <c r="AJ1368" s="24"/>
      <c r="AK1368" s="24"/>
    </row>
    <row r="1369" s="2" customFormat="1" ht="14.25" spans="1:37">
      <c r="A1369" s="24">
        <v>1367</v>
      </c>
      <c r="B1369" s="14"/>
      <c r="C1369" s="749" t="s">
        <v>3009</v>
      </c>
      <c r="D1369" s="749" t="s">
        <v>3010</v>
      </c>
      <c r="E1369" s="14"/>
      <c r="F1369" s="192"/>
      <c r="G1369" s="24"/>
      <c r="H1369" s="14"/>
      <c r="I1369" s="13">
        <v>1.01</v>
      </c>
      <c r="J1369" s="14"/>
      <c r="K1369" s="14"/>
      <c r="L1369" s="547">
        <v>1220</v>
      </c>
      <c r="M1369" s="72">
        <v>0.2475</v>
      </c>
      <c r="N1369" s="72">
        <f t="shared" si="197"/>
        <v>301.95</v>
      </c>
      <c r="O1369" s="72">
        <v>1220</v>
      </c>
      <c r="P1369" s="72">
        <f t="shared" si="189"/>
        <v>0.2475</v>
      </c>
      <c r="Q1369" s="72">
        <f t="shared" si="190"/>
        <v>301.95</v>
      </c>
      <c r="R1369" s="72">
        <f t="shared" si="191"/>
        <v>0</v>
      </c>
      <c r="S1369" s="72">
        <f t="shared" si="192"/>
        <v>0.2475</v>
      </c>
      <c r="T1369" s="72">
        <f t="shared" si="193"/>
        <v>0</v>
      </c>
      <c r="U1369" s="72">
        <f t="shared" si="194"/>
        <v>0</v>
      </c>
      <c r="V1369" s="72">
        <f t="shared" si="195"/>
        <v>0.2475</v>
      </c>
      <c r="W1369" s="72">
        <f t="shared" si="196"/>
        <v>0</v>
      </c>
      <c r="X1369" s="14" t="s">
        <v>1191</v>
      </c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24"/>
      <c r="AJ1369" s="24"/>
      <c r="AK1369" s="24"/>
    </row>
    <row r="1370" s="2" customFormat="1" ht="14.25" spans="1:37">
      <c r="A1370" s="24">
        <v>1368</v>
      </c>
      <c r="B1370" s="14"/>
      <c r="C1370" s="749" t="s">
        <v>3011</v>
      </c>
      <c r="D1370" s="749" t="s">
        <v>3012</v>
      </c>
      <c r="E1370" s="14"/>
      <c r="F1370" s="192"/>
      <c r="G1370" s="24"/>
      <c r="H1370" s="14"/>
      <c r="I1370" s="13">
        <v>1.01</v>
      </c>
      <c r="J1370" s="14"/>
      <c r="K1370" s="14"/>
      <c r="L1370" s="547">
        <v>1222</v>
      </c>
      <c r="M1370" s="72">
        <v>0.4834</v>
      </c>
      <c r="N1370" s="72">
        <f t="shared" si="197"/>
        <v>590.7148</v>
      </c>
      <c r="O1370" s="72">
        <v>1222</v>
      </c>
      <c r="P1370" s="72">
        <f t="shared" si="189"/>
        <v>0.4834</v>
      </c>
      <c r="Q1370" s="72">
        <f t="shared" si="190"/>
        <v>590.7148</v>
      </c>
      <c r="R1370" s="72">
        <f t="shared" si="191"/>
        <v>0</v>
      </c>
      <c r="S1370" s="72">
        <f t="shared" si="192"/>
        <v>0.4834</v>
      </c>
      <c r="T1370" s="72">
        <f t="shared" si="193"/>
        <v>0</v>
      </c>
      <c r="U1370" s="72">
        <f t="shared" si="194"/>
        <v>0</v>
      </c>
      <c r="V1370" s="72">
        <f t="shared" si="195"/>
        <v>0.4834</v>
      </c>
      <c r="W1370" s="72">
        <f t="shared" si="196"/>
        <v>0</v>
      </c>
      <c r="X1370" s="14" t="s">
        <v>1191</v>
      </c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24"/>
      <c r="AJ1370" s="24"/>
      <c r="AK1370" s="24"/>
    </row>
    <row r="1371" s="2" customFormat="1" ht="14.25" spans="1:37">
      <c r="A1371" s="24">
        <v>1369</v>
      </c>
      <c r="B1371" s="14"/>
      <c r="C1371" s="749" t="s">
        <v>3013</v>
      </c>
      <c r="D1371" s="749" t="s">
        <v>3014</v>
      </c>
      <c r="E1371" s="14"/>
      <c r="F1371" s="192"/>
      <c r="G1371" s="24"/>
      <c r="H1371" s="14"/>
      <c r="I1371" s="13">
        <v>1.01</v>
      </c>
      <c r="J1371" s="14"/>
      <c r="K1371" s="14"/>
      <c r="L1371" s="547">
        <v>742</v>
      </c>
      <c r="M1371" s="72">
        <v>0.1508</v>
      </c>
      <c r="N1371" s="72">
        <f t="shared" si="197"/>
        <v>111.8936</v>
      </c>
      <c r="O1371" s="72">
        <v>742</v>
      </c>
      <c r="P1371" s="72">
        <f t="shared" si="189"/>
        <v>0.1508</v>
      </c>
      <c r="Q1371" s="72">
        <f t="shared" si="190"/>
        <v>111.8936</v>
      </c>
      <c r="R1371" s="72">
        <f t="shared" si="191"/>
        <v>0</v>
      </c>
      <c r="S1371" s="72">
        <f t="shared" si="192"/>
        <v>0.1508</v>
      </c>
      <c r="T1371" s="72">
        <f t="shared" si="193"/>
        <v>0</v>
      </c>
      <c r="U1371" s="72">
        <f t="shared" si="194"/>
        <v>0</v>
      </c>
      <c r="V1371" s="72">
        <f t="shared" si="195"/>
        <v>0.1508</v>
      </c>
      <c r="W1371" s="72">
        <f t="shared" si="196"/>
        <v>0</v>
      </c>
      <c r="X1371" s="14" t="s">
        <v>1191</v>
      </c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24"/>
      <c r="AJ1371" s="24"/>
      <c r="AK1371" s="24"/>
    </row>
    <row r="1372" s="2" customFormat="1" ht="14.25" spans="1:37">
      <c r="A1372" s="24">
        <v>1370</v>
      </c>
      <c r="B1372" s="14"/>
      <c r="C1372" s="749" t="s">
        <v>3015</v>
      </c>
      <c r="D1372" s="749" t="s">
        <v>3016</v>
      </c>
      <c r="E1372" s="14"/>
      <c r="F1372" s="192"/>
      <c r="G1372" s="24"/>
      <c r="H1372" s="14"/>
      <c r="I1372" s="13">
        <v>1.01</v>
      </c>
      <c r="J1372" s="14"/>
      <c r="K1372" s="14"/>
      <c r="L1372" s="547">
        <v>736</v>
      </c>
      <c r="M1372" s="72">
        <v>0.4529</v>
      </c>
      <c r="N1372" s="72">
        <f t="shared" si="197"/>
        <v>333.3344</v>
      </c>
      <c r="O1372" s="72">
        <v>736</v>
      </c>
      <c r="P1372" s="72">
        <f t="shared" si="189"/>
        <v>0.4529</v>
      </c>
      <c r="Q1372" s="72">
        <f t="shared" si="190"/>
        <v>333.3344</v>
      </c>
      <c r="R1372" s="72">
        <f t="shared" si="191"/>
        <v>0</v>
      </c>
      <c r="S1372" s="72">
        <f t="shared" si="192"/>
        <v>0.4529</v>
      </c>
      <c r="T1372" s="72">
        <f t="shared" si="193"/>
        <v>0</v>
      </c>
      <c r="U1372" s="72">
        <f t="shared" si="194"/>
        <v>0</v>
      </c>
      <c r="V1372" s="72">
        <f t="shared" si="195"/>
        <v>0.4529</v>
      </c>
      <c r="W1372" s="72">
        <f t="shared" si="196"/>
        <v>0</v>
      </c>
      <c r="X1372" s="14" t="s">
        <v>1191</v>
      </c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24"/>
      <c r="AJ1372" s="24"/>
      <c r="AK1372" s="24"/>
    </row>
    <row r="1373" s="2" customFormat="1" ht="14.25" spans="1:37">
      <c r="A1373" s="24">
        <v>1371</v>
      </c>
      <c r="B1373" s="14"/>
      <c r="C1373" s="749" t="s">
        <v>3017</v>
      </c>
      <c r="D1373" s="749" t="s">
        <v>3018</v>
      </c>
      <c r="E1373" s="14"/>
      <c r="F1373" s="192"/>
      <c r="G1373" s="24"/>
      <c r="H1373" s="14"/>
      <c r="I1373" s="13">
        <v>1.01</v>
      </c>
      <c r="J1373" s="14"/>
      <c r="K1373" s="14"/>
      <c r="L1373" s="547">
        <v>750</v>
      </c>
      <c r="M1373" s="72">
        <v>0.4823</v>
      </c>
      <c r="N1373" s="72">
        <f t="shared" si="197"/>
        <v>361.725</v>
      </c>
      <c r="O1373" s="72">
        <v>750</v>
      </c>
      <c r="P1373" s="72">
        <f t="shared" si="189"/>
        <v>0.4823</v>
      </c>
      <c r="Q1373" s="72">
        <f t="shared" si="190"/>
        <v>361.725</v>
      </c>
      <c r="R1373" s="72">
        <f t="shared" si="191"/>
        <v>0</v>
      </c>
      <c r="S1373" s="72">
        <f t="shared" si="192"/>
        <v>0.4823</v>
      </c>
      <c r="T1373" s="72">
        <f t="shared" si="193"/>
        <v>0</v>
      </c>
      <c r="U1373" s="72">
        <f t="shared" si="194"/>
        <v>0</v>
      </c>
      <c r="V1373" s="72">
        <f t="shared" si="195"/>
        <v>0.4823</v>
      </c>
      <c r="W1373" s="72">
        <f t="shared" si="196"/>
        <v>0</v>
      </c>
      <c r="X1373" s="14" t="s">
        <v>1191</v>
      </c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24"/>
      <c r="AJ1373" s="24"/>
      <c r="AK1373" s="24"/>
    </row>
    <row r="1374" s="2" customFormat="1" ht="14.25" spans="1:37">
      <c r="A1374" s="24">
        <v>1372</v>
      </c>
      <c r="B1374" s="14"/>
      <c r="C1374" s="749" t="s">
        <v>3019</v>
      </c>
      <c r="D1374" s="749" t="s">
        <v>3020</v>
      </c>
      <c r="E1374" s="14"/>
      <c r="F1374" s="192"/>
      <c r="G1374" s="24"/>
      <c r="H1374" s="14"/>
      <c r="I1374" s="13">
        <v>1.01</v>
      </c>
      <c r="J1374" s="14"/>
      <c r="K1374" s="14"/>
      <c r="L1374" s="547">
        <v>742</v>
      </c>
      <c r="M1374" s="72">
        <v>0.1684</v>
      </c>
      <c r="N1374" s="72">
        <f t="shared" si="197"/>
        <v>124.9528</v>
      </c>
      <c r="O1374" s="72">
        <v>742</v>
      </c>
      <c r="P1374" s="72">
        <f t="shared" si="189"/>
        <v>0.1684</v>
      </c>
      <c r="Q1374" s="72">
        <f t="shared" si="190"/>
        <v>124.9528</v>
      </c>
      <c r="R1374" s="72">
        <f t="shared" si="191"/>
        <v>0</v>
      </c>
      <c r="S1374" s="72">
        <f t="shared" si="192"/>
        <v>0.1684</v>
      </c>
      <c r="T1374" s="72">
        <f t="shared" si="193"/>
        <v>0</v>
      </c>
      <c r="U1374" s="72">
        <f t="shared" si="194"/>
        <v>0</v>
      </c>
      <c r="V1374" s="72">
        <f t="shared" si="195"/>
        <v>0.1684</v>
      </c>
      <c r="W1374" s="72">
        <f t="shared" si="196"/>
        <v>0</v>
      </c>
      <c r="X1374" s="14" t="s">
        <v>1191</v>
      </c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24"/>
      <c r="AJ1374" s="24"/>
      <c r="AK1374" s="24"/>
    </row>
    <row r="1375" s="2" customFormat="1" ht="14.25" spans="1:37">
      <c r="A1375" s="24">
        <v>1373</v>
      </c>
      <c r="B1375" s="14"/>
      <c r="C1375" s="749" t="s">
        <v>3021</v>
      </c>
      <c r="D1375" s="749" t="s">
        <v>3022</v>
      </c>
      <c r="E1375" s="14"/>
      <c r="F1375" s="192"/>
      <c r="G1375" s="24"/>
      <c r="H1375" s="14"/>
      <c r="I1375" s="13">
        <v>1.01</v>
      </c>
      <c r="J1375" s="14"/>
      <c r="K1375" s="14"/>
      <c r="L1375" s="547">
        <v>745</v>
      </c>
      <c r="M1375" s="72">
        <v>0.2154</v>
      </c>
      <c r="N1375" s="72">
        <f t="shared" si="197"/>
        <v>160.473</v>
      </c>
      <c r="O1375" s="72">
        <v>745</v>
      </c>
      <c r="P1375" s="72">
        <f t="shared" si="189"/>
        <v>0.2154</v>
      </c>
      <c r="Q1375" s="72">
        <f t="shared" si="190"/>
        <v>160.473</v>
      </c>
      <c r="R1375" s="72">
        <f t="shared" si="191"/>
        <v>0</v>
      </c>
      <c r="S1375" s="72">
        <f t="shared" si="192"/>
        <v>0.2154</v>
      </c>
      <c r="T1375" s="72">
        <f t="shared" si="193"/>
        <v>0</v>
      </c>
      <c r="U1375" s="72">
        <f t="shared" si="194"/>
        <v>0</v>
      </c>
      <c r="V1375" s="72">
        <f t="shared" si="195"/>
        <v>0.2154</v>
      </c>
      <c r="W1375" s="72">
        <f t="shared" si="196"/>
        <v>0</v>
      </c>
      <c r="X1375" s="14" t="s">
        <v>1191</v>
      </c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24"/>
      <c r="AJ1375" s="24"/>
      <c r="AK1375" s="24"/>
    </row>
    <row r="1376" s="2" customFormat="1" ht="14.25" spans="1:37">
      <c r="A1376" s="24">
        <v>1374</v>
      </c>
      <c r="B1376" s="14"/>
      <c r="C1376" s="749" t="s">
        <v>3023</v>
      </c>
      <c r="D1376" s="749" t="s">
        <v>3024</v>
      </c>
      <c r="E1376" s="14"/>
      <c r="F1376" s="192"/>
      <c r="G1376" s="24"/>
      <c r="H1376" s="14"/>
      <c r="I1376" s="13">
        <v>1.01</v>
      </c>
      <c r="J1376" s="14"/>
      <c r="K1376" s="14"/>
      <c r="L1376" s="547">
        <v>163.9</v>
      </c>
      <c r="M1376" s="72">
        <v>36.0618</v>
      </c>
      <c r="N1376" s="72">
        <f t="shared" si="197"/>
        <v>5910.52902</v>
      </c>
      <c r="O1376" s="72">
        <v>163.9</v>
      </c>
      <c r="P1376" s="72">
        <f t="shared" si="189"/>
        <v>36.0618</v>
      </c>
      <c r="Q1376" s="72">
        <f t="shared" si="190"/>
        <v>5910.52902</v>
      </c>
      <c r="R1376" s="72">
        <f t="shared" si="191"/>
        <v>0</v>
      </c>
      <c r="S1376" s="72">
        <f t="shared" si="192"/>
        <v>36.0618</v>
      </c>
      <c r="T1376" s="72">
        <f t="shared" si="193"/>
        <v>0</v>
      </c>
      <c r="U1376" s="72">
        <f t="shared" si="194"/>
        <v>0</v>
      </c>
      <c r="V1376" s="72">
        <f t="shared" si="195"/>
        <v>36.0618</v>
      </c>
      <c r="W1376" s="72">
        <f t="shared" si="196"/>
        <v>0</v>
      </c>
      <c r="X1376" s="14" t="s">
        <v>1191</v>
      </c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24"/>
      <c r="AJ1376" s="24"/>
      <c r="AK1376" s="24"/>
    </row>
    <row r="1377" s="2" customFormat="1" ht="14.25" spans="1:37">
      <c r="A1377" s="24">
        <v>1375</v>
      </c>
      <c r="B1377" s="14"/>
      <c r="C1377" s="749" t="s">
        <v>3025</v>
      </c>
      <c r="D1377" s="749" t="s">
        <v>3026</v>
      </c>
      <c r="E1377" s="14"/>
      <c r="F1377" s="192"/>
      <c r="G1377" s="24"/>
      <c r="H1377" s="14"/>
      <c r="I1377" s="13">
        <v>1.01</v>
      </c>
      <c r="J1377" s="14"/>
      <c r="K1377" s="14"/>
      <c r="L1377" s="547">
        <v>1737.7</v>
      </c>
      <c r="M1377" s="72">
        <v>33.4088</v>
      </c>
      <c r="N1377" s="72">
        <f t="shared" si="197"/>
        <v>58054.47176</v>
      </c>
      <c r="O1377" s="72">
        <v>1737.7</v>
      </c>
      <c r="P1377" s="72">
        <f t="shared" si="189"/>
        <v>33.4088</v>
      </c>
      <c r="Q1377" s="72">
        <f t="shared" si="190"/>
        <v>58054.47176</v>
      </c>
      <c r="R1377" s="72">
        <f t="shared" si="191"/>
        <v>0</v>
      </c>
      <c r="S1377" s="72">
        <f t="shared" si="192"/>
        <v>33.4088</v>
      </c>
      <c r="T1377" s="72">
        <f t="shared" si="193"/>
        <v>0</v>
      </c>
      <c r="U1377" s="72">
        <f t="shared" si="194"/>
        <v>0</v>
      </c>
      <c r="V1377" s="72">
        <f t="shared" si="195"/>
        <v>33.4088</v>
      </c>
      <c r="W1377" s="72">
        <f t="shared" si="196"/>
        <v>0</v>
      </c>
      <c r="X1377" s="14" t="s">
        <v>1191</v>
      </c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24"/>
      <c r="AJ1377" s="24"/>
      <c r="AK1377" s="24"/>
    </row>
    <row r="1378" s="2" customFormat="1" ht="14.25" spans="1:37">
      <c r="A1378" s="24">
        <v>1376</v>
      </c>
      <c r="B1378" s="14"/>
      <c r="C1378" s="749" t="s">
        <v>3027</v>
      </c>
      <c r="D1378" s="749" t="s">
        <v>3028</v>
      </c>
      <c r="E1378" s="14"/>
      <c r="F1378" s="192"/>
      <c r="G1378" s="24"/>
      <c r="H1378" s="14"/>
      <c r="I1378" s="13">
        <v>1.01</v>
      </c>
      <c r="J1378" s="14"/>
      <c r="K1378" s="14"/>
      <c r="L1378" s="547">
        <v>2148</v>
      </c>
      <c r="M1378" s="72">
        <v>12.463</v>
      </c>
      <c r="N1378" s="72">
        <f t="shared" si="197"/>
        <v>26770.524</v>
      </c>
      <c r="O1378" s="72">
        <v>2148</v>
      </c>
      <c r="P1378" s="72">
        <f t="shared" si="189"/>
        <v>12.463</v>
      </c>
      <c r="Q1378" s="72">
        <f t="shared" si="190"/>
        <v>26770.524</v>
      </c>
      <c r="R1378" s="72">
        <f t="shared" si="191"/>
        <v>0</v>
      </c>
      <c r="S1378" s="72">
        <f t="shared" si="192"/>
        <v>12.463</v>
      </c>
      <c r="T1378" s="72">
        <f t="shared" si="193"/>
        <v>0</v>
      </c>
      <c r="U1378" s="72">
        <f t="shared" si="194"/>
        <v>0</v>
      </c>
      <c r="V1378" s="72">
        <f t="shared" si="195"/>
        <v>12.463</v>
      </c>
      <c r="W1378" s="72">
        <f t="shared" si="196"/>
        <v>0</v>
      </c>
      <c r="X1378" s="14" t="s">
        <v>1191</v>
      </c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24"/>
      <c r="AJ1378" s="24"/>
      <c r="AK1378" s="24"/>
    </row>
    <row r="1379" s="2" customFormat="1" ht="14.25" spans="1:37">
      <c r="A1379" s="24">
        <v>1377</v>
      </c>
      <c r="B1379" s="14"/>
      <c r="C1379" s="749" t="s">
        <v>3029</v>
      </c>
      <c r="D1379" s="749" t="s">
        <v>3030</v>
      </c>
      <c r="E1379" s="14"/>
      <c r="F1379" s="192"/>
      <c r="G1379" s="24"/>
      <c r="H1379" s="14"/>
      <c r="I1379" s="13">
        <v>1.01</v>
      </c>
      <c r="J1379" s="14"/>
      <c r="K1379" s="14"/>
      <c r="L1379" s="547">
        <v>2577.7</v>
      </c>
      <c r="M1379" s="72">
        <v>26.9791</v>
      </c>
      <c r="N1379" s="72">
        <f t="shared" si="197"/>
        <v>69544.02607</v>
      </c>
      <c r="O1379" s="72">
        <v>2577.7</v>
      </c>
      <c r="P1379" s="72">
        <f t="shared" si="189"/>
        <v>26.9791</v>
      </c>
      <c r="Q1379" s="72">
        <f t="shared" si="190"/>
        <v>69544.02607</v>
      </c>
      <c r="R1379" s="72">
        <f t="shared" si="191"/>
        <v>0</v>
      </c>
      <c r="S1379" s="72">
        <f t="shared" si="192"/>
        <v>26.9791</v>
      </c>
      <c r="T1379" s="72">
        <f t="shared" si="193"/>
        <v>0</v>
      </c>
      <c r="U1379" s="72">
        <f t="shared" si="194"/>
        <v>0</v>
      </c>
      <c r="V1379" s="72">
        <f t="shared" si="195"/>
        <v>26.9791</v>
      </c>
      <c r="W1379" s="72">
        <f t="shared" si="196"/>
        <v>0</v>
      </c>
      <c r="X1379" s="14" t="s">
        <v>1191</v>
      </c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24"/>
      <c r="AJ1379" s="24"/>
      <c r="AK1379" s="24"/>
    </row>
    <row r="1380" s="2" customFormat="1" ht="14.25" spans="1:37">
      <c r="A1380" s="24">
        <v>1378</v>
      </c>
      <c r="B1380" s="14"/>
      <c r="C1380" s="749" t="s">
        <v>3031</v>
      </c>
      <c r="D1380" s="749" t="s">
        <v>3032</v>
      </c>
      <c r="E1380" s="14"/>
      <c r="F1380" s="192"/>
      <c r="G1380" s="24"/>
      <c r="H1380" s="14"/>
      <c r="I1380" s="13">
        <v>1.01</v>
      </c>
      <c r="J1380" s="14"/>
      <c r="K1380" s="14"/>
      <c r="L1380" s="547">
        <v>450</v>
      </c>
      <c r="M1380" s="72">
        <v>12.5212</v>
      </c>
      <c r="N1380" s="72">
        <f t="shared" si="197"/>
        <v>5634.54</v>
      </c>
      <c r="O1380" s="72" t="s">
        <v>3033</v>
      </c>
      <c r="P1380" s="72">
        <f t="shared" si="189"/>
        <v>12.5212</v>
      </c>
      <c r="Q1380" s="72"/>
      <c r="R1380" s="72"/>
      <c r="S1380" s="72">
        <f t="shared" si="192"/>
        <v>12.5212</v>
      </c>
      <c r="T1380" s="72">
        <f t="shared" si="193"/>
        <v>0</v>
      </c>
      <c r="U1380" s="72">
        <v>-450</v>
      </c>
      <c r="V1380" s="72">
        <f t="shared" si="195"/>
        <v>12.5212</v>
      </c>
      <c r="W1380" s="72">
        <f t="shared" si="196"/>
        <v>-5634.54</v>
      </c>
      <c r="X1380" s="14" t="s">
        <v>1191</v>
      </c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24" t="s">
        <v>3034</v>
      </c>
      <c r="AJ1380" s="24"/>
      <c r="AK1380" s="24" t="s">
        <v>3035</v>
      </c>
    </row>
    <row r="1381" s="2" customFormat="1" ht="14.25" spans="1:37">
      <c r="A1381" s="24">
        <v>1379</v>
      </c>
      <c r="B1381" s="14"/>
      <c r="C1381" s="749" t="s">
        <v>3036</v>
      </c>
      <c r="D1381" s="749" t="s">
        <v>3037</v>
      </c>
      <c r="E1381" s="14"/>
      <c r="F1381" s="192"/>
      <c r="G1381" s="24"/>
      <c r="H1381" s="14"/>
      <c r="I1381" s="13">
        <v>1.01</v>
      </c>
      <c r="J1381" s="14"/>
      <c r="K1381" s="14"/>
      <c r="L1381" s="547">
        <v>1440</v>
      </c>
      <c r="M1381" s="72">
        <v>0.1987</v>
      </c>
      <c r="N1381" s="72">
        <f t="shared" si="197"/>
        <v>286.128</v>
      </c>
      <c r="O1381" s="72">
        <v>1440</v>
      </c>
      <c r="P1381" s="72">
        <f t="shared" si="189"/>
        <v>0.1987</v>
      </c>
      <c r="Q1381" s="72">
        <f t="shared" si="190"/>
        <v>286.128</v>
      </c>
      <c r="R1381" s="72">
        <f t="shared" si="191"/>
        <v>0</v>
      </c>
      <c r="S1381" s="72">
        <f t="shared" si="192"/>
        <v>0.1987</v>
      </c>
      <c r="T1381" s="72">
        <f t="shared" si="193"/>
        <v>0</v>
      </c>
      <c r="U1381" s="72">
        <f t="shared" si="194"/>
        <v>0</v>
      </c>
      <c r="V1381" s="72">
        <f t="shared" si="195"/>
        <v>0.1987</v>
      </c>
      <c r="W1381" s="72">
        <f t="shared" si="196"/>
        <v>0</v>
      </c>
      <c r="X1381" s="14" t="s">
        <v>1191</v>
      </c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24"/>
      <c r="AJ1381" s="24"/>
      <c r="AK1381" s="24"/>
    </row>
    <row r="1382" s="2" customFormat="1" ht="14.25" spans="1:37">
      <c r="A1382" s="24">
        <v>1380</v>
      </c>
      <c r="B1382" s="14"/>
      <c r="C1382" s="749" t="s">
        <v>3038</v>
      </c>
      <c r="D1382" s="749" t="s">
        <v>3039</v>
      </c>
      <c r="E1382" s="14"/>
      <c r="F1382" s="192"/>
      <c r="G1382" s="24"/>
      <c r="H1382" s="14"/>
      <c r="I1382" s="13">
        <v>1.01</v>
      </c>
      <c r="J1382" s="14"/>
      <c r="K1382" s="14"/>
      <c r="L1382" s="547">
        <v>1440</v>
      </c>
      <c r="M1382" s="72">
        <v>0.2781</v>
      </c>
      <c r="N1382" s="72">
        <f t="shared" si="197"/>
        <v>400.464</v>
      </c>
      <c r="O1382" s="72">
        <v>1440</v>
      </c>
      <c r="P1382" s="72">
        <f t="shared" si="189"/>
        <v>0.2781</v>
      </c>
      <c r="Q1382" s="72">
        <f t="shared" si="190"/>
        <v>400.464</v>
      </c>
      <c r="R1382" s="72">
        <f t="shared" si="191"/>
        <v>0</v>
      </c>
      <c r="S1382" s="72">
        <f t="shared" si="192"/>
        <v>0.2781</v>
      </c>
      <c r="T1382" s="72">
        <f t="shared" si="193"/>
        <v>0</v>
      </c>
      <c r="U1382" s="72">
        <f t="shared" si="194"/>
        <v>0</v>
      </c>
      <c r="V1382" s="72">
        <f t="shared" si="195"/>
        <v>0.2781</v>
      </c>
      <c r="W1382" s="72">
        <f t="shared" si="196"/>
        <v>0</v>
      </c>
      <c r="X1382" s="14" t="s">
        <v>1191</v>
      </c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24"/>
      <c r="AJ1382" s="24"/>
      <c r="AK1382" s="24"/>
    </row>
    <row r="1383" s="2" customFormat="1" ht="14.25" spans="1:37">
      <c r="A1383" s="24">
        <v>1381</v>
      </c>
      <c r="B1383" s="14"/>
      <c r="C1383" s="749" t="s">
        <v>3040</v>
      </c>
      <c r="D1383" s="749" t="s">
        <v>3041</v>
      </c>
      <c r="E1383" s="14"/>
      <c r="F1383" s="192"/>
      <c r="G1383" s="24"/>
      <c r="H1383" s="14"/>
      <c r="I1383" s="13">
        <v>1.01</v>
      </c>
      <c r="J1383" s="14"/>
      <c r="K1383" s="14"/>
      <c r="L1383" s="547">
        <v>2880</v>
      </c>
      <c r="M1383" s="72">
        <v>0.0657</v>
      </c>
      <c r="N1383" s="72">
        <f t="shared" si="197"/>
        <v>189.216</v>
      </c>
      <c r="O1383" s="72">
        <v>2880</v>
      </c>
      <c r="P1383" s="72">
        <f t="shared" si="189"/>
        <v>0.0657</v>
      </c>
      <c r="Q1383" s="72">
        <f t="shared" si="190"/>
        <v>189.216</v>
      </c>
      <c r="R1383" s="72">
        <f t="shared" si="191"/>
        <v>0</v>
      </c>
      <c r="S1383" s="72">
        <f t="shared" si="192"/>
        <v>0.0657</v>
      </c>
      <c r="T1383" s="72">
        <f t="shared" si="193"/>
        <v>0</v>
      </c>
      <c r="U1383" s="72">
        <f t="shared" si="194"/>
        <v>0</v>
      </c>
      <c r="V1383" s="72">
        <f t="shared" si="195"/>
        <v>0.0657</v>
      </c>
      <c r="W1383" s="72">
        <f t="shared" si="196"/>
        <v>0</v>
      </c>
      <c r="X1383" s="14" t="s">
        <v>1191</v>
      </c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24"/>
      <c r="AJ1383" s="24"/>
      <c r="AK1383" s="24"/>
    </row>
    <row r="1384" s="2" customFormat="1" ht="14.25" spans="1:37">
      <c r="A1384" s="24">
        <v>1382</v>
      </c>
      <c r="B1384" s="14"/>
      <c r="C1384" s="749" t="s">
        <v>3042</v>
      </c>
      <c r="D1384" s="749" t="s">
        <v>3043</v>
      </c>
      <c r="E1384" s="14"/>
      <c r="F1384" s="192"/>
      <c r="G1384" s="24"/>
      <c r="H1384" s="14"/>
      <c r="I1384" s="13">
        <v>1.01</v>
      </c>
      <c r="J1384" s="14"/>
      <c r="K1384" s="14"/>
      <c r="L1384" s="547">
        <v>20</v>
      </c>
      <c r="M1384" s="72">
        <v>0.7</v>
      </c>
      <c r="N1384" s="72">
        <f t="shared" si="197"/>
        <v>14</v>
      </c>
      <c r="O1384" s="72">
        <v>20</v>
      </c>
      <c r="P1384" s="72">
        <f t="shared" si="189"/>
        <v>0.7</v>
      </c>
      <c r="Q1384" s="72">
        <f t="shared" si="190"/>
        <v>14</v>
      </c>
      <c r="R1384" s="72">
        <f t="shared" si="191"/>
        <v>0</v>
      </c>
      <c r="S1384" s="72">
        <f t="shared" si="192"/>
        <v>0.7</v>
      </c>
      <c r="T1384" s="72">
        <f t="shared" si="193"/>
        <v>0</v>
      </c>
      <c r="U1384" s="72">
        <f t="shared" si="194"/>
        <v>0</v>
      </c>
      <c r="V1384" s="72">
        <f t="shared" si="195"/>
        <v>0.7</v>
      </c>
      <c r="W1384" s="72">
        <f t="shared" si="196"/>
        <v>0</v>
      </c>
      <c r="X1384" s="14" t="s">
        <v>1191</v>
      </c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24"/>
      <c r="AJ1384" s="24"/>
      <c r="AK1384" s="24"/>
    </row>
    <row r="1385" s="2" customFormat="1" ht="14.25" spans="1:37">
      <c r="A1385" s="24">
        <v>1383</v>
      </c>
      <c r="B1385" s="14"/>
      <c r="C1385" s="749" t="s">
        <v>3044</v>
      </c>
      <c r="D1385" s="749" t="s">
        <v>3045</v>
      </c>
      <c r="E1385" s="14"/>
      <c r="F1385" s="192"/>
      <c r="G1385" s="24"/>
      <c r="H1385" s="14"/>
      <c r="I1385" s="13">
        <v>1.01</v>
      </c>
      <c r="J1385" s="14"/>
      <c r="K1385" s="14"/>
      <c r="L1385" s="547">
        <v>435.5</v>
      </c>
      <c r="M1385" s="72">
        <v>25.6846</v>
      </c>
      <c r="N1385" s="72">
        <f t="shared" si="197"/>
        <v>11185.6433</v>
      </c>
      <c r="O1385" s="72">
        <v>435.5</v>
      </c>
      <c r="P1385" s="72">
        <f t="shared" si="189"/>
        <v>25.6846</v>
      </c>
      <c r="Q1385" s="72">
        <f t="shared" si="190"/>
        <v>11185.6433</v>
      </c>
      <c r="R1385" s="72">
        <f t="shared" si="191"/>
        <v>0</v>
      </c>
      <c r="S1385" s="72">
        <f t="shared" si="192"/>
        <v>25.6846</v>
      </c>
      <c r="T1385" s="72">
        <f t="shared" si="193"/>
        <v>0</v>
      </c>
      <c r="U1385" s="72">
        <f t="shared" si="194"/>
        <v>0</v>
      </c>
      <c r="V1385" s="72">
        <f t="shared" si="195"/>
        <v>25.6846</v>
      </c>
      <c r="W1385" s="72">
        <f t="shared" si="196"/>
        <v>0</v>
      </c>
      <c r="X1385" s="14" t="s">
        <v>1191</v>
      </c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24"/>
      <c r="AJ1385" s="24"/>
      <c r="AK1385" s="24"/>
    </row>
    <row r="1386" s="2" customFormat="1" ht="14.25" spans="1:37">
      <c r="A1386" s="24">
        <v>1384</v>
      </c>
      <c r="B1386" s="14"/>
      <c r="C1386" s="749" t="s">
        <v>3046</v>
      </c>
      <c r="D1386" s="749" t="s">
        <v>3047</v>
      </c>
      <c r="E1386" s="14"/>
      <c r="F1386" s="192"/>
      <c r="G1386" s="24"/>
      <c r="H1386" s="14"/>
      <c r="I1386" s="13">
        <v>1.01</v>
      </c>
      <c r="J1386" s="14"/>
      <c r="K1386" s="14"/>
      <c r="L1386" s="547">
        <v>40</v>
      </c>
      <c r="M1386" s="72">
        <v>22</v>
      </c>
      <c r="N1386" s="72">
        <f t="shared" si="197"/>
        <v>880</v>
      </c>
      <c r="O1386" s="72">
        <v>40</v>
      </c>
      <c r="P1386" s="72">
        <f t="shared" si="189"/>
        <v>22</v>
      </c>
      <c r="Q1386" s="72">
        <f t="shared" si="190"/>
        <v>880</v>
      </c>
      <c r="R1386" s="72">
        <f t="shared" si="191"/>
        <v>0</v>
      </c>
      <c r="S1386" s="72">
        <f t="shared" si="192"/>
        <v>22</v>
      </c>
      <c r="T1386" s="72">
        <f t="shared" si="193"/>
        <v>0</v>
      </c>
      <c r="U1386" s="72">
        <f t="shared" si="194"/>
        <v>0</v>
      </c>
      <c r="V1386" s="72">
        <f t="shared" si="195"/>
        <v>22</v>
      </c>
      <c r="W1386" s="72">
        <f t="shared" si="196"/>
        <v>0</v>
      </c>
      <c r="X1386" s="14" t="s">
        <v>1191</v>
      </c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24"/>
      <c r="AJ1386" s="24"/>
      <c r="AK1386" s="24"/>
    </row>
    <row r="1387" s="2" customFormat="1" ht="14.25" spans="1:37">
      <c r="A1387" s="24">
        <v>1385</v>
      </c>
      <c r="B1387" s="14"/>
      <c r="C1387" s="749" t="s">
        <v>3048</v>
      </c>
      <c r="D1387" s="749" t="s">
        <v>3049</v>
      </c>
      <c r="E1387" s="14"/>
      <c r="F1387" s="192"/>
      <c r="G1387" s="24"/>
      <c r="H1387" s="14"/>
      <c r="I1387" s="13">
        <v>1.01</v>
      </c>
      <c r="J1387" s="14"/>
      <c r="K1387" s="14"/>
      <c r="L1387" s="547">
        <v>184</v>
      </c>
      <c r="M1387" s="72">
        <v>21.6182</v>
      </c>
      <c r="N1387" s="72">
        <f t="shared" si="197"/>
        <v>3977.7488</v>
      </c>
      <c r="O1387" s="72">
        <v>184</v>
      </c>
      <c r="P1387" s="72">
        <f t="shared" si="189"/>
        <v>21.6182</v>
      </c>
      <c r="Q1387" s="72">
        <f t="shared" si="190"/>
        <v>3977.7488</v>
      </c>
      <c r="R1387" s="72">
        <f t="shared" si="191"/>
        <v>0</v>
      </c>
      <c r="S1387" s="72">
        <f t="shared" si="192"/>
        <v>21.6182</v>
      </c>
      <c r="T1387" s="72">
        <f t="shared" si="193"/>
        <v>0</v>
      </c>
      <c r="U1387" s="72">
        <f t="shared" si="194"/>
        <v>0</v>
      </c>
      <c r="V1387" s="72">
        <f t="shared" si="195"/>
        <v>21.6182</v>
      </c>
      <c r="W1387" s="72">
        <f t="shared" si="196"/>
        <v>0</v>
      </c>
      <c r="X1387" s="14" t="s">
        <v>1191</v>
      </c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24"/>
      <c r="AJ1387" s="24"/>
      <c r="AK1387" s="24"/>
    </row>
    <row r="1388" s="2" customFormat="1" ht="14.25" spans="1:37">
      <c r="A1388" s="24">
        <v>1386</v>
      </c>
      <c r="B1388" s="14"/>
      <c r="C1388" s="749" t="s">
        <v>3050</v>
      </c>
      <c r="D1388" s="749" t="s">
        <v>3051</v>
      </c>
      <c r="E1388" s="14"/>
      <c r="F1388" s="192"/>
      <c r="G1388" s="24"/>
      <c r="H1388" s="14"/>
      <c r="I1388" s="13">
        <v>1.01</v>
      </c>
      <c r="J1388" s="14"/>
      <c r="K1388" s="14"/>
      <c r="L1388" s="547">
        <v>52</v>
      </c>
      <c r="M1388" s="72">
        <v>0.1313</v>
      </c>
      <c r="N1388" s="72">
        <f t="shared" si="197"/>
        <v>6.8276</v>
      </c>
      <c r="O1388" s="72">
        <v>52</v>
      </c>
      <c r="P1388" s="72">
        <f t="shared" si="189"/>
        <v>0.1313</v>
      </c>
      <c r="Q1388" s="72">
        <f t="shared" si="190"/>
        <v>6.8276</v>
      </c>
      <c r="R1388" s="72">
        <f t="shared" si="191"/>
        <v>0</v>
      </c>
      <c r="S1388" s="72">
        <f t="shared" si="192"/>
        <v>0.1313</v>
      </c>
      <c r="T1388" s="72">
        <f t="shared" si="193"/>
        <v>0</v>
      </c>
      <c r="U1388" s="72">
        <f t="shared" si="194"/>
        <v>0</v>
      </c>
      <c r="V1388" s="72">
        <f t="shared" si="195"/>
        <v>0.1313</v>
      </c>
      <c r="W1388" s="72">
        <f t="shared" si="196"/>
        <v>0</v>
      </c>
      <c r="X1388" s="14" t="s">
        <v>1191</v>
      </c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24"/>
      <c r="AJ1388" s="24"/>
      <c r="AK1388" s="24"/>
    </row>
    <row r="1389" s="2" customFormat="1" ht="14.25" spans="1:37">
      <c r="A1389" s="24">
        <v>1387</v>
      </c>
      <c r="B1389" s="14"/>
      <c r="C1389" s="749" t="s">
        <v>3052</v>
      </c>
      <c r="D1389" s="749" t="s">
        <v>3053</v>
      </c>
      <c r="E1389" s="14"/>
      <c r="F1389" s="192"/>
      <c r="G1389" s="24"/>
      <c r="H1389" s="14"/>
      <c r="I1389" s="13">
        <v>1.01</v>
      </c>
      <c r="J1389" s="14"/>
      <c r="K1389" s="14"/>
      <c r="L1389" s="547">
        <v>52</v>
      </c>
      <c r="M1389" s="72">
        <v>0.1754</v>
      </c>
      <c r="N1389" s="72">
        <f t="shared" si="197"/>
        <v>9.1208</v>
      </c>
      <c r="O1389" s="72">
        <v>52</v>
      </c>
      <c r="P1389" s="72">
        <f t="shared" si="189"/>
        <v>0.1754</v>
      </c>
      <c r="Q1389" s="72">
        <f t="shared" si="190"/>
        <v>9.1208</v>
      </c>
      <c r="R1389" s="72">
        <f t="shared" si="191"/>
        <v>0</v>
      </c>
      <c r="S1389" s="72">
        <f t="shared" si="192"/>
        <v>0.1754</v>
      </c>
      <c r="T1389" s="72">
        <f t="shared" si="193"/>
        <v>0</v>
      </c>
      <c r="U1389" s="72">
        <f t="shared" si="194"/>
        <v>0</v>
      </c>
      <c r="V1389" s="72">
        <f t="shared" si="195"/>
        <v>0.1754</v>
      </c>
      <c r="W1389" s="72">
        <f t="shared" si="196"/>
        <v>0</v>
      </c>
      <c r="X1389" s="14" t="s">
        <v>1191</v>
      </c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24"/>
      <c r="AJ1389" s="24"/>
      <c r="AK1389" s="24"/>
    </row>
    <row r="1390" s="2" customFormat="1" ht="14.25" spans="1:37">
      <c r="A1390" s="24">
        <v>1388</v>
      </c>
      <c r="B1390" s="14"/>
      <c r="C1390" s="749" t="s">
        <v>3054</v>
      </c>
      <c r="D1390" s="749" t="s">
        <v>3055</v>
      </c>
      <c r="E1390" s="14"/>
      <c r="F1390" s="192"/>
      <c r="G1390" s="24"/>
      <c r="H1390" s="14"/>
      <c r="I1390" s="13">
        <v>1.01</v>
      </c>
      <c r="J1390" s="14"/>
      <c r="K1390" s="14"/>
      <c r="L1390" s="547">
        <v>104</v>
      </c>
      <c r="M1390" s="72">
        <v>0.1575</v>
      </c>
      <c r="N1390" s="72">
        <f t="shared" si="197"/>
        <v>16.38</v>
      </c>
      <c r="O1390" s="72">
        <v>104</v>
      </c>
      <c r="P1390" s="72">
        <f t="shared" si="189"/>
        <v>0.1575</v>
      </c>
      <c r="Q1390" s="72">
        <f t="shared" si="190"/>
        <v>16.38</v>
      </c>
      <c r="R1390" s="72">
        <f t="shared" si="191"/>
        <v>0</v>
      </c>
      <c r="S1390" s="72">
        <f t="shared" si="192"/>
        <v>0.1575</v>
      </c>
      <c r="T1390" s="72">
        <f t="shared" si="193"/>
        <v>0</v>
      </c>
      <c r="U1390" s="72">
        <f t="shared" si="194"/>
        <v>0</v>
      </c>
      <c r="V1390" s="72">
        <f t="shared" si="195"/>
        <v>0.1575</v>
      </c>
      <c r="W1390" s="72">
        <f t="shared" si="196"/>
        <v>0</v>
      </c>
      <c r="X1390" s="14" t="s">
        <v>1191</v>
      </c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24"/>
      <c r="AJ1390" s="24"/>
      <c r="AK1390" s="24"/>
    </row>
    <row r="1391" s="2" customFormat="1" ht="14.25" spans="1:37">
      <c r="A1391" s="24">
        <v>1389</v>
      </c>
      <c r="B1391" s="14"/>
      <c r="C1391" s="749" t="s">
        <v>3056</v>
      </c>
      <c r="D1391" s="749" t="s">
        <v>3057</v>
      </c>
      <c r="E1391" s="14"/>
      <c r="F1391" s="192"/>
      <c r="G1391" s="24"/>
      <c r="H1391" s="14"/>
      <c r="I1391" s="13">
        <v>1.01</v>
      </c>
      <c r="J1391" s="14"/>
      <c r="K1391" s="14"/>
      <c r="L1391" s="547">
        <v>94</v>
      </c>
      <c r="M1391" s="72">
        <v>12.0565</v>
      </c>
      <c r="N1391" s="72">
        <f t="shared" si="197"/>
        <v>1133.311</v>
      </c>
      <c r="O1391" s="72">
        <v>94</v>
      </c>
      <c r="P1391" s="72">
        <f t="shared" si="189"/>
        <v>12.0565</v>
      </c>
      <c r="Q1391" s="72">
        <f t="shared" si="190"/>
        <v>1133.311</v>
      </c>
      <c r="R1391" s="72">
        <f t="shared" si="191"/>
        <v>0</v>
      </c>
      <c r="S1391" s="72">
        <f t="shared" si="192"/>
        <v>12.0565</v>
      </c>
      <c r="T1391" s="72">
        <f t="shared" si="193"/>
        <v>0</v>
      </c>
      <c r="U1391" s="72">
        <f t="shared" si="194"/>
        <v>0</v>
      </c>
      <c r="V1391" s="72">
        <f t="shared" si="195"/>
        <v>12.0565</v>
      </c>
      <c r="W1391" s="72">
        <f t="shared" si="196"/>
        <v>0</v>
      </c>
      <c r="X1391" s="14" t="s">
        <v>1191</v>
      </c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24"/>
      <c r="AJ1391" s="24"/>
      <c r="AK1391" s="24"/>
    </row>
    <row r="1392" s="2" customFormat="1" ht="14.25" spans="1:37">
      <c r="A1392" s="24">
        <v>1390</v>
      </c>
      <c r="B1392" s="14"/>
      <c r="C1392" s="749" t="s">
        <v>3058</v>
      </c>
      <c r="D1392" s="749" t="s">
        <v>3059</v>
      </c>
      <c r="E1392" s="14"/>
      <c r="F1392" s="192"/>
      <c r="G1392" s="24"/>
      <c r="H1392" s="14"/>
      <c r="I1392" s="13">
        <v>1.01</v>
      </c>
      <c r="J1392" s="14"/>
      <c r="K1392" s="14"/>
      <c r="L1392" s="547">
        <v>1802.5</v>
      </c>
      <c r="M1392" s="72">
        <v>24.1057</v>
      </c>
      <c r="N1392" s="72">
        <f t="shared" si="197"/>
        <v>43450.52425</v>
      </c>
      <c r="O1392" s="72">
        <v>1802.5</v>
      </c>
      <c r="P1392" s="72">
        <f t="shared" si="189"/>
        <v>24.1057</v>
      </c>
      <c r="Q1392" s="72">
        <f t="shared" si="190"/>
        <v>43450.52425</v>
      </c>
      <c r="R1392" s="72">
        <f t="shared" si="191"/>
        <v>0</v>
      </c>
      <c r="S1392" s="72">
        <f t="shared" si="192"/>
        <v>24.1057</v>
      </c>
      <c r="T1392" s="72">
        <f t="shared" si="193"/>
        <v>0</v>
      </c>
      <c r="U1392" s="72">
        <f t="shared" si="194"/>
        <v>0</v>
      </c>
      <c r="V1392" s="72">
        <f t="shared" si="195"/>
        <v>24.1057</v>
      </c>
      <c r="W1392" s="72">
        <f t="shared" si="196"/>
        <v>0</v>
      </c>
      <c r="X1392" s="14" t="s">
        <v>1191</v>
      </c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24"/>
      <c r="AJ1392" s="24"/>
      <c r="AK1392" s="24"/>
    </row>
    <row r="1393" s="2" customFormat="1" ht="14.25" spans="1:37">
      <c r="A1393" s="24">
        <v>1391</v>
      </c>
      <c r="B1393" s="14"/>
      <c r="C1393" s="749" t="s">
        <v>3060</v>
      </c>
      <c r="D1393" s="749" t="s">
        <v>3061</v>
      </c>
      <c r="E1393" s="14"/>
      <c r="F1393" s="192"/>
      <c r="G1393" s="24"/>
      <c r="H1393" s="14"/>
      <c r="I1393" s="13">
        <v>1.01</v>
      </c>
      <c r="J1393" s="14"/>
      <c r="K1393" s="14"/>
      <c r="L1393" s="547">
        <v>4090</v>
      </c>
      <c r="M1393" s="72">
        <v>21.449</v>
      </c>
      <c r="N1393" s="72">
        <f t="shared" si="197"/>
        <v>87726.41</v>
      </c>
      <c r="O1393" s="72">
        <v>4090</v>
      </c>
      <c r="P1393" s="72">
        <f t="shared" si="189"/>
        <v>21.449</v>
      </c>
      <c r="Q1393" s="72">
        <f t="shared" si="190"/>
        <v>87726.41</v>
      </c>
      <c r="R1393" s="72">
        <f t="shared" si="191"/>
        <v>0</v>
      </c>
      <c r="S1393" s="72">
        <f t="shared" si="192"/>
        <v>21.449</v>
      </c>
      <c r="T1393" s="72">
        <f t="shared" si="193"/>
        <v>0</v>
      </c>
      <c r="U1393" s="72">
        <f t="shared" si="194"/>
        <v>0</v>
      </c>
      <c r="V1393" s="72">
        <f t="shared" si="195"/>
        <v>21.449</v>
      </c>
      <c r="W1393" s="72">
        <f t="shared" si="196"/>
        <v>0</v>
      </c>
      <c r="X1393" s="14" t="s">
        <v>1191</v>
      </c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24"/>
      <c r="AJ1393" s="24"/>
      <c r="AK1393" s="24"/>
    </row>
    <row r="1394" s="2" customFormat="1" ht="14.25" spans="1:37">
      <c r="A1394" s="24">
        <v>1392</v>
      </c>
      <c r="B1394" s="14"/>
      <c r="C1394" s="749" t="s">
        <v>3062</v>
      </c>
      <c r="D1394" s="749" t="s">
        <v>3063</v>
      </c>
      <c r="E1394" s="14"/>
      <c r="F1394" s="192"/>
      <c r="G1394" s="24"/>
      <c r="H1394" s="14"/>
      <c r="I1394" s="13">
        <v>1.01</v>
      </c>
      <c r="J1394" s="14"/>
      <c r="K1394" s="14"/>
      <c r="L1394" s="547">
        <v>1200</v>
      </c>
      <c r="M1394" s="72">
        <v>0.7426</v>
      </c>
      <c r="N1394" s="72">
        <f t="shared" si="197"/>
        <v>891.12</v>
      </c>
      <c r="O1394" s="72">
        <v>1200</v>
      </c>
      <c r="P1394" s="72">
        <f t="shared" si="189"/>
        <v>0.7426</v>
      </c>
      <c r="Q1394" s="72">
        <f t="shared" si="190"/>
        <v>891.12</v>
      </c>
      <c r="R1394" s="72">
        <f t="shared" si="191"/>
        <v>0</v>
      </c>
      <c r="S1394" s="72">
        <f t="shared" si="192"/>
        <v>0.7426</v>
      </c>
      <c r="T1394" s="72">
        <f t="shared" si="193"/>
        <v>0</v>
      </c>
      <c r="U1394" s="72">
        <f t="shared" si="194"/>
        <v>0</v>
      </c>
      <c r="V1394" s="72">
        <f t="shared" si="195"/>
        <v>0.7426</v>
      </c>
      <c r="W1394" s="72">
        <f t="shared" si="196"/>
        <v>0</v>
      </c>
      <c r="X1394" s="14" t="s">
        <v>1191</v>
      </c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24"/>
      <c r="AJ1394" s="24"/>
      <c r="AK1394" s="24"/>
    </row>
    <row r="1395" s="2" customFormat="1" ht="14.25" spans="1:37">
      <c r="A1395" s="24">
        <v>1393</v>
      </c>
      <c r="B1395" s="14"/>
      <c r="C1395" s="749" t="s">
        <v>3064</v>
      </c>
      <c r="D1395" s="749" t="s">
        <v>3065</v>
      </c>
      <c r="E1395" s="14"/>
      <c r="F1395" s="192"/>
      <c r="G1395" s="24"/>
      <c r="H1395" s="14"/>
      <c r="I1395" s="13">
        <v>1.01</v>
      </c>
      <c r="J1395" s="14"/>
      <c r="K1395" s="14"/>
      <c r="L1395" s="547">
        <v>992</v>
      </c>
      <c r="M1395" s="72">
        <v>0.7292</v>
      </c>
      <c r="N1395" s="72">
        <f t="shared" si="197"/>
        <v>723.3664</v>
      </c>
      <c r="O1395" s="72">
        <v>992</v>
      </c>
      <c r="P1395" s="72">
        <f t="shared" si="189"/>
        <v>0.7292</v>
      </c>
      <c r="Q1395" s="72">
        <f t="shared" si="190"/>
        <v>723.3664</v>
      </c>
      <c r="R1395" s="72">
        <f t="shared" si="191"/>
        <v>0</v>
      </c>
      <c r="S1395" s="72">
        <f t="shared" si="192"/>
        <v>0.7292</v>
      </c>
      <c r="T1395" s="72">
        <f t="shared" si="193"/>
        <v>0</v>
      </c>
      <c r="U1395" s="72">
        <f t="shared" si="194"/>
        <v>0</v>
      </c>
      <c r="V1395" s="72">
        <f t="shared" si="195"/>
        <v>0.7292</v>
      </c>
      <c r="W1395" s="72">
        <f t="shared" si="196"/>
        <v>0</v>
      </c>
      <c r="X1395" s="14" t="s">
        <v>1191</v>
      </c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24"/>
      <c r="AJ1395" s="24"/>
      <c r="AK1395" s="24"/>
    </row>
    <row r="1396" s="2" customFormat="1" ht="14.25" spans="1:37">
      <c r="A1396" s="24">
        <v>1394</v>
      </c>
      <c r="B1396" s="14"/>
      <c r="C1396" s="749" t="s">
        <v>3066</v>
      </c>
      <c r="D1396" s="749" t="s">
        <v>3067</v>
      </c>
      <c r="E1396" s="14"/>
      <c r="F1396" s="192"/>
      <c r="G1396" s="24"/>
      <c r="H1396" s="14"/>
      <c r="I1396" s="13">
        <v>1.01</v>
      </c>
      <c r="J1396" s="14"/>
      <c r="K1396" s="14"/>
      <c r="L1396" s="547">
        <v>2221</v>
      </c>
      <c r="M1396" s="72">
        <v>0.3217</v>
      </c>
      <c r="N1396" s="72">
        <f t="shared" si="197"/>
        <v>714.4957</v>
      </c>
      <c r="O1396" s="72">
        <v>2221</v>
      </c>
      <c r="P1396" s="72">
        <f t="shared" si="189"/>
        <v>0.3217</v>
      </c>
      <c r="Q1396" s="72">
        <f t="shared" si="190"/>
        <v>714.4957</v>
      </c>
      <c r="R1396" s="72">
        <f t="shared" si="191"/>
        <v>0</v>
      </c>
      <c r="S1396" s="72">
        <f t="shared" si="192"/>
        <v>0.3217</v>
      </c>
      <c r="T1396" s="72">
        <f t="shared" si="193"/>
        <v>0</v>
      </c>
      <c r="U1396" s="72">
        <f t="shared" si="194"/>
        <v>0</v>
      </c>
      <c r="V1396" s="72">
        <f t="shared" si="195"/>
        <v>0.3217</v>
      </c>
      <c r="W1396" s="72">
        <f t="shared" si="196"/>
        <v>0</v>
      </c>
      <c r="X1396" s="14" t="s">
        <v>1191</v>
      </c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24"/>
      <c r="AJ1396" s="24"/>
      <c r="AK1396" s="24"/>
    </row>
    <row r="1397" s="2" customFormat="1" ht="14.25" spans="1:37">
      <c r="A1397" s="24">
        <v>1395</v>
      </c>
      <c r="B1397" s="14"/>
      <c r="C1397" s="749" t="s">
        <v>3068</v>
      </c>
      <c r="D1397" s="749" t="s">
        <v>3069</v>
      </c>
      <c r="E1397" s="14"/>
      <c r="F1397" s="192"/>
      <c r="G1397" s="24"/>
      <c r="H1397" s="14"/>
      <c r="I1397" s="13">
        <v>1.01</v>
      </c>
      <c r="J1397" s="14"/>
      <c r="K1397" s="14"/>
      <c r="L1397" s="547">
        <v>1115</v>
      </c>
      <c r="M1397" s="72">
        <v>0.2331</v>
      </c>
      <c r="N1397" s="72">
        <f t="shared" si="197"/>
        <v>259.9065</v>
      </c>
      <c r="O1397" s="72">
        <v>1115</v>
      </c>
      <c r="P1397" s="72">
        <f t="shared" si="189"/>
        <v>0.2331</v>
      </c>
      <c r="Q1397" s="72">
        <f t="shared" si="190"/>
        <v>259.9065</v>
      </c>
      <c r="R1397" s="72">
        <f t="shared" si="191"/>
        <v>0</v>
      </c>
      <c r="S1397" s="72">
        <f t="shared" si="192"/>
        <v>0.2331</v>
      </c>
      <c r="T1397" s="72">
        <f t="shared" si="193"/>
        <v>0</v>
      </c>
      <c r="U1397" s="72">
        <f t="shared" si="194"/>
        <v>0</v>
      </c>
      <c r="V1397" s="72">
        <f t="shared" si="195"/>
        <v>0.2331</v>
      </c>
      <c r="W1397" s="72">
        <f t="shared" si="196"/>
        <v>0</v>
      </c>
      <c r="X1397" s="14" t="s">
        <v>1191</v>
      </c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24"/>
      <c r="AJ1397" s="24"/>
      <c r="AK1397" s="24"/>
    </row>
    <row r="1398" s="2" customFormat="1" ht="14.25" spans="1:37">
      <c r="A1398" s="24">
        <v>1396</v>
      </c>
      <c r="B1398" s="14"/>
      <c r="C1398" s="749" t="s">
        <v>3070</v>
      </c>
      <c r="D1398" s="749" t="s">
        <v>3071</v>
      </c>
      <c r="E1398" s="14"/>
      <c r="F1398" s="192"/>
      <c r="G1398" s="24"/>
      <c r="H1398" s="14"/>
      <c r="I1398" s="13">
        <v>1.01</v>
      </c>
      <c r="J1398" s="14"/>
      <c r="K1398" s="14"/>
      <c r="L1398" s="547">
        <v>1105</v>
      </c>
      <c r="M1398" s="72">
        <v>0.1934</v>
      </c>
      <c r="N1398" s="72">
        <f t="shared" si="197"/>
        <v>213.707</v>
      </c>
      <c r="O1398" s="72">
        <v>1105</v>
      </c>
      <c r="P1398" s="72">
        <f t="shared" si="189"/>
        <v>0.1934</v>
      </c>
      <c r="Q1398" s="72">
        <f t="shared" si="190"/>
        <v>213.707</v>
      </c>
      <c r="R1398" s="72">
        <f t="shared" si="191"/>
        <v>0</v>
      </c>
      <c r="S1398" s="72">
        <f t="shared" si="192"/>
        <v>0.1934</v>
      </c>
      <c r="T1398" s="72">
        <f t="shared" si="193"/>
        <v>0</v>
      </c>
      <c r="U1398" s="72">
        <f t="shared" si="194"/>
        <v>0</v>
      </c>
      <c r="V1398" s="72">
        <f t="shared" si="195"/>
        <v>0.1934</v>
      </c>
      <c r="W1398" s="72">
        <f t="shared" si="196"/>
        <v>0</v>
      </c>
      <c r="X1398" s="14" t="s">
        <v>1191</v>
      </c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24"/>
      <c r="AJ1398" s="24"/>
      <c r="AK1398" s="24"/>
    </row>
    <row r="1399" s="2" customFormat="1" ht="14.25" spans="1:37">
      <c r="A1399" s="24">
        <v>1397</v>
      </c>
      <c r="B1399" s="14"/>
      <c r="C1399" s="749" t="s">
        <v>3072</v>
      </c>
      <c r="D1399" s="749" t="s">
        <v>3073</v>
      </c>
      <c r="E1399" s="14"/>
      <c r="F1399" s="192"/>
      <c r="G1399" s="24"/>
      <c r="H1399" s="14"/>
      <c r="I1399" s="13">
        <v>1.01</v>
      </c>
      <c r="J1399" s="14"/>
      <c r="K1399" s="14"/>
      <c r="L1399" s="547">
        <v>1178</v>
      </c>
      <c r="M1399" s="72">
        <v>0.2083</v>
      </c>
      <c r="N1399" s="72">
        <f t="shared" si="197"/>
        <v>245.3774</v>
      </c>
      <c r="O1399" s="72">
        <v>1178</v>
      </c>
      <c r="P1399" s="72">
        <f t="shared" si="189"/>
        <v>0.2083</v>
      </c>
      <c r="Q1399" s="72">
        <f t="shared" si="190"/>
        <v>245.3774</v>
      </c>
      <c r="R1399" s="72">
        <f t="shared" si="191"/>
        <v>0</v>
      </c>
      <c r="S1399" s="72">
        <f t="shared" si="192"/>
        <v>0.2083</v>
      </c>
      <c r="T1399" s="72">
        <f t="shared" si="193"/>
        <v>0</v>
      </c>
      <c r="U1399" s="72">
        <f t="shared" si="194"/>
        <v>0</v>
      </c>
      <c r="V1399" s="72">
        <f t="shared" si="195"/>
        <v>0.2083</v>
      </c>
      <c r="W1399" s="72">
        <f t="shared" si="196"/>
        <v>0</v>
      </c>
      <c r="X1399" s="14" t="s">
        <v>1191</v>
      </c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24"/>
      <c r="AJ1399" s="24"/>
      <c r="AK1399" s="24"/>
    </row>
    <row r="1400" s="2" customFormat="1" ht="14.25" spans="1:37">
      <c r="A1400" s="24">
        <v>1398</v>
      </c>
      <c r="B1400" s="14"/>
      <c r="C1400" s="749" t="s">
        <v>3074</v>
      </c>
      <c r="D1400" s="749" t="s">
        <v>3075</v>
      </c>
      <c r="E1400" s="14"/>
      <c r="F1400" s="192"/>
      <c r="G1400" s="24"/>
      <c r="H1400" s="14"/>
      <c r="I1400" s="13">
        <v>1.01</v>
      </c>
      <c r="J1400" s="14"/>
      <c r="K1400" s="14"/>
      <c r="L1400" s="547">
        <v>901</v>
      </c>
      <c r="M1400" s="72">
        <v>0.1683</v>
      </c>
      <c r="N1400" s="72">
        <f t="shared" si="197"/>
        <v>151.6383</v>
      </c>
      <c r="O1400" s="72">
        <v>901</v>
      </c>
      <c r="P1400" s="72">
        <f t="shared" si="189"/>
        <v>0.1683</v>
      </c>
      <c r="Q1400" s="72">
        <f t="shared" si="190"/>
        <v>151.6383</v>
      </c>
      <c r="R1400" s="72">
        <f t="shared" si="191"/>
        <v>0</v>
      </c>
      <c r="S1400" s="72">
        <f t="shared" si="192"/>
        <v>0.1683</v>
      </c>
      <c r="T1400" s="72">
        <f t="shared" si="193"/>
        <v>0</v>
      </c>
      <c r="U1400" s="72">
        <f t="shared" si="194"/>
        <v>0</v>
      </c>
      <c r="V1400" s="72">
        <f t="shared" si="195"/>
        <v>0.1683</v>
      </c>
      <c r="W1400" s="72">
        <f t="shared" si="196"/>
        <v>0</v>
      </c>
      <c r="X1400" s="14" t="s">
        <v>1191</v>
      </c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24"/>
      <c r="AJ1400" s="24"/>
      <c r="AK1400" s="24"/>
    </row>
    <row r="1401" s="2" customFormat="1" ht="14.25" spans="1:37">
      <c r="A1401" s="24">
        <v>1399</v>
      </c>
      <c r="B1401" s="14"/>
      <c r="C1401" s="749" t="s">
        <v>3076</v>
      </c>
      <c r="D1401" s="749" t="s">
        <v>3077</v>
      </c>
      <c r="E1401" s="14"/>
      <c r="F1401" s="192"/>
      <c r="G1401" s="24"/>
      <c r="H1401" s="14"/>
      <c r="I1401" s="13">
        <v>1.01</v>
      </c>
      <c r="J1401" s="14"/>
      <c r="K1401" s="14"/>
      <c r="L1401" s="547">
        <v>2028</v>
      </c>
      <c r="M1401" s="72">
        <v>0.3201</v>
      </c>
      <c r="N1401" s="72">
        <f t="shared" si="197"/>
        <v>649.1628</v>
      </c>
      <c r="O1401" s="72">
        <v>2028</v>
      </c>
      <c r="P1401" s="72">
        <f t="shared" si="189"/>
        <v>0.3201</v>
      </c>
      <c r="Q1401" s="72">
        <f t="shared" si="190"/>
        <v>649.1628</v>
      </c>
      <c r="R1401" s="72">
        <f t="shared" si="191"/>
        <v>0</v>
      </c>
      <c r="S1401" s="72">
        <f t="shared" si="192"/>
        <v>0.3201</v>
      </c>
      <c r="T1401" s="72">
        <f t="shared" si="193"/>
        <v>0</v>
      </c>
      <c r="U1401" s="72">
        <f t="shared" si="194"/>
        <v>0</v>
      </c>
      <c r="V1401" s="72">
        <f t="shared" si="195"/>
        <v>0.3201</v>
      </c>
      <c r="W1401" s="72">
        <f t="shared" si="196"/>
        <v>0</v>
      </c>
      <c r="X1401" s="14" t="s">
        <v>1191</v>
      </c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24"/>
      <c r="AJ1401" s="24"/>
      <c r="AK1401" s="24"/>
    </row>
    <row r="1402" s="2" customFormat="1" ht="14.25" spans="1:37">
      <c r="A1402" s="24">
        <v>1400</v>
      </c>
      <c r="B1402" s="14"/>
      <c r="C1402" s="749" t="s">
        <v>3078</v>
      </c>
      <c r="D1402" s="749" t="s">
        <v>3079</v>
      </c>
      <c r="E1402" s="14"/>
      <c r="F1402" s="192"/>
      <c r="G1402" s="24"/>
      <c r="H1402" s="14"/>
      <c r="I1402" s="13">
        <v>1.01</v>
      </c>
      <c r="J1402" s="14"/>
      <c r="K1402" s="14"/>
      <c r="L1402" s="547">
        <v>970</v>
      </c>
      <c r="M1402" s="72">
        <v>0.3202</v>
      </c>
      <c r="N1402" s="72">
        <f t="shared" si="197"/>
        <v>310.594</v>
      </c>
      <c r="O1402" s="72">
        <v>970</v>
      </c>
      <c r="P1402" s="72">
        <f t="shared" si="189"/>
        <v>0.3202</v>
      </c>
      <c r="Q1402" s="72">
        <f t="shared" si="190"/>
        <v>310.594</v>
      </c>
      <c r="R1402" s="72">
        <f t="shared" si="191"/>
        <v>0</v>
      </c>
      <c r="S1402" s="72">
        <f t="shared" si="192"/>
        <v>0.3202</v>
      </c>
      <c r="T1402" s="72">
        <f t="shared" si="193"/>
        <v>0</v>
      </c>
      <c r="U1402" s="72">
        <f t="shared" si="194"/>
        <v>0</v>
      </c>
      <c r="V1402" s="72">
        <f t="shared" si="195"/>
        <v>0.3202</v>
      </c>
      <c r="W1402" s="72">
        <f t="shared" si="196"/>
        <v>0</v>
      </c>
      <c r="X1402" s="14" t="s">
        <v>1191</v>
      </c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24"/>
      <c r="AJ1402" s="24"/>
      <c r="AK1402" s="24"/>
    </row>
    <row r="1403" s="2" customFormat="1" ht="14.25" spans="1:37">
      <c r="A1403" s="24">
        <v>1401</v>
      </c>
      <c r="B1403" s="14"/>
      <c r="C1403" s="749" t="s">
        <v>3080</v>
      </c>
      <c r="D1403" s="749" t="s">
        <v>3081</v>
      </c>
      <c r="E1403" s="14"/>
      <c r="F1403" s="192"/>
      <c r="G1403" s="24"/>
      <c r="H1403" s="14"/>
      <c r="I1403" s="13">
        <v>1.01</v>
      </c>
      <c r="J1403" s="14"/>
      <c r="K1403" s="14"/>
      <c r="L1403" s="547">
        <v>3000</v>
      </c>
      <c r="M1403" s="72">
        <v>0.2451</v>
      </c>
      <c r="N1403" s="72">
        <f t="shared" si="197"/>
        <v>735.3</v>
      </c>
      <c r="O1403" s="72">
        <v>3000</v>
      </c>
      <c r="P1403" s="72">
        <f t="shared" si="189"/>
        <v>0.2451</v>
      </c>
      <c r="Q1403" s="72">
        <f t="shared" si="190"/>
        <v>735.3</v>
      </c>
      <c r="R1403" s="72">
        <f t="shared" si="191"/>
        <v>0</v>
      </c>
      <c r="S1403" s="72">
        <f t="shared" si="192"/>
        <v>0.2451</v>
      </c>
      <c r="T1403" s="72">
        <f t="shared" si="193"/>
        <v>0</v>
      </c>
      <c r="U1403" s="72">
        <f t="shared" si="194"/>
        <v>0</v>
      </c>
      <c r="V1403" s="72">
        <f t="shared" si="195"/>
        <v>0.2451</v>
      </c>
      <c r="W1403" s="72">
        <f t="shared" si="196"/>
        <v>0</v>
      </c>
      <c r="X1403" s="14" t="s">
        <v>1191</v>
      </c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24"/>
      <c r="AJ1403" s="24"/>
      <c r="AK1403" s="24"/>
    </row>
    <row r="1404" s="2" customFormat="1" ht="14.25" spans="1:37">
      <c r="A1404" s="24">
        <v>1402</v>
      </c>
      <c r="B1404" s="14"/>
      <c r="C1404" s="749" t="s">
        <v>3082</v>
      </c>
      <c r="D1404" s="749" t="s">
        <v>3083</v>
      </c>
      <c r="E1404" s="14"/>
      <c r="F1404" s="192"/>
      <c r="G1404" s="24"/>
      <c r="H1404" s="14"/>
      <c r="I1404" s="13">
        <v>1.01</v>
      </c>
      <c r="J1404" s="14"/>
      <c r="K1404" s="14"/>
      <c r="L1404" s="547">
        <v>1722</v>
      </c>
      <c r="M1404" s="72">
        <v>0.8157</v>
      </c>
      <c r="N1404" s="72">
        <f t="shared" si="197"/>
        <v>1404.6354</v>
      </c>
      <c r="O1404" s="72">
        <v>1722</v>
      </c>
      <c r="P1404" s="72">
        <f t="shared" si="189"/>
        <v>0.8157</v>
      </c>
      <c r="Q1404" s="72">
        <f t="shared" si="190"/>
        <v>1404.6354</v>
      </c>
      <c r="R1404" s="72">
        <f t="shared" si="191"/>
        <v>0</v>
      </c>
      <c r="S1404" s="72">
        <f t="shared" si="192"/>
        <v>0.8157</v>
      </c>
      <c r="T1404" s="72">
        <f t="shared" si="193"/>
        <v>0</v>
      </c>
      <c r="U1404" s="72">
        <f t="shared" si="194"/>
        <v>0</v>
      </c>
      <c r="V1404" s="72">
        <f t="shared" si="195"/>
        <v>0.8157</v>
      </c>
      <c r="W1404" s="72">
        <f t="shared" si="196"/>
        <v>0</v>
      </c>
      <c r="X1404" s="14" t="s">
        <v>1191</v>
      </c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513"/>
      <c r="AJ1404" s="24"/>
      <c r="AK1404" s="24"/>
    </row>
    <row r="1405" s="2" customFormat="1" ht="14.25" spans="1:37">
      <c r="A1405" s="24">
        <v>1403</v>
      </c>
      <c r="B1405" s="14"/>
      <c r="C1405" s="749" t="s">
        <v>3084</v>
      </c>
      <c r="D1405" s="749" t="s">
        <v>3085</v>
      </c>
      <c r="E1405" s="14"/>
      <c r="F1405" s="192"/>
      <c r="G1405" s="24"/>
      <c r="H1405" s="14"/>
      <c r="I1405" s="13">
        <v>1.01</v>
      </c>
      <c r="J1405" s="14"/>
      <c r="K1405" s="14"/>
      <c r="L1405" s="547">
        <v>44</v>
      </c>
      <c r="M1405" s="72">
        <v>28.0175</v>
      </c>
      <c r="N1405" s="72">
        <f t="shared" si="197"/>
        <v>1232.77</v>
      </c>
      <c r="O1405" s="72">
        <v>44</v>
      </c>
      <c r="P1405" s="72">
        <f t="shared" si="189"/>
        <v>28.0175</v>
      </c>
      <c r="Q1405" s="72">
        <f t="shared" si="190"/>
        <v>1232.77</v>
      </c>
      <c r="R1405" s="72">
        <f t="shared" si="191"/>
        <v>0</v>
      </c>
      <c r="S1405" s="72">
        <f t="shared" si="192"/>
        <v>28.0175</v>
      </c>
      <c r="T1405" s="72">
        <f t="shared" si="193"/>
        <v>0</v>
      </c>
      <c r="U1405" s="72">
        <f t="shared" si="194"/>
        <v>0</v>
      </c>
      <c r="V1405" s="72">
        <f t="shared" si="195"/>
        <v>28.0175</v>
      </c>
      <c r="W1405" s="72">
        <f t="shared" si="196"/>
        <v>0</v>
      </c>
      <c r="X1405" s="14" t="s">
        <v>1191</v>
      </c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513"/>
      <c r="AJ1405" s="24"/>
      <c r="AK1405" s="24"/>
    </row>
    <row r="1406" s="2" customFormat="1" ht="14.25" spans="1:37">
      <c r="A1406" s="24">
        <v>1404</v>
      </c>
      <c r="B1406" s="14"/>
      <c r="C1406" s="749" t="s">
        <v>3086</v>
      </c>
      <c r="D1406" s="749" t="s">
        <v>3087</v>
      </c>
      <c r="E1406" s="14"/>
      <c r="F1406" s="192"/>
      <c r="G1406" s="24"/>
      <c r="H1406" s="14"/>
      <c r="I1406" s="13">
        <v>1.01</v>
      </c>
      <c r="J1406" s="14"/>
      <c r="K1406" s="14"/>
      <c r="L1406" s="547">
        <v>83</v>
      </c>
      <c r="M1406" s="72">
        <v>24.138</v>
      </c>
      <c r="N1406" s="72">
        <f t="shared" si="197"/>
        <v>2003.454</v>
      </c>
      <c r="O1406" s="72">
        <v>83</v>
      </c>
      <c r="P1406" s="72">
        <f t="shared" si="189"/>
        <v>24.138</v>
      </c>
      <c r="Q1406" s="72">
        <f t="shared" si="190"/>
        <v>2003.454</v>
      </c>
      <c r="R1406" s="72">
        <f t="shared" si="191"/>
        <v>0</v>
      </c>
      <c r="S1406" s="72">
        <f t="shared" si="192"/>
        <v>24.138</v>
      </c>
      <c r="T1406" s="72">
        <f t="shared" si="193"/>
        <v>0</v>
      </c>
      <c r="U1406" s="72">
        <f t="shared" si="194"/>
        <v>0</v>
      </c>
      <c r="V1406" s="72">
        <f t="shared" si="195"/>
        <v>24.138</v>
      </c>
      <c r="W1406" s="72">
        <f t="shared" si="196"/>
        <v>0</v>
      </c>
      <c r="X1406" s="14" t="s">
        <v>1191</v>
      </c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24"/>
      <c r="AJ1406" s="24"/>
      <c r="AK1406" s="24"/>
    </row>
    <row r="1407" s="2" customFormat="1" ht="14.25" spans="1:37">
      <c r="A1407" s="24">
        <v>1405</v>
      </c>
      <c r="B1407" s="14"/>
      <c r="C1407" s="749" t="s">
        <v>3088</v>
      </c>
      <c r="D1407" s="749" t="s">
        <v>3089</v>
      </c>
      <c r="E1407" s="14"/>
      <c r="F1407" s="192"/>
      <c r="G1407" s="24"/>
      <c r="H1407" s="14"/>
      <c r="I1407" s="13">
        <v>1.01</v>
      </c>
      <c r="J1407" s="14"/>
      <c r="K1407" s="14"/>
      <c r="L1407" s="547">
        <v>17</v>
      </c>
      <c r="M1407" s="72">
        <v>0.15</v>
      </c>
      <c r="N1407" s="72">
        <f t="shared" si="197"/>
        <v>2.55</v>
      </c>
      <c r="O1407" s="72">
        <v>17</v>
      </c>
      <c r="P1407" s="72">
        <f t="shared" si="189"/>
        <v>0.15</v>
      </c>
      <c r="Q1407" s="72">
        <f t="shared" si="190"/>
        <v>2.55</v>
      </c>
      <c r="R1407" s="72">
        <f t="shared" si="191"/>
        <v>0</v>
      </c>
      <c r="S1407" s="72">
        <f t="shared" si="192"/>
        <v>0.15</v>
      </c>
      <c r="T1407" s="72">
        <f t="shared" si="193"/>
        <v>0</v>
      </c>
      <c r="U1407" s="72">
        <f t="shared" si="194"/>
        <v>0</v>
      </c>
      <c r="V1407" s="72">
        <f t="shared" si="195"/>
        <v>0.15</v>
      </c>
      <c r="W1407" s="72">
        <f t="shared" si="196"/>
        <v>0</v>
      </c>
      <c r="X1407" s="14" t="s">
        <v>1191</v>
      </c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24"/>
      <c r="AJ1407" s="24"/>
      <c r="AK1407" s="24"/>
    </row>
    <row r="1408" s="2" customFormat="1" ht="14.25" spans="1:37">
      <c r="A1408" s="24">
        <v>1406</v>
      </c>
      <c r="B1408" s="14"/>
      <c r="C1408" s="749" t="s">
        <v>3090</v>
      </c>
      <c r="D1408" s="749" t="s">
        <v>3091</v>
      </c>
      <c r="E1408" s="14"/>
      <c r="F1408" s="192"/>
      <c r="G1408" s="24"/>
      <c r="H1408" s="14"/>
      <c r="I1408" s="13">
        <v>1.01</v>
      </c>
      <c r="J1408" s="14"/>
      <c r="K1408" s="14"/>
      <c r="L1408" s="547">
        <v>17</v>
      </c>
      <c r="M1408" s="72">
        <v>0.16</v>
      </c>
      <c r="N1408" s="72">
        <f t="shared" si="197"/>
        <v>2.72</v>
      </c>
      <c r="O1408" s="72">
        <v>17</v>
      </c>
      <c r="P1408" s="72">
        <f t="shared" si="189"/>
        <v>0.16</v>
      </c>
      <c r="Q1408" s="72">
        <f t="shared" si="190"/>
        <v>2.72</v>
      </c>
      <c r="R1408" s="72">
        <f t="shared" si="191"/>
        <v>0</v>
      </c>
      <c r="S1408" s="72">
        <f t="shared" si="192"/>
        <v>0.16</v>
      </c>
      <c r="T1408" s="72">
        <f t="shared" si="193"/>
        <v>0</v>
      </c>
      <c r="U1408" s="72">
        <f t="shared" si="194"/>
        <v>0</v>
      </c>
      <c r="V1408" s="72">
        <f t="shared" si="195"/>
        <v>0.16</v>
      </c>
      <c r="W1408" s="72">
        <f t="shared" si="196"/>
        <v>0</v>
      </c>
      <c r="X1408" s="14" t="s">
        <v>1191</v>
      </c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24"/>
      <c r="AJ1408" s="24"/>
      <c r="AK1408" s="24"/>
    </row>
    <row r="1409" s="2" customFormat="1" ht="14.25" spans="1:37">
      <c r="A1409" s="24">
        <v>1407</v>
      </c>
      <c r="B1409" s="14"/>
      <c r="C1409" s="749" t="s">
        <v>3092</v>
      </c>
      <c r="D1409" s="749" t="s">
        <v>3093</v>
      </c>
      <c r="E1409" s="14"/>
      <c r="F1409" s="192"/>
      <c r="G1409" s="24"/>
      <c r="H1409" s="14"/>
      <c r="I1409" s="13">
        <v>1.01</v>
      </c>
      <c r="J1409" s="14"/>
      <c r="K1409" s="14"/>
      <c r="L1409" s="547">
        <v>34</v>
      </c>
      <c r="M1409" s="72">
        <v>0.38</v>
      </c>
      <c r="N1409" s="72">
        <f t="shared" si="197"/>
        <v>12.92</v>
      </c>
      <c r="O1409" s="72">
        <v>34</v>
      </c>
      <c r="P1409" s="72">
        <f t="shared" si="189"/>
        <v>0.38</v>
      </c>
      <c r="Q1409" s="72">
        <f t="shared" si="190"/>
        <v>12.92</v>
      </c>
      <c r="R1409" s="72">
        <f t="shared" si="191"/>
        <v>0</v>
      </c>
      <c r="S1409" s="72">
        <f t="shared" si="192"/>
        <v>0.38</v>
      </c>
      <c r="T1409" s="72">
        <f t="shared" si="193"/>
        <v>0</v>
      </c>
      <c r="U1409" s="72">
        <f t="shared" si="194"/>
        <v>0</v>
      </c>
      <c r="V1409" s="72">
        <f t="shared" si="195"/>
        <v>0.38</v>
      </c>
      <c r="W1409" s="72">
        <f t="shared" si="196"/>
        <v>0</v>
      </c>
      <c r="X1409" s="14" t="s">
        <v>1191</v>
      </c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24"/>
      <c r="AJ1409" s="24"/>
      <c r="AK1409" s="24"/>
    </row>
    <row r="1410" s="2" customFormat="1" ht="14.25" spans="1:37">
      <c r="A1410" s="24">
        <v>1408</v>
      </c>
      <c r="B1410" s="14"/>
      <c r="C1410" s="749" t="s">
        <v>3094</v>
      </c>
      <c r="D1410" s="749" t="s">
        <v>3095</v>
      </c>
      <c r="E1410" s="14"/>
      <c r="F1410" s="192"/>
      <c r="G1410" s="24"/>
      <c r="H1410" s="14"/>
      <c r="I1410" s="13">
        <v>1.01</v>
      </c>
      <c r="J1410" s="14"/>
      <c r="K1410" s="14"/>
      <c r="L1410" s="547">
        <v>34</v>
      </c>
      <c r="M1410" s="72">
        <v>0.21</v>
      </c>
      <c r="N1410" s="72">
        <f t="shared" si="197"/>
        <v>7.14</v>
      </c>
      <c r="O1410" s="72">
        <v>34</v>
      </c>
      <c r="P1410" s="72">
        <f t="shared" si="189"/>
        <v>0.21</v>
      </c>
      <c r="Q1410" s="72">
        <f t="shared" si="190"/>
        <v>7.14</v>
      </c>
      <c r="R1410" s="72">
        <f t="shared" si="191"/>
        <v>0</v>
      </c>
      <c r="S1410" s="72">
        <f t="shared" si="192"/>
        <v>0.21</v>
      </c>
      <c r="T1410" s="72">
        <f t="shared" si="193"/>
        <v>0</v>
      </c>
      <c r="U1410" s="72">
        <f t="shared" si="194"/>
        <v>0</v>
      </c>
      <c r="V1410" s="72">
        <f t="shared" si="195"/>
        <v>0.21</v>
      </c>
      <c r="W1410" s="72">
        <f t="shared" si="196"/>
        <v>0</v>
      </c>
      <c r="X1410" s="14" t="s">
        <v>1191</v>
      </c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24"/>
      <c r="AJ1410" s="24"/>
      <c r="AK1410" s="24"/>
    </row>
    <row r="1411" s="2" customFormat="1" ht="14.25" spans="1:37">
      <c r="A1411" s="24">
        <v>1409</v>
      </c>
      <c r="B1411" s="14"/>
      <c r="C1411" s="749" t="s">
        <v>3096</v>
      </c>
      <c r="D1411" s="749" t="s">
        <v>3097</v>
      </c>
      <c r="E1411" s="14"/>
      <c r="F1411" s="192"/>
      <c r="G1411" s="24"/>
      <c r="H1411" s="14"/>
      <c r="I1411" s="13">
        <v>1.01</v>
      </c>
      <c r="J1411" s="14"/>
      <c r="K1411" s="14"/>
      <c r="L1411" s="547">
        <v>17</v>
      </c>
      <c r="M1411" s="72">
        <v>0.54</v>
      </c>
      <c r="N1411" s="72">
        <f t="shared" si="197"/>
        <v>9.18</v>
      </c>
      <c r="O1411" s="72">
        <v>17</v>
      </c>
      <c r="P1411" s="72">
        <f t="shared" ref="P1411:P1474" si="198">M1411</f>
        <v>0.54</v>
      </c>
      <c r="Q1411" s="72">
        <f t="shared" ref="Q1411:Q1474" si="199">P1411*O1411</f>
        <v>9.18</v>
      </c>
      <c r="R1411" s="72">
        <f t="shared" ref="R1411:R1474" si="200">IF((O1411-L1411)&gt;0,O1411-L1411,0)</f>
        <v>0</v>
      </c>
      <c r="S1411" s="72">
        <f t="shared" ref="S1411:S1474" si="201">M1411</f>
        <v>0.54</v>
      </c>
      <c r="T1411" s="72">
        <f t="shared" ref="T1411:T1474" si="202">IF((Q1411-N1411)&gt;0,Q1411-N1411,0)</f>
        <v>0</v>
      </c>
      <c r="U1411" s="72">
        <f t="shared" ref="U1411:U1474" si="203">IF((O1411-L1411)&lt;0,O1411-L1411,0)</f>
        <v>0</v>
      </c>
      <c r="V1411" s="72">
        <f t="shared" ref="V1411:V1474" si="204">M1411</f>
        <v>0.54</v>
      </c>
      <c r="W1411" s="72">
        <f t="shared" ref="W1411:W1474" si="205">IF((Q1411-N1411)&lt;0,Q1411-N1411,0)</f>
        <v>0</v>
      </c>
      <c r="X1411" s="14" t="s">
        <v>1191</v>
      </c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24"/>
      <c r="AJ1411" s="24"/>
      <c r="AK1411" s="24"/>
    </row>
    <row r="1412" s="2" customFormat="1" ht="14.25" spans="1:37">
      <c r="A1412" s="24">
        <v>1410</v>
      </c>
      <c r="B1412" s="14"/>
      <c r="C1412" s="749" t="s">
        <v>3098</v>
      </c>
      <c r="D1412" s="749" t="s">
        <v>3099</v>
      </c>
      <c r="E1412" s="14"/>
      <c r="F1412" s="192"/>
      <c r="G1412" s="24"/>
      <c r="H1412" s="14"/>
      <c r="I1412" s="13">
        <v>1.01</v>
      </c>
      <c r="J1412" s="14"/>
      <c r="K1412" s="14"/>
      <c r="L1412" s="547">
        <v>34</v>
      </c>
      <c r="M1412" s="72">
        <v>0.14</v>
      </c>
      <c r="N1412" s="72">
        <f t="shared" si="197"/>
        <v>4.76</v>
      </c>
      <c r="O1412" s="72">
        <v>34</v>
      </c>
      <c r="P1412" s="72">
        <f t="shared" si="198"/>
        <v>0.14</v>
      </c>
      <c r="Q1412" s="72">
        <f t="shared" si="199"/>
        <v>4.76</v>
      </c>
      <c r="R1412" s="72">
        <f t="shared" si="200"/>
        <v>0</v>
      </c>
      <c r="S1412" s="72">
        <f t="shared" si="201"/>
        <v>0.14</v>
      </c>
      <c r="T1412" s="72">
        <f t="shared" si="202"/>
        <v>0</v>
      </c>
      <c r="U1412" s="72">
        <f t="shared" si="203"/>
        <v>0</v>
      </c>
      <c r="V1412" s="72">
        <f t="shared" si="204"/>
        <v>0.14</v>
      </c>
      <c r="W1412" s="72">
        <f t="shared" si="205"/>
        <v>0</v>
      </c>
      <c r="X1412" s="14" t="s">
        <v>1191</v>
      </c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24"/>
      <c r="AJ1412" s="24"/>
      <c r="AK1412" s="24"/>
    </row>
    <row r="1413" s="2" customFormat="1" ht="14.25" spans="1:37">
      <c r="A1413" s="24">
        <v>1411</v>
      </c>
      <c r="B1413" s="14"/>
      <c r="C1413" s="749" t="s">
        <v>3100</v>
      </c>
      <c r="D1413" s="749" t="s">
        <v>3101</v>
      </c>
      <c r="E1413" s="14"/>
      <c r="F1413" s="192"/>
      <c r="G1413" s="24"/>
      <c r="H1413" s="14"/>
      <c r="I1413" s="13">
        <v>1.01</v>
      </c>
      <c r="J1413" s="14"/>
      <c r="K1413" s="14"/>
      <c r="L1413" s="547">
        <v>17</v>
      </c>
      <c r="M1413" s="72">
        <v>0.15</v>
      </c>
      <c r="N1413" s="72">
        <f t="shared" ref="N1413:N1476" si="206">L1413*M1413</f>
        <v>2.55</v>
      </c>
      <c r="O1413" s="72">
        <v>17</v>
      </c>
      <c r="P1413" s="72">
        <f t="shared" si="198"/>
        <v>0.15</v>
      </c>
      <c r="Q1413" s="72">
        <f t="shared" si="199"/>
        <v>2.55</v>
      </c>
      <c r="R1413" s="72">
        <f t="shared" si="200"/>
        <v>0</v>
      </c>
      <c r="S1413" s="72">
        <f t="shared" si="201"/>
        <v>0.15</v>
      </c>
      <c r="T1413" s="72">
        <f t="shared" si="202"/>
        <v>0</v>
      </c>
      <c r="U1413" s="72">
        <f t="shared" si="203"/>
        <v>0</v>
      </c>
      <c r="V1413" s="72">
        <f t="shared" si="204"/>
        <v>0.15</v>
      </c>
      <c r="W1413" s="72">
        <f t="shared" si="205"/>
        <v>0</v>
      </c>
      <c r="X1413" s="14" t="s">
        <v>1191</v>
      </c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24"/>
      <c r="AJ1413" s="24"/>
      <c r="AK1413" s="24"/>
    </row>
    <row r="1414" s="2" customFormat="1" ht="14.25" spans="1:37">
      <c r="A1414" s="24">
        <v>1412</v>
      </c>
      <c r="B1414" s="14"/>
      <c r="C1414" s="749" t="s">
        <v>3102</v>
      </c>
      <c r="D1414" s="749" t="s">
        <v>3103</v>
      </c>
      <c r="E1414" s="14"/>
      <c r="F1414" s="192"/>
      <c r="G1414" s="24"/>
      <c r="H1414" s="14"/>
      <c r="I1414" s="13">
        <v>1.01</v>
      </c>
      <c r="J1414" s="14"/>
      <c r="K1414" s="14"/>
      <c r="L1414" s="547">
        <v>17</v>
      </c>
      <c r="M1414" s="72">
        <v>0.22</v>
      </c>
      <c r="N1414" s="72">
        <f t="shared" si="206"/>
        <v>3.74</v>
      </c>
      <c r="O1414" s="72">
        <v>17</v>
      </c>
      <c r="P1414" s="72">
        <f t="shared" si="198"/>
        <v>0.22</v>
      </c>
      <c r="Q1414" s="72">
        <f t="shared" si="199"/>
        <v>3.74</v>
      </c>
      <c r="R1414" s="72">
        <f t="shared" si="200"/>
        <v>0</v>
      </c>
      <c r="S1414" s="72">
        <f t="shared" si="201"/>
        <v>0.22</v>
      </c>
      <c r="T1414" s="72">
        <f t="shared" si="202"/>
        <v>0</v>
      </c>
      <c r="U1414" s="72">
        <f t="shared" si="203"/>
        <v>0</v>
      </c>
      <c r="V1414" s="72">
        <f t="shared" si="204"/>
        <v>0.22</v>
      </c>
      <c r="W1414" s="72">
        <f t="shared" si="205"/>
        <v>0</v>
      </c>
      <c r="X1414" s="14" t="s">
        <v>1191</v>
      </c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24"/>
      <c r="AJ1414" s="24"/>
      <c r="AK1414" s="24"/>
    </row>
    <row r="1415" s="2" customFormat="1" ht="14.25" spans="1:37">
      <c r="A1415" s="24">
        <v>1413</v>
      </c>
      <c r="B1415" s="14"/>
      <c r="C1415" s="749" t="s">
        <v>3104</v>
      </c>
      <c r="D1415" s="749" t="s">
        <v>3105</v>
      </c>
      <c r="E1415" s="14"/>
      <c r="F1415" s="192"/>
      <c r="G1415" s="24"/>
      <c r="H1415" s="14"/>
      <c r="I1415" s="13">
        <v>1.01</v>
      </c>
      <c r="J1415" s="14"/>
      <c r="K1415" s="14"/>
      <c r="L1415" s="547">
        <v>34</v>
      </c>
      <c r="M1415" s="72">
        <v>0.39</v>
      </c>
      <c r="N1415" s="72">
        <f t="shared" si="206"/>
        <v>13.26</v>
      </c>
      <c r="O1415" s="72">
        <v>34</v>
      </c>
      <c r="P1415" s="72">
        <f t="shared" si="198"/>
        <v>0.39</v>
      </c>
      <c r="Q1415" s="72">
        <f t="shared" si="199"/>
        <v>13.26</v>
      </c>
      <c r="R1415" s="72">
        <f t="shared" si="200"/>
        <v>0</v>
      </c>
      <c r="S1415" s="72">
        <f t="shared" si="201"/>
        <v>0.39</v>
      </c>
      <c r="T1415" s="72">
        <f t="shared" si="202"/>
        <v>0</v>
      </c>
      <c r="U1415" s="72">
        <f t="shared" si="203"/>
        <v>0</v>
      </c>
      <c r="V1415" s="72">
        <f t="shared" si="204"/>
        <v>0.39</v>
      </c>
      <c r="W1415" s="72">
        <f t="shared" si="205"/>
        <v>0</v>
      </c>
      <c r="X1415" s="14" t="s">
        <v>1191</v>
      </c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24"/>
      <c r="AJ1415" s="24"/>
      <c r="AK1415" s="24"/>
    </row>
    <row r="1416" s="2" customFormat="1" ht="14.25" spans="1:37">
      <c r="A1416" s="24">
        <v>1414</v>
      </c>
      <c r="B1416" s="14"/>
      <c r="C1416" s="749" t="s">
        <v>3106</v>
      </c>
      <c r="D1416" s="749" t="s">
        <v>3107</v>
      </c>
      <c r="E1416" s="14"/>
      <c r="F1416" s="192"/>
      <c r="G1416" s="24"/>
      <c r="H1416" s="14"/>
      <c r="I1416" s="13">
        <v>1.01</v>
      </c>
      <c r="J1416" s="14"/>
      <c r="K1416" s="14"/>
      <c r="L1416" s="547">
        <v>17</v>
      </c>
      <c r="M1416" s="72">
        <v>0.35</v>
      </c>
      <c r="N1416" s="72">
        <f t="shared" si="206"/>
        <v>5.95</v>
      </c>
      <c r="O1416" s="72">
        <v>17</v>
      </c>
      <c r="P1416" s="72">
        <f t="shared" si="198"/>
        <v>0.35</v>
      </c>
      <c r="Q1416" s="72">
        <f t="shared" si="199"/>
        <v>5.95</v>
      </c>
      <c r="R1416" s="72">
        <f t="shared" si="200"/>
        <v>0</v>
      </c>
      <c r="S1416" s="72">
        <f t="shared" si="201"/>
        <v>0.35</v>
      </c>
      <c r="T1416" s="72">
        <f t="shared" si="202"/>
        <v>0</v>
      </c>
      <c r="U1416" s="72">
        <f t="shared" si="203"/>
        <v>0</v>
      </c>
      <c r="V1416" s="72">
        <f t="shared" si="204"/>
        <v>0.35</v>
      </c>
      <c r="W1416" s="72">
        <f t="shared" si="205"/>
        <v>0</v>
      </c>
      <c r="X1416" s="14" t="s">
        <v>1191</v>
      </c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24"/>
      <c r="AJ1416" s="24"/>
      <c r="AK1416" s="24"/>
    </row>
    <row r="1417" s="2" customFormat="1" ht="14.25" spans="1:37">
      <c r="A1417" s="24">
        <v>1415</v>
      </c>
      <c r="B1417" s="14"/>
      <c r="C1417" s="749" t="s">
        <v>3108</v>
      </c>
      <c r="D1417" s="749" t="s">
        <v>3109</v>
      </c>
      <c r="E1417" s="14"/>
      <c r="F1417" s="192"/>
      <c r="G1417" s="24"/>
      <c r="H1417" s="14"/>
      <c r="I1417" s="13">
        <v>1.01</v>
      </c>
      <c r="J1417" s="14"/>
      <c r="K1417" s="14"/>
      <c r="L1417" s="547">
        <v>17</v>
      </c>
      <c r="M1417" s="72">
        <v>0.3476</v>
      </c>
      <c r="N1417" s="72">
        <f t="shared" si="206"/>
        <v>5.9092</v>
      </c>
      <c r="O1417" s="72">
        <v>17</v>
      </c>
      <c r="P1417" s="72">
        <f t="shared" si="198"/>
        <v>0.3476</v>
      </c>
      <c r="Q1417" s="72">
        <f t="shared" si="199"/>
        <v>5.9092</v>
      </c>
      <c r="R1417" s="72">
        <f t="shared" si="200"/>
        <v>0</v>
      </c>
      <c r="S1417" s="72">
        <f t="shared" si="201"/>
        <v>0.3476</v>
      </c>
      <c r="T1417" s="72">
        <f t="shared" si="202"/>
        <v>0</v>
      </c>
      <c r="U1417" s="72">
        <f t="shared" si="203"/>
        <v>0</v>
      </c>
      <c r="V1417" s="72">
        <f t="shared" si="204"/>
        <v>0.3476</v>
      </c>
      <c r="W1417" s="72">
        <f t="shared" si="205"/>
        <v>0</v>
      </c>
      <c r="X1417" s="14" t="s">
        <v>1191</v>
      </c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24"/>
      <c r="AJ1417" s="24"/>
      <c r="AK1417" s="24"/>
    </row>
    <row r="1418" s="2" customFormat="1" ht="14.25" spans="1:37">
      <c r="A1418" s="24">
        <v>1416</v>
      </c>
      <c r="B1418" s="14"/>
      <c r="C1418" s="749" t="s">
        <v>3110</v>
      </c>
      <c r="D1418" s="749" t="s">
        <v>3111</v>
      </c>
      <c r="E1418" s="14"/>
      <c r="F1418" s="192"/>
      <c r="G1418" s="24"/>
      <c r="H1418" s="14"/>
      <c r="I1418" s="13">
        <v>1.01</v>
      </c>
      <c r="J1418" s="14"/>
      <c r="K1418" s="14"/>
      <c r="L1418" s="547">
        <v>17</v>
      </c>
      <c r="M1418" s="72">
        <v>0.45</v>
      </c>
      <c r="N1418" s="72">
        <f t="shared" si="206"/>
        <v>7.65</v>
      </c>
      <c r="O1418" s="72">
        <v>17</v>
      </c>
      <c r="P1418" s="72">
        <f t="shared" si="198"/>
        <v>0.45</v>
      </c>
      <c r="Q1418" s="72">
        <f t="shared" si="199"/>
        <v>7.65</v>
      </c>
      <c r="R1418" s="72">
        <f t="shared" si="200"/>
        <v>0</v>
      </c>
      <c r="S1418" s="72">
        <f t="shared" si="201"/>
        <v>0.45</v>
      </c>
      <c r="T1418" s="72">
        <f t="shared" si="202"/>
        <v>0</v>
      </c>
      <c r="U1418" s="72">
        <f t="shared" si="203"/>
        <v>0</v>
      </c>
      <c r="V1418" s="72">
        <f t="shared" si="204"/>
        <v>0.45</v>
      </c>
      <c r="W1418" s="72">
        <f t="shared" si="205"/>
        <v>0</v>
      </c>
      <c r="X1418" s="14" t="s">
        <v>1191</v>
      </c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24"/>
      <c r="AJ1418" s="24"/>
      <c r="AK1418" s="24"/>
    </row>
    <row r="1419" s="2" customFormat="1" ht="14.25" spans="1:37">
      <c r="A1419" s="24">
        <v>1417</v>
      </c>
      <c r="B1419" s="14"/>
      <c r="C1419" s="749" t="s">
        <v>3112</v>
      </c>
      <c r="D1419" s="749" t="s">
        <v>3113</v>
      </c>
      <c r="E1419" s="14"/>
      <c r="F1419" s="192"/>
      <c r="G1419" s="24"/>
      <c r="H1419" s="14"/>
      <c r="I1419" s="13">
        <v>1.01</v>
      </c>
      <c r="J1419" s="14"/>
      <c r="K1419" s="14"/>
      <c r="L1419" s="547">
        <v>400</v>
      </c>
      <c r="M1419" s="72">
        <v>0.3</v>
      </c>
      <c r="N1419" s="72">
        <f t="shared" si="206"/>
        <v>120</v>
      </c>
      <c r="O1419" s="72">
        <v>400</v>
      </c>
      <c r="P1419" s="72">
        <f t="shared" si="198"/>
        <v>0.3</v>
      </c>
      <c r="Q1419" s="72">
        <f t="shared" si="199"/>
        <v>120</v>
      </c>
      <c r="R1419" s="72">
        <f t="shared" si="200"/>
        <v>0</v>
      </c>
      <c r="S1419" s="72">
        <f t="shared" si="201"/>
        <v>0.3</v>
      </c>
      <c r="T1419" s="72">
        <f t="shared" si="202"/>
        <v>0</v>
      </c>
      <c r="U1419" s="72">
        <f t="shared" si="203"/>
        <v>0</v>
      </c>
      <c r="V1419" s="72">
        <f t="shared" si="204"/>
        <v>0.3</v>
      </c>
      <c r="W1419" s="72">
        <f t="shared" si="205"/>
        <v>0</v>
      </c>
      <c r="X1419" s="14" t="s">
        <v>1191</v>
      </c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24"/>
      <c r="AJ1419" s="24"/>
      <c r="AK1419" s="24"/>
    </row>
    <row r="1420" s="2" customFormat="1" ht="14.25" spans="1:37">
      <c r="A1420" s="24">
        <v>1418</v>
      </c>
      <c r="B1420" s="14"/>
      <c r="C1420" s="749" t="s">
        <v>3114</v>
      </c>
      <c r="D1420" s="749" t="s">
        <v>3115</v>
      </c>
      <c r="E1420" s="14"/>
      <c r="F1420" s="192"/>
      <c r="G1420" s="24"/>
      <c r="H1420" s="14"/>
      <c r="I1420" s="13">
        <v>1.01</v>
      </c>
      <c r="J1420" s="14"/>
      <c r="K1420" s="14"/>
      <c r="L1420" s="547">
        <v>400</v>
      </c>
      <c r="M1420" s="72">
        <v>0.3</v>
      </c>
      <c r="N1420" s="72">
        <f t="shared" si="206"/>
        <v>120</v>
      </c>
      <c r="O1420" s="72">
        <v>400</v>
      </c>
      <c r="P1420" s="72">
        <f t="shared" si="198"/>
        <v>0.3</v>
      </c>
      <c r="Q1420" s="72">
        <f t="shared" si="199"/>
        <v>120</v>
      </c>
      <c r="R1420" s="72">
        <f t="shared" si="200"/>
        <v>0</v>
      </c>
      <c r="S1420" s="72">
        <f t="shared" si="201"/>
        <v>0.3</v>
      </c>
      <c r="T1420" s="72">
        <f t="shared" si="202"/>
        <v>0</v>
      </c>
      <c r="U1420" s="72">
        <f t="shared" si="203"/>
        <v>0</v>
      </c>
      <c r="V1420" s="72">
        <f t="shared" si="204"/>
        <v>0.3</v>
      </c>
      <c r="W1420" s="72">
        <f t="shared" si="205"/>
        <v>0</v>
      </c>
      <c r="X1420" s="14" t="s">
        <v>1191</v>
      </c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24"/>
      <c r="AJ1420" s="24"/>
      <c r="AK1420" s="24"/>
    </row>
    <row r="1421" s="2" customFormat="1" ht="14.25" spans="1:37">
      <c r="A1421" s="24">
        <v>1419</v>
      </c>
      <c r="B1421" s="14"/>
      <c r="C1421" s="749" t="s">
        <v>3116</v>
      </c>
      <c r="D1421" s="749" t="s">
        <v>3117</v>
      </c>
      <c r="E1421" s="14"/>
      <c r="F1421" s="192"/>
      <c r="G1421" s="24"/>
      <c r="H1421" s="14"/>
      <c r="I1421" s="13">
        <v>1.01</v>
      </c>
      <c r="J1421" s="14"/>
      <c r="K1421" s="14"/>
      <c r="L1421" s="547">
        <v>900</v>
      </c>
      <c r="M1421" s="72">
        <v>0.15</v>
      </c>
      <c r="N1421" s="72">
        <f t="shared" si="206"/>
        <v>135</v>
      </c>
      <c r="O1421" s="72">
        <v>900</v>
      </c>
      <c r="P1421" s="72">
        <f t="shared" si="198"/>
        <v>0.15</v>
      </c>
      <c r="Q1421" s="72">
        <f t="shared" si="199"/>
        <v>135</v>
      </c>
      <c r="R1421" s="72">
        <f t="shared" si="200"/>
        <v>0</v>
      </c>
      <c r="S1421" s="72">
        <f t="shared" si="201"/>
        <v>0.15</v>
      </c>
      <c r="T1421" s="72">
        <f t="shared" si="202"/>
        <v>0</v>
      </c>
      <c r="U1421" s="72">
        <f t="shared" si="203"/>
        <v>0</v>
      </c>
      <c r="V1421" s="72">
        <f t="shared" si="204"/>
        <v>0.15</v>
      </c>
      <c r="W1421" s="72">
        <f t="shared" si="205"/>
        <v>0</v>
      </c>
      <c r="X1421" s="14" t="s">
        <v>1191</v>
      </c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513"/>
      <c r="AJ1421" s="24"/>
      <c r="AK1421" s="24"/>
    </row>
    <row r="1422" s="2" customFormat="1" ht="14.25" spans="1:37">
      <c r="A1422" s="24">
        <v>1420</v>
      </c>
      <c r="B1422" s="14"/>
      <c r="C1422" s="749" t="s">
        <v>3118</v>
      </c>
      <c r="D1422" s="749" t="s">
        <v>3119</v>
      </c>
      <c r="E1422" s="14"/>
      <c r="F1422" s="192"/>
      <c r="G1422" s="24"/>
      <c r="H1422" s="14"/>
      <c r="I1422" s="13">
        <v>1.01</v>
      </c>
      <c r="J1422" s="14"/>
      <c r="K1422" s="14"/>
      <c r="L1422" s="547">
        <v>500</v>
      </c>
      <c r="M1422" s="72">
        <v>0.03</v>
      </c>
      <c r="N1422" s="72">
        <f t="shared" si="206"/>
        <v>15</v>
      </c>
      <c r="O1422" s="72">
        <v>500</v>
      </c>
      <c r="P1422" s="72">
        <f t="shared" si="198"/>
        <v>0.03</v>
      </c>
      <c r="Q1422" s="72">
        <f t="shared" si="199"/>
        <v>15</v>
      </c>
      <c r="R1422" s="72">
        <f t="shared" si="200"/>
        <v>0</v>
      </c>
      <c r="S1422" s="72">
        <f t="shared" si="201"/>
        <v>0.03</v>
      </c>
      <c r="T1422" s="72">
        <f t="shared" si="202"/>
        <v>0</v>
      </c>
      <c r="U1422" s="72">
        <f t="shared" si="203"/>
        <v>0</v>
      </c>
      <c r="V1422" s="72">
        <f t="shared" si="204"/>
        <v>0.03</v>
      </c>
      <c r="W1422" s="72">
        <f t="shared" si="205"/>
        <v>0</v>
      </c>
      <c r="X1422" s="14" t="s">
        <v>1191</v>
      </c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331"/>
      <c r="AJ1422" s="331"/>
      <c r="AK1422" s="331"/>
    </row>
    <row r="1423" s="2" customFormat="1" ht="14.25" spans="1:37">
      <c r="A1423" s="24">
        <v>1421</v>
      </c>
      <c r="B1423" s="14"/>
      <c r="C1423" s="749" t="s">
        <v>3120</v>
      </c>
      <c r="D1423" s="749" t="s">
        <v>3121</v>
      </c>
      <c r="E1423" s="14"/>
      <c r="F1423" s="192"/>
      <c r="G1423" s="24"/>
      <c r="H1423" s="14"/>
      <c r="I1423" s="13">
        <v>1.01</v>
      </c>
      <c r="J1423" s="14"/>
      <c r="K1423" s="14"/>
      <c r="L1423" s="547">
        <v>1300</v>
      </c>
      <c r="M1423" s="72">
        <v>0.1962</v>
      </c>
      <c r="N1423" s="72">
        <f t="shared" si="206"/>
        <v>255.06</v>
      </c>
      <c r="O1423" s="72">
        <v>1300</v>
      </c>
      <c r="P1423" s="72">
        <f t="shared" si="198"/>
        <v>0.1962</v>
      </c>
      <c r="Q1423" s="72">
        <f t="shared" si="199"/>
        <v>255.06</v>
      </c>
      <c r="R1423" s="72">
        <f t="shared" si="200"/>
        <v>0</v>
      </c>
      <c r="S1423" s="72">
        <f t="shared" si="201"/>
        <v>0.1962</v>
      </c>
      <c r="T1423" s="72">
        <f t="shared" si="202"/>
        <v>0</v>
      </c>
      <c r="U1423" s="72">
        <f t="shared" si="203"/>
        <v>0</v>
      </c>
      <c r="V1423" s="72">
        <f t="shared" si="204"/>
        <v>0.1962</v>
      </c>
      <c r="W1423" s="72">
        <f t="shared" si="205"/>
        <v>0</v>
      </c>
      <c r="X1423" s="14" t="s">
        <v>1191</v>
      </c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24"/>
      <c r="AJ1423" s="24"/>
      <c r="AK1423" s="24"/>
    </row>
    <row r="1424" s="2" customFormat="1" ht="14.25" spans="1:37">
      <c r="A1424" s="24">
        <v>1422</v>
      </c>
      <c r="B1424" s="14"/>
      <c r="C1424" s="749" t="s">
        <v>3122</v>
      </c>
      <c r="D1424" s="749" t="s">
        <v>3123</v>
      </c>
      <c r="E1424" s="14"/>
      <c r="F1424" s="192"/>
      <c r="G1424" s="24"/>
      <c r="H1424" s="14"/>
      <c r="I1424" s="13">
        <v>1.01</v>
      </c>
      <c r="J1424" s="14"/>
      <c r="K1424" s="14"/>
      <c r="L1424" s="547">
        <v>1300</v>
      </c>
      <c r="M1424" s="72">
        <v>0.1962</v>
      </c>
      <c r="N1424" s="72">
        <f t="shared" si="206"/>
        <v>255.06</v>
      </c>
      <c r="O1424" s="72">
        <v>1300</v>
      </c>
      <c r="P1424" s="72">
        <f t="shared" si="198"/>
        <v>0.1962</v>
      </c>
      <c r="Q1424" s="72">
        <f t="shared" si="199"/>
        <v>255.06</v>
      </c>
      <c r="R1424" s="72">
        <f t="shared" si="200"/>
        <v>0</v>
      </c>
      <c r="S1424" s="72">
        <f t="shared" si="201"/>
        <v>0.1962</v>
      </c>
      <c r="T1424" s="72">
        <f t="shared" si="202"/>
        <v>0</v>
      </c>
      <c r="U1424" s="72">
        <f t="shared" si="203"/>
        <v>0</v>
      </c>
      <c r="V1424" s="72">
        <f t="shared" si="204"/>
        <v>0.1962</v>
      </c>
      <c r="W1424" s="72">
        <f t="shared" si="205"/>
        <v>0</v>
      </c>
      <c r="X1424" s="14" t="s">
        <v>1191</v>
      </c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24"/>
      <c r="AJ1424" s="24"/>
      <c r="AK1424" s="24"/>
    </row>
    <row r="1425" s="2" customFormat="1" ht="14.25" spans="1:37">
      <c r="A1425" s="24">
        <v>1423</v>
      </c>
      <c r="B1425" s="14"/>
      <c r="C1425" s="749" t="s">
        <v>3124</v>
      </c>
      <c r="D1425" s="749" t="s">
        <v>3125</v>
      </c>
      <c r="E1425" s="14"/>
      <c r="F1425" s="192"/>
      <c r="G1425" s="24"/>
      <c r="H1425" s="14"/>
      <c r="I1425" s="13">
        <v>1.01</v>
      </c>
      <c r="J1425" s="14"/>
      <c r="K1425" s="14"/>
      <c r="L1425" s="547">
        <v>400</v>
      </c>
      <c r="M1425" s="72">
        <v>0.3</v>
      </c>
      <c r="N1425" s="72">
        <f t="shared" si="206"/>
        <v>120</v>
      </c>
      <c r="O1425" s="72">
        <v>400</v>
      </c>
      <c r="P1425" s="72">
        <f t="shared" si="198"/>
        <v>0.3</v>
      </c>
      <c r="Q1425" s="72">
        <f t="shared" si="199"/>
        <v>120</v>
      </c>
      <c r="R1425" s="72">
        <f t="shared" si="200"/>
        <v>0</v>
      </c>
      <c r="S1425" s="72">
        <f t="shared" si="201"/>
        <v>0.3</v>
      </c>
      <c r="T1425" s="72">
        <f t="shared" si="202"/>
        <v>0</v>
      </c>
      <c r="U1425" s="72">
        <f t="shared" si="203"/>
        <v>0</v>
      </c>
      <c r="V1425" s="72">
        <f t="shared" si="204"/>
        <v>0.3</v>
      </c>
      <c r="W1425" s="72">
        <f t="shared" si="205"/>
        <v>0</v>
      </c>
      <c r="X1425" s="14" t="s">
        <v>1191</v>
      </c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24"/>
      <c r="AJ1425" s="24"/>
      <c r="AK1425" s="24"/>
    </row>
    <row r="1426" s="2" customFormat="1" ht="14.25" spans="1:37">
      <c r="A1426" s="24">
        <v>1424</v>
      </c>
      <c r="B1426" s="14"/>
      <c r="C1426" s="749" t="s">
        <v>3126</v>
      </c>
      <c r="D1426" s="749" t="s">
        <v>3127</v>
      </c>
      <c r="E1426" s="14"/>
      <c r="F1426" s="192"/>
      <c r="G1426" s="24"/>
      <c r="H1426" s="14"/>
      <c r="I1426" s="13">
        <v>1.01</v>
      </c>
      <c r="J1426" s="14"/>
      <c r="K1426" s="14"/>
      <c r="L1426" s="547">
        <v>400</v>
      </c>
      <c r="M1426" s="72">
        <v>0.3</v>
      </c>
      <c r="N1426" s="72">
        <f t="shared" si="206"/>
        <v>120</v>
      </c>
      <c r="O1426" s="72">
        <v>400</v>
      </c>
      <c r="P1426" s="72">
        <f t="shared" si="198"/>
        <v>0.3</v>
      </c>
      <c r="Q1426" s="72">
        <f t="shared" si="199"/>
        <v>120</v>
      </c>
      <c r="R1426" s="72">
        <f t="shared" si="200"/>
        <v>0</v>
      </c>
      <c r="S1426" s="72">
        <f t="shared" si="201"/>
        <v>0.3</v>
      </c>
      <c r="T1426" s="72">
        <f t="shared" si="202"/>
        <v>0</v>
      </c>
      <c r="U1426" s="72">
        <f t="shared" si="203"/>
        <v>0</v>
      </c>
      <c r="V1426" s="72">
        <f t="shared" si="204"/>
        <v>0.3</v>
      </c>
      <c r="W1426" s="72">
        <f t="shared" si="205"/>
        <v>0</v>
      </c>
      <c r="X1426" s="14" t="s">
        <v>1191</v>
      </c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24"/>
      <c r="AJ1426" s="24"/>
      <c r="AK1426" s="24"/>
    </row>
    <row r="1427" s="2" customFormat="1" ht="14.25" spans="1:37">
      <c r="A1427" s="24">
        <v>1425</v>
      </c>
      <c r="B1427" s="14"/>
      <c r="C1427" s="749" t="s">
        <v>3128</v>
      </c>
      <c r="D1427" s="749" t="s">
        <v>3129</v>
      </c>
      <c r="E1427" s="14"/>
      <c r="F1427" s="192"/>
      <c r="G1427" s="24"/>
      <c r="H1427" s="14"/>
      <c r="I1427" s="13">
        <v>1.01</v>
      </c>
      <c r="J1427" s="14"/>
      <c r="K1427" s="14"/>
      <c r="L1427" s="547">
        <v>400</v>
      </c>
      <c r="M1427" s="72">
        <v>0.3</v>
      </c>
      <c r="N1427" s="72">
        <f t="shared" si="206"/>
        <v>120</v>
      </c>
      <c r="O1427" s="72">
        <v>400</v>
      </c>
      <c r="P1427" s="72">
        <f t="shared" si="198"/>
        <v>0.3</v>
      </c>
      <c r="Q1427" s="72">
        <f t="shared" si="199"/>
        <v>120</v>
      </c>
      <c r="R1427" s="72">
        <f t="shared" si="200"/>
        <v>0</v>
      </c>
      <c r="S1427" s="72">
        <f t="shared" si="201"/>
        <v>0.3</v>
      </c>
      <c r="T1427" s="72">
        <f t="shared" si="202"/>
        <v>0</v>
      </c>
      <c r="U1427" s="72">
        <f t="shared" si="203"/>
        <v>0</v>
      </c>
      <c r="V1427" s="72">
        <f t="shared" si="204"/>
        <v>0.3</v>
      </c>
      <c r="W1427" s="72">
        <f t="shared" si="205"/>
        <v>0</v>
      </c>
      <c r="X1427" s="14" t="s">
        <v>1191</v>
      </c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24"/>
      <c r="AJ1427" s="24"/>
      <c r="AK1427" s="24"/>
    </row>
    <row r="1428" s="2" customFormat="1" ht="14.25" spans="1:37">
      <c r="A1428" s="24">
        <v>1426</v>
      </c>
      <c r="B1428" s="14"/>
      <c r="C1428" s="749" t="s">
        <v>3130</v>
      </c>
      <c r="D1428" s="749" t="s">
        <v>3131</v>
      </c>
      <c r="E1428" s="14"/>
      <c r="F1428" s="192"/>
      <c r="G1428" s="24"/>
      <c r="H1428" s="14"/>
      <c r="I1428" s="13">
        <v>1.01</v>
      </c>
      <c r="J1428" s="14"/>
      <c r="K1428" s="14"/>
      <c r="L1428" s="547">
        <v>45</v>
      </c>
      <c r="M1428" s="72">
        <v>11.0344</v>
      </c>
      <c r="N1428" s="72">
        <f t="shared" si="206"/>
        <v>496.548</v>
      </c>
      <c r="O1428" s="72">
        <v>45</v>
      </c>
      <c r="P1428" s="72">
        <f t="shared" si="198"/>
        <v>11.0344</v>
      </c>
      <c r="Q1428" s="72">
        <f t="shared" si="199"/>
        <v>496.548</v>
      </c>
      <c r="R1428" s="72">
        <f t="shared" si="200"/>
        <v>0</v>
      </c>
      <c r="S1428" s="72">
        <f t="shared" si="201"/>
        <v>11.0344</v>
      </c>
      <c r="T1428" s="72">
        <f t="shared" si="202"/>
        <v>0</v>
      </c>
      <c r="U1428" s="72">
        <f t="shared" si="203"/>
        <v>0</v>
      </c>
      <c r="V1428" s="72">
        <f t="shared" si="204"/>
        <v>11.0344</v>
      </c>
      <c r="W1428" s="72">
        <f t="shared" si="205"/>
        <v>0</v>
      </c>
      <c r="X1428" s="14" t="s">
        <v>1191</v>
      </c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24"/>
      <c r="AJ1428" s="24"/>
      <c r="AK1428" s="24"/>
    </row>
    <row r="1429" s="2" customFormat="1" ht="14.25" spans="1:37">
      <c r="A1429" s="24">
        <v>1427</v>
      </c>
      <c r="B1429" s="14"/>
      <c r="C1429" s="749" t="s">
        <v>3132</v>
      </c>
      <c r="D1429" s="749" t="s">
        <v>3133</v>
      </c>
      <c r="E1429" s="14"/>
      <c r="F1429" s="192"/>
      <c r="G1429" s="24"/>
      <c r="H1429" s="14"/>
      <c r="I1429" s="13">
        <v>1.01</v>
      </c>
      <c r="J1429" s="14"/>
      <c r="K1429" s="14"/>
      <c r="L1429" s="547">
        <v>12</v>
      </c>
      <c r="M1429" s="72">
        <v>0.6225</v>
      </c>
      <c r="N1429" s="72">
        <f t="shared" si="206"/>
        <v>7.47</v>
      </c>
      <c r="O1429" s="72">
        <v>12</v>
      </c>
      <c r="P1429" s="72">
        <f t="shared" si="198"/>
        <v>0.6225</v>
      </c>
      <c r="Q1429" s="72">
        <f t="shared" si="199"/>
        <v>7.47</v>
      </c>
      <c r="R1429" s="72">
        <f t="shared" si="200"/>
        <v>0</v>
      </c>
      <c r="S1429" s="72">
        <f t="shared" si="201"/>
        <v>0.6225</v>
      </c>
      <c r="T1429" s="72">
        <f t="shared" si="202"/>
        <v>0</v>
      </c>
      <c r="U1429" s="72">
        <f t="shared" si="203"/>
        <v>0</v>
      </c>
      <c r="V1429" s="72">
        <f t="shared" si="204"/>
        <v>0.6225</v>
      </c>
      <c r="W1429" s="72">
        <f t="shared" si="205"/>
        <v>0</v>
      </c>
      <c r="X1429" s="14" t="s">
        <v>1191</v>
      </c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24"/>
      <c r="AJ1429" s="24"/>
      <c r="AK1429" s="24"/>
    </row>
    <row r="1430" s="2" customFormat="1" ht="14.25" spans="1:37">
      <c r="A1430" s="24">
        <v>1428</v>
      </c>
      <c r="B1430" s="14"/>
      <c r="C1430" s="749" t="s">
        <v>3134</v>
      </c>
      <c r="D1430" s="749" t="s">
        <v>3135</v>
      </c>
      <c r="E1430" s="14"/>
      <c r="F1430" s="192"/>
      <c r="G1430" s="24"/>
      <c r="H1430" s="14"/>
      <c r="I1430" s="13">
        <v>1.01</v>
      </c>
      <c r="J1430" s="14"/>
      <c r="K1430" s="14"/>
      <c r="L1430" s="547">
        <v>12</v>
      </c>
      <c r="M1430" s="72">
        <v>0.1658</v>
      </c>
      <c r="N1430" s="72">
        <f t="shared" si="206"/>
        <v>1.9896</v>
      </c>
      <c r="O1430" s="72">
        <v>12</v>
      </c>
      <c r="P1430" s="72">
        <f t="shared" si="198"/>
        <v>0.1658</v>
      </c>
      <c r="Q1430" s="72">
        <f t="shared" si="199"/>
        <v>1.9896</v>
      </c>
      <c r="R1430" s="72">
        <f t="shared" si="200"/>
        <v>0</v>
      </c>
      <c r="S1430" s="72">
        <f t="shared" si="201"/>
        <v>0.1658</v>
      </c>
      <c r="T1430" s="72">
        <f t="shared" si="202"/>
        <v>0</v>
      </c>
      <c r="U1430" s="72">
        <f t="shared" si="203"/>
        <v>0</v>
      </c>
      <c r="V1430" s="72">
        <f t="shared" si="204"/>
        <v>0.1658</v>
      </c>
      <c r="W1430" s="72">
        <f t="shared" si="205"/>
        <v>0</v>
      </c>
      <c r="X1430" s="14" t="s">
        <v>1191</v>
      </c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24"/>
      <c r="AJ1430" s="24"/>
      <c r="AK1430" s="24"/>
    </row>
    <row r="1431" s="2" customFormat="1" ht="14.25" spans="1:37">
      <c r="A1431" s="24">
        <v>1429</v>
      </c>
      <c r="B1431" s="14"/>
      <c r="C1431" s="749" t="s">
        <v>3136</v>
      </c>
      <c r="D1431" s="749" t="s">
        <v>3137</v>
      </c>
      <c r="E1431" s="14"/>
      <c r="F1431" s="192"/>
      <c r="G1431" s="24"/>
      <c r="H1431" s="14"/>
      <c r="I1431" s="13">
        <v>1.01</v>
      </c>
      <c r="J1431" s="14"/>
      <c r="K1431" s="14"/>
      <c r="L1431" s="547">
        <v>6</v>
      </c>
      <c r="M1431" s="72">
        <v>0.14</v>
      </c>
      <c r="N1431" s="72">
        <f t="shared" si="206"/>
        <v>0.84</v>
      </c>
      <c r="O1431" s="72">
        <v>6</v>
      </c>
      <c r="P1431" s="72">
        <f t="shared" si="198"/>
        <v>0.14</v>
      </c>
      <c r="Q1431" s="72">
        <f t="shared" si="199"/>
        <v>0.84</v>
      </c>
      <c r="R1431" s="72">
        <f t="shared" si="200"/>
        <v>0</v>
      </c>
      <c r="S1431" s="72">
        <f t="shared" si="201"/>
        <v>0.14</v>
      </c>
      <c r="T1431" s="72">
        <f t="shared" si="202"/>
        <v>0</v>
      </c>
      <c r="U1431" s="72">
        <f t="shared" si="203"/>
        <v>0</v>
      </c>
      <c r="V1431" s="72">
        <f t="shared" si="204"/>
        <v>0.14</v>
      </c>
      <c r="W1431" s="72">
        <f t="shared" si="205"/>
        <v>0</v>
      </c>
      <c r="X1431" s="14" t="s">
        <v>1191</v>
      </c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24"/>
      <c r="AJ1431" s="24"/>
      <c r="AK1431" s="24"/>
    </row>
    <row r="1432" s="2" customFormat="1" ht="14.25" spans="1:37">
      <c r="A1432" s="24">
        <v>1430</v>
      </c>
      <c r="B1432" s="14"/>
      <c r="C1432" s="749" t="s">
        <v>3138</v>
      </c>
      <c r="D1432" s="749" t="s">
        <v>3139</v>
      </c>
      <c r="E1432" s="14"/>
      <c r="F1432" s="192"/>
      <c r="G1432" s="24"/>
      <c r="H1432" s="14"/>
      <c r="I1432" s="13">
        <v>1.01</v>
      </c>
      <c r="J1432" s="14"/>
      <c r="K1432" s="14"/>
      <c r="L1432" s="547">
        <v>12</v>
      </c>
      <c r="M1432" s="72">
        <v>0.18</v>
      </c>
      <c r="N1432" s="72">
        <f t="shared" si="206"/>
        <v>2.16</v>
      </c>
      <c r="O1432" s="72">
        <v>12</v>
      </c>
      <c r="P1432" s="72">
        <f t="shared" si="198"/>
        <v>0.18</v>
      </c>
      <c r="Q1432" s="72">
        <f t="shared" si="199"/>
        <v>2.16</v>
      </c>
      <c r="R1432" s="72">
        <f t="shared" si="200"/>
        <v>0</v>
      </c>
      <c r="S1432" s="72">
        <f t="shared" si="201"/>
        <v>0.18</v>
      </c>
      <c r="T1432" s="72">
        <f t="shared" si="202"/>
        <v>0</v>
      </c>
      <c r="U1432" s="72">
        <f t="shared" si="203"/>
        <v>0</v>
      </c>
      <c r="V1432" s="72">
        <f t="shared" si="204"/>
        <v>0.18</v>
      </c>
      <c r="W1432" s="72">
        <f t="shared" si="205"/>
        <v>0</v>
      </c>
      <c r="X1432" s="14" t="s">
        <v>1191</v>
      </c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24"/>
      <c r="AJ1432" s="24"/>
      <c r="AK1432" s="24"/>
    </row>
    <row r="1433" s="2" customFormat="1" ht="14.25" spans="1:37">
      <c r="A1433" s="24">
        <v>1431</v>
      </c>
      <c r="B1433" s="14"/>
      <c r="C1433" s="749" t="s">
        <v>3140</v>
      </c>
      <c r="D1433" s="749" t="s">
        <v>3141</v>
      </c>
      <c r="E1433" s="14"/>
      <c r="F1433" s="192"/>
      <c r="G1433" s="24"/>
      <c r="H1433" s="14"/>
      <c r="I1433" s="13">
        <v>1.01</v>
      </c>
      <c r="J1433" s="14"/>
      <c r="K1433" s="14"/>
      <c r="L1433" s="547">
        <v>12</v>
      </c>
      <c r="M1433" s="72">
        <v>0.32</v>
      </c>
      <c r="N1433" s="72">
        <f t="shared" si="206"/>
        <v>3.84</v>
      </c>
      <c r="O1433" s="72">
        <v>12</v>
      </c>
      <c r="P1433" s="72">
        <f t="shared" si="198"/>
        <v>0.32</v>
      </c>
      <c r="Q1433" s="72">
        <f t="shared" si="199"/>
        <v>3.84</v>
      </c>
      <c r="R1433" s="72">
        <f t="shared" si="200"/>
        <v>0</v>
      </c>
      <c r="S1433" s="72">
        <f t="shared" si="201"/>
        <v>0.32</v>
      </c>
      <c r="T1433" s="72">
        <f t="shared" si="202"/>
        <v>0</v>
      </c>
      <c r="U1433" s="72">
        <f t="shared" si="203"/>
        <v>0</v>
      </c>
      <c r="V1433" s="72">
        <f t="shared" si="204"/>
        <v>0.32</v>
      </c>
      <c r="W1433" s="72">
        <f t="shared" si="205"/>
        <v>0</v>
      </c>
      <c r="X1433" s="14" t="s">
        <v>1191</v>
      </c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24"/>
      <c r="AJ1433" s="24"/>
      <c r="AK1433" s="24"/>
    </row>
    <row r="1434" s="2" customFormat="1" ht="14.25" spans="1:37">
      <c r="A1434" s="24">
        <v>1432</v>
      </c>
      <c r="B1434" s="14"/>
      <c r="C1434" s="749" t="s">
        <v>3142</v>
      </c>
      <c r="D1434" s="749" t="s">
        <v>3143</v>
      </c>
      <c r="E1434" s="14"/>
      <c r="F1434" s="192"/>
      <c r="G1434" s="24"/>
      <c r="H1434" s="14"/>
      <c r="I1434" s="13">
        <v>1.01</v>
      </c>
      <c r="J1434" s="14"/>
      <c r="K1434" s="14"/>
      <c r="L1434" s="547">
        <v>170</v>
      </c>
      <c r="M1434" s="72">
        <v>100</v>
      </c>
      <c r="N1434" s="72">
        <f t="shared" si="206"/>
        <v>17000</v>
      </c>
      <c r="O1434" s="72">
        <v>170</v>
      </c>
      <c r="P1434" s="72">
        <f t="shared" si="198"/>
        <v>100</v>
      </c>
      <c r="Q1434" s="72">
        <f t="shared" si="199"/>
        <v>17000</v>
      </c>
      <c r="R1434" s="72">
        <f t="shared" si="200"/>
        <v>0</v>
      </c>
      <c r="S1434" s="72">
        <f t="shared" si="201"/>
        <v>100</v>
      </c>
      <c r="T1434" s="72">
        <f t="shared" si="202"/>
        <v>0</v>
      </c>
      <c r="U1434" s="72">
        <f t="shared" si="203"/>
        <v>0</v>
      </c>
      <c r="V1434" s="72">
        <f t="shared" si="204"/>
        <v>100</v>
      </c>
      <c r="W1434" s="72">
        <f t="shared" si="205"/>
        <v>0</v>
      </c>
      <c r="X1434" s="14" t="s">
        <v>1191</v>
      </c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24"/>
      <c r="AJ1434" s="24"/>
      <c r="AK1434" s="24"/>
    </row>
    <row r="1435" s="2" customFormat="1" ht="14.25" spans="1:37">
      <c r="A1435" s="24">
        <v>1433</v>
      </c>
      <c r="B1435" s="14"/>
      <c r="C1435" s="749" t="s">
        <v>3144</v>
      </c>
      <c r="D1435" s="749" t="s">
        <v>3145</v>
      </c>
      <c r="E1435" s="14"/>
      <c r="F1435" s="192"/>
      <c r="G1435" s="24"/>
      <c r="H1435" s="14"/>
      <c r="I1435" s="13">
        <v>1.01</v>
      </c>
      <c r="J1435" s="14"/>
      <c r="K1435" s="14"/>
      <c r="L1435" s="547">
        <v>98</v>
      </c>
      <c r="M1435" s="72">
        <v>25</v>
      </c>
      <c r="N1435" s="72">
        <f t="shared" si="206"/>
        <v>2450</v>
      </c>
      <c r="O1435" s="72">
        <v>98</v>
      </c>
      <c r="P1435" s="72">
        <f t="shared" si="198"/>
        <v>25</v>
      </c>
      <c r="Q1435" s="72">
        <f t="shared" si="199"/>
        <v>2450</v>
      </c>
      <c r="R1435" s="72">
        <f t="shared" si="200"/>
        <v>0</v>
      </c>
      <c r="S1435" s="72">
        <f t="shared" si="201"/>
        <v>25</v>
      </c>
      <c r="T1435" s="72">
        <f t="shared" si="202"/>
        <v>0</v>
      </c>
      <c r="U1435" s="72">
        <f t="shared" si="203"/>
        <v>0</v>
      </c>
      <c r="V1435" s="72">
        <f t="shared" si="204"/>
        <v>25</v>
      </c>
      <c r="W1435" s="72">
        <f t="shared" si="205"/>
        <v>0</v>
      </c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24"/>
      <c r="AJ1435" s="24"/>
      <c r="AK1435" s="24"/>
    </row>
    <row r="1436" s="2" customFormat="1" ht="14.25" spans="1:37">
      <c r="A1436" s="24">
        <v>1434</v>
      </c>
      <c r="B1436" s="14"/>
      <c r="C1436" s="749" t="s">
        <v>3146</v>
      </c>
      <c r="D1436" s="749" t="s">
        <v>3147</v>
      </c>
      <c r="E1436" s="14"/>
      <c r="F1436" s="192"/>
      <c r="G1436" s="24"/>
      <c r="H1436" s="14"/>
      <c r="I1436" s="13">
        <v>1.01</v>
      </c>
      <c r="J1436" s="14"/>
      <c r="K1436" s="14"/>
      <c r="L1436" s="547">
        <v>75</v>
      </c>
      <c r="M1436" s="72">
        <v>93.75</v>
      </c>
      <c r="N1436" s="72">
        <f t="shared" si="206"/>
        <v>7031.25</v>
      </c>
      <c r="O1436" s="72">
        <v>75</v>
      </c>
      <c r="P1436" s="72">
        <f t="shared" si="198"/>
        <v>93.75</v>
      </c>
      <c r="Q1436" s="72">
        <f t="shared" si="199"/>
        <v>7031.25</v>
      </c>
      <c r="R1436" s="72">
        <f t="shared" si="200"/>
        <v>0</v>
      </c>
      <c r="S1436" s="72">
        <f t="shared" si="201"/>
        <v>93.75</v>
      </c>
      <c r="T1436" s="72">
        <f t="shared" si="202"/>
        <v>0</v>
      </c>
      <c r="U1436" s="72">
        <f t="shared" si="203"/>
        <v>0</v>
      </c>
      <c r="V1436" s="72">
        <f t="shared" si="204"/>
        <v>93.75</v>
      </c>
      <c r="W1436" s="72">
        <f t="shared" si="205"/>
        <v>0</v>
      </c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24"/>
      <c r="AJ1436" s="24"/>
      <c r="AK1436" s="24"/>
    </row>
    <row r="1437" s="2" customFormat="1" ht="14.25" spans="1:37">
      <c r="A1437" s="24">
        <v>1435</v>
      </c>
      <c r="B1437" s="14"/>
      <c r="C1437" s="749" t="s">
        <v>3148</v>
      </c>
      <c r="D1437" s="749" t="s">
        <v>3149</v>
      </c>
      <c r="E1437" s="14"/>
      <c r="F1437" s="192"/>
      <c r="G1437" s="24"/>
      <c r="H1437" s="14"/>
      <c r="I1437" s="13">
        <v>1.01</v>
      </c>
      <c r="J1437" s="14"/>
      <c r="K1437" s="14"/>
      <c r="L1437" s="547">
        <v>75</v>
      </c>
      <c r="M1437" s="72">
        <v>25</v>
      </c>
      <c r="N1437" s="72">
        <f t="shared" si="206"/>
        <v>1875</v>
      </c>
      <c r="O1437" s="72">
        <v>75</v>
      </c>
      <c r="P1437" s="72">
        <f t="shared" si="198"/>
        <v>25</v>
      </c>
      <c r="Q1437" s="72">
        <f t="shared" si="199"/>
        <v>1875</v>
      </c>
      <c r="R1437" s="72">
        <f t="shared" si="200"/>
        <v>0</v>
      </c>
      <c r="S1437" s="72">
        <f t="shared" si="201"/>
        <v>25</v>
      </c>
      <c r="T1437" s="72">
        <f t="shared" si="202"/>
        <v>0</v>
      </c>
      <c r="U1437" s="72">
        <f t="shared" si="203"/>
        <v>0</v>
      </c>
      <c r="V1437" s="72">
        <f t="shared" si="204"/>
        <v>25</v>
      </c>
      <c r="W1437" s="72">
        <f t="shared" si="205"/>
        <v>0</v>
      </c>
      <c r="X1437" s="14" t="s">
        <v>1191</v>
      </c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24"/>
      <c r="AJ1437" s="24"/>
      <c r="AK1437" s="24"/>
    </row>
    <row r="1438" s="2" customFormat="1" ht="14.25" spans="1:37">
      <c r="A1438" s="24">
        <v>1436</v>
      </c>
      <c r="B1438" s="14"/>
      <c r="C1438" s="749" t="s">
        <v>3150</v>
      </c>
      <c r="D1438" s="749" t="s">
        <v>3151</v>
      </c>
      <c r="E1438" s="14"/>
      <c r="F1438" s="192"/>
      <c r="G1438" s="24"/>
      <c r="H1438" s="14"/>
      <c r="I1438" s="13">
        <v>1.01</v>
      </c>
      <c r="J1438" s="14"/>
      <c r="K1438" s="14"/>
      <c r="L1438" s="547">
        <v>328</v>
      </c>
      <c r="M1438" s="72">
        <v>58</v>
      </c>
      <c r="N1438" s="72">
        <f t="shared" si="206"/>
        <v>19024</v>
      </c>
      <c r="O1438" s="72">
        <v>328</v>
      </c>
      <c r="P1438" s="72">
        <f t="shared" si="198"/>
        <v>58</v>
      </c>
      <c r="Q1438" s="72">
        <f t="shared" si="199"/>
        <v>19024</v>
      </c>
      <c r="R1438" s="72">
        <f t="shared" si="200"/>
        <v>0</v>
      </c>
      <c r="S1438" s="72">
        <f t="shared" si="201"/>
        <v>58</v>
      </c>
      <c r="T1438" s="72">
        <f t="shared" si="202"/>
        <v>0</v>
      </c>
      <c r="U1438" s="72">
        <f t="shared" si="203"/>
        <v>0</v>
      </c>
      <c r="V1438" s="72">
        <f t="shared" si="204"/>
        <v>58</v>
      </c>
      <c r="W1438" s="72">
        <f t="shared" si="205"/>
        <v>0</v>
      </c>
      <c r="X1438" s="14" t="s">
        <v>1191</v>
      </c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24"/>
      <c r="AJ1438" s="24"/>
      <c r="AK1438" s="24"/>
    </row>
    <row r="1439" s="2" customFormat="1" ht="14.25" spans="1:37">
      <c r="A1439" s="24">
        <v>1437</v>
      </c>
      <c r="B1439" s="14"/>
      <c r="C1439" s="749" t="s">
        <v>3152</v>
      </c>
      <c r="D1439" s="749" t="s">
        <v>3153</v>
      </c>
      <c r="E1439" s="14"/>
      <c r="F1439" s="192"/>
      <c r="G1439" s="24"/>
      <c r="H1439" s="14"/>
      <c r="I1439" s="13">
        <v>1.01</v>
      </c>
      <c r="J1439" s="14"/>
      <c r="K1439" s="14"/>
      <c r="L1439" s="547">
        <v>380</v>
      </c>
      <c r="M1439" s="72">
        <v>25</v>
      </c>
      <c r="N1439" s="72">
        <f t="shared" si="206"/>
        <v>9500</v>
      </c>
      <c r="O1439" s="72">
        <v>380</v>
      </c>
      <c r="P1439" s="72">
        <f t="shared" si="198"/>
        <v>25</v>
      </c>
      <c r="Q1439" s="72">
        <f t="shared" si="199"/>
        <v>9500</v>
      </c>
      <c r="R1439" s="72">
        <f t="shared" si="200"/>
        <v>0</v>
      </c>
      <c r="S1439" s="72">
        <f t="shared" si="201"/>
        <v>25</v>
      </c>
      <c r="T1439" s="72">
        <f t="shared" si="202"/>
        <v>0</v>
      </c>
      <c r="U1439" s="72">
        <f t="shared" si="203"/>
        <v>0</v>
      </c>
      <c r="V1439" s="72">
        <f t="shared" si="204"/>
        <v>25</v>
      </c>
      <c r="W1439" s="72">
        <f t="shared" si="205"/>
        <v>0</v>
      </c>
      <c r="X1439" s="14" t="s">
        <v>1191</v>
      </c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24"/>
      <c r="AJ1439" s="24"/>
      <c r="AK1439" s="24"/>
    </row>
    <row r="1440" s="2" customFormat="1" ht="14.25" spans="1:37">
      <c r="A1440" s="24">
        <v>1438</v>
      </c>
      <c r="B1440" s="14"/>
      <c r="C1440" s="749" t="s">
        <v>3154</v>
      </c>
      <c r="D1440" s="749" t="s">
        <v>3155</v>
      </c>
      <c r="E1440" s="14"/>
      <c r="F1440" s="192"/>
      <c r="G1440" s="24"/>
      <c r="H1440" s="14"/>
      <c r="I1440" s="13">
        <v>1.01</v>
      </c>
      <c r="J1440" s="14"/>
      <c r="K1440" s="14"/>
      <c r="L1440" s="547">
        <v>400</v>
      </c>
      <c r="M1440" s="72">
        <v>25</v>
      </c>
      <c r="N1440" s="72">
        <f t="shared" si="206"/>
        <v>10000</v>
      </c>
      <c r="O1440" s="72">
        <v>400</v>
      </c>
      <c r="P1440" s="72">
        <f t="shared" si="198"/>
        <v>25</v>
      </c>
      <c r="Q1440" s="72">
        <f t="shared" si="199"/>
        <v>10000</v>
      </c>
      <c r="R1440" s="72">
        <f t="shared" si="200"/>
        <v>0</v>
      </c>
      <c r="S1440" s="72">
        <f t="shared" si="201"/>
        <v>25</v>
      </c>
      <c r="T1440" s="72">
        <f t="shared" si="202"/>
        <v>0</v>
      </c>
      <c r="U1440" s="72">
        <f t="shared" si="203"/>
        <v>0</v>
      </c>
      <c r="V1440" s="72">
        <f t="shared" si="204"/>
        <v>25</v>
      </c>
      <c r="W1440" s="72">
        <f t="shared" si="205"/>
        <v>0</v>
      </c>
      <c r="X1440" s="14" t="s">
        <v>1191</v>
      </c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24"/>
      <c r="AJ1440" s="24"/>
      <c r="AK1440" s="24"/>
    </row>
    <row r="1441" s="2" customFormat="1" ht="14.25" spans="1:37">
      <c r="A1441" s="24">
        <v>1439</v>
      </c>
      <c r="B1441" s="14"/>
      <c r="C1441" s="749" t="s">
        <v>3156</v>
      </c>
      <c r="D1441" s="749" t="s">
        <v>3157</v>
      </c>
      <c r="E1441" s="14"/>
      <c r="F1441" s="192"/>
      <c r="G1441" s="24"/>
      <c r="H1441" s="14"/>
      <c r="I1441" s="13">
        <v>1.01</v>
      </c>
      <c r="J1441" s="14"/>
      <c r="K1441" s="14"/>
      <c r="L1441" s="547">
        <v>370</v>
      </c>
      <c r="M1441" s="72">
        <v>58</v>
      </c>
      <c r="N1441" s="72">
        <f t="shared" si="206"/>
        <v>21460</v>
      </c>
      <c r="O1441" s="72">
        <v>370</v>
      </c>
      <c r="P1441" s="72">
        <f t="shared" si="198"/>
        <v>58</v>
      </c>
      <c r="Q1441" s="72">
        <f t="shared" si="199"/>
        <v>21460</v>
      </c>
      <c r="R1441" s="72">
        <f t="shared" si="200"/>
        <v>0</v>
      </c>
      <c r="S1441" s="72">
        <f t="shared" si="201"/>
        <v>58</v>
      </c>
      <c r="T1441" s="72">
        <f t="shared" si="202"/>
        <v>0</v>
      </c>
      <c r="U1441" s="72">
        <f t="shared" si="203"/>
        <v>0</v>
      </c>
      <c r="V1441" s="72">
        <f t="shared" si="204"/>
        <v>58</v>
      </c>
      <c r="W1441" s="72">
        <f t="shared" si="205"/>
        <v>0</v>
      </c>
      <c r="X1441" s="14" t="s">
        <v>1191</v>
      </c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24"/>
      <c r="AJ1441" s="24"/>
      <c r="AK1441" s="24"/>
    </row>
    <row r="1442" s="2" customFormat="1" ht="14.25" spans="1:37">
      <c r="A1442" s="24">
        <v>1440</v>
      </c>
      <c r="B1442" s="14"/>
      <c r="C1442" s="749" t="s">
        <v>3158</v>
      </c>
      <c r="D1442" s="749" t="s">
        <v>3159</v>
      </c>
      <c r="E1442" s="14"/>
      <c r="F1442" s="192"/>
      <c r="G1442" s="24"/>
      <c r="H1442" s="14"/>
      <c r="I1442" s="13">
        <v>1.01</v>
      </c>
      <c r="J1442" s="14"/>
      <c r="K1442" s="14"/>
      <c r="L1442" s="547">
        <v>240</v>
      </c>
      <c r="M1442" s="72">
        <v>25</v>
      </c>
      <c r="N1442" s="72">
        <f t="shared" si="206"/>
        <v>6000</v>
      </c>
      <c r="O1442" s="72">
        <v>240</v>
      </c>
      <c r="P1442" s="72">
        <f t="shared" si="198"/>
        <v>25</v>
      </c>
      <c r="Q1442" s="72">
        <f t="shared" si="199"/>
        <v>6000</v>
      </c>
      <c r="R1442" s="72">
        <f t="shared" si="200"/>
        <v>0</v>
      </c>
      <c r="S1442" s="72">
        <f t="shared" si="201"/>
        <v>25</v>
      </c>
      <c r="T1442" s="72">
        <f t="shared" si="202"/>
        <v>0</v>
      </c>
      <c r="U1442" s="72">
        <f t="shared" si="203"/>
        <v>0</v>
      </c>
      <c r="V1442" s="72">
        <f t="shared" si="204"/>
        <v>25</v>
      </c>
      <c r="W1442" s="72">
        <f t="shared" si="205"/>
        <v>0</v>
      </c>
      <c r="X1442" s="14" t="s">
        <v>1191</v>
      </c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24"/>
      <c r="AJ1442" s="24"/>
      <c r="AK1442" s="24"/>
    </row>
    <row r="1443" s="2" customFormat="1" ht="14.25" spans="1:37">
      <c r="A1443" s="24">
        <v>1441</v>
      </c>
      <c r="B1443" s="14"/>
      <c r="C1443" s="749" t="s">
        <v>3160</v>
      </c>
      <c r="D1443" s="749" t="s">
        <v>3161</v>
      </c>
      <c r="E1443" s="14"/>
      <c r="F1443" s="192"/>
      <c r="G1443" s="24"/>
      <c r="H1443" s="14"/>
      <c r="I1443" s="13">
        <v>1.01</v>
      </c>
      <c r="J1443" s="14"/>
      <c r="K1443" s="14"/>
      <c r="L1443" s="547">
        <v>163</v>
      </c>
      <c r="M1443" s="72">
        <v>25</v>
      </c>
      <c r="N1443" s="72">
        <f t="shared" si="206"/>
        <v>4075</v>
      </c>
      <c r="O1443" s="72">
        <v>163</v>
      </c>
      <c r="P1443" s="72">
        <f t="shared" si="198"/>
        <v>25</v>
      </c>
      <c r="Q1443" s="72">
        <f t="shared" si="199"/>
        <v>4075</v>
      </c>
      <c r="R1443" s="72">
        <f t="shared" si="200"/>
        <v>0</v>
      </c>
      <c r="S1443" s="72">
        <f t="shared" si="201"/>
        <v>25</v>
      </c>
      <c r="T1443" s="72">
        <f t="shared" si="202"/>
        <v>0</v>
      </c>
      <c r="U1443" s="72">
        <f t="shared" si="203"/>
        <v>0</v>
      </c>
      <c r="V1443" s="72">
        <f t="shared" si="204"/>
        <v>25</v>
      </c>
      <c r="W1443" s="72">
        <f t="shared" si="205"/>
        <v>0</v>
      </c>
      <c r="X1443" s="14" t="s">
        <v>1191</v>
      </c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24"/>
      <c r="AJ1443" s="24"/>
      <c r="AK1443" s="24"/>
    </row>
    <row r="1444" s="2" customFormat="1" ht="14.25" spans="1:37">
      <c r="A1444" s="24">
        <v>1442</v>
      </c>
      <c r="B1444" s="14"/>
      <c r="C1444" s="749" t="s">
        <v>3162</v>
      </c>
      <c r="D1444" s="749" t="s">
        <v>3163</v>
      </c>
      <c r="E1444" s="14"/>
      <c r="F1444" s="192"/>
      <c r="G1444" s="24"/>
      <c r="H1444" s="14"/>
      <c r="I1444" s="13">
        <v>1.01</v>
      </c>
      <c r="J1444" s="14"/>
      <c r="K1444" s="14"/>
      <c r="L1444" s="547">
        <v>40</v>
      </c>
      <c r="M1444" s="72">
        <v>58</v>
      </c>
      <c r="N1444" s="72">
        <f t="shared" si="206"/>
        <v>2320</v>
      </c>
      <c r="O1444" s="72">
        <v>40</v>
      </c>
      <c r="P1444" s="72">
        <f t="shared" si="198"/>
        <v>58</v>
      </c>
      <c r="Q1444" s="72">
        <f t="shared" si="199"/>
        <v>2320</v>
      </c>
      <c r="R1444" s="72">
        <f t="shared" si="200"/>
        <v>0</v>
      </c>
      <c r="S1444" s="72">
        <f t="shared" si="201"/>
        <v>58</v>
      </c>
      <c r="T1444" s="72">
        <f t="shared" si="202"/>
        <v>0</v>
      </c>
      <c r="U1444" s="72">
        <f t="shared" si="203"/>
        <v>0</v>
      </c>
      <c r="V1444" s="72">
        <f t="shared" si="204"/>
        <v>58</v>
      </c>
      <c r="W1444" s="72">
        <f t="shared" si="205"/>
        <v>0</v>
      </c>
      <c r="X1444" s="14" t="s">
        <v>1191</v>
      </c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24"/>
      <c r="AJ1444" s="24"/>
      <c r="AK1444" s="24"/>
    </row>
    <row r="1445" s="2" customFormat="1" ht="14.25" spans="1:37">
      <c r="A1445" s="24">
        <v>1443</v>
      </c>
      <c r="B1445" s="14"/>
      <c r="C1445" s="749" t="s">
        <v>3164</v>
      </c>
      <c r="D1445" s="749" t="s">
        <v>3165</v>
      </c>
      <c r="E1445" s="14"/>
      <c r="F1445" s="192"/>
      <c r="G1445" s="24"/>
      <c r="H1445" s="14"/>
      <c r="I1445" s="13">
        <v>1.01</v>
      </c>
      <c r="J1445" s="14"/>
      <c r="K1445" s="14"/>
      <c r="L1445" s="547">
        <v>90</v>
      </c>
      <c r="M1445" s="72">
        <v>0.2</v>
      </c>
      <c r="N1445" s="72">
        <f t="shared" si="206"/>
        <v>18</v>
      </c>
      <c r="O1445" s="72">
        <v>90</v>
      </c>
      <c r="P1445" s="72">
        <f t="shared" si="198"/>
        <v>0.2</v>
      </c>
      <c r="Q1445" s="72">
        <f t="shared" si="199"/>
        <v>18</v>
      </c>
      <c r="R1445" s="72">
        <f t="shared" si="200"/>
        <v>0</v>
      </c>
      <c r="S1445" s="72">
        <f t="shared" si="201"/>
        <v>0.2</v>
      </c>
      <c r="T1445" s="72">
        <f t="shared" si="202"/>
        <v>0</v>
      </c>
      <c r="U1445" s="72">
        <f t="shared" si="203"/>
        <v>0</v>
      </c>
      <c r="V1445" s="72">
        <f t="shared" si="204"/>
        <v>0.2</v>
      </c>
      <c r="W1445" s="72">
        <f t="shared" si="205"/>
        <v>0</v>
      </c>
      <c r="X1445" s="14" t="s">
        <v>1191</v>
      </c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24"/>
      <c r="AJ1445" s="24"/>
      <c r="AK1445" s="24"/>
    </row>
    <row r="1446" s="2" customFormat="1" ht="14.25" spans="1:37">
      <c r="A1446" s="24">
        <v>1444</v>
      </c>
      <c r="B1446" s="14"/>
      <c r="C1446" s="749" t="s">
        <v>3166</v>
      </c>
      <c r="D1446" s="749" t="s">
        <v>3167</v>
      </c>
      <c r="E1446" s="14"/>
      <c r="F1446" s="192"/>
      <c r="G1446" s="24"/>
      <c r="H1446" s="14"/>
      <c r="I1446" s="13">
        <v>1.01</v>
      </c>
      <c r="J1446" s="14"/>
      <c r="K1446" s="14"/>
      <c r="L1446" s="547">
        <v>90</v>
      </c>
      <c r="M1446" s="72">
        <v>0.5</v>
      </c>
      <c r="N1446" s="72">
        <f t="shared" si="206"/>
        <v>45</v>
      </c>
      <c r="O1446" s="72">
        <v>90</v>
      </c>
      <c r="P1446" s="72">
        <f t="shared" si="198"/>
        <v>0.5</v>
      </c>
      <c r="Q1446" s="72">
        <f t="shared" si="199"/>
        <v>45</v>
      </c>
      <c r="R1446" s="72">
        <f t="shared" si="200"/>
        <v>0</v>
      </c>
      <c r="S1446" s="72">
        <f t="shared" si="201"/>
        <v>0.5</v>
      </c>
      <c r="T1446" s="72">
        <f t="shared" si="202"/>
        <v>0</v>
      </c>
      <c r="U1446" s="72">
        <f t="shared" si="203"/>
        <v>0</v>
      </c>
      <c r="V1446" s="72">
        <f t="shared" si="204"/>
        <v>0.5</v>
      </c>
      <c r="W1446" s="72">
        <f t="shared" si="205"/>
        <v>0</v>
      </c>
      <c r="X1446" s="14" t="s">
        <v>1191</v>
      </c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24"/>
      <c r="AJ1446" s="24"/>
      <c r="AK1446" s="24"/>
    </row>
    <row r="1447" s="2" customFormat="1" ht="14.25" spans="1:37">
      <c r="A1447" s="24">
        <v>1445</v>
      </c>
      <c r="B1447" s="14"/>
      <c r="C1447" s="749" t="s">
        <v>3168</v>
      </c>
      <c r="D1447" s="749" t="s">
        <v>3169</v>
      </c>
      <c r="E1447" s="14"/>
      <c r="F1447" s="192"/>
      <c r="G1447" s="24"/>
      <c r="H1447" s="14"/>
      <c r="I1447" s="13">
        <v>1.01</v>
      </c>
      <c r="J1447" s="14"/>
      <c r="K1447" s="14"/>
      <c r="L1447" s="547">
        <v>1904</v>
      </c>
      <c r="M1447" s="72">
        <v>0.06</v>
      </c>
      <c r="N1447" s="72">
        <f t="shared" si="206"/>
        <v>114.24</v>
      </c>
      <c r="O1447" s="72">
        <v>1904</v>
      </c>
      <c r="P1447" s="72">
        <f t="shared" si="198"/>
        <v>0.06</v>
      </c>
      <c r="Q1447" s="72">
        <f t="shared" si="199"/>
        <v>114.24</v>
      </c>
      <c r="R1447" s="72">
        <f t="shared" si="200"/>
        <v>0</v>
      </c>
      <c r="S1447" s="72">
        <f t="shared" si="201"/>
        <v>0.06</v>
      </c>
      <c r="T1447" s="72">
        <f t="shared" si="202"/>
        <v>0</v>
      </c>
      <c r="U1447" s="72">
        <f t="shared" si="203"/>
        <v>0</v>
      </c>
      <c r="V1447" s="72">
        <f t="shared" si="204"/>
        <v>0.06</v>
      </c>
      <c r="W1447" s="72">
        <f t="shared" si="205"/>
        <v>0</v>
      </c>
      <c r="X1447" s="14" t="s">
        <v>1191</v>
      </c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24"/>
      <c r="AJ1447" s="24"/>
      <c r="AK1447" s="24"/>
    </row>
    <row r="1448" s="2" customFormat="1" ht="14.25" spans="1:37">
      <c r="A1448" s="24">
        <v>1446</v>
      </c>
      <c r="B1448" s="14"/>
      <c r="C1448" s="749" t="s">
        <v>3170</v>
      </c>
      <c r="D1448" s="749" t="s">
        <v>3171</v>
      </c>
      <c r="E1448" s="14"/>
      <c r="F1448" s="192"/>
      <c r="G1448" s="24"/>
      <c r="H1448" s="14"/>
      <c r="I1448" s="13">
        <v>1.01</v>
      </c>
      <c r="J1448" s="14"/>
      <c r="K1448" s="14"/>
      <c r="L1448" s="547">
        <v>2334</v>
      </c>
      <c r="M1448" s="72">
        <v>0.05</v>
      </c>
      <c r="N1448" s="72">
        <f t="shared" si="206"/>
        <v>116.7</v>
      </c>
      <c r="O1448" s="72">
        <v>2334</v>
      </c>
      <c r="P1448" s="72">
        <f t="shared" si="198"/>
        <v>0.05</v>
      </c>
      <c r="Q1448" s="72">
        <f t="shared" si="199"/>
        <v>116.7</v>
      </c>
      <c r="R1448" s="72">
        <f t="shared" si="200"/>
        <v>0</v>
      </c>
      <c r="S1448" s="72">
        <f t="shared" si="201"/>
        <v>0.05</v>
      </c>
      <c r="T1448" s="72">
        <f t="shared" si="202"/>
        <v>0</v>
      </c>
      <c r="U1448" s="72">
        <f t="shared" si="203"/>
        <v>0</v>
      </c>
      <c r="V1448" s="72">
        <f t="shared" si="204"/>
        <v>0.05</v>
      </c>
      <c r="W1448" s="72">
        <f t="shared" si="205"/>
        <v>0</v>
      </c>
      <c r="X1448" s="14" t="s">
        <v>1191</v>
      </c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24"/>
      <c r="AJ1448" s="24"/>
      <c r="AK1448" s="24"/>
    </row>
    <row r="1449" s="2" customFormat="1" ht="14.25" spans="1:37">
      <c r="A1449" s="24">
        <v>1447</v>
      </c>
      <c r="B1449" s="14"/>
      <c r="C1449" s="749" t="s">
        <v>3172</v>
      </c>
      <c r="D1449" s="749" t="s">
        <v>3173</v>
      </c>
      <c r="E1449" s="14"/>
      <c r="F1449" s="192"/>
      <c r="G1449" s="24"/>
      <c r="H1449" s="14"/>
      <c r="I1449" s="13">
        <v>1.01</v>
      </c>
      <c r="J1449" s="14"/>
      <c r="K1449" s="14"/>
      <c r="L1449" s="547">
        <v>11</v>
      </c>
      <c r="M1449" s="72">
        <v>84.2091</v>
      </c>
      <c r="N1449" s="72">
        <f t="shared" si="206"/>
        <v>926.3001</v>
      </c>
      <c r="O1449" s="72">
        <v>11</v>
      </c>
      <c r="P1449" s="72">
        <f t="shared" si="198"/>
        <v>84.2091</v>
      </c>
      <c r="Q1449" s="72">
        <f t="shared" si="199"/>
        <v>926.3001</v>
      </c>
      <c r="R1449" s="72">
        <f t="shared" si="200"/>
        <v>0</v>
      </c>
      <c r="S1449" s="72">
        <f t="shared" si="201"/>
        <v>84.2091</v>
      </c>
      <c r="T1449" s="72">
        <f t="shared" si="202"/>
        <v>0</v>
      </c>
      <c r="U1449" s="72">
        <f t="shared" si="203"/>
        <v>0</v>
      </c>
      <c r="V1449" s="72">
        <f t="shared" si="204"/>
        <v>84.2091</v>
      </c>
      <c r="W1449" s="72">
        <f t="shared" si="205"/>
        <v>0</v>
      </c>
      <c r="X1449" s="14" t="s">
        <v>1191</v>
      </c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24"/>
      <c r="AJ1449" s="24"/>
      <c r="AK1449" s="24"/>
    </row>
    <row r="1450" s="2" customFormat="1" ht="14.25" spans="1:37">
      <c r="A1450" s="24">
        <v>1448</v>
      </c>
      <c r="B1450" s="14"/>
      <c r="C1450" s="749" t="s">
        <v>3174</v>
      </c>
      <c r="D1450" s="749" t="s">
        <v>3175</v>
      </c>
      <c r="E1450" s="14"/>
      <c r="F1450" s="192"/>
      <c r="G1450" s="24"/>
      <c r="H1450" s="14"/>
      <c r="I1450" s="13">
        <v>1.01</v>
      </c>
      <c r="J1450" s="14"/>
      <c r="K1450" s="14"/>
      <c r="L1450" s="547">
        <v>2554</v>
      </c>
      <c r="M1450" s="72">
        <v>1.7241</v>
      </c>
      <c r="N1450" s="72">
        <f t="shared" si="206"/>
        <v>4403.3514</v>
      </c>
      <c r="O1450" s="72">
        <v>2554</v>
      </c>
      <c r="P1450" s="72">
        <f t="shared" si="198"/>
        <v>1.7241</v>
      </c>
      <c r="Q1450" s="72">
        <f t="shared" si="199"/>
        <v>4403.3514</v>
      </c>
      <c r="R1450" s="72">
        <f t="shared" si="200"/>
        <v>0</v>
      </c>
      <c r="S1450" s="72">
        <f t="shared" si="201"/>
        <v>1.7241</v>
      </c>
      <c r="T1450" s="72">
        <f t="shared" si="202"/>
        <v>0</v>
      </c>
      <c r="U1450" s="72">
        <f t="shared" si="203"/>
        <v>0</v>
      </c>
      <c r="V1450" s="72">
        <f t="shared" si="204"/>
        <v>1.7241</v>
      </c>
      <c r="W1450" s="72">
        <f t="shared" si="205"/>
        <v>0</v>
      </c>
      <c r="X1450" s="14" t="s">
        <v>1191</v>
      </c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24"/>
      <c r="AJ1450" s="24"/>
      <c r="AK1450" s="24"/>
    </row>
    <row r="1451" s="2" customFormat="1" ht="14.25" spans="1:37">
      <c r="A1451" s="24">
        <v>1449</v>
      </c>
      <c r="B1451" s="14"/>
      <c r="C1451" s="749" t="s">
        <v>3176</v>
      </c>
      <c r="D1451" s="749" t="s">
        <v>3177</v>
      </c>
      <c r="E1451" s="14"/>
      <c r="F1451" s="192"/>
      <c r="G1451" s="24"/>
      <c r="H1451" s="14"/>
      <c r="I1451" s="13">
        <v>1.01</v>
      </c>
      <c r="J1451" s="14"/>
      <c r="K1451" s="14"/>
      <c r="L1451" s="547">
        <v>36</v>
      </c>
      <c r="M1451" s="72">
        <v>32.0939</v>
      </c>
      <c r="N1451" s="72">
        <f t="shared" si="206"/>
        <v>1155.3804</v>
      </c>
      <c r="O1451" s="72">
        <v>36</v>
      </c>
      <c r="P1451" s="72">
        <f t="shared" si="198"/>
        <v>32.0939</v>
      </c>
      <c r="Q1451" s="72">
        <f t="shared" si="199"/>
        <v>1155.3804</v>
      </c>
      <c r="R1451" s="72">
        <f t="shared" si="200"/>
        <v>0</v>
      </c>
      <c r="S1451" s="72">
        <f t="shared" si="201"/>
        <v>32.0939</v>
      </c>
      <c r="T1451" s="72">
        <f t="shared" si="202"/>
        <v>0</v>
      </c>
      <c r="U1451" s="72">
        <f t="shared" si="203"/>
        <v>0</v>
      </c>
      <c r="V1451" s="72">
        <f t="shared" si="204"/>
        <v>32.0939</v>
      </c>
      <c r="W1451" s="72">
        <f t="shared" si="205"/>
        <v>0</v>
      </c>
      <c r="X1451" s="14" t="s">
        <v>1191</v>
      </c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24"/>
      <c r="AJ1451" s="24"/>
      <c r="AK1451" s="24"/>
    </row>
    <row r="1452" s="2" customFormat="1" ht="14.25" spans="1:37">
      <c r="A1452" s="24">
        <v>1450</v>
      </c>
      <c r="B1452" s="14"/>
      <c r="C1452" s="749" t="s">
        <v>3178</v>
      </c>
      <c r="D1452" s="749" t="s">
        <v>3179</v>
      </c>
      <c r="E1452" s="14"/>
      <c r="F1452" s="192"/>
      <c r="G1452" s="24"/>
      <c r="H1452" s="14"/>
      <c r="I1452" s="13">
        <v>1.01</v>
      </c>
      <c r="J1452" s="14"/>
      <c r="K1452" s="14"/>
      <c r="L1452" s="547">
        <v>346</v>
      </c>
      <c r="M1452" s="72">
        <v>20.5128</v>
      </c>
      <c r="N1452" s="72">
        <f t="shared" si="206"/>
        <v>7097.4288</v>
      </c>
      <c r="O1452" s="72">
        <v>346</v>
      </c>
      <c r="P1452" s="72">
        <f t="shared" si="198"/>
        <v>20.5128</v>
      </c>
      <c r="Q1452" s="72">
        <f t="shared" si="199"/>
        <v>7097.4288</v>
      </c>
      <c r="R1452" s="72">
        <f t="shared" si="200"/>
        <v>0</v>
      </c>
      <c r="S1452" s="72">
        <f t="shared" si="201"/>
        <v>20.5128</v>
      </c>
      <c r="T1452" s="72">
        <f t="shared" si="202"/>
        <v>0</v>
      </c>
      <c r="U1452" s="72">
        <f t="shared" si="203"/>
        <v>0</v>
      </c>
      <c r="V1452" s="72">
        <f t="shared" si="204"/>
        <v>20.5128</v>
      </c>
      <c r="W1452" s="72">
        <f t="shared" si="205"/>
        <v>0</v>
      </c>
      <c r="X1452" s="14" t="s">
        <v>1191</v>
      </c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24"/>
      <c r="AJ1452" s="24"/>
      <c r="AK1452" s="24"/>
    </row>
    <row r="1453" s="2" customFormat="1" ht="14.25" spans="1:37">
      <c r="A1453" s="24">
        <v>1451</v>
      </c>
      <c r="B1453" s="14"/>
      <c r="C1453" s="749" t="s">
        <v>3180</v>
      </c>
      <c r="D1453" s="749" t="s">
        <v>3181</v>
      </c>
      <c r="E1453" s="14"/>
      <c r="F1453" s="192"/>
      <c r="G1453" s="24"/>
      <c r="H1453" s="14"/>
      <c r="I1453" s="13">
        <v>1.01</v>
      </c>
      <c r="J1453" s="14"/>
      <c r="K1453" s="14"/>
      <c r="L1453" s="547">
        <v>68</v>
      </c>
      <c r="M1453" s="72">
        <v>40.5065</v>
      </c>
      <c r="N1453" s="72">
        <f t="shared" si="206"/>
        <v>2754.442</v>
      </c>
      <c r="O1453" s="72">
        <v>68</v>
      </c>
      <c r="P1453" s="72">
        <f t="shared" si="198"/>
        <v>40.5065</v>
      </c>
      <c r="Q1453" s="72">
        <f t="shared" si="199"/>
        <v>2754.442</v>
      </c>
      <c r="R1453" s="72">
        <f t="shared" si="200"/>
        <v>0</v>
      </c>
      <c r="S1453" s="72">
        <f t="shared" si="201"/>
        <v>40.5065</v>
      </c>
      <c r="T1453" s="72">
        <f t="shared" si="202"/>
        <v>0</v>
      </c>
      <c r="U1453" s="72">
        <f t="shared" si="203"/>
        <v>0</v>
      </c>
      <c r="V1453" s="72">
        <f t="shared" si="204"/>
        <v>40.5065</v>
      </c>
      <c r="W1453" s="72">
        <f t="shared" si="205"/>
        <v>0</v>
      </c>
      <c r="X1453" s="14" t="s">
        <v>1191</v>
      </c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24"/>
      <c r="AJ1453" s="24"/>
      <c r="AK1453" s="24"/>
    </row>
    <row r="1454" s="2" customFormat="1" ht="14.25" spans="1:37">
      <c r="A1454" s="24">
        <v>1452</v>
      </c>
      <c r="B1454" s="14"/>
      <c r="C1454" s="749" t="s">
        <v>3182</v>
      </c>
      <c r="D1454" s="749" t="s">
        <v>3183</v>
      </c>
      <c r="E1454" s="14"/>
      <c r="F1454" s="192"/>
      <c r="G1454" s="24"/>
      <c r="H1454" s="14"/>
      <c r="I1454" s="13">
        <v>1.01</v>
      </c>
      <c r="J1454" s="14"/>
      <c r="K1454" s="14"/>
      <c r="L1454" s="547">
        <v>75</v>
      </c>
      <c r="M1454" s="72">
        <v>15.6831</v>
      </c>
      <c r="N1454" s="72">
        <f t="shared" si="206"/>
        <v>1176.2325</v>
      </c>
      <c r="O1454" s="72">
        <v>55</v>
      </c>
      <c r="P1454" s="72">
        <f t="shared" si="198"/>
        <v>15.6831</v>
      </c>
      <c r="Q1454" s="72">
        <f t="shared" si="199"/>
        <v>862.5705</v>
      </c>
      <c r="R1454" s="72">
        <f t="shared" si="200"/>
        <v>0</v>
      </c>
      <c r="S1454" s="72">
        <f t="shared" si="201"/>
        <v>15.6831</v>
      </c>
      <c r="T1454" s="72">
        <f t="shared" si="202"/>
        <v>0</v>
      </c>
      <c r="U1454" s="72">
        <f t="shared" si="203"/>
        <v>-20</v>
      </c>
      <c r="V1454" s="72">
        <f t="shared" si="204"/>
        <v>15.6831</v>
      </c>
      <c r="W1454" s="72">
        <f t="shared" si="205"/>
        <v>-313.662</v>
      </c>
      <c r="X1454" s="14" t="s">
        <v>1191</v>
      </c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24"/>
      <c r="AJ1454" s="24"/>
      <c r="AK1454" s="24"/>
    </row>
    <row r="1455" s="2" customFormat="1" ht="14.25" spans="1:37">
      <c r="A1455" s="24">
        <v>1453</v>
      </c>
      <c r="B1455" s="14"/>
      <c r="C1455" s="749" t="s">
        <v>3184</v>
      </c>
      <c r="D1455" s="749" t="s">
        <v>3185</v>
      </c>
      <c r="E1455" s="14"/>
      <c r="F1455" s="192"/>
      <c r="G1455" s="24"/>
      <c r="H1455" s="14"/>
      <c r="I1455" s="13">
        <v>1.01</v>
      </c>
      <c r="J1455" s="14"/>
      <c r="K1455" s="14"/>
      <c r="L1455" s="547">
        <v>4900</v>
      </c>
      <c r="M1455" s="72">
        <v>2.5741</v>
      </c>
      <c r="N1455" s="72">
        <f t="shared" si="206"/>
        <v>12613.09</v>
      </c>
      <c r="O1455" s="72">
        <v>4900</v>
      </c>
      <c r="P1455" s="72">
        <f t="shared" si="198"/>
        <v>2.5741</v>
      </c>
      <c r="Q1455" s="72">
        <f t="shared" si="199"/>
        <v>12613.09</v>
      </c>
      <c r="R1455" s="72">
        <f t="shared" si="200"/>
        <v>0</v>
      </c>
      <c r="S1455" s="72">
        <f t="shared" si="201"/>
        <v>2.5741</v>
      </c>
      <c r="T1455" s="72">
        <f t="shared" si="202"/>
        <v>0</v>
      </c>
      <c r="U1455" s="72">
        <f t="shared" si="203"/>
        <v>0</v>
      </c>
      <c r="V1455" s="72">
        <f t="shared" si="204"/>
        <v>2.5741</v>
      </c>
      <c r="W1455" s="72">
        <f t="shared" si="205"/>
        <v>0</v>
      </c>
      <c r="X1455" s="14" t="s">
        <v>1191</v>
      </c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24"/>
      <c r="AJ1455" s="24"/>
      <c r="AK1455" s="24"/>
    </row>
    <row r="1456" s="2" customFormat="1" ht="14.25" spans="1:37">
      <c r="A1456" s="24">
        <v>1454</v>
      </c>
      <c r="B1456" s="14"/>
      <c r="C1456" s="749" t="s">
        <v>3186</v>
      </c>
      <c r="D1456" s="749" t="s">
        <v>3187</v>
      </c>
      <c r="E1456" s="14"/>
      <c r="F1456" s="192"/>
      <c r="G1456" s="24"/>
      <c r="H1456" s="14"/>
      <c r="I1456" s="13">
        <v>1.01</v>
      </c>
      <c r="J1456" s="14"/>
      <c r="K1456" s="14"/>
      <c r="L1456" s="547">
        <v>470</v>
      </c>
      <c r="M1456" s="72">
        <v>2</v>
      </c>
      <c r="N1456" s="72">
        <f t="shared" si="206"/>
        <v>940</v>
      </c>
      <c r="O1456" s="72">
        <v>470</v>
      </c>
      <c r="P1456" s="72">
        <f t="shared" si="198"/>
        <v>2</v>
      </c>
      <c r="Q1456" s="72">
        <f t="shared" si="199"/>
        <v>940</v>
      </c>
      <c r="R1456" s="72">
        <f t="shared" si="200"/>
        <v>0</v>
      </c>
      <c r="S1456" s="72">
        <f t="shared" si="201"/>
        <v>2</v>
      </c>
      <c r="T1456" s="72">
        <f t="shared" si="202"/>
        <v>0</v>
      </c>
      <c r="U1456" s="72">
        <f t="shared" si="203"/>
        <v>0</v>
      </c>
      <c r="V1456" s="72">
        <f t="shared" si="204"/>
        <v>2</v>
      </c>
      <c r="W1456" s="72">
        <f t="shared" si="205"/>
        <v>0</v>
      </c>
      <c r="X1456" s="14" t="s">
        <v>1191</v>
      </c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24"/>
      <c r="AJ1456" s="24"/>
      <c r="AK1456" s="24"/>
    </row>
    <row r="1457" s="2" customFormat="1" ht="14.25" spans="1:37">
      <c r="A1457" s="24">
        <v>1455</v>
      </c>
      <c r="B1457" s="14"/>
      <c r="C1457" s="749" t="s">
        <v>3188</v>
      </c>
      <c r="D1457" s="749" t="s">
        <v>3189</v>
      </c>
      <c r="E1457" s="14"/>
      <c r="F1457" s="192"/>
      <c r="G1457" s="24"/>
      <c r="H1457" s="14"/>
      <c r="I1457" s="13">
        <v>1.01</v>
      </c>
      <c r="J1457" s="14"/>
      <c r="K1457" s="14"/>
      <c r="L1457" s="547">
        <v>484</v>
      </c>
      <c r="M1457" s="72">
        <v>2</v>
      </c>
      <c r="N1457" s="72">
        <f t="shared" si="206"/>
        <v>968</v>
      </c>
      <c r="O1457" s="72">
        <v>484</v>
      </c>
      <c r="P1457" s="72">
        <f t="shared" si="198"/>
        <v>2</v>
      </c>
      <c r="Q1457" s="72">
        <f t="shared" si="199"/>
        <v>968</v>
      </c>
      <c r="R1457" s="72">
        <f t="shared" si="200"/>
        <v>0</v>
      </c>
      <c r="S1457" s="72">
        <f t="shared" si="201"/>
        <v>2</v>
      </c>
      <c r="T1457" s="72">
        <f t="shared" si="202"/>
        <v>0</v>
      </c>
      <c r="U1457" s="72">
        <f t="shared" si="203"/>
        <v>0</v>
      </c>
      <c r="V1457" s="72">
        <f t="shared" si="204"/>
        <v>2</v>
      </c>
      <c r="W1457" s="72">
        <f t="shared" si="205"/>
        <v>0</v>
      </c>
      <c r="X1457" s="14" t="s">
        <v>1191</v>
      </c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24"/>
      <c r="AJ1457" s="24"/>
      <c r="AK1457" s="24"/>
    </row>
    <row r="1458" s="2" customFormat="1" ht="14.25" spans="1:37">
      <c r="A1458" s="24">
        <v>1456</v>
      </c>
      <c r="B1458" s="14"/>
      <c r="C1458" s="749" t="s">
        <v>3190</v>
      </c>
      <c r="D1458" s="749" t="s">
        <v>3191</v>
      </c>
      <c r="E1458" s="14"/>
      <c r="F1458" s="192"/>
      <c r="G1458" s="24"/>
      <c r="H1458" s="14"/>
      <c r="I1458" s="13">
        <v>1.01</v>
      </c>
      <c r="J1458" s="14"/>
      <c r="K1458" s="14"/>
      <c r="L1458" s="547">
        <v>2000</v>
      </c>
      <c r="M1458" s="72">
        <v>1.2415</v>
      </c>
      <c r="N1458" s="72">
        <f t="shared" si="206"/>
        <v>2483</v>
      </c>
      <c r="O1458" s="72">
        <v>2000</v>
      </c>
      <c r="P1458" s="72">
        <f t="shared" si="198"/>
        <v>1.2415</v>
      </c>
      <c r="Q1458" s="72">
        <f t="shared" si="199"/>
        <v>2483</v>
      </c>
      <c r="R1458" s="72">
        <f t="shared" si="200"/>
        <v>0</v>
      </c>
      <c r="S1458" s="72">
        <f t="shared" si="201"/>
        <v>1.2415</v>
      </c>
      <c r="T1458" s="72">
        <f t="shared" si="202"/>
        <v>0</v>
      </c>
      <c r="U1458" s="72">
        <f t="shared" si="203"/>
        <v>0</v>
      </c>
      <c r="V1458" s="72">
        <f t="shared" si="204"/>
        <v>1.2415</v>
      </c>
      <c r="W1458" s="72">
        <f t="shared" si="205"/>
        <v>0</v>
      </c>
      <c r="X1458" s="14" t="s">
        <v>1191</v>
      </c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24"/>
      <c r="AJ1458" s="24"/>
      <c r="AK1458" s="24"/>
    </row>
    <row r="1459" s="2" customFormat="1" ht="14.25" spans="1:37">
      <c r="A1459" s="24">
        <v>1457</v>
      </c>
      <c r="B1459" s="14"/>
      <c r="C1459" s="749" t="s">
        <v>3192</v>
      </c>
      <c r="D1459" s="749" t="s">
        <v>3191</v>
      </c>
      <c r="E1459" s="14"/>
      <c r="F1459" s="192"/>
      <c r="G1459" s="24"/>
      <c r="H1459" s="14"/>
      <c r="I1459" s="13">
        <v>1.01</v>
      </c>
      <c r="J1459" s="14"/>
      <c r="K1459" s="14"/>
      <c r="L1459" s="547">
        <v>4800</v>
      </c>
      <c r="M1459" s="72">
        <v>1.5435</v>
      </c>
      <c r="N1459" s="72">
        <f t="shared" si="206"/>
        <v>7408.8</v>
      </c>
      <c r="O1459" s="72">
        <v>4800</v>
      </c>
      <c r="P1459" s="72">
        <f t="shared" si="198"/>
        <v>1.5435</v>
      </c>
      <c r="Q1459" s="72">
        <f t="shared" si="199"/>
        <v>7408.8</v>
      </c>
      <c r="R1459" s="72">
        <f t="shared" si="200"/>
        <v>0</v>
      </c>
      <c r="S1459" s="72">
        <f t="shared" si="201"/>
        <v>1.5435</v>
      </c>
      <c r="T1459" s="72">
        <f t="shared" si="202"/>
        <v>0</v>
      </c>
      <c r="U1459" s="72">
        <f t="shared" si="203"/>
        <v>0</v>
      </c>
      <c r="V1459" s="72">
        <f t="shared" si="204"/>
        <v>1.5435</v>
      </c>
      <c r="W1459" s="72">
        <f t="shared" si="205"/>
        <v>0</v>
      </c>
      <c r="X1459" s="14" t="s">
        <v>1191</v>
      </c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24"/>
      <c r="AJ1459" s="24"/>
      <c r="AK1459" s="24"/>
    </row>
    <row r="1460" s="2" customFormat="1" ht="14.25" spans="1:37">
      <c r="A1460" s="24">
        <v>1458</v>
      </c>
      <c r="B1460" s="14"/>
      <c r="C1460" s="749" t="s">
        <v>3193</v>
      </c>
      <c r="D1460" s="749" t="s">
        <v>3194</v>
      </c>
      <c r="E1460" s="14"/>
      <c r="F1460" s="192"/>
      <c r="G1460" s="24"/>
      <c r="H1460" s="14"/>
      <c r="I1460" s="13">
        <v>1.01</v>
      </c>
      <c r="J1460" s="14"/>
      <c r="K1460" s="14"/>
      <c r="L1460" s="547">
        <v>8650</v>
      </c>
      <c r="M1460" s="72">
        <v>0.61</v>
      </c>
      <c r="N1460" s="72">
        <f t="shared" si="206"/>
        <v>5276.5</v>
      </c>
      <c r="O1460" s="72">
        <v>8650</v>
      </c>
      <c r="P1460" s="72">
        <f t="shared" si="198"/>
        <v>0.61</v>
      </c>
      <c r="Q1460" s="72">
        <f t="shared" si="199"/>
        <v>5276.5</v>
      </c>
      <c r="R1460" s="72">
        <f t="shared" si="200"/>
        <v>0</v>
      </c>
      <c r="S1460" s="72">
        <f t="shared" si="201"/>
        <v>0.61</v>
      </c>
      <c r="T1460" s="72">
        <f t="shared" si="202"/>
        <v>0</v>
      </c>
      <c r="U1460" s="72">
        <f t="shared" si="203"/>
        <v>0</v>
      </c>
      <c r="V1460" s="72">
        <f t="shared" si="204"/>
        <v>0.61</v>
      </c>
      <c r="W1460" s="72">
        <f t="shared" si="205"/>
        <v>0</v>
      </c>
      <c r="X1460" s="14" t="s">
        <v>1191</v>
      </c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24"/>
      <c r="AJ1460" s="24"/>
      <c r="AK1460" s="24"/>
    </row>
    <row r="1461" s="2" customFormat="1" ht="14.25" spans="1:37">
      <c r="A1461" s="24">
        <v>1459</v>
      </c>
      <c r="B1461" s="14"/>
      <c r="C1461" s="749" t="s">
        <v>3195</v>
      </c>
      <c r="D1461" s="749" t="s">
        <v>3196</v>
      </c>
      <c r="E1461" s="14"/>
      <c r="F1461" s="192"/>
      <c r="G1461" s="24"/>
      <c r="H1461" s="14"/>
      <c r="I1461" s="13">
        <v>1.01</v>
      </c>
      <c r="J1461" s="14"/>
      <c r="K1461" s="14"/>
      <c r="L1461" s="547">
        <v>8650</v>
      </c>
      <c r="M1461" s="72">
        <v>0.83</v>
      </c>
      <c r="N1461" s="72">
        <f t="shared" si="206"/>
        <v>7179.5</v>
      </c>
      <c r="O1461" s="72">
        <v>8650</v>
      </c>
      <c r="P1461" s="72">
        <f t="shared" si="198"/>
        <v>0.83</v>
      </c>
      <c r="Q1461" s="72">
        <f t="shared" si="199"/>
        <v>7179.5</v>
      </c>
      <c r="R1461" s="72">
        <f t="shared" si="200"/>
        <v>0</v>
      </c>
      <c r="S1461" s="72">
        <f t="shared" si="201"/>
        <v>0.83</v>
      </c>
      <c r="T1461" s="72">
        <f t="shared" si="202"/>
        <v>0</v>
      </c>
      <c r="U1461" s="72">
        <f t="shared" si="203"/>
        <v>0</v>
      </c>
      <c r="V1461" s="72">
        <f t="shared" si="204"/>
        <v>0.83</v>
      </c>
      <c r="W1461" s="72">
        <f t="shared" si="205"/>
        <v>0</v>
      </c>
      <c r="X1461" s="14" t="s">
        <v>1191</v>
      </c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24"/>
      <c r="AJ1461" s="24"/>
      <c r="AK1461" s="24"/>
    </row>
    <row r="1462" s="2" customFormat="1" ht="14.25" spans="1:37">
      <c r="A1462" s="24">
        <v>1460</v>
      </c>
      <c r="B1462" s="14"/>
      <c r="C1462" s="749" t="s">
        <v>3197</v>
      </c>
      <c r="D1462" s="749" t="s">
        <v>3198</v>
      </c>
      <c r="E1462" s="14"/>
      <c r="F1462" s="192"/>
      <c r="G1462" s="24"/>
      <c r="H1462" s="14"/>
      <c r="I1462" s="13">
        <v>1.01</v>
      </c>
      <c r="J1462" s="14"/>
      <c r="K1462" s="14"/>
      <c r="L1462" s="547">
        <v>4750</v>
      </c>
      <c r="M1462" s="72">
        <v>0.82</v>
      </c>
      <c r="N1462" s="72">
        <f t="shared" si="206"/>
        <v>3895</v>
      </c>
      <c r="O1462" s="72">
        <v>4750</v>
      </c>
      <c r="P1462" s="72">
        <f t="shared" si="198"/>
        <v>0.82</v>
      </c>
      <c r="Q1462" s="72">
        <f t="shared" si="199"/>
        <v>3895</v>
      </c>
      <c r="R1462" s="72">
        <f t="shared" si="200"/>
        <v>0</v>
      </c>
      <c r="S1462" s="72">
        <f t="shared" si="201"/>
        <v>0.82</v>
      </c>
      <c r="T1462" s="72">
        <f t="shared" si="202"/>
        <v>0</v>
      </c>
      <c r="U1462" s="72">
        <f t="shared" si="203"/>
        <v>0</v>
      </c>
      <c r="V1462" s="72">
        <f t="shared" si="204"/>
        <v>0.82</v>
      </c>
      <c r="W1462" s="72">
        <f t="shared" si="205"/>
        <v>0</v>
      </c>
      <c r="X1462" s="14" t="s">
        <v>1191</v>
      </c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24"/>
      <c r="AJ1462" s="24"/>
      <c r="AK1462" s="24"/>
    </row>
    <row r="1463" s="2" customFormat="1" ht="14.25" spans="1:37">
      <c r="A1463" s="24">
        <v>1461</v>
      </c>
      <c r="B1463" s="14"/>
      <c r="C1463" s="749" t="s">
        <v>3199</v>
      </c>
      <c r="D1463" s="749" t="s">
        <v>3200</v>
      </c>
      <c r="E1463" s="14"/>
      <c r="F1463" s="192"/>
      <c r="G1463" s="24"/>
      <c r="H1463" s="14"/>
      <c r="I1463" s="13">
        <v>1.01</v>
      </c>
      <c r="J1463" s="14"/>
      <c r="K1463" s="14"/>
      <c r="L1463" s="547">
        <v>9750</v>
      </c>
      <c r="M1463" s="72">
        <v>0.83</v>
      </c>
      <c r="N1463" s="72">
        <f t="shared" si="206"/>
        <v>8092.5</v>
      </c>
      <c r="O1463" s="72">
        <v>9750</v>
      </c>
      <c r="P1463" s="72">
        <f t="shared" si="198"/>
        <v>0.83</v>
      </c>
      <c r="Q1463" s="72">
        <f t="shared" si="199"/>
        <v>8092.5</v>
      </c>
      <c r="R1463" s="72">
        <f t="shared" si="200"/>
        <v>0</v>
      </c>
      <c r="S1463" s="72">
        <f t="shared" si="201"/>
        <v>0.83</v>
      </c>
      <c r="T1463" s="72">
        <f t="shared" si="202"/>
        <v>0</v>
      </c>
      <c r="U1463" s="72">
        <f t="shared" si="203"/>
        <v>0</v>
      </c>
      <c r="V1463" s="72">
        <f t="shared" si="204"/>
        <v>0.83</v>
      </c>
      <c r="W1463" s="72">
        <f t="shared" si="205"/>
        <v>0</v>
      </c>
      <c r="X1463" s="14" t="s">
        <v>1191</v>
      </c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24"/>
      <c r="AJ1463" s="24"/>
      <c r="AK1463" s="24"/>
    </row>
    <row r="1464" s="2" customFormat="1" ht="14.25" spans="1:37">
      <c r="A1464" s="24">
        <v>1462</v>
      </c>
      <c r="B1464" s="14"/>
      <c r="C1464" s="749" t="s">
        <v>3201</v>
      </c>
      <c r="D1464" s="749" t="s">
        <v>3202</v>
      </c>
      <c r="E1464" s="14"/>
      <c r="F1464" s="192"/>
      <c r="G1464" s="24"/>
      <c r="H1464" s="14"/>
      <c r="I1464" s="13">
        <v>1.01</v>
      </c>
      <c r="J1464" s="14"/>
      <c r="K1464" s="14"/>
      <c r="L1464" s="547">
        <v>8750</v>
      </c>
      <c r="M1464" s="72">
        <v>1.81</v>
      </c>
      <c r="N1464" s="72">
        <f t="shared" si="206"/>
        <v>15837.5</v>
      </c>
      <c r="O1464" s="72">
        <v>8750</v>
      </c>
      <c r="P1464" s="72">
        <f t="shared" si="198"/>
        <v>1.81</v>
      </c>
      <c r="Q1464" s="72">
        <f t="shared" si="199"/>
        <v>15837.5</v>
      </c>
      <c r="R1464" s="72">
        <f t="shared" si="200"/>
        <v>0</v>
      </c>
      <c r="S1464" s="72">
        <f t="shared" si="201"/>
        <v>1.81</v>
      </c>
      <c r="T1464" s="72">
        <f t="shared" si="202"/>
        <v>0</v>
      </c>
      <c r="U1464" s="72">
        <f t="shared" si="203"/>
        <v>0</v>
      </c>
      <c r="V1464" s="72">
        <f t="shared" si="204"/>
        <v>1.81</v>
      </c>
      <c r="W1464" s="72">
        <f t="shared" si="205"/>
        <v>0</v>
      </c>
      <c r="X1464" s="14" t="s">
        <v>1191</v>
      </c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24"/>
      <c r="AJ1464" s="24"/>
      <c r="AK1464" s="24"/>
    </row>
    <row r="1465" s="2" customFormat="1" ht="14.25" spans="1:37">
      <c r="A1465" s="24">
        <v>1463</v>
      </c>
      <c r="B1465" s="14"/>
      <c r="C1465" s="749" t="s">
        <v>3203</v>
      </c>
      <c r="D1465" s="749" t="s">
        <v>3204</v>
      </c>
      <c r="E1465" s="14"/>
      <c r="F1465" s="192"/>
      <c r="G1465" s="24"/>
      <c r="H1465" s="14"/>
      <c r="I1465" s="13">
        <v>1.01</v>
      </c>
      <c r="J1465" s="14"/>
      <c r="K1465" s="14"/>
      <c r="L1465" s="547">
        <v>8250</v>
      </c>
      <c r="M1465" s="72">
        <v>0.6</v>
      </c>
      <c r="N1465" s="72">
        <f t="shared" si="206"/>
        <v>4950</v>
      </c>
      <c r="O1465" s="72">
        <v>8250</v>
      </c>
      <c r="P1465" s="72">
        <f t="shared" si="198"/>
        <v>0.6</v>
      </c>
      <c r="Q1465" s="72">
        <f t="shared" si="199"/>
        <v>4950</v>
      </c>
      <c r="R1465" s="72">
        <f t="shared" si="200"/>
        <v>0</v>
      </c>
      <c r="S1465" s="72">
        <f t="shared" si="201"/>
        <v>0.6</v>
      </c>
      <c r="T1465" s="72">
        <f t="shared" si="202"/>
        <v>0</v>
      </c>
      <c r="U1465" s="72">
        <f t="shared" si="203"/>
        <v>0</v>
      </c>
      <c r="V1465" s="72">
        <f t="shared" si="204"/>
        <v>0.6</v>
      </c>
      <c r="W1465" s="72">
        <f t="shared" si="205"/>
        <v>0</v>
      </c>
      <c r="X1465" s="14" t="s">
        <v>1191</v>
      </c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24"/>
      <c r="AJ1465" s="24"/>
      <c r="AK1465" s="24"/>
    </row>
    <row r="1466" s="2" customFormat="1" ht="14.25" spans="1:37">
      <c r="A1466" s="24">
        <v>1464</v>
      </c>
      <c r="B1466" s="14"/>
      <c r="C1466" s="749" t="s">
        <v>3205</v>
      </c>
      <c r="D1466" s="749" t="s">
        <v>3200</v>
      </c>
      <c r="E1466" s="14"/>
      <c r="F1466" s="192"/>
      <c r="G1466" s="24"/>
      <c r="H1466" s="14"/>
      <c r="I1466" s="13">
        <v>1.01</v>
      </c>
      <c r="J1466" s="14"/>
      <c r="K1466" s="14"/>
      <c r="L1466" s="547">
        <v>8800</v>
      </c>
      <c r="M1466" s="72">
        <v>0.83</v>
      </c>
      <c r="N1466" s="72">
        <f t="shared" si="206"/>
        <v>7304</v>
      </c>
      <c r="O1466" s="72">
        <v>8800</v>
      </c>
      <c r="P1466" s="72">
        <f t="shared" si="198"/>
        <v>0.83</v>
      </c>
      <c r="Q1466" s="72">
        <f t="shared" si="199"/>
        <v>7304</v>
      </c>
      <c r="R1466" s="72">
        <f t="shared" si="200"/>
        <v>0</v>
      </c>
      <c r="S1466" s="72">
        <f t="shared" si="201"/>
        <v>0.83</v>
      </c>
      <c r="T1466" s="72">
        <f t="shared" si="202"/>
        <v>0</v>
      </c>
      <c r="U1466" s="72">
        <f t="shared" si="203"/>
        <v>0</v>
      </c>
      <c r="V1466" s="72">
        <f t="shared" si="204"/>
        <v>0.83</v>
      </c>
      <c r="W1466" s="72">
        <f t="shared" si="205"/>
        <v>0</v>
      </c>
      <c r="X1466" s="14" t="s">
        <v>1191</v>
      </c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24"/>
      <c r="AJ1466" s="24"/>
      <c r="AK1466" s="24"/>
    </row>
    <row r="1467" s="2" customFormat="1" ht="14.25" spans="1:37">
      <c r="A1467" s="24">
        <v>1465</v>
      </c>
      <c r="B1467" s="14"/>
      <c r="C1467" s="749" t="s">
        <v>3206</v>
      </c>
      <c r="D1467" s="749" t="s">
        <v>3207</v>
      </c>
      <c r="E1467" s="14"/>
      <c r="F1467" s="192"/>
      <c r="G1467" s="24"/>
      <c r="H1467" s="14"/>
      <c r="I1467" s="13">
        <v>1.01</v>
      </c>
      <c r="J1467" s="14"/>
      <c r="K1467" s="14"/>
      <c r="L1467" s="547">
        <v>7000</v>
      </c>
      <c r="M1467" s="72">
        <v>0.4</v>
      </c>
      <c r="N1467" s="72">
        <f t="shared" si="206"/>
        <v>2800</v>
      </c>
      <c r="O1467" s="72">
        <v>7000</v>
      </c>
      <c r="P1467" s="72">
        <f t="shared" si="198"/>
        <v>0.4</v>
      </c>
      <c r="Q1467" s="72">
        <f t="shared" si="199"/>
        <v>2800</v>
      </c>
      <c r="R1467" s="72">
        <f t="shared" si="200"/>
        <v>0</v>
      </c>
      <c r="S1467" s="72">
        <f t="shared" si="201"/>
        <v>0.4</v>
      </c>
      <c r="T1467" s="72">
        <f t="shared" si="202"/>
        <v>0</v>
      </c>
      <c r="U1467" s="72">
        <f t="shared" si="203"/>
        <v>0</v>
      </c>
      <c r="V1467" s="72">
        <f t="shared" si="204"/>
        <v>0.4</v>
      </c>
      <c r="W1467" s="72">
        <f t="shared" si="205"/>
        <v>0</v>
      </c>
      <c r="X1467" s="14" t="s">
        <v>1191</v>
      </c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24"/>
      <c r="AJ1467" s="24"/>
      <c r="AK1467" s="24"/>
    </row>
    <row r="1468" s="2" customFormat="1" ht="14.25" spans="1:37">
      <c r="A1468" s="24">
        <v>1466</v>
      </c>
      <c r="B1468" s="14"/>
      <c r="C1468" s="749" t="s">
        <v>3208</v>
      </c>
      <c r="D1468" s="749" t="s">
        <v>3209</v>
      </c>
      <c r="E1468" s="14"/>
      <c r="F1468" s="192"/>
      <c r="G1468" s="24"/>
      <c r="H1468" s="14"/>
      <c r="I1468" s="13">
        <v>1.01</v>
      </c>
      <c r="J1468" s="14"/>
      <c r="K1468" s="14"/>
      <c r="L1468" s="547">
        <v>7000</v>
      </c>
      <c r="M1468" s="72">
        <v>1.11</v>
      </c>
      <c r="N1468" s="72">
        <f t="shared" si="206"/>
        <v>7770</v>
      </c>
      <c r="O1468" s="72">
        <v>7000</v>
      </c>
      <c r="P1468" s="72">
        <f t="shared" si="198"/>
        <v>1.11</v>
      </c>
      <c r="Q1468" s="72">
        <f t="shared" si="199"/>
        <v>7770</v>
      </c>
      <c r="R1468" s="72">
        <f t="shared" si="200"/>
        <v>0</v>
      </c>
      <c r="S1468" s="72">
        <f t="shared" si="201"/>
        <v>1.11</v>
      </c>
      <c r="T1468" s="72">
        <f t="shared" si="202"/>
        <v>0</v>
      </c>
      <c r="U1468" s="72">
        <f t="shared" si="203"/>
        <v>0</v>
      </c>
      <c r="V1468" s="72">
        <f t="shared" si="204"/>
        <v>1.11</v>
      </c>
      <c r="W1468" s="72">
        <f t="shared" si="205"/>
        <v>0</v>
      </c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24"/>
      <c r="AJ1468" s="24"/>
      <c r="AK1468" s="24"/>
    </row>
    <row r="1469" s="2" customFormat="1" ht="14.25" spans="1:37">
      <c r="A1469" s="24">
        <v>1467</v>
      </c>
      <c r="B1469" s="14"/>
      <c r="C1469" s="749" t="s">
        <v>3210</v>
      </c>
      <c r="D1469" s="749" t="s">
        <v>3211</v>
      </c>
      <c r="E1469" s="14"/>
      <c r="F1469" s="192"/>
      <c r="G1469" s="24"/>
      <c r="H1469" s="14"/>
      <c r="I1469" s="13">
        <v>1.01</v>
      </c>
      <c r="J1469" s="14"/>
      <c r="K1469" s="14"/>
      <c r="L1469" s="547">
        <v>4500</v>
      </c>
      <c r="M1469" s="72">
        <v>0.18</v>
      </c>
      <c r="N1469" s="72">
        <f t="shared" si="206"/>
        <v>810</v>
      </c>
      <c r="O1469" s="72">
        <v>4500</v>
      </c>
      <c r="P1469" s="72">
        <f t="shared" si="198"/>
        <v>0.18</v>
      </c>
      <c r="Q1469" s="72">
        <f t="shared" si="199"/>
        <v>810</v>
      </c>
      <c r="R1469" s="72">
        <f t="shared" si="200"/>
        <v>0</v>
      </c>
      <c r="S1469" s="72">
        <f t="shared" si="201"/>
        <v>0.18</v>
      </c>
      <c r="T1469" s="72">
        <f t="shared" si="202"/>
        <v>0</v>
      </c>
      <c r="U1469" s="72">
        <f t="shared" si="203"/>
        <v>0</v>
      </c>
      <c r="V1469" s="72">
        <f t="shared" si="204"/>
        <v>0.18</v>
      </c>
      <c r="W1469" s="72">
        <f t="shared" si="205"/>
        <v>0</v>
      </c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24"/>
      <c r="AJ1469" s="24"/>
      <c r="AK1469" s="24"/>
    </row>
    <row r="1470" s="2" customFormat="1" ht="14.25" spans="1:37">
      <c r="A1470" s="24">
        <v>1468</v>
      </c>
      <c r="B1470" s="14"/>
      <c r="C1470" s="749" t="s">
        <v>3212</v>
      </c>
      <c r="D1470" s="749" t="s">
        <v>3213</v>
      </c>
      <c r="E1470" s="14"/>
      <c r="F1470" s="192"/>
      <c r="G1470" s="24"/>
      <c r="H1470" s="14"/>
      <c r="I1470" s="13">
        <v>1.01</v>
      </c>
      <c r="J1470" s="14"/>
      <c r="K1470" s="14"/>
      <c r="L1470" s="547">
        <v>8600</v>
      </c>
      <c r="M1470" s="72">
        <v>0.83</v>
      </c>
      <c r="N1470" s="72">
        <f t="shared" si="206"/>
        <v>7138</v>
      </c>
      <c r="O1470" s="72">
        <v>8600</v>
      </c>
      <c r="P1470" s="72">
        <f t="shared" si="198"/>
        <v>0.83</v>
      </c>
      <c r="Q1470" s="72">
        <f t="shared" si="199"/>
        <v>7138</v>
      </c>
      <c r="R1470" s="72">
        <f t="shared" si="200"/>
        <v>0</v>
      </c>
      <c r="S1470" s="72">
        <f t="shared" si="201"/>
        <v>0.83</v>
      </c>
      <c r="T1470" s="72">
        <f t="shared" si="202"/>
        <v>0</v>
      </c>
      <c r="U1470" s="72">
        <f t="shared" si="203"/>
        <v>0</v>
      </c>
      <c r="V1470" s="72">
        <f t="shared" si="204"/>
        <v>0.83</v>
      </c>
      <c r="W1470" s="72">
        <f t="shared" si="205"/>
        <v>0</v>
      </c>
      <c r="X1470" s="14" t="s">
        <v>1191</v>
      </c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24"/>
      <c r="AJ1470" s="24"/>
      <c r="AK1470" s="24"/>
    </row>
    <row r="1471" s="2" customFormat="1" ht="14.25" spans="1:37">
      <c r="A1471" s="24">
        <v>1469</v>
      </c>
      <c r="B1471" s="14"/>
      <c r="C1471" s="749" t="s">
        <v>3214</v>
      </c>
      <c r="D1471" s="749" t="s">
        <v>3215</v>
      </c>
      <c r="E1471" s="14"/>
      <c r="F1471" s="192"/>
      <c r="G1471" s="24"/>
      <c r="H1471" s="14"/>
      <c r="I1471" s="13">
        <v>1.01</v>
      </c>
      <c r="J1471" s="14"/>
      <c r="K1471" s="14"/>
      <c r="L1471" s="547">
        <v>101</v>
      </c>
      <c r="M1471" s="72">
        <v>1.3628</v>
      </c>
      <c r="N1471" s="72">
        <f t="shared" si="206"/>
        <v>137.6428</v>
      </c>
      <c r="O1471" s="72">
        <v>101</v>
      </c>
      <c r="P1471" s="72">
        <f t="shared" si="198"/>
        <v>1.3628</v>
      </c>
      <c r="Q1471" s="72">
        <f t="shared" si="199"/>
        <v>137.6428</v>
      </c>
      <c r="R1471" s="72">
        <f t="shared" si="200"/>
        <v>0</v>
      </c>
      <c r="S1471" s="72">
        <f t="shared" si="201"/>
        <v>1.3628</v>
      </c>
      <c r="T1471" s="72">
        <f t="shared" si="202"/>
        <v>0</v>
      </c>
      <c r="U1471" s="72">
        <f t="shared" si="203"/>
        <v>0</v>
      </c>
      <c r="V1471" s="72">
        <f t="shared" si="204"/>
        <v>1.3628</v>
      </c>
      <c r="W1471" s="72">
        <f t="shared" si="205"/>
        <v>0</v>
      </c>
      <c r="X1471" s="14" t="s">
        <v>1191</v>
      </c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24"/>
      <c r="AJ1471" s="24"/>
      <c r="AK1471" s="24"/>
    </row>
    <row r="1472" s="2" customFormat="1" ht="14.25" spans="1:37">
      <c r="A1472" s="24">
        <v>1470</v>
      </c>
      <c r="B1472" s="14"/>
      <c r="C1472" s="749" t="s">
        <v>3216</v>
      </c>
      <c r="D1472" s="749" t="s">
        <v>3217</v>
      </c>
      <c r="E1472" s="14"/>
      <c r="F1472" s="192"/>
      <c r="G1472" s="24"/>
      <c r="H1472" s="14"/>
      <c r="I1472" s="13">
        <v>1.01</v>
      </c>
      <c r="J1472" s="14"/>
      <c r="K1472" s="14"/>
      <c r="L1472" s="547">
        <v>12</v>
      </c>
      <c r="M1472" s="72">
        <v>4.3025</v>
      </c>
      <c r="N1472" s="72">
        <f t="shared" si="206"/>
        <v>51.63</v>
      </c>
      <c r="O1472" s="72">
        <v>12</v>
      </c>
      <c r="P1472" s="72">
        <f t="shared" si="198"/>
        <v>4.3025</v>
      </c>
      <c r="Q1472" s="72">
        <f t="shared" si="199"/>
        <v>51.63</v>
      </c>
      <c r="R1472" s="72">
        <f t="shared" si="200"/>
        <v>0</v>
      </c>
      <c r="S1472" s="72">
        <f t="shared" si="201"/>
        <v>4.3025</v>
      </c>
      <c r="T1472" s="72">
        <f t="shared" si="202"/>
        <v>0</v>
      </c>
      <c r="U1472" s="72">
        <f t="shared" si="203"/>
        <v>0</v>
      </c>
      <c r="V1472" s="72">
        <f t="shared" si="204"/>
        <v>4.3025</v>
      </c>
      <c r="W1472" s="72">
        <f t="shared" si="205"/>
        <v>0</v>
      </c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24"/>
      <c r="AJ1472" s="24"/>
      <c r="AK1472" s="24"/>
    </row>
    <row r="1473" s="2" customFormat="1" ht="14.25" spans="1:37">
      <c r="A1473" s="24">
        <v>1471</v>
      </c>
      <c r="B1473" s="14"/>
      <c r="C1473" s="749" t="s">
        <v>3218</v>
      </c>
      <c r="D1473" s="749" t="s">
        <v>3219</v>
      </c>
      <c r="E1473" s="14"/>
      <c r="F1473" s="192"/>
      <c r="G1473" s="24"/>
      <c r="H1473" s="14"/>
      <c r="I1473" s="13">
        <v>1.01</v>
      </c>
      <c r="J1473" s="14"/>
      <c r="K1473" s="14"/>
      <c r="L1473" s="547">
        <v>19</v>
      </c>
      <c r="M1473" s="72">
        <v>4.4247</v>
      </c>
      <c r="N1473" s="72">
        <f t="shared" si="206"/>
        <v>84.0693</v>
      </c>
      <c r="O1473" s="72">
        <v>19</v>
      </c>
      <c r="P1473" s="72">
        <f t="shared" si="198"/>
        <v>4.4247</v>
      </c>
      <c r="Q1473" s="72">
        <f t="shared" si="199"/>
        <v>84.0693</v>
      </c>
      <c r="R1473" s="72">
        <f t="shared" si="200"/>
        <v>0</v>
      </c>
      <c r="S1473" s="72">
        <f t="shared" si="201"/>
        <v>4.4247</v>
      </c>
      <c r="T1473" s="72">
        <f t="shared" si="202"/>
        <v>0</v>
      </c>
      <c r="U1473" s="72">
        <f t="shared" si="203"/>
        <v>0</v>
      </c>
      <c r="V1473" s="72">
        <f t="shared" si="204"/>
        <v>4.4247</v>
      </c>
      <c r="W1473" s="72">
        <f t="shared" si="205"/>
        <v>0</v>
      </c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24"/>
      <c r="AJ1473" s="24"/>
      <c r="AK1473" s="24"/>
    </row>
    <row r="1474" s="2" customFormat="1" ht="14.25" spans="1:37">
      <c r="A1474" s="24">
        <v>1472</v>
      </c>
      <c r="B1474" s="14"/>
      <c r="C1474" s="749" t="s">
        <v>3220</v>
      </c>
      <c r="D1474" s="749" t="s">
        <v>3221</v>
      </c>
      <c r="E1474" s="14"/>
      <c r="F1474" s="192"/>
      <c r="G1474" s="24"/>
      <c r="H1474" s="14"/>
      <c r="I1474" s="13">
        <v>1.01</v>
      </c>
      <c r="J1474" s="14"/>
      <c r="K1474" s="14"/>
      <c r="L1474" s="547">
        <v>65</v>
      </c>
      <c r="M1474" s="72">
        <v>2.3786</v>
      </c>
      <c r="N1474" s="72">
        <f t="shared" si="206"/>
        <v>154.609</v>
      </c>
      <c r="O1474" s="72">
        <v>65</v>
      </c>
      <c r="P1474" s="72">
        <f t="shared" si="198"/>
        <v>2.3786</v>
      </c>
      <c r="Q1474" s="72">
        <f t="shared" si="199"/>
        <v>154.609</v>
      </c>
      <c r="R1474" s="72">
        <f t="shared" si="200"/>
        <v>0</v>
      </c>
      <c r="S1474" s="72">
        <f t="shared" si="201"/>
        <v>2.3786</v>
      </c>
      <c r="T1474" s="72">
        <f t="shared" si="202"/>
        <v>0</v>
      </c>
      <c r="U1474" s="72">
        <f t="shared" si="203"/>
        <v>0</v>
      </c>
      <c r="V1474" s="72">
        <f t="shared" si="204"/>
        <v>2.3786</v>
      </c>
      <c r="W1474" s="72">
        <f t="shared" si="205"/>
        <v>0</v>
      </c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24"/>
      <c r="AJ1474" s="24"/>
      <c r="AK1474" s="24"/>
    </row>
    <row r="1475" s="2" customFormat="1" ht="14.25" spans="1:37">
      <c r="A1475" s="24">
        <v>1473</v>
      </c>
      <c r="B1475" s="14"/>
      <c r="C1475" s="749" t="s">
        <v>3222</v>
      </c>
      <c r="D1475" s="749" t="s">
        <v>3223</v>
      </c>
      <c r="E1475" s="14"/>
      <c r="F1475" s="192"/>
      <c r="G1475" s="24"/>
      <c r="H1475" s="14"/>
      <c r="I1475" s="13">
        <v>1.01</v>
      </c>
      <c r="J1475" s="14"/>
      <c r="K1475" s="14"/>
      <c r="L1475" s="547">
        <v>30</v>
      </c>
      <c r="M1475" s="72">
        <v>57.5077</v>
      </c>
      <c r="N1475" s="72">
        <f t="shared" si="206"/>
        <v>1725.231</v>
      </c>
      <c r="O1475" s="72">
        <v>30</v>
      </c>
      <c r="P1475" s="72">
        <f t="shared" ref="P1475:P1538" si="207">M1475</f>
        <v>57.5077</v>
      </c>
      <c r="Q1475" s="72">
        <f t="shared" ref="Q1475:Q1538" si="208">P1475*O1475</f>
        <v>1725.231</v>
      </c>
      <c r="R1475" s="72">
        <f t="shared" ref="R1475:R1538" si="209">IF((O1475-L1475)&gt;0,O1475-L1475,0)</f>
        <v>0</v>
      </c>
      <c r="S1475" s="72">
        <f t="shared" ref="S1475:S1538" si="210">M1475</f>
        <v>57.5077</v>
      </c>
      <c r="T1475" s="72">
        <f t="shared" ref="T1475:T1538" si="211">IF((Q1475-N1475)&gt;0,Q1475-N1475,0)</f>
        <v>0</v>
      </c>
      <c r="U1475" s="72">
        <f t="shared" ref="U1475:U1538" si="212">IF((O1475-L1475)&lt;0,O1475-L1475,0)</f>
        <v>0</v>
      </c>
      <c r="V1475" s="72">
        <f t="shared" ref="V1475:V1538" si="213">M1475</f>
        <v>57.5077</v>
      </c>
      <c r="W1475" s="72">
        <f t="shared" ref="W1475:W1538" si="214">IF((Q1475-N1475)&lt;0,Q1475-N1475,0)</f>
        <v>0</v>
      </c>
      <c r="X1475" s="14" t="s">
        <v>1191</v>
      </c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24"/>
      <c r="AJ1475" s="24"/>
      <c r="AK1475" s="24"/>
    </row>
    <row r="1476" s="2" customFormat="1" ht="14.25" spans="1:37">
      <c r="A1476" s="24">
        <v>1474</v>
      </c>
      <c r="B1476" s="14"/>
      <c r="C1476" s="749" t="s">
        <v>3224</v>
      </c>
      <c r="D1476" s="749" t="s">
        <v>3225</v>
      </c>
      <c r="E1476" s="14"/>
      <c r="F1476" s="192"/>
      <c r="G1476" s="24"/>
      <c r="H1476" s="14"/>
      <c r="I1476" s="13">
        <v>1.01</v>
      </c>
      <c r="J1476" s="14"/>
      <c r="K1476" s="14"/>
      <c r="L1476" s="547">
        <v>600</v>
      </c>
      <c r="M1476" s="72">
        <v>0.3304</v>
      </c>
      <c r="N1476" s="72">
        <f t="shared" si="206"/>
        <v>198.24</v>
      </c>
      <c r="O1476" s="72"/>
      <c r="P1476" s="72">
        <f t="shared" si="207"/>
        <v>0.3304</v>
      </c>
      <c r="Q1476" s="72">
        <f t="shared" si="208"/>
        <v>0</v>
      </c>
      <c r="R1476" s="72">
        <f t="shared" si="209"/>
        <v>0</v>
      </c>
      <c r="S1476" s="72">
        <f t="shared" si="210"/>
        <v>0.3304</v>
      </c>
      <c r="T1476" s="72">
        <f t="shared" si="211"/>
        <v>0</v>
      </c>
      <c r="U1476" s="72">
        <f t="shared" si="212"/>
        <v>-600</v>
      </c>
      <c r="V1476" s="72">
        <f t="shared" si="213"/>
        <v>0.3304</v>
      </c>
      <c r="W1476" s="72">
        <f t="shared" si="214"/>
        <v>-198.24</v>
      </c>
      <c r="X1476" s="14" t="s">
        <v>1191</v>
      </c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513" t="s">
        <v>3226</v>
      </c>
      <c r="AJ1476" s="24"/>
      <c r="AK1476" s="24" t="s">
        <v>3035</v>
      </c>
    </row>
    <row r="1477" s="2" customFormat="1" ht="14.25" spans="1:37">
      <c r="A1477" s="24">
        <v>1475</v>
      </c>
      <c r="B1477" s="14"/>
      <c r="C1477" s="749" t="s">
        <v>3227</v>
      </c>
      <c r="D1477" s="749" t="s">
        <v>3228</v>
      </c>
      <c r="E1477" s="14"/>
      <c r="F1477" s="192"/>
      <c r="G1477" s="24"/>
      <c r="H1477" s="14"/>
      <c r="I1477" s="13">
        <v>1.01</v>
      </c>
      <c r="J1477" s="14"/>
      <c r="K1477" s="14"/>
      <c r="L1477" s="547">
        <v>7</v>
      </c>
      <c r="M1477" s="72">
        <v>1.0771</v>
      </c>
      <c r="N1477" s="72">
        <f t="shared" ref="N1477:N1540" si="215">L1477*M1477</f>
        <v>7.5397</v>
      </c>
      <c r="O1477" s="72">
        <v>7</v>
      </c>
      <c r="P1477" s="72">
        <f t="shared" si="207"/>
        <v>1.0771</v>
      </c>
      <c r="Q1477" s="72">
        <f t="shared" si="208"/>
        <v>7.5397</v>
      </c>
      <c r="R1477" s="72">
        <f t="shared" si="209"/>
        <v>0</v>
      </c>
      <c r="S1477" s="72">
        <f t="shared" si="210"/>
        <v>1.0771</v>
      </c>
      <c r="T1477" s="72">
        <f t="shared" si="211"/>
        <v>0</v>
      </c>
      <c r="U1477" s="72">
        <f t="shared" si="212"/>
        <v>0</v>
      </c>
      <c r="V1477" s="72">
        <f t="shared" si="213"/>
        <v>1.0771</v>
      </c>
      <c r="W1477" s="72">
        <f t="shared" si="214"/>
        <v>0</v>
      </c>
      <c r="X1477" s="14" t="s">
        <v>1191</v>
      </c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24"/>
      <c r="AJ1477" s="24"/>
      <c r="AK1477" s="24"/>
    </row>
    <row r="1478" s="2" customFormat="1" ht="14.25" spans="1:37">
      <c r="A1478" s="24">
        <v>1476</v>
      </c>
      <c r="B1478" s="14"/>
      <c r="C1478" s="749" t="s">
        <v>3229</v>
      </c>
      <c r="D1478" s="749" t="s">
        <v>3230</v>
      </c>
      <c r="E1478" s="14"/>
      <c r="F1478" s="192"/>
      <c r="G1478" s="24"/>
      <c r="H1478" s="14"/>
      <c r="I1478" s="13">
        <v>1.01</v>
      </c>
      <c r="J1478" s="14"/>
      <c r="K1478" s="14"/>
      <c r="L1478" s="547">
        <v>160</v>
      </c>
      <c r="M1478" s="72">
        <v>6.2941</v>
      </c>
      <c r="N1478" s="72">
        <f t="shared" si="215"/>
        <v>1007.056</v>
      </c>
      <c r="O1478" s="72">
        <v>160</v>
      </c>
      <c r="P1478" s="72">
        <f t="shared" si="207"/>
        <v>6.2941</v>
      </c>
      <c r="Q1478" s="72">
        <f t="shared" si="208"/>
        <v>1007.056</v>
      </c>
      <c r="R1478" s="72">
        <f t="shared" si="209"/>
        <v>0</v>
      </c>
      <c r="S1478" s="72">
        <f t="shared" si="210"/>
        <v>6.2941</v>
      </c>
      <c r="T1478" s="72">
        <f t="shared" si="211"/>
        <v>0</v>
      </c>
      <c r="U1478" s="72">
        <f t="shared" si="212"/>
        <v>0</v>
      </c>
      <c r="V1478" s="72">
        <f t="shared" si="213"/>
        <v>6.2941</v>
      </c>
      <c r="W1478" s="72">
        <f t="shared" si="214"/>
        <v>0</v>
      </c>
      <c r="X1478" s="14" t="s">
        <v>1191</v>
      </c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24"/>
      <c r="AJ1478" s="24"/>
      <c r="AK1478" s="24"/>
    </row>
    <row r="1479" s="2" customFormat="1" ht="14.25" spans="1:37">
      <c r="A1479" s="24">
        <v>1477</v>
      </c>
      <c r="B1479" s="14"/>
      <c r="C1479" s="749" t="s">
        <v>3231</v>
      </c>
      <c r="D1479" s="749" t="s">
        <v>3232</v>
      </c>
      <c r="E1479" s="14"/>
      <c r="F1479" s="192"/>
      <c r="G1479" s="24"/>
      <c r="H1479" s="14"/>
      <c r="I1479" s="13">
        <v>1.01</v>
      </c>
      <c r="J1479" s="14"/>
      <c r="K1479" s="14"/>
      <c r="L1479" s="547">
        <v>450</v>
      </c>
      <c r="M1479" s="72">
        <v>4.4153</v>
      </c>
      <c r="N1479" s="72">
        <f t="shared" si="215"/>
        <v>1986.885</v>
      </c>
      <c r="O1479" s="72">
        <v>450</v>
      </c>
      <c r="P1479" s="72">
        <f t="shared" si="207"/>
        <v>4.4153</v>
      </c>
      <c r="Q1479" s="72">
        <f t="shared" si="208"/>
        <v>1986.885</v>
      </c>
      <c r="R1479" s="72">
        <f t="shared" si="209"/>
        <v>0</v>
      </c>
      <c r="S1479" s="72">
        <f t="shared" si="210"/>
        <v>4.4153</v>
      </c>
      <c r="T1479" s="72">
        <f t="shared" si="211"/>
        <v>0</v>
      </c>
      <c r="U1479" s="72">
        <f t="shared" si="212"/>
        <v>0</v>
      </c>
      <c r="V1479" s="72">
        <f t="shared" si="213"/>
        <v>4.4153</v>
      </c>
      <c r="W1479" s="72">
        <f t="shared" si="214"/>
        <v>0</v>
      </c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24"/>
      <c r="AJ1479" s="24"/>
      <c r="AK1479" s="24"/>
    </row>
    <row r="1480" s="2" customFormat="1" ht="14.25" spans="1:37">
      <c r="A1480" s="24">
        <v>1478</v>
      </c>
      <c r="B1480" s="14"/>
      <c r="C1480" s="749" t="s">
        <v>3233</v>
      </c>
      <c r="D1480" s="749" t="s">
        <v>3234</v>
      </c>
      <c r="E1480" s="14"/>
      <c r="F1480" s="192"/>
      <c r="G1480" s="24"/>
      <c r="H1480" s="14"/>
      <c r="I1480" s="13">
        <v>1.01</v>
      </c>
      <c r="J1480" s="14"/>
      <c r="K1480" s="14"/>
      <c r="L1480" s="547">
        <v>494.4</v>
      </c>
      <c r="M1480" s="72">
        <v>8.7337</v>
      </c>
      <c r="N1480" s="72">
        <f t="shared" si="215"/>
        <v>4317.94128</v>
      </c>
      <c r="O1480" s="72">
        <v>494.4</v>
      </c>
      <c r="P1480" s="72">
        <f t="shared" si="207"/>
        <v>8.7337</v>
      </c>
      <c r="Q1480" s="72">
        <f t="shared" si="208"/>
        <v>4317.94128</v>
      </c>
      <c r="R1480" s="72">
        <f t="shared" si="209"/>
        <v>0</v>
      </c>
      <c r="S1480" s="72">
        <f t="shared" si="210"/>
        <v>8.7337</v>
      </c>
      <c r="T1480" s="72">
        <f t="shared" si="211"/>
        <v>0</v>
      </c>
      <c r="U1480" s="72">
        <f t="shared" si="212"/>
        <v>0</v>
      </c>
      <c r="V1480" s="72">
        <f t="shared" si="213"/>
        <v>8.7337</v>
      </c>
      <c r="W1480" s="72">
        <f t="shared" si="214"/>
        <v>0</v>
      </c>
      <c r="X1480" s="14" t="s">
        <v>1191</v>
      </c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24"/>
      <c r="AJ1480" s="24"/>
      <c r="AK1480" s="24"/>
    </row>
    <row r="1481" s="2" customFormat="1" ht="14.25" spans="1:37">
      <c r="A1481" s="24">
        <v>1479</v>
      </c>
      <c r="B1481" s="14"/>
      <c r="C1481" s="749" t="s">
        <v>3235</v>
      </c>
      <c r="D1481" s="749" t="s">
        <v>3236</v>
      </c>
      <c r="E1481" s="14"/>
      <c r="F1481" s="192"/>
      <c r="G1481" s="24"/>
      <c r="H1481" s="14"/>
      <c r="I1481" s="13">
        <v>1.01</v>
      </c>
      <c r="J1481" s="14"/>
      <c r="K1481" s="14"/>
      <c r="L1481" s="547">
        <v>2</v>
      </c>
      <c r="M1481" s="72">
        <v>54.935</v>
      </c>
      <c r="N1481" s="72">
        <f t="shared" si="215"/>
        <v>109.87</v>
      </c>
      <c r="O1481" s="72">
        <v>2</v>
      </c>
      <c r="P1481" s="72">
        <f t="shared" si="207"/>
        <v>54.935</v>
      </c>
      <c r="Q1481" s="72">
        <f t="shared" si="208"/>
        <v>109.87</v>
      </c>
      <c r="R1481" s="72">
        <f t="shared" si="209"/>
        <v>0</v>
      </c>
      <c r="S1481" s="72">
        <f t="shared" si="210"/>
        <v>54.935</v>
      </c>
      <c r="T1481" s="72">
        <f t="shared" si="211"/>
        <v>0</v>
      </c>
      <c r="U1481" s="72">
        <f t="shared" si="212"/>
        <v>0</v>
      </c>
      <c r="V1481" s="72">
        <f t="shared" si="213"/>
        <v>54.935</v>
      </c>
      <c r="W1481" s="72">
        <f t="shared" si="214"/>
        <v>0</v>
      </c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24"/>
      <c r="AJ1481" s="24"/>
      <c r="AK1481" s="24"/>
    </row>
    <row r="1482" s="2" customFormat="1" ht="14.25" spans="1:37">
      <c r="A1482" s="24">
        <v>1480</v>
      </c>
      <c r="B1482" s="14"/>
      <c r="C1482" s="749" t="s">
        <v>3237</v>
      </c>
      <c r="D1482" s="749" t="s">
        <v>3238</v>
      </c>
      <c r="E1482" s="14"/>
      <c r="F1482" s="192"/>
      <c r="G1482" s="24"/>
      <c r="H1482" s="14"/>
      <c r="I1482" s="13">
        <v>1.01</v>
      </c>
      <c r="J1482" s="14"/>
      <c r="K1482" s="14"/>
      <c r="L1482" s="547">
        <v>10</v>
      </c>
      <c r="M1482" s="72">
        <v>0.295</v>
      </c>
      <c r="N1482" s="72">
        <f t="shared" si="215"/>
        <v>2.95</v>
      </c>
      <c r="O1482" s="72">
        <v>10</v>
      </c>
      <c r="P1482" s="72">
        <f t="shared" si="207"/>
        <v>0.295</v>
      </c>
      <c r="Q1482" s="72">
        <f t="shared" si="208"/>
        <v>2.95</v>
      </c>
      <c r="R1482" s="72">
        <f t="shared" si="209"/>
        <v>0</v>
      </c>
      <c r="S1482" s="72">
        <f t="shared" si="210"/>
        <v>0.295</v>
      </c>
      <c r="T1482" s="72">
        <f t="shared" si="211"/>
        <v>0</v>
      </c>
      <c r="U1482" s="72">
        <f t="shared" si="212"/>
        <v>0</v>
      </c>
      <c r="V1482" s="72">
        <f t="shared" si="213"/>
        <v>0.295</v>
      </c>
      <c r="W1482" s="72">
        <f t="shared" si="214"/>
        <v>0</v>
      </c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24"/>
      <c r="AJ1482" s="24"/>
      <c r="AK1482" s="24"/>
    </row>
    <row r="1483" s="2" customFormat="1" ht="14.25" spans="1:37">
      <c r="A1483" s="24">
        <v>1481</v>
      </c>
      <c r="B1483" s="14"/>
      <c r="C1483" s="749" t="s">
        <v>3239</v>
      </c>
      <c r="D1483" s="749" t="s">
        <v>3240</v>
      </c>
      <c r="E1483" s="14"/>
      <c r="F1483" s="192"/>
      <c r="G1483" s="24"/>
      <c r="H1483" s="14"/>
      <c r="I1483" s="13">
        <v>1.01</v>
      </c>
      <c r="J1483" s="14"/>
      <c r="K1483" s="14"/>
      <c r="L1483" s="547">
        <v>2</v>
      </c>
      <c r="M1483" s="72">
        <v>79.645</v>
      </c>
      <c r="N1483" s="72">
        <f t="shared" si="215"/>
        <v>159.29</v>
      </c>
      <c r="O1483" s="72">
        <v>2</v>
      </c>
      <c r="P1483" s="72">
        <f t="shared" si="207"/>
        <v>79.645</v>
      </c>
      <c r="Q1483" s="72">
        <f t="shared" si="208"/>
        <v>159.29</v>
      </c>
      <c r="R1483" s="72">
        <f t="shared" si="209"/>
        <v>0</v>
      </c>
      <c r="S1483" s="72">
        <f t="shared" si="210"/>
        <v>79.645</v>
      </c>
      <c r="T1483" s="72">
        <f t="shared" si="211"/>
        <v>0</v>
      </c>
      <c r="U1483" s="72">
        <f t="shared" si="212"/>
        <v>0</v>
      </c>
      <c r="V1483" s="72">
        <f t="shared" si="213"/>
        <v>79.645</v>
      </c>
      <c r="W1483" s="72">
        <f t="shared" si="214"/>
        <v>0</v>
      </c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24"/>
      <c r="AJ1483" s="24"/>
      <c r="AK1483" s="24"/>
    </row>
    <row r="1484" s="2" customFormat="1" ht="14.25" spans="1:37">
      <c r="A1484" s="24">
        <v>1482</v>
      </c>
      <c r="B1484" s="14"/>
      <c r="C1484" s="749" t="s">
        <v>3241</v>
      </c>
      <c r="D1484" s="749" t="s">
        <v>3242</v>
      </c>
      <c r="E1484" s="14"/>
      <c r="F1484" s="192"/>
      <c r="G1484" s="24"/>
      <c r="H1484" s="14"/>
      <c r="I1484" s="13">
        <v>1.01</v>
      </c>
      <c r="J1484" s="14"/>
      <c r="K1484" s="14"/>
      <c r="L1484" s="547">
        <v>1</v>
      </c>
      <c r="M1484" s="72">
        <v>131.88</v>
      </c>
      <c r="N1484" s="72">
        <f t="shared" si="215"/>
        <v>131.88</v>
      </c>
      <c r="O1484" s="72">
        <v>1</v>
      </c>
      <c r="P1484" s="72">
        <f t="shared" si="207"/>
        <v>131.88</v>
      </c>
      <c r="Q1484" s="72">
        <f t="shared" si="208"/>
        <v>131.88</v>
      </c>
      <c r="R1484" s="72">
        <f t="shared" si="209"/>
        <v>0</v>
      </c>
      <c r="S1484" s="72">
        <f t="shared" si="210"/>
        <v>131.88</v>
      </c>
      <c r="T1484" s="72">
        <f t="shared" si="211"/>
        <v>0</v>
      </c>
      <c r="U1484" s="72">
        <f t="shared" si="212"/>
        <v>0</v>
      </c>
      <c r="V1484" s="72">
        <f t="shared" si="213"/>
        <v>131.88</v>
      </c>
      <c r="W1484" s="72">
        <f t="shared" si="214"/>
        <v>0</v>
      </c>
      <c r="X1484" s="14" t="s">
        <v>1191</v>
      </c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24"/>
      <c r="AJ1484" s="24"/>
      <c r="AK1484" s="24"/>
    </row>
    <row r="1485" s="2" customFormat="1" ht="14.25" spans="1:37">
      <c r="A1485" s="24">
        <v>1483</v>
      </c>
      <c r="B1485" s="14"/>
      <c r="C1485" s="749" t="s">
        <v>3243</v>
      </c>
      <c r="D1485" s="749" t="s">
        <v>3244</v>
      </c>
      <c r="E1485" s="14"/>
      <c r="F1485" s="192"/>
      <c r="G1485" s="24"/>
      <c r="H1485" s="14"/>
      <c r="I1485" s="13">
        <v>1.01</v>
      </c>
      <c r="J1485" s="14"/>
      <c r="K1485" s="14"/>
      <c r="L1485" s="547">
        <v>2</v>
      </c>
      <c r="M1485" s="72">
        <v>13.275</v>
      </c>
      <c r="N1485" s="72">
        <f t="shared" si="215"/>
        <v>26.55</v>
      </c>
      <c r="O1485" s="72">
        <v>2</v>
      </c>
      <c r="P1485" s="72">
        <f t="shared" si="207"/>
        <v>13.275</v>
      </c>
      <c r="Q1485" s="72">
        <f t="shared" si="208"/>
        <v>26.55</v>
      </c>
      <c r="R1485" s="72">
        <f t="shared" si="209"/>
        <v>0</v>
      </c>
      <c r="S1485" s="72">
        <f t="shared" si="210"/>
        <v>13.275</v>
      </c>
      <c r="T1485" s="72">
        <f t="shared" si="211"/>
        <v>0</v>
      </c>
      <c r="U1485" s="72">
        <f t="shared" si="212"/>
        <v>0</v>
      </c>
      <c r="V1485" s="72">
        <f t="shared" si="213"/>
        <v>13.275</v>
      </c>
      <c r="W1485" s="72">
        <f t="shared" si="214"/>
        <v>0</v>
      </c>
      <c r="X1485" s="14" t="s">
        <v>1191</v>
      </c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24"/>
      <c r="AJ1485" s="24"/>
      <c r="AK1485" s="24"/>
    </row>
    <row r="1486" s="2" customFormat="1" ht="14.25" spans="1:37">
      <c r="A1486" s="24">
        <v>1484</v>
      </c>
      <c r="B1486" s="14"/>
      <c r="C1486" s="749" t="s">
        <v>3245</v>
      </c>
      <c r="D1486" s="749" t="s">
        <v>3246</v>
      </c>
      <c r="E1486" s="14"/>
      <c r="F1486" s="192"/>
      <c r="G1486" s="24"/>
      <c r="H1486" s="14"/>
      <c r="I1486" s="13">
        <v>1.01</v>
      </c>
      <c r="J1486" s="14"/>
      <c r="K1486" s="14"/>
      <c r="L1486" s="547">
        <v>400</v>
      </c>
      <c r="M1486" s="72">
        <v>1.5774</v>
      </c>
      <c r="N1486" s="72">
        <f t="shared" si="215"/>
        <v>630.96</v>
      </c>
      <c r="O1486" s="72">
        <v>400</v>
      </c>
      <c r="P1486" s="72">
        <f t="shared" si="207"/>
        <v>1.5774</v>
      </c>
      <c r="Q1486" s="72">
        <f t="shared" si="208"/>
        <v>630.96</v>
      </c>
      <c r="R1486" s="72">
        <f t="shared" si="209"/>
        <v>0</v>
      </c>
      <c r="S1486" s="72">
        <f t="shared" si="210"/>
        <v>1.5774</v>
      </c>
      <c r="T1486" s="72">
        <f t="shared" si="211"/>
        <v>0</v>
      </c>
      <c r="U1486" s="72">
        <f t="shared" si="212"/>
        <v>0</v>
      </c>
      <c r="V1486" s="72">
        <f t="shared" si="213"/>
        <v>1.5774</v>
      </c>
      <c r="W1486" s="72">
        <f t="shared" si="214"/>
        <v>0</v>
      </c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24"/>
      <c r="AJ1486" s="24"/>
      <c r="AK1486" s="24"/>
    </row>
    <row r="1487" s="2" customFormat="1" ht="14.25" spans="1:37">
      <c r="A1487" s="24">
        <v>1485</v>
      </c>
      <c r="B1487" s="14"/>
      <c r="C1487" s="749" t="s">
        <v>3247</v>
      </c>
      <c r="D1487" s="749" t="s">
        <v>3248</v>
      </c>
      <c r="E1487" s="14"/>
      <c r="F1487" s="192"/>
      <c r="G1487" s="24"/>
      <c r="H1487" s="14"/>
      <c r="I1487" s="13">
        <v>1.01</v>
      </c>
      <c r="J1487" s="14"/>
      <c r="K1487" s="14"/>
      <c r="L1487" s="547">
        <v>8</v>
      </c>
      <c r="M1487" s="72">
        <v>2.8425</v>
      </c>
      <c r="N1487" s="72">
        <f t="shared" si="215"/>
        <v>22.74</v>
      </c>
      <c r="O1487" s="72">
        <v>8</v>
      </c>
      <c r="P1487" s="72">
        <f t="shared" si="207"/>
        <v>2.8425</v>
      </c>
      <c r="Q1487" s="72">
        <f t="shared" si="208"/>
        <v>22.74</v>
      </c>
      <c r="R1487" s="72">
        <f t="shared" si="209"/>
        <v>0</v>
      </c>
      <c r="S1487" s="72">
        <f t="shared" si="210"/>
        <v>2.8425</v>
      </c>
      <c r="T1487" s="72">
        <f t="shared" si="211"/>
        <v>0</v>
      </c>
      <c r="U1487" s="72">
        <f t="shared" si="212"/>
        <v>0</v>
      </c>
      <c r="V1487" s="72">
        <f t="shared" si="213"/>
        <v>2.8425</v>
      </c>
      <c r="W1487" s="72">
        <f t="shared" si="214"/>
        <v>0</v>
      </c>
      <c r="X1487" s="14" t="s">
        <v>1191</v>
      </c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24"/>
      <c r="AJ1487" s="24"/>
      <c r="AK1487" s="24"/>
    </row>
    <row r="1488" s="2" customFormat="1" ht="14.25" spans="1:37">
      <c r="A1488" s="24">
        <v>1486</v>
      </c>
      <c r="B1488" s="14"/>
      <c r="C1488" s="749" t="s">
        <v>3249</v>
      </c>
      <c r="D1488" s="749" t="s">
        <v>3250</v>
      </c>
      <c r="E1488" s="14"/>
      <c r="F1488" s="192"/>
      <c r="G1488" s="24"/>
      <c r="H1488" s="14"/>
      <c r="I1488" s="13">
        <v>1.01</v>
      </c>
      <c r="J1488" s="14"/>
      <c r="K1488" s="14"/>
      <c r="L1488" s="547">
        <v>17</v>
      </c>
      <c r="M1488" s="72">
        <v>0.6659</v>
      </c>
      <c r="N1488" s="72">
        <f t="shared" si="215"/>
        <v>11.3203</v>
      </c>
      <c r="O1488" s="72">
        <v>17</v>
      </c>
      <c r="P1488" s="72">
        <f t="shared" si="207"/>
        <v>0.6659</v>
      </c>
      <c r="Q1488" s="72">
        <f t="shared" si="208"/>
        <v>11.3203</v>
      </c>
      <c r="R1488" s="72">
        <f t="shared" si="209"/>
        <v>0</v>
      </c>
      <c r="S1488" s="72">
        <f t="shared" si="210"/>
        <v>0.6659</v>
      </c>
      <c r="T1488" s="72">
        <f t="shared" si="211"/>
        <v>0</v>
      </c>
      <c r="U1488" s="72">
        <f t="shared" si="212"/>
        <v>0</v>
      </c>
      <c r="V1488" s="72">
        <f t="shared" si="213"/>
        <v>0.6659</v>
      </c>
      <c r="W1488" s="72">
        <f t="shared" si="214"/>
        <v>0</v>
      </c>
      <c r="X1488" s="14" t="s">
        <v>1191</v>
      </c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24"/>
      <c r="AJ1488" s="24"/>
      <c r="AK1488" s="24"/>
    </row>
    <row r="1489" s="2" customFormat="1" ht="14.25" spans="1:37">
      <c r="A1489" s="24">
        <v>1487</v>
      </c>
      <c r="B1489" s="14"/>
      <c r="C1489" s="749" t="s">
        <v>3251</v>
      </c>
      <c r="D1489" s="749" t="s">
        <v>3252</v>
      </c>
      <c r="E1489" s="14"/>
      <c r="F1489" s="192"/>
      <c r="G1489" s="24"/>
      <c r="H1489" s="14"/>
      <c r="I1489" s="13">
        <v>1.01</v>
      </c>
      <c r="J1489" s="14"/>
      <c r="K1489" s="14"/>
      <c r="L1489" s="547">
        <v>20</v>
      </c>
      <c r="M1489" s="72">
        <v>7.4005</v>
      </c>
      <c r="N1489" s="72">
        <f t="shared" si="215"/>
        <v>148.01</v>
      </c>
      <c r="O1489" s="72">
        <v>20</v>
      </c>
      <c r="P1489" s="72">
        <f t="shared" si="207"/>
        <v>7.4005</v>
      </c>
      <c r="Q1489" s="72">
        <f t="shared" si="208"/>
        <v>148.01</v>
      </c>
      <c r="R1489" s="72">
        <f t="shared" si="209"/>
        <v>0</v>
      </c>
      <c r="S1489" s="72">
        <f t="shared" si="210"/>
        <v>7.4005</v>
      </c>
      <c r="T1489" s="72">
        <f t="shared" si="211"/>
        <v>0</v>
      </c>
      <c r="U1489" s="72">
        <f t="shared" si="212"/>
        <v>0</v>
      </c>
      <c r="V1489" s="72">
        <f t="shared" si="213"/>
        <v>7.4005</v>
      </c>
      <c r="W1489" s="72">
        <f t="shared" si="214"/>
        <v>0</v>
      </c>
      <c r="X1489" s="14" t="s">
        <v>1191</v>
      </c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24"/>
      <c r="AJ1489" s="24"/>
      <c r="AK1489" s="24"/>
    </row>
    <row r="1490" s="2" customFormat="1" ht="14.25" spans="1:37">
      <c r="A1490" s="24">
        <v>1488</v>
      </c>
      <c r="B1490" s="14"/>
      <c r="C1490" s="749" t="s">
        <v>3253</v>
      </c>
      <c r="D1490" s="749" t="s">
        <v>3254</v>
      </c>
      <c r="E1490" s="14"/>
      <c r="F1490" s="192"/>
      <c r="G1490" s="24"/>
      <c r="H1490" s="14"/>
      <c r="I1490" s="13">
        <v>1.01</v>
      </c>
      <c r="J1490" s="14"/>
      <c r="K1490" s="14"/>
      <c r="L1490" s="547">
        <v>15</v>
      </c>
      <c r="M1490" s="72">
        <v>2.1547</v>
      </c>
      <c r="N1490" s="72">
        <f t="shared" si="215"/>
        <v>32.3205</v>
      </c>
      <c r="O1490" s="72">
        <v>15</v>
      </c>
      <c r="P1490" s="72">
        <f t="shared" si="207"/>
        <v>2.1547</v>
      </c>
      <c r="Q1490" s="72">
        <f t="shared" si="208"/>
        <v>32.3205</v>
      </c>
      <c r="R1490" s="72">
        <f t="shared" si="209"/>
        <v>0</v>
      </c>
      <c r="S1490" s="72">
        <f t="shared" si="210"/>
        <v>2.1547</v>
      </c>
      <c r="T1490" s="72">
        <f t="shared" si="211"/>
        <v>0</v>
      </c>
      <c r="U1490" s="72">
        <f t="shared" si="212"/>
        <v>0</v>
      </c>
      <c r="V1490" s="72">
        <f t="shared" si="213"/>
        <v>2.1547</v>
      </c>
      <c r="W1490" s="72">
        <f t="shared" si="214"/>
        <v>0</v>
      </c>
      <c r="X1490" s="14" t="s">
        <v>1191</v>
      </c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24"/>
      <c r="AJ1490" s="24"/>
      <c r="AK1490" s="24"/>
    </row>
    <row r="1491" s="2" customFormat="1" ht="14.25" spans="1:37">
      <c r="A1491" s="24">
        <v>1489</v>
      </c>
      <c r="B1491" s="14"/>
      <c r="C1491" s="749" t="s">
        <v>3255</v>
      </c>
      <c r="D1491" s="749" t="s">
        <v>3256</v>
      </c>
      <c r="E1491" s="14"/>
      <c r="F1491" s="192"/>
      <c r="G1491" s="24"/>
      <c r="H1491" s="14"/>
      <c r="I1491" s="13">
        <v>1.01</v>
      </c>
      <c r="J1491" s="14"/>
      <c r="K1491" s="14"/>
      <c r="L1491" s="547">
        <v>71</v>
      </c>
      <c r="M1491" s="72">
        <v>13.0397</v>
      </c>
      <c r="N1491" s="72">
        <f t="shared" si="215"/>
        <v>925.8187</v>
      </c>
      <c r="O1491" s="72">
        <v>71</v>
      </c>
      <c r="P1491" s="72">
        <f t="shared" si="207"/>
        <v>13.0397</v>
      </c>
      <c r="Q1491" s="72">
        <f t="shared" si="208"/>
        <v>925.8187</v>
      </c>
      <c r="R1491" s="72">
        <f t="shared" si="209"/>
        <v>0</v>
      </c>
      <c r="S1491" s="72">
        <f t="shared" si="210"/>
        <v>13.0397</v>
      </c>
      <c r="T1491" s="72">
        <f t="shared" si="211"/>
        <v>0</v>
      </c>
      <c r="U1491" s="72">
        <f t="shared" si="212"/>
        <v>0</v>
      </c>
      <c r="V1491" s="72">
        <f t="shared" si="213"/>
        <v>13.0397</v>
      </c>
      <c r="W1491" s="72">
        <f t="shared" si="214"/>
        <v>0</v>
      </c>
      <c r="X1491" s="14" t="s">
        <v>1191</v>
      </c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24"/>
      <c r="AJ1491" s="24"/>
      <c r="AK1491" s="24"/>
    </row>
    <row r="1492" s="2" customFormat="1" ht="14.25" spans="1:37">
      <c r="A1492" s="24">
        <v>1490</v>
      </c>
      <c r="B1492" s="14"/>
      <c r="C1492" s="749" t="s">
        <v>3257</v>
      </c>
      <c r="D1492" s="749" t="s">
        <v>3258</v>
      </c>
      <c r="E1492" s="14"/>
      <c r="F1492" s="192"/>
      <c r="G1492" s="24"/>
      <c r="H1492" s="14"/>
      <c r="I1492" s="13">
        <v>1.01</v>
      </c>
      <c r="J1492" s="14"/>
      <c r="K1492" s="14"/>
      <c r="L1492" s="547">
        <v>35</v>
      </c>
      <c r="M1492" s="72">
        <v>21.9294</v>
      </c>
      <c r="N1492" s="72">
        <f t="shared" si="215"/>
        <v>767.529</v>
      </c>
      <c r="O1492" s="72">
        <v>35</v>
      </c>
      <c r="P1492" s="72">
        <f t="shared" si="207"/>
        <v>21.9294</v>
      </c>
      <c r="Q1492" s="72">
        <f t="shared" si="208"/>
        <v>767.529</v>
      </c>
      <c r="R1492" s="72">
        <f t="shared" si="209"/>
        <v>0</v>
      </c>
      <c r="S1492" s="72">
        <f t="shared" si="210"/>
        <v>21.9294</v>
      </c>
      <c r="T1492" s="72">
        <f t="shared" si="211"/>
        <v>0</v>
      </c>
      <c r="U1492" s="72">
        <f t="shared" si="212"/>
        <v>0</v>
      </c>
      <c r="V1492" s="72">
        <f t="shared" si="213"/>
        <v>21.9294</v>
      </c>
      <c r="W1492" s="72">
        <f t="shared" si="214"/>
        <v>0</v>
      </c>
      <c r="X1492" s="14" t="s">
        <v>1191</v>
      </c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24"/>
      <c r="AJ1492" s="24"/>
      <c r="AK1492" s="24"/>
    </row>
    <row r="1493" s="2" customFormat="1" ht="14.25" spans="1:37">
      <c r="A1493" s="24">
        <v>1491</v>
      </c>
      <c r="B1493" s="14"/>
      <c r="C1493" s="749" t="s">
        <v>3259</v>
      </c>
      <c r="D1493" s="749" t="s">
        <v>3260</v>
      </c>
      <c r="E1493" s="14"/>
      <c r="F1493" s="192"/>
      <c r="G1493" s="24"/>
      <c r="H1493" s="14"/>
      <c r="I1493" s="13">
        <v>1.01</v>
      </c>
      <c r="J1493" s="14"/>
      <c r="K1493" s="14"/>
      <c r="L1493" s="547">
        <v>4</v>
      </c>
      <c r="M1493" s="72">
        <v>177.995</v>
      </c>
      <c r="N1493" s="72">
        <f t="shared" si="215"/>
        <v>711.98</v>
      </c>
      <c r="O1493" s="72">
        <v>4</v>
      </c>
      <c r="P1493" s="72">
        <f t="shared" si="207"/>
        <v>177.995</v>
      </c>
      <c r="Q1493" s="72">
        <f t="shared" si="208"/>
        <v>711.98</v>
      </c>
      <c r="R1493" s="72">
        <f t="shared" si="209"/>
        <v>0</v>
      </c>
      <c r="S1493" s="72">
        <f t="shared" si="210"/>
        <v>177.995</v>
      </c>
      <c r="T1493" s="72">
        <f t="shared" si="211"/>
        <v>0</v>
      </c>
      <c r="U1493" s="72">
        <f t="shared" si="212"/>
        <v>0</v>
      </c>
      <c r="V1493" s="72">
        <f t="shared" si="213"/>
        <v>177.995</v>
      </c>
      <c r="W1493" s="72">
        <f t="shared" si="214"/>
        <v>0</v>
      </c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24"/>
      <c r="AJ1493" s="24"/>
      <c r="AK1493" s="24"/>
    </row>
    <row r="1494" s="2" customFormat="1" ht="14.25" spans="1:37">
      <c r="A1494" s="24">
        <v>1492</v>
      </c>
      <c r="B1494" s="14"/>
      <c r="C1494" s="749" t="s">
        <v>3261</v>
      </c>
      <c r="D1494" s="749" t="s">
        <v>3262</v>
      </c>
      <c r="E1494" s="14"/>
      <c r="F1494" s="192"/>
      <c r="G1494" s="24"/>
      <c r="H1494" s="14"/>
      <c r="I1494" s="13">
        <v>1.01</v>
      </c>
      <c r="J1494" s="14"/>
      <c r="K1494" s="14"/>
      <c r="L1494" s="547">
        <v>190</v>
      </c>
      <c r="M1494" s="72">
        <v>6.9096</v>
      </c>
      <c r="N1494" s="72">
        <f t="shared" si="215"/>
        <v>1312.824</v>
      </c>
      <c r="O1494" s="72">
        <v>190</v>
      </c>
      <c r="P1494" s="72">
        <f t="shared" si="207"/>
        <v>6.9096</v>
      </c>
      <c r="Q1494" s="72">
        <f t="shared" si="208"/>
        <v>1312.824</v>
      </c>
      <c r="R1494" s="72">
        <f t="shared" si="209"/>
        <v>0</v>
      </c>
      <c r="S1494" s="72">
        <f t="shared" si="210"/>
        <v>6.9096</v>
      </c>
      <c r="T1494" s="72">
        <f t="shared" si="211"/>
        <v>0</v>
      </c>
      <c r="U1494" s="72">
        <f t="shared" si="212"/>
        <v>0</v>
      </c>
      <c r="V1494" s="72">
        <f t="shared" si="213"/>
        <v>6.9096</v>
      </c>
      <c r="W1494" s="72">
        <f t="shared" si="214"/>
        <v>0</v>
      </c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513"/>
      <c r="AJ1494" s="549"/>
      <c r="AK1494" s="24"/>
    </row>
    <row r="1495" s="2" customFormat="1" ht="14.25" spans="1:37">
      <c r="A1495" s="24">
        <v>1493</v>
      </c>
      <c r="B1495" s="14"/>
      <c r="C1495" s="749" t="s">
        <v>3263</v>
      </c>
      <c r="D1495" s="749" t="s">
        <v>3264</v>
      </c>
      <c r="E1495" s="14"/>
      <c r="F1495" s="192"/>
      <c r="G1495" s="24"/>
      <c r="H1495" s="14"/>
      <c r="I1495" s="13">
        <v>1.01</v>
      </c>
      <c r="J1495" s="14"/>
      <c r="K1495" s="14"/>
      <c r="L1495" s="547">
        <v>10</v>
      </c>
      <c r="M1495" s="72">
        <v>6.598</v>
      </c>
      <c r="N1495" s="72">
        <f t="shared" si="215"/>
        <v>65.98</v>
      </c>
      <c r="O1495" s="72">
        <v>10</v>
      </c>
      <c r="P1495" s="72">
        <f t="shared" si="207"/>
        <v>6.598</v>
      </c>
      <c r="Q1495" s="72">
        <f t="shared" si="208"/>
        <v>65.98</v>
      </c>
      <c r="R1495" s="72">
        <f t="shared" si="209"/>
        <v>0</v>
      </c>
      <c r="S1495" s="72">
        <f t="shared" si="210"/>
        <v>6.598</v>
      </c>
      <c r="T1495" s="72">
        <f t="shared" si="211"/>
        <v>0</v>
      </c>
      <c r="U1495" s="72">
        <f t="shared" si="212"/>
        <v>0</v>
      </c>
      <c r="V1495" s="72">
        <f t="shared" si="213"/>
        <v>6.598</v>
      </c>
      <c r="W1495" s="72">
        <f t="shared" si="214"/>
        <v>0</v>
      </c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513"/>
      <c r="AJ1495" s="549"/>
      <c r="AK1495" s="24"/>
    </row>
    <row r="1496" s="2" customFormat="1" ht="14.25" spans="1:37">
      <c r="A1496" s="24">
        <v>1494</v>
      </c>
      <c r="B1496" s="14"/>
      <c r="C1496" s="749" t="s">
        <v>3265</v>
      </c>
      <c r="D1496" s="749" t="s">
        <v>3266</v>
      </c>
      <c r="E1496" s="14"/>
      <c r="F1496" s="192"/>
      <c r="G1496" s="24"/>
      <c r="H1496" s="14"/>
      <c r="I1496" s="13">
        <v>1.01</v>
      </c>
      <c r="J1496" s="14"/>
      <c r="K1496" s="14"/>
      <c r="L1496" s="547">
        <v>20</v>
      </c>
      <c r="M1496" s="72">
        <v>6.837</v>
      </c>
      <c r="N1496" s="72">
        <f t="shared" si="215"/>
        <v>136.74</v>
      </c>
      <c r="O1496" s="72">
        <v>20</v>
      </c>
      <c r="P1496" s="72">
        <f t="shared" si="207"/>
        <v>6.837</v>
      </c>
      <c r="Q1496" s="72">
        <f t="shared" si="208"/>
        <v>136.74</v>
      </c>
      <c r="R1496" s="72">
        <f t="shared" si="209"/>
        <v>0</v>
      </c>
      <c r="S1496" s="72">
        <f t="shared" si="210"/>
        <v>6.837</v>
      </c>
      <c r="T1496" s="72">
        <f t="shared" si="211"/>
        <v>0</v>
      </c>
      <c r="U1496" s="72">
        <f t="shared" si="212"/>
        <v>0</v>
      </c>
      <c r="V1496" s="72">
        <f t="shared" si="213"/>
        <v>6.837</v>
      </c>
      <c r="W1496" s="72">
        <f t="shared" si="214"/>
        <v>0</v>
      </c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24"/>
      <c r="AJ1496" s="24"/>
      <c r="AK1496" s="24"/>
    </row>
    <row r="1497" s="2" customFormat="1" ht="14.25" spans="1:37">
      <c r="A1497" s="24">
        <v>1495</v>
      </c>
      <c r="B1497" s="14"/>
      <c r="C1497" s="749" t="s">
        <v>3267</v>
      </c>
      <c r="D1497" s="749" t="s">
        <v>3268</v>
      </c>
      <c r="E1497" s="14"/>
      <c r="F1497" s="192"/>
      <c r="G1497" s="24"/>
      <c r="H1497" s="14"/>
      <c r="I1497" s="13">
        <v>1.01</v>
      </c>
      <c r="J1497" s="14"/>
      <c r="K1497" s="14"/>
      <c r="L1497" s="547">
        <v>9</v>
      </c>
      <c r="M1497" s="72">
        <v>27.7689</v>
      </c>
      <c r="N1497" s="72">
        <f t="shared" si="215"/>
        <v>249.9201</v>
      </c>
      <c r="O1497" s="72">
        <v>9</v>
      </c>
      <c r="P1497" s="72">
        <f t="shared" si="207"/>
        <v>27.7689</v>
      </c>
      <c r="Q1497" s="72">
        <f t="shared" si="208"/>
        <v>249.9201</v>
      </c>
      <c r="R1497" s="72">
        <f t="shared" si="209"/>
        <v>0</v>
      </c>
      <c r="S1497" s="72">
        <f t="shared" si="210"/>
        <v>27.7689</v>
      </c>
      <c r="T1497" s="72">
        <f t="shared" si="211"/>
        <v>0</v>
      </c>
      <c r="U1497" s="72">
        <f t="shared" si="212"/>
        <v>0</v>
      </c>
      <c r="V1497" s="72">
        <f t="shared" si="213"/>
        <v>27.7689</v>
      </c>
      <c r="W1497" s="72">
        <f t="shared" si="214"/>
        <v>0</v>
      </c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24"/>
      <c r="AJ1497" s="24"/>
      <c r="AK1497" s="24"/>
    </row>
    <row r="1498" s="2" customFormat="1" ht="14.25" spans="1:37">
      <c r="A1498" s="24">
        <v>1496</v>
      </c>
      <c r="B1498" s="14"/>
      <c r="C1498" s="749" t="s">
        <v>3269</v>
      </c>
      <c r="D1498" s="749" t="s">
        <v>3270</v>
      </c>
      <c r="E1498" s="14"/>
      <c r="F1498" s="192"/>
      <c r="G1498" s="24"/>
      <c r="H1498" s="14"/>
      <c r="I1498" s="13">
        <v>1.01</v>
      </c>
      <c r="J1498" s="14"/>
      <c r="K1498" s="14"/>
      <c r="L1498" s="547">
        <v>38</v>
      </c>
      <c r="M1498" s="72">
        <v>88.3739</v>
      </c>
      <c r="N1498" s="72">
        <f t="shared" si="215"/>
        <v>3358.2082</v>
      </c>
      <c r="O1498" s="72">
        <v>38</v>
      </c>
      <c r="P1498" s="72">
        <f t="shared" si="207"/>
        <v>88.3739</v>
      </c>
      <c r="Q1498" s="72">
        <f t="shared" si="208"/>
        <v>3358.2082</v>
      </c>
      <c r="R1498" s="72">
        <f t="shared" si="209"/>
        <v>0</v>
      </c>
      <c r="S1498" s="72">
        <f t="shared" si="210"/>
        <v>88.3739</v>
      </c>
      <c r="T1498" s="72">
        <f t="shared" si="211"/>
        <v>0</v>
      </c>
      <c r="U1498" s="72">
        <f t="shared" si="212"/>
        <v>0</v>
      </c>
      <c r="V1498" s="72">
        <f t="shared" si="213"/>
        <v>88.3739</v>
      </c>
      <c r="W1498" s="72">
        <f t="shared" si="214"/>
        <v>0</v>
      </c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24"/>
      <c r="AJ1498" s="24"/>
      <c r="AK1498" s="24"/>
    </row>
    <row r="1499" s="2" customFormat="1" ht="14.25" spans="1:37">
      <c r="A1499" s="24">
        <v>1497</v>
      </c>
      <c r="B1499" s="14"/>
      <c r="C1499" s="749" t="s">
        <v>3271</v>
      </c>
      <c r="D1499" s="749" t="s">
        <v>3272</v>
      </c>
      <c r="E1499" s="14"/>
      <c r="F1499" s="192"/>
      <c r="G1499" s="24"/>
      <c r="H1499" s="14"/>
      <c r="I1499" s="13">
        <v>1.01</v>
      </c>
      <c r="J1499" s="14"/>
      <c r="K1499" s="14"/>
      <c r="L1499" s="547">
        <v>77</v>
      </c>
      <c r="M1499" s="72">
        <v>16.6005</v>
      </c>
      <c r="N1499" s="72">
        <f t="shared" si="215"/>
        <v>1278.2385</v>
      </c>
      <c r="O1499" s="72">
        <v>77</v>
      </c>
      <c r="P1499" s="72">
        <f t="shared" si="207"/>
        <v>16.6005</v>
      </c>
      <c r="Q1499" s="72">
        <f t="shared" si="208"/>
        <v>1278.2385</v>
      </c>
      <c r="R1499" s="72">
        <f t="shared" si="209"/>
        <v>0</v>
      </c>
      <c r="S1499" s="72">
        <f t="shared" si="210"/>
        <v>16.6005</v>
      </c>
      <c r="T1499" s="72">
        <f t="shared" si="211"/>
        <v>0</v>
      </c>
      <c r="U1499" s="72">
        <f t="shared" si="212"/>
        <v>0</v>
      </c>
      <c r="V1499" s="72">
        <f t="shared" si="213"/>
        <v>16.6005</v>
      </c>
      <c r="W1499" s="72">
        <f t="shared" si="214"/>
        <v>0</v>
      </c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24"/>
      <c r="AJ1499" s="24"/>
      <c r="AK1499" s="24"/>
    </row>
    <row r="1500" s="2" customFormat="1" ht="14.25" spans="1:37">
      <c r="A1500" s="24">
        <v>1498</v>
      </c>
      <c r="B1500" s="14"/>
      <c r="C1500" s="749" t="s">
        <v>3273</v>
      </c>
      <c r="D1500" s="749" t="s">
        <v>3274</v>
      </c>
      <c r="E1500" s="14"/>
      <c r="F1500" s="192"/>
      <c r="G1500" s="24"/>
      <c r="H1500" s="14"/>
      <c r="I1500" s="13">
        <v>1.01</v>
      </c>
      <c r="J1500" s="14"/>
      <c r="K1500" s="14"/>
      <c r="L1500" s="547">
        <v>65</v>
      </c>
      <c r="M1500" s="72">
        <v>7.1825</v>
      </c>
      <c r="N1500" s="72">
        <f t="shared" si="215"/>
        <v>466.8625</v>
      </c>
      <c r="O1500" s="72">
        <v>65</v>
      </c>
      <c r="P1500" s="72">
        <f t="shared" si="207"/>
        <v>7.1825</v>
      </c>
      <c r="Q1500" s="72">
        <f t="shared" si="208"/>
        <v>466.8625</v>
      </c>
      <c r="R1500" s="72">
        <f t="shared" si="209"/>
        <v>0</v>
      </c>
      <c r="S1500" s="72">
        <f t="shared" si="210"/>
        <v>7.1825</v>
      </c>
      <c r="T1500" s="72">
        <f t="shared" si="211"/>
        <v>0</v>
      </c>
      <c r="U1500" s="72">
        <f t="shared" si="212"/>
        <v>0</v>
      </c>
      <c r="V1500" s="72">
        <f t="shared" si="213"/>
        <v>7.1825</v>
      </c>
      <c r="W1500" s="72">
        <f t="shared" si="214"/>
        <v>0</v>
      </c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513"/>
      <c r="AJ1500" s="549"/>
      <c r="AK1500" s="24"/>
    </row>
    <row r="1501" s="2" customFormat="1" ht="14.25" spans="1:37">
      <c r="A1501" s="24">
        <v>1499</v>
      </c>
      <c r="B1501" s="14"/>
      <c r="C1501" s="749" t="s">
        <v>3275</v>
      </c>
      <c r="D1501" s="749" t="s">
        <v>3276</v>
      </c>
      <c r="E1501" s="14"/>
      <c r="F1501" s="192"/>
      <c r="G1501" s="24"/>
      <c r="H1501" s="14"/>
      <c r="I1501" s="13">
        <v>1.01</v>
      </c>
      <c r="J1501" s="14"/>
      <c r="K1501" s="14"/>
      <c r="L1501" s="547">
        <v>1</v>
      </c>
      <c r="M1501" s="72">
        <v>159.29</v>
      </c>
      <c r="N1501" s="72">
        <f t="shared" si="215"/>
        <v>159.29</v>
      </c>
      <c r="O1501" s="72">
        <v>1</v>
      </c>
      <c r="P1501" s="72">
        <f t="shared" si="207"/>
        <v>159.29</v>
      </c>
      <c r="Q1501" s="72">
        <f t="shared" si="208"/>
        <v>159.29</v>
      </c>
      <c r="R1501" s="72">
        <f t="shared" si="209"/>
        <v>0</v>
      </c>
      <c r="S1501" s="72">
        <f t="shared" si="210"/>
        <v>159.29</v>
      </c>
      <c r="T1501" s="72">
        <f t="shared" si="211"/>
        <v>0</v>
      </c>
      <c r="U1501" s="72">
        <f t="shared" si="212"/>
        <v>0</v>
      </c>
      <c r="V1501" s="72">
        <f t="shared" si="213"/>
        <v>159.29</v>
      </c>
      <c r="W1501" s="72">
        <f t="shared" si="214"/>
        <v>0</v>
      </c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513"/>
      <c r="AJ1501" s="549"/>
      <c r="AK1501" s="24"/>
    </row>
    <row r="1502" s="2" customFormat="1" ht="14.25" spans="1:37">
      <c r="A1502" s="24">
        <v>1500</v>
      </c>
      <c r="B1502" s="14"/>
      <c r="C1502" s="749" t="s">
        <v>3277</v>
      </c>
      <c r="D1502" s="749" t="s">
        <v>3278</v>
      </c>
      <c r="E1502" s="14"/>
      <c r="F1502" s="192"/>
      <c r="G1502" s="24"/>
      <c r="H1502" s="14"/>
      <c r="I1502" s="13">
        <v>1.01</v>
      </c>
      <c r="J1502" s="14"/>
      <c r="K1502" s="14"/>
      <c r="L1502" s="547">
        <v>4</v>
      </c>
      <c r="M1502" s="72">
        <v>252.2125</v>
      </c>
      <c r="N1502" s="72">
        <f t="shared" si="215"/>
        <v>1008.85</v>
      </c>
      <c r="O1502" s="72">
        <v>4</v>
      </c>
      <c r="P1502" s="72">
        <f t="shared" si="207"/>
        <v>252.2125</v>
      </c>
      <c r="Q1502" s="72">
        <f t="shared" si="208"/>
        <v>1008.85</v>
      </c>
      <c r="R1502" s="72">
        <f t="shared" si="209"/>
        <v>0</v>
      </c>
      <c r="S1502" s="72">
        <f t="shared" si="210"/>
        <v>252.2125</v>
      </c>
      <c r="T1502" s="72">
        <f t="shared" si="211"/>
        <v>0</v>
      </c>
      <c r="U1502" s="72">
        <f t="shared" si="212"/>
        <v>0</v>
      </c>
      <c r="V1502" s="72">
        <f t="shared" si="213"/>
        <v>252.2125</v>
      </c>
      <c r="W1502" s="72">
        <f t="shared" si="214"/>
        <v>0</v>
      </c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513"/>
      <c r="AJ1502" s="549"/>
      <c r="AK1502" s="24"/>
    </row>
    <row r="1503" s="2" customFormat="1" ht="14.25" spans="1:37">
      <c r="A1503" s="24">
        <v>1501</v>
      </c>
      <c r="B1503" s="14"/>
      <c r="C1503" s="749" t="s">
        <v>3279</v>
      </c>
      <c r="D1503" s="749" t="s">
        <v>3280</v>
      </c>
      <c r="E1503" s="14"/>
      <c r="F1503" s="192"/>
      <c r="G1503" s="24"/>
      <c r="H1503" s="14"/>
      <c r="I1503" s="13">
        <v>1.01</v>
      </c>
      <c r="J1503" s="14"/>
      <c r="K1503" s="14"/>
      <c r="L1503" s="547">
        <v>223</v>
      </c>
      <c r="M1503" s="72">
        <v>6.9143</v>
      </c>
      <c r="N1503" s="72">
        <f t="shared" si="215"/>
        <v>1541.8889</v>
      </c>
      <c r="O1503" s="72">
        <v>223</v>
      </c>
      <c r="P1503" s="72">
        <f t="shared" si="207"/>
        <v>6.9143</v>
      </c>
      <c r="Q1503" s="72">
        <f t="shared" si="208"/>
        <v>1541.8889</v>
      </c>
      <c r="R1503" s="72">
        <f t="shared" si="209"/>
        <v>0</v>
      </c>
      <c r="S1503" s="72">
        <f t="shared" si="210"/>
        <v>6.9143</v>
      </c>
      <c r="T1503" s="72">
        <f t="shared" si="211"/>
        <v>0</v>
      </c>
      <c r="U1503" s="72">
        <f t="shared" si="212"/>
        <v>0</v>
      </c>
      <c r="V1503" s="72">
        <f t="shared" si="213"/>
        <v>6.9143</v>
      </c>
      <c r="W1503" s="72">
        <f t="shared" si="214"/>
        <v>0</v>
      </c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24"/>
      <c r="AJ1503" s="24"/>
      <c r="AK1503" s="24"/>
    </row>
    <row r="1504" s="2" customFormat="1" ht="14.25" spans="1:37">
      <c r="A1504" s="24">
        <v>1502</v>
      </c>
      <c r="B1504" s="14"/>
      <c r="C1504" s="749" t="s">
        <v>3281</v>
      </c>
      <c r="D1504" s="749" t="s">
        <v>3282</v>
      </c>
      <c r="E1504" s="14"/>
      <c r="F1504" s="192"/>
      <c r="G1504" s="24"/>
      <c r="H1504" s="14"/>
      <c r="I1504" s="13">
        <v>1.01</v>
      </c>
      <c r="J1504" s="14"/>
      <c r="K1504" s="14"/>
      <c r="L1504" s="547">
        <v>3</v>
      </c>
      <c r="M1504" s="72">
        <v>303.6567</v>
      </c>
      <c r="N1504" s="72">
        <f t="shared" si="215"/>
        <v>910.9701</v>
      </c>
      <c r="O1504" s="72">
        <v>3</v>
      </c>
      <c r="P1504" s="72">
        <f t="shared" si="207"/>
        <v>303.6567</v>
      </c>
      <c r="Q1504" s="72">
        <f t="shared" si="208"/>
        <v>910.9701</v>
      </c>
      <c r="R1504" s="72">
        <f t="shared" si="209"/>
        <v>0</v>
      </c>
      <c r="S1504" s="72">
        <f t="shared" si="210"/>
        <v>303.6567</v>
      </c>
      <c r="T1504" s="72">
        <f t="shared" si="211"/>
        <v>0</v>
      </c>
      <c r="U1504" s="72">
        <f t="shared" si="212"/>
        <v>0</v>
      </c>
      <c r="V1504" s="72">
        <f t="shared" si="213"/>
        <v>303.6567</v>
      </c>
      <c r="W1504" s="72">
        <f t="shared" si="214"/>
        <v>0</v>
      </c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24"/>
      <c r="AJ1504" s="24"/>
      <c r="AK1504" s="24"/>
    </row>
    <row r="1505" s="2" customFormat="1" ht="14.25" spans="1:37">
      <c r="A1505" s="24">
        <v>1503</v>
      </c>
      <c r="B1505" s="14"/>
      <c r="C1505" s="749" t="s">
        <v>3283</v>
      </c>
      <c r="D1505" s="749" t="s">
        <v>3284</v>
      </c>
      <c r="E1505" s="14"/>
      <c r="F1505" s="192"/>
      <c r="G1505" s="24"/>
      <c r="H1505" s="14"/>
      <c r="I1505" s="13">
        <v>1.01</v>
      </c>
      <c r="J1505" s="14"/>
      <c r="K1505" s="14"/>
      <c r="L1505" s="547">
        <v>1</v>
      </c>
      <c r="M1505" s="72">
        <v>111.11</v>
      </c>
      <c r="N1505" s="72">
        <f t="shared" si="215"/>
        <v>111.11</v>
      </c>
      <c r="O1505" s="72">
        <v>1</v>
      </c>
      <c r="P1505" s="72">
        <f t="shared" si="207"/>
        <v>111.11</v>
      </c>
      <c r="Q1505" s="72">
        <f t="shared" si="208"/>
        <v>111.11</v>
      </c>
      <c r="R1505" s="72">
        <f t="shared" si="209"/>
        <v>0</v>
      </c>
      <c r="S1505" s="72">
        <f t="shared" si="210"/>
        <v>111.11</v>
      </c>
      <c r="T1505" s="72">
        <f t="shared" si="211"/>
        <v>0</v>
      </c>
      <c r="U1505" s="72">
        <f t="shared" si="212"/>
        <v>0</v>
      </c>
      <c r="V1505" s="72">
        <f t="shared" si="213"/>
        <v>111.11</v>
      </c>
      <c r="W1505" s="72">
        <f t="shared" si="214"/>
        <v>0</v>
      </c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24"/>
      <c r="AJ1505" s="24"/>
      <c r="AK1505" s="24"/>
    </row>
    <row r="1506" s="2" customFormat="1" ht="14.25" spans="1:37">
      <c r="A1506" s="24">
        <v>1504</v>
      </c>
      <c r="B1506" s="14"/>
      <c r="C1506" s="749" t="s">
        <v>3285</v>
      </c>
      <c r="D1506" s="749" t="s">
        <v>3286</v>
      </c>
      <c r="E1506" s="14"/>
      <c r="F1506" s="192"/>
      <c r="G1506" s="24"/>
      <c r="H1506" s="14"/>
      <c r="I1506" s="13">
        <v>1.01</v>
      </c>
      <c r="J1506" s="14"/>
      <c r="K1506" s="14"/>
      <c r="L1506" s="547">
        <v>1</v>
      </c>
      <c r="M1506" s="72">
        <v>89.65</v>
      </c>
      <c r="N1506" s="72">
        <f t="shared" si="215"/>
        <v>89.65</v>
      </c>
      <c r="O1506" s="72">
        <v>1</v>
      </c>
      <c r="P1506" s="72">
        <f t="shared" si="207"/>
        <v>89.65</v>
      </c>
      <c r="Q1506" s="72">
        <f t="shared" si="208"/>
        <v>89.65</v>
      </c>
      <c r="R1506" s="72">
        <f t="shared" si="209"/>
        <v>0</v>
      </c>
      <c r="S1506" s="72">
        <f t="shared" si="210"/>
        <v>89.65</v>
      </c>
      <c r="T1506" s="72">
        <f t="shared" si="211"/>
        <v>0</v>
      </c>
      <c r="U1506" s="72">
        <f t="shared" si="212"/>
        <v>0</v>
      </c>
      <c r="V1506" s="72">
        <f t="shared" si="213"/>
        <v>89.65</v>
      </c>
      <c r="W1506" s="72">
        <f t="shared" si="214"/>
        <v>0</v>
      </c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24"/>
      <c r="AJ1506" s="24"/>
      <c r="AK1506" s="24"/>
    </row>
    <row r="1507" s="2" customFormat="1" ht="14.25" spans="1:37">
      <c r="A1507" s="24">
        <v>1505</v>
      </c>
      <c r="B1507" s="14"/>
      <c r="C1507" s="749" t="s">
        <v>3287</v>
      </c>
      <c r="D1507" s="749" t="s">
        <v>3288</v>
      </c>
      <c r="E1507" s="14"/>
      <c r="F1507" s="192"/>
      <c r="G1507" s="24"/>
      <c r="H1507" s="14"/>
      <c r="I1507" s="13">
        <v>1.01</v>
      </c>
      <c r="J1507" s="14"/>
      <c r="K1507" s="14"/>
      <c r="L1507" s="547">
        <v>18</v>
      </c>
      <c r="M1507" s="72">
        <v>3.885</v>
      </c>
      <c r="N1507" s="72">
        <f t="shared" si="215"/>
        <v>69.93</v>
      </c>
      <c r="O1507" s="72">
        <v>18</v>
      </c>
      <c r="P1507" s="72">
        <f t="shared" si="207"/>
        <v>3.885</v>
      </c>
      <c r="Q1507" s="72">
        <f t="shared" si="208"/>
        <v>69.93</v>
      </c>
      <c r="R1507" s="72">
        <f t="shared" si="209"/>
        <v>0</v>
      </c>
      <c r="S1507" s="72">
        <f t="shared" si="210"/>
        <v>3.885</v>
      </c>
      <c r="T1507" s="72">
        <f t="shared" si="211"/>
        <v>0</v>
      </c>
      <c r="U1507" s="72">
        <f t="shared" si="212"/>
        <v>0</v>
      </c>
      <c r="V1507" s="72">
        <f t="shared" si="213"/>
        <v>3.885</v>
      </c>
      <c r="W1507" s="72">
        <f t="shared" si="214"/>
        <v>0</v>
      </c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24"/>
      <c r="AJ1507" s="24"/>
      <c r="AK1507" s="24"/>
    </row>
    <row r="1508" s="2" customFormat="1" ht="14.25" spans="1:37">
      <c r="A1508" s="24">
        <v>1506</v>
      </c>
      <c r="B1508" s="14"/>
      <c r="C1508" s="749" t="s">
        <v>3289</v>
      </c>
      <c r="D1508" s="749" t="s">
        <v>3290</v>
      </c>
      <c r="E1508" s="14"/>
      <c r="F1508" s="192"/>
      <c r="G1508" s="24"/>
      <c r="H1508" s="14"/>
      <c r="I1508" s="13">
        <v>1.01</v>
      </c>
      <c r="J1508" s="14"/>
      <c r="K1508" s="14"/>
      <c r="L1508" s="547">
        <v>1</v>
      </c>
      <c r="M1508" s="72">
        <v>158.38</v>
      </c>
      <c r="N1508" s="72">
        <f t="shared" si="215"/>
        <v>158.38</v>
      </c>
      <c r="O1508" s="72">
        <v>1</v>
      </c>
      <c r="P1508" s="72">
        <f t="shared" si="207"/>
        <v>158.38</v>
      </c>
      <c r="Q1508" s="72">
        <f t="shared" si="208"/>
        <v>158.38</v>
      </c>
      <c r="R1508" s="72">
        <f t="shared" si="209"/>
        <v>0</v>
      </c>
      <c r="S1508" s="72">
        <f t="shared" si="210"/>
        <v>158.38</v>
      </c>
      <c r="T1508" s="72">
        <f t="shared" si="211"/>
        <v>0</v>
      </c>
      <c r="U1508" s="72">
        <f t="shared" si="212"/>
        <v>0</v>
      </c>
      <c r="V1508" s="72">
        <f t="shared" si="213"/>
        <v>158.38</v>
      </c>
      <c r="W1508" s="72">
        <f t="shared" si="214"/>
        <v>0</v>
      </c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24"/>
      <c r="AJ1508" s="24"/>
      <c r="AK1508" s="24"/>
    </row>
    <row r="1509" s="2" customFormat="1" ht="14.25" spans="1:37">
      <c r="A1509" s="24">
        <v>1507</v>
      </c>
      <c r="B1509" s="14"/>
      <c r="C1509" s="749" t="s">
        <v>3291</v>
      </c>
      <c r="D1509" s="749" t="s">
        <v>3292</v>
      </c>
      <c r="E1509" s="14"/>
      <c r="F1509" s="192"/>
      <c r="G1509" s="24"/>
      <c r="H1509" s="14"/>
      <c r="I1509" s="13">
        <v>1.01</v>
      </c>
      <c r="J1509" s="14"/>
      <c r="K1509" s="14"/>
      <c r="L1509" s="547">
        <v>17</v>
      </c>
      <c r="M1509" s="72">
        <v>21.6471</v>
      </c>
      <c r="N1509" s="72">
        <f t="shared" si="215"/>
        <v>368.0007</v>
      </c>
      <c r="O1509" s="72">
        <v>17</v>
      </c>
      <c r="P1509" s="72">
        <f t="shared" si="207"/>
        <v>21.6471</v>
      </c>
      <c r="Q1509" s="72">
        <f t="shared" si="208"/>
        <v>368.0007</v>
      </c>
      <c r="R1509" s="72">
        <f t="shared" si="209"/>
        <v>0</v>
      </c>
      <c r="S1509" s="72">
        <f t="shared" si="210"/>
        <v>21.6471</v>
      </c>
      <c r="T1509" s="72">
        <f t="shared" si="211"/>
        <v>0</v>
      </c>
      <c r="U1509" s="72">
        <f t="shared" si="212"/>
        <v>0</v>
      </c>
      <c r="V1509" s="72">
        <f t="shared" si="213"/>
        <v>21.6471</v>
      </c>
      <c r="W1509" s="72">
        <f t="shared" si="214"/>
        <v>0</v>
      </c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24"/>
      <c r="AJ1509" s="24"/>
      <c r="AK1509" s="24"/>
    </row>
    <row r="1510" s="2" customFormat="1" ht="14.25" spans="1:37">
      <c r="A1510" s="24">
        <v>1508</v>
      </c>
      <c r="B1510" s="14"/>
      <c r="C1510" s="749" t="s">
        <v>3293</v>
      </c>
      <c r="D1510" s="749" t="s">
        <v>3294</v>
      </c>
      <c r="E1510" s="14"/>
      <c r="F1510" s="192"/>
      <c r="G1510" s="24"/>
      <c r="H1510" s="14"/>
      <c r="I1510" s="13">
        <v>1.01</v>
      </c>
      <c r="J1510" s="14"/>
      <c r="K1510" s="14"/>
      <c r="L1510" s="547">
        <v>2</v>
      </c>
      <c r="M1510" s="72">
        <v>384.725</v>
      </c>
      <c r="N1510" s="72">
        <f t="shared" si="215"/>
        <v>769.45</v>
      </c>
      <c r="O1510" s="72">
        <v>2</v>
      </c>
      <c r="P1510" s="72">
        <f t="shared" si="207"/>
        <v>384.725</v>
      </c>
      <c r="Q1510" s="72">
        <f t="shared" si="208"/>
        <v>769.45</v>
      </c>
      <c r="R1510" s="72">
        <f t="shared" si="209"/>
        <v>0</v>
      </c>
      <c r="S1510" s="72">
        <f t="shared" si="210"/>
        <v>384.725</v>
      </c>
      <c r="T1510" s="72">
        <f t="shared" si="211"/>
        <v>0</v>
      </c>
      <c r="U1510" s="72">
        <f t="shared" si="212"/>
        <v>0</v>
      </c>
      <c r="V1510" s="72">
        <f t="shared" si="213"/>
        <v>384.725</v>
      </c>
      <c r="W1510" s="72">
        <f t="shared" si="214"/>
        <v>0</v>
      </c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24"/>
      <c r="AJ1510" s="24"/>
      <c r="AK1510" s="24"/>
    </row>
    <row r="1511" s="2" customFormat="1" ht="14.25" spans="1:37">
      <c r="A1511" s="24">
        <v>1509</v>
      </c>
      <c r="B1511" s="14"/>
      <c r="C1511" s="749" t="s">
        <v>3295</v>
      </c>
      <c r="D1511" s="749" t="s">
        <v>3296</v>
      </c>
      <c r="E1511" s="14"/>
      <c r="F1511" s="192"/>
      <c r="G1511" s="24"/>
      <c r="H1511" s="14"/>
      <c r="I1511" s="13">
        <v>1.01</v>
      </c>
      <c r="J1511" s="14"/>
      <c r="K1511" s="14"/>
      <c r="L1511" s="547">
        <v>7</v>
      </c>
      <c r="M1511" s="72">
        <v>21.5043</v>
      </c>
      <c r="N1511" s="72">
        <f t="shared" si="215"/>
        <v>150.5301</v>
      </c>
      <c r="O1511" s="72">
        <v>7</v>
      </c>
      <c r="P1511" s="72">
        <f t="shared" si="207"/>
        <v>21.5043</v>
      </c>
      <c r="Q1511" s="72">
        <f t="shared" si="208"/>
        <v>150.5301</v>
      </c>
      <c r="R1511" s="72">
        <f t="shared" si="209"/>
        <v>0</v>
      </c>
      <c r="S1511" s="72">
        <f t="shared" si="210"/>
        <v>21.5043</v>
      </c>
      <c r="T1511" s="72">
        <f t="shared" si="211"/>
        <v>0</v>
      </c>
      <c r="U1511" s="72">
        <f t="shared" si="212"/>
        <v>0</v>
      </c>
      <c r="V1511" s="72">
        <f t="shared" si="213"/>
        <v>21.5043</v>
      </c>
      <c r="W1511" s="72">
        <f t="shared" si="214"/>
        <v>0</v>
      </c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24"/>
      <c r="AJ1511" s="24"/>
      <c r="AK1511" s="24"/>
    </row>
    <row r="1512" s="2" customFormat="1" ht="14.25" spans="1:37">
      <c r="A1512" s="24">
        <v>1510</v>
      </c>
      <c r="B1512" s="14"/>
      <c r="C1512" s="749" t="s">
        <v>3297</v>
      </c>
      <c r="D1512" s="749" t="s">
        <v>3298</v>
      </c>
      <c r="E1512" s="14"/>
      <c r="F1512" s="192"/>
      <c r="G1512" s="24"/>
      <c r="H1512" s="14"/>
      <c r="I1512" s="13">
        <v>1.01</v>
      </c>
      <c r="J1512" s="14"/>
      <c r="K1512" s="14"/>
      <c r="L1512" s="547">
        <v>1</v>
      </c>
      <c r="M1512" s="72">
        <v>38.79</v>
      </c>
      <c r="N1512" s="72">
        <f t="shared" si="215"/>
        <v>38.79</v>
      </c>
      <c r="O1512" s="72">
        <v>1</v>
      </c>
      <c r="P1512" s="72">
        <f t="shared" si="207"/>
        <v>38.79</v>
      </c>
      <c r="Q1512" s="72">
        <f t="shared" si="208"/>
        <v>38.79</v>
      </c>
      <c r="R1512" s="72">
        <f t="shared" si="209"/>
        <v>0</v>
      </c>
      <c r="S1512" s="72">
        <f t="shared" si="210"/>
        <v>38.79</v>
      </c>
      <c r="T1512" s="72">
        <f t="shared" si="211"/>
        <v>0</v>
      </c>
      <c r="U1512" s="72">
        <f t="shared" si="212"/>
        <v>0</v>
      </c>
      <c r="V1512" s="72">
        <f t="shared" si="213"/>
        <v>38.79</v>
      </c>
      <c r="W1512" s="72">
        <f t="shared" si="214"/>
        <v>0</v>
      </c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24"/>
      <c r="AJ1512" s="24"/>
      <c r="AK1512" s="24"/>
    </row>
    <row r="1513" s="2" customFormat="1" ht="14.25" spans="1:37">
      <c r="A1513" s="24">
        <v>1511</v>
      </c>
      <c r="B1513" s="14"/>
      <c r="C1513" s="749" t="s">
        <v>3299</v>
      </c>
      <c r="D1513" s="749" t="s">
        <v>3300</v>
      </c>
      <c r="E1513" s="14"/>
      <c r="F1513" s="192"/>
      <c r="G1513" s="24"/>
      <c r="H1513" s="14"/>
      <c r="I1513" s="13">
        <v>1.01</v>
      </c>
      <c r="J1513" s="14"/>
      <c r="K1513" s="14"/>
      <c r="L1513" s="547">
        <v>3</v>
      </c>
      <c r="M1513" s="72">
        <v>103.4467</v>
      </c>
      <c r="N1513" s="72">
        <f t="shared" si="215"/>
        <v>310.3401</v>
      </c>
      <c r="O1513" s="72">
        <v>3</v>
      </c>
      <c r="P1513" s="72">
        <f t="shared" si="207"/>
        <v>103.4467</v>
      </c>
      <c r="Q1513" s="72">
        <f t="shared" si="208"/>
        <v>310.3401</v>
      </c>
      <c r="R1513" s="72">
        <f t="shared" si="209"/>
        <v>0</v>
      </c>
      <c r="S1513" s="72">
        <f t="shared" si="210"/>
        <v>103.4467</v>
      </c>
      <c r="T1513" s="72">
        <f t="shared" si="211"/>
        <v>0</v>
      </c>
      <c r="U1513" s="72">
        <f t="shared" si="212"/>
        <v>0</v>
      </c>
      <c r="V1513" s="72">
        <f t="shared" si="213"/>
        <v>103.4467</v>
      </c>
      <c r="W1513" s="72">
        <f t="shared" si="214"/>
        <v>0</v>
      </c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24"/>
      <c r="AJ1513" s="24"/>
      <c r="AK1513" s="24"/>
    </row>
    <row r="1514" s="2" customFormat="1" ht="14.25" spans="1:37">
      <c r="A1514" s="24">
        <v>1512</v>
      </c>
      <c r="B1514" s="14"/>
      <c r="C1514" s="749" t="s">
        <v>3301</v>
      </c>
      <c r="D1514" s="749" t="s">
        <v>3302</v>
      </c>
      <c r="E1514" s="14"/>
      <c r="F1514" s="192"/>
      <c r="G1514" s="24"/>
      <c r="H1514" s="14"/>
      <c r="I1514" s="13">
        <v>1.01</v>
      </c>
      <c r="J1514" s="14"/>
      <c r="K1514" s="14"/>
      <c r="L1514" s="547">
        <v>4</v>
      </c>
      <c r="M1514" s="72">
        <v>100.8625</v>
      </c>
      <c r="N1514" s="72">
        <f t="shared" si="215"/>
        <v>403.45</v>
      </c>
      <c r="O1514" s="72">
        <v>4</v>
      </c>
      <c r="P1514" s="72">
        <f t="shared" si="207"/>
        <v>100.8625</v>
      </c>
      <c r="Q1514" s="72">
        <f t="shared" si="208"/>
        <v>403.45</v>
      </c>
      <c r="R1514" s="72">
        <f t="shared" si="209"/>
        <v>0</v>
      </c>
      <c r="S1514" s="72">
        <f t="shared" si="210"/>
        <v>100.8625</v>
      </c>
      <c r="T1514" s="72">
        <f t="shared" si="211"/>
        <v>0</v>
      </c>
      <c r="U1514" s="72">
        <f t="shared" si="212"/>
        <v>0</v>
      </c>
      <c r="V1514" s="72">
        <f t="shared" si="213"/>
        <v>100.8625</v>
      </c>
      <c r="W1514" s="72">
        <f t="shared" si="214"/>
        <v>0</v>
      </c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24"/>
      <c r="AJ1514" s="24"/>
      <c r="AK1514" s="24"/>
    </row>
    <row r="1515" s="2" customFormat="1" ht="14.25" spans="1:37">
      <c r="A1515" s="24">
        <v>1513</v>
      </c>
      <c r="B1515" s="14"/>
      <c r="C1515" s="749" t="s">
        <v>3303</v>
      </c>
      <c r="D1515" s="749" t="s">
        <v>3304</v>
      </c>
      <c r="E1515" s="14"/>
      <c r="F1515" s="192"/>
      <c r="G1515" s="24"/>
      <c r="H1515" s="14"/>
      <c r="I1515" s="13">
        <v>1.01</v>
      </c>
      <c r="J1515" s="14"/>
      <c r="K1515" s="14"/>
      <c r="L1515" s="547">
        <v>3</v>
      </c>
      <c r="M1515" s="72">
        <v>1.76</v>
      </c>
      <c r="N1515" s="72">
        <f t="shared" si="215"/>
        <v>5.28</v>
      </c>
      <c r="O1515" s="72">
        <v>3</v>
      </c>
      <c r="P1515" s="72">
        <f t="shared" si="207"/>
        <v>1.76</v>
      </c>
      <c r="Q1515" s="72">
        <f t="shared" si="208"/>
        <v>5.28</v>
      </c>
      <c r="R1515" s="72">
        <f t="shared" si="209"/>
        <v>0</v>
      </c>
      <c r="S1515" s="72">
        <f t="shared" si="210"/>
        <v>1.76</v>
      </c>
      <c r="T1515" s="72">
        <f t="shared" si="211"/>
        <v>0</v>
      </c>
      <c r="U1515" s="72">
        <f t="shared" si="212"/>
        <v>0</v>
      </c>
      <c r="V1515" s="72">
        <f t="shared" si="213"/>
        <v>1.76</v>
      </c>
      <c r="W1515" s="72">
        <f t="shared" si="214"/>
        <v>0</v>
      </c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24"/>
      <c r="AJ1515" s="24"/>
      <c r="AK1515" s="24"/>
    </row>
    <row r="1516" s="2" customFormat="1" ht="14.25" spans="1:37">
      <c r="A1516" s="24">
        <v>1514</v>
      </c>
      <c r="B1516" s="14"/>
      <c r="C1516" s="749" t="s">
        <v>3305</v>
      </c>
      <c r="D1516" s="749" t="s">
        <v>3306</v>
      </c>
      <c r="E1516" s="14"/>
      <c r="F1516" s="192"/>
      <c r="G1516" s="24"/>
      <c r="H1516" s="14"/>
      <c r="I1516" s="13">
        <v>1.01</v>
      </c>
      <c r="J1516" s="14"/>
      <c r="K1516" s="14"/>
      <c r="L1516" s="547">
        <v>140</v>
      </c>
      <c r="M1516" s="72">
        <v>0.881</v>
      </c>
      <c r="N1516" s="72">
        <f t="shared" si="215"/>
        <v>123.34</v>
      </c>
      <c r="O1516" s="72">
        <v>140</v>
      </c>
      <c r="P1516" s="72">
        <f t="shared" si="207"/>
        <v>0.881</v>
      </c>
      <c r="Q1516" s="72">
        <f t="shared" si="208"/>
        <v>123.34</v>
      </c>
      <c r="R1516" s="72">
        <f t="shared" si="209"/>
        <v>0</v>
      </c>
      <c r="S1516" s="72">
        <f t="shared" si="210"/>
        <v>0.881</v>
      </c>
      <c r="T1516" s="72">
        <f t="shared" si="211"/>
        <v>0</v>
      </c>
      <c r="U1516" s="72">
        <f t="shared" si="212"/>
        <v>0</v>
      </c>
      <c r="V1516" s="72">
        <f t="shared" si="213"/>
        <v>0.881</v>
      </c>
      <c r="W1516" s="72">
        <f t="shared" si="214"/>
        <v>0</v>
      </c>
      <c r="X1516" s="14" t="s">
        <v>1191</v>
      </c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24"/>
      <c r="AJ1516" s="24"/>
      <c r="AK1516" s="24"/>
    </row>
    <row r="1517" s="2" customFormat="1" ht="14.25" spans="1:37">
      <c r="A1517" s="24">
        <v>1515</v>
      </c>
      <c r="B1517" s="14"/>
      <c r="C1517" s="749" t="s">
        <v>3307</v>
      </c>
      <c r="D1517" s="749" t="s">
        <v>3308</v>
      </c>
      <c r="E1517" s="14"/>
      <c r="F1517" s="192"/>
      <c r="G1517" s="24"/>
      <c r="H1517" s="14"/>
      <c r="I1517" s="13">
        <v>1.01</v>
      </c>
      <c r="J1517" s="14"/>
      <c r="K1517" s="14"/>
      <c r="L1517" s="547">
        <v>6</v>
      </c>
      <c r="M1517" s="72">
        <v>13.275</v>
      </c>
      <c r="N1517" s="72">
        <f t="shared" si="215"/>
        <v>79.65</v>
      </c>
      <c r="O1517" s="72">
        <v>6</v>
      </c>
      <c r="P1517" s="72">
        <f t="shared" si="207"/>
        <v>13.275</v>
      </c>
      <c r="Q1517" s="72">
        <f t="shared" si="208"/>
        <v>79.65</v>
      </c>
      <c r="R1517" s="72">
        <f t="shared" si="209"/>
        <v>0</v>
      </c>
      <c r="S1517" s="72">
        <f t="shared" si="210"/>
        <v>13.275</v>
      </c>
      <c r="T1517" s="72">
        <f t="shared" si="211"/>
        <v>0</v>
      </c>
      <c r="U1517" s="72">
        <f t="shared" si="212"/>
        <v>0</v>
      </c>
      <c r="V1517" s="72">
        <f t="shared" si="213"/>
        <v>13.275</v>
      </c>
      <c r="W1517" s="72">
        <f t="shared" si="214"/>
        <v>0</v>
      </c>
      <c r="X1517" s="14" t="s">
        <v>1191</v>
      </c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24"/>
      <c r="AJ1517" s="24"/>
      <c r="AK1517" s="24"/>
    </row>
    <row r="1518" s="2" customFormat="1" ht="14.25" spans="1:37">
      <c r="A1518" s="24">
        <v>1516</v>
      </c>
      <c r="B1518" s="14"/>
      <c r="C1518" s="749" t="s">
        <v>3309</v>
      </c>
      <c r="D1518" s="749" t="s">
        <v>3310</v>
      </c>
      <c r="E1518" s="14"/>
      <c r="F1518" s="192"/>
      <c r="G1518" s="24"/>
      <c r="H1518" s="14"/>
      <c r="I1518" s="13">
        <v>1.01</v>
      </c>
      <c r="J1518" s="14"/>
      <c r="K1518" s="14"/>
      <c r="L1518" s="547">
        <v>5</v>
      </c>
      <c r="M1518" s="72">
        <v>4.424</v>
      </c>
      <c r="N1518" s="72">
        <f t="shared" si="215"/>
        <v>22.12</v>
      </c>
      <c r="O1518" s="72">
        <v>5</v>
      </c>
      <c r="P1518" s="72">
        <f t="shared" si="207"/>
        <v>4.424</v>
      </c>
      <c r="Q1518" s="72">
        <f t="shared" si="208"/>
        <v>22.12</v>
      </c>
      <c r="R1518" s="72">
        <f t="shared" si="209"/>
        <v>0</v>
      </c>
      <c r="S1518" s="72">
        <f t="shared" si="210"/>
        <v>4.424</v>
      </c>
      <c r="T1518" s="72">
        <f t="shared" si="211"/>
        <v>0</v>
      </c>
      <c r="U1518" s="72">
        <f t="shared" si="212"/>
        <v>0</v>
      </c>
      <c r="V1518" s="72">
        <f t="shared" si="213"/>
        <v>4.424</v>
      </c>
      <c r="W1518" s="72">
        <f t="shared" si="214"/>
        <v>0</v>
      </c>
      <c r="X1518" s="14" t="s">
        <v>1191</v>
      </c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513"/>
      <c r="AJ1518" s="24"/>
      <c r="AK1518" s="24"/>
    </row>
    <row r="1519" s="2" customFormat="1" ht="14.25" spans="1:37">
      <c r="A1519" s="24">
        <v>1517</v>
      </c>
      <c r="B1519" s="14"/>
      <c r="C1519" s="749" t="s">
        <v>3311</v>
      </c>
      <c r="D1519" s="749" t="s">
        <v>3312</v>
      </c>
      <c r="E1519" s="14"/>
      <c r="F1519" s="192"/>
      <c r="G1519" s="24"/>
      <c r="H1519" s="14"/>
      <c r="I1519" s="13">
        <v>1.01</v>
      </c>
      <c r="J1519" s="14"/>
      <c r="K1519" s="14"/>
      <c r="L1519" s="547">
        <v>20</v>
      </c>
      <c r="M1519" s="72">
        <v>0.4425</v>
      </c>
      <c r="N1519" s="72">
        <f t="shared" si="215"/>
        <v>8.85</v>
      </c>
      <c r="O1519" s="72">
        <v>20</v>
      </c>
      <c r="P1519" s="72">
        <f t="shared" si="207"/>
        <v>0.4425</v>
      </c>
      <c r="Q1519" s="72">
        <f t="shared" si="208"/>
        <v>8.85</v>
      </c>
      <c r="R1519" s="72">
        <f t="shared" si="209"/>
        <v>0</v>
      </c>
      <c r="S1519" s="72">
        <f t="shared" si="210"/>
        <v>0.4425</v>
      </c>
      <c r="T1519" s="72">
        <f t="shared" si="211"/>
        <v>0</v>
      </c>
      <c r="U1519" s="72">
        <f t="shared" si="212"/>
        <v>0</v>
      </c>
      <c r="V1519" s="72">
        <f t="shared" si="213"/>
        <v>0.4425</v>
      </c>
      <c r="W1519" s="72">
        <f t="shared" si="214"/>
        <v>0</v>
      </c>
      <c r="X1519" s="14" t="s">
        <v>1191</v>
      </c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513"/>
      <c r="AJ1519" s="24"/>
      <c r="AK1519" s="24"/>
    </row>
    <row r="1520" s="2" customFormat="1" ht="14.25" spans="1:37">
      <c r="A1520" s="24">
        <v>1518</v>
      </c>
      <c r="B1520" s="14"/>
      <c r="C1520" s="749" t="s">
        <v>3313</v>
      </c>
      <c r="D1520" s="749" t="s">
        <v>3314</v>
      </c>
      <c r="E1520" s="14"/>
      <c r="F1520" s="192"/>
      <c r="G1520" s="24"/>
      <c r="H1520" s="14"/>
      <c r="I1520" s="13">
        <v>1.01</v>
      </c>
      <c r="J1520" s="14"/>
      <c r="K1520" s="14"/>
      <c r="L1520" s="547">
        <v>2</v>
      </c>
      <c r="M1520" s="72">
        <v>55.75</v>
      </c>
      <c r="N1520" s="72">
        <f t="shared" si="215"/>
        <v>111.5</v>
      </c>
      <c r="O1520" s="72">
        <v>2</v>
      </c>
      <c r="P1520" s="72">
        <f t="shared" si="207"/>
        <v>55.75</v>
      </c>
      <c r="Q1520" s="72">
        <f t="shared" si="208"/>
        <v>111.5</v>
      </c>
      <c r="R1520" s="72">
        <f t="shared" si="209"/>
        <v>0</v>
      </c>
      <c r="S1520" s="72">
        <f t="shared" si="210"/>
        <v>55.75</v>
      </c>
      <c r="T1520" s="72">
        <f t="shared" si="211"/>
        <v>0</v>
      </c>
      <c r="U1520" s="72">
        <f t="shared" si="212"/>
        <v>0</v>
      </c>
      <c r="V1520" s="72">
        <f t="shared" si="213"/>
        <v>55.75</v>
      </c>
      <c r="W1520" s="72">
        <f t="shared" si="214"/>
        <v>0</v>
      </c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513"/>
      <c r="AJ1520" s="24"/>
      <c r="AK1520" s="24"/>
    </row>
    <row r="1521" s="2" customFormat="1" ht="14.25" spans="1:37">
      <c r="A1521" s="24">
        <v>1519</v>
      </c>
      <c r="B1521" s="14"/>
      <c r="C1521" s="749" t="s">
        <v>3315</v>
      </c>
      <c r="D1521" s="749" t="s">
        <v>3316</v>
      </c>
      <c r="E1521" s="14"/>
      <c r="F1521" s="192"/>
      <c r="G1521" s="24"/>
      <c r="H1521" s="14"/>
      <c r="I1521" s="13">
        <v>1.01</v>
      </c>
      <c r="J1521" s="14"/>
      <c r="K1521" s="14"/>
      <c r="L1521" s="547">
        <v>2</v>
      </c>
      <c r="M1521" s="72">
        <v>41.595</v>
      </c>
      <c r="N1521" s="72">
        <f t="shared" si="215"/>
        <v>83.19</v>
      </c>
      <c r="O1521" s="72">
        <v>2</v>
      </c>
      <c r="P1521" s="72">
        <f t="shared" si="207"/>
        <v>41.595</v>
      </c>
      <c r="Q1521" s="72">
        <f t="shared" si="208"/>
        <v>83.19</v>
      </c>
      <c r="R1521" s="72">
        <f t="shared" si="209"/>
        <v>0</v>
      </c>
      <c r="S1521" s="72">
        <f t="shared" si="210"/>
        <v>41.595</v>
      </c>
      <c r="T1521" s="72">
        <f t="shared" si="211"/>
        <v>0</v>
      </c>
      <c r="U1521" s="72">
        <f t="shared" si="212"/>
        <v>0</v>
      </c>
      <c r="V1521" s="72">
        <f t="shared" si="213"/>
        <v>41.595</v>
      </c>
      <c r="W1521" s="72">
        <f t="shared" si="214"/>
        <v>0</v>
      </c>
      <c r="X1521" s="14" t="s">
        <v>1191</v>
      </c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513"/>
      <c r="AJ1521" s="24"/>
      <c r="AK1521" s="24"/>
    </row>
    <row r="1522" s="2" customFormat="1" ht="14.25" spans="1:37">
      <c r="A1522" s="24">
        <v>1520</v>
      </c>
      <c r="B1522" s="14"/>
      <c r="C1522" s="749" t="s">
        <v>3317</v>
      </c>
      <c r="D1522" s="749" t="s">
        <v>3318</v>
      </c>
      <c r="E1522" s="14"/>
      <c r="F1522" s="192"/>
      <c r="G1522" s="24"/>
      <c r="H1522" s="14"/>
      <c r="I1522" s="13">
        <v>1.01</v>
      </c>
      <c r="J1522" s="14"/>
      <c r="K1522" s="14"/>
      <c r="L1522" s="547">
        <v>2</v>
      </c>
      <c r="M1522" s="72">
        <v>46.905</v>
      </c>
      <c r="N1522" s="72">
        <f t="shared" si="215"/>
        <v>93.81</v>
      </c>
      <c r="O1522" s="72">
        <v>2</v>
      </c>
      <c r="P1522" s="72">
        <f t="shared" si="207"/>
        <v>46.905</v>
      </c>
      <c r="Q1522" s="72">
        <f t="shared" si="208"/>
        <v>93.81</v>
      </c>
      <c r="R1522" s="72">
        <f t="shared" si="209"/>
        <v>0</v>
      </c>
      <c r="S1522" s="72">
        <f t="shared" si="210"/>
        <v>46.905</v>
      </c>
      <c r="T1522" s="72">
        <f t="shared" si="211"/>
        <v>0</v>
      </c>
      <c r="U1522" s="72">
        <f t="shared" si="212"/>
        <v>0</v>
      </c>
      <c r="V1522" s="72">
        <f t="shared" si="213"/>
        <v>46.905</v>
      </c>
      <c r="W1522" s="72">
        <f t="shared" si="214"/>
        <v>0</v>
      </c>
      <c r="X1522" s="14" t="s">
        <v>1191</v>
      </c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513"/>
      <c r="AJ1522" s="24"/>
      <c r="AK1522" s="24"/>
    </row>
    <row r="1523" s="2" customFormat="1" ht="14.25" spans="1:37">
      <c r="A1523" s="24">
        <v>1521</v>
      </c>
      <c r="B1523" s="14"/>
      <c r="C1523" s="749" t="s">
        <v>3319</v>
      </c>
      <c r="D1523" s="749" t="s">
        <v>3320</v>
      </c>
      <c r="E1523" s="14"/>
      <c r="F1523" s="192"/>
      <c r="G1523" s="24"/>
      <c r="H1523" s="14"/>
      <c r="I1523" s="13">
        <v>1.01</v>
      </c>
      <c r="J1523" s="14"/>
      <c r="K1523" s="14"/>
      <c r="L1523" s="547">
        <v>1</v>
      </c>
      <c r="M1523" s="72">
        <v>13.27</v>
      </c>
      <c r="N1523" s="72">
        <f t="shared" si="215"/>
        <v>13.27</v>
      </c>
      <c r="O1523" s="72">
        <v>1</v>
      </c>
      <c r="P1523" s="72">
        <f t="shared" si="207"/>
        <v>13.27</v>
      </c>
      <c r="Q1523" s="72">
        <f t="shared" si="208"/>
        <v>13.27</v>
      </c>
      <c r="R1523" s="72">
        <f t="shared" si="209"/>
        <v>0</v>
      </c>
      <c r="S1523" s="72">
        <f t="shared" si="210"/>
        <v>13.27</v>
      </c>
      <c r="T1523" s="72">
        <f t="shared" si="211"/>
        <v>0</v>
      </c>
      <c r="U1523" s="72">
        <f t="shared" si="212"/>
        <v>0</v>
      </c>
      <c r="V1523" s="72">
        <f t="shared" si="213"/>
        <v>13.27</v>
      </c>
      <c r="W1523" s="72">
        <f t="shared" si="214"/>
        <v>0</v>
      </c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513"/>
      <c r="AJ1523" s="24"/>
      <c r="AK1523" s="24"/>
    </row>
    <row r="1524" s="2" customFormat="1" ht="14.25" spans="1:37">
      <c r="A1524" s="24">
        <v>1522</v>
      </c>
      <c r="B1524" s="14"/>
      <c r="C1524" s="749" t="s">
        <v>3321</v>
      </c>
      <c r="D1524" s="749" t="s">
        <v>3322</v>
      </c>
      <c r="E1524" s="14"/>
      <c r="F1524" s="192"/>
      <c r="G1524" s="24"/>
      <c r="H1524" s="14"/>
      <c r="I1524" s="13">
        <v>1.01</v>
      </c>
      <c r="J1524" s="14"/>
      <c r="K1524" s="14"/>
      <c r="L1524" s="547">
        <v>20</v>
      </c>
      <c r="M1524" s="72">
        <v>0.6195</v>
      </c>
      <c r="N1524" s="72">
        <f t="shared" si="215"/>
        <v>12.39</v>
      </c>
      <c r="O1524" s="72">
        <v>20</v>
      </c>
      <c r="P1524" s="72">
        <f t="shared" si="207"/>
        <v>0.6195</v>
      </c>
      <c r="Q1524" s="72">
        <f t="shared" si="208"/>
        <v>12.39</v>
      </c>
      <c r="R1524" s="72">
        <f t="shared" si="209"/>
        <v>0</v>
      </c>
      <c r="S1524" s="72">
        <f t="shared" si="210"/>
        <v>0.6195</v>
      </c>
      <c r="T1524" s="72">
        <f t="shared" si="211"/>
        <v>0</v>
      </c>
      <c r="U1524" s="72">
        <f t="shared" si="212"/>
        <v>0</v>
      </c>
      <c r="V1524" s="72">
        <f t="shared" si="213"/>
        <v>0.6195</v>
      </c>
      <c r="W1524" s="72">
        <f t="shared" si="214"/>
        <v>0</v>
      </c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513"/>
      <c r="AJ1524" s="24"/>
      <c r="AK1524" s="24"/>
    </row>
    <row r="1525" s="2" customFormat="1" ht="14.25" spans="1:37">
      <c r="A1525" s="24">
        <v>1523</v>
      </c>
      <c r="B1525" s="14"/>
      <c r="C1525" s="749" t="s">
        <v>3323</v>
      </c>
      <c r="D1525" s="749" t="s">
        <v>3324</v>
      </c>
      <c r="E1525" s="14"/>
      <c r="F1525" s="192"/>
      <c r="G1525" s="24"/>
      <c r="H1525" s="14"/>
      <c r="I1525" s="13">
        <v>1.01</v>
      </c>
      <c r="J1525" s="14"/>
      <c r="K1525" s="14"/>
      <c r="L1525" s="547">
        <v>2200</v>
      </c>
      <c r="M1525" s="72">
        <v>12.7048</v>
      </c>
      <c r="N1525" s="72">
        <f t="shared" si="215"/>
        <v>27950.56</v>
      </c>
      <c r="O1525" s="72">
        <v>2200</v>
      </c>
      <c r="P1525" s="72">
        <f t="shared" si="207"/>
        <v>12.7048</v>
      </c>
      <c r="Q1525" s="72">
        <f t="shared" si="208"/>
        <v>27950.56</v>
      </c>
      <c r="R1525" s="72">
        <f t="shared" si="209"/>
        <v>0</v>
      </c>
      <c r="S1525" s="72">
        <f t="shared" si="210"/>
        <v>12.7048</v>
      </c>
      <c r="T1525" s="72">
        <f t="shared" si="211"/>
        <v>0</v>
      </c>
      <c r="U1525" s="72">
        <f t="shared" si="212"/>
        <v>0</v>
      </c>
      <c r="V1525" s="72">
        <f t="shared" si="213"/>
        <v>12.7048</v>
      </c>
      <c r="W1525" s="72">
        <f t="shared" si="214"/>
        <v>0</v>
      </c>
      <c r="X1525" s="14" t="s">
        <v>1191</v>
      </c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24"/>
      <c r="AJ1525" s="24"/>
      <c r="AK1525" s="24"/>
    </row>
    <row r="1526" s="2" customFormat="1" ht="14.25" spans="1:37">
      <c r="A1526" s="24">
        <v>1524</v>
      </c>
      <c r="B1526" s="14"/>
      <c r="C1526" s="749" t="s">
        <v>3325</v>
      </c>
      <c r="D1526" s="749" t="s">
        <v>3326</v>
      </c>
      <c r="E1526" s="14"/>
      <c r="F1526" s="192"/>
      <c r="G1526" s="24"/>
      <c r="H1526" s="14"/>
      <c r="I1526" s="13">
        <v>1.01</v>
      </c>
      <c r="J1526" s="14"/>
      <c r="K1526" s="14"/>
      <c r="L1526" s="547">
        <v>77</v>
      </c>
      <c r="M1526" s="72">
        <v>174.5923</v>
      </c>
      <c r="N1526" s="72">
        <f t="shared" si="215"/>
        <v>13443.6071</v>
      </c>
      <c r="O1526" s="72">
        <v>77</v>
      </c>
      <c r="P1526" s="72">
        <f t="shared" si="207"/>
        <v>174.5923</v>
      </c>
      <c r="Q1526" s="72">
        <f t="shared" si="208"/>
        <v>13443.6071</v>
      </c>
      <c r="R1526" s="72">
        <f t="shared" si="209"/>
        <v>0</v>
      </c>
      <c r="S1526" s="72">
        <f t="shared" si="210"/>
        <v>174.5923</v>
      </c>
      <c r="T1526" s="72">
        <f t="shared" si="211"/>
        <v>0</v>
      </c>
      <c r="U1526" s="72">
        <f t="shared" si="212"/>
        <v>0</v>
      </c>
      <c r="V1526" s="72">
        <f t="shared" si="213"/>
        <v>174.5923</v>
      </c>
      <c r="W1526" s="72">
        <f t="shared" si="214"/>
        <v>0</v>
      </c>
      <c r="X1526" s="14" t="s">
        <v>1191</v>
      </c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24"/>
      <c r="AJ1526" s="24"/>
      <c r="AK1526" s="24"/>
    </row>
    <row r="1527" s="2" customFormat="1" ht="14.25" spans="1:37">
      <c r="A1527" s="24">
        <v>1525</v>
      </c>
      <c r="B1527" s="14"/>
      <c r="C1527" s="749" t="s">
        <v>3327</v>
      </c>
      <c r="D1527" s="749" t="s">
        <v>3328</v>
      </c>
      <c r="E1527" s="14"/>
      <c r="F1527" s="192"/>
      <c r="G1527" s="24"/>
      <c r="H1527" s="14"/>
      <c r="I1527" s="13">
        <v>1.01</v>
      </c>
      <c r="J1527" s="14"/>
      <c r="K1527" s="14"/>
      <c r="L1527" s="547">
        <v>28160</v>
      </c>
      <c r="M1527" s="72">
        <v>9.7656</v>
      </c>
      <c r="N1527" s="72">
        <f t="shared" si="215"/>
        <v>274999.296</v>
      </c>
      <c r="O1527" s="72">
        <v>28160</v>
      </c>
      <c r="P1527" s="72">
        <f t="shared" si="207"/>
        <v>9.7656</v>
      </c>
      <c r="Q1527" s="72">
        <f t="shared" si="208"/>
        <v>274999.296</v>
      </c>
      <c r="R1527" s="72">
        <f t="shared" si="209"/>
        <v>0</v>
      </c>
      <c r="S1527" s="72">
        <f t="shared" si="210"/>
        <v>9.7656</v>
      </c>
      <c r="T1527" s="72">
        <f t="shared" si="211"/>
        <v>0</v>
      </c>
      <c r="U1527" s="72">
        <f t="shared" si="212"/>
        <v>0</v>
      </c>
      <c r="V1527" s="72">
        <f t="shared" si="213"/>
        <v>9.7656</v>
      </c>
      <c r="W1527" s="72">
        <f t="shared" si="214"/>
        <v>0</v>
      </c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24"/>
      <c r="AJ1527" s="24"/>
      <c r="AK1527" s="24"/>
    </row>
    <row r="1528" s="2" customFormat="1" ht="14.25" spans="1:37">
      <c r="A1528" s="24">
        <v>1526</v>
      </c>
      <c r="B1528" s="14"/>
      <c r="C1528" s="749" t="s">
        <v>3329</v>
      </c>
      <c r="D1528" s="749" t="s">
        <v>3330</v>
      </c>
      <c r="E1528" s="14"/>
      <c r="F1528" s="192"/>
      <c r="G1528" s="24"/>
      <c r="H1528" s="14"/>
      <c r="I1528" s="13">
        <v>1.01</v>
      </c>
      <c r="J1528" s="14"/>
      <c r="K1528" s="14"/>
      <c r="L1528" s="547">
        <v>9000</v>
      </c>
      <c r="M1528" s="72">
        <v>14.5125</v>
      </c>
      <c r="N1528" s="72">
        <f t="shared" si="215"/>
        <v>130612.5</v>
      </c>
      <c r="O1528" s="72">
        <v>9000</v>
      </c>
      <c r="P1528" s="72">
        <f t="shared" si="207"/>
        <v>14.5125</v>
      </c>
      <c r="Q1528" s="72">
        <f t="shared" si="208"/>
        <v>130612.5</v>
      </c>
      <c r="R1528" s="72">
        <f t="shared" si="209"/>
        <v>0</v>
      </c>
      <c r="S1528" s="72">
        <f t="shared" si="210"/>
        <v>14.5125</v>
      </c>
      <c r="T1528" s="72">
        <f t="shared" si="211"/>
        <v>0</v>
      </c>
      <c r="U1528" s="72">
        <f t="shared" si="212"/>
        <v>0</v>
      </c>
      <c r="V1528" s="72">
        <f t="shared" si="213"/>
        <v>14.5125</v>
      </c>
      <c r="W1528" s="72">
        <f t="shared" si="214"/>
        <v>0</v>
      </c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24"/>
      <c r="AJ1528" s="24"/>
      <c r="AK1528" s="24"/>
    </row>
    <row r="1529" s="2" customFormat="1" ht="14.25" spans="1:37">
      <c r="A1529" s="24">
        <v>1527</v>
      </c>
      <c r="B1529" s="14"/>
      <c r="C1529" s="749" t="s">
        <v>3331</v>
      </c>
      <c r="D1529" s="749" t="s">
        <v>3332</v>
      </c>
      <c r="E1529" s="14"/>
      <c r="F1529" s="192"/>
      <c r="G1529" s="24"/>
      <c r="H1529" s="14"/>
      <c r="I1529" s="13">
        <v>1.01</v>
      </c>
      <c r="J1529" s="14"/>
      <c r="K1529" s="14"/>
      <c r="L1529" s="547">
        <v>648</v>
      </c>
      <c r="M1529" s="72">
        <v>94.8212</v>
      </c>
      <c r="N1529" s="72">
        <f t="shared" si="215"/>
        <v>61444.1376</v>
      </c>
      <c r="O1529" s="72">
        <v>648</v>
      </c>
      <c r="P1529" s="72">
        <f t="shared" si="207"/>
        <v>94.8212</v>
      </c>
      <c r="Q1529" s="72">
        <f t="shared" si="208"/>
        <v>61444.1376</v>
      </c>
      <c r="R1529" s="72">
        <f t="shared" si="209"/>
        <v>0</v>
      </c>
      <c r="S1529" s="72">
        <f t="shared" si="210"/>
        <v>94.8212</v>
      </c>
      <c r="T1529" s="72">
        <f t="shared" si="211"/>
        <v>0</v>
      </c>
      <c r="U1529" s="72">
        <f t="shared" si="212"/>
        <v>0</v>
      </c>
      <c r="V1529" s="72">
        <f t="shared" si="213"/>
        <v>94.8212</v>
      </c>
      <c r="W1529" s="72">
        <f t="shared" si="214"/>
        <v>0</v>
      </c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24"/>
      <c r="AJ1529" s="24"/>
      <c r="AK1529" s="24"/>
    </row>
    <row r="1530" s="2" customFormat="1" ht="14.25" spans="1:37">
      <c r="A1530" s="24">
        <v>1528</v>
      </c>
      <c r="B1530" s="14"/>
      <c r="C1530" s="749" t="s">
        <v>3333</v>
      </c>
      <c r="D1530" s="749" t="s">
        <v>3334</v>
      </c>
      <c r="E1530" s="14"/>
      <c r="F1530" s="192"/>
      <c r="G1530" s="24"/>
      <c r="H1530" s="14"/>
      <c r="I1530" s="13">
        <v>1.01</v>
      </c>
      <c r="J1530" s="14"/>
      <c r="K1530" s="14"/>
      <c r="L1530" s="547">
        <v>800</v>
      </c>
      <c r="M1530" s="72">
        <v>17.6678</v>
      </c>
      <c r="N1530" s="72">
        <f t="shared" si="215"/>
        <v>14134.24</v>
      </c>
      <c r="O1530" s="72">
        <v>800</v>
      </c>
      <c r="P1530" s="72">
        <f t="shared" si="207"/>
        <v>17.6678</v>
      </c>
      <c r="Q1530" s="72">
        <f t="shared" si="208"/>
        <v>14134.24</v>
      </c>
      <c r="R1530" s="72">
        <f t="shared" si="209"/>
        <v>0</v>
      </c>
      <c r="S1530" s="72">
        <f t="shared" si="210"/>
        <v>17.6678</v>
      </c>
      <c r="T1530" s="72">
        <f t="shared" si="211"/>
        <v>0</v>
      </c>
      <c r="U1530" s="72">
        <f t="shared" si="212"/>
        <v>0</v>
      </c>
      <c r="V1530" s="72">
        <f t="shared" si="213"/>
        <v>17.6678</v>
      </c>
      <c r="W1530" s="72">
        <f t="shared" si="214"/>
        <v>0</v>
      </c>
      <c r="X1530" s="14" t="s">
        <v>1191</v>
      </c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24"/>
      <c r="AJ1530" s="24"/>
      <c r="AK1530" s="24"/>
    </row>
    <row r="1531" s="2" customFormat="1" ht="14.25" spans="1:37">
      <c r="A1531" s="24">
        <v>1529</v>
      </c>
      <c r="B1531" s="14"/>
      <c r="C1531" s="749" t="s">
        <v>3335</v>
      </c>
      <c r="D1531" s="749" t="s">
        <v>3336</v>
      </c>
      <c r="E1531" s="14"/>
      <c r="F1531" s="192"/>
      <c r="G1531" s="24"/>
      <c r="H1531" s="14"/>
      <c r="I1531" s="13">
        <v>1.01</v>
      </c>
      <c r="J1531" s="14"/>
      <c r="K1531" s="14"/>
      <c r="L1531" s="547">
        <v>424</v>
      </c>
      <c r="M1531" s="72">
        <v>51.8348</v>
      </c>
      <c r="N1531" s="72">
        <f t="shared" si="215"/>
        <v>21977.9552</v>
      </c>
      <c r="O1531" s="72">
        <v>424</v>
      </c>
      <c r="P1531" s="72">
        <f t="shared" si="207"/>
        <v>51.8348</v>
      </c>
      <c r="Q1531" s="72">
        <f t="shared" si="208"/>
        <v>21977.9552</v>
      </c>
      <c r="R1531" s="72">
        <f t="shared" si="209"/>
        <v>0</v>
      </c>
      <c r="S1531" s="72">
        <f t="shared" si="210"/>
        <v>51.8348</v>
      </c>
      <c r="T1531" s="72">
        <f t="shared" si="211"/>
        <v>0</v>
      </c>
      <c r="U1531" s="72">
        <f t="shared" si="212"/>
        <v>0</v>
      </c>
      <c r="V1531" s="72">
        <f t="shared" si="213"/>
        <v>51.8348</v>
      </c>
      <c r="W1531" s="72">
        <f t="shared" si="214"/>
        <v>0</v>
      </c>
      <c r="X1531" s="14" t="s">
        <v>1191</v>
      </c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24"/>
      <c r="AJ1531" s="24"/>
      <c r="AK1531" s="24"/>
    </row>
    <row r="1532" s="2" customFormat="1" ht="14.25" spans="1:37">
      <c r="A1532" s="24">
        <v>1530</v>
      </c>
      <c r="B1532" s="14"/>
      <c r="C1532" s="749" t="s">
        <v>3337</v>
      </c>
      <c r="D1532" s="749" t="s">
        <v>3338</v>
      </c>
      <c r="E1532" s="14"/>
      <c r="F1532" s="192"/>
      <c r="G1532" s="24"/>
      <c r="H1532" s="14"/>
      <c r="I1532" s="13">
        <v>1.01</v>
      </c>
      <c r="J1532" s="14"/>
      <c r="K1532" s="14"/>
      <c r="L1532" s="547">
        <v>870</v>
      </c>
      <c r="M1532" s="72">
        <v>15.4819</v>
      </c>
      <c r="N1532" s="72">
        <f t="shared" si="215"/>
        <v>13469.253</v>
      </c>
      <c r="O1532" s="72">
        <v>870</v>
      </c>
      <c r="P1532" s="72">
        <f t="shared" si="207"/>
        <v>15.4819</v>
      </c>
      <c r="Q1532" s="72">
        <f t="shared" si="208"/>
        <v>13469.253</v>
      </c>
      <c r="R1532" s="72">
        <f t="shared" si="209"/>
        <v>0</v>
      </c>
      <c r="S1532" s="72">
        <f t="shared" si="210"/>
        <v>15.4819</v>
      </c>
      <c r="T1532" s="72">
        <f t="shared" si="211"/>
        <v>0</v>
      </c>
      <c r="U1532" s="72">
        <f t="shared" si="212"/>
        <v>0</v>
      </c>
      <c r="V1532" s="72">
        <f t="shared" si="213"/>
        <v>15.4819</v>
      </c>
      <c r="W1532" s="72">
        <f t="shared" si="214"/>
        <v>0</v>
      </c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24"/>
      <c r="AJ1532" s="24"/>
      <c r="AK1532" s="24"/>
    </row>
    <row r="1533" s="2" customFormat="1" ht="14.25" spans="1:37">
      <c r="A1533" s="24">
        <v>1531</v>
      </c>
      <c r="B1533" s="14"/>
      <c r="C1533" s="749" t="s">
        <v>3339</v>
      </c>
      <c r="D1533" s="749" t="s">
        <v>3340</v>
      </c>
      <c r="E1533" s="14"/>
      <c r="F1533" s="192"/>
      <c r="G1533" s="24"/>
      <c r="H1533" s="14"/>
      <c r="I1533" s="13">
        <v>1.01</v>
      </c>
      <c r="J1533" s="14"/>
      <c r="K1533" s="14"/>
      <c r="L1533" s="547">
        <v>960</v>
      </c>
      <c r="M1533" s="72">
        <v>10.6264</v>
      </c>
      <c r="N1533" s="72">
        <f t="shared" si="215"/>
        <v>10201.344</v>
      </c>
      <c r="O1533" s="72">
        <v>960</v>
      </c>
      <c r="P1533" s="72">
        <f t="shared" si="207"/>
        <v>10.6264</v>
      </c>
      <c r="Q1533" s="72">
        <f t="shared" si="208"/>
        <v>10201.344</v>
      </c>
      <c r="R1533" s="72">
        <f t="shared" si="209"/>
        <v>0</v>
      </c>
      <c r="S1533" s="72">
        <f t="shared" si="210"/>
        <v>10.6264</v>
      </c>
      <c r="T1533" s="72">
        <f t="shared" si="211"/>
        <v>0</v>
      </c>
      <c r="U1533" s="72">
        <f t="shared" si="212"/>
        <v>0</v>
      </c>
      <c r="V1533" s="72">
        <f t="shared" si="213"/>
        <v>10.6264</v>
      </c>
      <c r="W1533" s="72">
        <f t="shared" si="214"/>
        <v>0</v>
      </c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24"/>
      <c r="AJ1533" s="24"/>
      <c r="AK1533" s="24"/>
    </row>
    <row r="1534" s="2" customFormat="1" ht="14.25" spans="1:37">
      <c r="A1534" s="24">
        <v>1532</v>
      </c>
      <c r="B1534" s="14"/>
      <c r="C1534" s="749" t="s">
        <v>3341</v>
      </c>
      <c r="D1534" s="749" t="s">
        <v>3342</v>
      </c>
      <c r="E1534" s="14"/>
      <c r="F1534" s="192"/>
      <c r="G1534" s="24"/>
      <c r="H1534" s="14"/>
      <c r="I1534" s="13">
        <v>1.01</v>
      </c>
      <c r="J1534" s="14"/>
      <c r="K1534" s="14"/>
      <c r="L1534" s="547">
        <v>210</v>
      </c>
      <c r="M1534" s="72">
        <v>109.0266</v>
      </c>
      <c r="N1534" s="72">
        <f t="shared" si="215"/>
        <v>22895.586</v>
      </c>
      <c r="O1534" s="72">
        <v>210</v>
      </c>
      <c r="P1534" s="72">
        <f t="shared" si="207"/>
        <v>109.0266</v>
      </c>
      <c r="Q1534" s="72">
        <f t="shared" si="208"/>
        <v>22895.586</v>
      </c>
      <c r="R1534" s="72">
        <f t="shared" si="209"/>
        <v>0</v>
      </c>
      <c r="S1534" s="72">
        <f t="shared" si="210"/>
        <v>109.0266</v>
      </c>
      <c r="T1534" s="72">
        <f t="shared" si="211"/>
        <v>0</v>
      </c>
      <c r="U1534" s="72">
        <f t="shared" si="212"/>
        <v>0</v>
      </c>
      <c r="V1534" s="72">
        <f t="shared" si="213"/>
        <v>109.0266</v>
      </c>
      <c r="W1534" s="72">
        <f t="shared" si="214"/>
        <v>0</v>
      </c>
      <c r="X1534" s="14" t="s">
        <v>1191</v>
      </c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24"/>
      <c r="AJ1534" s="24"/>
      <c r="AK1534" s="24"/>
    </row>
    <row r="1535" s="2" customFormat="1" ht="14.25" spans="1:37">
      <c r="A1535" s="24">
        <v>1533</v>
      </c>
      <c r="B1535" s="14"/>
      <c r="C1535" s="749" t="s">
        <v>3343</v>
      </c>
      <c r="D1535" s="749" t="s">
        <v>3344</v>
      </c>
      <c r="E1535" s="14"/>
      <c r="F1535" s="192"/>
      <c r="G1535" s="24"/>
      <c r="H1535" s="14"/>
      <c r="I1535" s="13">
        <v>1.01</v>
      </c>
      <c r="J1535" s="14"/>
      <c r="K1535" s="14"/>
      <c r="L1535" s="547">
        <v>400</v>
      </c>
      <c r="M1535" s="72">
        <v>58.4071</v>
      </c>
      <c r="N1535" s="72">
        <f t="shared" si="215"/>
        <v>23362.84</v>
      </c>
      <c r="O1535" s="72">
        <v>400</v>
      </c>
      <c r="P1535" s="72">
        <f t="shared" si="207"/>
        <v>58.4071</v>
      </c>
      <c r="Q1535" s="72">
        <f t="shared" si="208"/>
        <v>23362.84</v>
      </c>
      <c r="R1535" s="72">
        <f t="shared" si="209"/>
        <v>0</v>
      </c>
      <c r="S1535" s="72">
        <f t="shared" si="210"/>
        <v>58.4071</v>
      </c>
      <c r="T1535" s="72">
        <f t="shared" si="211"/>
        <v>0</v>
      </c>
      <c r="U1535" s="72">
        <f t="shared" si="212"/>
        <v>0</v>
      </c>
      <c r="V1535" s="72">
        <f t="shared" si="213"/>
        <v>58.4071</v>
      </c>
      <c r="W1535" s="72">
        <f t="shared" si="214"/>
        <v>0</v>
      </c>
      <c r="X1535" s="14" t="s">
        <v>1191</v>
      </c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24"/>
      <c r="AJ1535" s="24"/>
      <c r="AK1535" s="24"/>
    </row>
    <row r="1536" s="2" customFormat="1" ht="14.25" spans="1:37">
      <c r="A1536" s="24">
        <v>1534</v>
      </c>
      <c r="B1536" s="14"/>
      <c r="C1536" s="749" t="s">
        <v>3345</v>
      </c>
      <c r="D1536" s="749" t="s">
        <v>3346</v>
      </c>
      <c r="E1536" s="14"/>
      <c r="F1536" s="192"/>
      <c r="G1536" s="24"/>
      <c r="H1536" s="14"/>
      <c r="I1536" s="13">
        <v>1.01</v>
      </c>
      <c r="J1536" s="14"/>
      <c r="K1536" s="14"/>
      <c r="L1536" s="547">
        <v>2104</v>
      </c>
      <c r="M1536" s="72">
        <v>4.569</v>
      </c>
      <c r="N1536" s="72">
        <f t="shared" si="215"/>
        <v>9613.176</v>
      </c>
      <c r="O1536" s="72">
        <v>2104</v>
      </c>
      <c r="P1536" s="72">
        <f t="shared" si="207"/>
        <v>4.569</v>
      </c>
      <c r="Q1536" s="72">
        <f t="shared" si="208"/>
        <v>9613.176</v>
      </c>
      <c r="R1536" s="72">
        <f t="shared" si="209"/>
        <v>0</v>
      </c>
      <c r="S1536" s="72">
        <f t="shared" si="210"/>
        <v>4.569</v>
      </c>
      <c r="T1536" s="72">
        <f t="shared" si="211"/>
        <v>0</v>
      </c>
      <c r="U1536" s="72">
        <f t="shared" si="212"/>
        <v>0</v>
      </c>
      <c r="V1536" s="72">
        <f t="shared" si="213"/>
        <v>4.569</v>
      </c>
      <c r="W1536" s="72">
        <f t="shared" si="214"/>
        <v>0</v>
      </c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24"/>
      <c r="AJ1536" s="24"/>
      <c r="AK1536" s="24"/>
    </row>
    <row r="1537" s="2" customFormat="1" ht="14.25" spans="1:37">
      <c r="A1537" s="24">
        <v>1535</v>
      </c>
      <c r="B1537" s="14"/>
      <c r="C1537" s="749" t="s">
        <v>3347</v>
      </c>
      <c r="D1537" s="749" t="s">
        <v>3348</v>
      </c>
      <c r="E1537" s="14"/>
      <c r="F1537" s="192"/>
      <c r="G1537" s="24"/>
      <c r="H1537" s="14"/>
      <c r="I1537" s="13">
        <v>1.01</v>
      </c>
      <c r="J1537" s="14"/>
      <c r="K1537" s="14"/>
      <c r="L1537" s="547">
        <v>30</v>
      </c>
      <c r="M1537" s="72">
        <v>21.0207</v>
      </c>
      <c r="N1537" s="72">
        <f t="shared" si="215"/>
        <v>630.621</v>
      </c>
      <c r="O1537" s="72">
        <v>30</v>
      </c>
      <c r="P1537" s="72">
        <f t="shared" si="207"/>
        <v>21.0207</v>
      </c>
      <c r="Q1537" s="72">
        <f t="shared" si="208"/>
        <v>630.621</v>
      </c>
      <c r="R1537" s="72">
        <f t="shared" si="209"/>
        <v>0</v>
      </c>
      <c r="S1537" s="72">
        <f t="shared" si="210"/>
        <v>21.0207</v>
      </c>
      <c r="T1537" s="72">
        <f t="shared" si="211"/>
        <v>0</v>
      </c>
      <c r="U1537" s="72">
        <f t="shared" si="212"/>
        <v>0</v>
      </c>
      <c r="V1537" s="72">
        <f t="shared" si="213"/>
        <v>21.0207</v>
      </c>
      <c r="W1537" s="72">
        <f t="shared" si="214"/>
        <v>0</v>
      </c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24"/>
      <c r="AJ1537" s="24"/>
      <c r="AK1537" s="24"/>
    </row>
    <row r="1538" s="2" customFormat="1" ht="14.25" spans="1:37">
      <c r="A1538" s="24">
        <v>1536</v>
      </c>
      <c r="B1538" s="14"/>
      <c r="C1538" s="749" t="s">
        <v>3349</v>
      </c>
      <c r="D1538" s="749" t="s">
        <v>3350</v>
      </c>
      <c r="E1538" s="14"/>
      <c r="F1538" s="192"/>
      <c r="G1538" s="24"/>
      <c r="H1538" s="14"/>
      <c r="I1538" s="13">
        <v>1.01</v>
      </c>
      <c r="J1538" s="14"/>
      <c r="K1538" s="14"/>
      <c r="L1538" s="547">
        <v>6920</v>
      </c>
      <c r="M1538" s="72">
        <v>2.9071</v>
      </c>
      <c r="N1538" s="72">
        <f t="shared" si="215"/>
        <v>20117.132</v>
      </c>
      <c r="O1538" s="72">
        <v>6920</v>
      </c>
      <c r="P1538" s="72">
        <f t="shared" si="207"/>
        <v>2.9071</v>
      </c>
      <c r="Q1538" s="72">
        <f t="shared" si="208"/>
        <v>20117.132</v>
      </c>
      <c r="R1538" s="72">
        <f t="shared" si="209"/>
        <v>0</v>
      </c>
      <c r="S1538" s="72">
        <f t="shared" si="210"/>
        <v>2.9071</v>
      </c>
      <c r="T1538" s="72">
        <f t="shared" si="211"/>
        <v>0</v>
      </c>
      <c r="U1538" s="72">
        <f t="shared" si="212"/>
        <v>0</v>
      </c>
      <c r="V1538" s="72">
        <f t="shared" si="213"/>
        <v>2.9071</v>
      </c>
      <c r="W1538" s="72">
        <f t="shared" si="214"/>
        <v>0</v>
      </c>
      <c r="X1538" s="14" t="s">
        <v>1191</v>
      </c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24"/>
      <c r="AJ1538" s="24"/>
      <c r="AK1538" s="24"/>
    </row>
    <row r="1539" s="2" customFormat="1" ht="14.25" spans="1:37">
      <c r="A1539" s="24">
        <v>1537</v>
      </c>
      <c r="B1539" s="14"/>
      <c r="C1539" s="749" t="s">
        <v>3351</v>
      </c>
      <c r="D1539" s="749" t="s">
        <v>3352</v>
      </c>
      <c r="E1539" s="14"/>
      <c r="F1539" s="192"/>
      <c r="G1539" s="24"/>
      <c r="H1539" s="14"/>
      <c r="I1539" s="13">
        <v>1.01</v>
      </c>
      <c r="J1539" s="14"/>
      <c r="K1539" s="14"/>
      <c r="L1539" s="547">
        <v>3504</v>
      </c>
      <c r="M1539" s="72">
        <v>8.5345</v>
      </c>
      <c r="N1539" s="72">
        <f t="shared" si="215"/>
        <v>29904.888</v>
      </c>
      <c r="O1539" s="72">
        <v>3504</v>
      </c>
      <c r="P1539" s="72">
        <f t="shared" ref="P1539:P1602" si="216">M1539</f>
        <v>8.5345</v>
      </c>
      <c r="Q1539" s="72">
        <f t="shared" ref="Q1539:Q1602" si="217">P1539*O1539</f>
        <v>29904.888</v>
      </c>
      <c r="R1539" s="72">
        <f t="shared" ref="R1539:R1602" si="218">IF((O1539-L1539)&gt;0,O1539-L1539,0)</f>
        <v>0</v>
      </c>
      <c r="S1539" s="72">
        <f t="shared" ref="S1539:S1602" si="219">M1539</f>
        <v>8.5345</v>
      </c>
      <c r="T1539" s="72">
        <f t="shared" ref="T1539:T1602" si="220">IF((Q1539-N1539)&gt;0,Q1539-N1539,0)</f>
        <v>0</v>
      </c>
      <c r="U1539" s="72">
        <f t="shared" ref="U1539:U1602" si="221">IF((O1539-L1539)&lt;0,O1539-L1539,0)</f>
        <v>0</v>
      </c>
      <c r="V1539" s="72">
        <f t="shared" ref="V1539:V1602" si="222">M1539</f>
        <v>8.5345</v>
      </c>
      <c r="W1539" s="72">
        <f t="shared" ref="W1539:W1602" si="223">IF((Q1539-N1539)&lt;0,Q1539-N1539,0)</f>
        <v>0</v>
      </c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24"/>
      <c r="AJ1539" s="24"/>
      <c r="AK1539" s="24"/>
    </row>
    <row r="1540" s="2" customFormat="1" ht="14.25" spans="1:37">
      <c r="A1540" s="24">
        <v>1538</v>
      </c>
      <c r="B1540" s="14"/>
      <c r="C1540" s="749" t="s">
        <v>3353</v>
      </c>
      <c r="D1540" s="749" t="s">
        <v>3354</v>
      </c>
      <c r="E1540" s="14"/>
      <c r="F1540" s="192"/>
      <c r="G1540" s="24"/>
      <c r="H1540" s="14"/>
      <c r="I1540" s="13">
        <v>1.01</v>
      </c>
      <c r="J1540" s="14"/>
      <c r="K1540" s="14"/>
      <c r="L1540" s="547">
        <v>863</v>
      </c>
      <c r="M1540" s="72">
        <v>33.5043</v>
      </c>
      <c r="N1540" s="72">
        <f t="shared" si="215"/>
        <v>28914.2109</v>
      </c>
      <c r="O1540" s="72">
        <v>863</v>
      </c>
      <c r="P1540" s="72">
        <f t="shared" si="216"/>
        <v>33.5043</v>
      </c>
      <c r="Q1540" s="72">
        <f t="shared" si="217"/>
        <v>28914.2109</v>
      </c>
      <c r="R1540" s="72">
        <f t="shared" si="218"/>
        <v>0</v>
      </c>
      <c r="S1540" s="72">
        <f t="shared" si="219"/>
        <v>33.5043</v>
      </c>
      <c r="T1540" s="72">
        <f t="shared" si="220"/>
        <v>0</v>
      </c>
      <c r="U1540" s="72">
        <f t="shared" si="221"/>
        <v>0</v>
      </c>
      <c r="V1540" s="72">
        <f t="shared" si="222"/>
        <v>33.5043</v>
      </c>
      <c r="W1540" s="72">
        <f t="shared" si="223"/>
        <v>0</v>
      </c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24"/>
      <c r="AJ1540" s="24"/>
      <c r="AK1540" s="24"/>
    </row>
    <row r="1541" s="2" customFormat="1" ht="14.25" spans="1:37">
      <c r="A1541" s="24">
        <v>1539</v>
      </c>
      <c r="B1541" s="14"/>
      <c r="C1541" s="749" t="s">
        <v>3355</v>
      </c>
      <c r="D1541" s="749" t="s">
        <v>3356</v>
      </c>
      <c r="E1541" s="14"/>
      <c r="F1541" s="192"/>
      <c r="G1541" s="24"/>
      <c r="H1541" s="14"/>
      <c r="I1541" s="13">
        <v>1.01</v>
      </c>
      <c r="J1541" s="14"/>
      <c r="K1541" s="14"/>
      <c r="L1541" s="547">
        <v>111.9</v>
      </c>
      <c r="M1541" s="72">
        <v>22.4314</v>
      </c>
      <c r="N1541" s="72">
        <f t="shared" ref="N1541:N1604" si="224">L1541*M1541</f>
        <v>2510.07366</v>
      </c>
      <c r="O1541" s="72">
        <v>111.9</v>
      </c>
      <c r="P1541" s="72">
        <f t="shared" si="216"/>
        <v>22.4314</v>
      </c>
      <c r="Q1541" s="72">
        <f t="shared" si="217"/>
        <v>2510.07366</v>
      </c>
      <c r="R1541" s="72">
        <f t="shared" si="218"/>
        <v>0</v>
      </c>
      <c r="S1541" s="72">
        <f t="shared" si="219"/>
        <v>22.4314</v>
      </c>
      <c r="T1541" s="72">
        <f t="shared" si="220"/>
        <v>0</v>
      </c>
      <c r="U1541" s="72">
        <f t="shared" si="221"/>
        <v>0</v>
      </c>
      <c r="V1541" s="72">
        <f t="shared" si="222"/>
        <v>22.4314</v>
      </c>
      <c r="W1541" s="72">
        <f t="shared" si="223"/>
        <v>0</v>
      </c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24"/>
      <c r="AJ1541" s="24"/>
      <c r="AK1541" s="24"/>
    </row>
    <row r="1542" s="2" customFormat="1" ht="14.25" spans="1:37">
      <c r="A1542" s="24">
        <v>1540</v>
      </c>
      <c r="B1542" s="14"/>
      <c r="C1542" s="749" t="s">
        <v>3357</v>
      </c>
      <c r="D1542" s="749" t="s">
        <v>3358</v>
      </c>
      <c r="E1542" s="14"/>
      <c r="F1542" s="192"/>
      <c r="G1542" s="24"/>
      <c r="H1542" s="14"/>
      <c r="I1542" s="13">
        <v>1.01</v>
      </c>
      <c r="J1542" s="14"/>
      <c r="K1542" s="14"/>
      <c r="L1542" s="547">
        <v>112.1</v>
      </c>
      <c r="M1542" s="72">
        <v>25.4266</v>
      </c>
      <c r="N1542" s="72">
        <f t="shared" si="224"/>
        <v>2850.32186</v>
      </c>
      <c r="O1542" s="72">
        <v>112.1</v>
      </c>
      <c r="P1542" s="72">
        <f t="shared" si="216"/>
        <v>25.4266</v>
      </c>
      <c r="Q1542" s="72">
        <f t="shared" si="217"/>
        <v>2850.32186</v>
      </c>
      <c r="R1542" s="72">
        <f t="shared" si="218"/>
        <v>0</v>
      </c>
      <c r="S1542" s="72">
        <f t="shared" si="219"/>
        <v>25.4266</v>
      </c>
      <c r="T1542" s="72">
        <f t="shared" si="220"/>
        <v>0</v>
      </c>
      <c r="U1542" s="72">
        <f t="shared" si="221"/>
        <v>0</v>
      </c>
      <c r="V1542" s="72">
        <f t="shared" si="222"/>
        <v>25.4266</v>
      </c>
      <c r="W1542" s="72">
        <f t="shared" si="223"/>
        <v>0</v>
      </c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24"/>
      <c r="AJ1542" s="24"/>
      <c r="AK1542" s="24"/>
    </row>
    <row r="1543" s="2" customFormat="1" ht="14.25" spans="1:37">
      <c r="A1543" s="24">
        <v>1541</v>
      </c>
      <c r="B1543" s="14"/>
      <c r="C1543" s="749" t="s">
        <v>3359</v>
      </c>
      <c r="D1543" s="749" t="s">
        <v>3360</v>
      </c>
      <c r="E1543" s="14"/>
      <c r="F1543" s="192"/>
      <c r="G1543" s="24"/>
      <c r="H1543" s="14"/>
      <c r="I1543" s="13">
        <v>1.01</v>
      </c>
      <c r="J1543" s="14"/>
      <c r="K1543" s="14"/>
      <c r="L1543" s="547">
        <v>935</v>
      </c>
      <c r="M1543" s="72">
        <v>29.3</v>
      </c>
      <c r="N1543" s="72">
        <f t="shared" si="224"/>
        <v>27395.5</v>
      </c>
      <c r="O1543" s="72">
        <v>935</v>
      </c>
      <c r="P1543" s="72">
        <f t="shared" si="216"/>
        <v>29.3</v>
      </c>
      <c r="Q1543" s="72">
        <f t="shared" si="217"/>
        <v>27395.5</v>
      </c>
      <c r="R1543" s="72">
        <f t="shared" si="218"/>
        <v>0</v>
      </c>
      <c r="S1543" s="72">
        <f t="shared" si="219"/>
        <v>29.3</v>
      </c>
      <c r="T1543" s="72">
        <f t="shared" si="220"/>
        <v>0</v>
      </c>
      <c r="U1543" s="72">
        <f t="shared" si="221"/>
        <v>0</v>
      </c>
      <c r="V1543" s="72">
        <f t="shared" si="222"/>
        <v>29.3</v>
      </c>
      <c r="W1543" s="72">
        <f t="shared" si="223"/>
        <v>0</v>
      </c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24"/>
      <c r="AJ1543" s="24"/>
      <c r="AK1543" s="24"/>
    </row>
    <row r="1544" s="2" customFormat="1" ht="14.25" spans="1:37">
      <c r="A1544" s="24">
        <v>1542</v>
      </c>
      <c r="B1544" s="14"/>
      <c r="C1544" s="749" t="s">
        <v>3361</v>
      </c>
      <c r="D1544" s="749" t="s">
        <v>3362</v>
      </c>
      <c r="E1544" s="14"/>
      <c r="F1544" s="192"/>
      <c r="G1544" s="24"/>
      <c r="H1544" s="14"/>
      <c r="I1544" s="13">
        <v>1.01</v>
      </c>
      <c r="J1544" s="14"/>
      <c r="K1544" s="14"/>
      <c r="L1544" s="547">
        <v>1950.8</v>
      </c>
      <c r="M1544" s="72">
        <v>24.5</v>
      </c>
      <c r="N1544" s="72">
        <f t="shared" si="224"/>
        <v>47794.6</v>
      </c>
      <c r="O1544" s="72">
        <v>1950.8</v>
      </c>
      <c r="P1544" s="72">
        <f t="shared" si="216"/>
        <v>24.5</v>
      </c>
      <c r="Q1544" s="72">
        <f t="shared" si="217"/>
        <v>47794.6</v>
      </c>
      <c r="R1544" s="72">
        <f t="shared" si="218"/>
        <v>0</v>
      </c>
      <c r="S1544" s="72">
        <f t="shared" si="219"/>
        <v>24.5</v>
      </c>
      <c r="T1544" s="72">
        <f t="shared" si="220"/>
        <v>0</v>
      </c>
      <c r="U1544" s="72">
        <f t="shared" si="221"/>
        <v>0</v>
      </c>
      <c r="V1544" s="72">
        <f t="shared" si="222"/>
        <v>24.5</v>
      </c>
      <c r="W1544" s="72">
        <f t="shared" si="223"/>
        <v>0</v>
      </c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24"/>
      <c r="AJ1544" s="24"/>
      <c r="AK1544" s="24"/>
    </row>
    <row r="1545" s="2" customFormat="1" ht="14.25" spans="1:37">
      <c r="A1545" s="24">
        <v>1543</v>
      </c>
      <c r="B1545" s="14"/>
      <c r="C1545" s="749" t="s">
        <v>3363</v>
      </c>
      <c r="D1545" s="749" t="s">
        <v>3364</v>
      </c>
      <c r="E1545" s="14"/>
      <c r="F1545" s="192"/>
      <c r="G1545" s="24"/>
      <c r="H1545" s="14"/>
      <c r="I1545" s="13">
        <v>1.01</v>
      </c>
      <c r="J1545" s="14"/>
      <c r="K1545" s="14"/>
      <c r="L1545" s="547">
        <v>3078.8</v>
      </c>
      <c r="M1545" s="72">
        <v>22</v>
      </c>
      <c r="N1545" s="72">
        <f t="shared" si="224"/>
        <v>67733.6</v>
      </c>
      <c r="O1545" s="72">
        <v>3078.8</v>
      </c>
      <c r="P1545" s="72">
        <f t="shared" si="216"/>
        <v>22</v>
      </c>
      <c r="Q1545" s="72">
        <f t="shared" si="217"/>
        <v>67733.6</v>
      </c>
      <c r="R1545" s="72">
        <f t="shared" si="218"/>
        <v>0</v>
      </c>
      <c r="S1545" s="72">
        <f t="shared" si="219"/>
        <v>22</v>
      </c>
      <c r="T1545" s="72">
        <f t="shared" si="220"/>
        <v>0</v>
      </c>
      <c r="U1545" s="72">
        <f t="shared" si="221"/>
        <v>0</v>
      </c>
      <c r="V1545" s="72">
        <f t="shared" si="222"/>
        <v>22</v>
      </c>
      <c r="W1545" s="72">
        <f t="shared" si="223"/>
        <v>0</v>
      </c>
      <c r="X1545" s="14" t="s">
        <v>1191</v>
      </c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24"/>
      <c r="AJ1545" s="24"/>
      <c r="AK1545" s="24"/>
    </row>
    <row r="1546" s="2" customFormat="1" ht="14.25" spans="1:37">
      <c r="A1546" s="24">
        <v>1544</v>
      </c>
      <c r="B1546" s="14"/>
      <c r="C1546" s="749" t="s">
        <v>3365</v>
      </c>
      <c r="D1546" s="749" t="s">
        <v>3366</v>
      </c>
      <c r="E1546" s="14"/>
      <c r="F1546" s="192"/>
      <c r="G1546" s="24"/>
      <c r="H1546" s="14"/>
      <c r="I1546" s="13">
        <v>1.01</v>
      </c>
      <c r="J1546" s="14"/>
      <c r="K1546" s="14"/>
      <c r="L1546" s="547">
        <v>414</v>
      </c>
      <c r="M1546" s="72">
        <v>20.3077</v>
      </c>
      <c r="N1546" s="72">
        <f t="shared" si="224"/>
        <v>8407.3878</v>
      </c>
      <c r="O1546" s="72">
        <v>414</v>
      </c>
      <c r="P1546" s="72">
        <f t="shared" si="216"/>
        <v>20.3077</v>
      </c>
      <c r="Q1546" s="72">
        <f t="shared" si="217"/>
        <v>8407.3878</v>
      </c>
      <c r="R1546" s="72">
        <f t="shared" si="218"/>
        <v>0</v>
      </c>
      <c r="S1546" s="72">
        <f t="shared" si="219"/>
        <v>20.3077</v>
      </c>
      <c r="T1546" s="72">
        <f t="shared" si="220"/>
        <v>0</v>
      </c>
      <c r="U1546" s="72">
        <f t="shared" si="221"/>
        <v>0</v>
      </c>
      <c r="V1546" s="72">
        <f t="shared" si="222"/>
        <v>20.3077</v>
      </c>
      <c r="W1546" s="72">
        <f t="shared" si="223"/>
        <v>0</v>
      </c>
      <c r="X1546" s="14" t="s">
        <v>1191</v>
      </c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24"/>
      <c r="AJ1546" s="24"/>
      <c r="AK1546" s="24"/>
    </row>
    <row r="1547" s="2" customFormat="1" ht="14.25" spans="1:37">
      <c r="A1547" s="24">
        <v>1545</v>
      </c>
      <c r="B1547" s="14"/>
      <c r="C1547" s="749" t="s">
        <v>3367</v>
      </c>
      <c r="D1547" s="749" t="s">
        <v>3368</v>
      </c>
      <c r="E1547" s="14"/>
      <c r="F1547" s="192"/>
      <c r="G1547" s="24"/>
      <c r="H1547" s="14"/>
      <c r="I1547" s="13">
        <v>1.01</v>
      </c>
      <c r="J1547" s="14"/>
      <c r="K1547" s="14"/>
      <c r="L1547" s="547">
        <v>1547.1</v>
      </c>
      <c r="M1547" s="72">
        <v>18.8034</v>
      </c>
      <c r="N1547" s="72">
        <f t="shared" si="224"/>
        <v>29090.74014</v>
      </c>
      <c r="O1547" s="72">
        <v>1547.1</v>
      </c>
      <c r="P1547" s="72">
        <f t="shared" si="216"/>
        <v>18.8034</v>
      </c>
      <c r="Q1547" s="72">
        <f t="shared" si="217"/>
        <v>29090.74014</v>
      </c>
      <c r="R1547" s="72">
        <f t="shared" si="218"/>
        <v>0</v>
      </c>
      <c r="S1547" s="72">
        <f t="shared" si="219"/>
        <v>18.8034</v>
      </c>
      <c r="T1547" s="72">
        <f t="shared" si="220"/>
        <v>0</v>
      </c>
      <c r="U1547" s="72">
        <f t="shared" si="221"/>
        <v>0</v>
      </c>
      <c r="V1547" s="72">
        <f t="shared" si="222"/>
        <v>18.8034</v>
      </c>
      <c r="W1547" s="72">
        <f t="shared" si="223"/>
        <v>0</v>
      </c>
      <c r="X1547" s="14" t="s">
        <v>1191</v>
      </c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24"/>
      <c r="AJ1547" s="24"/>
      <c r="AK1547" s="24"/>
    </row>
    <row r="1548" s="2" customFormat="1" ht="14.25" spans="1:37">
      <c r="A1548" s="24">
        <v>1546</v>
      </c>
      <c r="B1548" s="14"/>
      <c r="C1548" s="749" t="s">
        <v>3369</v>
      </c>
      <c r="D1548" s="749" t="s">
        <v>3370</v>
      </c>
      <c r="E1548" s="14"/>
      <c r="F1548" s="192"/>
      <c r="G1548" s="24"/>
      <c r="H1548" s="14"/>
      <c r="I1548" s="13">
        <v>1.01</v>
      </c>
      <c r="J1548" s="14"/>
      <c r="K1548" s="14"/>
      <c r="L1548" s="547">
        <v>103.2</v>
      </c>
      <c r="M1548" s="72">
        <v>38.4813</v>
      </c>
      <c r="N1548" s="72">
        <f t="shared" si="224"/>
        <v>3971.27016</v>
      </c>
      <c r="O1548" s="72">
        <v>103.2</v>
      </c>
      <c r="P1548" s="72">
        <f t="shared" si="216"/>
        <v>38.4813</v>
      </c>
      <c r="Q1548" s="72">
        <f t="shared" si="217"/>
        <v>3971.27016</v>
      </c>
      <c r="R1548" s="72">
        <f t="shared" si="218"/>
        <v>0</v>
      </c>
      <c r="S1548" s="72">
        <f t="shared" si="219"/>
        <v>38.4813</v>
      </c>
      <c r="T1548" s="72">
        <f t="shared" si="220"/>
        <v>0</v>
      </c>
      <c r="U1548" s="72">
        <f t="shared" si="221"/>
        <v>0</v>
      </c>
      <c r="V1548" s="72">
        <f t="shared" si="222"/>
        <v>38.4813</v>
      </c>
      <c r="W1548" s="72">
        <f t="shared" si="223"/>
        <v>0</v>
      </c>
      <c r="X1548" s="14" t="s">
        <v>1191</v>
      </c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24"/>
      <c r="AJ1548" s="24"/>
      <c r="AK1548" s="24"/>
    </row>
    <row r="1549" s="2" customFormat="1" ht="14.25" spans="1:37">
      <c r="A1549" s="24">
        <v>1547</v>
      </c>
      <c r="B1549" s="14"/>
      <c r="C1549" s="749" t="s">
        <v>3371</v>
      </c>
      <c r="D1549" s="749" t="s">
        <v>3372</v>
      </c>
      <c r="E1549" s="14"/>
      <c r="F1549" s="192"/>
      <c r="G1549" s="24"/>
      <c r="H1549" s="14"/>
      <c r="I1549" s="13">
        <v>1.01</v>
      </c>
      <c r="J1549" s="14"/>
      <c r="K1549" s="14"/>
      <c r="L1549" s="547">
        <v>1226.8</v>
      </c>
      <c r="M1549" s="72">
        <v>44.5042</v>
      </c>
      <c r="N1549" s="72">
        <f t="shared" si="224"/>
        <v>54597.75256</v>
      </c>
      <c r="O1549" s="72">
        <v>1226.8</v>
      </c>
      <c r="P1549" s="72">
        <f t="shared" si="216"/>
        <v>44.5042</v>
      </c>
      <c r="Q1549" s="72">
        <f t="shared" si="217"/>
        <v>54597.75256</v>
      </c>
      <c r="R1549" s="72">
        <f t="shared" si="218"/>
        <v>0</v>
      </c>
      <c r="S1549" s="72">
        <f t="shared" si="219"/>
        <v>44.5042</v>
      </c>
      <c r="T1549" s="72">
        <f t="shared" si="220"/>
        <v>0</v>
      </c>
      <c r="U1549" s="72">
        <f t="shared" si="221"/>
        <v>0</v>
      </c>
      <c r="V1549" s="72">
        <f t="shared" si="222"/>
        <v>44.5042</v>
      </c>
      <c r="W1549" s="72">
        <f t="shared" si="223"/>
        <v>0</v>
      </c>
      <c r="X1549" s="14" t="s">
        <v>1191</v>
      </c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24"/>
      <c r="AJ1549" s="24"/>
      <c r="AK1549" s="24"/>
    </row>
    <row r="1550" s="2" customFormat="1" ht="14.25" spans="1:37">
      <c r="A1550" s="24">
        <v>1548</v>
      </c>
      <c r="B1550" s="14"/>
      <c r="C1550" s="749" t="s">
        <v>3373</v>
      </c>
      <c r="D1550" s="749" t="s">
        <v>3374</v>
      </c>
      <c r="E1550" s="14"/>
      <c r="F1550" s="192"/>
      <c r="G1550" s="24"/>
      <c r="H1550" s="14"/>
      <c r="I1550" s="13">
        <v>1.01</v>
      </c>
      <c r="J1550" s="14"/>
      <c r="K1550" s="14"/>
      <c r="L1550" s="547">
        <v>23</v>
      </c>
      <c r="M1550" s="72">
        <v>30.6751</v>
      </c>
      <c r="N1550" s="72">
        <f t="shared" si="224"/>
        <v>705.5273</v>
      </c>
      <c r="O1550" s="72">
        <v>23</v>
      </c>
      <c r="P1550" s="72">
        <f t="shared" si="216"/>
        <v>30.6751</v>
      </c>
      <c r="Q1550" s="72">
        <f t="shared" si="217"/>
        <v>705.5273</v>
      </c>
      <c r="R1550" s="72">
        <f t="shared" si="218"/>
        <v>0</v>
      </c>
      <c r="S1550" s="72">
        <f t="shared" si="219"/>
        <v>30.6751</v>
      </c>
      <c r="T1550" s="72">
        <f t="shared" si="220"/>
        <v>0</v>
      </c>
      <c r="U1550" s="72">
        <f t="shared" si="221"/>
        <v>0</v>
      </c>
      <c r="V1550" s="72">
        <f t="shared" si="222"/>
        <v>30.6751</v>
      </c>
      <c r="W1550" s="72">
        <f t="shared" si="223"/>
        <v>0</v>
      </c>
      <c r="X1550" s="14" t="s">
        <v>1191</v>
      </c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24"/>
      <c r="AJ1550" s="24"/>
      <c r="AK1550" s="24"/>
    </row>
    <row r="1551" s="2" customFormat="1" ht="14.25" spans="1:37">
      <c r="A1551" s="24">
        <v>1549</v>
      </c>
      <c r="B1551" s="14"/>
      <c r="C1551" s="749" t="s">
        <v>3375</v>
      </c>
      <c r="D1551" s="749" t="s">
        <v>3376</v>
      </c>
      <c r="E1551" s="14"/>
      <c r="F1551" s="192"/>
      <c r="G1551" s="24"/>
      <c r="H1551" s="14"/>
      <c r="I1551" s="13">
        <v>1.01</v>
      </c>
      <c r="J1551" s="14"/>
      <c r="K1551" s="14"/>
      <c r="L1551" s="547">
        <v>82.8</v>
      </c>
      <c r="M1551" s="72">
        <v>18.8035</v>
      </c>
      <c r="N1551" s="72">
        <f t="shared" si="224"/>
        <v>1556.9298</v>
      </c>
      <c r="O1551" s="72">
        <v>82.8</v>
      </c>
      <c r="P1551" s="72">
        <f t="shared" si="216"/>
        <v>18.8035</v>
      </c>
      <c r="Q1551" s="72">
        <f t="shared" si="217"/>
        <v>1556.9298</v>
      </c>
      <c r="R1551" s="72">
        <f t="shared" si="218"/>
        <v>0</v>
      </c>
      <c r="S1551" s="72">
        <f t="shared" si="219"/>
        <v>18.8035</v>
      </c>
      <c r="T1551" s="72">
        <f t="shared" si="220"/>
        <v>0</v>
      </c>
      <c r="U1551" s="72">
        <f t="shared" si="221"/>
        <v>0</v>
      </c>
      <c r="V1551" s="72">
        <f t="shared" si="222"/>
        <v>18.8035</v>
      </c>
      <c r="W1551" s="72">
        <f t="shared" si="223"/>
        <v>0</v>
      </c>
      <c r="X1551" s="14" t="s">
        <v>1191</v>
      </c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24"/>
      <c r="AJ1551" s="24"/>
      <c r="AK1551" s="24"/>
    </row>
    <row r="1552" s="2" customFormat="1" ht="14.25" spans="1:37">
      <c r="A1552" s="24">
        <v>1550</v>
      </c>
      <c r="B1552" s="14"/>
      <c r="C1552" s="749" t="s">
        <v>3377</v>
      </c>
      <c r="D1552" s="749" t="s">
        <v>3378</v>
      </c>
      <c r="E1552" s="14"/>
      <c r="F1552" s="192"/>
      <c r="G1552" s="24"/>
      <c r="H1552" s="14"/>
      <c r="I1552" s="13">
        <v>1.01</v>
      </c>
      <c r="J1552" s="14"/>
      <c r="K1552" s="14"/>
      <c r="L1552" s="547">
        <v>1863.6</v>
      </c>
      <c r="M1552" s="72">
        <v>22.2218</v>
      </c>
      <c r="N1552" s="72">
        <f t="shared" si="224"/>
        <v>41412.54648</v>
      </c>
      <c r="O1552" s="72">
        <v>1863.6</v>
      </c>
      <c r="P1552" s="72">
        <f t="shared" si="216"/>
        <v>22.2218</v>
      </c>
      <c r="Q1552" s="72">
        <f t="shared" si="217"/>
        <v>41412.54648</v>
      </c>
      <c r="R1552" s="72">
        <f t="shared" si="218"/>
        <v>0</v>
      </c>
      <c r="S1552" s="72">
        <f t="shared" si="219"/>
        <v>22.2218</v>
      </c>
      <c r="T1552" s="72">
        <f t="shared" si="220"/>
        <v>0</v>
      </c>
      <c r="U1552" s="72">
        <f t="shared" si="221"/>
        <v>0</v>
      </c>
      <c r="V1552" s="72">
        <f t="shared" si="222"/>
        <v>22.2218</v>
      </c>
      <c r="W1552" s="72">
        <f t="shared" si="223"/>
        <v>0</v>
      </c>
      <c r="X1552" s="14" t="s">
        <v>1191</v>
      </c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24"/>
      <c r="AJ1552" s="24"/>
      <c r="AK1552" s="24"/>
    </row>
    <row r="1553" s="2" customFormat="1" ht="14.25" spans="1:37">
      <c r="A1553" s="24">
        <v>1551</v>
      </c>
      <c r="B1553" s="14"/>
      <c r="C1553" s="749" t="s">
        <v>3379</v>
      </c>
      <c r="D1553" s="749" t="s">
        <v>3380</v>
      </c>
      <c r="E1553" s="14"/>
      <c r="F1553" s="192"/>
      <c r="G1553" s="24"/>
      <c r="H1553" s="14"/>
      <c r="I1553" s="13">
        <v>1.01</v>
      </c>
      <c r="J1553" s="14"/>
      <c r="K1553" s="14"/>
      <c r="L1553" s="547">
        <v>3576</v>
      </c>
      <c r="M1553" s="72">
        <v>7.5836</v>
      </c>
      <c r="N1553" s="72">
        <f t="shared" si="224"/>
        <v>27118.9536</v>
      </c>
      <c r="O1553" s="72">
        <v>3576</v>
      </c>
      <c r="P1553" s="72">
        <f t="shared" si="216"/>
        <v>7.5836</v>
      </c>
      <c r="Q1553" s="72">
        <f t="shared" si="217"/>
        <v>27118.9536</v>
      </c>
      <c r="R1553" s="72">
        <f t="shared" si="218"/>
        <v>0</v>
      </c>
      <c r="S1553" s="72">
        <f t="shared" si="219"/>
        <v>7.5836</v>
      </c>
      <c r="T1553" s="72">
        <f t="shared" si="220"/>
        <v>0</v>
      </c>
      <c r="U1553" s="72">
        <f t="shared" si="221"/>
        <v>0</v>
      </c>
      <c r="V1553" s="72">
        <f t="shared" si="222"/>
        <v>7.5836</v>
      </c>
      <c r="W1553" s="72">
        <f t="shared" si="223"/>
        <v>0</v>
      </c>
      <c r="X1553" s="14" t="s">
        <v>1191</v>
      </c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24"/>
      <c r="AJ1553" s="24"/>
      <c r="AK1553" s="24"/>
    </row>
    <row r="1554" s="2" customFormat="1" ht="14.25" spans="1:37">
      <c r="A1554" s="24">
        <v>1552</v>
      </c>
      <c r="B1554" s="14"/>
      <c r="C1554" s="749" t="s">
        <v>3381</v>
      </c>
      <c r="D1554" s="749" t="s">
        <v>3382</v>
      </c>
      <c r="E1554" s="14"/>
      <c r="F1554" s="192"/>
      <c r="G1554" s="24"/>
      <c r="H1554" s="14"/>
      <c r="I1554" s="13">
        <v>1.01</v>
      </c>
      <c r="J1554" s="14"/>
      <c r="K1554" s="14"/>
      <c r="L1554" s="547">
        <v>3576</v>
      </c>
      <c r="M1554" s="72">
        <v>23.477</v>
      </c>
      <c r="N1554" s="72">
        <f t="shared" si="224"/>
        <v>83953.752</v>
      </c>
      <c r="O1554" s="72">
        <v>3576</v>
      </c>
      <c r="P1554" s="72">
        <f t="shared" si="216"/>
        <v>23.477</v>
      </c>
      <c r="Q1554" s="72">
        <f t="shared" si="217"/>
        <v>83953.752</v>
      </c>
      <c r="R1554" s="72">
        <f t="shared" si="218"/>
        <v>0</v>
      </c>
      <c r="S1554" s="72">
        <f t="shared" si="219"/>
        <v>23.477</v>
      </c>
      <c r="T1554" s="72">
        <f t="shared" si="220"/>
        <v>0</v>
      </c>
      <c r="U1554" s="72">
        <f t="shared" si="221"/>
        <v>0</v>
      </c>
      <c r="V1554" s="72">
        <f t="shared" si="222"/>
        <v>23.477</v>
      </c>
      <c r="W1554" s="72">
        <f t="shared" si="223"/>
        <v>0</v>
      </c>
      <c r="X1554" s="14" t="s">
        <v>1191</v>
      </c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24"/>
      <c r="AJ1554" s="24"/>
      <c r="AK1554" s="24"/>
    </row>
    <row r="1555" s="2" customFormat="1" ht="14.25" spans="1:37">
      <c r="A1555" s="24">
        <v>1553</v>
      </c>
      <c r="B1555" s="14"/>
      <c r="C1555" s="749" t="s">
        <v>3383</v>
      </c>
      <c r="D1555" s="749" t="s">
        <v>3384</v>
      </c>
      <c r="E1555" s="14"/>
      <c r="F1555" s="192"/>
      <c r="G1555" s="24"/>
      <c r="H1555" s="14"/>
      <c r="I1555" s="13">
        <v>1.01</v>
      </c>
      <c r="J1555" s="14"/>
      <c r="K1555" s="14"/>
      <c r="L1555" s="547">
        <v>154.5</v>
      </c>
      <c r="M1555" s="72">
        <v>18.0188</v>
      </c>
      <c r="N1555" s="72">
        <f t="shared" si="224"/>
        <v>2783.9046</v>
      </c>
      <c r="O1555" s="72">
        <v>154.5</v>
      </c>
      <c r="P1555" s="72">
        <f t="shared" si="216"/>
        <v>18.0188</v>
      </c>
      <c r="Q1555" s="72">
        <f t="shared" si="217"/>
        <v>2783.9046</v>
      </c>
      <c r="R1555" s="72">
        <f t="shared" si="218"/>
        <v>0</v>
      </c>
      <c r="S1555" s="72">
        <f t="shared" si="219"/>
        <v>18.0188</v>
      </c>
      <c r="T1555" s="72">
        <f t="shared" si="220"/>
        <v>0</v>
      </c>
      <c r="U1555" s="72">
        <f t="shared" si="221"/>
        <v>0</v>
      </c>
      <c r="V1555" s="72">
        <f t="shared" si="222"/>
        <v>18.0188</v>
      </c>
      <c r="W1555" s="72">
        <f t="shared" si="223"/>
        <v>0</v>
      </c>
      <c r="X1555" s="14" t="s">
        <v>1191</v>
      </c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24"/>
      <c r="AJ1555" s="24"/>
      <c r="AK1555" s="24"/>
    </row>
    <row r="1556" s="2" customFormat="1" ht="14.25" spans="1:37">
      <c r="A1556" s="24">
        <v>1554</v>
      </c>
      <c r="B1556" s="14"/>
      <c r="C1556" s="749" t="s">
        <v>3385</v>
      </c>
      <c r="D1556" s="749" t="s">
        <v>3386</v>
      </c>
      <c r="E1556" s="14"/>
      <c r="F1556" s="192"/>
      <c r="G1556" s="24"/>
      <c r="H1556" s="14"/>
      <c r="I1556" s="13">
        <v>1.01</v>
      </c>
      <c r="J1556" s="14"/>
      <c r="K1556" s="14"/>
      <c r="L1556" s="547">
        <v>42.1</v>
      </c>
      <c r="M1556" s="72">
        <v>20.7851</v>
      </c>
      <c r="N1556" s="72">
        <f t="shared" si="224"/>
        <v>875.05271</v>
      </c>
      <c r="O1556" s="72">
        <v>42.1</v>
      </c>
      <c r="P1556" s="72">
        <f t="shared" si="216"/>
        <v>20.7851</v>
      </c>
      <c r="Q1556" s="72">
        <f t="shared" si="217"/>
        <v>875.05271</v>
      </c>
      <c r="R1556" s="72">
        <f t="shared" si="218"/>
        <v>0</v>
      </c>
      <c r="S1556" s="72">
        <f t="shared" si="219"/>
        <v>20.7851</v>
      </c>
      <c r="T1556" s="72">
        <f t="shared" si="220"/>
        <v>0</v>
      </c>
      <c r="U1556" s="72">
        <f t="shared" si="221"/>
        <v>0</v>
      </c>
      <c r="V1556" s="72">
        <f t="shared" si="222"/>
        <v>20.7851</v>
      </c>
      <c r="W1556" s="72">
        <f t="shared" si="223"/>
        <v>0</v>
      </c>
      <c r="X1556" s="14" t="s">
        <v>1191</v>
      </c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24"/>
      <c r="AJ1556" s="24"/>
      <c r="AK1556" s="24"/>
    </row>
    <row r="1557" s="2" customFormat="1" ht="14.25" spans="1:37">
      <c r="A1557" s="24">
        <v>1555</v>
      </c>
      <c r="B1557" s="14"/>
      <c r="C1557" s="749" t="s">
        <v>3387</v>
      </c>
      <c r="D1557" s="749" t="s">
        <v>3388</v>
      </c>
      <c r="E1557" s="14"/>
      <c r="F1557" s="192"/>
      <c r="G1557" s="24"/>
      <c r="H1557" s="14"/>
      <c r="I1557" s="13">
        <v>1.01</v>
      </c>
      <c r="J1557" s="14"/>
      <c r="K1557" s="14"/>
      <c r="L1557" s="547">
        <v>713.3</v>
      </c>
      <c r="M1557" s="72">
        <v>29.5071</v>
      </c>
      <c r="N1557" s="72">
        <f t="shared" si="224"/>
        <v>21047.41443</v>
      </c>
      <c r="O1557" s="72">
        <v>713.3</v>
      </c>
      <c r="P1557" s="72">
        <f t="shared" si="216"/>
        <v>29.5071</v>
      </c>
      <c r="Q1557" s="72">
        <f t="shared" si="217"/>
        <v>21047.41443</v>
      </c>
      <c r="R1557" s="72">
        <f t="shared" si="218"/>
        <v>0</v>
      </c>
      <c r="S1557" s="72">
        <f t="shared" si="219"/>
        <v>29.5071</v>
      </c>
      <c r="T1557" s="72">
        <f t="shared" si="220"/>
        <v>0</v>
      </c>
      <c r="U1557" s="72">
        <f t="shared" si="221"/>
        <v>0</v>
      </c>
      <c r="V1557" s="72">
        <f t="shared" si="222"/>
        <v>29.5071</v>
      </c>
      <c r="W1557" s="72">
        <f t="shared" si="223"/>
        <v>0</v>
      </c>
      <c r="X1557" s="14" t="s">
        <v>1191</v>
      </c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24"/>
      <c r="AJ1557" s="24"/>
      <c r="AK1557" s="24"/>
    </row>
    <row r="1558" s="2" customFormat="1" ht="14.25" spans="1:37">
      <c r="A1558" s="24">
        <v>1556</v>
      </c>
      <c r="B1558" s="14"/>
      <c r="C1558" s="749" t="s">
        <v>3389</v>
      </c>
      <c r="D1558" s="749" t="s">
        <v>3390</v>
      </c>
      <c r="E1558" s="14"/>
      <c r="F1558" s="192"/>
      <c r="G1558" s="24"/>
      <c r="H1558" s="14"/>
      <c r="I1558" s="13">
        <v>1.01</v>
      </c>
      <c r="J1558" s="14"/>
      <c r="K1558" s="14"/>
      <c r="L1558" s="547">
        <v>820</v>
      </c>
      <c r="M1558" s="72">
        <v>27.8622</v>
      </c>
      <c r="N1558" s="72">
        <f t="shared" si="224"/>
        <v>22847.004</v>
      </c>
      <c r="O1558" s="72">
        <v>820</v>
      </c>
      <c r="P1558" s="72">
        <f t="shared" si="216"/>
        <v>27.8622</v>
      </c>
      <c r="Q1558" s="72">
        <f t="shared" si="217"/>
        <v>22847.004</v>
      </c>
      <c r="R1558" s="72">
        <f t="shared" si="218"/>
        <v>0</v>
      </c>
      <c r="S1558" s="72">
        <f t="shared" si="219"/>
        <v>27.8622</v>
      </c>
      <c r="T1558" s="72">
        <f t="shared" si="220"/>
        <v>0</v>
      </c>
      <c r="U1558" s="72">
        <f t="shared" si="221"/>
        <v>0</v>
      </c>
      <c r="V1558" s="72">
        <f t="shared" si="222"/>
        <v>27.8622</v>
      </c>
      <c r="W1558" s="72">
        <f t="shared" si="223"/>
        <v>0</v>
      </c>
      <c r="X1558" s="14" t="s">
        <v>1191</v>
      </c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24"/>
      <c r="AJ1558" s="24"/>
      <c r="AK1558" s="24"/>
    </row>
    <row r="1559" s="2" customFormat="1" ht="14.25" spans="1:37">
      <c r="A1559" s="24">
        <v>1557</v>
      </c>
      <c r="B1559" s="14"/>
      <c r="C1559" s="749" t="s">
        <v>3391</v>
      </c>
      <c r="D1559" s="749" t="s">
        <v>3392</v>
      </c>
      <c r="E1559" s="14"/>
      <c r="F1559" s="192"/>
      <c r="G1559" s="24"/>
      <c r="H1559" s="14"/>
      <c r="I1559" s="13">
        <v>1.01</v>
      </c>
      <c r="J1559" s="14"/>
      <c r="K1559" s="14"/>
      <c r="L1559" s="547">
        <v>1179.7</v>
      </c>
      <c r="M1559" s="72">
        <v>26.5558</v>
      </c>
      <c r="N1559" s="72">
        <f t="shared" si="224"/>
        <v>31327.87726</v>
      </c>
      <c r="O1559" s="72">
        <v>1179.7</v>
      </c>
      <c r="P1559" s="72">
        <f t="shared" si="216"/>
        <v>26.5558</v>
      </c>
      <c r="Q1559" s="72">
        <f t="shared" si="217"/>
        <v>31327.87726</v>
      </c>
      <c r="R1559" s="72">
        <f t="shared" si="218"/>
        <v>0</v>
      </c>
      <c r="S1559" s="72">
        <f t="shared" si="219"/>
        <v>26.5558</v>
      </c>
      <c r="T1559" s="72">
        <f t="shared" si="220"/>
        <v>0</v>
      </c>
      <c r="U1559" s="72">
        <f t="shared" si="221"/>
        <v>0</v>
      </c>
      <c r="V1559" s="72">
        <f t="shared" si="222"/>
        <v>26.5558</v>
      </c>
      <c r="W1559" s="72">
        <f t="shared" si="223"/>
        <v>0</v>
      </c>
      <c r="X1559" s="14" t="s">
        <v>1191</v>
      </c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24"/>
      <c r="AJ1559" s="24"/>
      <c r="AK1559" s="24"/>
    </row>
    <row r="1560" s="2" customFormat="1" ht="14.25" spans="1:37">
      <c r="A1560" s="24">
        <v>1558</v>
      </c>
      <c r="B1560" s="14"/>
      <c r="C1560" s="749" t="s">
        <v>3393</v>
      </c>
      <c r="D1560" s="749" t="s">
        <v>3394</v>
      </c>
      <c r="E1560" s="14"/>
      <c r="F1560" s="192"/>
      <c r="G1560" s="24"/>
      <c r="H1560" s="14"/>
      <c r="I1560" s="13">
        <v>1.01</v>
      </c>
      <c r="J1560" s="14"/>
      <c r="K1560" s="14"/>
      <c r="L1560" s="547">
        <v>176.8</v>
      </c>
      <c r="M1560" s="72">
        <v>26.3853</v>
      </c>
      <c r="N1560" s="72">
        <f t="shared" si="224"/>
        <v>4664.92104</v>
      </c>
      <c r="O1560" s="72">
        <v>176.8</v>
      </c>
      <c r="P1560" s="72">
        <f t="shared" si="216"/>
        <v>26.3853</v>
      </c>
      <c r="Q1560" s="72">
        <f t="shared" si="217"/>
        <v>4664.92104</v>
      </c>
      <c r="R1560" s="72">
        <f t="shared" si="218"/>
        <v>0</v>
      </c>
      <c r="S1560" s="72">
        <f t="shared" si="219"/>
        <v>26.3853</v>
      </c>
      <c r="T1560" s="72">
        <f t="shared" si="220"/>
        <v>0</v>
      </c>
      <c r="U1560" s="72">
        <f t="shared" si="221"/>
        <v>0</v>
      </c>
      <c r="V1560" s="72">
        <f t="shared" si="222"/>
        <v>26.3853</v>
      </c>
      <c r="W1560" s="72">
        <f t="shared" si="223"/>
        <v>0</v>
      </c>
      <c r="X1560" s="14" t="s">
        <v>1191</v>
      </c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24"/>
      <c r="AJ1560" s="24"/>
      <c r="AK1560" s="24"/>
    </row>
    <row r="1561" s="2" customFormat="1" ht="14.25" spans="1:37">
      <c r="A1561" s="24">
        <v>1559</v>
      </c>
      <c r="B1561" s="14"/>
      <c r="C1561" s="749" t="s">
        <v>3395</v>
      </c>
      <c r="D1561" s="749" t="s">
        <v>3396</v>
      </c>
      <c r="E1561" s="14"/>
      <c r="F1561" s="192"/>
      <c r="G1561" s="24"/>
      <c r="H1561" s="14"/>
      <c r="I1561" s="13">
        <v>1.01</v>
      </c>
      <c r="J1561" s="14"/>
      <c r="K1561" s="14"/>
      <c r="L1561" s="547">
        <v>632.2</v>
      </c>
      <c r="M1561" s="72">
        <v>27.6319</v>
      </c>
      <c r="N1561" s="72">
        <f t="shared" si="224"/>
        <v>17468.88718</v>
      </c>
      <c r="O1561" s="72">
        <v>632.2</v>
      </c>
      <c r="P1561" s="72">
        <f t="shared" si="216"/>
        <v>27.6319</v>
      </c>
      <c r="Q1561" s="72">
        <f t="shared" si="217"/>
        <v>17468.88718</v>
      </c>
      <c r="R1561" s="72">
        <f t="shared" si="218"/>
        <v>0</v>
      </c>
      <c r="S1561" s="72">
        <f t="shared" si="219"/>
        <v>27.6319</v>
      </c>
      <c r="T1561" s="72">
        <f t="shared" si="220"/>
        <v>0</v>
      </c>
      <c r="U1561" s="72">
        <f t="shared" si="221"/>
        <v>0</v>
      </c>
      <c r="V1561" s="72">
        <f t="shared" si="222"/>
        <v>27.6319</v>
      </c>
      <c r="W1561" s="72">
        <f t="shared" si="223"/>
        <v>0</v>
      </c>
      <c r="X1561" s="14" t="s">
        <v>1191</v>
      </c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24"/>
      <c r="AJ1561" s="24"/>
      <c r="AK1561" s="24"/>
    </row>
    <row r="1562" s="2" customFormat="1" ht="14.25" spans="1:37">
      <c r="A1562" s="24">
        <v>1560</v>
      </c>
      <c r="B1562" s="14"/>
      <c r="C1562" s="749" t="s">
        <v>3397</v>
      </c>
      <c r="D1562" s="749" t="s">
        <v>3398</v>
      </c>
      <c r="E1562" s="14"/>
      <c r="F1562" s="192"/>
      <c r="G1562" s="24"/>
      <c r="H1562" s="14"/>
      <c r="I1562" s="13">
        <v>1.01</v>
      </c>
      <c r="J1562" s="14"/>
      <c r="K1562" s="14"/>
      <c r="L1562" s="547">
        <v>207.9</v>
      </c>
      <c r="M1562" s="72">
        <v>83.8886</v>
      </c>
      <c r="N1562" s="72">
        <f t="shared" si="224"/>
        <v>17440.43994</v>
      </c>
      <c r="O1562" s="72">
        <v>207.9</v>
      </c>
      <c r="P1562" s="72">
        <f t="shared" si="216"/>
        <v>83.8886</v>
      </c>
      <c r="Q1562" s="72">
        <f t="shared" si="217"/>
        <v>17440.43994</v>
      </c>
      <c r="R1562" s="72">
        <f t="shared" si="218"/>
        <v>0</v>
      </c>
      <c r="S1562" s="72">
        <f t="shared" si="219"/>
        <v>83.8886</v>
      </c>
      <c r="T1562" s="72">
        <f t="shared" si="220"/>
        <v>0</v>
      </c>
      <c r="U1562" s="72">
        <f t="shared" si="221"/>
        <v>0</v>
      </c>
      <c r="V1562" s="72">
        <f t="shared" si="222"/>
        <v>83.8886</v>
      </c>
      <c r="W1562" s="72">
        <f t="shared" si="223"/>
        <v>0</v>
      </c>
      <c r="X1562" s="14" t="s">
        <v>1191</v>
      </c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24"/>
      <c r="AJ1562" s="24"/>
      <c r="AK1562" s="24"/>
    </row>
    <row r="1563" s="2" customFormat="1" ht="14.25" spans="1:37">
      <c r="A1563" s="24">
        <v>1561</v>
      </c>
      <c r="B1563" s="14"/>
      <c r="C1563" s="749" t="s">
        <v>3399</v>
      </c>
      <c r="D1563" s="749" t="s">
        <v>3400</v>
      </c>
      <c r="E1563" s="14"/>
      <c r="F1563" s="192"/>
      <c r="G1563" s="24"/>
      <c r="H1563" s="14"/>
      <c r="I1563" s="13">
        <v>1.01</v>
      </c>
      <c r="J1563" s="14"/>
      <c r="K1563" s="14"/>
      <c r="L1563" s="547">
        <v>3200</v>
      </c>
      <c r="M1563" s="72">
        <v>8.2859</v>
      </c>
      <c r="N1563" s="72">
        <f t="shared" si="224"/>
        <v>26514.88</v>
      </c>
      <c r="O1563" s="72">
        <v>3200</v>
      </c>
      <c r="P1563" s="72">
        <f t="shared" si="216"/>
        <v>8.2859</v>
      </c>
      <c r="Q1563" s="72">
        <f t="shared" si="217"/>
        <v>26514.88</v>
      </c>
      <c r="R1563" s="72">
        <f t="shared" si="218"/>
        <v>0</v>
      </c>
      <c r="S1563" s="72">
        <f t="shared" si="219"/>
        <v>8.2859</v>
      </c>
      <c r="T1563" s="72">
        <f t="shared" si="220"/>
        <v>0</v>
      </c>
      <c r="U1563" s="72">
        <f t="shared" si="221"/>
        <v>0</v>
      </c>
      <c r="V1563" s="72">
        <f t="shared" si="222"/>
        <v>8.2859</v>
      </c>
      <c r="W1563" s="72">
        <f t="shared" si="223"/>
        <v>0</v>
      </c>
      <c r="X1563" s="14" t="s">
        <v>1191</v>
      </c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24"/>
      <c r="AJ1563" s="24"/>
      <c r="AK1563" s="24"/>
    </row>
    <row r="1564" s="2" customFormat="1" ht="14.25" spans="1:37">
      <c r="A1564" s="24">
        <v>1562</v>
      </c>
      <c r="B1564" s="14"/>
      <c r="C1564" s="749" t="s">
        <v>3401</v>
      </c>
      <c r="D1564" s="749" t="s">
        <v>3402</v>
      </c>
      <c r="E1564" s="14"/>
      <c r="F1564" s="192"/>
      <c r="G1564" s="24"/>
      <c r="H1564" s="14"/>
      <c r="I1564" s="13">
        <v>1.01</v>
      </c>
      <c r="J1564" s="14"/>
      <c r="K1564" s="14"/>
      <c r="L1564" s="547">
        <v>144.7</v>
      </c>
      <c r="M1564" s="72">
        <v>28.5281</v>
      </c>
      <c r="N1564" s="72">
        <f t="shared" si="224"/>
        <v>4128.01607</v>
      </c>
      <c r="O1564" s="72">
        <v>144.7</v>
      </c>
      <c r="P1564" s="72">
        <f t="shared" si="216"/>
        <v>28.5281</v>
      </c>
      <c r="Q1564" s="72">
        <f t="shared" si="217"/>
        <v>4128.01607</v>
      </c>
      <c r="R1564" s="72">
        <f t="shared" si="218"/>
        <v>0</v>
      </c>
      <c r="S1564" s="72">
        <f t="shared" si="219"/>
        <v>28.5281</v>
      </c>
      <c r="T1564" s="72">
        <f t="shared" si="220"/>
        <v>0</v>
      </c>
      <c r="U1564" s="72">
        <f t="shared" si="221"/>
        <v>0</v>
      </c>
      <c r="V1564" s="72">
        <f t="shared" si="222"/>
        <v>28.5281</v>
      </c>
      <c r="W1564" s="72">
        <f t="shared" si="223"/>
        <v>0</v>
      </c>
      <c r="X1564" s="14" t="s">
        <v>1191</v>
      </c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24"/>
      <c r="AJ1564" s="24"/>
      <c r="AK1564" s="24"/>
    </row>
    <row r="1565" s="2" customFormat="1" ht="14.25" spans="1:37">
      <c r="A1565" s="24">
        <v>1563</v>
      </c>
      <c r="B1565" s="14"/>
      <c r="C1565" s="749" t="s">
        <v>3403</v>
      </c>
      <c r="D1565" s="749" t="s">
        <v>3404</v>
      </c>
      <c r="E1565" s="14"/>
      <c r="F1565" s="192"/>
      <c r="G1565" s="24"/>
      <c r="H1565" s="14"/>
      <c r="I1565" s="13">
        <v>1.01</v>
      </c>
      <c r="J1565" s="14"/>
      <c r="K1565" s="14"/>
      <c r="L1565" s="547">
        <v>1406.8</v>
      </c>
      <c r="M1565" s="72">
        <v>26.6352</v>
      </c>
      <c r="N1565" s="72">
        <f t="shared" si="224"/>
        <v>37470.39936</v>
      </c>
      <c r="O1565" s="72">
        <v>1406.8</v>
      </c>
      <c r="P1565" s="72">
        <f t="shared" si="216"/>
        <v>26.6352</v>
      </c>
      <c r="Q1565" s="72">
        <f t="shared" si="217"/>
        <v>37470.39936</v>
      </c>
      <c r="R1565" s="72">
        <f t="shared" si="218"/>
        <v>0</v>
      </c>
      <c r="S1565" s="72">
        <f t="shared" si="219"/>
        <v>26.6352</v>
      </c>
      <c r="T1565" s="72">
        <f t="shared" si="220"/>
        <v>0</v>
      </c>
      <c r="U1565" s="72">
        <f t="shared" si="221"/>
        <v>0</v>
      </c>
      <c r="V1565" s="72">
        <f t="shared" si="222"/>
        <v>26.6352</v>
      </c>
      <c r="W1565" s="72">
        <f t="shared" si="223"/>
        <v>0</v>
      </c>
      <c r="X1565" s="14" t="s">
        <v>1191</v>
      </c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24"/>
      <c r="AJ1565" s="24"/>
      <c r="AK1565" s="24"/>
    </row>
    <row r="1566" s="2" customFormat="1" ht="14.25" spans="1:37">
      <c r="A1566" s="24">
        <v>1564</v>
      </c>
      <c r="B1566" s="14"/>
      <c r="C1566" s="749" t="s">
        <v>3405</v>
      </c>
      <c r="D1566" s="749" t="s">
        <v>3406</v>
      </c>
      <c r="E1566" s="14"/>
      <c r="F1566" s="192"/>
      <c r="G1566" s="24"/>
      <c r="H1566" s="14"/>
      <c r="I1566" s="13">
        <v>1.01</v>
      </c>
      <c r="J1566" s="14"/>
      <c r="K1566" s="14"/>
      <c r="L1566" s="547">
        <v>965</v>
      </c>
      <c r="M1566" s="72">
        <v>0.413455</v>
      </c>
      <c r="N1566" s="72">
        <f t="shared" si="224"/>
        <v>398.984075</v>
      </c>
      <c r="O1566" s="72">
        <v>965</v>
      </c>
      <c r="P1566" s="72">
        <f t="shared" si="216"/>
        <v>0.413455</v>
      </c>
      <c r="Q1566" s="72">
        <f t="shared" si="217"/>
        <v>398.984075</v>
      </c>
      <c r="R1566" s="72">
        <f t="shared" si="218"/>
        <v>0</v>
      </c>
      <c r="S1566" s="72">
        <f t="shared" si="219"/>
        <v>0.413455</v>
      </c>
      <c r="T1566" s="72">
        <f t="shared" si="220"/>
        <v>0</v>
      </c>
      <c r="U1566" s="72">
        <f t="shared" si="221"/>
        <v>0</v>
      </c>
      <c r="V1566" s="72">
        <f t="shared" si="222"/>
        <v>0.413455</v>
      </c>
      <c r="W1566" s="72">
        <f t="shared" si="223"/>
        <v>0</v>
      </c>
      <c r="X1566" s="14" t="s">
        <v>1191</v>
      </c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24"/>
      <c r="AJ1566" s="24"/>
      <c r="AK1566" s="24"/>
    </row>
    <row r="1567" s="2" customFormat="1" ht="14.25" spans="1:37">
      <c r="A1567" s="24">
        <v>1565</v>
      </c>
      <c r="B1567" s="14"/>
      <c r="C1567" s="749" t="s">
        <v>3407</v>
      </c>
      <c r="D1567" s="749" t="s">
        <v>2588</v>
      </c>
      <c r="E1567" s="14"/>
      <c r="F1567" s="192"/>
      <c r="G1567" s="24"/>
      <c r="H1567" s="14"/>
      <c r="I1567" s="13">
        <v>1.01</v>
      </c>
      <c r="J1567" s="14"/>
      <c r="K1567" s="14"/>
      <c r="L1567" s="547">
        <v>579</v>
      </c>
      <c r="M1567" s="72">
        <v>0.0291</v>
      </c>
      <c r="N1567" s="72">
        <f t="shared" si="224"/>
        <v>16.8489</v>
      </c>
      <c r="O1567" s="72">
        <v>579</v>
      </c>
      <c r="P1567" s="72">
        <f t="shared" si="216"/>
        <v>0.0291</v>
      </c>
      <c r="Q1567" s="72">
        <f t="shared" si="217"/>
        <v>16.8489</v>
      </c>
      <c r="R1567" s="72">
        <f t="shared" si="218"/>
        <v>0</v>
      </c>
      <c r="S1567" s="72">
        <f t="shared" si="219"/>
        <v>0.0291</v>
      </c>
      <c r="T1567" s="72">
        <f t="shared" si="220"/>
        <v>0</v>
      </c>
      <c r="U1567" s="72">
        <f t="shared" si="221"/>
        <v>0</v>
      </c>
      <c r="V1567" s="72">
        <f t="shared" si="222"/>
        <v>0.0291</v>
      </c>
      <c r="W1567" s="72">
        <f t="shared" si="223"/>
        <v>0</v>
      </c>
      <c r="X1567" s="14" t="s">
        <v>1191</v>
      </c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24"/>
      <c r="AJ1567" s="24"/>
      <c r="AK1567" s="24"/>
    </row>
    <row r="1568" s="2" customFormat="1" ht="14.25" spans="1:37">
      <c r="A1568" s="24">
        <v>1566</v>
      </c>
      <c r="B1568" s="14"/>
      <c r="C1568" s="749" t="s">
        <v>3408</v>
      </c>
      <c r="D1568" s="749" t="s">
        <v>3409</v>
      </c>
      <c r="E1568" s="14"/>
      <c r="F1568" s="192"/>
      <c r="G1568" s="24"/>
      <c r="H1568" s="14"/>
      <c r="I1568" s="13">
        <v>1.01</v>
      </c>
      <c r="J1568" s="14"/>
      <c r="K1568" s="14"/>
      <c r="L1568" s="547">
        <v>965</v>
      </c>
      <c r="M1568" s="72">
        <v>0.199228</v>
      </c>
      <c r="N1568" s="72">
        <f t="shared" si="224"/>
        <v>192.25502</v>
      </c>
      <c r="O1568" s="72">
        <v>965</v>
      </c>
      <c r="P1568" s="72">
        <f t="shared" si="216"/>
        <v>0.199228</v>
      </c>
      <c r="Q1568" s="72">
        <f t="shared" si="217"/>
        <v>192.25502</v>
      </c>
      <c r="R1568" s="72">
        <f t="shared" si="218"/>
        <v>0</v>
      </c>
      <c r="S1568" s="72">
        <f t="shared" si="219"/>
        <v>0.199228</v>
      </c>
      <c r="T1568" s="72">
        <f t="shared" si="220"/>
        <v>0</v>
      </c>
      <c r="U1568" s="72">
        <f t="shared" si="221"/>
        <v>0</v>
      </c>
      <c r="V1568" s="72">
        <f t="shared" si="222"/>
        <v>0.199228</v>
      </c>
      <c r="W1568" s="72">
        <f t="shared" si="223"/>
        <v>0</v>
      </c>
      <c r="X1568" s="14" t="s">
        <v>1191</v>
      </c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24"/>
      <c r="AJ1568" s="24"/>
      <c r="AK1568" s="24"/>
    </row>
    <row r="1569" s="2" customFormat="1" ht="14.25" spans="1:37">
      <c r="A1569" s="24">
        <v>1567</v>
      </c>
      <c r="B1569" s="14"/>
      <c r="C1569" s="749" t="s">
        <v>3410</v>
      </c>
      <c r="D1569" s="749" t="s">
        <v>3411</v>
      </c>
      <c r="E1569" s="14"/>
      <c r="F1569" s="192"/>
      <c r="G1569" s="24"/>
      <c r="H1569" s="14"/>
      <c r="I1569" s="13">
        <v>1.01</v>
      </c>
      <c r="J1569" s="14"/>
      <c r="K1569" s="14"/>
      <c r="L1569" s="547">
        <v>930</v>
      </c>
      <c r="M1569" s="72">
        <v>0.193556</v>
      </c>
      <c r="N1569" s="72">
        <f t="shared" si="224"/>
        <v>180.00708</v>
      </c>
      <c r="O1569" s="72">
        <v>930</v>
      </c>
      <c r="P1569" s="72">
        <f t="shared" si="216"/>
        <v>0.193556</v>
      </c>
      <c r="Q1569" s="72">
        <f t="shared" si="217"/>
        <v>180.00708</v>
      </c>
      <c r="R1569" s="72">
        <f t="shared" si="218"/>
        <v>0</v>
      </c>
      <c r="S1569" s="72">
        <f t="shared" si="219"/>
        <v>0.193556</v>
      </c>
      <c r="T1569" s="72">
        <f t="shared" si="220"/>
        <v>0</v>
      </c>
      <c r="U1569" s="72">
        <f t="shared" si="221"/>
        <v>0</v>
      </c>
      <c r="V1569" s="72">
        <f t="shared" si="222"/>
        <v>0.193556</v>
      </c>
      <c r="W1569" s="72">
        <f t="shared" si="223"/>
        <v>0</v>
      </c>
      <c r="X1569" s="14" t="s">
        <v>1191</v>
      </c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24"/>
      <c r="AJ1569" s="24"/>
      <c r="AK1569" s="24"/>
    </row>
    <row r="1570" s="2" customFormat="1" ht="14.25" spans="1:37">
      <c r="A1570" s="24">
        <v>1568</v>
      </c>
      <c r="B1570" s="14"/>
      <c r="C1570" s="749" t="s">
        <v>3412</v>
      </c>
      <c r="D1570" s="749" t="s">
        <v>3413</v>
      </c>
      <c r="E1570" s="14"/>
      <c r="F1570" s="192"/>
      <c r="G1570" s="24"/>
      <c r="H1570" s="14"/>
      <c r="I1570" s="13">
        <v>1.01</v>
      </c>
      <c r="J1570" s="14"/>
      <c r="K1570" s="14"/>
      <c r="L1570" s="547">
        <v>150</v>
      </c>
      <c r="M1570" s="72">
        <v>0.23427</v>
      </c>
      <c r="N1570" s="72">
        <f t="shared" si="224"/>
        <v>35.1405</v>
      </c>
      <c r="O1570" s="72">
        <v>150</v>
      </c>
      <c r="P1570" s="72">
        <f t="shared" si="216"/>
        <v>0.23427</v>
      </c>
      <c r="Q1570" s="72">
        <f t="shared" si="217"/>
        <v>35.1405</v>
      </c>
      <c r="R1570" s="72">
        <f t="shared" si="218"/>
        <v>0</v>
      </c>
      <c r="S1570" s="72">
        <f t="shared" si="219"/>
        <v>0.23427</v>
      </c>
      <c r="T1570" s="72">
        <f t="shared" si="220"/>
        <v>0</v>
      </c>
      <c r="U1570" s="72">
        <f t="shared" si="221"/>
        <v>0</v>
      </c>
      <c r="V1570" s="72">
        <f t="shared" si="222"/>
        <v>0.23427</v>
      </c>
      <c r="W1570" s="72">
        <f t="shared" si="223"/>
        <v>0</v>
      </c>
      <c r="X1570" s="14" t="s">
        <v>1191</v>
      </c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24"/>
      <c r="AJ1570" s="24"/>
      <c r="AK1570" s="24"/>
    </row>
    <row r="1571" s="2" customFormat="1" ht="14.25" spans="1:37">
      <c r="A1571" s="24">
        <v>1569</v>
      </c>
      <c r="B1571" s="14"/>
      <c r="C1571" s="749" t="s">
        <v>3414</v>
      </c>
      <c r="D1571" s="749" t="s">
        <v>3415</v>
      </c>
      <c r="E1571" s="14"/>
      <c r="F1571" s="192"/>
      <c r="G1571" s="24"/>
      <c r="H1571" s="14"/>
      <c r="I1571" s="13">
        <v>1.01</v>
      </c>
      <c r="J1571" s="14"/>
      <c r="K1571" s="14"/>
      <c r="L1571" s="547">
        <v>100</v>
      </c>
      <c r="M1571" s="72">
        <v>0.123886</v>
      </c>
      <c r="N1571" s="72">
        <f t="shared" si="224"/>
        <v>12.3886</v>
      </c>
      <c r="O1571" s="72">
        <v>100</v>
      </c>
      <c r="P1571" s="72">
        <f t="shared" si="216"/>
        <v>0.123886</v>
      </c>
      <c r="Q1571" s="72">
        <f t="shared" si="217"/>
        <v>12.3886</v>
      </c>
      <c r="R1571" s="72">
        <f t="shared" si="218"/>
        <v>0</v>
      </c>
      <c r="S1571" s="72">
        <f t="shared" si="219"/>
        <v>0.123886</v>
      </c>
      <c r="T1571" s="72">
        <f t="shared" si="220"/>
        <v>0</v>
      </c>
      <c r="U1571" s="72">
        <f t="shared" si="221"/>
        <v>0</v>
      </c>
      <c r="V1571" s="72">
        <f t="shared" si="222"/>
        <v>0.123886</v>
      </c>
      <c r="W1571" s="72">
        <f t="shared" si="223"/>
        <v>0</v>
      </c>
      <c r="X1571" s="14" t="s">
        <v>1191</v>
      </c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24"/>
      <c r="AJ1571" s="24"/>
      <c r="AK1571" s="24"/>
    </row>
    <row r="1572" s="2" customFormat="1" ht="14.25" spans="1:37">
      <c r="A1572" s="24">
        <v>1570</v>
      </c>
      <c r="B1572" s="14"/>
      <c r="C1572" s="749" t="s">
        <v>3416</v>
      </c>
      <c r="D1572" s="749" t="s">
        <v>3417</v>
      </c>
      <c r="E1572" s="14"/>
      <c r="F1572" s="192"/>
      <c r="G1572" s="24"/>
      <c r="H1572" s="14"/>
      <c r="I1572" s="13">
        <v>1.01</v>
      </c>
      <c r="J1572" s="14"/>
      <c r="K1572" s="14"/>
      <c r="L1572" s="547">
        <v>145</v>
      </c>
      <c r="M1572" s="72">
        <v>0.130944</v>
      </c>
      <c r="N1572" s="72">
        <f t="shared" si="224"/>
        <v>18.98688</v>
      </c>
      <c r="O1572" s="72">
        <v>145</v>
      </c>
      <c r="P1572" s="72">
        <f t="shared" si="216"/>
        <v>0.130944</v>
      </c>
      <c r="Q1572" s="72">
        <f t="shared" si="217"/>
        <v>18.98688</v>
      </c>
      <c r="R1572" s="72">
        <f t="shared" si="218"/>
        <v>0</v>
      </c>
      <c r="S1572" s="72">
        <f t="shared" si="219"/>
        <v>0.130944</v>
      </c>
      <c r="T1572" s="72">
        <f t="shared" si="220"/>
        <v>0</v>
      </c>
      <c r="U1572" s="72">
        <f t="shared" si="221"/>
        <v>0</v>
      </c>
      <c r="V1572" s="72">
        <f t="shared" si="222"/>
        <v>0.130944</v>
      </c>
      <c r="W1572" s="72">
        <f t="shared" si="223"/>
        <v>0</v>
      </c>
      <c r="X1572" s="14" t="s">
        <v>1191</v>
      </c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24"/>
      <c r="AJ1572" s="24"/>
      <c r="AK1572" s="24"/>
    </row>
    <row r="1573" s="2" customFormat="1" ht="14.25" spans="1:37">
      <c r="A1573" s="24">
        <v>1571</v>
      </c>
      <c r="B1573" s="14"/>
      <c r="C1573" s="749" t="s">
        <v>3418</v>
      </c>
      <c r="D1573" s="749" t="s">
        <v>3419</v>
      </c>
      <c r="E1573" s="14"/>
      <c r="F1573" s="192"/>
      <c r="G1573" s="24"/>
      <c r="H1573" s="14"/>
      <c r="I1573" s="13">
        <v>1.01</v>
      </c>
      <c r="J1573" s="14"/>
      <c r="K1573" s="14"/>
      <c r="L1573" s="547">
        <v>180</v>
      </c>
      <c r="M1573" s="72">
        <v>0.065542</v>
      </c>
      <c r="N1573" s="72">
        <f t="shared" si="224"/>
        <v>11.79756</v>
      </c>
      <c r="O1573" s="72">
        <v>180</v>
      </c>
      <c r="P1573" s="72">
        <f t="shared" si="216"/>
        <v>0.065542</v>
      </c>
      <c r="Q1573" s="72">
        <f t="shared" si="217"/>
        <v>11.79756</v>
      </c>
      <c r="R1573" s="72">
        <f t="shared" si="218"/>
        <v>0</v>
      </c>
      <c r="S1573" s="72">
        <f t="shared" si="219"/>
        <v>0.065542</v>
      </c>
      <c r="T1573" s="72">
        <f t="shared" si="220"/>
        <v>0</v>
      </c>
      <c r="U1573" s="72">
        <f t="shared" si="221"/>
        <v>0</v>
      </c>
      <c r="V1573" s="72">
        <f t="shared" si="222"/>
        <v>0.065542</v>
      </c>
      <c r="W1573" s="72">
        <f t="shared" si="223"/>
        <v>0</v>
      </c>
      <c r="X1573" s="14" t="s">
        <v>1191</v>
      </c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24"/>
      <c r="AJ1573" s="24"/>
      <c r="AK1573" s="24"/>
    </row>
    <row r="1574" s="2" customFormat="1" ht="14.25" spans="1:37">
      <c r="A1574" s="24">
        <v>1572</v>
      </c>
      <c r="B1574" s="14"/>
      <c r="C1574" s="749" t="s">
        <v>3420</v>
      </c>
      <c r="D1574" s="749" t="s">
        <v>3421</v>
      </c>
      <c r="E1574" s="14"/>
      <c r="F1574" s="192"/>
      <c r="G1574" s="24"/>
      <c r="H1574" s="14"/>
      <c r="I1574" s="13">
        <v>1.01</v>
      </c>
      <c r="J1574" s="14"/>
      <c r="K1574" s="14"/>
      <c r="L1574" s="547">
        <v>98</v>
      </c>
      <c r="M1574" s="72">
        <v>0.0958</v>
      </c>
      <c r="N1574" s="72">
        <f t="shared" si="224"/>
        <v>9.3884</v>
      </c>
      <c r="O1574" s="72">
        <v>98</v>
      </c>
      <c r="P1574" s="72">
        <f t="shared" si="216"/>
        <v>0.0958</v>
      </c>
      <c r="Q1574" s="72">
        <f t="shared" si="217"/>
        <v>9.3884</v>
      </c>
      <c r="R1574" s="72">
        <f t="shared" si="218"/>
        <v>0</v>
      </c>
      <c r="S1574" s="72">
        <f t="shared" si="219"/>
        <v>0.0958</v>
      </c>
      <c r="T1574" s="72">
        <f t="shared" si="220"/>
        <v>0</v>
      </c>
      <c r="U1574" s="72">
        <f t="shared" si="221"/>
        <v>0</v>
      </c>
      <c r="V1574" s="72">
        <f t="shared" si="222"/>
        <v>0.0958</v>
      </c>
      <c r="W1574" s="72">
        <f t="shared" si="223"/>
        <v>0</v>
      </c>
      <c r="X1574" s="14" t="s">
        <v>1191</v>
      </c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24"/>
      <c r="AJ1574" s="24"/>
      <c r="AK1574" s="24"/>
    </row>
    <row r="1575" s="2" customFormat="1" ht="14.25" spans="1:37">
      <c r="A1575" s="24">
        <v>1573</v>
      </c>
      <c r="B1575" s="14"/>
      <c r="C1575" s="749" t="s">
        <v>3422</v>
      </c>
      <c r="D1575" s="749" t="s">
        <v>3423</v>
      </c>
      <c r="E1575" s="14"/>
      <c r="F1575" s="192"/>
      <c r="G1575" s="24"/>
      <c r="H1575" s="14"/>
      <c r="I1575" s="13">
        <v>1.01</v>
      </c>
      <c r="J1575" s="14"/>
      <c r="K1575" s="14"/>
      <c r="L1575" s="547">
        <v>949</v>
      </c>
      <c r="M1575" s="72">
        <v>1.06</v>
      </c>
      <c r="N1575" s="72">
        <f t="shared" si="224"/>
        <v>1005.94</v>
      </c>
      <c r="O1575" s="72">
        <v>949</v>
      </c>
      <c r="P1575" s="72">
        <f t="shared" si="216"/>
        <v>1.06</v>
      </c>
      <c r="Q1575" s="72">
        <f t="shared" si="217"/>
        <v>1005.94</v>
      </c>
      <c r="R1575" s="72">
        <f t="shared" si="218"/>
        <v>0</v>
      </c>
      <c r="S1575" s="72">
        <f t="shared" si="219"/>
        <v>1.06</v>
      </c>
      <c r="T1575" s="72">
        <f t="shared" si="220"/>
        <v>0</v>
      </c>
      <c r="U1575" s="72">
        <f t="shared" si="221"/>
        <v>0</v>
      </c>
      <c r="V1575" s="72">
        <f t="shared" si="222"/>
        <v>1.06</v>
      </c>
      <c r="W1575" s="72">
        <f t="shared" si="223"/>
        <v>0</v>
      </c>
      <c r="X1575" s="14" t="s">
        <v>1191</v>
      </c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24"/>
      <c r="AJ1575" s="24"/>
      <c r="AK1575" s="24"/>
    </row>
    <row r="1576" s="2" customFormat="1" ht="14.25" spans="1:37">
      <c r="A1576" s="24">
        <v>1574</v>
      </c>
      <c r="B1576" s="14"/>
      <c r="C1576" s="749" t="s">
        <v>3424</v>
      </c>
      <c r="D1576" s="749" t="s">
        <v>3425</v>
      </c>
      <c r="E1576" s="14"/>
      <c r="F1576" s="192"/>
      <c r="G1576" s="24"/>
      <c r="H1576" s="14"/>
      <c r="I1576" s="13">
        <v>1.01</v>
      </c>
      <c r="J1576" s="14"/>
      <c r="K1576" s="14"/>
      <c r="L1576" s="547">
        <v>375</v>
      </c>
      <c r="M1576" s="72">
        <v>0.5483</v>
      </c>
      <c r="N1576" s="72">
        <f t="shared" si="224"/>
        <v>205.6125</v>
      </c>
      <c r="O1576" s="72">
        <v>375</v>
      </c>
      <c r="P1576" s="72">
        <f t="shared" si="216"/>
        <v>0.5483</v>
      </c>
      <c r="Q1576" s="72">
        <f t="shared" si="217"/>
        <v>205.6125</v>
      </c>
      <c r="R1576" s="72">
        <f t="shared" si="218"/>
        <v>0</v>
      </c>
      <c r="S1576" s="72">
        <f t="shared" si="219"/>
        <v>0.5483</v>
      </c>
      <c r="T1576" s="72">
        <f t="shared" si="220"/>
        <v>0</v>
      </c>
      <c r="U1576" s="72">
        <f t="shared" si="221"/>
        <v>0</v>
      </c>
      <c r="V1576" s="72">
        <f t="shared" si="222"/>
        <v>0.5483</v>
      </c>
      <c r="W1576" s="72">
        <f t="shared" si="223"/>
        <v>0</v>
      </c>
      <c r="X1576" s="14" t="s">
        <v>1191</v>
      </c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24"/>
      <c r="AJ1576" s="24"/>
      <c r="AK1576" s="24"/>
    </row>
    <row r="1577" s="2" customFormat="1" ht="14.25" spans="1:37">
      <c r="A1577" s="24">
        <v>1575</v>
      </c>
      <c r="B1577" s="14"/>
      <c r="C1577" s="749" t="s">
        <v>3426</v>
      </c>
      <c r="D1577" s="749" t="s">
        <v>3427</v>
      </c>
      <c r="E1577" s="14"/>
      <c r="F1577" s="192"/>
      <c r="G1577" s="24"/>
      <c r="H1577" s="14"/>
      <c r="I1577" s="13">
        <v>1.01</v>
      </c>
      <c r="J1577" s="14"/>
      <c r="K1577" s="14"/>
      <c r="L1577" s="547">
        <v>350</v>
      </c>
      <c r="M1577" s="72">
        <v>0.4991</v>
      </c>
      <c r="N1577" s="72">
        <f t="shared" si="224"/>
        <v>174.685</v>
      </c>
      <c r="O1577" s="72">
        <v>350</v>
      </c>
      <c r="P1577" s="72">
        <f t="shared" si="216"/>
        <v>0.4991</v>
      </c>
      <c r="Q1577" s="72">
        <f t="shared" si="217"/>
        <v>174.685</v>
      </c>
      <c r="R1577" s="72">
        <f t="shared" si="218"/>
        <v>0</v>
      </c>
      <c r="S1577" s="72">
        <f t="shared" si="219"/>
        <v>0.4991</v>
      </c>
      <c r="T1577" s="72">
        <f t="shared" si="220"/>
        <v>0</v>
      </c>
      <c r="U1577" s="72">
        <f t="shared" si="221"/>
        <v>0</v>
      </c>
      <c r="V1577" s="72">
        <f t="shared" si="222"/>
        <v>0.4991</v>
      </c>
      <c r="W1577" s="72">
        <f t="shared" si="223"/>
        <v>0</v>
      </c>
      <c r="X1577" s="14" t="s">
        <v>1191</v>
      </c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24"/>
      <c r="AJ1577" s="24"/>
      <c r="AK1577" s="24"/>
    </row>
    <row r="1578" s="2" customFormat="1" ht="14.25" spans="1:37">
      <c r="A1578" s="24">
        <v>1576</v>
      </c>
      <c r="B1578" s="14"/>
      <c r="C1578" s="749" t="s">
        <v>3428</v>
      </c>
      <c r="D1578" s="749" t="s">
        <v>3429</v>
      </c>
      <c r="E1578" s="14"/>
      <c r="F1578" s="192"/>
      <c r="G1578" s="24"/>
      <c r="H1578" s="14"/>
      <c r="I1578" s="13">
        <v>1.01</v>
      </c>
      <c r="J1578" s="14"/>
      <c r="K1578" s="14"/>
      <c r="L1578" s="547">
        <v>36</v>
      </c>
      <c r="M1578" s="72">
        <v>9.7944</v>
      </c>
      <c r="N1578" s="72">
        <f t="shared" si="224"/>
        <v>352.5984</v>
      </c>
      <c r="O1578" s="72">
        <v>36</v>
      </c>
      <c r="P1578" s="72">
        <f t="shared" si="216"/>
        <v>9.7944</v>
      </c>
      <c r="Q1578" s="72">
        <f t="shared" si="217"/>
        <v>352.5984</v>
      </c>
      <c r="R1578" s="72">
        <f t="shared" si="218"/>
        <v>0</v>
      </c>
      <c r="S1578" s="72">
        <f t="shared" si="219"/>
        <v>9.7944</v>
      </c>
      <c r="T1578" s="72">
        <f t="shared" si="220"/>
        <v>0</v>
      </c>
      <c r="U1578" s="72">
        <f t="shared" si="221"/>
        <v>0</v>
      </c>
      <c r="V1578" s="72">
        <f t="shared" si="222"/>
        <v>9.7944</v>
      </c>
      <c r="W1578" s="72">
        <f t="shared" si="223"/>
        <v>0</v>
      </c>
      <c r="X1578" s="14" t="s">
        <v>1191</v>
      </c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24"/>
      <c r="AJ1578" s="24"/>
      <c r="AK1578" s="24"/>
    </row>
    <row r="1579" s="2" customFormat="1" ht="14.25" spans="1:37">
      <c r="A1579" s="24">
        <v>1577</v>
      </c>
      <c r="B1579" s="14"/>
      <c r="C1579" s="749" t="s">
        <v>3430</v>
      </c>
      <c r="D1579" s="749" t="s">
        <v>3431</v>
      </c>
      <c r="E1579" s="14"/>
      <c r="F1579" s="192"/>
      <c r="G1579" s="24"/>
      <c r="H1579" s="14"/>
      <c r="I1579" s="13">
        <v>1.01</v>
      </c>
      <c r="J1579" s="14"/>
      <c r="K1579" s="14"/>
      <c r="L1579" s="547">
        <v>70</v>
      </c>
      <c r="M1579" s="72">
        <v>3.5101</v>
      </c>
      <c r="N1579" s="72">
        <f t="shared" si="224"/>
        <v>245.707</v>
      </c>
      <c r="O1579" s="72">
        <v>70</v>
      </c>
      <c r="P1579" s="72">
        <f t="shared" si="216"/>
        <v>3.5101</v>
      </c>
      <c r="Q1579" s="72">
        <f t="shared" si="217"/>
        <v>245.707</v>
      </c>
      <c r="R1579" s="72">
        <f t="shared" si="218"/>
        <v>0</v>
      </c>
      <c r="S1579" s="72">
        <f t="shared" si="219"/>
        <v>3.5101</v>
      </c>
      <c r="T1579" s="72">
        <f t="shared" si="220"/>
        <v>0</v>
      </c>
      <c r="U1579" s="72">
        <f t="shared" si="221"/>
        <v>0</v>
      </c>
      <c r="V1579" s="72">
        <f t="shared" si="222"/>
        <v>3.5101</v>
      </c>
      <c r="W1579" s="72">
        <f t="shared" si="223"/>
        <v>0</v>
      </c>
      <c r="X1579" s="14" t="s">
        <v>1191</v>
      </c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24"/>
      <c r="AJ1579" s="24"/>
      <c r="AK1579" s="24"/>
    </row>
    <row r="1580" s="2" customFormat="1" ht="14.25" spans="1:37">
      <c r="A1580" s="24">
        <v>1578</v>
      </c>
      <c r="B1580" s="14"/>
      <c r="C1580" s="749" t="s">
        <v>3432</v>
      </c>
      <c r="D1580" s="749" t="s">
        <v>3433</v>
      </c>
      <c r="E1580" s="14"/>
      <c r="F1580" s="192"/>
      <c r="G1580" s="24"/>
      <c r="H1580" s="14"/>
      <c r="I1580" s="13">
        <v>1.01</v>
      </c>
      <c r="J1580" s="14"/>
      <c r="K1580" s="14"/>
      <c r="L1580" s="547">
        <v>70</v>
      </c>
      <c r="M1580" s="72">
        <v>1.6776</v>
      </c>
      <c r="N1580" s="72">
        <f t="shared" si="224"/>
        <v>117.432</v>
      </c>
      <c r="O1580" s="72">
        <v>70</v>
      </c>
      <c r="P1580" s="72">
        <f t="shared" si="216"/>
        <v>1.6776</v>
      </c>
      <c r="Q1580" s="72">
        <f t="shared" si="217"/>
        <v>117.432</v>
      </c>
      <c r="R1580" s="72">
        <f t="shared" si="218"/>
        <v>0</v>
      </c>
      <c r="S1580" s="72">
        <f t="shared" si="219"/>
        <v>1.6776</v>
      </c>
      <c r="T1580" s="72">
        <f t="shared" si="220"/>
        <v>0</v>
      </c>
      <c r="U1580" s="72">
        <f t="shared" si="221"/>
        <v>0</v>
      </c>
      <c r="V1580" s="72">
        <f t="shared" si="222"/>
        <v>1.6776</v>
      </c>
      <c r="W1580" s="72">
        <f t="shared" si="223"/>
        <v>0</v>
      </c>
      <c r="X1580" s="14" t="s">
        <v>1191</v>
      </c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24"/>
      <c r="AJ1580" s="24"/>
      <c r="AK1580" s="24"/>
    </row>
    <row r="1581" s="2" customFormat="1" ht="14.25" spans="1:37">
      <c r="A1581" s="24">
        <v>1579</v>
      </c>
      <c r="B1581" s="14"/>
      <c r="C1581" s="749" t="s">
        <v>3434</v>
      </c>
      <c r="D1581" s="749" t="s">
        <v>3435</v>
      </c>
      <c r="E1581" s="14"/>
      <c r="F1581" s="192"/>
      <c r="G1581" s="24"/>
      <c r="H1581" s="14"/>
      <c r="I1581" s="13">
        <v>1.01</v>
      </c>
      <c r="J1581" s="14"/>
      <c r="K1581" s="14"/>
      <c r="L1581" s="547">
        <v>1761</v>
      </c>
      <c r="M1581" s="72">
        <v>0.242606</v>
      </c>
      <c r="N1581" s="72">
        <f t="shared" si="224"/>
        <v>427.229166</v>
      </c>
      <c r="O1581" s="72">
        <v>1761</v>
      </c>
      <c r="P1581" s="72">
        <f t="shared" si="216"/>
        <v>0.242606</v>
      </c>
      <c r="Q1581" s="72">
        <f t="shared" si="217"/>
        <v>427.229166</v>
      </c>
      <c r="R1581" s="72">
        <f t="shared" si="218"/>
        <v>0</v>
      </c>
      <c r="S1581" s="72">
        <f t="shared" si="219"/>
        <v>0.242606</v>
      </c>
      <c r="T1581" s="72">
        <f t="shared" si="220"/>
        <v>0</v>
      </c>
      <c r="U1581" s="72">
        <f t="shared" si="221"/>
        <v>0</v>
      </c>
      <c r="V1581" s="72">
        <f t="shared" si="222"/>
        <v>0.242606</v>
      </c>
      <c r="W1581" s="72">
        <f t="shared" si="223"/>
        <v>0</v>
      </c>
      <c r="X1581" s="14" t="s">
        <v>1191</v>
      </c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24"/>
      <c r="AJ1581" s="24"/>
      <c r="AK1581" s="24"/>
    </row>
    <row r="1582" s="2" customFormat="1" ht="14.25" spans="1:37">
      <c r="A1582" s="24">
        <v>1580</v>
      </c>
      <c r="B1582" s="14"/>
      <c r="C1582" s="749" t="s">
        <v>3436</v>
      </c>
      <c r="D1582" s="749" t="s">
        <v>3437</v>
      </c>
      <c r="E1582" s="14"/>
      <c r="F1582" s="192"/>
      <c r="G1582" s="24"/>
      <c r="H1582" s="14"/>
      <c r="I1582" s="13">
        <v>1.01</v>
      </c>
      <c r="J1582" s="14"/>
      <c r="K1582" s="14"/>
      <c r="L1582" s="547">
        <v>1348</v>
      </c>
      <c r="M1582" s="72">
        <v>0.238213</v>
      </c>
      <c r="N1582" s="72">
        <f t="shared" si="224"/>
        <v>321.111124</v>
      </c>
      <c r="O1582" s="72">
        <v>1348</v>
      </c>
      <c r="P1582" s="72">
        <f t="shared" si="216"/>
        <v>0.238213</v>
      </c>
      <c r="Q1582" s="72">
        <f t="shared" si="217"/>
        <v>321.111124</v>
      </c>
      <c r="R1582" s="72">
        <f t="shared" si="218"/>
        <v>0</v>
      </c>
      <c r="S1582" s="72">
        <f t="shared" si="219"/>
        <v>0.238213</v>
      </c>
      <c r="T1582" s="72">
        <f t="shared" si="220"/>
        <v>0</v>
      </c>
      <c r="U1582" s="72">
        <f t="shared" si="221"/>
        <v>0</v>
      </c>
      <c r="V1582" s="72">
        <f t="shared" si="222"/>
        <v>0.238213</v>
      </c>
      <c r="W1582" s="72">
        <f t="shared" si="223"/>
        <v>0</v>
      </c>
      <c r="X1582" s="14" t="s">
        <v>1191</v>
      </c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24"/>
      <c r="AJ1582" s="24"/>
      <c r="AK1582" s="24"/>
    </row>
    <row r="1583" s="2" customFormat="1" ht="14.25" spans="1:37">
      <c r="A1583" s="24">
        <v>1581</v>
      </c>
      <c r="B1583" s="14"/>
      <c r="C1583" s="749" t="s">
        <v>3438</v>
      </c>
      <c r="D1583" s="749" t="s">
        <v>3439</v>
      </c>
      <c r="E1583" s="14"/>
      <c r="F1583" s="192"/>
      <c r="G1583" s="24"/>
      <c r="H1583" s="14"/>
      <c r="I1583" s="13">
        <v>1.01</v>
      </c>
      <c r="J1583" s="14"/>
      <c r="K1583" s="14"/>
      <c r="L1583" s="547">
        <v>720</v>
      </c>
      <c r="M1583" s="72">
        <v>0.244432</v>
      </c>
      <c r="N1583" s="72">
        <f t="shared" si="224"/>
        <v>175.99104</v>
      </c>
      <c r="O1583" s="72">
        <v>720</v>
      </c>
      <c r="P1583" s="72">
        <f t="shared" si="216"/>
        <v>0.244432</v>
      </c>
      <c r="Q1583" s="72">
        <f t="shared" si="217"/>
        <v>175.99104</v>
      </c>
      <c r="R1583" s="72">
        <f t="shared" si="218"/>
        <v>0</v>
      </c>
      <c r="S1583" s="72">
        <f t="shared" si="219"/>
        <v>0.244432</v>
      </c>
      <c r="T1583" s="72">
        <f t="shared" si="220"/>
        <v>0</v>
      </c>
      <c r="U1583" s="72">
        <f t="shared" si="221"/>
        <v>0</v>
      </c>
      <c r="V1583" s="72">
        <f t="shared" si="222"/>
        <v>0.244432</v>
      </c>
      <c r="W1583" s="72">
        <f t="shared" si="223"/>
        <v>0</v>
      </c>
      <c r="X1583" s="14" t="s">
        <v>1191</v>
      </c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24"/>
      <c r="AJ1583" s="24"/>
      <c r="AK1583" s="24"/>
    </row>
    <row r="1584" s="2" customFormat="1" ht="14.25" spans="1:37">
      <c r="A1584" s="24">
        <v>1582</v>
      </c>
      <c r="B1584" s="14"/>
      <c r="C1584" s="749" t="s">
        <v>3440</v>
      </c>
      <c r="D1584" s="749" t="s">
        <v>3441</v>
      </c>
      <c r="E1584" s="14"/>
      <c r="F1584" s="192"/>
      <c r="G1584" s="24"/>
      <c r="H1584" s="14"/>
      <c r="I1584" s="13">
        <v>1.01</v>
      </c>
      <c r="J1584" s="14"/>
      <c r="K1584" s="14"/>
      <c r="L1584" s="547">
        <v>1800</v>
      </c>
      <c r="M1584" s="72">
        <v>0.275005</v>
      </c>
      <c r="N1584" s="72">
        <f t="shared" si="224"/>
        <v>495.009</v>
      </c>
      <c r="O1584" s="72">
        <v>1800</v>
      </c>
      <c r="P1584" s="72">
        <f t="shared" si="216"/>
        <v>0.275005</v>
      </c>
      <c r="Q1584" s="72">
        <f t="shared" si="217"/>
        <v>495.009</v>
      </c>
      <c r="R1584" s="72">
        <f t="shared" si="218"/>
        <v>0</v>
      </c>
      <c r="S1584" s="72">
        <f t="shared" si="219"/>
        <v>0.275005</v>
      </c>
      <c r="T1584" s="72">
        <f t="shared" si="220"/>
        <v>0</v>
      </c>
      <c r="U1584" s="72">
        <f t="shared" si="221"/>
        <v>0</v>
      </c>
      <c r="V1584" s="72">
        <f t="shared" si="222"/>
        <v>0.275005</v>
      </c>
      <c r="W1584" s="72">
        <f t="shared" si="223"/>
        <v>0</v>
      </c>
      <c r="X1584" s="14" t="s">
        <v>1191</v>
      </c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24"/>
      <c r="AJ1584" s="24"/>
      <c r="AK1584" s="24"/>
    </row>
    <row r="1585" s="2" customFormat="1" ht="14.25" spans="1:37">
      <c r="A1585" s="24">
        <v>1583</v>
      </c>
      <c r="B1585" s="14"/>
      <c r="C1585" s="749" t="s">
        <v>3442</v>
      </c>
      <c r="D1585" s="749" t="s">
        <v>3443</v>
      </c>
      <c r="E1585" s="14"/>
      <c r="F1585" s="192"/>
      <c r="G1585" s="24"/>
      <c r="H1585" s="14"/>
      <c r="I1585" s="13">
        <v>1.01</v>
      </c>
      <c r="J1585" s="14"/>
      <c r="K1585" s="14"/>
      <c r="L1585" s="547">
        <v>555</v>
      </c>
      <c r="M1585" s="72">
        <v>0.325001</v>
      </c>
      <c r="N1585" s="72">
        <f t="shared" si="224"/>
        <v>180.375555</v>
      </c>
      <c r="O1585" s="72">
        <v>555</v>
      </c>
      <c r="P1585" s="72">
        <f t="shared" si="216"/>
        <v>0.325001</v>
      </c>
      <c r="Q1585" s="72">
        <f t="shared" si="217"/>
        <v>180.375555</v>
      </c>
      <c r="R1585" s="72">
        <f t="shared" si="218"/>
        <v>0</v>
      </c>
      <c r="S1585" s="72">
        <f t="shared" si="219"/>
        <v>0.325001</v>
      </c>
      <c r="T1585" s="72">
        <f t="shared" si="220"/>
        <v>0</v>
      </c>
      <c r="U1585" s="72">
        <f t="shared" si="221"/>
        <v>0</v>
      </c>
      <c r="V1585" s="72">
        <f t="shared" si="222"/>
        <v>0.325001</v>
      </c>
      <c r="W1585" s="72">
        <f t="shared" si="223"/>
        <v>0</v>
      </c>
      <c r="X1585" s="14" t="s">
        <v>1191</v>
      </c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24"/>
      <c r="AJ1585" s="24"/>
      <c r="AK1585" s="24"/>
    </row>
    <row r="1586" s="2" customFormat="1" ht="14.25" spans="1:37">
      <c r="A1586" s="24">
        <v>1584</v>
      </c>
      <c r="B1586" s="14"/>
      <c r="C1586" s="749" t="s">
        <v>3444</v>
      </c>
      <c r="D1586" s="749" t="s">
        <v>3445</v>
      </c>
      <c r="E1586" s="14"/>
      <c r="F1586" s="192"/>
      <c r="G1586" s="24"/>
      <c r="H1586" s="14"/>
      <c r="I1586" s="13">
        <v>1.01</v>
      </c>
      <c r="J1586" s="14"/>
      <c r="K1586" s="14"/>
      <c r="L1586" s="547">
        <v>613</v>
      </c>
      <c r="M1586" s="72">
        <v>0.341155</v>
      </c>
      <c r="N1586" s="72">
        <f t="shared" si="224"/>
        <v>209.128015</v>
      </c>
      <c r="O1586" s="72">
        <v>613</v>
      </c>
      <c r="P1586" s="72">
        <f t="shared" si="216"/>
        <v>0.341155</v>
      </c>
      <c r="Q1586" s="72">
        <f t="shared" si="217"/>
        <v>209.128015</v>
      </c>
      <c r="R1586" s="72">
        <f t="shared" si="218"/>
        <v>0</v>
      </c>
      <c r="S1586" s="72">
        <f t="shared" si="219"/>
        <v>0.341155</v>
      </c>
      <c r="T1586" s="72">
        <f t="shared" si="220"/>
        <v>0</v>
      </c>
      <c r="U1586" s="72">
        <f t="shared" si="221"/>
        <v>0</v>
      </c>
      <c r="V1586" s="72">
        <f t="shared" si="222"/>
        <v>0.341155</v>
      </c>
      <c r="W1586" s="72">
        <f t="shared" si="223"/>
        <v>0</v>
      </c>
      <c r="X1586" s="14" t="s">
        <v>1191</v>
      </c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24"/>
      <c r="AJ1586" s="24"/>
      <c r="AK1586" s="24"/>
    </row>
    <row r="1587" s="2" customFormat="1" ht="14.25" spans="1:37">
      <c r="A1587" s="24">
        <v>1585</v>
      </c>
      <c r="B1587" s="14"/>
      <c r="C1587" s="749" t="s">
        <v>3446</v>
      </c>
      <c r="D1587" s="749" t="s">
        <v>3447</v>
      </c>
      <c r="E1587" s="14"/>
      <c r="F1587" s="192"/>
      <c r="G1587" s="24"/>
      <c r="H1587" s="14"/>
      <c r="I1587" s="13">
        <v>1.01</v>
      </c>
      <c r="J1587" s="14"/>
      <c r="K1587" s="14"/>
      <c r="L1587" s="547">
        <v>905</v>
      </c>
      <c r="M1587" s="72">
        <v>0.169526</v>
      </c>
      <c r="N1587" s="72">
        <f t="shared" si="224"/>
        <v>153.42103</v>
      </c>
      <c r="O1587" s="72">
        <v>905</v>
      </c>
      <c r="P1587" s="72">
        <f t="shared" si="216"/>
        <v>0.169526</v>
      </c>
      <c r="Q1587" s="72">
        <f t="shared" si="217"/>
        <v>153.42103</v>
      </c>
      <c r="R1587" s="72">
        <f t="shared" si="218"/>
        <v>0</v>
      </c>
      <c r="S1587" s="72">
        <f t="shared" si="219"/>
        <v>0.169526</v>
      </c>
      <c r="T1587" s="72">
        <f t="shared" si="220"/>
        <v>0</v>
      </c>
      <c r="U1587" s="72">
        <f t="shared" si="221"/>
        <v>0</v>
      </c>
      <c r="V1587" s="72">
        <f t="shared" si="222"/>
        <v>0.169526</v>
      </c>
      <c r="W1587" s="72">
        <f t="shared" si="223"/>
        <v>0</v>
      </c>
      <c r="X1587" s="14" t="s">
        <v>1191</v>
      </c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24"/>
      <c r="AJ1587" s="24"/>
      <c r="AK1587" s="24"/>
    </row>
    <row r="1588" s="2" customFormat="1" ht="14.25" spans="1:37">
      <c r="A1588" s="24">
        <v>1586</v>
      </c>
      <c r="B1588" s="14"/>
      <c r="C1588" s="749" t="s">
        <v>3448</v>
      </c>
      <c r="D1588" s="749" t="s">
        <v>3449</v>
      </c>
      <c r="E1588" s="14"/>
      <c r="F1588" s="192"/>
      <c r="G1588" s="24"/>
      <c r="H1588" s="14"/>
      <c r="I1588" s="13">
        <v>1.01</v>
      </c>
      <c r="J1588" s="14"/>
      <c r="K1588" s="14"/>
      <c r="L1588" s="547">
        <v>500</v>
      </c>
      <c r="M1588" s="72">
        <v>0</v>
      </c>
      <c r="N1588" s="72">
        <f t="shared" si="224"/>
        <v>0</v>
      </c>
      <c r="O1588" s="72"/>
      <c r="P1588" s="72">
        <f t="shared" si="216"/>
        <v>0</v>
      </c>
      <c r="Q1588" s="72">
        <f t="shared" si="217"/>
        <v>0</v>
      </c>
      <c r="R1588" s="72">
        <f t="shared" si="218"/>
        <v>0</v>
      </c>
      <c r="S1588" s="72">
        <f t="shared" si="219"/>
        <v>0</v>
      </c>
      <c r="T1588" s="72">
        <f t="shared" si="220"/>
        <v>0</v>
      </c>
      <c r="U1588" s="72">
        <f t="shared" si="221"/>
        <v>-500</v>
      </c>
      <c r="V1588" s="72">
        <f t="shared" si="222"/>
        <v>0</v>
      </c>
      <c r="W1588" s="72">
        <f t="shared" si="223"/>
        <v>0</v>
      </c>
      <c r="X1588" s="14" t="s">
        <v>1191</v>
      </c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24" t="s">
        <v>3450</v>
      </c>
      <c r="AJ1588" s="24"/>
      <c r="AK1588" s="24" t="s">
        <v>3035</v>
      </c>
    </row>
    <row r="1589" s="2" customFormat="1" ht="14.25" spans="1:37">
      <c r="A1589" s="24">
        <v>1587</v>
      </c>
      <c r="B1589" s="14"/>
      <c r="C1589" s="749" t="s">
        <v>3451</v>
      </c>
      <c r="D1589" s="749" t="s">
        <v>3452</v>
      </c>
      <c r="E1589" s="14"/>
      <c r="F1589" s="192"/>
      <c r="G1589" s="24"/>
      <c r="H1589" s="14"/>
      <c r="I1589" s="13">
        <v>1.01</v>
      </c>
      <c r="J1589" s="14"/>
      <c r="K1589" s="14"/>
      <c r="L1589" s="547">
        <v>89</v>
      </c>
      <c r="M1589" s="72">
        <v>13.8859</v>
      </c>
      <c r="N1589" s="72">
        <f t="shared" si="224"/>
        <v>1235.8451</v>
      </c>
      <c r="O1589" s="72">
        <v>89</v>
      </c>
      <c r="P1589" s="72">
        <f t="shared" si="216"/>
        <v>13.8859</v>
      </c>
      <c r="Q1589" s="72">
        <f t="shared" si="217"/>
        <v>1235.8451</v>
      </c>
      <c r="R1589" s="72">
        <f t="shared" si="218"/>
        <v>0</v>
      </c>
      <c r="S1589" s="72">
        <f t="shared" si="219"/>
        <v>13.8859</v>
      </c>
      <c r="T1589" s="72">
        <f t="shared" si="220"/>
        <v>0</v>
      </c>
      <c r="U1589" s="72">
        <f t="shared" si="221"/>
        <v>0</v>
      </c>
      <c r="V1589" s="72">
        <f t="shared" si="222"/>
        <v>13.8859</v>
      </c>
      <c r="W1589" s="72">
        <f t="shared" si="223"/>
        <v>0</v>
      </c>
      <c r="X1589" s="14" t="s">
        <v>1191</v>
      </c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24"/>
      <c r="AJ1589" s="24"/>
      <c r="AK1589" s="24"/>
    </row>
    <row r="1590" s="2" customFormat="1" ht="14.25" spans="1:37">
      <c r="A1590" s="24">
        <v>1588</v>
      </c>
      <c r="B1590" s="14"/>
      <c r="C1590" s="749" t="s">
        <v>3453</v>
      </c>
      <c r="D1590" s="749" t="s">
        <v>3454</v>
      </c>
      <c r="E1590" s="14"/>
      <c r="F1590" s="192"/>
      <c r="G1590" s="24"/>
      <c r="H1590" s="14"/>
      <c r="I1590" s="13">
        <v>1.01</v>
      </c>
      <c r="J1590" s="14"/>
      <c r="K1590" s="14"/>
      <c r="L1590" s="547">
        <v>2107</v>
      </c>
      <c r="M1590" s="72">
        <v>0.14235</v>
      </c>
      <c r="N1590" s="72">
        <f t="shared" si="224"/>
        <v>299.93145</v>
      </c>
      <c r="O1590" s="72">
        <v>2107</v>
      </c>
      <c r="P1590" s="72">
        <f t="shared" si="216"/>
        <v>0.14235</v>
      </c>
      <c r="Q1590" s="72">
        <f t="shared" si="217"/>
        <v>299.93145</v>
      </c>
      <c r="R1590" s="72">
        <f t="shared" si="218"/>
        <v>0</v>
      </c>
      <c r="S1590" s="72">
        <f t="shared" si="219"/>
        <v>0.14235</v>
      </c>
      <c r="T1590" s="72">
        <f t="shared" si="220"/>
        <v>0</v>
      </c>
      <c r="U1590" s="72">
        <f t="shared" si="221"/>
        <v>0</v>
      </c>
      <c r="V1590" s="72">
        <f t="shared" si="222"/>
        <v>0.14235</v>
      </c>
      <c r="W1590" s="72">
        <f t="shared" si="223"/>
        <v>0</v>
      </c>
      <c r="X1590" s="14" t="s">
        <v>1191</v>
      </c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24"/>
      <c r="AJ1590" s="24"/>
      <c r="AK1590" s="24"/>
    </row>
    <row r="1591" s="2" customFormat="1" ht="14.25" spans="1:37">
      <c r="A1591" s="24">
        <v>1589</v>
      </c>
      <c r="B1591" s="14"/>
      <c r="C1591" s="749" t="s">
        <v>3455</v>
      </c>
      <c r="D1591" s="749" t="s">
        <v>3456</v>
      </c>
      <c r="E1591" s="14"/>
      <c r="F1591" s="192"/>
      <c r="G1591" s="24"/>
      <c r="H1591" s="14"/>
      <c r="I1591" s="13">
        <v>1.01</v>
      </c>
      <c r="J1591" s="14"/>
      <c r="K1591" s="14"/>
      <c r="L1591" s="547">
        <v>145</v>
      </c>
      <c r="M1591" s="72">
        <v>0.112755</v>
      </c>
      <c r="N1591" s="72">
        <f t="shared" si="224"/>
        <v>16.349475</v>
      </c>
      <c r="O1591" s="72">
        <v>145</v>
      </c>
      <c r="P1591" s="72">
        <f t="shared" si="216"/>
        <v>0.112755</v>
      </c>
      <c r="Q1591" s="72">
        <f t="shared" si="217"/>
        <v>16.349475</v>
      </c>
      <c r="R1591" s="72">
        <f t="shared" si="218"/>
        <v>0</v>
      </c>
      <c r="S1591" s="72">
        <f t="shared" si="219"/>
        <v>0.112755</v>
      </c>
      <c r="T1591" s="72">
        <f t="shared" si="220"/>
        <v>0</v>
      </c>
      <c r="U1591" s="72">
        <f t="shared" si="221"/>
        <v>0</v>
      </c>
      <c r="V1591" s="72">
        <f t="shared" si="222"/>
        <v>0.112755</v>
      </c>
      <c r="W1591" s="72">
        <f t="shared" si="223"/>
        <v>0</v>
      </c>
      <c r="X1591" s="14" t="s">
        <v>1191</v>
      </c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24"/>
      <c r="AJ1591" s="24"/>
      <c r="AK1591" s="24"/>
    </row>
    <row r="1592" s="2" customFormat="1" ht="14.25" spans="1:37">
      <c r="A1592" s="24">
        <v>1590</v>
      </c>
      <c r="B1592" s="14"/>
      <c r="C1592" s="749" t="s">
        <v>3457</v>
      </c>
      <c r="D1592" s="749" t="s">
        <v>3458</v>
      </c>
      <c r="E1592" s="14"/>
      <c r="F1592" s="192"/>
      <c r="G1592" s="24"/>
      <c r="H1592" s="14"/>
      <c r="I1592" s="13">
        <v>1.01</v>
      </c>
      <c r="J1592" s="14"/>
      <c r="K1592" s="14"/>
      <c r="L1592" s="547">
        <v>155</v>
      </c>
      <c r="M1592" s="72">
        <v>0.052851</v>
      </c>
      <c r="N1592" s="72">
        <f t="shared" si="224"/>
        <v>8.191905</v>
      </c>
      <c r="O1592" s="72">
        <v>155</v>
      </c>
      <c r="P1592" s="72">
        <f t="shared" si="216"/>
        <v>0.052851</v>
      </c>
      <c r="Q1592" s="72">
        <f t="shared" si="217"/>
        <v>8.191905</v>
      </c>
      <c r="R1592" s="72">
        <f t="shared" si="218"/>
        <v>0</v>
      </c>
      <c r="S1592" s="72">
        <f t="shared" si="219"/>
        <v>0.052851</v>
      </c>
      <c r="T1592" s="72">
        <f t="shared" si="220"/>
        <v>0</v>
      </c>
      <c r="U1592" s="72">
        <f t="shared" si="221"/>
        <v>0</v>
      </c>
      <c r="V1592" s="72">
        <f t="shared" si="222"/>
        <v>0.052851</v>
      </c>
      <c r="W1592" s="72">
        <f t="shared" si="223"/>
        <v>0</v>
      </c>
      <c r="X1592" s="14" t="s">
        <v>1191</v>
      </c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24"/>
      <c r="AJ1592" s="24"/>
      <c r="AK1592" s="24"/>
    </row>
    <row r="1593" s="2" customFormat="1" ht="14.25" spans="1:37">
      <c r="A1593" s="24">
        <v>1591</v>
      </c>
      <c r="B1593" s="14"/>
      <c r="C1593" s="749" t="s">
        <v>3459</v>
      </c>
      <c r="D1593" s="749" t="s">
        <v>3460</v>
      </c>
      <c r="E1593" s="14"/>
      <c r="F1593" s="192"/>
      <c r="G1593" s="24"/>
      <c r="H1593" s="14"/>
      <c r="I1593" s="13">
        <v>1.01</v>
      </c>
      <c r="J1593" s="14"/>
      <c r="K1593" s="14"/>
      <c r="L1593" s="547">
        <v>2183</v>
      </c>
      <c r="M1593" s="72">
        <v>0.442</v>
      </c>
      <c r="N1593" s="72">
        <f t="shared" si="224"/>
        <v>964.886</v>
      </c>
      <c r="O1593" s="72">
        <v>2183</v>
      </c>
      <c r="P1593" s="72">
        <f t="shared" si="216"/>
        <v>0.442</v>
      </c>
      <c r="Q1593" s="72">
        <f t="shared" si="217"/>
        <v>964.886</v>
      </c>
      <c r="R1593" s="72">
        <f t="shared" si="218"/>
        <v>0</v>
      </c>
      <c r="S1593" s="72">
        <f t="shared" si="219"/>
        <v>0.442</v>
      </c>
      <c r="T1593" s="72">
        <f t="shared" si="220"/>
        <v>0</v>
      </c>
      <c r="U1593" s="72">
        <f t="shared" si="221"/>
        <v>0</v>
      </c>
      <c r="V1593" s="72">
        <f t="shared" si="222"/>
        <v>0.442</v>
      </c>
      <c r="W1593" s="72">
        <f t="shared" si="223"/>
        <v>0</v>
      </c>
      <c r="X1593" s="14" t="s">
        <v>1191</v>
      </c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24"/>
      <c r="AJ1593" s="24"/>
      <c r="AK1593" s="24"/>
    </row>
    <row r="1594" s="2" customFormat="1" ht="14.25" spans="1:37">
      <c r="A1594" s="24">
        <v>1592</v>
      </c>
      <c r="B1594" s="14"/>
      <c r="C1594" s="749" t="s">
        <v>3461</v>
      </c>
      <c r="D1594" s="749" t="s">
        <v>3462</v>
      </c>
      <c r="E1594" s="14"/>
      <c r="F1594" s="192"/>
      <c r="G1594" s="24"/>
      <c r="H1594" s="14"/>
      <c r="I1594" s="13">
        <v>1.01</v>
      </c>
      <c r="J1594" s="14"/>
      <c r="K1594" s="14"/>
      <c r="L1594" s="547">
        <v>850</v>
      </c>
      <c r="M1594" s="72">
        <v>0.459764</v>
      </c>
      <c r="N1594" s="72">
        <f t="shared" si="224"/>
        <v>390.7994</v>
      </c>
      <c r="O1594" s="72">
        <v>850</v>
      </c>
      <c r="P1594" s="72">
        <f t="shared" si="216"/>
        <v>0.459764</v>
      </c>
      <c r="Q1594" s="72">
        <f t="shared" si="217"/>
        <v>390.7994</v>
      </c>
      <c r="R1594" s="72">
        <f t="shared" si="218"/>
        <v>0</v>
      </c>
      <c r="S1594" s="72">
        <f t="shared" si="219"/>
        <v>0.459764</v>
      </c>
      <c r="T1594" s="72">
        <f t="shared" si="220"/>
        <v>0</v>
      </c>
      <c r="U1594" s="72">
        <f t="shared" si="221"/>
        <v>0</v>
      </c>
      <c r="V1594" s="72">
        <f t="shared" si="222"/>
        <v>0.459764</v>
      </c>
      <c r="W1594" s="72">
        <f t="shared" si="223"/>
        <v>0</v>
      </c>
      <c r="X1594" s="14" t="s">
        <v>1191</v>
      </c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24"/>
      <c r="AJ1594" s="24"/>
      <c r="AK1594" s="24"/>
    </row>
    <row r="1595" s="2" customFormat="1" ht="14.25" spans="1:37">
      <c r="A1595" s="24">
        <v>1593</v>
      </c>
      <c r="B1595" s="14"/>
      <c r="C1595" s="749" t="s">
        <v>3463</v>
      </c>
      <c r="D1595" s="749" t="s">
        <v>3464</v>
      </c>
      <c r="E1595" s="14"/>
      <c r="F1595" s="192"/>
      <c r="G1595" s="24"/>
      <c r="H1595" s="14"/>
      <c r="I1595" s="13">
        <v>1.01</v>
      </c>
      <c r="J1595" s="14"/>
      <c r="K1595" s="14"/>
      <c r="L1595" s="547">
        <v>965</v>
      </c>
      <c r="M1595" s="72">
        <v>1.363304</v>
      </c>
      <c r="N1595" s="72">
        <f t="shared" si="224"/>
        <v>1315.58836</v>
      </c>
      <c r="O1595" s="72">
        <v>965</v>
      </c>
      <c r="P1595" s="72">
        <f t="shared" si="216"/>
        <v>1.363304</v>
      </c>
      <c r="Q1595" s="72">
        <f t="shared" si="217"/>
        <v>1315.58836</v>
      </c>
      <c r="R1595" s="72">
        <f t="shared" si="218"/>
        <v>0</v>
      </c>
      <c r="S1595" s="72">
        <f t="shared" si="219"/>
        <v>1.363304</v>
      </c>
      <c r="T1595" s="72">
        <f t="shared" si="220"/>
        <v>0</v>
      </c>
      <c r="U1595" s="72">
        <f t="shared" si="221"/>
        <v>0</v>
      </c>
      <c r="V1595" s="72">
        <f t="shared" si="222"/>
        <v>1.363304</v>
      </c>
      <c r="W1595" s="72">
        <f t="shared" si="223"/>
        <v>0</v>
      </c>
      <c r="X1595" s="14" t="s">
        <v>1191</v>
      </c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24"/>
      <c r="AJ1595" s="24"/>
      <c r="AK1595" s="24"/>
    </row>
    <row r="1596" s="2" customFormat="1" ht="14.25" spans="1:37">
      <c r="A1596" s="24">
        <v>1594</v>
      </c>
      <c r="B1596" s="14"/>
      <c r="C1596" s="749" t="s">
        <v>3465</v>
      </c>
      <c r="D1596" s="749" t="s">
        <v>3466</v>
      </c>
      <c r="E1596" s="14"/>
      <c r="F1596" s="192"/>
      <c r="G1596" s="24"/>
      <c r="H1596" s="14"/>
      <c r="I1596" s="13">
        <v>1.01</v>
      </c>
      <c r="J1596" s="14"/>
      <c r="K1596" s="14"/>
      <c r="L1596" s="547">
        <v>965</v>
      </c>
      <c r="M1596" s="72">
        <v>0.188173</v>
      </c>
      <c r="N1596" s="72">
        <f t="shared" si="224"/>
        <v>181.586945</v>
      </c>
      <c r="O1596" s="72">
        <v>965</v>
      </c>
      <c r="P1596" s="72">
        <f t="shared" si="216"/>
        <v>0.188173</v>
      </c>
      <c r="Q1596" s="72">
        <f t="shared" si="217"/>
        <v>181.586945</v>
      </c>
      <c r="R1596" s="72">
        <f t="shared" si="218"/>
        <v>0</v>
      </c>
      <c r="S1596" s="72">
        <f t="shared" si="219"/>
        <v>0.188173</v>
      </c>
      <c r="T1596" s="72">
        <f t="shared" si="220"/>
        <v>0</v>
      </c>
      <c r="U1596" s="72">
        <f t="shared" si="221"/>
        <v>0</v>
      </c>
      <c r="V1596" s="72">
        <f t="shared" si="222"/>
        <v>0.188173</v>
      </c>
      <c r="W1596" s="72">
        <f t="shared" si="223"/>
        <v>0</v>
      </c>
      <c r="X1596" s="14" t="s">
        <v>1191</v>
      </c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24"/>
      <c r="AJ1596" s="24"/>
      <c r="AK1596" s="24"/>
    </row>
    <row r="1597" s="2" customFormat="1" ht="14.25" spans="1:37">
      <c r="A1597" s="24">
        <v>1595</v>
      </c>
      <c r="B1597" s="14"/>
      <c r="C1597" s="749" t="s">
        <v>3467</v>
      </c>
      <c r="D1597" s="749" t="s">
        <v>3468</v>
      </c>
      <c r="E1597" s="14"/>
      <c r="F1597" s="192"/>
      <c r="G1597" s="24"/>
      <c r="H1597" s="14"/>
      <c r="I1597" s="13">
        <v>1.01</v>
      </c>
      <c r="J1597" s="14"/>
      <c r="K1597" s="14"/>
      <c r="L1597" s="547">
        <v>1905</v>
      </c>
      <c r="M1597" s="72">
        <v>0.16239</v>
      </c>
      <c r="N1597" s="72">
        <f t="shared" si="224"/>
        <v>309.35295</v>
      </c>
      <c r="O1597" s="72">
        <v>1905</v>
      </c>
      <c r="P1597" s="72">
        <f t="shared" si="216"/>
        <v>0.16239</v>
      </c>
      <c r="Q1597" s="72">
        <f t="shared" si="217"/>
        <v>309.35295</v>
      </c>
      <c r="R1597" s="72">
        <f t="shared" si="218"/>
        <v>0</v>
      </c>
      <c r="S1597" s="72">
        <f t="shared" si="219"/>
        <v>0.16239</v>
      </c>
      <c r="T1597" s="72">
        <f t="shared" si="220"/>
        <v>0</v>
      </c>
      <c r="U1597" s="72">
        <f t="shared" si="221"/>
        <v>0</v>
      </c>
      <c r="V1597" s="72">
        <f t="shared" si="222"/>
        <v>0.16239</v>
      </c>
      <c r="W1597" s="72">
        <f t="shared" si="223"/>
        <v>0</v>
      </c>
      <c r="X1597" s="14" t="s">
        <v>1191</v>
      </c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24"/>
      <c r="AJ1597" s="24"/>
      <c r="AK1597" s="24"/>
    </row>
    <row r="1598" s="2" customFormat="1" ht="14.25" spans="1:37">
      <c r="A1598" s="24">
        <v>1596</v>
      </c>
      <c r="B1598" s="14"/>
      <c r="C1598" s="749" t="s">
        <v>3469</v>
      </c>
      <c r="D1598" s="749" t="s">
        <v>3470</v>
      </c>
      <c r="E1598" s="14"/>
      <c r="F1598" s="192"/>
      <c r="G1598" s="24"/>
      <c r="H1598" s="14"/>
      <c r="I1598" s="13">
        <v>1.01</v>
      </c>
      <c r="J1598" s="14"/>
      <c r="K1598" s="14"/>
      <c r="L1598" s="547">
        <v>1850</v>
      </c>
      <c r="M1598" s="72">
        <v>0.147922</v>
      </c>
      <c r="N1598" s="72">
        <f t="shared" si="224"/>
        <v>273.6557</v>
      </c>
      <c r="O1598" s="72">
        <v>1850</v>
      </c>
      <c r="P1598" s="72">
        <f t="shared" si="216"/>
        <v>0.147922</v>
      </c>
      <c r="Q1598" s="72">
        <f t="shared" si="217"/>
        <v>273.6557</v>
      </c>
      <c r="R1598" s="72">
        <f t="shared" si="218"/>
        <v>0</v>
      </c>
      <c r="S1598" s="72">
        <f t="shared" si="219"/>
        <v>0.147922</v>
      </c>
      <c r="T1598" s="72">
        <f t="shared" si="220"/>
        <v>0</v>
      </c>
      <c r="U1598" s="72">
        <f t="shared" si="221"/>
        <v>0</v>
      </c>
      <c r="V1598" s="72">
        <f t="shared" si="222"/>
        <v>0.147922</v>
      </c>
      <c r="W1598" s="72">
        <f t="shared" si="223"/>
        <v>0</v>
      </c>
      <c r="X1598" s="14" t="s">
        <v>1191</v>
      </c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24"/>
      <c r="AJ1598" s="24"/>
      <c r="AK1598" s="24"/>
    </row>
    <row r="1599" s="2" customFormat="1" ht="14.25" spans="1:37">
      <c r="A1599" s="24">
        <v>1597</v>
      </c>
      <c r="B1599" s="14"/>
      <c r="C1599" s="749" t="s">
        <v>3471</v>
      </c>
      <c r="D1599" s="749" t="s">
        <v>3472</v>
      </c>
      <c r="E1599" s="14"/>
      <c r="F1599" s="192"/>
      <c r="G1599" s="24"/>
      <c r="H1599" s="14"/>
      <c r="I1599" s="13">
        <v>1.01</v>
      </c>
      <c r="J1599" s="14"/>
      <c r="K1599" s="14"/>
      <c r="L1599" s="547">
        <v>965</v>
      </c>
      <c r="M1599" s="72">
        <v>0.184611</v>
      </c>
      <c r="N1599" s="72">
        <f t="shared" si="224"/>
        <v>178.149615</v>
      </c>
      <c r="O1599" s="72">
        <v>965</v>
      </c>
      <c r="P1599" s="72">
        <f t="shared" si="216"/>
        <v>0.184611</v>
      </c>
      <c r="Q1599" s="72">
        <f t="shared" si="217"/>
        <v>178.149615</v>
      </c>
      <c r="R1599" s="72">
        <f t="shared" si="218"/>
        <v>0</v>
      </c>
      <c r="S1599" s="72">
        <f t="shared" si="219"/>
        <v>0.184611</v>
      </c>
      <c r="T1599" s="72">
        <f t="shared" si="220"/>
        <v>0</v>
      </c>
      <c r="U1599" s="72">
        <f t="shared" si="221"/>
        <v>0</v>
      </c>
      <c r="V1599" s="72">
        <f t="shared" si="222"/>
        <v>0.184611</v>
      </c>
      <c r="W1599" s="72">
        <f t="shared" si="223"/>
        <v>0</v>
      </c>
      <c r="X1599" s="14" t="s">
        <v>1191</v>
      </c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24"/>
      <c r="AJ1599" s="24"/>
      <c r="AK1599" s="24"/>
    </row>
    <row r="1600" s="2" customFormat="1" ht="14.25" spans="1:37">
      <c r="A1600" s="24">
        <v>1598</v>
      </c>
      <c r="B1600" s="14"/>
      <c r="C1600" s="749" t="s">
        <v>3473</v>
      </c>
      <c r="D1600" s="749" t="s">
        <v>3474</v>
      </c>
      <c r="E1600" s="14"/>
      <c r="F1600" s="192"/>
      <c r="G1600" s="24"/>
      <c r="H1600" s="14"/>
      <c r="I1600" s="13">
        <v>1.01</v>
      </c>
      <c r="J1600" s="14"/>
      <c r="K1600" s="14"/>
      <c r="L1600" s="547">
        <v>1930</v>
      </c>
      <c r="M1600" s="72">
        <v>0.174102</v>
      </c>
      <c r="N1600" s="72">
        <f t="shared" si="224"/>
        <v>336.01686</v>
      </c>
      <c r="O1600" s="72">
        <v>1930</v>
      </c>
      <c r="P1600" s="72">
        <f t="shared" si="216"/>
        <v>0.174102</v>
      </c>
      <c r="Q1600" s="72">
        <f t="shared" si="217"/>
        <v>336.01686</v>
      </c>
      <c r="R1600" s="72">
        <f t="shared" si="218"/>
        <v>0</v>
      </c>
      <c r="S1600" s="72">
        <f t="shared" si="219"/>
        <v>0.174102</v>
      </c>
      <c r="T1600" s="72">
        <f t="shared" si="220"/>
        <v>0</v>
      </c>
      <c r="U1600" s="72">
        <f t="shared" si="221"/>
        <v>0</v>
      </c>
      <c r="V1600" s="72">
        <f t="shared" si="222"/>
        <v>0.174102</v>
      </c>
      <c r="W1600" s="72">
        <f t="shared" si="223"/>
        <v>0</v>
      </c>
      <c r="X1600" s="14" t="s">
        <v>1191</v>
      </c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513"/>
      <c r="AJ1600" s="24"/>
      <c r="AK1600" s="24"/>
    </row>
    <row r="1601" s="2" customFormat="1" ht="14.25" spans="1:37">
      <c r="A1601" s="24">
        <v>1599</v>
      </c>
      <c r="B1601" s="14"/>
      <c r="C1601" s="749" t="s">
        <v>3475</v>
      </c>
      <c r="D1601" s="749" t="s">
        <v>3476</v>
      </c>
      <c r="E1601" s="14"/>
      <c r="F1601" s="192"/>
      <c r="G1601" s="24"/>
      <c r="H1601" s="14"/>
      <c r="I1601" s="13">
        <v>1.01</v>
      </c>
      <c r="J1601" s="14"/>
      <c r="K1601" s="14"/>
      <c r="L1601" s="547">
        <v>2200</v>
      </c>
      <c r="M1601" s="72">
        <v>0.12609</v>
      </c>
      <c r="N1601" s="72">
        <f t="shared" si="224"/>
        <v>277.398</v>
      </c>
      <c r="O1601" s="72">
        <v>2200</v>
      </c>
      <c r="P1601" s="72">
        <f t="shared" si="216"/>
        <v>0.12609</v>
      </c>
      <c r="Q1601" s="72">
        <f t="shared" si="217"/>
        <v>277.398</v>
      </c>
      <c r="R1601" s="72">
        <f t="shared" si="218"/>
        <v>0</v>
      </c>
      <c r="S1601" s="72">
        <f t="shared" si="219"/>
        <v>0.12609</v>
      </c>
      <c r="T1601" s="72">
        <f t="shared" si="220"/>
        <v>0</v>
      </c>
      <c r="U1601" s="72">
        <f t="shared" si="221"/>
        <v>0</v>
      </c>
      <c r="V1601" s="72">
        <f t="shared" si="222"/>
        <v>0.12609</v>
      </c>
      <c r="W1601" s="72">
        <f t="shared" si="223"/>
        <v>0</v>
      </c>
      <c r="X1601" s="14" t="s">
        <v>1191</v>
      </c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513"/>
      <c r="AJ1601" s="24"/>
      <c r="AK1601" s="24"/>
    </row>
    <row r="1602" s="2" customFormat="1" ht="14.25" spans="1:37">
      <c r="A1602" s="24">
        <v>1600</v>
      </c>
      <c r="B1602" s="14"/>
      <c r="C1602" s="749" t="s">
        <v>3477</v>
      </c>
      <c r="D1602" s="749" t="s">
        <v>3478</v>
      </c>
      <c r="E1602" s="14"/>
      <c r="F1602" s="192"/>
      <c r="G1602" s="24"/>
      <c r="H1602" s="14"/>
      <c r="I1602" s="13">
        <v>1.01</v>
      </c>
      <c r="J1602" s="14"/>
      <c r="K1602" s="14"/>
      <c r="L1602" s="547">
        <v>750</v>
      </c>
      <c r="M1602" s="72">
        <v>0.51359</v>
      </c>
      <c r="N1602" s="72">
        <f t="shared" si="224"/>
        <v>385.1925</v>
      </c>
      <c r="O1602" s="72">
        <v>750</v>
      </c>
      <c r="P1602" s="72">
        <f t="shared" si="216"/>
        <v>0.51359</v>
      </c>
      <c r="Q1602" s="72">
        <f t="shared" si="217"/>
        <v>385.1925</v>
      </c>
      <c r="R1602" s="72">
        <f t="shared" si="218"/>
        <v>0</v>
      </c>
      <c r="S1602" s="72">
        <f t="shared" si="219"/>
        <v>0.51359</v>
      </c>
      <c r="T1602" s="72">
        <f t="shared" si="220"/>
        <v>0</v>
      </c>
      <c r="U1602" s="72">
        <f t="shared" si="221"/>
        <v>0</v>
      </c>
      <c r="V1602" s="72">
        <f t="shared" si="222"/>
        <v>0.51359</v>
      </c>
      <c r="W1602" s="72">
        <f t="shared" si="223"/>
        <v>0</v>
      </c>
      <c r="X1602" s="14" t="s">
        <v>1191</v>
      </c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513"/>
      <c r="AJ1602" s="24"/>
      <c r="AK1602" s="24"/>
    </row>
    <row r="1603" s="2" customFormat="1" ht="14.25" spans="1:37">
      <c r="A1603" s="24">
        <v>1601</v>
      </c>
      <c r="B1603" s="14"/>
      <c r="C1603" s="749" t="s">
        <v>3479</v>
      </c>
      <c r="D1603" s="749" t="s">
        <v>3480</v>
      </c>
      <c r="E1603" s="14"/>
      <c r="F1603" s="192"/>
      <c r="G1603" s="24"/>
      <c r="H1603" s="14"/>
      <c r="I1603" s="13">
        <v>1.01</v>
      </c>
      <c r="J1603" s="14"/>
      <c r="K1603" s="14"/>
      <c r="L1603" s="547">
        <v>1900</v>
      </c>
      <c r="M1603" s="72">
        <v>0.3082</v>
      </c>
      <c r="N1603" s="72">
        <f t="shared" si="224"/>
        <v>585.58</v>
      </c>
      <c r="O1603" s="72">
        <v>1900</v>
      </c>
      <c r="P1603" s="72">
        <f t="shared" ref="P1603:P1666" si="225">M1603</f>
        <v>0.3082</v>
      </c>
      <c r="Q1603" s="72">
        <f t="shared" ref="Q1603:Q1666" si="226">P1603*O1603</f>
        <v>585.58</v>
      </c>
      <c r="R1603" s="72">
        <f t="shared" ref="R1603:R1666" si="227">IF((O1603-L1603)&gt;0,O1603-L1603,0)</f>
        <v>0</v>
      </c>
      <c r="S1603" s="72">
        <f t="shared" ref="S1603:S1666" si="228">M1603</f>
        <v>0.3082</v>
      </c>
      <c r="T1603" s="72">
        <f t="shared" ref="T1603:T1666" si="229">IF((Q1603-N1603)&gt;0,Q1603-N1603,0)</f>
        <v>0</v>
      </c>
      <c r="U1603" s="72">
        <f t="shared" ref="U1603:U1666" si="230">IF((O1603-L1603)&lt;0,O1603-L1603,0)</f>
        <v>0</v>
      </c>
      <c r="V1603" s="72">
        <f t="shared" ref="V1603:V1666" si="231">M1603</f>
        <v>0.3082</v>
      </c>
      <c r="W1603" s="72">
        <f t="shared" ref="W1603:W1666" si="232">IF((Q1603-N1603)&lt;0,Q1603-N1603,0)</f>
        <v>0</v>
      </c>
      <c r="X1603" s="14" t="s">
        <v>1191</v>
      </c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513"/>
      <c r="AJ1603" s="24"/>
      <c r="AK1603" s="24"/>
    </row>
    <row r="1604" s="2" customFormat="1" ht="14.25" spans="1:37">
      <c r="A1604" s="24">
        <v>1602</v>
      </c>
      <c r="B1604" s="14"/>
      <c r="C1604" s="749" t="s">
        <v>3481</v>
      </c>
      <c r="D1604" s="749" t="s">
        <v>3482</v>
      </c>
      <c r="E1604" s="14"/>
      <c r="F1604" s="192"/>
      <c r="G1604" s="24"/>
      <c r="H1604" s="14"/>
      <c r="I1604" s="13">
        <v>1.01</v>
      </c>
      <c r="J1604" s="14"/>
      <c r="K1604" s="14"/>
      <c r="L1604" s="547">
        <v>1644</v>
      </c>
      <c r="M1604" s="72">
        <v>0.34701</v>
      </c>
      <c r="N1604" s="72">
        <f t="shared" si="224"/>
        <v>570.48444</v>
      </c>
      <c r="O1604" s="72">
        <v>1644</v>
      </c>
      <c r="P1604" s="72">
        <f t="shared" si="225"/>
        <v>0.34701</v>
      </c>
      <c r="Q1604" s="72">
        <f t="shared" si="226"/>
        <v>570.48444</v>
      </c>
      <c r="R1604" s="72">
        <f t="shared" si="227"/>
        <v>0</v>
      </c>
      <c r="S1604" s="72">
        <f t="shared" si="228"/>
        <v>0.34701</v>
      </c>
      <c r="T1604" s="72">
        <f t="shared" si="229"/>
        <v>0</v>
      </c>
      <c r="U1604" s="72">
        <f t="shared" si="230"/>
        <v>0</v>
      </c>
      <c r="V1604" s="72">
        <f t="shared" si="231"/>
        <v>0.34701</v>
      </c>
      <c r="W1604" s="72">
        <f t="shared" si="232"/>
        <v>0</v>
      </c>
      <c r="X1604" s="14" t="s">
        <v>1191</v>
      </c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24"/>
      <c r="AJ1604" s="24"/>
      <c r="AK1604" s="24"/>
    </row>
    <row r="1605" s="2" customFormat="1" ht="14.25" spans="1:37">
      <c r="A1605" s="24">
        <v>1603</v>
      </c>
      <c r="B1605" s="14"/>
      <c r="C1605" s="749" t="s">
        <v>3483</v>
      </c>
      <c r="D1605" s="749" t="s">
        <v>3484</v>
      </c>
      <c r="E1605" s="14"/>
      <c r="F1605" s="192"/>
      <c r="G1605" s="24"/>
      <c r="H1605" s="14"/>
      <c r="I1605" s="13">
        <v>1.01</v>
      </c>
      <c r="J1605" s="14"/>
      <c r="K1605" s="14"/>
      <c r="L1605" s="547">
        <v>3620</v>
      </c>
      <c r="M1605" s="72">
        <v>0.366282</v>
      </c>
      <c r="N1605" s="72">
        <f t="shared" ref="N1605:N1668" si="233">L1605*M1605</f>
        <v>1325.94084</v>
      </c>
      <c r="O1605" s="72">
        <v>3620</v>
      </c>
      <c r="P1605" s="72">
        <f t="shared" si="225"/>
        <v>0.366282</v>
      </c>
      <c r="Q1605" s="72">
        <f t="shared" si="226"/>
        <v>1325.94084</v>
      </c>
      <c r="R1605" s="72">
        <f t="shared" si="227"/>
        <v>0</v>
      </c>
      <c r="S1605" s="72">
        <f t="shared" si="228"/>
        <v>0.366282</v>
      </c>
      <c r="T1605" s="72">
        <f t="shared" si="229"/>
        <v>0</v>
      </c>
      <c r="U1605" s="72">
        <f t="shared" si="230"/>
        <v>0</v>
      </c>
      <c r="V1605" s="72">
        <f t="shared" si="231"/>
        <v>0.366282</v>
      </c>
      <c r="W1605" s="72">
        <f t="shared" si="232"/>
        <v>0</v>
      </c>
      <c r="X1605" s="14" t="s">
        <v>1191</v>
      </c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24"/>
      <c r="AJ1605" s="24"/>
      <c r="AK1605" s="24"/>
    </row>
    <row r="1606" s="2" customFormat="1" ht="14.25" spans="1:37">
      <c r="A1606" s="24">
        <v>1604</v>
      </c>
      <c r="B1606" s="14"/>
      <c r="C1606" s="749" t="s">
        <v>3485</v>
      </c>
      <c r="D1606" s="749" t="s">
        <v>3486</v>
      </c>
      <c r="E1606" s="14"/>
      <c r="F1606" s="192"/>
      <c r="G1606" s="24"/>
      <c r="H1606" s="14"/>
      <c r="I1606" s="13">
        <v>1.01</v>
      </c>
      <c r="J1606" s="14"/>
      <c r="K1606" s="14"/>
      <c r="L1606" s="547">
        <v>513</v>
      </c>
      <c r="M1606" s="72">
        <v>1.088914</v>
      </c>
      <c r="N1606" s="72">
        <f t="shared" si="233"/>
        <v>558.612882</v>
      </c>
      <c r="O1606" s="72">
        <v>513</v>
      </c>
      <c r="P1606" s="72">
        <f t="shared" si="225"/>
        <v>1.088914</v>
      </c>
      <c r="Q1606" s="72">
        <f t="shared" si="226"/>
        <v>558.612882</v>
      </c>
      <c r="R1606" s="72">
        <f t="shared" si="227"/>
        <v>0</v>
      </c>
      <c r="S1606" s="72">
        <f t="shared" si="228"/>
        <v>1.088914</v>
      </c>
      <c r="T1606" s="72">
        <f t="shared" si="229"/>
        <v>0</v>
      </c>
      <c r="U1606" s="72">
        <f t="shared" si="230"/>
        <v>0</v>
      </c>
      <c r="V1606" s="72">
        <f t="shared" si="231"/>
        <v>1.088914</v>
      </c>
      <c r="W1606" s="72">
        <f t="shared" si="232"/>
        <v>0</v>
      </c>
      <c r="X1606" s="14" t="s">
        <v>1191</v>
      </c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24"/>
      <c r="AJ1606" s="24"/>
      <c r="AK1606" s="24"/>
    </row>
    <row r="1607" s="2" customFormat="1" ht="14.25" spans="1:37">
      <c r="A1607" s="24">
        <v>1605</v>
      </c>
      <c r="B1607" s="14"/>
      <c r="C1607" s="749" t="s">
        <v>3487</v>
      </c>
      <c r="D1607" s="749" t="s">
        <v>3488</v>
      </c>
      <c r="E1607" s="14"/>
      <c r="F1607" s="192"/>
      <c r="G1607" s="24"/>
      <c r="H1607" s="14"/>
      <c r="I1607" s="13">
        <v>1.01</v>
      </c>
      <c r="J1607" s="14"/>
      <c r="K1607" s="14"/>
      <c r="L1607" s="547">
        <v>51</v>
      </c>
      <c r="M1607" s="72">
        <v>3.64</v>
      </c>
      <c r="N1607" s="72">
        <f t="shared" si="233"/>
        <v>185.64</v>
      </c>
      <c r="O1607" s="72">
        <v>51</v>
      </c>
      <c r="P1607" s="72">
        <f t="shared" si="225"/>
        <v>3.64</v>
      </c>
      <c r="Q1607" s="72">
        <f t="shared" si="226"/>
        <v>185.64</v>
      </c>
      <c r="R1607" s="72">
        <f t="shared" si="227"/>
        <v>0</v>
      </c>
      <c r="S1607" s="72">
        <f t="shared" si="228"/>
        <v>3.64</v>
      </c>
      <c r="T1607" s="72">
        <f t="shared" si="229"/>
        <v>0</v>
      </c>
      <c r="U1607" s="72">
        <f t="shared" si="230"/>
        <v>0</v>
      </c>
      <c r="V1607" s="72">
        <f t="shared" si="231"/>
        <v>3.64</v>
      </c>
      <c r="W1607" s="72">
        <f t="shared" si="232"/>
        <v>0</v>
      </c>
      <c r="X1607" s="14" t="s">
        <v>1191</v>
      </c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24"/>
      <c r="AJ1607" s="24"/>
      <c r="AK1607" s="24"/>
    </row>
    <row r="1608" s="2" customFormat="1" ht="14.25" spans="1:37">
      <c r="A1608" s="24">
        <v>1606</v>
      </c>
      <c r="B1608" s="14"/>
      <c r="C1608" s="749" t="s">
        <v>3489</v>
      </c>
      <c r="D1608" s="749" t="s">
        <v>3490</v>
      </c>
      <c r="E1608" s="14"/>
      <c r="F1608" s="192"/>
      <c r="G1608" s="24"/>
      <c r="H1608" s="14"/>
      <c r="I1608" s="13">
        <v>1.01</v>
      </c>
      <c r="J1608" s="14"/>
      <c r="K1608" s="14"/>
      <c r="L1608" s="547">
        <v>1511</v>
      </c>
      <c r="M1608" s="72">
        <v>0.304089</v>
      </c>
      <c r="N1608" s="72">
        <f t="shared" si="233"/>
        <v>459.478479</v>
      </c>
      <c r="O1608" s="72">
        <v>1511</v>
      </c>
      <c r="P1608" s="72">
        <f t="shared" si="225"/>
        <v>0.304089</v>
      </c>
      <c r="Q1608" s="72">
        <f t="shared" si="226"/>
        <v>459.478479</v>
      </c>
      <c r="R1608" s="72">
        <f t="shared" si="227"/>
        <v>0</v>
      </c>
      <c r="S1608" s="72">
        <f t="shared" si="228"/>
        <v>0.304089</v>
      </c>
      <c r="T1608" s="72">
        <f t="shared" si="229"/>
        <v>0</v>
      </c>
      <c r="U1608" s="72">
        <f t="shared" si="230"/>
        <v>0</v>
      </c>
      <c r="V1608" s="72">
        <f t="shared" si="231"/>
        <v>0.304089</v>
      </c>
      <c r="W1608" s="72">
        <f t="shared" si="232"/>
        <v>0</v>
      </c>
      <c r="X1608" s="14" t="s">
        <v>1191</v>
      </c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24"/>
      <c r="AJ1608" s="24"/>
      <c r="AK1608" s="24"/>
    </row>
    <row r="1609" s="2" customFormat="1" ht="14.25" spans="1:37">
      <c r="A1609" s="24">
        <v>1607</v>
      </c>
      <c r="B1609" s="14"/>
      <c r="C1609" s="749" t="s">
        <v>3491</v>
      </c>
      <c r="D1609" s="749" t="s">
        <v>3492</v>
      </c>
      <c r="E1609" s="14"/>
      <c r="F1609" s="192"/>
      <c r="G1609" s="24"/>
      <c r="H1609" s="14"/>
      <c r="I1609" s="13">
        <v>1.01</v>
      </c>
      <c r="J1609" s="14"/>
      <c r="K1609" s="14"/>
      <c r="L1609" s="547">
        <v>2500</v>
      </c>
      <c r="M1609" s="72">
        <v>0.130661</v>
      </c>
      <c r="N1609" s="72">
        <f t="shared" si="233"/>
        <v>326.6525</v>
      </c>
      <c r="O1609" s="72">
        <v>2500</v>
      </c>
      <c r="P1609" s="72">
        <f t="shared" si="225"/>
        <v>0.130661</v>
      </c>
      <c r="Q1609" s="72">
        <f t="shared" si="226"/>
        <v>326.6525</v>
      </c>
      <c r="R1609" s="72">
        <f t="shared" si="227"/>
        <v>0</v>
      </c>
      <c r="S1609" s="72">
        <f t="shared" si="228"/>
        <v>0.130661</v>
      </c>
      <c r="T1609" s="72">
        <f t="shared" si="229"/>
        <v>0</v>
      </c>
      <c r="U1609" s="72">
        <f t="shared" si="230"/>
        <v>0</v>
      </c>
      <c r="V1609" s="72">
        <f t="shared" si="231"/>
        <v>0.130661</v>
      </c>
      <c r="W1609" s="72">
        <f t="shared" si="232"/>
        <v>0</v>
      </c>
      <c r="X1609" s="14" t="s">
        <v>1191</v>
      </c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24"/>
      <c r="AJ1609" s="24"/>
      <c r="AK1609" s="24"/>
    </row>
    <row r="1610" s="2" customFormat="1" ht="14.25" spans="1:37">
      <c r="A1610" s="24">
        <v>1608</v>
      </c>
      <c r="B1610" s="14"/>
      <c r="C1610" s="749" t="s">
        <v>3493</v>
      </c>
      <c r="D1610" s="749" t="s">
        <v>3494</v>
      </c>
      <c r="E1610" s="14"/>
      <c r="F1610" s="192"/>
      <c r="G1610" s="24"/>
      <c r="H1610" s="14"/>
      <c r="I1610" s="13">
        <v>1.01</v>
      </c>
      <c r="J1610" s="14"/>
      <c r="K1610" s="14"/>
      <c r="L1610" s="547">
        <v>70</v>
      </c>
      <c r="M1610" s="72">
        <v>11.0346</v>
      </c>
      <c r="N1610" s="72">
        <f t="shared" si="233"/>
        <v>772.422</v>
      </c>
      <c r="O1610" s="72">
        <v>70</v>
      </c>
      <c r="P1610" s="72">
        <f t="shared" si="225"/>
        <v>11.0346</v>
      </c>
      <c r="Q1610" s="72">
        <f t="shared" si="226"/>
        <v>772.422</v>
      </c>
      <c r="R1610" s="72">
        <f t="shared" si="227"/>
        <v>0</v>
      </c>
      <c r="S1610" s="72">
        <f t="shared" si="228"/>
        <v>11.0346</v>
      </c>
      <c r="T1610" s="72">
        <f t="shared" si="229"/>
        <v>0</v>
      </c>
      <c r="U1610" s="72">
        <f t="shared" si="230"/>
        <v>0</v>
      </c>
      <c r="V1610" s="72">
        <f t="shared" si="231"/>
        <v>11.0346</v>
      </c>
      <c r="W1610" s="72">
        <f t="shared" si="232"/>
        <v>0</v>
      </c>
      <c r="X1610" s="14" t="s">
        <v>1191</v>
      </c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24"/>
      <c r="AJ1610" s="24"/>
      <c r="AK1610" s="24"/>
    </row>
    <row r="1611" s="2" customFormat="1" ht="14.25" spans="1:37">
      <c r="A1611" s="24">
        <v>1609</v>
      </c>
      <c r="B1611" s="14"/>
      <c r="C1611" s="749" t="s">
        <v>3495</v>
      </c>
      <c r="D1611" s="749" t="s">
        <v>3496</v>
      </c>
      <c r="E1611" s="14"/>
      <c r="F1611" s="192"/>
      <c r="G1611" s="24"/>
      <c r="H1611" s="14"/>
      <c r="I1611" s="13">
        <v>1.01</v>
      </c>
      <c r="J1611" s="14"/>
      <c r="K1611" s="14"/>
      <c r="L1611" s="547">
        <v>3050</v>
      </c>
      <c r="M1611" s="72">
        <v>0.462</v>
      </c>
      <c r="N1611" s="72">
        <f t="shared" si="233"/>
        <v>1409.1</v>
      </c>
      <c r="O1611" s="72">
        <v>3050</v>
      </c>
      <c r="P1611" s="72">
        <f t="shared" si="225"/>
        <v>0.462</v>
      </c>
      <c r="Q1611" s="72">
        <f t="shared" si="226"/>
        <v>1409.1</v>
      </c>
      <c r="R1611" s="72">
        <f t="shared" si="227"/>
        <v>0</v>
      </c>
      <c r="S1611" s="72">
        <f t="shared" si="228"/>
        <v>0.462</v>
      </c>
      <c r="T1611" s="72">
        <f t="shared" si="229"/>
        <v>0</v>
      </c>
      <c r="U1611" s="72">
        <f t="shared" si="230"/>
        <v>0</v>
      </c>
      <c r="V1611" s="72">
        <f t="shared" si="231"/>
        <v>0.462</v>
      </c>
      <c r="W1611" s="72">
        <f t="shared" si="232"/>
        <v>0</v>
      </c>
      <c r="X1611" s="14" t="s">
        <v>1191</v>
      </c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24"/>
      <c r="AJ1611" s="24"/>
      <c r="AK1611" s="24"/>
    </row>
    <row r="1612" s="2" customFormat="1" ht="14.25" spans="1:37">
      <c r="A1612" s="24">
        <v>1610</v>
      </c>
      <c r="B1612" s="14"/>
      <c r="C1612" s="749" t="s">
        <v>3497</v>
      </c>
      <c r="D1612" s="749" t="s">
        <v>3498</v>
      </c>
      <c r="E1612" s="14"/>
      <c r="F1612" s="192"/>
      <c r="G1612" s="24"/>
      <c r="H1612" s="14"/>
      <c r="I1612" s="13">
        <v>1.01</v>
      </c>
      <c r="J1612" s="14"/>
      <c r="K1612" s="14"/>
      <c r="L1612" s="547">
        <v>4177</v>
      </c>
      <c r="M1612" s="72">
        <v>0.042211</v>
      </c>
      <c r="N1612" s="72">
        <f t="shared" si="233"/>
        <v>176.315347</v>
      </c>
      <c r="O1612" s="72">
        <v>4177</v>
      </c>
      <c r="P1612" s="72">
        <f t="shared" si="225"/>
        <v>0.042211</v>
      </c>
      <c r="Q1612" s="72">
        <f t="shared" si="226"/>
        <v>176.315347</v>
      </c>
      <c r="R1612" s="72">
        <f t="shared" si="227"/>
        <v>0</v>
      </c>
      <c r="S1612" s="72">
        <f t="shared" si="228"/>
        <v>0.042211</v>
      </c>
      <c r="T1612" s="72">
        <f t="shared" si="229"/>
        <v>0</v>
      </c>
      <c r="U1612" s="72">
        <f t="shared" si="230"/>
        <v>0</v>
      </c>
      <c r="V1612" s="72">
        <f t="shared" si="231"/>
        <v>0.042211</v>
      </c>
      <c r="W1612" s="72">
        <f t="shared" si="232"/>
        <v>0</v>
      </c>
      <c r="X1612" s="14" t="s">
        <v>1191</v>
      </c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24"/>
      <c r="AJ1612" s="24"/>
      <c r="AK1612" s="24"/>
    </row>
    <row r="1613" s="2" customFormat="1" ht="14.25" spans="1:37">
      <c r="A1613" s="24">
        <v>1611</v>
      </c>
      <c r="B1613" s="14"/>
      <c r="C1613" s="749" t="s">
        <v>3499</v>
      </c>
      <c r="D1613" s="749" t="s">
        <v>3500</v>
      </c>
      <c r="E1613" s="14"/>
      <c r="F1613" s="192"/>
      <c r="G1613" s="24"/>
      <c r="H1613" s="14"/>
      <c r="I1613" s="13">
        <v>1.01</v>
      </c>
      <c r="J1613" s="14"/>
      <c r="K1613" s="14"/>
      <c r="L1613" s="547">
        <v>10</v>
      </c>
      <c r="M1613" s="72">
        <v>0.209093</v>
      </c>
      <c r="N1613" s="72">
        <f t="shared" si="233"/>
        <v>2.09093</v>
      </c>
      <c r="O1613" s="72">
        <v>10</v>
      </c>
      <c r="P1613" s="72">
        <f t="shared" si="225"/>
        <v>0.209093</v>
      </c>
      <c r="Q1613" s="72">
        <f t="shared" si="226"/>
        <v>2.09093</v>
      </c>
      <c r="R1613" s="72">
        <f t="shared" si="227"/>
        <v>0</v>
      </c>
      <c r="S1613" s="72">
        <f t="shared" si="228"/>
        <v>0.209093</v>
      </c>
      <c r="T1613" s="72">
        <f t="shared" si="229"/>
        <v>0</v>
      </c>
      <c r="U1613" s="72">
        <f t="shared" si="230"/>
        <v>0</v>
      </c>
      <c r="V1613" s="72">
        <f t="shared" si="231"/>
        <v>0.209093</v>
      </c>
      <c r="W1613" s="72">
        <f t="shared" si="232"/>
        <v>0</v>
      </c>
      <c r="X1613" s="14" t="s">
        <v>1191</v>
      </c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24"/>
      <c r="AJ1613" s="24"/>
      <c r="AK1613" s="24"/>
    </row>
    <row r="1614" s="2" customFormat="1" ht="14.25" spans="1:37">
      <c r="A1614" s="24">
        <v>1612</v>
      </c>
      <c r="B1614" s="14"/>
      <c r="C1614" s="749" t="s">
        <v>3501</v>
      </c>
      <c r="D1614" s="749" t="s">
        <v>3502</v>
      </c>
      <c r="E1614" s="14"/>
      <c r="F1614" s="192"/>
      <c r="G1614" s="24"/>
      <c r="H1614" s="14"/>
      <c r="I1614" s="13">
        <v>1.01</v>
      </c>
      <c r="J1614" s="14"/>
      <c r="K1614" s="14"/>
      <c r="L1614" s="547">
        <v>150</v>
      </c>
      <c r="M1614" s="72">
        <v>0.906856</v>
      </c>
      <c r="N1614" s="72">
        <f t="shared" si="233"/>
        <v>136.0284</v>
      </c>
      <c r="O1614" s="72">
        <v>150</v>
      </c>
      <c r="P1614" s="72">
        <f t="shared" si="225"/>
        <v>0.906856</v>
      </c>
      <c r="Q1614" s="72">
        <f t="shared" si="226"/>
        <v>136.0284</v>
      </c>
      <c r="R1614" s="72">
        <f t="shared" si="227"/>
        <v>0</v>
      </c>
      <c r="S1614" s="72">
        <f t="shared" si="228"/>
        <v>0.906856</v>
      </c>
      <c r="T1614" s="72">
        <f t="shared" si="229"/>
        <v>0</v>
      </c>
      <c r="U1614" s="72">
        <f t="shared" si="230"/>
        <v>0</v>
      </c>
      <c r="V1614" s="72">
        <f t="shared" si="231"/>
        <v>0.906856</v>
      </c>
      <c r="W1614" s="72">
        <f t="shared" si="232"/>
        <v>0</v>
      </c>
      <c r="X1614" s="14" t="s">
        <v>1191</v>
      </c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24"/>
      <c r="AJ1614" s="24"/>
      <c r="AK1614" s="24"/>
    </row>
    <row r="1615" s="2" customFormat="1" ht="14.25" spans="1:37">
      <c r="A1615" s="24">
        <v>1613</v>
      </c>
      <c r="B1615" s="14"/>
      <c r="C1615" s="749" t="s">
        <v>3503</v>
      </c>
      <c r="D1615" s="749" t="s">
        <v>3504</v>
      </c>
      <c r="E1615" s="14"/>
      <c r="F1615" s="192"/>
      <c r="G1615" s="24"/>
      <c r="H1615" s="14"/>
      <c r="I1615" s="13">
        <v>1.01</v>
      </c>
      <c r="J1615" s="14"/>
      <c r="K1615" s="14"/>
      <c r="L1615" s="547">
        <v>146</v>
      </c>
      <c r="M1615" s="72">
        <v>0.182837</v>
      </c>
      <c r="N1615" s="72">
        <f t="shared" si="233"/>
        <v>26.694202</v>
      </c>
      <c r="O1615" s="72">
        <v>146</v>
      </c>
      <c r="P1615" s="72">
        <f t="shared" si="225"/>
        <v>0.182837</v>
      </c>
      <c r="Q1615" s="72">
        <f t="shared" si="226"/>
        <v>26.694202</v>
      </c>
      <c r="R1615" s="72">
        <f t="shared" si="227"/>
        <v>0</v>
      </c>
      <c r="S1615" s="72">
        <f t="shared" si="228"/>
        <v>0.182837</v>
      </c>
      <c r="T1615" s="72">
        <f t="shared" si="229"/>
        <v>0</v>
      </c>
      <c r="U1615" s="72">
        <f t="shared" si="230"/>
        <v>0</v>
      </c>
      <c r="V1615" s="72">
        <f t="shared" si="231"/>
        <v>0.182837</v>
      </c>
      <c r="W1615" s="72">
        <f t="shared" si="232"/>
        <v>0</v>
      </c>
      <c r="X1615" s="14" t="s">
        <v>1191</v>
      </c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513"/>
      <c r="AJ1615" s="24"/>
      <c r="AK1615" s="24"/>
    </row>
    <row r="1616" s="2" customFormat="1" ht="14.25" spans="1:37">
      <c r="A1616" s="24">
        <v>1614</v>
      </c>
      <c r="B1616" s="14"/>
      <c r="C1616" s="749" t="s">
        <v>3505</v>
      </c>
      <c r="D1616" s="749" t="s">
        <v>3506</v>
      </c>
      <c r="E1616" s="14"/>
      <c r="F1616" s="192"/>
      <c r="G1616" s="24"/>
      <c r="H1616" s="14"/>
      <c r="I1616" s="13">
        <v>1.01</v>
      </c>
      <c r="J1616" s="14"/>
      <c r="K1616" s="14"/>
      <c r="L1616" s="547">
        <v>184</v>
      </c>
      <c r="M1616" s="72">
        <v>0.105884</v>
      </c>
      <c r="N1616" s="72">
        <f t="shared" si="233"/>
        <v>19.482656</v>
      </c>
      <c r="O1616" s="72">
        <v>184</v>
      </c>
      <c r="P1616" s="72">
        <f t="shared" si="225"/>
        <v>0.105884</v>
      </c>
      <c r="Q1616" s="72">
        <f t="shared" si="226"/>
        <v>19.482656</v>
      </c>
      <c r="R1616" s="72">
        <f t="shared" si="227"/>
        <v>0</v>
      </c>
      <c r="S1616" s="72">
        <f t="shared" si="228"/>
        <v>0.105884</v>
      </c>
      <c r="T1616" s="72">
        <f t="shared" si="229"/>
        <v>0</v>
      </c>
      <c r="U1616" s="72">
        <f t="shared" si="230"/>
        <v>0</v>
      </c>
      <c r="V1616" s="72">
        <f t="shared" si="231"/>
        <v>0.105884</v>
      </c>
      <c r="W1616" s="72">
        <f t="shared" si="232"/>
        <v>0</v>
      </c>
      <c r="X1616" s="14" t="s">
        <v>1191</v>
      </c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513"/>
      <c r="AJ1616" s="24"/>
      <c r="AK1616" s="24"/>
    </row>
    <row r="1617" s="2" customFormat="1" ht="14.25" spans="1:37">
      <c r="A1617" s="24">
        <v>1615</v>
      </c>
      <c r="B1617" s="14"/>
      <c r="C1617" s="749" t="s">
        <v>3507</v>
      </c>
      <c r="D1617" s="749" t="s">
        <v>3508</v>
      </c>
      <c r="E1617" s="14"/>
      <c r="F1617" s="192"/>
      <c r="G1617" s="24"/>
      <c r="H1617" s="14"/>
      <c r="I1617" s="13">
        <v>1.01</v>
      </c>
      <c r="J1617" s="14"/>
      <c r="K1617" s="14"/>
      <c r="L1617" s="547">
        <v>630</v>
      </c>
      <c r="M1617" s="72">
        <v>0.274437</v>
      </c>
      <c r="N1617" s="72">
        <f t="shared" si="233"/>
        <v>172.89531</v>
      </c>
      <c r="O1617" s="72">
        <v>630</v>
      </c>
      <c r="P1617" s="72">
        <f t="shared" si="225"/>
        <v>0.274437</v>
      </c>
      <c r="Q1617" s="72">
        <f t="shared" si="226"/>
        <v>172.89531</v>
      </c>
      <c r="R1617" s="72">
        <f t="shared" si="227"/>
        <v>0</v>
      </c>
      <c r="S1617" s="72">
        <f t="shared" si="228"/>
        <v>0.274437</v>
      </c>
      <c r="T1617" s="72">
        <f t="shared" si="229"/>
        <v>0</v>
      </c>
      <c r="U1617" s="72">
        <f t="shared" si="230"/>
        <v>0</v>
      </c>
      <c r="V1617" s="72">
        <f t="shared" si="231"/>
        <v>0.274437</v>
      </c>
      <c r="W1617" s="72">
        <f t="shared" si="232"/>
        <v>0</v>
      </c>
      <c r="X1617" s="14" t="s">
        <v>1191</v>
      </c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24"/>
      <c r="AJ1617" s="24"/>
      <c r="AK1617" s="24"/>
    </row>
    <row r="1618" s="2" customFormat="1" ht="14.25" spans="1:37">
      <c r="A1618" s="24">
        <v>1616</v>
      </c>
      <c r="B1618" s="14"/>
      <c r="C1618" s="749" t="s">
        <v>3509</v>
      </c>
      <c r="D1618" s="749" t="s">
        <v>3510</v>
      </c>
      <c r="E1618" s="14"/>
      <c r="F1618" s="192"/>
      <c r="G1618" s="24"/>
      <c r="H1618" s="14"/>
      <c r="I1618" s="13">
        <v>1.01</v>
      </c>
      <c r="J1618" s="14"/>
      <c r="K1618" s="14"/>
      <c r="L1618" s="547">
        <v>300</v>
      </c>
      <c r="M1618" s="72">
        <v>0.512627</v>
      </c>
      <c r="N1618" s="72">
        <f t="shared" si="233"/>
        <v>153.7881</v>
      </c>
      <c r="O1618" s="72">
        <v>300</v>
      </c>
      <c r="P1618" s="72">
        <f t="shared" si="225"/>
        <v>0.512627</v>
      </c>
      <c r="Q1618" s="72">
        <f t="shared" si="226"/>
        <v>153.7881</v>
      </c>
      <c r="R1618" s="72">
        <f t="shared" si="227"/>
        <v>0</v>
      </c>
      <c r="S1618" s="72">
        <f t="shared" si="228"/>
        <v>0.512627</v>
      </c>
      <c r="T1618" s="72">
        <f t="shared" si="229"/>
        <v>0</v>
      </c>
      <c r="U1618" s="72">
        <f t="shared" si="230"/>
        <v>0</v>
      </c>
      <c r="V1618" s="72">
        <f t="shared" si="231"/>
        <v>0.512627</v>
      </c>
      <c r="W1618" s="72">
        <f t="shared" si="232"/>
        <v>0</v>
      </c>
      <c r="X1618" s="14" t="s">
        <v>1191</v>
      </c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305"/>
      <c r="AI1618" s="513"/>
      <c r="AJ1618" s="549"/>
      <c r="AK1618" s="24"/>
    </row>
    <row r="1619" s="2" customFormat="1" ht="14.25" spans="1:37">
      <c r="A1619" s="24">
        <v>1617</v>
      </c>
      <c r="B1619" s="14"/>
      <c r="C1619" s="749" t="s">
        <v>3511</v>
      </c>
      <c r="D1619" s="749" t="s">
        <v>3512</v>
      </c>
      <c r="E1619" s="14"/>
      <c r="F1619" s="192"/>
      <c r="G1619" s="24"/>
      <c r="H1619" s="14"/>
      <c r="I1619" s="13">
        <v>1.01</v>
      </c>
      <c r="J1619" s="14"/>
      <c r="K1619" s="14"/>
      <c r="L1619" s="547">
        <v>34</v>
      </c>
      <c r="M1619" s="72">
        <v>0.124154</v>
      </c>
      <c r="N1619" s="72">
        <f t="shared" si="233"/>
        <v>4.221236</v>
      </c>
      <c r="O1619" s="72">
        <v>34</v>
      </c>
      <c r="P1619" s="72">
        <f t="shared" si="225"/>
        <v>0.124154</v>
      </c>
      <c r="Q1619" s="72">
        <f t="shared" si="226"/>
        <v>4.221236</v>
      </c>
      <c r="R1619" s="72">
        <f t="shared" si="227"/>
        <v>0</v>
      </c>
      <c r="S1619" s="72">
        <f t="shared" si="228"/>
        <v>0.124154</v>
      </c>
      <c r="T1619" s="72">
        <f t="shared" si="229"/>
        <v>0</v>
      </c>
      <c r="U1619" s="72">
        <f t="shared" si="230"/>
        <v>0</v>
      </c>
      <c r="V1619" s="72">
        <f t="shared" si="231"/>
        <v>0.124154</v>
      </c>
      <c r="W1619" s="72">
        <f t="shared" si="232"/>
        <v>0</v>
      </c>
      <c r="X1619" s="14" t="s">
        <v>1191</v>
      </c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513"/>
      <c r="AJ1619" s="24"/>
      <c r="AK1619" s="24"/>
    </row>
    <row r="1620" s="2" customFormat="1" ht="14.25" spans="1:37">
      <c r="A1620" s="24">
        <v>1618</v>
      </c>
      <c r="B1620" s="14"/>
      <c r="C1620" s="749" t="s">
        <v>3513</v>
      </c>
      <c r="D1620" s="749" t="s">
        <v>3514</v>
      </c>
      <c r="E1620" s="14"/>
      <c r="F1620" s="192"/>
      <c r="G1620" s="24"/>
      <c r="H1620" s="14"/>
      <c r="I1620" s="13">
        <v>1.01</v>
      </c>
      <c r="J1620" s="14"/>
      <c r="K1620" s="14"/>
      <c r="L1620" s="547">
        <v>306</v>
      </c>
      <c r="M1620" s="72">
        <v>0.515495</v>
      </c>
      <c r="N1620" s="72">
        <f t="shared" si="233"/>
        <v>157.74147</v>
      </c>
      <c r="O1620" s="72">
        <v>306</v>
      </c>
      <c r="P1620" s="72">
        <f t="shared" si="225"/>
        <v>0.515495</v>
      </c>
      <c r="Q1620" s="72">
        <f t="shared" si="226"/>
        <v>157.74147</v>
      </c>
      <c r="R1620" s="72">
        <f t="shared" si="227"/>
        <v>0</v>
      </c>
      <c r="S1620" s="72">
        <f t="shared" si="228"/>
        <v>0.515495</v>
      </c>
      <c r="T1620" s="72">
        <f t="shared" si="229"/>
        <v>0</v>
      </c>
      <c r="U1620" s="72">
        <f t="shared" si="230"/>
        <v>0</v>
      </c>
      <c r="V1620" s="72">
        <f t="shared" si="231"/>
        <v>0.515495</v>
      </c>
      <c r="W1620" s="72">
        <f t="shared" si="232"/>
        <v>0</v>
      </c>
      <c r="X1620" s="14" t="s">
        <v>1191</v>
      </c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24"/>
      <c r="AJ1620" s="24"/>
      <c r="AK1620" s="24"/>
    </row>
    <row r="1621" s="2" customFormat="1" ht="14.25" spans="1:37">
      <c r="A1621" s="24">
        <v>1619</v>
      </c>
      <c r="B1621" s="14"/>
      <c r="C1621" s="749" t="s">
        <v>3515</v>
      </c>
      <c r="D1621" s="749" t="s">
        <v>3516</v>
      </c>
      <c r="E1621" s="14"/>
      <c r="F1621" s="192"/>
      <c r="G1621" s="24"/>
      <c r="H1621" s="14"/>
      <c r="I1621" s="13">
        <v>1.01</v>
      </c>
      <c r="J1621" s="14"/>
      <c r="K1621" s="14"/>
      <c r="L1621" s="547">
        <v>6</v>
      </c>
      <c r="M1621" s="72">
        <v>0.02</v>
      </c>
      <c r="N1621" s="72">
        <f t="shared" si="233"/>
        <v>0.12</v>
      </c>
      <c r="O1621" s="72">
        <v>6</v>
      </c>
      <c r="P1621" s="72">
        <f t="shared" si="225"/>
        <v>0.02</v>
      </c>
      <c r="Q1621" s="72">
        <f t="shared" si="226"/>
        <v>0.12</v>
      </c>
      <c r="R1621" s="72">
        <f t="shared" si="227"/>
        <v>0</v>
      </c>
      <c r="S1621" s="72">
        <f t="shared" si="228"/>
        <v>0.02</v>
      </c>
      <c r="T1621" s="72">
        <f t="shared" si="229"/>
        <v>0</v>
      </c>
      <c r="U1621" s="72">
        <f t="shared" si="230"/>
        <v>0</v>
      </c>
      <c r="V1621" s="72">
        <f t="shared" si="231"/>
        <v>0.02</v>
      </c>
      <c r="W1621" s="72">
        <f t="shared" si="232"/>
        <v>0</v>
      </c>
      <c r="X1621" s="14" t="s">
        <v>1191</v>
      </c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305"/>
      <c r="AI1621" s="24"/>
      <c r="AJ1621" s="24"/>
      <c r="AK1621" s="24"/>
    </row>
    <row r="1622" s="2" customFormat="1" ht="14.25" spans="1:37">
      <c r="A1622" s="24">
        <v>1620</v>
      </c>
      <c r="B1622" s="14"/>
      <c r="C1622" s="749" t="s">
        <v>3517</v>
      </c>
      <c r="D1622" s="749" t="s">
        <v>3518</v>
      </c>
      <c r="E1622" s="14"/>
      <c r="F1622" s="192"/>
      <c r="G1622" s="24"/>
      <c r="H1622" s="14"/>
      <c r="I1622" s="13">
        <v>1.01</v>
      </c>
      <c r="J1622" s="14"/>
      <c r="K1622" s="14"/>
      <c r="L1622" s="547">
        <v>150</v>
      </c>
      <c r="M1622" s="72">
        <v>15.7416</v>
      </c>
      <c r="N1622" s="72">
        <f t="shared" si="233"/>
        <v>2361.24</v>
      </c>
      <c r="O1622" s="72">
        <v>150</v>
      </c>
      <c r="P1622" s="72">
        <f t="shared" si="225"/>
        <v>15.7416</v>
      </c>
      <c r="Q1622" s="72">
        <f t="shared" si="226"/>
        <v>2361.24</v>
      </c>
      <c r="R1622" s="72">
        <f t="shared" si="227"/>
        <v>0</v>
      </c>
      <c r="S1622" s="72">
        <f t="shared" si="228"/>
        <v>15.7416</v>
      </c>
      <c r="T1622" s="72">
        <f t="shared" si="229"/>
        <v>0</v>
      </c>
      <c r="U1622" s="72">
        <f t="shared" si="230"/>
        <v>0</v>
      </c>
      <c r="V1622" s="72">
        <f t="shared" si="231"/>
        <v>15.7416</v>
      </c>
      <c r="W1622" s="72">
        <f t="shared" si="232"/>
        <v>0</v>
      </c>
      <c r="X1622" s="14" t="s">
        <v>1191</v>
      </c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24"/>
      <c r="AJ1622" s="24"/>
      <c r="AK1622" s="24"/>
    </row>
    <row r="1623" s="2" customFormat="1" ht="14.25" spans="1:37">
      <c r="A1623" s="24">
        <v>1621</v>
      </c>
      <c r="B1623" s="14"/>
      <c r="C1623" s="749" t="s">
        <v>3519</v>
      </c>
      <c r="D1623" s="749" t="s">
        <v>3520</v>
      </c>
      <c r="E1623" s="14"/>
      <c r="F1623" s="192"/>
      <c r="G1623" s="24"/>
      <c r="H1623" s="14"/>
      <c r="I1623" s="13">
        <v>1.01</v>
      </c>
      <c r="J1623" s="14"/>
      <c r="K1623" s="14"/>
      <c r="L1623" s="547">
        <v>3280</v>
      </c>
      <c r="M1623" s="72">
        <v>0.0291</v>
      </c>
      <c r="N1623" s="72">
        <f t="shared" si="233"/>
        <v>95.448</v>
      </c>
      <c r="O1623" s="72">
        <v>3280</v>
      </c>
      <c r="P1623" s="72">
        <f t="shared" si="225"/>
        <v>0.0291</v>
      </c>
      <c r="Q1623" s="72">
        <f t="shared" si="226"/>
        <v>95.448</v>
      </c>
      <c r="R1623" s="72">
        <f t="shared" si="227"/>
        <v>0</v>
      </c>
      <c r="S1623" s="72">
        <f t="shared" si="228"/>
        <v>0.0291</v>
      </c>
      <c r="T1623" s="72">
        <f t="shared" si="229"/>
        <v>0</v>
      </c>
      <c r="U1623" s="72">
        <f t="shared" si="230"/>
        <v>0</v>
      </c>
      <c r="V1623" s="72">
        <f t="shared" si="231"/>
        <v>0.0291</v>
      </c>
      <c r="W1623" s="72">
        <f t="shared" si="232"/>
        <v>0</v>
      </c>
      <c r="X1623" s="14" t="s">
        <v>1191</v>
      </c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24"/>
      <c r="AJ1623" s="24"/>
      <c r="AK1623" s="24"/>
    </row>
    <row r="1624" s="2" customFormat="1" ht="14.25" spans="1:37">
      <c r="A1624" s="24">
        <v>1622</v>
      </c>
      <c r="B1624" s="14"/>
      <c r="C1624" s="749" t="s">
        <v>3521</v>
      </c>
      <c r="D1624" s="749" t="s">
        <v>3522</v>
      </c>
      <c r="E1624" s="14"/>
      <c r="F1624" s="192"/>
      <c r="G1624" s="24"/>
      <c r="H1624" s="14"/>
      <c r="I1624" s="13">
        <v>1.01</v>
      </c>
      <c r="J1624" s="14"/>
      <c r="K1624" s="14"/>
      <c r="L1624" s="547">
        <v>1</v>
      </c>
      <c r="M1624" s="72">
        <v>16.75</v>
      </c>
      <c r="N1624" s="72">
        <f t="shared" si="233"/>
        <v>16.75</v>
      </c>
      <c r="O1624" s="72">
        <v>1</v>
      </c>
      <c r="P1624" s="72">
        <f t="shared" si="225"/>
        <v>16.75</v>
      </c>
      <c r="Q1624" s="72">
        <f t="shared" si="226"/>
        <v>16.75</v>
      </c>
      <c r="R1624" s="72">
        <f t="shared" si="227"/>
        <v>0</v>
      </c>
      <c r="S1624" s="72">
        <f t="shared" si="228"/>
        <v>16.75</v>
      </c>
      <c r="T1624" s="72">
        <f t="shared" si="229"/>
        <v>0</v>
      </c>
      <c r="U1624" s="72">
        <f t="shared" si="230"/>
        <v>0</v>
      </c>
      <c r="V1624" s="72">
        <f t="shared" si="231"/>
        <v>16.75</v>
      </c>
      <c r="W1624" s="72">
        <f t="shared" si="232"/>
        <v>0</v>
      </c>
      <c r="X1624" s="14" t="s">
        <v>1191</v>
      </c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305"/>
      <c r="AI1624" s="24"/>
      <c r="AJ1624" s="24"/>
      <c r="AK1624" s="24"/>
    </row>
    <row r="1625" s="2" customFormat="1" ht="14.25" spans="1:37">
      <c r="A1625" s="24">
        <v>1623</v>
      </c>
      <c r="B1625" s="14"/>
      <c r="C1625" s="749" t="s">
        <v>3523</v>
      </c>
      <c r="D1625" s="749" t="s">
        <v>3524</v>
      </c>
      <c r="E1625" s="14"/>
      <c r="F1625" s="192"/>
      <c r="G1625" s="24"/>
      <c r="H1625" s="14"/>
      <c r="I1625" s="13">
        <v>1.01</v>
      </c>
      <c r="J1625" s="14"/>
      <c r="K1625" s="14"/>
      <c r="L1625" s="547">
        <v>149</v>
      </c>
      <c r="M1625" s="72">
        <v>0.28</v>
      </c>
      <c r="N1625" s="72">
        <f t="shared" si="233"/>
        <v>41.72</v>
      </c>
      <c r="O1625" s="72">
        <v>149</v>
      </c>
      <c r="P1625" s="72">
        <f t="shared" si="225"/>
        <v>0.28</v>
      </c>
      <c r="Q1625" s="72">
        <f t="shared" si="226"/>
        <v>41.72</v>
      </c>
      <c r="R1625" s="72">
        <f t="shared" si="227"/>
        <v>0</v>
      </c>
      <c r="S1625" s="72">
        <f t="shared" si="228"/>
        <v>0.28</v>
      </c>
      <c r="T1625" s="72">
        <f t="shared" si="229"/>
        <v>0</v>
      </c>
      <c r="U1625" s="72">
        <f t="shared" si="230"/>
        <v>0</v>
      </c>
      <c r="V1625" s="72">
        <f t="shared" si="231"/>
        <v>0.28</v>
      </c>
      <c r="W1625" s="72">
        <f t="shared" si="232"/>
        <v>0</v>
      </c>
      <c r="X1625" s="14" t="s">
        <v>1191</v>
      </c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305"/>
      <c r="AI1625" s="24"/>
      <c r="AJ1625" s="24"/>
      <c r="AK1625" s="24"/>
    </row>
    <row r="1626" s="2" customFormat="1" ht="14.25" spans="1:37">
      <c r="A1626" s="24">
        <v>1624</v>
      </c>
      <c r="B1626" s="14"/>
      <c r="C1626" s="749" t="s">
        <v>3525</v>
      </c>
      <c r="D1626" s="749" t="s">
        <v>3526</v>
      </c>
      <c r="E1626" s="14"/>
      <c r="F1626" s="192"/>
      <c r="G1626" s="24"/>
      <c r="H1626" s="14"/>
      <c r="I1626" s="13">
        <v>1.01</v>
      </c>
      <c r="J1626" s="14"/>
      <c r="K1626" s="14"/>
      <c r="L1626" s="547">
        <v>38</v>
      </c>
      <c r="M1626" s="72">
        <v>0.4308</v>
      </c>
      <c r="N1626" s="72">
        <f t="shared" si="233"/>
        <v>16.3704</v>
      </c>
      <c r="O1626" s="72">
        <v>38</v>
      </c>
      <c r="P1626" s="72">
        <f t="shared" si="225"/>
        <v>0.4308</v>
      </c>
      <c r="Q1626" s="72">
        <f t="shared" si="226"/>
        <v>16.3704</v>
      </c>
      <c r="R1626" s="72">
        <f t="shared" si="227"/>
        <v>0</v>
      </c>
      <c r="S1626" s="72">
        <f t="shared" si="228"/>
        <v>0.4308</v>
      </c>
      <c r="T1626" s="72">
        <f t="shared" si="229"/>
        <v>0</v>
      </c>
      <c r="U1626" s="72">
        <f t="shared" si="230"/>
        <v>0</v>
      </c>
      <c r="V1626" s="72">
        <f t="shared" si="231"/>
        <v>0.4308</v>
      </c>
      <c r="W1626" s="72">
        <f t="shared" si="232"/>
        <v>0</v>
      </c>
      <c r="X1626" s="14" t="s">
        <v>1191</v>
      </c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305"/>
      <c r="AI1626" s="24"/>
      <c r="AJ1626" s="24"/>
      <c r="AK1626" s="24"/>
    </row>
    <row r="1627" s="2" customFormat="1" ht="14.25" spans="1:37">
      <c r="A1627" s="24">
        <v>1625</v>
      </c>
      <c r="B1627" s="14"/>
      <c r="C1627" s="749" t="s">
        <v>3527</v>
      </c>
      <c r="D1627" s="749" t="s">
        <v>3528</v>
      </c>
      <c r="E1627" s="14"/>
      <c r="F1627" s="192"/>
      <c r="G1627" s="24"/>
      <c r="H1627" s="14"/>
      <c r="I1627" s="13">
        <v>1.01</v>
      </c>
      <c r="J1627" s="14"/>
      <c r="K1627" s="14"/>
      <c r="L1627" s="547">
        <v>110</v>
      </c>
      <c r="M1627" s="72">
        <v>1.1586</v>
      </c>
      <c r="N1627" s="72">
        <f t="shared" si="233"/>
        <v>127.446</v>
      </c>
      <c r="O1627" s="72">
        <v>110</v>
      </c>
      <c r="P1627" s="72">
        <f t="shared" si="225"/>
        <v>1.1586</v>
      </c>
      <c r="Q1627" s="72">
        <f t="shared" si="226"/>
        <v>127.446</v>
      </c>
      <c r="R1627" s="72">
        <f t="shared" si="227"/>
        <v>0</v>
      </c>
      <c r="S1627" s="72">
        <f t="shared" si="228"/>
        <v>1.1586</v>
      </c>
      <c r="T1627" s="72">
        <f t="shared" si="229"/>
        <v>0</v>
      </c>
      <c r="U1627" s="72">
        <f t="shared" si="230"/>
        <v>0</v>
      </c>
      <c r="V1627" s="72">
        <f t="shared" si="231"/>
        <v>1.1586</v>
      </c>
      <c r="W1627" s="72">
        <f t="shared" si="232"/>
        <v>0</v>
      </c>
      <c r="X1627" s="14" t="s">
        <v>1191</v>
      </c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305"/>
      <c r="AI1627" s="24"/>
      <c r="AJ1627" s="24"/>
      <c r="AK1627" s="24"/>
    </row>
    <row r="1628" s="2" customFormat="1" ht="14.25" spans="1:37">
      <c r="A1628" s="24">
        <v>1626</v>
      </c>
      <c r="B1628" s="14"/>
      <c r="C1628" s="749" t="s">
        <v>3529</v>
      </c>
      <c r="D1628" s="749" t="s">
        <v>3530</v>
      </c>
      <c r="E1628" s="14"/>
      <c r="F1628" s="192"/>
      <c r="G1628" s="24"/>
      <c r="H1628" s="14"/>
      <c r="I1628" s="13">
        <v>1.01</v>
      </c>
      <c r="J1628" s="14"/>
      <c r="K1628" s="14"/>
      <c r="L1628" s="547">
        <v>6</v>
      </c>
      <c r="M1628" s="72">
        <v>0.02</v>
      </c>
      <c r="N1628" s="72">
        <f t="shared" si="233"/>
        <v>0.12</v>
      </c>
      <c r="O1628" s="72">
        <v>6</v>
      </c>
      <c r="P1628" s="72">
        <f t="shared" si="225"/>
        <v>0.02</v>
      </c>
      <c r="Q1628" s="72">
        <f t="shared" si="226"/>
        <v>0.12</v>
      </c>
      <c r="R1628" s="72">
        <f t="shared" si="227"/>
        <v>0</v>
      </c>
      <c r="S1628" s="72">
        <f t="shared" si="228"/>
        <v>0.02</v>
      </c>
      <c r="T1628" s="72">
        <f t="shared" si="229"/>
        <v>0</v>
      </c>
      <c r="U1628" s="72">
        <f t="shared" si="230"/>
        <v>0</v>
      </c>
      <c r="V1628" s="72">
        <f t="shared" si="231"/>
        <v>0.02</v>
      </c>
      <c r="W1628" s="72">
        <f t="shared" si="232"/>
        <v>0</v>
      </c>
      <c r="X1628" s="14" t="s">
        <v>1191</v>
      </c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305"/>
      <c r="AI1628" s="24"/>
      <c r="AJ1628" s="24"/>
      <c r="AK1628" s="24"/>
    </row>
    <row r="1629" s="2" customFormat="1" ht="14.25" spans="1:37">
      <c r="A1629" s="24">
        <v>1627</v>
      </c>
      <c r="B1629" s="14"/>
      <c r="C1629" s="749" t="s">
        <v>3531</v>
      </c>
      <c r="D1629" s="749" t="s">
        <v>3532</v>
      </c>
      <c r="E1629" s="14"/>
      <c r="F1629" s="192"/>
      <c r="G1629" s="24"/>
      <c r="H1629" s="14"/>
      <c r="I1629" s="13">
        <v>1.01</v>
      </c>
      <c r="J1629" s="14"/>
      <c r="K1629" s="14"/>
      <c r="L1629" s="547">
        <v>6</v>
      </c>
      <c r="M1629" s="72">
        <v>0.3</v>
      </c>
      <c r="N1629" s="72">
        <f t="shared" si="233"/>
        <v>1.8</v>
      </c>
      <c r="O1629" s="72">
        <v>6</v>
      </c>
      <c r="P1629" s="72">
        <f t="shared" si="225"/>
        <v>0.3</v>
      </c>
      <c r="Q1629" s="72">
        <f t="shared" si="226"/>
        <v>1.8</v>
      </c>
      <c r="R1629" s="72">
        <f t="shared" si="227"/>
        <v>0</v>
      </c>
      <c r="S1629" s="72">
        <f t="shared" si="228"/>
        <v>0.3</v>
      </c>
      <c r="T1629" s="72">
        <f t="shared" si="229"/>
        <v>0</v>
      </c>
      <c r="U1629" s="72">
        <f t="shared" si="230"/>
        <v>0</v>
      </c>
      <c r="V1629" s="72">
        <f t="shared" si="231"/>
        <v>0.3</v>
      </c>
      <c r="W1629" s="72">
        <f t="shared" si="232"/>
        <v>0</v>
      </c>
      <c r="X1629" s="14" t="s">
        <v>1191</v>
      </c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24"/>
      <c r="AJ1629" s="24"/>
      <c r="AK1629" s="24"/>
    </row>
    <row r="1630" s="2" customFormat="1" ht="14.25" spans="1:37">
      <c r="A1630" s="24">
        <v>1628</v>
      </c>
      <c r="B1630" s="14"/>
      <c r="C1630" s="749" t="s">
        <v>3533</v>
      </c>
      <c r="D1630" s="749" t="s">
        <v>3534</v>
      </c>
      <c r="E1630" s="14"/>
      <c r="F1630" s="192"/>
      <c r="G1630" s="24"/>
      <c r="H1630" s="14"/>
      <c r="I1630" s="13">
        <v>1.01</v>
      </c>
      <c r="J1630" s="14"/>
      <c r="K1630" s="14"/>
      <c r="L1630" s="547">
        <v>8</v>
      </c>
      <c r="M1630" s="72">
        <v>1857.345</v>
      </c>
      <c r="N1630" s="72">
        <f t="shared" si="233"/>
        <v>14858.76</v>
      </c>
      <c r="O1630" s="72">
        <v>8</v>
      </c>
      <c r="P1630" s="72">
        <f t="shared" si="225"/>
        <v>1857.345</v>
      </c>
      <c r="Q1630" s="72">
        <f t="shared" si="226"/>
        <v>14858.76</v>
      </c>
      <c r="R1630" s="72">
        <f t="shared" si="227"/>
        <v>0</v>
      </c>
      <c r="S1630" s="72">
        <f t="shared" si="228"/>
        <v>1857.345</v>
      </c>
      <c r="T1630" s="72">
        <f t="shared" si="229"/>
        <v>0</v>
      </c>
      <c r="U1630" s="72">
        <f t="shared" si="230"/>
        <v>0</v>
      </c>
      <c r="V1630" s="72">
        <f t="shared" si="231"/>
        <v>1857.345</v>
      </c>
      <c r="W1630" s="72">
        <f t="shared" si="232"/>
        <v>0</v>
      </c>
      <c r="X1630" s="14" t="s">
        <v>1191</v>
      </c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24"/>
      <c r="AJ1630" s="24"/>
      <c r="AK1630" s="24"/>
    </row>
    <row r="1631" s="2" customFormat="1" ht="14.25" spans="1:37">
      <c r="A1631" s="24">
        <v>1629</v>
      </c>
      <c r="B1631" s="14"/>
      <c r="C1631" s="749" t="s">
        <v>3535</v>
      </c>
      <c r="D1631" s="749" t="s">
        <v>3536</v>
      </c>
      <c r="E1631" s="14"/>
      <c r="F1631" s="192"/>
      <c r="G1631" s="24"/>
      <c r="H1631" s="14"/>
      <c r="I1631" s="13">
        <v>1.01</v>
      </c>
      <c r="J1631" s="14"/>
      <c r="K1631" s="14"/>
      <c r="L1631" s="547">
        <v>21</v>
      </c>
      <c r="M1631" s="72">
        <v>1140</v>
      </c>
      <c r="N1631" s="72">
        <f t="shared" si="233"/>
        <v>23940</v>
      </c>
      <c r="O1631" s="72">
        <v>21</v>
      </c>
      <c r="P1631" s="72">
        <f t="shared" si="225"/>
        <v>1140</v>
      </c>
      <c r="Q1631" s="72">
        <f t="shared" si="226"/>
        <v>23940</v>
      </c>
      <c r="R1631" s="72">
        <f t="shared" si="227"/>
        <v>0</v>
      </c>
      <c r="S1631" s="72">
        <f t="shared" si="228"/>
        <v>1140</v>
      </c>
      <c r="T1631" s="72">
        <f t="shared" si="229"/>
        <v>0</v>
      </c>
      <c r="U1631" s="72">
        <f t="shared" si="230"/>
        <v>0</v>
      </c>
      <c r="V1631" s="72">
        <f t="shared" si="231"/>
        <v>1140</v>
      </c>
      <c r="W1631" s="72">
        <f t="shared" si="232"/>
        <v>0</v>
      </c>
      <c r="X1631" s="14" t="s">
        <v>1191</v>
      </c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24"/>
      <c r="AJ1631" s="24"/>
      <c r="AK1631" s="24"/>
    </row>
    <row r="1632" s="2" customFormat="1" ht="14.25" spans="1:37">
      <c r="A1632" s="24">
        <v>1630</v>
      </c>
      <c r="B1632" s="14"/>
      <c r="C1632" s="749" t="s">
        <v>3537</v>
      </c>
      <c r="D1632" s="749" t="s">
        <v>3538</v>
      </c>
      <c r="E1632" s="14"/>
      <c r="F1632" s="192"/>
      <c r="G1632" s="24"/>
      <c r="H1632" s="14"/>
      <c r="I1632" s="13">
        <v>1.01</v>
      </c>
      <c r="J1632" s="14"/>
      <c r="K1632" s="14"/>
      <c r="L1632" s="547">
        <v>1</v>
      </c>
      <c r="M1632" s="72">
        <v>286.66</v>
      </c>
      <c r="N1632" s="72">
        <f t="shared" si="233"/>
        <v>286.66</v>
      </c>
      <c r="O1632" s="72">
        <v>1</v>
      </c>
      <c r="P1632" s="72">
        <f t="shared" si="225"/>
        <v>286.66</v>
      </c>
      <c r="Q1632" s="72">
        <f t="shared" si="226"/>
        <v>286.66</v>
      </c>
      <c r="R1632" s="72">
        <f t="shared" si="227"/>
        <v>0</v>
      </c>
      <c r="S1632" s="72">
        <f t="shared" si="228"/>
        <v>286.66</v>
      </c>
      <c r="T1632" s="72">
        <f t="shared" si="229"/>
        <v>0</v>
      </c>
      <c r="U1632" s="72">
        <f t="shared" si="230"/>
        <v>0</v>
      </c>
      <c r="V1632" s="72">
        <f t="shared" si="231"/>
        <v>286.66</v>
      </c>
      <c r="W1632" s="72">
        <f t="shared" si="232"/>
        <v>0</v>
      </c>
      <c r="X1632" s="14" t="s">
        <v>1191</v>
      </c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305"/>
      <c r="AI1632" s="24"/>
      <c r="AJ1632" s="24"/>
      <c r="AK1632" s="24"/>
    </row>
    <row r="1633" s="2" customFormat="1" ht="14.25" spans="1:37">
      <c r="A1633" s="24">
        <v>1631</v>
      </c>
      <c r="B1633" s="14"/>
      <c r="C1633" s="749" t="s">
        <v>3539</v>
      </c>
      <c r="D1633" s="749" t="s">
        <v>3540</v>
      </c>
      <c r="E1633" s="14"/>
      <c r="F1633" s="192"/>
      <c r="G1633" s="24"/>
      <c r="H1633" s="14"/>
      <c r="I1633" s="13">
        <v>1.01</v>
      </c>
      <c r="J1633" s="14"/>
      <c r="K1633" s="14"/>
      <c r="L1633" s="547">
        <v>54</v>
      </c>
      <c r="M1633" s="72">
        <v>72</v>
      </c>
      <c r="N1633" s="72">
        <f t="shared" si="233"/>
        <v>3888</v>
      </c>
      <c r="O1633" s="72">
        <v>54</v>
      </c>
      <c r="P1633" s="72">
        <f t="shared" si="225"/>
        <v>72</v>
      </c>
      <c r="Q1633" s="72">
        <f t="shared" si="226"/>
        <v>3888</v>
      </c>
      <c r="R1633" s="72">
        <f t="shared" si="227"/>
        <v>0</v>
      </c>
      <c r="S1633" s="72">
        <f t="shared" si="228"/>
        <v>72</v>
      </c>
      <c r="T1633" s="72">
        <f t="shared" si="229"/>
        <v>0</v>
      </c>
      <c r="U1633" s="72">
        <f t="shared" si="230"/>
        <v>0</v>
      </c>
      <c r="V1633" s="72">
        <f t="shared" si="231"/>
        <v>72</v>
      </c>
      <c r="W1633" s="72">
        <f t="shared" si="232"/>
        <v>0</v>
      </c>
      <c r="X1633" s="14" t="s">
        <v>1191</v>
      </c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305"/>
      <c r="AI1633" s="24"/>
      <c r="AJ1633" s="24"/>
      <c r="AK1633" s="24"/>
    </row>
    <row r="1634" s="2" customFormat="1" ht="14.25" spans="1:37">
      <c r="A1634" s="24">
        <v>1632</v>
      </c>
      <c r="B1634" s="14"/>
      <c r="C1634" s="749" t="s">
        <v>3541</v>
      </c>
      <c r="D1634" s="749" t="s">
        <v>3542</v>
      </c>
      <c r="E1634" s="14"/>
      <c r="F1634" s="192"/>
      <c r="G1634" s="24"/>
      <c r="H1634" s="14"/>
      <c r="I1634" s="13">
        <v>1.01</v>
      </c>
      <c r="J1634" s="14"/>
      <c r="K1634" s="14"/>
      <c r="L1634" s="547">
        <v>36</v>
      </c>
      <c r="M1634" s="72">
        <v>72</v>
      </c>
      <c r="N1634" s="72">
        <f t="shared" si="233"/>
        <v>2592</v>
      </c>
      <c r="O1634" s="72">
        <v>36</v>
      </c>
      <c r="P1634" s="72">
        <f t="shared" si="225"/>
        <v>72</v>
      </c>
      <c r="Q1634" s="72">
        <f t="shared" si="226"/>
        <v>2592</v>
      </c>
      <c r="R1634" s="72">
        <f t="shared" si="227"/>
        <v>0</v>
      </c>
      <c r="S1634" s="72">
        <f t="shared" si="228"/>
        <v>72</v>
      </c>
      <c r="T1634" s="72">
        <f t="shared" si="229"/>
        <v>0</v>
      </c>
      <c r="U1634" s="72">
        <f t="shared" si="230"/>
        <v>0</v>
      </c>
      <c r="V1634" s="72">
        <f t="shared" si="231"/>
        <v>72</v>
      </c>
      <c r="W1634" s="72">
        <f t="shared" si="232"/>
        <v>0</v>
      </c>
      <c r="X1634" s="14" t="s">
        <v>1191</v>
      </c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24"/>
      <c r="AJ1634" s="24"/>
      <c r="AK1634" s="24"/>
    </row>
    <row r="1635" s="2" customFormat="1" ht="14.25" spans="1:37">
      <c r="A1635" s="24">
        <v>1633</v>
      </c>
      <c r="B1635" s="14"/>
      <c r="C1635" s="749" t="s">
        <v>3543</v>
      </c>
      <c r="D1635" s="749" t="s">
        <v>3544</v>
      </c>
      <c r="E1635" s="14"/>
      <c r="F1635" s="192"/>
      <c r="G1635" s="24"/>
      <c r="H1635" s="14"/>
      <c r="I1635" s="13">
        <v>1.01</v>
      </c>
      <c r="J1635" s="14"/>
      <c r="K1635" s="14"/>
      <c r="L1635" s="547">
        <v>325</v>
      </c>
      <c r="M1635" s="72">
        <v>6.6398</v>
      </c>
      <c r="N1635" s="72">
        <f t="shared" si="233"/>
        <v>2157.935</v>
      </c>
      <c r="O1635" s="72">
        <v>325</v>
      </c>
      <c r="P1635" s="72">
        <f t="shared" si="225"/>
        <v>6.6398</v>
      </c>
      <c r="Q1635" s="72">
        <f t="shared" si="226"/>
        <v>2157.935</v>
      </c>
      <c r="R1635" s="72">
        <f t="shared" si="227"/>
        <v>0</v>
      </c>
      <c r="S1635" s="72">
        <f t="shared" si="228"/>
        <v>6.6398</v>
      </c>
      <c r="T1635" s="72">
        <f t="shared" si="229"/>
        <v>0</v>
      </c>
      <c r="U1635" s="72">
        <f t="shared" si="230"/>
        <v>0</v>
      </c>
      <c r="V1635" s="72">
        <f t="shared" si="231"/>
        <v>6.6398</v>
      </c>
      <c r="W1635" s="72">
        <f t="shared" si="232"/>
        <v>0</v>
      </c>
      <c r="X1635" s="14" t="s">
        <v>1191</v>
      </c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24"/>
      <c r="AJ1635" s="24"/>
      <c r="AK1635" s="24"/>
    </row>
    <row r="1636" s="2" customFormat="1" ht="14.25" spans="1:37">
      <c r="A1636" s="24">
        <v>1634</v>
      </c>
      <c r="B1636" s="14"/>
      <c r="C1636" s="749" t="s">
        <v>3545</v>
      </c>
      <c r="D1636" s="749" t="s">
        <v>3546</v>
      </c>
      <c r="E1636" s="14"/>
      <c r="F1636" s="192"/>
      <c r="G1636" s="24"/>
      <c r="H1636" s="14"/>
      <c r="I1636" s="13">
        <v>1.01</v>
      </c>
      <c r="J1636" s="14"/>
      <c r="K1636" s="14"/>
      <c r="L1636" s="547">
        <v>400</v>
      </c>
      <c r="M1636" s="72">
        <v>6.6401</v>
      </c>
      <c r="N1636" s="72">
        <f t="shared" si="233"/>
        <v>2656.04</v>
      </c>
      <c r="O1636" s="72">
        <v>400</v>
      </c>
      <c r="P1636" s="72">
        <f t="shared" si="225"/>
        <v>6.6401</v>
      </c>
      <c r="Q1636" s="72">
        <f t="shared" si="226"/>
        <v>2656.04</v>
      </c>
      <c r="R1636" s="72">
        <f t="shared" si="227"/>
        <v>0</v>
      </c>
      <c r="S1636" s="72">
        <f t="shared" si="228"/>
        <v>6.6401</v>
      </c>
      <c r="T1636" s="72">
        <f t="shared" si="229"/>
        <v>0</v>
      </c>
      <c r="U1636" s="72">
        <f t="shared" si="230"/>
        <v>0</v>
      </c>
      <c r="V1636" s="72">
        <f t="shared" si="231"/>
        <v>6.6401</v>
      </c>
      <c r="W1636" s="72">
        <f t="shared" si="232"/>
        <v>0</v>
      </c>
      <c r="X1636" s="14" t="s">
        <v>1191</v>
      </c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24"/>
      <c r="AJ1636" s="24"/>
      <c r="AK1636" s="24"/>
    </row>
    <row r="1637" s="2" customFormat="1" ht="14.25" spans="1:37">
      <c r="A1637" s="24">
        <v>1635</v>
      </c>
      <c r="B1637" s="14"/>
      <c r="C1637" s="749" t="s">
        <v>3547</v>
      </c>
      <c r="D1637" s="749" t="s">
        <v>3548</v>
      </c>
      <c r="E1637" s="14"/>
      <c r="F1637" s="192"/>
      <c r="G1637" s="24"/>
      <c r="H1637" s="14"/>
      <c r="I1637" s="13">
        <v>1.01</v>
      </c>
      <c r="J1637" s="14"/>
      <c r="K1637" s="14"/>
      <c r="L1637" s="547">
        <v>40</v>
      </c>
      <c r="M1637" s="72">
        <v>55</v>
      </c>
      <c r="N1637" s="72">
        <f t="shared" si="233"/>
        <v>2200</v>
      </c>
      <c r="O1637" s="72">
        <v>40</v>
      </c>
      <c r="P1637" s="72">
        <f t="shared" si="225"/>
        <v>55</v>
      </c>
      <c r="Q1637" s="72">
        <f t="shared" si="226"/>
        <v>2200</v>
      </c>
      <c r="R1637" s="72">
        <f t="shared" si="227"/>
        <v>0</v>
      </c>
      <c r="S1637" s="72">
        <f t="shared" si="228"/>
        <v>55</v>
      </c>
      <c r="T1637" s="72">
        <f t="shared" si="229"/>
        <v>0</v>
      </c>
      <c r="U1637" s="72">
        <f t="shared" si="230"/>
        <v>0</v>
      </c>
      <c r="V1637" s="72">
        <f t="shared" si="231"/>
        <v>55</v>
      </c>
      <c r="W1637" s="72">
        <f t="shared" si="232"/>
        <v>0</v>
      </c>
      <c r="X1637" s="14" t="s">
        <v>1191</v>
      </c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24"/>
      <c r="AJ1637" s="24"/>
      <c r="AK1637" s="24"/>
    </row>
    <row r="1638" s="2" customFormat="1" ht="14.25" spans="1:37">
      <c r="A1638" s="24">
        <v>1636</v>
      </c>
      <c r="B1638" s="14"/>
      <c r="C1638" s="749" t="s">
        <v>3549</v>
      </c>
      <c r="D1638" s="749" t="s">
        <v>3550</v>
      </c>
      <c r="E1638" s="14"/>
      <c r="F1638" s="192"/>
      <c r="G1638" s="24"/>
      <c r="H1638" s="14"/>
      <c r="I1638" s="13">
        <v>1.01</v>
      </c>
      <c r="J1638" s="14"/>
      <c r="K1638" s="14"/>
      <c r="L1638" s="547">
        <v>18</v>
      </c>
      <c r="M1638" s="72">
        <v>78.7</v>
      </c>
      <c r="N1638" s="72">
        <f t="shared" si="233"/>
        <v>1416.6</v>
      </c>
      <c r="O1638" s="72">
        <v>18</v>
      </c>
      <c r="P1638" s="72">
        <f t="shared" si="225"/>
        <v>78.7</v>
      </c>
      <c r="Q1638" s="72">
        <f t="shared" si="226"/>
        <v>1416.6</v>
      </c>
      <c r="R1638" s="72">
        <f t="shared" si="227"/>
        <v>0</v>
      </c>
      <c r="S1638" s="72">
        <f t="shared" si="228"/>
        <v>78.7</v>
      </c>
      <c r="T1638" s="72">
        <f t="shared" si="229"/>
        <v>0</v>
      </c>
      <c r="U1638" s="72">
        <f t="shared" si="230"/>
        <v>0</v>
      </c>
      <c r="V1638" s="72">
        <f t="shared" si="231"/>
        <v>78.7</v>
      </c>
      <c r="W1638" s="72">
        <f t="shared" si="232"/>
        <v>0</v>
      </c>
      <c r="X1638" s="14" t="s">
        <v>1191</v>
      </c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24"/>
      <c r="AJ1638" s="24"/>
      <c r="AK1638" s="24"/>
    </row>
    <row r="1639" s="2" customFormat="1" ht="14.25" spans="1:37">
      <c r="A1639" s="24">
        <v>1637</v>
      </c>
      <c r="B1639" s="14"/>
      <c r="C1639" s="749" t="s">
        <v>3551</v>
      </c>
      <c r="D1639" s="749" t="s">
        <v>3552</v>
      </c>
      <c r="E1639" s="14"/>
      <c r="F1639" s="192"/>
      <c r="G1639" s="24"/>
      <c r="H1639" s="14"/>
      <c r="I1639" s="13">
        <v>1.01</v>
      </c>
      <c r="J1639" s="14"/>
      <c r="K1639" s="14"/>
      <c r="L1639" s="547">
        <v>18</v>
      </c>
      <c r="M1639" s="72">
        <v>85</v>
      </c>
      <c r="N1639" s="72">
        <f t="shared" si="233"/>
        <v>1530</v>
      </c>
      <c r="O1639" s="72">
        <v>18</v>
      </c>
      <c r="P1639" s="72">
        <f t="shared" si="225"/>
        <v>85</v>
      </c>
      <c r="Q1639" s="72">
        <f t="shared" si="226"/>
        <v>1530</v>
      </c>
      <c r="R1639" s="72">
        <f t="shared" si="227"/>
        <v>0</v>
      </c>
      <c r="S1639" s="72">
        <f t="shared" si="228"/>
        <v>85</v>
      </c>
      <c r="T1639" s="72">
        <f t="shared" si="229"/>
        <v>0</v>
      </c>
      <c r="U1639" s="72">
        <f t="shared" si="230"/>
        <v>0</v>
      </c>
      <c r="V1639" s="72">
        <f t="shared" si="231"/>
        <v>85</v>
      </c>
      <c r="W1639" s="72">
        <f t="shared" si="232"/>
        <v>0</v>
      </c>
      <c r="X1639" s="14" t="s">
        <v>1191</v>
      </c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24"/>
      <c r="AJ1639" s="24"/>
      <c r="AK1639" s="24"/>
    </row>
    <row r="1640" s="2" customFormat="1" ht="14.25" spans="1:37">
      <c r="A1640" s="24">
        <v>1638</v>
      </c>
      <c r="B1640" s="14"/>
      <c r="C1640" s="749" t="s">
        <v>3553</v>
      </c>
      <c r="D1640" s="749" t="s">
        <v>3554</v>
      </c>
      <c r="E1640" s="14"/>
      <c r="F1640" s="192"/>
      <c r="G1640" s="24"/>
      <c r="H1640" s="14"/>
      <c r="I1640" s="13">
        <v>1.01</v>
      </c>
      <c r="J1640" s="14"/>
      <c r="K1640" s="14"/>
      <c r="L1640" s="547">
        <v>40</v>
      </c>
      <c r="M1640" s="72">
        <v>79</v>
      </c>
      <c r="N1640" s="72">
        <f t="shared" si="233"/>
        <v>3160</v>
      </c>
      <c r="O1640" s="72">
        <v>40</v>
      </c>
      <c r="P1640" s="72">
        <f t="shared" si="225"/>
        <v>79</v>
      </c>
      <c r="Q1640" s="72">
        <f t="shared" si="226"/>
        <v>3160</v>
      </c>
      <c r="R1640" s="72">
        <f t="shared" si="227"/>
        <v>0</v>
      </c>
      <c r="S1640" s="72">
        <f t="shared" si="228"/>
        <v>79</v>
      </c>
      <c r="T1640" s="72">
        <f t="shared" si="229"/>
        <v>0</v>
      </c>
      <c r="U1640" s="72">
        <f t="shared" si="230"/>
        <v>0</v>
      </c>
      <c r="V1640" s="72">
        <f t="shared" si="231"/>
        <v>79</v>
      </c>
      <c r="W1640" s="72">
        <f t="shared" si="232"/>
        <v>0</v>
      </c>
      <c r="X1640" s="14" t="s">
        <v>1191</v>
      </c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24"/>
      <c r="AJ1640" s="24"/>
      <c r="AK1640" s="24"/>
    </row>
    <row r="1641" s="2" customFormat="1" ht="14.25" spans="1:37">
      <c r="A1641" s="24">
        <v>1639</v>
      </c>
      <c r="B1641" s="14"/>
      <c r="C1641" s="749" t="s">
        <v>3555</v>
      </c>
      <c r="D1641" s="749" t="s">
        <v>3556</v>
      </c>
      <c r="E1641" s="14"/>
      <c r="F1641" s="192"/>
      <c r="G1641" s="24"/>
      <c r="H1641" s="14"/>
      <c r="I1641" s="13">
        <v>1.01</v>
      </c>
      <c r="J1641" s="14"/>
      <c r="K1641" s="14"/>
      <c r="L1641" s="547">
        <v>475</v>
      </c>
      <c r="M1641" s="72">
        <v>26.2185</v>
      </c>
      <c r="N1641" s="72">
        <f t="shared" si="233"/>
        <v>12453.7875</v>
      </c>
      <c r="O1641" s="72">
        <v>475</v>
      </c>
      <c r="P1641" s="72">
        <f t="shared" si="225"/>
        <v>26.2185</v>
      </c>
      <c r="Q1641" s="72">
        <f t="shared" si="226"/>
        <v>12453.7875</v>
      </c>
      <c r="R1641" s="72">
        <f t="shared" si="227"/>
        <v>0</v>
      </c>
      <c r="S1641" s="72">
        <f t="shared" si="228"/>
        <v>26.2185</v>
      </c>
      <c r="T1641" s="72">
        <f t="shared" si="229"/>
        <v>0</v>
      </c>
      <c r="U1641" s="72">
        <f t="shared" si="230"/>
        <v>0</v>
      </c>
      <c r="V1641" s="72">
        <f t="shared" si="231"/>
        <v>26.2185</v>
      </c>
      <c r="W1641" s="72">
        <f t="shared" si="232"/>
        <v>0</v>
      </c>
      <c r="X1641" s="14" t="s">
        <v>1191</v>
      </c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24"/>
      <c r="AJ1641" s="24"/>
      <c r="AK1641" s="24"/>
    </row>
    <row r="1642" s="2" customFormat="1" ht="14.25" spans="1:37">
      <c r="A1642" s="24">
        <v>1640</v>
      </c>
      <c r="B1642" s="14"/>
      <c r="C1642" s="749" t="s">
        <v>3557</v>
      </c>
      <c r="D1642" s="749" t="s">
        <v>3558</v>
      </c>
      <c r="E1642" s="14"/>
      <c r="F1642" s="192"/>
      <c r="G1642" s="24"/>
      <c r="H1642" s="14"/>
      <c r="I1642" s="13">
        <v>1.01</v>
      </c>
      <c r="J1642" s="14"/>
      <c r="K1642" s="14"/>
      <c r="L1642" s="547">
        <v>36</v>
      </c>
      <c r="M1642" s="72">
        <v>61.5</v>
      </c>
      <c r="N1642" s="72">
        <f t="shared" si="233"/>
        <v>2214</v>
      </c>
      <c r="O1642" s="72">
        <v>36</v>
      </c>
      <c r="P1642" s="72">
        <f t="shared" si="225"/>
        <v>61.5</v>
      </c>
      <c r="Q1642" s="72">
        <f t="shared" si="226"/>
        <v>2214</v>
      </c>
      <c r="R1642" s="72">
        <f t="shared" si="227"/>
        <v>0</v>
      </c>
      <c r="S1642" s="72">
        <f t="shared" si="228"/>
        <v>61.5</v>
      </c>
      <c r="T1642" s="72">
        <f t="shared" si="229"/>
        <v>0</v>
      </c>
      <c r="U1642" s="72">
        <f t="shared" si="230"/>
        <v>0</v>
      </c>
      <c r="V1642" s="72">
        <f t="shared" si="231"/>
        <v>61.5</v>
      </c>
      <c r="W1642" s="72">
        <f t="shared" si="232"/>
        <v>0</v>
      </c>
      <c r="X1642" s="14" t="s">
        <v>1191</v>
      </c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24"/>
      <c r="AJ1642" s="24"/>
      <c r="AK1642" s="24"/>
    </row>
    <row r="1643" s="2" customFormat="1" ht="14.25" spans="1:37">
      <c r="A1643" s="24">
        <v>1641</v>
      </c>
      <c r="B1643" s="14"/>
      <c r="C1643" s="749" t="s">
        <v>3559</v>
      </c>
      <c r="D1643" s="749" t="s">
        <v>3560</v>
      </c>
      <c r="E1643" s="14"/>
      <c r="F1643" s="192"/>
      <c r="G1643" s="24"/>
      <c r="H1643" s="14"/>
      <c r="I1643" s="13">
        <v>1.01</v>
      </c>
      <c r="J1643" s="14"/>
      <c r="K1643" s="14"/>
      <c r="L1643" s="547">
        <v>180</v>
      </c>
      <c r="M1643" s="72">
        <v>94.525</v>
      </c>
      <c r="N1643" s="72">
        <f t="shared" si="233"/>
        <v>17014.5</v>
      </c>
      <c r="O1643" s="72">
        <v>180</v>
      </c>
      <c r="P1643" s="72">
        <f t="shared" si="225"/>
        <v>94.525</v>
      </c>
      <c r="Q1643" s="72">
        <f t="shared" si="226"/>
        <v>17014.5</v>
      </c>
      <c r="R1643" s="72">
        <f t="shared" si="227"/>
        <v>0</v>
      </c>
      <c r="S1643" s="72">
        <f t="shared" si="228"/>
        <v>94.525</v>
      </c>
      <c r="T1643" s="72">
        <f t="shared" si="229"/>
        <v>0</v>
      </c>
      <c r="U1643" s="72">
        <f t="shared" si="230"/>
        <v>0</v>
      </c>
      <c r="V1643" s="72">
        <f t="shared" si="231"/>
        <v>94.525</v>
      </c>
      <c r="W1643" s="72">
        <f t="shared" si="232"/>
        <v>0</v>
      </c>
      <c r="X1643" s="14" t="s">
        <v>1191</v>
      </c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24"/>
      <c r="AJ1643" s="24"/>
      <c r="AK1643" s="24"/>
    </row>
    <row r="1644" s="2" customFormat="1" ht="14.25" spans="1:37">
      <c r="A1644" s="24">
        <v>1642</v>
      </c>
      <c r="B1644" s="14"/>
      <c r="C1644" s="749" t="s">
        <v>3561</v>
      </c>
      <c r="D1644" s="749" t="s">
        <v>3562</v>
      </c>
      <c r="E1644" s="14"/>
      <c r="F1644" s="192"/>
      <c r="G1644" s="24"/>
      <c r="H1644" s="14"/>
      <c r="I1644" s="13">
        <v>1.01</v>
      </c>
      <c r="J1644" s="14"/>
      <c r="K1644" s="14"/>
      <c r="L1644" s="547">
        <v>252</v>
      </c>
      <c r="M1644" s="72">
        <v>128.7722</v>
      </c>
      <c r="N1644" s="72">
        <f t="shared" si="233"/>
        <v>32450.5944</v>
      </c>
      <c r="O1644" s="72">
        <v>252</v>
      </c>
      <c r="P1644" s="72">
        <f t="shared" si="225"/>
        <v>128.7722</v>
      </c>
      <c r="Q1644" s="72">
        <f t="shared" si="226"/>
        <v>32450.5944</v>
      </c>
      <c r="R1644" s="72">
        <f t="shared" si="227"/>
        <v>0</v>
      </c>
      <c r="S1644" s="72">
        <f t="shared" si="228"/>
        <v>128.7722</v>
      </c>
      <c r="T1644" s="72">
        <f t="shared" si="229"/>
        <v>0</v>
      </c>
      <c r="U1644" s="72">
        <f t="shared" si="230"/>
        <v>0</v>
      </c>
      <c r="V1644" s="72">
        <f t="shared" si="231"/>
        <v>128.7722</v>
      </c>
      <c r="W1644" s="72">
        <f t="shared" si="232"/>
        <v>0</v>
      </c>
      <c r="X1644" s="14" t="s">
        <v>1191</v>
      </c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24"/>
      <c r="AJ1644" s="24"/>
      <c r="AK1644" s="24"/>
    </row>
    <row r="1645" s="2" customFormat="1" ht="14.25" spans="1:37">
      <c r="A1645" s="24">
        <v>1643</v>
      </c>
      <c r="B1645" s="14"/>
      <c r="C1645" s="749" t="s">
        <v>3563</v>
      </c>
      <c r="D1645" s="749" t="s">
        <v>3564</v>
      </c>
      <c r="E1645" s="14"/>
      <c r="F1645" s="192"/>
      <c r="G1645" s="24"/>
      <c r="H1645" s="14"/>
      <c r="I1645" s="13">
        <v>1.01</v>
      </c>
      <c r="J1645" s="14"/>
      <c r="K1645" s="14"/>
      <c r="L1645" s="547">
        <v>400</v>
      </c>
      <c r="M1645" s="72">
        <v>16.8702</v>
      </c>
      <c r="N1645" s="72">
        <f t="shared" si="233"/>
        <v>6748.08</v>
      </c>
      <c r="O1645" s="72">
        <v>400</v>
      </c>
      <c r="P1645" s="72">
        <f t="shared" si="225"/>
        <v>16.8702</v>
      </c>
      <c r="Q1645" s="72">
        <f t="shared" si="226"/>
        <v>6748.08</v>
      </c>
      <c r="R1645" s="72">
        <f t="shared" si="227"/>
        <v>0</v>
      </c>
      <c r="S1645" s="72">
        <f t="shared" si="228"/>
        <v>16.8702</v>
      </c>
      <c r="T1645" s="72">
        <f t="shared" si="229"/>
        <v>0</v>
      </c>
      <c r="U1645" s="72">
        <f t="shared" si="230"/>
        <v>0</v>
      </c>
      <c r="V1645" s="72">
        <f t="shared" si="231"/>
        <v>16.8702</v>
      </c>
      <c r="W1645" s="72">
        <f t="shared" si="232"/>
        <v>0</v>
      </c>
      <c r="X1645" s="14" t="s">
        <v>1191</v>
      </c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24"/>
      <c r="AJ1645" s="24"/>
      <c r="AK1645" s="24"/>
    </row>
    <row r="1646" s="2" customFormat="1" ht="14.25" spans="1:37">
      <c r="A1646" s="24">
        <v>1644</v>
      </c>
      <c r="B1646" s="14"/>
      <c r="C1646" s="749" t="s">
        <v>3565</v>
      </c>
      <c r="D1646" s="749" t="s">
        <v>3566</v>
      </c>
      <c r="E1646" s="14"/>
      <c r="F1646" s="192"/>
      <c r="G1646" s="24"/>
      <c r="H1646" s="14"/>
      <c r="I1646" s="13">
        <v>1.01</v>
      </c>
      <c r="J1646" s="14"/>
      <c r="K1646" s="14"/>
      <c r="L1646" s="547">
        <v>560</v>
      </c>
      <c r="M1646" s="72">
        <v>16.8779</v>
      </c>
      <c r="N1646" s="72">
        <f t="shared" si="233"/>
        <v>9451.624</v>
      </c>
      <c r="O1646" s="72">
        <v>560</v>
      </c>
      <c r="P1646" s="72">
        <f t="shared" si="225"/>
        <v>16.8779</v>
      </c>
      <c r="Q1646" s="72">
        <f t="shared" si="226"/>
        <v>9451.624</v>
      </c>
      <c r="R1646" s="72">
        <f t="shared" si="227"/>
        <v>0</v>
      </c>
      <c r="S1646" s="72">
        <f t="shared" si="228"/>
        <v>16.8779</v>
      </c>
      <c r="T1646" s="72">
        <f t="shared" si="229"/>
        <v>0</v>
      </c>
      <c r="U1646" s="72">
        <f t="shared" si="230"/>
        <v>0</v>
      </c>
      <c r="V1646" s="72">
        <f t="shared" si="231"/>
        <v>16.8779</v>
      </c>
      <c r="W1646" s="72">
        <f t="shared" si="232"/>
        <v>0</v>
      </c>
      <c r="X1646" s="14" t="s">
        <v>1191</v>
      </c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24"/>
      <c r="AJ1646" s="24"/>
      <c r="AK1646" s="24"/>
    </row>
    <row r="1647" s="2" customFormat="1" ht="14.25" spans="1:37">
      <c r="A1647" s="24">
        <v>1645</v>
      </c>
      <c r="B1647" s="14"/>
      <c r="C1647" s="749" t="s">
        <v>3567</v>
      </c>
      <c r="D1647" s="749" t="s">
        <v>3568</v>
      </c>
      <c r="E1647" s="14"/>
      <c r="F1647" s="192"/>
      <c r="G1647" s="24"/>
      <c r="H1647" s="14"/>
      <c r="I1647" s="13">
        <v>1.01</v>
      </c>
      <c r="J1647" s="14"/>
      <c r="K1647" s="14"/>
      <c r="L1647" s="547">
        <v>160</v>
      </c>
      <c r="M1647" s="72">
        <v>60</v>
      </c>
      <c r="N1647" s="72">
        <f t="shared" si="233"/>
        <v>9600</v>
      </c>
      <c r="O1647" s="72">
        <v>160</v>
      </c>
      <c r="P1647" s="72">
        <f t="shared" si="225"/>
        <v>60</v>
      </c>
      <c r="Q1647" s="72">
        <f t="shared" si="226"/>
        <v>9600</v>
      </c>
      <c r="R1647" s="72">
        <f t="shared" si="227"/>
        <v>0</v>
      </c>
      <c r="S1647" s="72">
        <f t="shared" si="228"/>
        <v>60</v>
      </c>
      <c r="T1647" s="72">
        <f t="shared" si="229"/>
        <v>0</v>
      </c>
      <c r="U1647" s="72">
        <f t="shared" si="230"/>
        <v>0</v>
      </c>
      <c r="V1647" s="72">
        <f t="shared" si="231"/>
        <v>60</v>
      </c>
      <c r="W1647" s="72">
        <f t="shared" si="232"/>
        <v>0</v>
      </c>
      <c r="X1647" s="14" t="s">
        <v>1191</v>
      </c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24"/>
      <c r="AJ1647" s="24"/>
      <c r="AK1647" s="24"/>
    </row>
    <row r="1648" s="2" customFormat="1" ht="14.25" spans="1:37">
      <c r="A1648" s="24">
        <v>1646</v>
      </c>
      <c r="B1648" s="14"/>
      <c r="C1648" s="749" t="s">
        <v>3569</v>
      </c>
      <c r="D1648" s="749" t="s">
        <v>3570</v>
      </c>
      <c r="E1648" s="14"/>
      <c r="F1648" s="192"/>
      <c r="G1648" s="24"/>
      <c r="H1648" s="14"/>
      <c r="I1648" s="13">
        <v>1.01</v>
      </c>
      <c r="J1648" s="14"/>
      <c r="K1648" s="14"/>
      <c r="L1648" s="547">
        <v>488</v>
      </c>
      <c r="M1648" s="72">
        <v>63.459</v>
      </c>
      <c r="N1648" s="72">
        <f t="shared" si="233"/>
        <v>30967.992</v>
      </c>
      <c r="O1648" s="72">
        <v>488</v>
      </c>
      <c r="P1648" s="72">
        <f t="shared" si="225"/>
        <v>63.459</v>
      </c>
      <c r="Q1648" s="72">
        <f t="shared" si="226"/>
        <v>30967.992</v>
      </c>
      <c r="R1648" s="72">
        <f t="shared" si="227"/>
        <v>0</v>
      </c>
      <c r="S1648" s="72">
        <f t="shared" si="228"/>
        <v>63.459</v>
      </c>
      <c r="T1648" s="72">
        <f t="shared" si="229"/>
        <v>0</v>
      </c>
      <c r="U1648" s="72">
        <f t="shared" si="230"/>
        <v>0</v>
      </c>
      <c r="V1648" s="72">
        <f t="shared" si="231"/>
        <v>63.459</v>
      </c>
      <c r="W1648" s="72">
        <f t="shared" si="232"/>
        <v>0</v>
      </c>
      <c r="X1648" s="14" t="s">
        <v>1191</v>
      </c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24"/>
      <c r="AJ1648" s="24"/>
      <c r="AK1648" s="24"/>
    </row>
    <row r="1649" s="2" customFormat="1" ht="14.25" spans="1:37">
      <c r="A1649" s="24">
        <v>1647</v>
      </c>
      <c r="B1649" s="14"/>
      <c r="C1649" s="749" t="s">
        <v>3571</v>
      </c>
      <c r="D1649" s="749" t="s">
        <v>3572</v>
      </c>
      <c r="E1649" s="14"/>
      <c r="F1649" s="192"/>
      <c r="G1649" s="24"/>
      <c r="H1649" s="14"/>
      <c r="I1649" s="13">
        <v>1.01</v>
      </c>
      <c r="J1649" s="14"/>
      <c r="K1649" s="14"/>
      <c r="L1649" s="547">
        <v>882</v>
      </c>
      <c r="M1649" s="72">
        <v>45.9726</v>
      </c>
      <c r="N1649" s="72">
        <f t="shared" si="233"/>
        <v>40547.8332</v>
      </c>
      <c r="O1649" s="72">
        <v>882</v>
      </c>
      <c r="P1649" s="72">
        <f t="shared" si="225"/>
        <v>45.9726</v>
      </c>
      <c r="Q1649" s="72">
        <f t="shared" si="226"/>
        <v>40547.8332</v>
      </c>
      <c r="R1649" s="72">
        <f t="shared" si="227"/>
        <v>0</v>
      </c>
      <c r="S1649" s="72">
        <f t="shared" si="228"/>
        <v>45.9726</v>
      </c>
      <c r="T1649" s="72">
        <f t="shared" si="229"/>
        <v>0</v>
      </c>
      <c r="U1649" s="72">
        <f t="shared" si="230"/>
        <v>0</v>
      </c>
      <c r="V1649" s="72">
        <f t="shared" si="231"/>
        <v>45.9726</v>
      </c>
      <c r="W1649" s="72">
        <f t="shared" si="232"/>
        <v>0</v>
      </c>
      <c r="X1649" s="14" t="s">
        <v>1191</v>
      </c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24"/>
      <c r="AJ1649" s="24"/>
      <c r="AK1649" s="24"/>
    </row>
    <row r="1650" s="2" customFormat="1" ht="14.25" spans="1:37">
      <c r="A1650" s="24">
        <v>1648</v>
      </c>
      <c r="B1650" s="14"/>
      <c r="C1650" s="749" t="s">
        <v>3573</v>
      </c>
      <c r="D1650" s="749" t="s">
        <v>3574</v>
      </c>
      <c r="E1650" s="14"/>
      <c r="F1650" s="192"/>
      <c r="G1650" s="24"/>
      <c r="H1650" s="14"/>
      <c r="I1650" s="13">
        <v>1.01</v>
      </c>
      <c r="J1650" s="14"/>
      <c r="K1650" s="14"/>
      <c r="L1650" s="547">
        <v>882</v>
      </c>
      <c r="M1650" s="72">
        <v>57.9112</v>
      </c>
      <c r="N1650" s="72">
        <f t="shared" si="233"/>
        <v>51077.6784</v>
      </c>
      <c r="O1650" s="72">
        <v>882</v>
      </c>
      <c r="P1650" s="72">
        <f t="shared" si="225"/>
        <v>57.9112</v>
      </c>
      <c r="Q1650" s="72">
        <f t="shared" si="226"/>
        <v>51077.6784</v>
      </c>
      <c r="R1650" s="72">
        <f t="shared" si="227"/>
        <v>0</v>
      </c>
      <c r="S1650" s="72">
        <f t="shared" si="228"/>
        <v>57.9112</v>
      </c>
      <c r="T1650" s="72">
        <f t="shared" si="229"/>
        <v>0</v>
      </c>
      <c r="U1650" s="72">
        <f t="shared" si="230"/>
        <v>0</v>
      </c>
      <c r="V1650" s="72">
        <f t="shared" si="231"/>
        <v>57.9112</v>
      </c>
      <c r="W1650" s="72">
        <f t="shared" si="232"/>
        <v>0</v>
      </c>
      <c r="X1650" s="14" t="s">
        <v>1191</v>
      </c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24"/>
      <c r="AJ1650" s="24"/>
      <c r="AK1650" s="24"/>
    </row>
    <row r="1651" s="2" customFormat="1" ht="14.25" spans="1:37">
      <c r="A1651" s="24">
        <v>1649</v>
      </c>
      <c r="B1651" s="14"/>
      <c r="C1651" s="749" t="s">
        <v>3575</v>
      </c>
      <c r="D1651" s="749" t="s">
        <v>3576</v>
      </c>
      <c r="E1651" s="14"/>
      <c r="F1651" s="192"/>
      <c r="G1651" s="24"/>
      <c r="H1651" s="14"/>
      <c r="I1651" s="13">
        <v>1.01</v>
      </c>
      <c r="J1651" s="14"/>
      <c r="K1651" s="14"/>
      <c r="L1651" s="547">
        <v>126</v>
      </c>
      <c r="M1651" s="72">
        <v>97.555</v>
      </c>
      <c r="N1651" s="72">
        <f t="shared" si="233"/>
        <v>12291.93</v>
      </c>
      <c r="O1651" s="72">
        <v>126</v>
      </c>
      <c r="P1651" s="72">
        <f t="shared" si="225"/>
        <v>97.555</v>
      </c>
      <c r="Q1651" s="72">
        <f t="shared" si="226"/>
        <v>12291.93</v>
      </c>
      <c r="R1651" s="72">
        <f t="shared" si="227"/>
        <v>0</v>
      </c>
      <c r="S1651" s="72">
        <f t="shared" si="228"/>
        <v>97.555</v>
      </c>
      <c r="T1651" s="72">
        <f t="shared" si="229"/>
        <v>0</v>
      </c>
      <c r="U1651" s="72">
        <f t="shared" si="230"/>
        <v>0</v>
      </c>
      <c r="V1651" s="72">
        <f t="shared" si="231"/>
        <v>97.555</v>
      </c>
      <c r="W1651" s="72">
        <f t="shared" si="232"/>
        <v>0</v>
      </c>
      <c r="X1651" s="14" t="s">
        <v>1191</v>
      </c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513"/>
      <c r="AJ1651" s="24"/>
      <c r="AK1651" s="24"/>
    </row>
    <row r="1652" s="2" customFormat="1" ht="14.25" spans="1:37">
      <c r="A1652" s="24">
        <v>1650</v>
      </c>
      <c r="B1652" s="14"/>
      <c r="C1652" s="749" t="s">
        <v>3577</v>
      </c>
      <c r="D1652" s="749" t="s">
        <v>3578</v>
      </c>
      <c r="E1652" s="14"/>
      <c r="F1652" s="192"/>
      <c r="G1652" s="24"/>
      <c r="H1652" s="14"/>
      <c r="I1652" s="13">
        <v>1.01</v>
      </c>
      <c r="J1652" s="14"/>
      <c r="K1652" s="14"/>
      <c r="L1652" s="547">
        <v>252</v>
      </c>
      <c r="M1652" s="72">
        <v>118.6271</v>
      </c>
      <c r="N1652" s="72">
        <f t="shared" si="233"/>
        <v>29894.0292</v>
      </c>
      <c r="O1652" s="72">
        <v>252</v>
      </c>
      <c r="P1652" s="72">
        <f t="shared" si="225"/>
        <v>118.6271</v>
      </c>
      <c r="Q1652" s="72">
        <f t="shared" si="226"/>
        <v>29894.0292</v>
      </c>
      <c r="R1652" s="72">
        <f t="shared" si="227"/>
        <v>0</v>
      </c>
      <c r="S1652" s="72">
        <f t="shared" si="228"/>
        <v>118.6271</v>
      </c>
      <c r="T1652" s="72">
        <f t="shared" si="229"/>
        <v>0</v>
      </c>
      <c r="U1652" s="72">
        <f t="shared" si="230"/>
        <v>0</v>
      </c>
      <c r="V1652" s="72">
        <f t="shared" si="231"/>
        <v>118.6271</v>
      </c>
      <c r="W1652" s="72">
        <f t="shared" si="232"/>
        <v>0</v>
      </c>
      <c r="X1652" s="14" t="s">
        <v>1191</v>
      </c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24"/>
      <c r="AJ1652" s="24"/>
      <c r="AK1652" s="24"/>
    </row>
    <row r="1653" s="2" customFormat="1" ht="14.25" spans="1:37">
      <c r="A1653" s="24">
        <v>1651</v>
      </c>
      <c r="B1653" s="14"/>
      <c r="C1653" s="749" t="s">
        <v>3579</v>
      </c>
      <c r="D1653" s="749" t="s">
        <v>3580</v>
      </c>
      <c r="E1653" s="14"/>
      <c r="F1653" s="192"/>
      <c r="G1653" s="24"/>
      <c r="H1653" s="14"/>
      <c r="I1653" s="13">
        <v>1.01</v>
      </c>
      <c r="J1653" s="14"/>
      <c r="K1653" s="14"/>
      <c r="L1653" s="547">
        <v>432</v>
      </c>
      <c r="M1653" s="72">
        <v>70.0438</v>
      </c>
      <c r="N1653" s="72">
        <f t="shared" si="233"/>
        <v>30258.9216</v>
      </c>
      <c r="O1653" s="72">
        <v>432</v>
      </c>
      <c r="P1653" s="72">
        <f t="shared" si="225"/>
        <v>70.0438</v>
      </c>
      <c r="Q1653" s="72">
        <f t="shared" si="226"/>
        <v>30258.9216</v>
      </c>
      <c r="R1653" s="72">
        <f t="shared" si="227"/>
        <v>0</v>
      </c>
      <c r="S1653" s="72">
        <f t="shared" si="228"/>
        <v>70.0438</v>
      </c>
      <c r="T1653" s="72">
        <f t="shared" si="229"/>
        <v>0</v>
      </c>
      <c r="U1653" s="72">
        <f t="shared" si="230"/>
        <v>0</v>
      </c>
      <c r="V1653" s="72">
        <f t="shared" si="231"/>
        <v>70.0438</v>
      </c>
      <c r="W1653" s="72">
        <f t="shared" si="232"/>
        <v>0</v>
      </c>
      <c r="X1653" s="14" t="s">
        <v>1191</v>
      </c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24"/>
      <c r="AJ1653" s="24"/>
      <c r="AK1653" s="24"/>
    </row>
    <row r="1654" s="2" customFormat="1" ht="14.25" spans="1:37">
      <c r="A1654" s="24">
        <v>1652</v>
      </c>
      <c r="B1654" s="14"/>
      <c r="C1654" s="749" t="s">
        <v>3581</v>
      </c>
      <c r="D1654" s="749" t="s">
        <v>3582</v>
      </c>
      <c r="E1654" s="14"/>
      <c r="F1654" s="192"/>
      <c r="G1654" s="24"/>
      <c r="H1654" s="14"/>
      <c r="I1654" s="13">
        <v>1.01</v>
      </c>
      <c r="J1654" s="14"/>
      <c r="K1654" s="14"/>
      <c r="L1654" s="547">
        <v>234</v>
      </c>
      <c r="M1654" s="72">
        <v>70.3446</v>
      </c>
      <c r="N1654" s="72">
        <f t="shared" si="233"/>
        <v>16460.6364</v>
      </c>
      <c r="O1654" s="72">
        <v>234</v>
      </c>
      <c r="P1654" s="72">
        <f t="shared" si="225"/>
        <v>70.3446</v>
      </c>
      <c r="Q1654" s="72">
        <f t="shared" si="226"/>
        <v>16460.6364</v>
      </c>
      <c r="R1654" s="72">
        <f t="shared" si="227"/>
        <v>0</v>
      </c>
      <c r="S1654" s="72">
        <f t="shared" si="228"/>
        <v>70.3446</v>
      </c>
      <c r="T1654" s="72">
        <f t="shared" si="229"/>
        <v>0</v>
      </c>
      <c r="U1654" s="72">
        <f t="shared" si="230"/>
        <v>0</v>
      </c>
      <c r="V1654" s="72">
        <f t="shared" si="231"/>
        <v>70.3446</v>
      </c>
      <c r="W1654" s="72">
        <f t="shared" si="232"/>
        <v>0</v>
      </c>
      <c r="X1654" s="14" t="s">
        <v>1191</v>
      </c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24"/>
      <c r="AJ1654" s="24"/>
      <c r="AK1654" s="24"/>
    </row>
    <row r="1655" s="2" customFormat="1" ht="14.25" spans="1:37">
      <c r="A1655" s="24">
        <v>1653</v>
      </c>
      <c r="B1655" s="14"/>
      <c r="C1655" s="749" t="s">
        <v>3583</v>
      </c>
      <c r="D1655" s="749" t="s">
        <v>3584</v>
      </c>
      <c r="E1655" s="14"/>
      <c r="F1655" s="192"/>
      <c r="G1655" s="24"/>
      <c r="H1655" s="14"/>
      <c r="I1655" s="13">
        <v>1.01</v>
      </c>
      <c r="J1655" s="14"/>
      <c r="K1655" s="14"/>
      <c r="L1655" s="547">
        <v>16.6</v>
      </c>
      <c r="M1655" s="72">
        <v>90.6</v>
      </c>
      <c r="N1655" s="72">
        <f t="shared" si="233"/>
        <v>1503.96</v>
      </c>
      <c r="O1655" s="72">
        <v>16.6</v>
      </c>
      <c r="P1655" s="72">
        <f t="shared" si="225"/>
        <v>90.6</v>
      </c>
      <c r="Q1655" s="72">
        <f t="shared" si="226"/>
        <v>1503.96</v>
      </c>
      <c r="R1655" s="72">
        <f t="shared" si="227"/>
        <v>0</v>
      </c>
      <c r="S1655" s="72">
        <f t="shared" si="228"/>
        <v>90.6</v>
      </c>
      <c r="T1655" s="72">
        <f t="shared" si="229"/>
        <v>0</v>
      </c>
      <c r="U1655" s="72">
        <f t="shared" si="230"/>
        <v>0</v>
      </c>
      <c r="V1655" s="72">
        <f t="shared" si="231"/>
        <v>90.6</v>
      </c>
      <c r="W1655" s="72">
        <f t="shared" si="232"/>
        <v>0</v>
      </c>
      <c r="X1655" s="14" t="s">
        <v>1191</v>
      </c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24"/>
      <c r="AJ1655" s="24"/>
      <c r="AK1655" s="24"/>
    </row>
    <row r="1656" s="2" customFormat="1" ht="14.25" spans="1:37">
      <c r="A1656" s="24">
        <v>1654</v>
      </c>
      <c r="B1656" s="14"/>
      <c r="C1656" s="749" t="s">
        <v>3585</v>
      </c>
      <c r="D1656" s="749" t="s">
        <v>3586</v>
      </c>
      <c r="E1656" s="14"/>
      <c r="F1656" s="192"/>
      <c r="G1656" s="24"/>
      <c r="H1656" s="14"/>
      <c r="I1656" s="13">
        <v>1.01</v>
      </c>
      <c r="J1656" s="14"/>
      <c r="K1656" s="14"/>
      <c r="L1656" s="547">
        <v>17</v>
      </c>
      <c r="M1656" s="72">
        <v>97.4</v>
      </c>
      <c r="N1656" s="72">
        <f t="shared" si="233"/>
        <v>1655.8</v>
      </c>
      <c r="O1656" s="72">
        <v>17</v>
      </c>
      <c r="P1656" s="72">
        <f t="shared" si="225"/>
        <v>97.4</v>
      </c>
      <c r="Q1656" s="72">
        <f t="shared" si="226"/>
        <v>1655.8</v>
      </c>
      <c r="R1656" s="72">
        <f t="shared" si="227"/>
        <v>0</v>
      </c>
      <c r="S1656" s="72">
        <f t="shared" si="228"/>
        <v>97.4</v>
      </c>
      <c r="T1656" s="72">
        <f t="shared" si="229"/>
        <v>0</v>
      </c>
      <c r="U1656" s="72">
        <f t="shared" si="230"/>
        <v>0</v>
      </c>
      <c r="V1656" s="72">
        <f t="shared" si="231"/>
        <v>97.4</v>
      </c>
      <c r="W1656" s="72">
        <f t="shared" si="232"/>
        <v>0</v>
      </c>
      <c r="X1656" s="14" t="s">
        <v>1191</v>
      </c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24"/>
      <c r="AJ1656" s="24"/>
      <c r="AK1656" s="24"/>
    </row>
    <row r="1657" s="2" customFormat="1" ht="14.25" spans="1:37">
      <c r="A1657" s="24">
        <v>1655</v>
      </c>
      <c r="B1657" s="14"/>
      <c r="C1657" s="749" t="s">
        <v>3587</v>
      </c>
      <c r="D1657" s="749" t="s">
        <v>3588</v>
      </c>
      <c r="E1657" s="14"/>
      <c r="F1657" s="192"/>
      <c r="G1657" s="24"/>
      <c r="H1657" s="14"/>
      <c r="I1657" s="13">
        <v>1.01</v>
      </c>
      <c r="J1657" s="14"/>
      <c r="K1657" s="14"/>
      <c r="L1657" s="547">
        <v>17</v>
      </c>
      <c r="M1657" s="72">
        <v>156.3</v>
      </c>
      <c r="N1657" s="72">
        <f t="shared" si="233"/>
        <v>2657.1</v>
      </c>
      <c r="O1657" s="72">
        <v>17</v>
      </c>
      <c r="P1657" s="72">
        <f t="shared" si="225"/>
        <v>156.3</v>
      </c>
      <c r="Q1657" s="72">
        <f t="shared" si="226"/>
        <v>2657.1</v>
      </c>
      <c r="R1657" s="72">
        <f t="shared" si="227"/>
        <v>0</v>
      </c>
      <c r="S1657" s="72">
        <f t="shared" si="228"/>
        <v>156.3</v>
      </c>
      <c r="T1657" s="72">
        <f t="shared" si="229"/>
        <v>0</v>
      </c>
      <c r="U1657" s="72">
        <f t="shared" si="230"/>
        <v>0</v>
      </c>
      <c r="V1657" s="72">
        <f t="shared" si="231"/>
        <v>156.3</v>
      </c>
      <c r="W1657" s="72">
        <f t="shared" si="232"/>
        <v>0</v>
      </c>
      <c r="X1657" s="14" t="s">
        <v>1191</v>
      </c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24"/>
      <c r="AJ1657" s="24"/>
      <c r="AK1657" s="24"/>
    </row>
    <row r="1658" s="2" customFormat="1" ht="14.25" spans="1:37">
      <c r="A1658" s="24">
        <v>1656</v>
      </c>
      <c r="B1658" s="14"/>
      <c r="C1658" s="749" t="s">
        <v>3589</v>
      </c>
      <c r="D1658" s="749" t="s">
        <v>3590</v>
      </c>
      <c r="E1658" s="14"/>
      <c r="F1658" s="192"/>
      <c r="G1658" s="24"/>
      <c r="H1658" s="14"/>
      <c r="I1658" s="13">
        <v>1.01</v>
      </c>
      <c r="J1658" s="14"/>
      <c r="K1658" s="14"/>
      <c r="L1658" s="547">
        <v>18</v>
      </c>
      <c r="M1658" s="72">
        <v>93</v>
      </c>
      <c r="N1658" s="72">
        <f t="shared" si="233"/>
        <v>1674</v>
      </c>
      <c r="O1658" s="72">
        <v>18</v>
      </c>
      <c r="P1658" s="72">
        <f t="shared" si="225"/>
        <v>93</v>
      </c>
      <c r="Q1658" s="72">
        <f t="shared" si="226"/>
        <v>1674</v>
      </c>
      <c r="R1658" s="72">
        <f t="shared" si="227"/>
        <v>0</v>
      </c>
      <c r="S1658" s="72">
        <f t="shared" si="228"/>
        <v>93</v>
      </c>
      <c r="T1658" s="72">
        <f t="shared" si="229"/>
        <v>0</v>
      </c>
      <c r="U1658" s="72">
        <f t="shared" si="230"/>
        <v>0</v>
      </c>
      <c r="V1658" s="72">
        <f t="shared" si="231"/>
        <v>93</v>
      </c>
      <c r="W1658" s="72">
        <f t="shared" si="232"/>
        <v>0</v>
      </c>
      <c r="X1658" s="14" t="s">
        <v>1191</v>
      </c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24"/>
      <c r="AJ1658" s="24"/>
      <c r="AK1658" s="24"/>
    </row>
    <row r="1659" s="2" customFormat="1" ht="14.25" spans="1:37">
      <c r="A1659" s="24">
        <v>1657</v>
      </c>
      <c r="B1659" s="14"/>
      <c r="C1659" s="749" t="s">
        <v>3591</v>
      </c>
      <c r="D1659" s="749" t="s">
        <v>3592</v>
      </c>
      <c r="E1659" s="14"/>
      <c r="F1659" s="192"/>
      <c r="G1659" s="24"/>
      <c r="H1659" s="14"/>
      <c r="I1659" s="13">
        <v>1.01</v>
      </c>
      <c r="J1659" s="14"/>
      <c r="K1659" s="14"/>
      <c r="L1659" s="547">
        <v>18</v>
      </c>
      <c r="M1659" s="72">
        <v>121.85</v>
      </c>
      <c r="N1659" s="72">
        <f t="shared" si="233"/>
        <v>2193.3</v>
      </c>
      <c r="O1659" s="72">
        <v>18</v>
      </c>
      <c r="P1659" s="72">
        <f t="shared" si="225"/>
        <v>121.85</v>
      </c>
      <c r="Q1659" s="72">
        <f t="shared" si="226"/>
        <v>2193.3</v>
      </c>
      <c r="R1659" s="72">
        <f t="shared" si="227"/>
        <v>0</v>
      </c>
      <c r="S1659" s="72">
        <f t="shared" si="228"/>
        <v>121.85</v>
      </c>
      <c r="T1659" s="72">
        <f t="shared" si="229"/>
        <v>0</v>
      </c>
      <c r="U1659" s="72">
        <f t="shared" si="230"/>
        <v>0</v>
      </c>
      <c r="V1659" s="72">
        <f t="shared" si="231"/>
        <v>121.85</v>
      </c>
      <c r="W1659" s="72">
        <f t="shared" si="232"/>
        <v>0</v>
      </c>
      <c r="X1659" s="14" t="s">
        <v>1191</v>
      </c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24"/>
      <c r="AJ1659" s="24"/>
      <c r="AK1659" s="24"/>
    </row>
    <row r="1660" s="2" customFormat="1" ht="14.25" spans="1:37">
      <c r="A1660" s="24">
        <v>1658</v>
      </c>
      <c r="B1660" s="14"/>
      <c r="C1660" s="749" t="s">
        <v>3593</v>
      </c>
      <c r="D1660" s="749" t="s">
        <v>3594</v>
      </c>
      <c r="E1660" s="14"/>
      <c r="F1660" s="192"/>
      <c r="G1660" s="24"/>
      <c r="H1660" s="14"/>
      <c r="I1660" s="13">
        <v>1.01</v>
      </c>
      <c r="J1660" s="14"/>
      <c r="K1660" s="14"/>
      <c r="L1660" s="547">
        <v>54</v>
      </c>
      <c r="M1660" s="72">
        <v>132</v>
      </c>
      <c r="N1660" s="72">
        <f t="shared" si="233"/>
        <v>7128</v>
      </c>
      <c r="O1660" s="72">
        <v>54</v>
      </c>
      <c r="P1660" s="72">
        <f t="shared" si="225"/>
        <v>132</v>
      </c>
      <c r="Q1660" s="72">
        <f t="shared" si="226"/>
        <v>7128</v>
      </c>
      <c r="R1660" s="72">
        <f t="shared" si="227"/>
        <v>0</v>
      </c>
      <c r="S1660" s="72">
        <f t="shared" si="228"/>
        <v>132</v>
      </c>
      <c r="T1660" s="72">
        <f t="shared" si="229"/>
        <v>0</v>
      </c>
      <c r="U1660" s="72">
        <f t="shared" si="230"/>
        <v>0</v>
      </c>
      <c r="V1660" s="72">
        <f t="shared" si="231"/>
        <v>132</v>
      </c>
      <c r="W1660" s="72">
        <f t="shared" si="232"/>
        <v>0</v>
      </c>
      <c r="X1660" s="14" t="s">
        <v>1191</v>
      </c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24"/>
      <c r="AJ1660" s="24"/>
      <c r="AK1660" s="24"/>
    </row>
    <row r="1661" s="2" customFormat="1" ht="14.25" spans="1:37">
      <c r="A1661" s="24">
        <v>1659</v>
      </c>
      <c r="B1661" s="14"/>
      <c r="C1661" s="749" t="s">
        <v>3595</v>
      </c>
      <c r="D1661" s="749" t="s">
        <v>3596</v>
      </c>
      <c r="E1661" s="14"/>
      <c r="F1661" s="192"/>
      <c r="G1661" s="24"/>
      <c r="H1661" s="14"/>
      <c r="I1661" s="13">
        <v>1.01</v>
      </c>
      <c r="J1661" s="14"/>
      <c r="K1661" s="14"/>
      <c r="L1661" s="547">
        <v>90</v>
      </c>
      <c r="M1661" s="72">
        <v>127.9</v>
      </c>
      <c r="N1661" s="72">
        <f t="shared" si="233"/>
        <v>11511</v>
      </c>
      <c r="O1661" s="72">
        <v>90</v>
      </c>
      <c r="P1661" s="72">
        <f t="shared" si="225"/>
        <v>127.9</v>
      </c>
      <c r="Q1661" s="72">
        <f t="shared" si="226"/>
        <v>11511</v>
      </c>
      <c r="R1661" s="72">
        <f t="shared" si="227"/>
        <v>0</v>
      </c>
      <c r="S1661" s="72">
        <f t="shared" si="228"/>
        <v>127.9</v>
      </c>
      <c r="T1661" s="72">
        <f t="shared" si="229"/>
        <v>0</v>
      </c>
      <c r="U1661" s="72">
        <f t="shared" si="230"/>
        <v>0</v>
      </c>
      <c r="V1661" s="72">
        <f t="shared" si="231"/>
        <v>127.9</v>
      </c>
      <c r="W1661" s="72">
        <f t="shared" si="232"/>
        <v>0</v>
      </c>
      <c r="X1661" s="14" t="s">
        <v>1191</v>
      </c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24"/>
      <c r="AJ1661" s="24"/>
      <c r="AK1661" s="24"/>
    </row>
    <row r="1662" s="2" customFormat="1" ht="14.25" spans="1:37">
      <c r="A1662" s="24">
        <v>1660</v>
      </c>
      <c r="B1662" s="14"/>
      <c r="C1662" s="749" t="s">
        <v>3597</v>
      </c>
      <c r="D1662" s="749" t="s">
        <v>3598</v>
      </c>
      <c r="E1662" s="14"/>
      <c r="F1662" s="192"/>
      <c r="G1662" s="24"/>
      <c r="H1662" s="14"/>
      <c r="I1662" s="13">
        <v>1.01</v>
      </c>
      <c r="J1662" s="14"/>
      <c r="K1662" s="14"/>
      <c r="L1662" s="547">
        <v>36</v>
      </c>
      <c r="M1662" s="72">
        <v>97</v>
      </c>
      <c r="N1662" s="72">
        <f t="shared" si="233"/>
        <v>3492</v>
      </c>
      <c r="O1662" s="72">
        <v>36</v>
      </c>
      <c r="P1662" s="72">
        <f t="shared" si="225"/>
        <v>97</v>
      </c>
      <c r="Q1662" s="72">
        <f t="shared" si="226"/>
        <v>3492</v>
      </c>
      <c r="R1662" s="72">
        <f t="shared" si="227"/>
        <v>0</v>
      </c>
      <c r="S1662" s="72">
        <f t="shared" si="228"/>
        <v>97</v>
      </c>
      <c r="T1662" s="72">
        <f t="shared" si="229"/>
        <v>0</v>
      </c>
      <c r="U1662" s="72">
        <f t="shared" si="230"/>
        <v>0</v>
      </c>
      <c r="V1662" s="72">
        <f t="shared" si="231"/>
        <v>97</v>
      </c>
      <c r="W1662" s="72">
        <f t="shared" si="232"/>
        <v>0</v>
      </c>
      <c r="X1662" s="14" t="s">
        <v>1191</v>
      </c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24"/>
      <c r="AJ1662" s="24"/>
      <c r="AK1662" s="24"/>
    </row>
    <row r="1663" s="2" customFormat="1" ht="14.25" spans="1:37">
      <c r="A1663" s="24">
        <v>1661</v>
      </c>
      <c r="B1663" s="14"/>
      <c r="C1663" s="749" t="s">
        <v>3599</v>
      </c>
      <c r="D1663" s="749" t="s">
        <v>3600</v>
      </c>
      <c r="E1663" s="14"/>
      <c r="F1663" s="192"/>
      <c r="G1663" s="24"/>
      <c r="H1663" s="14"/>
      <c r="I1663" s="13">
        <v>1.01</v>
      </c>
      <c r="J1663" s="14"/>
      <c r="K1663" s="14"/>
      <c r="L1663" s="547">
        <v>36</v>
      </c>
      <c r="M1663" s="72">
        <v>97</v>
      </c>
      <c r="N1663" s="72">
        <f t="shared" si="233"/>
        <v>3492</v>
      </c>
      <c r="O1663" s="72">
        <v>36</v>
      </c>
      <c r="P1663" s="72">
        <f t="shared" si="225"/>
        <v>97</v>
      </c>
      <c r="Q1663" s="72">
        <f t="shared" si="226"/>
        <v>3492</v>
      </c>
      <c r="R1663" s="72">
        <f t="shared" si="227"/>
        <v>0</v>
      </c>
      <c r="S1663" s="72">
        <f t="shared" si="228"/>
        <v>97</v>
      </c>
      <c r="T1663" s="72">
        <f t="shared" si="229"/>
        <v>0</v>
      </c>
      <c r="U1663" s="72">
        <f t="shared" si="230"/>
        <v>0</v>
      </c>
      <c r="V1663" s="72">
        <f t="shared" si="231"/>
        <v>97</v>
      </c>
      <c r="W1663" s="72">
        <f t="shared" si="232"/>
        <v>0</v>
      </c>
      <c r="X1663" s="14" t="s">
        <v>1191</v>
      </c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24"/>
      <c r="AJ1663" s="24"/>
      <c r="AK1663" s="24"/>
    </row>
    <row r="1664" s="2" customFormat="1" ht="14.25" spans="1:37">
      <c r="A1664" s="24">
        <v>1662</v>
      </c>
      <c r="B1664" s="14"/>
      <c r="C1664" s="749" t="s">
        <v>3601</v>
      </c>
      <c r="D1664" s="749" t="s">
        <v>3602</v>
      </c>
      <c r="E1664" s="14"/>
      <c r="F1664" s="192"/>
      <c r="G1664" s="24"/>
      <c r="H1664" s="14"/>
      <c r="I1664" s="13">
        <v>1.01</v>
      </c>
      <c r="J1664" s="14"/>
      <c r="K1664" s="14"/>
      <c r="L1664" s="547">
        <v>420</v>
      </c>
      <c r="M1664" s="72">
        <v>16.9237</v>
      </c>
      <c r="N1664" s="72">
        <f t="shared" si="233"/>
        <v>7107.954</v>
      </c>
      <c r="O1664" s="72">
        <v>420</v>
      </c>
      <c r="P1664" s="72">
        <f t="shared" si="225"/>
        <v>16.9237</v>
      </c>
      <c r="Q1664" s="72">
        <f t="shared" si="226"/>
        <v>7107.954</v>
      </c>
      <c r="R1664" s="72">
        <f t="shared" si="227"/>
        <v>0</v>
      </c>
      <c r="S1664" s="72">
        <f t="shared" si="228"/>
        <v>16.9237</v>
      </c>
      <c r="T1664" s="72">
        <f t="shared" si="229"/>
        <v>0</v>
      </c>
      <c r="U1664" s="72">
        <f t="shared" si="230"/>
        <v>0</v>
      </c>
      <c r="V1664" s="72">
        <f t="shared" si="231"/>
        <v>16.9237</v>
      </c>
      <c r="W1664" s="72">
        <f t="shared" si="232"/>
        <v>0</v>
      </c>
      <c r="X1664" s="14" t="s">
        <v>1191</v>
      </c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24"/>
      <c r="AJ1664" s="24"/>
      <c r="AK1664" s="24"/>
    </row>
    <row r="1665" s="2" customFormat="1" ht="14.25" spans="1:37">
      <c r="A1665" s="24">
        <v>1663</v>
      </c>
      <c r="B1665" s="14"/>
      <c r="C1665" s="749" t="s">
        <v>3603</v>
      </c>
      <c r="D1665" s="749" t="s">
        <v>3604</v>
      </c>
      <c r="E1665" s="14"/>
      <c r="F1665" s="192"/>
      <c r="G1665" s="24"/>
      <c r="H1665" s="14"/>
      <c r="I1665" s="13">
        <v>1.01</v>
      </c>
      <c r="J1665" s="14"/>
      <c r="K1665" s="14"/>
      <c r="L1665" s="547">
        <v>85</v>
      </c>
      <c r="M1665" s="72">
        <v>66.6</v>
      </c>
      <c r="N1665" s="72">
        <f t="shared" si="233"/>
        <v>5661</v>
      </c>
      <c r="O1665" s="72">
        <v>85</v>
      </c>
      <c r="P1665" s="72">
        <f t="shared" si="225"/>
        <v>66.6</v>
      </c>
      <c r="Q1665" s="72">
        <f t="shared" si="226"/>
        <v>5661</v>
      </c>
      <c r="R1665" s="72">
        <f t="shared" si="227"/>
        <v>0</v>
      </c>
      <c r="S1665" s="72">
        <f t="shared" si="228"/>
        <v>66.6</v>
      </c>
      <c r="T1665" s="72">
        <f t="shared" si="229"/>
        <v>0</v>
      </c>
      <c r="U1665" s="72">
        <f t="shared" si="230"/>
        <v>0</v>
      </c>
      <c r="V1665" s="72">
        <f t="shared" si="231"/>
        <v>66.6</v>
      </c>
      <c r="W1665" s="72">
        <f t="shared" si="232"/>
        <v>0</v>
      </c>
      <c r="X1665" s="14" t="s">
        <v>1191</v>
      </c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24"/>
      <c r="AJ1665" s="24"/>
      <c r="AK1665" s="24"/>
    </row>
    <row r="1666" s="2" customFormat="1" ht="14.25" spans="1:37">
      <c r="A1666" s="24">
        <v>1664</v>
      </c>
      <c r="B1666" s="14"/>
      <c r="C1666" s="749" t="s">
        <v>3605</v>
      </c>
      <c r="D1666" s="749" t="s">
        <v>3606</v>
      </c>
      <c r="E1666" s="14"/>
      <c r="F1666" s="192"/>
      <c r="G1666" s="24"/>
      <c r="H1666" s="14"/>
      <c r="I1666" s="13">
        <v>1.01</v>
      </c>
      <c r="J1666" s="14"/>
      <c r="K1666" s="14"/>
      <c r="L1666" s="547">
        <v>198</v>
      </c>
      <c r="M1666" s="72">
        <v>152.8733</v>
      </c>
      <c r="N1666" s="72">
        <f t="shared" si="233"/>
        <v>30268.9134</v>
      </c>
      <c r="O1666" s="72">
        <v>198</v>
      </c>
      <c r="P1666" s="72">
        <f t="shared" si="225"/>
        <v>152.8733</v>
      </c>
      <c r="Q1666" s="72">
        <f t="shared" si="226"/>
        <v>30268.9134</v>
      </c>
      <c r="R1666" s="72">
        <f t="shared" si="227"/>
        <v>0</v>
      </c>
      <c r="S1666" s="72">
        <f t="shared" si="228"/>
        <v>152.8733</v>
      </c>
      <c r="T1666" s="72">
        <f t="shared" si="229"/>
        <v>0</v>
      </c>
      <c r="U1666" s="72">
        <f t="shared" si="230"/>
        <v>0</v>
      </c>
      <c r="V1666" s="72">
        <f t="shared" si="231"/>
        <v>152.8733</v>
      </c>
      <c r="W1666" s="72">
        <f t="shared" si="232"/>
        <v>0</v>
      </c>
      <c r="X1666" s="14" t="s">
        <v>1191</v>
      </c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24"/>
      <c r="AJ1666" s="24"/>
      <c r="AK1666" s="24"/>
    </row>
    <row r="1667" s="2" customFormat="1" ht="14.25" spans="1:37">
      <c r="A1667" s="24">
        <v>1665</v>
      </c>
      <c r="B1667" s="14"/>
      <c r="C1667" s="749" t="s">
        <v>3607</v>
      </c>
      <c r="D1667" s="749" t="s">
        <v>3608</v>
      </c>
      <c r="E1667" s="14"/>
      <c r="F1667" s="192"/>
      <c r="G1667" s="24"/>
      <c r="H1667" s="14"/>
      <c r="I1667" s="13">
        <v>1.01</v>
      </c>
      <c r="J1667" s="14"/>
      <c r="K1667" s="14"/>
      <c r="L1667" s="547">
        <v>400</v>
      </c>
      <c r="M1667" s="72">
        <v>38.6792</v>
      </c>
      <c r="N1667" s="72">
        <f t="shared" si="233"/>
        <v>15471.68</v>
      </c>
      <c r="O1667" s="72">
        <v>400</v>
      </c>
      <c r="P1667" s="72">
        <f t="shared" ref="P1667:P1730" si="234">M1667</f>
        <v>38.6792</v>
      </c>
      <c r="Q1667" s="72">
        <f t="shared" ref="Q1667:Q1730" si="235">P1667*O1667</f>
        <v>15471.68</v>
      </c>
      <c r="R1667" s="72">
        <f t="shared" ref="R1667:R1730" si="236">IF((O1667-L1667)&gt;0,O1667-L1667,0)</f>
        <v>0</v>
      </c>
      <c r="S1667" s="72">
        <f t="shared" ref="S1667:S1730" si="237">M1667</f>
        <v>38.6792</v>
      </c>
      <c r="T1667" s="72">
        <f t="shared" ref="T1667:T1730" si="238">IF((Q1667-N1667)&gt;0,Q1667-N1667,0)</f>
        <v>0</v>
      </c>
      <c r="U1667" s="72">
        <f t="shared" ref="U1667:U1730" si="239">IF((O1667-L1667)&lt;0,O1667-L1667,0)</f>
        <v>0</v>
      </c>
      <c r="V1667" s="72">
        <f t="shared" ref="V1667:V1730" si="240">M1667</f>
        <v>38.6792</v>
      </c>
      <c r="W1667" s="72">
        <f t="shared" ref="W1667:W1730" si="241">IF((Q1667-N1667)&lt;0,Q1667-N1667,0)</f>
        <v>0</v>
      </c>
      <c r="X1667" s="14" t="s">
        <v>1191</v>
      </c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24"/>
      <c r="AJ1667" s="24"/>
      <c r="AK1667" s="24"/>
    </row>
    <row r="1668" s="2" customFormat="1" ht="14.25" spans="1:37">
      <c r="A1668" s="24">
        <v>1666</v>
      </c>
      <c r="B1668" s="14"/>
      <c r="C1668" s="749" t="s">
        <v>3609</v>
      </c>
      <c r="D1668" s="749" t="s">
        <v>3610</v>
      </c>
      <c r="E1668" s="14"/>
      <c r="F1668" s="192"/>
      <c r="G1668" s="24"/>
      <c r="H1668" s="14"/>
      <c r="I1668" s="13">
        <v>1.01</v>
      </c>
      <c r="J1668" s="14"/>
      <c r="K1668" s="14"/>
      <c r="L1668" s="547">
        <v>774</v>
      </c>
      <c r="M1668" s="72">
        <v>44.7618</v>
      </c>
      <c r="N1668" s="72">
        <f t="shared" si="233"/>
        <v>34645.6332</v>
      </c>
      <c r="O1668" s="72">
        <v>774</v>
      </c>
      <c r="P1668" s="72">
        <f t="shared" si="234"/>
        <v>44.7618</v>
      </c>
      <c r="Q1668" s="72">
        <f t="shared" si="235"/>
        <v>34645.6332</v>
      </c>
      <c r="R1668" s="72">
        <f t="shared" si="236"/>
        <v>0</v>
      </c>
      <c r="S1668" s="72">
        <f t="shared" si="237"/>
        <v>44.7618</v>
      </c>
      <c r="T1668" s="72">
        <f t="shared" si="238"/>
        <v>0</v>
      </c>
      <c r="U1668" s="72">
        <f t="shared" si="239"/>
        <v>0</v>
      </c>
      <c r="V1668" s="72">
        <f t="shared" si="240"/>
        <v>44.7618</v>
      </c>
      <c r="W1668" s="72">
        <f t="shared" si="241"/>
        <v>0</v>
      </c>
      <c r="X1668" s="14" t="s">
        <v>1191</v>
      </c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24"/>
      <c r="AJ1668" s="24"/>
      <c r="AK1668" s="24"/>
    </row>
    <row r="1669" s="2" customFormat="1" ht="14.25" spans="1:37">
      <c r="A1669" s="24">
        <v>1667</v>
      </c>
      <c r="B1669" s="14"/>
      <c r="C1669" s="749" t="s">
        <v>3611</v>
      </c>
      <c r="D1669" s="749" t="s">
        <v>3612</v>
      </c>
      <c r="E1669" s="14"/>
      <c r="F1669" s="192"/>
      <c r="G1669" s="24"/>
      <c r="H1669" s="14"/>
      <c r="I1669" s="13">
        <v>1.01</v>
      </c>
      <c r="J1669" s="14"/>
      <c r="K1669" s="14"/>
      <c r="L1669" s="547">
        <v>780</v>
      </c>
      <c r="M1669" s="72">
        <v>60</v>
      </c>
      <c r="N1669" s="72">
        <f t="shared" ref="N1669:N1732" si="242">L1669*M1669</f>
        <v>46800</v>
      </c>
      <c r="O1669" s="72">
        <v>780</v>
      </c>
      <c r="P1669" s="72">
        <f t="shared" si="234"/>
        <v>60</v>
      </c>
      <c r="Q1669" s="72">
        <f t="shared" si="235"/>
        <v>46800</v>
      </c>
      <c r="R1669" s="72">
        <f t="shared" si="236"/>
        <v>0</v>
      </c>
      <c r="S1669" s="72">
        <f t="shared" si="237"/>
        <v>60</v>
      </c>
      <c r="T1669" s="72">
        <f t="shared" si="238"/>
        <v>0</v>
      </c>
      <c r="U1669" s="72">
        <f t="shared" si="239"/>
        <v>0</v>
      </c>
      <c r="V1669" s="72">
        <f t="shared" si="240"/>
        <v>60</v>
      </c>
      <c r="W1669" s="72">
        <f t="shared" si="241"/>
        <v>0</v>
      </c>
      <c r="X1669" s="14" t="s">
        <v>1191</v>
      </c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24"/>
      <c r="AJ1669" s="24"/>
      <c r="AK1669" s="24"/>
    </row>
    <row r="1670" s="2" customFormat="1" ht="14.25" spans="1:37">
      <c r="A1670" s="24">
        <v>1668</v>
      </c>
      <c r="B1670" s="14"/>
      <c r="C1670" s="749" t="s">
        <v>3613</v>
      </c>
      <c r="D1670" s="749" t="s">
        <v>3614</v>
      </c>
      <c r="E1670" s="14"/>
      <c r="F1670" s="192"/>
      <c r="G1670" s="24"/>
      <c r="H1670" s="14"/>
      <c r="I1670" s="13">
        <v>1.01</v>
      </c>
      <c r="J1670" s="14"/>
      <c r="K1670" s="14"/>
      <c r="L1670" s="547">
        <v>455</v>
      </c>
      <c r="M1670" s="72">
        <v>18.5835</v>
      </c>
      <c r="N1670" s="72">
        <f t="shared" si="242"/>
        <v>8455.4925</v>
      </c>
      <c r="O1670" s="72">
        <v>455</v>
      </c>
      <c r="P1670" s="72">
        <f t="shared" si="234"/>
        <v>18.5835</v>
      </c>
      <c r="Q1670" s="72">
        <f t="shared" si="235"/>
        <v>8455.4925</v>
      </c>
      <c r="R1670" s="72">
        <f t="shared" si="236"/>
        <v>0</v>
      </c>
      <c r="S1670" s="72">
        <f t="shared" si="237"/>
        <v>18.5835</v>
      </c>
      <c r="T1670" s="72">
        <f t="shared" si="238"/>
        <v>0</v>
      </c>
      <c r="U1670" s="72">
        <f t="shared" si="239"/>
        <v>0</v>
      </c>
      <c r="V1670" s="72">
        <f t="shared" si="240"/>
        <v>18.5835</v>
      </c>
      <c r="W1670" s="72">
        <f t="shared" si="241"/>
        <v>0</v>
      </c>
      <c r="X1670" s="14" t="s">
        <v>1191</v>
      </c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24"/>
      <c r="AJ1670" s="24"/>
      <c r="AK1670" s="24"/>
    </row>
    <row r="1671" s="2" customFormat="1" ht="14.25" spans="1:37">
      <c r="A1671" s="24">
        <v>1669</v>
      </c>
      <c r="B1671" s="14"/>
      <c r="C1671" s="749" t="s">
        <v>3615</v>
      </c>
      <c r="D1671" s="749" t="s">
        <v>3616</v>
      </c>
      <c r="E1671" s="14"/>
      <c r="F1671" s="192"/>
      <c r="G1671" s="24"/>
      <c r="H1671" s="14"/>
      <c r="I1671" s="13">
        <v>1.01</v>
      </c>
      <c r="J1671" s="14"/>
      <c r="K1671" s="14"/>
      <c r="L1671" s="547">
        <v>72</v>
      </c>
      <c r="M1671" s="72">
        <v>127.6549</v>
      </c>
      <c r="N1671" s="72">
        <f t="shared" si="242"/>
        <v>9191.1528</v>
      </c>
      <c r="O1671" s="72">
        <v>72</v>
      </c>
      <c r="P1671" s="72">
        <f t="shared" si="234"/>
        <v>127.6549</v>
      </c>
      <c r="Q1671" s="72">
        <f t="shared" si="235"/>
        <v>9191.1528</v>
      </c>
      <c r="R1671" s="72">
        <f t="shared" si="236"/>
        <v>0</v>
      </c>
      <c r="S1671" s="72">
        <f t="shared" si="237"/>
        <v>127.6549</v>
      </c>
      <c r="T1671" s="72">
        <f t="shared" si="238"/>
        <v>0</v>
      </c>
      <c r="U1671" s="72">
        <f t="shared" si="239"/>
        <v>0</v>
      </c>
      <c r="V1671" s="72">
        <f t="shared" si="240"/>
        <v>127.6549</v>
      </c>
      <c r="W1671" s="72">
        <f t="shared" si="241"/>
        <v>0</v>
      </c>
      <c r="X1671" s="14" t="s">
        <v>1191</v>
      </c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24"/>
      <c r="AJ1671" s="24"/>
      <c r="AK1671" s="24"/>
    </row>
    <row r="1672" s="2" customFormat="1" ht="14.25" spans="1:37">
      <c r="A1672" s="24">
        <v>1670</v>
      </c>
      <c r="B1672" s="14"/>
      <c r="C1672" s="749" t="s">
        <v>3617</v>
      </c>
      <c r="D1672" s="749" t="s">
        <v>3618</v>
      </c>
      <c r="E1672" s="14"/>
      <c r="F1672" s="192"/>
      <c r="G1672" s="24"/>
      <c r="H1672" s="14"/>
      <c r="I1672" s="13">
        <v>1.01</v>
      </c>
      <c r="J1672" s="14"/>
      <c r="K1672" s="14"/>
      <c r="L1672" s="547">
        <v>54</v>
      </c>
      <c r="M1672" s="72">
        <v>51.8761</v>
      </c>
      <c r="N1672" s="72">
        <f t="shared" si="242"/>
        <v>2801.3094</v>
      </c>
      <c r="O1672" s="72">
        <v>54</v>
      </c>
      <c r="P1672" s="72">
        <f t="shared" si="234"/>
        <v>51.8761</v>
      </c>
      <c r="Q1672" s="72">
        <f t="shared" si="235"/>
        <v>2801.3094</v>
      </c>
      <c r="R1672" s="72">
        <f t="shared" si="236"/>
        <v>0</v>
      </c>
      <c r="S1672" s="72">
        <f t="shared" si="237"/>
        <v>51.8761</v>
      </c>
      <c r="T1672" s="72">
        <f t="shared" si="238"/>
        <v>0</v>
      </c>
      <c r="U1672" s="72">
        <f t="shared" si="239"/>
        <v>0</v>
      </c>
      <c r="V1672" s="72">
        <f t="shared" si="240"/>
        <v>51.8761</v>
      </c>
      <c r="W1672" s="72">
        <f t="shared" si="241"/>
        <v>0</v>
      </c>
      <c r="X1672" s="14" t="s">
        <v>1191</v>
      </c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24"/>
      <c r="AJ1672" s="24"/>
      <c r="AK1672" s="24"/>
    </row>
    <row r="1673" s="2" customFormat="1" ht="14.25" spans="1:37">
      <c r="A1673" s="24">
        <v>1671</v>
      </c>
      <c r="B1673" s="14"/>
      <c r="C1673" s="749" t="s">
        <v>3619</v>
      </c>
      <c r="D1673" s="749" t="s">
        <v>3620</v>
      </c>
      <c r="E1673" s="14"/>
      <c r="F1673" s="192"/>
      <c r="G1673" s="24"/>
      <c r="H1673" s="14"/>
      <c r="I1673" s="13">
        <v>1.01</v>
      </c>
      <c r="J1673" s="14"/>
      <c r="K1673" s="14"/>
      <c r="L1673" s="547">
        <v>182</v>
      </c>
      <c r="M1673" s="72">
        <v>18.5841</v>
      </c>
      <c r="N1673" s="72">
        <f t="shared" si="242"/>
        <v>3382.3062</v>
      </c>
      <c r="O1673" s="72">
        <v>182</v>
      </c>
      <c r="P1673" s="72">
        <f t="shared" si="234"/>
        <v>18.5841</v>
      </c>
      <c r="Q1673" s="72">
        <f t="shared" si="235"/>
        <v>3382.3062</v>
      </c>
      <c r="R1673" s="72">
        <f t="shared" si="236"/>
        <v>0</v>
      </c>
      <c r="S1673" s="72">
        <f t="shared" si="237"/>
        <v>18.5841</v>
      </c>
      <c r="T1673" s="72">
        <f t="shared" si="238"/>
        <v>0</v>
      </c>
      <c r="U1673" s="72">
        <f t="shared" si="239"/>
        <v>0</v>
      </c>
      <c r="V1673" s="72">
        <f t="shared" si="240"/>
        <v>18.5841</v>
      </c>
      <c r="W1673" s="72">
        <f t="shared" si="241"/>
        <v>0</v>
      </c>
      <c r="X1673" s="14" t="s">
        <v>1191</v>
      </c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24"/>
      <c r="AJ1673" s="24"/>
      <c r="AK1673" s="24"/>
    </row>
    <row r="1674" s="2" customFormat="1" ht="14.25" spans="1:37">
      <c r="A1674" s="24">
        <v>1672</v>
      </c>
      <c r="B1674" s="14"/>
      <c r="C1674" s="749" t="s">
        <v>3621</v>
      </c>
      <c r="D1674" s="749" t="s">
        <v>3622</v>
      </c>
      <c r="E1674" s="14"/>
      <c r="F1674" s="192"/>
      <c r="G1674" s="24"/>
      <c r="H1674" s="14"/>
      <c r="I1674" s="13">
        <v>1.01</v>
      </c>
      <c r="J1674" s="14"/>
      <c r="K1674" s="14"/>
      <c r="L1674" s="547">
        <v>420</v>
      </c>
      <c r="M1674" s="72">
        <v>67.6957</v>
      </c>
      <c r="N1674" s="72">
        <f t="shared" si="242"/>
        <v>28432.194</v>
      </c>
      <c r="O1674" s="72">
        <v>420</v>
      </c>
      <c r="P1674" s="72">
        <f t="shared" si="234"/>
        <v>67.6957</v>
      </c>
      <c r="Q1674" s="72">
        <f t="shared" si="235"/>
        <v>28432.194</v>
      </c>
      <c r="R1674" s="72">
        <f t="shared" si="236"/>
        <v>0</v>
      </c>
      <c r="S1674" s="72">
        <f t="shared" si="237"/>
        <v>67.6957</v>
      </c>
      <c r="T1674" s="72">
        <f t="shared" si="238"/>
        <v>0</v>
      </c>
      <c r="U1674" s="72">
        <f t="shared" si="239"/>
        <v>0</v>
      </c>
      <c r="V1674" s="72">
        <f t="shared" si="240"/>
        <v>67.6957</v>
      </c>
      <c r="W1674" s="72">
        <f t="shared" si="241"/>
        <v>0</v>
      </c>
      <c r="X1674" s="14" t="s">
        <v>1191</v>
      </c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24"/>
      <c r="AJ1674" s="24"/>
      <c r="AK1674" s="24"/>
    </row>
    <row r="1675" s="2" customFormat="1" ht="14.25" spans="1:37">
      <c r="A1675" s="24">
        <v>1673</v>
      </c>
      <c r="B1675" s="14"/>
      <c r="C1675" s="749" t="s">
        <v>3623</v>
      </c>
      <c r="D1675" s="749" t="s">
        <v>3624</v>
      </c>
      <c r="E1675" s="14"/>
      <c r="F1675" s="192"/>
      <c r="G1675" s="24"/>
      <c r="H1675" s="14"/>
      <c r="I1675" s="13">
        <v>1.01</v>
      </c>
      <c r="J1675" s="14"/>
      <c r="K1675" s="14"/>
      <c r="L1675" s="547">
        <v>112.5</v>
      </c>
      <c r="M1675" s="72">
        <v>78</v>
      </c>
      <c r="N1675" s="72">
        <f t="shared" si="242"/>
        <v>8775</v>
      </c>
      <c r="O1675" s="72">
        <v>112.5</v>
      </c>
      <c r="P1675" s="72">
        <f t="shared" si="234"/>
        <v>78</v>
      </c>
      <c r="Q1675" s="72">
        <f t="shared" si="235"/>
        <v>8775</v>
      </c>
      <c r="R1675" s="72">
        <f t="shared" si="236"/>
        <v>0</v>
      </c>
      <c r="S1675" s="72">
        <f t="shared" si="237"/>
        <v>78</v>
      </c>
      <c r="T1675" s="72">
        <f t="shared" si="238"/>
        <v>0</v>
      </c>
      <c r="U1675" s="72">
        <f t="shared" si="239"/>
        <v>0</v>
      </c>
      <c r="V1675" s="72">
        <f t="shared" si="240"/>
        <v>78</v>
      </c>
      <c r="W1675" s="72">
        <f t="shared" si="241"/>
        <v>0</v>
      </c>
      <c r="X1675" s="14" t="s">
        <v>1191</v>
      </c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24"/>
      <c r="AJ1675" s="24"/>
      <c r="AK1675" s="24"/>
    </row>
    <row r="1676" s="2" customFormat="1" ht="14.25" spans="1:37">
      <c r="A1676" s="24">
        <v>1674</v>
      </c>
      <c r="B1676" s="14"/>
      <c r="C1676" s="749" t="s">
        <v>3625</v>
      </c>
      <c r="D1676" s="749" t="s">
        <v>3626</v>
      </c>
      <c r="E1676" s="14"/>
      <c r="F1676" s="192"/>
      <c r="G1676" s="24"/>
      <c r="H1676" s="14"/>
      <c r="I1676" s="13">
        <v>1.01</v>
      </c>
      <c r="J1676" s="14"/>
      <c r="K1676" s="14"/>
      <c r="L1676" s="547">
        <v>130</v>
      </c>
      <c r="M1676" s="72">
        <v>18.5878</v>
      </c>
      <c r="N1676" s="72">
        <f t="shared" si="242"/>
        <v>2416.414</v>
      </c>
      <c r="O1676" s="72">
        <v>130</v>
      </c>
      <c r="P1676" s="72">
        <f t="shared" si="234"/>
        <v>18.5878</v>
      </c>
      <c r="Q1676" s="72">
        <f t="shared" si="235"/>
        <v>2416.414</v>
      </c>
      <c r="R1676" s="72">
        <f t="shared" si="236"/>
        <v>0</v>
      </c>
      <c r="S1676" s="72">
        <f t="shared" si="237"/>
        <v>18.5878</v>
      </c>
      <c r="T1676" s="72">
        <f t="shared" si="238"/>
        <v>0</v>
      </c>
      <c r="U1676" s="72">
        <f t="shared" si="239"/>
        <v>0</v>
      </c>
      <c r="V1676" s="72">
        <f t="shared" si="240"/>
        <v>18.5878</v>
      </c>
      <c r="W1676" s="72">
        <f t="shared" si="241"/>
        <v>0</v>
      </c>
      <c r="X1676" s="14" t="s">
        <v>1191</v>
      </c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24"/>
      <c r="AJ1676" s="24"/>
      <c r="AK1676" s="24"/>
    </row>
    <row r="1677" s="2" customFormat="1" ht="14.25" spans="1:37">
      <c r="A1677" s="24">
        <v>1675</v>
      </c>
      <c r="B1677" s="14"/>
      <c r="C1677" s="749" t="s">
        <v>3627</v>
      </c>
      <c r="D1677" s="749" t="s">
        <v>3628</v>
      </c>
      <c r="E1677" s="14"/>
      <c r="F1677" s="192"/>
      <c r="G1677" s="24"/>
      <c r="H1677" s="14"/>
      <c r="I1677" s="13">
        <v>1.01</v>
      </c>
      <c r="J1677" s="14"/>
      <c r="K1677" s="14"/>
      <c r="L1677" s="547">
        <v>72</v>
      </c>
      <c r="M1677" s="72">
        <v>90.575</v>
      </c>
      <c r="N1677" s="72">
        <f t="shared" si="242"/>
        <v>6521.4</v>
      </c>
      <c r="O1677" s="72">
        <v>72</v>
      </c>
      <c r="P1677" s="72">
        <f t="shared" si="234"/>
        <v>90.575</v>
      </c>
      <c r="Q1677" s="72">
        <f t="shared" si="235"/>
        <v>6521.4</v>
      </c>
      <c r="R1677" s="72">
        <f t="shared" si="236"/>
        <v>0</v>
      </c>
      <c r="S1677" s="72">
        <f t="shared" si="237"/>
        <v>90.575</v>
      </c>
      <c r="T1677" s="72">
        <f t="shared" si="238"/>
        <v>0</v>
      </c>
      <c r="U1677" s="72">
        <f t="shared" si="239"/>
        <v>0</v>
      </c>
      <c r="V1677" s="72">
        <f t="shared" si="240"/>
        <v>90.575</v>
      </c>
      <c r="W1677" s="72">
        <f t="shared" si="241"/>
        <v>0</v>
      </c>
      <c r="X1677" s="14" t="s">
        <v>1191</v>
      </c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24"/>
      <c r="AJ1677" s="24"/>
      <c r="AK1677" s="24"/>
    </row>
    <row r="1678" s="2" customFormat="1" ht="14.25" spans="1:37">
      <c r="A1678" s="24">
        <v>1676</v>
      </c>
      <c r="B1678" s="14"/>
      <c r="C1678" s="749" t="s">
        <v>3629</v>
      </c>
      <c r="D1678" s="749" t="s">
        <v>3630</v>
      </c>
      <c r="E1678" s="14"/>
      <c r="F1678" s="192"/>
      <c r="G1678" s="24"/>
      <c r="H1678" s="14"/>
      <c r="I1678" s="13">
        <v>1.01</v>
      </c>
      <c r="J1678" s="14"/>
      <c r="K1678" s="14"/>
      <c r="L1678" s="547">
        <v>306</v>
      </c>
      <c r="M1678" s="72">
        <v>67.9557</v>
      </c>
      <c r="N1678" s="72">
        <f t="shared" si="242"/>
        <v>20794.4442</v>
      </c>
      <c r="O1678" s="72">
        <v>306</v>
      </c>
      <c r="P1678" s="72">
        <f t="shared" si="234"/>
        <v>67.9557</v>
      </c>
      <c r="Q1678" s="72">
        <f t="shared" si="235"/>
        <v>20794.4442</v>
      </c>
      <c r="R1678" s="72">
        <f t="shared" si="236"/>
        <v>0</v>
      </c>
      <c r="S1678" s="72">
        <f t="shared" si="237"/>
        <v>67.9557</v>
      </c>
      <c r="T1678" s="72">
        <f t="shared" si="238"/>
        <v>0</v>
      </c>
      <c r="U1678" s="72">
        <f t="shared" si="239"/>
        <v>0</v>
      </c>
      <c r="V1678" s="72">
        <f t="shared" si="240"/>
        <v>67.9557</v>
      </c>
      <c r="W1678" s="72">
        <f t="shared" si="241"/>
        <v>0</v>
      </c>
      <c r="X1678" s="14" t="s">
        <v>1191</v>
      </c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24"/>
      <c r="AJ1678" s="24"/>
      <c r="AK1678" s="24"/>
    </row>
    <row r="1679" s="2" customFormat="1" ht="14.25" spans="1:37">
      <c r="A1679" s="24">
        <v>1677</v>
      </c>
      <c r="B1679" s="14"/>
      <c r="C1679" s="749" t="s">
        <v>3631</v>
      </c>
      <c r="D1679" s="749" t="s">
        <v>3632</v>
      </c>
      <c r="E1679" s="14"/>
      <c r="F1679" s="192"/>
      <c r="G1679" s="24"/>
      <c r="H1679" s="14"/>
      <c r="I1679" s="13">
        <v>1.01</v>
      </c>
      <c r="J1679" s="14"/>
      <c r="K1679" s="14"/>
      <c r="L1679" s="547">
        <v>126</v>
      </c>
      <c r="M1679" s="72">
        <v>87.5089</v>
      </c>
      <c r="N1679" s="72">
        <f t="shared" si="242"/>
        <v>11026.1214</v>
      </c>
      <c r="O1679" s="72">
        <v>126</v>
      </c>
      <c r="P1679" s="72">
        <f t="shared" si="234"/>
        <v>87.5089</v>
      </c>
      <c r="Q1679" s="72">
        <f t="shared" si="235"/>
        <v>11026.1214</v>
      </c>
      <c r="R1679" s="72">
        <f t="shared" si="236"/>
        <v>0</v>
      </c>
      <c r="S1679" s="72">
        <f t="shared" si="237"/>
        <v>87.5089</v>
      </c>
      <c r="T1679" s="72">
        <f t="shared" si="238"/>
        <v>0</v>
      </c>
      <c r="U1679" s="72">
        <f t="shared" si="239"/>
        <v>0</v>
      </c>
      <c r="V1679" s="72">
        <f t="shared" si="240"/>
        <v>87.5089</v>
      </c>
      <c r="W1679" s="72">
        <f t="shared" si="241"/>
        <v>0</v>
      </c>
      <c r="X1679" s="14" t="s">
        <v>1191</v>
      </c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24"/>
      <c r="AJ1679" s="24"/>
      <c r="AK1679" s="24"/>
    </row>
    <row r="1680" s="2" customFormat="1" ht="14.25" spans="1:37">
      <c r="A1680" s="24">
        <v>1678</v>
      </c>
      <c r="B1680" s="14"/>
      <c r="C1680" s="749" t="s">
        <v>3633</v>
      </c>
      <c r="D1680" s="749" t="s">
        <v>3634</v>
      </c>
      <c r="E1680" s="14"/>
      <c r="F1680" s="192"/>
      <c r="G1680" s="24"/>
      <c r="H1680" s="14"/>
      <c r="I1680" s="13">
        <v>1.01</v>
      </c>
      <c r="J1680" s="14"/>
      <c r="K1680" s="14"/>
      <c r="L1680" s="547">
        <v>72</v>
      </c>
      <c r="M1680" s="72">
        <v>113.5753</v>
      </c>
      <c r="N1680" s="72">
        <f t="shared" si="242"/>
        <v>8177.4216</v>
      </c>
      <c r="O1680" s="72">
        <v>72</v>
      </c>
      <c r="P1680" s="72">
        <f t="shared" si="234"/>
        <v>113.5753</v>
      </c>
      <c r="Q1680" s="72">
        <f t="shared" si="235"/>
        <v>8177.4216</v>
      </c>
      <c r="R1680" s="72">
        <f t="shared" si="236"/>
        <v>0</v>
      </c>
      <c r="S1680" s="72">
        <f t="shared" si="237"/>
        <v>113.5753</v>
      </c>
      <c r="T1680" s="72">
        <f t="shared" si="238"/>
        <v>0</v>
      </c>
      <c r="U1680" s="72">
        <f t="shared" si="239"/>
        <v>0</v>
      </c>
      <c r="V1680" s="72">
        <f t="shared" si="240"/>
        <v>113.5753</v>
      </c>
      <c r="W1680" s="72">
        <f t="shared" si="241"/>
        <v>0</v>
      </c>
      <c r="X1680" s="14" t="s">
        <v>1191</v>
      </c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24"/>
      <c r="AJ1680" s="24"/>
      <c r="AK1680" s="24"/>
    </row>
    <row r="1681" s="2" customFormat="1" ht="14.25" spans="1:37">
      <c r="A1681" s="24">
        <v>1679</v>
      </c>
      <c r="B1681" s="14"/>
      <c r="C1681" s="749" t="s">
        <v>3635</v>
      </c>
      <c r="D1681" s="749" t="s">
        <v>3636</v>
      </c>
      <c r="E1681" s="14"/>
      <c r="F1681" s="192"/>
      <c r="G1681" s="24"/>
      <c r="H1681" s="14"/>
      <c r="I1681" s="13">
        <v>1.01</v>
      </c>
      <c r="J1681" s="14"/>
      <c r="K1681" s="14"/>
      <c r="L1681" s="547">
        <v>15</v>
      </c>
      <c r="M1681" s="72">
        <v>71.6373</v>
      </c>
      <c r="N1681" s="72">
        <f t="shared" si="242"/>
        <v>1074.5595</v>
      </c>
      <c r="O1681" s="72">
        <v>15</v>
      </c>
      <c r="P1681" s="72">
        <f t="shared" si="234"/>
        <v>71.6373</v>
      </c>
      <c r="Q1681" s="72">
        <f t="shared" si="235"/>
        <v>1074.5595</v>
      </c>
      <c r="R1681" s="72">
        <f t="shared" si="236"/>
        <v>0</v>
      </c>
      <c r="S1681" s="72">
        <f t="shared" si="237"/>
        <v>71.6373</v>
      </c>
      <c r="T1681" s="72">
        <f t="shared" si="238"/>
        <v>0</v>
      </c>
      <c r="U1681" s="72">
        <f t="shared" si="239"/>
        <v>0</v>
      </c>
      <c r="V1681" s="72">
        <f t="shared" si="240"/>
        <v>71.6373</v>
      </c>
      <c r="W1681" s="72">
        <f t="shared" si="241"/>
        <v>0</v>
      </c>
      <c r="X1681" s="14" t="s">
        <v>1191</v>
      </c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24"/>
      <c r="AJ1681" s="24"/>
      <c r="AK1681" s="24"/>
    </row>
    <row r="1682" s="2" customFormat="1" ht="14.25" spans="1:37">
      <c r="A1682" s="24">
        <v>1680</v>
      </c>
      <c r="B1682" s="14"/>
      <c r="C1682" s="749" t="s">
        <v>3637</v>
      </c>
      <c r="D1682" s="749" t="s">
        <v>3638</v>
      </c>
      <c r="E1682" s="14"/>
      <c r="F1682" s="192"/>
      <c r="G1682" s="24"/>
      <c r="H1682" s="14"/>
      <c r="I1682" s="13">
        <v>1.01</v>
      </c>
      <c r="J1682" s="14"/>
      <c r="K1682" s="14"/>
      <c r="L1682" s="547">
        <v>40</v>
      </c>
      <c r="M1682" s="72">
        <v>71.6391</v>
      </c>
      <c r="N1682" s="72">
        <f t="shared" si="242"/>
        <v>2865.564</v>
      </c>
      <c r="O1682" s="72">
        <v>40</v>
      </c>
      <c r="P1682" s="72">
        <f t="shared" si="234"/>
        <v>71.6391</v>
      </c>
      <c r="Q1682" s="72">
        <f t="shared" si="235"/>
        <v>2865.564</v>
      </c>
      <c r="R1682" s="72">
        <f t="shared" si="236"/>
        <v>0</v>
      </c>
      <c r="S1682" s="72">
        <f t="shared" si="237"/>
        <v>71.6391</v>
      </c>
      <c r="T1682" s="72">
        <f t="shared" si="238"/>
        <v>0</v>
      </c>
      <c r="U1682" s="72">
        <f t="shared" si="239"/>
        <v>0</v>
      </c>
      <c r="V1682" s="72">
        <f t="shared" si="240"/>
        <v>71.6391</v>
      </c>
      <c r="W1682" s="72">
        <f t="shared" si="241"/>
        <v>0</v>
      </c>
      <c r="X1682" s="14" t="s">
        <v>1191</v>
      </c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24"/>
      <c r="AJ1682" s="24"/>
      <c r="AK1682" s="24"/>
    </row>
    <row r="1683" s="2" customFormat="1" ht="14.25" spans="1:37">
      <c r="A1683" s="24">
        <v>1681</v>
      </c>
      <c r="B1683" s="14"/>
      <c r="C1683" s="749" t="s">
        <v>3639</v>
      </c>
      <c r="D1683" s="749" t="s">
        <v>3640</v>
      </c>
      <c r="E1683" s="14"/>
      <c r="F1683" s="192"/>
      <c r="G1683" s="24"/>
      <c r="H1683" s="14"/>
      <c r="I1683" s="13">
        <v>1.01</v>
      </c>
      <c r="J1683" s="14"/>
      <c r="K1683" s="14"/>
      <c r="L1683" s="547">
        <v>540</v>
      </c>
      <c r="M1683" s="72">
        <v>27.98</v>
      </c>
      <c r="N1683" s="72">
        <f t="shared" si="242"/>
        <v>15109.2</v>
      </c>
      <c r="O1683" s="72">
        <v>540</v>
      </c>
      <c r="P1683" s="72">
        <f t="shared" si="234"/>
        <v>27.98</v>
      </c>
      <c r="Q1683" s="72">
        <f t="shared" si="235"/>
        <v>15109.2</v>
      </c>
      <c r="R1683" s="72">
        <f t="shared" si="236"/>
        <v>0</v>
      </c>
      <c r="S1683" s="72">
        <f t="shared" si="237"/>
        <v>27.98</v>
      </c>
      <c r="T1683" s="72">
        <f t="shared" si="238"/>
        <v>0</v>
      </c>
      <c r="U1683" s="72">
        <f t="shared" si="239"/>
        <v>0</v>
      </c>
      <c r="V1683" s="72">
        <f t="shared" si="240"/>
        <v>27.98</v>
      </c>
      <c r="W1683" s="72">
        <f t="shared" si="241"/>
        <v>0</v>
      </c>
      <c r="X1683" s="14" t="s">
        <v>1191</v>
      </c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24"/>
      <c r="AJ1683" s="24"/>
      <c r="AK1683" s="24"/>
    </row>
    <row r="1684" s="2" customFormat="1" ht="14.25" spans="1:37">
      <c r="A1684" s="24">
        <v>1682</v>
      </c>
      <c r="B1684" s="14"/>
      <c r="C1684" s="749" t="s">
        <v>3641</v>
      </c>
      <c r="D1684" s="749" t="s">
        <v>3642</v>
      </c>
      <c r="E1684" s="14"/>
      <c r="F1684" s="192"/>
      <c r="G1684" s="24"/>
      <c r="H1684" s="14"/>
      <c r="I1684" s="13">
        <v>1.01</v>
      </c>
      <c r="J1684" s="14"/>
      <c r="K1684" s="14"/>
      <c r="L1684" s="547">
        <v>1320</v>
      </c>
      <c r="M1684" s="72">
        <v>9.45</v>
      </c>
      <c r="N1684" s="72">
        <f t="shared" si="242"/>
        <v>12474</v>
      </c>
      <c r="O1684" s="72">
        <v>1320</v>
      </c>
      <c r="P1684" s="72">
        <f t="shared" si="234"/>
        <v>9.45</v>
      </c>
      <c r="Q1684" s="72">
        <f t="shared" si="235"/>
        <v>12474</v>
      </c>
      <c r="R1684" s="72">
        <f t="shared" si="236"/>
        <v>0</v>
      </c>
      <c r="S1684" s="72">
        <f t="shared" si="237"/>
        <v>9.45</v>
      </c>
      <c r="T1684" s="72">
        <f t="shared" si="238"/>
        <v>0</v>
      </c>
      <c r="U1684" s="72">
        <f t="shared" si="239"/>
        <v>0</v>
      </c>
      <c r="V1684" s="72">
        <f t="shared" si="240"/>
        <v>9.45</v>
      </c>
      <c r="W1684" s="72">
        <f t="shared" si="241"/>
        <v>0</v>
      </c>
      <c r="X1684" s="14" t="s">
        <v>1191</v>
      </c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24"/>
      <c r="AJ1684" s="24"/>
      <c r="AK1684" s="24"/>
    </row>
    <row r="1685" s="2" customFormat="1" ht="14.25" spans="1:37">
      <c r="A1685" s="24">
        <v>1683</v>
      </c>
      <c r="B1685" s="14"/>
      <c r="C1685" s="749" t="s">
        <v>3643</v>
      </c>
      <c r="D1685" s="749" t="s">
        <v>3644</v>
      </c>
      <c r="E1685" s="14"/>
      <c r="F1685" s="192"/>
      <c r="G1685" s="24"/>
      <c r="H1685" s="14"/>
      <c r="I1685" s="13">
        <v>1.04</v>
      </c>
      <c r="J1685" s="14"/>
      <c r="K1685" s="14"/>
      <c r="L1685" s="547">
        <v>20</v>
      </c>
      <c r="M1685" s="72">
        <v>4.8075</v>
      </c>
      <c r="N1685" s="72">
        <f t="shared" si="242"/>
        <v>96.15</v>
      </c>
      <c r="O1685" s="72">
        <v>20</v>
      </c>
      <c r="P1685" s="72">
        <f t="shared" si="234"/>
        <v>4.8075</v>
      </c>
      <c r="Q1685" s="72">
        <f t="shared" si="235"/>
        <v>96.15</v>
      </c>
      <c r="R1685" s="72">
        <f t="shared" si="236"/>
        <v>0</v>
      </c>
      <c r="S1685" s="72">
        <f t="shared" si="237"/>
        <v>4.8075</v>
      </c>
      <c r="T1685" s="72">
        <f t="shared" si="238"/>
        <v>0</v>
      </c>
      <c r="U1685" s="72">
        <f t="shared" si="239"/>
        <v>0</v>
      </c>
      <c r="V1685" s="72">
        <f t="shared" si="240"/>
        <v>4.8075</v>
      </c>
      <c r="W1685" s="72">
        <f t="shared" si="241"/>
        <v>0</v>
      </c>
      <c r="X1685" s="14" t="s">
        <v>1191</v>
      </c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24"/>
      <c r="AJ1685" s="24"/>
      <c r="AK1685" s="24"/>
    </row>
    <row r="1686" s="2" customFormat="1" ht="14.25" spans="1:37">
      <c r="A1686" s="24">
        <v>1684</v>
      </c>
      <c r="B1686" s="14"/>
      <c r="C1686" s="749" t="s">
        <v>3645</v>
      </c>
      <c r="D1686" s="749" t="s">
        <v>3646</v>
      </c>
      <c r="E1686" s="14"/>
      <c r="F1686" s="192"/>
      <c r="G1686" s="24"/>
      <c r="H1686" s="14"/>
      <c r="I1686" s="13">
        <v>1.04</v>
      </c>
      <c r="J1686" s="14"/>
      <c r="K1686" s="14"/>
      <c r="L1686" s="547">
        <v>200</v>
      </c>
      <c r="M1686" s="72">
        <v>0.2479</v>
      </c>
      <c r="N1686" s="72">
        <f t="shared" si="242"/>
        <v>49.58</v>
      </c>
      <c r="O1686" s="72">
        <v>200</v>
      </c>
      <c r="P1686" s="72">
        <f t="shared" si="234"/>
        <v>0.2479</v>
      </c>
      <c r="Q1686" s="72">
        <f t="shared" si="235"/>
        <v>49.58</v>
      </c>
      <c r="R1686" s="72">
        <f t="shared" si="236"/>
        <v>0</v>
      </c>
      <c r="S1686" s="72">
        <f t="shared" si="237"/>
        <v>0.2479</v>
      </c>
      <c r="T1686" s="72">
        <f t="shared" si="238"/>
        <v>0</v>
      </c>
      <c r="U1686" s="72">
        <f t="shared" si="239"/>
        <v>0</v>
      </c>
      <c r="V1686" s="72">
        <f t="shared" si="240"/>
        <v>0.2479</v>
      </c>
      <c r="W1686" s="72">
        <f t="shared" si="241"/>
        <v>0</v>
      </c>
      <c r="X1686" s="14" t="s">
        <v>1191</v>
      </c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24"/>
      <c r="AJ1686" s="24"/>
      <c r="AK1686" s="24"/>
    </row>
    <row r="1687" s="2" customFormat="1" ht="14.25" spans="1:37">
      <c r="A1687" s="24">
        <v>1685</v>
      </c>
      <c r="B1687" s="14"/>
      <c r="C1687" s="749" t="s">
        <v>2583</v>
      </c>
      <c r="D1687" s="749" t="s">
        <v>2584</v>
      </c>
      <c r="E1687" s="14"/>
      <c r="F1687" s="192"/>
      <c r="G1687" s="24"/>
      <c r="H1687" s="14"/>
      <c r="I1687" s="13">
        <v>1.04</v>
      </c>
      <c r="J1687" s="14"/>
      <c r="K1687" s="14"/>
      <c r="L1687" s="547">
        <v>100</v>
      </c>
      <c r="M1687" s="72">
        <v>4.6938</v>
      </c>
      <c r="N1687" s="72">
        <f t="shared" si="242"/>
        <v>469.38</v>
      </c>
      <c r="O1687" s="72">
        <v>100</v>
      </c>
      <c r="P1687" s="72">
        <f t="shared" si="234"/>
        <v>4.6938</v>
      </c>
      <c r="Q1687" s="72">
        <f t="shared" si="235"/>
        <v>469.38</v>
      </c>
      <c r="R1687" s="72">
        <f t="shared" si="236"/>
        <v>0</v>
      </c>
      <c r="S1687" s="72">
        <f t="shared" si="237"/>
        <v>4.6938</v>
      </c>
      <c r="T1687" s="72">
        <f t="shared" si="238"/>
        <v>0</v>
      </c>
      <c r="U1687" s="72">
        <f t="shared" si="239"/>
        <v>0</v>
      </c>
      <c r="V1687" s="72">
        <f t="shared" si="240"/>
        <v>4.6938</v>
      </c>
      <c r="W1687" s="72">
        <f t="shared" si="241"/>
        <v>0</v>
      </c>
      <c r="X1687" s="14" t="s">
        <v>1191</v>
      </c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24"/>
      <c r="AJ1687" s="24"/>
      <c r="AK1687" s="24"/>
    </row>
    <row r="1688" s="2" customFormat="1" ht="14.25" spans="1:37">
      <c r="A1688" s="24">
        <v>1686</v>
      </c>
      <c r="B1688" s="14"/>
      <c r="C1688" s="749" t="s">
        <v>3647</v>
      </c>
      <c r="D1688" s="749" t="s">
        <v>3648</v>
      </c>
      <c r="E1688" s="14"/>
      <c r="F1688" s="192"/>
      <c r="G1688" s="24"/>
      <c r="H1688" s="14"/>
      <c r="I1688" s="13">
        <v>1.04</v>
      </c>
      <c r="J1688" s="14"/>
      <c r="K1688" s="14"/>
      <c r="L1688" s="547">
        <v>100</v>
      </c>
      <c r="M1688" s="72">
        <v>5.4917</v>
      </c>
      <c r="N1688" s="72">
        <f t="shared" si="242"/>
        <v>549.17</v>
      </c>
      <c r="O1688" s="72">
        <v>100</v>
      </c>
      <c r="P1688" s="72">
        <f t="shared" si="234"/>
        <v>5.4917</v>
      </c>
      <c r="Q1688" s="72">
        <f t="shared" si="235"/>
        <v>549.17</v>
      </c>
      <c r="R1688" s="72">
        <f t="shared" si="236"/>
        <v>0</v>
      </c>
      <c r="S1688" s="72">
        <f t="shared" si="237"/>
        <v>5.4917</v>
      </c>
      <c r="T1688" s="72">
        <f t="shared" si="238"/>
        <v>0</v>
      </c>
      <c r="U1688" s="72">
        <f t="shared" si="239"/>
        <v>0</v>
      </c>
      <c r="V1688" s="72">
        <f t="shared" si="240"/>
        <v>5.4917</v>
      </c>
      <c r="W1688" s="72">
        <f t="shared" si="241"/>
        <v>0</v>
      </c>
      <c r="X1688" s="14" t="s">
        <v>1191</v>
      </c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24"/>
      <c r="AJ1688" s="24"/>
      <c r="AK1688" s="24"/>
    </row>
    <row r="1689" s="2" customFormat="1" ht="14.25" spans="1:37">
      <c r="A1689" s="24">
        <v>1687</v>
      </c>
      <c r="B1689" s="14"/>
      <c r="C1689" s="749" t="s">
        <v>3649</v>
      </c>
      <c r="D1689" s="749" t="s">
        <v>3650</v>
      </c>
      <c r="E1689" s="14"/>
      <c r="F1689" s="192"/>
      <c r="G1689" s="24"/>
      <c r="H1689" s="14"/>
      <c r="I1689" s="13">
        <v>1.04</v>
      </c>
      <c r="J1689" s="14"/>
      <c r="K1689" s="14"/>
      <c r="L1689" s="547">
        <v>100</v>
      </c>
      <c r="M1689" s="72">
        <v>5.391</v>
      </c>
      <c r="N1689" s="72">
        <f t="shared" si="242"/>
        <v>539.1</v>
      </c>
      <c r="O1689" s="72">
        <v>100</v>
      </c>
      <c r="P1689" s="72">
        <f t="shared" si="234"/>
        <v>5.391</v>
      </c>
      <c r="Q1689" s="72">
        <f t="shared" si="235"/>
        <v>539.1</v>
      </c>
      <c r="R1689" s="72">
        <f t="shared" si="236"/>
        <v>0</v>
      </c>
      <c r="S1689" s="72">
        <f t="shared" si="237"/>
        <v>5.391</v>
      </c>
      <c r="T1689" s="72">
        <f t="shared" si="238"/>
        <v>0</v>
      </c>
      <c r="U1689" s="72">
        <f t="shared" si="239"/>
        <v>0</v>
      </c>
      <c r="V1689" s="72">
        <f t="shared" si="240"/>
        <v>5.391</v>
      </c>
      <c r="W1689" s="72">
        <f t="shared" si="241"/>
        <v>0</v>
      </c>
      <c r="X1689" s="14" t="s">
        <v>1191</v>
      </c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24"/>
      <c r="AJ1689" s="24"/>
      <c r="AK1689" s="24"/>
    </row>
    <row r="1690" s="2" customFormat="1" ht="14.25" spans="1:37">
      <c r="A1690" s="24">
        <v>1688</v>
      </c>
      <c r="B1690" s="14"/>
      <c r="C1690" s="749" t="s">
        <v>3651</v>
      </c>
      <c r="D1690" s="749" t="s">
        <v>3652</v>
      </c>
      <c r="E1690" s="14"/>
      <c r="F1690" s="192"/>
      <c r="G1690" s="24"/>
      <c r="H1690" s="14"/>
      <c r="I1690" s="13">
        <v>1.04</v>
      </c>
      <c r="J1690" s="14"/>
      <c r="K1690" s="14"/>
      <c r="L1690" s="547">
        <v>159.5</v>
      </c>
      <c r="M1690" s="72">
        <v>18.1197</v>
      </c>
      <c r="N1690" s="72">
        <f t="shared" si="242"/>
        <v>2890.09215</v>
      </c>
      <c r="O1690" s="72">
        <v>159.5</v>
      </c>
      <c r="P1690" s="72">
        <f t="shared" si="234"/>
        <v>18.1197</v>
      </c>
      <c r="Q1690" s="72">
        <f t="shared" si="235"/>
        <v>2890.09215</v>
      </c>
      <c r="R1690" s="72">
        <f t="shared" si="236"/>
        <v>0</v>
      </c>
      <c r="S1690" s="72">
        <f t="shared" si="237"/>
        <v>18.1197</v>
      </c>
      <c r="T1690" s="72">
        <f t="shared" si="238"/>
        <v>0</v>
      </c>
      <c r="U1690" s="72">
        <f t="shared" si="239"/>
        <v>0</v>
      </c>
      <c r="V1690" s="72">
        <f t="shared" si="240"/>
        <v>18.1197</v>
      </c>
      <c r="W1690" s="72">
        <f t="shared" si="241"/>
        <v>0</v>
      </c>
      <c r="X1690" s="14" t="s">
        <v>1191</v>
      </c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24"/>
      <c r="AJ1690" s="24"/>
      <c r="AK1690" s="24"/>
    </row>
    <row r="1691" s="2" customFormat="1" ht="14.25" spans="1:37">
      <c r="A1691" s="24">
        <v>1689</v>
      </c>
      <c r="B1691" s="14"/>
      <c r="C1691" s="749" t="s">
        <v>3653</v>
      </c>
      <c r="D1691" s="749" t="s">
        <v>3654</v>
      </c>
      <c r="E1691" s="14"/>
      <c r="F1691" s="192"/>
      <c r="G1691" s="24"/>
      <c r="H1691" s="14"/>
      <c r="I1691" s="13">
        <v>1.04</v>
      </c>
      <c r="J1691" s="14"/>
      <c r="K1691" s="14"/>
      <c r="L1691" s="547">
        <v>195</v>
      </c>
      <c r="M1691" s="72">
        <v>6.6287</v>
      </c>
      <c r="N1691" s="72">
        <f t="shared" si="242"/>
        <v>1292.5965</v>
      </c>
      <c r="O1691" s="72">
        <v>195</v>
      </c>
      <c r="P1691" s="72">
        <f t="shared" si="234"/>
        <v>6.6287</v>
      </c>
      <c r="Q1691" s="72">
        <f t="shared" si="235"/>
        <v>1292.5965</v>
      </c>
      <c r="R1691" s="72">
        <f t="shared" si="236"/>
        <v>0</v>
      </c>
      <c r="S1691" s="72">
        <f t="shared" si="237"/>
        <v>6.6287</v>
      </c>
      <c r="T1691" s="72">
        <f t="shared" si="238"/>
        <v>0</v>
      </c>
      <c r="U1691" s="72">
        <f t="shared" si="239"/>
        <v>0</v>
      </c>
      <c r="V1691" s="72">
        <f t="shared" si="240"/>
        <v>6.6287</v>
      </c>
      <c r="W1691" s="72">
        <f t="shared" si="241"/>
        <v>0</v>
      </c>
      <c r="X1691" s="14" t="s">
        <v>1191</v>
      </c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24"/>
      <c r="AJ1691" s="24"/>
      <c r="AK1691" s="24"/>
    </row>
    <row r="1692" s="2" customFormat="1" ht="14.25" spans="1:37">
      <c r="A1692" s="24">
        <v>1690</v>
      </c>
      <c r="B1692" s="14"/>
      <c r="C1692" s="749" t="s">
        <v>3353</v>
      </c>
      <c r="D1692" s="749" t="s">
        <v>3354</v>
      </c>
      <c r="E1692" s="14"/>
      <c r="F1692" s="192"/>
      <c r="G1692" s="24"/>
      <c r="H1692" s="14"/>
      <c r="I1692" s="13">
        <v>1.04</v>
      </c>
      <c r="J1692" s="14"/>
      <c r="K1692" s="14"/>
      <c r="L1692" s="547">
        <v>471.9</v>
      </c>
      <c r="M1692" s="72">
        <v>33.5043</v>
      </c>
      <c r="N1692" s="72">
        <f t="shared" si="242"/>
        <v>15810.67917</v>
      </c>
      <c r="O1692" s="72">
        <v>471.9</v>
      </c>
      <c r="P1692" s="72">
        <f t="shared" si="234"/>
        <v>33.5043</v>
      </c>
      <c r="Q1692" s="72">
        <f t="shared" si="235"/>
        <v>15810.67917</v>
      </c>
      <c r="R1692" s="72">
        <f t="shared" si="236"/>
        <v>0</v>
      </c>
      <c r="S1692" s="72">
        <f t="shared" si="237"/>
        <v>33.5043</v>
      </c>
      <c r="T1692" s="72">
        <f t="shared" si="238"/>
        <v>0</v>
      </c>
      <c r="U1692" s="72">
        <f t="shared" si="239"/>
        <v>0</v>
      </c>
      <c r="V1692" s="72">
        <f t="shared" si="240"/>
        <v>33.5043</v>
      </c>
      <c r="W1692" s="72">
        <f t="shared" si="241"/>
        <v>0</v>
      </c>
      <c r="X1692" s="14" t="s">
        <v>1191</v>
      </c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24"/>
      <c r="AJ1692" s="24"/>
      <c r="AK1692" s="24"/>
    </row>
    <row r="1693" s="2" customFormat="1" ht="14.25" spans="1:37">
      <c r="A1693" s="24">
        <v>1691</v>
      </c>
      <c r="B1693" s="14"/>
      <c r="C1693" s="749" t="s">
        <v>3655</v>
      </c>
      <c r="D1693" s="749" t="s">
        <v>3656</v>
      </c>
      <c r="E1693" s="14"/>
      <c r="F1693" s="192"/>
      <c r="G1693" s="24"/>
      <c r="H1693" s="14"/>
      <c r="I1693" s="13">
        <v>1.04</v>
      </c>
      <c r="J1693" s="14"/>
      <c r="K1693" s="14"/>
      <c r="L1693" s="547">
        <v>541.2</v>
      </c>
      <c r="M1693" s="72">
        <v>32.3316</v>
      </c>
      <c r="N1693" s="72">
        <f t="shared" si="242"/>
        <v>17497.86192</v>
      </c>
      <c r="O1693" s="72">
        <v>541.2</v>
      </c>
      <c r="P1693" s="72">
        <f t="shared" si="234"/>
        <v>32.3316</v>
      </c>
      <c r="Q1693" s="72">
        <f t="shared" si="235"/>
        <v>17497.86192</v>
      </c>
      <c r="R1693" s="72">
        <f t="shared" si="236"/>
        <v>0</v>
      </c>
      <c r="S1693" s="72">
        <f t="shared" si="237"/>
        <v>32.3316</v>
      </c>
      <c r="T1693" s="72">
        <f t="shared" si="238"/>
        <v>0</v>
      </c>
      <c r="U1693" s="72">
        <f t="shared" si="239"/>
        <v>0</v>
      </c>
      <c r="V1693" s="72">
        <f t="shared" si="240"/>
        <v>32.3316</v>
      </c>
      <c r="W1693" s="72">
        <f t="shared" si="241"/>
        <v>0</v>
      </c>
      <c r="X1693" s="14" t="s">
        <v>1191</v>
      </c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24"/>
      <c r="AJ1693" s="24"/>
      <c r="AK1693" s="24"/>
    </row>
    <row r="1694" s="2" customFormat="1" ht="14.25" spans="1:37">
      <c r="A1694" s="24">
        <v>1692</v>
      </c>
      <c r="B1694" s="14"/>
      <c r="C1694" s="749" t="s">
        <v>3657</v>
      </c>
      <c r="D1694" s="749" t="s">
        <v>3658</v>
      </c>
      <c r="E1694" s="14"/>
      <c r="F1694" s="192"/>
      <c r="G1694" s="24"/>
      <c r="H1694" s="14"/>
      <c r="I1694" s="13">
        <v>1.04</v>
      </c>
      <c r="J1694" s="14"/>
      <c r="K1694" s="14"/>
      <c r="L1694" s="547">
        <v>347</v>
      </c>
      <c r="M1694" s="72">
        <v>20.4786</v>
      </c>
      <c r="N1694" s="72">
        <f t="shared" si="242"/>
        <v>7106.0742</v>
      </c>
      <c r="O1694" s="72">
        <v>347</v>
      </c>
      <c r="P1694" s="72">
        <f t="shared" si="234"/>
        <v>20.4786</v>
      </c>
      <c r="Q1694" s="72">
        <f t="shared" si="235"/>
        <v>7106.0742</v>
      </c>
      <c r="R1694" s="72">
        <f t="shared" si="236"/>
        <v>0</v>
      </c>
      <c r="S1694" s="72">
        <f t="shared" si="237"/>
        <v>20.4786</v>
      </c>
      <c r="T1694" s="72">
        <f t="shared" si="238"/>
        <v>0</v>
      </c>
      <c r="U1694" s="72">
        <f t="shared" si="239"/>
        <v>0</v>
      </c>
      <c r="V1694" s="72">
        <f t="shared" si="240"/>
        <v>20.4786</v>
      </c>
      <c r="W1694" s="72">
        <f t="shared" si="241"/>
        <v>0</v>
      </c>
      <c r="X1694" s="14" t="s">
        <v>1191</v>
      </c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24"/>
      <c r="AJ1694" s="24"/>
      <c r="AK1694" s="24"/>
    </row>
    <row r="1695" s="2" customFormat="1" ht="14.25" spans="1:37">
      <c r="A1695" s="24">
        <v>1693</v>
      </c>
      <c r="B1695" s="14"/>
      <c r="C1695" s="749" t="s">
        <v>3659</v>
      </c>
      <c r="D1695" s="749" t="s">
        <v>3660</v>
      </c>
      <c r="E1695" s="14"/>
      <c r="F1695" s="192"/>
      <c r="G1695" s="24"/>
      <c r="H1695" s="14"/>
      <c r="I1695" s="13">
        <v>1.04</v>
      </c>
      <c r="J1695" s="14"/>
      <c r="K1695" s="14"/>
      <c r="L1695" s="547">
        <v>493.5</v>
      </c>
      <c r="M1695" s="72">
        <v>22.8462</v>
      </c>
      <c r="N1695" s="72">
        <f t="shared" si="242"/>
        <v>11274.5997</v>
      </c>
      <c r="O1695" s="72">
        <v>493.5</v>
      </c>
      <c r="P1695" s="72">
        <f t="shared" si="234"/>
        <v>22.8462</v>
      </c>
      <c r="Q1695" s="72">
        <f t="shared" si="235"/>
        <v>11274.5997</v>
      </c>
      <c r="R1695" s="72">
        <f t="shared" si="236"/>
        <v>0</v>
      </c>
      <c r="S1695" s="72">
        <f t="shared" si="237"/>
        <v>22.8462</v>
      </c>
      <c r="T1695" s="72">
        <f t="shared" si="238"/>
        <v>0</v>
      </c>
      <c r="U1695" s="72">
        <f t="shared" si="239"/>
        <v>0</v>
      </c>
      <c r="V1695" s="72">
        <f t="shared" si="240"/>
        <v>22.8462</v>
      </c>
      <c r="W1695" s="72">
        <f t="shared" si="241"/>
        <v>0</v>
      </c>
      <c r="X1695" s="14" t="s">
        <v>1191</v>
      </c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24"/>
      <c r="AJ1695" s="24"/>
      <c r="AK1695" s="24"/>
    </row>
    <row r="1696" s="2" customFormat="1" ht="14.25" spans="1:37">
      <c r="A1696" s="24">
        <v>1694</v>
      </c>
      <c r="B1696" s="14"/>
      <c r="C1696" s="749" t="s">
        <v>3661</v>
      </c>
      <c r="D1696" s="749" t="s">
        <v>3662</v>
      </c>
      <c r="E1696" s="14"/>
      <c r="F1696" s="192"/>
      <c r="G1696" s="24"/>
      <c r="H1696" s="14"/>
      <c r="I1696" s="13">
        <v>1.04</v>
      </c>
      <c r="J1696" s="14"/>
      <c r="K1696" s="14"/>
      <c r="L1696" s="547">
        <v>300</v>
      </c>
      <c r="M1696" s="72">
        <v>1.4863</v>
      </c>
      <c r="N1696" s="72">
        <f t="shared" si="242"/>
        <v>445.89</v>
      </c>
      <c r="O1696" s="72">
        <v>300</v>
      </c>
      <c r="P1696" s="72">
        <f t="shared" si="234"/>
        <v>1.4863</v>
      </c>
      <c r="Q1696" s="72">
        <f t="shared" si="235"/>
        <v>445.89</v>
      </c>
      <c r="R1696" s="72">
        <f t="shared" si="236"/>
        <v>0</v>
      </c>
      <c r="S1696" s="72">
        <f t="shared" si="237"/>
        <v>1.4863</v>
      </c>
      <c r="T1696" s="72">
        <f t="shared" si="238"/>
        <v>0</v>
      </c>
      <c r="U1696" s="72">
        <f t="shared" si="239"/>
        <v>0</v>
      </c>
      <c r="V1696" s="72">
        <f t="shared" si="240"/>
        <v>1.4863</v>
      </c>
      <c r="W1696" s="72">
        <f t="shared" si="241"/>
        <v>0</v>
      </c>
      <c r="X1696" s="14" t="s">
        <v>1191</v>
      </c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24"/>
      <c r="AJ1696" s="24"/>
      <c r="AK1696" s="24"/>
    </row>
    <row r="1697" s="2" customFormat="1" ht="14.25" spans="1:37">
      <c r="A1697" s="24">
        <v>1695</v>
      </c>
      <c r="B1697" s="14"/>
      <c r="C1697" s="749" t="s">
        <v>3405</v>
      </c>
      <c r="D1697" s="749" t="s">
        <v>3406</v>
      </c>
      <c r="E1697" s="14"/>
      <c r="F1697" s="192"/>
      <c r="G1697" s="24"/>
      <c r="H1697" s="14"/>
      <c r="I1697" s="13">
        <v>1.04</v>
      </c>
      <c r="J1697" s="14"/>
      <c r="K1697" s="14"/>
      <c r="L1697" s="547">
        <v>4000</v>
      </c>
      <c r="M1697" s="72">
        <v>0.413455</v>
      </c>
      <c r="N1697" s="72">
        <f t="shared" si="242"/>
        <v>1653.82</v>
      </c>
      <c r="O1697" s="72">
        <v>4000</v>
      </c>
      <c r="P1697" s="72">
        <f t="shared" si="234"/>
        <v>0.413455</v>
      </c>
      <c r="Q1697" s="72">
        <f t="shared" si="235"/>
        <v>1653.82</v>
      </c>
      <c r="R1697" s="72">
        <f t="shared" si="236"/>
        <v>0</v>
      </c>
      <c r="S1697" s="72">
        <f t="shared" si="237"/>
        <v>0.413455</v>
      </c>
      <c r="T1697" s="72">
        <f t="shared" si="238"/>
        <v>0</v>
      </c>
      <c r="U1697" s="72">
        <f t="shared" si="239"/>
        <v>0</v>
      </c>
      <c r="V1697" s="72">
        <f t="shared" si="240"/>
        <v>0.413455</v>
      </c>
      <c r="W1697" s="72">
        <f t="shared" si="241"/>
        <v>0</v>
      </c>
      <c r="X1697" s="14" t="s">
        <v>1191</v>
      </c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24"/>
      <c r="AJ1697" s="24"/>
      <c r="AK1697" s="24"/>
    </row>
    <row r="1698" s="2" customFormat="1" ht="14.25" spans="1:37">
      <c r="A1698" s="24">
        <v>1696</v>
      </c>
      <c r="B1698" s="14"/>
      <c r="C1698" s="749" t="s">
        <v>3663</v>
      </c>
      <c r="D1698" s="749" t="s">
        <v>3664</v>
      </c>
      <c r="E1698" s="14"/>
      <c r="F1698" s="192"/>
      <c r="G1698" s="24"/>
      <c r="H1698" s="14"/>
      <c r="I1698" s="13">
        <v>1.04</v>
      </c>
      <c r="J1698" s="14"/>
      <c r="K1698" s="14"/>
      <c r="L1698" s="547">
        <v>100</v>
      </c>
      <c r="M1698" s="72">
        <v>0.1879</v>
      </c>
      <c r="N1698" s="72">
        <f t="shared" si="242"/>
        <v>18.79</v>
      </c>
      <c r="O1698" s="72">
        <v>100</v>
      </c>
      <c r="P1698" s="72">
        <f t="shared" si="234"/>
        <v>0.1879</v>
      </c>
      <c r="Q1698" s="72">
        <f t="shared" si="235"/>
        <v>18.79</v>
      </c>
      <c r="R1698" s="72">
        <f t="shared" si="236"/>
        <v>0</v>
      </c>
      <c r="S1698" s="72">
        <f t="shared" si="237"/>
        <v>0.1879</v>
      </c>
      <c r="T1698" s="72">
        <f t="shared" si="238"/>
        <v>0</v>
      </c>
      <c r="U1698" s="72">
        <f t="shared" si="239"/>
        <v>0</v>
      </c>
      <c r="V1698" s="72">
        <f t="shared" si="240"/>
        <v>0.1879</v>
      </c>
      <c r="W1698" s="72">
        <f t="shared" si="241"/>
        <v>0</v>
      </c>
      <c r="X1698" s="14" t="s">
        <v>1191</v>
      </c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24"/>
      <c r="AJ1698" s="24"/>
      <c r="AK1698" s="24"/>
    </row>
    <row r="1699" s="2" customFormat="1" ht="14.25" spans="1:37">
      <c r="A1699" s="24">
        <v>1697</v>
      </c>
      <c r="B1699" s="14"/>
      <c r="C1699" s="749" t="s">
        <v>3665</v>
      </c>
      <c r="D1699" s="749" t="s">
        <v>3666</v>
      </c>
      <c r="E1699" s="14"/>
      <c r="F1699" s="192"/>
      <c r="G1699" s="24"/>
      <c r="H1699" s="14"/>
      <c r="I1699" s="13">
        <v>1.04</v>
      </c>
      <c r="J1699" s="14"/>
      <c r="K1699" s="14"/>
      <c r="L1699" s="547">
        <v>350</v>
      </c>
      <c r="M1699" s="72">
        <v>10.5662</v>
      </c>
      <c r="N1699" s="72">
        <f t="shared" si="242"/>
        <v>3698.17</v>
      </c>
      <c r="O1699" s="72">
        <v>350</v>
      </c>
      <c r="P1699" s="72">
        <f t="shared" si="234"/>
        <v>10.5662</v>
      </c>
      <c r="Q1699" s="72">
        <f t="shared" si="235"/>
        <v>3698.17</v>
      </c>
      <c r="R1699" s="72">
        <f t="shared" si="236"/>
        <v>0</v>
      </c>
      <c r="S1699" s="72">
        <f t="shared" si="237"/>
        <v>10.5662</v>
      </c>
      <c r="T1699" s="72">
        <f t="shared" si="238"/>
        <v>0</v>
      </c>
      <c r="U1699" s="72">
        <f t="shared" si="239"/>
        <v>0</v>
      </c>
      <c r="V1699" s="72">
        <f t="shared" si="240"/>
        <v>10.5662</v>
      </c>
      <c r="W1699" s="72">
        <f t="shared" si="241"/>
        <v>0</v>
      </c>
      <c r="X1699" s="14" t="s">
        <v>1191</v>
      </c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24"/>
      <c r="AJ1699" s="24"/>
      <c r="AK1699" s="24"/>
    </row>
    <row r="1700" s="2" customFormat="1" ht="14.25" spans="1:37">
      <c r="A1700" s="24">
        <v>1698</v>
      </c>
      <c r="B1700" s="14"/>
      <c r="C1700" s="749" t="s">
        <v>3667</v>
      </c>
      <c r="D1700" s="749" t="s">
        <v>3668</v>
      </c>
      <c r="E1700" s="14"/>
      <c r="F1700" s="192"/>
      <c r="G1700" s="24"/>
      <c r="H1700" s="14"/>
      <c r="I1700" s="13">
        <v>1.04</v>
      </c>
      <c r="J1700" s="14"/>
      <c r="K1700" s="14"/>
      <c r="L1700" s="547">
        <v>100</v>
      </c>
      <c r="M1700" s="72">
        <v>0.0176</v>
      </c>
      <c r="N1700" s="72">
        <f t="shared" si="242"/>
        <v>1.76</v>
      </c>
      <c r="O1700" s="72">
        <v>100</v>
      </c>
      <c r="P1700" s="72">
        <f t="shared" si="234"/>
        <v>0.0176</v>
      </c>
      <c r="Q1700" s="72">
        <f t="shared" si="235"/>
        <v>1.76</v>
      </c>
      <c r="R1700" s="72">
        <f t="shared" si="236"/>
        <v>0</v>
      </c>
      <c r="S1700" s="72">
        <f t="shared" si="237"/>
        <v>0.0176</v>
      </c>
      <c r="T1700" s="72">
        <f t="shared" si="238"/>
        <v>0</v>
      </c>
      <c r="U1700" s="72">
        <f t="shared" si="239"/>
        <v>0</v>
      </c>
      <c r="V1700" s="72">
        <f t="shared" si="240"/>
        <v>0.0176</v>
      </c>
      <c r="W1700" s="72">
        <f t="shared" si="241"/>
        <v>0</v>
      </c>
      <c r="X1700" s="14" t="s">
        <v>1191</v>
      </c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24"/>
      <c r="AJ1700" s="24"/>
      <c r="AK1700" s="24"/>
    </row>
    <row r="1701" s="2" customFormat="1" ht="14.25" spans="1:37">
      <c r="A1701" s="24">
        <v>1699</v>
      </c>
      <c r="B1701" s="14"/>
      <c r="C1701" s="749" t="s">
        <v>3669</v>
      </c>
      <c r="D1701" s="749" t="s">
        <v>3230</v>
      </c>
      <c r="E1701" s="14"/>
      <c r="F1701" s="192"/>
      <c r="G1701" s="24"/>
      <c r="H1701" s="14"/>
      <c r="I1701" s="13">
        <v>1.04</v>
      </c>
      <c r="J1701" s="14"/>
      <c r="K1701" s="14"/>
      <c r="L1701" s="547">
        <v>20</v>
      </c>
      <c r="M1701" s="72">
        <v>6.294</v>
      </c>
      <c r="N1701" s="72">
        <f t="shared" si="242"/>
        <v>125.88</v>
      </c>
      <c r="O1701" s="72">
        <v>20</v>
      </c>
      <c r="P1701" s="72">
        <f t="shared" si="234"/>
        <v>6.294</v>
      </c>
      <c r="Q1701" s="72">
        <f t="shared" si="235"/>
        <v>125.88</v>
      </c>
      <c r="R1701" s="72">
        <f t="shared" si="236"/>
        <v>0</v>
      </c>
      <c r="S1701" s="72">
        <f t="shared" si="237"/>
        <v>6.294</v>
      </c>
      <c r="T1701" s="72">
        <f t="shared" si="238"/>
        <v>0</v>
      </c>
      <c r="U1701" s="72">
        <f t="shared" si="239"/>
        <v>0</v>
      </c>
      <c r="V1701" s="72">
        <f t="shared" si="240"/>
        <v>6.294</v>
      </c>
      <c r="W1701" s="72">
        <f t="shared" si="241"/>
        <v>0</v>
      </c>
      <c r="X1701" s="14" t="s">
        <v>1191</v>
      </c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24"/>
      <c r="AJ1701" s="24"/>
      <c r="AK1701" s="24"/>
    </row>
    <row r="1702" s="2" customFormat="1" ht="14.25" spans="1:37">
      <c r="A1702" s="24">
        <v>1700</v>
      </c>
      <c r="B1702" s="14"/>
      <c r="C1702" s="749" t="s">
        <v>3670</v>
      </c>
      <c r="D1702" s="749" t="s">
        <v>3671</v>
      </c>
      <c r="E1702" s="14"/>
      <c r="F1702" s="192"/>
      <c r="G1702" s="24"/>
      <c r="H1702" s="14"/>
      <c r="I1702" s="13">
        <v>1.04</v>
      </c>
      <c r="J1702" s="14"/>
      <c r="K1702" s="14"/>
      <c r="L1702" s="547">
        <v>66000</v>
      </c>
      <c r="M1702" s="72">
        <v>0.0291</v>
      </c>
      <c r="N1702" s="72">
        <f t="shared" si="242"/>
        <v>1920.6</v>
      </c>
      <c r="O1702" s="72">
        <v>66000</v>
      </c>
      <c r="P1702" s="72">
        <f t="shared" si="234"/>
        <v>0.0291</v>
      </c>
      <c r="Q1702" s="72">
        <f t="shared" si="235"/>
        <v>1920.6</v>
      </c>
      <c r="R1702" s="72">
        <f t="shared" si="236"/>
        <v>0</v>
      </c>
      <c r="S1702" s="72">
        <f t="shared" si="237"/>
        <v>0.0291</v>
      </c>
      <c r="T1702" s="72">
        <f t="shared" si="238"/>
        <v>0</v>
      </c>
      <c r="U1702" s="72">
        <f t="shared" si="239"/>
        <v>0</v>
      </c>
      <c r="V1702" s="72">
        <f t="shared" si="240"/>
        <v>0.0291</v>
      </c>
      <c r="W1702" s="72">
        <f t="shared" si="241"/>
        <v>0</v>
      </c>
      <c r="X1702" s="14" t="s">
        <v>1191</v>
      </c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24"/>
      <c r="AJ1702" s="24"/>
      <c r="AK1702" s="24"/>
    </row>
    <row r="1703" s="2" customFormat="1" ht="14.25" spans="1:37">
      <c r="A1703" s="24">
        <v>1701</v>
      </c>
      <c r="B1703" s="14"/>
      <c r="C1703" s="749" t="s">
        <v>3672</v>
      </c>
      <c r="D1703" s="749" t="s">
        <v>3673</v>
      </c>
      <c r="E1703" s="14"/>
      <c r="F1703" s="192"/>
      <c r="G1703" s="24"/>
      <c r="H1703" s="14"/>
      <c r="I1703" s="13">
        <v>1.04</v>
      </c>
      <c r="J1703" s="14"/>
      <c r="K1703" s="14"/>
      <c r="L1703" s="547">
        <v>3100</v>
      </c>
      <c r="M1703" s="72">
        <v>0.0291</v>
      </c>
      <c r="N1703" s="72">
        <f t="shared" si="242"/>
        <v>90.21</v>
      </c>
      <c r="O1703" s="72">
        <v>3100</v>
      </c>
      <c r="P1703" s="72">
        <f t="shared" si="234"/>
        <v>0.0291</v>
      </c>
      <c r="Q1703" s="72">
        <f t="shared" si="235"/>
        <v>90.21</v>
      </c>
      <c r="R1703" s="72">
        <f t="shared" si="236"/>
        <v>0</v>
      </c>
      <c r="S1703" s="72">
        <f t="shared" si="237"/>
        <v>0.0291</v>
      </c>
      <c r="T1703" s="72">
        <f t="shared" si="238"/>
        <v>0</v>
      </c>
      <c r="U1703" s="72">
        <f t="shared" si="239"/>
        <v>0</v>
      </c>
      <c r="V1703" s="72">
        <f t="shared" si="240"/>
        <v>0.0291</v>
      </c>
      <c r="W1703" s="72">
        <f t="shared" si="241"/>
        <v>0</v>
      </c>
      <c r="X1703" s="14" t="s">
        <v>1191</v>
      </c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24"/>
      <c r="AJ1703" s="24"/>
      <c r="AK1703" s="24"/>
    </row>
    <row r="1704" s="2" customFormat="1" ht="14.25" spans="1:37">
      <c r="A1704" s="24">
        <v>1702</v>
      </c>
      <c r="B1704" s="14"/>
      <c r="C1704" s="749" t="s">
        <v>3674</v>
      </c>
      <c r="D1704" s="749" t="s">
        <v>2698</v>
      </c>
      <c r="E1704" s="14"/>
      <c r="F1704" s="192"/>
      <c r="G1704" s="24"/>
      <c r="H1704" s="14"/>
      <c r="I1704" s="13">
        <v>1.04</v>
      </c>
      <c r="J1704" s="14"/>
      <c r="K1704" s="14"/>
      <c r="L1704" s="547">
        <v>6025</v>
      </c>
      <c r="M1704" s="72">
        <v>0.5334</v>
      </c>
      <c r="N1704" s="72">
        <f t="shared" si="242"/>
        <v>3213.735</v>
      </c>
      <c r="O1704" s="72">
        <v>6025</v>
      </c>
      <c r="P1704" s="72">
        <f t="shared" si="234"/>
        <v>0.5334</v>
      </c>
      <c r="Q1704" s="72">
        <f t="shared" si="235"/>
        <v>3213.735</v>
      </c>
      <c r="R1704" s="72">
        <f t="shared" si="236"/>
        <v>0</v>
      </c>
      <c r="S1704" s="72">
        <f t="shared" si="237"/>
        <v>0.5334</v>
      </c>
      <c r="T1704" s="72">
        <f t="shared" si="238"/>
        <v>0</v>
      </c>
      <c r="U1704" s="72">
        <f t="shared" si="239"/>
        <v>0</v>
      </c>
      <c r="V1704" s="72">
        <f t="shared" si="240"/>
        <v>0.5334</v>
      </c>
      <c r="W1704" s="72">
        <f t="shared" si="241"/>
        <v>0</v>
      </c>
      <c r="X1704" s="14" t="s">
        <v>1191</v>
      </c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24"/>
      <c r="AJ1704" s="24"/>
      <c r="AK1704" s="24"/>
    </row>
    <row r="1705" s="2" customFormat="1" ht="14.25" spans="1:37">
      <c r="A1705" s="24">
        <v>1703</v>
      </c>
      <c r="B1705" s="14"/>
      <c r="C1705" s="749" t="s">
        <v>3675</v>
      </c>
      <c r="D1705" s="749" t="s">
        <v>3676</v>
      </c>
      <c r="E1705" s="14"/>
      <c r="F1705" s="192"/>
      <c r="G1705" s="24"/>
      <c r="H1705" s="14"/>
      <c r="I1705" s="13">
        <v>1.04</v>
      </c>
      <c r="J1705" s="14"/>
      <c r="K1705" s="14"/>
      <c r="L1705" s="547">
        <v>2994</v>
      </c>
      <c r="M1705" s="72">
        <v>0.273393</v>
      </c>
      <c r="N1705" s="72">
        <f t="shared" si="242"/>
        <v>818.538642</v>
      </c>
      <c r="O1705" s="72">
        <v>2994</v>
      </c>
      <c r="P1705" s="72">
        <f t="shared" si="234"/>
        <v>0.273393</v>
      </c>
      <c r="Q1705" s="72">
        <f t="shared" si="235"/>
        <v>818.538642</v>
      </c>
      <c r="R1705" s="72">
        <f t="shared" si="236"/>
        <v>0</v>
      </c>
      <c r="S1705" s="72">
        <f t="shared" si="237"/>
        <v>0.273393</v>
      </c>
      <c r="T1705" s="72">
        <f t="shared" si="238"/>
        <v>0</v>
      </c>
      <c r="U1705" s="72">
        <f t="shared" si="239"/>
        <v>0</v>
      </c>
      <c r="V1705" s="72">
        <f t="shared" si="240"/>
        <v>0.273393</v>
      </c>
      <c r="W1705" s="72">
        <f t="shared" si="241"/>
        <v>0</v>
      </c>
      <c r="X1705" s="14" t="s">
        <v>1191</v>
      </c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24"/>
      <c r="AJ1705" s="24"/>
      <c r="AK1705" s="24"/>
    </row>
    <row r="1706" s="2" customFormat="1" ht="14.25" spans="1:37">
      <c r="A1706" s="24">
        <v>1704</v>
      </c>
      <c r="B1706" s="14"/>
      <c r="C1706" s="749" t="s">
        <v>3677</v>
      </c>
      <c r="D1706" s="749" t="s">
        <v>3678</v>
      </c>
      <c r="E1706" s="14"/>
      <c r="F1706" s="192"/>
      <c r="G1706" s="24"/>
      <c r="H1706" s="14"/>
      <c r="I1706" s="13">
        <v>1.04</v>
      </c>
      <c r="J1706" s="14"/>
      <c r="K1706" s="14"/>
      <c r="L1706" s="547">
        <v>3300</v>
      </c>
      <c r="M1706" s="72">
        <v>0.0291</v>
      </c>
      <c r="N1706" s="72">
        <f t="shared" si="242"/>
        <v>96.03</v>
      </c>
      <c r="O1706" s="72">
        <v>3300</v>
      </c>
      <c r="P1706" s="72">
        <f t="shared" si="234"/>
        <v>0.0291</v>
      </c>
      <c r="Q1706" s="72">
        <f t="shared" si="235"/>
        <v>96.03</v>
      </c>
      <c r="R1706" s="72">
        <f t="shared" si="236"/>
        <v>0</v>
      </c>
      <c r="S1706" s="72">
        <f t="shared" si="237"/>
        <v>0.0291</v>
      </c>
      <c r="T1706" s="72">
        <f t="shared" si="238"/>
        <v>0</v>
      </c>
      <c r="U1706" s="72">
        <f t="shared" si="239"/>
        <v>0</v>
      </c>
      <c r="V1706" s="72">
        <f t="shared" si="240"/>
        <v>0.0291</v>
      </c>
      <c r="W1706" s="72">
        <f t="shared" si="241"/>
        <v>0</v>
      </c>
      <c r="X1706" s="14" t="s">
        <v>1191</v>
      </c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24"/>
      <c r="AJ1706" s="24"/>
      <c r="AK1706" s="24"/>
    </row>
    <row r="1707" s="2" customFormat="1" ht="14.25" spans="1:37">
      <c r="A1707" s="24">
        <v>1705</v>
      </c>
      <c r="B1707" s="14"/>
      <c r="C1707" s="749" t="s">
        <v>3679</v>
      </c>
      <c r="D1707" s="749" t="s">
        <v>3680</v>
      </c>
      <c r="E1707" s="14"/>
      <c r="F1707" s="192"/>
      <c r="G1707" s="24"/>
      <c r="H1707" s="14"/>
      <c r="I1707" s="13">
        <v>1.04</v>
      </c>
      <c r="J1707" s="14"/>
      <c r="K1707" s="14"/>
      <c r="L1707" s="547">
        <v>3230</v>
      </c>
      <c r="M1707" s="72">
        <v>0.0289</v>
      </c>
      <c r="N1707" s="72">
        <f t="shared" si="242"/>
        <v>93.347</v>
      </c>
      <c r="O1707" s="72">
        <v>3230</v>
      </c>
      <c r="P1707" s="72">
        <f t="shared" si="234"/>
        <v>0.0289</v>
      </c>
      <c r="Q1707" s="72">
        <f t="shared" si="235"/>
        <v>93.347</v>
      </c>
      <c r="R1707" s="72">
        <f t="shared" si="236"/>
        <v>0</v>
      </c>
      <c r="S1707" s="72">
        <f t="shared" si="237"/>
        <v>0.0289</v>
      </c>
      <c r="T1707" s="72">
        <f t="shared" si="238"/>
        <v>0</v>
      </c>
      <c r="U1707" s="72">
        <f t="shared" si="239"/>
        <v>0</v>
      </c>
      <c r="V1707" s="72">
        <f t="shared" si="240"/>
        <v>0.0289</v>
      </c>
      <c r="W1707" s="72">
        <f t="shared" si="241"/>
        <v>0</v>
      </c>
      <c r="X1707" s="14" t="s">
        <v>1191</v>
      </c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24"/>
      <c r="AJ1707" s="24"/>
      <c r="AK1707" s="24"/>
    </row>
    <row r="1708" s="2" customFormat="1" ht="14.25" spans="1:37">
      <c r="A1708" s="24">
        <v>1706</v>
      </c>
      <c r="B1708" s="14"/>
      <c r="C1708" s="749" t="s">
        <v>3681</v>
      </c>
      <c r="D1708" s="749" t="s">
        <v>3682</v>
      </c>
      <c r="E1708" s="14"/>
      <c r="F1708" s="192"/>
      <c r="G1708" s="24"/>
      <c r="H1708" s="14"/>
      <c r="I1708" s="13">
        <v>1.04</v>
      </c>
      <c r="J1708" s="14"/>
      <c r="K1708" s="14"/>
      <c r="L1708" s="547">
        <v>6540</v>
      </c>
      <c r="M1708" s="72">
        <v>0.387836</v>
      </c>
      <c r="N1708" s="72">
        <f t="shared" si="242"/>
        <v>2536.44744</v>
      </c>
      <c r="O1708" s="72">
        <v>6540</v>
      </c>
      <c r="P1708" s="72">
        <f t="shared" si="234"/>
        <v>0.387836</v>
      </c>
      <c r="Q1708" s="72">
        <f t="shared" si="235"/>
        <v>2536.44744</v>
      </c>
      <c r="R1708" s="72">
        <f t="shared" si="236"/>
        <v>0</v>
      </c>
      <c r="S1708" s="72">
        <f t="shared" si="237"/>
        <v>0.387836</v>
      </c>
      <c r="T1708" s="72">
        <f t="shared" si="238"/>
        <v>0</v>
      </c>
      <c r="U1708" s="72">
        <f t="shared" si="239"/>
        <v>0</v>
      </c>
      <c r="V1708" s="72">
        <f t="shared" si="240"/>
        <v>0.387836</v>
      </c>
      <c r="W1708" s="72">
        <f t="shared" si="241"/>
        <v>0</v>
      </c>
      <c r="X1708" s="14" t="s">
        <v>1191</v>
      </c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24"/>
      <c r="AJ1708" s="24"/>
      <c r="AK1708" s="24"/>
    </row>
    <row r="1709" s="2" customFormat="1" ht="14.25" spans="1:37">
      <c r="A1709" s="24">
        <v>1707</v>
      </c>
      <c r="B1709" s="14"/>
      <c r="C1709" s="749" t="s">
        <v>3683</v>
      </c>
      <c r="D1709" s="749" t="s">
        <v>3684</v>
      </c>
      <c r="E1709" s="14"/>
      <c r="F1709" s="192"/>
      <c r="G1709" s="24"/>
      <c r="H1709" s="14"/>
      <c r="I1709" s="13">
        <v>1.04</v>
      </c>
      <c r="J1709" s="14"/>
      <c r="K1709" s="14"/>
      <c r="L1709" s="547">
        <v>4120</v>
      </c>
      <c r="M1709" s="72">
        <v>0.268789</v>
      </c>
      <c r="N1709" s="72">
        <f t="shared" si="242"/>
        <v>1107.41068</v>
      </c>
      <c r="O1709" s="72">
        <v>4120</v>
      </c>
      <c r="P1709" s="72">
        <f t="shared" si="234"/>
        <v>0.268789</v>
      </c>
      <c r="Q1709" s="72">
        <f t="shared" si="235"/>
        <v>1107.41068</v>
      </c>
      <c r="R1709" s="72">
        <f t="shared" si="236"/>
        <v>0</v>
      </c>
      <c r="S1709" s="72">
        <f t="shared" si="237"/>
        <v>0.268789</v>
      </c>
      <c r="T1709" s="72">
        <f t="shared" si="238"/>
        <v>0</v>
      </c>
      <c r="U1709" s="72">
        <f t="shared" si="239"/>
        <v>0</v>
      </c>
      <c r="V1709" s="72">
        <f t="shared" si="240"/>
        <v>0.268789</v>
      </c>
      <c r="W1709" s="72">
        <f t="shared" si="241"/>
        <v>0</v>
      </c>
      <c r="X1709" s="14" t="s">
        <v>1191</v>
      </c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24"/>
      <c r="AJ1709" s="24"/>
      <c r="AK1709" s="24"/>
    </row>
    <row r="1710" s="2" customFormat="1" ht="14.25" spans="1:37">
      <c r="A1710" s="24">
        <v>1708</v>
      </c>
      <c r="B1710" s="14"/>
      <c r="C1710" s="749" t="s">
        <v>3685</v>
      </c>
      <c r="D1710" s="749" t="s">
        <v>3686</v>
      </c>
      <c r="E1710" s="14"/>
      <c r="F1710" s="192"/>
      <c r="G1710" s="24"/>
      <c r="H1710" s="14"/>
      <c r="I1710" s="13">
        <v>1.04</v>
      </c>
      <c r="J1710" s="14"/>
      <c r="K1710" s="14"/>
      <c r="L1710" s="547">
        <v>5840</v>
      </c>
      <c r="M1710" s="72">
        <v>0.286192</v>
      </c>
      <c r="N1710" s="72">
        <f t="shared" si="242"/>
        <v>1671.36128</v>
      </c>
      <c r="O1710" s="72">
        <v>5840</v>
      </c>
      <c r="P1710" s="72">
        <f t="shared" si="234"/>
        <v>0.286192</v>
      </c>
      <c r="Q1710" s="72">
        <f t="shared" si="235"/>
        <v>1671.36128</v>
      </c>
      <c r="R1710" s="72">
        <f t="shared" si="236"/>
        <v>0</v>
      </c>
      <c r="S1710" s="72">
        <f t="shared" si="237"/>
        <v>0.286192</v>
      </c>
      <c r="T1710" s="72">
        <f t="shared" si="238"/>
        <v>0</v>
      </c>
      <c r="U1710" s="72">
        <f t="shared" si="239"/>
        <v>0</v>
      </c>
      <c r="V1710" s="72">
        <f t="shared" si="240"/>
        <v>0.286192</v>
      </c>
      <c r="W1710" s="72">
        <f t="shared" si="241"/>
        <v>0</v>
      </c>
      <c r="X1710" s="14" t="s">
        <v>1191</v>
      </c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24"/>
      <c r="AJ1710" s="24"/>
      <c r="AK1710" s="24"/>
    </row>
    <row r="1711" s="2" customFormat="1" ht="14.25" spans="1:37">
      <c r="A1711" s="24">
        <v>1709</v>
      </c>
      <c r="B1711" s="14"/>
      <c r="C1711" s="749" t="s">
        <v>3408</v>
      </c>
      <c r="D1711" s="749" t="s">
        <v>3409</v>
      </c>
      <c r="E1711" s="14"/>
      <c r="F1711" s="192"/>
      <c r="G1711" s="24"/>
      <c r="H1711" s="14"/>
      <c r="I1711" s="13">
        <v>1.04</v>
      </c>
      <c r="J1711" s="14"/>
      <c r="K1711" s="14"/>
      <c r="L1711" s="547">
        <v>8520</v>
      </c>
      <c r="M1711" s="72">
        <v>0.199228</v>
      </c>
      <c r="N1711" s="72">
        <f t="shared" si="242"/>
        <v>1697.42256</v>
      </c>
      <c r="O1711" s="72">
        <v>8520</v>
      </c>
      <c r="P1711" s="72">
        <f t="shared" si="234"/>
        <v>0.199228</v>
      </c>
      <c r="Q1711" s="72">
        <f t="shared" si="235"/>
        <v>1697.42256</v>
      </c>
      <c r="R1711" s="72">
        <f t="shared" si="236"/>
        <v>0</v>
      </c>
      <c r="S1711" s="72">
        <f t="shared" si="237"/>
        <v>0.199228</v>
      </c>
      <c r="T1711" s="72">
        <f t="shared" si="238"/>
        <v>0</v>
      </c>
      <c r="U1711" s="72">
        <f t="shared" si="239"/>
        <v>0</v>
      </c>
      <c r="V1711" s="72">
        <f t="shared" si="240"/>
        <v>0.199228</v>
      </c>
      <c r="W1711" s="72">
        <f t="shared" si="241"/>
        <v>0</v>
      </c>
      <c r="X1711" s="14" t="s">
        <v>1191</v>
      </c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24"/>
      <c r="AJ1711" s="24"/>
      <c r="AK1711" s="24"/>
    </row>
    <row r="1712" s="2" customFormat="1" ht="14.25" spans="1:37">
      <c r="A1712" s="24">
        <v>1710</v>
      </c>
      <c r="B1712" s="14"/>
      <c r="C1712" s="749" t="s">
        <v>3687</v>
      </c>
      <c r="D1712" s="749" t="s">
        <v>3688</v>
      </c>
      <c r="E1712" s="14"/>
      <c r="F1712" s="192"/>
      <c r="G1712" s="24"/>
      <c r="H1712" s="14"/>
      <c r="I1712" s="13">
        <v>1.04</v>
      </c>
      <c r="J1712" s="14"/>
      <c r="K1712" s="14"/>
      <c r="L1712" s="547">
        <v>2320</v>
      </c>
      <c r="M1712" s="72">
        <v>0.239302</v>
      </c>
      <c r="N1712" s="72">
        <f t="shared" si="242"/>
        <v>555.18064</v>
      </c>
      <c r="O1712" s="72">
        <v>2320</v>
      </c>
      <c r="P1712" s="72">
        <f t="shared" si="234"/>
        <v>0.239302</v>
      </c>
      <c r="Q1712" s="72">
        <f t="shared" si="235"/>
        <v>555.18064</v>
      </c>
      <c r="R1712" s="72">
        <f t="shared" si="236"/>
        <v>0</v>
      </c>
      <c r="S1712" s="72">
        <f t="shared" si="237"/>
        <v>0.239302</v>
      </c>
      <c r="T1712" s="72">
        <f t="shared" si="238"/>
        <v>0</v>
      </c>
      <c r="U1712" s="72">
        <f t="shared" si="239"/>
        <v>0</v>
      </c>
      <c r="V1712" s="72">
        <f t="shared" si="240"/>
        <v>0.239302</v>
      </c>
      <c r="W1712" s="72">
        <f t="shared" si="241"/>
        <v>0</v>
      </c>
      <c r="X1712" s="14" t="s">
        <v>1191</v>
      </c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24"/>
      <c r="AJ1712" s="24"/>
      <c r="AK1712" s="24"/>
    </row>
    <row r="1713" s="2" customFormat="1" ht="14.25" spans="1:37">
      <c r="A1713" s="24">
        <v>1711</v>
      </c>
      <c r="B1713" s="14"/>
      <c r="C1713" s="749" t="s">
        <v>3410</v>
      </c>
      <c r="D1713" s="749" t="s">
        <v>3411</v>
      </c>
      <c r="E1713" s="14"/>
      <c r="F1713" s="192"/>
      <c r="G1713" s="24"/>
      <c r="H1713" s="14"/>
      <c r="I1713" s="13">
        <v>1.04</v>
      </c>
      <c r="J1713" s="14"/>
      <c r="K1713" s="14"/>
      <c r="L1713" s="547">
        <v>5530</v>
      </c>
      <c r="M1713" s="72">
        <v>0.193556</v>
      </c>
      <c r="N1713" s="72">
        <f t="shared" si="242"/>
        <v>1070.36468</v>
      </c>
      <c r="O1713" s="72">
        <v>5530</v>
      </c>
      <c r="P1713" s="72">
        <f t="shared" si="234"/>
        <v>0.193556</v>
      </c>
      <c r="Q1713" s="72">
        <f t="shared" si="235"/>
        <v>1070.36468</v>
      </c>
      <c r="R1713" s="72">
        <f t="shared" si="236"/>
        <v>0</v>
      </c>
      <c r="S1713" s="72">
        <f t="shared" si="237"/>
        <v>0.193556</v>
      </c>
      <c r="T1713" s="72">
        <f t="shared" si="238"/>
        <v>0</v>
      </c>
      <c r="U1713" s="72">
        <f t="shared" si="239"/>
        <v>0</v>
      </c>
      <c r="V1713" s="72">
        <f t="shared" si="240"/>
        <v>0.193556</v>
      </c>
      <c r="W1713" s="72">
        <f t="shared" si="241"/>
        <v>0</v>
      </c>
      <c r="X1713" s="14" t="s">
        <v>1191</v>
      </c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24"/>
      <c r="AJ1713" s="24"/>
      <c r="AK1713" s="24"/>
    </row>
    <row r="1714" s="2" customFormat="1" ht="14.25" spans="1:37">
      <c r="A1714" s="24">
        <v>1712</v>
      </c>
      <c r="B1714" s="14"/>
      <c r="C1714" s="749" t="s">
        <v>3689</v>
      </c>
      <c r="D1714" s="749" t="s">
        <v>3690</v>
      </c>
      <c r="E1714" s="14"/>
      <c r="F1714" s="192"/>
      <c r="G1714" s="24"/>
      <c r="H1714" s="14"/>
      <c r="I1714" s="13">
        <v>1.04</v>
      </c>
      <c r="J1714" s="14"/>
      <c r="K1714" s="14"/>
      <c r="L1714" s="547">
        <v>9250</v>
      </c>
      <c r="M1714" s="72">
        <v>0.164877</v>
      </c>
      <c r="N1714" s="72">
        <f t="shared" si="242"/>
        <v>1525.11225</v>
      </c>
      <c r="O1714" s="72">
        <v>9250</v>
      </c>
      <c r="P1714" s="72">
        <f t="shared" si="234"/>
        <v>0.164877</v>
      </c>
      <c r="Q1714" s="72">
        <f t="shared" si="235"/>
        <v>1525.11225</v>
      </c>
      <c r="R1714" s="72">
        <f t="shared" si="236"/>
        <v>0</v>
      </c>
      <c r="S1714" s="72">
        <f t="shared" si="237"/>
        <v>0.164877</v>
      </c>
      <c r="T1714" s="72">
        <f t="shared" si="238"/>
        <v>0</v>
      </c>
      <c r="U1714" s="72">
        <f t="shared" si="239"/>
        <v>0</v>
      </c>
      <c r="V1714" s="72">
        <f t="shared" si="240"/>
        <v>0.164877</v>
      </c>
      <c r="W1714" s="72">
        <f t="shared" si="241"/>
        <v>0</v>
      </c>
      <c r="X1714" s="14" t="s">
        <v>1191</v>
      </c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24"/>
      <c r="AJ1714" s="24"/>
      <c r="AK1714" s="24"/>
    </row>
    <row r="1715" s="2" customFormat="1" ht="14.25" spans="1:37">
      <c r="A1715" s="24">
        <v>1713</v>
      </c>
      <c r="B1715" s="14"/>
      <c r="C1715" s="749" t="s">
        <v>3691</v>
      </c>
      <c r="D1715" s="749" t="s">
        <v>3692</v>
      </c>
      <c r="E1715" s="14"/>
      <c r="F1715" s="192"/>
      <c r="G1715" s="24"/>
      <c r="H1715" s="14"/>
      <c r="I1715" s="13">
        <v>1.04</v>
      </c>
      <c r="J1715" s="14"/>
      <c r="K1715" s="14"/>
      <c r="L1715" s="547">
        <v>1800</v>
      </c>
      <c r="M1715" s="72">
        <v>0.276094</v>
      </c>
      <c r="N1715" s="72">
        <f t="shared" si="242"/>
        <v>496.9692</v>
      </c>
      <c r="O1715" s="72">
        <v>1800</v>
      </c>
      <c r="P1715" s="72">
        <f t="shared" si="234"/>
        <v>0.276094</v>
      </c>
      <c r="Q1715" s="72">
        <f t="shared" si="235"/>
        <v>496.9692</v>
      </c>
      <c r="R1715" s="72">
        <f t="shared" si="236"/>
        <v>0</v>
      </c>
      <c r="S1715" s="72">
        <f t="shared" si="237"/>
        <v>0.276094</v>
      </c>
      <c r="T1715" s="72">
        <f t="shared" si="238"/>
        <v>0</v>
      </c>
      <c r="U1715" s="72">
        <f t="shared" si="239"/>
        <v>0</v>
      </c>
      <c r="V1715" s="72">
        <f t="shared" si="240"/>
        <v>0.276094</v>
      </c>
      <c r="W1715" s="72">
        <f t="shared" si="241"/>
        <v>0</v>
      </c>
      <c r="X1715" s="14" t="s">
        <v>1191</v>
      </c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24"/>
      <c r="AJ1715" s="24"/>
      <c r="AK1715" s="24"/>
    </row>
    <row r="1716" s="2" customFormat="1" ht="14.25" spans="1:37">
      <c r="A1716" s="24">
        <v>1714</v>
      </c>
      <c r="B1716" s="14"/>
      <c r="C1716" s="749" t="s">
        <v>3693</v>
      </c>
      <c r="D1716" s="749" t="s">
        <v>3694</v>
      </c>
      <c r="E1716" s="14"/>
      <c r="F1716" s="192"/>
      <c r="G1716" s="24"/>
      <c r="H1716" s="14"/>
      <c r="I1716" s="13">
        <v>1.04</v>
      </c>
      <c r="J1716" s="14"/>
      <c r="K1716" s="14"/>
      <c r="L1716" s="547">
        <v>9150</v>
      </c>
      <c r="M1716" s="72">
        <v>0.373502</v>
      </c>
      <c r="N1716" s="72">
        <f t="shared" si="242"/>
        <v>3417.5433</v>
      </c>
      <c r="O1716" s="72">
        <v>9150</v>
      </c>
      <c r="P1716" s="72">
        <f t="shared" si="234"/>
        <v>0.373502</v>
      </c>
      <c r="Q1716" s="72">
        <f t="shared" si="235"/>
        <v>3417.5433</v>
      </c>
      <c r="R1716" s="72">
        <f t="shared" si="236"/>
        <v>0</v>
      </c>
      <c r="S1716" s="72">
        <f t="shared" si="237"/>
        <v>0.373502</v>
      </c>
      <c r="T1716" s="72">
        <f t="shared" si="238"/>
        <v>0</v>
      </c>
      <c r="U1716" s="72">
        <f t="shared" si="239"/>
        <v>0</v>
      </c>
      <c r="V1716" s="72">
        <f t="shared" si="240"/>
        <v>0.373502</v>
      </c>
      <c r="W1716" s="72">
        <f t="shared" si="241"/>
        <v>0</v>
      </c>
      <c r="X1716" s="14" t="s">
        <v>1191</v>
      </c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24"/>
      <c r="AJ1716" s="24"/>
      <c r="AK1716" s="24"/>
    </row>
    <row r="1717" s="500" customFormat="1" ht="14.25" spans="1:37">
      <c r="A1717" s="513">
        <v>1715</v>
      </c>
      <c r="B1717" s="514"/>
      <c r="C1717" s="751" t="s">
        <v>3695</v>
      </c>
      <c r="D1717" s="751" t="s">
        <v>3696</v>
      </c>
      <c r="E1717" s="514"/>
      <c r="F1717" s="552"/>
      <c r="G1717" s="513"/>
      <c r="H1717" s="514"/>
      <c r="I1717" s="13">
        <v>1.04</v>
      </c>
      <c r="J1717" s="514"/>
      <c r="K1717" s="514"/>
      <c r="L1717" s="554">
        <v>4495</v>
      </c>
      <c r="M1717" s="72">
        <v>0.329101</v>
      </c>
      <c r="N1717" s="72">
        <f t="shared" si="242"/>
        <v>1479.308995</v>
      </c>
      <c r="O1717" s="72">
        <v>4495</v>
      </c>
      <c r="P1717" s="517">
        <f t="shared" si="234"/>
        <v>0.329101</v>
      </c>
      <c r="Q1717" s="517">
        <f t="shared" si="235"/>
        <v>1479.308995</v>
      </c>
      <c r="R1717" s="517">
        <f t="shared" si="236"/>
        <v>0</v>
      </c>
      <c r="S1717" s="517">
        <f t="shared" si="237"/>
        <v>0.329101</v>
      </c>
      <c r="T1717" s="517">
        <f t="shared" si="238"/>
        <v>0</v>
      </c>
      <c r="U1717" s="517">
        <f t="shared" si="239"/>
        <v>0</v>
      </c>
      <c r="V1717" s="517">
        <f t="shared" si="240"/>
        <v>0.329101</v>
      </c>
      <c r="W1717" s="517">
        <f t="shared" si="241"/>
        <v>0</v>
      </c>
      <c r="X1717" s="514" t="s">
        <v>1191</v>
      </c>
      <c r="Y1717" s="514"/>
      <c r="Z1717" s="514"/>
      <c r="AA1717" s="514"/>
      <c r="AB1717" s="514"/>
      <c r="AC1717" s="514"/>
      <c r="AD1717" s="514"/>
      <c r="AE1717" s="514"/>
      <c r="AF1717" s="514"/>
      <c r="AG1717" s="514"/>
      <c r="AH1717" s="514"/>
      <c r="AI1717" s="513"/>
      <c r="AJ1717" s="513"/>
      <c r="AK1717" s="513"/>
    </row>
    <row r="1718" s="2" customFormat="1" ht="14.25" spans="1:37">
      <c r="A1718" s="24">
        <v>1716</v>
      </c>
      <c r="B1718" s="14"/>
      <c r="C1718" s="749" t="s">
        <v>3697</v>
      </c>
      <c r="D1718" s="749" t="s">
        <v>3698</v>
      </c>
      <c r="E1718" s="14"/>
      <c r="F1718" s="192"/>
      <c r="G1718" s="24"/>
      <c r="H1718" s="14"/>
      <c r="I1718" s="13">
        <v>1.04</v>
      </c>
      <c r="J1718" s="14"/>
      <c r="K1718" s="14"/>
      <c r="L1718" s="547">
        <v>1180</v>
      </c>
      <c r="M1718" s="72">
        <v>0.2615</v>
      </c>
      <c r="N1718" s="72">
        <f t="shared" si="242"/>
        <v>308.57</v>
      </c>
      <c r="O1718" s="72">
        <v>1180</v>
      </c>
      <c r="P1718" s="72">
        <f t="shared" si="234"/>
        <v>0.2615</v>
      </c>
      <c r="Q1718" s="72">
        <f t="shared" si="235"/>
        <v>308.57</v>
      </c>
      <c r="R1718" s="72">
        <f t="shared" si="236"/>
        <v>0</v>
      </c>
      <c r="S1718" s="72">
        <f t="shared" si="237"/>
        <v>0.2615</v>
      </c>
      <c r="T1718" s="72">
        <f t="shared" si="238"/>
        <v>0</v>
      </c>
      <c r="U1718" s="72">
        <f t="shared" si="239"/>
        <v>0</v>
      </c>
      <c r="V1718" s="72">
        <f t="shared" si="240"/>
        <v>0.2615</v>
      </c>
      <c r="W1718" s="72">
        <f t="shared" si="241"/>
        <v>0</v>
      </c>
      <c r="X1718" s="14" t="s">
        <v>1191</v>
      </c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24"/>
      <c r="AJ1718" s="24"/>
      <c r="AK1718" s="24"/>
    </row>
    <row r="1719" s="2" customFormat="1" ht="14.25" spans="1:37">
      <c r="A1719" s="24">
        <v>1717</v>
      </c>
      <c r="B1719" s="14"/>
      <c r="C1719" s="749" t="s">
        <v>3699</v>
      </c>
      <c r="D1719" s="749" t="s">
        <v>3700</v>
      </c>
      <c r="E1719" s="14"/>
      <c r="F1719" s="192"/>
      <c r="G1719" s="24"/>
      <c r="H1719" s="14"/>
      <c r="I1719" s="13">
        <v>1.04</v>
      </c>
      <c r="J1719" s="14"/>
      <c r="K1719" s="14"/>
      <c r="L1719" s="547">
        <v>2360</v>
      </c>
      <c r="M1719" s="72">
        <v>0.066831</v>
      </c>
      <c r="N1719" s="72">
        <f t="shared" si="242"/>
        <v>157.72116</v>
      </c>
      <c r="O1719" s="72">
        <v>2360</v>
      </c>
      <c r="P1719" s="72">
        <f t="shared" si="234"/>
        <v>0.066831</v>
      </c>
      <c r="Q1719" s="72">
        <f t="shared" si="235"/>
        <v>157.72116</v>
      </c>
      <c r="R1719" s="72">
        <f t="shared" si="236"/>
        <v>0</v>
      </c>
      <c r="S1719" s="72">
        <f t="shared" si="237"/>
        <v>0.066831</v>
      </c>
      <c r="T1719" s="72">
        <f t="shared" si="238"/>
        <v>0</v>
      </c>
      <c r="U1719" s="72">
        <f t="shared" si="239"/>
        <v>0</v>
      </c>
      <c r="V1719" s="72">
        <f t="shared" si="240"/>
        <v>0.066831</v>
      </c>
      <c r="W1719" s="72">
        <f t="shared" si="241"/>
        <v>0</v>
      </c>
      <c r="X1719" s="14" t="s">
        <v>1191</v>
      </c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24"/>
      <c r="AJ1719" s="24"/>
      <c r="AK1719" s="24"/>
    </row>
    <row r="1720" s="2" customFormat="1" ht="14.25" spans="1:37">
      <c r="A1720" s="24">
        <v>1718</v>
      </c>
      <c r="B1720" s="14"/>
      <c r="C1720" s="749" t="s">
        <v>3701</v>
      </c>
      <c r="D1720" s="749" t="s">
        <v>3702</v>
      </c>
      <c r="E1720" s="14"/>
      <c r="F1720" s="192"/>
      <c r="G1720" s="24"/>
      <c r="H1720" s="14"/>
      <c r="I1720" s="13">
        <v>1.04</v>
      </c>
      <c r="J1720" s="14"/>
      <c r="K1720" s="14"/>
      <c r="L1720" s="547">
        <v>1820</v>
      </c>
      <c r="M1720" s="72">
        <v>0.258571</v>
      </c>
      <c r="N1720" s="72">
        <f t="shared" si="242"/>
        <v>470.59922</v>
      </c>
      <c r="O1720" s="72">
        <v>1820</v>
      </c>
      <c r="P1720" s="72">
        <f t="shared" si="234"/>
        <v>0.258571</v>
      </c>
      <c r="Q1720" s="72">
        <f t="shared" si="235"/>
        <v>470.59922</v>
      </c>
      <c r="R1720" s="72">
        <f t="shared" si="236"/>
        <v>0</v>
      </c>
      <c r="S1720" s="72">
        <f t="shared" si="237"/>
        <v>0.258571</v>
      </c>
      <c r="T1720" s="72">
        <f t="shared" si="238"/>
        <v>0</v>
      </c>
      <c r="U1720" s="72">
        <f t="shared" si="239"/>
        <v>0</v>
      </c>
      <c r="V1720" s="72">
        <f t="shared" si="240"/>
        <v>0.258571</v>
      </c>
      <c r="W1720" s="72">
        <f t="shared" si="241"/>
        <v>0</v>
      </c>
      <c r="X1720" s="14" t="s">
        <v>1191</v>
      </c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24"/>
      <c r="AJ1720" s="24"/>
      <c r="AK1720" s="24"/>
    </row>
    <row r="1721" s="2" customFormat="1" ht="14.25" spans="1:37">
      <c r="A1721" s="24">
        <v>1719</v>
      </c>
      <c r="B1721" s="14"/>
      <c r="C1721" s="749" t="s">
        <v>2755</v>
      </c>
      <c r="D1721" s="749" t="s">
        <v>2756</v>
      </c>
      <c r="E1721" s="14"/>
      <c r="F1721" s="192"/>
      <c r="G1721" s="24"/>
      <c r="H1721" s="14"/>
      <c r="I1721" s="13">
        <v>1.04</v>
      </c>
      <c r="J1721" s="14"/>
      <c r="K1721" s="14"/>
      <c r="L1721" s="547">
        <v>200</v>
      </c>
      <c r="M1721" s="72">
        <v>1.6154</v>
      </c>
      <c r="N1721" s="72">
        <f t="shared" si="242"/>
        <v>323.08</v>
      </c>
      <c r="O1721" s="72">
        <v>200</v>
      </c>
      <c r="P1721" s="72">
        <f t="shared" si="234"/>
        <v>1.6154</v>
      </c>
      <c r="Q1721" s="72">
        <f t="shared" si="235"/>
        <v>323.08</v>
      </c>
      <c r="R1721" s="72">
        <f t="shared" si="236"/>
        <v>0</v>
      </c>
      <c r="S1721" s="72">
        <f t="shared" si="237"/>
        <v>1.6154</v>
      </c>
      <c r="T1721" s="72">
        <f t="shared" si="238"/>
        <v>0</v>
      </c>
      <c r="U1721" s="72">
        <f t="shared" si="239"/>
        <v>0</v>
      </c>
      <c r="V1721" s="72">
        <f t="shared" si="240"/>
        <v>1.6154</v>
      </c>
      <c r="W1721" s="72">
        <f t="shared" si="241"/>
        <v>0</v>
      </c>
      <c r="X1721" s="14" t="s">
        <v>1191</v>
      </c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24"/>
      <c r="AJ1721" s="24"/>
      <c r="AK1721" s="24"/>
    </row>
    <row r="1722" s="2" customFormat="1" ht="14.25" spans="1:37">
      <c r="A1722" s="24">
        <v>1720</v>
      </c>
      <c r="B1722" s="14"/>
      <c r="C1722" s="749" t="s">
        <v>3703</v>
      </c>
      <c r="D1722" s="749" t="s">
        <v>3704</v>
      </c>
      <c r="E1722" s="14"/>
      <c r="F1722" s="192"/>
      <c r="G1722" s="24"/>
      <c r="H1722" s="14"/>
      <c r="I1722" s="13">
        <v>1.04</v>
      </c>
      <c r="J1722" s="14"/>
      <c r="K1722" s="14"/>
      <c r="L1722" s="547">
        <v>1174.4</v>
      </c>
      <c r="M1722" s="72">
        <v>4.5249</v>
      </c>
      <c r="N1722" s="72">
        <f t="shared" si="242"/>
        <v>5314.04256</v>
      </c>
      <c r="O1722" s="72">
        <v>1174.4</v>
      </c>
      <c r="P1722" s="72">
        <f t="shared" si="234"/>
        <v>4.5249</v>
      </c>
      <c r="Q1722" s="72">
        <f t="shared" si="235"/>
        <v>5314.04256</v>
      </c>
      <c r="R1722" s="72">
        <f t="shared" si="236"/>
        <v>0</v>
      </c>
      <c r="S1722" s="72">
        <f t="shared" si="237"/>
        <v>4.5249</v>
      </c>
      <c r="T1722" s="72">
        <f t="shared" si="238"/>
        <v>0</v>
      </c>
      <c r="U1722" s="72">
        <f t="shared" si="239"/>
        <v>0</v>
      </c>
      <c r="V1722" s="72">
        <f t="shared" si="240"/>
        <v>4.5249</v>
      </c>
      <c r="W1722" s="72">
        <f t="shared" si="241"/>
        <v>0</v>
      </c>
      <c r="X1722" s="14" t="s">
        <v>1191</v>
      </c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24"/>
      <c r="AJ1722" s="24"/>
      <c r="AK1722" s="24"/>
    </row>
    <row r="1723" s="2" customFormat="1" ht="14.25" spans="1:37">
      <c r="A1723" s="24">
        <v>1721</v>
      </c>
      <c r="B1723" s="14"/>
      <c r="C1723" s="749" t="s">
        <v>3705</v>
      </c>
      <c r="D1723" s="749" t="s">
        <v>3706</v>
      </c>
      <c r="E1723" s="14"/>
      <c r="F1723" s="192"/>
      <c r="G1723" s="24"/>
      <c r="H1723" s="14"/>
      <c r="I1723" s="13">
        <v>1.04</v>
      </c>
      <c r="J1723" s="14"/>
      <c r="K1723" s="14"/>
      <c r="L1723" s="547">
        <v>1065</v>
      </c>
      <c r="M1723" s="72">
        <v>1.7581</v>
      </c>
      <c r="N1723" s="72">
        <f t="shared" si="242"/>
        <v>1872.3765</v>
      </c>
      <c r="O1723" s="72">
        <v>1065</v>
      </c>
      <c r="P1723" s="72">
        <f t="shared" si="234"/>
        <v>1.7581</v>
      </c>
      <c r="Q1723" s="72">
        <f t="shared" si="235"/>
        <v>1872.3765</v>
      </c>
      <c r="R1723" s="72">
        <f t="shared" si="236"/>
        <v>0</v>
      </c>
      <c r="S1723" s="72">
        <f t="shared" si="237"/>
        <v>1.7581</v>
      </c>
      <c r="T1723" s="72">
        <f t="shared" si="238"/>
        <v>0</v>
      </c>
      <c r="U1723" s="72">
        <f t="shared" si="239"/>
        <v>0</v>
      </c>
      <c r="V1723" s="72">
        <f t="shared" si="240"/>
        <v>1.7581</v>
      </c>
      <c r="W1723" s="72">
        <f t="shared" si="241"/>
        <v>0</v>
      </c>
      <c r="X1723" s="14" t="s">
        <v>1191</v>
      </c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24"/>
      <c r="AJ1723" s="24"/>
      <c r="AK1723" s="24"/>
    </row>
    <row r="1724" s="2" customFormat="1" ht="14.25" spans="1:37">
      <c r="A1724" s="24">
        <v>1722</v>
      </c>
      <c r="B1724" s="14"/>
      <c r="C1724" s="749" t="s">
        <v>3707</v>
      </c>
      <c r="D1724" s="749" t="s">
        <v>3708</v>
      </c>
      <c r="E1724" s="14"/>
      <c r="F1724" s="192"/>
      <c r="G1724" s="24"/>
      <c r="H1724" s="14"/>
      <c r="I1724" s="13">
        <v>1.04</v>
      </c>
      <c r="J1724" s="14"/>
      <c r="K1724" s="14"/>
      <c r="L1724" s="547">
        <v>357</v>
      </c>
      <c r="M1724" s="72">
        <v>10.5128</v>
      </c>
      <c r="N1724" s="72">
        <f t="shared" si="242"/>
        <v>3753.0696</v>
      </c>
      <c r="O1724" s="72">
        <v>357</v>
      </c>
      <c r="P1724" s="72">
        <f t="shared" si="234"/>
        <v>10.5128</v>
      </c>
      <c r="Q1724" s="72">
        <f t="shared" si="235"/>
        <v>3753.0696</v>
      </c>
      <c r="R1724" s="72">
        <f t="shared" si="236"/>
        <v>0</v>
      </c>
      <c r="S1724" s="72">
        <f t="shared" si="237"/>
        <v>10.5128</v>
      </c>
      <c r="T1724" s="72">
        <f t="shared" si="238"/>
        <v>0</v>
      </c>
      <c r="U1724" s="72">
        <f t="shared" si="239"/>
        <v>0</v>
      </c>
      <c r="V1724" s="72">
        <f t="shared" si="240"/>
        <v>10.5128</v>
      </c>
      <c r="W1724" s="72">
        <f t="shared" si="241"/>
        <v>0</v>
      </c>
      <c r="X1724" s="14" t="s">
        <v>1191</v>
      </c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24"/>
      <c r="AJ1724" s="24"/>
      <c r="AK1724" s="24"/>
    </row>
    <row r="1725" s="2" customFormat="1" ht="14.25" spans="1:37">
      <c r="A1725" s="24">
        <v>1723</v>
      </c>
      <c r="B1725" s="14"/>
      <c r="C1725" s="749" t="s">
        <v>3709</v>
      </c>
      <c r="D1725" s="749" t="s">
        <v>3710</v>
      </c>
      <c r="E1725" s="14"/>
      <c r="F1725" s="192"/>
      <c r="G1725" s="24"/>
      <c r="H1725" s="14"/>
      <c r="I1725" s="13">
        <v>1.04</v>
      </c>
      <c r="J1725" s="14"/>
      <c r="K1725" s="14"/>
      <c r="L1725" s="547">
        <v>1340.2</v>
      </c>
      <c r="M1725" s="72">
        <v>19.6581</v>
      </c>
      <c r="N1725" s="72">
        <f t="shared" si="242"/>
        <v>26345.78562</v>
      </c>
      <c r="O1725" s="72">
        <v>1340.2</v>
      </c>
      <c r="P1725" s="72">
        <f t="shared" si="234"/>
        <v>19.6581</v>
      </c>
      <c r="Q1725" s="72">
        <f t="shared" si="235"/>
        <v>26345.78562</v>
      </c>
      <c r="R1725" s="72">
        <f t="shared" si="236"/>
        <v>0</v>
      </c>
      <c r="S1725" s="72">
        <f t="shared" si="237"/>
        <v>19.6581</v>
      </c>
      <c r="T1725" s="72">
        <f t="shared" si="238"/>
        <v>0</v>
      </c>
      <c r="U1725" s="72">
        <f t="shared" si="239"/>
        <v>0</v>
      </c>
      <c r="V1725" s="72">
        <f t="shared" si="240"/>
        <v>19.6581</v>
      </c>
      <c r="W1725" s="72">
        <f t="shared" si="241"/>
        <v>0</v>
      </c>
      <c r="X1725" s="14" t="s">
        <v>1191</v>
      </c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24"/>
      <c r="AJ1725" s="24"/>
      <c r="AK1725" s="24"/>
    </row>
    <row r="1726" s="2" customFormat="1" ht="14.25" spans="1:37">
      <c r="A1726" s="24">
        <v>1724</v>
      </c>
      <c r="B1726" s="14"/>
      <c r="C1726" s="749" t="s">
        <v>3711</v>
      </c>
      <c r="D1726" s="749" t="s">
        <v>3712</v>
      </c>
      <c r="E1726" s="14"/>
      <c r="F1726" s="192"/>
      <c r="G1726" s="24"/>
      <c r="H1726" s="14"/>
      <c r="I1726" s="13">
        <v>1.04</v>
      </c>
      <c r="J1726" s="14"/>
      <c r="K1726" s="14"/>
      <c r="L1726" s="547">
        <v>1200</v>
      </c>
      <c r="M1726" s="72">
        <v>0.0291</v>
      </c>
      <c r="N1726" s="72">
        <f t="shared" si="242"/>
        <v>34.92</v>
      </c>
      <c r="O1726" s="72">
        <v>1200</v>
      </c>
      <c r="P1726" s="72">
        <f t="shared" si="234"/>
        <v>0.0291</v>
      </c>
      <c r="Q1726" s="72">
        <f t="shared" si="235"/>
        <v>34.92</v>
      </c>
      <c r="R1726" s="72">
        <f t="shared" si="236"/>
        <v>0</v>
      </c>
      <c r="S1726" s="72">
        <f t="shared" si="237"/>
        <v>0.0291</v>
      </c>
      <c r="T1726" s="72">
        <f t="shared" si="238"/>
        <v>0</v>
      </c>
      <c r="U1726" s="72">
        <f t="shared" si="239"/>
        <v>0</v>
      </c>
      <c r="V1726" s="72">
        <f t="shared" si="240"/>
        <v>0.0291</v>
      </c>
      <c r="W1726" s="72">
        <f t="shared" si="241"/>
        <v>0</v>
      </c>
      <c r="X1726" s="14" t="s">
        <v>1191</v>
      </c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24"/>
      <c r="AJ1726" s="24"/>
      <c r="AK1726" s="24"/>
    </row>
    <row r="1727" s="2" customFormat="1" ht="14.25" spans="1:37">
      <c r="A1727" s="24">
        <v>1725</v>
      </c>
      <c r="B1727" s="14"/>
      <c r="C1727" s="749" t="s">
        <v>3713</v>
      </c>
      <c r="D1727" s="749" t="s">
        <v>2600</v>
      </c>
      <c r="E1727" s="14"/>
      <c r="F1727" s="192"/>
      <c r="G1727" s="24"/>
      <c r="H1727" s="14"/>
      <c r="I1727" s="13">
        <v>1.04</v>
      </c>
      <c r="J1727" s="14"/>
      <c r="K1727" s="14"/>
      <c r="L1727" s="547">
        <v>6600</v>
      </c>
      <c r="M1727" s="72">
        <v>0.0077</v>
      </c>
      <c r="N1727" s="72">
        <f t="shared" si="242"/>
        <v>50.82</v>
      </c>
      <c r="O1727" s="72">
        <v>6600</v>
      </c>
      <c r="P1727" s="72">
        <f t="shared" si="234"/>
        <v>0.0077</v>
      </c>
      <c r="Q1727" s="72">
        <f t="shared" si="235"/>
        <v>50.82</v>
      </c>
      <c r="R1727" s="72">
        <f t="shared" si="236"/>
        <v>0</v>
      </c>
      <c r="S1727" s="72">
        <f t="shared" si="237"/>
        <v>0.0077</v>
      </c>
      <c r="T1727" s="72">
        <f t="shared" si="238"/>
        <v>0</v>
      </c>
      <c r="U1727" s="72">
        <f t="shared" si="239"/>
        <v>0</v>
      </c>
      <c r="V1727" s="72">
        <f t="shared" si="240"/>
        <v>0.0077</v>
      </c>
      <c r="W1727" s="72">
        <f t="shared" si="241"/>
        <v>0</v>
      </c>
      <c r="X1727" s="14" t="s">
        <v>1191</v>
      </c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24"/>
      <c r="AJ1727" s="24"/>
      <c r="AK1727" s="24"/>
    </row>
    <row r="1728" s="2" customFormat="1" ht="14.25" spans="1:37">
      <c r="A1728" s="24">
        <v>1726</v>
      </c>
      <c r="B1728" s="14"/>
      <c r="C1728" s="749" t="s">
        <v>3714</v>
      </c>
      <c r="D1728" s="749" t="s">
        <v>3715</v>
      </c>
      <c r="E1728" s="14"/>
      <c r="F1728" s="192"/>
      <c r="G1728" s="24"/>
      <c r="H1728" s="14"/>
      <c r="I1728" s="13">
        <v>1.04</v>
      </c>
      <c r="J1728" s="14"/>
      <c r="K1728" s="14"/>
      <c r="L1728" s="547">
        <v>3050</v>
      </c>
      <c r="M1728" s="72">
        <v>0.0291</v>
      </c>
      <c r="N1728" s="72">
        <f t="shared" si="242"/>
        <v>88.755</v>
      </c>
      <c r="O1728" s="72">
        <v>3050</v>
      </c>
      <c r="P1728" s="72">
        <f t="shared" si="234"/>
        <v>0.0291</v>
      </c>
      <c r="Q1728" s="72">
        <f t="shared" si="235"/>
        <v>88.755</v>
      </c>
      <c r="R1728" s="72">
        <f t="shared" si="236"/>
        <v>0</v>
      </c>
      <c r="S1728" s="72">
        <f t="shared" si="237"/>
        <v>0.0291</v>
      </c>
      <c r="T1728" s="72">
        <f t="shared" si="238"/>
        <v>0</v>
      </c>
      <c r="U1728" s="72">
        <f t="shared" si="239"/>
        <v>0</v>
      </c>
      <c r="V1728" s="72">
        <f t="shared" si="240"/>
        <v>0.0291</v>
      </c>
      <c r="W1728" s="72">
        <f t="shared" si="241"/>
        <v>0</v>
      </c>
      <c r="X1728" s="14" t="s">
        <v>1191</v>
      </c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24"/>
      <c r="AJ1728" s="24"/>
      <c r="AK1728" s="24"/>
    </row>
    <row r="1729" s="2" customFormat="1" ht="14.25" spans="1:37">
      <c r="A1729" s="24">
        <v>1727</v>
      </c>
      <c r="B1729" s="14"/>
      <c r="C1729" s="749" t="s">
        <v>3716</v>
      </c>
      <c r="D1729" s="749" t="s">
        <v>3717</v>
      </c>
      <c r="E1729" s="14"/>
      <c r="F1729" s="192"/>
      <c r="G1729" s="24"/>
      <c r="H1729" s="14"/>
      <c r="I1729" s="13">
        <v>1.04</v>
      </c>
      <c r="J1729" s="14"/>
      <c r="K1729" s="14"/>
      <c r="L1729" s="547">
        <v>6600</v>
      </c>
      <c r="M1729" s="72">
        <v>0.0291</v>
      </c>
      <c r="N1729" s="72">
        <f t="shared" si="242"/>
        <v>192.06</v>
      </c>
      <c r="O1729" s="72">
        <v>6600</v>
      </c>
      <c r="P1729" s="72">
        <f t="shared" si="234"/>
        <v>0.0291</v>
      </c>
      <c r="Q1729" s="72">
        <f t="shared" si="235"/>
        <v>192.06</v>
      </c>
      <c r="R1729" s="72">
        <f t="shared" si="236"/>
        <v>0</v>
      </c>
      <c r="S1729" s="72">
        <f t="shared" si="237"/>
        <v>0.0291</v>
      </c>
      <c r="T1729" s="72">
        <f t="shared" si="238"/>
        <v>0</v>
      </c>
      <c r="U1729" s="72">
        <f t="shared" si="239"/>
        <v>0</v>
      </c>
      <c r="V1729" s="72">
        <f t="shared" si="240"/>
        <v>0.0291</v>
      </c>
      <c r="W1729" s="72">
        <f t="shared" si="241"/>
        <v>0</v>
      </c>
      <c r="X1729" s="14" t="s">
        <v>1191</v>
      </c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24"/>
      <c r="AJ1729" s="24"/>
      <c r="AK1729" s="24"/>
    </row>
    <row r="1730" s="2" customFormat="1" ht="14.25" spans="1:37">
      <c r="A1730" s="24">
        <v>1728</v>
      </c>
      <c r="B1730" s="14"/>
      <c r="C1730" s="749" t="s">
        <v>3718</v>
      </c>
      <c r="D1730" s="749" t="s">
        <v>3719</v>
      </c>
      <c r="E1730" s="14"/>
      <c r="F1730" s="192"/>
      <c r="G1730" s="24"/>
      <c r="H1730" s="14"/>
      <c r="I1730" s="13">
        <v>1.04</v>
      </c>
      <c r="J1730" s="14"/>
      <c r="K1730" s="14"/>
      <c r="L1730" s="547">
        <v>3864</v>
      </c>
      <c r="M1730" s="72">
        <v>0.0291</v>
      </c>
      <c r="N1730" s="72">
        <f t="shared" si="242"/>
        <v>112.4424</v>
      </c>
      <c r="O1730" s="72">
        <v>3864</v>
      </c>
      <c r="P1730" s="72">
        <f t="shared" si="234"/>
        <v>0.0291</v>
      </c>
      <c r="Q1730" s="72">
        <f t="shared" si="235"/>
        <v>112.4424</v>
      </c>
      <c r="R1730" s="72">
        <f t="shared" si="236"/>
        <v>0</v>
      </c>
      <c r="S1730" s="72">
        <f t="shared" si="237"/>
        <v>0.0291</v>
      </c>
      <c r="T1730" s="72">
        <f t="shared" si="238"/>
        <v>0</v>
      </c>
      <c r="U1730" s="72">
        <f t="shared" si="239"/>
        <v>0</v>
      </c>
      <c r="V1730" s="72">
        <f t="shared" si="240"/>
        <v>0.0291</v>
      </c>
      <c r="W1730" s="72">
        <f t="shared" si="241"/>
        <v>0</v>
      </c>
      <c r="X1730" s="14" t="s">
        <v>1191</v>
      </c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24"/>
      <c r="AJ1730" s="24"/>
      <c r="AK1730" s="24"/>
    </row>
    <row r="1731" s="2" customFormat="1" ht="14.25" spans="1:37">
      <c r="A1731" s="24">
        <v>1729</v>
      </c>
      <c r="B1731" s="14"/>
      <c r="C1731" s="749" t="s">
        <v>3720</v>
      </c>
      <c r="D1731" s="749" t="s">
        <v>3721</v>
      </c>
      <c r="E1731" s="14"/>
      <c r="F1731" s="192"/>
      <c r="G1731" s="24"/>
      <c r="H1731" s="14"/>
      <c r="I1731" s="13">
        <v>1.04</v>
      </c>
      <c r="J1731" s="14"/>
      <c r="K1731" s="14"/>
      <c r="L1731" s="547">
        <v>3300</v>
      </c>
      <c r="M1731" s="72">
        <v>0.0291</v>
      </c>
      <c r="N1731" s="72">
        <f t="shared" si="242"/>
        <v>96.03</v>
      </c>
      <c r="O1731" s="72">
        <v>3300</v>
      </c>
      <c r="P1731" s="72">
        <f t="shared" ref="P1731:P1794" si="243">M1731</f>
        <v>0.0291</v>
      </c>
      <c r="Q1731" s="72">
        <f t="shared" ref="Q1731:Q1794" si="244">P1731*O1731</f>
        <v>96.03</v>
      </c>
      <c r="R1731" s="72">
        <f t="shared" ref="R1731:R1794" si="245">IF((O1731-L1731)&gt;0,O1731-L1731,0)</f>
        <v>0</v>
      </c>
      <c r="S1731" s="72">
        <f t="shared" ref="S1731:S1794" si="246">M1731</f>
        <v>0.0291</v>
      </c>
      <c r="T1731" s="72">
        <f t="shared" ref="T1731:T1794" si="247">IF((Q1731-N1731)&gt;0,Q1731-N1731,0)</f>
        <v>0</v>
      </c>
      <c r="U1731" s="72">
        <f t="shared" ref="U1731:U1794" si="248">IF((O1731-L1731)&lt;0,O1731-L1731,0)</f>
        <v>0</v>
      </c>
      <c r="V1731" s="72">
        <f t="shared" ref="V1731:V1794" si="249">M1731</f>
        <v>0.0291</v>
      </c>
      <c r="W1731" s="72">
        <f t="shared" ref="W1731:W1794" si="250">IF((Q1731-N1731)&lt;0,Q1731-N1731,0)</f>
        <v>0</v>
      </c>
      <c r="X1731" s="14" t="s">
        <v>1191</v>
      </c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24"/>
      <c r="AJ1731" s="24"/>
      <c r="AK1731" s="24"/>
    </row>
    <row r="1732" s="2" customFormat="1" ht="14.25" spans="1:37">
      <c r="A1732" s="24">
        <v>1730</v>
      </c>
      <c r="B1732" s="14"/>
      <c r="C1732" s="749" t="s">
        <v>3722</v>
      </c>
      <c r="D1732" s="749" t="s">
        <v>3723</v>
      </c>
      <c r="E1732" s="14"/>
      <c r="F1732" s="192"/>
      <c r="G1732" s="24"/>
      <c r="H1732" s="14"/>
      <c r="I1732" s="13">
        <v>1.04</v>
      </c>
      <c r="J1732" s="14"/>
      <c r="K1732" s="14"/>
      <c r="L1732" s="547">
        <v>450</v>
      </c>
      <c r="M1732" s="72">
        <v>0.4952</v>
      </c>
      <c r="N1732" s="72">
        <f t="shared" si="242"/>
        <v>222.84</v>
      </c>
      <c r="O1732" s="72">
        <v>450</v>
      </c>
      <c r="P1732" s="72">
        <f t="shared" si="243"/>
        <v>0.4952</v>
      </c>
      <c r="Q1732" s="72">
        <f t="shared" si="244"/>
        <v>222.84</v>
      </c>
      <c r="R1732" s="72">
        <f t="shared" si="245"/>
        <v>0</v>
      </c>
      <c r="S1732" s="72">
        <f t="shared" si="246"/>
        <v>0.4952</v>
      </c>
      <c r="T1732" s="72">
        <f t="shared" si="247"/>
        <v>0</v>
      </c>
      <c r="U1732" s="72">
        <f t="shared" si="248"/>
        <v>0</v>
      </c>
      <c r="V1732" s="72">
        <f t="shared" si="249"/>
        <v>0.4952</v>
      </c>
      <c r="W1732" s="72">
        <f t="shared" si="250"/>
        <v>0</v>
      </c>
      <c r="X1732" s="14" t="s">
        <v>1191</v>
      </c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24"/>
      <c r="AJ1732" s="24"/>
      <c r="AK1732" s="24"/>
    </row>
    <row r="1733" s="2" customFormat="1" ht="14.25" spans="1:37">
      <c r="A1733" s="24">
        <v>1731</v>
      </c>
      <c r="B1733" s="14"/>
      <c r="C1733" s="749" t="s">
        <v>3724</v>
      </c>
      <c r="D1733" s="749" t="s">
        <v>3725</v>
      </c>
      <c r="E1733" s="14"/>
      <c r="F1733" s="192"/>
      <c r="G1733" s="24"/>
      <c r="H1733" s="14"/>
      <c r="I1733" s="13">
        <v>1.04</v>
      </c>
      <c r="J1733" s="14"/>
      <c r="K1733" s="14"/>
      <c r="L1733" s="547">
        <v>450</v>
      </c>
      <c r="M1733" s="72">
        <v>0.5065</v>
      </c>
      <c r="N1733" s="72">
        <f t="shared" ref="N1733:N1796" si="251">L1733*M1733</f>
        <v>227.925</v>
      </c>
      <c r="O1733" s="72">
        <v>450</v>
      </c>
      <c r="P1733" s="72">
        <f t="shared" si="243"/>
        <v>0.5065</v>
      </c>
      <c r="Q1733" s="72">
        <f t="shared" si="244"/>
        <v>227.925</v>
      </c>
      <c r="R1733" s="72">
        <f t="shared" si="245"/>
        <v>0</v>
      </c>
      <c r="S1733" s="72">
        <f t="shared" si="246"/>
        <v>0.5065</v>
      </c>
      <c r="T1733" s="72">
        <f t="shared" si="247"/>
        <v>0</v>
      </c>
      <c r="U1733" s="72">
        <f t="shared" si="248"/>
        <v>0</v>
      </c>
      <c r="V1733" s="72">
        <f t="shared" si="249"/>
        <v>0.5065</v>
      </c>
      <c r="W1733" s="72">
        <f t="shared" si="250"/>
        <v>0</v>
      </c>
      <c r="X1733" s="14" t="s">
        <v>1191</v>
      </c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24"/>
      <c r="AJ1733" s="24"/>
      <c r="AK1733" s="24"/>
    </row>
    <row r="1734" s="2" customFormat="1" ht="14.25" spans="1:37">
      <c r="A1734" s="24">
        <v>1732</v>
      </c>
      <c r="B1734" s="14"/>
      <c r="C1734" s="749" t="s">
        <v>3726</v>
      </c>
      <c r="D1734" s="749" t="s">
        <v>3727</v>
      </c>
      <c r="E1734" s="14"/>
      <c r="F1734" s="192"/>
      <c r="G1734" s="24"/>
      <c r="H1734" s="14"/>
      <c r="I1734" s="13">
        <v>1.04</v>
      </c>
      <c r="J1734" s="14"/>
      <c r="K1734" s="14"/>
      <c r="L1734" s="547">
        <v>50</v>
      </c>
      <c r="M1734" s="72">
        <v>0.4136</v>
      </c>
      <c r="N1734" s="72">
        <f t="shared" si="251"/>
        <v>20.68</v>
      </c>
      <c r="O1734" s="72">
        <v>50</v>
      </c>
      <c r="P1734" s="72">
        <f t="shared" si="243"/>
        <v>0.4136</v>
      </c>
      <c r="Q1734" s="72">
        <f t="shared" si="244"/>
        <v>20.68</v>
      </c>
      <c r="R1734" s="72">
        <f t="shared" si="245"/>
        <v>0</v>
      </c>
      <c r="S1734" s="72">
        <f t="shared" si="246"/>
        <v>0.4136</v>
      </c>
      <c r="T1734" s="72">
        <f t="shared" si="247"/>
        <v>0</v>
      </c>
      <c r="U1734" s="72">
        <f t="shared" si="248"/>
        <v>0</v>
      </c>
      <c r="V1734" s="72">
        <f t="shared" si="249"/>
        <v>0.4136</v>
      </c>
      <c r="W1734" s="72">
        <f t="shared" si="250"/>
        <v>0</v>
      </c>
      <c r="X1734" s="14" t="s">
        <v>1191</v>
      </c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24"/>
      <c r="AJ1734" s="24"/>
      <c r="AK1734" s="24"/>
    </row>
    <row r="1735" s="2" customFormat="1" ht="14.25" spans="1:37">
      <c r="A1735" s="24">
        <v>1733</v>
      </c>
      <c r="B1735" s="14"/>
      <c r="C1735" s="749" t="s">
        <v>3728</v>
      </c>
      <c r="D1735" s="749" t="s">
        <v>3729</v>
      </c>
      <c r="E1735" s="14"/>
      <c r="F1735" s="192"/>
      <c r="G1735" s="24"/>
      <c r="H1735" s="14"/>
      <c r="I1735" s="13">
        <v>1.04</v>
      </c>
      <c r="J1735" s="14"/>
      <c r="K1735" s="14"/>
      <c r="L1735" s="547">
        <v>1700</v>
      </c>
      <c r="M1735" s="72">
        <v>0.0291</v>
      </c>
      <c r="N1735" s="72">
        <f t="shared" si="251"/>
        <v>49.47</v>
      </c>
      <c r="O1735" s="72">
        <v>1700</v>
      </c>
      <c r="P1735" s="72">
        <f t="shared" si="243"/>
        <v>0.0291</v>
      </c>
      <c r="Q1735" s="72">
        <f t="shared" si="244"/>
        <v>49.47</v>
      </c>
      <c r="R1735" s="72">
        <f t="shared" si="245"/>
        <v>0</v>
      </c>
      <c r="S1735" s="72">
        <f t="shared" si="246"/>
        <v>0.0291</v>
      </c>
      <c r="T1735" s="72">
        <f t="shared" si="247"/>
        <v>0</v>
      </c>
      <c r="U1735" s="72">
        <f t="shared" si="248"/>
        <v>0</v>
      </c>
      <c r="V1735" s="72">
        <f t="shared" si="249"/>
        <v>0.0291</v>
      </c>
      <c r="W1735" s="72">
        <f t="shared" si="250"/>
        <v>0</v>
      </c>
      <c r="X1735" s="14" t="s">
        <v>1191</v>
      </c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24"/>
      <c r="AJ1735" s="24"/>
      <c r="AK1735" s="24"/>
    </row>
    <row r="1736" s="2" customFormat="1" ht="14.25" spans="1:37">
      <c r="A1736" s="24">
        <v>1734</v>
      </c>
      <c r="B1736" s="14"/>
      <c r="C1736" s="749" t="s">
        <v>3730</v>
      </c>
      <c r="D1736" s="749" t="s">
        <v>3731</v>
      </c>
      <c r="E1736" s="14"/>
      <c r="F1736" s="192"/>
      <c r="G1736" s="24"/>
      <c r="H1736" s="14"/>
      <c r="I1736" s="13">
        <v>1.04</v>
      </c>
      <c r="J1736" s="14"/>
      <c r="K1736" s="14"/>
      <c r="L1736" s="547">
        <v>1500</v>
      </c>
      <c r="M1736" s="72">
        <v>0.0291</v>
      </c>
      <c r="N1736" s="72">
        <f t="shared" si="251"/>
        <v>43.65</v>
      </c>
      <c r="O1736" s="72">
        <v>1500</v>
      </c>
      <c r="P1736" s="72">
        <f t="shared" si="243"/>
        <v>0.0291</v>
      </c>
      <c r="Q1736" s="72">
        <f t="shared" si="244"/>
        <v>43.65</v>
      </c>
      <c r="R1736" s="72">
        <f t="shared" si="245"/>
        <v>0</v>
      </c>
      <c r="S1736" s="72">
        <f t="shared" si="246"/>
        <v>0.0291</v>
      </c>
      <c r="T1736" s="72">
        <f t="shared" si="247"/>
        <v>0</v>
      </c>
      <c r="U1736" s="72">
        <f t="shared" si="248"/>
        <v>0</v>
      </c>
      <c r="V1736" s="72">
        <f t="shared" si="249"/>
        <v>0.0291</v>
      </c>
      <c r="W1736" s="72">
        <f t="shared" si="250"/>
        <v>0</v>
      </c>
      <c r="X1736" s="14" t="s">
        <v>1191</v>
      </c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24"/>
      <c r="AJ1736" s="24"/>
      <c r="AK1736" s="24"/>
    </row>
    <row r="1737" s="2" customFormat="1" ht="14.25" spans="1:37">
      <c r="A1737" s="24">
        <v>1735</v>
      </c>
      <c r="B1737" s="14"/>
      <c r="C1737" s="749" t="s">
        <v>3732</v>
      </c>
      <c r="D1737" s="749" t="s">
        <v>3733</v>
      </c>
      <c r="E1737" s="14"/>
      <c r="F1737" s="192"/>
      <c r="G1737" s="24"/>
      <c r="H1737" s="14"/>
      <c r="I1737" s="13">
        <v>1.04</v>
      </c>
      <c r="J1737" s="14"/>
      <c r="K1737" s="14"/>
      <c r="L1737" s="547">
        <v>2500</v>
      </c>
      <c r="M1737" s="72">
        <v>0.0292</v>
      </c>
      <c r="N1737" s="72">
        <f t="shared" si="251"/>
        <v>73</v>
      </c>
      <c r="O1737" s="72">
        <v>2500</v>
      </c>
      <c r="P1737" s="72">
        <f t="shared" si="243"/>
        <v>0.0292</v>
      </c>
      <c r="Q1737" s="72">
        <f t="shared" si="244"/>
        <v>73</v>
      </c>
      <c r="R1737" s="72">
        <f t="shared" si="245"/>
        <v>0</v>
      </c>
      <c r="S1737" s="72">
        <f t="shared" si="246"/>
        <v>0.0292</v>
      </c>
      <c r="T1737" s="72">
        <f t="shared" si="247"/>
        <v>0</v>
      </c>
      <c r="U1737" s="72">
        <f t="shared" si="248"/>
        <v>0</v>
      </c>
      <c r="V1737" s="72">
        <f t="shared" si="249"/>
        <v>0.0292</v>
      </c>
      <c r="W1737" s="72">
        <f t="shared" si="250"/>
        <v>0</v>
      </c>
      <c r="X1737" s="14" t="s">
        <v>1191</v>
      </c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24"/>
      <c r="AJ1737" s="24"/>
      <c r="AK1737" s="24"/>
    </row>
    <row r="1738" s="2" customFormat="1" ht="14.25" spans="1:37">
      <c r="A1738" s="24">
        <v>1736</v>
      </c>
      <c r="B1738" s="14"/>
      <c r="C1738" s="749" t="s">
        <v>3734</v>
      </c>
      <c r="D1738" s="749" t="s">
        <v>3735</v>
      </c>
      <c r="E1738" s="14"/>
      <c r="F1738" s="192"/>
      <c r="G1738" s="24"/>
      <c r="H1738" s="14"/>
      <c r="I1738" s="13">
        <v>1.04</v>
      </c>
      <c r="J1738" s="14"/>
      <c r="K1738" s="14"/>
      <c r="L1738" s="547">
        <v>2700</v>
      </c>
      <c r="M1738" s="72">
        <v>0.7162</v>
      </c>
      <c r="N1738" s="72">
        <f t="shared" si="251"/>
        <v>1933.74</v>
      </c>
      <c r="O1738" s="72">
        <v>2700</v>
      </c>
      <c r="P1738" s="72">
        <f t="shared" si="243"/>
        <v>0.7162</v>
      </c>
      <c r="Q1738" s="72">
        <f t="shared" si="244"/>
        <v>1933.74</v>
      </c>
      <c r="R1738" s="72">
        <f t="shared" si="245"/>
        <v>0</v>
      </c>
      <c r="S1738" s="72">
        <f t="shared" si="246"/>
        <v>0.7162</v>
      </c>
      <c r="T1738" s="72">
        <f t="shared" si="247"/>
        <v>0</v>
      </c>
      <c r="U1738" s="72">
        <f t="shared" si="248"/>
        <v>0</v>
      </c>
      <c r="V1738" s="72">
        <f t="shared" si="249"/>
        <v>0.7162</v>
      </c>
      <c r="W1738" s="72">
        <f t="shared" si="250"/>
        <v>0</v>
      </c>
      <c r="X1738" s="14" t="s">
        <v>1191</v>
      </c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24"/>
      <c r="AJ1738" s="24"/>
      <c r="AK1738" s="24"/>
    </row>
    <row r="1739" s="2" customFormat="1" ht="14.25" spans="1:37">
      <c r="A1739" s="24">
        <v>1737</v>
      </c>
      <c r="B1739" s="14"/>
      <c r="C1739" s="749" t="s">
        <v>3736</v>
      </c>
      <c r="D1739" s="749" t="s">
        <v>3737</v>
      </c>
      <c r="E1739" s="14"/>
      <c r="F1739" s="192"/>
      <c r="G1739" s="24"/>
      <c r="H1739" s="14"/>
      <c r="I1739" s="13">
        <v>1.04</v>
      </c>
      <c r="J1739" s="14"/>
      <c r="K1739" s="14"/>
      <c r="L1739" s="547">
        <v>1650.5</v>
      </c>
      <c r="M1739" s="72">
        <v>9.4722</v>
      </c>
      <c r="N1739" s="72">
        <f t="shared" si="251"/>
        <v>15633.8661</v>
      </c>
      <c r="O1739" s="72">
        <v>1650.5</v>
      </c>
      <c r="P1739" s="72">
        <f t="shared" si="243"/>
        <v>9.4722</v>
      </c>
      <c r="Q1739" s="72">
        <f t="shared" si="244"/>
        <v>15633.8661</v>
      </c>
      <c r="R1739" s="72">
        <f t="shared" si="245"/>
        <v>0</v>
      </c>
      <c r="S1739" s="72">
        <f t="shared" si="246"/>
        <v>9.4722</v>
      </c>
      <c r="T1739" s="72">
        <f t="shared" si="247"/>
        <v>0</v>
      </c>
      <c r="U1739" s="72">
        <f t="shared" si="248"/>
        <v>0</v>
      </c>
      <c r="V1739" s="72">
        <f t="shared" si="249"/>
        <v>9.4722</v>
      </c>
      <c r="W1739" s="72">
        <f t="shared" si="250"/>
        <v>0</v>
      </c>
      <c r="X1739" s="14" t="s">
        <v>1191</v>
      </c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24"/>
      <c r="AJ1739" s="24"/>
      <c r="AK1739" s="24"/>
    </row>
    <row r="1740" s="2" customFormat="1" ht="14.25" spans="1:37">
      <c r="A1740" s="24">
        <v>1738</v>
      </c>
      <c r="B1740" s="14"/>
      <c r="C1740" s="749" t="s">
        <v>3738</v>
      </c>
      <c r="D1740" s="749" t="s">
        <v>3739</v>
      </c>
      <c r="E1740" s="14"/>
      <c r="F1740" s="192"/>
      <c r="G1740" s="24"/>
      <c r="H1740" s="14"/>
      <c r="I1740" s="13">
        <v>1.04</v>
      </c>
      <c r="J1740" s="14"/>
      <c r="K1740" s="14"/>
      <c r="L1740" s="547">
        <v>780</v>
      </c>
      <c r="M1740" s="72">
        <v>0.243346</v>
      </c>
      <c r="N1740" s="72">
        <f t="shared" si="251"/>
        <v>189.80988</v>
      </c>
      <c r="O1740" s="72">
        <v>780</v>
      </c>
      <c r="P1740" s="72">
        <f t="shared" si="243"/>
        <v>0.243346</v>
      </c>
      <c r="Q1740" s="72">
        <f t="shared" si="244"/>
        <v>189.80988</v>
      </c>
      <c r="R1740" s="72">
        <f t="shared" si="245"/>
        <v>0</v>
      </c>
      <c r="S1740" s="72">
        <f t="shared" si="246"/>
        <v>0.243346</v>
      </c>
      <c r="T1740" s="72">
        <f t="shared" si="247"/>
        <v>0</v>
      </c>
      <c r="U1740" s="72">
        <f t="shared" si="248"/>
        <v>0</v>
      </c>
      <c r="V1740" s="72">
        <f t="shared" si="249"/>
        <v>0.243346</v>
      </c>
      <c r="W1740" s="72">
        <f t="shared" si="250"/>
        <v>0</v>
      </c>
      <c r="X1740" s="14" t="s">
        <v>1191</v>
      </c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24"/>
      <c r="AJ1740" s="24"/>
      <c r="AK1740" s="24"/>
    </row>
    <row r="1741" s="2" customFormat="1" ht="14.25" spans="1:37">
      <c r="A1741" s="24">
        <v>1739</v>
      </c>
      <c r="B1741" s="14"/>
      <c r="C1741" s="749" t="s">
        <v>3740</v>
      </c>
      <c r="D1741" s="749" t="s">
        <v>3741</v>
      </c>
      <c r="E1741" s="14"/>
      <c r="F1741" s="192"/>
      <c r="G1741" s="24"/>
      <c r="H1741" s="14"/>
      <c r="I1741" s="13">
        <v>1.04</v>
      </c>
      <c r="J1741" s="14"/>
      <c r="K1741" s="14"/>
      <c r="L1741" s="547">
        <v>880</v>
      </c>
      <c r="M1741" s="72">
        <v>0.295409</v>
      </c>
      <c r="N1741" s="72">
        <f t="shared" si="251"/>
        <v>259.95992</v>
      </c>
      <c r="O1741" s="72">
        <v>880</v>
      </c>
      <c r="P1741" s="72">
        <f t="shared" si="243"/>
        <v>0.295409</v>
      </c>
      <c r="Q1741" s="72">
        <f t="shared" si="244"/>
        <v>259.95992</v>
      </c>
      <c r="R1741" s="72">
        <f t="shared" si="245"/>
        <v>0</v>
      </c>
      <c r="S1741" s="72">
        <f t="shared" si="246"/>
        <v>0.295409</v>
      </c>
      <c r="T1741" s="72">
        <f t="shared" si="247"/>
        <v>0</v>
      </c>
      <c r="U1741" s="72">
        <f t="shared" si="248"/>
        <v>0</v>
      </c>
      <c r="V1741" s="72">
        <f t="shared" si="249"/>
        <v>0.295409</v>
      </c>
      <c r="W1741" s="72">
        <f t="shared" si="250"/>
        <v>0</v>
      </c>
      <c r="X1741" s="14" t="s">
        <v>1191</v>
      </c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24"/>
      <c r="AJ1741" s="24"/>
      <c r="AK1741" s="24"/>
    </row>
    <row r="1742" s="2" customFormat="1" ht="14.25" spans="1:37">
      <c r="A1742" s="24">
        <v>1740</v>
      </c>
      <c r="B1742" s="14"/>
      <c r="C1742" s="749" t="s">
        <v>3424</v>
      </c>
      <c r="D1742" s="749" t="s">
        <v>3425</v>
      </c>
      <c r="E1742" s="14"/>
      <c r="F1742" s="192"/>
      <c r="G1742" s="24"/>
      <c r="H1742" s="14"/>
      <c r="I1742" s="13">
        <v>1.04</v>
      </c>
      <c r="J1742" s="14"/>
      <c r="K1742" s="14"/>
      <c r="L1742" s="547">
        <v>2020</v>
      </c>
      <c r="M1742" s="72">
        <v>0.5483</v>
      </c>
      <c r="N1742" s="72">
        <f t="shared" si="251"/>
        <v>1107.566</v>
      </c>
      <c r="O1742" s="72">
        <v>2020</v>
      </c>
      <c r="P1742" s="72">
        <f t="shared" si="243"/>
        <v>0.5483</v>
      </c>
      <c r="Q1742" s="72">
        <f t="shared" si="244"/>
        <v>1107.566</v>
      </c>
      <c r="R1742" s="72">
        <f t="shared" si="245"/>
        <v>0</v>
      </c>
      <c r="S1742" s="72">
        <f t="shared" si="246"/>
        <v>0.5483</v>
      </c>
      <c r="T1742" s="72">
        <f t="shared" si="247"/>
        <v>0</v>
      </c>
      <c r="U1742" s="72">
        <f t="shared" si="248"/>
        <v>0</v>
      </c>
      <c r="V1742" s="72">
        <f t="shared" si="249"/>
        <v>0.5483</v>
      </c>
      <c r="W1742" s="72">
        <f t="shared" si="250"/>
        <v>0</v>
      </c>
      <c r="X1742" s="14" t="s">
        <v>1191</v>
      </c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24"/>
      <c r="AJ1742" s="24"/>
      <c r="AK1742" s="24"/>
    </row>
    <row r="1743" s="2" customFormat="1" ht="14.25" spans="1:37">
      <c r="A1743" s="24">
        <v>1741</v>
      </c>
      <c r="B1743" s="14"/>
      <c r="C1743" s="749" t="s">
        <v>3426</v>
      </c>
      <c r="D1743" s="749" t="s">
        <v>3427</v>
      </c>
      <c r="E1743" s="14"/>
      <c r="F1743" s="192"/>
      <c r="G1743" s="24"/>
      <c r="H1743" s="14"/>
      <c r="I1743" s="13">
        <v>1.04</v>
      </c>
      <c r="J1743" s="14"/>
      <c r="K1743" s="14"/>
      <c r="L1743" s="547">
        <v>9020</v>
      </c>
      <c r="M1743" s="72">
        <v>0.4991</v>
      </c>
      <c r="N1743" s="72">
        <f t="shared" si="251"/>
        <v>4501.882</v>
      </c>
      <c r="O1743" s="72">
        <v>9020</v>
      </c>
      <c r="P1743" s="72">
        <f t="shared" si="243"/>
        <v>0.4991</v>
      </c>
      <c r="Q1743" s="72">
        <f t="shared" si="244"/>
        <v>4501.882</v>
      </c>
      <c r="R1743" s="72">
        <f t="shared" si="245"/>
        <v>0</v>
      </c>
      <c r="S1743" s="72">
        <f t="shared" si="246"/>
        <v>0.4991</v>
      </c>
      <c r="T1743" s="72">
        <f t="shared" si="247"/>
        <v>0</v>
      </c>
      <c r="U1743" s="72">
        <f t="shared" si="248"/>
        <v>0</v>
      </c>
      <c r="V1743" s="72">
        <f t="shared" si="249"/>
        <v>0.4991</v>
      </c>
      <c r="W1743" s="72">
        <f t="shared" si="250"/>
        <v>0</v>
      </c>
      <c r="X1743" s="14" t="s">
        <v>1191</v>
      </c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24"/>
      <c r="AJ1743" s="24"/>
      <c r="AK1743" s="24"/>
    </row>
    <row r="1744" s="2" customFormat="1" ht="14.25" spans="1:37">
      <c r="A1744" s="24">
        <v>1742</v>
      </c>
      <c r="B1744" s="14"/>
      <c r="C1744" s="749" t="s">
        <v>3742</v>
      </c>
      <c r="D1744" s="749" t="s">
        <v>3743</v>
      </c>
      <c r="E1744" s="14"/>
      <c r="F1744" s="192"/>
      <c r="G1744" s="24"/>
      <c r="H1744" s="14"/>
      <c r="I1744" s="13">
        <v>1.04</v>
      </c>
      <c r="J1744" s="14"/>
      <c r="K1744" s="14"/>
      <c r="L1744" s="547">
        <v>400</v>
      </c>
      <c r="M1744" s="72">
        <v>0.8462</v>
      </c>
      <c r="N1744" s="72">
        <f t="shared" si="251"/>
        <v>338.48</v>
      </c>
      <c r="O1744" s="72">
        <v>400</v>
      </c>
      <c r="P1744" s="72">
        <f t="shared" si="243"/>
        <v>0.8462</v>
      </c>
      <c r="Q1744" s="72">
        <f t="shared" si="244"/>
        <v>338.48</v>
      </c>
      <c r="R1744" s="72">
        <f t="shared" si="245"/>
        <v>0</v>
      </c>
      <c r="S1744" s="72">
        <f t="shared" si="246"/>
        <v>0.8462</v>
      </c>
      <c r="T1744" s="72">
        <f t="shared" si="247"/>
        <v>0</v>
      </c>
      <c r="U1744" s="72">
        <f t="shared" si="248"/>
        <v>0</v>
      </c>
      <c r="V1744" s="72">
        <f t="shared" si="249"/>
        <v>0.8462</v>
      </c>
      <c r="W1744" s="72">
        <f t="shared" si="250"/>
        <v>0</v>
      </c>
      <c r="X1744" s="14" t="s">
        <v>1191</v>
      </c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24"/>
      <c r="AJ1744" s="24"/>
      <c r="AK1744" s="24"/>
    </row>
    <row r="1745" s="2" customFormat="1" ht="14.25" spans="1:37">
      <c r="A1745" s="24">
        <v>1743</v>
      </c>
      <c r="B1745" s="14"/>
      <c r="C1745" s="749" t="s">
        <v>3744</v>
      </c>
      <c r="D1745" s="749" t="s">
        <v>3745</v>
      </c>
      <c r="E1745" s="14"/>
      <c r="F1745" s="192"/>
      <c r="G1745" s="24"/>
      <c r="H1745" s="14"/>
      <c r="I1745" s="13">
        <v>1.04</v>
      </c>
      <c r="J1745" s="14"/>
      <c r="K1745" s="14"/>
      <c r="L1745" s="547">
        <v>3200</v>
      </c>
      <c r="M1745" s="72">
        <v>0.6496</v>
      </c>
      <c r="N1745" s="72">
        <f t="shared" si="251"/>
        <v>2078.72</v>
      </c>
      <c r="O1745" s="72">
        <v>3200</v>
      </c>
      <c r="P1745" s="72">
        <f t="shared" si="243"/>
        <v>0.6496</v>
      </c>
      <c r="Q1745" s="72">
        <f t="shared" si="244"/>
        <v>2078.72</v>
      </c>
      <c r="R1745" s="72">
        <f t="shared" si="245"/>
        <v>0</v>
      </c>
      <c r="S1745" s="72">
        <f t="shared" si="246"/>
        <v>0.6496</v>
      </c>
      <c r="T1745" s="72">
        <f t="shared" si="247"/>
        <v>0</v>
      </c>
      <c r="U1745" s="72">
        <f t="shared" si="248"/>
        <v>0</v>
      </c>
      <c r="V1745" s="72">
        <f t="shared" si="249"/>
        <v>0.6496</v>
      </c>
      <c r="W1745" s="72">
        <f t="shared" si="250"/>
        <v>0</v>
      </c>
      <c r="X1745" s="14" t="s">
        <v>1191</v>
      </c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24"/>
      <c r="AJ1745" s="24"/>
      <c r="AK1745" s="24"/>
    </row>
    <row r="1746" s="2" customFormat="1" ht="14.25" spans="1:37">
      <c r="A1746" s="24">
        <v>1744</v>
      </c>
      <c r="B1746" s="14"/>
      <c r="C1746" s="749" t="s">
        <v>3746</v>
      </c>
      <c r="D1746" s="749" t="s">
        <v>3747</v>
      </c>
      <c r="E1746" s="14"/>
      <c r="F1746" s="192"/>
      <c r="G1746" s="24"/>
      <c r="H1746" s="14"/>
      <c r="I1746" s="13">
        <v>1.04</v>
      </c>
      <c r="J1746" s="14"/>
      <c r="K1746" s="14"/>
      <c r="L1746" s="547">
        <v>200</v>
      </c>
      <c r="M1746" s="72">
        <v>1.1539</v>
      </c>
      <c r="N1746" s="72">
        <f t="shared" si="251"/>
        <v>230.78</v>
      </c>
      <c r="O1746" s="72">
        <v>200</v>
      </c>
      <c r="P1746" s="72">
        <f t="shared" si="243"/>
        <v>1.1539</v>
      </c>
      <c r="Q1746" s="72">
        <f t="shared" si="244"/>
        <v>230.78</v>
      </c>
      <c r="R1746" s="72">
        <f t="shared" si="245"/>
        <v>0</v>
      </c>
      <c r="S1746" s="72">
        <f t="shared" si="246"/>
        <v>1.1539</v>
      </c>
      <c r="T1746" s="72">
        <f t="shared" si="247"/>
        <v>0</v>
      </c>
      <c r="U1746" s="72">
        <f t="shared" si="248"/>
        <v>0</v>
      </c>
      <c r="V1746" s="72">
        <f t="shared" si="249"/>
        <v>1.1539</v>
      </c>
      <c r="W1746" s="72">
        <f t="shared" si="250"/>
        <v>0</v>
      </c>
      <c r="X1746" s="14" t="s">
        <v>1191</v>
      </c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24"/>
      <c r="AJ1746" s="24"/>
      <c r="AK1746" s="24"/>
    </row>
    <row r="1747" s="2" customFormat="1" ht="14.25" spans="1:37">
      <c r="A1747" s="24">
        <v>1745</v>
      </c>
      <c r="B1747" s="14"/>
      <c r="C1747" s="749" t="s">
        <v>3748</v>
      </c>
      <c r="D1747" s="749" t="s">
        <v>3749</v>
      </c>
      <c r="E1747" s="14"/>
      <c r="F1747" s="192"/>
      <c r="G1747" s="24"/>
      <c r="H1747" s="14"/>
      <c r="I1747" s="13">
        <v>1.04</v>
      </c>
      <c r="J1747" s="14"/>
      <c r="K1747" s="14"/>
      <c r="L1747" s="547">
        <v>600</v>
      </c>
      <c r="M1747" s="72">
        <v>0.5554</v>
      </c>
      <c r="N1747" s="72">
        <f t="shared" si="251"/>
        <v>333.24</v>
      </c>
      <c r="O1747" s="72">
        <v>600</v>
      </c>
      <c r="P1747" s="72">
        <f t="shared" si="243"/>
        <v>0.5554</v>
      </c>
      <c r="Q1747" s="72">
        <f t="shared" si="244"/>
        <v>333.24</v>
      </c>
      <c r="R1747" s="72">
        <f t="shared" si="245"/>
        <v>0</v>
      </c>
      <c r="S1747" s="72">
        <f t="shared" si="246"/>
        <v>0.5554</v>
      </c>
      <c r="T1747" s="72">
        <f t="shared" si="247"/>
        <v>0</v>
      </c>
      <c r="U1747" s="72">
        <f t="shared" si="248"/>
        <v>0</v>
      </c>
      <c r="V1747" s="72">
        <f t="shared" si="249"/>
        <v>0.5554</v>
      </c>
      <c r="W1747" s="72">
        <f t="shared" si="250"/>
        <v>0</v>
      </c>
      <c r="X1747" s="14" t="s">
        <v>1191</v>
      </c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24"/>
      <c r="AJ1747" s="24"/>
      <c r="AK1747" s="24"/>
    </row>
    <row r="1748" s="2" customFormat="1" ht="14.25" spans="1:37">
      <c r="A1748" s="24">
        <v>1746</v>
      </c>
      <c r="B1748" s="14"/>
      <c r="C1748" s="749" t="s">
        <v>3750</v>
      </c>
      <c r="D1748" s="749" t="s">
        <v>2748</v>
      </c>
      <c r="E1748" s="14"/>
      <c r="F1748" s="192"/>
      <c r="G1748" s="24"/>
      <c r="H1748" s="14"/>
      <c r="I1748" s="13">
        <v>1.04</v>
      </c>
      <c r="J1748" s="14"/>
      <c r="K1748" s="14"/>
      <c r="L1748" s="547">
        <v>350</v>
      </c>
      <c r="M1748" s="72">
        <v>0.7162</v>
      </c>
      <c r="N1748" s="72">
        <f t="shared" si="251"/>
        <v>250.67</v>
      </c>
      <c r="O1748" s="72">
        <v>350</v>
      </c>
      <c r="P1748" s="72">
        <f t="shared" si="243"/>
        <v>0.7162</v>
      </c>
      <c r="Q1748" s="72">
        <f t="shared" si="244"/>
        <v>250.67</v>
      </c>
      <c r="R1748" s="72">
        <f t="shared" si="245"/>
        <v>0</v>
      </c>
      <c r="S1748" s="72">
        <f t="shared" si="246"/>
        <v>0.7162</v>
      </c>
      <c r="T1748" s="72">
        <f t="shared" si="247"/>
        <v>0</v>
      </c>
      <c r="U1748" s="72">
        <f t="shared" si="248"/>
        <v>0</v>
      </c>
      <c r="V1748" s="72">
        <f t="shared" si="249"/>
        <v>0.7162</v>
      </c>
      <c r="W1748" s="72">
        <f t="shared" si="250"/>
        <v>0</v>
      </c>
      <c r="X1748" s="14" t="s">
        <v>1191</v>
      </c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24"/>
      <c r="AJ1748" s="24"/>
      <c r="AK1748" s="24"/>
    </row>
    <row r="1749" s="2" customFormat="1" ht="14.25" spans="1:37">
      <c r="A1749" s="24">
        <v>1747</v>
      </c>
      <c r="B1749" s="14"/>
      <c r="C1749" s="749" t="s">
        <v>3751</v>
      </c>
      <c r="D1749" s="749" t="s">
        <v>3752</v>
      </c>
      <c r="E1749" s="14"/>
      <c r="F1749" s="192"/>
      <c r="G1749" s="24"/>
      <c r="H1749" s="14"/>
      <c r="I1749" s="13">
        <v>1.04</v>
      </c>
      <c r="J1749" s="14"/>
      <c r="K1749" s="14"/>
      <c r="L1749" s="547">
        <v>2500</v>
      </c>
      <c r="M1749" s="72">
        <v>0.5962</v>
      </c>
      <c r="N1749" s="72">
        <f t="shared" si="251"/>
        <v>1490.5</v>
      </c>
      <c r="O1749" s="72">
        <v>2500</v>
      </c>
      <c r="P1749" s="72">
        <f t="shared" si="243"/>
        <v>0.5962</v>
      </c>
      <c r="Q1749" s="72">
        <f t="shared" si="244"/>
        <v>1490.5</v>
      </c>
      <c r="R1749" s="72">
        <f t="shared" si="245"/>
        <v>0</v>
      </c>
      <c r="S1749" s="72">
        <f t="shared" si="246"/>
        <v>0.5962</v>
      </c>
      <c r="T1749" s="72">
        <f t="shared" si="247"/>
        <v>0</v>
      </c>
      <c r="U1749" s="72">
        <f t="shared" si="248"/>
        <v>0</v>
      </c>
      <c r="V1749" s="72">
        <f t="shared" si="249"/>
        <v>0.5962</v>
      </c>
      <c r="W1749" s="72">
        <f t="shared" si="250"/>
        <v>0</v>
      </c>
      <c r="X1749" s="14" t="s">
        <v>1191</v>
      </c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24"/>
      <c r="AJ1749" s="24"/>
      <c r="AK1749" s="24"/>
    </row>
    <row r="1750" s="2" customFormat="1" ht="14.25" spans="1:37">
      <c r="A1750" s="24">
        <v>1748</v>
      </c>
      <c r="B1750" s="14"/>
      <c r="C1750" s="749" t="s">
        <v>3753</v>
      </c>
      <c r="D1750" s="749" t="s">
        <v>2750</v>
      </c>
      <c r="E1750" s="14"/>
      <c r="F1750" s="192"/>
      <c r="G1750" s="24"/>
      <c r="H1750" s="14"/>
      <c r="I1750" s="13">
        <v>1.04</v>
      </c>
      <c r="J1750" s="14"/>
      <c r="K1750" s="14"/>
      <c r="L1750" s="547">
        <v>43</v>
      </c>
      <c r="M1750" s="72">
        <v>0.8628</v>
      </c>
      <c r="N1750" s="72">
        <f t="shared" si="251"/>
        <v>37.1004</v>
      </c>
      <c r="O1750" s="72">
        <v>43</v>
      </c>
      <c r="P1750" s="72">
        <f t="shared" si="243"/>
        <v>0.8628</v>
      </c>
      <c r="Q1750" s="72">
        <f t="shared" si="244"/>
        <v>37.1004</v>
      </c>
      <c r="R1750" s="72">
        <f t="shared" si="245"/>
        <v>0</v>
      </c>
      <c r="S1750" s="72">
        <f t="shared" si="246"/>
        <v>0.8628</v>
      </c>
      <c r="T1750" s="72">
        <f t="shared" si="247"/>
        <v>0</v>
      </c>
      <c r="U1750" s="72">
        <f t="shared" si="248"/>
        <v>0</v>
      </c>
      <c r="V1750" s="72">
        <f t="shared" si="249"/>
        <v>0.8628</v>
      </c>
      <c r="W1750" s="72">
        <f t="shared" si="250"/>
        <v>0</v>
      </c>
      <c r="X1750" s="14" t="s">
        <v>1191</v>
      </c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24"/>
      <c r="AJ1750" s="24"/>
      <c r="AK1750" s="24"/>
    </row>
    <row r="1751" s="2" customFormat="1" ht="14.25" spans="1:37">
      <c r="A1751" s="24">
        <v>1749</v>
      </c>
      <c r="B1751" s="14"/>
      <c r="C1751" s="749" t="s">
        <v>3754</v>
      </c>
      <c r="D1751" s="749" t="s">
        <v>3755</v>
      </c>
      <c r="E1751" s="14"/>
      <c r="F1751" s="192"/>
      <c r="G1751" s="24"/>
      <c r="H1751" s="14"/>
      <c r="I1751" s="13">
        <v>1.04</v>
      </c>
      <c r="J1751" s="14"/>
      <c r="K1751" s="14"/>
      <c r="L1751" s="547">
        <v>2000</v>
      </c>
      <c r="M1751" s="72">
        <v>0.0291</v>
      </c>
      <c r="N1751" s="72">
        <f t="shared" si="251"/>
        <v>58.2</v>
      </c>
      <c r="O1751" s="72">
        <v>2000</v>
      </c>
      <c r="P1751" s="72">
        <f t="shared" si="243"/>
        <v>0.0291</v>
      </c>
      <c r="Q1751" s="72">
        <f t="shared" si="244"/>
        <v>58.2</v>
      </c>
      <c r="R1751" s="72">
        <f t="shared" si="245"/>
        <v>0</v>
      </c>
      <c r="S1751" s="72">
        <f t="shared" si="246"/>
        <v>0.0291</v>
      </c>
      <c r="T1751" s="72">
        <f t="shared" si="247"/>
        <v>0</v>
      </c>
      <c r="U1751" s="72">
        <f t="shared" si="248"/>
        <v>0</v>
      </c>
      <c r="V1751" s="72">
        <f t="shared" si="249"/>
        <v>0.0291</v>
      </c>
      <c r="W1751" s="72">
        <f t="shared" si="250"/>
        <v>0</v>
      </c>
      <c r="X1751" s="14" t="s">
        <v>1191</v>
      </c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24"/>
      <c r="AJ1751" s="24"/>
      <c r="AK1751" s="24"/>
    </row>
    <row r="1752" s="2" customFormat="1" ht="14.25" spans="1:37">
      <c r="A1752" s="24">
        <v>1750</v>
      </c>
      <c r="B1752" s="14"/>
      <c r="C1752" s="749" t="s">
        <v>3756</v>
      </c>
      <c r="D1752" s="749" t="s">
        <v>3757</v>
      </c>
      <c r="E1752" s="14"/>
      <c r="F1752" s="192"/>
      <c r="G1752" s="24"/>
      <c r="H1752" s="14"/>
      <c r="I1752" s="13">
        <v>1.04</v>
      </c>
      <c r="J1752" s="14"/>
      <c r="K1752" s="14"/>
      <c r="L1752" s="547">
        <v>1500</v>
      </c>
      <c r="M1752" s="72">
        <v>0.0129</v>
      </c>
      <c r="N1752" s="72">
        <f t="shared" si="251"/>
        <v>19.35</v>
      </c>
      <c r="O1752" s="72">
        <v>1500</v>
      </c>
      <c r="P1752" s="72">
        <f t="shared" si="243"/>
        <v>0.0129</v>
      </c>
      <c r="Q1752" s="72">
        <f t="shared" si="244"/>
        <v>19.35</v>
      </c>
      <c r="R1752" s="72">
        <f t="shared" si="245"/>
        <v>0</v>
      </c>
      <c r="S1752" s="72">
        <f t="shared" si="246"/>
        <v>0.0129</v>
      </c>
      <c r="T1752" s="72">
        <f t="shared" si="247"/>
        <v>0</v>
      </c>
      <c r="U1752" s="72">
        <f t="shared" si="248"/>
        <v>0</v>
      </c>
      <c r="V1752" s="72">
        <f t="shared" si="249"/>
        <v>0.0129</v>
      </c>
      <c r="W1752" s="72">
        <f t="shared" si="250"/>
        <v>0</v>
      </c>
      <c r="X1752" s="14" t="s">
        <v>1191</v>
      </c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24"/>
      <c r="AJ1752" s="24"/>
      <c r="AK1752" s="24"/>
    </row>
    <row r="1753" s="2" customFormat="1" ht="14.25" spans="1:37">
      <c r="A1753" s="24">
        <v>1751</v>
      </c>
      <c r="B1753" s="14"/>
      <c r="C1753" s="749" t="s">
        <v>3758</v>
      </c>
      <c r="D1753" s="749" t="s">
        <v>3759</v>
      </c>
      <c r="E1753" s="14"/>
      <c r="F1753" s="192"/>
      <c r="G1753" s="24"/>
      <c r="H1753" s="14"/>
      <c r="I1753" s="13">
        <v>1.04</v>
      </c>
      <c r="J1753" s="14"/>
      <c r="K1753" s="14"/>
      <c r="L1753" s="547">
        <v>1500</v>
      </c>
      <c r="M1753" s="72">
        <v>0.0147</v>
      </c>
      <c r="N1753" s="72">
        <f t="shared" si="251"/>
        <v>22.05</v>
      </c>
      <c r="O1753" s="72">
        <v>1500</v>
      </c>
      <c r="P1753" s="72">
        <f t="shared" si="243"/>
        <v>0.0147</v>
      </c>
      <c r="Q1753" s="72">
        <f t="shared" si="244"/>
        <v>22.05</v>
      </c>
      <c r="R1753" s="72">
        <f t="shared" si="245"/>
        <v>0</v>
      </c>
      <c r="S1753" s="72">
        <f t="shared" si="246"/>
        <v>0.0147</v>
      </c>
      <c r="T1753" s="72">
        <f t="shared" si="247"/>
        <v>0</v>
      </c>
      <c r="U1753" s="72">
        <f t="shared" si="248"/>
        <v>0</v>
      </c>
      <c r="V1753" s="72">
        <f t="shared" si="249"/>
        <v>0.0147</v>
      </c>
      <c r="W1753" s="72">
        <f t="shared" si="250"/>
        <v>0</v>
      </c>
      <c r="X1753" s="14" t="s">
        <v>1191</v>
      </c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24"/>
      <c r="AJ1753" s="24"/>
      <c r="AK1753" s="24"/>
    </row>
    <row r="1754" s="2" customFormat="1" ht="14.25" spans="1:37">
      <c r="A1754" s="24">
        <v>1752</v>
      </c>
      <c r="B1754" s="14"/>
      <c r="C1754" s="749" t="s">
        <v>3760</v>
      </c>
      <c r="D1754" s="749" t="s">
        <v>3761</v>
      </c>
      <c r="E1754" s="14"/>
      <c r="F1754" s="192"/>
      <c r="G1754" s="24"/>
      <c r="H1754" s="14"/>
      <c r="I1754" s="13">
        <v>1.04</v>
      </c>
      <c r="J1754" s="14"/>
      <c r="K1754" s="14"/>
      <c r="L1754" s="547">
        <v>2200</v>
      </c>
      <c r="M1754" s="72">
        <v>0.0291</v>
      </c>
      <c r="N1754" s="72">
        <f t="shared" si="251"/>
        <v>64.02</v>
      </c>
      <c r="O1754" s="72">
        <v>2200</v>
      </c>
      <c r="P1754" s="72">
        <f t="shared" si="243"/>
        <v>0.0291</v>
      </c>
      <c r="Q1754" s="72">
        <f t="shared" si="244"/>
        <v>64.02</v>
      </c>
      <c r="R1754" s="72">
        <f t="shared" si="245"/>
        <v>0</v>
      </c>
      <c r="S1754" s="72">
        <f t="shared" si="246"/>
        <v>0.0291</v>
      </c>
      <c r="T1754" s="72">
        <f t="shared" si="247"/>
        <v>0</v>
      </c>
      <c r="U1754" s="72">
        <f t="shared" si="248"/>
        <v>0</v>
      </c>
      <c r="V1754" s="72">
        <f t="shared" si="249"/>
        <v>0.0291</v>
      </c>
      <c r="W1754" s="72">
        <f t="shared" si="250"/>
        <v>0</v>
      </c>
      <c r="X1754" s="14" t="s">
        <v>1191</v>
      </c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24"/>
      <c r="AJ1754" s="24"/>
      <c r="AK1754" s="24"/>
    </row>
    <row r="1755" s="2" customFormat="1" ht="14.25" spans="1:37">
      <c r="A1755" s="24">
        <v>1753</v>
      </c>
      <c r="B1755" s="14"/>
      <c r="C1755" s="749" t="s">
        <v>3762</v>
      </c>
      <c r="D1755" s="749" t="s">
        <v>3763</v>
      </c>
      <c r="E1755" s="14"/>
      <c r="F1755" s="192"/>
      <c r="G1755" s="24"/>
      <c r="H1755" s="14"/>
      <c r="I1755" s="13">
        <v>1.04</v>
      </c>
      <c r="J1755" s="14"/>
      <c r="K1755" s="14"/>
      <c r="L1755" s="547">
        <v>1800</v>
      </c>
      <c r="M1755" s="72">
        <v>0.0291</v>
      </c>
      <c r="N1755" s="72">
        <f t="shared" si="251"/>
        <v>52.38</v>
      </c>
      <c r="O1755" s="72">
        <v>1800</v>
      </c>
      <c r="P1755" s="72">
        <f t="shared" si="243"/>
        <v>0.0291</v>
      </c>
      <c r="Q1755" s="72">
        <f t="shared" si="244"/>
        <v>52.38</v>
      </c>
      <c r="R1755" s="72">
        <f t="shared" si="245"/>
        <v>0</v>
      </c>
      <c r="S1755" s="72">
        <f t="shared" si="246"/>
        <v>0.0291</v>
      </c>
      <c r="T1755" s="72">
        <f t="shared" si="247"/>
        <v>0</v>
      </c>
      <c r="U1755" s="72">
        <f t="shared" si="248"/>
        <v>0</v>
      </c>
      <c r="V1755" s="72">
        <f t="shared" si="249"/>
        <v>0.0291</v>
      </c>
      <c r="W1755" s="72">
        <f t="shared" si="250"/>
        <v>0</v>
      </c>
      <c r="X1755" s="14" t="s">
        <v>1191</v>
      </c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24"/>
      <c r="AJ1755" s="24"/>
      <c r="AK1755" s="24"/>
    </row>
    <row r="1756" s="2" customFormat="1" ht="14.25" spans="1:37">
      <c r="A1756" s="24">
        <v>1754</v>
      </c>
      <c r="B1756" s="14"/>
      <c r="C1756" s="749" t="s">
        <v>3764</v>
      </c>
      <c r="D1756" s="749" t="s">
        <v>3765</v>
      </c>
      <c r="E1756" s="14"/>
      <c r="F1756" s="192"/>
      <c r="G1756" s="24"/>
      <c r="H1756" s="14"/>
      <c r="I1756" s="13">
        <v>1.04</v>
      </c>
      <c r="J1756" s="14"/>
      <c r="K1756" s="14"/>
      <c r="L1756" s="547">
        <v>9100</v>
      </c>
      <c r="M1756" s="72">
        <v>0.0744</v>
      </c>
      <c r="N1756" s="72">
        <f t="shared" si="251"/>
        <v>677.04</v>
      </c>
      <c r="O1756" s="72">
        <v>9100</v>
      </c>
      <c r="P1756" s="72">
        <f t="shared" si="243"/>
        <v>0.0744</v>
      </c>
      <c r="Q1756" s="72">
        <f t="shared" si="244"/>
        <v>677.04</v>
      </c>
      <c r="R1756" s="72">
        <f t="shared" si="245"/>
        <v>0</v>
      </c>
      <c r="S1756" s="72">
        <f t="shared" si="246"/>
        <v>0.0744</v>
      </c>
      <c r="T1756" s="72">
        <f t="shared" si="247"/>
        <v>0</v>
      </c>
      <c r="U1756" s="72">
        <f t="shared" si="248"/>
        <v>0</v>
      </c>
      <c r="V1756" s="72">
        <f t="shared" si="249"/>
        <v>0.0744</v>
      </c>
      <c r="W1756" s="72">
        <f t="shared" si="250"/>
        <v>0</v>
      </c>
      <c r="X1756" s="14" t="s">
        <v>1191</v>
      </c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24"/>
      <c r="AJ1756" s="24"/>
      <c r="AK1756" s="24"/>
    </row>
    <row r="1757" s="2" customFormat="1" ht="14.25" spans="1:37">
      <c r="A1757" s="24">
        <v>1755</v>
      </c>
      <c r="B1757" s="14"/>
      <c r="C1757" s="749" t="s">
        <v>3766</v>
      </c>
      <c r="D1757" s="749" t="s">
        <v>3767</v>
      </c>
      <c r="E1757" s="14"/>
      <c r="F1757" s="192"/>
      <c r="G1757" s="24"/>
      <c r="H1757" s="14"/>
      <c r="I1757" s="13">
        <v>1.04</v>
      </c>
      <c r="J1757" s="14"/>
      <c r="K1757" s="14"/>
      <c r="L1757" s="547">
        <v>1750</v>
      </c>
      <c r="M1757" s="72">
        <v>0.8032</v>
      </c>
      <c r="N1757" s="72">
        <f t="shared" si="251"/>
        <v>1405.6</v>
      </c>
      <c r="O1757" s="72">
        <v>1750</v>
      </c>
      <c r="P1757" s="72">
        <f t="shared" si="243"/>
        <v>0.8032</v>
      </c>
      <c r="Q1757" s="72">
        <f t="shared" si="244"/>
        <v>1405.6</v>
      </c>
      <c r="R1757" s="72">
        <f t="shared" si="245"/>
        <v>0</v>
      </c>
      <c r="S1757" s="72">
        <f t="shared" si="246"/>
        <v>0.8032</v>
      </c>
      <c r="T1757" s="72">
        <f t="shared" si="247"/>
        <v>0</v>
      </c>
      <c r="U1757" s="72">
        <f t="shared" si="248"/>
        <v>0</v>
      </c>
      <c r="V1757" s="72">
        <f t="shared" si="249"/>
        <v>0.8032</v>
      </c>
      <c r="W1757" s="72">
        <f t="shared" si="250"/>
        <v>0</v>
      </c>
      <c r="X1757" s="14" t="s">
        <v>1191</v>
      </c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24"/>
      <c r="AJ1757" s="24"/>
      <c r="AK1757" s="24"/>
    </row>
    <row r="1758" s="2" customFormat="1" ht="14.25" spans="1:37">
      <c r="A1758" s="24">
        <v>1756</v>
      </c>
      <c r="B1758" s="14"/>
      <c r="C1758" s="749" t="s">
        <v>3768</v>
      </c>
      <c r="D1758" s="749" t="s">
        <v>3769</v>
      </c>
      <c r="E1758" s="14"/>
      <c r="F1758" s="192"/>
      <c r="G1758" s="24"/>
      <c r="H1758" s="14"/>
      <c r="I1758" s="13">
        <v>1.04</v>
      </c>
      <c r="J1758" s="14"/>
      <c r="K1758" s="14"/>
      <c r="L1758" s="547">
        <v>5450</v>
      </c>
      <c r="M1758" s="72">
        <v>0.216009</v>
      </c>
      <c r="N1758" s="72">
        <f t="shared" si="251"/>
        <v>1177.24905</v>
      </c>
      <c r="O1758" s="72">
        <v>5450</v>
      </c>
      <c r="P1758" s="72">
        <f t="shared" si="243"/>
        <v>0.216009</v>
      </c>
      <c r="Q1758" s="72">
        <f t="shared" si="244"/>
        <v>1177.24905</v>
      </c>
      <c r="R1758" s="72">
        <f t="shared" si="245"/>
        <v>0</v>
      </c>
      <c r="S1758" s="72">
        <f t="shared" si="246"/>
        <v>0.216009</v>
      </c>
      <c r="T1758" s="72">
        <f t="shared" si="247"/>
        <v>0</v>
      </c>
      <c r="U1758" s="72">
        <f t="shared" si="248"/>
        <v>0</v>
      </c>
      <c r="V1758" s="72">
        <f t="shared" si="249"/>
        <v>0.216009</v>
      </c>
      <c r="W1758" s="72">
        <f t="shared" si="250"/>
        <v>0</v>
      </c>
      <c r="X1758" s="14" t="s">
        <v>1191</v>
      </c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24"/>
      <c r="AJ1758" s="24"/>
      <c r="AK1758" s="24"/>
    </row>
    <row r="1759" s="2" customFormat="1" ht="14.25" spans="1:37">
      <c r="A1759" s="24">
        <v>1757</v>
      </c>
      <c r="B1759" s="14"/>
      <c r="C1759" s="749" t="s">
        <v>3770</v>
      </c>
      <c r="D1759" s="749" t="s">
        <v>3771</v>
      </c>
      <c r="E1759" s="14"/>
      <c r="F1759" s="192"/>
      <c r="G1759" s="24"/>
      <c r="H1759" s="14"/>
      <c r="I1759" s="13">
        <v>1.04</v>
      </c>
      <c r="J1759" s="14"/>
      <c r="K1759" s="14"/>
      <c r="L1759" s="547">
        <v>5750</v>
      </c>
      <c r="M1759" s="72">
        <v>0.233963</v>
      </c>
      <c r="N1759" s="72">
        <f t="shared" si="251"/>
        <v>1345.28725</v>
      </c>
      <c r="O1759" s="72">
        <v>5750</v>
      </c>
      <c r="P1759" s="72">
        <f t="shared" si="243"/>
        <v>0.233963</v>
      </c>
      <c r="Q1759" s="72">
        <f t="shared" si="244"/>
        <v>1345.28725</v>
      </c>
      <c r="R1759" s="72">
        <f t="shared" si="245"/>
        <v>0</v>
      </c>
      <c r="S1759" s="72">
        <f t="shared" si="246"/>
        <v>0.233963</v>
      </c>
      <c r="T1759" s="72">
        <f t="shared" si="247"/>
        <v>0</v>
      </c>
      <c r="U1759" s="72">
        <f t="shared" si="248"/>
        <v>0</v>
      </c>
      <c r="V1759" s="72">
        <f t="shared" si="249"/>
        <v>0.233963</v>
      </c>
      <c r="W1759" s="72">
        <f t="shared" si="250"/>
        <v>0</v>
      </c>
      <c r="X1759" s="14" t="s">
        <v>1191</v>
      </c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24"/>
      <c r="AJ1759" s="24"/>
      <c r="AK1759" s="24"/>
    </row>
    <row r="1760" s="2" customFormat="1" ht="14.25" spans="1:37">
      <c r="A1760" s="24">
        <v>1758</v>
      </c>
      <c r="B1760" s="14"/>
      <c r="C1760" s="749" t="s">
        <v>3436</v>
      </c>
      <c r="D1760" s="749" t="s">
        <v>3437</v>
      </c>
      <c r="E1760" s="14"/>
      <c r="F1760" s="192"/>
      <c r="G1760" s="24"/>
      <c r="H1760" s="14"/>
      <c r="I1760" s="13">
        <v>1.04</v>
      </c>
      <c r="J1760" s="14"/>
      <c r="K1760" s="14"/>
      <c r="L1760" s="547">
        <v>4510</v>
      </c>
      <c r="M1760" s="72">
        <v>0.238213</v>
      </c>
      <c r="N1760" s="72">
        <f t="shared" si="251"/>
        <v>1074.34063</v>
      </c>
      <c r="O1760" s="72">
        <v>4510</v>
      </c>
      <c r="P1760" s="72">
        <f t="shared" si="243"/>
        <v>0.238213</v>
      </c>
      <c r="Q1760" s="72">
        <f t="shared" si="244"/>
        <v>1074.34063</v>
      </c>
      <c r="R1760" s="72">
        <f t="shared" si="245"/>
        <v>0</v>
      </c>
      <c r="S1760" s="72">
        <f t="shared" si="246"/>
        <v>0.238213</v>
      </c>
      <c r="T1760" s="72">
        <f t="shared" si="247"/>
        <v>0</v>
      </c>
      <c r="U1760" s="72">
        <f t="shared" si="248"/>
        <v>0</v>
      </c>
      <c r="V1760" s="72">
        <f t="shared" si="249"/>
        <v>0.238213</v>
      </c>
      <c r="W1760" s="72">
        <f t="shared" si="250"/>
        <v>0</v>
      </c>
      <c r="X1760" s="14" t="s">
        <v>1191</v>
      </c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24"/>
      <c r="AJ1760" s="24"/>
      <c r="AK1760" s="24"/>
    </row>
    <row r="1761" s="2" customFormat="1" ht="14.25" spans="1:37">
      <c r="A1761" s="24">
        <v>1759</v>
      </c>
      <c r="B1761" s="14"/>
      <c r="C1761" s="749" t="s">
        <v>3772</v>
      </c>
      <c r="D1761" s="749" t="s">
        <v>3773</v>
      </c>
      <c r="E1761" s="14"/>
      <c r="F1761" s="192"/>
      <c r="G1761" s="24"/>
      <c r="H1761" s="14"/>
      <c r="I1761" s="13">
        <v>1.04</v>
      </c>
      <c r="J1761" s="14"/>
      <c r="K1761" s="14"/>
      <c r="L1761" s="547">
        <v>2150</v>
      </c>
      <c r="M1761" s="72">
        <v>0.228833</v>
      </c>
      <c r="N1761" s="72">
        <f t="shared" si="251"/>
        <v>491.99095</v>
      </c>
      <c r="O1761" s="72">
        <v>2150</v>
      </c>
      <c r="P1761" s="72">
        <f t="shared" si="243"/>
        <v>0.228833</v>
      </c>
      <c r="Q1761" s="72">
        <f t="shared" si="244"/>
        <v>491.99095</v>
      </c>
      <c r="R1761" s="72">
        <f t="shared" si="245"/>
        <v>0</v>
      </c>
      <c r="S1761" s="72">
        <f t="shared" si="246"/>
        <v>0.228833</v>
      </c>
      <c r="T1761" s="72">
        <f t="shared" si="247"/>
        <v>0</v>
      </c>
      <c r="U1761" s="72">
        <f t="shared" si="248"/>
        <v>0</v>
      </c>
      <c r="V1761" s="72">
        <f t="shared" si="249"/>
        <v>0.228833</v>
      </c>
      <c r="W1761" s="72">
        <f t="shared" si="250"/>
        <v>0</v>
      </c>
      <c r="X1761" s="14" t="s">
        <v>1191</v>
      </c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24"/>
      <c r="AJ1761" s="24"/>
      <c r="AK1761" s="24"/>
    </row>
    <row r="1762" s="2" customFormat="1" ht="14.25" spans="1:37">
      <c r="A1762" s="24">
        <v>1760</v>
      </c>
      <c r="B1762" s="14"/>
      <c r="C1762" s="749" t="s">
        <v>3438</v>
      </c>
      <c r="D1762" s="749" t="s">
        <v>3439</v>
      </c>
      <c r="E1762" s="14"/>
      <c r="F1762" s="192"/>
      <c r="G1762" s="24"/>
      <c r="H1762" s="14"/>
      <c r="I1762" s="13">
        <v>1.04</v>
      </c>
      <c r="J1762" s="14"/>
      <c r="K1762" s="14"/>
      <c r="L1762" s="547">
        <v>1130</v>
      </c>
      <c r="M1762" s="72">
        <v>0.244432</v>
      </c>
      <c r="N1762" s="72">
        <f t="shared" si="251"/>
        <v>276.20816</v>
      </c>
      <c r="O1762" s="72">
        <v>1130</v>
      </c>
      <c r="P1762" s="72">
        <f t="shared" si="243"/>
        <v>0.244432</v>
      </c>
      <c r="Q1762" s="72">
        <f t="shared" si="244"/>
        <v>276.20816</v>
      </c>
      <c r="R1762" s="72">
        <f t="shared" si="245"/>
        <v>0</v>
      </c>
      <c r="S1762" s="72">
        <f t="shared" si="246"/>
        <v>0.244432</v>
      </c>
      <c r="T1762" s="72">
        <f t="shared" si="247"/>
        <v>0</v>
      </c>
      <c r="U1762" s="72">
        <f t="shared" si="248"/>
        <v>0</v>
      </c>
      <c r="V1762" s="72">
        <f t="shared" si="249"/>
        <v>0.244432</v>
      </c>
      <c r="W1762" s="72">
        <f t="shared" si="250"/>
        <v>0</v>
      </c>
      <c r="X1762" s="14" t="s">
        <v>1191</v>
      </c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24"/>
      <c r="AJ1762" s="24"/>
      <c r="AK1762" s="24"/>
    </row>
    <row r="1763" s="2" customFormat="1" ht="14.25" spans="1:37">
      <c r="A1763" s="24">
        <v>1761</v>
      </c>
      <c r="B1763" s="14"/>
      <c r="C1763" s="749" t="s">
        <v>3440</v>
      </c>
      <c r="D1763" s="749" t="s">
        <v>3441</v>
      </c>
      <c r="E1763" s="14"/>
      <c r="F1763" s="192"/>
      <c r="G1763" s="24"/>
      <c r="H1763" s="14"/>
      <c r="I1763" s="13">
        <v>1.04</v>
      </c>
      <c r="J1763" s="14"/>
      <c r="K1763" s="14"/>
      <c r="L1763" s="547">
        <v>25220</v>
      </c>
      <c r="M1763" s="72">
        <v>0.275005</v>
      </c>
      <c r="N1763" s="72">
        <f t="shared" si="251"/>
        <v>6935.6261</v>
      </c>
      <c r="O1763" s="72">
        <v>25220</v>
      </c>
      <c r="P1763" s="72">
        <f t="shared" si="243"/>
        <v>0.275005</v>
      </c>
      <c r="Q1763" s="72">
        <f t="shared" si="244"/>
        <v>6935.6261</v>
      </c>
      <c r="R1763" s="72">
        <f t="shared" si="245"/>
        <v>0</v>
      </c>
      <c r="S1763" s="72">
        <f t="shared" si="246"/>
        <v>0.275005</v>
      </c>
      <c r="T1763" s="72">
        <f t="shared" si="247"/>
        <v>0</v>
      </c>
      <c r="U1763" s="72">
        <f t="shared" si="248"/>
        <v>0</v>
      </c>
      <c r="V1763" s="72">
        <f t="shared" si="249"/>
        <v>0.275005</v>
      </c>
      <c r="W1763" s="72">
        <f t="shared" si="250"/>
        <v>0</v>
      </c>
      <c r="X1763" s="14" t="s">
        <v>1191</v>
      </c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24"/>
      <c r="AJ1763" s="24"/>
      <c r="AK1763" s="24"/>
    </row>
    <row r="1764" s="2" customFormat="1" ht="14.25" spans="1:37">
      <c r="A1764" s="24">
        <v>1762</v>
      </c>
      <c r="B1764" s="14"/>
      <c r="C1764" s="749" t="s">
        <v>3774</v>
      </c>
      <c r="D1764" s="749" t="s">
        <v>3775</v>
      </c>
      <c r="E1764" s="14"/>
      <c r="F1764" s="192"/>
      <c r="G1764" s="24"/>
      <c r="H1764" s="14"/>
      <c r="I1764" s="13">
        <v>1.04</v>
      </c>
      <c r="J1764" s="14"/>
      <c r="K1764" s="14"/>
      <c r="L1764" s="547">
        <v>4180</v>
      </c>
      <c r="M1764" s="72">
        <v>0.292129</v>
      </c>
      <c r="N1764" s="72">
        <f t="shared" si="251"/>
        <v>1221.09922</v>
      </c>
      <c r="O1764" s="72">
        <v>4180</v>
      </c>
      <c r="P1764" s="72">
        <f t="shared" si="243"/>
        <v>0.292129</v>
      </c>
      <c r="Q1764" s="72">
        <f t="shared" si="244"/>
        <v>1221.09922</v>
      </c>
      <c r="R1764" s="72">
        <f t="shared" si="245"/>
        <v>0</v>
      </c>
      <c r="S1764" s="72">
        <f t="shared" si="246"/>
        <v>0.292129</v>
      </c>
      <c r="T1764" s="72">
        <f t="shared" si="247"/>
        <v>0</v>
      </c>
      <c r="U1764" s="72">
        <f t="shared" si="248"/>
        <v>0</v>
      </c>
      <c r="V1764" s="72">
        <f t="shared" si="249"/>
        <v>0.292129</v>
      </c>
      <c r="W1764" s="72">
        <f t="shared" si="250"/>
        <v>0</v>
      </c>
      <c r="X1764" s="14" t="s">
        <v>1191</v>
      </c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24"/>
      <c r="AJ1764" s="24"/>
      <c r="AK1764" s="24"/>
    </row>
    <row r="1765" s="2" customFormat="1" ht="14.25" spans="1:37">
      <c r="A1765" s="24">
        <v>1763</v>
      </c>
      <c r="B1765" s="14"/>
      <c r="C1765" s="749" t="s">
        <v>3442</v>
      </c>
      <c r="D1765" s="749" t="s">
        <v>3443</v>
      </c>
      <c r="E1765" s="14"/>
      <c r="F1765" s="192"/>
      <c r="G1765" s="24"/>
      <c r="H1765" s="14"/>
      <c r="I1765" s="13">
        <v>1.04</v>
      </c>
      <c r="J1765" s="14"/>
      <c r="K1765" s="14"/>
      <c r="L1765" s="547">
        <v>20630</v>
      </c>
      <c r="M1765" s="72">
        <v>0.325001</v>
      </c>
      <c r="N1765" s="72">
        <f t="shared" si="251"/>
        <v>6704.77063</v>
      </c>
      <c r="O1765" s="72">
        <v>20630</v>
      </c>
      <c r="P1765" s="72">
        <f t="shared" si="243"/>
        <v>0.325001</v>
      </c>
      <c r="Q1765" s="72">
        <f t="shared" si="244"/>
        <v>6704.77063</v>
      </c>
      <c r="R1765" s="72">
        <f t="shared" si="245"/>
        <v>0</v>
      </c>
      <c r="S1765" s="72">
        <f t="shared" si="246"/>
        <v>0.325001</v>
      </c>
      <c r="T1765" s="72">
        <f t="shared" si="247"/>
        <v>0</v>
      </c>
      <c r="U1765" s="72">
        <f t="shared" si="248"/>
        <v>0</v>
      </c>
      <c r="V1765" s="72">
        <f t="shared" si="249"/>
        <v>0.325001</v>
      </c>
      <c r="W1765" s="72">
        <f t="shared" si="250"/>
        <v>0</v>
      </c>
      <c r="X1765" s="14" t="s">
        <v>1191</v>
      </c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24"/>
      <c r="AJ1765" s="24"/>
      <c r="AK1765" s="24"/>
    </row>
    <row r="1766" s="2" customFormat="1" ht="14.25" spans="1:37">
      <c r="A1766" s="24">
        <v>1764</v>
      </c>
      <c r="B1766" s="14"/>
      <c r="C1766" s="749" t="s">
        <v>3444</v>
      </c>
      <c r="D1766" s="749" t="s">
        <v>3445</v>
      </c>
      <c r="E1766" s="14"/>
      <c r="F1766" s="192"/>
      <c r="G1766" s="24"/>
      <c r="H1766" s="14"/>
      <c r="I1766" s="13">
        <v>1.04</v>
      </c>
      <c r="J1766" s="14"/>
      <c r="K1766" s="14"/>
      <c r="L1766" s="547">
        <v>10270</v>
      </c>
      <c r="M1766" s="72">
        <v>0.341155</v>
      </c>
      <c r="N1766" s="72">
        <f t="shared" si="251"/>
        <v>3503.66185</v>
      </c>
      <c r="O1766" s="72">
        <v>10270</v>
      </c>
      <c r="P1766" s="72">
        <f t="shared" si="243"/>
        <v>0.341155</v>
      </c>
      <c r="Q1766" s="72">
        <f t="shared" si="244"/>
        <v>3503.66185</v>
      </c>
      <c r="R1766" s="72">
        <f t="shared" si="245"/>
        <v>0</v>
      </c>
      <c r="S1766" s="72">
        <f t="shared" si="246"/>
        <v>0.341155</v>
      </c>
      <c r="T1766" s="72">
        <f t="shared" si="247"/>
        <v>0</v>
      </c>
      <c r="U1766" s="72">
        <f t="shared" si="248"/>
        <v>0</v>
      </c>
      <c r="V1766" s="72">
        <f t="shared" si="249"/>
        <v>0.341155</v>
      </c>
      <c r="W1766" s="72">
        <f t="shared" si="250"/>
        <v>0</v>
      </c>
      <c r="X1766" s="14" t="s">
        <v>1191</v>
      </c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24"/>
      <c r="AJ1766" s="24"/>
      <c r="AK1766" s="24"/>
    </row>
    <row r="1767" s="2" customFormat="1" ht="14.25" spans="1:37">
      <c r="A1767" s="24">
        <v>1765</v>
      </c>
      <c r="B1767" s="14"/>
      <c r="C1767" s="749" t="s">
        <v>3776</v>
      </c>
      <c r="D1767" s="749" t="s">
        <v>3777</v>
      </c>
      <c r="E1767" s="14"/>
      <c r="F1767" s="192"/>
      <c r="G1767" s="24"/>
      <c r="H1767" s="14"/>
      <c r="I1767" s="13">
        <v>1.04</v>
      </c>
      <c r="J1767" s="14"/>
      <c r="K1767" s="14"/>
      <c r="L1767" s="547">
        <v>6650</v>
      </c>
      <c r="M1767" s="72">
        <v>0.361583</v>
      </c>
      <c r="N1767" s="72">
        <f t="shared" si="251"/>
        <v>2404.52695</v>
      </c>
      <c r="O1767" s="72">
        <v>6650</v>
      </c>
      <c r="P1767" s="72">
        <f t="shared" si="243"/>
        <v>0.361583</v>
      </c>
      <c r="Q1767" s="72">
        <f t="shared" si="244"/>
        <v>2404.52695</v>
      </c>
      <c r="R1767" s="72">
        <f t="shared" si="245"/>
        <v>0</v>
      </c>
      <c r="S1767" s="72">
        <f t="shared" si="246"/>
        <v>0.361583</v>
      </c>
      <c r="T1767" s="72">
        <f t="shared" si="247"/>
        <v>0</v>
      </c>
      <c r="U1767" s="72">
        <f t="shared" si="248"/>
        <v>0</v>
      </c>
      <c r="V1767" s="72">
        <f t="shared" si="249"/>
        <v>0.361583</v>
      </c>
      <c r="W1767" s="72">
        <f t="shared" si="250"/>
        <v>0</v>
      </c>
      <c r="X1767" s="14" t="s">
        <v>1191</v>
      </c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24"/>
      <c r="AJ1767" s="24"/>
      <c r="AK1767" s="24"/>
    </row>
    <row r="1768" s="2" customFormat="1" ht="14.25" spans="1:37">
      <c r="A1768" s="24">
        <v>1766</v>
      </c>
      <c r="B1768" s="14"/>
      <c r="C1768" s="749" t="s">
        <v>3778</v>
      </c>
      <c r="D1768" s="749" t="s">
        <v>3779</v>
      </c>
      <c r="E1768" s="14"/>
      <c r="F1768" s="192"/>
      <c r="G1768" s="24"/>
      <c r="H1768" s="14"/>
      <c r="I1768" s="13">
        <v>1.04</v>
      </c>
      <c r="J1768" s="14"/>
      <c r="K1768" s="14"/>
      <c r="L1768" s="547">
        <v>800</v>
      </c>
      <c r="M1768" s="72">
        <v>0.404938</v>
      </c>
      <c r="N1768" s="72">
        <f t="shared" si="251"/>
        <v>323.9504</v>
      </c>
      <c r="O1768" s="72">
        <v>800</v>
      </c>
      <c r="P1768" s="72">
        <f t="shared" si="243"/>
        <v>0.404938</v>
      </c>
      <c r="Q1768" s="72">
        <f t="shared" si="244"/>
        <v>323.9504</v>
      </c>
      <c r="R1768" s="72">
        <f t="shared" si="245"/>
        <v>0</v>
      </c>
      <c r="S1768" s="72">
        <f t="shared" si="246"/>
        <v>0.404938</v>
      </c>
      <c r="T1768" s="72">
        <f t="shared" si="247"/>
        <v>0</v>
      </c>
      <c r="U1768" s="72">
        <f t="shared" si="248"/>
        <v>0</v>
      </c>
      <c r="V1768" s="72">
        <f t="shared" si="249"/>
        <v>0.404938</v>
      </c>
      <c r="W1768" s="72">
        <f t="shared" si="250"/>
        <v>0</v>
      </c>
      <c r="X1768" s="14" t="s">
        <v>1191</v>
      </c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24"/>
      <c r="AJ1768" s="24"/>
      <c r="AK1768" s="24"/>
    </row>
    <row r="1769" s="2" customFormat="1" ht="14.25" spans="1:37">
      <c r="A1769" s="24">
        <v>1767</v>
      </c>
      <c r="B1769" s="14"/>
      <c r="C1769" s="749" t="s">
        <v>3780</v>
      </c>
      <c r="D1769" s="749" t="s">
        <v>3781</v>
      </c>
      <c r="E1769" s="14"/>
      <c r="F1769" s="192"/>
      <c r="G1769" s="24"/>
      <c r="H1769" s="14"/>
      <c r="I1769" s="13">
        <v>1.04</v>
      </c>
      <c r="J1769" s="14"/>
      <c r="K1769" s="14"/>
      <c r="L1769" s="547">
        <v>4400</v>
      </c>
      <c r="M1769" s="72">
        <v>0.541673</v>
      </c>
      <c r="N1769" s="72">
        <f t="shared" si="251"/>
        <v>2383.3612</v>
      </c>
      <c r="O1769" s="72">
        <v>4400</v>
      </c>
      <c r="P1769" s="72">
        <f t="shared" si="243"/>
        <v>0.541673</v>
      </c>
      <c r="Q1769" s="72">
        <f t="shared" si="244"/>
        <v>2383.3612</v>
      </c>
      <c r="R1769" s="72">
        <f t="shared" si="245"/>
        <v>0</v>
      </c>
      <c r="S1769" s="72">
        <f t="shared" si="246"/>
        <v>0.541673</v>
      </c>
      <c r="T1769" s="72">
        <f t="shared" si="247"/>
        <v>0</v>
      </c>
      <c r="U1769" s="72">
        <f t="shared" si="248"/>
        <v>0</v>
      </c>
      <c r="V1769" s="72">
        <f t="shared" si="249"/>
        <v>0.541673</v>
      </c>
      <c r="W1769" s="72">
        <f t="shared" si="250"/>
        <v>0</v>
      </c>
      <c r="X1769" s="14" t="s">
        <v>1191</v>
      </c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24"/>
      <c r="AJ1769" s="24"/>
      <c r="AK1769" s="24"/>
    </row>
    <row r="1770" s="2" customFormat="1" ht="14.25" spans="1:37">
      <c r="A1770" s="24">
        <v>1768</v>
      </c>
      <c r="B1770" s="14"/>
      <c r="C1770" s="749" t="s">
        <v>3782</v>
      </c>
      <c r="D1770" s="749" t="s">
        <v>3783</v>
      </c>
      <c r="E1770" s="14"/>
      <c r="F1770" s="192"/>
      <c r="G1770" s="24"/>
      <c r="H1770" s="14"/>
      <c r="I1770" s="13">
        <v>1.04</v>
      </c>
      <c r="J1770" s="14"/>
      <c r="K1770" s="14"/>
      <c r="L1770" s="547">
        <v>5200</v>
      </c>
      <c r="M1770" s="72">
        <v>1.494548</v>
      </c>
      <c r="N1770" s="72">
        <f t="shared" si="251"/>
        <v>7771.6496</v>
      </c>
      <c r="O1770" s="72">
        <v>5200</v>
      </c>
      <c r="P1770" s="72">
        <f t="shared" si="243"/>
        <v>1.494548</v>
      </c>
      <c r="Q1770" s="72">
        <f t="shared" si="244"/>
        <v>7771.6496</v>
      </c>
      <c r="R1770" s="72">
        <f t="shared" si="245"/>
        <v>0</v>
      </c>
      <c r="S1770" s="72">
        <f t="shared" si="246"/>
        <v>1.494548</v>
      </c>
      <c r="T1770" s="72">
        <f t="shared" si="247"/>
        <v>0</v>
      </c>
      <c r="U1770" s="72">
        <f t="shared" si="248"/>
        <v>0</v>
      </c>
      <c r="V1770" s="72">
        <f t="shared" si="249"/>
        <v>1.494548</v>
      </c>
      <c r="W1770" s="72">
        <f t="shared" si="250"/>
        <v>0</v>
      </c>
      <c r="X1770" s="14" t="s">
        <v>1191</v>
      </c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24"/>
      <c r="AJ1770" s="24"/>
      <c r="AK1770" s="24"/>
    </row>
    <row r="1771" s="2" customFormat="1" ht="14.25" spans="1:37">
      <c r="A1771" s="24">
        <v>1769</v>
      </c>
      <c r="B1771" s="14"/>
      <c r="C1771" s="749" t="s">
        <v>3784</v>
      </c>
      <c r="D1771" s="749" t="s">
        <v>3785</v>
      </c>
      <c r="E1771" s="14"/>
      <c r="F1771" s="192"/>
      <c r="G1771" s="24"/>
      <c r="H1771" s="14"/>
      <c r="I1771" s="13">
        <v>1.04</v>
      </c>
      <c r="J1771" s="14"/>
      <c r="K1771" s="14"/>
      <c r="L1771" s="547">
        <v>5460</v>
      </c>
      <c r="M1771" s="72">
        <v>1.494293</v>
      </c>
      <c r="N1771" s="72">
        <f t="shared" si="251"/>
        <v>8158.83978</v>
      </c>
      <c r="O1771" s="72">
        <v>5460</v>
      </c>
      <c r="P1771" s="72">
        <f t="shared" si="243"/>
        <v>1.494293</v>
      </c>
      <c r="Q1771" s="72">
        <f t="shared" si="244"/>
        <v>8158.83978</v>
      </c>
      <c r="R1771" s="72">
        <f t="shared" si="245"/>
        <v>0</v>
      </c>
      <c r="S1771" s="72">
        <f t="shared" si="246"/>
        <v>1.494293</v>
      </c>
      <c r="T1771" s="72">
        <f t="shared" si="247"/>
        <v>0</v>
      </c>
      <c r="U1771" s="72">
        <f t="shared" si="248"/>
        <v>0</v>
      </c>
      <c r="V1771" s="72">
        <f t="shared" si="249"/>
        <v>1.494293</v>
      </c>
      <c r="W1771" s="72">
        <f t="shared" si="250"/>
        <v>0</v>
      </c>
      <c r="X1771" s="14" t="s">
        <v>1191</v>
      </c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24"/>
      <c r="AJ1771" s="24"/>
      <c r="AK1771" s="24"/>
    </row>
    <row r="1772" s="2" customFormat="1" ht="14.25" spans="1:37">
      <c r="A1772" s="24">
        <v>1770</v>
      </c>
      <c r="B1772" s="14"/>
      <c r="C1772" s="749" t="s">
        <v>3786</v>
      </c>
      <c r="D1772" s="749" t="s">
        <v>3787</v>
      </c>
      <c r="E1772" s="14"/>
      <c r="F1772" s="192"/>
      <c r="G1772" s="24"/>
      <c r="H1772" s="14"/>
      <c r="I1772" s="13">
        <v>1.04</v>
      </c>
      <c r="J1772" s="14"/>
      <c r="K1772" s="14"/>
      <c r="L1772" s="547">
        <v>1550</v>
      </c>
      <c r="M1772" s="72">
        <v>0.0293</v>
      </c>
      <c r="N1772" s="72">
        <f t="shared" si="251"/>
        <v>45.415</v>
      </c>
      <c r="O1772" s="72">
        <v>1550</v>
      </c>
      <c r="P1772" s="72">
        <f t="shared" si="243"/>
        <v>0.0293</v>
      </c>
      <c r="Q1772" s="72">
        <f t="shared" si="244"/>
        <v>45.415</v>
      </c>
      <c r="R1772" s="72">
        <f t="shared" si="245"/>
        <v>0</v>
      </c>
      <c r="S1772" s="72">
        <f t="shared" si="246"/>
        <v>0.0293</v>
      </c>
      <c r="T1772" s="72">
        <f t="shared" si="247"/>
        <v>0</v>
      </c>
      <c r="U1772" s="72">
        <f t="shared" si="248"/>
        <v>0</v>
      </c>
      <c r="V1772" s="72">
        <f t="shared" si="249"/>
        <v>0.0293</v>
      </c>
      <c r="W1772" s="72">
        <f t="shared" si="250"/>
        <v>0</v>
      </c>
      <c r="X1772" s="14" t="s">
        <v>1191</v>
      </c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24"/>
      <c r="AJ1772" s="24"/>
      <c r="AK1772" s="24"/>
    </row>
    <row r="1773" s="2" customFormat="1" ht="14.25" spans="1:37">
      <c r="A1773" s="24">
        <v>1771</v>
      </c>
      <c r="B1773" s="14"/>
      <c r="C1773" s="749" t="s">
        <v>3788</v>
      </c>
      <c r="D1773" s="749" t="s">
        <v>3789</v>
      </c>
      <c r="E1773" s="14"/>
      <c r="F1773" s="192"/>
      <c r="G1773" s="24"/>
      <c r="H1773" s="14"/>
      <c r="I1773" s="13">
        <v>1.04</v>
      </c>
      <c r="J1773" s="14"/>
      <c r="K1773" s="14"/>
      <c r="L1773" s="547">
        <v>6600</v>
      </c>
      <c r="M1773" s="72">
        <v>0.0308</v>
      </c>
      <c r="N1773" s="72">
        <f t="shared" si="251"/>
        <v>203.28</v>
      </c>
      <c r="O1773" s="72">
        <v>6600</v>
      </c>
      <c r="P1773" s="72">
        <f t="shared" si="243"/>
        <v>0.0308</v>
      </c>
      <c r="Q1773" s="72">
        <f t="shared" si="244"/>
        <v>203.28</v>
      </c>
      <c r="R1773" s="72">
        <f t="shared" si="245"/>
        <v>0</v>
      </c>
      <c r="S1773" s="72">
        <f t="shared" si="246"/>
        <v>0.0308</v>
      </c>
      <c r="T1773" s="72">
        <f t="shared" si="247"/>
        <v>0</v>
      </c>
      <c r="U1773" s="72">
        <f t="shared" si="248"/>
        <v>0</v>
      </c>
      <c r="V1773" s="72">
        <f t="shared" si="249"/>
        <v>0.0308</v>
      </c>
      <c r="W1773" s="72">
        <f t="shared" si="250"/>
        <v>0</v>
      </c>
      <c r="X1773" s="14" t="s">
        <v>1191</v>
      </c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24"/>
      <c r="AJ1773" s="24"/>
      <c r="AK1773" s="24"/>
    </row>
    <row r="1774" s="2" customFormat="1" ht="14.25" spans="1:37">
      <c r="A1774" s="24">
        <v>1772</v>
      </c>
      <c r="B1774" s="14"/>
      <c r="C1774" s="749" t="s">
        <v>3790</v>
      </c>
      <c r="D1774" s="749" t="s">
        <v>3791</v>
      </c>
      <c r="E1774" s="14"/>
      <c r="F1774" s="192"/>
      <c r="G1774" s="24"/>
      <c r="H1774" s="14"/>
      <c r="I1774" s="13">
        <v>1.04</v>
      </c>
      <c r="J1774" s="14"/>
      <c r="K1774" s="14"/>
      <c r="L1774" s="547">
        <v>1100</v>
      </c>
      <c r="M1774" s="72">
        <v>5.6871</v>
      </c>
      <c r="N1774" s="72">
        <f t="shared" si="251"/>
        <v>6255.81</v>
      </c>
      <c r="O1774" s="72">
        <v>1100</v>
      </c>
      <c r="P1774" s="72">
        <f t="shared" si="243"/>
        <v>5.6871</v>
      </c>
      <c r="Q1774" s="72">
        <f t="shared" si="244"/>
        <v>6255.81</v>
      </c>
      <c r="R1774" s="72">
        <f t="shared" si="245"/>
        <v>0</v>
      </c>
      <c r="S1774" s="72">
        <f t="shared" si="246"/>
        <v>5.6871</v>
      </c>
      <c r="T1774" s="72">
        <f t="shared" si="247"/>
        <v>0</v>
      </c>
      <c r="U1774" s="72">
        <f t="shared" si="248"/>
        <v>0</v>
      </c>
      <c r="V1774" s="72">
        <f t="shared" si="249"/>
        <v>5.6871</v>
      </c>
      <c r="W1774" s="72">
        <f t="shared" si="250"/>
        <v>0</v>
      </c>
      <c r="X1774" s="14" t="s">
        <v>1191</v>
      </c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513"/>
      <c r="AJ1774" s="24"/>
      <c r="AK1774" s="24"/>
    </row>
    <row r="1775" s="2" customFormat="1" ht="14.25" spans="1:37">
      <c r="A1775" s="24">
        <v>1773</v>
      </c>
      <c r="B1775" s="14"/>
      <c r="C1775" s="749" t="s">
        <v>3792</v>
      </c>
      <c r="D1775" s="749" t="s">
        <v>2746</v>
      </c>
      <c r="E1775" s="14"/>
      <c r="F1775" s="192"/>
      <c r="G1775" s="24"/>
      <c r="H1775" s="14"/>
      <c r="I1775" s="13">
        <v>1.04</v>
      </c>
      <c r="J1775" s="14"/>
      <c r="K1775" s="14"/>
      <c r="L1775" s="547">
        <v>1750</v>
      </c>
      <c r="M1775" s="72">
        <v>0.9544</v>
      </c>
      <c r="N1775" s="72">
        <f t="shared" si="251"/>
        <v>1670.2</v>
      </c>
      <c r="O1775" s="72">
        <v>1750</v>
      </c>
      <c r="P1775" s="72">
        <f t="shared" si="243"/>
        <v>0.9544</v>
      </c>
      <c r="Q1775" s="72">
        <f t="shared" si="244"/>
        <v>1670.2</v>
      </c>
      <c r="R1775" s="72">
        <f t="shared" si="245"/>
        <v>0</v>
      </c>
      <c r="S1775" s="72">
        <f t="shared" si="246"/>
        <v>0.9544</v>
      </c>
      <c r="T1775" s="72">
        <f t="shared" si="247"/>
        <v>0</v>
      </c>
      <c r="U1775" s="72">
        <f t="shared" si="248"/>
        <v>0</v>
      </c>
      <c r="V1775" s="72">
        <f t="shared" si="249"/>
        <v>0.9544</v>
      </c>
      <c r="W1775" s="72">
        <f t="shared" si="250"/>
        <v>0</v>
      </c>
      <c r="X1775" s="14" t="s">
        <v>1191</v>
      </c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513"/>
      <c r="AJ1775" s="24"/>
      <c r="AK1775" s="24"/>
    </row>
    <row r="1776" s="2" customFormat="1" ht="14.25" spans="1:37">
      <c r="A1776" s="24">
        <v>1774</v>
      </c>
      <c r="B1776" s="14"/>
      <c r="C1776" s="749" t="s">
        <v>3793</v>
      </c>
      <c r="D1776" s="749" t="s">
        <v>3794</v>
      </c>
      <c r="E1776" s="14"/>
      <c r="F1776" s="192"/>
      <c r="G1776" s="24"/>
      <c r="H1776" s="14"/>
      <c r="I1776" s="13">
        <v>1.04</v>
      </c>
      <c r="J1776" s="14"/>
      <c r="K1776" s="14"/>
      <c r="L1776" s="547">
        <v>53440</v>
      </c>
      <c r="M1776" s="72">
        <v>0.066702</v>
      </c>
      <c r="N1776" s="72">
        <f t="shared" si="251"/>
        <v>3564.55488</v>
      </c>
      <c r="O1776" s="72">
        <v>53440</v>
      </c>
      <c r="P1776" s="72">
        <f t="shared" si="243"/>
        <v>0.066702</v>
      </c>
      <c r="Q1776" s="72">
        <f t="shared" si="244"/>
        <v>3564.55488</v>
      </c>
      <c r="R1776" s="72">
        <f t="shared" si="245"/>
        <v>0</v>
      </c>
      <c r="S1776" s="72">
        <f t="shared" si="246"/>
        <v>0.066702</v>
      </c>
      <c r="T1776" s="72">
        <f t="shared" si="247"/>
        <v>0</v>
      </c>
      <c r="U1776" s="72">
        <f t="shared" si="248"/>
        <v>0</v>
      </c>
      <c r="V1776" s="72">
        <f t="shared" si="249"/>
        <v>0.066702</v>
      </c>
      <c r="W1776" s="72">
        <f t="shared" si="250"/>
        <v>0</v>
      </c>
      <c r="X1776" s="14" t="s">
        <v>1191</v>
      </c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513"/>
      <c r="AJ1776" s="24"/>
      <c r="AK1776" s="24"/>
    </row>
    <row r="1777" s="2" customFormat="1" ht="14.25" spans="1:37">
      <c r="A1777" s="24">
        <v>1775</v>
      </c>
      <c r="B1777" s="14"/>
      <c r="C1777" s="749" t="s">
        <v>3795</v>
      </c>
      <c r="D1777" s="749" t="s">
        <v>3796</v>
      </c>
      <c r="E1777" s="14"/>
      <c r="F1777" s="192"/>
      <c r="G1777" s="24"/>
      <c r="H1777" s="14"/>
      <c r="I1777" s="13">
        <v>1.04</v>
      </c>
      <c r="J1777" s="14"/>
      <c r="K1777" s="14"/>
      <c r="L1777" s="547">
        <v>100</v>
      </c>
      <c r="M1777" s="72">
        <v>5.3845</v>
      </c>
      <c r="N1777" s="72">
        <f t="shared" si="251"/>
        <v>538.45</v>
      </c>
      <c r="O1777" s="72">
        <v>100</v>
      </c>
      <c r="P1777" s="72">
        <f t="shared" si="243"/>
        <v>5.3845</v>
      </c>
      <c r="Q1777" s="72">
        <f t="shared" si="244"/>
        <v>538.45</v>
      </c>
      <c r="R1777" s="72">
        <f t="shared" si="245"/>
        <v>0</v>
      </c>
      <c r="S1777" s="72">
        <f t="shared" si="246"/>
        <v>5.3845</v>
      </c>
      <c r="T1777" s="72">
        <f t="shared" si="247"/>
        <v>0</v>
      </c>
      <c r="U1777" s="72">
        <f t="shared" si="248"/>
        <v>0</v>
      </c>
      <c r="V1777" s="72">
        <f t="shared" si="249"/>
        <v>5.3845</v>
      </c>
      <c r="W1777" s="72">
        <f t="shared" si="250"/>
        <v>0</v>
      </c>
      <c r="X1777" s="14" t="s">
        <v>1191</v>
      </c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513"/>
      <c r="AJ1777" s="24"/>
      <c r="AK1777" s="24"/>
    </row>
    <row r="1778" s="2" customFormat="1" ht="14.25" spans="1:37">
      <c r="A1778" s="24">
        <v>1776</v>
      </c>
      <c r="B1778" s="14"/>
      <c r="C1778" s="749" t="s">
        <v>3797</v>
      </c>
      <c r="D1778" s="749" t="s">
        <v>3798</v>
      </c>
      <c r="E1778" s="14"/>
      <c r="F1778" s="192"/>
      <c r="G1778" s="24"/>
      <c r="H1778" s="14"/>
      <c r="I1778" s="13">
        <v>1.04</v>
      </c>
      <c r="J1778" s="14"/>
      <c r="K1778" s="14"/>
      <c r="L1778" s="547">
        <v>1000</v>
      </c>
      <c r="M1778" s="72">
        <v>0.1556</v>
      </c>
      <c r="N1778" s="72">
        <f t="shared" si="251"/>
        <v>155.6</v>
      </c>
      <c r="O1778" s="72">
        <v>1000</v>
      </c>
      <c r="P1778" s="72">
        <f t="shared" si="243"/>
        <v>0.1556</v>
      </c>
      <c r="Q1778" s="72">
        <f t="shared" si="244"/>
        <v>155.6</v>
      </c>
      <c r="R1778" s="72">
        <f t="shared" si="245"/>
        <v>0</v>
      </c>
      <c r="S1778" s="72">
        <f t="shared" si="246"/>
        <v>0.1556</v>
      </c>
      <c r="T1778" s="72">
        <f t="shared" si="247"/>
        <v>0</v>
      </c>
      <c r="U1778" s="72">
        <f t="shared" si="248"/>
        <v>0</v>
      </c>
      <c r="V1778" s="72">
        <f t="shared" si="249"/>
        <v>0.1556</v>
      </c>
      <c r="W1778" s="72">
        <f t="shared" si="250"/>
        <v>0</v>
      </c>
      <c r="X1778" s="14" t="s">
        <v>1191</v>
      </c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513"/>
      <c r="AJ1778" s="24"/>
      <c r="AK1778" s="24"/>
    </row>
    <row r="1779" s="2" customFormat="1" ht="14.25" spans="1:37">
      <c r="A1779" s="24">
        <v>1777</v>
      </c>
      <c r="B1779" s="14"/>
      <c r="C1779" s="749" t="s">
        <v>3799</v>
      </c>
      <c r="D1779" s="749" t="s">
        <v>3800</v>
      </c>
      <c r="E1779" s="14"/>
      <c r="F1779" s="192"/>
      <c r="G1779" s="24"/>
      <c r="H1779" s="14"/>
      <c r="I1779" s="13">
        <v>1.04</v>
      </c>
      <c r="J1779" s="14"/>
      <c r="K1779" s="14"/>
      <c r="L1779" s="547">
        <v>60</v>
      </c>
      <c r="M1779" s="72">
        <v>0.396</v>
      </c>
      <c r="N1779" s="72">
        <f t="shared" si="251"/>
        <v>23.76</v>
      </c>
      <c r="O1779" s="72">
        <v>60</v>
      </c>
      <c r="P1779" s="72">
        <f t="shared" si="243"/>
        <v>0.396</v>
      </c>
      <c r="Q1779" s="72">
        <f t="shared" si="244"/>
        <v>23.76</v>
      </c>
      <c r="R1779" s="72">
        <f t="shared" si="245"/>
        <v>0</v>
      </c>
      <c r="S1779" s="72">
        <f t="shared" si="246"/>
        <v>0.396</v>
      </c>
      <c r="T1779" s="72">
        <f t="shared" si="247"/>
        <v>0</v>
      </c>
      <c r="U1779" s="72">
        <f t="shared" si="248"/>
        <v>0</v>
      </c>
      <c r="V1779" s="72">
        <f t="shared" si="249"/>
        <v>0.396</v>
      </c>
      <c r="W1779" s="72">
        <f t="shared" si="250"/>
        <v>0</v>
      </c>
      <c r="X1779" s="14" t="s">
        <v>1191</v>
      </c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513"/>
      <c r="AJ1779" s="24"/>
      <c r="AK1779" s="24"/>
    </row>
    <row r="1780" s="2" customFormat="1" ht="14.25" spans="1:37">
      <c r="A1780" s="24">
        <v>1778</v>
      </c>
      <c r="B1780" s="14"/>
      <c r="C1780" s="749" t="s">
        <v>3801</v>
      </c>
      <c r="D1780" s="749" t="s">
        <v>3802</v>
      </c>
      <c r="E1780" s="14"/>
      <c r="F1780" s="192"/>
      <c r="G1780" s="24"/>
      <c r="H1780" s="14"/>
      <c r="I1780" s="13">
        <v>1.04</v>
      </c>
      <c r="J1780" s="14"/>
      <c r="K1780" s="14"/>
      <c r="L1780" s="547">
        <v>73</v>
      </c>
      <c r="M1780" s="72">
        <v>15.319</v>
      </c>
      <c r="N1780" s="72">
        <f t="shared" si="251"/>
        <v>1118.287</v>
      </c>
      <c r="O1780" s="72">
        <v>73</v>
      </c>
      <c r="P1780" s="72">
        <f t="shared" si="243"/>
        <v>15.319</v>
      </c>
      <c r="Q1780" s="72">
        <f t="shared" si="244"/>
        <v>1118.287</v>
      </c>
      <c r="R1780" s="72">
        <f t="shared" si="245"/>
        <v>0</v>
      </c>
      <c r="S1780" s="72">
        <f t="shared" si="246"/>
        <v>15.319</v>
      </c>
      <c r="T1780" s="72">
        <f t="shared" si="247"/>
        <v>0</v>
      </c>
      <c r="U1780" s="72">
        <f t="shared" si="248"/>
        <v>0</v>
      </c>
      <c r="V1780" s="72">
        <f t="shared" si="249"/>
        <v>15.319</v>
      </c>
      <c r="W1780" s="72">
        <f t="shared" si="250"/>
        <v>0</v>
      </c>
      <c r="X1780" s="14" t="s">
        <v>1191</v>
      </c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513"/>
      <c r="AJ1780" s="24"/>
      <c r="AK1780" s="24"/>
    </row>
    <row r="1781" s="2" customFormat="1" ht="14.25" spans="1:37">
      <c r="A1781" s="24">
        <v>1779</v>
      </c>
      <c r="B1781" s="14"/>
      <c r="C1781" s="749" t="s">
        <v>3803</v>
      </c>
      <c r="D1781" s="749" t="s">
        <v>3804</v>
      </c>
      <c r="E1781" s="14"/>
      <c r="F1781" s="192"/>
      <c r="G1781" s="24"/>
      <c r="H1781" s="14"/>
      <c r="I1781" s="13">
        <v>1.04</v>
      </c>
      <c r="J1781" s="14"/>
      <c r="K1781" s="14"/>
      <c r="L1781" s="547">
        <v>293.9</v>
      </c>
      <c r="M1781" s="72">
        <v>17.7687</v>
      </c>
      <c r="N1781" s="72">
        <f t="shared" si="251"/>
        <v>5222.22093</v>
      </c>
      <c r="O1781" s="72">
        <v>293.9</v>
      </c>
      <c r="P1781" s="72">
        <f t="shared" si="243"/>
        <v>17.7687</v>
      </c>
      <c r="Q1781" s="72">
        <f t="shared" si="244"/>
        <v>5222.22093</v>
      </c>
      <c r="R1781" s="72">
        <f t="shared" si="245"/>
        <v>0</v>
      </c>
      <c r="S1781" s="72">
        <f t="shared" si="246"/>
        <v>17.7687</v>
      </c>
      <c r="T1781" s="72">
        <f t="shared" si="247"/>
        <v>0</v>
      </c>
      <c r="U1781" s="72">
        <f t="shared" si="248"/>
        <v>0</v>
      </c>
      <c r="V1781" s="72">
        <f t="shared" si="249"/>
        <v>17.7687</v>
      </c>
      <c r="W1781" s="72">
        <f t="shared" si="250"/>
        <v>0</v>
      </c>
      <c r="X1781" s="14" t="s">
        <v>1191</v>
      </c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513"/>
      <c r="AJ1781" s="24"/>
      <c r="AK1781" s="24"/>
    </row>
    <row r="1782" s="2" customFormat="1" ht="14.25" spans="1:37">
      <c r="A1782" s="24">
        <v>1780</v>
      </c>
      <c r="B1782" s="14"/>
      <c r="C1782" s="749" t="s">
        <v>3805</v>
      </c>
      <c r="D1782" s="749" t="s">
        <v>3806</v>
      </c>
      <c r="E1782" s="14"/>
      <c r="F1782" s="192"/>
      <c r="G1782" s="24"/>
      <c r="H1782" s="14"/>
      <c r="I1782" s="13">
        <v>1.04</v>
      </c>
      <c r="J1782" s="14"/>
      <c r="K1782" s="14"/>
      <c r="L1782" s="547">
        <v>805.6</v>
      </c>
      <c r="M1782" s="72">
        <v>16.9228</v>
      </c>
      <c r="N1782" s="72">
        <f t="shared" si="251"/>
        <v>13633.00768</v>
      </c>
      <c r="O1782" s="72">
        <v>805.6</v>
      </c>
      <c r="P1782" s="72">
        <f t="shared" si="243"/>
        <v>16.9228</v>
      </c>
      <c r="Q1782" s="72">
        <f t="shared" si="244"/>
        <v>13633.00768</v>
      </c>
      <c r="R1782" s="72">
        <f t="shared" si="245"/>
        <v>0</v>
      </c>
      <c r="S1782" s="72">
        <f t="shared" si="246"/>
        <v>16.9228</v>
      </c>
      <c r="T1782" s="72">
        <f t="shared" si="247"/>
        <v>0</v>
      </c>
      <c r="U1782" s="72">
        <f t="shared" si="248"/>
        <v>0</v>
      </c>
      <c r="V1782" s="72">
        <f t="shared" si="249"/>
        <v>16.9228</v>
      </c>
      <c r="W1782" s="72">
        <f t="shared" si="250"/>
        <v>0</v>
      </c>
      <c r="X1782" s="14" t="s">
        <v>1191</v>
      </c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513"/>
      <c r="AJ1782" s="24"/>
      <c r="AK1782" s="24"/>
    </row>
    <row r="1783" s="2" customFormat="1" ht="14.25" spans="1:37">
      <c r="A1783" s="24">
        <v>1781</v>
      </c>
      <c r="B1783" s="14"/>
      <c r="C1783" s="749" t="s">
        <v>3807</v>
      </c>
      <c r="D1783" s="749" t="s">
        <v>3808</v>
      </c>
      <c r="E1783" s="14"/>
      <c r="F1783" s="192"/>
      <c r="G1783" s="24"/>
      <c r="H1783" s="14"/>
      <c r="I1783" s="13">
        <v>1.04</v>
      </c>
      <c r="J1783" s="14"/>
      <c r="K1783" s="14"/>
      <c r="L1783" s="547">
        <v>213.8</v>
      </c>
      <c r="M1783" s="72">
        <v>17.4282</v>
      </c>
      <c r="N1783" s="72">
        <f t="shared" si="251"/>
        <v>3726.14916</v>
      </c>
      <c r="O1783" s="72">
        <v>213.8</v>
      </c>
      <c r="P1783" s="72">
        <f t="shared" si="243"/>
        <v>17.4282</v>
      </c>
      <c r="Q1783" s="72">
        <f t="shared" si="244"/>
        <v>3726.14916</v>
      </c>
      <c r="R1783" s="72">
        <f t="shared" si="245"/>
        <v>0</v>
      </c>
      <c r="S1783" s="72">
        <f t="shared" si="246"/>
        <v>17.4282</v>
      </c>
      <c r="T1783" s="72">
        <f t="shared" si="247"/>
        <v>0</v>
      </c>
      <c r="U1783" s="72">
        <f t="shared" si="248"/>
        <v>0</v>
      </c>
      <c r="V1783" s="72">
        <f t="shared" si="249"/>
        <v>17.4282</v>
      </c>
      <c r="W1783" s="72">
        <f t="shared" si="250"/>
        <v>0</v>
      </c>
      <c r="X1783" s="14" t="s">
        <v>1191</v>
      </c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513"/>
      <c r="AJ1783" s="24"/>
      <c r="AK1783" s="24"/>
    </row>
    <row r="1784" s="2" customFormat="1" ht="14.25" spans="1:37">
      <c r="A1784" s="24">
        <v>1782</v>
      </c>
      <c r="B1784" s="14"/>
      <c r="C1784" s="749" t="s">
        <v>3809</v>
      </c>
      <c r="D1784" s="749" t="s">
        <v>3810</v>
      </c>
      <c r="E1784" s="14"/>
      <c r="F1784" s="192"/>
      <c r="G1784" s="24"/>
      <c r="H1784" s="14"/>
      <c r="I1784" s="13">
        <v>1.04</v>
      </c>
      <c r="J1784" s="14"/>
      <c r="K1784" s="14"/>
      <c r="L1784" s="547">
        <v>455.1</v>
      </c>
      <c r="M1784" s="72">
        <v>22.1659</v>
      </c>
      <c r="N1784" s="72">
        <f t="shared" si="251"/>
        <v>10087.70109</v>
      </c>
      <c r="O1784" s="72">
        <v>455.1</v>
      </c>
      <c r="P1784" s="72">
        <f t="shared" si="243"/>
        <v>22.1659</v>
      </c>
      <c r="Q1784" s="72">
        <f t="shared" si="244"/>
        <v>10087.70109</v>
      </c>
      <c r="R1784" s="72">
        <f t="shared" si="245"/>
        <v>0</v>
      </c>
      <c r="S1784" s="72">
        <f t="shared" si="246"/>
        <v>22.1659</v>
      </c>
      <c r="T1784" s="72">
        <f t="shared" si="247"/>
        <v>0</v>
      </c>
      <c r="U1784" s="72">
        <f t="shared" si="248"/>
        <v>0</v>
      </c>
      <c r="V1784" s="72">
        <f t="shared" si="249"/>
        <v>22.1659</v>
      </c>
      <c r="W1784" s="72">
        <f t="shared" si="250"/>
        <v>0</v>
      </c>
      <c r="X1784" s="14" t="s">
        <v>1191</v>
      </c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513"/>
      <c r="AJ1784" s="24"/>
      <c r="AK1784" s="24"/>
    </row>
    <row r="1785" s="2" customFormat="1" ht="14.25" spans="1:37">
      <c r="A1785" s="24">
        <v>1783</v>
      </c>
      <c r="B1785" s="14"/>
      <c r="C1785" s="749" t="s">
        <v>3811</v>
      </c>
      <c r="D1785" s="749" t="s">
        <v>3812</v>
      </c>
      <c r="E1785" s="14"/>
      <c r="F1785" s="192"/>
      <c r="G1785" s="24"/>
      <c r="H1785" s="14"/>
      <c r="I1785" s="13">
        <v>1.04</v>
      </c>
      <c r="J1785" s="14"/>
      <c r="K1785" s="14"/>
      <c r="L1785" s="547">
        <v>1788</v>
      </c>
      <c r="M1785" s="72">
        <v>8.4566</v>
      </c>
      <c r="N1785" s="72">
        <f t="shared" si="251"/>
        <v>15120.4008</v>
      </c>
      <c r="O1785" s="72">
        <v>1788</v>
      </c>
      <c r="P1785" s="72">
        <f t="shared" si="243"/>
        <v>8.4566</v>
      </c>
      <c r="Q1785" s="72">
        <f t="shared" si="244"/>
        <v>15120.4008</v>
      </c>
      <c r="R1785" s="72">
        <f t="shared" si="245"/>
        <v>0</v>
      </c>
      <c r="S1785" s="72">
        <f t="shared" si="246"/>
        <v>8.4566</v>
      </c>
      <c r="T1785" s="72">
        <f t="shared" si="247"/>
        <v>0</v>
      </c>
      <c r="U1785" s="72">
        <f t="shared" si="248"/>
        <v>0</v>
      </c>
      <c r="V1785" s="72">
        <f t="shared" si="249"/>
        <v>8.4566</v>
      </c>
      <c r="W1785" s="72">
        <f t="shared" si="250"/>
        <v>0</v>
      </c>
      <c r="X1785" s="14" t="s">
        <v>1191</v>
      </c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513"/>
      <c r="AJ1785" s="24"/>
      <c r="AK1785" s="24"/>
    </row>
    <row r="1786" s="2" customFormat="1" ht="14.25" spans="1:37">
      <c r="A1786" s="24">
        <v>1784</v>
      </c>
      <c r="B1786" s="14"/>
      <c r="C1786" s="749" t="s">
        <v>3813</v>
      </c>
      <c r="D1786" s="749" t="s">
        <v>3814</v>
      </c>
      <c r="E1786" s="14"/>
      <c r="F1786" s="192"/>
      <c r="G1786" s="24"/>
      <c r="H1786" s="14"/>
      <c r="I1786" s="13">
        <v>1.04</v>
      </c>
      <c r="J1786" s="14"/>
      <c r="K1786" s="14"/>
      <c r="L1786" s="547">
        <v>2460</v>
      </c>
      <c r="M1786" s="72">
        <v>0.141581</v>
      </c>
      <c r="N1786" s="72">
        <f t="shared" si="251"/>
        <v>348.28926</v>
      </c>
      <c r="O1786" s="72">
        <v>2460</v>
      </c>
      <c r="P1786" s="72">
        <f t="shared" si="243"/>
        <v>0.141581</v>
      </c>
      <c r="Q1786" s="72">
        <f t="shared" si="244"/>
        <v>348.28926</v>
      </c>
      <c r="R1786" s="72">
        <f t="shared" si="245"/>
        <v>0</v>
      </c>
      <c r="S1786" s="72">
        <f t="shared" si="246"/>
        <v>0.141581</v>
      </c>
      <c r="T1786" s="72">
        <f t="shared" si="247"/>
        <v>0</v>
      </c>
      <c r="U1786" s="72">
        <f t="shared" si="248"/>
        <v>0</v>
      </c>
      <c r="V1786" s="72">
        <f t="shared" si="249"/>
        <v>0.141581</v>
      </c>
      <c r="W1786" s="72">
        <f t="shared" si="250"/>
        <v>0</v>
      </c>
      <c r="X1786" s="14" t="s">
        <v>1191</v>
      </c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513"/>
      <c r="AJ1786" s="24"/>
      <c r="AK1786" s="24"/>
    </row>
    <row r="1787" s="2" customFormat="1" ht="14.25" spans="1:37">
      <c r="A1787" s="24">
        <v>1785</v>
      </c>
      <c r="B1787" s="14"/>
      <c r="C1787" s="749" t="s">
        <v>3815</v>
      </c>
      <c r="D1787" s="749" t="s">
        <v>3816</v>
      </c>
      <c r="E1787" s="14"/>
      <c r="F1787" s="192"/>
      <c r="G1787" s="24"/>
      <c r="H1787" s="14"/>
      <c r="I1787" s="13">
        <v>1.04</v>
      </c>
      <c r="J1787" s="14"/>
      <c r="K1787" s="14"/>
      <c r="L1787" s="547">
        <v>13480</v>
      </c>
      <c r="M1787" s="72">
        <v>0.2359</v>
      </c>
      <c r="N1787" s="72">
        <f t="shared" si="251"/>
        <v>3179.932</v>
      </c>
      <c r="O1787" s="72">
        <v>13480</v>
      </c>
      <c r="P1787" s="72">
        <f t="shared" si="243"/>
        <v>0.2359</v>
      </c>
      <c r="Q1787" s="72">
        <f t="shared" si="244"/>
        <v>3179.932</v>
      </c>
      <c r="R1787" s="72">
        <f t="shared" si="245"/>
        <v>0</v>
      </c>
      <c r="S1787" s="72">
        <f t="shared" si="246"/>
        <v>0.2359</v>
      </c>
      <c r="T1787" s="72">
        <f t="shared" si="247"/>
        <v>0</v>
      </c>
      <c r="U1787" s="72">
        <f t="shared" si="248"/>
        <v>0</v>
      </c>
      <c r="V1787" s="72">
        <f t="shared" si="249"/>
        <v>0.2359</v>
      </c>
      <c r="W1787" s="72">
        <f t="shared" si="250"/>
        <v>0</v>
      </c>
      <c r="X1787" s="14" t="s">
        <v>1191</v>
      </c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513"/>
      <c r="AJ1787" s="24"/>
      <c r="AK1787" s="24"/>
    </row>
    <row r="1788" s="2" customFormat="1" ht="14.25" spans="1:37">
      <c r="A1788" s="24">
        <v>1786</v>
      </c>
      <c r="B1788" s="14"/>
      <c r="C1788" s="749" t="s">
        <v>3817</v>
      </c>
      <c r="D1788" s="749" t="s">
        <v>3818</v>
      </c>
      <c r="E1788" s="14"/>
      <c r="F1788" s="192"/>
      <c r="G1788" s="24"/>
      <c r="H1788" s="14"/>
      <c r="I1788" s="13">
        <v>1.04</v>
      </c>
      <c r="J1788" s="14"/>
      <c r="K1788" s="14"/>
      <c r="L1788" s="547">
        <v>5600</v>
      </c>
      <c r="M1788" s="72">
        <v>0.0307</v>
      </c>
      <c r="N1788" s="72">
        <f t="shared" si="251"/>
        <v>171.92</v>
      </c>
      <c r="O1788" s="72">
        <v>5600</v>
      </c>
      <c r="P1788" s="72">
        <f t="shared" si="243"/>
        <v>0.0307</v>
      </c>
      <c r="Q1788" s="72">
        <f t="shared" si="244"/>
        <v>171.92</v>
      </c>
      <c r="R1788" s="72">
        <f t="shared" si="245"/>
        <v>0</v>
      </c>
      <c r="S1788" s="72">
        <f t="shared" si="246"/>
        <v>0.0307</v>
      </c>
      <c r="T1788" s="72">
        <f t="shared" si="247"/>
        <v>0</v>
      </c>
      <c r="U1788" s="72">
        <f t="shared" si="248"/>
        <v>0</v>
      </c>
      <c r="V1788" s="72">
        <f t="shared" si="249"/>
        <v>0.0307</v>
      </c>
      <c r="W1788" s="72">
        <f t="shared" si="250"/>
        <v>0</v>
      </c>
      <c r="X1788" s="14" t="s">
        <v>1191</v>
      </c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513"/>
      <c r="AJ1788" s="24"/>
      <c r="AK1788" s="24"/>
    </row>
    <row r="1789" s="2" customFormat="1" ht="14.25" spans="1:37">
      <c r="A1789" s="24">
        <v>1787</v>
      </c>
      <c r="B1789" s="14"/>
      <c r="C1789" s="749" t="s">
        <v>3448</v>
      </c>
      <c r="D1789" s="749" t="s">
        <v>3449</v>
      </c>
      <c r="E1789" s="14"/>
      <c r="F1789" s="192"/>
      <c r="G1789" s="24"/>
      <c r="H1789" s="14"/>
      <c r="I1789" s="13">
        <v>1.04</v>
      </c>
      <c r="J1789" s="14"/>
      <c r="K1789" s="14"/>
      <c r="L1789" s="547">
        <v>-500</v>
      </c>
      <c r="M1789" s="72">
        <v>0</v>
      </c>
      <c r="N1789" s="72">
        <f t="shared" si="251"/>
        <v>0</v>
      </c>
      <c r="O1789" s="72"/>
      <c r="P1789" s="72">
        <f t="shared" si="243"/>
        <v>0</v>
      </c>
      <c r="Q1789" s="72">
        <f t="shared" si="244"/>
        <v>0</v>
      </c>
      <c r="R1789" s="72">
        <f t="shared" si="245"/>
        <v>500</v>
      </c>
      <c r="S1789" s="72">
        <f t="shared" si="246"/>
        <v>0</v>
      </c>
      <c r="T1789" s="72">
        <f t="shared" si="247"/>
        <v>0</v>
      </c>
      <c r="U1789" s="72">
        <f t="shared" si="248"/>
        <v>0</v>
      </c>
      <c r="V1789" s="72">
        <f t="shared" si="249"/>
        <v>0</v>
      </c>
      <c r="W1789" s="72">
        <f t="shared" si="250"/>
        <v>0</v>
      </c>
      <c r="X1789" s="14" t="s">
        <v>1191</v>
      </c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513" t="s">
        <v>3450</v>
      </c>
      <c r="AJ1789" s="24"/>
      <c r="AK1789" s="24" t="s">
        <v>3035</v>
      </c>
    </row>
    <row r="1790" s="2" customFormat="1" ht="14.25" spans="1:37">
      <c r="A1790" s="24">
        <v>1788</v>
      </c>
      <c r="B1790" s="14"/>
      <c r="C1790" s="749" t="s">
        <v>3819</v>
      </c>
      <c r="D1790" s="749" t="s">
        <v>3820</v>
      </c>
      <c r="E1790" s="14"/>
      <c r="F1790" s="192"/>
      <c r="G1790" s="24"/>
      <c r="H1790" s="14"/>
      <c r="I1790" s="13">
        <v>1.04</v>
      </c>
      <c r="J1790" s="14"/>
      <c r="K1790" s="14"/>
      <c r="L1790" s="547">
        <v>1720</v>
      </c>
      <c r="M1790" s="72">
        <v>0.054698</v>
      </c>
      <c r="N1790" s="72">
        <f t="shared" si="251"/>
        <v>94.08056</v>
      </c>
      <c r="O1790" s="72">
        <v>1720</v>
      </c>
      <c r="P1790" s="72">
        <f t="shared" si="243"/>
        <v>0.054698</v>
      </c>
      <c r="Q1790" s="72">
        <f t="shared" si="244"/>
        <v>94.08056</v>
      </c>
      <c r="R1790" s="72">
        <f t="shared" si="245"/>
        <v>0</v>
      </c>
      <c r="S1790" s="72">
        <f t="shared" si="246"/>
        <v>0.054698</v>
      </c>
      <c r="T1790" s="72">
        <f t="shared" si="247"/>
        <v>0</v>
      </c>
      <c r="U1790" s="72">
        <f t="shared" si="248"/>
        <v>0</v>
      </c>
      <c r="V1790" s="72">
        <f t="shared" si="249"/>
        <v>0.054698</v>
      </c>
      <c r="W1790" s="72">
        <f t="shared" si="250"/>
        <v>0</v>
      </c>
      <c r="X1790" s="14" t="s">
        <v>1191</v>
      </c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513"/>
      <c r="AJ1790" s="24"/>
      <c r="AK1790" s="24"/>
    </row>
    <row r="1791" s="2" customFormat="1" ht="14.25" spans="1:37">
      <c r="A1791" s="24">
        <v>1789</v>
      </c>
      <c r="B1791" s="14"/>
      <c r="C1791" s="749" t="s">
        <v>3821</v>
      </c>
      <c r="D1791" s="749" t="s">
        <v>3822</v>
      </c>
      <c r="E1791" s="14"/>
      <c r="F1791" s="192"/>
      <c r="G1791" s="24"/>
      <c r="H1791" s="14"/>
      <c r="I1791" s="13">
        <v>1.04</v>
      </c>
      <c r="J1791" s="14"/>
      <c r="K1791" s="14"/>
      <c r="L1791" s="547">
        <v>1380</v>
      </c>
      <c r="M1791" s="72">
        <v>0.251072</v>
      </c>
      <c r="N1791" s="72">
        <f t="shared" si="251"/>
        <v>346.47936</v>
      </c>
      <c r="O1791" s="72">
        <v>1380</v>
      </c>
      <c r="P1791" s="72">
        <f t="shared" si="243"/>
        <v>0.251072</v>
      </c>
      <c r="Q1791" s="72">
        <f t="shared" si="244"/>
        <v>346.47936</v>
      </c>
      <c r="R1791" s="72">
        <f t="shared" si="245"/>
        <v>0</v>
      </c>
      <c r="S1791" s="72">
        <f t="shared" si="246"/>
        <v>0.251072</v>
      </c>
      <c r="T1791" s="72">
        <f t="shared" si="247"/>
        <v>0</v>
      </c>
      <c r="U1791" s="72">
        <f t="shared" si="248"/>
        <v>0</v>
      </c>
      <c r="V1791" s="72">
        <f t="shared" si="249"/>
        <v>0.251072</v>
      </c>
      <c r="W1791" s="72">
        <f t="shared" si="250"/>
        <v>0</v>
      </c>
      <c r="X1791" s="14" t="s">
        <v>1191</v>
      </c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513"/>
      <c r="AJ1791" s="24"/>
      <c r="AK1791" s="24"/>
    </row>
    <row r="1792" s="2" customFormat="1" ht="14.25" spans="1:37">
      <c r="A1792" s="24">
        <v>1790</v>
      </c>
      <c r="B1792" s="14"/>
      <c r="C1792" s="749" t="s">
        <v>3823</v>
      </c>
      <c r="D1792" s="749" t="s">
        <v>3824</v>
      </c>
      <c r="E1792" s="14"/>
      <c r="F1792" s="192"/>
      <c r="G1792" s="24"/>
      <c r="H1792" s="14"/>
      <c r="I1792" s="13">
        <v>1.04</v>
      </c>
      <c r="J1792" s="14"/>
      <c r="K1792" s="14"/>
      <c r="L1792" s="547">
        <v>3502</v>
      </c>
      <c r="M1792" s="72">
        <v>0.561551</v>
      </c>
      <c r="N1792" s="72">
        <f t="shared" si="251"/>
        <v>1966.551602</v>
      </c>
      <c r="O1792" s="72">
        <v>3502</v>
      </c>
      <c r="P1792" s="72">
        <f t="shared" si="243"/>
        <v>0.561551</v>
      </c>
      <c r="Q1792" s="72">
        <f t="shared" si="244"/>
        <v>1966.551602</v>
      </c>
      <c r="R1792" s="72">
        <f t="shared" si="245"/>
        <v>0</v>
      </c>
      <c r="S1792" s="72">
        <f t="shared" si="246"/>
        <v>0.561551</v>
      </c>
      <c r="T1792" s="72">
        <f t="shared" si="247"/>
        <v>0</v>
      </c>
      <c r="U1792" s="72">
        <f t="shared" si="248"/>
        <v>0</v>
      </c>
      <c r="V1792" s="72">
        <f t="shared" si="249"/>
        <v>0.561551</v>
      </c>
      <c r="W1792" s="72">
        <f t="shared" si="250"/>
        <v>0</v>
      </c>
      <c r="X1792" s="14" t="s">
        <v>1191</v>
      </c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513"/>
      <c r="AJ1792" s="24"/>
      <c r="AK1792" s="24"/>
    </row>
    <row r="1793" s="2" customFormat="1" ht="14.25" spans="1:37">
      <c r="A1793" s="24">
        <v>1791</v>
      </c>
      <c r="B1793" s="14"/>
      <c r="C1793" s="749" t="s">
        <v>3825</v>
      </c>
      <c r="D1793" s="749" t="s">
        <v>3826</v>
      </c>
      <c r="E1793" s="14"/>
      <c r="F1793" s="192"/>
      <c r="G1793" s="24"/>
      <c r="H1793" s="14"/>
      <c r="I1793" s="13">
        <v>1.04</v>
      </c>
      <c r="J1793" s="14"/>
      <c r="K1793" s="14"/>
      <c r="L1793" s="547">
        <v>7922</v>
      </c>
      <c r="M1793" s="72">
        <v>0.204068</v>
      </c>
      <c r="N1793" s="72">
        <f t="shared" si="251"/>
        <v>1616.626696</v>
      </c>
      <c r="O1793" s="72">
        <v>7922</v>
      </c>
      <c r="P1793" s="72">
        <f t="shared" si="243"/>
        <v>0.204068</v>
      </c>
      <c r="Q1793" s="72">
        <f t="shared" si="244"/>
        <v>1616.626696</v>
      </c>
      <c r="R1793" s="72">
        <f t="shared" si="245"/>
        <v>0</v>
      </c>
      <c r="S1793" s="72">
        <f t="shared" si="246"/>
        <v>0.204068</v>
      </c>
      <c r="T1793" s="72">
        <f t="shared" si="247"/>
        <v>0</v>
      </c>
      <c r="U1793" s="72">
        <f t="shared" si="248"/>
        <v>0</v>
      </c>
      <c r="V1793" s="72">
        <f t="shared" si="249"/>
        <v>0.204068</v>
      </c>
      <c r="W1793" s="72">
        <f t="shared" si="250"/>
        <v>0</v>
      </c>
      <c r="X1793" s="14" t="s">
        <v>1191</v>
      </c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513"/>
      <c r="AJ1793" s="24"/>
      <c r="AK1793" s="24"/>
    </row>
    <row r="1794" s="2" customFormat="1" ht="14.25" spans="1:37">
      <c r="A1794" s="24">
        <v>1792</v>
      </c>
      <c r="B1794" s="14"/>
      <c r="C1794" s="749" t="s">
        <v>3827</v>
      </c>
      <c r="D1794" s="749" t="s">
        <v>3828</v>
      </c>
      <c r="E1794" s="14"/>
      <c r="F1794" s="192"/>
      <c r="G1794" s="24"/>
      <c r="H1794" s="14"/>
      <c r="I1794" s="13">
        <v>1.04</v>
      </c>
      <c r="J1794" s="14"/>
      <c r="K1794" s="14"/>
      <c r="L1794" s="547">
        <v>6440</v>
      </c>
      <c r="M1794" s="72">
        <v>0.224093</v>
      </c>
      <c r="N1794" s="72">
        <f t="shared" si="251"/>
        <v>1443.15892</v>
      </c>
      <c r="O1794" s="72">
        <v>6440</v>
      </c>
      <c r="P1794" s="72">
        <f t="shared" si="243"/>
        <v>0.224093</v>
      </c>
      <c r="Q1794" s="72">
        <f t="shared" si="244"/>
        <v>1443.15892</v>
      </c>
      <c r="R1794" s="72">
        <f t="shared" si="245"/>
        <v>0</v>
      </c>
      <c r="S1794" s="72">
        <f t="shared" si="246"/>
        <v>0.224093</v>
      </c>
      <c r="T1794" s="72">
        <f t="shared" si="247"/>
        <v>0</v>
      </c>
      <c r="U1794" s="72">
        <f t="shared" si="248"/>
        <v>0</v>
      </c>
      <c r="V1794" s="72">
        <f t="shared" si="249"/>
        <v>0.224093</v>
      </c>
      <c r="W1794" s="72">
        <f t="shared" si="250"/>
        <v>0</v>
      </c>
      <c r="X1794" s="14" t="s">
        <v>1191</v>
      </c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513"/>
      <c r="AJ1794" s="24"/>
      <c r="AK1794" s="24"/>
    </row>
    <row r="1795" s="2" customFormat="1" ht="14.25" spans="1:37">
      <c r="A1795" s="24">
        <v>1793</v>
      </c>
      <c r="B1795" s="14"/>
      <c r="C1795" s="749" t="s">
        <v>3829</v>
      </c>
      <c r="D1795" s="749" t="s">
        <v>3830</v>
      </c>
      <c r="E1795" s="14"/>
      <c r="F1795" s="192"/>
      <c r="G1795" s="24"/>
      <c r="H1795" s="14"/>
      <c r="I1795" s="13">
        <v>1.04</v>
      </c>
      <c r="J1795" s="14"/>
      <c r="K1795" s="14"/>
      <c r="L1795" s="547">
        <v>5360</v>
      </c>
      <c r="M1795" s="72">
        <v>0.353416</v>
      </c>
      <c r="N1795" s="72">
        <f t="shared" si="251"/>
        <v>1894.30976</v>
      </c>
      <c r="O1795" s="72">
        <v>5360</v>
      </c>
      <c r="P1795" s="72">
        <f t="shared" ref="P1795:P1858" si="252">M1795</f>
        <v>0.353416</v>
      </c>
      <c r="Q1795" s="72">
        <f t="shared" ref="Q1795:Q1858" si="253">P1795*O1795</f>
        <v>1894.30976</v>
      </c>
      <c r="R1795" s="72">
        <f t="shared" ref="R1795:R1858" si="254">IF((O1795-L1795)&gt;0,O1795-L1795,0)</f>
        <v>0</v>
      </c>
      <c r="S1795" s="72">
        <f t="shared" ref="S1795:S1858" si="255">M1795</f>
        <v>0.353416</v>
      </c>
      <c r="T1795" s="72">
        <f t="shared" ref="T1795:T1858" si="256">IF((Q1795-N1795)&gt;0,Q1795-N1795,0)</f>
        <v>0</v>
      </c>
      <c r="U1795" s="72">
        <f t="shared" ref="U1795:U1858" si="257">IF((O1795-L1795)&lt;0,O1795-L1795,0)</f>
        <v>0</v>
      </c>
      <c r="V1795" s="72">
        <f t="shared" ref="V1795:V1858" si="258">M1795</f>
        <v>0.353416</v>
      </c>
      <c r="W1795" s="72">
        <f t="shared" ref="W1795:W1858" si="259">IF((Q1795-N1795)&lt;0,Q1795-N1795,0)</f>
        <v>0</v>
      </c>
      <c r="X1795" s="14" t="s">
        <v>1191</v>
      </c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513"/>
      <c r="AJ1795" s="24"/>
      <c r="AK1795" s="24"/>
    </row>
    <row r="1796" s="500" customFormat="1" ht="14.25" spans="1:37">
      <c r="A1796" s="513">
        <v>1794</v>
      </c>
      <c r="B1796" s="514"/>
      <c r="C1796" s="751" t="s">
        <v>3831</v>
      </c>
      <c r="D1796" s="751" t="s">
        <v>3832</v>
      </c>
      <c r="E1796" s="514"/>
      <c r="F1796" s="552"/>
      <c r="G1796" s="513"/>
      <c r="H1796" s="514"/>
      <c r="I1796" s="13">
        <v>1.04</v>
      </c>
      <c r="J1796" s="514"/>
      <c r="K1796" s="514"/>
      <c r="L1796" s="554">
        <v>14060</v>
      </c>
      <c r="M1796" s="72">
        <v>0.105501</v>
      </c>
      <c r="N1796" s="72">
        <f t="shared" si="251"/>
        <v>1483.34406</v>
      </c>
      <c r="O1796" s="72">
        <v>14060</v>
      </c>
      <c r="P1796" s="517">
        <f t="shared" si="252"/>
        <v>0.105501</v>
      </c>
      <c r="Q1796" s="517">
        <f t="shared" si="253"/>
        <v>1483.34406</v>
      </c>
      <c r="R1796" s="517">
        <f t="shared" si="254"/>
        <v>0</v>
      </c>
      <c r="S1796" s="517">
        <f t="shared" si="255"/>
        <v>0.105501</v>
      </c>
      <c r="T1796" s="517">
        <f t="shared" si="256"/>
        <v>0</v>
      </c>
      <c r="U1796" s="517">
        <f t="shared" si="257"/>
        <v>0</v>
      </c>
      <c r="V1796" s="517">
        <f t="shared" si="258"/>
        <v>0.105501</v>
      </c>
      <c r="W1796" s="517">
        <f t="shared" si="259"/>
        <v>0</v>
      </c>
      <c r="X1796" s="514" t="s">
        <v>1191</v>
      </c>
      <c r="Y1796" s="514"/>
      <c r="Z1796" s="514"/>
      <c r="AA1796" s="514"/>
      <c r="AB1796" s="514"/>
      <c r="AC1796" s="514"/>
      <c r="AD1796" s="514"/>
      <c r="AE1796" s="514"/>
      <c r="AF1796" s="514"/>
      <c r="AG1796" s="514"/>
      <c r="AH1796" s="514"/>
      <c r="AI1796" s="513"/>
      <c r="AJ1796" s="24"/>
      <c r="AK1796" s="24"/>
    </row>
    <row r="1797" s="2" customFormat="1" ht="14.25" spans="1:37">
      <c r="A1797" s="24">
        <v>1795</v>
      </c>
      <c r="B1797" s="14"/>
      <c r="C1797" s="749" t="s">
        <v>3833</v>
      </c>
      <c r="D1797" s="749" t="s">
        <v>3834</v>
      </c>
      <c r="E1797" s="14"/>
      <c r="F1797" s="192"/>
      <c r="G1797" s="24"/>
      <c r="H1797" s="14"/>
      <c r="I1797" s="13">
        <v>1.04</v>
      </c>
      <c r="J1797" s="14"/>
      <c r="K1797" s="14"/>
      <c r="L1797" s="547">
        <v>3331</v>
      </c>
      <c r="M1797" s="72">
        <v>0.553972</v>
      </c>
      <c r="N1797" s="72">
        <f t="shared" ref="N1797:N1860" si="260">L1797*M1797</f>
        <v>1845.280732</v>
      </c>
      <c r="O1797" s="72">
        <v>3331</v>
      </c>
      <c r="P1797" s="72">
        <f t="shared" si="252"/>
        <v>0.553972</v>
      </c>
      <c r="Q1797" s="72">
        <f t="shared" si="253"/>
        <v>1845.280732</v>
      </c>
      <c r="R1797" s="72">
        <f t="shared" si="254"/>
        <v>0</v>
      </c>
      <c r="S1797" s="72">
        <f t="shared" si="255"/>
        <v>0.553972</v>
      </c>
      <c r="T1797" s="72">
        <f t="shared" si="256"/>
        <v>0</v>
      </c>
      <c r="U1797" s="72">
        <f t="shared" si="257"/>
        <v>0</v>
      </c>
      <c r="V1797" s="72">
        <f t="shared" si="258"/>
        <v>0.553972</v>
      </c>
      <c r="W1797" s="72">
        <f t="shared" si="259"/>
        <v>0</v>
      </c>
      <c r="X1797" s="14" t="s">
        <v>1191</v>
      </c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513"/>
      <c r="AJ1797" s="24"/>
      <c r="AK1797" s="24"/>
    </row>
    <row r="1798" s="2" customFormat="1" ht="14.25" spans="1:37">
      <c r="A1798" s="24">
        <v>1796</v>
      </c>
      <c r="B1798" s="14"/>
      <c r="C1798" s="749" t="s">
        <v>3835</v>
      </c>
      <c r="D1798" s="749" t="s">
        <v>3836</v>
      </c>
      <c r="E1798" s="14"/>
      <c r="F1798" s="192"/>
      <c r="G1798" s="24"/>
      <c r="H1798" s="14"/>
      <c r="I1798" s="13">
        <v>1.04</v>
      </c>
      <c r="J1798" s="14"/>
      <c r="K1798" s="14"/>
      <c r="L1798" s="547">
        <v>2900</v>
      </c>
      <c r="M1798" s="72">
        <v>0.940269</v>
      </c>
      <c r="N1798" s="72">
        <f t="shared" si="260"/>
        <v>2726.7801</v>
      </c>
      <c r="O1798" s="72">
        <v>2900</v>
      </c>
      <c r="P1798" s="72">
        <f t="shared" si="252"/>
        <v>0.940269</v>
      </c>
      <c r="Q1798" s="72">
        <f t="shared" si="253"/>
        <v>2726.7801</v>
      </c>
      <c r="R1798" s="72">
        <f t="shared" si="254"/>
        <v>0</v>
      </c>
      <c r="S1798" s="72">
        <f t="shared" si="255"/>
        <v>0.940269</v>
      </c>
      <c r="T1798" s="72">
        <f t="shared" si="256"/>
        <v>0</v>
      </c>
      <c r="U1798" s="72">
        <f t="shared" si="257"/>
        <v>0</v>
      </c>
      <c r="V1798" s="72">
        <f t="shared" si="258"/>
        <v>0.940269</v>
      </c>
      <c r="W1798" s="72">
        <f t="shared" si="259"/>
        <v>0</v>
      </c>
      <c r="X1798" s="14" t="s">
        <v>1191</v>
      </c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513"/>
      <c r="AJ1798" s="24"/>
      <c r="AK1798" s="24"/>
    </row>
    <row r="1799" s="2" customFormat="1" ht="14.25" spans="1:37">
      <c r="A1799" s="24">
        <v>1797</v>
      </c>
      <c r="B1799" s="14"/>
      <c r="C1799" s="749" t="s">
        <v>3837</v>
      </c>
      <c r="D1799" s="749" t="s">
        <v>3838</v>
      </c>
      <c r="E1799" s="14"/>
      <c r="F1799" s="192"/>
      <c r="G1799" s="24"/>
      <c r="H1799" s="14"/>
      <c r="I1799" s="13">
        <v>1.04</v>
      </c>
      <c r="J1799" s="14"/>
      <c r="K1799" s="14"/>
      <c r="L1799" s="547">
        <v>2200</v>
      </c>
      <c r="M1799" s="72">
        <v>0.50405</v>
      </c>
      <c r="N1799" s="72">
        <f t="shared" si="260"/>
        <v>1108.91</v>
      </c>
      <c r="O1799" s="72">
        <v>2200</v>
      </c>
      <c r="P1799" s="72">
        <f t="shared" si="252"/>
        <v>0.50405</v>
      </c>
      <c r="Q1799" s="72">
        <f t="shared" si="253"/>
        <v>1108.91</v>
      </c>
      <c r="R1799" s="72">
        <f t="shared" si="254"/>
        <v>0</v>
      </c>
      <c r="S1799" s="72">
        <f t="shared" si="255"/>
        <v>0.50405</v>
      </c>
      <c r="T1799" s="72">
        <f t="shared" si="256"/>
        <v>0</v>
      </c>
      <c r="U1799" s="72">
        <f t="shared" si="257"/>
        <v>0</v>
      </c>
      <c r="V1799" s="72">
        <f t="shared" si="258"/>
        <v>0.50405</v>
      </c>
      <c r="W1799" s="72">
        <f t="shared" si="259"/>
        <v>0</v>
      </c>
      <c r="X1799" s="14" t="s">
        <v>1191</v>
      </c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513"/>
      <c r="AJ1799" s="24"/>
      <c r="AK1799" s="24"/>
    </row>
    <row r="1800" s="2" customFormat="1" ht="14.25" spans="1:37">
      <c r="A1800" s="24">
        <v>1798</v>
      </c>
      <c r="B1800" s="14"/>
      <c r="C1800" s="749" t="s">
        <v>3839</v>
      </c>
      <c r="D1800" s="749" t="s">
        <v>3840</v>
      </c>
      <c r="E1800" s="14"/>
      <c r="F1800" s="192"/>
      <c r="G1800" s="24"/>
      <c r="H1800" s="14"/>
      <c r="I1800" s="13">
        <v>1.04</v>
      </c>
      <c r="J1800" s="14"/>
      <c r="K1800" s="14"/>
      <c r="L1800" s="547">
        <v>8080</v>
      </c>
      <c r="M1800" s="72">
        <v>0.378165</v>
      </c>
      <c r="N1800" s="72">
        <f t="shared" si="260"/>
        <v>3055.5732</v>
      </c>
      <c r="O1800" s="72">
        <v>8080</v>
      </c>
      <c r="P1800" s="72">
        <f t="shared" si="252"/>
        <v>0.378165</v>
      </c>
      <c r="Q1800" s="72">
        <f t="shared" si="253"/>
        <v>3055.5732</v>
      </c>
      <c r="R1800" s="72">
        <f t="shared" si="254"/>
        <v>0</v>
      </c>
      <c r="S1800" s="72">
        <f t="shared" si="255"/>
        <v>0.378165</v>
      </c>
      <c r="T1800" s="72">
        <f t="shared" si="256"/>
        <v>0</v>
      </c>
      <c r="U1800" s="72">
        <f t="shared" si="257"/>
        <v>0</v>
      </c>
      <c r="V1800" s="72">
        <f t="shared" si="258"/>
        <v>0.378165</v>
      </c>
      <c r="W1800" s="72">
        <f t="shared" si="259"/>
        <v>0</v>
      </c>
      <c r="X1800" s="14" t="s">
        <v>1191</v>
      </c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513"/>
      <c r="AJ1800" s="24"/>
      <c r="AK1800" s="24"/>
    </row>
    <row r="1801" s="2" customFormat="1" ht="14.25" spans="1:37">
      <c r="A1801" s="24">
        <v>1799</v>
      </c>
      <c r="B1801" s="14"/>
      <c r="C1801" s="749" t="s">
        <v>3841</v>
      </c>
      <c r="D1801" s="749" t="s">
        <v>3842</v>
      </c>
      <c r="E1801" s="14"/>
      <c r="F1801" s="192"/>
      <c r="G1801" s="24"/>
      <c r="H1801" s="14"/>
      <c r="I1801" s="13">
        <v>1.04</v>
      </c>
      <c r="J1801" s="14"/>
      <c r="K1801" s="14"/>
      <c r="L1801" s="547">
        <v>2470</v>
      </c>
      <c r="M1801" s="72">
        <v>1.430437</v>
      </c>
      <c r="N1801" s="72">
        <f t="shared" si="260"/>
        <v>3533.17939</v>
      </c>
      <c r="O1801" s="72">
        <v>2470</v>
      </c>
      <c r="P1801" s="72">
        <f t="shared" si="252"/>
        <v>1.430437</v>
      </c>
      <c r="Q1801" s="72">
        <f t="shared" si="253"/>
        <v>3533.17939</v>
      </c>
      <c r="R1801" s="72">
        <f t="shared" si="254"/>
        <v>0</v>
      </c>
      <c r="S1801" s="72">
        <f t="shared" si="255"/>
        <v>1.430437</v>
      </c>
      <c r="T1801" s="72">
        <f t="shared" si="256"/>
        <v>0</v>
      </c>
      <c r="U1801" s="72">
        <f t="shared" si="257"/>
        <v>0</v>
      </c>
      <c r="V1801" s="72">
        <f t="shared" si="258"/>
        <v>1.430437</v>
      </c>
      <c r="W1801" s="72">
        <f t="shared" si="259"/>
        <v>0</v>
      </c>
      <c r="X1801" s="14" t="s">
        <v>1191</v>
      </c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513"/>
      <c r="AJ1801" s="24"/>
      <c r="AK1801" s="24"/>
    </row>
    <row r="1802" s="2" customFormat="1" ht="14.25" spans="1:37">
      <c r="A1802" s="24">
        <v>1800</v>
      </c>
      <c r="B1802" s="14"/>
      <c r="C1802" s="749" t="s">
        <v>3843</v>
      </c>
      <c r="D1802" s="749" t="s">
        <v>3844</v>
      </c>
      <c r="E1802" s="14"/>
      <c r="F1802" s="192"/>
      <c r="G1802" s="24"/>
      <c r="H1802" s="14"/>
      <c r="I1802" s="13">
        <v>1.04</v>
      </c>
      <c r="J1802" s="14"/>
      <c r="K1802" s="14"/>
      <c r="L1802" s="547">
        <v>5360</v>
      </c>
      <c r="M1802" s="72">
        <v>0.36594</v>
      </c>
      <c r="N1802" s="72">
        <f t="shared" si="260"/>
        <v>1961.4384</v>
      </c>
      <c r="O1802" s="72">
        <v>5360</v>
      </c>
      <c r="P1802" s="72">
        <f t="shared" si="252"/>
        <v>0.36594</v>
      </c>
      <c r="Q1802" s="72">
        <f t="shared" si="253"/>
        <v>1961.4384</v>
      </c>
      <c r="R1802" s="72">
        <f t="shared" si="254"/>
        <v>0</v>
      </c>
      <c r="S1802" s="72">
        <f t="shared" si="255"/>
        <v>0.36594</v>
      </c>
      <c r="T1802" s="72">
        <f t="shared" si="256"/>
        <v>0</v>
      </c>
      <c r="U1802" s="72">
        <f t="shared" si="257"/>
        <v>0</v>
      </c>
      <c r="V1802" s="72">
        <f t="shared" si="258"/>
        <v>0.36594</v>
      </c>
      <c r="W1802" s="72">
        <f t="shared" si="259"/>
        <v>0</v>
      </c>
      <c r="X1802" s="14" t="s">
        <v>1191</v>
      </c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513"/>
      <c r="AJ1802" s="24"/>
      <c r="AK1802" s="24"/>
    </row>
    <row r="1803" s="2" customFormat="1" ht="14.25" spans="1:37">
      <c r="A1803" s="24">
        <v>1801</v>
      </c>
      <c r="B1803" s="14"/>
      <c r="C1803" s="749" t="s">
        <v>3845</v>
      </c>
      <c r="D1803" s="749" t="s">
        <v>3846</v>
      </c>
      <c r="E1803" s="14"/>
      <c r="F1803" s="192"/>
      <c r="G1803" s="24"/>
      <c r="H1803" s="14"/>
      <c r="I1803" s="13">
        <v>1.04</v>
      </c>
      <c r="J1803" s="14"/>
      <c r="K1803" s="14"/>
      <c r="L1803" s="547">
        <v>14500</v>
      </c>
      <c r="M1803" s="72">
        <v>0.438715</v>
      </c>
      <c r="N1803" s="72">
        <f t="shared" si="260"/>
        <v>6361.3675</v>
      </c>
      <c r="O1803" s="72">
        <v>14500</v>
      </c>
      <c r="P1803" s="72">
        <f t="shared" si="252"/>
        <v>0.438715</v>
      </c>
      <c r="Q1803" s="72">
        <f t="shared" si="253"/>
        <v>6361.3675</v>
      </c>
      <c r="R1803" s="72">
        <f t="shared" si="254"/>
        <v>0</v>
      </c>
      <c r="S1803" s="72">
        <f t="shared" si="255"/>
        <v>0.438715</v>
      </c>
      <c r="T1803" s="72">
        <f t="shared" si="256"/>
        <v>0</v>
      </c>
      <c r="U1803" s="72">
        <f t="shared" si="257"/>
        <v>0</v>
      </c>
      <c r="V1803" s="72">
        <f t="shared" si="258"/>
        <v>0.438715</v>
      </c>
      <c r="W1803" s="72">
        <f t="shared" si="259"/>
        <v>0</v>
      </c>
      <c r="X1803" s="14" t="s">
        <v>1191</v>
      </c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513"/>
      <c r="AJ1803" s="24"/>
      <c r="AK1803" s="24"/>
    </row>
    <row r="1804" s="2" customFormat="1" ht="14.25" spans="1:37">
      <c r="A1804" s="24">
        <v>1802</v>
      </c>
      <c r="B1804" s="14"/>
      <c r="C1804" s="749" t="s">
        <v>3847</v>
      </c>
      <c r="D1804" s="749" t="s">
        <v>3848</v>
      </c>
      <c r="E1804" s="14"/>
      <c r="F1804" s="192"/>
      <c r="G1804" s="24"/>
      <c r="H1804" s="14"/>
      <c r="I1804" s="13">
        <v>1.04</v>
      </c>
      <c r="J1804" s="14"/>
      <c r="K1804" s="14"/>
      <c r="L1804" s="547">
        <v>26790</v>
      </c>
      <c r="M1804" s="72">
        <v>0.080699</v>
      </c>
      <c r="N1804" s="72">
        <f t="shared" si="260"/>
        <v>2161.92621</v>
      </c>
      <c r="O1804" s="72">
        <v>26790</v>
      </c>
      <c r="P1804" s="72">
        <f t="shared" si="252"/>
        <v>0.080699</v>
      </c>
      <c r="Q1804" s="72">
        <f t="shared" si="253"/>
        <v>2161.92621</v>
      </c>
      <c r="R1804" s="72">
        <f t="shared" si="254"/>
        <v>0</v>
      </c>
      <c r="S1804" s="72">
        <f t="shared" si="255"/>
        <v>0.080699</v>
      </c>
      <c r="T1804" s="72">
        <f t="shared" si="256"/>
        <v>0</v>
      </c>
      <c r="U1804" s="72">
        <f t="shared" si="257"/>
        <v>0</v>
      </c>
      <c r="V1804" s="72">
        <f t="shared" si="258"/>
        <v>0.080699</v>
      </c>
      <c r="W1804" s="72">
        <f t="shared" si="259"/>
        <v>0</v>
      </c>
      <c r="X1804" s="14" t="s">
        <v>1191</v>
      </c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513"/>
      <c r="AJ1804" s="24"/>
      <c r="AK1804" s="24"/>
    </row>
    <row r="1805" s="2" customFormat="1" ht="14.25" spans="1:37">
      <c r="A1805" s="24">
        <v>1803</v>
      </c>
      <c r="B1805" s="14"/>
      <c r="C1805" s="749" t="s">
        <v>3849</v>
      </c>
      <c r="D1805" s="749" t="s">
        <v>3850</v>
      </c>
      <c r="E1805" s="14"/>
      <c r="F1805" s="192"/>
      <c r="G1805" s="24"/>
      <c r="H1805" s="14"/>
      <c r="I1805" s="13">
        <v>1.04</v>
      </c>
      <c r="J1805" s="14"/>
      <c r="K1805" s="14"/>
      <c r="L1805" s="547">
        <v>8890</v>
      </c>
      <c r="M1805" s="72">
        <v>0.144242</v>
      </c>
      <c r="N1805" s="72">
        <f t="shared" si="260"/>
        <v>1282.31138</v>
      </c>
      <c r="O1805" s="72">
        <v>8890</v>
      </c>
      <c r="P1805" s="72">
        <f t="shared" si="252"/>
        <v>0.144242</v>
      </c>
      <c r="Q1805" s="72">
        <f t="shared" si="253"/>
        <v>1282.31138</v>
      </c>
      <c r="R1805" s="72">
        <f t="shared" si="254"/>
        <v>0</v>
      </c>
      <c r="S1805" s="72">
        <f t="shared" si="255"/>
        <v>0.144242</v>
      </c>
      <c r="T1805" s="72">
        <f t="shared" si="256"/>
        <v>0</v>
      </c>
      <c r="U1805" s="72">
        <f t="shared" si="257"/>
        <v>0</v>
      </c>
      <c r="V1805" s="72">
        <f t="shared" si="258"/>
        <v>0.144242</v>
      </c>
      <c r="W1805" s="72">
        <f t="shared" si="259"/>
        <v>0</v>
      </c>
      <c r="X1805" s="14" t="s">
        <v>1191</v>
      </c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513"/>
      <c r="AJ1805" s="24"/>
      <c r="AK1805" s="24"/>
    </row>
    <row r="1806" s="2" customFormat="1" ht="14.25" spans="1:37">
      <c r="A1806" s="24">
        <v>1804</v>
      </c>
      <c r="B1806" s="14"/>
      <c r="C1806" s="749" t="s">
        <v>3851</v>
      </c>
      <c r="D1806" s="749" t="s">
        <v>3852</v>
      </c>
      <c r="E1806" s="14"/>
      <c r="F1806" s="192"/>
      <c r="G1806" s="24"/>
      <c r="H1806" s="14"/>
      <c r="I1806" s="13">
        <v>1.04</v>
      </c>
      <c r="J1806" s="14"/>
      <c r="K1806" s="14"/>
      <c r="L1806" s="547">
        <v>9850</v>
      </c>
      <c r="M1806" s="72">
        <v>0.107302</v>
      </c>
      <c r="N1806" s="72">
        <f t="shared" si="260"/>
        <v>1056.9247</v>
      </c>
      <c r="O1806" s="72">
        <v>9850</v>
      </c>
      <c r="P1806" s="72">
        <f t="shared" si="252"/>
        <v>0.107302</v>
      </c>
      <c r="Q1806" s="72">
        <f t="shared" si="253"/>
        <v>1056.9247</v>
      </c>
      <c r="R1806" s="72">
        <f t="shared" si="254"/>
        <v>0</v>
      </c>
      <c r="S1806" s="72">
        <f t="shared" si="255"/>
        <v>0.107302</v>
      </c>
      <c r="T1806" s="72">
        <f t="shared" si="256"/>
        <v>0</v>
      </c>
      <c r="U1806" s="72">
        <f t="shared" si="257"/>
        <v>0</v>
      </c>
      <c r="V1806" s="72">
        <f t="shared" si="258"/>
        <v>0.107302</v>
      </c>
      <c r="W1806" s="72">
        <f t="shared" si="259"/>
        <v>0</v>
      </c>
      <c r="X1806" s="14" t="s">
        <v>1191</v>
      </c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513"/>
      <c r="AJ1806" s="24"/>
      <c r="AK1806" s="24"/>
    </row>
    <row r="1807" s="2" customFormat="1" ht="14.25" spans="1:37">
      <c r="A1807" s="24">
        <v>1805</v>
      </c>
      <c r="B1807" s="14"/>
      <c r="C1807" s="749" t="s">
        <v>3853</v>
      </c>
      <c r="D1807" s="749" t="s">
        <v>3854</v>
      </c>
      <c r="E1807" s="14"/>
      <c r="F1807" s="192"/>
      <c r="G1807" s="24"/>
      <c r="H1807" s="14"/>
      <c r="I1807" s="13">
        <v>1.04</v>
      </c>
      <c r="J1807" s="14"/>
      <c r="K1807" s="14"/>
      <c r="L1807" s="547">
        <v>14850</v>
      </c>
      <c r="M1807" s="72">
        <v>0.0735</v>
      </c>
      <c r="N1807" s="72">
        <f t="shared" si="260"/>
        <v>1091.475</v>
      </c>
      <c r="O1807" s="72">
        <v>14850</v>
      </c>
      <c r="P1807" s="72">
        <f t="shared" si="252"/>
        <v>0.0735</v>
      </c>
      <c r="Q1807" s="72">
        <f t="shared" si="253"/>
        <v>1091.475</v>
      </c>
      <c r="R1807" s="72">
        <f t="shared" si="254"/>
        <v>0</v>
      </c>
      <c r="S1807" s="72">
        <f t="shared" si="255"/>
        <v>0.0735</v>
      </c>
      <c r="T1807" s="72">
        <f t="shared" si="256"/>
        <v>0</v>
      </c>
      <c r="U1807" s="72">
        <f t="shared" si="257"/>
        <v>0</v>
      </c>
      <c r="V1807" s="72">
        <f t="shared" si="258"/>
        <v>0.0735</v>
      </c>
      <c r="W1807" s="72">
        <f t="shared" si="259"/>
        <v>0</v>
      </c>
      <c r="X1807" s="14" t="s">
        <v>1191</v>
      </c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513"/>
      <c r="AJ1807" s="24"/>
      <c r="AK1807" s="24"/>
    </row>
    <row r="1808" s="2" customFormat="1" ht="14.25" spans="1:37">
      <c r="A1808" s="24">
        <v>1806</v>
      </c>
      <c r="B1808" s="14"/>
      <c r="C1808" s="749" t="s">
        <v>3855</v>
      </c>
      <c r="D1808" s="749" t="s">
        <v>3856</v>
      </c>
      <c r="E1808" s="14"/>
      <c r="F1808" s="192"/>
      <c r="G1808" s="24"/>
      <c r="H1808" s="14"/>
      <c r="I1808" s="13">
        <v>1.04</v>
      </c>
      <c r="J1808" s="14"/>
      <c r="K1808" s="14"/>
      <c r="L1808" s="547">
        <v>7770</v>
      </c>
      <c r="M1808" s="72">
        <v>0.87187</v>
      </c>
      <c r="N1808" s="72">
        <f t="shared" si="260"/>
        <v>6774.4299</v>
      </c>
      <c r="O1808" s="72">
        <v>7770</v>
      </c>
      <c r="P1808" s="72">
        <f t="shared" si="252"/>
        <v>0.87187</v>
      </c>
      <c r="Q1808" s="72">
        <f t="shared" si="253"/>
        <v>6774.4299</v>
      </c>
      <c r="R1808" s="72">
        <f t="shared" si="254"/>
        <v>0</v>
      </c>
      <c r="S1808" s="72">
        <f t="shared" si="255"/>
        <v>0.87187</v>
      </c>
      <c r="T1808" s="72">
        <f t="shared" si="256"/>
        <v>0</v>
      </c>
      <c r="U1808" s="72">
        <f t="shared" si="257"/>
        <v>0</v>
      </c>
      <c r="V1808" s="72">
        <f t="shared" si="258"/>
        <v>0.87187</v>
      </c>
      <c r="W1808" s="72">
        <f t="shared" si="259"/>
        <v>0</v>
      </c>
      <c r="X1808" s="14" t="s">
        <v>1191</v>
      </c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513"/>
      <c r="AJ1808" s="24"/>
      <c r="AK1808" s="24"/>
    </row>
    <row r="1809" s="2" customFormat="1" ht="14.25" spans="1:37">
      <c r="A1809" s="24">
        <v>1807</v>
      </c>
      <c r="B1809" s="14"/>
      <c r="C1809" s="749" t="s">
        <v>3857</v>
      </c>
      <c r="D1809" s="749" t="s">
        <v>3858</v>
      </c>
      <c r="E1809" s="14"/>
      <c r="F1809" s="192"/>
      <c r="G1809" s="24"/>
      <c r="H1809" s="14"/>
      <c r="I1809" s="13">
        <v>1.04</v>
      </c>
      <c r="J1809" s="14"/>
      <c r="K1809" s="14"/>
      <c r="L1809" s="547">
        <v>6430</v>
      </c>
      <c r="M1809" s="72">
        <v>1.475844</v>
      </c>
      <c r="N1809" s="72">
        <f t="shared" si="260"/>
        <v>9489.67692</v>
      </c>
      <c r="O1809" s="72">
        <v>6430</v>
      </c>
      <c r="P1809" s="72">
        <f t="shared" si="252"/>
        <v>1.475844</v>
      </c>
      <c r="Q1809" s="72">
        <f t="shared" si="253"/>
        <v>9489.67692</v>
      </c>
      <c r="R1809" s="72">
        <f t="shared" si="254"/>
        <v>0</v>
      </c>
      <c r="S1809" s="72">
        <f t="shared" si="255"/>
        <v>1.475844</v>
      </c>
      <c r="T1809" s="72">
        <f t="shared" si="256"/>
        <v>0</v>
      </c>
      <c r="U1809" s="72">
        <f t="shared" si="257"/>
        <v>0</v>
      </c>
      <c r="V1809" s="72">
        <f t="shared" si="258"/>
        <v>1.475844</v>
      </c>
      <c r="W1809" s="72">
        <f t="shared" si="259"/>
        <v>0</v>
      </c>
      <c r="X1809" s="14" t="s">
        <v>1191</v>
      </c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513"/>
      <c r="AJ1809" s="24"/>
      <c r="AK1809" s="24"/>
    </row>
    <row r="1810" s="2" customFormat="1" ht="14.25" spans="1:37">
      <c r="A1810" s="24">
        <v>1808</v>
      </c>
      <c r="B1810" s="14"/>
      <c r="C1810" s="749" t="s">
        <v>3859</v>
      </c>
      <c r="D1810" s="749" t="s">
        <v>3860</v>
      </c>
      <c r="E1810" s="14"/>
      <c r="F1810" s="192"/>
      <c r="G1810" s="24"/>
      <c r="H1810" s="14"/>
      <c r="I1810" s="13">
        <v>1.04</v>
      </c>
      <c r="J1810" s="14"/>
      <c r="K1810" s="14"/>
      <c r="L1810" s="547">
        <v>4155</v>
      </c>
      <c r="M1810" s="72">
        <v>0.032349</v>
      </c>
      <c r="N1810" s="72">
        <f t="shared" si="260"/>
        <v>134.410095</v>
      </c>
      <c r="O1810" s="72">
        <v>4155</v>
      </c>
      <c r="P1810" s="72">
        <f t="shared" si="252"/>
        <v>0.032349</v>
      </c>
      <c r="Q1810" s="72">
        <f t="shared" si="253"/>
        <v>134.410095</v>
      </c>
      <c r="R1810" s="72">
        <f t="shared" si="254"/>
        <v>0</v>
      </c>
      <c r="S1810" s="72">
        <f t="shared" si="255"/>
        <v>0.032349</v>
      </c>
      <c r="T1810" s="72">
        <f t="shared" si="256"/>
        <v>0</v>
      </c>
      <c r="U1810" s="72">
        <f t="shared" si="257"/>
        <v>0</v>
      </c>
      <c r="V1810" s="72">
        <f t="shared" si="258"/>
        <v>0.032349</v>
      </c>
      <c r="W1810" s="72">
        <f t="shared" si="259"/>
        <v>0</v>
      </c>
      <c r="X1810" s="14" t="s">
        <v>1191</v>
      </c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513"/>
      <c r="AJ1810" s="24"/>
      <c r="AK1810" s="24"/>
    </row>
    <row r="1811" s="2" customFormat="1" ht="14.25" spans="1:37">
      <c r="A1811" s="24">
        <v>1809</v>
      </c>
      <c r="B1811" s="14"/>
      <c r="C1811" s="749" t="s">
        <v>3861</v>
      </c>
      <c r="D1811" s="749" t="s">
        <v>3862</v>
      </c>
      <c r="E1811" s="14"/>
      <c r="F1811" s="192"/>
      <c r="G1811" s="24"/>
      <c r="H1811" s="14"/>
      <c r="I1811" s="13">
        <v>1.04</v>
      </c>
      <c r="J1811" s="14"/>
      <c r="K1811" s="14"/>
      <c r="L1811" s="547">
        <v>5672</v>
      </c>
      <c r="M1811" s="72">
        <v>0.600908</v>
      </c>
      <c r="N1811" s="72">
        <f t="shared" si="260"/>
        <v>3408.350176</v>
      </c>
      <c r="O1811" s="72">
        <v>5672</v>
      </c>
      <c r="P1811" s="72">
        <f t="shared" si="252"/>
        <v>0.600908</v>
      </c>
      <c r="Q1811" s="72">
        <f t="shared" si="253"/>
        <v>3408.350176</v>
      </c>
      <c r="R1811" s="72">
        <f t="shared" si="254"/>
        <v>0</v>
      </c>
      <c r="S1811" s="72">
        <f t="shared" si="255"/>
        <v>0.600908</v>
      </c>
      <c r="T1811" s="72">
        <f t="shared" si="256"/>
        <v>0</v>
      </c>
      <c r="U1811" s="72">
        <f t="shared" si="257"/>
        <v>0</v>
      </c>
      <c r="V1811" s="72">
        <f t="shared" si="258"/>
        <v>0.600908</v>
      </c>
      <c r="W1811" s="72">
        <f t="shared" si="259"/>
        <v>0</v>
      </c>
      <c r="X1811" s="14" t="s">
        <v>1191</v>
      </c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513"/>
      <c r="AJ1811" s="24"/>
      <c r="AK1811" s="24"/>
    </row>
    <row r="1812" s="2" customFormat="1" ht="14.25" spans="1:37">
      <c r="A1812" s="24">
        <v>1810</v>
      </c>
      <c r="B1812" s="14"/>
      <c r="C1812" s="749" t="s">
        <v>3863</v>
      </c>
      <c r="D1812" s="749" t="s">
        <v>3864</v>
      </c>
      <c r="E1812" s="14"/>
      <c r="F1812" s="192"/>
      <c r="G1812" s="24"/>
      <c r="H1812" s="14"/>
      <c r="I1812" s="13">
        <v>1.04</v>
      </c>
      <c r="J1812" s="14"/>
      <c r="K1812" s="14"/>
      <c r="L1812" s="547">
        <v>5678</v>
      </c>
      <c r="M1812" s="72">
        <v>0.26671</v>
      </c>
      <c r="N1812" s="72">
        <f t="shared" si="260"/>
        <v>1514.37938</v>
      </c>
      <c r="O1812" s="72">
        <v>5678</v>
      </c>
      <c r="P1812" s="72">
        <f t="shared" si="252"/>
        <v>0.26671</v>
      </c>
      <c r="Q1812" s="72">
        <f t="shared" si="253"/>
        <v>1514.37938</v>
      </c>
      <c r="R1812" s="72">
        <f t="shared" si="254"/>
        <v>0</v>
      </c>
      <c r="S1812" s="72">
        <f t="shared" si="255"/>
        <v>0.26671</v>
      </c>
      <c r="T1812" s="72">
        <f t="shared" si="256"/>
        <v>0</v>
      </c>
      <c r="U1812" s="72">
        <f t="shared" si="257"/>
        <v>0</v>
      </c>
      <c r="V1812" s="72">
        <f t="shared" si="258"/>
        <v>0.26671</v>
      </c>
      <c r="W1812" s="72">
        <f t="shared" si="259"/>
        <v>0</v>
      </c>
      <c r="X1812" s="14" t="s">
        <v>1191</v>
      </c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513"/>
      <c r="AJ1812" s="24"/>
      <c r="AK1812" s="24"/>
    </row>
    <row r="1813" s="2" customFormat="1" ht="14.25" spans="1:37">
      <c r="A1813" s="24">
        <v>1811</v>
      </c>
      <c r="B1813" s="14"/>
      <c r="C1813" s="749" t="s">
        <v>3865</v>
      </c>
      <c r="D1813" s="749" t="s">
        <v>3866</v>
      </c>
      <c r="E1813" s="14"/>
      <c r="F1813" s="192"/>
      <c r="G1813" s="24"/>
      <c r="H1813" s="14"/>
      <c r="I1813" s="13">
        <v>1.04</v>
      </c>
      <c r="J1813" s="14"/>
      <c r="K1813" s="14"/>
      <c r="L1813" s="547">
        <v>919</v>
      </c>
      <c r="M1813" s="72">
        <v>3.78</v>
      </c>
      <c r="N1813" s="72">
        <f t="shared" si="260"/>
        <v>3473.82</v>
      </c>
      <c r="O1813" s="72">
        <v>919</v>
      </c>
      <c r="P1813" s="72">
        <f t="shared" si="252"/>
        <v>3.78</v>
      </c>
      <c r="Q1813" s="72">
        <f t="shared" si="253"/>
        <v>3473.82</v>
      </c>
      <c r="R1813" s="72">
        <f t="shared" si="254"/>
        <v>0</v>
      </c>
      <c r="S1813" s="72">
        <f t="shared" si="255"/>
        <v>3.78</v>
      </c>
      <c r="T1813" s="72">
        <f t="shared" si="256"/>
        <v>0</v>
      </c>
      <c r="U1813" s="72">
        <f t="shared" si="257"/>
        <v>0</v>
      </c>
      <c r="V1813" s="72">
        <f t="shared" si="258"/>
        <v>3.78</v>
      </c>
      <c r="W1813" s="72">
        <f t="shared" si="259"/>
        <v>0</v>
      </c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513"/>
      <c r="AJ1813" s="24"/>
      <c r="AK1813" s="24"/>
    </row>
    <row r="1814" s="2" customFormat="1" ht="14.25" spans="1:37">
      <c r="A1814" s="24">
        <v>1812</v>
      </c>
      <c r="B1814" s="14"/>
      <c r="C1814" s="749" t="s">
        <v>3867</v>
      </c>
      <c r="D1814" s="749" t="s">
        <v>3868</v>
      </c>
      <c r="E1814" s="14"/>
      <c r="F1814" s="192"/>
      <c r="G1814" s="24"/>
      <c r="H1814" s="14"/>
      <c r="I1814" s="13">
        <v>1.04</v>
      </c>
      <c r="J1814" s="14"/>
      <c r="K1814" s="14"/>
      <c r="L1814" s="547">
        <v>6110</v>
      </c>
      <c r="M1814" s="72">
        <v>0.4103</v>
      </c>
      <c r="N1814" s="72">
        <f t="shared" si="260"/>
        <v>2506.933</v>
      </c>
      <c r="O1814" s="72">
        <v>6110</v>
      </c>
      <c r="P1814" s="72">
        <f t="shared" si="252"/>
        <v>0.4103</v>
      </c>
      <c r="Q1814" s="72">
        <f t="shared" si="253"/>
        <v>2506.933</v>
      </c>
      <c r="R1814" s="72">
        <f t="shared" si="254"/>
        <v>0</v>
      </c>
      <c r="S1814" s="72">
        <f t="shared" si="255"/>
        <v>0.4103</v>
      </c>
      <c r="T1814" s="72">
        <f t="shared" si="256"/>
        <v>0</v>
      </c>
      <c r="U1814" s="72">
        <f t="shared" si="257"/>
        <v>0</v>
      </c>
      <c r="V1814" s="72">
        <f t="shared" si="258"/>
        <v>0.4103</v>
      </c>
      <c r="W1814" s="72">
        <f t="shared" si="259"/>
        <v>0</v>
      </c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513"/>
      <c r="AJ1814" s="24"/>
      <c r="AK1814" s="24"/>
    </row>
    <row r="1815" s="2" customFormat="1" ht="14.25" spans="1:37">
      <c r="A1815" s="24">
        <v>1813</v>
      </c>
      <c r="B1815" s="14"/>
      <c r="C1815" s="749" t="s">
        <v>3869</v>
      </c>
      <c r="D1815" s="749" t="s">
        <v>3870</v>
      </c>
      <c r="E1815" s="14"/>
      <c r="F1815" s="192"/>
      <c r="G1815" s="24"/>
      <c r="H1815" s="14"/>
      <c r="I1815" s="13">
        <v>1.04</v>
      </c>
      <c r="J1815" s="14"/>
      <c r="K1815" s="14"/>
      <c r="L1815" s="547">
        <v>2600</v>
      </c>
      <c r="M1815" s="72">
        <v>0.9317</v>
      </c>
      <c r="N1815" s="72">
        <f t="shared" si="260"/>
        <v>2422.42</v>
      </c>
      <c r="O1815" s="72">
        <v>2600</v>
      </c>
      <c r="P1815" s="72">
        <f t="shared" si="252"/>
        <v>0.9317</v>
      </c>
      <c r="Q1815" s="72">
        <f t="shared" si="253"/>
        <v>2422.42</v>
      </c>
      <c r="R1815" s="72">
        <f t="shared" si="254"/>
        <v>0</v>
      </c>
      <c r="S1815" s="72">
        <f t="shared" si="255"/>
        <v>0.9317</v>
      </c>
      <c r="T1815" s="72">
        <f t="shared" si="256"/>
        <v>0</v>
      </c>
      <c r="U1815" s="72">
        <f t="shared" si="257"/>
        <v>0</v>
      </c>
      <c r="V1815" s="72">
        <f t="shared" si="258"/>
        <v>0.9317</v>
      </c>
      <c r="W1815" s="72">
        <f t="shared" si="259"/>
        <v>0</v>
      </c>
      <c r="X1815" s="14" t="s">
        <v>1191</v>
      </c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513"/>
      <c r="AJ1815" s="24"/>
      <c r="AK1815" s="24"/>
    </row>
    <row r="1816" s="2" customFormat="1" ht="14.25" spans="1:37">
      <c r="A1816" s="24">
        <v>1814</v>
      </c>
      <c r="B1816" s="14"/>
      <c r="C1816" s="749" t="s">
        <v>3871</v>
      </c>
      <c r="D1816" s="749" t="s">
        <v>3872</v>
      </c>
      <c r="E1816" s="14"/>
      <c r="F1816" s="192"/>
      <c r="G1816" s="24"/>
      <c r="H1816" s="14"/>
      <c r="I1816" s="13">
        <v>1.04</v>
      </c>
      <c r="J1816" s="14"/>
      <c r="K1816" s="14"/>
      <c r="L1816" s="547">
        <v>4480</v>
      </c>
      <c r="M1816" s="72">
        <v>0.6496</v>
      </c>
      <c r="N1816" s="72">
        <f t="shared" si="260"/>
        <v>2910.208</v>
      </c>
      <c r="O1816" s="72">
        <v>4480</v>
      </c>
      <c r="P1816" s="72">
        <f t="shared" si="252"/>
        <v>0.6496</v>
      </c>
      <c r="Q1816" s="72">
        <f t="shared" si="253"/>
        <v>2910.208</v>
      </c>
      <c r="R1816" s="72">
        <f t="shared" si="254"/>
        <v>0</v>
      </c>
      <c r="S1816" s="72">
        <f t="shared" si="255"/>
        <v>0.6496</v>
      </c>
      <c r="T1816" s="72">
        <f t="shared" si="256"/>
        <v>0</v>
      </c>
      <c r="U1816" s="72">
        <f t="shared" si="257"/>
        <v>0</v>
      </c>
      <c r="V1816" s="72">
        <f t="shared" si="258"/>
        <v>0.6496</v>
      </c>
      <c r="W1816" s="72">
        <f t="shared" si="259"/>
        <v>0</v>
      </c>
      <c r="X1816" s="14" t="s">
        <v>1191</v>
      </c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513"/>
      <c r="AJ1816" s="24"/>
      <c r="AK1816" s="24"/>
    </row>
    <row r="1817" s="2" customFormat="1" ht="14.25" spans="1:37">
      <c r="A1817" s="24">
        <v>1815</v>
      </c>
      <c r="B1817" s="14"/>
      <c r="C1817" s="749" t="s">
        <v>3873</v>
      </c>
      <c r="D1817" s="749" t="s">
        <v>3874</v>
      </c>
      <c r="E1817" s="14"/>
      <c r="F1817" s="192"/>
      <c r="G1817" s="24"/>
      <c r="H1817" s="14"/>
      <c r="I1817" s="13">
        <v>1.04</v>
      </c>
      <c r="J1817" s="14"/>
      <c r="K1817" s="14"/>
      <c r="L1817" s="547">
        <v>4480</v>
      </c>
      <c r="M1817" s="72">
        <v>0.2991</v>
      </c>
      <c r="N1817" s="72">
        <f t="shared" si="260"/>
        <v>1339.968</v>
      </c>
      <c r="O1817" s="72">
        <v>4480</v>
      </c>
      <c r="P1817" s="72">
        <f t="shared" si="252"/>
        <v>0.2991</v>
      </c>
      <c r="Q1817" s="72">
        <f t="shared" si="253"/>
        <v>1339.968</v>
      </c>
      <c r="R1817" s="72">
        <f t="shared" si="254"/>
        <v>0</v>
      </c>
      <c r="S1817" s="72">
        <f t="shared" si="255"/>
        <v>0.2991</v>
      </c>
      <c r="T1817" s="72">
        <f t="shared" si="256"/>
        <v>0</v>
      </c>
      <c r="U1817" s="72">
        <f t="shared" si="257"/>
        <v>0</v>
      </c>
      <c r="V1817" s="72">
        <f t="shared" si="258"/>
        <v>0.2991</v>
      </c>
      <c r="W1817" s="72">
        <f t="shared" si="259"/>
        <v>0</v>
      </c>
      <c r="X1817" s="14" t="s">
        <v>1191</v>
      </c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513"/>
      <c r="AJ1817" s="24"/>
      <c r="AK1817" s="24"/>
    </row>
    <row r="1818" s="2" customFormat="1" ht="14.25" spans="1:37">
      <c r="A1818" s="24">
        <v>1816</v>
      </c>
      <c r="B1818" s="14"/>
      <c r="C1818" s="749" t="s">
        <v>3875</v>
      </c>
      <c r="D1818" s="749" t="s">
        <v>3876</v>
      </c>
      <c r="E1818" s="14"/>
      <c r="F1818" s="192"/>
      <c r="G1818" s="24"/>
      <c r="H1818" s="14"/>
      <c r="I1818" s="13">
        <v>1.04</v>
      </c>
      <c r="J1818" s="14"/>
      <c r="K1818" s="14"/>
      <c r="L1818" s="547">
        <v>20000</v>
      </c>
      <c r="M1818" s="72">
        <v>0.0192</v>
      </c>
      <c r="N1818" s="72">
        <f t="shared" si="260"/>
        <v>384</v>
      </c>
      <c r="O1818" s="72">
        <v>20000</v>
      </c>
      <c r="P1818" s="72">
        <f t="shared" si="252"/>
        <v>0.0192</v>
      </c>
      <c r="Q1818" s="72">
        <f t="shared" si="253"/>
        <v>384</v>
      </c>
      <c r="R1818" s="72">
        <f t="shared" si="254"/>
        <v>0</v>
      </c>
      <c r="S1818" s="72">
        <f t="shared" si="255"/>
        <v>0.0192</v>
      </c>
      <c r="T1818" s="72">
        <f t="shared" si="256"/>
        <v>0</v>
      </c>
      <c r="U1818" s="72">
        <f t="shared" si="257"/>
        <v>0</v>
      </c>
      <c r="V1818" s="72">
        <f t="shared" si="258"/>
        <v>0.0192</v>
      </c>
      <c r="W1818" s="72">
        <f t="shared" si="259"/>
        <v>0</v>
      </c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513"/>
      <c r="AJ1818" s="24"/>
      <c r="AK1818" s="24"/>
    </row>
    <row r="1819" s="2" customFormat="1" ht="14.25" spans="1:37">
      <c r="A1819" s="24">
        <v>1817</v>
      </c>
      <c r="B1819" s="14"/>
      <c r="C1819" s="749" t="s">
        <v>3877</v>
      </c>
      <c r="D1819" s="749" t="s">
        <v>3878</v>
      </c>
      <c r="E1819" s="14"/>
      <c r="F1819" s="192"/>
      <c r="G1819" s="24"/>
      <c r="H1819" s="14"/>
      <c r="I1819" s="13">
        <v>1.04</v>
      </c>
      <c r="J1819" s="14"/>
      <c r="K1819" s="14"/>
      <c r="L1819" s="547">
        <v>32</v>
      </c>
      <c r="M1819" s="72">
        <v>129</v>
      </c>
      <c r="N1819" s="72">
        <f t="shared" si="260"/>
        <v>4128</v>
      </c>
      <c r="O1819" s="72">
        <v>32</v>
      </c>
      <c r="P1819" s="72">
        <f t="shared" si="252"/>
        <v>129</v>
      </c>
      <c r="Q1819" s="72">
        <f t="shared" si="253"/>
        <v>4128</v>
      </c>
      <c r="R1819" s="72">
        <f t="shared" si="254"/>
        <v>0</v>
      </c>
      <c r="S1819" s="72">
        <f t="shared" si="255"/>
        <v>129</v>
      </c>
      <c r="T1819" s="72">
        <f t="shared" si="256"/>
        <v>0</v>
      </c>
      <c r="U1819" s="72">
        <f t="shared" si="257"/>
        <v>0</v>
      </c>
      <c r="V1819" s="72">
        <f t="shared" si="258"/>
        <v>129</v>
      </c>
      <c r="W1819" s="72">
        <f t="shared" si="259"/>
        <v>0</v>
      </c>
      <c r="X1819" s="14" t="s">
        <v>1191</v>
      </c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513"/>
      <c r="AJ1819" s="24"/>
      <c r="AK1819" s="24"/>
    </row>
    <row r="1820" s="2" customFormat="1" ht="14.25" spans="1:37">
      <c r="A1820" s="24">
        <v>1818</v>
      </c>
      <c r="B1820" s="14"/>
      <c r="C1820" s="749" t="s">
        <v>3879</v>
      </c>
      <c r="D1820" s="749" t="s">
        <v>3880</v>
      </c>
      <c r="E1820" s="14"/>
      <c r="F1820" s="192"/>
      <c r="G1820" s="24"/>
      <c r="H1820" s="14"/>
      <c r="I1820" s="13">
        <v>1.04</v>
      </c>
      <c r="J1820" s="14"/>
      <c r="K1820" s="14"/>
      <c r="L1820" s="547">
        <v>47</v>
      </c>
      <c r="M1820" s="72">
        <v>27.58</v>
      </c>
      <c r="N1820" s="72">
        <f t="shared" si="260"/>
        <v>1296.26</v>
      </c>
      <c r="O1820" s="72">
        <v>47</v>
      </c>
      <c r="P1820" s="72">
        <f t="shared" si="252"/>
        <v>27.58</v>
      </c>
      <c r="Q1820" s="72">
        <f t="shared" si="253"/>
        <v>1296.26</v>
      </c>
      <c r="R1820" s="72">
        <f t="shared" si="254"/>
        <v>0</v>
      </c>
      <c r="S1820" s="72">
        <f t="shared" si="255"/>
        <v>27.58</v>
      </c>
      <c r="T1820" s="72">
        <f t="shared" si="256"/>
        <v>0</v>
      </c>
      <c r="U1820" s="72">
        <f t="shared" si="257"/>
        <v>0</v>
      </c>
      <c r="V1820" s="72">
        <f t="shared" si="258"/>
        <v>27.58</v>
      </c>
      <c r="W1820" s="72">
        <f t="shared" si="259"/>
        <v>0</v>
      </c>
      <c r="X1820" s="14" t="s">
        <v>1191</v>
      </c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513"/>
      <c r="AJ1820" s="24"/>
      <c r="AK1820" s="24"/>
    </row>
    <row r="1821" s="2" customFormat="1" ht="14.25" spans="1:37">
      <c r="A1821" s="24">
        <v>1819</v>
      </c>
      <c r="B1821" s="14"/>
      <c r="C1821" s="749" t="s">
        <v>3881</v>
      </c>
      <c r="D1821" s="749" t="s">
        <v>3882</v>
      </c>
      <c r="E1821" s="14"/>
      <c r="F1821" s="192"/>
      <c r="G1821" s="24"/>
      <c r="H1821" s="14"/>
      <c r="I1821" s="13">
        <v>1.04</v>
      </c>
      <c r="J1821" s="14"/>
      <c r="K1821" s="14"/>
      <c r="L1821" s="547">
        <v>87.4</v>
      </c>
      <c r="M1821" s="72">
        <v>26.73</v>
      </c>
      <c r="N1821" s="72">
        <f t="shared" si="260"/>
        <v>2336.202</v>
      </c>
      <c r="O1821" s="72">
        <v>87.4</v>
      </c>
      <c r="P1821" s="72">
        <f t="shared" si="252"/>
        <v>26.73</v>
      </c>
      <c r="Q1821" s="72">
        <f t="shared" si="253"/>
        <v>2336.202</v>
      </c>
      <c r="R1821" s="72">
        <f t="shared" si="254"/>
        <v>0</v>
      </c>
      <c r="S1821" s="72">
        <f t="shared" si="255"/>
        <v>26.73</v>
      </c>
      <c r="T1821" s="72">
        <f t="shared" si="256"/>
        <v>0</v>
      </c>
      <c r="U1821" s="72">
        <f t="shared" si="257"/>
        <v>0</v>
      </c>
      <c r="V1821" s="72">
        <f t="shared" si="258"/>
        <v>26.73</v>
      </c>
      <c r="W1821" s="72">
        <f t="shared" si="259"/>
        <v>0</v>
      </c>
      <c r="X1821" s="14" t="s">
        <v>1191</v>
      </c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513"/>
      <c r="AJ1821" s="24"/>
      <c r="AK1821" s="24"/>
    </row>
    <row r="1822" s="2" customFormat="1" ht="14.25" spans="1:37">
      <c r="A1822" s="24">
        <v>1820</v>
      </c>
      <c r="B1822" s="14"/>
      <c r="C1822" s="749" t="s">
        <v>3883</v>
      </c>
      <c r="D1822" s="749" t="s">
        <v>3884</v>
      </c>
      <c r="E1822" s="14"/>
      <c r="F1822" s="192"/>
      <c r="G1822" s="24"/>
      <c r="H1822" s="14"/>
      <c r="I1822" s="13">
        <v>1.04</v>
      </c>
      <c r="J1822" s="14"/>
      <c r="K1822" s="14"/>
      <c r="L1822" s="547">
        <v>1537</v>
      </c>
      <c r="M1822" s="72">
        <v>35.8147</v>
      </c>
      <c r="N1822" s="72">
        <f t="shared" si="260"/>
        <v>55047.1939</v>
      </c>
      <c r="O1822" s="72">
        <v>1537</v>
      </c>
      <c r="P1822" s="72">
        <f t="shared" si="252"/>
        <v>35.8147</v>
      </c>
      <c r="Q1822" s="72">
        <f t="shared" si="253"/>
        <v>55047.1939</v>
      </c>
      <c r="R1822" s="72">
        <f t="shared" si="254"/>
        <v>0</v>
      </c>
      <c r="S1822" s="72">
        <f t="shared" si="255"/>
        <v>35.8147</v>
      </c>
      <c r="T1822" s="72">
        <f t="shared" si="256"/>
        <v>0</v>
      </c>
      <c r="U1822" s="72">
        <f t="shared" si="257"/>
        <v>0</v>
      </c>
      <c r="V1822" s="72">
        <f t="shared" si="258"/>
        <v>35.8147</v>
      </c>
      <c r="W1822" s="72">
        <f t="shared" si="259"/>
        <v>0</v>
      </c>
      <c r="X1822" s="14" t="s">
        <v>1191</v>
      </c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513"/>
      <c r="AJ1822" s="24"/>
      <c r="AK1822" s="24"/>
    </row>
    <row r="1823" s="2" customFormat="1" ht="14.25" spans="1:37">
      <c r="A1823" s="24">
        <v>1821</v>
      </c>
      <c r="B1823" s="14"/>
      <c r="C1823" s="749" t="s">
        <v>3885</v>
      </c>
      <c r="D1823" s="749" t="s">
        <v>3886</v>
      </c>
      <c r="E1823" s="14"/>
      <c r="F1823" s="192"/>
      <c r="G1823" s="24"/>
      <c r="H1823" s="14"/>
      <c r="I1823" s="13">
        <v>1.04</v>
      </c>
      <c r="J1823" s="14"/>
      <c r="K1823" s="14"/>
      <c r="L1823" s="547">
        <v>40</v>
      </c>
      <c r="M1823" s="72">
        <v>29.4</v>
      </c>
      <c r="N1823" s="72">
        <f t="shared" si="260"/>
        <v>1176</v>
      </c>
      <c r="O1823" s="72">
        <v>40</v>
      </c>
      <c r="P1823" s="72">
        <f t="shared" si="252"/>
        <v>29.4</v>
      </c>
      <c r="Q1823" s="72">
        <f t="shared" si="253"/>
        <v>1176</v>
      </c>
      <c r="R1823" s="72">
        <f t="shared" si="254"/>
        <v>0</v>
      </c>
      <c r="S1823" s="72">
        <f t="shared" si="255"/>
        <v>29.4</v>
      </c>
      <c r="T1823" s="72">
        <f t="shared" si="256"/>
        <v>0</v>
      </c>
      <c r="U1823" s="72">
        <f t="shared" si="257"/>
        <v>0</v>
      </c>
      <c r="V1823" s="72">
        <f t="shared" si="258"/>
        <v>29.4</v>
      </c>
      <c r="W1823" s="72">
        <f t="shared" si="259"/>
        <v>0</v>
      </c>
      <c r="X1823" s="14" t="s">
        <v>1191</v>
      </c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513"/>
      <c r="AJ1823" s="24"/>
      <c r="AK1823" s="24"/>
    </row>
    <row r="1824" s="2" customFormat="1" ht="14.25" spans="1:37">
      <c r="A1824" s="24">
        <v>1822</v>
      </c>
      <c r="B1824" s="14"/>
      <c r="C1824" s="749" t="s">
        <v>3887</v>
      </c>
      <c r="D1824" s="749" t="s">
        <v>3888</v>
      </c>
      <c r="E1824" s="14"/>
      <c r="F1824" s="192"/>
      <c r="G1824" s="24"/>
      <c r="H1824" s="14"/>
      <c r="I1824" s="13">
        <v>1.04</v>
      </c>
      <c r="J1824" s="14"/>
      <c r="K1824" s="14"/>
      <c r="L1824" s="547">
        <v>5600</v>
      </c>
      <c r="M1824" s="72">
        <v>0.131095</v>
      </c>
      <c r="N1824" s="72">
        <f t="shared" si="260"/>
        <v>734.132</v>
      </c>
      <c r="O1824" s="72">
        <v>5600</v>
      </c>
      <c r="P1824" s="72">
        <f t="shared" si="252"/>
        <v>0.131095</v>
      </c>
      <c r="Q1824" s="72">
        <f t="shared" si="253"/>
        <v>734.132</v>
      </c>
      <c r="R1824" s="72">
        <f t="shared" si="254"/>
        <v>0</v>
      </c>
      <c r="S1824" s="72">
        <f t="shared" si="255"/>
        <v>0.131095</v>
      </c>
      <c r="T1824" s="72">
        <f t="shared" si="256"/>
        <v>0</v>
      </c>
      <c r="U1824" s="72">
        <f t="shared" si="257"/>
        <v>0</v>
      </c>
      <c r="V1824" s="72">
        <f t="shared" si="258"/>
        <v>0.131095</v>
      </c>
      <c r="W1824" s="72">
        <f t="shared" si="259"/>
        <v>0</v>
      </c>
      <c r="X1824" s="14" t="s">
        <v>1191</v>
      </c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513"/>
      <c r="AJ1824" s="24"/>
      <c r="AK1824" s="24"/>
    </row>
    <row r="1825" s="2" customFormat="1" ht="14.25" spans="1:37">
      <c r="A1825" s="24">
        <v>1823</v>
      </c>
      <c r="B1825" s="14"/>
      <c r="C1825" s="749" t="s">
        <v>3889</v>
      </c>
      <c r="D1825" s="749" t="s">
        <v>3890</v>
      </c>
      <c r="E1825" s="14"/>
      <c r="F1825" s="192"/>
      <c r="G1825" s="24"/>
      <c r="H1825" s="14"/>
      <c r="I1825" s="13">
        <v>1.04</v>
      </c>
      <c r="J1825" s="14"/>
      <c r="K1825" s="14"/>
      <c r="L1825" s="547">
        <v>7103</v>
      </c>
      <c r="M1825" s="72">
        <v>1.338185</v>
      </c>
      <c r="N1825" s="72">
        <f t="shared" si="260"/>
        <v>9505.128055</v>
      </c>
      <c r="O1825" s="72">
        <v>7103</v>
      </c>
      <c r="P1825" s="72">
        <f t="shared" si="252"/>
        <v>1.338185</v>
      </c>
      <c r="Q1825" s="72">
        <f t="shared" si="253"/>
        <v>9505.128055</v>
      </c>
      <c r="R1825" s="72">
        <f t="shared" si="254"/>
        <v>0</v>
      </c>
      <c r="S1825" s="72">
        <f t="shared" si="255"/>
        <v>1.338185</v>
      </c>
      <c r="T1825" s="72">
        <f t="shared" si="256"/>
        <v>0</v>
      </c>
      <c r="U1825" s="72">
        <f t="shared" si="257"/>
        <v>0</v>
      </c>
      <c r="V1825" s="72">
        <f t="shared" si="258"/>
        <v>1.338185</v>
      </c>
      <c r="W1825" s="72">
        <f t="shared" si="259"/>
        <v>0</v>
      </c>
      <c r="X1825" s="14" t="s">
        <v>1191</v>
      </c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513"/>
      <c r="AJ1825" s="24"/>
      <c r="AK1825" s="24"/>
    </row>
    <row r="1826" s="2" customFormat="1" ht="14.25" spans="1:37">
      <c r="A1826" s="24">
        <v>1824</v>
      </c>
      <c r="B1826" s="14"/>
      <c r="C1826" s="749" t="s">
        <v>3891</v>
      </c>
      <c r="D1826" s="749" t="s">
        <v>3892</v>
      </c>
      <c r="E1826" s="14"/>
      <c r="F1826" s="192"/>
      <c r="G1826" s="24"/>
      <c r="H1826" s="14"/>
      <c r="I1826" s="13">
        <v>1.04</v>
      </c>
      <c r="J1826" s="14"/>
      <c r="K1826" s="14"/>
      <c r="L1826" s="547">
        <v>2867</v>
      </c>
      <c r="M1826" s="72">
        <v>1.653321</v>
      </c>
      <c r="N1826" s="72">
        <f t="shared" si="260"/>
        <v>4740.071307</v>
      </c>
      <c r="O1826" s="72">
        <v>2867</v>
      </c>
      <c r="P1826" s="72">
        <f t="shared" si="252"/>
        <v>1.653321</v>
      </c>
      <c r="Q1826" s="72">
        <f t="shared" si="253"/>
        <v>4740.071307</v>
      </c>
      <c r="R1826" s="72">
        <f t="shared" si="254"/>
        <v>0</v>
      </c>
      <c r="S1826" s="72">
        <f t="shared" si="255"/>
        <v>1.653321</v>
      </c>
      <c r="T1826" s="72">
        <f t="shared" si="256"/>
        <v>0</v>
      </c>
      <c r="U1826" s="72">
        <f t="shared" si="257"/>
        <v>0</v>
      </c>
      <c r="V1826" s="72">
        <f t="shared" si="258"/>
        <v>1.653321</v>
      </c>
      <c r="W1826" s="72">
        <f t="shared" si="259"/>
        <v>0</v>
      </c>
      <c r="X1826" s="14" t="s">
        <v>1191</v>
      </c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513"/>
      <c r="AJ1826" s="24"/>
      <c r="AK1826" s="24"/>
    </row>
    <row r="1827" s="2" customFormat="1" ht="14.25" spans="1:37">
      <c r="A1827" s="24">
        <v>1825</v>
      </c>
      <c r="B1827" s="14"/>
      <c r="C1827" s="749" t="s">
        <v>3893</v>
      </c>
      <c r="D1827" s="749" t="s">
        <v>3894</v>
      </c>
      <c r="E1827" s="14"/>
      <c r="F1827" s="192"/>
      <c r="G1827" s="24"/>
      <c r="H1827" s="14"/>
      <c r="I1827" s="13">
        <v>1.04</v>
      </c>
      <c r="J1827" s="14"/>
      <c r="K1827" s="14"/>
      <c r="L1827" s="547">
        <v>2200</v>
      </c>
      <c r="M1827" s="72">
        <v>0.943841</v>
      </c>
      <c r="N1827" s="72">
        <f t="shared" si="260"/>
        <v>2076.4502</v>
      </c>
      <c r="O1827" s="72">
        <v>2200</v>
      </c>
      <c r="P1827" s="72">
        <f t="shared" si="252"/>
        <v>0.943841</v>
      </c>
      <c r="Q1827" s="72">
        <f t="shared" si="253"/>
        <v>2076.4502</v>
      </c>
      <c r="R1827" s="72">
        <f t="shared" si="254"/>
        <v>0</v>
      </c>
      <c r="S1827" s="72">
        <f t="shared" si="255"/>
        <v>0.943841</v>
      </c>
      <c r="T1827" s="72">
        <f t="shared" si="256"/>
        <v>0</v>
      </c>
      <c r="U1827" s="72">
        <f t="shared" si="257"/>
        <v>0</v>
      </c>
      <c r="V1827" s="72">
        <f t="shared" si="258"/>
        <v>0.943841</v>
      </c>
      <c r="W1827" s="72">
        <f t="shared" si="259"/>
        <v>0</v>
      </c>
      <c r="X1827" s="14" t="s">
        <v>1191</v>
      </c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513"/>
      <c r="AJ1827" s="24"/>
      <c r="AK1827" s="24"/>
    </row>
    <row r="1828" s="2" customFormat="1" ht="14.25" spans="1:37">
      <c r="A1828" s="24">
        <v>1826</v>
      </c>
      <c r="B1828" s="14"/>
      <c r="C1828" s="749" t="s">
        <v>3895</v>
      </c>
      <c r="D1828" s="749" t="s">
        <v>3896</v>
      </c>
      <c r="E1828" s="14"/>
      <c r="F1828" s="192"/>
      <c r="G1828" s="24"/>
      <c r="H1828" s="14"/>
      <c r="I1828" s="13">
        <v>1.04</v>
      </c>
      <c r="J1828" s="14"/>
      <c r="K1828" s="14"/>
      <c r="L1828" s="547">
        <v>337</v>
      </c>
      <c r="M1828" s="72">
        <v>0.6896</v>
      </c>
      <c r="N1828" s="72">
        <f t="shared" si="260"/>
        <v>232.3952</v>
      </c>
      <c r="O1828" s="72">
        <v>337</v>
      </c>
      <c r="P1828" s="72">
        <f t="shared" si="252"/>
        <v>0.6896</v>
      </c>
      <c r="Q1828" s="72">
        <f t="shared" si="253"/>
        <v>232.3952</v>
      </c>
      <c r="R1828" s="72">
        <f t="shared" si="254"/>
        <v>0</v>
      </c>
      <c r="S1828" s="72">
        <f t="shared" si="255"/>
        <v>0.6896</v>
      </c>
      <c r="T1828" s="72">
        <f t="shared" si="256"/>
        <v>0</v>
      </c>
      <c r="U1828" s="72">
        <f t="shared" si="257"/>
        <v>0</v>
      </c>
      <c r="V1828" s="72">
        <f t="shared" si="258"/>
        <v>0.6896</v>
      </c>
      <c r="W1828" s="72">
        <f t="shared" si="259"/>
        <v>0</v>
      </c>
      <c r="X1828" s="14" t="s">
        <v>1191</v>
      </c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513"/>
      <c r="AJ1828" s="24"/>
      <c r="AK1828" s="24"/>
    </row>
    <row r="1829" s="2" customFormat="1" ht="14.25" spans="1:37">
      <c r="A1829" s="24">
        <v>1827</v>
      </c>
      <c r="B1829" s="14"/>
      <c r="C1829" s="749" t="s">
        <v>3897</v>
      </c>
      <c r="D1829" s="749" t="s">
        <v>3898</v>
      </c>
      <c r="E1829" s="14"/>
      <c r="F1829" s="192"/>
      <c r="G1829" s="24"/>
      <c r="H1829" s="14"/>
      <c r="I1829" s="13">
        <v>1.04</v>
      </c>
      <c r="J1829" s="14"/>
      <c r="K1829" s="14"/>
      <c r="L1829" s="547">
        <v>1350</v>
      </c>
      <c r="M1829" s="72">
        <v>0.567</v>
      </c>
      <c r="N1829" s="72">
        <f t="shared" si="260"/>
        <v>765.45</v>
      </c>
      <c r="O1829" s="72">
        <v>1350</v>
      </c>
      <c r="P1829" s="72">
        <f t="shared" si="252"/>
        <v>0.567</v>
      </c>
      <c r="Q1829" s="72">
        <f t="shared" si="253"/>
        <v>765.45</v>
      </c>
      <c r="R1829" s="72">
        <f t="shared" si="254"/>
        <v>0</v>
      </c>
      <c r="S1829" s="72">
        <f t="shared" si="255"/>
        <v>0.567</v>
      </c>
      <c r="T1829" s="72">
        <f t="shared" si="256"/>
        <v>0</v>
      </c>
      <c r="U1829" s="72">
        <f t="shared" si="257"/>
        <v>0</v>
      </c>
      <c r="V1829" s="72">
        <f t="shared" si="258"/>
        <v>0.567</v>
      </c>
      <c r="W1829" s="72">
        <f t="shared" si="259"/>
        <v>0</v>
      </c>
      <c r="X1829" s="14" t="s">
        <v>1191</v>
      </c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513"/>
      <c r="AJ1829" s="24"/>
      <c r="AK1829" s="24"/>
    </row>
    <row r="1830" s="2" customFormat="1" ht="14.25" spans="1:37">
      <c r="A1830" s="24">
        <v>1828</v>
      </c>
      <c r="B1830" s="14"/>
      <c r="C1830" s="749" t="s">
        <v>3899</v>
      </c>
      <c r="D1830" s="749" t="s">
        <v>3900</v>
      </c>
      <c r="E1830" s="14"/>
      <c r="F1830" s="192"/>
      <c r="G1830" s="24"/>
      <c r="H1830" s="14"/>
      <c r="I1830" s="13">
        <v>1.04</v>
      </c>
      <c r="J1830" s="14"/>
      <c r="K1830" s="14"/>
      <c r="L1830" s="547">
        <v>150</v>
      </c>
      <c r="M1830" s="72">
        <v>0.5671</v>
      </c>
      <c r="N1830" s="72">
        <f t="shared" si="260"/>
        <v>85.065</v>
      </c>
      <c r="O1830" s="72">
        <v>150</v>
      </c>
      <c r="P1830" s="72">
        <f t="shared" si="252"/>
        <v>0.5671</v>
      </c>
      <c r="Q1830" s="72">
        <f t="shared" si="253"/>
        <v>85.065</v>
      </c>
      <c r="R1830" s="72">
        <f t="shared" si="254"/>
        <v>0</v>
      </c>
      <c r="S1830" s="72">
        <f t="shared" si="255"/>
        <v>0.5671</v>
      </c>
      <c r="T1830" s="72">
        <f t="shared" si="256"/>
        <v>0</v>
      </c>
      <c r="U1830" s="72">
        <f t="shared" si="257"/>
        <v>0</v>
      </c>
      <c r="V1830" s="72">
        <f t="shared" si="258"/>
        <v>0.5671</v>
      </c>
      <c r="W1830" s="72">
        <f t="shared" si="259"/>
        <v>0</v>
      </c>
      <c r="X1830" s="14" t="s">
        <v>1191</v>
      </c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513"/>
      <c r="AJ1830" s="24"/>
      <c r="AK1830" s="24"/>
    </row>
    <row r="1831" s="2" customFormat="1" ht="14.25" spans="1:37">
      <c r="A1831" s="24">
        <v>1829</v>
      </c>
      <c r="B1831" s="14"/>
      <c r="C1831" s="749" t="s">
        <v>3901</v>
      </c>
      <c r="D1831" s="749" t="s">
        <v>3902</v>
      </c>
      <c r="E1831" s="14"/>
      <c r="F1831" s="192"/>
      <c r="G1831" s="24"/>
      <c r="H1831" s="14"/>
      <c r="I1831" s="13">
        <v>1.04</v>
      </c>
      <c r="J1831" s="14"/>
      <c r="K1831" s="14"/>
      <c r="L1831" s="547">
        <v>14540</v>
      </c>
      <c r="M1831" s="72">
        <v>0.353315</v>
      </c>
      <c r="N1831" s="72">
        <f t="shared" si="260"/>
        <v>5137.2001</v>
      </c>
      <c r="O1831" s="72">
        <v>14540</v>
      </c>
      <c r="P1831" s="72">
        <f t="shared" si="252"/>
        <v>0.353315</v>
      </c>
      <c r="Q1831" s="72">
        <f t="shared" si="253"/>
        <v>5137.2001</v>
      </c>
      <c r="R1831" s="72">
        <f t="shared" si="254"/>
        <v>0</v>
      </c>
      <c r="S1831" s="72">
        <f t="shared" si="255"/>
        <v>0.353315</v>
      </c>
      <c r="T1831" s="72">
        <f t="shared" si="256"/>
        <v>0</v>
      </c>
      <c r="U1831" s="72">
        <f t="shared" si="257"/>
        <v>0</v>
      </c>
      <c r="V1831" s="72">
        <f t="shared" si="258"/>
        <v>0.353315</v>
      </c>
      <c r="W1831" s="72">
        <f t="shared" si="259"/>
        <v>0</v>
      </c>
      <c r="X1831" s="14" t="s">
        <v>1191</v>
      </c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513"/>
      <c r="AJ1831" s="24"/>
      <c r="AK1831" s="24"/>
    </row>
    <row r="1832" s="2" customFormat="1" ht="14.25" spans="1:37">
      <c r="A1832" s="24">
        <v>1830</v>
      </c>
      <c r="B1832" s="14"/>
      <c r="C1832" s="749" t="s">
        <v>3903</v>
      </c>
      <c r="D1832" s="749" t="s">
        <v>3904</v>
      </c>
      <c r="E1832" s="14"/>
      <c r="F1832" s="192"/>
      <c r="G1832" s="24"/>
      <c r="H1832" s="14"/>
      <c r="I1832" s="13">
        <v>1.04</v>
      </c>
      <c r="J1832" s="14"/>
      <c r="K1832" s="14"/>
      <c r="L1832" s="547">
        <v>3000</v>
      </c>
      <c r="M1832" s="72">
        <v>0.0293</v>
      </c>
      <c r="N1832" s="72">
        <f t="shared" si="260"/>
        <v>87.9</v>
      </c>
      <c r="O1832" s="72">
        <v>3000</v>
      </c>
      <c r="P1832" s="72">
        <f t="shared" si="252"/>
        <v>0.0293</v>
      </c>
      <c r="Q1832" s="72">
        <f t="shared" si="253"/>
        <v>87.9</v>
      </c>
      <c r="R1832" s="72">
        <f t="shared" si="254"/>
        <v>0</v>
      </c>
      <c r="S1832" s="72">
        <f t="shared" si="255"/>
        <v>0.0293</v>
      </c>
      <c r="T1832" s="72">
        <f t="shared" si="256"/>
        <v>0</v>
      </c>
      <c r="U1832" s="72">
        <f t="shared" si="257"/>
        <v>0</v>
      </c>
      <c r="V1832" s="72">
        <f t="shared" si="258"/>
        <v>0.0293</v>
      </c>
      <c r="W1832" s="72">
        <f t="shared" si="259"/>
        <v>0</v>
      </c>
      <c r="X1832" s="14" t="s">
        <v>1191</v>
      </c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513"/>
      <c r="AJ1832" s="24"/>
      <c r="AK1832" s="24"/>
    </row>
    <row r="1833" s="2" customFormat="1" ht="14.25" spans="1:37">
      <c r="A1833" s="24">
        <v>1831</v>
      </c>
      <c r="B1833" s="14"/>
      <c r="C1833" s="749" t="s">
        <v>3905</v>
      </c>
      <c r="D1833" s="749" t="s">
        <v>3906</v>
      </c>
      <c r="E1833" s="14"/>
      <c r="F1833" s="192"/>
      <c r="G1833" s="24"/>
      <c r="H1833" s="14"/>
      <c r="I1833" s="13">
        <v>1.04</v>
      </c>
      <c r="J1833" s="14"/>
      <c r="K1833" s="14"/>
      <c r="L1833" s="547">
        <v>65</v>
      </c>
      <c r="M1833" s="72">
        <v>165.3002</v>
      </c>
      <c r="N1833" s="72">
        <f t="shared" si="260"/>
        <v>10744.513</v>
      </c>
      <c r="O1833" s="72">
        <v>65</v>
      </c>
      <c r="P1833" s="72">
        <f t="shared" si="252"/>
        <v>165.3002</v>
      </c>
      <c r="Q1833" s="72">
        <f t="shared" si="253"/>
        <v>10744.513</v>
      </c>
      <c r="R1833" s="72">
        <f t="shared" si="254"/>
        <v>0</v>
      </c>
      <c r="S1833" s="72">
        <f t="shared" si="255"/>
        <v>165.3002</v>
      </c>
      <c r="T1833" s="72">
        <f t="shared" si="256"/>
        <v>0</v>
      </c>
      <c r="U1833" s="72">
        <f t="shared" si="257"/>
        <v>0</v>
      </c>
      <c r="V1833" s="72">
        <f t="shared" si="258"/>
        <v>165.3002</v>
      </c>
      <c r="W1833" s="72">
        <f t="shared" si="259"/>
        <v>0</v>
      </c>
      <c r="X1833" s="14" t="s">
        <v>1191</v>
      </c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513"/>
      <c r="AJ1833" s="24"/>
      <c r="AK1833" s="24"/>
    </row>
    <row r="1834" s="2" customFormat="1" ht="14.25" spans="1:37">
      <c r="A1834" s="24">
        <v>1832</v>
      </c>
      <c r="B1834" s="14"/>
      <c r="C1834" s="749" t="s">
        <v>3907</v>
      </c>
      <c r="D1834" s="749" t="s">
        <v>3908</v>
      </c>
      <c r="E1834" s="14"/>
      <c r="F1834" s="192"/>
      <c r="G1834" s="24"/>
      <c r="H1834" s="14"/>
      <c r="I1834" s="13">
        <v>1.04</v>
      </c>
      <c r="J1834" s="14"/>
      <c r="K1834" s="14"/>
      <c r="L1834" s="547">
        <v>500</v>
      </c>
      <c r="M1834" s="72">
        <v>0.7308</v>
      </c>
      <c r="N1834" s="72">
        <f t="shared" si="260"/>
        <v>365.4</v>
      </c>
      <c r="O1834" s="72">
        <v>500</v>
      </c>
      <c r="P1834" s="72">
        <f t="shared" si="252"/>
        <v>0.7308</v>
      </c>
      <c r="Q1834" s="72">
        <f t="shared" si="253"/>
        <v>365.4</v>
      </c>
      <c r="R1834" s="72">
        <f t="shared" si="254"/>
        <v>0</v>
      </c>
      <c r="S1834" s="72">
        <f t="shared" si="255"/>
        <v>0.7308</v>
      </c>
      <c r="T1834" s="72">
        <f t="shared" si="256"/>
        <v>0</v>
      </c>
      <c r="U1834" s="72">
        <f t="shared" si="257"/>
        <v>0</v>
      </c>
      <c r="V1834" s="72">
        <f t="shared" si="258"/>
        <v>0.7308</v>
      </c>
      <c r="W1834" s="72">
        <f t="shared" si="259"/>
        <v>0</v>
      </c>
      <c r="X1834" s="14" t="s">
        <v>1191</v>
      </c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513"/>
      <c r="AJ1834" s="24"/>
      <c r="AK1834" s="24"/>
    </row>
    <row r="1835" s="500" customFormat="1" ht="14.25" spans="1:37">
      <c r="A1835" s="513">
        <v>1833</v>
      </c>
      <c r="B1835" s="514"/>
      <c r="C1835" s="751" t="s">
        <v>3453</v>
      </c>
      <c r="D1835" s="751" t="s">
        <v>3454</v>
      </c>
      <c r="E1835" s="514"/>
      <c r="F1835" s="552"/>
      <c r="G1835" s="513"/>
      <c r="H1835" s="514"/>
      <c r="I1835" s="13">
        <v>1.04</v>
      </c>
      <c r="J1835" s="514"/>
      <c r="K1835" s="514"/>
      <c r="L1835" s="554">
        <v>1420</v>
      </c>
      <c r="M1835" s="72">
        <v>0.14235</v>
      </c>
      <c r="N1835" s="72">
        <f t="shared" si="260"/>
        <v>202.137</v>
      </c>
      <c r="O1835" s="72">
        <v>1420</v>
      </c>
      <c r="P1835" s="517">
        <f t="shared" si="252"/>
        <v>0.14235</v>
      </c>
      <c r="Q1835" s="517">
        <f t="shared" si="253"/>
        <v>202.137</v>
      </c>
      <c r="R1835" s="517">
        <f t="shared" si="254"/>
        <v>0</v>
      </c>
      <c r="S1835" s="517">
        <f t="shared" si="255"/>
        <v>0.14235</v>
      </c>
      <c r="T1835" s="517">
        <f t="shared" si="256"/>
        <v>0</v>
      </c>
      <c r="U1835" s="517">
        <f t="shared" si="257"/>
        <v>0</v>
      </c>
      <c r="V1835" s="517">
        <f t="shared" si="258"/>
        <v>0.14235</v>
      </c>
      <c r="W1835" s="517">
        <f t="shared" si="259"/>
        <v>0</v>
      </c>
      <c r="X1835" s="514" t="s">
        <v>1191</v>
      </c>
      <c r="Y1835" s="514"/>
      <c r="Z1835" s="514"/>
      <c r="AA1835" s="514"/>
      <c r="AB1835" s="514"/>
      <c r="AC1835" s="514"/>
      <c r="AD1835" s="514"/>
      <c r="AE1835" s="514"/>
      <c r="AF1835" s="514"/>
      <c r="AG1835" s="514"/>
      <c r="AH1835" s="514"/>
      <c r="AI1835" s="513"/>
      <c r="AJ1835" s="513"/>
      <c r="AK1835" s="513"/>
    </row>
    <row r="1836" s="2" customFormat="1" ht="14.25" spans="1:37">
      <c r="A1836" s="24">
        <v>1834</v>
      </c>
      <c r="B1836" s="14"/>
      <c r="C1836" s="749" t="s">
        <v>3909</v>
      </c>
      <c r="D1836" s="749" t="s">
        <v>3910</v>
      </c>
      <c r="E1836" s="14"/>
      <c r="F1836" s="192"/>
      <c r="G1836" s="24"/>
      <c r="H1836" s="14"/>
      <c r="I1836" s="13">
        <v>1.04</v>
      </c>
      <c r="J1836" s="14"/>
      <c r="K1836" s="14"/>
      <c r="L1836" s="547">
        <v>1270</v>
      </c>
      <c r="M1836" s="72">
        <v>22.3712</v>
      </c>
      <c r="N1836" s="72">
        <f t="shared" si="260"/>
        <v>28411.424</v>
      </c>
      <c r="O1836" s="72">
        <v>1270</v>
      </c>
      <c r="P1836" s="72">
        <f t="shared" si="252"/>
        <v>22.3712</v>
      </c>
      <c r="Q1836" s="72">
        <f t="shared" si="253"/>
        <v>28411.424</v>
      </c>
      <c r="R1836" s="72">
        <f t="shared" si="254"/>
        <v>0</v>
      </c>
      <c r="S1836" s="72">
        <f t="shared" si="255"/>
        <v>22.3712</v>
      </c>
      <c r="T1836" s="72">
        <f t="shared" si="256"/>
        <v>0</v>
      </c>
      <c r="U1836" s="72">
        <f t="shared" si="257"/>
        <v>0</v>
      </c>
      <c r="V1836" s="72">
        <f t="shared" si="258"/>
        <v>22.3712</v>
      </c>
      <c r="W1836" s="72">
        <f t="shared" si="259"/>
        <v>0</v>
      </c>
      <c r="X1836" s="14" t="s">
        <v>1191</v>
      </c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24"/>
      <c r="AJ1836" s="24"/>
      <c r="AK1836" s="24"/>
    </row>
    <row r="1837" s="2" customFormat="1" ht="14.25" spans="1:37">
      <c r="A1837" s="24">
        <v>1835</v>
      </c>
      <c r="B1837" s="14"/>
      <c r="C1837" s="749" t="s">
        <v>3911</v>
      </c>
      <c r="D1837" s="749" t="s">
        <v>3912</v>
      </c>
      <c r="E1837" s="14"/>
      <c r="F1837" s="192"/>
      <c r="G1837" s="24"/>
      <c r="H1837" s="14"/>
      <c r="I1837" s="13">
        <v>1.04</v>
      </c>
      <c r="J1837" s="14"/>
      <c r="K1837" s="14"/>
      <c r="L1837" s="547">
        <v>4390</v>
      </c>
      <c r="M1837" s="72">
        <v>24.1492</v>
      </c>
      <c r="N1837" s="72">
        <f t="shared" si="260"/>
        <v>106014.988</v>
      </c>
      <c r="O1837" s="72">
        <v>4390</v>
      </c>
      <c r="P1837" s="72">
        <f t="shared" si="252"/>
        <v>24.1492</v>
      </c>
      <c r="Q1837" s="72">
        <f t="shared" si="253"/>
        <v>106014.988</v>
      </c>
      <c r="R1837" s="72">
        <f t="shared" si="254"/>
        <v>0</v>
      </c>
      <c r="S1837" s="72">
        <f t="shared" si="255"/>
        <v>24.1492</v>
      </c>
      <c r="T1837" s="72">
        <f t="shared" si="256"/>
        <v>0</v>
      </c>
      <c r="U1837" s="72">
        <f t="shared" si="257"/>
        <v>0</v>
      </c>
      <c r="V1837" s="72">
        <f t="shared" si="258"/>
        <v>24.1492</v>
      </c>
      <c r="W1837" s="72">
        <f t="shared" si="259"/>
        <v>0</v>
      </c>
      <c r="X1837" s="14" t="s">
        <v>1191</v>
      </c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24"/>
      <c r="AJ1837" s="24"/>
      <c r="AK1837" s="24"/>
    </row>
    <row r="1838" s="2" customFormat="1" ht="14.25" spans="1:37">
      <c r="A1838" s="24">
        <v>1836</v>
      </c>
      <c r="B1838" s="14"/>
      <c r="C1838" s="749" t="s">
        <v>3913</v>
      </c>
      <c r="D1838" s="749" t="s">
        <v>3914</v>
      </c>
      <c r="E1838" s="14"/>
      <c r="F1838" s="192"/>
      <c r="G1838" s="24"/>
      <c r="H1838" s="14"/>
      <c r="I1838" s="13">
        <v>1.04</v>
      </c>
      <c r="J1838" s="14"/>
      <c r="K1838" s="14"/>
      <c r="L1838" s="547">
        <v>60</v>
      </c>
      <c r="M1838" s="72">
        <v>0.5327</v>
      </c>
      <c r="N1838" s="72">
        <f t="shared" si="260"/>
        <v>31.962</v>
      </c>
      <c r="O1838" s="72">
        <v>60</v>
      </c>
      <c r="P1838" s="72">
        <f t="shared" si="252"/>
        <v>0.5327</v>
      </c>
      <c r="Q1838" s="72">
        <f t="shared" si="253"/>
        <v>31.962</v>
      </c>
      <c r="R1838" s="72">
        <f t="shared" si="254"/>
        <v>0</v>
      </c>
      <c r="S1838" s="72">
        <f t="shared" si="255"/>
        <v>0.5327</v>
      </c>
      <c r="T1838" s="72">
        <f t="shared" si="256"/>
        <v>0</v>
      </c>
      <c r="U1838" s="72">
        <f t="shared" si="257"/>
        <v>0</v>
      </c>
      <c r="V1838" s="72">
        <f t="shared" si="258"/>
        <v>0.5327</v>
      </c>
      <c r="W1838" s="72">
        <f t="shared" si="259"/>
        <v>0</v>
      </c>
      <c r="X1838" s="14" t="s">
        <v>1191</v>
      </c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24"/>
      <c r="AJ1838" s="24"/>
      <c r="AK1838" s="24"/>
    </row>
    <row r="1839" s="2" customFormat="1" ht="14.25" spans="1:37">
      <c r="A1839" s="24">
        <v>1837</v>
      </c>
      <c r="B1839" s="14"/>
      <c r="C1839" s="749" t="s">
        <v>3915</v>
      </c>
      <c r="D1839" s="749" t="s">
        <v>3916</v>
      </c>
      <c r="E1839" s="14"/>
      <c r="F1839" s="192"/>
      <c r="G1839" s="24"/>
      <c r="H1839" s="14"/>
      <c r="I1839" s="13">
        <v>1.04</v>
      </c>
      <c r="J1839" s="14"/>
      <c r="K1839" s="14"/>
      <c r="L1839" s="547">
        <v>253.1</v>
      </c>
      <c r="M1839" s="72">
        <v>17.9487</v>
      </c>
      <c r="N1839" s="72">
        <f t="shared" si="260"/>
        <v>4542.81597</v>
      </c>
      <c r="O1839" s="72">
        <v>253.1</v>
      </c>
      <c r="P1839" s="72">
        <f t="shared" si="252"/>
        <v>17.9487</v>
      </c>
      <c r="Q1839" s="72">
        <f t="shared" si="253"/>
        <v>4542.81597</v>
      </c>
      <c r="R1839" s="72">
        <f t="shared" si="254"/>
        <v>0</v>
      </c>
      <c r="S1839" s="72">
        <f t="shared" si="255"/>
        <v>17.9487</v>
      </c>
      <c r="T1839" s="72">
        <f t="shared" si="256"/>
        <v>0</v>
      </c>
      <c r="U1839" s="72">
        <f t="shared" si="257"/>
        <v>0</v>
      </c>
      <c r="V1839" s="72">
        <f t="shared" si="258"/>
        <v>17.9487</v>
      </c>
      <c r="W1839" s="72">
        <f t="shared" si="259"/>
        <v>0</v>
      </c>
      <c r="X1839" s="14" t="s">
        <v>1191</v>
      </c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24"/>
      <c r="AJ1839" s="24"/>
      <c r="AK1839" s="24"/>
    </row>
    <row r="1840" s="2" customFormat="1" ht="14.25" spans="1:37">
      <c r="A1840" s="24">
        <v>1838</v>
      </c>
      <c r="B1840" s="14"/>
      <c r="C1840" s="749" t="s">
        <v>3917</v>
      </c>
      <c r="D1840" s="749" t="s">
        <v>3918</v>
      </c>
      <c r="E1840" s="14"/>
      <c r="F1840" s="192"/>
      <c r="G1840" s="24"/>
      <c r="H1840" s="14"/>
      <c r="I1840" s="13">
        <v>1.04</v>
      </c>
      <c r="J1840" s="14"/>
      <c r="K1840" s="14"/>
      <c r="L1840" s="547">
        <v>148</v>
      </c>
      <c r="M1840" s="72">
        <v>16.9231</v>
      </c>
      <c r="N1840" s="72">
        <f t="shared" si="260"/>
        <v>2504.6188</v>
      </c>
      <c r="O1840" s="72">
        <v>148</v>
      </c>
      <c r="P1840" s="72">
        <f t="shared" si="252"/>
        <v>16.9231</v>
      </c>
      <c r="Q1840" s="72">
        <f t="shared" si="253"/>
        <v>2504.6188</v>
      </c>
      <c r="R1840" s="72">
        <f t="shared" si="254"/>
        <v>0</v>
      </c>
      <c r="S1840" s="72">
        <f t="shared" si="255"/>
        <v>16.9231</v>
      </c>
      <c r="T1840" s="72">
        <f t="shared" si="256"/>
        <v>0</v>
      </c>
      <c r="U1840" s="72">
        <f t="shared" si="257"/>
        <v>0</v>
      </c>
      <c r="V1840" s="72">
        <f t="shared" si="258"/>
        <v>16.9231</v>
      </c>
      <c r="W1840" s="72">
        <f t="shared" si="259"/>
        <v>0</v>
      </c>
      <c r="X1840" s="14" t="s">
        <v>1191</v>
      </c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24"/>
      <c r="AJ1840" s="24"/>
      <c r="AK1840" s="24"/>
    </row>
    <row r="1841" s="2" customFormat="1" ht="14.25" spans="1:37">
      <c r="A1841" s="24">
        <v>1839</v>
      </c>
      <c r="B1841" s="14"/>
      <c r="C1841" s="749" t="s">
        <v>3919</v>
      </c>
      <c r="D1841" s="749" t="s">
        <v>3920</v>
      </c>
      <c r="E1841" s="14"/>
      <c r="F1841" s="192"/>
      <c r="G1841" s="24"/>
      <c r="H1841" s="14"/>
      <c r="I1841" s="13">
        <v>1.04</v>
      </c>
      <c r="J1841" s="14"/>
      <c r="K1841" s="14"/>
      <c r="L1841" s="547">
        <v>313</v>
      </c>
      <c r="M1841" s="72">
        <v>19.0427</v>
      </c>
      <c r="N1841" s="72">
        <f t="shared" si="260"/>
        <v>5960.3651</v>
      </c>
      <c r="O1841" s="72">
        <v>313</v>
      </c>
      <c r="P1841" s="72">
        <f t="shared" si="252"/>
        <v>19.0427</v>
      </c>
      <c r="Q1841" s="72">
        <f t="shared" si="253"/>
        <v>5960.3651</v>
      </c>
      <c r="R1841" s="72">
        <f t="shared" si="254"/>
        <v>0</v>
      </c>
      <c r="S1841" s="72">
        <f t="shared" si="255"/>
        <v>19.0427</v>
      </c>
      <c r="T1841" s="72">
        <f t="shared" si="256"/>
        <v>0</v>
      </c>
      <c r="U1841" s="72">
        <f t="shared" si="257"/>
        <v>0</v>
      </c>
      <c r="V1841" s="72">
        <f t="shared" si="258"/>
        <v>19.0427</v>
      </c>
      <c r="W1841" s="72">
        <f t="shared" si="259"/>
        <v>0</v>
      </c>
      <c r="X1841" s="14" t="s">
        <v>1191</v>
      </c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24"/>
      <c r="AJ1841" s="24"/>
      <c r="AK1841" s="24"/>
    </row>
    <row r="1842" s="2" customFormat="1" ht="14.25" spans="1:37">
      <c r="A1842" s="24">
        <v>1840</v>
      </c>
      <c r="B1842" s="14"/>
      <c r="C1842" s="749" t="s">
        <v>3921</v>
      </c>
      <c r="D1842" s="749" t="s">
        <v>3922</v>
      </c>
      <c r="E1842" s="14"/>
      <c r="F1842" s="192"/>
      <c r="G1842" s="24"/>
      <c r="H1842" s="14"/>
      <c r="I1842" s="13">
        <v>1.04</v>
      </c>
      <c r="J1842" s="14"/>
      <c r="K1842" s="14"/>
      <c r="L1842" s="547">
        <v>846.6</v>
      </c>
      <c r="M1842" s="72">
        <v>16.4054</v>
      </c>
      <c r="N1842" s="72">
        <f t="shared" si="260"/>
        <v>13888.81164</v>
      </c>
      <c r="O1842" s="72">
        <v>846.6</v>
      </c>
      <c r="P1842" s="72">
        <f t="shared" si="252"/>
        <v>16.4054</v>
      </c>
      <c r="Q1842" s="72">
        <f t="shared" si="253"/>
        <v>13888.81164</v>
      </c>
      <c r="R1842" s="72">
        <f t="shared" si="254"/>
        <v>0</v>
      </c>
      <c r="S1842" s="72">
        <f t="shared" si="255"/>
        <v>16.4054</v>
      </c>
      <c r="T1842" s="72">
        <f t="shared" si="256"/>
        <v>0</v>
      </c>
      <c r="U1842" s="72">
        <f t="shared" si="257"/>
        <v>0</v>
      </c>
      <c r="V1842" s="72">
        <f t="shared" si="258"/>
        <v>16.4054</v>
      </c>
      <c r="W1842" s="72">
        <f t="shared" si="259"/>
        <v>0</v>
      </c>
      <c r="X1842" s="14" t="s">
        <v>1191</v>
      </c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24"/>
      <c r="AJ1842" s="24"/>
      <c r="AK1842" s="24"/>
    </row>
    <row r="1843" s="2" customFormat="1" ht="14.25" spans="1:37">
      <c r="A1843" s="24">
        <v>1841</v>
      </c>
      <c r="B1843" s="14"/>
      <c r="C1843" s="749" t="s">
        <v>3923</v>
      </c>
      <c r="D1843" s="749" t="s">
        <v>3924</v>
      </c>
      <c r="E1843" s="14"/>
      <c r="F1843" s="192"/>
      <c r="G1843" s="24"/>
      <c r="H1843" s="14"/>
      <c r="I1843" s="13">
        <v>1.04</v>
      </c>
      <c r="J1843" s="14"/>
      <c r="K1843" s="14"/>
      <c r="L1843" s="547">
        <v>2048.3</v>
      </c>
      <c r="M1843" s="72">
        <v>6.0215</v>
      </c>
      <c r="N1843" s="72">
        <f t="shared" si="260"/>
        <v>12333.83845</v>
      </c>
      <c r="O1843" s="72">
        <v>2048.3</v>
      </c>
      <c r="P1843" s="72">
        <f t="shared" si="252"/>
        <v>6.0215</v>
      </c>
      <c r="Q1843" s="72">
        <f t="shared" si="253"/>
        <v>12333.83845</v>
      </c>
      <c r="R1843" s="72">
        <f t="shared" si="254"/>
        <v>0</v>
      </c>
      <c r="S1843" s="72">
        <f t="shared" si="255"/>
        <v>6.0215</v>
      </c>
      <c r="T1843" s="72">
        <f t="shared" si="256"/>
        <v>0</v>
      </c>
      <c r="U1843" s="72">
        <f t="shared" si="257"/>
        <v>0</v>
      </c>
      <c r="V1843" s="72">
        <f t="shared" si="258"/>
        <v>6.0215</v>
      </c>
      <c r="W1843" s="72">
        <f t="shared" si="259"/>
        <v>0</v>
      </c>
      <c r="X1843" s="14" t="s">
        <v>1191</v>
      </c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24"/>
      <c r="AJ1843" s="24"/>
      <c r="AK1843" s="24"/>
    </row>
    <row r="1844" s="2" customFormat="1" ht="14.25" spans="1:37">
      <c r="A1844" s="24">
        <v>1842</v>
      </c>
      <c r="B1844" s="14"/>
      <c r="C1844" s="749" t="s">
        <v>3925</v>
      </c>
      <c r="D1844" s="749" t="s">
        <v>3926</v>
      </c>
      <c r="E1844" s="14"/>
      <c r="F1844" s="192"/>
      <c r="G1844" s="24"/>
      <c r="H1844" s="14"/>
      <c r="I1844" s="13">
        <v>1.04</v>
      </c>
      <c r="J1844" s="14"/>
      <c r="K1844" s="14"/>
      <c r="L1844" s="547">
        <v>40</v>
      </c>
      <c r="M1844" s="72">
        <v>4.5488</v>
      </c>
      <c r="N1844" s="72">
        <f t="shared" si="260"/>
        <v>181.952</v>
      </c>
      <c r="O1844" s="72">
        <v>40</v>
      </c>
      <c r="P1844" s="72">
        <f t="shared" si="252"/>
        <v>4.5488</v>
      </c>
      <c r="Q1844" s="72">
        <f t="shared" si="253"/>
        <v>181.952</v>
      </c>
      <c r="R1844" s="72">
        <f t="shared" si="254"/>
        <v>0</v>
      </c>
      <c r="S1844" s="72">
        <f t="shared" si="255"/>
        <v>4.5488</v>
      </c>
      <c r="T1844" s="72">
        <f t="shared" si="256"/>
        <v>0</v>
      </c>
      <c r="U1844" s="72">
        <f t="shared" si="257"/>
        <v>0</v>
      </c>
      <c r="V1844" s="72">
        <f t="shared" si="258"/>
        <v>4.5488</v>
      </c>
      <c r="W1844" s="72">
        <f t="shared" si="259"/>
        <v>0</v>
      </c>
      <c r="X1844" s="14" t="s">
        <v>1191</v>
      </c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24"/>
      <c r="AJ1844" s="24"/>
      <c r="AK1844" s="24"/>
    </row>
    <row r="1845" s="2" customFormat="1" ht="14.25" spans="1:37">
      <c r="A1845" s="24">
        <v>1843</v>
      </c>
      <c r="B1845" s="14"/>
      <c r="C1845" s="749" t="s">
        <v>3927</v>
      </c>
      <c r="D1845" s="749" t="s">
        <v>3928</v>
      </c>
      <c r="E1845" s="14"/>
      <c r="F1845" s="192"/>
      <c r="G1845" s="24"/>
      <c r="H1845" s="14"/>
      <c r="I1845" s="13">
        <v>1.04</v>
      </c>
      <c r="J1845" s="14"/>
      <c r="K1845" s="14"/>
      <c r="L1845" s="547">
        <v>4500</v>
      </c>
      <c r="M1845" s="72">
        <v>0.623</v>
      </c>
      <c r="N1845" s="72">
        <f t="shared" si="260"/>
        <v>2803.5</v>
      </c>
      <c r="O1845" s="72">
        <v>4500</v>
      </c>
      <c r="P1845" s="72">
        <f t="shared" si="252"/>
        <v>0.623</v>
      </c>
      <c r="Q1845" s="72">
        <f t="shared" si="253"/>
        <v>2803.5</v>
      </c>
      <c r="R1845" s="72">
        <f t="shared" si="254"/>
        <v>0</v>
      </c>
      <c r="S1845" s="72">
        <f t="shared" si="255"/>
        <v>0.623</v>
      </c>
      <c r="T1845" s="72">
        <f t="shared" si="256"/>
        <v>0</v>
      </c>
      <c r="U1845" s="72">
        <f t="shared" si="257"/>
        <v>0</v>
      </c>
      <c r="V1845" s="72">
        <f t="shared" si="258"/>
        <v>0.623</v>
      </c>
      <c r="W1845" s="72">
        <f t="shared" si="259"/>
        <v>0</v>
      </c>
      <c r="X1845" s="14" t="s">
        <v>1191</v>
      </c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24"/>
      <c r="AJ1845" s="24"/>
      <c r="AK1845" s="24"/>
    </row>
    <row r="1846" s="2" customFormat="1" ht="14.25" spans="1:37">
      <c r="A1846" s="24">
        <v>1844</v>
      </c>
      <c r="B1846" s="14"/>
      <c r="C1846" s="749" t="s">
        <v>3929</v>
      </c>
      <c r="D1846" s="749" t="s">
        <v>3930</v>
      </c>
      <c r="E1846" s="14"/>
      <c r="F1846" s="192"/>
      <c r="G1846" s="24"/>
      <c r="H1846" s="14"/>
      <c r="I1846" s="13">
        <v>1.04</v>
      </c>
      <c r="J1846" s="14"/>
      <c r="K1846" s="14"/>
      <c r="L1846" s="547">
        <v>1800</v>
      </c>
      <c r="M1846" s="72">
        <v>0.029</v>
      </c>
      <c r="N1846" s="72">
        <f t="shared" si="260"/>
        <v>52.2</v>
      </c>
      <c r="O1846" s="72">
        <v>1800</v>
      </c>
      <c r="P1846" s="72">
        <f t="shared" si="252"/>
        <v>0.029</v>
      </c>
      <c r="Q1846" s="72">
        <f t="shared" si="253"/>
        <v>52.2</v>
      </c>
      <c r="R1846" s="72">
        <f t="shared" si="254"/>
        <v>0</v>
      </c>
      <c r="S1846" s="72">
        <f t="shared" si="255"/>
        <v>0.029</v>
      </c>
      <c r="T1846" s="72">
        <f t="shared" si="256"/>
        <v>0</v>
      </c>
      <c r="U1846" s="72">
        <f t="shared" si="257"/>
        <v>0</v>
      </c>
      <c r="V1846" s="72">
        <f t="shared" si="258"/>
        <v>0.029</v>
      </c>
      <c r="W1846" s="72">
        <f t="shared" si="259"/>
        <v>0</v>
      </c>
      <c r="X1846" s="14" t="s">
        <v>1191</v>
      </c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24"/>
      <c r="AJ1846" s="24"/>
      <c r="AK1846" s="24"/>
    </row>
    <row r="1847" s="2" customFormat="1" ht="14.25" spans="1:37">
      <c r="A1847" s="24">
        <v>1845</v>
      </c>
      <c r="B1847" s="14"/>
      <c r="C1847" s="749" t="s">
        <v>3931</v>
      </c>
      <c r="D1847" s="749" t="s">
        <v>3932</v>
      </c>
      <c r="E1847" s="14"/>
      <c r="F1847" s="192"/>
      <c r="G1847" s="24"/>
      <c r="H1847" s="14"/>
      <c r="I1847" s="13">
        <v>1.04</v>
      </c>
      <c r="J1847" s="14"/>
      <c r="K1847" s="14"/>
      <c r="L1847" s="547">
        <v>1500</v>
      </c>
      <c r="M1847" s="72">
        <v>0.0291</v>
      </c>
      <c r="N1847" s="72">
        <f t="shared" si="260"/>
        <v>43.65</v>
      </c>
      <c r="O1847" s="72">
        <v>1500</v>
      </c>
      <c r="P1847" s="72">
        <f t="shared" si="252"/>
        <v>0.0291</v>
      </c>
      <c r="Q1847" s="72">
        <f t="shared" si="253"/>
        <v>43.65</v>
      </c>
      <c r="R1847" s="72">
        <f t="shared" si="254"/>
        <v>0</v>
      </c>
      <c r="S1847" s="72">
        <f t="shared" si="255"/>
        <v>0.0291</v>
      </c>
      <c r="T1847" s="72">
        <f t="shared" si="256"/>
        <v>0</v>
      </c>
      <c r="U1847" s="72">
        <f t="shared" si="257"/>
        <v>0</v>
      </c>
      <c r="V1847" s="72">
        <f t="shared" si="258"/>
        <v>0.0291</v>
      </c>
      <c r="W1847" s="72">
        <f t="shared" si="259"/>
        <v>0</v>
      </c>
      <c r="X1847" s="14" t="s">
        <v>1191</v>
      </c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24"/>
      <c r="AJ1847" s="24"/>
      <c r="AK1847" s="24"/>
    </row>
    <row r="1848" s="2" customFormat="1" ht="14.25" spans="1:37">
      <c r="A1848" s="24">
        <v>1846</v>
      </c>
      <c r="B1848" s="14"/>
      <c r="C1848" s="749" t="s">
        <v>3933</v>
      </c>
      <c r="D1848" s="749" t="s">
        <v>3934</v>
      </c>
      <c r="E1848" s="14"/>
      <c r="F1848" s="192"/>
      <c r="G1848" s="24"/>
      <c r="H1848" s="14"/>
      <c r="I1848" s="13">
        <v>1.04</v>
      </c>
      <c r="J1848" s="14"/>
      <c r="K1848" s="14"/>
      <c r="L1848" s="547">
        <v>2500</v>
      </c>
      <c r="M1848" s="72">
        <v>0.0291</v>
      </c>
      <c r="N1848" s="72">
        <f t="shared" si="260"/>
        <v>72.75</v>
      </c>
      <c r="O1848" s="72">
        <v>2500</v>
      </c>
      <c r="P1848" s="72">
        <f t="shared" si="252"/>
        <v>0.0291</v>
      </c>
      <c r="Q1848" s="72">
        <f t="shared" si="253"/>
        <v>72.75</v>
      </c>
      <c r="R1848" s="72">
        <f t="shared" si="254"/>
        <v>0</v>
      </c>
      <c r="S1848" s="72">
        <f t="shared" si="255"/>
        <v>0.0291</v>
      </c>
      <c r="T1848" s="72">
        <f t="shared" si="256"/>
        <v>0</v>
      </c>
      <c r="U1848" s="72">
        <f t="shared" si="257"/>
        <v>0</v>
      </c>
      <c r="V1848" s="72">
        <f t="shared" si="258"/>
        <v>0.0291</v>
      </c>
      <c r="W1848" s="72">
        <f t="shared" si="259"/>
        <v>0</v>
      </c>
      <c r="X1848" s="14" t="s">
        <v>1191</v>
      </c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24"/>
      <c r="AJ1848" s="24"/>
      <c r="AK1848" s="24"/>
    </row>
    <row r="1849" s="2" customFormat="1" ht="14.25" spans="1:37">
      <c r="A1849" s="24">
        <v>1847</v>
      </c>
      <c r="B1849" s="14"/>
      <c r="C1849" s="749" t="s">
        <v>3935</v>
      </c>
      <c r="D1849" s="749" t="s">
        <v>3936</v>
      </c>
      <c r="E1849" s="14"/>
      <c r="F1849" s="192"/>
      <c r="G1849" s="24"/>
      <c r="H1849" s="14"/>
      <c r="I1849" s="13">
        <v>1.04</v>
      </c>
      <c r="J1849" s="14"/>
      <c r="K1849" s="14"/>
      <c r="L1849" s="547">
        <v>30</v>
      </c>
      <c r="M1849" s="72">
        <v>167.7143</v>
      </c>
      <c r="N1849" s="72">
        <f t="shared" si="260"/>
        <v>5031.429</v>
      </c>
      <c r="O1849" s="72">
        <v>30</v>
      </c>
      <c r="P1849" s="72">
        <f t="shared" si="252"/>
        <v>167.7143</v>
      </c>
      <c r="Q1849" s="72">
        <f t="shared" si="253"/>
        <v>5031.429</v>
      </c>
      <c r="R1849" s="72">
        <f t="shared" si="254"/>
        <v>0</v>
      </c>
      <c r="S1849" s="72">
        <f t="shared" si="255"/>
        <v>167.7143</v>
      </c>
      <c r="T1849" s="72">
        <f t="shared" si="256"/>
        <v>0</v>
      </c>
      <c r="U1849" s="72">
        <f t="shared" si="257"/>
        <v>0</v>
      </c>
      <c r="V1849" s="72">
        <f t="shared" si="258"/>
        <v>167.7143</v>
      </c>
      <c r="W1849" s="72">
        <f t="shared" si="259"/>
        <v>0</v>
      </c>
      <c r="X1849" s="14" t="s">
        <v>1191</v>
      </c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24"/>
      <c r="AJ1849" s="24"/>
      <c r="AK1849" s="24"/>
    </row>
    <row r="1850" s="2" customFormat="1" ht="14.25" spans="1:37">
      <c r="A1850" s="24">
        <v>1848</v>
      </c>
      <c r="B1850" s="14"/>
      <c r="C1850" s="749" t="s">
        <v>3937</v>
      </c>
      <c r="D1850" s="749" t="s">
        <v>3938</v>
      </c>
      <c r="E1850" s="14"/>
      <c r="F1850" s="192"/>
      <c r="G1850" s="24"/>
      <c r="H1850" s="14"/>
      <c r="I1850" s="13">
        <v>1.04</v>
      </c>
      <c r="J1850" s="14"/>
      <c r="K1850" s="14"/>
      <c r="L1850" s="547">
        <v>10</v>
      </c>
      <c r="M1850" s="72">
        <v>138</v>
      </c>
      <c r="N1850" s="72">
        <f t="shared" si="260"/>
        <v>1380</v>
      </c>
      <c r="O1850" s="72">
        <v>10</v>
      </c>
      <c r="P1850" s="72">
        <f t="shared" si="252"/>
        <v>138</v>
      </c>
      <c r="Q1850" s="72">
        <f t="shared" si="253"/>
        <v>1380</v>
      </c>
      <c r="R1850" s="72">
        <f t="shared" si="254"/>
        <v>0</v>
      </c>
      <c r="S1850" s="72">
        <f t="shared" si="255"/>
        <v>138</v>
      </c>
      <c r="T1850" s="72">
        <f t="shared" si="256"/>
        <v>0</v>
      </c>
      <c r="U1850" s="72">
        <f t="shared" si="257"/>
        <v>0</v>
      </c>
      <c r="V1850" s="72">
        <f t="shared" si="258"/>
        <v>138</v>
      </c>
      <c r="W1850" s="72">
        <f t="shared" si="259"/>
        <v>0</v>
      </c>
      <c r="X1850" s="14" t="s">
        <v>1191</v>
      </c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24"/>
      <c r="AJ1850" s="24"/>
      <c r="AK1850" s="24"/>
    </row>
    <row r="1851" s="2" customFormat="1" ht="14.25" spans="1:37">
      <c r="A1851" s="24">
        <v>1849</v>
      </c>
      <c r="B1851" s="14"/>
      <c r="C1851" s="749" t="s">
        <v>3939</v>
      </c>
      <c r="D1851" s="749" t="s">
        <v>3940</v>
      </c>
      <c r="E1851" s="14"/>
      <c r="F1851" s="192"/>
      <c r="G1851" s="24"/>
      <c r="H1851" s="14"/>
      <c r="I1851" s="13">
        <v>1.04</v>
      </c>
      <c r="J1851" s="14"/>
      <c r="K1851" s="14"/>
      <c r="L1851" s="547">
        <v>10</v>
      </c>
      <c r="M1851" s="72">
        <v>104</v>
      </c>
      <c r="N1851" s="72">
        <f t="shared" si="260"/>
        <v>1040</v>
      </c>
      <c r="O1851" s="72">
        <v>10</v>
      </c>
      <c r="P1851" s="72">
        <f t="shared" si="252"/>
        <v>104</v>
      </c>
      <c r="Q1851" s="72">
        <f t="shared" si="253"/>
        <v>1040</v>
      </c>
      <c r="R1851" s="72">
        <f t="shared" si="254"/>
        <v>0</v>
      </c>
      <c r="S1851" s="72">
        <f t="shared" si="255"/>
        <v>104</v>
      </c>
      <c r="T1851" s="72">
        <f t="shared" si="256"/>
        <v>0</v>
      </c>
      <c r="U1851" s="72">
        <f t="shared" si="257"/>
        <v>0</v>
      </c>
      <c r="V1851" s="72">
        <f t="shared" si="258"/>
        <v>104</v>
      </c>
      <c r="W1851" s="72">
        <f t="shared" si="259"/>
        <v>0</v>
      </c>
      <c r="X1851" s="14" t="s">
        <v>1191</v>
      </c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24"/>
      <c r="AJ1851" s="24"/>
      <c r="AK1851" s="24"/>
    </row>
    <row r="1852" s="2" customFormat="1" ht="14.25" spans="1:37">
      <c r="A1852" s="24">
        <v>1850</v>
      </c>
      <c r="B1852" s="14"/>
      <c r="C1852" s="749" t="s">
        <v>3941</v>
      </c>
      <c r="D1852" s="749" t="s">
        <v>3942</v>
      </c>
      <c r="E1852" s="14"/>
      <c r="F1852" s="192"/>
      <c r="G1852" s="24"/>
      <c r="H1852" s="14"/>
      <c r="I1852" s="13">
        <v>1.04</v>
      </c>
      <c r="J1852" s="14"/>
      <c r="K1852" s="14"/>
      <c r="L1852" s="547">
        <v>286</v>
      </c>
      <c r="M1852" s="72">
        <v>35.8119</v>
      </c>
      <c r="N1852" s="72">
        <f t="shared" si="260"/>
        <v>10242.2034</v>
      </c>
      <c r="O1852" s="72">
        <v>286</v>
      </c>
      <c r="P1852" s="72">
        <f t="shared" si="252"/>
        <v>35.8119</v>
      </c>
      <c r="Q1852" s="72">
        <f t="shared" si="253"/>
        <v>10242.2034</v>
      </c>
      <c r="R1852" s="72">
        <f t="shared" si="254"/>
        <v>0</v>
      </c>
      <c r="S1852" s="72">
        <f t="shared" si="255"/>
        <v>35.8119</v>
      </c>
      <c r="T1852" s="72">
        <f t="shared" si="256"/>
        <v>0</v>
      </c>
      <c r="U1852" s="72">
        <f t="shared" si="257"/>
        <v>0</v>
      </c>
      <c r="V1852" s="72">
        <f t="shared" si="258"/>
        <v>35.8119</v>
      </c>
      <c r="W1852" s="72">
        <f t="shared" si="259"/>
        <v>0</v>
      </c>
      <c r="X1852" s="14" t="s">
        <v>1191</v>
      </c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24"/>
      <c r="AJ1852" s="24"/>
      <c r="AK1852" s="24"/>
    </row>
    <row r="1853" s="2" customFormat="1" ht="14.25" spans="1:37">
      <c r="A1853" s="24">
        <v>1851</v>
      </c>
      <c r="B1853" s="14"/>
      <c r="C1853" s="749" t="s">
        <v>3943</v>
      </c>
      <c r="D1853" s="749" t="s">
        <v>3944</v>
      </c>
      <c r="E1853" s="14"/>
      <c r="F1853" s="192"/>
      <c r="G1853" s="24"/>
      <c r="H1853" s="14"/>
      <c r="I1853" s="13">
        <v>1.04</v>
      </c>
      <c r="J1853" s="14"/>
      <c r="K1853" s="14"/>
      <c r="L1853" s="547">
        <v>121</v>
      </c>
      <c r="M1853" s="72">
        <v>33.3059</v>
      </c>
      <c r="N1853" s="72">
        <f t="shared" si="260"/>
        <v>4030.0139</v>
      </c>
      <c r="O1853" s="72">
        <v>121</v>
      </c>
      <c r="P1853" s="72">
        <f t="shared" si="252"/>
        <v>33.3059</v>
      </c>
      <c r="Q1853" s="72">
        <f t="shared" si="253"/>
        <v>4030.0139</v>
      </c>
      <c r="R1853" s="72">
        <f t="shared" si="254"/>
        <v>0</v>
      </c>
      <c r="S1853" s="72">
        <f t="shared" si="255"/>
        <v>33.3059</v>
      </c>
      <c r="T1853" s="72">
        <f t="shared" si="256"/>
        <v>0</v>
      </c>
      <c r="U1853" s="72">
        <f t="shared" si="257"/>
        <v>0</v>
      </c>
      <c r="V1853" s="72">
        <f t="shared" si="258"/>
        <v>33.3059</v>
      </c>
      <c r="W1853" s="72">
        <f t="shared" si="259"/>
        <v>0</v>
      </c>
      <c r="X1853" s="14" t="s">
        <v>1191</v>
      </c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24"/>
      <c r="AJ1853" s="24"/>
      <c r="AK1853" s="24"/>
    </row>
    <row r="1854" s="2" customFormat="1" ht="14.25" spans="1:37">
      <c r="A1854" s="24">
        <v>1852</v>
      </c>
      <c r="B1854" s="14"/>
      <c r="C1854" s="749" t="s">
        <v>3945</v>
      </c>
      <c r="D1854" s="749" t="s">
        <v>3946</v>
      </c>
      <c r="E1854" s="14"/>
      <c r="F1854" s="192"/>
      <c r="G1854" s="24"/>
      <c r="H1854" s="14"/>
      <c r="I1854" s="13">
        <v>1.04</v>
      </c>
      <c r="J1854" s="14"/>
      <c r="K1854" s="14"/>
      <c r="L1854" s="547">
        <v>517</v>
      </c>
      <c r="M1854" s="72">
        <v>25.1791</v>
      </c>
      <c r="N1854" s="72">
        <f t="shared" si="260"/>
        <v>13017.5947</v>
      </c>
      <c r="O1854" s="72">
        <v>517</v>
      </c>
      <c r="P1854" s="72">
        <f t="shared" si="252"/>
        <v>25.1791</v>
      </c>
      <c r="Q1854" s="72">
        <f t="shared" si="253"/>
        <v>13017.5947</v>
      </c>
      <c r="R1854" s="72">
        <f t="shared" si="254"/>
        <v>0</v>
      </c>
      <c r="S1854" s="72">
        <f t="shared" si="255"/>
        <v>25.1791</v>
      </c>
      <c r="T1854" s="72">
        <f t="shared" si="256"/>
        <v>0</v>
      </c>
      <c r="U1854" s="72">
        <f t="shared" si="257"/>
        <v>0</v>
      </c>
      <c r="V1854" s="72">
        <f t="shared" si="258"/>
        <v>25.1791</v>
      </c>
      <c r="W1854" s="72">
        <f t="shared" si="259"/>
        <v>0</v>
      </c>
      <c r="X1854" s="14" t="s">
        <v>1191</v>
      </c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24"/>
      <c r="AJ1854" s="24"/>
      <c r="AK1854" s="24"/>
    </row>
    <row r="1855" s="2" customFormat="1" ht="14.25" spans="1:37">
      <c r="A1855" s="24">
        <v>1853</v>
      </c>
      <c r="B1855" s="14"/>
      <c r="C1855" s="749" t="s">
        <v>3947</v>
      </c>
      <c r="D1855" s="749" t="s">
        <v>3948</v>
      </c>
      <c r="E1855" s="14"/>
      <c r="F1855" s="192"/>
      <c r="G1855" s="24"/>
      <c r="H1855" s="14"/>
      <c r="I1855" s="13">
        <v>1.04</v>
      </c>
      <c r="J1855" s="14"/>
      <c r="K1855" s="14"/>
      <c r="L1855" s="547">
        <v>576</v>
      </c>
      <c r="M1855" s="72">
        <v>22.8845</v>
      </c>
      <c r="N1855" s="72">
        <f t="shared" si="260"/>
        <v>13181.472</v>
      </c>
      <c r="O1855" s="72">
        <v>576</v>
      </c>
      <c r="P1855" s="72">
        <f t="shared" si="252"/>
        <v>22.8845</v>
      </c>
      <c r="Q1855" s="72">
        <f t="shared" si="253"/>
        <v>13181.472</v>
      </c>
      <c r="R1855" s="72">
        <f t="shared" si="254"/>
        <v>0</v>
      </c>
      <c r="S1855" s="72">
        <f t="shared" si="255"/>
        <v>22.8845</v>
      </c>
      <c r="T1855" s="72">
        <f t="shared" si="256"/>
        <v>0</v>
      </c>
      <c r="U1855" s="72">
        <f t="shared" si="257"/>
        <v>0</v>
      </c>
      <c r="V1855" s="72">
        <f t="shared" si="258"/>
        <v>22.8845</v>
      </c>
      <c r="W1855" s="72">
        <f t="shared" si="259"/>
        <v>0</v>
      </c>
      <c r="X1855" s="14" t="s">
        <v>1191</v>
      </c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24"/>
      <c r="AJ1855" s="24"/>
      <c r="AK1855" s="24"/>
    </row>
    <row r="1856" s="2" customFormat="1" ht="14.25" spans="1:37">
      <c r="A1856" s="24">
        <v>1854</v>
      </c>
      <c r="B1856" s="14"/>
      <c r="C1856" s="749" t="s">
        <v>3949</v>
      </c>
      <c r="D1856" s="749" t="s">
        <v>3950</v>
      </c>
      <c r="E1856" s="14"/>
      <c r="F1856" s="192"/>
      <c r="G1856" s="24"/>
      <c r="H1856" s="14"/>
      <c r="I1856" s="13">
        <v>1.04</v>
      </c>
      <c r="J1856" s="14"/>
      <c r="K1856" s="14"/>
      <c r="L1856" s="547">
        <v>80</v>
      </c>
      <c r="M1856" s="72">
        <v>29.4006</v>
      </c>
      <c r="N1856" s="72">
        <f t="shared" si="260"/>
        <v>2352.048</v>
      </c>
      <c r="O1856" s="72">
        <v>80</v>
      </c>
      <c r="P1856" s="72">
        <f t="shared" si="252"/>
        <v>29.4006</v>
      </c>
      <c r="Q1856" s="72">
        <f t="shared" si="253"/>
        <v>2352.048</v>
      </c>
      <c r="R1856" s="72">
        <f t="shared" si="254"/>
        <v>0</v>
      </c>
      <c r="S1856" s="72">
        <f t="shared" si="255"/>
        <v>29.4006</v>
      </c>
      <c r="T1856" s="72">
        <f t="shared" si="256"/>
        <v>0</v>
      </c>
      <c r="U1856" s="72">
        <f t="shared" si="257"/>
        <v>0</v>
      </c>
      <c r="V1856" s="72">
        <f t="shared" si="258"/>
        <v>29.4006</v>
      </c>
      <c r="W1856" s="72">
        <f t="shared" si="259"/>
        <v>0</v>
      </c>
      <c r="X1856" s="14" t="s">
        <v>1191</v>
      </c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24"/>
      <c r="AJ1856" s="24"/>
      <c r="AK1856" s="24"/>
    </row>
    <row r="1857" s="2" customFormat="1" ht="14.25" spans="1:37">
      <c r="A1857" s="24">
        <v>1855</v>
      </c>
      <c r="B1857" s="14"/>
      <c r="C1857" s="749" t="s">
        <v>3951</v>
      </c>
      <c r="D1857" s="749" t="s">
        <v>3952</v>
      </c>
      <c r="E1857" s="14"/>
      <c r="F1857" s="192"/>
      <c r="G1857" s="24"/>
      <c r="H1857" s="14"/>
      <c r="I1857" s="13">
        <v>1.04</v>
      </c>
      <c r="J1857" s="14"/>
      <c r="K1857" s="14"/>
      <c r="L1857" s="547">
        <v>401</v>
      </c>
      <c r="M1857" s="72">
        <v>1.537456</v>
      </c>
      <c r="N1857" s="72">
        <f t="shared" si="260"/>
        <v>616.519856</v>
      </c>
      <c r="O1857" s="72">
        <v>401</v>
      </c>
      <c r="P1857" s="72">
        <f t="shared" si="252"/>
        <v>1.537456</v>
      </c>
      <c r="Q1857" s="72">
        <f t="shared" si="253"/>
        <v>616.519856</v>
      </c>
      <c r="R1857" s="72">
        <f t="shared" si="254"/>
        <v>0</v>
      </c>
      <c r="S1857" s="72">
        <f t="shared" si="255"/>
        <v>1.537456</v>
      </c>
      <c r="T1857" s="72">
        <f t="shared" si="256"/>
        <v>0</v>
      </c>
      <c r="U1857" s="72">
        <f t="shared" si="257"/>
        <v>0</v>
      </c>
      <c r="V1857" s="72">
        <f t="shared" si="258"/>
        <v>1.537456</v>
      </c>
      <c r="W1857" s="72">
        <f t="shared" si="259"/>
        <v>0</v>
      </c>
      <c r="X1857" s="14" t="s">
        <v>1191</v>
      </c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24"/>
      <c r="AJ1857" s="24"/>
      <c r="AK1857" s="24"/>
    </row>
    <row r="1858" s="2" customFormat="1" ht="14.25" spans="1:37">
      <c r="A1858" s="24">
        <v>1856</v>
      </c>
      <c r="B1858" s="14"/>
      <c r="C1858" s="749" t="s">
        <v>3953</v>
      </c>
      <c r="D1858" s="749" t="s">
        <v>3954</v>
      </c>
      <c r="E1858" s="14"/>
      <c r="F1858" s="192"/>
      <c r="G1858" s="24"/>
      <c r="H1858" s="14"/>
      <c r="I1858" s="13">
        <v>1.04</v>
      </c>
      <c r="J1858" s="14"/>
      <c r="K1858" s="14"/>
      <c r="L1858" s="547">
        <v>73600</v>
      </c>
      <c r="M1858" s="72">
        <v>0.0474</v>
      </c>
      <c r="N1858" s="72">
        <f t="shared" si="260"/>
        <v>3488.64</v>
      </c>
      <c r="O1858" s="72">
        <v>73600</v>
      </c>
      <c r="P1858" s="72">
        <f t="shared" si="252"/>
        <v>0.0474</v>
      </c>
      <c r="Q1858" s="72">
        <f t="shared" si="253"/>
        <v>3488.64</v>
      </c>
      <c r="R1858" s="72">
        <f t="shared" si="254"/>
        <v>0</v>
      </c>
      <c r="S1858" s="72">
        <f t="shared" si="255"/>
        <v>0.0474</v>
      </c>
      <c r="T1858" s="72">
        <f t="shared" si="256"/>
        <v>0</v>
      </c>
      <c r="U1858" s="72">
        <f t="shared" si="257"/>
        <v>0</v>
      </c>
      <c r="V1858" s="72">
        <f t="shared" si="258"/>
        <v>0.0474</v>
      </c>
      <c r="W1858" s="72">
        <f t="shared" si="259"/>
        <v>0</v>
      </c>
      <c r="X1858" s="14" t="s">
        <v>1191</v>
      </c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24"/>
      <c r="AJ1858" s="24"/>
      <c r="AK1858" s="24"/>
    </row>
    <row r="1859" s="2" customFormat="1" ht="14.25" spans="1:37">
      <c r="A1859" s="24">
        <v>1857</v>
      </c>
      <c r="B1859" s="14"/>
      <c r="C1859" s="749" t="s">
        <v>3955</v>
      </c>
      <c r="D1859" s="749" t="s">
        <v>3956</v>
      </c>
      <c r="E1859" s="14"/>
      <c r="F1859" s="192"/>
      <c r="G1859" s="24"/>
      <c r="H1859" s="14"/>
      <c r="I1859" s="13">
        <v>1.04</v>
      </c>
      <c r="J1859" s="14"/>
      <c r="K1859" s="14"/>
      <c r="L1859" s="547">
        <v>169</v>
      </c>
      <c r="M1859" s="72">
        <v>2.5553</v>
      </c>
      <c r="N1859" s="72">
        <f t="shared" si="260"/>
        <v>431.8457</v>
      </c>
      <c r="O1859" s="72">
        <v>169</v>
      </c>
      <c r="P1859" s="72">
        <f t="shared" ref="P1859:P1922" si="261">M1859</f>
        <v>2.5553</v>
      </c>
      <c r="Q1859" s="72">
        <f t="shared" ref="Q1859:Q1922" si="262">P1859*O1859</f>
        <v>431.8457</v>
      </c>
      <c r="R1859" s="72">
        <f t="shared" ref="R1859:R1922" si="263">IF((O1859-L1859)&gt;0,O1859-L1859,0)</f>
        <v>0</v>
      </c>
      <c r="S1859" s="72">
        <f t="shared" ref="S1859:S1922" si="264">M1859</f>
        <v>2.5553</v>
      </c>
      <c r="T1859" s="72">
        <f t="shared" ref="T1859:T1922" si="265">IF((Q1859-N1859)&gt;0,Q1859-N1859,0)</f>
        <v>0</v>
      </c>
      <c r="U1859" s="72">
        <f t="shared" ref="U1859:U1922" si="266">IF((O1859-L1859)&lt;0,O1859-L1859,0)</f>
        <v>0</v>
      </c>
      <c r="V1859" s="72">
        <f t="shared" ref="V1859:V1922" si="267">M1859</f>
        <v>2.5553</v>
      </c>
      <c r="W1859" s="72">
        <f t="shared" ref="W1859:W1922" si="268">IF((Q1859-N1859)&lt;0,Q1859-N1859,0)</f>
        <v>0</v>
      </c>
      <c r="X1859" s="14" t="s">
        <v>1191</v>
      </c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24"/>
      <c r="AJ1859" s="24"/>
      <c r="AK1859" s="24"/>
    </row>
    <row r="1860" s="2" customFormat="1" ht="14.25" spans="1:37">
      <c r="A1860" s="24">
        <v>1858</v>
      </c>
      <c r="B1860" s="14"/>
      <c r="C1860" s="749" t="s">
        <v>3957</v>
      </c>
      <c r="D1860" s="749" t="s">
        <v>3958</v>
      </c>
      <c r="E1860" s="14"/>
      <c r="F1860" s="192"/>
      <c r="G1860" s="24"/>
      <c r="H1860" s="14"/>
      <c r="I1860" s="13">
        <v>1.04</v>
      </c>
      <c r="J1860" s="14"/>
      <c r="K1860" s="14"/>
      <c r="L1860" s="547">
        <v>697</v>
      </c>
      <c r="M1860" s="72">
        <v>28.6301</v>
      </c>
      <c r="N1860" s="72">
        <f t="shared" si="260"/>
        <v>19955.1797</v>
      </c>
      <c r="O1860" s="72">
        <v>697</v>
      </c>
      <c r="P1860" s="72">
        <f t="shared" si="261"/>
        <v>28.6301</v>
      </c>
      <c r="Q1860" s="72">
        <f t="shared" si="262"/>
        <v>19955.1797</v>
      </c>
      <c r="R1860" s="72">
        <f t="shared" si="263"/>
        <v>0</v>
      </c>
      <c r="S1860" s="72">
        <f t="shared" si="264"/>
        <v>28.6301</v>
      </c>
      <c r="T1860" s="72">
        <f t="shared" si="265"/>
        <v>0</v>
      </c>
      <c r="U1860" s="72">
        <f t="shared" si="266"/>
        <v>0</v>
      </c>
      <c r="V1860" s="72">
        <f t="shared" si="267"/>
        <v>28.6301</v>
      </c>
      <c r="W1860" s="72">
        <f t="shared" si="268"/>
        <v>0</v>
      </c>
      <c r="X1860" s="14" t="s">
        <v>1191</v>
      </c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24"/>
      <c r="AJ1860" s="24"/>
      <c r="AK1860" s="24"/>
    </row>
    <row r="1861" s="2" customFormat="1" ht="14.25" spans="1:37">
      <c r="A1861" s="24">
        <v>1859</v>
      </c>
      <c r="B1861" s="14"/>
      <c r="C1861" s="749" t="s">
        <v>3959</v>
      </c>
      <c r="D1861" s="749" t="s">
        <v>3960</v>
      </c>
      <c r="E1861" s="14"/>
      <c r="F1861" s="192"/>
      <c r="G1861" s="24"/>
      <c r="H1861" s="14"/>
      <c r="I1861" s="13">
        <v>1.04</v>
      </c>
      <c r="J1861" s="14"/>
      <c r="K1861" s="14"/>
      <c r="L1861" s="547">
        <v>307</v>
      </c>
      <c r="M1861" s="72">
        <v>28.628</v>
      </c>
      <c r="N1861" s="72">
        <f t="shared" ref="N1861:N1924" si="269">L1861*M1861</f>
        <v>8788.796</v>
      </c>
      <c r="O1861" s="72">
        <v>307</v>
      </c>
      <c r="P1861" s="72">
        <f t="shared" si="261"/>
        <v>28.628</v>
      </c>
      <c r="Q1861" s="72">
        <f t="shared" si="262"/>
        <v>8788.796</v>
      </c>
      <c r="R1861" s="72">
        <f t="shared" si="263"/>
        <v>0</v>
      </c>
      <c r="S1861" s="72">
        <f t="shared" si="264"/>
        <v>28.628</v>
      </c>
      <c r="T1861" s="72">
        <f t="shared" si="265"/>
        <v>0</v>
      </c>
      <c r="U1861" s="72">
        <f t="shared" si="266"/>
        <v>0</v>
      </c>
      <c r="V1861" s="72">
        <f t="shared" si="267"/>
        <v>28.628</v>
      </c>
      <c r="W1861" s="72">
        <f t="shared" si="268"/>
        <v>0</v>
      </c>
      <c r="X1861" s="14" t="s">
        <v>1191</v>
      </c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24"/>
      <c r="AJ1861" s="24"/>
      <c r="AK1861" s="24"/>
    </row>
    <row r="1862" s="2" customFormat="1" ht="14.25" spans="1:37">
      <c r="A1862" s="24">
        <v>1860</v>
      </c>
      <c r="B1862" s="14"/>
      <c r="C1862" s="749" t="s">
        <v>3961</v>
      </c>
      <c r="D1862" s="749" t="s">
        <v>3962</v>
      </c>
      <c r="E1862" s="14"/>
      <c r="F1862" s="192"/>
      <c r="G1862" s="24"/>
      <c r="H1862" s="14"/>
      <c r="I1862" s="13">
        <v>1.04</v>
      </c>
      <c r="J1862" s="14"/>
      <c r="K1862" s="14"/>
      <c r="L1862" s="547">
        <v>1391</v>
      </c>
      <c r="M1862" s="72">
        <v>1.467613</v>
      </c>
      <c r="N1862" s="72">
        <f t="shared" si="269"/>
        <v>2041.449683</v>
      </c>
      <c r="O1862" s="72">
        <v>1391</v>
      </c>
      <c r="P1862" s="72">
        <f t="shared" si="261"/>
        <v>1.467613</v>
      </c>
      <c r="Q1862" s="72">
        <f t="shared" si="262"/>
        <v>2041.449683</v>
      </c>
      <c r="R1862" s="72">
        <f t="shared" si="263"/>
        <v>0</v>
      </c>
      <c r="S1862" s="72">
        <f t="shared" si="264"/>
        <v>1.467613</v>
      </c>
      <c r="T1862" s="72">
        <f t="shared" si="265"/>
        <v>0</v>
      </c>
      <c r="U1862" s="72">
        <f t="shared" si="266"/>
        <v>0</v>
      </c>
      <c r="V1862" s="72">
        <f t="shared" si="267"/>
        <v>1.467613</v>
      </c>
      <c r="W1862" s="72">
        <f t="shared" si="268"/>
        <v>0</v>
      </c>
      <c r="X1862" s="14" t="s">
        <v>1191</v>
      </c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24"/>
      <c r="AJ1862" s="24"/>
      <c r="AK1862" s="24"/>
    </row>
    <row r="1863" s="2" customFormat="1" ht="14.25" spans="1:37">
      <c r="A1863" s="24">
        <v>1861</v>
      </c>
      <c r="B1863" s="14"/>
      <c r="C1863" s="749" t="s">
        <v>3461</v>
      </c>
      <c r="D1863" s="749" t="s">
        <v>3462</v>
      </c>
      <c r="E1863" s="14"/>
      <c r="F1863" s="192"/>
      <c r="G1863" s="24"/>
      <c r="H1863" s="14"/>
      <c r="I1863" s="13">
        <v>1.04</v>
      </c>
      <c r="J1863" s="14"/>
      <c r="K1863" s="14"/>
      <c r="L1863" s="547">
        <v>4140</v>
      </c>
      <c r="M1863" s="72">
        <v>0.459764</v>
      </c>
      <c r="N1863" s="72">
        <f t="shared" si="269"/>
        <v>1903.42296</v>
      </c>
      <c r="O1863" s="72">
        <v>4140</v>
      </c>
      <c r="P1863" s="72">
        <f t="shared" si="261"/>
        <v>0.459764</v>
      </c>
      <c r="Q1863" s="72">
        <f t="shared" si="262"/>
        <v>1903.42296</v>
      </c>
      <c r="R1863" s="72">
        <f t="shared" si="263"/>
        <v>0</v>
      </c>
      <c r="S1863" s="72">
        <f t="shared" si="264"/>
        <v>0.459764</v>
      </c>
      <c r="T1863" s="72">
        <f t="shared" si="265"/>
        <v>0</v>
      </c>
      <c r="U1863" s="72">
        <f t="shared" si="266"/>
        <v>0</v>
      </c>
      <c r="V1863" s="72">
        <f t="shared" si="267"/>
        <v>0.459764</v>
      </c>
      <c r="W1863" s="72">
        <f t="shared" si="268"/>
        <v>0</v>
      </c>
      <c r="X1863" s="14" t="s">
        <v>1191</v>
      </c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24"/>
      <c r="AJ1863" s="24"/>
      <c r="AK1863" s="24"/>
    </row>
    <row r="1864" s="2" customFormat="1" ht="14.25" spans="1:37">
      <c r="A1864" s="24">
        <v>1862</v>
      </c>
      <c r="B1864" s="14"/>
      <c r="C1864" s="749" t="s">
        <v>3463</v>
      </c>
      <c r="D1864" s="749" t="s">
        <v>3464</v>
      </c>
      <c r="E1864" s="14"/>
      <c r="F1864" s="192"/>
      <c r="G1864" s="24"/>
      <c r="H1864" s="14"/>
      <c r="I1864" s="13">
        <v>1.04</v>
      </c>
      <c r="J1864" s="14"/>
      <c r="K1864" s="14"/>
      <c r="L1864" s="547">
        <v>4050</v>
      </c>
      <c r="M1864" s="72">
        <v>1.363304</v>
      </c>
      <c r="N1864" s="72">
        <f t="shared" si="269"/>
        <v>5521.3812</v>
      </c>
      <c r="O1864" s="72">
        <v>4050</v>
      </c>
      <c r="P1864" s="72">
        <f t="shared" si="261"/>
        <v>1.363304</v>
      </c>
      <c r="Q1864" s="72">
        <f t="shared" si="262"/>
        <v>5521.3812</v>
      </c>
      <c r="R1864" s="72">
        <f t="shared" si="263"/>
        <v>0</v>
      </c>
      <c r="S1864" s="72">
        <f t="shared" si="264"/>
        <v>1.363304</v>
      </c>
      <c r="T1864" s="72">
        <f t="shared" si="265"/>
        <v>0</v>
      </c>
      <c r="U1864" s="72">
        <f t="shared" si="266"/>
        <v>0</v>
      </c>
      <c r="V1864" s="72">
        <f t="shared" si="267"/>
        <v>1.363304</v>
      </c>
      <c r="W1864" s="72">
        <f t="shared" si="268"/>
        <v>0</v>
      </c>
      <c r="X1864" s="14" t="s">
        <v>1191</v>
      </c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24"/>
      <c r="AJ1864" s="24"/>
      <c r="AK1864" s="24"/>
    </row>
    <row r="1865" s="2" customFormat="1" ht="14.25" spans="1:37">
      <c r="A1865" s="24">
        <v>1863</v>
      </c>
      <c r="B1865" s="14"/>
      <c r="C1865" s="749" t="s">
        <v>3963</v>
      </c>
      <c r="D1865" s="749" t="s">
        <v>3964</v>
      </c>
      <c r="E1865" s="14"/>
      <c r="F1865" s="192"/>
      <c r="G1865" s="24"/>
      <c r="H1865" s="14"/>
      <c r="I1865" s="13">
        <v>1.04</v>
      </c>
      <c r="J1865" s="14"/>
      <c r="K1865" s="14"/>
      <c r="L1865" s="547">
        <v>745</v>
      </c>
      <c r="M1865" s="72">
        <v>0.284577</v>
      </c>
      <c r="N1865" s="72">
        <f t="shared" si="269"/>
        <v>212.009865</v>
      </c>
      <c r="O1865" s="72">
        <v>745</v>
      </c>
      <c r="P1865" s="72">
        <f t="shared" si="261"/>
        <v>0.284577</v>
      </c>
      <c r="Q1865" s="72">
        <f t="shared" si="262"/>
        <v>212.009865</v>
      </c>
      <c r="R1865" s="72">
        <f t="shared" si="263"/>
        <v>0</v>
      </c>
      <c r="S1865" s="72">
        <f t="shared" si="264"/>
        <v>0.284577</v>
      </c>
      <c r="T1865" s="72">
        <f t="shared" si="265"/>
        <v>0</v>
      </c>
      <c r="U1865" s="72">
        <f t="shared" si="266"/>
        <v>0</v>
      </c>
      <c r="V1865" s="72">
        <f t="shared" si="267"/>
        <v>0.284577</v>
      </c>
      <c r="W1865" s="72">
        <f t="shared" si="268"/>
        <v>0</v>
      </c>
      <c r="X1865" s="14" t="s">
        <v>1191</v>
      </c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24"/>
      <c r="AJ1865" s="24"/>
      <c r="AK1865" s="24"/>
    </row>
    <row r="1866" s="2" customFormat="1" ht="14.25" spans="1:37">
      <c r="A1866" s="24">
        <v>1864</v>
      </c>
      <c r="B1866" s="14"/>
      <c r="C1866" s="749" t="s">
        <v>3465</v>
      </c>
      <c r="D1866" s="749" t="s">
        <v>3466</v>
      </c>
      <c r="E1866" s="14"/>
      <c r="F1866" s="192"/>
      <c r="G1866" s="24"/>
      <c r="H1866" s="14"/>
      <c r="I1866" s="13">
        <v>1.04</v>
      </c>
      <c r="J1866" s="14"/>
      <c r="K1866" s="14"/>
      <c r="L1866" s="547">
        <v>5555</v>
      </c>
      <c r="M1866" s="72">
        <v>0.188173</v>
      </c>
      <c r="N1866" s="72">
        <f t="shared" si="269"/>
        <v>1045.301015</v>
      </c>
      <c r="O1866" s="72">
        <v>5555</v>
      </c>
      <c r="P1866" s="72">
        <f t="shared" si="261"/>
        <v>0.188173</v>
      </c>
      <c r="Q1866" s="72">
        <f t="shared" si="262"/>
        <v>1045.301015</v>
      </c>
      <c r="R1866" s="72">
        <f t="shared" si="263"/>
        <v>0</v>
      </c>
      <c r="S1866" s="72">
        <f t="shared" si="264"/>
        <v>0.188173</v>
      </c>
      <c r="T1866" s="72">
        <f t="shared" si="265"/>
        <v>0</v>
      </c>
      <c r="U1866" s="72">
        <f t="shared" si="266"/>
        <v>0</v>
      </c>
      <c r="V1866" s="72">
        <f t="shared" si="267"/>
        <v>0.188173</v>
      </c>
      <c r="W1866" s="72">
        <f t="shared" si="268"/>
        <v>0</v>
      </c>
      <c r="X1866" s="14" t="s">
        <v>1191</v>
      </c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24"/>
      <c r="AJ1866" s="24"/>
      <c r="AK1866" s="24"/>
    </row>
    <row r="1867" s="2" customFormat="1" ht="14.25" spans="1:37">
      <c r="A1867" s="24">
        <v>1865</v>
      </c>
      <c r="B1867" s="14"/>
      <c r="C1867" s="749" t="s">
        <v>3467</v>
      </c>
      <c r="D1867" s="749" t="s">
        <v>3468</v>
      </c>
      <c r="E1867" s="14"/>
      <c r="F1867" s="192"/>
      <c r="G1867" s="24"/>
      <c r="H1867" s="14"/>
      <c r="I1867" s="13">
        <v>1.04</v>
      </c>
      <c r="J1867" s="14"/>
      <c r="K1867" s="14"/>
      <c r="L1867" s="547">
        <v>7750</v>
      </c>
      <c r="M1867" s="72">
        <v>0.16239</v>
      </c>
      <c r="N1867" s="72">
        <f t="shared" si="269"/>
        <v>1258.5225</v>
      </c>
      <c r="O1867" s="72">
        <v>7750</v>
      </c>
      <c r="P1867" s="72">
        <f t="shared" si="261"/>
        <v>0.16239</v>
      </c>
      <c r="Q1867" s="72">
        <f t="shared" si="262"/>
        <v>1258.5225</v>
      </c>
      <c r="R1867" s="72">
        <f t="shared" si="263"/>
        <v>0</v>
      </c>
      <c r="S1867" s="72">
        <f t="shared" si="264"/>
        <v>0.16239</v>
      </c>
      <c r="T1867" s="72">
        <f t="shared" si="265"/>
        <v>0</v>
      </c>
      <c r="U1867" s="72">
        <f t="shared" si="266"/>
        <v>0</v>
      </c>
      <c r="V1867" s="72">
        <f t="shared" si="267"/>
        <v>0.16239</v>
      </c>
      <c r="W1867" s="72">
        <f t="shared" si="268"/>
        <v>0</v>
      </c>
      <c r="X1867" s="14" t="s">
        <v>1191</v>
      </c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24"/>
      <c r="AJ1867" s="24"/>
      <c r="AK1867" s="24"/>
    </row>
    <row r="1868" s="2" customFormat="1" ht="14.25" spans="1:37">
      <c r="A1868" s="24">
        <v>1866</v>
      </c>
      <c r="B1868" s="14"/>
      <c r="C1868" s="749" t="s">
        <v>3965</v>
      </c>
      <c r="D1868" s="749" t="s">
        <v>3966</v>
      </c>
      <c r="E1868" s="14"/>
      <c r="F1868" s="192"/>
      <c r="G1868" s="24"/>
      <c r="H1868" s="14"/>
      <c r="I1868" s="13">
        <v>1.04</v>
      </c>
      <c r="J1868" s="14"/>
      <c r="K1868" s="14"/>
      <c r="L1868" s="547">
        <v>10</v>
      </c>
      <c r="M1868" s="72">
        <v>165</v>
      </c>
      <c r="N1868" s="72">
        <f t="shared" si="269"/>
        <v>1650</v>
      </c>
      <c r="O1868" s="72">
        <v>10</v>
      </c>
      <c r="P1868" s="72">
        <f t="shared" si="261"/>
        <v>165</v>
      </c>
      <c r="Q1868" s="72">
        <f t="shared" si="262"/>
        <v>1650</v>
      </c>
      <c r="R1868" s="72">
        <f t="shared" si="263"/>
        <v>0</v>
      </c>
      <c r="S1868" s="72">
        <f t="shared" si="264"/>
        <v>165</v>
      </c>
      <c r="T1868" s="72">
        <f t="shared" si="265"/>
        <v>0</v>
      </c>
      <c r="U1868" s="72">
        <f t="shared" si="266"/>
        <v>0</v>
      </c>
      <c r="V1868" s="72">
        <f t="shared" si="267"/>
        <v>165</v>
      </c>
      <c r="W1868" s="72">
        <f t="shared" si="268"/>
        <v>0</v>
      </c>
      <c r="X1868" s="14" t="s">
        <v>1191</v>
      </c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24"/>
      <c r="AJ1868" s="24"/>
      <c r="AK1868" s="24"/>
    </row>
    <row r="1869" s="2" customFormat="1" ht="14.25" spans="1:37">
      <c r="A1869" s="24">
        <v>1867</v>
      </c>
      <c r="B1869" s="14"/>
      <c r="C1869" s="749" t="s">
        <v>3967</v>
      </c>
      <c r="D1869" s="749" t="s">
        <v>3968</v>
      </c>
      <c r="E1869" s="14"/>
      <c r="F1869" s="192"/>
      <c r="G1869" s="24"/>
      <c r="H1869" s="14"/>
      <c r="I1869" s="13">
        <v>1.04</v>
      </c>
      <c r="J1869" s="14"/>
      <c r="K1869" s="14"/>
      <c r="L1869" s="547">
        <v>12</v>
      </c>
      <c r="M1869" s="72">
        <v>165</v>
      </c>
      <c r="N1869" s="72">
        <f t="shared" si="269"/>
        <v>1980</v>
      </c>
      <c r="O1869" s="72">
        <v>12</v>
      </c>
      <c r="P1869" s="72">
        <f t="shared" si="261"/>
        <v>165</v>
      </c>
      <c r="Q1869" s="72">
        <f t="shared" si="262"/>
        <v>1980</v>
      </c>
      <c r="R1869" s="72">
        <f t="shared" si="263"/>
        <v>0</v>
      </c>
      <c r="S1869" s="72">
        <f t="shared" si="264"/>
        <v>165</v>
      </c>
      <c r="T1869" s="72">
        <f t="shared" si="265"/>
        <v>0</v>
      </c>
      <c r="U1869" s="72">
        <f t="shared" si="266"/>
        <v>0</v>
      </c>
      <c r="V1869" s="72">
        <f t="shared" si="267"/>
        <v>165</v>
      </c>
      <c r="W1869" s="72">
        <f t="shared" si="268"/>
        <v>0</v>
      </c>
      <c r="X1869" s="14" t="s">
        <v>1191</v>
      </c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24"/>
      <c r="AJ1869" s="24"/>
      <c r="AK1869" s="24"/>
    </row>
    <row r="1870" s="2" customFormat="1" ht="14.25" spans="1:37">
      <c r="A1870" s="24">
        <v>1868</v>
      </c>
      <c r="B1870" s="14"/>
      <c r="C1870" s="749" t="s">
        <v>3969</v>
      </c>
      <c r="D1870" s="749" t="s">
        <v>3970</v>
      </c>
      <c r="E1870" s="14"/>
      <c r="F1870" s="192"/>
      <c r="G1870" s="24"/>
      <c r="H1870" s="14"/>
      <c r="I1870" s="13">
        <v>1.04</v>
      </c>
      <c r="J1870" s="14"/>
      <c r="K1870" s="14"/>
      <c r="L1870" s="547">
        <v>75</v>
      </c>
      <c r="M1870" s="72">
        <v>25.5043</v>
      </c>
      <c r="N1870" s="72">
        <f t="shared" si="269"/>
        <v>1912.8225</v>
      </c>
      <c r="O1870" s="72">
        <v>75</v>
      </c>
      <c r="P1870" s="72">
        <f t="shared" si="261"/>
        <v>25.5043</v>
      </c>
      <c r="Q1870" s="72">
        <f t="shared" si="262"/>
        <v>1912.8225</v>
      </c>
      <c r="R1870" s="72">
        <f t="shared" si="263"/>
        <v>0</v>
      </c>
      <c r="S1870" s="72">
        <f t="shared" si="264"/>
        <v>25.5043</v>
      </c>
      <c r="T1870" s="72">
        <f t="shared" si="265"/>
        <v>0</v>
      </c>
      <c r="U1870" s="72">
        <f t="shared" si="266"/>
        <v>0</v>
      </c>
      <c r="V1870" s="72">
        <f t="shared" si="267"/>
        <v>25.5043</v>
      </c>
      <c r="W1870" s="72">
        <f t="shared" si="268"/>
        <v>0</v>
      </c>
      <c r="X1870" s="14" t="s">
        <v>1191</v>
      </c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24"/>
      <c r="AJ1870" s="24"/>
      <c r="AK1870" s="24"/>
    </row>
    <row r="1871" s="2" customFormat="1" ht="14.25" spans="1:37">
      <c r="A1871" s="24">
        <v>1869</v>
      </c>
      <c r="B1871" s="14"/>
      <c r="C1871" s="749" t="s">
        <v>3971</v>
      </c>
      <c r="D1871" s="749" t="s">
        <v>3972</v>
      </c>
      <c r="E1871" s="14"/>
      <c r="F1871" s="192"/>
      <c r="G1871" s="24"/>
      <c r="H1871" s="14"/>
      <c r="I1871" s="13">
        <v>1.04</v>
      </c>
      <c r="J1871" s="14"/>
      <c r="K1871" s="14"/>
      <c r="L1871" s="547">
        <v>4100</v>
      </c>
      <c r="M1871" s="72">
        <v>0.0291</v>
      </c>
      <c r="N1871" s="72">
        <f t="shared" si="269"/>
        <v>119.31</v>
      </c>
      <c r="O1871" s="72">
        <v>4100</v>
      </c>
      <c r="P1871" s="72">
        <f t="shared" si="261"/>
        <v>0.0291</v>
      </c>
      <c r="Q1871" s="72">
        <f t="shared" si="262"/>
        <v>119.31</v>
      </c>
      <c r="R1871" s="72">
        <f t="shared" si="263"/>
        <v>0</v>
      </c>
      <c r="S1871" s="72">
        <f t="shared" si="264"/>
        <v>0.0291</v>
      </c>
      <c r="T1871" s="72">
        <f t="shared" si="265"/>
        <v>0</v>
      </c>
      <c r="U1871" s="72">
        <f t="shared" si="266"/>
        <v>0</v>
      </c>
      <c r="V1871" s="72">
        <f t="shared" si="267"/>
        <v>0.0291</v>
      </c>
      <c r="W1871" s="72">
        <f t="shared" si="268"/>
        <v>0</v>
      </c>
      <c r="X1871" s="14" t="s">
        <v>1191</v>
      </c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24"/>
      <c r="AJ1871" s="24"/>
      <c r="AK1871" s="24"/>
    </row>
    <row r="1872" s="2" customFormat="1" ht="14.25" spans="1:37">
      <c r="A1872" s="24">
        <v>1870</v>
      </c>
      <c r="B1872" s="14"/>
      <c r="C1872" s="749" t="s">
        <v>3359</v>
      </c>
      <c r="D1872" s="749" t="s">
        <v>3360</v>
      </c>
      <c r="E1872" s="14"/>
      <c r="F1872" s="192"/>
      <c r="G1872" s="24"/>
      <c r="H1872" s="14"/>
      <c r="I1872" s="13">
        <v>1.04</v>
      </c>
      <c r="J1872" s="14"/>
      <c r="K1872" s="14"/>
      <c r="L1872" s="547">
        <v>1683.1</v>
      </c>
      <c r="M1872" s="72">
        <v>29.3</v>
      </c>
      <c r="N1872" s="72">
        <f t="shared" si="269"/>
        <v>49314.83</v>
      </c>
      <c r="O1872" s="72">
        <v>1683.1</v>
      </c>
      <c r="P1872" s="72">
        <f t="shared" si="261"/>
        <v>29.3</v>
      </c>
      <c r="Q1872" s="72">
        <f t="shared" si="262"/>
        <v>49314.83</v>
      </c>
      <c r="R1872" s="72">
        <f t="shared" si="263"/>
        <v>0</v>
      </c>
      <c r="S1872" s="72">
        <f t="shared" si="264"/>
        <v>29.3</v>
      </c>
      <c r="T1872" s="72">
        <f t="shared" si="265"/>
        <v>0</v>
      </c>
      <c r="U1872" s="72">
        <f t="shared" si="266"/>
        <v>0</v>
      </c>
      <c r="V1872" s="72">
        <f t="shared" si="267"/>
        <v>29.3</v>
      </c>
      <c r="W1872" s="72">
        <f t="shared" si="268"/>
        <v>0</v>
      </c>
      <c r="X1872" s="14" t="s">
        <v>1191</v>
      </c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24"/>
      <c r="AJ1872" s="24"/>
      <c r="AK1872" s="24"/>
    </row>
    <row r="1873" s="2" customFormat="1" ht="14.25" spans="1:37">
      <c r="A1873" s="24">
        <v>1871</v>
      </c>
      <c r="B1873" s="14"/>
      <c r="C1873" s="749" t="s">
        <v>3973</v>
      </c>
      <c r="D1873" s="749" t="s">
        <v>3974</v>
      </c>
      <c r="E1873" s="14"/>
      <c r="F1873" s="192"/>
      <c r="G1873" s="24"/>
      <c r="H1873" s="14"/>
      <c r="I1873" s="13">
        <v>1.04</v>
      </c>
      <c r="J1873" s="14"/>
      <c r="K1873" s="14"/>
      <c r="L1873" s="547">
        <v>3520</v>
      </c>
      <c r="M1873" s="72">
        <v>0.046</v>
      </c>
      <c r="N1873" s="72">
        <f t="shared" si="269"/>
        <v>161.92</v>
      </c>
      <c r="O1873" s="72">
        <v>3520</v>
      </c>
      <c r="P1873" s="72">
        <f t="shared" si="261"/>
        <v>0.046</v>
      </c>
      <c r="Q1873" s="72">
        <f t="shared" si="262"/>
        <v>161.92</v>
      </c>
      <c r="R1873" s="72">
        <f t="shared" si="263"/>
        <v>0</v>
      </c>
      <c r="S1873" s="72">
        <f t="shared" si="264"/>
        <v>0.046</v>
      </c>
      <c r="T1873" s="72">
        <f t="shared" si="265"/>
        <v>0</v>
      </c>
      <c r="U1873" s="72">
        <f t="shared" si="266"/>
        <v>0</v>
      </c>
      <c r="V1873" s="72">
        <f t="shared" si="267"/>
        <v>0.046</v>
      </c>
      <c r="W1873" s="72">
        <f t="shared" si="268"/>
        <v>0</v>
      </c>
      <c r="X1873" s="14" t="s">
        <v>1191</v>
      </c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24"/>
      <c r="AJ1873" s="24"/>
      <c r="AK1873" s="24"/>
    </row>
    <row r="1874" s="2" customFormat="1" ht="14.25" spans="1:37">
      <c r="A1874" s="24">
        <v>1872</v>
      </c>
      <c r="B1874" s="14"/>
      <c r="C1874" s="749" t="s">
        <v>3355</v>
      </c>
      <c r="D1874" s="749" t="s">
        <v>3356</v>
      </c>
      <c r="E1874" s="14"/>
      <c r="F1874" s="192"/>
      <c r="G1874" s="24"/>
      <c r="H1874" s="14"/>
      <c r="I1874" s="13">
        <v>1.04</v>
      </c>
      <c r="J1874" s="14"/>
      <c r="K1874" s="14"/>
      <c r="L1874" s="547">
        <v>993.8</v>
      </c>
      <c r="M1874" s="72">
        <v>22.4314</v>
      </c>
      <c r="N1874" s="72">
        <f t="shared" si="269"/>
        <v>22292.32532</v>
      </c>
      <c r="O1874" s="72">
        <v>993.8</v>
      </c>
      <c r="P1874" s="72">
        <f t="shared" si="261"/>
        <v>22.4314</v>
      </c>
      <c r="Q1874" s="72">
        <f t="shared" si="262"/>
        <v>22292.32532</v>
      </c>
      <c r="R1874" s="72">
        <f t="shared" si="263"/>
        <v>0</v>
      </c>
      <c r="S1874" s="72">
        <f t="shared" si="264"/>
        <v>22.4314</v>
      </c>
      <c r="T1874" s="72">
        <f t="shared" si="265"/>
        <v>0</v>
      </c>
      <c r="U1874" s="72">
        <f t="shared" si="266"/>
        <v>0</v>
      </c>
      <c r="V1874" s="72">
        <f t="shared" si="267"/>
        <v>22.4314</v>
      </c>
      <c r="W1874" s="72">
        <f t="shared" si="268"/>
        <v>0</v>
      </c>
      <c r="X1874" s="14" t="s">
        <v>1191</v>
      </c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24"/>
      <c r="AJ1874" s="24"/>
      <c r="AK1874" s="24"/>
    </row>
    <row r="1875" s="2" customFormat="1" ht="14.25" spans="1:37">
      <c r="A1875" s="24">
        <v>1873</v>
      </c>
      <c r="B1875" s="14"/>
      <c r="C1875" s="749" t="s">
        <v>3357</v>
      </c>
      <c r="D1875" s="749" t="s">
        <v>3358</v>
      </c>
      <c r="E1875" s="14"/>
      <c r="F1875" s="192"/>
      <c r="G1875" s="24"/>
      <c r="H1875" s="14"/>
      <c r="I1875" s="13">
        <v>1.04</v>
      </c>
      <c r="J1875" s="14"/>
      <c r="K1875" s="14"/>
      <c r="L1875" s="547">
        <v>1107.8</v>
      </c>
      <c r="M1875" s="72">
        <v>25.4266</v>
      </c>
      <c r="N1875" s="72">
        <f t="shared" si="269"/>
        <v>28167.58748</v>
      </c>
      <c r="O1875" s="72">
        <v>1107.8</v>
      </c>
      <c r="P1875" s="72">
        <f t="shared" si="261"/>
        <v>25.4266</v>
      </c>
      <c r="Q1875" s="72">
        <f t="shared" si="262"/>
        <v>28167.58748</v>
      </c>
      <c r="R1875" s="72">
        <f t="shared" si="263"/>
        <v>0</v>
      </c>
      <c r="S1875" s="72">
        <f t="shared" si="264"/>
        <v>25.4266</v>
      </c>
      <c r="T1875" s="72">
        <f t="shared" si="265"/>
        <v>0</v>
      </c>
      <c r="U1875" s="72">
        <f t="shared" si="266"/>
        <v>0</v>
      </c>
      <c r="V1875" s="72">
        <f t="shared" si="267"/>
        <v>25.4266</v>
      </c>
      <c r="W1875" s="72">
        <f t="shared" si="268"/>
        <v>0</v>
      </c>
      <c r="X1875" s="14" t="s">
        <v>1191</v>
      </c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24"/>
      <c r="AJ1875" s="24"/>
      <c r="AK1875" s="24"/>
    </row>
    <row r="1876" s="2" customFormat="1" ht="14.25" spans="1:37">
      <c r="A1876" s="24">
        <v>1874</v>
      </c>
      <c r="B1876" s="14"/>
      <c r="C1876" s="749" t="s">
        <v>3975</v>
      </c>
      <c r="D1876" s="749" t="s">
        <v>3976</v>
      </c>
      <c r="E1876" s="14"/>
      <c r="F1876" s="192"/>
      <c r="G1876" s="24"/>
      <c r="H1876" s="14"/>
      <c r="I1876" s="13">
        <v>1.04</v>
      </c>
      <c r="J1876" s="14"/>
      <c r="K1876" s="14"/>
      <c r="L1876" s="547">
        <v>304</v>
      </c>
      <c r="M1876" s="72">
        <v>0.32</v>
      </c>
      <c r="N1876" s="72">
        <f t="shared" si="269"/>
        <v>97.28</v>
      </c>
      <c r="O1876" s="72">
        <v>304</v>
      </c>
      <c r="P1876" s="72">
        <f t="shared" si="261"/>
        <v>0.32</v>
      </c>
      <c r="Q1876" s="72">
        <f t="shared" si="262"/>
        <v>97.28</v>
      </c>
      <c r="R1876" s="72">
        <f t="shared" si="263"/>
        <v>0</v>
      </c>
      <c r="S1876" s="72">
        <f t="shared" si="264"/>
        <v>0.32</v>
      </c>
      <c r="T1876" s="72">
        <f t="shared" si="265"/>
        <v>0</v>
      </c>
      <c r="U1876" s="72">
        <f t="shared" si="266"/>
        <v>0</v>
      </c>
      <c r="V1876" s="72">
        <f t="shared" si="267"/>
        <v>0.32</v>
      </c>
      <c r="W1876" s="72">
        <f t="shared" si="268"/>
        <v>0</v>
      </c>
      <c r="X1876" s="14" t="s">
        <v>1191</v>
      </c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24"/>
      <c r="AJ1876" s="24"/>
      <c r="AK1876" s="24"/>
    </row>
    <row r="1877" s="2" customFormat="1" ht="14.25" spans="1:37">
      <c r="A1877" s="24">
        <v>1875</v>
      </c>
      <c r="B1877" s="14"/>
      <c r="C1877" s="749" t="s">
        <v>3977</v>
      </c>
      <c r="D1877" s="749" t="s">
        <v>3978</v>
      </c>
      <c r="E1877" s="14"/>
      <c r="F1877" s="192"/>
      <c r="G1877" s="24"/>
      <c r="H1877" s="14"/>
      <c r="I1877" s="13">
        <v>1.04</v>
      </c>
      <c r="J1877" s="14"/>
      <c r="K1877" s="14"/>
      <c r="L1877" s="547">
        <v>186</v>
      </c>
      <c r="M1877" s="72">
        <v>0.35</v>
      </c>
      <c r="N1877" s="72">
        <f t="shared" si="269"/>
        <v>65.1</v>
      </c>
      <c r="O1877" s="72">
        <v>186</v>
      </c>
      <c r="P1877" s="72">
        <f t="shared" si="261"/>
        <v>0.35</v>
      </c>
      <c r="Q1877" s="72">
        <f t="shared" si="262"/>
        <v>65.1</v>
      </c>
      <c r="R1877" s="72">
        <f t="shared" si="263"/>
        <v>0</v>
      </c>
      <c r="S1877" s="72">
        <f t="shared" si="264"/>
        <v>0.35</v>
      </c>
      <c r="T1877" s="72">
        <f t="shared" si="265"/>
        <v>0</v>
      </c>
      <c r="U1877" s="72">
        <f t="shared" si="266"/>
        <v>0</v>
      </c>
      <c r="V1877" s="72">
        <f t="shared" si="267"/>
        <v>0.35</v>
      </c>
      <c r="W1877" s="72">
        <f t="shared" si="268"/>
        <v>0</v>
      </c>
      <c r="X1877" s="14" t="s">
        <v>1191</v>
      </c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24"/>
      <c r="AJ1877" s="24"/>
      <c r="AK1877" s="24"/>
    </row>
    <row r="1878" s="2" customFormat="1" ht="14.25" spans="1:37">
      <c r="A1878" s="24">
        <v>1876</v>
      </c>
      <c r="B1878" s="14"/>
      <c r="C1878" s="749" t="s">
        <v>3979</v>
      </c>
      <c r="D1878" s="749" t="s">
        <v>3980</v>
      </c>
      <c r="E1878" s="14"/>
      <c r="F1878" s="192"/>
      <c r="G1878" s="24"/>
      <c r="H1878" s="14"/>
      <c r="I1878" s="13">
        <v>1.04</v>
      </c>
      <c r="J1878" s="14"/>
      <c r="K1878" s="14"/>
      <c r="L1878" s="547">
        <v>118</v>
      </c>
      <c r="M1878" s="72">
        <v>0.34</v>
      </c>
      <c r="N1878" s="72">
        <f t="shared" si="269"/>
        <v>40.12</v>
      </c>
      <c r="O1878" s="72">
        <v>118</v>
      </c>
      <c r="P1878" s="72">
        <f t="shared" si="261"/>
        <v>0.34</v>
      </c>
      <c r="Q1878" s="72">
        <f t="shared" si="262"/>
        <v>40.12</v>
      </c>
      <c r="R1878" s="72">
        <f t="shared" si="263"/>
        <v>0</v>
      </c>
      <c r="S1878" s="72">
        <f t="shared" si="264"/>
        <v>0.34</v>
      </c>
      <c r="T1878" s="72">
        <f t="shared" si="265"/>
        <v>0</v>
      </c>
      <c r="U1878" s="72">
        <f t="shared" si="266"/>
        <v>0</v>
      </c>
      <c r="V1878" s="72">
        <f t="shared" si="267"/>
        <v>0.34</v>
      </c>
      <c r="W1878" s="72">
        <f t="shared" si="268"/>
        <v>0</v>
      </c>
      <c r="X1878" s="14" t="s">
        <v>1191</v>
      </c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24"/>
      <c r="AJ1878" s="24"/>
      <c r="AK1878" s="24"/>
    </row>
    <row r="1879" s="2" customFormat="1" ht="14.25" spans="1:37">
      <c r="A1879" s="24">
        <v>1877</v>
      </c>
      <c r="B1879" s="14"/>
      <c r="C1879" s="749" t="s">
        <v>3981</v>
      </c>
      <c r="D1879" s="749" t="s">
        <v>3982</v>
      </c>
      <c r="E1879" s="14"/>
      <c r="F1879" s="192"/>
      <c r="G1879" s="24"/>
      <c r="H1879" s="14"/>
      <c r="I1879" s="13">
        <v>1.04</v>
      </c>
      <c r="J1879" s="14"/>
      <c r="K1879" s="14"/>
      <c r="L1879" s="547">
        <v>186</v>
      </c>
      <c r="M1879" s="72">
        <v>0.28</v>
      </c>
      <c r="N1879" s="72">
        <f t="shared" si="269"/>
        <v>52.08</v>
      </c>
      <c r="O1879" s="72">
        <v>186</v>
      </c>
      <c r="P1879" s="72">
        <f t="shared" si="261"/>
        <v>0.28</v>
      </c>
      <c r="Q1879" s="72">
        <f t="shared" si="262"/>
        <v>52.08</v>
      </c>
      <c r="R1879" s="72">
        <f t="shared" si="263"/>
        <v>0</v>
      </c>
      <c r="S1879" s="72">
        <f t="shared" si="264"/>
        <v>0.28</v>
      </c>
      <c r="T1879" s="72">
        <f t="shared" si="265"/>
        <v>0</v>
      </c>
      <c r="U1879" s="72">
        <f t="shared" si="266"/>
        <v>0</v>
      </c>
      <c r="V1879" s="72">
        <f t="shared" si="267"/>
        <v>0.28</v>
      </c>
      <c r="W1879" s="72">
        <f t="shared" si="268"/>
        <v>0</v>
      </c>
      <c r="X1879" s="14" t="s">
        <v>1191</v>
      </c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24"/>
      <c r="AJ1879" s="24"/>
      <c r="AK1879" s="24"/>
    </row>
    <row r="1880" s="2" customFormat="1" ht="14.25" spans="1:37">
      <c r="A1880" s="24">
        <v>1878</v>
      </c>
      <c r="B1880" s="14"/>
      <c r="C1880" s="749" t="s">
        <v>3983</v>
      </c>
      <c r="D1880" s="749" t="s">
        <v>3984</v>
      </c>
      <c r="E1880" s="14"/>
      <c r="F1880" s="192"/>
      <c r="G1880" s="24"/>
      <c r="H1880" s="14"/>
      <c r="I1880" s="13">
        <v>1.04</v>
      </c>
      <c r="J1880" s="14"/>
      <c r="K1880" s="14"/>
      <c r="L1880" s="547">
        <v>472</v>
      </c>
      <c r="M1880" s="72">
        <v>0.28</v>
      </c>
      <c r="N1880" s="72">
        <f t="shared" si="269"/>
        <v>132.16</v>
      </c>
      <c r="O1880" s="72">
        <v>472</v>
      </c>
      <c r="P1880" s="72">
        <f t="shared" si="261"/>
        <v>0.28</v>
      </c>
      <c r="Q1880" s="72">
        <f t="shared" si="262"/>
        <v>132.16</v>
      </c>
      <c r="R1880" s="72">
        <f t="shared" si="263"/>
        <v>0</v>
      </c>
      <c r="S1880" s="72">
        <f t="shared" si="264"/>
        <v>0.28</v>
      </c>
      <c r="T1880" s="72">
        <f t="shared" si="265"/>
        <v>0</v>
      </c>
      <c r="U1880" s="72">
        <f t="shared" si="266"/>
        <v>0</v>
      </c>
      <c r="V1880" s="72">
        <f t="shared" si="267"/>
        <v>0.28</v>
      </c>
      <c r="W1880" s="72">
        <f t="shared" si="268"/>
        <v>0</v>
      </c>
      <c r="X1880" s="14" t="s">
        <v>1191</v>
      </c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24"/>
      <c r="AJ1880" s="24"/>
      <c r="AK1880" s="24"/>
    </row>
    <row r="1881" s="2" customFormat="1" ht="14.25" spans="1:37">
      <c r="A1881" s="24">
        <v>1879</v>
      </c>
      <c r="B1881" s="14"/>
      <c r="C1881" s="749" t="s">
        <v>3985</v>
      </c>
      <c r="D1881" s="749" t="s">
        <v>3986</v>
      </c>
      <c r="E1881" s="14"/>
      <c r="F1881" s="192"/>
      <c r="G1881" s="24"/>
      <c r="H1881" s="14"/>
      <c r="I1881" s="13">
        <v>1.04</v>
      </c>
      <c r="J1881" s="14"/>
      <c r="K1881" s="14"/>
      <c r="L1881" s="547">
        <v>472</v>
      </c>
      <c r="M1881" s="72">
        <v>0.31</v>
      </c>
      <c r="N1881" s="72">
        <f t="shared" si="269"/>
        <v>146.32</v>
      </c>
      <c r="O1881" s="72">
        <v>472</v>
      </c>
      <c r="P1881" s="72">
        <f t="shared" si="261"/>
        <v>0.31</v>
      </c>
      <c r="Q1881" s="72">
        <f t="shared" si="262"/>
        <v>146.32</v>
      </c>
      <c r="R1881" s="72">
        <f t="shared" si="263"/>
        <v>0</v>
      </c>
      <c r="S1881" s="72">
        <f t="shared" si="264"/>
        <v>0.31</v>
      </c>
      <c r="T1881" s="72">
        <f t="shared" si="265"/>
        <v>0</v>
      </c>
      <c r="U1881" s="72">
        <f t="shared" si="266"/>
        <v>0</v>
      </c>
      <c r="V1881" s="72">
        <f t="shared" si="267"/>
        <v>0.31</v>
      </c>
      <c r="W1881" s="72">
        <f t="shared" si="268"/>
        <v>0</v>
      </c>
      <c r="X1881" s="14" t="s">
        <v>1191</v>
      </c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24"/>
      <c r="AJ1881" s="24"/>
      <c r="AK1881" s="24"/>
    </row>
    <row r="1882" s="2" customFormat="1" ht="14.25" spans="1:37">
      <c r="A1882" s="24">
        <v>1880</v>
      </c>
      <c r="B1882" s="14"/>
      <c r="C1882" s="749" t="s">
        <v>3987</v>
      </c>
      <c r="D1882" s="749" t="s">
        <v>3988</v>
      </c>
      <c r="E1882" s="14"/>
      <c r="F1882" s="192"/>
      <c r="G1882" s="24"/>
      <c r="H1882" s="14"/>
      <c r="I1882" s="13">
        <v>1.04</v>
      </c>
      <c r="J1882" s="14"/>
      <c r="K1882" s="14"/>
      <c r="L1882" s="547">
        <v>472</v>
      </c>
      <c r="M1882" s="72">
        <v>0.21</v>
      </c>
      <c r="N1882" s="72">
        <f t="shared" si="269"/>
        <v>99.12</v>
      </c>
      <c r="O1882" s="72">
        <v>472</v>
      </c>
      <c r="P1882" s="72">
        <f t="shared" si="261"/>
        <v>0.21</v>
      </c>
      <c r="Q1882" s="72">
        <f t="shared" si="262"/>
        <v>99.12</v>
      </c>
      <c r="R1882" s="72">
        <f t="shared" si="263"/>
        <v>0</v>
      </c>
      <c r="S1882" s="72">
        <f t="shared" si="264"/>
        <v>0.21</v>
      </c>
      <c r="T1882" s="72">
        <f t="shared" si="265"/>
        <v>0</v>
      </c>
      <c r="U1882" s="72">
        <f t="shared" si="266"/>
        <v>0</v>
      </c>
      <c r="V1882" s="72">
        <f t="shared" si="267"/>
        <v>0.21</v>
      </c>
      <c r="W1882" s="72">
        <f t="shared" si="268"/>
        <v>0</v>
      </c>
      <c r="X1882" s="14" t="s">
        <v>1191</v>
      </c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24"/>
      <c r="AJ1882" s="24"/>
      <c r="AK1882" s="24"/>
    </row>
    <row r="1883" s="2" customFormat="1" ht="14.25" spans="1:37">
      <c r="A1883" s="24">
        <v>1881</v>
      </c>
      <c r="B1883" s="14"/>
      <c r="C1883" s="749" t="s">
        <v>3989</v>
      </c>
      <c r="D1883" s="749" t="s">
        <v>3990</v>
      </c>
      <c r="E1883" s="14"/>
      <c r="F1883" s="192"/>
      <c r="G1883" s="24"/>
      <c r="H1883" s="14"/>
      <c r="I1883" s="13">
        <v>1.04</v>
      </c>
      <c r="J1883" s="14"/>
      <c r="K1883" s="14"/>
      <c r="L1883" s="547">
        <v>472</v>
      </c>
      <c r="M1883" s="72">
        <v>0.26</v>
      </c>
      <c r="N1883" s="72">
        <f t="shared" si="269"/>
        <v>122.72</v>
      </c>
      <c r="O1883" s="72">
        <v>472</v>
      </c>
      <c r="P1883" s="72">
        <f t="shared" si="261"/>
        <v>0.26</v>
      </c>
      <c r="Q1883" s="72">
        <f t="shared" si="262"/>
        <v>122.72</v>
      </c>
      <c r="R1883" s="72">
        <f t="shared" si="263"/>
        <v>0</v>
      </c>
      <c r="S1883" s="72">
        <f t="shared" si="264"/>
        <v>0.26</v>
      </c>
      <c r="T1883" s="72">
        <f t="shared" si="265"/>
        <v>0</v>
      </c>
      <c r="U1883" s="72">
        <f t="shared" si="266"/>
        <v>0</v>
      </c>
      <c r="V1883" s="72">
        <f t="shared" si="267"/>
        <v>0.26</v>
      </c>
      <c r="W1883" s="72">
        <f t="shared" si="268"/>
        <v>0</v>
      </c>
      <c r="X1883" s="14" t="s">
        <v>1191</v>
      </c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24"/>
      <c r="AJ1883" s="24"/>
      <c r="AK1883" s="24"/>
    </row>
    <row r="1884" s="2" customFormat="1" ht="14.25" spans="1:37">
      <c r="A1884" s="24">
        <v>1882</v>
      </c>
      <c r="B1884" s="14"/>
      <c r="C1884" s="749" t="s">
        <v>3991</v>
      </c>
      <c r="D1884" s="749" t="s">
        <v>3992</v>
      </c>
      <c r="E1884" s="14"/>
      <c r="F1884" s="192"/>
      <c r="G1884" s="24"/>
      <c r="H1884" s="14"/>
      <c r="I1884" s="13">
        <v>1.04</v>
      </c>
      <c r="J1884" s="14"/>
      <c r="K1884" s="14"/>
      <c r="L1884" s="547">
        <v>118</v>
      </c>
      <c r="M1884" s="72">
        <v>0.34</v>
      </c>
      <c r="N1884" s="72">
        <f t="shared" si="269"/>
        <v>40.12</v>
      </c>
      <c r="O1884" s="72">
        <v>118</v>
      </c>
      <c r="P1884" s="72">
        <f t="shared" si="261"/>
        <v>0.34</v>
      </c>
      <c r="Q1884" s="72">
        <f t="shared" si="262"/>
        <v>40.12</v>
      </c>
      <c r="R1884" s="72">
        <f t="shared" si="263"/>
        <v>0</v>
      </c>
      <c r="S1884" s="72">
        <f t="shared" si="264"/>
        <v>0.34</v>
      </c>
      <c r="T1884" s="72">
        <f t="shared" si="265"/>
        <v>0</v>
      </c>
      <c r="U1884" s="72">
        <f t="shared" si="266"/>
        <v>0</v>
      </c>
      <c r="V1884" s="72">
        <f t="shared" si="267"/>
        <v>0.34</v>
      </c>
      <c r="W1884" s="72">
        <f t="shared" si="268"/>
        <v>0</v>
      </c>
      <c r="X1884" s="14" t="s">
        <v>1191</v>
      </c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24"/>
      <c r="AJ1884" s="24"/>
      <c r="AK1884" s="24"/>
    </row>
    <row r="1885" s="2" customFormat="1" ht="14.25" spans="1:37">
      <c r="A1885" s="24">
        <v>1883</v>
      </c>
      <c r="B1885" s="14"/>
      <c r="C1885" s="749" t="s">
        <v>3993</v>
      </c>
      <c r="D1885" s="749" t="s">
        <v>3994</v>
      </c>
      <c r="E1885" s="14"/>
      <c r="F1885" s="192"/>
      <c r="G1885" s="24"/>
      <c r="H1885" s="14"/>
      <c r="I1885" s="13">
        <v>1.04</v>
      </c>
      <c r="J1885" s="14"/>
      <c r="K1885" s="14"/>
      <c r="L1885" s="547">
        <v>1074.2</v>
      </c>
      <c r="M1885" s="72">
        <v>4.5204</v>
      </c>
      <c r="N1885" s="72">
        <f t="shared" si="269"/>
        <v>4855.81368</v>
      </c>
      <c r="O1885" s="72">
        <v>1074.2</v>
      </c>
      <c r="P1885" s="72">
        <f t="shared" si="261"/>
        <v>4.5204</v>
      </c>
      <c r="Q1885" s="72">
        <f t="shared" si="262"/>
        <v>4855.81368</v>
      </c>
      <c r="R1885" s="72">
        <f t="shared" si="263"/>
        <v>0</v>
      </c>
      <c r="S1885" s="72">
        <f t="shared" si="264"/>
        <v>4.5204</v>
      </c>
      <c r="T1885" s="72">
        <f t="shared" si="265"/>
        <v>0</v>
      </c>
      <c r="U1885" s="72">
        <f t="shared" si="266"/>
        <v>0</v>
      </c>
      <c r="V1885" s="72">
        <f t="shared" si="267"/>
        <v>4.5204</v>
      </c>
      <c r="W1885" s="72">
        <f t="shared" si="268"/>
        <v>0</v>
      </c>
      <c r="X1885" s="14" t="s">
        <v>1191</v>
      </c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24"/>
      <c r="AJ1885" s="24"/>
      <c r="AK1885" s="24"/>
    </row>
    <row r="1886" s="2" customFormat="1" ht="14.25" spans="1:37">
      <c r="A1886" s="24">
        <v>1884</v>
      </c>
      <c r="B1886" s="14"/>
      <c r="C1886" s="749" t="s">
        <v>3995</v>
      </c>
      <c r="D1886" s="749" t="s">
        <v>3996</v>
      </c>
      <c r="E1886" s="14"/>
      <c r="F1886" s="192"/>
      <c r="G1886" s="24"/>
      <c r="H1886" s="14"/>
      <c r="I1886" s="13">
        <v>1.04</v>
      </c>
      <c r="J1886" s="14"/>
      <c r="K1886" s="14"/>
      <c r="L1886" s="547">
        <v>907.6</v>
      </c>
      <c r="M1886" s="72">
        <v>9.7736</v>
      </c>
      <c r="N1886" s="72">
        <f t="shared" si="269"/>
        <v>8870.51936</v>
      </c>
      <c r="O1886" s="72">
        <v>907.6</v>
      </c>
      <c r="P1886" s="72">
        <f t="shared" si="261"/>
        <v>9.7736</v>
      </c>
      <c r="Q1886" s="72">
        <f t="shared" si="262"/>
        <v>8870.51936</v>
      </c>
      <c r="R1886" s="72">
        <f t="shared" si="263"/>
        <v>0</v>
      </c>
      <c r="S1886" s="72">
        <f t="shared" si="264"/>
        <v>9.7736</v>
      </c>
      <c r="T1886" s="72">
        <f t="shared" si="265"/>
        <v>0</v>
      </c>
      <c r="U1886" s="72">
        <f t="shared" si="266"/>
        <v>0</v>
      </c>
      <c r="V1886" s="72">
        <f t="shared" si="267"/>
        <v>9.7736</v>
      </c>
      <c r="W1886" s="72">
        <f t="shared" si="268"/>
        <v>0</v>
      </c>
      <c r="X1886" s="14" t="s">
        <v>1191</v>
      </c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24"/>
      <c r="AJ1886" s="24"/>
      <c r="AK1886" s="24"/>
    </row>
    <row r="1887" s="2" customFormat="1" ht="14.25" spans="1:37">
      <c r="A1887" s="24">
        <v>1885</v>
      </c>
      <c r="B1887" s="14"/>
      <c r="C1887" s="749" t="s">
        <v>3997</v>
      </c>
      <c r="D1887" s="749" t="s">
        <v>3998</v>
      </c>
      <c r="E1887" s="14"/>
      <c r="F1887" s="192"/>
      <c r="G1887" s="24"/>
      <c r="H1887" s="14"/>
      <c r="I1887" s="13">
        <v>1.04</v>
      </c>
      <c r="J1887" s="14"/>
      <c r="K1887" s="14"/>
      <c r="L1887" s="547">
        <v>2400</v>
      </c>
      <c r="M1887" s="72">
        <v>0.4504</v>
      </c>
      <c r="N1887" s="72">
        <f t="shared" si="269"/>
        <v>1080.96</v>
      </c>
      <c r="O1887" s="72">
        <v>2400</v>
      </c>
      <c r="P1887" s="72">
        <f t="shared" si="261"/>
        <v>0.4504</v>
      </c>
      <c r="Q1887" s="72">
        <f t="shared" si="262"/>
        <v>1080.96</v>
      </c>
      <c r="R1887" s="72">
        <f t="shared" si="263"/>
        <v>0</v>
      </c>
      <c r="S1887" s="72">
        <f t="shared" si="264"/>
        <v>0.4504</v>
      </c>
      <c r="T1887" s="72">
        <f t="shared" si="265"/>
        <v>0</v>
      </c>
      <c r="U1887" s="72">
        <f t="shared" si="266"/>
        <v>0</v>
      </c>
      <c r="V1887" s="72">
        <f t="shared" si="267"/>
        <v>0.4504</v>
      </c>
      <c r="W1887" s="72">
        <f t="shared" si="268"/>
        <v>0</v>
      </c>
      <c r="X1887" s="14" t="s">
        <v>1191</v>
      </c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24"/>
      <c r="AJ1887" s="24"/>
      <c r="AK1887" s="24"/>
    </row>
    <row r="1888" s="2" customFormat="1" ht="14.25" spans="1:37">
      <c r="A1888" s="24">
        <v>1886</v>
      </c>
      <c r="B1888" s="14"/>
      <c r="C1888" s="749" t="s">
        <v>3999</v>
      </c>
      <c r="D1888" s="749" t="s">
        <v>4000</v>
      </c>
      <c r="E1888" s="14"/>
      <c r="F1888" s="192"/>
      <c r="G1888" s="24"/>
      <c r="H1888" s="14"/>
      <c r="I1888" s="13">
        <v>1.04</v>
      </c>
      <c r="J1888" s="14"/>
      <c r="K1888" s="14"/>
      <c r="L1888" s="547">
        <v>500</v>
      </c>
      <c r="M1888" s="72">
        <v>1.2231</v>
      </c>
      <c r="N1888" s="72">
        <f t="shared" si="269"/>
        <v>611.55</v>
      </c>
      <c r="O1888" s="72">
        <v>500</v>
      </c>
      <c r="P1888" s="72">
        <f t="shared" si="261"/>
        <v>1.2231</v>
      </c>
      <c r="Q1888" s="72">
        <f t="shared" si="262"/>
        <v>611.55</v>
      </c>
      <c r="R1888" s="72">
        <f t="shared" si="263"/>
        <v>0</v>
      </c>
      <c r="S1888" s="72">
        <f t="shared" si="264"/>
        <v>1.2231</v>
      </c>
      <c r="T1888" s="72">
        <f t="shared" si="265"/>
        <v>0</v>
      </c>
      <c r="U1888" s="72">
        <f t="shared" si="266"/>
        <v>0</v>
      </c>
      <c r="V1888" s="72">
        <f t="shared" si="267"/>
        <v>1.2231</v>
      </c>
      <c r="W1888" s="72">
        <f t="shared" si="268"/>
        <v>0</v>
      </c>
      <c r="X1888" s="14" t="s">
        <v>1191</v>
      </c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24"/>
      <c r="AJ1888" s="24"/>
      <c r="AK1888" s="24"/>
    </row>
    <row r="1889" s="2" customFormat="1" ht="14.25" spans="1:37">
      <c r="A1889" s="24">
        <v>1887</v>
      </c>
      <c r="B1889" s="14"/>
      <c r="C1889" s="749" t="s">
        <v>4001</v>
      </c>
      <c r="D1889" s="749" t="s">
        <v>4002</v>
      </c>
      <c r="E1889" s="14"/>
      <c r="F1889" s="192"/>
      <c r="G1889" s="24"/>
      <c r="H1889" s="14"/>
      <c r="I1889" s="13">
        <v>1.04</v>
      </c>
      <c r="J1889" s="14"/>
      <c r="K1889" s="14"/>
      <c r="L1889" s="547">
        <v>3300</v>
      </c>
      <c r="M1889" s="72">
        <v>0.0291</v>
      </c>
      <c r="N1889" s="72">
        <f t="shared" si="269"/>
        <v>96.03</v>
      </c>
      <c r="O1889" s="72">
        <v>3300</v>
      </c>
      <c r="P1889" s="72">
        <f t="shared" si="261"/>
        <v>0.0291</v>
      </c>
      <c r="Q1889" s="72">
        <f t="shared" si="262"/>
        <v>96.03</v>
      </c>
      <c r="R1889" s="72">
        <f t="shared" si="263"/>
        <v>0</v>
      </c>
      <c r="S1889" s="72">
        <f t="shared" si="264"/>
        <v>0.0291</v>
      </c>
      <c r="T1889" s="72">
        <f t="shared" si="265"/>
        <v>0</v>
      </c>
      <c r="U1889" s="72">
        <f t="shared" si="266"/>
        <v>0</v>
      </c>
      <c r="V1889" s="72">
        <f t="shared" si="267"/>
        <v>0.0291</v>
      </c>
      <c r="W1889" s="72">
        <f t="shared" si="268"/>
        <v>0</v>
      </c>
      <c r="X1889" s="14" t="s">
        <v>1191</v>
      </c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24"/>
      <c r="AJ1889" s="24"/>
      <c r="AK1889" s="24"/>
    </row>
    <row r="1890" s="2" customFormat="1" ht="14.25" spans="1:37">
      <c r="A1890" s="24">
        <v>1888</v>
      </c>
      <c r="B1890" s="14"/>
      <c r="C1890" s="749" t="s">
        <v>4003</v>
      </c>
      <c r="D1890" s="749" t="s">
        <v>4004</v>
      </c>
      <c r="E1890" s="14"/>
      <c r="F1890" s="192"/>
      <c r="G1890" s="24"/>
      <c r="H1890" s="14"/>
      <c r="I1890" s="13">
        <v>1.04</v>
      </c>
      <c r="J1890" s="14"/>
      <c r="K1890" s="14"/>
      <c r="L1890" s="547">
        <v>450</v>
      </c>
      <c r="M1890" s="72">
        <v>0.029</v>
      </c>
      <c r="N1890" s="72">
        <f t="shared" si="269"/>
        <v>13.05</v>
      </c>
      <c r="O1890" s="72">
        <v>450</v>
      </c>
      <c r="P1890" s="72">
        <f t="shared" si="261"/>
        <v>0.029</v>
      </c>
      <c r="Q1890" s="72">
        <f t="shared" si="262"/>
        <v>13.05</v>
      </c>
      <c r="R1890" s="72">
        <f t="shared" si="263"/>
        <v>0</v>
      </c>
      <c r="S1890" s="72">
        <f t="shared" si="264"/>
        <v>0.029</v>
      </c>
      <c r="T1890" s="72">
        <f t="shared" si="265"/>
        <v>0</v>
      </c>
      <c r="U1890" s="72">
        <f t="shared" si="266"/>
        <v>0</v>
      </c>
      <c r="V1890" s="72">
        <f t="shared" si="267"/>
        <v>0.029</v>
      </c>
      <c r="W1890" s="72">
        <f t="shared" si="268"/>
        <v>0</v>
      </c>
      <c r="X1890" s="14" t="s">
        <v>1191</v>
      </c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24"/>
      <c r="AJ1890" s="24"/>
      <c r="AK1890" s="24"/>
    </row>
    <row r="1891" s="2" customFormat="1" ht="14.25" spans="1:37">
      <c r="A1891" s="24">
        <v>1889</v>
      </c>
      <c r="B1891" s="14"/>
      <c r="C1891" s="749" t="s">
        <v>4005</v>
      </c>
      <c r="D1891" s="749" t="s">
        <v>4006</v>
      </c>
      <c r="E1891" s="14"/>
      <c r="F1891" s="192"/>
      <c r="G1891" s="24"/>
      <c r="H1891" s="14"/>
      <c r="I1891" s="13">
        <v>1.04</v>
      </c>
      <c r="J1891" s="14"/>
      <c r="K1891" s="14"/>
      <c r="L1891" s="547">
        <v>562.9</v>
      </c>
      <c r="M1891" s="72">
        <v>31.6233</v>
      </c>
      <c r="N1891" s="72">
        <f t="shared" si="269"/>
        <v>17800.75557</v>
      </c>
      <c r="O1891" s="72">
        <v>562.9</v>
      </c>
      <c r="P1891" s="72">
        <f t="shared" si="261"/>
        <v>31.6233</v>
      </c>
      <c r="Q1891" s="72">
        <f t="shared" si="262"/>
        <v>17800.75557</v>
      </c>
      <c r="R1891" s="72">
        <f t="shared" si="263"/>
        <v>0</v>
      </c>
      <c r="S1891" s="72">
        <f t="shared" si="264"/>
        <v>31.6233</v>
      </c>
      <c r="T1891" s="72">
        <f t="shared" si="265"/>
        <v>0</v>
      </c>
      <c r="U1891" s="72">
        <f t="shared" si="266"/>
        <v>0</v>
      </c>
      <c r="V1891" s="72">
        <f t="shared" si="267"/>
        <v>31.6233</v>
      </c>
      <c r="W1891" s="72">
        <f t="shared" si="268"/>
        <v>0</v>
      </c>
      <c r="X1891" s="14" t="s">
        <v>1191</v>
      </c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24"/>
      <c r="AJ1891" s="24"/>
      <c r="AK1891" s="24"/>
    </row>
    <row r="1892" s="2" customFormat="1" ht="14.25" spans="1:37">
      <c r="A1892" s="24">
        <v>1890</v>
      </c>
      <c r="B1892" s="14"/>
      <c r="C1892" s="749" t="s">
        <v>4007</v>
      </c>
      <c r="D1892" s="749" t="s">
        <v>4008</v>
      </c>
      <c r="E1892" s="14"/>
      <c r="F1892" s="192"/>
      <c r="G1892" s="24"/>
      <c r="H1892" s="14"/>
      <c r="I1892" s="13">
        <v>1.04</v>
      </c>
      <c r="J1892" s="14"/>
      <c r="K1892" s="14"/>
      <c r="L1892" s="547">
        <v>228.7</v>
      </c>
      <c r="M1892" s="72">
        <v>30.7683</v>
      </c>
      <c r="N1892" s="72">
        <f t="shared" si="269"/>
        <v>7036.71021</v>
      </c>
      <c r="O1892" s="72">
        <v>228.7</v>
      </c>
      <c r="P1892" s="72">
        <f t="shared" si="261"/>
        <v>30.7683</v>
      </c>
      <c r="Q1892" s="72">
        <f t="shared" si="262"/>
        <v>7036.71021</v>
      </c>
      <c r="R1892" s="72">
        <f t="shared" si="263"/>
        <v>0</v>
      </c>
      <c r="S1892" s="72">
        <f t="shared" si="264"/>
        <v>30.7683</v>
      </c>
      <c r="T1892" s="72">
        <f t="shared" si="265"/>
        <v>0</v>
      </c>
      <c r="U1892" s="72">
        <f t="shared" si="266"/>
        <v>0</v>
      </c>
      <c r="V1892" s="72">
        <f t="shared" si="267"/>
        <v>30.7683</v>
      </c>
      <c r="W1892" s="72">
        <f t="shared" si="268"/>
        <v>0</v>
      </c>
      <c r="X1892" s="14" t="s">
        <v>1191</v>
      </c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24"/>
      <c r="AJ1892" s="24"/>
      <c r="AK1892" s="24"/>
    </row>
    <row r="1893" s="2" customFormat="1" ht="14.25" spans="1:37">
      <c r="A1893" s="24">
        <v>1891</v>
      </c>
      <c r="B1893" s="14"/>
      <c r="C1893" s="749" t="s">
        <v>4009</v>
      </c>
      <c r="D1893" s="749" t="s">
        <v>4010</v>
      </c>
      <c r="E1893" s="14"/>
      <c r="F1893" s="192"/>
      <c r="G1893" s="24"/>
      <c r="H1893" s="14"/>
      <c r="I1893" s="13">
        <v>1.04</v>
      </c>
      <c r="J1893" s="14"/>
      <c r="K1893" s="14"/>
      <c r="L1893" s="547">
        <v>197</v>
      </c>
      <c r="M1893" s="72">
        <v>62.0515</v>
      </c>
      <c r="N1893" s="72">
        <f t="shared" si="269"/>
        <v>12224.1455</v>
      </c>
      <c r="O1893" s="72">
        <v>197</v>
      </c>
      <c r="P1893" s="72">
        <f t="shared" si="261"/>
        <v>62.0515</v>
      </c>
      <c r="Q1893" s="72">
        <f t="shared" si="262"/>
        <v>12224.1455</v>
      </c>
      <c r="R1893" s="72">
        <f t="shared" si="263"/>
        <v>0</v>
      </c>
      <c r="S1893" s="72">
        <f t="shared" si="264"/>
        <v>62.0515</v>
      </c>
      <c r="T1893" s="72">
        <f t="shared" si="265"/>
        <v>0</v>
      </c>
      <c r="U1893" s="72">
        <f t="shared" si="266"/>
        <v>0</v>
      </c>
      <c r="V1893" s="72">
        <f t="shared" si="267"/>
        <v>62.0515</v>
      </c>
      <c r="W1893" s="72">
        <f t="shared" si="268"/>
        <v>0</v>
      </c>
      <c r="X1893" s="14" t="s">
        <v>1191</v>
      </c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24"/>
      <c r="AJ1893" s="24"/>
      <c r="AK1893" s="24"/>
    </row>
    <row r="1894" s="2" customFormat="1" ht="14.25" spans="1:37">
      <c r="A1894" s="24">
        <v>1892</v>
      </c>
      <c r="B1894" s="14"/>
      <c r="C1894" s="749" t="s">
        <v>3469</v>
      </c>
      <c r="D1894" s="749" t="s">
        <v>3470</v>
      </c>
      <c r="E1894" s="14"/>
      <c r="F1894" s="192"/>
      <c r="G1894" s="24"/>
      <c r="H1894" s="14"/>
      <c r="I1894" s="13">
        <v>1.04</v>
      </c>
      <c r="J1894" s="14"/>
      <c r="K1894" s="14"/>
      <c r="L1894" s="547">
        <v>4650</v>
      </c>
      <c r="M1894" s="72">
        <v>0.147922</v>
      </c>
      <c r="N1894" s="72">
        <f t="shared" si="269"/>
        <v>687.8373</v>
      </c>
      <c r="O1894" s="72">
        <v>4650</v>
      </c>
      <c r="P1894" s="72">
        <f t="shared" si="261"/>
        <v>0.147922</v>
      </c>
      <c r="Q1894" s="72">
        <f t="shared" si="262"/>
        <v>687.8373</v>
      </c>
      <c r="R1894" s="72">
        <f t="shared" si="263"/>
        <v>0</v>
      </c>
      <c r="S1894" s="72">
        <f t="shared" si="264"/>
        <v>0.147922</v>
      </c>
      <c r="T1894" s="72">
        <f t="shared" si="265"/>
        <v>0</v>
      </c>
      <c r="U1894" s="72">
        <f t="shared" si="266"/>
        <v>0</v>
      </c>
      <c r="V1894" s="72">
        <f t="shared" si="267"/>
        <v>0.147922</v>
      </c>
      <c r="W1894" s="72">
        <f t="shared" si="268"/>
        <v>0</v>
      </c>
      <c r="X1894" s="14" t="s">
        <v>1191</v>
      </c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24"/>
      <c r="AJ1894" s="24"/>
      <c r="AK1894" s="24"/>
    </row>
    <row r="1895" s="2" customFormat="1" ht="14.25" spans="1:37">
      <c r="A1895" s="24">
        <v>1893</v>
      </c>
      <c r="B1895" s="14"/>
      <c r="C1895" s="749" t="s">
        <v>4011</v>
      </c>
      <c r="D1895" s="749" t="s">
        <v>4012</v>
      </c>
      <c r="E1895" s="14"/>
      <c r="F1895" s="192"/>
      <c r="G1895" s="24"/>
      <c r="H1895" s="14"/>
      <c r="I1895" s="13">
        <v>1.04</v>
      </c>
      <c r="J1895" s="14"/>
      <c r="K1895" s="14"/>
      <c r="L1895" s="547">
        <v>700</v>
      </c>
      <c r="M1895" s="72">
        <v>1.05212</v>
      </c>
      <c r="N1895" s="72">
        <f t="shared" si="269"/>
        <v>736.484</v>
      </c>
      <c r="O1895" s="72">
        <v>700</v>
      </c>
      <c r="P1895" s="72">
        <f t="shared" si="261"/>
        <v>1.05212</v>
      </c>
      <c r="Q1895" s="72">
        <f t="shared" si="262"/>
        <v>736.484</v>
      </c>
      <c r="R1895" s="72">
        <f t="shared" si="263"/>
        <v>0</v>
      </c>
      <c r="S1895" s="72">
        <f t="shared" si="264"/>
        <v>1.05212</v>
      </c>
      <c r="T1895" s="72">
        <f t="shared" si="265"/>
        <v>0</v>
      </c>
      <c r="U1895" s="72">
        <f t="shared" si="266"/>
        <v>0</v>
      </c>
      <c r="V1895" s="72">
        <f t="shared" si="267"/>
        <v>1.05212</v>
      </c>
      <c r="W1895" s="72">
        <f t="shared" si="268"/>
        <v>0</v>
      </c>
      <c r="X1895" s="14" t="s">
        <v>1191</v>
      </c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24"/>
      <c r="AJ1895" s="24"/>
      <c r="AK1895" s="24"/>
    </row>
    <row r="1896" s="2" customFormat="1" ht="14.25" spans="1:37">
      <c r="A1896" s="24">
        <v>1894</v>
      </c>
      <c r="B1896" s="14"/>
      <c r="C1896" s="749" t="s">
        <v>4013</v>
      </c>
      <c r="D1896" s="749" t="s">
        <v>4014</v>
      </c>
      <c r="E1896" s="14"/>
      <c r="F1896" s="192"/>
      <c r="G1896" s="24"/>
      <c r="H1896" s="14"/>
      <c r="I1896" s="13">
        <v>1.04</v>
      </c>
      <c r="J1896" s="14"/>
      <c r="K1896" s="14"/>
      <c r="L1896" s="547">
        <v>1000</v>
      </c>
      <c r="M1896" s="72">
        <v>0.029</v>
      </c>
      <c r="N1896" s="72">
        <f t="shared" si="269"/>
        <v>29</v>
      </c>
      <c r="O1896" s="72">
        <v>1000</v>
      </c>
      <c r="P1896" s="72">
        <f t="shared" si="261"/>
        <v>0.029</v>
      </c>
      <c r="Q1896" s="72">
        <f t="shared" si="262"/>
        <v>29</v>
      </c>
      <c r="R1896" s="72">
        <f t="shared" si="263"/>
        <v>0</v>
      </c>
      <c r="S1896" s="72">
        <f t="shared" si="264"/>
        <v>0.029</v>
      </c>
      <c r="T1896" s="72">
        <f t="shared" si="265"/>
        <v>0</v>
      </c>
      <c r="U1896" s="72">
        <f t="shared" si="266"/>
        <v>0</v>
      </c>
      <c r="V1896" s="72">
        <f t="shared" si="267"/>
        <v>0.029</v>
      </c>
      <c r="W1896" s="72">
        <f t="shared" si="268"/>
        <v>0</v>
      </c>
      <c r="X1896" s="14" t="s">
        <v>1191</v>
      </c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24"/>
      <c r="AJ1896" s="24"/>
      <c r="AK1896" s="24"/>
    </row>
    <row r="1897" s="2" customFormat="1" ht="14.25" spans="1:37">
      <c r="A1897" s="24">
        <v>1895</v>
      </c>
      <c r="B1897" s="14"/>
      <c r="C1897" s="749" t="s">
        <v>4015</v>
      </c>
      <c r="D1897" s="749" t="s">
        <v>4016</v>
      </c>
      <c r="E1897" s="14"/>
      <c r="F1897" s="192"/>
      <c r="G1897" s="24"/>
      <c r="H1897" s="14"/>
      <c r="I1897" s="13">
        <v>1.04</v>
      </c>
      <c r="J1897" s="14"/>
      <c r="K1897" s="14"/>
      <c r="L1897" s="547">
        <v>800</v>
      </c>
      <c r="M1897" s="72">
        <v>0.029</v>
      </c>
      <c r="N1897" s="72">
        <f t="shared" si="269"/>
        <v>23.2</v>
      </c>
      <c r="O1897" s="72">
        <v>800</v>
      </c>
      <c r="P1897" s="72">
        <f t="shared" si="261"/>
        <v>0.029</v>
      </c>
      <c r="Q1897" s="72">
        <f t="shared" si="262"/>
        <v>23.2</v>
      </c>
      <c r="R1897" s="72">
        <f t="shared" si="263"/>
        <v>0</v>
      </c>
      <c r="S1897" s="72">
        <f t="shared" si="264"/>
        <v>0.029</v>
      </c>
      <c r="T1897" s="72">
        <f t="shared" si="265"/>
        <v>0</v>
      </c>
      <c r="U1897" s="72">
        <f t="shared" si="266"/>
        <v>0</v>
      </c>
      <c r="V1897" s="72">
        <f t="shared" si="267"/>
        <v>0.029</v>
      </c>
      <c r="W1897" s="72">
        <f t="shared" si="268"/>
        <v>0</v>
      </c>
      <c r="X1897" s="14" t="s">
        <v>1191</v>
      </c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24"/>
      <c r="AJ1897" s="24"/>
      <c r="AK1897" s="24"/>
    </row>
    <row r="1898" s="2" customFormat="1" ht="14.25" spans="1:37">
      <c r="A1898" s="24">
        <v>1896</v>
      </c>
      <c r="B1898" s="14"/>
      <c r="C1898" s="749" t="s">
        <v>4017</v>
      </c>
      <c r="D1898" s="749" t="s">
        <v>4018</v>
      </c>
      <c r="E1898" s="14"/>
      <c r="F1898" s="192"/>
      <c r="G1898" s="24"/>
      <c r="H1898" s="14"/>
      <c r="I1898" s="13">
        <v>1.04</v>
      </c>
      <c r="J1898" s="14"/>
      <c r="K1898" s="14"/>
      <c r="L1898" s="547">
        <v>2500</v>
      </c>
      <c r="M1898" s="72">
        <v>0.029</v>
      </c>
      <c r="N1898" s="72">
        <f t="shared" si="269"/>
        <v>72.5</v>
      </c>
      <c r="O1898" s="72">
        <v>2500</v>
      </c>
      <c r="P1898" s="72">
        <f t="shared" si="261"/>
        <v>0.029</v>
      </c>
      <c r="Q1898" s="72">
        <f t="shared" si="262"/>
        <v>72.5</v>
      </c>
      <c r="R1898" s="72">
        <f t="shared" si="263"/>
        <v>0</v>
      </c>
      <c r="S1898" s="72">
        <f t="shared" si="264"/>
        <v>0.029</v>
      </c>
      <c r="T1898" s="72">
        <f t="shared" si="265"/>
        <v>0</v>
      </c>
      <c r="U1898" s="72">
        <f t="shared" si="266"/>
        <v>0</v>
      </c>
      <c r="V1898" s="72">
        <f t="shared" si="267"/>
        <v>0.029</v>
      </c>
      <c r="W1898" s="72">
        <f t="shared" si="268"/>
        <v>0</v>
      </c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24"/>
      <c r="AJ1898" s="24"/>
      <c r="AK1898" s="24"/>
    </row>
    <row r="1899" s="2" customFormat="1" ht="14.25" spans="1:37">
      <c r="A1899" s="24">
        <v>1897</v>
      </c>
      <c r="B1899" s="14"/>
      <c r="C1899" s="749" t="s">
        <v>4019</v>
      </c>
      <c r="D1899" s="749" t="s">
        <v>4020</v>
      </c>
      <c r="E1899" s="14"/>
      <c r="F1899" s="192"/>
      <c r="G1899" s="24"/>
      <c r="H1899" s="14"/>
      <c r="I1899" s="13">
        <v>1.04</v>
      </c>
      <c r="J1899" s="14"/>
      <c r="K1899" s="14"/>
      <c r="L1899" s="547">
        <v>3380</v>
      </c>
      <c r="M1899" s="72">
        <v>3.51</v>
      </c>
      <c r="N1899" s="72">
        <f t="shared" si="269"/>
        <v>11863.8</v>
      </c>
      <c r="O1899" s="72">
        <v>3380</v>
      </c>
      <c r="P1899" s="72">
        <f t="shared" si="261"/>
        <v>3.51</v>
      </c>
      <c r="Q1899" s="72">
        <f t="shared" si="262"/>
        <v>11863.8</v>
      </c>
      <c r="R1899" s="72">
        <f t="shared" si="263"/>
        <v>0</v>
      </c>
      <c r="S1899" s="72">
        <f t="shared" si="264"/>
        <v>3.51</v>
      </c>
      <c r="T1899" s="72">
        <f t="shared" si="265"/>
        <v>0</v>
      </c>
      <c r="U1899" s="72">
        <f t="shared" si="266"/>
        <v>0</v>
      </c>
      <c r="V1899" s="72">
        <f t="shared" si="267"/>
        <v>3.51</v>
      </c>
      <c r="W1899" s="72">
        <f t="shared" si="268"/>
        <v>0</v>
      </c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24"/>
      <c r="AJ1899" s="24"/>
      <c r="AK1899" s="24"/>
    </row>
    <row r="1900" s="2" customFormat="1" ht="14.25" spans="1:37">
      <c r="A1900" s="24">
        <v>1898</v>
      </c>
      <c r="B1900" s="14"/>
      <c r="C1900" s="749" t="s">
        <v>4021</v>
      </c>
      <c r="D1900" s="749" t="s">
        <v>4022</v>
      </c>
      <c r="E1900" s="14"/>
      <c r="F1900" s="192"/>
      <c r="G1900" s="24"/>
      <c r="H1900" s="14"/>
      <c r="I1900" s="13">
        <v>1.04</v>
      </c>
      <c r="J1900" s="14"/>
      <c r="K1900" s="14"/>
      <c r="L1900" s="547">
        <v>1000</v>
      </c>
      <c r="M1900" s="72">
        <v>0.1453</v>
      </c>
      <c r="N1900" s="72">
        <f t="shared" si="269"/>
        <v>145.3</v>
      </c>
      <c r="O1900" s="72">
        <v>1000</v>
      </c>
      <c r="P1900" s="72">
        <f t="shared" si="261"/>
        <v>0.1453</v>
      </c>
      <c r="Q1900" s="72">
        <f t="shared" si="262"/>
        <v>145.3</v>
      </c>
      <c r="R1900" s="72">
        <f t="shared" si="263"/>
        <v>0</v>
      </c>
      <c r="S1900" s="72">
        <f t="shared" si="264"/>
        <v>0.1453</v>
      </c>
      <c r="T1900" s="72">
        <f t="shared" si="265"/>
        <v>0</v>
      </c>
      <c r="U1900" s="72">
        <f t="shared" si="266"/>
        <v>0</v>
      </c>
      <c r="V1900" s="72">
        <f t="shared" si="267"/>
        <v>0.1453</v>
      </c>
      <c r="W1900" s="72">
        <f t="shared" si="268"/>
        <v>0</v>
      </c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24"/>
      <c r="AJ1900" s="24"/>
      <c r="AK1900" s="24"/>
    </row>
    <row r="1901" s="2" customFormat="1" ht="14.25" spans="1:37">
      <c r="A1901" s="24">
        <v>1899</v>
      </c>
      <c r="B1901" s="14"/>
      <c r="C1901" s="749" t="s">
        <v>3361</v>
      </c>
      <c r="D1901" s="749" t="s">
        <v>3362</v>
      </c>
      <c r="E1901" s="14"/>
      <c r="F1901" s="192"/>
      <c r="G1901" s="24"/>
      <c r="H1901" s="14"/>
      <c r="I1901" s="13">
        <v>1.04</v>
      </c>
      <c r="J1901" s="14"/>
      <c r="K1901" s="14"/>
      <c r="L1901" s="547">
        <v>200</v>
      </c>
      <c r="M1901" s="72">
        <v>24.5</v>
      </c>
      <c r="N1901" s="72">
        <f t="shared" si="269"/>
        <v>4900</v>
      </c>
      <c r="O1901" s="72">
        <v>200.000000000003</v>
      </c>
      <c r="P1901" s="72">
        <f t="shared" si="261"/>
        <v>24.5</v>
      </c>
      <c r="Q1901" s="72">
        <f t="shared" si="262"/>
        <v>4900.00000000007</v>
      </c>
      <c r="R1901" s="72">
        <f t="shared" si="263"/>
        <v>3.01270119962282e-12</v>
      </c>
      <c r="S1901" s="72">
        <f t="shared" si="264"/>
        <v>24.5</v>
      </c>
      <c r="T1901" s="72">
        <f t="shared" si="265"/>
        <v>7.36690708436072e-11</v>
      </c>
      <c r="U1901" s="72">
        <f t="shared" si="266"/>
        <v>0</v>
      </c>
      <c r="V1901" s="72">
        <f t="shared" si="267"/>
        <v>24.5</v>
      </c>
      <c r="W1901" s="72">
        <f t="shared" si="268"/>
        <v>0</v>
      </c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24"/>
      <c r="AJ1901" s="24"/>
      <c r="AK1901" s="24"/>
    </row>
    <row r="1902" s="2" customFormat="1" ht="14.25" spans="1:37">
      <c r="A1902" s="24">
        <v>1900</v>
      </c>
      <c r="B1902" s="14"/>
      <c r="C1902" s="749" t="s">
        <v>4023</v>
      </c>
      <c r="D1902" s="749" t="s">
        <v>4024</v>
      </c>
      <c r="E1902" s="14"/>
      <c r="F1902" s="192"/>
      <c r="G1902" s="24"/>
      <c r="H1902" s="14"/>
      <c r="I1902" s="13">
        <v>1.04</v>
      </c>
      <c r="J1902" s="14"/>
      <c r="K1902" s="14"/>
      <c r="L1902" s="547">
        <v>974</v>
      </c>
      <c r="M1902" s="72">
        <v>24.403</v>
      </c>
      <c r="N1902" s="72">
        <f t="shared" si="269"/>
        <v>23768.522</v>
      </c>
      <c r="O1902" s="72">
        <v>974</v>
      </c>
      <c r="P1902" s="72">
        <f t="shared" si="261"/>
        <v>24.403</v>
      </c>
      <c r="Q1902" s="72">
        <f t="shared" si="262"/>
        <v>23768.522</v>
      </c>
      <c r="R1902" s="72">
        <f t="shared" si="263"/>
        <v>0</v>
      </c>
      <c r="S1902" s="72">
        <f t="shared" si="264"/>
        <v>24.403</v>
      </c>
      <c r="T1902" s="72">
        <f t="shared" si="265"/>
        <v>0</v>
      </c>
      <c r="U1902" s="72">
        <f t="shared" si="266"/>
        <v>0</v>
      </c>
      <c r="V1902" s="72">
        <f t="shared" si="267"/>
        <v>24.403</v>
      </c>
      <c r="W1902" s="72">
        <f t="shared" si="268"/>
        <v>0</v>
      </c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24"/>
      <c r="AJ1902" s="24"/>
      <c r="AK1902" s="24"/>
    </row>
    <row r="1903" s="2" customFormat="1" ht="14.25" spans="1:37">
      <c r="A1903" s="24">
        <v>1901</v>
      </c>
      <c r="B1903" s="14"/>
      <c r="C1903" s="749" t="s">
        <v>4025</v>
      </c>
      <c r="D1903" s="749" t="s">
        <v>4026</v>
      </c>
      <c r="E1903" s="14"/>
      <c r="F1903" s="192"/>
      <c r="G1903" s="24"/>
      <c r="H1903" s="14"/>
      <c r="I1903" s="13">
        <v>1.04</v>
      </c>
      <c r="J1903" s="14"/>
      <c r="K1903" s="14"/>
      <c r="L1903" s="547">
        <v>10</v>
      </c>
      <c r="M1903" s="72">
        <v>19.113</v>
      </c>
      <c r="N1903" s="72">
        <f t="shared" si="269"/>
        <v>191.13</v>
      </c>
      <c r="O1903" s="72">
        <v>10</v>
      </c>
      <c r="P1903" s="72">
        <f t="shared" si="261"/>
        <v>19.113</v>
      </c>
      <c r="Q1903" s="72">
        <f t="shared" si="262"/>
        <v>191.13</v>
      </c>
      <c r="R1903" s="72">
        <f t="shared" si="263"/>
        <v>0</v>
      </c>
      <c r="S1903" s="72">
        <f t="shared" si="264"/>
        <v>19.113</v>
      </c>
      <c r="T1903" s="72">
        <f t="shared" si="265"/>
        <v>0</v>
      </c>
      <c r="U1903" s="72">
        <f t="shared" si="266"/>
        <v>0</v>
      </c>
      <c r="V1903" s="72">
        <f t="shared" si="267"/>
        <v>19.113</v>
      </c>
      <c r="W1903" s="72">
        <f t="shared" si="268"/>
        <v>0</v>
      </c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24"/>
      <c r="AJ1903" s="24"/>
      <c r="AK1903" s="24"/>
    </row>
    <row r="1904" s="2" customFormat="1" ht="14.25" spans="1:37">
      <c r="A1904" s="24">
        <v>1902</v>
      </c>
      <c r="B1904" s="14"/>
      <c r="C1904" s="749" t="s">
        <v>4027</v>
      </c>
      <c r="D1904" s="749" t="s">
        <v>4028</v>
      </c>
      <c r="E1904" s="14"/>
      <c r="F1904" s="192"/>
      <c r="G1904" s="24"/>
      <c r="H1904" s="14"/>
      <c r="I1904" s="13">
        <v>1.04</v>
      </c>
      <c r="J1904" s="14"/>
      <c r="K1904" s="14"/>
      <c r="L1904" s="547">
        <v>1800</v>
      </c>
      <c r="M1904" s="72">
        <v>0.343861</v>
      </c>
      <c r="N1904" s="72">
        <f t="shared" si="269"/>
        <v>618.9498</v>
      </c>
      <c r="O1904" s="72">
        <v>1800</v>
      </c>
      <c r="P1904" s="72">
        <f t="shared" si="261"/>
        <v>0.343861</v>
      </c>
      <c r="Q1904" s="72">
        <f t="shared" si="262"/>
        <v>618.9498</v>
      </c>
      <c r="R1904" s="72">
        <f t="shared" si="263"/>
        <v>0</v>
      </c>
      <c r="S1904" s="72">
        <f t="shared" si="264"/>
        <v>0.343861</v>
      </c>
      <c r="T1904" s="72">
        <f t="shared" si="265"/>
        <v>0</v>
      </c>
      <c r="U1904" s="72">
        <f t="shared" si="266"/>
        <v>0</v>
      </c>
      <c r="V1904" s="72">
        <f t="shared" si="267"/>
        <v>0.343861</v>
      </c>
      <c r="W1904" s="72">
        <f t="shared" si="268"/>
        <v>0</v>
      </c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24"/>
      <c r="AJ1904" s="24"/>
      <c r="AK1904" s="24"/>
    </row>
    <row r="1905" s="2" customFormat="1" ht="14.25" spans="1:37">
      <c r="A1905" s="24">
        <v>1903</v>
      </c>
      <c r="B1905" s="14"/>
      <c r="C1905" s="749" t="s">
        <v>4029</v>
      </c>
      <c r="D1905" s="749" t="s">
        <v>4030</v>
      </c>
      <c r="E1905" s="14"/>
      <c r="F1905" s="192"/>
      <c r="G1905" s="24"/>
      <c r="H1905" s="14"/>
      <c r="I1905" s="13">
        <v>1.04</v>
      </c>
      <c r="J1905" s="14"/>
      <c r="K1905" s="14"/>
      <c r="L1905" s="547">
        <v>3990</v>
      </c>
      <c r="M1905" s="72">
        <v>0.225386</v>
      </c>
      <c r="N1905" s="72">
        <f t="shared" si="269"/>
        <v>899.29014</v>
      </c>
      <c r="O1905" s="72">
        <v>3990</v>
      </c>
      <c r="P1905" s="72">
        <f t="shared" si="261"/>
        <v>0.225386</v>
      </c>
      <c r="Q1905" s="72">
        <f t="shared" si="262"/>
        <v>899.29014</v>
      </c>
      <c r="R1905" s="72">
        <f t="shared" si="263"/>
        <v>0</v>
      </c>
      <c r="S1905" s="72">
        <f t="shared" si="264"/>
        <v>0.225386</v>
      </c>
      <c r="T1905" s="72">
        <f t="shared" si="265"/>
        <v>0</v>
      </c>
      <c r="U1905" s="72">
        <f t="shared" si="266"/>
        <v>0</v>
      </c>
      <c r="V1905" s="72">
        <f t="shared" si="267"/>
        <v>0.225386</v>
      </c>
      <c r="W1905" s="72">
        <f t="shared" si="268"/>
        <v>0</v>
      </c>
      <c r="X1905" s="14" t="s">
        <v>1191</v>
      </c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24"/>
      <c r="AJ1905" s="24"/>
      <c r="AK1905" s="24"/>
    </row>
    <row r="1906" s="2" customFormat="1" ht="14.25" spans="1:37">
      <c r="A1906" s="24">
        <v>1904</v>
      </c>
      <c r="B1906" s="14"/>
      <c r="C1906" s="749" t="s">
        <v>4031</v>
      </c>
      <c r="D1906" s="749" t="s">
        <v>4032</v>
      </c>
      <c r="E1906" s="14"/>
      <c r="F1906" s="192"/>
      <c r="G1906" s="24"/>
      <c r="H1906" s="14"/>
      <c r="I1906" s="13">
        <v>1.04</v>
      </c>
      <c r="J1906" s="14"/>
      <c r="K1906" s="14"/>
      <c r="L1906" s="547">
        <v>2610</v>
      </c>
      <c r="M1906" s="72">
        <v>0.207682</v>
      </c>
      <c r="N1906" s="72">
        <f t="shared" si="269"/>
        <v>542.05002</v>
      </c>
      <c r="O1906" s="72">
        <v>2610</v>
      </c>
      <c r="P1906" s="72">
        <f t="shared" si="261"/>
        <v>0.207682</v>
      </c>
      <c r="Q1906" s="72">
        <f t="shared" si="262"/>
        <v>542.05002</v>
      </c>
      <c r="R1906" s="72">
        <f t="shared" si="263"/>
        <v>0</v>
      </c>
      <c r="S1906" s="72">
        <f t="shared" si="264"/>
        <v>0.207682</v>
      </c>
      <c r="T1906" s="72">
        <f t="shared" si="265"/>
        <v>0</v>
      </c>
      <c r="U1906" s="72">
        <f t="shared" si="266"/>
        <v>0</v>
      </c>
      <c r="V1906" s="72">
        <f t="shared" si="267"/>
        <v>0.207682</v>
      </c>
      <c r="W1906" s="72">
        <f t="shared" si="268"/>
        <v>0</v>
      </c>
      <c r="X1906" s="14" t="s">
        <v>1191</v>
      </c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24"/>
      <c r="AJ1906" s="24"/>
      <c r="AK1906" s="24"/>
    </row>
    <row r="1907" s="2" customFormat="1" ht="14.25" spans="1:37">
      <c r="A1907" s="24">
        <v>1905</v>
      </c>
      <c r="B1907" s="14"/>
      <c r="C1907" s="749" t="s">
        <v>4033</v>
      </c>
      <c r="D1907" s="749" t="s">
        <v>4034</v>
      </c>
      <c r="E1907" s="14"/>
      <c r="F1907" s="192"/>
      <c r="G1907" s="24"/>
      <c r="H1907" s="14"/>
      <c r="I1907" s="13">
        <v>1.04</v>
      </c>
      <c r="J1907" s="14"/>
      <c r="K1907" s="14"/>
      <c r="L1907" s="547">
        <v>2745</v>
      </c>
      <c r="M1907" s="72">
        <v>0.195774</v>
      </c>
      <c r="N1907" s="72">
        <f t="shared" si="269"/>
        <v>537.39963</v>
      </c>
      <c r="O1907" s="72">
        <v>2745</v>
      </c>
      <c r="P1907" s="72">
        <f t="shared" si="261"/>
        <v>0.195774</v>
      </c>
      <c r="Q1907" s="72">
        <f t="shared" si="262"/>
        <v>537.39963</v>
      </c>
      <c r="R1907" s="72">
        <f t="shared" si="263"/>
        <v>0</v>
      </c>
      <c r="S1907" s="72">
        <f t="shared" si="264"/>
        <v>0.195774</v>
      </c>
      <c r="T1907" s="72">
        <f t="shared" si="265"/>
        <v>0</v>
      </c>
      <c r="U1907" s="72">
        <f t="shared" si="266"/>
        <v>0</v>
      </c>
      <c r="V1907" s="72">
        <f t="shared" si="267"/>
        <v>0.195774</v>
      </c>
      <c r="W1907" s="72">
        <f t="shared" si="268"/>
        <v>0</v>
      </c>
      <c r="X1907" s="14" t="s">
        <v>1191</v>
      </c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24"/>
      <c r="AJ1907" s="24"/>
      <c r="AK1907" s="24"/>
    </row>
    <row r="1908" s="2" customFormat="1" ht="14.25" spans="1:37">
      <c r="A1908" s="24">
        <v>1906</v>
      </c>
      <c r="B1908" s="14"/>
      <c r="C1908" s="749" t="s">
        <v>4035</v>
      </c>
      <c r="D1908" s="749" t="s">
        <v>4036</v>
      </c>
      <c r="E1908" s="14"/>
      <c r="F1908" s="192"/>
      <c r="G1908" s="24"/>
      <c r="H1908" s="14"/>
      <c r="I1908" s="13">
        <v>1.04</v>
      </c>
      <c r="J1908" s="14"/>
      <c r="K1908" s="14"/>
      <c r="L1908" s="547">
        <v>1970</v>
      </c>
      <c r="M1908" s="72">
        <v>0.184472</v>
      </c>
      <c r="N1908" s="72">
        <f t="shared" si="269"/>
        <v>363.40984</v>
      </c>
      <c r="O1908" s="72">
        <v>1970</v>
      </c>
      <c r="P1908" s="72">
        <f t="shared" si="261"/>
        <v>0.184472</v>
      </c>
      <c r="Q1908" s="72">
        <f t="shared" si="262"/>
        <v>363.40984</v>
      </c>
      <c r="R1908" s="72">
        <f t="shared" si="263"/>
        <v>0</v>
      </c>
      <c r="S1908" s="72">
        <f t="shared" si="264"/>
        <v>0.184472</v>
      </c>
      <c r="T1908" s="72">
        <f t="shared" si="265"/>
        <v>0</v>
      </c>
      <c r="U1908" s="72">
        <f t="shared" si="266"/>
        <v>0</v>
      </c>
      <c r="V1908" s="72">
        <f t="shared" si="267"/>
        <v>0.184472</v>
      </c>
      <c r="W1908" s="72">
        <f t="shared" si="268"/>
        <v>0</v>
      </c>
      <c r="X1908" s="14" t="s">
        <v>1191</v>
      </c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24"/>
      <c r="AJ1908" s="24"/>
      <c r="AK1908" s="24"/>
    </row>
    <row r="1909" s="2" customFormat="1" ht="14.25" spans="1:37">
      <c r="A1909" s="24">
        <v>1907</v>
      </c>
      <c r="B1909" s="14"/>
      <c r="C1909" s="749" t="s">
        <v>3471</v>
      </c>
      <c r="D1909" s="749" t="s">
        <v>3472</v>
      </c>
      <c r="E1909" s="14"/>
      <c r="F1909" s="192"/>
      <c r="G1909" s="24"/>
      <c r="H1909" s="14"/>
      <c r="I1909" s="13">
        <v>1.04</v>
      </c>
      <c r="J1909" s="14"/>
      <c r="K1909" s="14"/>
      <c r="L1909" s="547">
        <v>4000</v>
      </c>
      <c r="M1909" s="72">
        <v>0.184611</v>
      </c>
      <c r="N1909" s="72">
        <f t="shared" si="269"/>
        <v>738.444</v>
      </c>
      <c r="O1909" s="72">
        <v>4000</v>
      </c>
      <c r="P1909" s="72">
        <f t="shared" si="261"/>
        <v>0.184611</v>
      </c>
      <c r="Q1909" s="72">
        <f t="shared" si="262"/>
        <v>738.444</v>
      </c>
      <c r="R1909" s="72">
        <f t="shared" si="263"/>
        <v>0</v>
      </c>
      <c r="S1909" s="72">
        <f t="shared" si="264"/>
        <v>0.184611</v>
      </c>
      <c r="T1909" s="72">
        <f t="shared" si="265"/>
        <v>0</v>
      </c>
      <c r="U1909" s="72">
        <f t="shared" si="266"/>
        <v>0</v>
      </c>
      <c r="V1909" s="72">
        <f t="shared" si="267"/>
        <v>0.184611</v>
      </c>
      <c r="W1909" s="72">
        <f t="shared" si="268"/>
        <v>0</v>
      </c>
      <c r="X1909" s="14" t="s">
        <v>1191</v>
      </c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24"/>
      <c r="AJ1909" s="24"/>
      <c r="AK1909" s="24"/>
    </row>
    <row r="1910" s="2" customFormat="1" ht="14.25" spans="1:37">
      <c r="A1910" s="24">
        <v>1908</v>
      </c>
      <c r="B1910" s="14"/>
      <c r="C1910" s="749" t="s">
        <v>3473</v>
      </c>
      <c r="D1910" s="749" t="s">
        <v>3474</v>
      </c>
      <c r="E1910" s="14"/>
      <c r="F1910" s="192"/>
      <c r="G1910" s="24"/>
      <c r="H1910" s="14"/>
      <c r="I1910" s="13">
        <v>1.04</v>
      </c>
      <c r="J1910" s="14"/>
      <c r="K1910" s="14"/>
      <c r="L1910" s="547">
        <v>6600</v>
      </c>
      <c r="M1910" s="72">
        <v>0.174102</v>
      </c>
      <c r="N1910" s="72">
        <f t="shared" si="269"/>
        <v>1149.0732</v>
      </c>
      <c r="O1910" s="72">
        <v>6600</v>
      </c>
      <c r="P1910" s="72">
        <f t="shared" si="261"/>
        <v>0.174102</v>
      </c>
      <c r="Q1910" s="72">
        <f t="shared" si="262"/>
        <v>1149.0732</v>
      </c>
      <c r="R1910" s="72">
        <f t="shared" si="263"/>
        <v>0</v>
      </c>
      <c r="S1910" s="72">
        <f t="shared" si="264"/>
        <v>0.174102</v>
      </c>
      <c r="T1910" s="72">
        <f t="shared" si="265"/>
        <v>0</v>
      </c>
      <c r="U1910" s="72">
        <f t="shared" si="266"/>
        <v>0</v>
      </c>
      <c r="V1910" s="72">
        <f t="shared" si="267"/>
        <v>0.174102</v>
      </c>
      <c r="W1910" s="72">
        <f t="shared" si="268"/>
        <v>0</v>
      </c>
      <c r="X1910" s="14" t="s">
        <v>1191</v>
      </c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24"/>
      <c r="AJ1910" s="24"/>
      <c r="AK1910" s="24"/>
    </row>
    <row r="1911" s="2" customFormat="1" ht="14.25" spans="1:37">
      <c r="A1911" s="24">
        <v>1909</v>
      </c>
      <c r="B1911" s="14"/>
      <c r="C1911" s="749" t="s">
        <v>4037</v>
      </c>
      <c r="D1911" s="749" t="s">
        <v>4038</v>
      </c>
      <c r="E1911" s="14"/>
      <c r="F1911" s="192"/>
      <c r="G1911" s="24"/>
      <c r="H1911" s="14"/>
      <c r="I1911" s="13">
        <v>1.04</v>
      </c>
      <c r="J1911" s="14"/>
      <c r="K1911" s="14"/>
      <c r="L1911" s="547">
        <v>1405</v>
      </c>
      <c r="M1911" s="72">
        <v>13.0949</v>
      </c>
      <c r="N1911" s="72">
        <f t="shared" si="269"/>
        <v>18398.3345</v>
      </c>
      <c r="O1911" s="72">
        <v>1405</v>
      </c>
      <c r="P1911" s="72">
        <f t="shared" si="261"/>
        <v>13.0949</v>
      </c>
      <c r="Q1911" s="72">
        <f t="shared" si="262"/>
        <v>18398.3345</v>
      </c>
      <c r="R1911" s="72">
        <f t="shared" si="263"/>
        <v>0</v>
      </c>
      <c r="S1911" s="72">
        <f t="shared" si="264"/>
        <v>13.0949</v>
      </c>
      <c r="T1911" s="72">
        <f t="shared" si="265"/>
        <v>0</v>
      </c>
      <c r="U1911" s="72">
        <f t="shared" si="266"/>
        <v>0</v>
      </c>
      <c r="V1911" s="72">
        <f t="shared" si="267"/>
        <v>13.0949</v>
      </c>
      <c r="W1911" s="72">
        <f t="shared" si="268"/>
        <v>0</v>
      </c>
      <c r="X1911" s="14" t="s">
        <v>1191</v>
      </c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24"/>
      <c r="AJ1911" s="24"/>
      <c r="AK1911" s="24"/>
    </row>
    <row r="1912" s="2" customFormat="1" ht="14.25" spans="1:37">
      <c r="A1912" s="24">
        <v>1910</v>
      </c>
      <c r="B1912" s="14"/>
      <c r="C1912" s="749" t="s">
        <v>4039</v>
      </c>
      <c r="D1912" s="749" t="s">
        <v>4040</v>
      </c>
      <c r="E1912" s="14"/>
      <c r="F1912" s="192"/>
      <c r="G1912" s="24"/>
      <c r="H1912" s="14"/>
      <c r="I1912" s="13">
        <v>1.04</v>
      </c>
      <c r="J1912" s="14"/>
      <c r="K1912" s="14"/>
      <c r="L1912" s="547">
        <v>105</v>
      </c>
      <c r="M1912" s="72">
        <v>21.0982</v>
      </c>
      <c r="N1912" s="72">
        <f t="shared" si="269"/>
        <v>2215.311</v>
      </c>
      <c r="O1912" s="72">
        <v>105</v>
      </c>
      <c r="P1912" s="72">
        <f t="shared" si="261"/>
        <v>21.0982</v>
      </c>
      <c r="Q1912" s="72">
        <f t="shared" si="262"/>
        <v>2215.311</v>
      </c>
      <c r="R1912" s="72">
        <f t="shared" si="263"/>
        <v>0</v>
      </c>
      <c r="S1912" s="72">
        <f t="shared" si="264"/>
        <v>21.0982</v>
      </c>
      <c r="T1912" s="72">
        <f t="shared" si="265"/>
        <v>0</v>
      </c>
      <c r="U1912" s="72">
        <f t="shared" si="266"/>
        <v>0</v>
      </c>
      <c r="V1912" s="72">
        <f t="shared" si="267"/>
        <v>21.0982</v>
      </c>
      <c r="W1912" s="72">
        <f t="shared" si="268"/>
        <v>0</v>
      </c>
      <c r="X1912" s="14" t="s">
        <v>1191</v>
      </c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24"/>
      <c r="AJ1912" s="24"/>
      <c r="AK1912" s="24"/>
    </row>
    <row r="1913" s="2" customFormat="1" ht="14.25" spans="1:37">
      <c r="A1913" s="24">
        <v>1911</v>
      </c>
      <c r="B1913" s="14"/>
      <c r="C1913" s="749" t="s">
        <v>4041</v>
      </c>
      <c r="D1913" s="749" t="s">
        <v>4042</v>
      </c>
      <c r="E1913" s="14"/>
      <c r="F1913" s="192"/>
      <c r="G1913" s="24"/>
      <c r="H1913" s="14"/>
      <c r="I1913" s="13">
        <v>1.04</v>
      </c>
      <c r="J1913" s="14"/>
      <c r="K1913" s="14"/>
      <c r="L1913" s="547">
        <v>1000</v>
      </c>
      <c r="M1913" s="72">
        <v>0.34619</v>
      </c>
      <c r="N1913" s="72">
        <f t="shared" si="269"/>
        <v>346.19</v>
      </c>
      <c r="O1913" s="72">
        <v>1000</v>
      </c>
      <c r="P1913" s="72">
        <f t="shared" si="261"/>
        <v>0.34619</v>
      </c>
      <c r="Q1913" s="72">
        <f t="shared" si="262"/>
        <v>346.19</v>
      </c>
      <c r="R1913" s="72">
        <f t="shared" si="263"/>
        <v>0</v>
      </c>
      <c r="S1913" s="72">
        <f t="shared" si="264"/>
        <v>0.34619</v>
      </c>
      <c r="T1913" s="72">
        <f t="shared" si="265"/>
        <v>0</v>
      </c>
      <c r="U1913" s="72">
        <f t="shared" si="266"/>
        <v>0</v>
      </c>
      <c r="V1913" s="72">
        <f t="shared" si="267"/>
        <v>0.34619</v>
      </c>
      <c r="W1913" s="72">
        <f t="shared" si="268"/>
        <v>0</v>
      </c>
      <c r="X1913" s="14" t="s">
        <v>1191</v>
      </c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24"/>
      <c r="AJ1913" s="24"/>
      <c r="AK1913" s="24"/>
    </row>
    <row r="1914" s="2" customFormat="1" ht="14.25" spans="1:37">
      <c r="A1914" s="24">
        <v>1912</v>
      </c>
      <c r="B1914" s="14"/>
      <c r="C1914" s="749" t="s">
        <v>4043</v>
      </c>
      <c r="D1914" s="749" t="s">
        <v>4044</v>
      </c>
      <c r="E1914" s="14"/>
      <c r="F1914" s="192"/>
      <c r="G1914" s="24"/>
      <c r="H1914" s="14"/>
      <c r="I1914" s="13">
        <v>1.04</v>
      </c>
      <c r="J1914" s="14"/>
      <c r="K1914" s="14"/>
      <c r="L1914" s="547">
        <v>1400</v>
      </c>
      <c r="M1914" s="72">
        <v>0.458836</v>
      </c>
      <c r="N1914" s="72">
        <f t="shared" si="269"/>
        <v>642.3704</v>
      </c>
      <c r="O1914" s="72">
        <v>1400</v>
      </c>
      <c r="P1914" s="72">
        <f t="shared" si="261"/>
        <v>0.458836</v>
      </c>
      <c r="Q1914" s="72">
        <f t="shared" si="262"/>
        <v>642.3704</v>
      </c>
      <c r="R1914" s="72">
        <f t="shared" si="263"/>
        <v>0</v>
      </c>
      <c r="S1914" s="72">
        <f t="shared" si="264"/>
        <v>0.458836</v>
      </c>
      <c r="T1914" s="72">
        <f t="shared" si="265"/>
        <v>0</v>
      </c>
      <c r="U1914" s="72">
        <f t="shared" si="266"/>
        <v>0</v>
      </c>
      <c r="V1914" s="72">
        <f t="shared" si="267"/>
        <v>0.458836</v>
      </c>
      <c r="W1914" s="72">
        <f t="shared" si="268"/>
        <v>0</v>
      </c>
      <c r="X1914" s="14" t="s">
        <v>1191</v>
      </c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24"/>
      <c r="AJ1914" s="24"/>
      <c r="AK1914" s="24"/>
    </row>
    <row r="1915" s="2" customFormat="1" ht="14.25" spans="1:37">
      <c r="A1915" s="24">
        <v>1913</v>
      </c>
      <c r="B1915" s="14"/>
      <c r="C1915" s="749" t="s">
        <v>4045</v>
      </c>
      <c r="D1915" s="749" t="s">
        <v>4046</v>
      </c>
      <c r="E1915" s="14"/>
      <c r="F1915" s="192"/>
      <c r="G1915" s="24"/>
      <c r="H1915" s="14"/>
      <c r="I1915" s="13">
        <v>1.04</v>
      </c>
      <c r="J1915" s="14"/>
      <c r="K1915" s="14"/>
      <c r="L1915" s="547">
        <v>2100</v>
      </c>
      <c r="M1915" s="72">
        <v>0.0291</v>
      </c>
      <c r="N1915" s="72">
        <f t="shared" si="269"/>
        <v>61.11</v>
      </c>
      <c r="O1915" s="72">
        <v>2100</v>
      </c>
      <c r="P1915" s="72">
        <f t="shared" si="261"/>
        <v>0.0291</v>
      </c>
      <c r="Q1915" s="72">
        <f t="shared" si="262"/>
        <v>61.11</v>
      </c>
      <c r="R1915" s="72">
        <f t="shared" si="263"/>
        <v>0</v>
      </c>
      <c r="S1915" s="72">
        <f t="shared" si="264"/>
        <v>0.0291</v>
      </c>
      <c r="T1915" s="72">
        <f t="shared" si="265"/>
        <v>0</v>
      </c>
      <c r="U1915" s="72">
        <f t="shared" si="266"/>
        <v>0</v>
      </c>
      <c r="V1915" s="72">
        <f t="shared" si="267"/>
        <v>0.0291</v>
      </c>
      <c r="W1915" s="72">
        <f t="shared" si="268"/>
        <v>0</v>
      </c>
      <c r="X1915" s="14" t="s">
        <v>1191</v>
      </c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24"/>
      <c r="AJ1915" s="24"/>
      <c r="AK1915" s="24"/>
    </row>
    <row r="1916" s="2" customFormat="1" ht="14.25" spans="1:37">
      <c r="A1916" s="24">
        <v>1914</v>
      </c>
      <c r="B1916" s="14"/>
      <c r="C1916" s="749" t="s">
        <v>4047</v>
      </c>
      <c r="D1916" s="749" t="s">
        <v>4048</v>
      </c>
      <c r="E1916" s="14"/>
      <c r="F1916" s="192"/>
      <c r="G1916" s="24"/>
      <c r="H1916" s="14"/>
      <c r="I1916" s="13">
        <v>1.04</v>
      </c>
      <c r="J1916" s="14"/>
      <c r="K1916" s="14"/>
      <c r="L1916" s="547">
        <v>2700</v>
      </c>
      <c r="M1916" s="72">
        <v>0.0288</v>
      </c>
      <c r="N1916" s="72">
        <f t="shared" si="269"/>
        <v>77.76</v>
      </c>
      <c r="O1916" s="72">
        <v>2700</v>
      </c>
      <c r="P1916" s="72">
        <f t="shared" si="261"/>
        <v>0.0288</v>
      </c>
      <c r="Q1916" s="72">
        <f t="shared" si="262"/>
        <v>77.76</v>
      </c>
      <c r="R1916" s="72">
        <f t="shared" si="263"/>
        <v>0</v>
      </c>
      <c r="S1916" s="72">
        <f t="shared" si="264"/>
        <v>0.0288</v>
      </c>
      <c r="T1916" s="72">
        <f t="shared" si="265"/>
        <v>0</v>
      </c>
      <c r="U1916" s="72">
        <f t="shared" si="266"/>
        <v>0</v>
      </c>
      <c r="V1916" s="72">
        <f t="shared" si="267"/>
        <v>0.0288</v>
      </c>
      <c r="W1916" s="72">
        <f t="shared" si="268"/>
        <v>0</v>
      </c>
      <c r="X1916" s="14" t="s">
        <v>1191</v>
      </c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24"/>
      <c r="AJ1916" s="24"/>
      <c r="AK1916" s="24"/>
    </row>
    <row r="1917" s="2" customFormat="1" ht="14.25" spans="1:37">
      <c r="A1917" s="24">
        <v>1915</v>
      </c>
      <c r="B1917" s="14"/>
      <c r="C1917" s="749" t="s">
        <v>4049</v>
      </c>
      <c r="D1917" s="749" t="s">
        <v>4050</v>
      </c>
      <c r="E1917" s="14"/>
      <c r="F1917" s="192"/>
      <c r="G1917" s="24"/>
      <c r="H1917" s="14"/>
      <c r="I1917" s="13">
        <v>1.04</v>
      </c>
      <c r="J1917" s="14"/>
      <c r="K1917" s="14"/>
      <c r="L1917" s="547">
        <v>1900</v>
      </c>
      <c r="M1917" s="72">
        <v>0.0295</v>
      </c>
      <c r="N1917" s="72">
        <f t="shared" si="269"/>
        <v>56.05</v>
      </c>
      <c r="O1917" s="72">
        <v>1900</v>
      </c>
      <c r="P1917" s="72">
        <f t="shared" si="261"/>
        <v>0.0295</v>
      </c>
      <c r="Q1917" s="72">
        <f t="shared" si="262"/>
        <v>56.05</v>
      </c>
      <c r="R1917" s="72">
        <f t="shared" si="263"/>
        <v>0</v>
      </c>
      <c r="S1917" s="72">
        <f t="shared" si="264"/>
        <v>0.0295</v>
      </c>
      <c r="T1917" s="72">
        <f t="shared" si="265"/>
        <v>0</v>
      </c>
      <c r="U1917" s="72">
        <f t="shared" si="266"/>
        <v>0</v>
      </c>
      <c r="V1917" s="72">
        <f t="shared" si="267"/>
        <v>0.0295</v>
      </c>
      <c r="W1917" s="72">
        <f t="shared" si="268"/>
        <v>0</v>
      </c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24"/>
      <c r="AJ1917" s="24"/>
      <c r="AK1917" s="24"/>
    </row>
    <row r="1918" s="2" customFormat="1" ht="14.25" spans="1:37">
      <c r="A1918" s="24">
        <v>1916</v>
      </c>
      <c r="B1918" s="14"/>
      <c r="C1918" s="749" t="s">
        <v>4051</v>
      </c>
      <c r="D1918" s="749" t="s">
        <v>4052</v>
      </c>
      <c r="E1918" s="14"/>
      <c r="F1918" s="192"/>
      <c r="G1918" s="24"/>
      <c r="H1918" s="14"/>
      <c r="I1918" s="13">
        <v>1.04</v>
      </c>
      <c r="J1918" s="14"/>
      <c r="K1918" s="14"/>
      <c r="L1918" s="547">
        <v>13200</v>
      </c>
      <c r="M1918" s="72">
        <v>0.0085</v>
      </c>
      <c r="N1918" s="72">
        <f t="shared" si="269"/>
        <v>112.2</v>
      </c>
      <c r="O1918" s="72">
        <v>13200</v>
      </c>
      <c r="P1918" s="72">
        <f t="shared" si="261"/>
        <v>0.0085</v>
      </c>
      <c r="Q1918" s="72">
        <f t="shared" si="262"/>
        <v>112.2</v>
      </c>
      <c r="R1918" s="72">
        <f t="shared" si="263"/>
        <v>0</v>
      </c>
      <c r="S1918" s="72">
        <f t="shared" si="264"/>
        <v>0.0085</v>
      </c>
      <c r="T1918" s="72">
        <f t="shared" si="265"/>
        <v>0</v>
      </c>
      <c r="U1918" s="72">
        <f t="shared" si="266"/>
        <v>0</v>
      </c>
      <c r="V1918" s="72">
        <f t="shared" si="267"/>
        <v>0.0085</v>
      </c>
      <c r="W1918" s="72">
        <f t="shared" si="268"/>
        <v>0</v>
      </c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24"/>
      <c r="AJ1918" s="24"/>
      <c r="AK1918" s="24"/>
    </row>
    <row r="1919" s="2" customFormat="1" ht="14.25" spans="1:37">
      <c r="A1919" s="24">
        <v>1917</v>
      </c>
      <c r="B1919" s="14"/>
      <c r="C1919" s="749" t="s">
        <v>4053</v>
      </c>
      <c r="D1919" s="749" t="s">
        <v>4054</v>
      </c>
      <c r="E1919" s="14"/>
      <c r="F1919" s="192"/>
      <c r="G1919" s="24"/>
      <c r="H1919" s="14"/>
      <c r="I1919" s="13">
        <v>1.04</v>
      </c>
      <c r="J1919" s="14"/>
      <c r="K1919" s="14"/>
      <c r="L1919" s="547">
        <v>1400</v>
      </c>
      <c r="M1919" s="72">
        <v>0.427386</v>
      </c>
      <c r="N1919" s="72">
        <f t="shared" si="269"/>
        <v>598.3404</v>
      </c>
      <c r="O1919" s="72">
        <v>1400</v>
      </c>
      <c r="P1919" s="72">
        <f t="shared" si="261"/>
        <v>0.427386</v>
      </c>
      <c r="Q1919" s="72">
        <f t="shared" si="262"/>
        <v>598.3404</v>
      </c>
      <c r="R1919" s="72">
        <f t="shared" si="263"/>
        <v>0</v>
      </c>
      <c r="S1919" s="72">
        <f t="shared" si="264"/>
        <v>0.427386</v>
      </c>
      <c r="T1919" s="72">
        <f t="shared" si="265"/>
        <v>0</v>
      </c>
      <c r="U1919" s="72">
        <f t="shared" si="266"/>
        <v>0</v>
      </c>
      <c r="V1919" s="72">
        <f t="shared" si="267"/>
        <v>0.427386</v>
      </c>
      <c r="W1919" s="72">
        <f t="shared" si="268"/>
        <v>0</v>
      </c>
      <c r="X1919" s="14" t="s">
        <v>1191</v>
      </c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24"/>
      <c r="AJ1919" s="24"/>
      <c r="AK1919" s="24"/>
    </row>
    <row r="1920" s="2" customFormat="1" ht="14.25" spans="1:37">
      <c r="A1920" s="24">
        <v>1918</v>
      </c>
      <c r="B1920" s="14"/>
      <c r="C1920" s="749" t="s">
        <v>3365</v>
      </c>
      <c r="D1920" s="749" t="s">
        <v>3366</v>
      </c>
      <c r="E1920" s="14"/>
      <c r="F1920" s="192"/>
      <c r="G1920" s="24"/>
      <c r="H1920" s="14"/>
      <c r="I1920" s="13">
        <v>1.04</v>
      </c>
      <c r="J1920" s="14"/>
      <c r="K1920" s="14"/>
      <c r="L1920" s="547">
        <v>291.87</v>
      </c>
      <c r="M1920" s="72">
        <v>20.3077</v>
      </c>
      <c r="N1920" s="72">
        <f t="shared" si="269"/>
        <v>5927.208399</v>
      </c>
      <c r="O1920" s="72">
        <v>291.800000000002</v>
      </c>
      <c r="P1920" s="72">
        <f t="shared" si="261"/>
        <v>20.3077</v>
      </c>
      <c r="Q1920" s="72">
        <f t="shared" si="262"/>
        <v>5925.78686000004</v>
      </c>
      <c r="R1920" s="72">
        <f t="shared" si="263"/>
        <v>0</v>
      </c>
      <c r="S1920" s="72">
        <f t="shared" si="264"/>
        <v>20.3077</v>
      </c>
      <c r="T1920" s="72">
        <f t="shared" si="265"/>
        <v>0</v>
      </c>
      <c r="U1920" s="72">
        <f t="shared" si="266"/>
        <v>-0.0699999999980037</v>
      </c>
      <c r="V1920" s="72">
        <f t="shared" si="267"/>
        <v>20.3077</v>
      </c>
      <c r="W1920" s="72">
        <f t="shared" si="268"/>
        <v>-1.42153899995901</v>
      </c>
      <c r="X1920" s="14" t="s">
        <v>1191</v>
      </c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24" t="s">
        <v>4055</v>
      </c>
      <c r="AJ1920" s="24"/>
      <c r="AK1920" s="24" t="s">
        <v>3035</v>
      </c>
    </row>
    <row r="1921" s="2" customFormat="1" ht="14.25" spans="1:37">
      <c r="A1921" s="24">
        <v>1919</v>
      </c>
      <c r="B1921" s="14"/>
      <c r="C1921" s="749" t="s">
        <v>3367</v>
      </c>
      <c r="D1921" s="749" t="s">
        <v>3368</v>
      </c>
      <c r="E1921" s="14"/>
      <c r="F1921" s="192"/>
      <c r="G1921" s="24"/>
      <c r="H1921" s="14"/>
      <c r="I1921" s="13">
        <v>1.04</v>
      </c>
      <c r="J1921" s="14"/>
      <c r="K1921" s="14"/>
      <c r="L1921" s="547">
        <v>-0.1</v>
      </c>
      <c r="M1921" s="72">
        <v>18.8034</v>
      </c>
      <c r="N1921" s="72">
        <f t="shared" si="269"/>
        <v>-1.88034</v>
      </c>
      <c r="O1921" s="72">
        <v>1547.1</v>
      </c>
      <c r="P1921" s="72">
        <f t="shared" si="261"/>
        <v>18.8034</v>
      </c>
      <c r="Q1921" s="72">
        <f t="shared" si="262"/>
        <v>29090.74014</v>
      </c>
      <c r="R1921" s="72">
        <f t="shared" si="263"/>
        <v>1547.2</v>
      </c>
      <c r="S1921" s="72">
        <f t="shared" si="264"/>
        <v>18.8034</v>
      </c>
      <c r="T1921" s="72">
        <f t="shared" si="265"/>
        <v>29092.62048</v>
      </c>
      <c r="U1921" s="72">
        <f t="shared" si="266"/>
        <v>0</v>
      </c>
      <c r="V1921" s="72">
        <f t="shared" si="267"/>
        <v>18.8034</v>
      </c>
      <c r="W1921" s="72">
        <f t="shared" si="268"/>
        <v>0</v>
      </c>
      <c r="X1921" s="14" t="s">
        <v>1191</v>
      </c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24" t="s">
        <v>4056</v>
      </c>
      <c r="AJ1921" s="24"/>
      <c r="AK1921" s="24" t="s">
        <v>3035</v>
      </c>
    </row>
    <row r="1922" s="2" customFormat="1" ht="14.25" spans="1:37">
      <c r="A1922" s="24">
        <v>1920</v>
      </c>
      <c r="B1922" s="14"/>
      <c r="C1922" s="749" t="s">
        <v>3369</v>
      </c>
      <c r="D1922" s="749" t="s">
        <v>3370</v>
      </c>
      <c r="E1922" s="14"/>
      <c r="F1922" s="192"/>
      <c r="G1922" s="24"/>
      <c r="H1922" s="14"/>
      <c r="I1922" s="13">
        <v>1.04</v>
      </c>
      <c r="J1922" s="14"/>
      <c r="K1922" s="14"/>
      <c r="L1922" s="547">
        <v>206.5</v>
      </c>
      <c r="M1922" s="72">
        <v>38.4813</v>
      </c>
      <c r="N1922" s="72">
        <f t="shared" si="269"/>
        <v>7946.38845</v>
      </c>
      <c r="O1922" s="72">
        <v>206.5</v>
      </c>
      <c r="P1922" s="72">
        <f t="shared" si="261"/>
        <v>38.4813</v>
      </c>
      <c r="Q1922" s="72">
        <f t="shared" si="262"/>
        <v>7946.38845</v>
      </c>
      <c r="R1922" s="72">
        <f t="shared" si="263"/>
        <v>0</v>
      </c>
      <c r="S1922" s="72">
        <f t="shared" si="264"/>
        <v>38.4813</v>
      </c>
      <c r="T1922" s="72">
        <f t="shared" si="265"/>
        <v>0</v>
      </c>
      <c r="U1922" s="72">
        <f t="shared" si="266"/>
        <v>0</v>
      </c>
      <c r="V1922" s="72">
        <f t="shared" si="267"/>
        <v>38.4813</v>
      </c>
      <c r="W1922" s="72">
        <f t="shared" si="268"/>
        <v>0</v>
      </c>
      <c r="X1922" s="14" t="s">
        <v>1191</v>
      </c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24"/>
      <c r="AJ1922" s="24"/>
      <c r="AK1922" s="24"/>
    </row>
    <row r="1923" s="2" customFormat="1" ht="14.25" spans="1:37">
      <c r="A1923" s="24">
        <v>1921</v>
      </c>
      <c r="B1923" s="14"/>
      <c r="C1923" s="749" t="s">
        <v>4057</v>
      </c>
      <c r="D1923" s="749" t="s">
        <v>4058</v>
      </c>
      <c r="E1923" s="14"/>
      <c r="F1923" s="192"/>
      <c r="G1923" s="24"/>
      <c r="H1923" s="14"/>
      <c r="I1923" s="13">
        <v>1.04</v>
      </c>
      <c r="J1923" s="14"/>
      <c r="K1923" s="14"/>
      <c r="L1923" s="547">
        <v>200</v>
      </c>
      <c r="M1923" s="72">
        <v>0.372</v>
      </c>
      <c r="N1923" s="72">
        <f t="shared" si="269"/>
        <v>74.4</v>
      </c>
      <c r="O1923" s="72">
        <v>200</v>
      </c>
      <c r="P1923" s="72">
        <f t="shared" ref="P1923:P1986" si="270">M1923</f>
        <v>0.372</v>
      </c>
      <c r="Q1923" s="72">
        <f t="shared" ref="Q1923:Q1986" si="271">P1923*O1923</f>
        <v>74.4</v>
      </c>
      <c r="R1923" s="72">
        <f t="shared" ref="R1923:R1986" si="272">IF((O1923-L1923)&gt;0,O1923-L1923,0)</f>
        <v>0</v>
      </c>
      <c r="S1923" s="72">
        <f t="shared" ref="S1923:S1986" si="273">M1923</f>
        <v>0.372</v>
      </c>
      <c r="T1923" s="72">
        <f t="shared" ref="T1923:T1986" si="274">IF((Q1923-N1923)&gt;0,Q1923-N1923,0)</f>
        <v>0</v>
      </c>
      <c r="U1923" s="72">
        <f t="shared" ref="U1923:U1986" si="275">IF((O1923-L1923)&lt;0,O1923-L1923,0)</f>
        <v>0</v>
      </c>
      <c r="V1923" s="72">
        <f t="shared" ref="V1923:V1986" si="276">M1923</f>
        <v>0.372</v>
      </c>
      <c r="W1923" s="72">
        <f t="shared" ref="W1923:W1986" si="277">IF((Q1923-N1923)&lt;0,Q1923-N1923,0)</f>
        <v>0</v>
      </c>
      <c r="X1923" s="14" t="s">
        <v>1191</v>
      </c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24"/>
      <c r="AJ1923" s="24"/>
      <c r="AK1923" s="24"/>
    </row>
    <row r="1924" s="2" customFormat="1" ht="14.25" spans="1:37">
      <c r="A1924" s="24">
        <v>1922</v>
      </c>
      <c r="B1924" s="14"/>
      <c r="C1924" s="749" t="s">
        <v>3373</v>
      </c>
      <c r="D1924" s="749" t="s">
        <v>3374</v>
      </c>
      <c r="E1924" s="14"/>
      <c r="F1924" s="192"/>
      <c r="G1924" s="24"/>
      <c r="H1924" s="14"/>
      <c r="I1924" s="13">
        <v>1.04</v>
      </c>
      <c r="J1924" s="14"/>
      <c r="K1924" s="14"/>
      <c r="L1924" s="547">
        <v>82.4</v>
      </c>
      <c r="M1924" s="72">
        <v>30.6751</v>
      </c>
      <c r="N1924" s="72">
        <f t="shared" si="269"/>
        <v>2527.62824</v>
      </c>
      <c r="O1924" s="72">
        <v>82.4</v>
      </c>
      <c r="P1924" s="72">
        <f t="shared" si="270"/>
        <v>30.6751</v>
      </c>
      <c r="Q1924" s="72">
        <f t="shared" si="271"/>
        <v>2527.62824</v>
      </c>
      <c r="R1924" s="72">
        <f t="shared" si="272"/>
        <v>0</v>
      </c>
      <c r="S1924" s="72">
        <f t="shared" si="273"/>
        <v>30.6751</v>
      </c>
      <c r="T1924" s="72">
        <f t="shared" si="274"/>
        <v>0</v>
      </c>
      <c r="U1924" s="72">
        <f t="shared" si="275"/>
        <v>0</v>
      </c>
      <c r="V1924" s="72">
        <f t="shared" si="276"/>
        <v>30.6751</v>
      </c>
      <c r="W1924" s="72">
        <f t="shared" si="277"/>
        <v>0</v>
      </c>
      <c r="X1924" s="14" t="s">
        <v>1191</v>
      </c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24"/>
      <c r="AJ1924" s="24"/>
      <c r="AK1924" s="24"/>
    </row>
    <row r="1925" s="2" customFormat="1" ht="14.25" spans="1:37">
      <c r="A1925" s="24">
        <v>1923</v>
      </c>
      <c r="B1925" s="14"/>
      <c r="C1925" s="749" t="s">
        <v>3375</v>
      </c>
      <c r="D1925" s="749" t="s">
        <v>3376</v>
      </c>
      <c r="E1925" s="14"/>
      <c r="F1925" s="192"/>
      <c r="G1925" s="24"/>
      <c r="H1925" s="14"/>
      <c r="I1925" s="13">
        <v>1.04</v>
      </c>
      <c r="J1925" s="14"/>
      <c r="K1925" s="14"/>
      <c r="L1925" s="547">
        <v>295.1</v>
      </c>
      <c r="M1925" s="72">
        <v>18.8035</v>
      </c>
      <c r="N1925" s="72">
        <f t="shared" ref="N1925:N1988" si="278">L1925*M1925</f>
        <v>5548.91285</v>
      </c>
      <c r="O1925" s="72">
        <v>295.1</v>
      </c>
      <c r="P1925" s="72">
        <f t="shared" si="270"/>
        <v>18.8035</v>
      </c>
      <c r="Q1925" s="72">
        <f t="shared" si="271"/>
        <v>5548.91285</v>
      </c>
      <c r="R1925" s="72">
        <f t="shared" si="272"/>
        <v>0</v>
      </c>
      <c r="S1925" s="72">
        <f t="shared" si="273"/>
        <v>18.8035</v>
      </c>
      <c r="T1925" s="72">
        <f t="shared" si="274"/>
        <v>0</v>
      </c>
      <c r="U1925" s="72">
        <f t="shared" si="275"/>
        <v>0</v>
      </c>
      <c r="V1925" s="72">
        <f t="shared" si="276"/>
        <v>18.8035</v>
      </c>
      <c r="W1925" s="72">
        <f t="shared" si="277"/>
        <v>0</v>
      </c>
      <c r="X1925" s="14" t="s">
        <v>1191</v>
      </c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24"/>
      <c r="AJ1925" s="24"/>
      <c r="AK1925" s="24"/>
    </row>
    <row r="1926" s="2" customFormat="1" ht="14.25" spans="1:37">
      <c r="A1926" s="24">
        <v>1924</v>
      </c>
      <c r="B1926" s="14"/>
      <c r="C1926" s="749" t="s">
        <v>4059</v>
      </c>
      <c r="D1926" s="749" t="s">
        <v>4060</v>
      </c>
      <c r="E1926" s="14"/>
      <c r="F1926" s="192"/>
      <c r="G1926" s="24"/>
      <c r="H1926" s="14"/>
      <c r="I1926" s="13">
        <v>1.04</v>
      </c>
      <c r="J1926" s="14"/>
      <c r="K1926" s="14"/>
      <c r="L1926" s="547">
        <v>5500</v>
      </c>
      <c r="M1926" s="72">
        <v>0.271073</v>
      </c>
      <c r="N1926" s="72">
        <f t="shared" si="278"/>
        <v>1490.9015</v>
      </c>
      <c r="O1926" s="72">
        <v>5500</v>
      </c>
      <c r="P1926" s="72">
        <f t="shared" si="270"/>
        <v>0.271073</v>
      </c>
      <c r="Q1926" s="72">
        <f t="shared" si="271"/>
        <v>1490.9015</v>
      </c>
      <c r="R1926" s="72">
        <f t="shared" si="272"/>
        <v>0</v>
      </c>
      <c r="S1926" s="72">
        <f t="shared" si="273"/>
        <v>0.271073</v>
      </c>
      <c r="T1926" s="72">
        <f t="shared" si="274"/>
        <v>0</v>
      </c>
      <c r="U1926" s="72">
        <f t="shared" si="275"/>
        <v>0</v>
      </c>
      <c r="V1926" s="72">
        <f t="shared" si="276"/>
        <v>0.271073</v>
      </c>
      <c r="W1926" s="72">
        <f t="shared" si="277"/>
        <v>0</v>
      </c>
      <c r="X1926" s="14" t="s">
        <v>1191</v>
      </c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24"/>
      <c r="AJ1926" s="24"/>
      <c r="AK1926" s="24"/>
    </row>
    <row r="1927" s="2" customFormat="1" ht="14.25" spans="1:37">
      <c r="A1927" s="24">
        <v>1925</v>
      </c>
      <c r="B1927" s="14"/>
      <c r="C1927" s="749" t="s">
        <v>4061</v>
      </c>
      <c r="D1927" s="749" t="s">
        <v>4062</v>
      </c>
      <c r="E1927" s="14"/>
      <c r="F1927" s="192"/>
      <c r="G1927" s="24"/>
      <c r="H1927" s="14"/>
      <c r="I1927" s="13">
        <v>1.04</v>
      </c>
      <c r="J1927" s="14"/>
      <c r="K1927" s="14"/>
      <c r="L1927" s="547">
        <v>2</v>
      </c>
      <c r="M1927" s="72">
        <v>10.94</v>
      </c>
      <c r="N1927" s="72">
        <f t="shared" si="278"/>
        <v>21.88</v>
      </c>
      <c r="O1927" s="72">
        <v>2</v>
      </c>
      <c r="P1927" s="72">
        <f t="shared" si="270"/>
        <v>10.94</v>
      </c>
      <c r="Q1927" s="72">
        <f t="shared" si="271"/>
        <v>21.88</v>
      </c>
      <c r="R1927" s="72">
        <f t="shared" si="272"/>
        <v>0</v>
      </c>
      <c r="S1927" s="72">
        <f t="shared" si="273"/>
        <v>10.94</v>
      </c>
      <c r="T1927" s="72">
        <f t="shared" si="274"/>
        <v>0</v>
      </c>
      <c r="U1927" s="72">
        <f t="shared" si="275"/>
        <v>0</v>
      </c>
      <c r="V1927" s="72">
        <f t="shared" si="276"/>
        <v>10.94</v>
      </c>
      <c r="W1927" s="72">
        <f t="shared" si="277"/>
        <v>0</v>
      </c>
      <c r="X1927" s="14" t="s">
        <v>1191</v>
      </c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24"/>
      <c r="AJ1927" s="24"/>
      <c r="AK1927" s="24"/>
    </row>
    <row r="1928" s="2" customFormat="1" ht="14.25" spans="1:37">
      <c r="A1928" s="24">
        <v>1926</v>
      </c>
      <c r="B1928" s="14"/>
      <c r="C1928" s="749" t="s">
        <v>4063</v>
      </c>
      <c r="D1928" s="749" t="s">
        <v>4064</v>
      </c>
      <c r="E1928" s="14"/>
      <c r="F1928" s="192"/>
      <c r="G1928" s="24"/>
      <c r="H1928" s="14"/>
      <c r="I1928" s="13">
        <v>1.04</v>
      </c>
      <c r="J1928" s="14"/>
      <c r="K1928" s="14"/>
      <c r="L1928" s="547">
        <v>12</v>
      </c>
      <c r="M1928" s="72">
        <v>10.94</v>
      </c>
      <c r="N1928" s="72">
        <f t="shared" si="278"/>
        <v>131.28</v>
      </c>
      <c r="O1928" s="72">
        <v>12</v>
      </c>
      <c r="P1928" s="72">
        <f t="shared" si="270"/>
        <v>10.94</v>
      </c>
      <c r="Q1928" s="72">
        <f t="shared" si="271"/>
        <v>131.28</v>
      </c>
      <c r="R1928" s="72">
        <f t="shared" si="272"/>
        <v>0</v>
      </c>
      <c r="S1928" s="72">
        <f t="shared" si="273"/>
        <v>10.94</v>
      </c>
      <c r="T1928" s="72">
        <f t="shared" si="274"/>
        <v>0</v>
      </c>
      <c r="U1928" s="72">
        <f t="shared" si="275"/>
        <v>0</v>
      </c>
      <c r="V1928" s="72">
        <f t="shared" si="276"/>
        <v>10.94</v>
      </c>
      <c r="W1928" s="72">
        <f t="shared" si="277"/>
        <v>0</v>
      </c>
      <c r="X1928" s="14" t="s">
        <v>1191</v>
      </c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24"/>
      <c r="AJ1928" s="24"/>
      <c r="AK1928" s="24"/>
    </row>
    <row r="1929" s="2" customFormat="1" ht="14.25" spans="1:37">
      <c r="A1929" s="24">
        <v>1927</v>
      </c>
      <c r="B1929" s="14"/>
      <c r="C1929" s="749" t="s">
        <v>4065</v>
      </c>
      <c r="D1929" s="749" t="s">
        <v>4066</v>
      </c>
      <c r="E1929" s="14"/>
      <c r="F1929" s="192"/>
      <c r="G1929" s="24"/>
      <c r="H1929" s="14"/>
      <c r="I1929" s="13">
        <v>1.04</v>
      </c>
      <c r="J1929" s="14"/>
      <c r="K1929" s="14"/>
      <c r="L1929" s="547">
        <v>40</v>
      </c>
      <c r="M1929" s="72">
        <v>10.94</v>
      </c>
      <c r="N1929" s="72">
        <f t="shared" si="278"/>
        <v>437.6</v>
      </c>
      <c r="O1929" s="72">
        <v>40</v>
      </c>
      <c r="P1929" s="72">
        <f t="shared" si="270"/>
        <v>10.94</v>
      </c>
      <c r="Q1929" s="72">
        <f t="shared" si="271"/>
        <v>437.6</v>
      </c>
      <c r="R1929" s="72">
        <f t="shared" si="272"/>
        <v>0</v>
      </c>
      <c r="S1929" s="72">
        <f t="shared" si="273"/>
        <v>10.94</v>
      </c>
      <c r="T1929" s="72">
        <f t="shared" si="274"/>
        <v>0</v>
      </c>
      <c r="U1929" s="72">
        <f t="shared" si="275"/>
        <v>0</v>
      </c>
      <c r="V1929" s="72">
        <f t="shared" si="276"/>
        <v>10.94</v>
      </c>
      <c r="W1929" s="72">
        <f t="shared" si="277"/>
        <v>0</v>
      </c>
      <c r="X1929" s="14" t="s">
        <v>1191</v>
      </c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24"/>
      <c r="AJ1929" s="24"/>
      <c r="AK1929" s="24"/>
    </row>
    <row r="1930" s="2" customFormat="1" ht="14.25" spans="1:37">
      <c r="A1930" s="24">
        <v>1928</v>
      </c>
      <c r="B1930" s="14"/>
      <c r="C1930" s="749" t="s">
        <v>4067</v>
      </c>
      <c r="D1930" s="749" t="s">
        <v>4068</v>
      </c>
      <c r="E1930" s="14"/>
      <c r="F1930" s="192"/>
      <c r="G1930" s="24"/>
      <c r="H1930" s="14"/>
      <c r="I1930" s="13">
        <v>1.04</v>
      </c>
      <c r="J1930" s="14"/>
      <c r="K1930" s="14"/>
      <c r="L1930" s="547">
        <v>60</v>
      </c>
      <c r="M1930" s="72">
        <v>4.4042</v>
      </c>
      <c r="N1930" s="72">
        <f t="shared" si="278"/>
        <v>264.252</v>
      </c>
      <c r="O1930" s="72">
        <v>60</v>
      </c>
      <c r="P1930" s="72">
        <f t="shared" si="270"/>
        <v>4.4042</v>
      </c>
      <c r="Q1930" s="72">
        <f t="shared" si="271"/>
        <v>264.252</v>
      </c>
      <c r="R1930" s="72">
        <f t="shared" si="272"/>
        <v>0</v>
      </c>
      <c r="S1930" s="72">
        <f t="shared" si="273"/>
        <v>4.4042</v>
      </c>
      <c r="T1930" s="72">
        <f t="shared" si="274"/>
        <v>0</v>
      </c>
      <c r="U1930" s="72">
        <f t="shared" si="275"/>
        <v>0</v>
      </c>
      <c r="V1930" s="72">
        <f t="shared" si="276"/>
        <v>4.4042</v>
      </c>
      <c r="W1930" s="72">
        <f t="shared" si="277"/>
        <v>0</v>
      </c>
      <c r="X1930" s="14" t="s">
        <v>1191</v>
      </c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24"/>
      <c r="AJ1930" s="24"/>
      <c r="AK1930" s="24"/>
    </row>
    <row r="1931" s="2" customFormat="1" ht="14.25" spans="1:37">
      <c r="A1931" s="24">
        <v>1929</v>
      </c>
      <c r="B1931" s="14"/>
      <c r="C1931" s="749" t="s">
        <v>4069</v>
      </c>
      <c r="D1931" s="749" t="s">
        <v>4070</v>
      </c>
      <c r="E1931" s="14"/>
      <c r="F1931" s="192"/>
      <c r="G1931" s="24"/>
      <c r="H1931" s="14"/>
      <c r="I1931" s="13">
        <v>1.04</v>
      </c>
      <c r="J1931" s="14"/>
      <c r="K1931" s="14"/>
      <c r="L1931" s="547">
        <v>200</v>
      </c>
      <c r="M1931" s="72">
        <v>0.4457</v>
      </c>
      <c r="N1931" s="72">
        <f t="shared" si="278"/>
        <v>89.14</v>
      </c>
      <c r="O1931" s="72">
        <v>200</v>
      </c>
      <c r="P1931" s="72">
        <f t="shared" si="270"/>
        <v>0.4457</v>
      </c>
      <c r="Q1931" s="72">
        <f t="shared" si="271"/>
        <v>89.14</v>
      </c>
      <c r="R1931" s="72">
        <f t="shared" si="272"/>
        <v>0</v>
      </c>
      <c r="S1931" s="72">
        <f t="shared" si="273"/>
        <v>0.4457</v>
      </c>
      <c r="T1931" s="72">
        <f t="shared" si="274"/>
        <v>0</v>
      </c>
      <c r="U1931" s="72">
        <f t="shared" si="275"/>
        <v>0</v>
      </c>
      <c r="V1931" s="72">
        <f t="shared" si="276"/>
        <v>0.4457</v>
      </c>
      <c r="W1931" s="72">
        <f t="shared" si="277"/>
        <v>0</v>
      </c>
      <c r="X1931" s="14" t="s">
        <v>1191</v>
      </c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24"/>
      <c r="AJ1931" s="24"/>
      <c r="AK1931" s="24"/>
    </row>
    <row r="1932" s="2" customFormat="1" ht="14.25" spans="1:37">
      <c r="A1932" s="24">
        <v>1930</v>
      </c>
      <c r="B1932" s="14"/>
      <c r="C1932" s="749" t="s">
        <v>4071</v>
      </c>
      <c r="D1932" s="749" t="s">
        <v>4072</v>
      </c>
      <c r="E1932" s="14"/>
      <c r="F1932" s="192"/>
      <c r="G1932" s="24"/>
      <c r="H1932" s="14"/>
      <c r="I1932" s="13">
        <v>1.04</v>
      </c>
      <c r="J1932" s="14"/>
      <c r="K1932" s="14"/>
      <c r="L1932" s="547">
        <v>6000</v>
      </c>
      <c r="M1932" s="72">
        <v>0.23078</v>
      </c>
      <c r="N1932" s="72">
        <f t="shared" si="278"/>
        <v>1384.68</v>
      </c>
      <c r="O1932" s="72">
        <v>6000</v>
      </c>
      <c r="P1932" s="72">
        <f t="shared" si="270"/>
        <v>0.23078</v>
      </c>
      <c r="Q1932" s="72">
        <f t="shared" si="271"/>
        <v>1384.68</v>
      </c>
      <c r="R1932" s="72">
        <f t="shared" si="272"/>
        <v>0</v>
      </c>
      <c r="S1932" s="72">
        <f t="shared" si="273"/>
        <v>0.23078</v>
      </c>
      <c r="T1932" s="72">
        <f t="shared" si="274"/>
        <v>0</v>
      </c>
      <c r="U1932" s="72">
        <f t="shared" si="275"/>
        <v>0</v>
      </c>
      <c r="V1932" s="72">
        <f t="shared" si="276"/>
        <v>0.23078</v>
      </c>
      <c r="W1932" s="72">
        <f t="shared" si="277"/>
        <v>0</v>
      </c>
      <c r="X1932" s="14" t="s">
        <v>1191</v>
      </c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24"/>
      <c r="AJ1932" s="24"/>
      <c r="AK1932" s="24"/>
    </row>
    <row r="1933" s="2" customFormat="1" ht="14.25" spans="1:37">
      <c r="A1933" s="24">
        <v>1931</v>
      </c>
      <c r="B1933" s="14"/>
      <c r="C1933" s="749" t="s">
        <v>4073</v>
      </c>
      <c r="D1933" s="749" t="s">
        <v>4074</v>
      </c>
      <c r="E1933" s="14"/>
      <c r="F1933" s="192"/>
      <c r="G1933" s="24"/>
      <c r="H1933" s="14"/>
      <c r="I1933" s="13">
        <v>1.04</v>
      </c>
      <c r="J1933" s="14"/>
      <c r="K1933" s="14"/>
      <c r="L1933" s="547">
        <v>800</v>
      </c>
      <c r="M1933" s="72">
        <v>0.263563</v>
      </c>
      <c r="N1933" s="72">
        <f t="shared" si="278"/>
        <v>210.8504</v>
      </c>
      <c r="O1933" s="72">
        <v>800</v>
      </c>
      <c r="P1933" s="72">
        <f t="shared" si="270"/>
        <v>0.263563</v>
      </c>
      <c r="Q1933" s="72">
        <f t="shared" si="271"/>
        <v>210.8504</v>
      </c>
      <c r="R1933" s="72">
        <f t="shared" si="272"/>
        <v>0</v>
      </c>
      <c r="S1933" s="72">
        <f t="shared" si="273"/>
        <v>0.263563</v>
      </c>
      <c r="T1933" s="72">
        <f t="shared" si="274"/>
        <v>0</v>
      </c>
      <c r="U1933" s="72">
        <f t="shared" si="275"/>
        <v>0</v>
      </c>
      <c r="V1933" s="72">
        <f t="shared" si="276"/>
        <v>0.263563</v>
      </c>
      <c r="W1933" s="72">
        <f t="shared" si="277"/>
        <v>0</v>
      </c>
      <c r="X1933" s="14" t="s">
        <v>1191</v>
      </c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24"/>
      <c r="AJ1933" s="24"/>
      <c r="AK1933" s="24"/>
    </row>
    <row r="1934" s="2" customFormat="1" ht="14.25" spans="1:37">
      <c r="A1934" s="24">
        <v>1932</v>
      </c>
      <c r="B1934" s="14"/>
      <c r="C1934" s="749" t="s">
        <v>4075</v>
      </c>
      <c r="D1934" s="749" t="s">
        <v>4076</v>
      </c>
      <c r="E1934" s="14"/>
      <c r="F1934" s="192"/>
      <c r="G1934" s="24"/>
      <c r="H1934" s="14"/>
      <c r="I1934" s="13">
        <v>1.04</v>
      </c>
      <c r="J1934" s="14"/>
      <c r="K1934" s="14"/>
      <c r="L1934" s="547">
        <v>409</v>
      </c>
      <c r="M1934" s="72">
        <v>9.5645</v>
      </c>
      <c r="N1934" s="72">
        <f t="shared" si="278"/>
        <v>3911.8805</v>
      </c>
      <c r="O1934" s="72">
        <v>409</v>
      </c>
      <c r="P1934" s="72">
        <f t="shared" si="270"/>
        <v>9.5645</v>
      </c>
      <c r="Q1934" s="72">
        <f t="shared" si="271"/>
        <v>3911.8805</v>
      </c>
      <c r="R1934" s="72">
        <f t="shared" si="272"/>
        <v>0</v>
      </c>
      <c r="S1934" s="72">
        <f t="shared" si="273"/>
        <v>9.5645</v>
      </c>
      <c r="T1934" s="72">
        <f t="shared" si="274"/>
        <v>0</v>
      </c>
      <c r="U1934" s="72">
        <f t="shared" si="275"/>
        <v>0</v>
      </c>
      <c r="V1934" s="72">
        <f t="shared" si="276"/>
        <v>9.5645</v>
      </c>
      <c r="W1934" s="72">
        <f t="shared" si="277"/>
        <v>0</v>
      </c>
      <c r="X1934" s="14" t="s">
        <v>1191</v>
      </c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24"/>
      <c r="AJ1934" s="24"/>
      <c r="AK1934" s="24"/>
    </row>
    <row r="1935" s="2" customFormat="1" ht="14.25" spans="1:37">
      <c r="A1935" s="24">
        <v>1933</v>
      </c>
      <c r="B1935" s="14"/>
      <c r="C1935" s="749" t="s">
        <v>4077</v>
      </c>
      <c r="D1935" s="749" t="s">
        <v>4078</v>
      </c>
      <c r="E1935" s="14"/>
      <c r="F1935" s="192"/>
      <c r="G1935" s="24"/>
      <c r="H1935" s="14"/>
      <c r="I1935" s="13">
        <v>1.04</v>
      </c>
      <c r="J1935" s="14"/>
      <c r="K1935" s="14"/>
      <c r="L1935" s="547">
        <v>872</v>
      </c>
      <c r="M1935" s="72">
        <v>9.4402</v>
      </c>
      <c r="N1935" s="72">
        <f t="shared" si="278"/>
        <v>8231.8544</v>
      </c>
      <c r="O1935" s="72">
        <v>872</v>
      </c>
      <c r="P1935" s="72">
        <f t="shared" si="270"/>
        <v>9.4402</v>
      </c>
      <c r="Q1935" s="72">
        <f t="shared" si="271"/>
        <v>8231.8544</v>
      </c>
      <c r="R1935" s="72">
        <f t="shared" si="272"/>
        <v>0</v>
      </c>
      <c r="S1935" s="72">
        <f t="shared" si="273"/>
        <v>9.4402</v>
      </c>
      <c r="T1935" s="72">
        <f t="shared" si="274"/>
        <v>0</v>
      </c>
      <c r="U1935" s="72">
        <f t="shared" si="275"/>
        <v>0</v>
      </c>
      <c r="V1935" s="72">
        <f t="shared" si="276"/>
        <v>9.4402</v>
      </c>
      <c r="W1935" s="72">
        <f t="shared" si="277"/>
        <v>0</v>
      </c>
      <c r="X1935" s="14" t="s">
        <v>1191</v>
      </c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24"/>
      <c r="AJ1935" s="24"/>
      <c r="AK1935" s="24"/>
    </row>
    <row r="1936" s="2" customFormat="1" ht="14.25" spans="1:37">
      <c r="A1936" s="24">
        <v>1934</v>
      </c>
      <c r="B1936" s="14"/>
      <c r="C1936" s="749" t="s">
        <v>4079</v>
      </c>
      <c r="D1936" s="749" t="s">
        <v>4080</v>
      </c>
      <c r="E1936" s="14"/>
      <c r="F1936" s="192"/>
      <c r="G1936" s="24"/>
      <c r="H1936" s="14"/>
      <c r="I1936" s="13">
        <v>1.04</v>
      </c>
      <c r="J1936" s="14"/>
      <c r="K1936" s="14"/>
      <c r="L1936" s="547">
        <v>409</v>
      </c>
      <c r="M1936" s="72">
        <v>23.6327</v>
      </c>
      <c r="N1936" s="72">
        <f t="shared" si="278"/>
        <v>9665.7743</v>
      </c>
      <c r="O1936" s="72">
        <v>409</v>
      </c>
      <c r="P1936" s="72">
        <f t="shared" si="270"/>
        <v>23.6327</v>
      </c>
      <c r="Q1936" s="72">
        <f t="shared" si="271"/>
        <v>9665.7743</v>
      </c>
      <c r="R1936" s="72">
        <f t="shared" si="272"/>
        <v>0</v>
      </c>
      <c r="S1936" s="72">
        <f t="shared" si="273"/>
        <v>23.6327</v>
      </c>
      <c r="T1936" s="72">
        <f t="shared" si="274"/>
        <v>0</v>
      </c>
      <c r="U1936" s="72">
        <f t="shared" si="275"/>
        <v>0</v>
      </c>
      <c r="V1936" s="72">
        <f t="shared" si="276"/>
        <v>23.6327</v>
      </c>
      <c r="W1936" s="72">
        <f t="shared" si="277"/>
        <v>0</v>
      </c>
      <c r="X1936" s="14" t="s">
        <v>1191</v>
      </c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24"/>
      <c r="AJ1936" s="24"/>
      <c r="AK1936" s="24"/>
    </row>
    <row r="1937" s="2" customFormat="1" ht="14.25" spans="1:37">
      <c r="A1937" s="24">
        <v>1935</v>
      </c>
      <c r="B1937" s="14"/>
      <c r="C1937" s="749" t="s">
        <v>4081</v>
      </c>
      <c r="D1937" s="749" t="s">
        <v>4082</v>
      </c>
      <c r="E1937" s="14"/>
      <c r="F1937" s="192"/>
      <c r="G1937" s="24"/>
      <c r="H1937" s="14"/>
      <c r="I1937" s="13">
        <v>1.04</v>
      </c>
      <c r="J1937" s="14"/>
      <c r="K1937" s="14"/>
      <c r="L1937" s="547">
        <v>725.5</v>
      </c>
      <c r="M1937" s="72">
        <v>26.5011</v>
      </c>
      <c r="N1937" s="72">
        <f t="shared" si="278"/>
        <v>19226.54805</v>
      </c>
      <c r="O1937" s="72">
        <v>725.5</v>
      </c>
      <c r="P1937" s="72">
        <f t="shared" si="270"/>
        <v>26.5011</v>
      </c>
      <c r="Q1937" s="72">
        <f t="shared" si="271"/>
        <v>19226.54805</v>
      </c>
      <c r="R1937" s="72">
        <f t="shared" si="272"/>
        <v>0</v>
      </c>
      <c r="S1937" s="72">
        <f t="shared" si="273"/>
        <v>26.5011</v>
      </c>
      <c r="T1937" s="72">
        <f t="shared" si="274"/>
        <v>0</v>
      </c>
      <c r="U1937" s="72">
        <f t="shared" si="275"/>
        <v>0</v>
      </c>
      <c r="V1937" s="72">
        <f t="shared" si="276"/>
        <v>26.5011</v>
      </c>
      <c r="W1937" s="72">
        <f t="shared" si="277"/>
        <v>0</v>
      </c>
      <c r="X1937" s="14" t="s">
        <v>1191</v>
      </c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24"/>
      <c r="AJ1937" s="24"/>
      <c r="AK1937" s="24"/>
    </row>
    <row r="1938" s="2" customFormat="1" ht="14.25" spans="1:37">
      <c r="A1938" s="24">
        <v>1936</v>
      </c>
      <c r="B1938" s="14"/>
      <c r="C1938" s="749" t="s">
        <v>4083</v>
      </c>
      <c r="D1938" s="749" t="s">
        <v>4084</v>
      </c>
      <c r="E1938" s="14"/>
      <c r="F1938" s="192"/>
      <c r="G1938" s="24"/>
      <c r="H1938" s="14"/>
      <c r="I1938" s="13">
        <v>1.04</v>
      </c>
      <c r="J1938" s="14"/>
      <c r="K1938" s="14"/>
      <c r="L1938" s="547">
        <v>500</v>
      </c>
      <c r="M1938" s="72">
        <v>0.19914</v>
      </c>
      <c r="N1938" s="72">
        <f t="shared" si="278"/>
        <v>99.57</v>
      </c>
      <c r="O1938" s="72">
        <v>500</v>
      </c>
      <c r="P1938" s="72">
        <f t="shared" si="270"/>
        <v>0.19914</v>
      </c>
      <c r="Q1938" s="72">
        <f t="shared" si="271"/>
        <v>99.57</v>
      </c>
      <c r="R1938" s="72">
        <f t="shared" si="272"/>
        <v>0</v>
      </c>
      <c r="S1938" s="72">
        <f t="shared" si="273"/>
        <v>0.19914</v>
      </c>
      <c r="T1938" s="72">
        <f t="shared" si="274"/>
        <v>0</v>
      </c>
      <c r="U1938" s="72">
        <f t="shared" si="275"/>
        <v>0</v>
      </c>
      <c r="V1938" s="72">
        <f t="shared" si="276"/>
        <v>0.19914</v>
      </c>
      <c r="W1938" s="72">
        <f t="shared" si="277"/>
        <v>0</v>
      </c>
      <c r="X1938" s="14" t="s">
        <v>1191</v>
      </c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24"/>
      <c r="AJ1938" s="24"/>
      <c r="AK1938" s="24"/>
    </row>
    <row r="1939" s="2" customFormat="1" ht="14.25" spans="1:37">
      <c r="A1939" s="24">
        <v>1937</v>
      </c>
      <c r="B1939" s="14"/>
      <c r="C1939" s="749" t="s">
        <v>4085</v>
      </c>
      <c r="D1939" s="749" t="s">
        <v>4086</v>
      </c>
      <c r="E1939" s="14"/>
      <c r="F1939" s="192"/>
      <c r="G1939" s="24"/>
      <c r="H1939" s="14"/>
      <c r="I1939" s="13">
        <v>1.04</v>
      </c>
      <c r="J1939" s="14"/>
      <c r="K1939" s="14"/>
      <c r="L1939" s="547">
        <v>280.5</v>
      </c>
      <c r="M1939" s="72">
        <v>18.0932</v>
      </c>
      <c r="N1939" s="72">
        <f t="shared" si="278"/>
        <v>5075.1426</v>
      </c>
      <c r="O1939" s="72">
        <v>280.5</v>
      </c>
      <c r="P1939" s="72">
        <f t="shared" si="270"/>
        <v>18.0932</v>
      </c>
      <c r="Q1939" s="72">
        <f t="shared" si="271"/>
        <v>5075.1426</v>
      </c>
      <c r="R1939" s="72">
        <f t="shared" si="272"/>
        <v>0</v>
      </c>
      <c r="S1939" s="72">
        <f t="shared" si="273"/>
        <v>18.0932</v>
      </c>
      <c r="T1939" s="72">
        <f t="shared" si="274"/>
        <v>0</v>
      </c>
      <c r="U1939" s="72">
        <f t="shared" si="275"/>
        <v>0</v>
      </c>
      <c r="V1939" s="72">
        <f t="shared" si="276"/>
        <v>18.0932</v>
      </c>
      <c r="W1939" s="72">
        <f t="shared" si="277"/>
        <v>0</v>
      </c>
      <c r="X1939" s="14" t="s">
        <v>1191</v>
      </c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24"/>
      <c r="AJ1939" s="24"/>
      <c r="AK1939" s="24"/>
    </row>
    <row r="1940" s="2" customFormat="1" ht="14.25" spans="1:37">
      <c r="A1940" s="24">
        <v>1938</v>
      </c>
      <c r="B1940" s="14"/>
      <c r="C1940" s="749" t="s">
        <v>4087</v>
      </c>
      <c r="D1940" s="749" t="s">
        <v>4088</v>
      </c>
      <c r="E1940" s="14"/>
      <c r="F1940" s="192"/>
      <c r="G1940" s="24"/>
      <c r="H1940" s="14"/>
      <c r="I1940" s="13">
        <v>1.04</v>
      </c>
      <c r="J1940" s="14"/>
      <c r="K1940" s="14"/>
      <c r="L1940" s="547">
        <v>89</v>
      </c>
      <c r="M1940" s="72">
        <v>15.3846</v>
      </c>
      <c r="N1940" s="72">
        <f t="shared" si="278"/>
        <v>1369.2294</v>
      </c>
      <c r="O1940" s="72">
        <v>89</v>
      </c>
      <c r="P1940" s="72">
        <f t="shared" si="270"/>
        <v>15.3846</v>
      </c>
      <c r="Q1940" s="72">
        <f t="shared" si="271"/>
        <v>1369.2294</v>
      </c>
      <c r="R1940" s="72">
        <f t="shared" si="272"/>
        <v>0</v>
      </c>
      <c r="S1940" s="72">
        <f t="shared" si="273"/>
        <v>15.3846</v>
      </c>
      <c r="T1940" s="72">
        <f t="shared" si="274"/>
        <v>0</v>
      </c>
      <c r="U1940" s="72">
        <f t="shared" si="275"/>
        <v>0</v>
      </c>
      <c r="V1940" s="72">
        <f t="shared" si="276"/>
        <v>15.3846</v>
      </c>
      <c r="W1940" s="72">
        <f t="shared" si="277"/>
        <v>0</v>
      </c>
      <c r="X1940" s="14" t="s">
        <v>1191</v>
      </c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24"/>
      <c r="AJ1940" s="24"/>
      <c r="AK1940" s="24"/>
    </row>
    <row r="1941" s="2" customFormat="1" ht="14.25" spans="1:37">
      <c r="A1941" s="24">
        <v>1939</v>
      </c>
      <c r="B1941" s="14"/>
      <c r="C1941" s="749" t="s">
        <v>4089</v>
      </c>
      <c r="D1941" s="749" t="s">
        <v>4090</v>
      </c>
      <c r="E1941" s="14"/>
      <c r="F1941" s="192"/>
      <c r="G1941" s="24"/>
      <c r="H1941" s="14"/>
      <c r="I1941" s="13">
        <v>1.04</v>
      </c>
      <c r="J1941" s="14"/>
      <c r="K1941" s="14"/>
      <c r="L1941" s="547">
        <v>3700</v>
      </c>
      <c r="M1941" s="72">
        <v>0.0291</v>
      </c>
      <c r="N1941" s="72">
        <f t="shared" si="278"/>
        <v>107.67</v>
      </c>
      <c r="O1941" s="72">
        <v>3700</v>
      </c>
      <c r="P1941" s="72">
        <f t="shared" si="270"/>
        <v>0.0291</v>
      </c>
      <c r="Q1941" s="72">
        <f t="shared" si="271"/>
        <v>107.67</v>
      </c>
      <c r="R1941" s="72">
        <f t="shared" si="272"/>
        <v>0</v>
      </c>
      <c r="S1941" s="72">
        <f t="shared" si="273"/>
        <v>0.0291</v>
      </c>
      <c r="T1941" s="72">
        <f t="shared" si="274"/>
        <v>0</v>
      </c>
      <c r="U1941" s="72">
        <f t="shared" si="275"/>
        <v>0</v>
      </c>
      <c r="V1941" s="72">
        <f t="shared" si="276"/>
        <v>0.0291</v>
      </c>
      <c r="W1941" s="72">
        <f t="shared" si="277"/>
        <v>0</v>
      </c>
      <c r="X1941" s="14" t="s">
        <v>1191</v>
      </c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24"/>
      <c r="AJ1941" s="24"/>
      <c r="AK1941" s="24"/>
    </row>
    <row r="1942" s="2" customFormat="1" ht="14.25" spans="1:37">
      <c r="A1942" s="24">
        <v>1940</v>
      </c>
      <c r="B1942" s="14"/>
      <c r="C1942" s="749" t="s">
        <v>4091</v>
      </c>
      <c r="D1942" s="749" t="s">
        <v>4092</v>
      </c>
      <c r="E1942" s="14"/>
      <c r="F1942" s="192"/>
      <c r="G1942" s="24"/>
      <c r="H1942" s="14"/>
      <c r="I1942" s="13">
        <v>1.04</v>
      </c>
      <c r="J1942" s="14"/>
      <c r="K1942" s="14"/>
      <c r="L1942" s="547">
        <v>3800</v>
      </c>
      <c r="M1942" s="72">
        <v>0.0291</v>
      </c>
      <c r="N1942" s="72">
        <f t="shared" si="278"/>
        <v>110.58</v>
      </c>
      <c r="O1942" s="72">
        <v>3800</v>
      </c>
      <c r="P1942" s="72">
        <f t="shared" si="270"/>
        <v>0.0291</v>
      </c>
      <c r="Q1942" s="72">
        <f t="shared" si="271"/>
        <v>110.58</v>
      </c>
      <c r="R1942" s="72">
        <f t="shared" si="272"/>
        <v>0</v>
      </c>
      <c r="S1942" s="72">
        <f t="shared" si="273"/>
        <v>0.0291</v>
      </c>
      <c r="T1942" s="72">
        <f t="shared" si="274"/>
        <v>0</v>
      </c>
      <c r="U1942" s="72">
        <f t="shared" si="275"/>
        <v>0</v>
      </c>
      <c r="V1942" s="72">
        <f t="shared" si="276"/>
        <v>0.0291</v>
      </c>
      <c r="W1942" s="72">
        <f t="shared" si="277"/>
        <v>0</v>
      </c>
      <c r="X1942" s="14" t="s">
        <v>1191</v>
      </c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24"/>
      <c r="AJ1942" s="24"/>
      <c r="AK1942" s="24"/>
    </row>
    <row r="1943" s="2" customFormat="1" ht="14.25" spans="1:37">
      <c r="A1943" s="24">
        <v>1941</v>
      </c>
      <c r="B1943" s="14"/>
      <c r="C1943" s="749" t="s">
        <v>4093</v>
      </c>
      <c r="D1943" s="749" t="s">
        <v>4094</v>
      </c>
      <c r="E1943" s="14"/>
      <c r="F1943" s="192"/>
      <c r="G1943" s="24"/>
      <c r="H1943" s="14"/>
      <c r="I1943" s="13">
        <v>1.04</v>
      </c>
      <c r="J1943" s="14"/>
      <c r="K1943" s="14"/>
      <c r="L1943" s="547">
        <v>2000</v>
      </c>
      <c r="M1943" s="72">
        <v>0.029</v>
      </c>
      <c r="N1943" s="72">
        <f t="shared" si="278"/>
        <v>58</v>
      </c>
      <c r="O1943" s="72">
        <v>2000</v>
      </c>
      <c r="P1943" s="72">
        <f t="shared" si="270"/>
        <v>0.029</v>
      </c>
      <c r="Q1943" s="72">
        <f t="shared" si="271"/>
        <v>58</v>
      </c>
      <c r="R1943" s="72">
        <f t="shared" si="272"/>
        <v>0</v>
      </c>
      <c r="S1943" s="72">
        <f t="shared" si="273"/>
        <v>0.029</v>
      </c>
      <c r="T1943" s="72">
        <f t="shared" si="274"/>
        <v>0</v>
      </c>
      <c r="U1943" s="72">
        <f t="shared" si="275"/>
        <v>0</v>
      </c>
      <c r="V1943" s="72">
        <f t="shared" si="276"/>
        <v>0.029</v>
      </c>
      <c r="W1943" s="72">
        <f t="shared" si="277"/>
        <v>0</v>
      </c>
      <c r="X1943" s="14" t="s">
        <v>1191</v>
      </c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24"/>
      <c r="AJ1943" s="24"/>
      <c r="AK1943" s="24"/>
    </row>
    <row r="1944" s="2" customFormat="1" ht="14.25" spans="1:37">
      <c r="A1944" s="24">
        <v>1942</v>
      </c>
      <c r="B1944" s="14"/>
      <c r="C1944" s="749" t="s">
        <v>4095</v>
      </c>
      <c r="D1944" s="749" t="s">
        <v>4096</v>
      </c>
      <c r="E1944" s="14"/>
      <c r="F1944" s="192"/>
      <c r="G1944" s="24"/>
      <c r="H1944" s="14"/>
      <c r="I1944" s="13">
        <v>1.04</v>
      </c>
      <c r="J1944" s="14"/>
      <c r="K1944" s="14"/>
      <c r="L1944" s="547">
        <v>3600</v>
      </c>
      <c r="M1944" s="72">
        <v>0.0476</v>
      </c>
      <c r="N1944" s="72">
        <f t="shared" si="278"/>
        <v>171.36</v>
      </c>
      <c r="O1944" s="72">
        <v>3600</v>
      </c>
      <c r="P1944" s="72">
        <f t="shared" si="270"/>
        <v>0.0476</v>
      </c>
      <c r="Q1944" s="72">
        <f t="shared" si="271"/>
        <v>171.36</v>
      </c>
      <c r="R1944" s="72">
        <f t="shared" si="272"/>
        <v>0</v>
      </c>
      <c r="S1944" s="72">
        <f t="shared" si="273"/>
        <v>0.0476</v>
      </c>
      <c r="T1944" s="72">
        <f t="shared" si="274"/>
        <v>0</v>
      </c>
      <c r="U1944" s="72">
        <f t="shared" si="275"/>
        <v>0</v>
      </c>
      <c r="V1944" s="72">
        <f t="shared" si="276"/>
        <v>0.0476</v>
      </c>
      <c r="W1944" s="72">
        <f t="shared" si="277"/>
        <v>0</v>
      </c>
      <c r="X1944" s="14" t="s">
        <v>1191</v>
      </c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24"/>
      <c r="AJ1944" s="24"/>
      <c r="AK1944" s="24"/>
    </row>
    <row r="1945" s="2" customFormat="1" ht="14.25" spans="1:37">
      <c r="A1945" s="24">
        <v>1943</v>
      </c>
      <c r="B1945" s="14"/>
      <c r="C1945" s="749" t="s">
        <v>4097</v>
      </c>
      <c r="D1945" s="749" t="s">
        <v>4098</v>
      </c>
      <c r="E1945" s="14"/>
      <c r="F1945" s="192"/>
      <c r="G1945" s="24"/>
      <c r="H1945" s="14"/>
      <c r="I1945" s="13">
        <v>1.04</v>
      </c>
      <c r="J1945" s="14"/>
      <c r="K1945" s="14"/>
      <c r="L1945" s="547">
        <v>500</v>
      </c>
      <c r="M1945" s="72">
        <v>0.40702</v>
      </c>
      <c r="N1945" s="72">
        <f t="shared" si="278"/>
        <v>203.51</v>
      </c>
      <c r="O1945" s="72">
        <v>500</v>
      </c>
      <c r="P1945" s="72">
        <f t="shared" si="270"/>
        <v>0.40702</v>
      </c>
      <c r="Q1945" s="72">
        <f t="shared" si="271"/>
        <v>203.51</v>
      </c>
      <c r="R1945" s="72">
        <f t="shared" si="272"/>
        <v>0</v>
      </c>
      <c r="S1945" s="72">
        <f t="shared" si="273"/>
        <v>0.40702</v>
      </c>
      <c r="T1945" s="72">
        <f t="shared" si="274"/>
        <v>0</v>
      </c>
      <c r="U1945" s="72">
        <f t="shared" si="275"/>
        <v>0</v>
      </c>
      <c r="V1945" s="72">
        <f t="shared" si="276"/>
        <v>0.40702</v>
      </c>
      <c r="W1945" s="72">
        <f t="shared" si="277"/>
        <v>0</v>
      </c>
      <c r="X1945" s="14" t="s">
        <v>1191</v>
      </c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24"/>
      <c r="AJ1945" s="24"/>
      <c r="AK1945" s="24"/>
    </row>
    <row r="1946" s="2" customFormat="1" ht="14.25" spans="1:37">
      <c r="A1946" s="24">
        <v>1944</v>
      </c>
      <c r="B1946" s="14"/>
      <c r="C1946" s="749" t="s">
        <v>4099</v>
      </c>
      <c r="D1946" s="749" t="s">
        <v>4100</v>
      </c>
      <c r="E1946" s="14"/>
      <c r="F1946" s="192"/>
      <c r="G1946" s="24"/>
      <c r="H1946" s="14"/>
      <c r="I1946" s="13">
        <v>1.04</v>
      </c>
      <c r="J1946" s="14"/>
      <c r="K1946" s="14"/>
      <c r="L1946" s="547">
        <v>6</v>
      </c>
      <c r="M1946" s="72">
        <v>30.77</v>
      </c>
      <c r="N1946" s="72">
        <f t="shared" si="278"/>
        <v>184.62</v>
      </c>
      <c r="O1946" s="72">
        <v>6</v>
      </c>
      <c r="P1946" s="72">
        <f t="shared" si="270"/>
        <v>30.77</v>
      </c>
      <c r="Q1946" s="72">
        <f t="shared" si="271"/>
        <v>184.62</v>
      </c>
      <c r="R1946" s="72">
        <f t="shared" si="272"/>
        <v>0</v>
      </c>
      <c r="S1946" s="72">
        <f t="shared" si="273"/>
        <v>30.77</v>
      </c>
      <c r="T1946" s="72">
        <f t="shared" si="274"/>
        <v>0</v>
      </c>
      <c r="U1946" s="72">
        <f t="shared" si="275"/>
        <v>0</v>
      </c>
      <c r="V1946" s="72">
        <f t="shared" si="276"/>
        <v>30.77</v>
      </c>
      <c r="W1946" s="72">
        <f t="shared" si="277"/>
        <v>0</v>
      </c>
      <c r="X1946" s="14" t="s">
        <v>1191</v>
      </c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24"/>
      <c r="AJ1946" s="24"/>
      <c r="AK1946" s="24"/>
    </row>
    <row r="1947" s="2" customFormat="1" ht="14.25" spans="1:37">
      <c r="A1947" s="24">
        <v>1945</v>
      </c>
      <c r="B1947" s="14"/>
      <c r="C1947" s="749" t="s">
        <v>4101</v>
      </c>
      <c r="D1947" s="749" t="s">
        <v>4102</v>
      </c>
      <c r="E1947" s="14"/>
      <c r="F1947" s="192"/>
      <c r="G1947" s="24"/>
      <c r="H1947" s="14"/>
      <c r="I1947" s="13">
        <v>1.04</v>
      </c>
      <c r="J1947" s="14"/>
      <c r="K1947" s="14"/>
      <c r="L1947" s="547">
        <v>1000</v>
      </c>
      <c r="M1947" s="72">
        <v>0.0292</v>
      </c>
      <c r="N1947" s="72">
        <f t="shared" si="278"/>
        <v>29.2</v>
      </c>
      <c r="O1947" s="72">
        <v>1000</v>
      </c>
      <c r="P1947" s="72">
        <f t="shared" si="270"/>
        <v>0.0292</v>
      </c>
      <c r="Q1947" s="72">
        <f t="shared" si="271"/>
        <v>29.2</v>
      </c>
      <c r="R1947" s="72">
        <f t="shared" si="272"/>
        <v>0</v>
      </c>
      <c r="S1947" s="72">
        <f t="shared" si="273"/>
        <v>0.0292</v>
      </c>
      <c r="T1947" s="72">
        <f t="shared" si="274"/>
        <v>0</v>
      </c>
      <c r="U1947" s="72">
        <f t="shared" si="275"/>
        <v>0</v>
      </c>
      <c r="V1947" s="72">
        <f t="shared" si="276"/>
        <v>0.0292</v>
      </c>
      <c r="W1947" s="72">
        <f t="shared" si="277"/>
        <v>0</v>
      </c>
      <c r="X1947" s="14" t="s">
        <v>1191</v>
      </c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24"/>
      <c r="AJ1947" s="24"/>
      <c r="AK1947" s="24"/>
    </row>
    <row r="1948" s="2" customFormat="1" ht="14.25" spans="1:37">
      <c r="A1948" s="24">
        <v>1946</v>
      </c>
      <c r="B1948" s="14"/>
      <c r="C1948" s="749" t="s">
        <v>4103</v>
      </c>
      <c r="D1948" s="749" t="s">
        <v>4104</v>
      </c>
      <c r="E1948" s="14"/>
      <c r="F1948" s="192"/>
      <c r="G1948" s="24"/>
      <c r="H1948" s="14"/>
      <c r="I1948" s="13">
        <v>1.04</v>
      </c>
      <c r="J1948" s="14"/>
      <c r="K1948" s="14"/>
      <c r="L1948" s="547">
        <v>3880</v>
      </c>
      <c r="M1948" s="72">
        <v>0.205619</v>
      </c>
      <c r="N1948" s="72">
        <f t="shared" si="278"/>
        <v>797.80172</v>
      </c>
      <c r="O1948" s="72">
        <v>3880</v>
      </c>
      <c r="P1948" s="72">
        <f t="shared" si="270"/>
        <v>0.205619</v>
      </c>
      <c r="Q1948" s="72">
        <f t="shared" si="271"/>
        <v>797.80172</v>
      </c>
      <c r="R1948" s="72">
        <f t="shared" si="272"/>
        <v>0</v>
      </c>
      <c r="S1948" s="72">
        <f t="shared" si="273"/>
        <v>0.205619</v>
      </c>
      <c r="T1948" s="72">
        <f t="shared" si="274"/>
        <v>0</v>
      </c>
      <c r="U1948" s="72">
        <f t="shared" si="275"/>
        <v>0</v>
      </c>
      <c r="V1948" s="72">
        <f t="shared" si="276"/>
        <v>0.205619</v>
      </c>
      <c r="W1948" s="72">
        <f t="shared" si="277"/>
        <v>0</v>
      </c>
      <c r="X1948" s="14" t="s">
        <v>1191</v>
      </c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24"/>
      <c r="AJ1948" s="24"/>
      <c r="AK1948" s="24"/>
    </row>
    <row r="1949" s="2" customFormat="1" ht="14.25" spans="1:37">
      <c r="A1949" s="24">
        <v>1947</v>
      </c>
      <c r="B1949" s="14"/>
      <c r="C1949" s="749" t="s">
        <v>4105</v>
      </c>
      <c r="D1949" s="749" t="s">
        <v>4106</v>
      </c>
      <c r="E1949" s="14"/>
      <c r="F1949" s="192"/>
      <c r="G1949" s="24"/>
      <c r="H1949" s="14"/>
      <c r="I1949" s="13">
        <v>1.04</v>
      </c>
      <c r="J1949" s="14"/>
      <c r="K1949" s="14"/>
      <c r="L1949" s="547">
        <v>2000</v>
      </c>
      <c r="M1949" s="72">
        <v>0.0291</v>
      </c>
      <c r="N1949" s="72">
        <f t="shared" si="278"/>
        <v>58.2</v>
      </c>
      <c r="O1949" s="72">
        <v>2000</v>
      </c>
      <c r="P1949" s="72">
        <f t="shared" si="270"/>
        <v>0.0291</v>
      </c>
      <c r="Q1949" s="72">
        <f t="shared" si="271"/>
        <v>58.2</v>
      </c>
      <c r="R1949" s="72">
        <f t="shared" si="272"/>
        <v>0</v>
      </c>
      <c r="S1949" s="72">
        <f t="shared" si="273"/>
        <v>0.0291</v>
      </c>
      <c r="T1949" s="72">
        <f t="shared" si="274"/>
        <v>0</v>
      </c>
      <c r="U1949" s="72">
        <f t="shared" si="275"/>
        <v>0</v>
      </c>
      <c r="V1949" s="72">
        <f t="shared" si="276"/>
        <v>0.0291</v>
      </c>
      <c r="W1949" s="72">
        <f t="shared" si="277"/>
        <v>0</v>
      </c>
      <c r="X1949" s="14" t="s">
        <v>1191</v>
      </c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24"/>
      <c r="AJ1949" s="24"/>
      <c r="AK1949" s="24"/>
    </row>
    <row r="1950" s="2" customFormat="1" ht="14.25" spans="1:37">
      <c r="A1950" s="24">
        <v>1948</v>
      </c>
      <c r="B1950" s="14"/>
      <c r="C1950" s="749" t="s">
        <v>4107</v>
      </c>
      <c r="D1950" s="749" t="s">
        <v>4108</v>
      </c>
      <c r="E1950" s="14"/>
      <c r="F1950" s="192"/>
      <c r="G1950" s="24"/>
      <c r="H1950" s="14"/>
      <c r="I1950" s="13">
        <v>1.04</v>
      </c>
      <c r="J1950" s="14"/>
      <c r="K1950" s="14"/>
      <c r="L1950" s="547">
        <v>226.2</v>
      </c>
      <c r="M1950" s="72">
        <v>18.4506</v>
      </c>
      <c r="N1950" s="72">
        <f t="shared" si="278"/>
        <v>4173.52572</v>
      </c>
      <c r="O1950" s="72">
        <v>226.2</v>
      </c>
      <c r="P1950" s="72">
        <f t="shared" si="270"/>
        <v>18.4506</v>
      </c>
      <c r="Q1950" s="72">
        <f t="shared" si="271"/>
        <v>4173.52572</v>
      </c>
      <c r="R1950" s="72">
        <f t="shared" si="272"/>
        <v>0</v>
      </c>
      <c r="S1950" s="72">
        <f t="shared" si="273"/>
        <v>18.4506</v>
      </c>
      <c r="T1950" s="72">
        <f t="shared" si="274"/>
        <v>0</v>
      </c>
      <c r="U1950" s="72">
        <f t="shared" si="275"/>
        <v>0</v>
      </c>
      <c r="V1950" s="72">
        <f t="shared" si="276"/>
        <v>18.4506</v>
      </c>
      <c r="W1950" s="72">
        <f t="shared" si="277"/>
        <v>0</v>
      </c>
      <c r="X1950" s="14" t="s">
        <v>1191</v>
      </c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24"/>
      <c r="AJ1950" s="24"/>
      <c r="AK1950" s="24"/>
    </row>
    <row r="1951" s="2" customFormat="1" ht="14.25" spans="1:37">
      <c r="A1951" s="24">
        <v>1949</v>
      </c>
      <c r="B1951" s="14"/>
      <c r="C1951" s="749" t="s">
        <v>4109</v>
      </c>
      <c r="D1951" s="749" t="s">
        <v>4110</v>
      </c>
      <c r="E1951" s="14"/>
      <c r="F1951" s="192"/>
      <c r="G1951" s="24"/>
      <c r="H1951" s="14"/>
      <c r="I1951" s="13">
        <v>1.04</v>
      </c>
      <c r="J1951" s="14"/>
      <c r="K1951" s="14"/>
      <c r="L1951" s="547">
        <v>1800</v>
      </c>
      <c r="M1951" s="72">
        <v>0.0291</v>
      </c>
      <c r="N1951" s="72">
        <f t="shared" si="278"/>
        <v>52.38</v>
      </c>
      <c r="O1951" s="72">
        <v>1800</v>
      </c>
      <c r="P1951" s="72">
        <f t="shared" si="270"/>
        <v>0.0291</v>
      </c>
      <c r="Q1951" s="72">
        <f t="shared" si="271"/>
        <v>52.38</v>
      </c>
      <c r="R1951" s="72">
        <f t="shared" si="272"/>
        <v>0</v>
      </c>
      <c r="S1951" s="72">
        <f t="shared" si="273"/>
        <v>0.0291</v>
      </c>
      <c r="T1951" s="72">
        <f t="shared" si="274"/>
        <v>0</v>
      </c>
      <c r="U1951" s="72">
        <f t="shared" si="275"/>
        <v>0</v>
      </c>
      <c r="V1951" s="72">
        <f t="shared" si="276"/>
        <v>0.0291</v>
      </c>
      <c r="W1951" s="72">
        <f t="shared" si="277"/>
        <v>0</v>
      </c>
      <c r="X1951" s="14" t="s">
        <v>1191</v>
      </c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24"/>
      <c r="AJ1951" s="24"/>
      <c r="AK1951" s="24"/>
    </row>
    <row r="1952" s="2" customFormat="1" ht="14.25" spans="1:37">
      <c r="A1952" s="24">
        <v>1950</v>
      </c>
      <c r="B1952" s="14"/>
      <c r="C1952" s="749" t="s">
        <v>4111</v>
      </c>
      <c r="D1952" s="749" t="s">
        <v>4112</v>
      </c>
      <c r="E1952" s="14"/>
      <c r="F1952" s="192"/>
      <c r="G1952" s="24"/>
      <c r="H1952" s="14"/>
      <c r="I1952" s="13">
        <v>1.04</v>
      </c>
      <c r="J1952" s="14"/>
      <c r="K1952" s="14"/>
      <c r="L1952" s="547">
        <v>3390</v>
      </c>
      <c r="M1952" s="72">
        <v>0.337976</v>
      </c>
      <c r="N1952" s="72">
        <f t="shared" si="278"/>
        <v>1145.73864</v>
      </c>
      <c r="O1952" s="72">
        <v>3390</v>
      </c>
      <c r="P1952" s="72">
        <f t="shared" si="270"/>
        <v>0.337976</v>
      </c>
      <c r="Q1952" s="72">
        <f t="shared" si="271"/>
        <v>1145.73864</v>
      </c>
      <c r="R1952" s="72">
        <f t="shared" si="272"/>
        <v>0</v>
      </c>
      <c r="S1952" s="72">
        <f t="shared" si="273"/>
        <v>0.337976</v>
      </c>
      <c r="T1952" s="72">
        <f t="shared" si="274"/>
        <v>0</v>
      </c>
      <c r="U1952" s="72">
        <f t="shared" si="275"/>
        <v>0</v>
      </c>
      <c r="V1952" s="72">
        <f t="shared" si="276"/>
        <v>0.337976</v>
      </c>
      <c r="W1952" s="72">
        <f t="shared" si="277"/>
        <v>0</v>
      </c>
      <c r="X1952" s="14" t="s">
        <v>1191</v>
      </c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24"/>
      <c r="AJ1952" s="24"/>
      <c r="AK1952" s="24"/>
    </row>
    <row r="1953" s="2" customFormat="1" ht="14.25" spans="1:37">
      <c r="A1953" s="24">
        <v>1951</v>
      </c>
      <c r="B1953" s="14"/>
      <c r="C1953" s="749" t="s">
        <v>3475</v>
      </c>
      <c r="D1953" s="749" t="s">
        <v>3476</v>
      </c>
      <c r="E1953" s="14"/>
      <c r="F1953" s="192"/>
      <c r="G1953" s="24"/>
      <c r="H1953" s="14"/>
      <c r="I1953" s="13">
        <v>1.04</v>
      </c>
      <c r="J1953" s="14"/>
      <c r="K1953" s="14"/>
      <c r="L1953" s="547">
        <v>900</v>
      </c>
      <c r="M1953" s="72">
        <v>0.12609</v>
      </c>
      <c r="N1953" s="72">
        <f t="shared" si="278"/>
        <v>113.481</v>
      </c>
      <c r="O1953" s="72">
        <v>900</v>
      </c>
      <c r="P1953" s="72">
        <f t="shared" si="270"/>
        <v>0.12609</v>
      </c>
      <c r="Q1953" s="72">
        <f t="shared" si="271"/>
        <v>113.481</v>
      </c>
      <c r="R1953" s="72">
        <f t="shared" si="272"/>
        <v>0</v>
      </c>
      <c r="S1953" s="72">
        <f t="shared" si="273"/>
        <v>0.12609</v>
      </c>
      <c r="T1953" s="72">
        <f t="shared" si="274"/>
        <v>0</v>
      </c>
      <c r="U1953" s="72">
        <f t="shared" si="275"/>
        <v>0</v>
      </c>
      <c r="V1953" s="72">
        <f t="shared" si="276"/>
        <v>0.12609</v>
      </c>
      <c r="W1953" s="72">
        <f t="shared" si="277"/>
        <v>0</v>
      </c>
      <c r="X1953" s="14" t="s">
        <v>1191</v>
      </c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24"/>
      <c r="AJ1953" s="24"/>
      <c r="AK1953" s="24"/>
    </row>
    <row r="1954" s="2" customFormat="1" ht="14.25" spans="1:37">
      <c r="A1954" s="24">
        <v>1952</v>
      </c>
      <c r="B1954" s="14"/>
      <c r="C1954" s="749" t="s">
        <v>3477</v>
      </c>
      <c r="D1954" s="749" t="s">
        <v>3478</v>
      </c>
      <c r="E1954" s="14"/>
      <c r="F1954" s="192"/>
      <c r="G1954" s="24"/>
      <c r="H1954" s="14"/>
      <c r="I1954" s="13">
        <v>1.04</v>
      </c>
      <c r="J1954" s="14"/>
      <c r="K1954" s="14"/>
      <c r="L1954" s="547">
        <v>300</v>
      </c>
      <c r="M1954" s="72">
        <v>0.51359</v>
      </c>
      <c r="N1954" s="72">
        <f t="shared" si="278"/>
        <v>154.077</v>
      </c>
      <c r="O1954" s="72">
        <v>300</v>
      </c>
      <c r="P1954" s="72">
        <f t="shared" si="270"/>
        <v>0.51359</v>
      </c>
      <c r="Q1954" s="72">
        <f t="shared" si="271"/>
        <v>154.077</v>
      </c>
      <c r="R1954" s="72">
        <f t="shared" si="272"/>
        <v>0</v>
      </c>
      <c r="S1954" s="72">
        <f t="shared" si="273"/>
        <v>0.51359</v>
      </c>
      <c r="T1954" s="72">
        <f t="shared" si="274"/>
        <v>0</v>
      </c>
      <c r="U1954" s="72">
        <f t="shared" si="275"/>
        <v>0</v>
      </c>
      <c r="V1954" s="72">
        <f t="shared" si="276"/>
        <v>0.51359</v>
      </c>
      <c r="W1954" s="72">
        <f t="shared" si="277"/>
        <v>0</v>
      </c>
      <c r="X1954" s="14" t="s">
        <v>1191</v>
      </c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24"/>
      <c r="AJ1954" s="24"/>
      <c r="AK1954" s="24"/>
    </row>
    <row r="1955" s="2" customFormat="1" ht="14.25" spans="1:37">
      <c r="A1955" s="24">
        <v>1953</v>
      </c>
      <c r="B1955" s="14"/>
      <c r="C1955" s="749" t="s">
        <v>4113</v>
      </c>
      <c r="D1955" s="749" t="s">
        <v>4114</v>
      </c>
      <c r="E1955" s="14"/>
      <c r="F1955" s="192"/>
      <c r="G1955" s="24"/>
      <c r="H1955" s="14"/>
      <c r="I1955" s="13">
        <v>1.04</v>
      </c>
      <c r="J1955" s="14"/>
      <c r="K1955" s="14"/>
      <c r="L1955" s="547">
        <v>116</v>
      </c>
      <c r="M1955" s="72">
        <v>10.9402</v>
      </c>
      <c r="N1955" s="72">
        <f t="shared" si="278"/>
        <v>1269.0632</v>
      </c>
      <c r="O1955" s="72">
        <v>116</v>
      </c>
      <c r="P1955" s="72">
        <f t="shared" si="270"/>
        <v>10.9402</v>
      </c>
      <c r="Q1955" s="72">
        <f t="shared" si="271"/>
        <v>1269.0632</v>
      </c>
      <c r="R1955" s="72">
        <f t="shared" si="272"/>
        <v>0</v>
      </c>
      <c r="S1955" s="72">
        <f t="shared" si="273"/>
        <v>10.9402</v>
      </c>
      <c r="T1955" s="72">
        <f t="shared" si="274"/>
        <v>0</v>
      </c>
      <c r="U1955" s="72">
        <f t="shared" si="275"/>
        <v>0</v>
      </c>
      <c r="V1955" s="72">
        <f t="shared" si="276"/>
        <v>10.9402</v>
      </c>
      <c r="W1955" s="72">
        <f t="shared" si="277"/>
        <v>0</v>
      </c>
      <c r="X1955" s="14" t="s">
        <v>1191</v>
      </c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24"/>
      <c r="AJ1955" s="24"/>
      <c r="AK1955" s="24"/>
    </row>
    <row r="1956" s="2" customFormat="1" ht="14.25" spans="1:37">
      <c r="A1956" s="24">
        <v>1954</v>
      </c>
      <c r="B1956" s="14"/>
      <c r="C1956" s="749" t="s">
        <v>4115</v>
      </c>
      <c r="D1956" s="749" t="s">
        <v>4116</v>
      </c>
      <c r="E1956" s="14"/>
      <c r="F1956" s="192"/>
      <c r="G1956" s="24"/>
      <c r="H1956" s="14"/>
      <c r="I1956" s="13">
        <v>1.04</v>
      </c>
      <c r="J1956" s="14"/>
      <c r="K1956" s="14"/>
      <c r="L1956" s="547">
        <v>104</v>
      </c>
      <c r="M1956" s="72">
        <v>10.9403</v>
      </c>
      <c r="N1956" s="72">
        <f t="shared" si="278"/>
        <v>1137.7912</v>
      </c>
      <c r="O1956" s="72">
        <v>104</v>
      </c>
      <c r="P1956" s="72">
        <f t="shared" si="270"/>
        <v>10.9403</v>
      </c>
      <c r="Q1956" s="72">
        <f t="shared" si="271"/>
        <v>1137.7912</v>
      </c>
      <c r="R1956" s="72">
        <f t="shared" si="272"/>
        <v>0</v>
      </c>
      <c r="S1956" s="72">
        <f t="shared" si="273"/>
        <v>10.9403</v>
      </c>
      <c r="T1956" s="72">
        <f t="shared" si="274"/>
        <v>0</v>
      </c>
      <c r="U1956" s="72">
        <f t="shared" si="275"/>
        <v>0</v>
      </c>
      <c r="V1956" s="72">
        <f t="shared" si="276"/>
        <v>10.9403</v>
      </c>
      <c r="W1956" s="72">
        <f t="shared" si="277"/>
        <v>0</v>
      </c>
      <c r="X1956" s="14" t="s">
        <v>1191</v>
      </c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24"/>
      <c r="AJ1956" s="24"/>
      <c r="AK1956" s="24"/>
    </row>
    <row r="1957" s="2" customFormat="1" ht="14.25" spans="1:37">
      <c r="A1957" s="24">
        <v>1955</v>
      </c>
      <c r="B1957" s="14"/>
      <c r="C1957" s="749" t="s">
        <v>4117</v>
      </c>
      <c r="D1957" s="749" t="s">
        <v>4118</v>
      </c>
      <c r="E1957" s="14"/>
      <c r="F1957" s="192"/>
      <c r="G1957" s="24"/>
      <c r="H1957" s="14"/>
      <c r="I1957" s="13">
        <v>1.04</v>
      </c>
      <c r="J1957" s="14"/>
      <c r="K1957" s="14"/>
      <c r="L1957" s="547">
        <v>26400</v>
      </c>
      <c r="M1957" s="72">
        <v>0.0078</v>
      </c>
      <c r="N1957" s="72">
        <f t="shared" si="278"/>
        <v>205.92</v>
      </c>
      <c r="O1957" s="72">
        <v>26400</v>
      </c>
      <c r="P1957" s="72">
        <f t="shared" si="270"/>
        <v>0.0078</v>
      </c>
      <c r="Q1957" s="72">
        <f t="shared" si="271"/>
        <v>205.92</v>
      </c>
      <c r="R1957" s="72">
        <f t="shared" si="272"/>
        <v>0</v>
      </c>
      <c r="S1957" s="72">
        <f t="shared" si="273"/>
        <v>0.0078</v>
      </c>
      <c r="T1957" s="72">
        <f t="shared" si="274"/>
        <v>0</v>
      </c>
      <c r="U1957" s="72">
        <f t="shared" si="275"/>
        <v>0</v>
      </c>
      <c r="V1957" s="72">
        <f t="shared" si="276"/>
        <v>0.0078</v>
      </c>
      <c r="W1957" s="72">
        <f t="shared" si="277"/>
        <v>0</v>
      </c>
      <c r="X1957" s="14" t="s">
        <v>1191</v>
      </c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24"/>
      <c r="AJ1957" s="24"/>
      <c r="AK1957" s="24"/>
    </row>
    <row r="1958" s="2" customFormat="1" ht="14.25" spans="1:37">
      <c r="A1958" s="24">
        <v>1956</v>
      </c>
      <c r="B1958" s="14"/>
      <c r="C1958" s="749" t="s">
        <v>4119</v>
      </c>
      <c r="D1958" s="749" t="s">
        <v>4120</v>
      </c>
      <c r="E1958" s="14"/>
      <c r="F1958" s="192"/>
      <c r="G1958" s="24"/>
      <c r="H1958" s="14"/>
      <c r="I1958" s="13">
        <v>1.04</v>
      </c>
      <c r="J1958" s="14"/>
      <c r="K1958" s="14"/>
      <c r="L1958" s="547">
        <v>2800</v>
      </c>
      <c r="M1958" s="72">
        <v>0.306207</v>
      </c>
      <c r="N1958" s="72">
        <f t="shared" si="278"/>
        <v>857.3796</v>
      </c>
      <c r="O1958" s="72">
        <v>2800</v>
      </c>
      <c r="P1958" s="72">
        <f t="shared" si="270"/>
        <v>0.306207</v>
      </c>
      <c r="Q1958" s="72">
        <f t="shared" si="271"/>
        <v>857.3796</v>
      </c>
      <c r="R1958" s="72">
        <f t="shared" si="272"/>
        <v>0</v>
      </c>
      <c r="S1958" s="72">
        <f t="shared" si="273"/>
        <v>0.306207</v>
      </c>
      <c r="T1958" s="72">
        <f t="shared" si="274"/>
        <v>0</v>
      </c>
      <c r="U1958" s="72">
        <f t="shared" si="275"/>
        <v>0</v>
      </c>
      <c r="V1958" s="72">
        <f t="shared" si="276"/>
        <v>0.306207</v>
      </c>
      <c r="W1958" s="72">
        <f t="shared" si="277"/>
        <v>0</v>
      </c>
      <c r="X1958" s="14" t="s">
        <v>1191</v>
      </c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24"/>
      <c r="AJ1958" s="24"/>
      <c r="AK1958" s="24"/>
    </row>
    <row r="1959" s="2" customFormat="1" ht="14.25" spans="1:37">
      <c r="A1959" s="24">
        <v>1957</v>
      </c>
      <c r="B1959" s="14"/>
      <c r="C1959" s="749" t="s">
        <v>3481</v>
      </c>
      <c r="D1959" s="749" t="s">
        <v>3482</v>
      </c>
      <c r="E1959" s="14"/>
      <c r="F1959" s="192"/>
      <c r="G1959" s="24"/>
      <c r="H1959" s="14"/>
      <c r="I1959" s="13">
        <v>1.04</v>
      </c>
      <c r="J1959" s="14"/>
      <c r="K1959" s="14"/>
      <c r="L1959" s="547">
        <v>1600</v>
      </c>
      <c r="M1959" s="72">
        <v>0.34701</v>
      </c>
      <c r="N1959" s="72">
        <f t="shared" si="278"/>
        <v>555.216</v>
      </c>
      <c r="O1959" s="72">
        <v>1600</v>
      </c>
      <c r="P1959" s="72">
        <f t="shared" si="270"/>
        <v>0.34701</v>
      </c>
      <c r="Q1959" s="72">
        <f t="shared" si="271"/>
        <v>555.216</v>
      </c>
      <c r="R1959" s="72">
        <f t="shared" si="272"/>
        <v>0</v>
      </c>
      <c r="S1959" s="72">
        <f t="shared" si="273"/>
        <v>0.34701</v>
      </c>
      <c r="T1959" s="72">
        <f t="shared" si="274"/>
        <v>0</v>
      </c>
      <c r="U1959" s="72">
        <f t="shared" si="275"/>
        <v>0</v>
      </c>
      <c r="V1959" s="72">
        <f t="shared" si="276"/>
        <v>0.34701</v>
      </c>
      <c r="W1959" s="72">
        <f t="shared" si="277"/>
        <v>0</v>
      </c>
      <c r="X1959" s="14" t="s">
        <v>1191</v>
      </c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24"/>
      <c r="AJ1959" s="24"/>
      <c r="AK1959" s="24"/>
    </row>
    <row r="1960" s="2" customFormat="1" ht="14.25" spans="1:37">
      <c r="A1960" s="24">
        <v>1958</v>
      </c>
      <c r="B1960" s="14"/>
      <c r="C1960" s="749" t="s">
        <v>3489</v>
      </c>
      <c r="D1960" s="749" t="s">
        <v>3490</v>
      </c>
      <c r="E1960" s="14"/>
      <c r="F1960" s="192"/>
      <c r="G1960" s="24"/>
      <c r="H1960" s="14"/>
      <c r="I1960" s="13">
        <v>1.04</v>
      </c>
      <c r="J1960" s="14"/>
      <c r="K1960" s="14"/>
      <c r="L1960" s="547">
        <v>6200</v>
      </c>
      <c r="M1960" s="72">
        <v>0.304089</v>
      </c>
      <c r="N1960" s="72">
        <f t="shared" si="278"/>
        <v>1885.3518</v>
      </c>
      <c r="O1960" s="72">
        <v>6200</v>
      </c>
      <c r="P1960" s="72">
        <f t="shared" si="270"/>
        <v>0.304089</v>
      </c>
      <c r="Q1960" s="72">
        <f t="shared" si="271"/>
        <v>1885.3518</v>
      </c>
      <c r="R1960" s="72">
        <f t="shared" si="272"/>
        <v>0</v>
      </c>
      <c r="S1960" s="72">
        <f t="shared" si="273"/>
        <v>0.304089</v>
      </c>
      <c r="T1960" s="72">
        <f t="shared" si="274"/>
        <v>0</v>
      </c>
      <c r="U1960" s="72">
        <f t="shared" si="275"/>
        <v>0</v>
      </c>
      <c r="V1960" s="72">
        <f t="shared" si="276"/>
        <v>0.304089</v>
      </c>
      <c r="W1960" s="72">
        <f t="shared" si="277"/>
        <v>0</v>
      </c>
      <c r="X1960" s="14" t="s">
        <v>1191</v>
      </c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24"/>
      <c r="AJ1960" s="24"/>
      <c r="AK1960" s="24"/>
    </row>
    <row r="1961" s="2" customFormat="1" ht="14.25" spans="1:37">
      <c r="A1961" s="24">
        <v>1959</v>
      </c>
      <c r="B1961" s="14"/>
      <c r="C1961" s="749" t="s">
        <v>3491</v>
      </c>
      <c r="D1961" s="749" t="s">
        <v>3492</v>
      </c>
      <c r="E1961" s="14"/>
      <c r="F1961" s="192"/>
      <c r="G1961" s="24"/>
      <c r="H1961" s="14"/>
      <c r="I1961" s="13">
        <v>1.04</v>
      </c>
      <c r="J1961" s="14"/>
      <c r="K1961" s="14"/>
      <c r="L1961" s="547">
        <v>1400</v>
      </c>
      <c r="M1961" s="72">
        <v>0.130661</v>
      </c>
      <c r="N1961" s="72">
        <f t="shared" si="278"/>
        <v>182.9254</v>
      </c>
      <c r="O1961" s="72">
        <v>1400</v>
      </c>
      <c r="P1961" s="72">
        <f t="shared" si="270"/>
        <v>0.130661</v>
      </c>
      <c r="Q1961" s="72">
        <f t="shared" si="271"/>
        <v>182.9254</v>
      </c>
      <c r="R1961" s="72">
        <f t="shared" si="272"/>
        <v>0</v>
      </c>
      <c r="S1961" s="72">
        <f t="shared" si="273"/>
        <v>0.130661</v>
      </c>
      <c r="T1961" s="72">
        <f t="shared" si="274"/>
        <v>0</v>
      </c>
      <c r="U1961" s="72">
        <f t="shared" si="275"/>
        <v>0</v>
      </c>
      <c r="V1961" s="72">
        <f t="shared" si="276"/>
        <v>0.130661</v>
      </c>
      <c r="W1961" s="72">
        <f t="shared" si="277"/>
        <v>0</v>
      </c>
      <c r="X1961" s="14" t="s">
        <v>1191</v>
      </c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24"/>
      <c r="AJ1961" s="24"/>
      <c r="AK1961" s="24"/>
    </row>
    <row r="1962" s="2" customFormat="1" ht="14.25" spans="1:37">
      <c r="A1962" s="24">
        <v>1960</v>
      </c>
      <c r="B1962" s="14"/>
      <c r="C1962" s="749" t="s">
        <v>4121</v>
      </c>
      <c r="D1962" s="749" t="s">
        <v>4122</v>
      </c>
      <c r="E1962" s="14"/>
      <c r="F1962" s="192"/>
      <c r="G1962" s="24"/>
      <c r="H1962" s="14"/>
      <c r="I1962" s="13">
        <v>1.04</v>
      </c>
      <c r="J1962" s="14"/>
      <c r="K1962" s="14"/>
      <c r="L1962" s="547">
        <v>100</v>
      </c>
      <c r="M1962" s="72">
        <v>5.3846</v>
      </c>
      <c r="N1962" s="72">
        <f t="shared" si="278"/>
        <v>538.46</v>
      </c>
      <c r="O1962" s="72">
        <v>100</v>
      </c>
      <c r="P1962" s="72">
        <f t="shared" si="270"/>
        <v>5.3846</v>
      </c>
      <c r="Q1962" s="72">
        <f t="shared" si="271"/>
        <v>538.46</v>
      </c>
      <c r="R1962" s="72">
        <f t="shared" si="272"/>
        <v>0</v>
      </c>
      <c r="S1962" s="72">
        <f t="shared" si="273"/>
        <v>5.3846</v>
      </c>
      <c r="T1962" s="72">
        <f t="shared" si="274"/>
        <v>0</v>
      </c>
      <c r="U1962" s="72">
        <f t="shared" si="275"/>
        <v>0</v>
      </c>
      <c r="V1962" s="72">
        <f t="shared" si="276"/>
        <v>5.3846</v>
      </c>
      <c r="W1962" s="72">
        <f t="shared" si="277"/>
        <v>0</v>
      </c>
      <c r="X1962" s="14" t="s">
        <v>1191</v>
      </c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24"/>
      <c r="AJ1962" s="24"/>
      <c r="AK1962" s="24"/>
    </row>
    <row r="1963" s="2" customFormat="1" ht="14.25" spans="1:37">
      <c r="A1963" s="24">
        <v>1961</v>
      </c>
      <c r="B1963" s="14"/>
      <c r="C1963" s="749" t="s">
        <v>4123</v>
      </c>
      <c r="D1963" s="749" t="s">
        <v>4124</v>
      </c>
      <c r="E1963" s="14"/>
      <c r="F1963" s="192"/>
      <c r="G1963" s="24"/>
      <c r="H1963" s="14"/>
      <c r="I1963" s="13">
        <v>1.04</v>
      </c>
      <c r="J1963" s="14"/>
      <c r="K1963" s="14"/>
      <c r="L1963" s="547">
        <v>3300</v>
      </c>
      <c r="M1963" s="72">
        <v>0.0293</v>
      </c>
      <c r="N1963" s="72">
        <f t="shared" si="278"/>
        <v>96.69</v>
      </c>
      <c r="O1963" s="72">
        <v>3300</v>
      </c>
      <c r="P1963" s="72">
        <f t="shared" si="270"/>
        <v>0.0293</v>
      </c>
      <c r="Q1963" s="72">
        <f t="shared" si="271"/>
        <v>96.69</v>
      </c>
      <c r="R1963" s="72">
        <f t="shared" si="272"/>
        <v>0</v>
      </c>
      <c r="S1963" s="72">
        <f t="shared" si="273"/>
        <v>0.0293</v>
      </c>
      <c r="T1963" s="72">
        <f t="shared" si="274"/>
        <v>0</v>
      </c>
      <c r="U1963" s="72">
        <f t="shared" si="275"/>
        <v>0</v>
      </c>
      <c r="V1963" s="72">
        <f t="shared" si="276"/>
        <v>0.0293</v>
      </c>
      <c r="W1963" s="72">
        <f t="shared" si="277"/>
        <v>0</v>
      </c>
      <c r="X1963" s="14" t="s">
        <v>1191</v>
      </c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24"/>
      <c r="AJ1963" s="24"/>
      <c r="AK1963" s="24"/>
    </row>
    <row r="1964" s="2" customFormat="1" ht="14.25" spans="1:37">
      <c r="A1964" s="24">
        <v>1962</v>
      </c>
      <c r="B1964" s="14"/>
      <c r="C1964" s="749" t="s">
        <v>4125</v>
      </c>
      <c r="D1964" s="749" t="s">
        <v>4126</v>
      </c>
      <c r="E1964" s="14"/>
      <c r="F1964" s="192"/>
      <c r="G1964" s="24"/>
      <c r="H1964" s="14"/>
      <c r="I1964" s="13">
        <v>1.04</v>
      </c>
      <c r="J1964" s="14"/>
      <c r="K1964" s="14"/>
      <c r="L1964" s="547">
        <v>3300</v>
      </c>
      <c r="M1964" s="72">
        <v>0.0293</v>
      </c>
      <c r="N1964" s="72">
        <f t="shared" si="278"/>
        <v>96.69</v>
      </c>
      <c r="O1964" s="72">
        <v>3300</v>
      </c>
      <c r="P1964" s="72">
        <f t="shared" si="270"/>
        <v>0.0293</v>
      </c>
      <c r="Q1964" s="72">
        <f t="shared" si="271"/>
        <v>96.69</v>
      </c>
      <c r="R1964" s="72">
        <f t="shared" si="272"/>
        <v>0</v>
      </c>
      <c r="S1964" s="72">
        <f t="shared" si="273"/>
        <v>0.0293</v>
      </c>
      <c r="T1964" s="72">
        <f t="shared" si="274"/>
        <v>0</v>
      </c>
      <c r="U1964" s="72">
        <f t="shared" si="275"/>
        <v>0</v>
      </c>
      <c r="V1964" s="72">
        <f t="shared" si="276"/>
        <v>0.0293</v>
      </c>
      <c r="W1964" s="72">
        <f t="shared" si="277"/>
        <v>0</v>
      </c>
      <c r="X1964" s="14" t="s">
        <v>1191</v>
      </c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24"/>
      <c r="AJ1964" s="24"/>
      <c r="AK1964" s="24"/>
    </row>
    <row r="1965" s="2" customFormat="1" ht="14.25" spans="1:37">
      <c r="A1965" s="24">
        <v>1963</v>
      </c>
      <c r="B1965" s="14"/>
      <c r="C1965" s="749" t="s">
        <v>4127</v>
      </c>
      <c r="D1965" s="749" t="s">
        <v>4128</v>
      </c>
      <c r="E1965" s="14"/>
      <c r="F1965" s="192"/>
      <c r="G1965" s="24"/>
      <c r="H1965" s="14"/>
      <c r="I1965" s="13">
        <v>1.04</v>
      </c>
      <c r="J1965" s="14"/>
      <c r="K1965" s="14"/>
      <c r="L1965" s="547">
        <v>214.6</v>
      </c>
      <c r="M1965" s="72">
        <v>24.9379</v>
      </c>
      <c r="N1965" s="72">
        <f t="shared" si="278"/>
        <v>5351.67334</v>
      </c>
      <c r="O1965" s="72">
        <v>214.6</v>
      </c>
      <c r="P1965" s="72">
        <f t="shared" si="270"/>
        <v>24.9379</v>
      </c>
      <c r="Q1965" s="72">
        <f t="shared" si="271"/>
        <v>5351.67334</v>
      </c>
      <c r="R1965" s="72">
        <f t="shared" si="272"/>
        <v>0</v>
      </c>
      <c r="S1965" s="72">
        <f t="shared" si="273"/>
        <v>24.9379</v>
      </c>
      <c r="T1965" s="72">
        <f t="shared" si="274"/>
        <v>0</v>
      </c>
      <c r="U1965" s="72">
        <f t="shared" si="275"/>
        <v>0</v>
      </c>
      <c r="V1965" s="72">
        <f t="shared" si="276"/>
        <v>24.9379</v>
      </c>
      <c r="W1965" s="72">
        <f t="shared" si="277"/>
        <v>0</v>
      </c>
      <c r="X1965" s="14" t="s">
        <v>1191</v>
      </c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24"/>
      <c r="AJ1965" s="24"/>
      <c r="AK1965" s="24"/>
    </row>
    <row r="1966" s="2" customFormat="1" ht="14.25" spans="1:37">
      <c r="A1966" s="24">
        <v>1964</v>
      </c>
      <c r="B1966" s="14"/>
      <c r="C1966" s="749" t="s">
        <v>4129</v>
      </c>
      <c r="D1966" s="749" t="s">
        <v>4130</v>
      </c>
      <c r="E1966" s="14"/>
      <c r="F1966" s="192"/>
      <c r="G1966" s="24"/>
      <c r="H1966" s="14"/>
      <c r="I1966" s="13">
        <v>1.04</v>
      </c>
      <c r="J1966" s="14"/>
      <c r="K1966" s="14"/>
      <c r="L1966" s="547">
        <v>1</v>
      </c>
      <c r="M1966" s="72">
        <v>544.25</v>
      </c>
      <c r="N1966" s="72">
        <f t="shared" si="278"/>
        <v>544.25</v>
      </c>
      <c r="O1966" s="72"/>
      <c r="P1966" s="72">
        <f t="shared" si="270"/>
        <v>544.25</v>
      </c>
      <c r="Q1966" s="72">
        <f t="shared" si="271"/>
        <v>0</v>
      </c>
      <c r="R1966" s="72">
        <f t="shared" si="272"/>
        <v>0</v>
      </c>
      <c r="S1966" s="72">
        <f t="shared" si="273"/>
        <v>544.25</v>
      </c>
      <c r="T1966" s="72">
        <f t="shared" si="274"/>
        <v>0</v>
      </c>
      <c r="U1966" s="72">
        <f t="shared" si="275"/>
        <v>-1</v>
      </c>
      <c r="V1966" s="72">
        <f t="shared" si="276"/>
        <v>544.25</v>
      </c>
      <c r="W1966" s="72">
        <f t="shared" si="277"/>
        <v>-544.25</v>
      </c>
      <c r="X1966" s="14" t="s">
        <v>1191</v>
      </c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24"/>
      <c r="AJ1966" s="24"/>
      <c r="AK1966" s="24"/>
    </row>
    <row r="1967" s="2" customFormat="1" ht="14.25" spans="1:37">
      <c r="A1967" s="24">
        <v>1965</v>
      </c>
      <c r="B1967" s="14"/>
      <c r="C1967" s="749" t="s">
        <v>3495</v>
      </c>
      <c r="D1967" s="749" t="s">
        <v>3496</v>
      </c>
      <c r="E1967" s="14"/>
      <c r="F1967" s="192"/>
      <c r="G1967" s="24"/>
      <c r="H1967" s="14"/>
      <c r="I1967" s="13">
        <v>1.04</v>
      </c>
      <c r="J1967" s="14"/>
      <c r="K1967" s="14"/>
      <c r="L1967" s="547">
        <v>600</v>
      </c>
      <c r="M1967" s="72">
        <v>0.462</v>
      </c>
      <c r="N1967" s="72">
        <f t="shared" si="278"/>
        <v>277.2</v>
      </c>
      <c r="O1967" s="72">
        <v>600</v>
      </c>
      <c r="P1967" s="72">
        <f t="shared" si="270"/>
        <v>0.462</v>
      </c>
      <c r="Q1967" s="72">
        <f t="shared" si="271"/>
        <v>277.2</v>
      </c>
      <c r="R1967" s="72">
        <f t="shared" si="272"/>
        <v>0</v>
      </c>
      <c r="S1967" s="72">
        <f t="shared" si="273"/>
        <v>0.462</v>
      </c>
      <c r="T1967" s="72">
        <f t="shared" si="274"/>
        <v>0</v>
      </c>
      <c r="U1967" s="72">
        <f t="shared" si="275"/>
        <v>0</v>
      </c>
      <c r="V1967" s="72">
        <f t="shared" si="276"/>
        <v>0.462</v>
      </c>
      <c r="W1967" s="72">
        <f t="shared" si="277"/>
        <v>0</v>
      </c>
      <c r="X1967" s="14" t="s">
        <v>1191</v>
      </c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24"/>
      <c r="AJ1967" s="24"/>
      <c r="AK1967" s="24"/>
    </row>
    <row r="1968" s="2" customFormat="1" ht="14.25" spans="1:37">
      <c r="A1968" s="24">
        <v>1966</v>
      </c>
      <c r="B1968" s="14"/>
      <c r="C1968" s="749" t="s">
        <v>4131</v>
      </c>
      <c r="D1968" s="749" t="s">
        <v>4132</v>
      </c>
      <c r="E1968" s="14"/>
      <c r="F1968" s="192"/>
      <c r="G1968" s="24"/>
      <c r="H1968" s="14"/>
      <c r="I1968" s="13">
        <v>1.04</v>
      </c>
      <c r="J1968" s="14"/>
      <c r="K1968" s="14"/>
      <c r="L1968" s="547">
        <v>898</v>
      </c>
      <c r="M1968" s="72">
        <v>29.9114</v>
      </c>
      <c r="N1968" s="72">
        <f t="shared" si="278"/>
        <v>26860.4372</v>
      </c>
      <c r="O1968" s="72">
        <v>898</v>
      </c>
      <c r="P1968" s="72">
        <f t="shared" si="270"/>
        <v>29.9114</v>
      </c>
      <c r="Q1968" s="72">
        <f t="shared" si="271"/>
        <v>26860.4372</v>
      </c>
      <c r="R1968" s="72">
        <f t="shared" si="272"/>
        <v>0</v>
      </c>
      <c r="S1968" s="72">
        <f t="shared" si="273"/>
        <v>29.9114</v>
      </c>
      <c r="T1968" s="72">
        <f t="shared" si="274"/>
        <v>0</v>
      </c>
      <c r="U1968" s="72">
        <f t="shared" si="275"/>
        <v>0</v>
      </c>
      <c r="V1968" s="72">
        <f t="shared" si="276"/>
        <v>29.9114</v>
      </c>
      <c r="W1968" s="72">
        <f t="shared" si="277"/>
        <v>0</v>
      </c>
      <c r="X1968" s="14" t="s">
        <v>1191</v>
      </c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24"/>
      <c r="AJ1968" s="24"/>
      <c r="AK1968" s="24"/>
    </row>
    <row r="1969" s="2" customFormat="1" ht="14.25" spans="1:37">
      <c r="A1969" s="24">
        <v>1967</v>
      </c>
      <c r="B1969" s="14"/>
      <c r="C1969" s="749" t="s">
        <v>2871</v>
      </c>
      <c r="D1969" s="749" t="s">
        <v>2872</v>
      </c>
      <c r="E1969" s="14"/>
      <c r="F1969" s="192"/>
      <c r="G1969" s="24"/>
      <c r="H1969" s="14"/>
      <c r="I1969" s="13">
        <v>1.04</v>
      </c>
      <c r="J1969" s="14"/>
      <c r="K1969" s="14"/>
      <c r="L1969" s="547">
        <v>4</v>
      </c>
      <c r="M1969" s="72">
        <v>11.0128</v>
      </c>
      <c r="N1969" s="72">
        <f t="shared" si="278"/>
        <v>44.0512</v>
      </c>
      <c r="O1969" s="72">
        <v>4</v>
      </c>
      <c r="P1969" s="72">
        <f t="shared" si="270"/>
        <v>11.0128</v>
      </c>
      <c r="Q1969" s="72">
        <f t="shared" si="271"/>
        <v>44.0512</v>
      </c>
      <c r="R1969" s="72">
        <f t="shared" si="272"/>
        <v>0</v>
      </c>
      <c r="S1969" s="72">
        <f t="shared" si="273"/>
        <v>11.0128</v>
      </c>
      <c r="T1969" s="72">
        <f t="shared" si="274"/>
        <v>0</v>
      </c>
      <c r="U1969" s="72">
        <f t="shared" si="275"/>
        <v>0</v>
      </c>
      <c r="V1969" s="72">
        <f t="shared" si="276"/>
        <v>11.0128</v>
      </c>
      <c r="W1969" s="72">
        <f t="shared" si="277"/>
        <v>0</v>
      </c>
      <c r="X1969" s="14" t="s">
        <v>1191</v>
      </c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24"/>
      <c r="AJ1969" s="24"/>
      <c r="AK1969" s="24"/>
    </row>
    <row r="1970" s="2" customFormat="1" ht="14.25" spans="1:37">
      <c r="A1970" s="24">
        <v>1968</v>
      </c>
      <c r="B1970" s="14"/>
      <c r="C1970" s="749" t="s">
        <v>4133</v>
      </c>
      <c r="D1970" s="749" t="s">
        <v>4134</v>
      </c>
      <c r="E1970" s="14"/>
      <c r="F1970" s="192"/>
      <c r="G1970" s="24"/>
      <c r="H1970" s="14"/>
      <c r="I1970" s="13">
        <v>1.04</v>
      </c>
      <c r="J1970" s="14"/>
      <c r="K1970" s="14"/>
      <c r="L1970" s="547">
        <v>438</v>
      </c>
      <c r="M1970" s="72">
        <v>0.304315</v>
      </c>
      <c r="N1970" s="72">
        <f t="shared" si="278"/>
        <v>133.28997</v>
      </c>
      <c r="O1970" s="72">
        <v>438</v>
      </c>
      <c r="P1970" s="72">
        <f t="shared" si="270"/>
        <v>0.304315</v>
      </c>
      <c r="Q1970" s="72">
        <f t="shared" si="271"/>
        <v>133.28997</v>
      </c>
      <c r="R1970" s="72">
        <f t="shared" si="272"/>
        <v>0</v>
      </c>
      <c r="S1970" s="72">
        <f t="shared" si="273"/>
        <v>0.304315</v>
      </c>
      <c r="T1970" s="72">
        <f t="shared" si="274"/>
        <v>0</v>
      </c>
      <c r="U1970" s="72">
        <f t="shared" si="275"/>
        <v>0</v>
      </c>
      <c r="V1970" s="72">
        <f t="shared" si="276"/>
        <v>0.304315</v>
      </c>
      <c r="W1970" s="72">
        <f t="shared" si="277"/>
        <v>0</v>
      </c>
      <c r="X1970" s="14" t="s">
        <v>1191</v>
      </c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24"/>
      <c r="AJ1970" s="24"/>
      <c r="AK1970" s="24"/>
    </row>
    <row r="1971" s="2" customFormat="1" ht="14.25" spans="1:37">
      <c r="A1971" s="24">
        <v>1969</v>
      </c>
      <c r="B1971" s="14"/>
      <c r="C1971" s="749" t="s">
        <v>4135</v>
      </c>
      <c r="D1971" s="749" t="s">
        <v>4136</v>
      </c>
      <c r="E1971" s="14"/>
      <c r="F1971" s="192"/>
      <c r="G1971" s="24"/>
      <c r="H1971" s="14"/>
      <c r="I1971" s="13">
        <v>1.04</v>
      </c>
      <c r="J1971" s="14"/>
      <c r="K1971" s="14"/>
      <c r="L1971" s="547">
        <v>938</v>
      </c>
      <c r="M1971" s="72">
        <v>0.495618</v>
      </c>
      <c r="N1971" s="72">
        <f t="shared" si="278"/>
        <v>464.889684</v>
      </c>
      <c r="O1971" s="72">
        <v>938</v>
      </c>
      <c r="P1971" s="72">
        <f t="shared" si="270"/>
        <v>0.495618</v>
      </c>
      <c r="Q1971" s="72">
        <f t="shared" si="271"/>
        <v>464.889684</v>
      </c>
      <c r="R1971" s="72">
        <f t="shared" si="272"/>
        <v>0</v>
      </c>
      <c r="S1971" s="72">
        <f t="shared" si="273"/>
        <v>0.495618</v>
      </c>
      <c r="T1971" s="72">
        <f t="shared" si="274"/>
        <v>0</v>
      </c>
      <c r="U1971" s="72">
        <f t="shared" si="275"/>
        <v>0</v>
      </c>
      <c r="V1971" s="72">
        <f t="shared" si="276"/>
        <v>0.495618</v>
      </c>
      <c r="W1971" s="72">
        <f t="shared" si="277"/>
        <v>0</v>
      </c>
      <c r="X1971" s="14" t="s">
        <v>1191</v>
      </c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24"/>
      <c r="AJ1971" s="24"/>
      <c r="AK1971" s="24"/>
    </row>
    <row r="1972" s="2" customFormat="1" ht="14.25" spans="1:37">
      <c r="A1972" s="24">
        <v>1970</v>
      </c>
      <c r="B1972" s="14"/>
      <c r="C1972" s="749" t="s">
        <v>4137</v>
      </c>
      <c r="D1972" s="749" t="s">
        <v>4138</v>
      </c>
      <c r="E1972" s="14"/>
      <c r="F1972" s="192"/>
      <c r="G1972" s="24"/>
      <c r="H1972" s="14"/>
      <c r="I1972" s="13">
        <v>1.04</v>
      </c>
      <c r="J1972" s="14"/>
      <c r="K1972" s="14"/>
      <c r="L1972" s="547">
        <v>2600</v>
      </c>
      <c r="M1972" s="72">
        <v>0.2428</v>
      </c>
      <c r="N1972" s="72">
        <f t="shared" si="278"/>
        <v>631.28</v>
      </c>
      <c r="O1972" s="72">
        <v>2600</v>
      </c>
      <c r="P1972" s="72">
        <f t="shared" si="270"/>
        <v>0.2428</v>
      </c>
      <c r="Q1972" s="72">
        <f t="shared" si="271"/>
        <v>631.28</v>
      </c>
      <c r="R1972" s="72">
        <f t="shared" si="272"/>
        <v>0</v>
      </c>
      <c r="S1972" s="72">
        <f t="shared" si="273"/>
        <v>0.2428</v>
      </c>
      <c r="T1972" s="72">
        <f t="shared" si="274"/>
        <v>0</v>
      </c>
      <c r="U1972" s="72">
        <f t="shared" si="275"/>
        <v>0</v>
      </c>
      <c r="V1972" s="72">
        <f t="shared" si="276"/>
        <v>0.2428</v>
      </c>
      <c r="W1972" s="72">
        <f t="shared" si="277"/>
        <v>0</v>
      </c>
      <c r="X1972" s="14" t="s">
        <v>1191</v>
      </c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24"/>
      <c r="AJ1972" s="24"/>
      <c r="AK1972" s="24"/>
    </row>
    <row r="1973" s="2" customFormat="1" ht="14.25" spans="1:37">
      <c r="A1973" s="24">
        <v>1971</v>
      </c>
      <c r="B1973" s="14"/>
      <c r="C1973" s="749" t="s">
        <v>3385</v>
      </c>
      <c r="D1973" s="749" t="s">
        <v>3386</v>
      </c>
      <c r="E1973" s="14"/>
      <c r="F1973" s="192"/>
      <c r="G1973" s="24"/>
      <c r="H1973" s="14"/>
      <c r="I1973" s="13">
        <v>1.04</v>
      </c>
      <c r="J1973" s="14"/>
      <c r="K1973" s="14"/>
      <c r="L1973" s="547">
        <v>81.2</v>
      </c>
      <c r="M1973" s="72">
        <v>20.7851</v>
      </c>
      <c r="N1973" s="72">
        <f t="shared" si="278"/>
        <v>1687.75012</v>
      </c>
      <c r="O1973" s="72">
        <v>81.2</v>
      </c>
      <c r="P1973" s="72">
        <f t="shared" si="270"/>
        <v>20.7851</v>
      </c>
      <c r="Q1973" s="72">
        <f t="shared" si="271"/>
        <v>1687.75012</v>
      </c>
      <c r="R1973" s="72">
        <f t="shared" si="272"/>
        <v>0</v>
      </c>
      <c r="S1973" s="72">
        <f t="shared" si="273"/>
        <v>20.7851</v>
      </c>
      <c r="T1973" s="72">
        <f t="shared" si="274"/>
        <v>0</v>
      </c>
      <c r="U1973" s="72">
        <f t="shared" si="275"/>
        <v>0</v>
      </c>
      <c r="V1973" s="72">
        <f t="shared" si="276"/>
        <v>20.7851</v>
      </c>
      <c r="W1973" s="72">
        <f t="shared" si="277"/>
        <v>0</v>
      </c>
      <c r="X1973" s="14" t="s">
        <v>1191</v>
      </c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24"/>
      <c r="AJ1973" s="24"/>
      <c r="AK1973" s="24"/>
    </row>
    <row r="1974" s="2" customFormat="1" ht="14.25" spans="1:37">
      <c r="A1974" s="24">
        <v>1972</v>
      </c>
      <c r="B1974" s="14"/>
      <c r="C1974" s="749" t="s">
        <v>4139</v>
      </c>
      <c r="D1974" s="749" t="s">
        <v>4140</v>
      </c>
      <c r="E1974" s="14"/>
      <c r="F1974" s="192"/>
      <c r="G1974" s="24"/>
      <c r="H1974" s="14"/>
      <c r="I1974" s="13">
        <v>1.04</v>
      </c>
      <c r="J1974" s="14"/>
      <c r="K1974" s="14"/>
      <c r="L1974" s="547">
        <v>209.9</v>
      </c>
      <c r="M1974" s="72">
        <v>30.6772</v>
      </c>
      <c r="N1974" s="72">
        <f t="shared" si="278"/>
        <v>6439.14428</v>
      </c>
      <c r="O1974" s="72">
        <v>209.9</v>
      </c>
      <c r="P1974" s="72">
        <f t="shared" si="270"/>
        <v>30.6772</v>
      </c>
      <c r="Q1974" s="72">
        <f t="shared" si="271"/>
        <v>6439.14428</v>
      </c>
      <c r="R1974" s="72">
        <f t="shared" si="272"/>
        <v>0</v>
      </c>
      <c r="S1974" s="72">
        <f t="shared" si="273"/>
        <v>30.6772</v>
      </c>
      <c r="T1974" s="72">
        <f t="shared" si="274"/>
        <v>0</v>
      </c>
      <c r="U1974" s="72">
        <f t="shared" si="275"/>
        <v>0</v>
      </c>
      <c r="V1974" s="72">
        <f t="shared" si="276"/>
        <v>30.6772</v>
      </c>
      <c r="W1974" s="72">
        <f t="shared" si="277"/>
        <v>0</v>
      </c>
      <c r="X1974" s="14" t="s">
        <v>1191</v>
      </c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24"/>
      <c r="AJ1974" s="24"/>
      <c r="AK1974" s="24"/>
    </row>
    <row r="1975" s="2" customFormat="1" ht="14.25" spans="1:37">
      <c r="A1975" s="24">
        <v>1973</v>
      </c>
      <c r="B1975" s="14"/>
      <c r="C1975" s="749" t="s">
        <v>4141</v>
      </c>
      <c r="D1975" s="749" t="s">
        <v>4142</v>
      </c>
      <c r="E1975" s="14"/>
      <c r="F1975" s="192"/>
      <c r="G1975" s="24"/>
      <c r="H1975" s="14"/>
      <c r="I1975" s="13">
        <v>1.04</v>
      </c>
      <c r="J1975" s="14"/>
      <c r="K1975" s="14"/>
      <c r="L1975" s="547">
        <v>2800</v>
      </c>
      <c r="M1975" s="72">
        <v>0.0355</v>
      </c>
      <c r="N1975" s="72">
        <f t="shared" si="278"/>
        <v>99.4</v>
      </c>
      <c r="O1975" s="72">
        <v>2800</v>
      </c>
      <c r="P1975" s="72">
        <f t="shared" si="270"/>
        <v>0.0355</v>
      </c>
      <c r="Q1975" s="72">
        <f t="shared" si="271"/>
        <v>99.4</v>
      </c>
      <c r="R1975" s="72">
        <f t="shared" si="272"/>
        <v>0</v>
      </c>
      <c r="S1975" s="72">
        <f t="shared" si="273"/>
        <v>0.0355</v>
      </c>
      <c r="T1975" s="72">
        <f t="shared" si="274"/>
        <v>0</v>
      </c>
      <c r="U1975" s="72">
        <f t="shared" si="275"/>
        <v>0</v>
      </c>
      <c r="V1975" s="72">
        <f t="shared" si="276"/>
        <v>0.0355</v>
      </c>
      <c r="W1975" s="72">
        <f t="shared" si="277"/>
        <v>0</v>
      </c>
      <c r="X1975" s="14" t="s">
        <v>1191</v>
      </c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24"/>
      <c r="AJ1975" s="24"/>
      <c r="AK1975" s="24"/>
    </row>
    <row r="1976" s="2" customFormat="1" ht="14.25" spans="1:37">
      <c r="A1976" s="24">
        <v>1974</v>
      </c>
      <c r="B1976" s="14"/>
      <c r="C1976" s="749" t="s">
        <v>4143</v>
      </c>
      <c r="D1976" s="749" t="s">
        <v>4144</v>
      </c>
      <c r="E1976" s="14"/>
      <c r="F1976" s="192"/>
      <c r="G1976" s="24"/>
      <c r="H1976" s="14"/>
      <c r="I1976" s="13">
        <v>1.04</v>
      </c>
      <c r="J1976" s="14"/>
      <c r="K1976" s="14"/>
      <c r="L1976" s="547">
        <v>4300</v>
      </c>
      <c r="M1976" s="72">
        <v>0.0291</v>
      </c>
      <c r="N1976" s="72">
        <f t="shared" si="278"/>
        <v>125.13</v>
      </c>
      <c r="O1976" s="72">
        <v>4300</v>
      </c>
      <c r="P1976" s="72">
        <f t="shared" si="270"/>
        <v>0.0291</v>
      </c>
      <c r="Q1976" s="72">
        <f t="shared" si="271"/>
        <v>125.13</v>
      </c>
      <c r="R1976" s="72">
        <f t="shared" si="272"/>
        <v>0</v>
      </c>
      <c r="S1976" s="72">
        <f t="shared" si="273"/>
        <v>0.0291</v>
      </c>
      <c r="T1976" s="72">
        <f t="shared" si="274"/>
        <v>0</v>
      </c>
      <c r="U1976" s="72">
        <f t="shared" si="275"/>
        <v>0</v>
      </c>
      <c r="V1976" s="72">
        <f t="shared" si="276"/>
        <v>0.0291</v>
      </c>
      <c r="W1976" s="72">
        <f t="shared" si="277"/>
        <v>0</v>
      </c>
      <c r="X1976" s="14" t="s">
        <v>1191</v>
      </c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24"/>
      <c r="AJ1976" s="24"/>
      <c r="AK1976" s="24"/>
    </row>
    <row r="1977" s="2" customFormat="1" ht="14.25" spans="1:37">
      <c r="A1977" s="24">
        <v>1975</v>
      </c>
      <c r="B1977" s="14"/>
      <c r="C1977" s="749" t="s">
        <v>4145</v>
      </c>
      <c r="D1977" s="749" t="s">
        <v>4146</v>
      </c>
      <c r="E1977" s="14"/>
      <c r="F1977" s="192"/>
      <c r="G1977" s="24"/>
      <c r="H1977" s="14"/>
      <c r="I1977" s="13">
        <v>1.04</v>
      </c>
      <c r="J1977" s="14"/>
      <c r="K1977" s="14"/>
      <c r="L1977" s="547">
        <v>4200</v>
      </c>
      <c r="M1977" s="72">
        <v>0.0016</v>
      </c>
      <c r="N1977" s="72">
        <f t="shared" si="278"/>
        <v>6.72</v>
      </c>
      <c r="O1977" s="72">
        <v>4200</v>
      </c>
      <c r="P1977" s="72">
        <f t="shared" si="270"/>
        <v>0.0016</v>
      </c>
      <c r="Q1977" s="72">
        <f t="shared" si="271"/>
        <v>6.72</v>
      </c>
      <c r="R1977" s="72">
        <f t="shared" si="272"/>
        <v>0</v>
      </c>
      <c r="S1977" s="72">
        <f t="shared" si="273"/>
        <v>0.0016</v>
      </c>
      <c r="T1977" s="72">
        <f t="shared" si="274"/>
        <v>0</v>
      </c>
      <c r="U1977" s="72">
        <f t="shared" si="275"/>
        <v>0</v>
      </c>
      <c r="V1977" s="72">
        <f t="shared" si="276"/>
        <v>0.0016</v>
      </c>
      <c r="W1977" s="72">
        <f t="shared" si="277"/>
        <v>0</v>
      </c>
      <c r="X1977" s="14" t="s">
        <v>1191</v>
      </c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24"/>
      <c r="AJ1977" s="24"/>
      <c r="AK1977" s="24"/>
    </row>
    <row r="1978" s="2" customFormat="1" ht="14.25" spans="1:37">
      <c r="A1978" s="24">
        <v>1976</v>
      </c>
      <c r="B1978" s="14"/>
      <c r="C1978" s="749" t="s">
        <v>4147</v>
      </c>
      <c r="D1978" s="749" t="s">
        <v>4148</v>
      </c>
      <c r="E1978" s="14"/>
      <c r="F1978" s="192"/>
      <c r="G1978" s="24"/>
      <c r="H1978" s="14"/>
      <c r="I1978" s="13">
        <v>1.04</v>
      </c>
      <c r="J1978" s="14"/>
      <c r="K1978" s="14"/>
      <c r="L1978" s="547">
        <v>2922</v>
      </c>
      <c r="M1978" s="72">
        <v>0.0291</v>
      </c>
      <c r="N1978" s="72">
        <f t="shared" si="278"/>
        <v>85.0302</v>
      </c>
      <c r="O1978" s="72">
        <v>2922</v>
      </c>
      <c r="P1978" s="72">
        <f t="shared" si="270"/>
        <v>0.0291</v>
      </c>
      <c r="Q1978" s="72">
        <f t="shared" si="271"/>
        <v>85.0302</v>
      </c>
      <c r="R1978" s="72">
        <f t="shared" si="272"/>
        <v>0</v>
      </c>
      <c r="S1978" s="72">
        <f t="shared" si="273"/>
        <v>0.0291</v>
      </c>
      <c r="T1978" s="72">
        <f t="shared" si="274"/>
        <v>0</v>
      </c>
      <c r="U1978" s="72">
        <f t="shared" si="275"/>
        <v>0</v>
      </c>
      <c r="V1978" s="72">
        <f t="shared" si="276"/>
        <v>0.0291</v>
      </c>
      <c r="W1978" s="72">
        <f t="shared" si="277"/>
        <v>0</v>
      </c>
      <c r="X1978" s="14" t="s">
        <v>1191</v>
      </c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24"/>
      <c r="AJ1978" s="24"/>
      <c r="AK1978" s="24"/>
    </row>
    <row r="1979" s="2" customFormat="1" ht="14.25" spans="1:37">
      <c r="A1979" s="24">
        <v>1977</v>
      </c>
      <c r="B1979" s="14"/>
      <c r="C1979" s="749" t="s">
        <v>4149</v>
      </c>
      <c r="D1979" s="749" t="s">
        <v>4150</v>
      </c>
      <c r="E1979" s="14"/>
      <c r="F1979" s="192"/>
      <c r="G1979" s="24"/>
      <c r="H1979" s="14"/>
      <c r="I1979" s="13">
        <v>1.04</v>
      </c>
      <c r="J1979" s="14"/>
      <c r="K1979" s="14"/>
      <c r="L1979" s="547">
        <v>7200</v>
      </c>
      <c r="M1979" s="72">
        <v>0.050213</v>
      </c>
      <c r="N1979" s="72">
        <f t="shared" si="278"/>
        <v>361.5336</v>
      </c>
      <c r="O1979" s="72">
        <v>7200</v>
      </c>
      <c r="P1979" s="72">
        <f t="shared" si="270"/>
        <v>0.050213</v>
      </c>
      <c r="Q1979" s="72">
        <f t="shared" si="271"/>
        <v>361.5336</v>
      </c>
      <c r="R1979" s="72">
        <f t="shared" si="272"/>
        <v>0</v>
      </c>
      <c r="S1979" s="72">
        <f t="shared" si="273"/>
        <v>0.050213</v>
      </c>
      <c r="T1979" s="72">
        <f t="shared" si="274"/>
        <v>0</v>
      </c>
      <c r="U1979" s="72">
        <f t="shared" si="275"/>
        <v>0</v>
      </c>
      <c r="V1979" s="72">
        <f t="shared" si="276"/>
        <v>0.050213</v>
      </c>
      <c r="W1979" s="72">
        <f t="shared" si="277"/>
        <v>0</v>
      </c>
      <c r="X1979" s="14" t="s">
        <v>1191</v>
      </c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24"/>
      <c r="AJ1979" s="24"/>
      <c r="AK1979" s="24"/>
    </row>
    <row r="1980" s="2" customFormat="1" ht="14.25" spans="1:37">
      <c r="A1980" s="24">
        <v>1978</v>
      </c>
      <c r="B1980" s="14"/>
      <c r="C1980" s="749" t="s">
        <v>3497</v>
      </c>
      <c r="D1980" s="749" t="s">
        <v>3498</v>
      </c>
      <c r="E1980" s="14"/>
      <c r="F1980" s="192"/>
      <c r="G1980" s="24"/>
      <c r="H1980" s="14"/>
      <c r="I1980" s="13">
        <v>1.04</v>
      </c>
      <c r="J1980" s="14"/>
      <c r="K1980" s="14"/>
      <c r="L1980" s="547">
        <v>6540</v>
      </c>
      <c r="M1980" s="72">
        <v>0.042211</v>
      </c>
      <c r="N1980" s="72">
        <f t="shared" si="278"/>
        <v>276.05994</v>
      </c>
      <c r="O1980" s="72">
        <v>6540</v>
      </c>
      <c r="P1980" s="72">
        <f t="shared" si="270"/>
        <v>0.042211</v>
      </c>
      <c r="Q1980" s="72">
        <f t="shared" si="271"/>
        <v>276.05994</v>
      </c>
      <c r="R1980" s="72">
        <f t="shared" si="272"/>
        <v>0</v>
      </c>
      <c r="S1980" s="72">
        <f t="shared" si="273"/>
        <v>0.042211</v>
      </c>
      <c r="T1980" s="72">
        <f t="shared" si="274"/>
        <v>0</v>
      </c>
      <c r="U1980" s="72">
        <f t="shared" si="275"/>
        <v>0</v>
      </c>
      <c r="V1980" s="72">
        <f t="shared" si="276"/>
        <v>0.042211</v>
      </c>
      <c r="W1980" s="72">
        <f t="shared" si="277"/>
        <v>0</v>
      </c>
      <c r="X1980" s="14" t="s">
        <v>1191</v>
      </c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24"/>
      <c r="AJ1980" s="24"/>
      <c r="AK1980" s="24"/>
    </row>
    <row r="1981" s="2" customFormat="1" ht="14.25" spans="1:37">
      <c r="A1981" s="24">
        <v>1979</v>
      </c>
      <c r="B1981" s="14"/>
      <c r="C1981" s="749" t="s">
        <v>4151</v>
      </c>
      <c r="D1981" s="749" t="s">
        <v>4152</v>
      </c>
      <c r="E1981" s="14"/>
      <c r="F1981" s="192"/>
      <c r="G1981" s="24"/>
      <c r="H1981" s="14"/>
      <c r="I1981" s="13">
        <v>1.04</v>
      </c>
      <c r="J1981" s="14"/>
      <c r="K1981" s="14"/>
      <c r="L1981" s="547">
        <v>6000</v>
      </c>
      <c r="M1981" s="72">
        <v>0.175</v>
      </c>
      <c r="N1981" s="72">
        <f t="shared" si="278"/>
        <v>1050</v>
      </c>
      <c r="O1981" s="72">
        <v>6000</v>
      </c>
      <c r="P1981" s="72">
        <f t="shared" si="270"/>
        <v>0.175</v>
      </c>
      <c r="Q1981" s="72">
        <f t="shared" si="271"/>
        <v>1050</v>
      </c>
      <c r="R1981" s="72">
        <f t="shared" si="272"/>
        <v>0</v>
      </c>
      <c r="S1981" s="72">
        <f t="shared" si="273"/>
        <v>0.175</v>
      </c>
      <c r="T1981" s="72">
        <f t="shared" si="274"/>
        <v>0</v>
      </c>
      <c r="U1981" s="72">
        <f t="shared" si="275"/>
        <v>0</v>
      </c>
      <c r="V1981" s="72">
        <f t="shared" si="276"/>
        <v>0.175</v>
      </c>
      <c r="W1981" s="72">
        <f t="shared" si="277"/>
        <v>0</v>
      </c>
      <c r="X1981" s="14" t="s">
        <v>1191</v>
      </c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24"/>
      <c r="AJ1981" s="24"/>
      <c r="AK1981" s="24"/>
    </row>
    <row r="1982" s="2" customFormat="1" ht="14.25" spans="1:37">
      <c r="A1982" s="24">
        <v>1980</v>
      </c>
      <c r="B1982" s="14"/>
      <c r="C1982" s="749" t="s">
        <v>4153</v>
      </c>
      <c r="D1982" s="749" t="s">
        <v>4154</v>
      </c>
      <c r="E1982" s="14"/>
      <c r="F1982" s="192"/>
      <c r="G1982" s="24"/>
      <c r="H1982" s="14"/>
      <c r="I1982" s="13">
        <v>1.04</v>
      </c>
      <c r="J1982" s="14"/>
      <c r="K1982" s="14"/>
      <c r="L1982" s="547">
        <v>8000</v>
      </c>
      <c r="M1982" s="72">
        <v>0.155775</v>
      </c>
      <c r="N1982" s="72">
        <f t="shared" si="278"/>
        <v>1246.2</v>
      </c>
      <c r="O1982" s="72">
        <v>8000</v>
      </c>
      <c r="P1982" s="72">
        <f t="shared" si="270"/>
        <v>0.155775</v>
      </c>
      <c r="Q1982" s="72">
        <f t="shared" si="271"/>
        <v>1246.2</v>
      </c>
      <c r="R1982" s="72">
        <f t="shared" si="272"/>
        <v>0</v>
      </c>
      <c r="S1982" s="72">
        <f t="shared" si="273"/>
        <v>0.155775</v>
      </c>
      <c r="T1982" s="72">
        <f t="shared" si="274"/>
        <v>0</v>
      </c>
      <c r="U1982" s="72">
        <f t="shared" si="275"/>
        <v>0</v>
      </c>
      <c r="V1982" s="72">
        <f t="shared" si="276"/>
        <v>0.155775</v>
      </c>
      <c r="W1982" s="72">
        <f t="shared" si="277"/>
        <v>0</v>
      </c>
      <c r="X1982" s="14" t="s">
        <v>1191</v>
      </c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24"/>
      <c r="AJ1982" s="24"/>
      <c r="AK1982" s="24"/>
    </row>
    <row r="1983" s="2" customFormat="1" ht="14.25" spans="1:37">
      <c r="A1983" s="24">
        <v>1981</v>
      </c>
      <c r="B1983" s="14"/>
      <c r="C1983" s="749" t="s">
        <v>4155</v>
      </c>
      <c r="D1983" s="749" t="s">
        <v>4156</v>
      </c>
      <c r="E1983" s="14"/>
      <c r="F1983" s="192"/>
      <c r="G1983" s="24"/>
      <c r="H1983" s="14"/>
      <c r="I1983" s="13">
        <v>1.04</v>
      </c>
      <c r="J1983" s="14"/>
      <c r="K1983" s="14"/>
      <c r="L1983" s="547">
        <v>6000</v>
      </c>
      <c r="M1983" s="72">
        <v>0.2172</v>
      </c>
      <c r="N1983" s="72">
        <f t="shared" si="278"/>
        <v>1303.2</v>
      </c>
      <c r="O1983" s="72">
        <v>6000</v>
      </c>
      <c r="P1983" s="72">
        <f t="shared" si="270"/>
        <v>0.2172</v>
      </c>
      <c r="Q1983" s="72">
        <f t="shared" si="271"/>
        <v>1303.2</v>
      </c>
      <c r="R1983" s="72">
        <f t="shared" si="272"/>
        <v>0</v>
      </c>
      <c r="S1983" s="72">
        <f t="shared" si="273"/>
        <v>0.2172</v>
      </c>
      <c r="T1983" s="72">
        <f t="shared" si="274"/>
        <v>0</v>
      </c>
      <c r="U1983" s="72">
        <f t="shared" si="275"/>
        <v>0</v>
      </c>
      <c r="V1983" s="72">
        <f t="shared" si="276"/>
        <v>0.2172</v>
      </c>
      <c r="W1983" s="72">
        <f t="shared" si="277"/>
        <v>0</v>
      </c>
      <c r="X1983" s="14" t="s">
        <v>1191</v>
      </c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24"/>
      <c r="AJ1983" s="24"/>
      <c r="AK1983" s="24"/>
    </row>
    <row r="1984" s="2" customFormat="1" ht="14.25" spans="1:37">
      <c r="A1984" s="24">
        <v>1982</v>
      </c>
      <c r="B1984" s="14"/>
      <c r="C1984" s="749" t="s">
        <v>4157</v>
      </c>
      <c r="D1984" s="749" t="s">
        <v>4158</v>
      </c>
      <c r="E1984" s="14"/>
      <c r="F1984" s="192"/>
      <c r="G1984" s="24"/>
      <c r="H1984" s="14"/>
      <c r="I1984" s="13">
        <v>1.04</v>
      </c>
      <c r="J1984" s="14"/>
      <c r="K1984" s="14"/>
      <c r="L1984" s="547">
        <v>11600</v>
      </c>
      <c r="M1984" s="72">
        <v>0.5121</v>
      </c>
      <c r="N1984" s="72">
        <f t="shared" si="278"/>
        <v>5940.36</v>
      </c>
      <c r="O1984" s="72">
        <v>11600</v>
      </c>
      <c r="P1984" s="72">
        <f t="shared" si="270"/>
        <v>0.5121</v>
      </c>
      <c r="Q1984" s="72">
        <f t="shared" si="271"/>
        <v>5940.36</v>
      </c>
      <c r="R1984" s="72">
        <f t="shared" si="272"/>
        <v>0</v>
      </c>
      <c r="S1984" s="72">
        <f t="shared" si="273"/>
        <v>0.5121</v>
      </c>
      <c r="T1984" s="72">
        <f t="shared" si="274"/>
        <v>0</v>
      </c>
      <c r="U1984" s="72">
        <f t="shared" si="275"/>
        <v>0</v>
      </c>
      <c r="V1984" s="72">
        <f t="shared" si="276"/>
        <v>0.5121</v>
      </c>
      <c r="W1984" s="72">
        <f t="shared" si="277"/>
        <v>0</v>
      </c>
      <c r="X1984" s="14" t="s">
        <v>1191</v>
      </c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24"/>
      <c r="AJ1984" s="24"/>
      <c r="AK1984" s="24"/>
    </row>
    <row r="1985" s="2" customFormat="1" ht="14.25" spans="1:37">
      <c r="A1985" s="24">
        <v>1983</v>
      </c>
      <c r="B1985" s="14"/>
      <c r="C1985" s="749" t="s">
        <v>4159</v>
      </c>
      <c r="D1985" s="749" t="s">
        <v>4160</v>
      </c>
      <c r="E1985" s="14"/>
      <c r="F1985" s="192"/>
      <c r="G1985" s="24"/>
      <c r="H1985" s="14"/>
      <c r="I1985" s="13">
        <v>1.04</v>
      </c>
      <c r="J1985" s="14"/>
      <c r="K1985" s="14"/>
      <c r="L1985" s="547">
        <v>2000</v>
      </c>
      <c r="M1985" s="72">
        <v>0.0291</v>
      </c>
      <c r="N1985" s="72">
        <f t="shared" si="278"/>
        <v>58.2</v>
      </c>
      <c r="O1985" s="72">
        <v>2000</v>
      </c>
      <c r="P1985" s="72">
        <f t="shared" si="270"/>
        <v>0.0291</v>
      </c>
      <c r="Q1985" s="72">
        <f t="shared" si="271"/>
        <v>58.2</v>
      </c>
      <c r="R1985" s="72">
        <f t="shared" si="272"/>
        <v>0</v>
      </c>
      <c r="S1985" s="72">
        <f t="shared" si="273"/>
        <v>0.0291</v>
      </c>
      <c r="T1985" s="72">
        <f t="shared" si="274"/>
        <v>0</v>
      </c>
      <c r="U1985" s="72">
        <f t="shared" si="275"/>
        <v>0</v>
      </c>
      <c r="V1985" s="72">
        <f t="shared" si="276"/>
        <v>0.0291</v>
      </c>
      <c r="W1985" s="72">
        <f t="shared" si="277"/>
        <v>0</v>
      </c>
      <c r="X1985" s="14" t="s">
        <v>1191</v>
      </c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24"/>
      <c r="AJ1985" s="24"/>
      <c r="AK1985" s="24"/>
    </row>
    <row r="1986" s="2" customFormat="1" ht="14.25" spans="1:37">
      <c r="A1986" s="24">
        <v>1984</v>
      </c>
      <c r="B1986" s="14"/>
      <c r="C1986" s="749" t="s">
        <v>4161</v>
      </c>
      <c r="D1986" s="749" t="s">
        <v>4162</v>
      </c>
      <c r="E1986" s="14"/>
      <c r="F1986" s="192"/>
      <c r="G1986" s="24"/>
      <c r="H1986" s="14"/>
      <c r="I1986" s="13">
        <v>1.04</v>
      </c>
      <c r="J1986" s="14"/>
      <c r="K1986" s="14"/>
      <c r="L1986" s="547">
        <v>50</v>
      </c>
      <c r="M1986" s="72">
        <v>0.05</v>
      </c>
      <c r="N1986" s="72">
        <f t="shared" si="278"/>
        <v>2.5</v>
      </c>
      <c r="O1986" s="72">
        <v>50</v>
      </c>
      <c r="P1986" s="72">
        <f t="shared" si="270"/>
        <v>0.05</v>
      </c>
      <c r="Q1986" s="72">
        <f t="shared" si="271"/>
        <v>2.5</v>
      </c>
      <c r="R1986" s="72">
        <f t="shared" si="272"/>
        <v>0</v>
      </c>
      <c r="S1986" s="72">
        <f t="shared" si="273"/>
        <v>0.05</v>
      </c>
      <c r="T1986" s="72">
        <f t="shared" si="274"/>
        <v>0</v>
      </c>
      <c r="U1986" s="72">
        <f t="shared" si="275"/>
        <v>0</v>
      </c>
      <c r="V1986" s="72">
        <f t="shared" si="276"/>
        <v>0.05</v>
      </c>
      <c r="W1986" s="72">
        <f t="shared" si="277"/>
        <v>0</v>
      </c>
      <c r="X1986" s="14" t="s">
        <v>1191</v>
      </c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24"/>
      <c r="AJ1986" s="24"/>
      <c r="AK1986" s="24"/>
    </row>
    <row r="1987" s="2" customFormat="1" ht="14.25" spans="1:37">
      <c r="A1987" s="24">
        <v>1985</v>
      </c>
      <c r="B1987" s="14"/>
      <c r="C1987" s="749" t="s">
        <v>4163</v>
      </c>
      <c r="D1987" s="749" t="s">
        <v>4164</v>
      </c>
      <c r="E1987" s="14"/>
      <c r="F1987" s="192"/>
      <c r="G1987" s="24"/>
      <c r="H1987" s="14"/>
      <c r="I1987" s="13">
        <v>1.04</v>
      </c>
      <c r="J1987" s="14"/>
      <c r="K1987" s="14"/>
      <c r="L1987" s="547">
        <v>4080</v>
      </c>
      <c r="M1987" s="72">
        <v>0.177049</v>
      </c>
      <c r="N1987" s="72">
        <f t="shared" si="278"/>
        <v>722.35992</v>
      </c>
      <c r="O1987" s="72">
        <v>4080</v>
      </c>
      <c r="P1987" s="72">
        <f t="shared" ref="P1987:P2034" si="279">M1987</f>
        <v>0.177049</v>
      </c>
      <c r="Q1987" s="72">
        <f t="shared" ref="Q1987:Q2034" si="280">P1987*O1987</f>
        <v>722.35992</v>
      </c>
      <c r="R1987" s="72">
        <f t="shared" ref="R1987:R2050" si="281">IF((O1987-L1987)&gt;0,O1987-L1987,0)</f>
        <v>0</v>
      </c>
      <c r="S1987" s="72">
        <f t="shared" ref="S1987:S2034" si="282">M1987</f>
        <v>0.177049</v>
      </c>
      <c r="T1987" s="72">
        <f t="shared" ref="T1987:T2050" si="283">IF((Q1987-N1987)&gt;0,Q1987-N1987,0)</f>
        <v>0</v>
      </c>
      <c r="U1987" s="72">
        <f t="shared" ref="U1987:U2050" si="284">IF((O1987-L1987)&lt;0,O1987-L1987,0)</f>
        <v>0</v>
      </c>
      <c r="V1987" s="72">
        <f t="shared" ref="V1987:V2025" si="285">M1987</f>
        <v>0.177049</v>
      </c>
      <c r="W1987" s="72">
        <f t="shared" ref="W1987:W2050" si="286">IF((Q1987-N1987)&lt;0,Q1987-N1987,0)</f>
        <v>0</v>
      </c>
      <c r="X1987" s="14" t="s">
        <v>1191</v>
      </c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24"/>
      <c r="AJ1987" s="24"/>
      <c r="AK1987" s="24"/>
    </row>
    <row r="1988" s="2" customFormat="1" ht="14.25" spans="1:37">
      <c r="A1988" s="24">
        <v>1986</v>
      </c>
      <c r="B1988" s="14"/>
      <c r="C1988" s="749" t="s">
        <v>4165</v>
      </c>
      <c r="D1988" s="749" t="s">
        <v>4166</v>
      </c>
      <c r="E1988" s="14"/>
      <c r="F1988" s="192"/>
      <c r="G1988" s="24"/>
      <c r="H1988" s="14"/>
      <c r="I1988" s="13">
        <v>1.04</v>
      </c>
      <c r="J1988" s="14"/>
      <c r="K1988" s="14"/>
      <c r="L1988" s="547">
        <v>7930</v>
      </c>
      <c r="M1988" s="72">
        <v>0.27799</v>
      </c>
      <c r="N1988" s="72">
        <f t="shared" si="278"/>
        <v>2204.4607</v>
      </c>
      <c r="O1988" s="72">
        <v>7930</v>
      </c>
      <c r="P1988" s="72">
        <f t="shared" si="279"/>
        <v>0.27799</v>
      </c>
      <c r="Q1988" s="72">
        <f t="shared" si="280"/>
        <v>2204.4607</v>
      </c>
      <c r="R1988" s="72">
        <f t="shared" si="281"/>
        <v>0</v>
      </c>
      <c r="S1988" s="72">
        <f t="shared" si="282"/>
        <v>0.27799</v>
      </c>
      <c r="T1988" s="72">
        <f t="shared" si="283"/>
        <v>0</v>
      </c>
      <c r="U1988" s="72">
        <f t="shared" si="284"/>
        <v>0</v>
      </c>
      <c r="V1988" s="72">
        <f t="shared" si="285"/>
        <v>0.27799</v>
      </c>
      <c r="W1988" s="72">
        <f t="shared" si="286"/>
        <v>0</v>
      </c>
      <c r="X1988" s="14" t="s">
        <v>1191</v>
      </c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24"/>
      <c r="AJ1988" s="24"/>
      <c r="AK1988" s="24"/>
    </row>
    <row r="1989" s="2" customFormat="1" ht="14.25" spans="1:37">
      <c r="A1989" s="24">
        <v>1987</v>
      </c>
      <c r="B1989" s="14"/>
      <c r="C1989" s="749" t="s">
        <v>4167</v>
      </c>
      <c r="D1989" s="749" t="s">
        <v>4168</v>
      </c>
      <c r="E1989" s="14"/>
      <c r="F1989" s="192"/>
      <c r="G1989" s="24"/>
      <c r="H1989" s="14"/>
      <c r="I1989" s="13">
        <v>1.04</v>
      </c>
      <c r="J1989" s="14"/>
      <c r="K1989" s="14"/>
      <c r="L1989" s="547">
        <v>100</v>
      </c>
      <c r="M1989" s="72">
        <v>0.05</v>
      </c>
      <c r="N1989" s="72">
        <f t="shared" ref="N1989:N2052" si="287">L1989*M1989</f>
        <v>5</v>
      </c>
      <c r="O1989" s="72">
        <v>100</v>
      </c>
      <c r="P1989" s="72">
        <f t="shared" si="279"/>
        <v>0.05</v>
      </c>
      <c r="Q1989" s="72">
        <f t="shared" si="280"/>
        <v>5</v>
      </c>
      <c r="R1989" s="72">
        <f t="shared" si="281"/>
        <v>0</v>
      </c>
      <c r="S1989" s="72">
        <f t="shared" si="282"/>
        <v>0.05</v>
      </c>
      <c r="T1989" s="72">
        <f t="shared" si="283"/>
        <v>0</v>
      </c>
      <c r="U1989" s="72">
        <f t="shared" si="284"/>
        <v>0</v>
      </c>
      <c r="V1989" s="72">
        <f t="shared" si="285"/>
        <v>0.05</v>
      </c>
      <c r="W1989" s="72">
        <f t="shared" si="286"/>
        <v>0</v>
      </c>
      <c r="X1989" s="14" t="s">
        <v>1191</v>
      </c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24"/>
      <c r="AJ1989" s="24"/>
      <c r="AK1989" s="24"/>
    </row>
    <row r="1990" s="2" customFormat="1" ht="14.25" spans="1:37">
      <c r="A1990" s="24">
        <v>1988</v>
      </c>
      <c r="B1990" s="14"/>
      <c r="C1990" s="749" t="s">
        <v>4169</v>
      </c>
      <c r="D1990" s="749" t="s">
        <v>4170</v>
      </c>
      <c r="E1990" s="14"/>
      <c r="F1990" s="192"/>
      <c r="G1990" s="24"/>
      <c r="H1990" s="14"/>
      <c r="I1990" s="13">
        <v>1.04</v>
      </c>
      <c r="J1990" s="14"/>
      <c r="K1990" s="14"/>
      <c r="L1990" s="547">
        <v>8210</v>
      </c>
      <c r="M1990" s="72">
        <v>0.207821</v>
      </c>
      <c r="N1990" s="72">
        <f t="shared" si="287"/>
        <v>1706.21041</v>
      </c>
      <c r="O1990" s="72">
        <v>8210</v>
      </c>
      <c r="P1990" s="72">
        <f t="shared" si="279"/>
        <v>0.207821</v>
      </c>
      <c r="Q1990" s="72">
        <f t="shared" si="280"/>
        <v>1706.21041</v>
      </c>
      <c r="R1990" s="72">
        <f t="shared" si="281"/>
        <v>0</v>
      </c>
      <c r="S1990" s="72">
        <f t="shared" si="282"/>
        <v>0.207821</v>
      </c>
      <c r="T1990" s="72">
        <f t="shared" si="283"/>
        <v>0</v>
      </c>
      <c r="U1990" s="72">
        <f t="shared" si="284"/>
        <v>0</v>
      </c>
      <c r="V1990" s="72">
        <f t="shared" si="285"/>
        <v>0.207821</v>
      </c>
      <c r="W1990" s="72">
        <f t="shared" si="286"/>
        <v>0</v>
      </c>
      <c r="X1990" s="14" t="s">
        <v>1191</v>
      </c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24"/>
      <c r="AJ1990" s="24"/>
      <c r="AK1990" s="24"/>
    </row>
    <row r="1991" s="2" customFormat="1" ht="14.25" spans="1:37">
      <c r="A1991" s="24">
        <v>1989</v>
      </c>
      <c r="B1991" s="14"/>
      <c r="C1991" s="749" t="s">
        <v>4171</v>
      </c>
      <c r="D1991" s="749" t="s">
        <v>4172</v>
      </c>
      <c r="E1991" s="14"/>
      <c r="F1991" s="192"/>
      <c r="G1991" s="24"/>
      <c r="H1991" s="14"/>
      <c r="I1991" s="13">
        <v>1.04</v>
      </c>
      <c r="J1991" s="14"/>
      <c r="K1991" s="14"/>
      <c r="L1991" s="547">
        <v>50</v>
      </c>
      <c r="M1991" s="72">
        <v>0.2454</v>
      </c>
      <c r="N1991" s="72">
        <f t="shared" si="287"/>
        <v>12.27</v>
      </c>
      <c r="O1991" s="72">
        <v>50</v>
      </c>
      <c r="P1991" s="72">
        <f t="shared" si="279"/>
        <v>0.2454</v>
      </c>
      <c r="Q1991" s="72">
        <f t="shared" si="280"/>
        <v>12.27</v>
      </c>
      <c r="R1991" s="72">
        <f t="shared" si="281"/>
        <v>0</v>
      </c>
      <c r="S1991" s="72">
        <f t="shared" si="282"/>
        <v>0.2454</v>
      </c>
      <c r="T1991" s="72">
        <f t="shared" si="283"/>
        <v>0</v>
      </c>
      <c r="U1991" s="72">
        <f t="shared" si="284"/>
        <v>0</v>
      </c>
      <c r="V1991" s="72">
        <f t="shared" si="285"/>
        <v>0.2454</v>
      </c>
      <c r="W1991" s="72">
        <f t="shared" si="286"/>
        <v>0</v>
      </c>
      <c r="X1991" s="14" t="s">
        <v>1191</v>
      </c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24"/>
      <c r="AJ1991" s="24"/>
      <c r="AK1991" s="24"/>
    </row>
    <row r="1992" s="2" customFormat="1" ht="14.25" spans="1:37">
      <c r="A1992" s="24">
        <v>1990</v>
      </c>
      <c r="B1992" s="14"/>
      <c r="C1992" s="749" t="s">
        <v>4173</v>
      </c>
      <c r="D1992" s="749" t="s">
        <v>4174</v>
      </c>
      <c r="E1992" s="14"/>
      <c r="F1992" s="192"/>
      <c r="G1992" s="24"/>
      <c r="H1992" s="14"/>
      <c r="I1992" s="13">
        <v>1.04</v>
      </c>
      <c r="J1992" s="14"/>
      <c r="K1992" s="14"/>
      <c r="L1992" s="547">
        <v>3880</v>
      </c>
      <c r="M1992" s="72">
        <v>0.115784</v>
      </c>
      <c r="N1992" s="72">
        <f t="shared" si="287"/>
        <v>449.24192</v>
      </c>
      <c r="O1992" s="72">
        <v>3880</v>
      </c>
      <c r="P1992" s="72">
        <f t="shared" si="279"/>
        <v>0.115784</v>
      </c>
      <c r="Q1992" s="72">
        <f t="shared" si="280"/>
        <v>449.24192</v>
      </c>
      <c r="R1992" s="72">
        <f t="shared" si="281"/>
        <v>0</v>
      </c>
      <c r="S1992" s="72">
        <f t="shared" si="282"/>
        <v>0.115784</v>
      </c>
      <c r="T1992" s="72">
        <f t="shared" si="283"/>
        <v>0</v>
      </c>
      <c r="U1992" s="72">
        <f t="shared" si="284"/>
        <v>0</v>
      </c>
      <c r="V1992" s="72">
        <f t="shared" si="285"/>
        <v>0.115784</v>
      </c>
      <c r="W1992" s="72">
        <f t="shared" si="286"/>
        <v>0</v>
      </c>
      <c r="X1992" s="14" t="s">
        <v>1191</v>
      </c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24"/>
      <c r="AJ1992" s="24"/>
      <c r="AK1992" s="24"/>
    </row>
    <row r="1993" s="2" customFormat="1" ht="14.25" spans="1:37">
      <c r="A1993" s="24">
        <v>1991</v>
      </c>
      <c r="B1993" s="14"/>
      <c r="C1993" s="749" t="s">
        <v>4175</v>
      </c>
      <c r="D1993" s="749" t="s">
        <v>4176</v>
      </c>
      <c r="E1993" s="14"/>
      <c r="F1993" s="192"/>
      <c r="G1993" s="24"/>
      <c r="H1993" s="14"/>
      <c r="I1993" s="13">
        <v>1.04</v>
      </c>
      <c r="J1993" s="14"/>
      <c r="K1993" s="14"/>
      <c r="L1993" s="547">
        <v>3880</v>
      </c>
      <c r="M1993" s="72">
        <v>0.101492</v>
      </c>
      <c r="N1993" s="72">
        <f t="shared" si="287"/>
        <v>393.78896</v>
      </c>
      <c r="O1993" s="72">
        <v>3880</v>
      </c>
      <c r="P1993" s="72">
        <f t="shared" si="279"/>
        <v>0.101492</v>
      </c>
      <c r="Q1993" s="72">
        <f t="shared" si="280"/>
        <v>393.78896</v>
      </c>
      <c r="R1993" s="72">
        <f t="shared" si="281"/>
        <v>0</v>
      </c>
      <c r="S1993" s="72">
        <f t="shared" si="282"/>
        <v>0.101492</v>
      </c>
      <c r="T1993" s="72">
        <f t="shared" si="283"/>
        <v>0</v>
      </c>
      <c r="U1993" s="72">
        <f t="shared" si="284"/>
        <v>0</v>
      </c>
      <c r="V1993" s="72">
        <f t="shared" si="285"/>
        <v>0.101492</v>
      </c>
      <c r="W1993" s="72">
        <f t="shared" si="286"/>
        <v>0</v>
      </c>
      <c r="X1993" s="14" t="s">
        <v>1191</v>
      </c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24"/>
      <c r="AJ1993" s="24"/>
      <c r="AK1993" s="24"/>
    </row>
    <row r="1994" s="2" customFormat="1" ht="14.25" spans="1:37">
      <c r="A1994" s="24">
        <v>1992</v>
      </c>
      <c r="B1994" s="14"/>
      <c r="C1994" s="749" t="s">
        <v>4177</v>
      </c>
      <c r="D1994" s="749" t="s">
        <v>4178</v>
      </c>
      <c r="E1994" s="14"/>
      <c r="F1994" s="192"/>
      <c r="G1994" s="24"/>
      <c r="H1994" s="14"/>
      <c r="I1994" s="13">
        <v>1.04</v>
      </c>
      <c r="J1994" s="14"/>
      <c r="K1994" s="14"/>
      <c r="L1994" s="547">
        <v>490</v>
      </c>
      <c r="M1994" s="72">
        <v>0.404041</v>
      </c>
      <c r="N1994" s="72">
        <f t="shared" si="287"/>
        <v>197.98009</v>
      </c>
      <c r="O1994" s="72">
        <v>490</v>
      </c>
      <c r="P1994" s="72">
        <f t="shared" si="279"/>
        <v>0.404041</v>
      </c>
      <c r="Q1994" s="72">
        <f t="shared" si="280"/>
        <v>197.98009</v>
      </c>
      <c r="R1994" s="72">
        <f t="shared" si="281"/>
        <v>0</v>
      </c>
      <c r="S1994" s="72">
        <f t="shared" si="282"/>
        <v>0.404041</v>
      </c>
      <c r="T1994" s="72">
        <f t="shared" si="283"/>
        <v>0</v>
      </c>
      <c r="U1994" s="72">
        <f t="shared" si="284"/>
        <v>0</v>
      </c>
      <c r="V1994" s="72">
        <f t="shared" si="285"/>
        <v>0.404041</v>
      </c>
      <c r="W1994" s="72">
        <f t="shared" si="286"/>
        <v>0</v>
      </c>
      <c r="X1994" s="14" t="s">
        <v>1191</v>
      </c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24"/>
      <c r="AJ1994" s="24"/>
      <c r="AK1994" s="24"/>
    </row>
    <row r="1995" s="2" customFormat="1" ht="14.25" spans="1:37">
      <c r="A1995" s="24">
        <v>1993</v>
      </c>
      <c r="B1995" s="14"/>
      <c r="C1995" s="749" t="s">
        <v>4179</v>
      </c>
      <c r="D1995" s="749" t="s">
        <v>4180</v>
      </c>
      <c r="E1995" s="14"/>
      <c r="F1995" s="192"/>
      <c r="G1995" s="24"/>
      <c r="H1995" s="14"/>
      <c r="I1995" s="13">
        <v>1.04</v>
      </c>
      <c r="J1995" s="14"/>
      <c r="K1995" s="14"/>
      <c r="L1995" s="547">
        <v>498</v>
      </c>
      <c r="M1995" s="72">
        <v>0.232129</v>
      </c>
      <c r="N1995" s="72">
        <f t="shared" si="287"/>
        <v>115.600242</v>
      </c>
      <c r="O1995" s="72">
        <v>498</v>
      </c>
      <c r="P1995" s="72">
        <f t="shared" si="279"/>
        <v>0.232129</v>
      </c>
      <c r="Q1995" s="72">
        <f t="shared" si="280"/>
        <v>115.600242</v>
      </c>
      <c r="R1995" s="72">
        <f t="shared" si="281"/>
        <v>0</v>
      </c>
      <c r="S1995" s="72">
        <f t="shared" si="282"/>
        <v>0.232129</v>
      </c>
      <c r="T1995" s="72">
        <f t="shared" si="283"/>
        <v>0</v>
      </c>
      <c r="U1995" s="72">
        <f t="shared" si="284"/>
        <v>0</v>
      </c>
      <c r="V1995" s="72">
        <f t="shared" si="285"/>
        <v>0.232129</v>
      </c>
      <c r="W1995" s="72">
        <f t="shared" si="286"/>
        <v>0</v>
      </c>
      <c r="X1995" s="14" t="s">
        <v>1191</v>
      </c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24"/>
      <c r="AJ1995" s="24"/>
      <c r="AK1995" s="24"/>
    </row>
    <row r="1996" s="2" customFormat="1" ht="14.25" spans="1:37">
      <c r="A1996" s="24">
        <v>1994</v>
      </c>
      <c r="B1996" s="14"/>
      <c r="C1996" s="749" t="s">
        <v>4181</v>
      </c>
      <c r="D1996" s="749" t="s">
        <v>4182</v>
      </c>
      <c r="E1996" s="14"/>
      <c r="F1996" s="192"/>
      <c r="G1996" s="24"/>
      <c r="H1996" s="14"/>
      <c r="I1996" s="13">
        <v>1.04</v>
      </c>
      <c r="J1996" s="14"/>
      <c r="K1996" s="14"/>
      <c r="L1996" s="547">
        <v>1080</v>
      </c>
      <c r="M1996" s="72">
        <v>0.117167</v>
      </c>
      <c r="N1996" s="72">
        <f t="shared" si="287"/>
        <v>126.54036</v>
      </c>
      <c r="O1996" s="72">
        <v>1080</v>
      </c>
      <c r="P1996" s="72">
        <f t="shared" si="279"/>
        <v>0.117167</v>
      </c>
      <c r="Q1996" s="72">
        <f t="shared" si="280"/>
        <v>126.54036</v>
      </c>
      <c r="R1996" s="72">
        <f t="shared" si="281"/>
        <v>0</v>
      </c>
      <c r="S1996" s="72">
        <f t="shared" si="282"/>
        <v>0.117167</v>
      </c>
      <c r="T1996" s="72">
        <f t="shared" si="283"/>
        <v>0</v>
      </c>
      <c r="U1996" s="72">
        <f t="shared" si="284"/>
        <v>0</v>
      </c>
      <c r="V1996" s="72">
        <f t="shared" si="285"/>
        <v>0.117167</v>
      </c>
      <c r="W1996" s="72">
        <f t="shared" si="286"/>
        <v>0</v>
      </c>
      <c r="X1996" s="14" t="s">
        <v>1191</v>
      </c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24"/>
      <c r="AJ1996" s="24"/>
      <c r="AK1996" s="24"/>
    </row>
    <row r="1997" s="2" customFormat="1" ht="14.25" spans="1:37">
      <c r="A1997" s="24">
        <v>1995</v>
      </c>
      <c r="B1997" s="14"/>
      <c r="C1997" s="749" t="s">
        <v>4183</v>
      </c>
      <c r="D1997" s="749" t="s">
        <v>4184</v>
      </c>
      <c r="E1997" s="14"/>
      <c r="F1997" s="192"/>
      <c r="G1997" s="24"/>
      <c r="H1997" s="14"/>
      <c r="I1997" s="13">
        <v>1.04</v>
      </c>
      <c r="J1997" s="14"/>
      <c r="K1997" s="14"/>
      <c r="L1997" s="547">
        <v>510</v>
      </c>
      <c r="M1997" s="72">
        <v>0.124431</v>
      </c>
      <c r="N1997" s="72">
        <f t="shared" si="287"/>
        <v>63.45981</v>
      </c>
      <c r="O1997" s="72">
        <v>510</v>
      </c>
      <c r="P1997" s="72">
        <f t="shared" si="279"/>
        <v>0.124431</v>
      </c>
      <c r="Q1997" s="72">
        <f t="shared" si="280"/>
        <v>63.45981</v>
      </c>
      <c r="R1997" s="72">
        <f t="shared" si="281"/>
        <v>0</v>
      </c>
      <c r="S1997" s="72">
        <f t="shared" si="282"/>
        <v>0.124431</v>
      </c>
      <c r="T1997" s="72">
        <f t="shared" si="283"/>
        <v>0</v>
      </c>
      <c r="U1997" s="72">
        <f t="shared" si="284"/>
        <v>0</v>
      </c>
      <c r="V1997" s="72">
        <f t="shared" si="285"/>
        <v>0.124431</v>
      </c>
      <c r="W1997" s="72">
        <f t="shared" si="286"/>
        <v>0</v>
      </c>
      <c r="X1997" s="14" t="s">
        <v>1191</v>
      </c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24"/>
      <c r="AJ1997" s="24"/>
      <c r="AK1997" s="24"/>
    </row>
    <row r="1998" s="2" customFormat="1" ht="14.25" spans="1:37">
      <c r="A1998" s="24">
        <v>1996</v>
      </c>
      <c r="B1998" s="14"/>
      <c r="C1998" s="749" t="s">
        <v>4185</v>
      </c>
      <c r="D1998" s="749" t="s">
        <v>4186</v>
      </c>
      <c r="E1998" s="14"/>
      <c r="F1998" s="192"/>
      <c r="G1998" s="24"/>
      <c r="H1998" s="14"/>
      <c r="I1998" s="13">
        <v>1.04</v>
      </c>
      <c r="J1998" s="14"/>
      <c r="K1998" s="14"/>
      <c r="L1998" s="547">
        <v>592</v>
      </c>
      <c r="M1998" s="72">
        <v>0.17348</v>
      </c>
      <c r="N1998" s="72">
        <f t="shared" si="287"/>
        <v>102.70016</v>
      </c>
      <c r="O1998" s="72">
        <v>592</v>
      </c>
      <c r="P1998" s="72">
        <f t="shared" si="279"/>
        <v>0.17348</v>
      </c>
      <c r="Q1998" s="72">
        <f t="shared" si="280"/>
        <v>102.70016</v>
      </c>
      <c r="R1998" s="72">
        <f t="shared" si="281"/>
        <v>0</v>
      </c>
      <c r="S1998" s="72">
        <f t="shared" si="282"/>
        <v>0.17348</v>
      </c>
      <c r="T1998" s="72">
        <f t="shared" si="283"/>
        <v>0</v>
      </c>
      <c r="U1998" s="72">
        <f t="shared" si="284"/>
        <v>0</v>
      </c>
      <c r="V1998" s="72">
        <f t="shared" si="285"/>
        <v>0.17348</v>
      </c>
      <c r="W1998" s="72">
        <f t="shared" si="286"/>
        <v>0</v>
      </c>
      <c r="X1998" s="14" t="s">
        <v>1191</v>
      </c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24"/>
      <c r="AJ1998" s="24"/>
      <c r="AK1998" s="24"/>
    </row>
    <row r="1999" s="2" customFormat="1" ht="14.25" spans="1:37">
      <c r="A1999" s="24">
        <v>1997</v>
      </c>
      <c r="B1999" s="14"/>
      <c r="C1999" s="749" t="s">
        <v>4187</v>
      </c>
      <c r="D1999" s="749" t="s">
        <v>4188</v>
      </c>
      <c r="E1999" s="14"/>
      <c r="F1999" s="192"/>
      <c r="G1999" s="24"/>
      <c r="H1999" s="14"/>
      <c r="I1999" s="13">
        <v>1.04</v>
      </c>
      <c r="J1999" s="14"/>
      <c r="K1999" s="14"/>
      <c r="L1999" s="547">
        <v>450</v>
      </c>
      <c r="M1999" s="72">
        <v>0.164044</v>
      </c>
      <c r="N1999" s="72">
        <f t="shared" si="287"/>
        <v>73.8198</v>
      </c>
      <c r="O1999" s="72">
        <v>450</v>
      </c>
      <c r="P1999" s="72">
        <f t="shared" si="279"/>
        <v>0.164044</v>
      </c>
      <c r="Q1999" s="72">
        <f t="shared" si="280"/>
        <v>73.8198</v>
      </c>
      <c r="R1999" s="72">
        <f t="shared" si="281"/>
        <v>0</v>
      </c>
      <c r="S1999" s="72">
        <f t="shared" si="282"/>
        <v>0.164044</v>
      </c>
      <c r="T1999" s="72">
        <f t="shared" si="283"/>
        <v>0</v>
      </c>
      <c r="U1999" s="72">
        <f t="shared" si="284"/>
        <v>0</v>
      </c>
      <c r="V1999" s="72">
        <f t="shared" si="285"/>
        <v>0.164044</v>
      </c>
      <c r="W1999" s="72">
        <f t="shared" si="286"/>
        <v>0</v>
      </c>
      <c r="X1999" s="14" t="s">
        <v>1191</v>
      </c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24"/>
      <c r="AJ1999" s="24"/>
      <c r="AK1999" s="24"/>
    </row>
    <row r="2000" s="2" customFormat="1" ht="14.25" spans="1:37">
      <c r="A2000" s="24">
        <v>1998</v>
      </c>
      <c r="B2000" s="14"/>
      <c r="C2000" s="749" t="s">
        <v>3511</v>
      </c>
      <c r="D2000" s="749" t="s">
        <v>3512</v>
      </c>
      <c r="E2000" s="14"/>
      <c r="F2000" s="192"/>
      <c r="G2000" s="24"/>
      <c r="H2000" s="14"/>
      <c r="I2000" s="13">
        <v>1.04</v>
      </c>
      <c r="J2000" s="14"/>
      <c r="K2000" s="14"/>
      <c r="L2000" s="547">
        <v>900</v>
      </c>
      <c r="M2000" s="72">
        <v>0.124154</v>
      </c>
      <c r="N2000" s="72">
        <f t="shared" si="287"/>
        <v>111.7386</v>
      </c>
      <c r="O2000" s="72">
        <v>900</v>
      </c>
      <c r="P2000" s="72">
        <f t="shared" si="279"/>
        <v>0.124154</v>
      </c>
      <c r="Q2000" s="72">
        <f t="shared" si="280"/>
        <v>111.7386</v>
      </c>
      <c r="R2000" s="72">
        <f t="shared" si="281"/>
        <v>0</v>
      </c>
      <c r="S2000" s="72">
        <f t="shared" si="282"/>
        <v>0.124154</v>
      </c>
      <c r="T2000" s="72">
        <f t="shared" si="283"/>
        <v>0</v>
      </c>
      <c r="U2000" s="72">
        <f t="shared" si="284"/>
        <v>0</v>
      </c>
      <c r="V2000" s="72">
        <f t="shared" si="285"/>
        <v>0.124154</v>
      </c>
      <c r="W2000" s="72">
        <f t="shared" si="286"/>
        <v>0</v>
      </c>
      <c r="X2000" s="14" t="s">
        <v>1191</v>
      </c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24"/>
      <c r="AJ2000" s="24"/>
      <c r="AK2000" s="24"/>
    </row>
    <row r="2001" s="2" customFormat="1" ht="14.25" spans="1:37">
      <c r="A2001" s="24">
        <v>1999</v>
      </c>
      <c r="B2001" s="14"/>
      <c r="C2001" s="749" t="s">
        <v>4189</v>
      </c>
      <c r="D2001" s="749" t="s">
        <v>4190</v>
      </c>
      <c r="E2001" s="14"/>
      <c r="F2001" s="192"/>
      <c r="G2001" s="24"/>
      <c r="H2001" s="14"/>
      <c r="I2001" s="13">
        <v>1.04</v>
      </c>
      <c r="J2001" s="14"/>
      <c r="K2001" s="14"/>
      <c r="L2001" s="547">
        <v>450</v>
      </c>
      <c r="M2001" s="72">
        <v>0.125111</v>
      </c>
      <c r="N2001" s="72">
        <f t="shared" si="287"/>
        <v>56.29995</v>
      </c>
      <c r="O2001" s="72">
        <v>450</v>
      </c>
      <c r="P2001" s="72">
        <f t="shared" si="279"/>
        <v>0.125111</v>
      </c>
      <c r="Q2001" s="72">
        <f t="shared" si="280"/>
        <v>56.29995</v>
      </c>
      <c r="R2001" s="72">
        <f t="shared" si="281"/>
        <v>0</v>
      </c>
      <c r="S2001" s="72">
        <f t="shared" si="282"/>
        <v>0.125111</v>
      </c>
      <c r="T2001" s="72">
        <f t="shared" si="283"/>
        <v>0</v>
      </c>
      <c r="U2001" s="72">
        <f t="shared" si="284"/>
        <v>0</v>
      </c>
      <c r="V2001" s="72">
        <f t="shared" si="285"/>
        <v>0.125111</v>
      </c>
      <c r="W2001" s="72">
        <f t="shared" si="286"/>
        <v>0</v>
      </c>
      <c r="X2001" s="14" t="s">
        <v>1191</v>
      </c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24"/>
      <c r="AJ2001" s="24"/>
      <c r="AK2001" s="24"/>
    </row>
    <row r="2002" s="2" customFormat="1" ht="14.25" spans="1:37">
      <c r="A2002" s="24">
        <v>2000</v>
      </c>
      <c r="B2002" s="14"/>
      <c r="C2002" s="749" t="s">
        <v>4191</v>
      </c>
      <c r="D2002" s="749" t="s">
        <v>4192</v>
      </c>
      <c r="E2002" s="14"/>
      <c r="F2002" s="192"/>
      <c r="G2002" s="24"/>
      <c r="H2002" s="14"/>
      <c r="I2002" s="13">
        <v>1.04</v>
      </c>
      <c r="J2002" s="14"/>
      <c r="K2002" s="14"/>
      <c r="L2002" s="547">
        <v>450</v>
      </c>
      <c r="M2002" s="72">
        <v>0.238089</v>
      </c>
      <c r="N2002" s="72">
        <f t="shared" si="287"/>
        <v>107.14005</v>
      </c>
      <c r="O2002" s="72">
        <v>450</v>
      </c>
      <c r="P2002" s="72">
        <f t="shared" si="279"/>
        <v>0.238089</v>
      </c>
      <c r="Q2002" s="72">
        <f t="shared" si="280"/>
        <v>107.14005</v>
      </c>
      <c r="R2002" s="72">
        <f t="shared" si="281"/>
        <v>0</v>
      </c>
      <c r="S2002" s="72">
        <f t="shared" si="282"/>
        <v>0.238089</v>
      </c>
      <c r="T2002" s="72">
        <f t="shared" si="283"/>
        <v>0</v>
      </c>
      <c r="U2002" s="72">
        <f t="shared" si="284"/>
        <v>0</v>
      </c>
      <c r="V2002" s="72">
        <f t="shared" si="285"/>
        <v>0.238089</v>
      </c>
      <c r="W2002" s="72">
        <f t="shared" si="286"/>
        <v>0</v>
      </c>
      <c r="X2002" s="14" t="s">
        <v>1191</v>
      </c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24"/>
      <c r="AJ2002" s="24"/>
      <c r="AK2002" s="24"/>
    </row>
    <row r="2003" s="2" customFormat="1" ht="14.25" spans="1:37">
      <c r="A2003" s="24">
        <v>2001</v>
      </c>
      <c r="B2003" s="14"/>
      <c r="C2003" s="749" t="s">
        <v>4193</v>
      </c>
      <c r="D2003" s="749" t="s">
        <v>4194</v>
      </c>
      <c r="E2003" s="14"/>
      <c r="F2003" s="192"/>
      <c r="G2003" s="24"/>
      <c r="H2003" s="14"/>
      <c r="I2003" s="13">
        <v>1.04</v>
      </c>
      <c r="J2003" s="14"/>
      <c r="K2003" s="14"/>
      <c r="L2003" s="547">
        <v>550</v>
      </c>
      <c r="M2003" s="72">
        <v>0.374691</v>
      </c>
      <c r="N2003" s="72">
        <f t="shared" si="287"/>
        <v>206.08005</v>
      </c>
      <c r="O2003" s="72">
        <v>550</v>
      </c>
      <c r="P2003" s="72">
        <f t="shared" si="279"/>
        <v>0.374691</v>
      </c>
      <c r="Q2003" s="72">
        <f t="shared" si="280"/>
        <v>206.08005</v>
      </c>
      <c r="R2003" s="72">
        <f t="shared" si="281"/>
        <v>0</v>
      </c>
      <c r="S2003" s="72">
        <f t="shared" si="282"/>
        <v>0.374691</v>
      </c>
      <c r="T2003" s="72">
        <f t="shared" si="283"/>
        <v>0</v>
      </c>
      <c r="U2003" s="72">
        <f t="shared" si="284"/>
        <v>0</v>
      </c>
      <c r="V2003" s="72">
        <f t="shared" si="285"/>
        <v>0.374691</v>
      </c>
      <c r="W2003" s="72">
        <f t="shared" si="286"/>
        <v>0</v>
      </c>
      <c r="X2003" s="14" t="s">
        <v>1191</v>
      </c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24"/>
      <c r="AJ2003" s="24"/>
      <c r="AK2003" s="24"/>
    </row>
    <row r="2004" s="2" customFormat="1" ht="14.25" spans="1:37">
      <c r="A2004" s="24">
        <v>2002</v>
      </c>
      <c r="B2004" s="14"/>
      <c r="C2004" s="749" t="s">
        <v>4195</v>
      </c>
      <c r="D2004" s="749" t="s">
        <v>4196</v>
      </c>
      <c r="E2004" s="14"/>
      <c r="F2004" s="192"/>
      <c r="G2004" s="24"/>
      <c r="H2004" s="14"/>
      <c r="I2004" s="13">
        <v>1.04</v>
      </c>
      <c r="J2004" s="14"/>
      <c r="K2004" s="14"/>
      <c r="L2004" s="547">
        <v>530</v>
      </c>
      <c r="M2004" s="72">
        <v>0.109245</v>
      </c>
      <c r="N2004" s="72">
        <f t="shared" si="287"/>
        <v>57.89985</v>
      </c>
      <c r="O2004" s="72">
        <v>530</v>
      </c>
      <c r="P2004" s="72">
        <f t="shared" si="279"/>
        <v>0.109245</v>
      </c>
      <c r="Q2004" s="72">
        <f t="shared" si="280"/>
        <v>57.89985</v>
      </c>
      <c r="R2004" s="72">
        <f t="shared" si="281"/>
        <v>0</v>
      </c>
      <c r="S2004" s="72">
        <f t="shared" si="282"/>
        <v>0.109245</v>
      </c>
      <c r="T2004" s="72">
        <f t="shared" si="283"/>
        <v>0</v>
      </c>
      <c r="U2004" s="72">
        <f t="shared" si="284"/>
        <v>0</v>
      </c>
      <c r="V2004" s="72">
        <f t="shared" si="285"/>
        <v>0.109245</v>
      </c>
      <c r="W2004" s="72">
        <f t="shared" si="286"/>
        <v>0</v>
      </c>
      <c r="X2004" s="14" t="s">
        <v>1191</v>
      </c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24"/>
      <c r="AJ2004" s="24"/>
      <c r="AK2004" s="24"/>
    </row>
    <row r="2005" s="2" customFormat="1" ht="14.25" spans="1:37">
      <c r="A2005" s="24">
        <v>2003</v>
      </c>
      <c r="B2005" s="14"/>
      <c r="C2005" s="749" t="s">
        <v>4197</v>
      </c>
      <c r="D2005" s="749" t="s">
        <v>4198</v>
      </c>
      <c r="E2005" s="14"/>
      <c r="F2005" s="192"/>
      <c r="G2005" s="24"/>
      <c r="H2005" s="14"/>
      <c r="I2005" s="13">
        <v>1.04</v>
      </c>
      <c r="J2005" s="14"/>
      <c r="K2005" s="14"/>
      <c r="L2005" s="547">
        <v>529</v>
      </c>
      <c r="M2005" s="72">
        <v>0.156975</v>
      </c>
      <c r="N2005" s="72">
        <f t="shared" si="287"/>
        <v>83.039775</v>
      </c>
      <c r="O2005" s="72">
        <v>529</v>
      </c>
      <c r="P2005" s="72">
        <f t="shared" si="279"/>
        <v>0.156975</v>
      </c>
      <c r="Q2005" s="72">
        <f t="shared" si="280"/>
        <v>83.039775</v>
      </c>
      <c r="R2005" s="72">
        <f t="shared" si="281"/>
        <v>0</v>
      </c>
      <c r="S2005" s="72">
        <f t="shared" si="282"/>
        <v>0.156975</v>
      </c>
      <c r="T2005" s="72">
        <f t="shared" si="283"/>
        <v>0</v>
      </c>
      <c r="U2005" s="72">
        <f t="shared" si="284"/>
        <v>0</v>
      </c>
      <c r="V2005" s="72">
        <f t="shared" si="285"/>
        <v>0.156975</v>
      </c>
      <c r="W2005" s="72">
        <f t="shared" si="286"/>
        <v>0</v>
      </c>
      <c r="X2005" s="14" t="s">
        <v>1191</v>
      </c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24"/>
      <c r="AJ2005" s="24"/>
      <c r="AK2005" s="24"/>
    </row>
    <row r="2006" s="2" customFormat="1" ht="14.25" spans="1:37">
      <c r="A2006" s="24">
        <v>2004</v>
      </c>
      <c r="B2006" s="14"/>
      <c r="C2006" s="749" t="s">
        <v>4199</v>
      </c>
      <c r="D2006" s="749" t="s">
        <v>4200</v>
      </c>
      <c r="E2006" s="14"/>
      <c r="F2006" s="192"/>
      <c r="G2006" s="24"/>
      <c r="H2006" s="14"/>
      <c r="I2006" s="13">
        <v>1.04</v>
      </c>
      <c r="J2006" s="14"/>
      <c r="K2006" s="14"/>
      <c r="L2006" s="547">
        <v>272.9</v>
      </c>
      <c r="M2006" s="72">
        <v>28.0172</v>
      </c>
      <c r="N2006" s="72">
        <f t="shared" si="287"/>
        <v>7645.89388</v>
      </c>
      <c r="O2006" s="72">
        <v>272.9</v>
      </c>
      <c r="P2006" s="72">
        <f t="shared" si="279"/>
        <v>28.0172</v>
      </c>
      <c r="Q2006" s="72">
        <f t="shared" si="280"/>
        <v>7645.89388</v>
      </c>
      <c r="R2006" s="72">
        <f t="shared" si="281"/>
        <v>0</v>
      </c>
      <c r="S2006" s="72">
        <f t="shared" si="282"/>
        <v>28.0172</v>
      </c>
      <c r="T2006" s="72">
        <f t="shared" si="283"/>
        <v>0</v>
      </c>
      <c r="U2006" s="72">
        <f t="shared" si="284"/>
        <v>0</v>
      </c>
      <c r="V2006" s="72">
        <f t="shared" si="285"/>
        <v>28.0172</v>
      </c>
      <c r="W2006" s="72">
        <f t="shared" si="286"/>
        <v>0</v>
      </c>
      <c r="X2006" s="14" t="s">
        <v>1191</v>
      </c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24"/>
      <c r="AJ2006" s="24"/>
      <c r="AK2006" s="24"/>
    </row>
    <row r="2007" s="2" customFormat="1" ht="14.25" spans="1:37">
      <c r="A2007" s="24">
        <v>2005</v>
      </c>
      <c r="B2007" s="14"/>
      <c r="C2007" s="749" t="s">
        <v>4201</v>
      </c>
      <c r="D2007" s="749" t="s">
        <v>4202</v>
      </c>
      <c r="E2007" s="14"/>
      <c r="F2007" s="192"/>
      <c r="G2007" s="24"/>
      <c r="H2007" s="14"/>
      <c r="I2007" s="13">
        <v>1.04</v>
      </c>
      <c r="J2007" s="14"/>
      <c r="K2007" s="14"/>
      <c r="L2007" s="547">
        <v>1674.8</v>
      </c>
      <c r="M2007" s="72">
        <v>24.14</v>
      </c>
      <c r="N2007" s="72">
        <f t="shared" si="287"/>
        <v>40429.672</v>
      </c>
      <c r="O2007" s="72">
        <v>1674.8</v>
      </c>
      <c r="P2007" s="72">
        <f t="shared" si="279"/>
        <v>24.14</v>
      </c>
      <c r="Q2007" s="72">
        <f t="shared" si="280"/>
        <v>40429.672</v>
      </c>
      <c r="R2007" s="72">
        <f t="shared" si="281"/>
        <v>0</v>
      </c>
      <c r="S2007" s="72">
        <f t="shared" si="282"/>
        <v>24.14</v>
      </c>
      <c r="T2007" s="72">
        <f t="shared" si="283"/>
        <v>0</v>
      </c>
      <c r="U2007" s="72">
        <f t="shared" si="284"/>
        <v>0</v>
      </c>
      <c r="V2007" s="72">
        <f t="shared" si="285"/>
        <v>24.14</v>
      </c>
      <c r="W2007" s="72">
        <f t="shared" si="286"/>
        <v>0</v>
      </c>
      <c r="X2007" s="14" t="s">
        <v>1191</v>
      </c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24"/>
      <c r="AJ2007" s="24"/>
      <c r="AK2007" s="24"/>
    </row>
    <row r="2008" s="2" customFormat="1" ht="14.25" spans="1:37">
      <c r="A2008" s="24">
        <v>2006</v>
      </c>
      <c r="B2008" s="14"/>
      <c r="C2008" s="749" t="s">
        <v>4203</v>
      </c>
      <c r="D2008" s="749" t="s">
        <v>4204</v>
      </c>
      <c r="E2008" s="14"/>
      <c r="F2008" s="14"/>
      <c r="G2008" s="24"/>
      <c r="H2008" s="14"/>
      <c r="I2008" s="13">
        <v>1.04</v>
      </c>
      <c r="J2008" s="14"/>
      <c r="K2008" s="14"/>
      <c r="L2008" s="547">
        <v>80</v>
      </c>
      <c r="M2008" s="72">
        <v>0.51625</v>
      </c>
      <c r="N2008" s="72">
        <f t="shared" si="287"/>
        <v>41.3</v>
      </c>
      <c r="O2008" s="72">
        <v>80</v>
      </c>
      <c r="P2008" s="72">
        <f t="shared" si="279"/>
        <v>0.51625</v>
      </c>
      <c r="Q2008" s="72">
        <f t="shared" si="280"/>
        <v>41.3</v>
      </c>
      <c r="R2008" s="72">
        <f t="shared" si="281"/>
        <v>0</v>
      </c>
      <c r="S2008" s="72">
        <f t="shared" si="282"/>
        <v>0.51625</v>
      </c>
      <c r="T2008" s="72">
        <f t="shared" si="283"/>
        <v>0</v>
      </c>
      <c r="U2008" s="72">
        <f t="shared" si="284"/>
        <v>0</v>
      </c>
      <c r="V2008" s="72">
        <f t="shared" si="285"/>
        <v>0.51625</v>
      </c>
      <c r="W2008" s="72">
        <f t="shared" si="286"/>
        <v>0</v>
      </c>
      <c r="X2008" s="14" t="s">
        <v>1191</v>
      </c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24"/>
      <c r="AJ2008" s="24"/>
      <c r="AK2008" s="24"/>
    </row>
    <row r="2009" s="2" customFormat="1" ht="14.25" spans="1:37">
      <c r="A2009" s="24">
        <v>2007</v>
      </c>
      <c r="B2009" s="14"/>
      <c r="C2009" s="749" t="s">
        <v>4205</v>
      </c>
      <c r="D2009" s="749" t="s">
        <v>4206</v>
      </c>
      <c r="E2009" s="14"/>
      <c r="F2009" s="14"/>
      <c r="G2009" s="24"/>
      <c r="H2009" s="14"/>
      <c r="I2009" s="13">
        <v>1.04</v>
      </c>
      <c r="J2009" s="14"/>
      <c r="K2009" s="14"/>
      <c r="L2009" s="547">
        <v>160</v>
      </c>
      <c r="M2009" s="72">
        <v>0.544813</v>
      </c>
      <c r="N2009" s="72">
        <f t="shared" si="287"/>
        <v>87.17008</v>
      </c>
      <c r="O2009" s="72">
        <v>160</v>
      </c>
      <c r="P2009" s="72">
        <f t="shared" si="279"/>
        <v>0.544813</v>
      </c>
      <c r="Q2009" s="72">
        <f t="shared" si="280"/>
        <v>87.17008</v>
      </c>
      <c r="R2009" s="72">
        <f t="shared" si="281"/>
        <v>0</v>
      </c>
      <c r="S2009" s="72">
        <f t="shared" si="282"/>
        <v>0.544813</v>
      </c>
      <c r="T2009" s="72">
        <f t="shared" si="283"/>
        <v>0</v>
      </c>
      <c r="U2009" s="72">
        <f t="shared" si="284"/>
        <v>0</v>
      </c>
      <c r="V2009" s="72">
        <f t="shared" si="285"/>
        <v>0.544813</v>
      </c>
      <c r="W2009" s="72">
        <f t="shared" si="286"/>
        <v>0</v>
      </c>
      <c r="X2009" s="14" t="s">
        <v>1191</v>
      </c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24"/>
      <c r="AJ2009" s="24"/>
      <c r="AK2009" s="24"/>
    </row>
    <row r="2010" s="2" customFormat="1" ht="14.25" spans="1:37">
      <c r="A2010" s="24">
        <v>2008</v>
      </c>
      <c r="B2010" s="14"/>
      <c r="C2010" s="749" t="s">
        <v>4207</v>
      </c>
      <c r="D2010" s="749" t="s">
        <v>4208</v>
      </c>
      <c r="E2010" s="14"/>
      <c r="F2010" s="192"/>
      <c r="G2010" s="24"/>
      <c r="H2010" s="14"/>
      <c r="I2010" s="13">
        <v>1.04</v>
      </c>
      <c r="J2010" s="14"/>
      <c r="K2010" s="14"/>
      <c r="L2010" s="547">
        <v>160</v>
      </c>
      <c r="M2010" s="72">
        <v>0.419</v>
      </c>
      <c r="N2010" s="72">
        <f t="shared" si="287"/>
        <v>67.04</v>
      </c>
      <c r="O2010" s="72">
        <v>160</v>
      </c>
      <c r="P2010" s="72">
        <f t="shared" si="279"/>
        <v>0.419</v>
      </c>
      <c r="Q2010" s="72">
        <f t="shared" si="280"/>
        <v>67.04</v>
      </c>
      <c r="R2010" s="72">
        <f t="shared" si="281"/>
        <v>0</v>
      </c>
      <c r="S2010" s="72">
        <f t="shared" si="282"/>
        <v>0.419</v>
      </c>
      <c r="T2010" s="72">
        <f t="shared" si="283"/>
        <v>0</v>
      </c>
      <c r="U2010" s="72">
        <f t="shared" si="284"/>
        <v>0</v>
      </c>
      <c r="V2010" s="72">
        <f t="shared" si="285"/>
        <v>0.419</v>
      </c>
      <c r="W2010" s="72">
        <f t="shared" si="286"/>
        <v>0</v>
      </c>
      <c r="X2010" s="14" t="s">
        <v>1191</v>
      </c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24"/>
      <c r="AJ2010" s="24"/>
      <c r="AK2010" s="24"/>
    </row>
    <row r="2011" s="2" customFormat="1" ht="14.25" spans="1:37">
      <c r="A2011" s="24">
        <v>2009</v>
      </c>
      <c r="B2011" s="14"/>
      <c r="C2011" s="749" t="s">
        <v>4209</v>
      </c>
      <c r="D2011" s="749" t="s">
        <v>4210</v>
      </c>
      <c r="E2011" s="14"/>
      <c r="F2011" s="192"/>
      <c r="G2011" s="24"/>
      <c r="H2011" s="14"/>
      <c r="I2011" s="13">
        <v>1.04</v>
      </c>
      <c r="J2011" s="14"/>
      <c r="K2011" s="14"/>
      <c r="L2011" s="547">
        <v>40</v>
      </c>
      <c r="M2011" s="72">
        <v>0.531</v>
      </c>
      <c r="N2011" s="72">
        <f t="shared" si="287"/>
        <v>21.24</v>
      </c>
      <c r="O2011" s="72">
        <v>40</v>
      </c>
      <c r="P2011" s="72">
        <f t="shared" si="279"/>
        <v>0.531</v>
      </c>
      <c r="Q2011" s="72">
        <f t="shared" si="280"/>
        <v>21.24</v>
      </c>
      <c r="R2011" s="72">
        <f t="shared" si="281"/>
        <v>0</v>
      </c>
      <c r="S2011" s="72">
        <f t="shared" si="282"/>
        <v>0.531</v>
      </c>
      <c r="T2011" s="72">
        <f t="shared" si="283"/>
        <v>0</v>
      </c>
      <c r="U2011" s="72">
        <f t="shared" si="284"/>
        <v>0</v>
      </c>
      <c r="V2011" s="72">
        <f t="shared" si="285"/>
        <v>0.531</v>
      </c>
      <c r="W2011" s="72">
        <f t="shared" si="286"/>
        <v>0</v>
      </c>
      <c r="X2011" s="14" t="s">
        <v>1191</v>
      </c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24"/>
      <c r="AJ2011" s="24"/>
      <c r="AK2011" s="24"/>
    </row>
    <row r="2012" s="2" customFormat="1" ht="14.25" spans="1:37">
      <c r="A2012" s="24">
        <v>2010</v>
      </c>
      <c r="B2012" s="14"/>
      <c r="C2012" s="749" t="s">
        <v>4211</v>
      </c>
      <c r="D2012" s="749" t="s">
        <v>4212</v>
      </c>
      <c r="E2012" s="14"/>
      <c r="F2012" s="192"/>
      <c r="G2012" s="24"/>
      <c r="H2012" s="14"/>
      <c r="I2012" s="13">
        <v>1.04</v>
      </c>
      <c r="J2012" s="14"/>
      <c r="K2012" s="14"/>
      <c r="L2012" s="547">
        <v>40</v>
      </c>
      <c r="M2012" s="72">
        <v>0.36125</v>
      </c>
      <c r="N2012" s="72">
        <f t="shared" si="287"/>
        <v>14.45</v>
      </c>
      <c r="O2012" s="72">
        <v>40</v>
      </c>
      <c r="P2012" s="72">
        <f t="shared" si="279"/>
        <v>0.36125</v>
      </c>
      <c r="Q2012" s="72">
        <f t="shared" si="280"/>
        <v>14.45</v>
      </c>
      <c r="R2012" s="72">
        <f t="shared" si="281"/>
        <v>0</v>
      </c>
      <c r="S2012" s="72">
        <f t="shared" si="282"/>
        <v>0.36125</v>
      </c>
      <c r="T2012" s="72">
        <f t="shared" si="283"/>
        <v>0</v>
      </c>
      <c r="U2012" s="72">
        <f t="shared" si="284"/>
        <v>0</v>
      </c>
      <c r="V2012" s="72">
        <f t="shared" si="285"/>
        <v>0.36125</v>
      </c>
      <c r="W2012" s="72">
        <f t="shared" si="286"/>
        <v>0</v>
      </c>
      <c r="X2012" s="14" t="s">
        <v>1191</v>
      </c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24"/>
      <c r="AJ2012" s="24"/>
      <c r="AK2012" s="24"/>
    </row>
    <row r="2013" s="2" customFormat="1" ht="14.25" spans="1:37">
      <c r="A2013" s="24">
        <v>2011</v>
      </c>
      <c r="B2013" s="14"/>
      <c r="C2013" s="749" t="s">
        <v>4213</v>
      </c>
      <c r="D2013" s="749" t="s">
        <v>4214</v>
      </c>
      <c r="E2013" s="14"/>
      <c r="F2013" s="192"/>
      <c r="G2013" s="24"/>
      <c r="H2013" s="14"/>
      <c r="I2013" s="13">
        <v>1.04</v>
      </c>
      <c r="J2013" s="14"/>
      <c r="K2013" s="14"/>
      <c r="L2013" s="547">
        <v>80</v>
      </c>
      <c r="M2013" s="72">
        <v>0.12925</v>
      </c>
      <c r="N2013" s="72">
        <f t="shared" si="287"/>
        <v>10.34</v>
      </c>
      <c r="O2013" s="72">
        <v>80</v>
      </c>
      <c r="P2013" s="72">
        <f t="shared" si="279"/>
        <v>0.12925</v>
      </c>
      <c r="Q2013" s="72">
        <f t="shared" si="280"/>
        <v>10.34</v>
      </c>
      <c r="R2013" s="72">
        <f t="shared" si="281"/>
        <v>0</v>
      </c>
      <c r="S2013" s="72">
        <f t="shared" si="282"/>
        <v>0.12925</v>
      </c>
      <c r="T2013" s="72">
        <f t="shared" si="283"/>
        <v>0</v>
      </c>
      <c r="U2013" s="72">
        <f t="shared" si="284"/>
        <v>0</v>
      </c>
      <c r="V2013" s="72">
        <f t="shared" si="285"/>
        <v>0.12925</v>
      </c>
      <c r="W2013" s="72">
        <f t="shared" si="286"/>
        <v>0</v>
      </c>
      <c r="X2013" s="14" t="s">
        <v>1191</v>
      </c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24"/>
      <c r="AJ2013" s="24"/>
      <c r="AK2013" s="24"/>
    </row>
    <row r="2014" s="2" customFormat="1" ht="14.25" spans="1:37">
      <c r="A2014" s="24">
        <v>2012</v>
      </c>
      <c r="B2014" s="14"/>
      <c r="C2014" s="749" t="s">
        <v>4215</v>
      </c>
      <c r="D2014" s="749" t="s">
        <v>4216</v>
      </c>
      <c r="E2014" s="14"/>
      <c r="F2014" s="192"/>
      <c r="G2014" s="24"/>
      <c r="H2014" s="14"/>
      <c r="I2014" s="13">
        <v>1.04</v>
      </c>
      <c r="J2014" s="14"/>
      <c r="K2014" s="14"/>
      <c r="L2014" s="547">
        <v>40</v>
      </c>
      <c r="M2014" s="72">
        <v>0.144</v>
      </c>
      <c r="N2014" s="72">
        <f t="shared" si="287"/>
        <v>5.76</v>
      </c>
      <c r="O2014" s="72">
        <v>40</v>
      </c>
      <c r="P2014" s="72">
        <f t="shared" si="279"/>
        <v>0.144</v>
      </c>
      <c r="Q2014" s="72">
        <f t="shared" si="280"/>
        <v>5.76</v>
      </c>
      <c r="R2014" s="72">
        <f t="shared" si="281"/>
        <v>0</v>
      </c>
      <c r="S2014" s="72">
        <f t="shared" si="282"/>
        <v>0.144</v>
      </c>
      <c r="T2014" s="72">
        <f t="shared" si="283"/>
        <v>0</v>
      </c>
      <c r="U2014" s="72">
        <f t="shared" si="284"/>
        <v>0</v>
      </c>
      <c r="V2014" s="72">
        <f t="shared" si="285"/>
        <v>0.144</v>
      </c>
      <c r="W2014" s="72">
        <f t="shared" si="286"/>
        <v>0</v>
      </c>
      <c r="X2014" s="14" t="s">
        <v>1191</v>
      </c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24"/>
      <c r="AJ2014" s="24"/>
      <c r="AK2014" s="24"/>
    </row>
    <row r="2015" s="2" customFormat="1" ht="14.25" spans="1:37">
      <c r="A2015" s="24">
        <v>2013</v>
      </c>
      <c r="B2015" s="14"/>
      <c r="C2015" s="749" t="s">
        <v>4217</v>
      </c>
      <c r="D2015" s="749" t="s">
        <v>4218</v>
      </c>
      <c r="E2015" s="14"/>
      <c r="F2015" s="192"/>
      <c r="G2015" s="24"/>
      <c r="H2015" s="14"/>
      <c r="I2015" s="13">
        <v>1.04</v>
      </c>
      <c r="J2015" s="14"/>
      <c r="K2015" s="14"/>
      <c r="L2015" s="547">
        <v>80</v>
      </c>
      <c r="M2015" s="72">
        <v>0.175</v>
      </c>
      <c r="N2015" s="72">
        <f t="shared" si="287"/>
        <v>14</v>
      </c>
      <c r="O2015" s="72">
        <v>80</v>
      </c>
      <c r="P2015" s="72">
        <f t="shared" si="279"/>
        <v>0.175</v>
      </c>
      <c r="Q2015" s="72">
        <f t="shared" si="280"/>
        <v>14</v>
      </c>
      <c r="R2015" s="72">
        <f t="shared" si="281"/>
        <v>0</v>
      </c>
      <c r="S2015" s="72">
        <f t="shared" si="282"/>
        <v>0.175</v>
      </c>
      <c r="T2015" s="72">
        <f t="shared" si="283"/>
        <v>0</v>
      </c>
      <c r="U2015" s="72">
        <f t="shared" si="284"/>
        <v>0</v>
      </c>
      <c r="V2015" s="72">
        <f t="shared" si="285"/>
        <v>0.175</v>
      </c>
      <c r="W2015" s="72">
        <f t="shared" si="286"/>
        <v>0</v>
      </c>
      <c r="X2015" s="14" t="s">
        <v>1191</v>
      </c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24"/>
      <c r="AJ2015" s="24"/>
      <c r="AK2015" s="24"/>
    </row>
    <row r="2016" s="2" customFormat="1" ht="14.25" spans="1:37">
      <c r="A2016" s="24">
        <v>2014</v>
      </c>
      <c r="B2016" s="14"/>
      <c r="C2016" s="749" t="s">
        <v>4219</v>
      </c>
      <c r="D2016" s="749" t="s">
        <v>4220</v>
      </c>
      <c r="E2016" s="14"/>
      <c r="F2016" s="192"/>
      <c r="G2016" s="24"/>
      <c r="H2016" s="14"/>
      <c r="I2016" s="13">
        <v>1.04</v>
      </c>
      <c r="J2016" s="14"/>
      <c r="K2016" s="14"/>
      <c r="L2016" s="547">
        <v>145</v>
      </c>
      <c r="M2016" s="72">
        <v>11.2427</v>
      </c>
      <c r="N2016" s="72">
        <f t="shared" si="287"/>
        <v>1630.1915</v>
      </c>
      <c r="O2016" s="72">
        <v>145</v>
      </c>
      <c r="P2016" s="72">
        <f t="shared" si="279"/>
        <v>11.2427</v>
      </c>
      <c r="Q2016" s="72">
        <f t="shared" si="280"/>
        <v>1630.1915</v>
      </c>
      <c r="R2016" s="72">
        <f t="shared" si="281"/>
        <v>0</v>
      </c>
      <c r="S2016" s="72">
        <f t="shared" si="282"/>
        <v>11.2427</v>
      </c>
      <c r="T2016" s="72">
        <f t="shared" si="283"/>
        <v>0</v>
      </c>
      <c r="U2016" s="72">
        <f t="shared" si="284"/>
        <v>0</v>
      </c>
      <c r="V2016" s="72">
        <f t="shared" si="285"/>
        <v>11.2427</v>
      </c>
      <c r="W2016" s="72">
        <f t="shared" si="286"/>
        <v>0</v>
      </c>
      <c r="X2016" s="14" t="s">
        <v>1191</v>
      </c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24"/>
      <c r="AJ2016" s="24"/>
      <c r="AK2016" s="24"/>
    </row>
    <row r="2017" s="2" customFormat="1" ht="14.25" spans="1:37">
      <c r="A2017" s="24">
        <v>2015</v>
      </c>
      <c r="B2017" s="14"/>
      <c r="C2017" s="749" t="s">
        <v>4221</v>
      </c>
      <c r="D2017" s="749" t="s">
        <v>4222</v>
      </c>
      <c r="E2017" s="14"/>
      <c r="F2017" s="192"/>
      <c r="G2017" s="24"/>
      <c r="H2017" s="14"/>
      <c r="I2017" s="13">
        <v>1.04</v>
      </c>
      <c r="J2017" s="14"/>
      <c r="K2017" s="14"/>
      <c r="L2017" s="547">
        <v>160</v>
      </c>
      <c r="M2017" s="72">
        <v>0.026688</v>
      </c>
      <c r="N2017" s="72">
        <f t="shared" si="287"/>
        <v>4.27008</v>
      </c>
      <c r="O2017" s="72">
        <v>160</v>
      </c>
      <c r="P2017" s="72">
        <f t="shared" si="279"/>
        <v>0.026688</v>
      </c>
      <c r="Q2017" s="72">
        <f t="shared" si="280"/>
        <v>4.27008</v>
      </c>
      <c r="R2017" s="72">
        <f t="shared" si="281"/>
        <v>0</v>
      </c>
      <c r="S2017" s="72">
        <f t="shared" si="282"/>
        <v>0.026688</v>
      </c>
      <c r="T2017" s="72">
        <f t="shared" si="283"/>
        <v>0</v>
      </c>
      <c r="U2017" s="72">
        <f t="shared" si="284"/>
        <v>0</v>
      </c>
      <c r="V2017" s="72">
        <f t="shared" si="285"/>
        <v>0.026688</v>
      </c>
      <c r="W2017" s="72">
        <f t="shared" si="286"/>
        <v>0</v>
      </c>
      <c r="X2017" s="14" t="s">
        <v>1191</v>
      </c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24"/>
      <c r="AJ2017" s="24"/>
      <c r="AK2017" s="24"/>
    </row>
    <row r="2018" s="2" customFormat="1" ht="14.25" spans="1:37">
      <c r="A2018" s="24">
        <v>2016</v>
      </c>
      <c r="B2018" s="14"/>
      <c r="C2018" s="749" t="s">
        <v>4223</v>
      </c>
      <c r="D2018" s="749" t="s">
        <v>3435</v>
      </c>
      <c r="E2018" s="14"/>
      <c r="F2018" s="192"/>
      <c r="G2018" s="24"/>
      <c r="H2018" s="14"/>
      <c r="I2018" s="13">
        <v>1.04</v>
      </c>
      <c r="J2018" s="14"/>
      <c r="K2018" s="14"/>
      <c r="L2018" s="547">
        <v>3830</v>
      </c>
      <c r="M2018" s="72">
        <v>0.209499</v>
      </c>
      <c r="N2018" s="72">
        <f t="shared" si="287"/>
        <v>802.38117</v>
      </c>
      <c r="O2018" s="72">
        <v>3830</v>
      </c>
      <c r="P2018" s="72">
        <f t="shared" si="279"/>
        <v>0.209499</v>
      </c>
      <c r="Q2018" s="72">
        <f t="shared" si="280"/>
        <v>802.38117</v>
      </c>
      <c r="R2018" s="72">
        <f t="shared" si="281"/>
        <v>0</v>
      </c>
      <c r="S2018" s="72">
        <f t="shared" si="282"/>
        <v>0.209499</v>
      </c>
      <c r="T2018" s="72">
        <f t="shared" si="283"/>
        <v>0</v>
      </c>
      <c r="U2018" s="72">
        <f t="shared" si="284"/>
        <v>0</v>
      </c>
      <c r="V2018" s="72">
        <f t="shared" si="285"/>
        <v>0.209499</v>
      </c>
      <c r="W2018" s="72">
        <f t="shared" si="286"/>
        <v>0</v>
      </c>
      <c r="X2018" s="14" t="s">
        <v>1191</v>
      </c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24"/>
      <c r="AJ2018" s="24"/>
      <c r="AK2018" s="24"/>
    </row>
    <row r="2019" s="2" customFormat="1" ht="14.25" spans="1:37">
      <c r="A2019" s="24">
        <v>2017</v>
      </c>
      <c r="B2019" s="14"/>
      <c r="C2019" s="749" t="s">
        <v>4224</v>
      </c>
      <c r="D2019" s="749" t="s">
        <v>4225</v>
      </c>
      <c r="E2019" s="14"/>
      <c r="F2019" s="192"/>
      <c r="G2019" s="24"/>
      <c r="H2019" s="14"/>
      <c r="I2019" s="13">
        <v>1.04</v>
      </c>
      <c r="J2019" s="14"/>
      <c r="K2019" s="14"/>
      <c r="L2019" s="547">
        <v>7710</v>
      </c>
      <c r="M2019" s="72">
        <v>0.2681</v>
      </c>
      <c r="N2019" s="72">
        <f t="shared" si="287"/>
        <v>2067.051</v>
      </c>
      <c r="O2019" s="72">
        <v>7710</v>
      </c>
      <c r="P2019" s="72">
        <f t="shared" si="279"/>
        <v>0.2681</v>
      </c>
      <c r="Q2019" s="72">
        <f t="shared" si="280"/>
        <v>2067.051</v>
      </c>
      <c r="R2019" s="72">
        <f t="shared" si="281"/>
        <v>0</v>
      </c>
      <c r="S2019" s="72">
        <f t="shared" si="282"/>
        <v>0.2681</v>
      </c>
      <c r="T2019" s="72">
        <f t="shared" si="283"/>
        <v>0</v>
      </c>
      <c r="U2019" s="72">
        <f t="shared" si="284"/>
        <v>0</v>
      </c>
      <c r="V2019" s="72">
        <f t="shared" si="285"/>
        <v>0.2681</v>
      </c>
      <c r="W2019" s="72">
        <f t="shared" si="286"/>
        <v>0</v>
      </c>
      <c r="X2019" s="14" t="s">
        <v>1191</v>
      </c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24"/>
      <c r="AJ2019" s="24"/>
      <c r="AK2019" s="24"/>
    </row>
    <row r="2020" s="2" customFormat="1" ht="14.25" spans="1:37">
      <c r="A2020" s="24">
        <v>2018</v>
      </c>
      <c r="B2020" s="14"/>
      <c r="C2020" s="749" t="s">
        <v>4226</v>
      </c>
      <c r="D2020" s="749" t="s">
        <v>4227</v>
      </c>
      <c r="E2020" s="14"/>
      <c r="F2020" s="192"/>
      <c r="G2020" s="24"/>
      <c r="H2020" s="14"/>
      <c r="I2020" s="13">
        <v>1.04</v>
      </c>
      <c r="J2020" s="14"/>
      <c r="K2020" s="14"/>
      <c r="L2020" s="547">
        <v>1700</v>
      </c>
      <c r="M2020" s="72">
        <v>0.0289</v>
      </c>
      <c r="N2020" s="72">
        <f t="shared" si="287"/>
        <v>49.13</v>
      </c>
      <c r="O2020" s="72">
        <v>1700</v>
      </c>
      <c r="P2020" s="72">
        <f t="shared" si="279"/>
        <v>0.0289</v>
      </c>
      <c r="Q2020" s="72">
        <f t="shared" si="280"/>
        <v>49.13</v>
      </c>
      <c r="R2020" s="72">
        <f t="shared" si="281"/>
        <v>0</v>
      </c>
      <c r="S2020" s="72">
        <f t="shared" si="282"/>
        <v>0.0289</v>
      </c>
      <c r="T2020" s="72">
        <f t="shared" si="283"/>
        <v>0</v>
      </c>
      <c r="U2020" s="72">
        <f t="shared" si="284"/>
        <v>0</v>
      </c>
      <c r="V2020" s="72">
        <f t="shared" si="285"/>
        <v>0.0289</v>
      </c>
      <c r="W2020" s="72">
        <f t="shared" si="286"/>
        <v>0</v>
      </c>
      <c r="X2020" s="14" t="s">
        <v>1191</v>
      </c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24"/>
      <c r="AJ2020" s="24"/>
      <c r="AK2020" s="24"/>
    </row>
    <row r="2021" s="2" customFormat="1" ht="14.25" spans="1:37">
      <c r="A2021" s="24">
        <v>2019</v>
      </c>
      <c r="B2021" s="14"/>
      <c r="C2021" s="749" t="s">
        <v>4228</v>
      </c>
      <c r="D2021" s="749" t="s">
        <v>4229</v>
      </c>
      <c r="E2021" s="14"/>
      <c r="F2021" s="192"/>
      <c r="G2021" s="24"/>
      <c r="H2021" s="14"/>
      <c r="I2021" s="13">
        <v>1.04</v>
      </c>
      <c r="J2021" s="14"/>
      <c r="K2021" s="14"/>
      <c r="L2021" s="547">
        <v>750</v>
      </c>
      <c r="M2021" s="72">
        <v>0.0291</v>
      </c>
      <c r="N2021" s="72">
        <f t="shared" si="287"/>
        <v>21.825</v>
      </c>
      <c r="O2021" s="72">
        <v>750</v>
      </c>
      <c r="P2021" s="72">
        <f t="shared" si="279"/>
        <v>0.0291</v>
      </c>
      <c r="Q2021" s="72">
        <f t="shared" si="280"/>
        <v>21.825</v>
      </c>
      <c r="R2021" s="72">
        <f t="shared" si="281"/>
        <v>0</v>
      </c>
      <c r="S2021" s="72">
        <f t="shared" si="282"/>
        <v>0.0291</v>
      </c>
      <c r="T2021" s="72">
        <f t="shared" si="283"/>
        <v>0</v>
      </c>
      <c r="U2021" s="72">
        <f t="shared" si="284"/>
        <v>0</v>
      </c>
      <c r="V2021" s="72">
        <f t="shared" si="285"/>
        <v>0.0291</v>
      </c>
      <c r="W2021" s="72">
        <f t="shared" si="286"/>
        <v>0</v>
      </c>
      <c r="X2021" s="14" t="s">
        <v>1191</v>
      </c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24"/>
      <c r="AJ2021" s="24"/>
      <c r="AK2021" s="24"/>
    </row>
    <row r="2022" s="2" customFormat="1" ht="14.25" spans="1:37">
      <c r="A2022" s="24">
        <v>2020</v>
      </c>
      <c r="B2022" s="14"/>
      <c r="C2022" s="749" t="s">
        <v>4230</v>
      </c>
      <c r="D2022" s="749" t="s">
        <v>4231</v>
      </c>
      <c r="E2022" s="14"/>
      <c r="F2022" s="192"/>
      <c r="G2022" s="24"/>
      <c r="H2022" s="14"/>
      <c r="I2022" s="13">
        <v>1.04</v>
      </c>
      <c r="J2022" s="14"/>
      <c r="K2022" s="14"/>
      <c r="L2022" s="547">
        <v>80</v>
      </c>
      <c r="M2022" s="72">
        <v>24.1379</v>
      </c>
      <c r="N2022" s="72">
        <f t="shared" si="287"/>
        <v>1931.032</v>
      </c>
      <c r="O2022" s="72">
        <v>79.9999999999999</v>
      </c>
      <c r="P2022" s="72">
        <f t="shared" si="279"/>
        <v>24.1379</v>
      </c>
      <c r="Q2022" s="72">
        <f t="shared" si="280"/>
        <v>1931.032</v>
      </c>
      <c r="R2022" s="72">
        <f t="shared" si="281"/>
        <v>0</v>
      </c>
      <c r="S2022" s="72">
        <f t="shared" si="282"/>
        <v>24.1379</v>
      </c>
      <c r="T2022" s="72">
        <f t="shared" si="283"/>
        <v>0</v>
      </c>
      <c r="U2022" s="72">
        <f t="shared" si="284"/>
        <v>-9.9475983006414e-14</v>
      </c>
      <c r="V2022" s="72">
        <f t="shared" si="285"/>
        <v>24.1379</v>
      </c>
      <c r="W2022" s="72">
        <f t="shared" si="286"/>
        <v>-2.50111042987555e-12</v>
      </c>
      <c r="X2022" s="14" t="s">
        <v>1191</v>
      </c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24"/>
      <c r="AJ2022" s="24"/>
      <c r="AK2022" s="24"/>
    </row>
    <row r="2023" s="2" customFormat="1" ht="14.25" spans="1:37">
      <c r="A2023" s="24">
        <v>2021</v>
      </c>
      <c r="B2023" s="14"/>
      <c r="C2023" s="749" t="s">
        <v>4232</v>
      </c>
      <c r="D2023" s="749" t="s">
        <v>4233</v>
      </c>
      <c r="E2023" s="14"/>
      <c r="F2023" s="192"/>
      <c r="G2023" s="24"/>
      <c r="H2023" s="14"/>
      <c r="I2023" s="13">
        <v>1.04</v>
      </c>
      <c r="J2023" s="14"/>
      <c r="K2023" s="14"/>
      <c r="L2023" s="547">
        <v>600</v>
      </c>
      <c r="M2023" s="72">
        <v>0.0291</v>
      </c>
      <c r="N2023" s="72">
        <f t="shared" si="287"/>
        <v>17.46</v>
      </c>
      <c r="O2023" s="72">
        <v>600</v>
      </c>
      <c r="P2023" s="72">
        <f t="shared" si="279"/>
        <v>0.0291</v>
      </c>
      <c r="Q2023" s="72">
        <f t="shared" si="280"/>
        <v>17.46</v>
      </c>
      <c r="R2023" s="72">
        <f t="shared" si="281"/>
        <v>0</v>
      </c>
      <c r="S2023" s="72">
        <f t="shared" si="282"/>
        <v>0.0291</v>
      </c>
      <c r="T2023" s="72">
        <f t="shared" si="283"/>
        <v>0</v>
      </c>
      <c r="U2023" s="72">
        <f t="shared" si="284"/>
        <v>0</v>
      </c>
      <c r="V2023" s="72">
        <f t="shared" si="285"/>
        <v>0.0291</v>
      </c>
      <c r="W2023" s="72">
        <f t="shared" si="286"/>
        <v>0</v>
      </c>
      <c r="X2023" s="14" t="s">
        <v>1191</v>
      </c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24"/>
      <c r="AJ2023" s="24"/>
      <c r="AK2023" s="24"/>
    </row>
    <row r="2024" s="2" customFormat="1" ht="14.25" spans="1:37">
      <c r="A2024" s="24">
        <v>2022</v>
      </c>
      <c r="B2024" s="14"/>
      <c r="C2024" s="749" t="s">
        <v>4234</v>
      </c>
      <c r="D2024" s="749" t="s">
        <v>4235</v>
      </c>
      <c r="E2024" s="14"/>
      <c r="F2024" s="192"/>
      <c r="G2024" s="24"/>
      <c r="H2024" s="14"/>
      <c r="I2024" s="13">
        <v>1.04</v>
      </c>
      <c r="J2024" s="14"/>
      <c r="K2024" s="14"/>
      <c r="L2024" s="547">
        <v>600</v>
      </c>
      <c r="M2024" s="72">
        <v>0.0291</v>
      </c>
      <c r="N2024" s="72">
        <f t="shared" si="287"/>
        <v>17.46</v>
      </c>
      <c r="O2024" s="72">
        <v>600</v>
      </c>
      <c r="P2024" s="72">
        <f t="shared" si="279"/>
        <v>0.0291</v>
      </c>
      <c r="Q2024" s="72">
        <f t="shared" si="280"/>
        <v>17.46</v>
      </c>
      <c r="R2024" s="72">
        <f t="shared" si="281"/>
        <v>0</v>
      </c>
      <c r="S2024" s="72">
        <f t="shared" si="282"/>
        <v>0.0291</v>
      </c>
      <c r="T2024" s="72">
        <f t="shared" si="283"/>
        <v>0</v>
      </c>
      <c r="U2024" s="72">
        <f t="shared" si="284"/>
        <v>0</v>
      </c>
      <c r="V2024" s="72">
        <f t="shared" si="285"/>
        <v>0.0291</v>
      </c>
      <c r="W2024" s="72">
        <f t="shared" si="286"/>
        <v>0</v>
      </c>
      <c r="X2024" s="14" t="s">
        <v>1191</v>
      </c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24"/>
      <c r="AJ2024" s="24"/>
      <c r="AK2024" s="24"/>
    </row>
    <row r="2025" s="2" customFormat="1" ht="14.25" spans="1:37">
      <c r="A2025" s="24">
        <v>2023</v>
      </c>
      <c r="B2025" s="14"/>
      <c r="C2025" s="749" t="s">
        <v>4236</v>
      </c>
      <c r="D2025" s="749" t="s">
        <v>4237</v>
      </c>
      <c r="E2025" s="14"/>
      <c r="F2025" s="192"/>
      <c r="G2025" s="24"/>
      <c r="H2025" s="14"/>
      <c r="I2025" s="13">
        <v>1.04</v>
      </c>
      <c r="J2025" s="14"/>
      <c r="K2025" s="14"/>
      <c r="L2025" s="547">
        <v>1800</v>
      </c>
      <c r="M2025" s="72">
        <v>0.0301</v>
      </c>
      <c r="N2025" s="72">
        <f t="shared" si="287"/>
        <v>54.18</v>
      </c>
      <c r="O2025" s="72">
        <v>1800</v>
      </c>
      <c r="P2025" s="72">
        <f t="shared" si="279"/>
        <v>0.0301</v>
      </c>
      <c r="Q2025" s="72">
        <f t="shared" si="280"/>
        <v>54.18</v>
      </c>
      <c r="R2025" s="72">
        <f t="shared" si="281"/>
        <v>0</v>
      </c>
      <c r="S2025" s="72">
        <f t="shared" si="282"/>
        <v>0.0301</v>
      </c>
      <c r="T2025" s="72">
        <f t="shared" si="283"/>
        <v>0</v>
      </c>
      <c r="U2025" s="72">
        <f t="shared" si="284"/>
        <v>0</v>
      </c>
      <c r="V2025" s="72">
        <f t="shared" si="285"/>
        <v>0.0301</v>
      </c>
      <c r="W2025" s="72">
        <f t="shared" si="286"/>
        <v>0</v>
      </c>
      <c r="X2025" s="14" t="s">
        <v>1191</v>
      </c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24"/>
      <c r="AJ2025" s="24"/>
      <c r="AK2025" s="24"/>
    </row>
    <row r="2026" s="2" customFormat="1" ht="14.25" spans="1:37">
      <c r="A2026" s="24">
        <v>2024</v>
      </c>
      <c r="B2026" s="14"/>
      <c r="C2026" s="749" t="s">
        <v>4238</v>
      </c>
      <c r="D2026" s="749" t="s">
        <v>4239</v>
      </c>
      <c r="E2026" s="14"/>
      <c r="F2026" s="192"/>
      <c r="G2026" s="24"/>
      <c r="H2026" s="14"/>
      <c r="I2026" s="13">
        <v>1.04</v>
      </c>
      <c r="J2026" s="14"/>
      <c r="K2026" s="14"/>
      <c r="L2026" s="547">
        <v>1500</v>
      </c>
      <c r="M2026" s="72">
        <v>0.0301</v>
      </c>
      <c r="N2026" s="72">
        <f t="shared" si="287"/>
        <v>45.15</v>
      </c>
      <c r="O2026" s="72">
        <v>1500</v>
      </c>
      <c r="P2026" s="72">
        <f t="shared" si="279"/>
        <v>0.0301</v>
      </c>
      <c r="Q2026" s="72">
        <f t="shared" si="280"/>
        <v>45.15</v>
      </c>
      <c r="R2026" s="72">
        <f t="shared" si="281"/>
        <v>0</v>
      </c>
      <c r="S2026" s="72">
        <f t="shared" si="282"/>
        <v>0.0301</v>
      </c>
      <c r="T2026" s="72">
        <f t="shared" si="283"/>
        <v>0</v>
      </c>
      <c r="U2026" s="72">
        <f t="shared" si="284"/>
        <v>0</v>
      </c>
      <c r="V2026" s="72"/>
      <c r="W2026" s="72">
        <f t="shared" si="286"/>
        <v>0</v>
      </c>
      <c r="X2026" s="14" t="s">
        <v>1191</v>
      </c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24"/>
      <c r="AJ2026" s="24"/>
      <c r="AK2026" s="24"/>
    </row>
    <row r="2027" s="2" customFormat="1" ht="14.25" spans="1:37">
      <c r="A2027" s="24">
        <v>2025</v>
      </c>
      <c r="B2027" s="14"/>
      <c r="C2027" s="749" t="s">
        <v>4240</v>
      </c>
      <c r="D2027" s="749" t="s">
        <v>4241</v>
      </c>
      <c r="E2027" s="14"/>
      <c r="F2027" s="192"/>
      <c r="G2027" s="24"/>
      <c r="H2027" s="14"/>
      <c r="I2027" s="13">
        <v>1.04</v>
      </c>
      <c r="J2027" s="14"/>
      <c r="K2027" s="14"/>
      <c r="L2027" s="547">
        <v>1800</v>
      </c>
      <c r="M2027" s="72">
        <v>0.0291</v>
      </c>
      <c r="N2027" s="72">
        <f t="shared" si="287"/>
        <v>52.38</v>
      </c>
      <c r="O2027" s="72">
        <v>1800</v>
      </c>
      <c r="P2027" s="72">
        <f t="shared" si="279"/>
        <v>0.0291</v>
      </c>
      <c r="Q2027" s="72">
        <f t="shared" si="280"/>
        <v>52.38</v>
      </c>
      <c r="R2027" s="72">
        <f t="shared" si="281"/>
        <v>0</v>
      </c>
      <c r="S2027" s="72">
        <f t="shared" si="282"/>
        <v>0.0291</v>
      </c>
      <c r="T2027" s="72">
        <f t="shared" si="283"/>
        <v>0</v>
      </c>
      <c r="U2027" s="72">
        <f t="shared" si="284"/>
        <v>0</v>
      </c>
      <c r="V2027" s="72"/>
      <c r="W2027" s="72">
        <f t="shared" si="286"/>
        <v>0</v>
      </c>
      <c r="X2027" s="14" t="s">
        <v>1191</v>
      </c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24"/>
      <c r="AJ2027" s="24"/>
      <c r="AK2027" s="24"/>
    </row>
    <row r="2028" s="2" customFormat="1" ht="14.25" spans="1:37">
      <c r="A2028" s="24">
        <v>2026</v>
      </c>
      <c r="B2028" s="14"/>
      <c r="C2028" s="749" t="s">
        <v>4242</v>
      </c>
      <c r="D2028" s="749" t="s">
        <v>4243</v>
      </c>
      <c r="E2028" s="14"/>
      <c r="F2028" s="192"/>
      <c r="G2028" s="24"/>
      <c r="H2028" s="14"/>
      <c r="I2028" s="13">
        <v>1.04</v>
      </c>
      <c r="J2028" s="14"/>
      <c r="K2028" s="14"/>
      <c r="L2028" s="547">
        <v>410</v>
      </c>
      <c r="M2028" s="72">
        <v>0.02</v>
      </c>
      <c r="N2028" s="72">
        <f t="shared" si="287"/>
        <v>8.2</v>
      </c>
      <c r="O2028" s="72">
        <v>410</v>
      </c>
      <c r="P2028" s="72">
        <f t="shared" si="279"/>
        <v>0.02</v>
      </c>
      <c r="Q2028" s="72">
        <f t="shared" si="280"/>
        <v>8.2</v>
      </c>
      <c r="R2028" s="72">
        <f t="shared" si="281"/>
        <v>0</v>
      </c>
      <c r="S2028" s="72">
        <f t="shared" si="282"/>
        <v>0.02</v>
      </c>
      <c r="T2028" s="72">
        <f t="shared" si="283"/>
        <v>0</v>
      </c>
      <c r="U2028" s="72">
        <f t="shared" si="284"/>
        <v>0</v>
      </c>
      <c r="V2028" s="72"/>
      <c r="W2028" s="72">
        <f t="shared" si="286"/>
        <v>0</v>
      </c>
      <c r="X2028" s="14" t="s">
        <v>1191</v>
      </c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24"/>
      <c r="AJ2028" s="24"/>
      <c r="AK2028" s="24"/>
    </row>
    <row r="2029" s="2" customFormat="1" ht="14.25" spans="1:37">
      <c r="A2029" s="24">
        <v>2027</v>
      </c>
      <c r="B2029" s="14"/>
      <c r="C2029" s="749" t="s">
        <v>4244</v>
      </c>
      <c r="D2029" s="749" t="s">
        <v>4245</v>
      </c>
      <c r="E2029" s="14"/>
      <c r="F2029" s="192"/>
      <c r="G2029" s="24"/>
      <c r="H2029" s="14"/>
      <c r="I2029" s="13">
        <v>1.04</v>
      </c>
      <c r="J2029" s="14"/>
      <c r="K2029" s="14"/>
      <c r="L2029" s="547">
        <v>540</v>
      </c>
      <c r="M2029" s="72">
        <v>0.02</v>
      </c>
      <c r="N2029" s="72">
        <f t="shared" si="287"/>
        <v>10.8</v>
      </c>
      <c r="O2029" s="72">
        <v>540</v>
      </c>
      <c r="P2029" s="72">
        <f t="shared" si="279"/>
        <v>0.02</v>
      </c>
      <c r="Q2029" s="72">
        <f t="shared" si="280"/>
        <v>10.8</v>
      </c>
      <c r="R2029" s="72">
        <f t="shared" si="281"/>
        <v>0</v>
      </c>
      <c r="S2029" s="72">
        <f t="shared" si="282"/>
        <v>0.02</v>
      </c>
      <c r="T2029" s="72">
        <f t="shared" si="283"/>
        <v>0</v>
      </c>
      <c r="U2029" s="72">
        <f t="shared" si="284"/>
        <v>0</v>
      </c>
      <c r="V2029" s="72"/>
      <c r="W2029" s="72">
        <f t="shared" si="286"/>
        <v>0</v>
      </c>
      <c r="X2029" s="14" t="s">
        <v>1191</v>
      </c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24"/>
      <c r="AJ2029" s="24"/>
      <c r="AK2029" s="24"/>
    </row>
    <row r="2030" s="2" customFormat="1" ht="14.25" spans="1:37">
      <c r="A2030" s="24">
        <v>2028</v>
      </c>
      <c r="B2030" s="14"/>
      <c r="C2030" s="749" t="s">
        <v>4246</v>
      </c>
      <c r="D2030" s="749" t="s">
        <v>4247</v>
      </c>
      <c r="E2030" s="14"/>
      <c r="F2030" s="192"/>
      <c r="G2030" s="24"/>
      <c r="H2030" s="14"/>
      <c r="I2030" s="13">
        <v>1.04</v>
      </c>
      <c r="J2030" s="14"/>
      <c r="K2030" s="14"/>
      <c r="L2030" s="547">
        <v>1250</v>
      </c>
      <c r="M2030" s="72">
        <v>0.02</v>
      </c>
      <c r="N2030" s="72">
        <f t="shared" si="287"/>
        <v>25</v>
      </c>
      <c r="O2030" s="72">
        <v>1250</v>
      </c>
      <c r="P2030" s="72">
        <f t="shared" si="279"/>
        <v>0.02</v>
      </c>
      <c r="Q2030" s="72">
        <f t="shared" si="280"/>
        <v>25</v>
      </c>
      <c r="R2030" s="72">
        <f t="shared" si="281"/>
        <v>0</v>
      </c>
      <c r="S2030" s="72">
        <f t="shared" si="282"/>
        <v>0.02</v>
      </c>
      <c r="T2030" s="72">
        <f t="shared" si="283"/>
        <v>0</v>
      </c>
      <c r="U2030" s="72">
        <f t="shared" si="284"/>
        <v>0</v>
      </c>
      <c r="V2030" s="72"/>
      <c r="W2030" s="72">
        <f t="shared" si="286"/>
        <v>0</v>
      </c>
      <c r="X2030" s="14" t="s">
        <v>1191</v>
      </c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24"/>
      <c r="AJ2030" s="24"/>
      <c r="AK2030" s="24"/>
    </row>
    <row r="2031" s="2" customFormat="1" ht="14.25" spans="1:37">
      <c r="A2031" s="24">
        <v>2037</v>
      </c>
      <c r="B2031" s="14"/>
      <c r="C2031" s="749" t="s">
        <v>4248</v>
      </c>
      <c r="D2031" s="749" t="s">
        <v>4249</v>
      </c>
      <c r="E2031" s="14"/>
      <c r="F2031" s="192"/>
      <c r="G2031" s="24"/>
      <c r="H2031" s="14"/>
      <c r="I2031" s="13">
        <v>1.04</v>
      </c>
      <c r="J2031" s="14"/>
      <c r="K2031" s="14"/>
      <c r="L2031" s="547">
        <v>1800</v>
      </c>
      <c r="M2031" s="72">
        <v>0.02</v>
      </c>
      <c r="N2031" s="72">
        <f t="shared" si="287"/>
        <v>36</v>
      </c>
      <c r="O2031" s="72">
        <v>1800</v>
      </c>
      <c r="P2031" s="72">
        <f t="shared" si="279"/>
        <v>0.02</v>
      </c>
      <c r="Q2031" s="72">
        <f t="shared" si="280"/>
        <v>36</v>
      </c>
      <c r="R2031" s="72">
        <f t="shared" si="281"/>
        <v>0</v>
      </c>
      <c r="S2031" s="72">
        <f t="shared" si="282"/>
        <v>0.02</v>
      </c>
      <c r="T2031" s="72">
        <f t="shared" si="283"/>
        <v>0</v>
      </c>
      <c r="U2031" s="72">
        <f t="shared" si="284"/>
        <v>0</v>
      </c>
      <c r="V2031" s="72"/>
      <c r="W2031" s="72">
        <f t="shared" si="286"/>
        <v>0</v>
      </c>
      <c r="X2031" s="14" t="s">
        <v>1191</v>
      </c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24"/>
      <c r="AJ2031" s="24"/>
      <c r="AK2031" s="24"/>
    </row>
    <row r="2032" s="2" customFormat="1" ht="14.25" spans="1:37">
      <c r="A2032" s="24">
        <v>2038</v>
      </c>
      <c r="B2032" s="14"/>
      <c r="C2032" s="749" t="s">
        <v>4250</v>
      </c>
      <c r="D2032" s="749" t="s">
        <v>4251</v>
      </c>
      <c r="E2032" s="14"/>
      <c r="F2032" s="192"/>
      <c r="G2032" s="24"/>
      <c r="H2032" s="14"/>
      <c r="I2032" s="13">
        <v>1.04</v>
      </c>
      <c r="J2032" s="14"/>
      <c r="K2032" s="14"/>
      <c r="L2032" s="547">
        <v>1600</v>
      </c>
      <c r="M2032" s="72">
        <v>0.02</v>
      </c>
      <c r="N2032" s="72">
        <f t="shared" si="287"/>
        <v>32</v>
      </c>
      <c r="O2032" s="72">
        <v>1600</v>
      </c>
      <c r="P2032" s="72">
        <f t="shared" si="279"/>
        <v>0.02</v>
      </c>
      <c r="Q2032" s="72">
        <f t="shared" si="280"/>
        <v>32</v>
      </c>
      <c r="R2032" s="72">
        <f t="shared" si="281"/>
        <v>0</v>
      </c>
      <c r="S2032" s="72">
        <f t="shared" si="282"/>
        <v>0.02</v>
      </c>
      <c r="T2032" s="72">
        <f t="shared" si="283"/>
        <v>0</v>
      </c>
      <c r="U2032" s="72">
        <f t="shared" si="284"/>
        <v>0</v>
      </c>
      <c r="V2032" s="72"/>
      <c r="W2032" s="72">
        <f t="shared" si="286"/>
        <v>0</v>
      </c>
      <c r="X2032" s="14" t="s">
        <v>1191</v>
      </c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24"/>
      <c r="AJ2032" s="24"/>
      <c r="AK2032" s="24"/>
    </row>
    <row r="2033" s="2" customFormat="1" ht="14.25" spans="1:37">
      <c r="A2033" s="24">
        <v>2039</v>
      </c>
      <c r="B2033" s="14"/>
      <c r="C2033" s="749" t="s">
        <v>4252</v>
      </c>
      <c r="D2033" s="749" t="s">
        <v>4253</v>
      </c>
      <c r="E2033" s="14"/>
      <c r="F2033" s="192"/>
      <c r="G2033" s="24"/>
      <c r="H2033" s="14"/>
      <c r="I2033" s="13">
        <v>1.04</v>
      </c>
      <c r="J2033" s="14"/>
      <c r="K2033" s="14"/>
      <c r="L2033" s="547">
        <v>760</v>
      </c>
      <c r="M2033" s="72">
        <v>0.02</v>
      </c>
      <c r="N2033" s="72">
        <f t="shared" si="287"/>
        <v>15.2</v>
      </c>
      <c r="O2033" s="72">
        <v>760</v>
      </c>
      <c r="P2033" s="72">
        <f t="shared" si="279"/>
        <v>0.02</v>
      </c>
      <c r="Q2033" s="72">
        <f t="shared" si="280"/>
        <v>15.2</v>
      </c>
      <c r="R2033" s="72">
        <f t="shared" si="281"/>
        <v>0</v>
      </c>
      <c r="S2033" s="72">
        <f t="shared" si="282"/>
        <v>0.02</v>
      </c>
      <c r="T2033" s="72">
        <f t="shared" si="283"/>
        <v>0</v>
      </c>
      <c r="U2033" s="72">
        <f t="shared" si="284"/>
        <v>0</v>
      </c>
      <c r="V2033" s="72"/>
      <c r="W2033" s="72">
        <f t="shared" si="286"/>
        <v>0</v>
      </c>
      <c r="X2033" s="14" t="s">
        <v>1191</v>
      </c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24"/>
      <c r="AJ2033" s="24"/>
      <c r="AK2033" s="24"/>
    </row>
    <row r="2034" s="2" customFormat="1" ht="14.25" spans="1:37">
      <c r="A2034" s="24">
        <v>2040</v>
      </c>
      <c r="B2034" s="14"/>
      <c r="C2034" s="749" t="s">
        <v>4254</v>
      </c>
      <c r="D2034" s="749" t="s">
        <v>4255</v>
      </c>
      <c r="E2034" s="14"/>
      <c r="F2034" s="192"/>
      <c r="G2034" s="24"/>
      <c r="H2034" s="14"/>
      <c r="I2034" s="13">
        <v>1.04</v>
      </c>
      <c r="J2034" s="14"/>
      <c r="K2034" s="14"/>
      <c r="L2034" s="547">
        <v>2320</v>
      </c>
      <c r="M2034" s="72">
        <v>0.02</v>
      </c>
      <c r="N2034" s="72">
        <f t="shared" si="287"/>
        <v>46.4</v>
      </c>
      <c r="O2034" s="72">
        <v>2320</v>
      </c>
      <c r="P2034" s="72">
        <f t="shared" si="279"/>
        <v>0.02</v>
      </c>
      <c r="Q2034" s="72">
        <f t="shared" si="280"/>
        <v>46.4</v>
      </c>
      <c r="R2034" s="72">
        <f t="shared" si="281"/>
        <v>0</v>
      </c>
      <c r="S2034" s="72">
        <f t="shared" si="282"/>
        <v>0.02</v>
      </c>
      <c r="T2034" s="72">
        <f t="shared" si="283"/>
        <v>0</v>
      </c>
      <c r="U2034" s="72">
        <f t="shared" si="284"/>
        <v>0</v>
      </c>
      <c r="V2034" s="72"/>
      <c r="W2034" s="72">
        <f t="shared" si="286"/>
        <v>0</v>
      </c>
      <c r="X2034" s="14" t="s">
        <v>1191</v>
      </c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24"/>
      <c r="AJ2034" s="24"/>
      <c r="AK2034" s="24"/>
    </row>
    <row r="2035" s="2" customFormat="1" ht="14.25" spans="1:37">
      <c r="A2035" s="24">
        <v>2050</v>
      </c>
      <c r="B2035" s="14"/>
      <c r="C2035" s="749" t="s">
        <v>4256</v>
      </c>
      <c r="D2035" s="749" t="s">
        <v>4257</v>
      </c>
      <c r="E2035" s="14"/>
      <c r="F2035" s="192"/>
      <c r="G2035" s="24"/>
      <c r="H2035" s="14"/>
      <c r="I2035" s="13">
        <v>1.04</v>
      </c>
      <c r="J2035" s="14"/>
      <c r="K2035" s="14"/>
      <c r="L2035" s="547">
        <v>960</v>
      </c>
      <c r="M2035" s="72">
        <v>0.02</v>
      </c>
      <c r="N2035" s="72">
        <f t="shared" si="287"/>
        <v>19.2</v>
      </c>
      <c r="O2035" s="72">
        <v>960</v>
      </c>
      <c r="P2035" s="72"/>
      <c r="Q2035" s="72"/>
      <c r="R2035" s="72">
        <f t="shared" ref="R2035:R2097" si="288">IF((O2035-L2035)&gt;0,O2035-L2035,0)</f>
        <v>0</v>
      </c>
      <c r="S2035" s="72"/>
      <c r="T2035" s="72">
        <f t="shared" ref="T2035:T2097" si="289">IF((Q2035-N2035)&gt;0,Q2035-N2035,0)</f>
        <v>0</v>
      </c>
      <c r="U2035" s="72">
        <f t="shared" ref="U2035:U2097" si="290">IF((O2035-L2035)&lt;0,O2035-L2035,0)</f>
        <v>0</v>
      </c>
      <c r="V2035" s="72"/>
      <c r="W2035" s="72">
        <f t="shared" ref="W2035:W2097" si="291">IF((Q2035-N2035)&lt;0,Q2035-N2035,0)</f>
        <v>-19.2</v>
      </c>
      <c r="X2035" s="14" t="s">
        <v>1191</v>
      </c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24"/>
      <c r="AJ2035" s="24"/>
      <c r="AK2035" s="24"/>
    </row>
    <row r="2036" s="2" customFormat="1" ht="14.25" spans="1:37">
      <c r="A2036" s="24">
        <v>2051</v>
      </c>
      <c r="B2036" s="14"/>
      <c r="C2036" s="749" t="s">
        <v>3515</v>
      </c>
      <c r="D2036" s="749" t="s">
        <v>3516</v>
      </c>
      <c r="E2036" s="14"/>
      <c r="F2036" s="192"/>
      <c r="G2036" s="24"/>
      <c r="H2036" s="14"/>
      <c r="I2036" s="13">
        <v>1.04</v>
      </c>
      <c r="J2036" s="14"/>
      <c r="K2036" s="14"/>
      <c r="L2036" s="547">
        <v>485</v>
      </c>
      <c r="M2036" s="72">
        <v>0.02</v>
      </c>
      <c r="N2036" s="72">
        <f t="shared" si="287"/>
        <v>9.7</v>
      </c>
      <c r="O2036" s="72">
        <v>485</v>
      </c>
      <c r="P2036" s="72"/>
      <c r="Q2036" s="72"/>
      <c r="R2036" s="72">
        <f t="shared" si="288"/>
        <v>0</v>
      </c>
      <c r="S2036" s="72"/>
      <c r="T2036" s="72">
        <f t="shared" si="289"/>
        <v>0</v>
      </c>
      <c r="U2036" s="72">
        <f t="shared" si="290"/>
        <v>0</v>
      </c>
      <c r="V2036" s="72"/>
      <c r="W2036" s="72">
        <f t="shared" si="291"/>
        <v>-9.7</v>
      </c>
      <c r="X2036" s="14" t="s">
        <v>1191</v>
      </c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24"/>
      <c r="AJ2036" s="24"/>
      <c r="AK2036" s="24"/>
    </row>
    <row r="2037" s="2" customFormat="1" ht="14.25" spans="1:37">
      <c r="A2037" s="24">
        <v>2052</v>
      </c>
      <c r="B2037" s="14"/>
      <c r="C2037" s="749" t="s">
        <v>4258</v>
      </c>
      <c r="D2037" s="749" t="s">
        <v>4259</v>
      </c>
      <c r="E2037" s="14"/>
      <c r="F2037" s="192"/>
      <c r="G2037" s="24"/>
      <c r="H2037" s="14"/>
      <c r="I2037" s="13">
        <v>1.04</v>
      </c>
      <c r="J2037" s="14"/>
      <c r="K2037" s="14"/>
      <c r="L2037" s="547">
        <v>1800</v>
      </c>
      <c r="M2037" s="72">
        <v>0.03</v>
      </c>
      <c r="N2037" s="72">
        <f t="shared" si="287"/>
        <v>54</v>
      </c>
      <c r="O2037" s="72">
        <v>1800</v>
      </c>
      <c r="P2037" s="72"/>
      <c r="Q2037" s="72"/>
      <c r="R2037" s="72">
        <f t="shared" si="288"/>
        <v>0</v>
      </c>
      <c r="S2037" s="72"/>
      <c r="T2037" s="72">
        <f t="shared" si="289"/>
        <v>0</v>
      </c>
      <c r="U2037" s="72">
        <f t="shared" si="290"/>
        <v>0</v>
      </c>
      <c r="V2037" s="72"/>
      <c r="W2037" s="72">
        <f t="shared" si="291"/>
        <v>-54</v>
      </c>
      <c r="X2037" s="14" t="s">
        <v>1191</v>
      </c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24"/>
      <c r="AJ2037" s="24"/>
      <c r="AK2037" s="24"/>
    </row>
    <row r="2038" s="2" customFormat="1" ht="14.25" spans="1:37">
      <c r="A2038" s="24">
        <v>2053</v>
      </c>
      <c r="B2038" s="14"/>
      <c r="C2038" s="749" t="s">
        <v>4260</v>
      </c>
      <c r="D2038" s="749" t="s">
        <v>4261</v>
      </c>
      <c r="E2038" s="14"/>
      <c r="F2038" s="192"/>
      <c r="G2038" s="24"/>
      <c r="H2038" s="14"/>
      <c r="I2038" s="13">
        <v>1.04</v>
      </c>
      <c r="J2038" s="14"/>
      <c r="K2038" s="14"/>
      <c r="L2038" s="547">
        <v>2000</v>
      </c>
      <c r="M2038" s="72">
        <v>0.03</v>
      </c>
      <c r="N2038" s="72">
        <f t="shared" si="287"/>
        <v>60</v>
      </c>
      <c r="O2038" s="72">
        <v>2000</v>
      </c>
      <c r="P2038" s="72"/>
      <c r="Q2038" s="72"/>
      <c r="R2038" s="72">
        <f t="shared" si="288"/>
        <v>0</v>
      </c>
      <c r="S2038" s="72"/>
      <c r="T2038" s="72">
        <f t="shared" si="289"/>
        <v>0</v>
      </c>
      <c r="U2038" s="72">
        <f t="shared" si="290"/>
        <v>0</v>
      </c>
      <c r="V2038" s="72"/>
      <c r="W2038" s="72">
        <f t="shared" si="291"/>
        <v>-60</v>
      </c>
      <c r="X2038" s="14" t="s">
        <v>1191</v>
      </c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24"/>
      <c r="AJ2038" s="24"/>
      <c r="AK2038" s="24"/>
    </row>
    <row r="2039" s="2" customFormat="1" ht="14.25" spans="1:37">
      <c r="A2039" s="24">
        <v>2054</v>
      </c>
      <c r="B2039" s="14"/>
      <c r="C2039" s="749" t="s">
        <v>4262</v>
      </c>
      <c r="D2039" s="749" t="s">
        <v>4263</v>
      </c>
      <c r="E2039" s="14"/>
      <c r="F2039" s="192"/>
      <c r="G2039" s="24"/>
      <c r="H2039" s="14"/>
      <c r="I2039" s="13">
        <v>1.04</v>
      </c>
      <c r="J2039" s="14"/>
      <c r="K2039" s="14"/>
      <c r="L2039" s="547">
        <v>360</v>
      </c>
      <c r="M2039" s="72">
        <v>34.9662</v>
      </c>
      <c r="N2039" s="72">
        <f t="shared" si="287"/>
        <v>12587.832</v>
      </c>
      <c r="O2039" s="72">
        <v>360.000000000002</v>
      </c>
      <c r="P2039" s="72"/>
      <c r="Q2039" s="72"/>
      <c r="R2039" s="72">
        <f t="shared" si="288"/>
        <v>1.98951966012828e-12</v>
      </c>
      <c r="S2039" s="72"/>
      <c r="T2039" s="72">
        <f t="shared" si="289"/>
        <v>0</v>
      </c>
      <c r="U2039" s="72">
        <f t="shared" si="290"/>
        <v>0</v>
      </c>
      <c r="V2039" s="72"/>
      <c r="W2039" s="72">
        <f t="shared" si="291"/>
        <v>-12587.832</v>
      </c>
      <c r="X2039" s="14" t="s">
        <v>1191</v>
      </c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24"/>
      <c r="AJ2039" s="24"/>
      <c r="AK2039" s="24"/>
    </row>
    <row r="2040" s="2" customFormat="1" ht="14.25" spans="1:37">
      <c r="A2040" s="24">
        <v>2055</v>
      </c>
      <c r="B2040" s="14"/>
      <c r="C2040" s="749" t="s">
        <v>4264</v>
      </c>
      <c r="D2040" s="749" t="s">
        <v>4265</v>
      </c>
      <c r="E2040" s="14"/>
      <c r="F2040" s="192"/>
      <c r="G2040" s="24"/>
      <c r="H2040" s="14"/>
      <c r="I2040" s="13">
        <v>1.04</v>
      </c>
      <c r="J2040" s="14"/>
      <c r="K2040" s="14"/>
      <c r="L2040" s="547">
        <v>40</v>
      </c>
      <c r="M2040" s="72">
        <v>70.2116</v>
      </c>
      <c r="N2040" s="72">
        <f t="shared" si="287"/>
        <v>2808.464</v>
      </c>
      <c r="O2040" s="72">
        <v>40</v>
      </c>
      <c r="P2040" s="72"/>
      <c r="Q2040" s="72"/>
      <c r="R2040" s="72">
        <f t="shared" si="288"/>
        <v>0</v>
      </c>
      <c r="S2040" s="72"/>
      <c r="T2040" s="72">
        <f t="shared" si="289"/>
        <v>0</v>
      </c>
      <c r="U2040" s="72">
        <f t="shared" si="290"/>
        <v>0</v>
      </c>
      <c r="V2040" s="72"/>
      <c r="W2040" s="72">
        <f t="shared" si="291"/>
        <v>-2808.464</v>
      </c>
      <c r="X2040" s="14" t="s">
        <v>1191</v>
      </c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24"/>
      <c r="AJ2040" s="24"/>
      <c r="AK2040" s="24"/>
    </row>
    <row r="2041" s="2" customFormat="1" ht="14.25" spans="1:37">
      <c r="A2041" s="24">
        <v>2056</v>
      </c>
      <c r="B2041" s="14"/>
      <c r="C2041" s="749" t="s">
        <v>3399</v>
      </c>
      <c r="D2041" s="749" t="s">
        <v>3400</v>
      </c>
      <c r="E2041" s="14"/>
      <c r="F2041" s="192"/>
      <c r="G2041" s="24"/>
      <c r="H2041" s="14"/>
      <c r="I2041" s="13">
        <v>1.04</v>
      </c>
      <c r="J2041" s="14"/>
      <c r="K2041" s="14"/>
      <c r="L2041" s="547">
        <v>1500</v>
      </c>
      <c r="M2041" s="72">
        <v>8.2859</v>
      </c>
      <c r="N2041" s="72">
        <f t="shared" si="287"/>
        <v>12428.85</v>
      </c>
      <c r="O2041" s="72">
        <v>1500</v>
      </c>
      <c r="P2041" s="72"/>
      <c r="Q2041" s="72"/>
      <c r="R2041" s="72">
        <f t="shared" si="288"/>
        <v>0</v>
      </c>
      <c r="S2041" s="72"/>
      <c r="T2041" s="72">
        <f t="shared" si="289"/>
        <v>0</v>
      </c>
      <c r="U2041" s="72">
        <f t="shared" si="290"/>
        <v>0</v>
      </c>
      <c r="V2041" s="72"/>
      <c r="W2041" s="72">
        <f t="shared" si="291"/>
        <v>-12428.85</v>
      </c>
      <c r="X2041" s="14" t="s">
        <v>1191</v>
      </c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24"/>
      <c r="AJ2041" s="24"/>
      <c r="AK2041" s="24"/>
    </row>
    <row r="2042" s="2" customFormat="1" ht="14.25" spans="1:37">
      <c r="A2042" s="24">
        <v>2057</v>
      </c>
      <c r="B2042" s="14"/>
      <c r="C2042" s="749" t="s">
        <v>4266</v>
      </c>
      <c r="D2042" s="749" t="s">
        <v>4267</v>
      </c>
      <c r="E2042" s="14"/>
      <c r="F2042" s="192"/>
      <c r="G2042" s="24"/>
      <c r="H2042" s="14"/>
      <c r="I2042" s="13">
        <v>1.04</v>
      </c>
      <c r="J2042" s="14"/>
      <c r="K2042" s="14"/>
      <c r="L2042" s="547">
        <v>600</v>
      </c>
      <c r="M2042" s="72">
        <v>0.0291</v>
      </c>
      <c r="N2042" s="72">
        <f t="shared" si="287"/>
        <v>17.46</v>
      </c>
      <c r="O2042" s="72">
        <v>600</v>
      </c>
      <c r="P2042" s="72"/>
      <c r="Q2042" s="72"/>
      <c r="R2042" s="72">
        <f t="shared" si="288"/>
        <v>0</v>
      </c>
      <c r="S2042" s="72"/>
      <c r="T2042" s="72">
        <f t="shared" si="289"/>
        <v>0</v>
      </c>
      <c r="U2042" s="72">
        <f t="shared" si="290"/>
        <v>0</v>
      </c>
      <c r="V2042" s="72"/>
      <c r="W2042" s="72">
        <f t="shared" si="291"/>
        <v>-17.46</v>
      </c>
      <c r="X2042" s="14" t="s">
        <v>1191</v>
      </c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24"/>
      <c r="AJ2042" s="24"/>
      <c r="AK2042" s="24"/>
    </row>
    <row r="2043" s="2" customFormat="1" ht="14.25" spans="1:37">
      <c r="A2043" s="24">
        <v>2058</v>
      </c>
      <c r="B2043" s="14"/>
      <c r="C2043" s="749" t="s">
        <v>4268</v>
      </c>
      <c r="D2043" s="749" t="s">
        <v>4269</v>
      </c>
      <c r="E2043" s="14"/>
      <c r="F2043" s="192"/>
      <c r="G2043" s="24"/>
      <c r="H2043" s="14"/>
      <c r="I2043" s="13">
        <v>1.04</v>
      </c>
      <c r="J2043" s="14"/>
      <c r="K2043" s="14"/>
      <c r="L2043" s="547">
        <v>1750</v>
      </c>
      <c r="M2043" s="72">
        <v>2.1866</v>
      </c>
      <c r="N2043" s="72">
        <f t="shared" si="287"/>
        <v>3826.55</v>
      </c>
      <c r="O2043" s="72">
        <v>1750</v>
      </c>
      <c r="P2043" s="72"/>
      <c r="Q2043" s="72"/>
      <c r="R2043" s="72">
        <f t="shared" si="288"/>
        <v>0</v>
      </c>
      <c r="S2043" s="72"/>
      <c r="T2043" s="72">
        <f t="shared" si="289"/>
        <v>0</v>
      </c>
      <c r="U2043" s="72">
        <f t="shared" si="290"/>
        <v>0</v>
      </c>
      <c r="V2043" s="72"/>
      <c r="W2043" s="72">
        <f t="shared" si="291"/>
        <v>-3826.55</v>
      </c>
      <c r="X2043" s="14" t="s">
        <v>1191</v>
      </c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24"/>
      <c r="AJ2043" s="24"/>
      <c r="AK2043" s="24"/>
    </row>
    <row r="2044" s="2" customFormat="1" ht="14.25" spans="1:37">
      <c r="A2044" s="24">
        <v>2059</v>
      </c>
      <c r="B2044" s="14"/>
      <c r="C2044" s="749" t="s">
        <v>4270</v>
      </c>
      <c r="D2044" s="749" t="s">
        <v>4271</v>
      </c>
      <c r="E2044" s="14"/>
      <c r="F2044" s="192"/>
      <c r="G2044" s="24"/>
      <c r="H2044" s="14"/>
      <c r="I2044" s="13">
        <v>1.04</v>
      </c>
      <c r="J2044" s="14"/>
      <c r="K2044" s="14"/>
      <c r="L2044" s="547">
        <v>3200</v>
      </c>
      <c r="M2044" s="72">
        <v>0.034</v>
      </c>
      <c r="N2044" s="72">
        <f t="shared" si="287"/>
        <v>108.8</v>
      </c>
      <c r="O2044" s="72">
        <v>3200</v>
      </c>
      <c r="P2044" s="72"/>
      <c r="Q2044" s="72"/>
      <c r="R2044" s="72">
        <f t="shared" si="288"/>
        <v>0</v>
      </c>
      <c r="S2044" s="72"/>
      <c r="T2044" s="72">
        <f t="shared" si="289"/>
        <v>0</v>
      </c>
      <c r="U2044" s="72">
        <f t="shared" si="290"/>
        <v>0</v>
      </c>
      <c r="V2044" s="72"/>
      <c r="W2044" s="72">
        <f t="shared" si="291"/>
        <v>-108.8</v>
      </c>
      <c r="X2044" s="14" t="s">
        <v>1191</v>
      </c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24"/>
      <c r="AJ2044" s="24"/>
      <c r="AK2044" s="24"/>
    </row>
    <row r="2045" s="2" customFormat="1" ht="14.25" spans="1:37">
      <c r="A2045" s="24">
        <v>2060</v>
      </c>
      <c r="B2045" s="14"/>
      <c r="C2045" s="749" t="s">
        <v>4272</v>
      </c>
      <c r="D2045" s="749" t="s">
        <v>4273</v>
      </c>
      <c r="E2045" s="14"/>
      <c r="F2045" s="192"/>
      <c r="G2045" s="24"/>
      <c r="H2045" s="14"/>
      <c r="I2045" s="13">
        <v>1.04</v>
      </c>
      <c r="J2045" s="14"/>
      <c r="K2045" s="14"/>
      <c r="L2045" s="547">
        <v>3200</v>
      </c>
      <c r="M2045" s="72">
        <v>0.034</v>
      </c>
      <c r="N2045" s="72">
        <f t="shared" si="287"/>
        <v>108.8</v>
      </c>
      <c r="O2045" s="72">
        <v>3200</v>
      </c>
      <c r="P2045" s="72"/>
      <c r="Q2045" s="72"/>
      <c r="R2045" s="72">
        <f t="shared" si="288"/>
        <v>0</v>
      </c>
      <c r="S2045" s="72"/>
      <c r="T2045" s="72">
        <f t="shared" si="289"/>
        <v>0</v>
      </c>
      <c r="U2045" s="72">
        <f t="shared" si="290"/>
        <v>0</v>
      </c>
      <c r="V2045" s="72"/>
      <c r="W2045" s="72">
        <f t="shared" si="291"/>
        <v>-108.8</v>
      </c>
      <c r="X2045" s="14" t="s">
        <v>1191</v>
      </c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24"/>
      <c r="AJ2045" s="24"/>
      <c r="AK2045" s="24"/>
    </row>
    <row r="2046" s="2" customFormat="1" ht="14.25" spans="1:37">
      <c r="A2046" s="24">
        <v>2061</v>
      </c>
      <c r="B2046" s="14"/>
      <c r="C2046" s="749" t="s">
        <v>4274</v>
      </c>
      <c r="D2046" s="749" t="s">
        <v>4275</v>
      </c>
      <c r="E2046" s="14"/>
      <c r="F2046" s="192"/>
      <c r="G2046" s="24"/>
      <c r="H2046" s="14"/>
      <c r="I2046" s="13">
        <v>1.04</v>
      </c>
      <c r="J2046" s="14"/>
      <c r="K2046" s="14"/>
      <c r="L2046" s="547">
        <v>3200</v>
      </c>
      <c r="M2046" s="72">
        <v>0.032</v>
      </c>
      <c r="N2046" s="72">
        <f t="shared" si="287"/>
        <v>102.4</v>
      </c>
      <c r="O2046" s="72">
        <v>3200</v>
      </c>
      <c r="P2046" s="72"/>
      <c r="Q2046" s="72"/>
      <c r="R2046" s="72">
        <f t="shared" si="288"/>
        <v>0</v>
      </c>
      <c r="S2046" s="72"/>
      <c r="T2046" s="72">
        <f t="shared" si="289"/>
        <v>0</v>
      </c>
      <c r="U2046" s="72">
        <f t="shared" si="290"/>
        <v>0</v>
      </c>
      <c r="V2046" s="72"/>
      <c r="W2046" s="72">
        <f t="shared" si="291"/>
        <v>-102.4</v>
      </c>
      <c r="X2046" s="14" t="s">
        <v>1191</v>
      </c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24"/>
      <c r="AJ2046" s="24"/>
      <c r="AK2046" s="24"/>
    </row>
    <row r="2047" s="2" customFormat="1" ht="14.25" spans="1:37">
      <c r="A2047" s="24">
        <v>2062</v>
      </c>
      <c r="B2047" s="14"/>
      <c r="C2047" s="749" t="s">
        <v>4276</v>
      </c>
      <c r="D2047" s="749" t="s">
        <v>4277</v>
      </c>
      <c r="E2047" s="14"/>
      <c r="F2047" s="192"/>
      <c r="G2047" s="24"/>
      <c r="H2047" s="14"/>
      <c r="I2047" s="13">
        <v>1.04</v>
      </c>
      <c r="J2047" s="14"/>
      <c r="K2047" s="14"/>
      <c r="L2047" s="547">
        <v>1600</v>
      </c>
      <c r="M2047" s="72">
        <v>0.1881</v>
      </c>
      <c r="N2047" s="72">
        <f t="shared" si="287"/>
        <v>300.96</v>
      </c>
      <c r="O2047" s="72">
        <v>1600</v>
      </c>
      <c r="P2047" s="72"/>
      <c r="Q2047" s="72"/>
      <c r="R2047" s="72">
        <f t="shared" si="288"/>
        <v>0</v>
      </c>
      <c r="S2047" s="72"/>
      <c r="T2047" s="72">
        <f t="shared" si="289"/>
        <v>0</v>
      </c>
      <c r="U2047" s="72">
        <f t="shared" si="290"/>
        <v>0</v>
      </c>
      <c r="V2047" s="72"/>
      <c r="W2047" s="72">
        <f t="shared" si="291"/>
        <v>-300.96</v>
      </c>
      <c r="X2047" s="14" t="s">
        <v>1191</v>
      </c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24"/>
      <c r="AJ2047" s="24"/>
      <c r="AK2047" s="24"/>
    </row>
    <row r="2048" s="2" customFormat="1" ht="14.25" spans="1:37">
      <c r="A2048" s="24">
        <v>2063</v>
      </c>
      <c r="B2048" s="14"/>
      <c r="C2048" s="749" t="s">
        <v>3523</v>
      </c>
      <c r="D2048" s="749" t="s">
        <v>3524</v>
      </c>
      <c r="E2048" s="14"/>
      <c r="F2048" s="192"/>
      <c r="G2048" s="24"/>
      <c r="H2048" s="14"/>
      <c r="I2048" s="13">
        <v>1.04</v>
      </c>
      <c r="J2048" s="14"/>
      <c r="K2048" s="14"/>
      <c r="L2048" s="547">
        <v>2900</v>
      </c>
      <c r="M2048" s="72">
        <v>0.28</v>
      </c>
      <c r="N2048" s="72">
        <f t="shared" si="287"/>
        <v>812</v>
      </c>
      <c r="O2048" s="72">
        <v>2900</v>
      </c>
      <c r="P2048" s="72"/>
      <c r="Q2048" s="72"/>
      <c r="R2048" s="72">
        <f t="shared" si="288"/>
        <v>0</v>
      </c>
      <c r="S2048" s="72"/>
      <c r="T2048" s="72">
        <f t="shared" si="289"/>
        <v>0</v>
      </c>
      <c r="U2048" s="72">
        <f t="shared" si="290"/>
        <v>0</v>
      </c>
      <c r="V2048" s="72"/>
      <c r="W2048" s="72">
        <f t="shared" si="291"/>
        <v>-812</v>
      </c>
      <c r="X2048" s="14" t="s">
        <v>1191</v>
      </c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24"/>
      <c r="AJ2048" s="24"/>
      <c r="AK2048" s="24"/>
    </row>
    <row r="2049" s="2" customFormat="1" ht="14.25" spans="1:37">
      <c r="A2049" s="24">
        <v>2064</v>
      </c>
      <c r="B2049" s="14"/>
      <c r="C2049" s="749" t="s">
        <v>4278</v>
      </c>
      <c r="D2049" s="749" t="s">
        <v>4279</v>
      </c>
      <c r="E2049" s="14"/>
      <c r="F2049" s="192"/>
      <c r="G2049" s="24"/>
      <c r="H2049" s="14"/>
      <c r="I2049" s="13">
        <v>1.04</v>
      </c>
      <c r="J2049" s="14"/>
      <c r="K2049" s="14"/>
      <c r="L2049" s="547">
        <v>230</v>
      </c>
      <c r="M2049" s="72">
        <v>0.2037</v>
      </c>
      <c r="N2049" s="72">
        <f t="shared" si="287"/>
        <v>46.851</v>
      </c>
      <c r="O2049" s="72">
        <v>230</v>
      </c>
      <c r="P2049" s="72"/>
      <c r="Q2049" s="72"/>
      <c r="R2049" s="72">
        <f t="shared" si="288"/>
        <v>0</v>
      </c>
      <c r="S2049" s="72"/>
      <c r="T2049" s="72">
        <f t="shared" si="289"/>
        <v>0</v>
      </c>
      <c r="U2049" s="72">
        <f t="shared" si="290"/>
        <v>0</v>
      </c>
      <c r="V2049" s="72"/>
      <c r="W2049" s="72">
        <f t="shared" si="291"/>
        <v>-46.851</v>
      </c>
      <c r="X2049" s="14" t="s">
        <v>1191</v>
      </c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24"/>
      <c r="AJ2049" s="24"/>
      <c r="AK2049" s="24"/>
    </row>
    <row r="2050" s="2" customFormat="1" ht="14.25" spans="1:37">
      <c r="A2050" s="24">
        <v>2065</v>
      </c>
      <c r="B2050" s="14"/>
      <c r="C2050" s="749" t="s">
        <v>4280</v>
      </c>
      <c r="D2050" s="749" t="s">
        <v>4281</v>
      </c>
      <c r="E2050" s="14"/>
      <c r="F2050" s="192"/>
      <c r="G2050" s="24"/>
      <c r="H2050" s="14"/>
      <c r="I2050" s="13">
        <v>1.04</v>
      </c>
      <c r="J2050" s="14"/>
      <c r="K2050" s="14"/>
      <c r="L2050" s="547">
        <v>230</v>
      </c>
      <c r="M2050" s="72">
        <v>0.2599</v>
      </c>
      <c r="N2050" s="72">
        <f t="shared" si="287"/>
        <v>59.777</v>
      </c>
      <c r="O2050" s="72">
        <v>230</v>
      </c>
      <c r="P2050" s="72"/>
      <c r="Q2050" s="72"/>
      <c r="R2050" s="72">
        <f t="shared" si="288"/>
        <v>0</v>
      </c>
      <c r="S2050" s="72"/>
      <c r="T2050" s="72">
        <f t="shared" si="289"/>
        <v>0</v>
      </c>
      <c r="U2050" s="72">
        <f t="shared" si="290"/>
        <v>0</v>
      </c>
      <c r="V2050" s="72"/>
      <c r="W2050" s="72">
        <f t="shared" si="291"/>
        <v>-59.777</v>
      </c>
      <c r="X2050" s="14" t="s">
        <v>1191</v>
      </c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24"/>
      <c r="AJ2050" s="24"/>
      <c r="AK2050" s="24"/>
    </row>
    <row r="2051" s="2" customFormat="1" ht="14.25" spans="1:37">
      <c r="A2051" s="24">
        <v>2066</v>
      </c>
      <c r="B2051" s="14"/>
      <c r="C2051" s="749" t="s">
        <v>4282</v>
      </c>
      <c r="D2051" s="749" t="s">
        <v>4283</v>
      </c>
      <c r="E2051" s="14"/>
      <c r="F2051" s="192"/>
      <c r="G2051" s="24"/>
      <c r="H2051" s="14"/>
      <c r="I2051" s="13">
        <v>1.04</v>
      </c>
      <c r="J2051" s="14"/>
      <c r="K2051" s="14"/>
      <c r="L2051" s="547">
        <v>460</v>
      </c>
      <c r="M2051" s="72">
        <v>0.0576</v>
      </c>
      <c r="N2051" s="72">
        <f t="shared" si="287"/>
        <v>26.496</v>
      </c>
      <c r="O2051" s="72">
        <v>460</v>
      </c>
      <c r="P2051" s="72"/>
      <c r="Q2051" s="72"/>
      <c r="R2051" s="72">
        <f t="shared" si="288"/>
        <v>0</v>
      </c>
      <c r="S2051" s="72"/>
      <c r="T2051" s="72">
        <f t="shared" si="289"/>
        <v>0</v>
      </c>
      <c r="U2051" s="72">
        <f t="shared" si="290"/>
        <v>0</v>
      </c>
      <c r="V2051" s="72"/>
      <c r="W2051" s="72">
        <f t="shared" si="291"/>
        <v>-26.496</v>
      </c>
      <c r="X2051" s="14" t="s">
        <v>1191</v>
      </c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24"/>
      <c r="AJ2051" s="24"/>
      <c r="AK2051" s="24"/>
    </row>
    <row r="2052" s="2" customFormat="1" ht="14.25" spans="1:37">
      <c r="A2052" s="24">
        <v>2067</v>
      </c>
      <c r="B2052" s="14"/>
      <c r="C2052" s="749" t="s">
        <v>3403</v>
      </c>
      <c r="D2052" s="749" t="s">
        <v>3404</v>
      </c>
      <c r="E2052" s="14"/>
      <c r="F2052" s="192"/>
      <c r="G2052" s="24"/>
      <c r="H2052" s="14"/>
      <c r="I2052" s="13">
        <v>1.04</v>
      </c>
      <c r="J2052" s="14"/>
      <c r="K2052" s="14"/>
      <c r="L2052" s="547">
        <v>500.3</v>
      </c>
      <c r="M2052" s="72">
        <v>26.6352</v>
      </c>
      <c r="N2052" s="72">
        <f t="shared" si="287"/>
        <v>13325.59056</v>
      </c>
      <c r="O2052" s="72">
        <v>500.299999999999</v>
      </c>
      <c r="P2052" s="72"/>
      <c r="Q2052" s="72"/>
      <c r="R2052" s="72">
        <f t="shared" si="288"/>
        <v>0</v>
      </c>
      <c r="S2052" s="72"/>
      <c r="T2052" s="72">
        <f t="shared" si="289"/>
        <v>0</v>
      </c>
      <c r="U2052" s="72">
        <f t="shared" si="290"/>
        <v>-1.02318153949454e-12</v>
      </c>
      <c r="V2052" s="72"/>
      <c r="W2052" s="72">
        <f t="shared" si="291"/>
        <v>-13325.59056</v>
      </c>
      <c r="X2052" s="14" t="s">
        <v>1191</v>
      </c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24"/>
      <c r="AJ2052" s="24"/>
      <c r="AK2052" s="24"/>
    </row>
    <row r="2053" s="2" customFormat="1" ht="14.25" spans="1:37">
      <c r="A2053" s="24">
        <v>2068</v>
      </c>
      <c r="B2053" s="14"/>
      <c r="C2053" s="749" t="s">
        <v>4284</v>
      </c>
      <c r="D2053" s="749" t="s">
        <v>4285</v>
      </c>
      <c r="E2053" s="14"/>
      <c r="F2053" s="192"/>
      <c r="G2053" s="24"/>
      <c r="H2053" s="14"/>
      <c r="I2053" s="13">
        <v>1.04</v>
      </c>
      <c r="J2053" s="14"/>
      <c r="K2053" s="14"/>
      <c r="L2053" s="547">
        <v>1600</v>
      </c>
      <c r="M2053" s="72">
        <v>0.5096</v>
      </c>
      <c r="N2053" s="72">
        <f t="shared" ref="N2053:N2056" si="292">L2053*M2053</f>
        <v>815.36</v>
      </c>
      <c r="O2053" s="72">
        <v>1600</v>
      </c>
      <c r="P2053" s="72"/>
      <c r="Q2053" s="72"/>
      <c r="R2053" s="72">
        <f t="shared" si="288"/>
        <v>0</v>
      </c>
      <c r="S2053" s="72"/>
      <c r="T2053" s="72">
        <f t="shared" si="289"/>
        <v>0</v>
      </c>
      <c r="U2053" s="72">
        <f t="shared" si="290"/>
        <v>0</v>
      </c>
      <c r="V2053" s="72"/>
      <c r="W2053" s="72">
        <f t="shared" si="291"/>
        <v>-815.36</v>
      </c>
      <c r="X2053" s="14" t="s">
        <v>1191</v>
      </c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24"/>
      <c r="AJ2053" s="24"/>
      <c r="AK2053" s="24"/>
    </row>
    <row r="2054" s="2" customFormat="1" ht="14.25" spans="1:37">
      <c r="A2054" s="24">
        <v>2069</v>
      </c>
      <c r="B2054" s="14"/>
      <c r="C2054" s="749" t="s">
        <v>4286</v>
      </c>
      <c r="D2054" s="749" t="s">
        <v>4287</v>
      </c>
      <c r="E2054" s="14"/>
      <c r="F2054" s="192"/>
      <c r="G2054" s="24"/>
      <c r="H2054" s="14"/>
      <c r="I2054" s="13">
        <v>1.04</v>
      </c>
      <c r="J2054" s="14"/>
      <c r="K2054" s="14"/>
      <c r="L2054" s="547">
        <v>1218.2</v>
      </c>
      <c r="M2054" s="72">
        <v>26.9031</v>
      </c>
      <c r="N2054" s="72">
        <f t="shared" si="292"/>
        <v>32773.35642</v>
      </c>
      <c r="O2054" s="72">
        <v>1218.2</v>
      </c>
      <c r="P2054" s="72"/>
      <c r="Q2054" s="72"/>
      <c r="R2054" s="72">
        <f t="shared" si="288"/>
        <v>0</v>
      </c>
      <c r="S2054" s="72"/>
      <c r="T2054" s="72">
        <f t="shared" si="289"/>
        <v>0</v>
      </c>
      <c r="U2054" s="72">
        <f t="shared" si="290"/>
        <v>0</v>
      </c>
      <c r="V2054" s="72"/>
      <c r="W2054" s="72">
        <f t="shared" si="291"/>
        <v>-32773.35642</v>
      </c>
      <c r="X2054" s="14" t="s">
        <v>1191</v>
      </c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24"/>
      <c r="AJ2054" s="24"/>
      <c r="AK2054" s="24"/>
    </row>
    <row r="2055" s="2" customFormat="1" ht="14.25" spans="1:37">
      <c r="A2055" s="24">
        <v>2070</v>
      </c>
      <c r="B2055" s="14"/>
      <c r="C2055" s="749" t="s">
        <v>4288</v>
      </c>
      <c r="D2055" s="749" t="s">
        <v>4289</v>
      </c>
      <c r="E2055" s="14"/>
      <c r="F2055" s="192"/>
      <c r="G2055" s="24"/>
      <c r="H2055" s="14"/>
      <c r="I2055" s="13">
        <v>1.04</v>
      </c>
      <c r="J2055" s="14"/>
      <c r="K2055" s="14"/>
      <c r="L2055" s="547">
        <v>2022.8</v>
      </c>
      <c r="M2055" s="72">
        <v>23.66</v>
      </c>
      <c r="N2055" s="72">
        <f t="shared" si="292"/>
        <v>47859.448</v>
      </c>
      <c r="O2055" s="72">
        <v>2022.8</v>
      </c>
      <c r="P2055" s="72"/>
      <c r="Q2055" s="72"/>
      <c r="R2055" s="72">
        <f t="shared" si="288"/>
        <v>0</v>
      </c>
      <c r="S2055" s="72"/>
      <c r="T2055" s="72">
        <f t="shared" si="289"/>
        <v>0</v>
      </c>
      <c r="U2055" s="72">
        <f t="shared" si="290"/>
        <v>0</v>
      </c>
      <c r="V2055" s="72"/>
      <c r="W2055" s="72">
        <f t="shared" si="291"/>
        <v>-47859.448</v>
      </c>
      <c r="X2055" s="14" t="s">
        <v>1191</v>
      </c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24"/>
      <c r="AJ2055" s="24"/>
      <c r="AK2055" s="24"/>
    </row>
    <row r="2056" s="2" customFormat="1" ht="14.25" spans="1:37">
      <c r="A2056" s="24">
        <v>2071</v>
      </c>
      <c r="B2056" s="14"/>
      <c r="C2056" s="749" t="s">
        <v>4290</v>
      </c>
      <c r="D2056" s="749" t="s">
        <v>4291</v>
      </c>
      <c r="E2056" s="14"/>
      <c r="F2056" s="192"/>
      <c r="G2056" s="24"/>
      <c r="H2056" s="14"/>
      <c r="I2056" s="13">
        <v>1.04</v>
      </c>
      <c r="J2056" s="14"/>
      <c r="K2056" s="14"/>
      <c r="L2056" s="547">
        <v>1400</v>
      </c>
      <c r="M2056" s="72">
        <v>0.03</v>
      </c>
      <c r="N2056" s="72">
        <f t="shared" si="292"/>
        <v>42</v>
      </c>
      <c r="O2056" s="72">
        <v>1400</v>
      </c>
      <c r="P2056" s="72"/>
      <c r="Q2056" s="72"/>
      <c r="R2056" s="72">
        <f t="shared" si="288"/>
        <v>0</v>
      </c>
      <c r="S2056" s="72"/>
      <c r="T2056" s="72">
        <f t="shared" si="289"/>
        <v>0</v>
      </c>
      <c r="U2056" s="72">
        <f t="shared" si="290"/>
        <v>0</v>
      </c>
      <c r="V2056" s="72"/>
      <c r="W2056" s="72">
        <f t="shared" si="291"/>
        <v>-42</v>
      </c>
      <c r="X2056" s="14" t="s">
        <v>1191</v>
      </c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24"/>
      <c r="AJ2056" s="24"/>
      <c r="AK2056" s="24"/>
    </row>
    <row r="2057" s="2" customFormat="1" ht="14.25" spans="1:37">
      <c r="A2057" s="24" t="s">
        <v>187</v>
      </c>
      <c r="B2057" s="24"/>
      <c r="C2057" s="14"/>
      <c r="D2057" s="14"/>
      <c r="E2057" s="14"/>
      <c r="F2057" s="192"/>
      <c r="G2057" s="14"/>
      <c r="H2057" s="14"/>
      <c r="I2057" s="14"/>
      <c r="J2057" s="14"/>
      <c r="K2057" s="14"/>
      <c r="L2057" s="547">
        <f t="shared" ref="L2057:W2057" si="293">SUM(L5:L2056)</f>
        <v>3890263.7151</v>
      </c>
      <c r="M2057" s="547"/>
      <c r="N2057" s="547">
        <f t="shared" si="293"/>
        <v>13315534.2976888</v>
      </c>
      <c r="O2057" s="547">
        <f t="shared" si="293"/>
        <v>3852746.84</v>
      </c>
      <c r="P2057" s="547"/>
      <c r="Q2057" s="547">
        <f t="shared" si="293"/>
        <v>13147590.00915</v>
      </c>
      <c r="R2057" s="547">
        <f t="shared" si="293"/>
        <v>17510.2</v>
      </c>
      <c r="S2057" s="547"/>
      <c r="T2057" s="547">
        <f t="shared" si="293"/>
        <v>65754.9318800001</v>
      </c>
      <c r="U2057" s="547">
        <f t="shared" si="293"/>
        <v>-55027.0751</v>
      </c>
      <c r="V2057" s="547"/>
      <c r="W2057" s="547">
        <f t="shared" si="293"/>
        <v>-233699.2204188</v>
      </c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24"/>
      <c r="AJ2057" s="24"/>
      <c r="AK2057" s="24"/>
    </row>
    <row r="2058" ht="14.25" spans="1:34">
      <c r="A2058" s="28" t="s">
        <v>222</v>
      </c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555"/>
      <c r="M2058" s="194"/>
      <c r="N2058" s="194"/>
      <c r="O2058" s="194"/>
      <c r="P2058" s="194"/>
      <c r="Q2058" s="194"/>
      <c r="R2058" s="194"/>
      <c r="S2058" s="194"/>
      <c r="T2058" s="194"/>
      <c r="U2058" s="194"/>
      <c r="V2058" s="194"/>
      <c r="W2058" s="194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</row>
    <row r="2059" s="27" customFormat="1" ht="18.75" spans="1:37">
      <c r="A2059" s="28" t="str">
        <f>封面!A8</f>
        <v>单位总经理：***</v>
      </c>
      <c r="B2059" s="28"/>
      <c r="C2059" s="28"/>
      <c r="D2059" s="28"/>
      <c r="E2059" s="28" t="str">
        <f>封面!A9</f>
        <v>单位财务负责人：***</v>
      </c>
      <c r="F2059" s="28"/>
      <c r="G2059" s="28"/>
      <c r="H2059" s="28" t="str">
        <f>封面!A11</f>
        <v>会计审核人：***</v>
      </c>
      <c r="I2059" s="28"/>
      <c r="J2059" s="28"/>
      <c r="K2059" s="28" t="str">
        <f>封面!A10</f>
        <v>单位物资部门负责人：***</v>
      </c>
      <c r="L2059" s="555"/>
      <c r="M2059" s="194"/>
      <c r="N2059" s="194"/>
      <c r="P2059" s="194"/>
      <c r="Q2059" s="194"/>
      <c r="R2059" s="194" t="s">
        <v>97</v>
      </c>
      <c r="S2059" s="194"/>
      <c r="T2059" s="194"/>
      <c r="U2059" s="194"/>
      <c r="V2059" s="194"/>
      <c r="W2059" s="194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548"/>
      <c r="AJ2059" s="548"/>
      <c r="AK2059" s="548"/>
    </row>
  </sheetData>
  <autoFilter ref="A4:AK2059">
    <extLst/>
  </autoFilter>
  <mergeCells count="23">
    <mergeCell ref="A1:AF1"/>
    <mergeCell ref="B3:C3"/>
    <mergeCell ref="L3:N3"/>
    <mergeCell ref="O3:Q3"/>
    <mergeCell ref="R3:T3"/>
    <mergeCell ref="U3:W3"/>
    <mergeCell ref="X3:AD3"/>
    <mergeCell ref="A2057:B2057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  <mergeCell ref="AI3:AI4"/>
    <mergeCell ref="AJ3:AJ4"/>
    <mergeCell ref="AK3:AK4"/>
  </mergeCells>
  <conditionalFormatting sqref="C$1:C$1048576">
    <cfRule type="duplicateValues" dxfId="0" priority="1"/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7030A0"/>
  </sheetPr>
  <dimension ref="A1:AH500"/>
  <sheetViews>
    <sheetView workbookViewId="0">
      <pane ySplit="4" topLeftCell="A5" activePane="bottomLeft" state="frozen"/>
      <selection/>
      <selection pane="bottomLeft" activeCell="N519" sqref="N519"/>
    </sheetView>
  </sheetViews>
  <sheetFormatPr defaultColWidth="9" defaultRowHeight="14.25"/>
  <cols>
    <col min="1" max="1" width="5.375" style="2" customWidth="1"/>
    <col min="2" max="2" width="9.75" style="2" customWidth="1"/>
    <col min="3" max="3" width="13.375" style="2" customWidth="1"/>
    <col min="4" max="4" width="23.625" style="2" customWidth="1"/>
    <col min="5" max="6" width="2.75" style="2" hidden="1" customWidth="1"/>
    <col min="7" max="7" width="2.75" style="512" hidden="1" customWidth="1"/>
    <col min="8" max="8" width="2.75" style="2" hidden="1" customWidth="1"/>
    <col min="9" max="9" width="8.5" style="2" customWidth="1"/>
    <col min="10" max="10" width="15.625" style="2" hidden="1" customWidth="1"/>
    <col min="11" max="11" width="9.25" style="2" customWidth="1"/>
    <col min="12" max="12" width="12.625" style="532" customWidth="1"/>
    <col min="13" max="13" width="7.375" style="532" customWidth="1"/>
    <col min="14" max="14" width="14.875" style="532" customWidth="1"/>
    <col min="15" max="15" width="12.625" style="532" customWidth="1"/>
    <col min="16" max="16" width="7.625" style="532" customWidth="1"/>
    <col min="17" max="17" width="14.875" style="532" customWidth="1"/>
    <col min="18" max="18" width="11.5" style="2" customWidth="1"/>
    <col min="19" max="19" width="9" style="532" customWidth="1"/>
    <col min="20" max="20" width="11.5" style="532" customWidth="1"/>
    <col min="21" max="21" width="12.625" style="2" customWidth="1"/>
    <col min="22" max="22" width="9" style="532" customWidth="1"/>
    <col min="23" max="23" width="12.625" style="532" customWidth="1"/>
    <col min="24" max="31" width="5.375" style="2" hidden="1" customWidth="1"/>
    <col min="32" max="32" width="9" style="2" hidden="1" customWidth="1"/>
    <col min="33" max="33" width="9" style="2" customWidth="1"/>
    <col min="34" max="34" width="24.875" style="2" customWidth="1"/>
    <col min="35" max="16384" width="9" style="2"/>
  </cols>
  <sheetData>
    <row r="1" ht="34.5" customHeight="1" spans="1:26">
      <c r="A1" s="512" t="s">
        <v>4292</v>
      </c>
      <c r="B1" s="512"/>
      <c r="C1" s="512"/>
      <c r="D1" s="512"/>
      <c r="E1" s="512"/>
      <c r="F1" s="512"/>
      <c r="H1" s="512"/>
      <c r="I1" s="512"/>
      <c r="J1" s="512"/>
      <c r="K1" s="512"/>
      <c r="L1" s="537"/>
      <c r="M1" s="537"/>
      <c r="N1" s="537"/>
      <c r="O1" s="537"/>
      <c r="P1" s="537"/>
      <c r="Q1" s="537"/>
      <c r="R1" s="512"/>
      <c r="S1" s="537"/>
      <c r="T1" s="537"/>
      <c r="U1" s="512"/>
      <c r="V1" s="537"/>
      <c r="W1" s="537"/>
      <c r="X1" s="512"/>
      <c r="Y1" s="512"/>
      <c r="Z1" s="512"/>
    </row>
    <row r="2" s="2" customFormat="1" ht="39" customHeight="1" spans="1:26">
      <c r="A2" s="533" t="str">
        <f>封面!A5</f>
        <v>单位名称：*****</v>
      </c>
      <c r="B2" s="533"/>
      <c r="C2" s="534"/>
      <c r="D2" s="535"/>
      <c r="G2" s="536"/>
      <c r="I2" s="538" t="str">
        <f>封面!A6</f>
        <v>清查基准日：年 月 日</v>
      </c>
      <c r="J2" s="538"/>
      <c r="K2" s="539"/>
      <c r="L2" s="532"/>
      <c r="M2" s="532"/>
      <c r="N2" s="532"/>
      <c r="O2" s="540" t="s">
        <v>215</v>
      </c>
      <c r="P2" s="540"/>
      <c r="Q2" s="532"/>
      <c r="S2" s="532"/>
      <c r="T2" s="532"/>
      <c r="V2" s="532"/>
      <c r="W2" s="532"/>
      <c r="Z2" s="539" t="s">
        <v>175</v>
      </c>
    </row>
    <row r="3" s="2" customFormat="1" ht="18.75" customHeight="1" spans="1:34">
      <c r="A3" s="24" t="s">
        <v>10</v>
      </c>
      <c r="B3" s="24" t="s">
        <v>240</v>
      </c>
      <c r="C3" s="24"/>
      <c r="D3" s="24" t="s">
        <v>185</v>
      </c>
      <c r="E3" s="24" t="s">
        <v>241</v>
      </c>
      <c r="F3" s="24" t="s">
        <v>242</v>
      </c>
      <c r="G3" s="24" t="s">
        <v>243</v>
      </c>
      <c r="H3" s="24" t="s">
        <v>244</v>
      </c>
      <c r="I3" s="24" t="s">
        <v>4293</v>
      </c>
      <c r="J3" s="24" t="s">
        <v>246</v>
      </c>
      <c r="K3" s="24" t="s">
        <v>247</v>
      </c>
      <c r="L3" s="438" t="s">
        <v>190</v>
      </c>
      <c r="M3" s="438"/>
      <c r="N3" s="438"/>
      <c r="O3" s="438" t="s">
        <v>191</v>
      </c>
      <c r="P3" s="438"/>
      <c r="Q3" s="438"/>
      <c r="R3" s="439" t="s">
        <v>192</v>
      </c>
      <c r="S3" s="438"/>
      <c r="T3" s="438"/>
      <c r="U3" s="439" t="s">
        <v>193</v>
      </c>
      <c r="V3" s="438"/>
      <c r="W3" s="438"/>
      <c r="X3" s="447" t="s">
        <v>248</v>
      </c>
      <c r="Y3" s="447"/>
      <c r="Z3" s="447"/>
      <c r="AA3" s="447"/>
      <c r="AB3" s="447"/>
      <c r="AC3" s="447"/>
      <c r="AD3" s="447"/>
      <c r="AE3" s="447"/>
      <c r="AF3" s="24" t="s">
        <v>249</v>
      </c>
      <c r="AG3" s="481" t="s">
        <v>250</v>
      </c>
      <c r="AH3" s="24" t="s">
        <v>76</v>
      </c>
    </row>
    <row r="4" s="2" customFormat="1" spans="1:34">
      <c r="A4" s="24">
        <v>1</v>
      </c>
      <c r="B4" s="502" t="s">
        <v>254</v>
      </c>
      <c r="C4" s="502" t="s">
        <v>255</v>
      </c>
      <c r="D4" s="24"/>
      <c r="E4" s="24"/>
      <c r="F4" s="24"/>
      <c r="G4" s="24"/>
      <c r="H4" s="24"/>
      <c r="I4" s="24"/>
      <c r="J4" s="24"/>
      <c r="K4" s="24"/>
      <c r="L4" s="441" t="s">
        <v>194</v>
      </c>
      <c r="M4" s="441" t="s">
        <v>195</v>
      </c>
      <c r="N4" s="441" t="s">
        <v>86</v>
      </c>
      <c r="O4" s="441" t="s">
        <v>194</v>
      </c>
      <c r="P4" s="441" t="s">
        <v>195</v>
      </c>
      <c r="Q4" s="441" t="s">
        <v>86</v>
      </c>
      <c r="R4" s="442" t="s">
        <v>194</v>
      </c>
      <c r="S4" s="441" t="s">
        <v>195</v>
      </c>
      <c r="T4" s="441" t="s">
        <v>86</v>
      </c>
      <c r="U4" s="442" t="s">
        <v>194</v>
      </c>
      <c r="V4" s="441" t="s">
        <v>195</v>
      </c>
      <c r="W4" s="441" t="s">
        <v>86</v>
      </c>
      <c r="X4" s="447" t="s">
        <v>256</v>
      </c>
      <c r="Y4" s="447" t="s">
        <v>257</v>
      </c>
      <c r="Z4" s="447" t="s">
        <v>258</v>
      </c>
      <c r="AA4" s="447" t="s">
        <v>259</v>
      </c>
      <c r="AB4" s="447" t="s">
        <v>260</v>
      </c>
      <c r="AC4" s="447" t="s">
        <v>261</v>
      </c>
      <c r="AD4" s="450" t="s">
        <v>262</v>
      </c>
      <c r="AE4" s="450" t="s">
        <v>263</v>
      </c>
      <c r="AF4" s="24"/>
      <c r="AG4" s="481"/>
      <c r="AH4" s="24"/>
    </row>
    <row r="5" hidden="1" spans="1:34">
      <c r="A5" s="24">
        <v>1</v>
      </c>
      <c r="B5" s="14"/>
      <c r="C5" s="749" t="s">
        <v>4294</v>
      </c>
      <c r="D5" s="749" t="s">
        <v>4295</v>
      </c>
      <c r="E5" s="14"/>
      <c r="F5" s="13"/>
      <c r="G5" s="13"/>
      <c r="H5" s="13"/>
      <c r="I5" s="24">
        <v>1.03</v>
      </c>
      <c r="J5" s="14"/>
      <c r="K5" s="24"/>
      <c r="L5" s="541">
        <v>539</v>
      </c>
      <c r="M5" s="541">
        <v>7.7468</v>
      </c>
      <c r="N5" s="541">
        <f t="shared" ref="N5:N68" si="0">L5*M5</f>
        <v>4175.5252</v>
      </c>
      <c r="O5" s="541">
        <v>432</v>
      </c>
      <c r="P5" s="541">
        <f t="shared" ref="P5:P68" si="1">M5</f>
        <v>7.7468</v>
      </c>
      <c r="Q5" s="541">
        <f t="shared" ref="Q5:Q68" si="2">O5*P5</f>
        <v>3346.6176</v>
      </c>
      <c r="R5" s="257">
        <f t="shared" ref="R5:R68" si="3">IF((O5-L5)&gt;0,O5-L5,0)</f>
        <v>0</v>
      </c>
      <c r="S5" s="515"/>
      <c r="T5" s="515">
        <f t="shared" ref="T5:T68" si="4">IF((Q5-N5)&gt;0,Q5-N5,0)</f>
        <v>0</v>
      </c>
      <c r="U5" s="257">
        <f t="shared" ref="U5:U68" si="5">IF((O5-L5)&lt;0,O5-L5,0)</f>
        <v>-107</v>
      </c>
      <c r="V5" s="515"/>
      <c r="W5" s="515">
        <f t="shared" ref="W5:W68" si="6">IF((Q5-N5)&lt;0,Q5-N5,0)</f>
        <v>-828.9076</v>
      </c>
      <c r="X5" s="14" t="s">
        <v>1191</v>
      </c>
      <c r="Y5" s="14"/>
      <c r="Z5" s="14"/>
      <c r="AA5" s="14"/>
      <c r="AB5" s="14"/>
      <c r="AC5" s="14"/>
      <c r="AD5" s="14"/>
      <c r="AE5" s="14"/>
      <c r="AF5" s="14"/>
      <c r="AG5" s="14"/>
      <c r="AH5" s="231" t="s">
        <v>4296</v>
      </c>
    </row>
    <row r="6" hidden="1" spans="1:34">
      <c r="A6" s="24">
        <v>2</v>
      </c>
      <c r="B6" s="14"/>
      <c r="C6" s="749" t="s">
        <v>4297</v>
      </c>
      <c r="D6" s="749" t="s">
        <v>4298</v>
      </c>
      <c r="E6" s="14"/>
      <c r="F6" s="192"/>
      <c r="G6" s="24"/>
      <c r="H6" s="14"/>
      <c r="I6" s="24">
        <v>1.03</v>
      </c>
      <c r="J6" s="14"/>
      <c r="K6" s="24"/>
      <c r="L6" s="541">
        <v>366</v>
      </c>
      <c r="M6" s="541">
        <v>7.822</v>
      </c>
      <c r="N6" s="541">
        <f t="shared" si="0"/>
        <v>2862.852</v>
      </c>
      <c r="O6" s="541">
        <v>94</v>
      </c>
      <c r="P6" s="541">
        <f t="shared" si="1"/>
        <v>7.822</v>
      </c>
      <c r="Q6" s="541">
        <f t="shared" si="2"/>
        <v>735.268</v>
      </c>
      <c r="R6" s="257">
        <f t="shared" si="3"/>
        <v>0</v>
      </c>
      <c r="S6" s="515"/>
      <c r="T6" s="515">
        <f t="shared" si="4"/>
        <v>0</v>
      </c>
      <c r="U6" s="257">
        <f t="shared" si="5"/>
        <v>-272</v>
      </c>
      <c r="V6" s="515"/>
      <c r="W6" s="515">
        <f t="shared" si="6"/>
        <v>-2127.584</v>
      </c>
      <c r="X6" s="14" t="s">
        <v>1191</v>
      </c>
      <c r="Y6" s="14"/>
      <c r="Z6" s="14"/>
      <c r="AA6" s="14"/>
      <c r="AB6" s="14"/>
      <c r="AC6" s="14"/>
      <c r="AD6" s="14"/>
      <c r="AE6" s="14"/>
      <c r="AF6" s="14"/>
      <c r="AG6" s="14"/>
      <c r="AH6" s="231" t="s">
        <v>4296</v>
      </c>
    </row>
    <row r="7" hidden="1" spans="1:34">
      <c r="A7" s="24">
        <v>3</v>
      </c>
      <c r="B7" s="14"/>
      <c r="C7" s="749" t="s">
        <v>4299</v>
      </c>
      <c r="D7" s="749" t="s">
        <v>4300</v>
      </c>
      <c r="E7" s="14"/>
      <c r="F7" s="192"/>
      <c r="G7" s="24"/>
      <c r="H7" s="14"/>
      <c r="I7" s="24">
        <v>1.03</v>
      </c>
      <c r="J7" s="14"/>
      <c r="K7" s="24"/>
      <c r="L7" s="541">
        <v>963</v>
      </c>
      <c r="M7" s="541">
        <v>0.2148</v>
      </c>
      <c r="N7" s="541">
        <f t="shared" si="0"/>
        <v>206.8524</v>
      </c>
      <c r="O7" s="541">
        <v>1039</v>
      </c>
      <c r="P7" s="541">
        <f t="shared" si="1"/>
        <v>0.2148</v>
      </c>
      <c r="Q7" s="541">
        <f t="shared" si="2"/>
        <v>223.1772</v>
      </c>
      <c r="R7" s="257">
        <f t="shared" si="3"/>
        <v>76</v>
      </c>
      <c r="S7" s="515"/>
      <c r="T7" s="515">
        <f t="shared" si="4"/>
        <v>16.3248</v>
      </c>
      <c r="U7" s="257">
        <f t="shared" si="5"/>
        <v>0</v>
      </c>
      <c r="V7" s="515"/>
      <c r="W7" s="515">
        <f t="shared" si="6"/>
        <v>0</v>
      </c>
      <c r="X7" s="14" t="s">
        <v>1191</v>
      </c>
      <c r="Y7" s="14"/>
      <c r="Z7" s="14"/>
      <c r="AA7" s="14"/>
      <c r="AB7" s="14"/>
      <c r="AC7" s="14"/>
      <c r="AD7" s="14"/>
      <c r="AE7" s="14"/>
      <c r="AF7" s="14"/>
      <c r="AG7" s="14"/>
      <c r="AH7" s="231" t="s">
        <v>4301</v>
      </c>
    </row>
    <row r="8" hidden="1" spans="1:34">
      <c r="A8" s="24">
        <v>4</v>
      </c>
      <c r="B8" s="14"/>
      <c r="C8" s="749" t="s">
        <v>4302</v>
      </c>
      <c r="D8" s="749" t="s">
        <v>4303</v>
      </c>
      <c r="E8" s="14"/>
      <c r="F8" s="192"/>
      <c r="G8" s="24"/>
      <c r="H8" s="14"/>
      <c r="I8" s="24">
        <v>1.03</v>
      </c>
      <c r="J8" s="14"/>
      <c r="K8" s="24"/>
      <c r="L8" s="541">
        <v>637</v>
      </c>
      <c r="M8" s="541">
        <v>6.5137</v>
      </c>
      <c r="N8" s="541">
        <f t="shared" si="0"/>
        <v>4149.2269</v>
      </c>
      <c r="O8" s="541">
        <v>636</v>
      </c>
      <c r="P8" s="541">
        <f t="shared" si="1"/>
        <v>6.5137</v>
      </c>
      <c r="Q8" s="541">
        <f t="shared" si="2"/>
        <v>4142.7132</v>
      </c>
      <c r="R8" s="257">
        <f t="shared" si="3"/>
        <v>0</v>
      </c>
      <c r="S8" s="515"/>
      <c r="T8" s="515">
        <f t="shared" si="4"/>
        <v>0</v>
      </c>
      <c r="U8" s="257">
        <f t="shared" si="5"/>
        <v>-1</v>
      </c>
      <c r="V8" s="515"/>
      <c r="W8" s="515">
        <f t="shared" si="6"/>
        <v>-6.51369999999952</v>
      </c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 t="s">
        <v>4304</v>
      </c>
    </row>
    <row r="9" hidden="1" spans="1:34">
      <c r="A9" s="24">
        <v>5</v>
      </c>
      <c r="B9" s="14"/>
      <c r="C9" s="749" t="s">
        <v>4305</v>
      </c>
      <c r="D9" s="749" t="s">
        <v>4306</v>
      </c>
      <c r="E9" s="14"/>
      <c r="F9" s="192"/>
      <c r="G9" s="24"/>
      <c r="H9" s="14"/>
      <c r="I9" s="24">
        <v>1.03</v>
      </c>
      <c r="J9" s="14"/>
      <c r="K9" s="24"/>
      <c r="L9" s="541">
        <v>1400</v>
      </c>
      <c r="M9" s="541">
        <v>0.2474</v>
      </c>
      <c r="N9" s="541">
        <f t="shared" si="0"/>
        <v>346.36</v>
      </c>
      <c r="O9" s="541">
        <v>1400</v>
      </c>
      <c r="P9" s="541">
        <f t="shared" si="1"/>
        <v>0.2474</v>
      </c>
      <c r="Q9" s="541">
        <f t="shared" si="2"/>
        <v>346.36</v>
      </c>
      <c r="R9" s="257">
        <f t="shared" si="3"/>
        <v>0</v>
      </c>
      <c r="S9" s="515"/>
      <c r="T9" s="515">
        <f t="shared" si="4"/>
        <v>0</v>
      </c>
      <c r="U9" s="257">
        <f t="shared" si="5"/>
        <v>0</v>
      </c>
      <c r="V9" s="515"/>
      <c r="W9" s="515">
        <f t="shared" si="6"/>
        <v>0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hidden="1" spans="1:34">
      <c r="A10" s="24">
        <v>6</v>
      </c>
      <c r="B10" s="14"/>
      <c r="C10" s="749" t="s">
        <v>4307</v>
      </c>
      <c r="D10" s="749" t="s">
        <v>4308</v>
      </c>
      <c r="E10" s="14"/>
      <c r="F10" s="192"/>
      <c r="G10" s="24"/>
      <c r="H10" s="14"/>
      <c r="I10" s="24">
        <v>1.03</v>
      </c>
      <c r="J10" s="14"/>
      <c r="K10" s="24"/>
      <c r="L10" s="541">
        <v>2896</v>
      </c>
      <c r="M10" s="541">
        <v>0.3358</v>
      </c>
      <c r="N10" s="541">
        <f t="shared" si="0"/>
        <v>972.4768</v>
      </c>
      <c r="O10" s="541">
        <v>2896</v>
      </c>
      <c r="P10" s="541">
        <f t="shared" si="1"/>
        <v>0.3358</v>
      </c>
      <c r="Q10" s="541">
        <f t="shared" si="2"/>
        <v>972.4768</v>
      </c>
      <c r="R10" s="257">
        <f t="shared" si="3"/>
        <v>0</v>
      </c>
      <c r="S10" s="515"/>
      <c r="T10" s="515">
        <f t="shared" si="4"/>
        <v>0</v>
      </c>
      <c r="U10" s="257">
        <f t="shared" si="5"/>
        <v>0</v>
      </c>
      <c r="V10" s="515"/>
      <c r="W10" s="515">
        <f t="shared" si="6"/>
        <v>0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hidden="1" spans="1:34">
      <c r="A11" s="24">
        <v>7</v>
      </c>
      <c r="B11" s="14"/>
      <c r="C11" s="749" t="s">
        <v>4309</v>
      </c>
      <c r="D11" s="749" t="s">
        <v>4310</v>
      </c>
      <c r="E11" s="14"/>
      <c r="F11" s="192"/>
      <c r="G11" s="24"/>
      <c r="H11" s="14"/>
      <c r="I11" s="24">
        <v>1.03</v>
      </c>
      <c r="J11" s="14"/>
      <c r="K11" s="24"/>
      <c r="L11" s="541">
        <v>439</v>
      </c>
      <c r="M11" s="541">
        <v>0.2487</v>
      </c>
      <c r="N11" s="541">
        <f t="shared" si="0"/>
        <v>109.1793</v>
      </c>
      <c r="O11" s="541">
        <v>439</v>
      </c>
      <c r="P11" s="541">
        <f t="shared" si="1"/>
        <v>0.2487</v>
      </c>
      <c r="Q11" s="541">
        <f t="shared" si="2"/>
        <v>109.1793</v>
      </c>
      <c r="R11" s="257">
        <f t="shared" si="3"/>
        <v>0</v>
      </c>
      <c r="S11" s="515"/>
      <c r="T11" s="515">
        <f t="shared" si="4"/>
        <v>0</v>
      </c>
      <c r="U11" s="257">
        <f t="shared" si="5"/>
        <v>0</v>
      </c>
      <c r="V11" s="515"/>
      <c r="W11" s="515">
        <f t="shared" si="6"/>
        <v>0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hidden="1" spans="1:34">
      <c r="A12" s="24">
        <v>8</v>
      </c>
      <c r="B12" s="14"/>
      <c r="C12" s="749" t="s">
        <v>4311</v>
      </c>
      <c r="D12" s="749" t="s">
        <v>4312</v>
      </c>
      <c r="E12" s="14"/>
      <c r="F12" s="192"/>
      <c r="G12" s="24"/>
      <c r="H12" s="14"/>
      <c r="I12" s="24">
        <v>1.03</v>
      </c>
      <c r="J12" s="14"/>
      <c r="K12" s="24"/>
      <c r="L12" s="541">
        <v>414</v>
      </c>
      <c r="M12" s="541">
        <v>1.9658</v>
      </c>
      <c r="N12" s="541">
        <f t="shared" si="0"/>
        <v>813.8412</v>
      </c>
      <c r="O12" s="541">
        <v>414</v>
      </c>
      <c r="P12" s="541">
        <f t="shared" si="1"/>
        <v>1.9658</v>
      </c>
      <c r="Q12" s="541">
        <f t="shared" si="2"/>
        <v>813.8412</v>
      </c>
      <c r="R12" s="257">
        <f t="shared" si="3"/>
        <v>0</v>
      </c>
      <c r="S12" s="515"/>
      <c r="T12" s="515">
        <f t="shared" si="4"/>
        <v>0</v>
      </c>
      <c r="U12" s="257">
        <f t="shared" si="5"/>
        <v>0</v>
      </c>
      <c r="V12" s="515"/>
      <c r="W12" s="515">
        <f t="shared" si="6"/>
        <v>0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hidden="1" spans="1:34">
      <c r="A13" s="24">
        <v>9</v>
      </c>
      <c r="B13" s="14"/>
      <c r="C13" s="749" t="s">
        <v>4313</v>
      </c>
      <c r="D13" s="749" t="s">
        <v>4314</v>
      </c>
      <c r="E13" s="14"/>
      <c r="F13" s="192"/>
      <c r="G13" s="24"/>
      <c r="H13" s="14"/>
      <c r="I13" s="24">
        <v>1.03</v>
      </c>
      <c r="J13" s="14"/>
      <c r="K13" s="24"/>
      <c r="L13" s="541">
        <v>91</v>
      </c>
      <c r="M13" s="541">
        <v>1.7753</v>
      </c>
      <c r="N13" s="541">
        <f t="shared" si="0"/>
        <v>161.5523</v>
      </c>
      <c r="O13" s="541">
        <v>91</v>
      </c>
      <c r="P13" s="541">
        <f t="shared" si="1"/>
        <v>1.7753</v>
      </c>
      <c r="Q13" s="541">
        <f t="shared" si="2"/>
        <v>161.5523</v>
      </c>
      <c r="R13" s="257">
        <f t="shared" si="3"/>
        <v>0</v>
      </c>
      <c r="S13" s="515"/>
      <c r="T13" s="515">
        <f t="shared" si="4"/>
        <v>0</v>
      </c>
      <c r="U13" s="257">
        <f t="shared" si="5"/>
        <v>0</v>
      </c>
      <c r="V13" s="515"/>
      <c r="W13" s="515">
        <f t="shared" si="6"/>
        <v>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hidden="1" spans="1:34">
      <c r="A14" s="24">
        <v>10</v>
      </c>
      <c r="B14" s="14"/>
      <c r="C14" s="749" t="s">
        <v>4315</v>
      </c>
      <c r="D14" s="749" t="s">
        <v>4316</v>
      </c>
      <c r="E14" s="14"/>
      <c r="F14" s="192"/>
      <c r="G14" s="24"/>
      <c r="H14" s="14"/>
      <c r="I14" s="24">
        <v>1.03</v>
      </c>
      <c r="J14" s="14"/>
      <c r="K14" s="24"/>
      <c r="L14" s="541">
        <v>160</v>
      </c>
      <c r="M14" s="541">
        <v>0.9785</v>
      </c>
      <c r="N14" s="541">
        <f t="shared" si="0"/>
        <v>156.56</v>
      </c>
      <c r="O14" s="541">
        <v>160</v>
      </c>
      <c r="P14" s="541">
        <f t="shared" si="1"/>
        <v>0.9785</v>
      </c>
      <c r="Q14" s="541">
        <f t="shared" si="2"/>
        <v>156.56</v>
      </c>
      <c r="R14" s="257">
        <f t="shared" si="3"/>
        <v>0</v>
      </c>
      <c r="S14" s="515"/>
      <c r="T14" s="515">
        <f t="shared" si="4"/>
        <v>0</v>
      </c>
      <c r="U14" s="257">
        <f t="shared" si="5"/>
        <v>0</v>
      </c>
      <c r="V14" s="515"/>
      <c r="W14" s="515">
        <f t="shared" si="6"/>
        <v>0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hidden="1" spans="1:34">
      <c r="A15" s="24">
        <v>11</v>
      </c>
      <c r="B15" s="14"/>
      <c r="C15" s="749" t="s">
        <v>4317</v>
      </c>
      <c r="D15" s="749" t="s">
        <v>4318</v>
      </c>
      <c r="E15" s="14"/>
      <c r="F15" s="192"/>
      <c r="G15" s="24"/>
      <c r="H15" s="14"/>
      <c r="I15" s="24">
        <v>1.03</v>
      </c>
      <c r="J15" s="14"/>
      <c r="K15" s="24"/>
      <c r="L15" s="541">
        <v>893</v>
      </c>
      <c r="M15" s="541">
        <v>1.5639</v>
      </c>
      <c r="N15" s="541">
        <f t="shared" si="0"/>
        <v>1396.5627</v>
      </c>
      <c r="O15" s="541">
        <v>893</v>
      </c>
      <c r="P15" s="541">
        <f t="shared" si="1"/>
        <v>1.5639</v>
      </c>
      <c r="Q15" s="541">
        <f t="shared" si="2"/>
        <v>1396.5627</v>
      </c>
      <c r="R15" s="257">
        <f t="shared" si="3"/>
        <v>0</v>
      </c>
      <c r="S15" s="515"/>
      <c r="T15" s="515">
        <f t="shared" si="4"/>
        <v>0</v>
      </c>
      <c r="U15" s="257">
        <f t="shared" si="5"/>
        <v>0</v>
      </c>
      <c r="V15" s="515"/>
      <c r="W15" s="515">
        <f t="shared" si="6"/>
        <v>0</v>
      </c>
      <c r="X15" s="14" t="s">
        <v>1191</v>
      </c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hidden="1" spans="1:34">
      <c r="A16" s="24">
        <v>12</v>
      </c>
      <c r="B16" s="14"/>
      <c r="C16" s="749" t="s">
        <v>4319</v>
      </c>
      <c r="D16" s="749" t="s">
        <v>4320</v>
      </c>
      <c r="E16" s="14"/>
      <c r="F16" s="192"/>
      <c r="G16" s="24"/>
      <c r="H16" s="14"/>
      <c r="I16" s="24">
        <v>1.03</v>
      </c>
      <c r="J16" s="14"/>
      <c r="K16" s="24"/>
      <c r="L16" s="541">
        <v>73</v>
      </c>
      <c r="M16" s="541">
        <v>5.3003</v>
      </c>
      <c r="N16" s="541">
        <f t="shared" si="0"/>
        <v>386.9219</v>
      </c>
      <c r="O16" s="541">
        <v>244</v>
      </c>
      <c r="P16" s="541">
        <f t="shared" si="1"/>
        <v>5.3003</v>
      </c>
      <c r="Q16" s="541">
        <f t="shared" si="2"/>
        <v>1293.2732</v>
      </c>
      <c r="R16" s="257">
        <f t="shared" si="3"/>
        <v>171</v>
      </c>
      <c r="S16" s="515"/>
      <c r="T16" s="515">
        <f t="shared" si="4"/>
        <v>906.3513</v>
      </c>
      <c r="U16" s="257">
        <f t="shared" si="5"/>
        <v>0</v>
      </c>
      <c r="V16" s="515"/>
      <c r="W16" s="515">
        <f t="shared" si="6"/>
        <v>0</v>
      </c>
      <c r="X16" s="14" t="s">
        <v>1191</v>
      </c>
      <c r="Y16" s="14"/>
      <c r="Z16" s="14"/>
      <c r="AA16" s="14"/>
      <c r="AB16" s="14"/>
      <c r="AC16" s="14"/>
      <c r="AD16" s="14"/>
      <c r="AE16" s="14"/>
      <c r="AF16" s="14"/>
      <c r="AG16" s="14"/>
      <c r="AH16" s="231" t="s">
        <v>4301</v>
      </c>
    </row>
    <row r="17" hidden="1" spans="1:34">
      <c r="A17" s="24">
        <v>13</v>
      </c>
      <c r="B17" s="14"/>
      <c r="C17" s="749" t="s">
        <v>4321</v>
      </c>
      <c r="D17" s="749" t="s">
        <v>4322</v>
      </c>
      <c r="E17" s="14"/>
      <c r="F17" s="192"/>
      <c r="G17" s="24"/>
      <c r="H17" s="14"/>
      <c r="I17" s="24">
        <v>1.03</v>
      </c>
      <c r="J17" s="14"/>
      <c r="K17" s="24"/>
      <c r="L17" s="541">
        <v>161</v>
      </c>
      <c r="M17" s="541">
        <v>7.8947</v>
      </c>
      <c r="N17" s="541">
        <f t="shared" si="0"/>
        <v>1271.0467</v>
      </c>
      <c r="O17" s="541">
        <v>161</v>
      </c>
      <c r="P17" s="541">
        <f t="shared" si="1"/>
        <v>7.8947</v>
      </c>
      <c r="Q17" s="541">
        <f t="shared" si="2"/>
        <v>1271.0467</v>
      </c>
      <c r="R17" s="257">
        <f t="shared" si="3"/>
        <v>0</v>
      </c>
      <c r="S17" s="515"/>
      <c r="T17" s="515">
        <f t="shared" si="4"/>
        <v>0</v>
      </c>
      <c r="U17" s="257">
        <f t="shared" si="5"/>
        <v>0</v>
      </c>
      <c r="V17" s="515"/>
      <c r="W17" s="515">
        <f t="shared" si="6"/>
        <v>0</v>
      </c>
      <c r="X17" s="14" t="s">
        <v>1191</v>
      </c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hidden="1" spans="1:34">
      <c r="A18" s="24">
        <v>14</v>
      </c>
      <c r="B18" s="14"/>
      <c r="C18" s="749" t="s">
        <v>4323</v>
      </c>
      <c r="D18" s="749" t="s">
        <v>4324</v>
      </c>
      <c r="E18" s="14"/>
      <c r="F18" s="192"/>
      <c r="G18" s="24"/>
      <c r="H18" s="14"/>
      <c r="I18" s="24">
        <v>1.03</v>
      </c>
      <c r="J18" s="14"/>
      <c r="K18" s="24"/>
      <c r="L18" s="541">
        <v>2760</v>
      </c>
      <c r="M18" s="541">
        <v>1.1216</v>
      </c>
      <c r="N18" s="541">
        <f t="shared" si="0"/>
        <v>3095.616</v>
      </c>
      <c r="O18" s="541">
        <v>2760</v>
      </c>
      <c r="P18" s="541">
        <f t="shared" si="1"/>
        <v>1.1216</v>
      </c>
      <c r="Q18" s="541">
        <f t="shared" si="2"/>
        <v>3095.616</v>
      </c>
      <c r="R18" s="257">
        <f t="shared" si="3"/>
        <v>0</v>
      </c>
      <c r="S18" s="515"/>
      <c r="T18" s="515">
        <f t="shared" si="4"/>
        <v>0</v>
      </c>
      <c r="U18" s="257">
        <f t="shared" si="5"/>
        <v>0</v>
      </c>
      <c r="V18" s="515"/>
      <c r="W18" s="515">
        <f t="shared" si="6"/>
        <v>0</v>
      </c>
      <c r="X18" s="14" t="s">
        <v>1191</v>
      </c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hidden="1" spans="1:34">
      <c r="A19" s="24">
        <v>15</v>
      </c>
      <c r="B19" s="14"/>
      <c r="C19" s="749" t="s">
        <v>4325</v>
      </c>
      <c r="D19" s="749" t="s">
        <v>4326</v>
      </c>
      <c r="E19" s="14"/>
      <c r="F19" s="192"/>
      <c r="G19" s="24"/>
      <c r="H19" s="14"/>
      <c r="I19" s="24">
        <v>1.03</v>
      </c>
      <c r="J19" s="14"/>
      <c r="K19" s="24"/>
      <c r="L19" s="541">
        <v>295</v>
      </c>
      <c r="M19" s="541">
        <v>3.2095</v>
      </c>
      <c r="N19" s="541">
        <f t="shared" si="0"/>
        <v>946.8025</v>
      </c>
      <c r="O19" s="541">
        <v>295</v>
      </c>
      <c r="P19" s="541">
        <f t="shared" si="1"/>
        <v>3.2095</v>
      </c>
      <c r="Q19" s="541">
        <f t="shared" si="2"/>
        <v>946.8025</v>
      </c>
      <c r="R19" s="257">
        <f t="shared" si="3"/>
        <v>0</v>
      </c>
      <c r="S19" s="515"/>
      <c r="T19" s="515">
        <f t="shared" si="4"/>
        <v>0</v>
      </c>
      <c r="U19" s="257">
        <f t="shared" si="5"/>
        <v>0</v>
      </c>
      <c r="V19" s="515"/>
      <c r="W19" s="515">
        <f t="shared" si="6"/>
        <v>0</v>
      </c>
      <c r="X19" s="14" t="s">
        <v>1191</v>
      </c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hidden="1" spans="1:34">
      <c r="A20" s="24">
        <v>16</v>
      </c>
      <c r="B20" s="14"/>
      <c r="C20" s="749" t="s">
        <v>4327</v>
      </c>
      <c r="D20" s="749" t="s">
        <v>4328</v>
      </c>
      <c r="E20" s="14"/>
      <c r="F20" s="192"/>
      <c r="G20" s="24"/>
      <c r="H20" s="14"/>
      <c r="I20" s="24">
        <v>1.03</v>
      </c>
      <c r="J20" s="14"/>
      <c r="K20" s="24"/>
      <c r="L20" s="541">
        <v>1370</v>
      </c>
      <c r="M20" s="541">
        <v>2.4339</v>
      </c>
      <c r="N20" s="541">
        <f t="shared" si="0"/>
        <v>3334.443</v>
      </c>
      <c r="O20" s="541">
        <v>1034</v>
      </c>
      <c r="P20" s="541">
        <f t="shared" si="1"/>
        <v>2.4339</v>
      </c>
      <c r="Q20" s="541">
        <f t="shared" si="2"/>
        <v>2516.6526</v>
      </c>
      <c r="R20" s="257">
        <f t="shared" si="3"/>
        <v>0</v>
      </c>
      <c r="S20" s="515"/>
      <c r="T20" s="515">
        <f t="shared" si="4"/>
        <v>0</v>
      </c>
      <c r="U20" s="257">
        <f t="shared" si="5"/>
        <v>-336</v>
      </c>
      <c r="V20" s="515"/>
      <c r="W20" s="515">
        <f t="shared" si="6"/>
        <v>-817.7904</v>
      </c>
      <c r="X20" s="14" t="s">
        <v>1191</v>
      </c>
      <c r="Y20" s="14"/>
      <c r="Z20" s="14"/>
      <c r="AA20" s="14"/>
      <c r="AB20" s="14"/>
      <c r="AC20" s="14"/>
      <c r="AD20" s="14"/>
      <c r="AE20" s="14"/>
      <c r="AF20" s="14"/>
      <c r="AG20" s="14"/>
      <c r="AH20" s="231" t="s">
        <v>4296</v>
      </c>
    </row>
    <row r="21" hidden="1" spans="1:34">
      <c r="A21" s="24">
        <v>17</v>
      </c>
      <c r="B21" s="14"/>
      <c r="C21" s="749" t="s">
        <v>4329</v>
      </c>
      <c r="D21" s="749" t="s">
        <v>4330</v>
      </c>
      <c r="E21" s="14"/>
      <c r="F21" s="192"/>
      <c r="G21" s="24"/>
      <c r="H21" s="14"/>
      <c r="I21" s="24">
        <v>1.03</v>
      </c>
      <c r="J21" s="14"/>
      <c r="K21" s="24"/>
      <c r="L21" s="541">
        <v>233</v>
      </c>
      <c r="M21" s="541">
        <v>1.3622</v>
      </c>
      <c r="N21" s="541">
        <f t="shared" si="0"/>
        <v>317.3926</v>
      </c>
      <c r="O21" s="541">
        <v>233</v>
      </c>
      <c r="P21" s="541">
        <f t="shared" si="1"/>
        <v>1.3622</v>
      </c>
      <c r="Q21" s="541">
        <f t="shared" si="2"/>
        <v>317.3926</v>
      </c>
      <c r="R21" s="257">
        <f t="shared" si="3"/>
        <v>0</v>
      </c>
      <c r="S21" s="515"/>
      <c r="T21" s="515">
        <f t="shared" si="4"/>
        <v>0</v>
      </c>
      <c r="U21" s="257">
        <f t="shared" si="5"/>
        <v>0</v>
      </c>
      <c r="V21" s="515"/>
      <c r="W21" s="515">
        <f t="shared" si="6"/>
        <v>0</v>
      </c>
      <c r="X21" s="14" t="s">
        <v>1191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hidden="1" spans="1:34">
      <c r="A22" s="24">
        <v>18</v>
      </c>
      <c r="B22" s="14"/>
      <c r="C22" s="749" t="s">
        <v>4331</v>
      </c>
      <c r="D22" s="749" t="s">
        <v>4332</v>
      </c>
      <c r="E22" s="14"/>
      <c r="F22" s="192"/>
      <c r="G22" s="24"/>
      <c r="H22" s="14"/>
      <c r="I22" s="24">
        <v>1.03</v>
      </c>
      <c r="J22" s="14"/>
      <c r="K22" s="24"/>
      <c r="L22" s="541">
        <v>52</v>
      </c>
      <c r="M22" s="541">
        <v>1.6421</v>
      </c>
      <c r="N22" s="541">
        <f t="shared" si="0"/>
        <v>85.3892</v>
      </c>
      <c r="O22" s="541">
        <v>52</v>
      </c>
      <c r="P22" s="541">
        <f t="shared" si="1"/>
        <v>1.6421</v>
      </c>
      <c r="Q22" s="541">
        <f t="shared" si="2"/>
        <v>85.3892</v>
      </c>
      <c r="R22" s="257">
        <f t="shared" si="3"/>
        <v>0</v>
      </c>
      <c r="S22" s="515"/>
      <c r="T22" s="515">
        <f t="shared" si="4"/>
        <v>0</v>
      </c>
      <c r="U22" s="257">
        <f t="shared" si="5"/>
        <v>0</v>
      </c>
      <c r="V22" s="515"/>
      <c r="W22" s="515">
        <f t="shared" si="6"/>
        <v>0</v>
      </c>
      <c r="X22" s="14" t="s">
        <v>1191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hidden="1" spans="1:34">
      <c r="A23" s="24">
        <v>19</v>
      </c>
      <c r="B23" s="14"/>
      <c r="C23" s="749" t="s">
        <v>4333</v>
      </c>
      <c r="D23" s="749" t="s">
        <v>4334</v>
      </c>
      <c r="E23" s="14"/>
      <c r="F23" s="192"/>
      <c r="G23" s="24"/>
      <c r="H23" s="14"/>
      <c r="I23" s="24">
        <v>1.03</v>
      </c>
      <c r="J23" s="14"/>
      <c r="K23" s="24"/>
      <c r="L23" s="541">
        <v>400</v>
      </c>
      <c r="M23" s="541">
        <v>4.4305</v>
      </c>
      <c r="N23" s="541">
        <f t="shared" si="0"/>
        <v>1772.2</v>
      </c>
      <c r="O23" s="541">
        <v>400</v>
      </c>
      <c r="P23" s="541">
        <f t="shared" si="1"/>
        <v>4.4305</v>
      </c>
      <c r="Q23" s="541">
        <f t="shared" si="2"/>
        <v>1772.2</v>
      </c>
      <c r="R23" s="257">
        <f t="shared" si="3"/>
        <v>0</v>
      </c>
      <c r="S23" s="515"/>
      <c r="T23" s="515">
        <f t="shared" si="4"/>
        <v>0</v>
      </c>
      <c r="U23" s="257">
        <f t="shared" si="5"/>
        <v>0</v>
      </c>
      <c r="V23" s="515"/>
      <c r="W23" s="515">
        <f t="shared" si="6"/>
        <v>0</v>
      </c>
      <c r="X23" s="14" t="s">
        <v>1191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hidden="1" spans="1:34">
      <c r="A24" s="24">
        <v>20</v>
      </c>
      <c r="B24" s="14"/>
      <c r="C24" s="749" t="s">
        <v>4335</v>
      </c>
      <c r="D24" s="749" t="s">
        <v>4336</v>
      </c>
      <c r="E24" s="14"/>
      <c r="F24" s="192"/>
      <c r="G24" s="24"/>
      <c r="H24" s="14"/>
      <c r="I24" s="24">
        <v>1.03</v>
      </c>
      <c r="J24" s="14"/>
      <c r="K24" s="24"/>
      <c r="L24" s="541">
        <v>400</v>
      </c>
      <c r="M24" s="541">
        <v>4.4305</v>
      </c>
      <c r="N24" s="541">
        <f t="shared" si="0"/>
        <v>1772.2</v>
      </c>
      <c r="O24" s="541">
        <v>400</v>
      </c>
      <c r="P24" s="541">
        <f t="shared" si="1"/>
        <v>4.4305</v>
      </c>
      <c r="Q24" s="541">
        <f t="shared" si="2"/>
        <v>1772.2</v>
      </c>
      <c r="R24" s="257">
        <f t="shared" si="3"/>
        <v>0</v>
      </c>
      <c r="S24" s="515"/>
      <c r="T24" s="515">
        <f t="shared" si="4"/>
        <v>0</v>
      </c>
      <c r="U24" s="257">
        <f t="shared" si="5"/>
        <v>0</v>
      </c>
      <c r="V24" s="515"/>
      <c r="W24" s="515">
        <f t="shared" si="6"/>
        <v>0</v>
      </c>
      <c r="X24" s="14" t="s">
        <v>1191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hidden="1" spans="1:34">
      <c r="A25" s="24">
        <v>21</v>
      </c>
      <c r="B25" s="14"/>
      <c r="C25" s="749" t="s">
        <v>4337</v>
      </c>
      <c r="D25" s="749" t="s">
        <v>4338</v>
      </c>
      <c r="E25" s="14"/>
      <c r="F25" s="192"/>
      <c r="G25" s="24"/>
      <c r="H25" s="14"/>
      <c r="I25" s="24">
        <v>1.03</v>
      </c>
      <c r="J25" s="14"/>
      <c r="K25" s="24"/>
      <c r="L25" s="541">
        <v>2000</v>
      </c>
      <c r="M25" s="541">
        <v>0.3561</v>
      </c>
      <c r="N25" s="541">
        <f t="shared" si="0"/>
        <v>712.2</v>
      </c>
      <c r="O25" s="541">
        <v>2000</v>
      </c>
      <c r="P25" s="541">
        <f t="shared" si="1"/>
        <v>0.3561</v>
      </c>
      <c r="Q25" s="541">
        <f t="shared" si="2"/>
        <v>712.2</v>
      </c>
      <c r="R25" s="257">
        <f t="shared" si="3"/>
        <v>0</v>
      </c>
      <c r="S25" s="515"/>
      <c r="T25" s="515">
        <f t="shared" si="4"/>
        <v>0</v>
      </c>
      <c r="U25" s="257">
        <f t="shared" si="5"/>
        <v>0</v>
      </c>
      <c r="V25" s="515"/>
      <c r="W25" s="515">
        <f t="shared" si="6"/>
        <v>0</v>
      </c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hidden="1" spans="1:34">
      <c r="A26" s="24">
        <v>22</v>
      </c>
      <c r="B26" s="14"/>
      <c r="C26" s="749" t="s">
        <v>4339</v>
      </c>
      <c r="D26" s="749" t="s">
        <v>4340</v>
      </c>
      <c r="E26" s="14"/>
      <c r="F26" s="192"/>
      <c r="G26" s="24"/>
      <c r="H26" s="14"/>
      <c r="I26" s="24">
        <v>1.03</v>
      </c>
      <c r="J26" s="14"/>
      <c r="K26" s="24"/>
      <c r="L26" s="541">
        <v>4500</v>
      </c>
      <c r="M26" s="541">
        <v>0.5727</v>
      </c>
      <c r="N26" s="541">
        <f t="shared" si="0"/>
        <v>2577.15</v>
      </c>
      <c r="O26" s="541">
        <v>4500</v>
      </c>
      <c r="P26" s="541">
        <f t="shared" si="1"/>
        <v>0.5727</v>
      </c>
      <c r="Q26" s="541">
        <f t="shared" si="2"/>
        <v>2577.15</v>
      </c>
      <c r="R26" s="257">
        <f t="shared" si="3"/>
        <v>0</v>
      </c>
      <c r="S26" s="515"/>
      <c r="T26" s="515">
        <f t="shared" si="4"/>
        <v>0</v>
      </c>
      <c r="U26" s="257">
        <f t="shared" si="5"/>
        <v>0</v>
      </c>
      <c r="V26" s="515"/>
      <c r="W26" s="515">
        <f t="shared" si="6"/>
        <v>0</v>
      </c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</row>
    <row r="27" hidden="1" spans="1:34">
      <c r="A27" s="24">
        <v>23</v>
      </c>
      <c r="B27" s="14"/>
      <c r="C27" s="749" t="s">
        <v>4341</v>
      </c>
      <c r="D27" s="749" t="s">
        <v>4342</v>
      </c>
      <c r="E27" s="14"/>
      <c r="F27" s="192"/>
      <c r="G27" s="24"/>
      <c r="H27" s="14"/>
      <c r="I27" s="24">
        <v>1.03</v>
      </c>
      <c r="J27" s="14"/>
      <c r="K27" s="24"/>
      <c r="L27" s="541">
        <v>8500</v>
      </c>
      <c r="M27" s="541">
        <v>0.4635</v>
      </c>
      <c r="N27" s="541">
        <f t="shared" si="0"/>
        <v>3939.75</v>
      </c>
      <c r="O27" s="541">
        <v>8500</v>
      </c>
      <c r="P27" s="541">
        <f t="shared" si="1"/>
        <v>0.4635</v>
      </c>
      <c r="Q27" s="541">
        <f t="shared" si="2"/>
        <v>3939.75</v>
      </c>
      <c r="R27" s="257">
        <f t="shared" si="3"/>
        <v>0</v>
      </c>
      <c r="S27" s="515"/>
      <c r="T27" s="515">
        <f t="shared" si="4"/>
        <v>0</v>
      </c>
      <c r="U27" s="257">
        <f t="shared" si="5"/>
        <v>0</v>
      </c>
      <c r="V27" s="515"/>
      <c r="W27" s="515">
        <f t="shared" si="6"/>
        <v>0</v>
      </c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</row>
    <row r="28" hidden="1" spans="1:34">
      <c r="A28" s="24">
        <v>24</v>
      </c>
      <c r="B28" s="14"/>
      <c r="C28" s="749" t="s">
        <v>4343</v>
      </c>
      <c r="D28" s="749" t="s">
        <v>4344</v>
      </c>
      <c r="E28" s="14"/>
      <c r="F28" s="192"/>
      <c r="G28" s="24"/>
      <c r="H28" s="14"/>
      <c r="I28" s="24">
        <v>1.03</v>
      </c>
      <c r="J28" s="14"/>
      <c r="K28" s="24"/>
      <c r="L28" s="541">
        <v>2800</v>
      </c>
      <c r="M28" s="541">
        <v>1.1316</v>
      </c>
      <c r="N28" s="541">
        <f t="shared" si="0"/>
        <v>3168.48</v>
      </c>
      <c r="O28" s="541">
        <v>2800</v>
      </c>
      <c r="P28" s="541">
        <f t="shared" si="1"/>
        <v>1.1316</v>
      </c>
      <c r="Q28" s="541">
        <f t="shared" si="2"/>
        <v>3168.48</v>
      </c>
      <c r="R28" s="257">
        <f t="shared" si="3"/>
        <v>0</v>
      </c>
      <c r="S28" s="515"/>
      <c r="T28" s="515">
        <f t="shared" si="4"/>
        <v>0</v>
      </c>
      <c r="U28" s="257">
        <f t="shared" si="5"/>
        <v>0</v>
      </c>
      <c r="V28" s="515"/>
      <c r="W28" s="515">
        <f t="shared" si="6"/>
        <v>0</v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</row>
    <row r="29" hidden="1" spans="1:34">
      <c r="A29" s="24">
        <v>25</v>
      </c>
      <c r="B29" s="14"/>
      <c r="C29" s="749" t="s">
        <v>4345</v>
      </c>
      <c r="D29" s="749" t="s">
        <v>4346</v>
      </c>
      <c r="E29" s="14"/>
      <c r="F29" s="192"/>
      <c r="G29" s="24"/>
      <c r="H29" s="14"/>
      <c r="I29" s="24">
        <v>1.03</v>
      </c>
      <c r="J29" s="14"/>
      <c r="K29" s="24"/>
      <c r="L29" s="541">
        <v>64</v>
      </c>
      <c r="M29" s="541">
        <v>1.6348</v>
      </c>
      <c r="N29" s="541">
        <f t="shared" si="0"/>
        <v>104.6272</v>
      </c>
      <c r="O29" s="541">
        <v>64</v>
      </c>
      <c r="P29" s="541">
        <f t="shared" si="1"/>
        <v>1.6348</v>
      </c>
      <c r="Q29" s="541">
        <f t="shared" si="2"/>
        <v>104.6272</v>
      </c>
      <c r="R29" s="257">
        <f t="shared" si="3"/>
        <v>0</v>
      </c>
      <c r="S29" s="515"/>
      <c r="T29" s="515">
        <f t="shared" si="4"/>
        <v>0</v>
      </c>
      <c r="U29" s="257">
        <f t="shared" si="5"/>
        <v>0</v>
      </c>
      <c r="V29" s="515"/>
      <c r="W29" s="515">
        <f t="shared" si="6"/>
        <v>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</row>
    <row r="30" hidden="1" spans="1:34">
      <c r="A30" s="24">
        <v>26</v>
      </c>
      <c r="B30" s="14"/>
      <c r="C30" s="749" t="s">
        <v>4347</v>
      </c>
      <c r="D30" s="749" t="s">
        <v>4348</v>
      </c>
      <c r="E30" s="14"/>
      <c r="F30" s="192"/>
      <c r="G30" s="24"/>
      <c r="H30" s="14"/>
      <c r="I30" s="24">
        <v>1.03</v>
      </c>
      <c r="J30" s="14"/>
      <c r="K30" s="24"/>
      <c r="L30" s="541">
        <v>1500</v>
      </c>
      <c r="M30" s="541">
        <v>0.1774</v>
      </c>
      <c r="N30" s="541">
        <f t="shared" si="0"/>
        <v>266.1</v>
      </c>
      <c r="O30" s="541">
        <v>1500</v>
      </c>
      <c r="P30" s="541">
        <f t="shared" si="1"/>
        <v>0.1774</v>
      </c>
      <c r="Q30" s="541">
        <f t="shared" si="2"/>
        <v>266.1</v>
      </c>
      <c r="R30" s="257">
        <f t="shared" si="3"/>
        <v>0</v>
      </c>
      <c r="S30" s="515"/>
      <c r="T30" s="515">
        <f t="shared" si="4"/>
        <v>0</v>
      </c>
      <c r="U30" s="257">
        <f t="shared" si="5"/>
        <v>0</v>
      </c>
      <c r="V30" s="515"/>
      <c r="W30" s="515">
        <f t="shared" si="6"/>
        <v>0</v>
      </c>
      <c r="X30" s="14" t="s">
        <v>1191</v>
      </c>
      <c r="Y30" s="14"/>
      <c r="Z30" s="14"/>
      <c r="AA30" s="14"/>
      <c r="AB30" s="14"/>
      <c r="AC30" s="14"/>
      <c r="AD30" s="14"/>
      <c r="AE30" s="14"/>
      <c r="AF30" s="14"/>
      <c r="AG30" s="14"/>
      <c r="AH30" s="14"/>
    </row>
    <row r="31" hidden="1" spans="1:34">
      <c r="A31" s="24">
        <v>27</v>
      </c>
      <c r="B31" s="14"/>
      <c r="C31" s="749" t="s">
        <v>4349</v>
      </c>
      <c r="D31" s="749" t="s">
        <v>4350</v>
      </c>
      <c r="E31" s="14"/>
      <c r="F31" s="192"/>
      <c r="G31" s="24"/>
      <c r="H31" s="14"/>
      <c r="I31" s="24">
        <v>1.03</v>
      </c>
      <c r="J31" s="14"/>
      <c r="K31" s="24"/>
      <c r="L31" s="541">
        <v>1800</v>
      </c>
      <c r="M31" s="541">
        <v>0.1177</v>
      </c>
      <c r="N31" s="541">
        <f t="shared" si="0"/>
        <v>211.86</v>
      </c>
      <c r="O31" s="541">
        <v>1800</v>
      </c>
      <c r="P31" s="541">
        <f t="shared" si="1"/>
        <v>0.1177</v>
      </c>
      <c r="Q31" s="541">
        <f t="shared" si="2"/>
        <v>211.86</v>
      </c>
      <c r="R31" s="257">
        <f t="shared" si="3"/>
        <v>0</v>
      </c>
      <c r="S31" s="515"/>
      <c r="T31" s="515">
        <f t="shared" si="4"/>
        <v>0</v>
      </c>
      <c r="U31" s="257">
        <f t="shared" si="5"/>
        <v>0</v>
      </c>
      <c r="V31" s="515"/>
      <c r="W31" s="515">
        <f t="shared" si="6"/>
        <v>0</v>
      </c>
      <c r="X31" s="14" t="s">
        <v>1191</v>
      </c>
      <c r="Y31" s="14"/>
      <c r="Z31" s="14"/>
      <c r="AA31" s="14"/>
      <c r="AB31" s="14"/>
      <c r="AC31" s="14"/>
      <c r="AD31" s="14"/>
      <c r="AE31" s="14"/>
      <c r="AF31" s="14"/>
      <c r="AG31" s="14"/>
      <c r="AH31" s="14"/>
    </row>
    <row r="32" hidden="1" spans="1:34">
      <c r="A32" s="24">
        <v>28</v>
      </c>
      <c r="B32" s="14"/>
      <c r="C32" s="749" t="s">
        <v>4351</v>
      </c>
      <c r="D32" s="749" t="s">
        <v>4352</v>
      </c>
      <c r="E32" s="14"/>
      <c r="F32" s="192"/>
      <c r="G32" s="24"/>
      <c r="H32" s="14"/>
      <c r="I32" s="24">
        <v>1.03</v>
      </c>
      <c r="J32" s="14"/>
      <c r="K32" s="24"/>
      <c r="L32" s="541">
        <v>200</v>
      </c>
      <c r="M32" s="541">
        <v>2.632</v>
      </c>
      <c r="N32" s="541">
        <f t="shared" si="0"/>
        <v>526.4</v>
      </c>
      <c r="O32" s="541">
        <v>200</v>
      </c>
      <c r="P32" s="541">
        <f t="shared" si="1"/>
        <v>2.632</v>
      </c>
      <c r="Q32" s="541">
        <f t="shared" si="2"/>
        <v>526.4</v>
      </c>
      <c r="R32" s="257">
        <f t="shared" si="3"/>
        <v>0</v>
      </c>
      <c r="S32" s="515"/>
      <c r="T32" s="515">
        <f t="shared" si="4"/>
        <v>0</v>
      </c>
      <c r="U32" s="257">
        <f t="shared" si="5"/>
        <v>0</v>
      </c>
      <c r="V32" s="515"/>
      <c r="W32" s="515">
        <f t="shared" si="6"/>
        <v>0</v>
      </c>
      <c r="X32" s="14" t="s">
        <v>1191</v>
      </c>
      <c r="Y32" s="14"/>
      <c r="Z32" s="14"/>
      <c r="AA32" s="14"/>
      <c r="AB32" s="14"/>
      <c r="AC32" s="14"/>
      <c r="AD32" s="14"/>
      <c r="AE32" s="14"/>
      <c r="AF32" s="14"/>
      <c r="AG32" s="14"/>
      <c r="AH32" s="14"/>
    </row>
    <row r="33" hidden="1" spans="1:34">
      <c r="A33" s="24">
        <v>29</v>
      </c>
      <c r="B33" s="14"/>
      <c r="C33" s="749" t="s">
        <v>4353</v>
      </c>
      <c r="D33" s="749" t="s">
        <v>4354</v>
      </c>
      <c r="E33" s="14"/>
      <c r="F33" s="192"/>
      <c r="G33" s="24"/>
      <c r="H33" s="14"/>
      <c r="I33" s="24">
        <v>1.03</v>
      </c>
      <c r="J33" s="14"/>
      <c r="K33" s="24"/>
      <c r="L33" s="541">
        <v>400</v>
      </c>
      <c r="M33" s="541">
        <v>0.0809</v>
      </c>
      <c r="N33" s="541">
        <f t="shared" si="0"/>
        <v>32.36</v>
      </c>
      <c r="O33" s="541">
        <v>400</v>
      </c>
      <c r="P33" s="541">
        <f t="shared" si="1"/>
        <v>0.0809</v>
      </c>
      <c r="Q33" s="541">
        <f t="shared" si="2"/>
        <v>32.36</v>
      </c>
      <c r="R33" s="257">
        <f t="shared" si="3"/>
        <v>0</v>
      </c>
      <c r="S33" s="515"/>
      <c r="T33" s="515">
        <f t="shared" si="4"/>
        <v>0</v>
      </c>
      <c r="U33" s="257">
        <f t="shared" si="5"/>
        <v>0</v>
      </c>
      <c r="V33" s="515"/>
      <c r="W33" s="515">
        <f t="shared" si="6"/>
        <v>0</v>
      </c>
      <c r="X33" s="14" t="s">
        <v>1191</v>
      </c>
      <c r="Y33" s="14"/>
      <c r="Z33" s="14"/>
      <c r="AA33" s="14"/>
      <c r="AB33" s="14"/>
      <c r="AC33" s="14"/>
      <c r="AD33" s="14"/>
      <c r="AE33" s="14"/>
      <c r="AF33" s="14"/>
      <c r="AG33" s="14"/>
      <c r="AH33" s="14"/>
    </row>
    <row r="34" hidden="1" spans="1:34">
      <c r="A34" s="24">
        <v>30</v>
      </c>
      <c r="B34" s="14"/>
      <c r="C34" s="749" t="s">
        <v>4355</v>
      </c>
      <c r="D34" s="749" t="s">
        <v>4356</v>
      </c>
      <c r="E34" s="14"/>
      <c r="F34" s="192"/>
      <c r="G34" s="24"/>
      <c r="H34" s="14"/>
      <c r="I34" s="24">
        <v>1.03</v>
      </c>
      <c r="J34" s="14"/>
      <c r="K34" s="24"/>
      <c r="L34" s="541">
        <v>1562</v>
      </c>
      <c r="M34" s="541">
        <v>1.2711</v>
      </c>
      <c r="N34" s="541">
        <f t="shared" si="0"/>
        <v>1985.4582</v>
      </c>
      <c r="O34" s="541">
        <v>1562</v>
      </c>
      <c r="P34" s="541">
        <f t="shared" si="1"/>
        <v>1.2711</v>
      </c>
      <c r="Q34" s="541">
        <f t="shared" si="2"/>
        <v>1985.4582</v>
      </c>
      <c r="R34" s="257">
        <f t="shared" si="3"/>
        <v>0</v>
      </c>
      <c r="S34" s="515"/>
      <c r="T34" s="515">
        <f t="shared" si="4"/>
        <v>0</v>
      </c>
      <c r="U34" s="257">
        <f t="shared" si="5"/>
        <v>0</v>
      </c>
      <c r="V34" s="515"/>
      <c r="W34" s="515">
        <f t="shared" si="6"/>
        <v>0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</row>
    <row r="35" hidden="1" spans="1:34">
      <c r="A35" s="24">
        <v>31</v>
      </c>
      <c r="B35" s="14"/>
      <c r="C35" s="749" t="s">
        <v>4357</v>
      </c>
      <c r="D35" s="749" t="s">
        <v>4358</v>
      </c>
      <c r="E35" s="14"/>
      <c r="F35" s="192"/>
      <c r="G35" s="24"/>
      <c r="H35" s="14"/>
      <c r="I35" s="24">
        <v>1.03</v>
      </c>
      <c r="J35" s="14"/>
      <c r="K35" s="24"/>
      <c r="L35" s="541">
        <v>874</v>
      </c>
      <c r="M35" s="541">
        <v>1.2651</v>
      </c>
      <c r="N35" s="541">
        <f t="shared" si="0"/>
        <v>1105.6974</v>
      </c>
      <c r="O35" s="541">
        <v>874</v>
      </c>
      <c r="P35" s="541">
        <f t="shared" si="1"/>
        <v>1.2651</v>
      </c>
      <c r="Q35" s="541">
        <f t="shared" si="2"/>
        <v>1105.6974</v>
      </c>
      <c r="R35" s="257">
        <f t="shared" si="3"/>
        <v>0</v>
      </c>
      <c r="S35" s="515"/>
      <c r="T35" s="515">
        <f t="shared" si="4"/>
        <v>0</v>
      </c>
      <c r="U35" s="257">
        <f t="shared" si="5"/>
        <v>0</v>
      </c>
      <c r="V35" s="515"/>
      <c r="W35" s="515">
        <f t="shared" si="6"/>
        <v>0</v>
      </c>
      <c r="X35" s="14" t="s">
        <v>1191</v>
      </c>
      <c r="Y35" s="14"/>
      <c r="Z35" s="14"/>
      <c r="AA35" s="14"/>
      <c r="AB35" s="14"/>
      <c r="AC35" s="14"/>
      <c r="AD35" s="14"/>
      <c r="AE35" s="14"/>
      <c r="AF35" s="14"/>
      <c r="AG35" s="14"/>
      <c r="AH35" s="14"/>
    </row>
    <row r="36" hidden="1" spans="1:34">
      <c r="A36" s="24">
        <v>32</v>
      </c>
      <c r="B36" s="14"/>
      <c r="C36" s="749" t="s">
        <v>4359</v>
      </c>
      <c r="D36" s="749" t="s">
        <v>4360</v>
      </c>
      <c r="E36" s="14"/>
      <c r="F36" s="192"/>
      <c r="G36" s="24"/>
      <c r="H36" s="14"/>
      <c r="I36" s="24">
        <v>1.03</v>
      </c>
      <c r="J36" s="14"/>
      <c r="K36" s="24"/>
      <c r="L36" s="541">
        <v>572</v>
      </c>
      <c r="M36" s="541">
        <v>1.9444</v>
      </c>
      <c r="N36" s="541">
        <f t="shared" si="0"/>
        <v>1112.1968</v>
      </c>
      <c r="O36" s="541">
        <v>572</v>
      </c>
      <c r="P36" s="541">
        <f t="shared" si="1"/>
        <v>1.9444</v>
      </c>
      <c r="Q36" s="541">
        <f t="shared" si="2"/>
        <v>1112.1968</v>
      </c>
      <c r="R36" s="257">
        <f t="shared" si="3"/>
        <v>0</v>
      </c>
      <c r="S36" s="515"/>
      <c r="T36" s="515">
        <f t="shared" si="4"/>
        <v>0</v>
      </c>
      <c r="U36" s="257">
        <f t="shared" si="5"/>
        <v>0</v>
      </c>
      <c r="V36" s="515"/>
      <c r="W36" s="515">
        <f t="shared" si="6"/>
        <v>0</v>
      </c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</row>
    <row r="37" hidden="1" spans="1:34">
      <c r="A37" s="24">
        <v>33</v>
      </c>
      <c r="B37" s="14"/>
      <c r="C37" s="749" t="s">
        <v>4361</v>
      </c>
      <c r="D37" s="749" t="s">
        <v>4362</v>
      </c>
      <c r="E37" s="14"/>
      <c r="F37" s="192"/>
      <c r="G37" s="24"/>
      <c r="H37" s="14"/>
      <c r="I37" s="24">
        <v>1.03</v>
      </c>
      <c r="J37" s="14"/>
      <c r="K37" s="24"/>
      <c r="L37" s="541">
        <v>618</v>
      </c>
      <c r="M37" s="541">
        <v>1.9063</v>
      </c>
      <c r="N37" s="541">
        <f t="shared" si="0"/>
        <v>1178.0934</v>
      </c>
      <c r="O37" s="541">
        <v>618</v>
      </c>
      <c r="P37" s="541">
        <f t="shared" si="1"/>
        <v>1.9063</v>
      </c>
      <c r="Q37" s="541">
        <f t="shared" si="2"/>
        <v>1178.0934</v>
      </c>
      <c r="R37" s="257">
        <f t="shared" si="3"/>
        <v>0</v>
      </c>
      <c r="S37" s="515"/>
      <c r="T37" s="515">
        <f t="shared" si="4"/>
        <v>0</v>
      </c>
      <c r="U37" s="257">
        <f t="shared" si="5"/>
        <v>0</v>
      </c>
      <c r="V37" s="515"/>
      <c r="W37" s="515">
        <f t="shared" si="6"/>
        <v>0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</row>
    <row r="38" hidden="1" spans="1:34">
      <c r="A38" s="24">
        <v>34</v>
      </c>
      <c r="B38" s="14"/>
      <c r="C38" s="749" t="s">
        <v>4363</v>
      </c>
      <c r="D38" s="749" t="s">
        <v>4364</v>
      </c>
      <c r="E38" s="14"/>
      <c r="F38" s="192"/>
      <c r="G38" s="24"/>
      <c r="H38" s="14"/>
      <c r="I38" s="24">
        <v>1.03</v>
      </c>
      <c r="J38" s="14"/>
      <c r="K38" s="24"/>
      <c r="L38" s="541">
        <v>5000</v>
      </c>
      <c r="M38" s="541">
        <v>0.4177</v>
      </c>
      <c r="N38" s="541">
        <f t="shared" si="0"/>
        <v>2088.5</v>
      </c>
      <c r="O38" s="541">
        <v>5000</v>
      </c>
      <c r="P38" s="541">
        <f t="shared" si="1"/>
        <v>0.4177</v>
      </c>
      <c r="Q38" s="541">
        <f t="shared" si="2"/>
        <v>2088.5</v>
      </c>
      <c r="R38" s="257">
        <f t="shared" si="3"/>
        <v>0</v>
      </c>
      <c r="S38" s="515"/>
      <c r="T38" s="515">
        <f t="shared" si="4"/>
        <v>0</v>
      </c>
      <c r="U38" s="257">
        <f t="shared" si="5"/>
        <v>0</v>
      </c>
      <c r="V38" s="515"/>
      <c r="W38" s="515">
        <f t="shared" si="6"/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</row>
    <row r="39" hidden="1" spans="1:34">
      <c r="A39" s="24">
        <v>35</v>
      </c>
      <c r="B39" s="14"/>
      <c r="C39" s="749" t="s">
        <v>4365</v>
      </c>
      <c r="D39" s="749" t="s">
        <v>4366</v>
      </c>
      <c r="E39" s="14"/>
      <c r="F39" s="192"/>
      <c r="G39" s="24"/>
      <c r="H39" s="14"/>
      <c r="I39" s="24">
        <v>1.03</v>
      </c>
      <c r="J39" s="14"/>
      <c r="K39" s="24"/>
      <c r="L39" s="541">
        <v>500</v>
      </c>
      <c r="M39" s="541">
        <v>0.255</v>
      </c>
      <c r="N39" s="541">
        <f t="shared" si="0"/>
        <v>127.5</v>
      </c>
      <c r="O39" s="541">
        <v>500</v>
      </c>
      <c r="P39" s="541">
        <f t="shared" si="1"/>
        <v>0.255</v>
      </c>
      <c r="Q39" s="541">
        <f t="shared" si="2"/>
        <v>127.5</v>
      </c>
      <c r="R39" s="257">
        <f t="shared" si="3"/>
        <v>0</v>
      </c>
      <c r="S39" s="515"/>
      <c r="T39" s="515">
        <f t="shared" si="4"/>
        <v>0</v>
      </c>
      <c r="U39" s="257">
        <f t="shared" si="5"/>
        <v>0</v>
      </c>
      <c r="V39" s="515"/>
      <c r="W39" s="515">
        <f t="shared" si="6"/>
        <v>0</v>
      </c>
      <c r="X39" s="14" t="s">
        <v>1191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</row>
    <row r="40" hidden="1" spans="1:34">
      <c r="A40" s="24">
        <v>36</v>
      </c>
      <c r="B40" s="14"/>
      <c r="C40" s="749" t="s">
        <v>4367</v>
      </c>
      <c r="D40" s="749" t="s">
        <v>4368</v>
      </c>
      <c r="E40" s="14"/>
      <c r="F40" s="192"/>
      <c r="G40" s="24"/>
      <c r="H40" s="14"/>
      <c r="I40" s="24">
        <v>1.03</v>
      </c>
      <c r="J40" s="14"/>
      <c r="K40" s="24"/>
      <c r="L40" s="541">
        <v>500</v>
      </c>
      <c r="M40" s="541">
        <v>0.3143</v>
      </c>
      <c r="N40" s="541">
        <f t="shared" si="0"/>
        <v>157.15</v>
      </c>
      <c r="O40" s="541">
        <v>500</v>
      </c>
      <c r="P40" s="541">
        <f t="shared" si="1"/>
        <v>0.3143</v>
      </c>
      <c r="Q40" s="541">
        <f t="shared" si="2"/>
        <v>157.15</v>
      </c>
      <c r="R40" s="257">
        <f t="shared" si="3"/>
        <v>0</v>
      </c>
      <c r="S40" s="515"/>
      <c r="T40" s="515">
        <f t="shared" si="4"/>
        <v>0</v>
      </c>
      <c r="U40" s="257">
        <f t="shared" si="5"/>
        <v>0</v>
      </c>
      <c r="V40" s="515"/>
      <c r="W40" s="515">
        <f t="shared" si="6"/>
        <v>0</v>
      </c>
      <c r="X40" s="14" t="s">
        <v>1191</v>
      </c>
      <c r="Y40" s="14"/>
      <c r="Z40" s="14"/>
      <c r="AA40" s="14"/>
      <c r="AB40" s="14"/>
      <c r="AC40" s="14"/>
      <c r="AD40" s="14"/>
      <c r="AE40" s="14"/>
      <c r="AF40" s="14"/>
      <c r="AG40" s="14"/>
      <c r="AH40" s="14"/>
    </row>
    <row r="41" hidden="1" spans="1:34">
      <c r="A41" s="24">
        <v>37</v>
      </c>
      <c r="B41" s="14"/>
      <c r="C41" s="749" t="s">
        <v>4369</v>
      </c>
      <c r="D41" s="749" t="s">
        <v>4370</v>
      </c>
      <c r="E41" s="14"/>
      <c r="F41" s="192"/>
      <c r="G41" s="24"/>
      <c r="H41" s="14"/>
      <c r="I41" s="24">
        <v>1.03</v>
      </c>
      <c r="J41" s="14"/>
      <c r="K41" s="24"/>
      <c r="L41" s="541">
        <v>500</v>
      </c>
      <c r="M41" s="541">
        <v>0.4658</v>
      </c>
      <c r="N41" s="541">
        <f t="shared" si="0"/>
        <v>232.9</v>
      </c>
      <c r="O41" s="541">
        <v>500</v>
      </c>
      <c r="P41" s="541">
        <f t="shared" si="1"/>
        <v>0.4658</v>
      </c>
      <c r="Q41" s="541">
        <f t="shared" si="2"/>
        <v>232.9</v>
      </c>
      <c r="R41" s="257">
        <f t="shared" si="3"/>
        <v>0</v>
      </c>
      <c r="S41" s="515"/>
      <c r="T41" s="515">
        <f t="shared" si="4"/>
        <v>0</v>
      </c>
      <c r="U41" s="257">
        <f t="shared" si="5"/>
        <v>0</v>
      </c>
      <c r="V41" s="515"/>
      <c r="W41" s="515">
        <f t="shared" si="6"/>
        <v>0</v>
      </c>
      <c r="X41" s="14" t="s">
        <v>1191</v>
      </c>
      <c r="Y41" s="14"/>
      <c r="Z41" s="14"/>
      <c r="AA41" s="14"/>
      <c r="AB41" s="14"/>
      <c r="AC41" s="14"/>
      <c r="AD41" s="14"/>
      <c r="AE41" s="14"/>
      <c r="AF41" s="14"/>
      <c r="AG41" s="14"/>
      <c r="AH41" s="14"/>
    </row>
    <row r="42" hidden="1" spans="1:34">
      <c r="A42" s="24">
        <v>38</v>
      </c>
      <c r="B42" s="14"/>
      <c r="C42" s="749" t="s">
        <v>4371</v>
      </c>
      <c r="D42" s="749" t="s">
        <v>4372</v>
      </c>
      <c r="E42" s="14"/>
      <c r="F42" s="192"/>
      <c r="G42" s="24"/>
      <c r="H42" s="14"/>
      <c r="I42" s="24">
        <v>1.03</v>
      </c>
      <c r="J42" s="14"/>
      <c r="K42" s="24"/>
      <c r="L42" s="541">
        <v>500</v>
      </c>
      <c r="M42" s="541">
        <v>0.6064</v>
      </c>
      <c r="N42" s="541">
        <f t="shared" si="0"/>
        <v>303.2</v>
      </c>
      <c r="O42" s="541">
        <v>500</v>
      </c>
      <c r="P42" s="541">
        <f t="shared" si="1"/>
        <v>0.6064</v>
      </c>
      <c r="Q42" s="541">
        <f t="shared" si="2"/>
        <v>303.2</v>
      </c>
      <c r="R42" s="257">
        <f t="shared" si="3"/>
        <v>0</v>
      </c>
      <c r="S42" s="515"/>
      <c r="T42" s="515">
        <f t="shared" si="4"/>
        <v>0</v>
      </c>
      <c r="U42" s="257">
        <f t="shared" si="5"/>
        <v>0</v>
      </c>
      <c r="V42" s="515"/>
      <c r="W42" s="515">
        <f t="shared" si="6"/>
        <v>0</v>
      </c>
      <c r="X42" s="14" t="s">
        <v>1191</v>
      </c>
      <c r="Y42" s="14"/>
      <c r="Z42" s="14"/>
      <c r="AA42" s="14"/>
      <c r="AB42" s="14"/>
      <c r="AC42" s="14"/>
      <c r="AD42" s="14"/>
      <c r="AE42" s="14"/>
      <c r="AF42" s="14"/>
      <c r="AG42" s="14"/>
      <c r="AH42" s="14"/>
    </row>
    <row r="43" hidden="1" spans="1:34">
      <c r="A43" s="24">
        <v>39</v>
      </c>
      <c r="B43" s="14"/>
      <c r="C43" s="749" t="s">
        <v>4373</v>
      </c>
      <c r="D43" s="749" t="s">
        <v>4374</v>
      </c>
      <c r="E43" s="14"/>
      <c r="F43" s="192"/>
      <c r="G43" s="24"/>
      <c r="H43" s="14"/>
      <c r="I43" s="24">
        <v>1.03</v>
      </c>
      <c r="J43" s="14"/>
      <c r="K43" s="24"/>
      <c r="L43" s="541">
        <v>2700</v>
      </c>
      <c r="M43" s="541">
        <v>4.4359</v>
      </c>
      <c r="N43" s="541">
        <f t="shared" si="0"/>
        <v>11976.93</v>
      </c>
      <c r="O43" s="541">
        <v>2700</v>
      </c>
      <c r="P43" s="541">
        <f t="shared" si="1"/>
        <v>4.4359</v>
      </c>
      <c r="Q43" s="541">
        <f t="shared" si="2"/>
        <v>11976.93</v>
      </c>
      <c r="R43" s="257">
        <f t="shared" si="3"/>
        <v>0</v>
      </c>
      <c r="S43" s="515"/>
      <c r="T43" s="515">
        <f t="shared" si="4"/>
        <v>0</v>
      </c>
      <c r="U43" s="257">
        <f t="shared" si="5"/>
        <v>0</v>
      </c>
      <c r="V43" s="515"/>
      <c r="W43" s="515">
        <f t="shared" si="6"/>
        <v>0</v>
      </c>
      <c r="X43" s="14" t="s">
        <v>1191</v>
      </c>
      <c r="Y43" s="14"/>
      <c r="Z43" s="14"/>
      <c r="AA43" s="14"/>
      <c r="AB43" s="14"/>
      <c r="AC43" s="14"/>
      <c r="AD43" s="14"/>
      <c r="AE43" s="14"/>
      <c r="AF43" s="14"/>
      <c r="AG43" s="14"/>
      <c r="AH43" s="14"/>
    </row>
    <row r="44" hidden="1" spans="1:34">
      <c r="A44" s="24">
        <v>40</v>
      </c>
      <c r="B44" s="14"/>
      <c r="C44" s="749" t="s">
        <v>4375</v>
      </c>
      <c r="D44" s="749" t="s">
        <v>4376</v>
      </c>
      <c r="E44" s="14"/>
      <c r="F44" s="192"/>
      <c r="G44" s="24"/>
      <c r="H44" s="14"/>
      <c r="I44" s="24">
        <v>1.03</v>
      </c>
      <c r="J44" s="14"/>
      <c r="K44" s="24"/>
      <c r="L44" s="541">
        <v>3600</v>
      </c>
      <c r="M44" s="541">
        <v>1.2247</v>
      </c>
      <c r="N44" s="541">
        <f t="shared" si="0"/>
        <v>4408.92</v>
      </c>
      <c r="O44" s="541">
        <v>3600</v>
      </c>
      <c r="P44" s="541">
        <f t="shared" si="1"/>
        <v>1.2247</v>
      </c>
      <c r="Q44" s="541">
        <f t="shared" si="2"/>
        <v>4408.92</v>
      </c>
      <c r="R44" s="257">
        <f t="shared" si="3"/>
        <v>0</v>
      </c>
      <c r="S44" s="515"/>
      <c r="T44" s="515">
        <f t="shared" si="4"/>
        <v>0</v>
      </c>
      <c r="U44" s="257">
        <f t="shared" si="5"/>
        <v>0</v>
      </c>
      <c r="V44" s="515"/>
      <c r="W44" s="515">
        <f t="shared" si="6"/>
        <v>0</v>
      </c>
      <c r="X44" s="14" t="s">
        <v>1191</v>
      </c>
      <c r="Y44" s="14"/>
      <c r="Z44" s="14"/>
      <c r="AA44" s="14"/>
      <c r="AB44" s="14"/>
      <c r="AC44" s="14"/>
      <c r="AD44" s="14"/>
      <c r="AE44" s="14"/>
      <c r="AF44" s="14"/>
      <c r="AG44" s="14"/>
      <c r="AH44" s="14"/>
    </row>
    <row r="45" hidden="1" spans="1:34">
      <c r="A45" s="24">
        <v>41</v>
      </c>
      <c r="B45" s="14"/>
      <c r="C45" s="749" t="s">
        <v>4377</v>
      </c>
      <c r="D45" s="749" t="s">
        <v>4378</v>
      </c>
      <c r="E45" s="14"/>
      <c r="F45" s="192"/>
      <c r="G45" s="24"/>
      <c r="H45" s="14"/>
      <c r="I45" s="24">
        <v>1.03</v>
      </c>
      <c r="J45" s="14"/>
      <c r="K45" s="24"/>
      <c r="L45" s="541">
        <v>74</v>
      </c>
      <c r="M45" s="541">
        <v>2.3685</v>
      </c>
      <c r="N45" s="541">
        <f t="shared" si="0"/>
        <v>175.269</v>
      </c>
      <c r="O45" s="541">
        <v>74</v>
      </c>
      <c r="P45" s="541">
        <f t="shared" si="1"/>
        <v>2.3685</v>
      </c>
      <c r="Q45" s="541">
        <f t="shared" si="2"/>
        <v>175.269</v>
      </c>
      <c r="R45" s="257">
        <f t="shared" si="3"/>
        <v>0</v>
      </c>
      <c r="S45" s="515"/>
      <c r="T45" s="515">
        <f t="shared" si="4"/>
        <v>0</v>
      </c>
      <c r="U45" s="257">
        <f t="shared" si="5"/>
        <v>0</v>
      </c>
      <c r="V45" s="515"/>
      <c r="W45" s="515">
        <f t="shared" si="6"/>
        <v>0</v>
      </c>
      <c r="X45" s="14" t="s">
        <v>1191</v>
      </c>
      <c r="Y45" s="14"/>
      <c r="Z45" s="14"/>
      <c r="AA45" s="14"/>
      <c r="AB45" s="14"/>
      <c r="AC45" s="14"/>
      <c r="AD45" s="14"/>
      <c r="AE45" s="14"/>
      <c r="AF45" s="14"/>
      <c r="AG45" s="14"/>
      <c r="AH45" s="14"/>
    </row>
    <row r="46" hidden="1" spans="1:34">
      <c r="A46" s="24">
        <v>42</v>
      </c>
      <c r="B46" s="14"/>
      <c r="C46" s="749" t="s">
        <v>4379</v>
      </c>
      <c r="D46" s="749" t="s">
        <v>4380</v>
      </c>
      <c r="E46" s="14"/>
      <c r="F46" s="192"/>
      <c r="G46" s="24"/>
      <c r="H46" s="14"/>
      <c r="I46" s="24">
        <v>1.03</v>
      </c>
      <c r="J46" s="14"/>
      <c r="K46" s="24"/>
      <c r="L46" s="541">
        <v>840</v>
      </c>
      <c r="M46" s="541">
        <v>3.2366</v>
      </c>
      <c r="N46" s="541">
        <f t="shared" si="0"/>
        <v>2718.744</v>
      </c>
      <c r="O46" s="541">
        <v>840</v>
      </c>
      <c r="P46" s="541">
        <f t="shared" si="1"/>
        <v>3.2366</v>
      </c>
      <c r="Q46" s="541">
        <f t="shared" si="2"/>
        <v>2718.744</v>
      </c>
      <c r="R46" s="257">
        <f t="shared" si="3"/>
        <v>0</v>
      </c>
      <c r="S46" s="515"/>
      <c r="T46" s="515">
        <f t="shared" si="4"/>
        <v>0</v>
      </c>
      <c r="U46" s="257">
        <f t="shared" si="5"/>
        <v>0</v>
      </c>
      <c r="V46" s="515"/>
      <c r="W46" s="515">
        <f t="shared" si="6"/>
        <v>0</v>
      </c>
      <c r="X46" s="14" t="s">
        <v>1191</v>
      </c>
      <c r="Y46" s="14"/>
      <c r="Z46" s="14"/>
      <c r="AA46" s="14"/>
      <c r="AB46" s="14"/>
      <c r="AC46" s="14"/>
      <c r="AD46" s="14"/>
      <c r="AE46" s="14"/>
      <c r="AF46" s="14"/>
      <c r="AG46" s="14"/>
      <c r="AH46" s="14"/>
    </row>
    <row r="47" hidden="1" spans="1:34">
      <c r="A47" s="24">
        <v>43</v>
      </c>
      <c r="B47" s="14"/>
      <c r="C47" s="749" t="s">
        <v>4381</v>
      </c>
      <c r="D47" s="749" t="s">
        <v>4382</v>
      </c>
      <c r="E47" s="14"/>
      <c r="F47" s="192"/>
      <c r="G47" s="24"/>
      <c r="H47" s="14"/>
      <c r="I47" s="24">
        <v>1.03</v>
      </c>
      <c r="J47" s="14"/>
      <c r="K47" s="24"/>
      <c r="L47" s="541">
        <v>720</v>
      </c>
      <c r="M47" s="541">
        <v>3.2357</v>
      </c>
      <c r="N47" s="541">
        <f t="shared" si="0"/>
        <v>2329.704</v>
      </c>
      <c r="O47" s="541">
        <v>720</v>
      </c>
      <c r="P47" s="541">
        <f t="shared" si="1"/>
        <v>3.2357</v>
      </c>
      <c r="Q47" s="541">
        <f t="shared" si="2"/>
        <v>2329.704</v>
      </c>
      <c r="R47" s="257">
        <f t="shared" si="3"/>
        <v>0</v>
      </c>
      <c r="S47" s="515"/>
      <c r="T47" s="515">
        <f t="shared" si="4"/>
        <v>0</v>
      </c>
      <c r="U47" s="257">
        <f t="shared" si="5"/>
        <v>0</v>
      </c>
      <c r="V47" s="515"/>
      <c r="W47" s="515">
        <f t="shared" si="6"/>
        <v>0</v>
      </c>
      <c r="X47" s="14" t="s">
        <v>1191</v>
      </c>
      <c r="Y47" s="14"/>
      <c r="Z47" s="14"/>
      <c r="AA47" s="14"/>
      <c r="AB47" s="14"/>
      <c r="AC47" s="14"/>
      <c r="AD47" s="14"/>
      <c r="AE47" s="14"/>
      <c r="AF47" s="14"/>
      <c r="AG47" s="14"/>
      <c r="AH47" s="14"/>
    </row>
    <row r="48" hidden="1" spans="1:34">
      <c r="A48" s="24">
        <v>44</v>
      </c>
      <c r="B48" s="14"/>
      <c r="C48" s="749" t="s">
        <v>4383</v>
      </c>
      <c r="D48" s="749" t="s">
        <v>4384</v>
      </c>
      <c r="E48" s="14"/>
      <c r="F48" s="192"/>
      <c r="G48" s="24"/>
      <c r="H48" s="14"/>
      <c r="I48" s="24">
        <v>1.03</v>
      </c>
      <c r="J48" s="14"/>
      <c r="K48" s="24"/>
      <c r="L48" s="541">
        <v>634</v>
      </c>
      <c r="M48" s="541">
        <v>2.8906</v>
      </c>
      <c r="N48" s="541">
        <f t="shared" si="0"/>
        <v>1832.6404</v>
      </c>
      <c r="O48" s="541">
        <v>634</v>
      </c>
      <c r="P48" s="541">
        <f t="shared" si="1"/>
        <v>2.8906</v>
      </c>
      <c r="Q48" s="541">
        <f t="shared" si="2"/>
        <v>1832.6404</v>
      </c>
      <c r="R48" s="257">
        <f t="shared" si="3"/>
        <v>0</v>
      </c>
      <c r="S48" s="515"/>
      <c r="T48" s="515">
        <f t="shared" si="4"/>
        <v>0</v>
      </c>
      <c r="U48" s="257">
        <f t="shared" si="5"/>
        <v>0</v>
      </c>
      <c r="V48" s="515"/>
      <c r="W48" s="515">
        <f t="shared" si="6"/>
        <v>0</v>
      </c>
      <c r="X48" s="14" t="s">
        <v>1191</v>
      </c>
      <c r="Y48" s="14"/>
      <c r="Z48" s="14"/>
      <c r="AA48" s="14"/>
      <c r="AB48" s="14"/>
      <c r="AC48" s="14"/>
      <c r="AD48" s="14"/>
      <c r="AE48" s="14"/>
      <c r="AF48" s="14"/>
      <c r="AG48" s="14"/>
      <c r="AH48" s="14"/>
    </row>
    <row r="49" hidden="1" spans="1:34">
      <c r="A49" s="24">
        <v>45</v>
      </c>
      <c r="B49" s="14"/>
      <c r="C49" s="749" t="s">
        <v>4385</v>
      </c>
      <c r="D49" s="749" t="s">
        <v>4386</v>
      </c>
      <c r="E49" s="14"/>
      <c r="F49" s="192"/>
      <c r="G49" s="24"/>
      <c r="H49" s="14"/>
      <c r="I49" s="24">
        <v>1.03</v>
      </c>
      <c r="J49" s="14"/>
      <c r="K49" s="24"/>
      <c r="L49" s="541">
        <v>500</v>
      </c>
      <c r="M49" s="541">
        <v>2.8366</v>
      </c>
      <c r="N49" s="541">
        <f t="shared" si="0"/>
        <v>1418.3</v>
      </c>
      <c r="O49" s="541">
        <v>500</v>
      </c>
      <c r="P49" s="541">
        <f t="shared" si="1"/>
        <v>2.8366</v>
      </c>
      <c r="Q49" s="541">
        <f t="shared" si="2"/>
        <v>1418.3</v>
      </c>
      <c r="R49" s="257">
        <f t="shared" si="3"/>
        <v>0</v>
      </c>
      <c r="S49" s="515"/>
      <c r="T49" s="515">
        <f t="shared" si="4"/>
        <v>0</v>
      </c>
      <c r="U49" s="257">
        <f t="shared" si="5"/>
        <v>0</v>
      </c>
      <c r="V49" s="515"/>
      <c r="W49" s="515">
        <f t="shared" si="6"/>
        <v>0</v>
      </c>
      <c r="X49" s="14" t="s">
        <v>1191</v>
      </c>
      <c r="Y49" s="14"/>
      <c r="Z49" s="14"/>
      <c r="AA49" s="14"/>
      <c r="AB49" s="14"/>
      <c r="AC49" s="14"/>
      <c r="AD49" s="14"/>
      <c r="AE49" s="14"/>
      <c r="AF49" s="14"/>
      <c r="AG49" s="14"/>
      <c r="AH49" s="14"/>
    </row>
    <row r="50" hidden="1" spans="1:34">
      <c r="A50" s="24">
        <v>46</v>
      </c>
      <c r="B50" s="14"/>
      <c r="C50" s="749" t="s">
        <v>4387</v>
      </c>
      <c r="D50" s="749" t="s">
        <v>4388</v>
      </c>
      <c r="E50" s="14"/>
      <c r="F50" s="192"/>
      <c r="G50" s="24"/>
      <c r="H50" s="14"/>
      <c r="I50" s="24">
        <v>1.03</v>
      </c>
      <c r="J50" s="14"/>
      <c r="K50" s="24"/>
      <c r="L50" s="541">
        <v>600</v>
      </c>
      <c r="M50" s="541">
        <v>1.2438</v>
      </c>
      <c r="N50" s="541">
        <f t="shared" si="0"/>
        <v>746.28</v>
      </c>
      <c r="O50" s="541">
        <v>600</v>
      </c>
      <c r="P50" s="541">
        <f t="shared" si="1"/>
        <v>1.2438</v>
      </c>
      <c r="Q50" s="541">
        <f t="shared" si="2"/>
        <v>746.28</v>
      </c>
      <c r="R50" s="257">
        <f t="shared" si="3"/>
        <v>0</v>
      </c>
      <c r="S50" s="515"/>
      <c r="T50" s="515">
        <f t="shared" si="4"/>
        <v>0</v>
      </c>
      <c r="U50" s="257">
        <f t="shared" si="5"/>
        <v>0</v>
      </c>
      <c r="V50" s="515"/>
      <c r="W50" s="515">
        <f t="shared" si="6"/>
        <v>0</v>
      </c>
      <c r="X50" s="14" t="s">
        <v>1191</v>
      </c>
      <c r="Y50" s="14"/>
      <c r="Z50" s="14"/>
      <c r="AA50" s="14"/>
      <c r="AB50" s="14"/>
      <c r="AC50" s="14"/>
      <c r="AD50" s="14"/>
      <c r="AE50" s="14"/>
      <c r="AF50" s="14"/>
      <c r="AG50" s="14"/>
      <c r="AH50" s="14"/>
    </row>
    <row r="51" hidden="1" spans="1:34">
      <c r="A51" s="24">
        <v>47</v>
      </c>
      <c r="B51" s="14"/>
      <c r="C51" s="749" t="s">
        <v>4389</v>
      </c>
      <c r="D51" s="749" t="s">
        <v>4390</v>
      </c>
      <c r="E51" s="14"/>
      <c r="F51" s="192"/>
      <c r="G51" s="24"/>
      <c r="H51" s="14"/>
      <c r="I51" s="24">
        <v>1.03</v>
      </c>
      <c r="J51" s="14"/>
      <c r="K51" s="24"/>
      <c r="L51" s="541">
        <v>552</v>
      </c>
      <c r="M51" s="541">
        <v>1.2781</v>
      </c>
      <c r="N51" s="541">
        <f t="shared" si="0"/>
        <v>705.5112</v>
      </c>
      <c r="O51" s="541">
        <v>552</v>
      </c>
      <c r="P51" s="541">
        <f t="shared" si="1"/>
        <v>1.2781</v>
      </c>
      <c r="Q51" s="541">
        <f t="shared" si="2"/>
        <v>705.5112</v>
      </c>
      <c r="R51" s="257">
        <f t="shared" si="3"/>
        <v>0</v>
      </c>
      <c r="S51" s="515"/>
      <c r="T51" s="515">
        <f t="shared" si="4"/>
        <v>0</v>
      </c>
      <c r="U51" s="257">
        <f t="shared" si="5"/>
        <v>0</v>
      </c>
      <c r="V51" s="515"/>
      <c r="W51" s="515">
        <f t="shared" si="6"/>
        <v>0</v>
      </c>
      <c r="X51" s="14" t="s">
        <v>1191</v>
      </c>
      <c r="Y51" s="14"/>
      <c r="Z51" s="14"/>
      <c r="AA51" s="14"/>
      <c r="AB51" s="14"/>
      <c r="AC51" s="14"/>
      <c r="AD51" s="14"/>
      <c r="AE51" s="14"/>
      <c r="AF51" s="14"/>
      <c r="AG51" s="14"/>
      <c r="AH51" s="14"/>
    </row>
    <row r="52" hidden="1" spans="1:34">
      <c r="A52" s="24">
        <v>48</v>
      </c>
      <c r="B52" s="14"/>
      <c r="C52" s="749" t="s">
        <v>4391</v>
      </c>
      <c r="D52" s="749" t="s">
        <v>4392</v>
      </c>
      <c r="E52" s="14"/>
      <c r="F52" s="192"/>
      <c r="G52" s="24"/>
      <c r="H52" s="14"/>
      <c r="I52" s="24">
        <v>1.03</v>
      </c>
      <c r="J52" s="14"/>
      <c r="K52" s="24"/>
      <c r="L52" s="541">
        <v>1482</v>
      </c>
      <c r="M52" s="541">
        <v>0.2975</v>
      </c>
      <c r="N52" s="541">
        <f t="shared" si="0"/>
        <v>440.895</v>
      </c>
      <c r="O52" s="541">
        <v>1482</v>
      </c>
      <c r="P52" s="541">
        <f t="shared" si="1"/>
        <v>0.2975</v>
      </c>
      <c r="Q52" s="541">
        <f t="shared" si="2"/>
        <v>440.895</v>
      </c>
      <c r="R52" s="257">
        <f t="shared" si="3"/>
        <v>0</v>
      </c>
      <c r="S52" s="515"/>
      <c r="T52" s="515">
        <f t="shared" si="4"/>
        <v>0</v>
      </c>
      <c r="U52" s="257">
        <f t="shared" si="5"/>
        <v>0</v>
      </c>
      <c r="V52" s="515"/>
      <c r="W52" s="515">
        <f t="shared" si="6"/>
        <v>0</v>
      </c>
      <c r="X52" s="14" t="s">
        <v>1191</v>
      </c>
      <c r="Y52" s="14"/>
      <c r="Z52" s="14"/>
      <c r="AA52" s="14"/>
      <c r="AB52" s="14"/>
      <c r="AC52" s="14"/>
      <c r="AD52" s="14"/>
      <c r="AE52" s="14"/>
      <c r="AF52" s="14"/>
      <c r="AG52" s="14"/>
      <c r="AH52" s="14"/>
    </row>
    <row r="53" hidden="1" spans="1:34">
      <c r="A53" s="24">
        <v>49</v>
      </c>
      <c r="B53" s="14"/>
      <c r="C53" s="749" t="s">
        <v>4393</v>
      </c>
      <c r="D53" s="749" t="s">
        <v>4394</v>
      </c>
      <c r="E53" s="14"/>
      <c r="F53" s="192"/>
      <c r="G53" s="24"/>
      <c r="H53" s="14"/>
      <c r="I53" s="24">
        <v>1.03</v>
      </c>
      <c r="J53" s="14"/>
      <c r="K53" s="24"/>
      <c r="L53" s="541">
        <v>1121</v>
      </c>
      <c r="M53" s="541">
        <v>0.967</v>
      </c>
      <c r="N53" s="541">
        <f t="shared" si="0"/>
        <v>1084.007</v>
      </c>
      <c r="O53" s="541">
        <v>1121</v>
      </c>
      <c r="P53" s="541">
        <f t="shared" si="1"/>
        <v>0.967</v>
      </c>
      <c r="Q53" s="541">
        <f t="shared" si="2"/>
        <v>1084.007</v>
      </c>
      <c r="R53" s="257">
        <f t="shared" si="3"/>
        <v>0</v>
      </c>
      <c r="S53" s="515"/>
      <c r="T53" s="515">
        <f t="shared" si="4"/>
        <v>0</v>
      </c>
      <c r="U53" s="257">
        <f t="shared" si="5"/>
        <v>0</v>
      </c>
      <c r="V53" s="515"/>
      <c r="W53" s="515">
        <f t="shared" si="6"/>
        <v>0</v>
      </c>
      <c r="X53" s="14" t="s">
        <v>1191</v>
      </c>
      <c r="Y53" s="14"/>
      <c r="Z53" s="14"/>
      <c r="AA53" s="14"/>
      <c r="AB53" s="14"/>
      <c r="AC53" s="14"/>
      <c r="AD53" s="14"/>
      <c r="AE53" s="14"/>
      <c r="AF53" s="14"/>
      <c r="AG53" s="14"/>
      <c r="AH53" s="14"/>
    </row>
    <row r="54" hidden="1" spans="1:34">
      <c r="A54" s="24">
        <v>50</v>
      </c>
      <c r="B54" s="14"/>
      <c r="C54" s="749" t="s">
        <v>4395</v>
      </c>
      <c r="D54" s="749" t="s">
        <v>4396</v>
      </c>
      <c r="E54" s="14"/>
      <c r="F54" s="192"/>
      <c r="G54" s="24"/>
      <c r="H54" s="14"/>
      <c r="I54" s="24">
        <v>1.03</v>
      </c>
      <c r="J54" s="14"/>
      <c r="K54" s="24"/>
      <c r="L54" s="541">
        <v>2660</v>
      </c>
      <c r="M54" s="541">
        <v>2.4744</v>
      </c>
      <c r="N54" s="541">
        <f t="shared" si="0"/>
        <v>6581.904</v>
      </c>
      <c r="O54" s="541">
        <v>2660</v>
      </c>
      <c r="P54" s="541">
        <f t="shared" si="1"/>
        <v>2.4744</v>
      </c>
      <c r="Q54" s="541">
        <f t="shared" si="2"/>
        <v>6581.904</v>
      </c>
      <c r="R54" s="257">
        <f t="shared" si="3"/>
        <v>0</v>
      </c>
      <c r="S54" s="515"/>
      <c r="T54" s="515">
        <f t="shared" si="4"/>
        <v>0</v>
      </c>
      <c r="U54" s="257">
        <f t="shared" si="5"/>
        <v>0</v>
      </c>
      <c r="V54" s="515"/>
      <c r="W54" s="515">
        <f t="shared" si="6"/>
        <v>0</v>
      </c>
      <c r="X54" s="14" t="s">
        <v>1191</v>
      </c>
      <c r="Y54" s="14"/>
      <c r="Z54" s="14"/>
      <c r="AA54" s="14"/>
      <c r="AB54" s="14"/>
      <c r="AC54" s="14"/>
      <c r="AD54" s="14"/>
      <c r="AE54" s="14"/>
      <c r="AF54" s="14"/>
      <c r="AG54" s="14"/>
      <c r="AH54" s="14"/>
    </row>
    <row r="55" hidden="1" spans="1:34">
      <c r="A55" s="24">
        <v>51</v>
      </c>
      <c r="B55" s="14"/>
      <c r="C55" s="749" t="s">
        <v>4397</v>
      </c>
      <c r="D55" s="749" t="s">
        <v>4398</v>
      </c>
      <c r="E55" s="14"/>
      <c r="F55" s="192"/>
      <c r="G55" s="24"/>
      <c r="H55" s="14"/>
      <c r="I55" s="24">
        <v>1.03</v>
      </c>
      <c r="J55" s="14"/>
      <c r="K55" s="24"/>
      <c r="L55" s="541">
        <v>750</v>
      </c>
      <c r="M55" s="541">
        <v>1.89</v>
      </c>
      <c r="N55" s="541">
        <f t="shared" si="0"/>
        <v>1417.5</v>
      </c>
      <c r="O55" s="541">
        <v>750</v>
      </c>
      <c r="P55" s="541">
        <f t="shared" si="1"/>
        <v>1.89</v>
      </c>
      <c r="Q55" s="541">
        <f t="shared" si="2"/>
        <v>1417.5</v>
      </c>
      <c r="R55" s="257">
        <f t="shared" si="3"/>
        <v>0</v>
      </c>
      <c r="S55" s="515"/>
      <c r="T55" s="515">
        <f t="shared" si="4"/>
        <v>0</v>
      </c>
      <c r="U55" s="257">
        <f t="shared" si="5"/>
        <v>0</v>
      </c>
      <c r="V55" s="515"/>
      <c r="W55" s="515">
        <f t="shared" si="6"/>
        <v>0</v>
      </c>
      <c r="X55" s="14" t="s">
        <v>1191</v>
      </c>
      <c r="Y55" s="14"/>
      <c r="Z55" s="14"/>
      <c r="AA55" s="14"/>
      <c r="AB55" s="14"/>
      <c r="AC55" s="14"/>
      <c r="AD55" s="14"/>
      <c r="AE55" s="14"/>
      <c r="AF55" s="14"/>
      <c r="AG55" s="14"/>
      <c r="AH55" s="14"/>
    </row>
    <row r="56" hidden="1" spans="1:34">
      <c r="A56" s="24">
        <v>52</v>
      </c>
      <c r="B56" s="14"/>
      <c r="C56" s="749" t="s">
        <v>4399</v>
      </c>
      <c r="D56" s="749" t="s">
        <v>4400</v>
      </c>
      <c r="E56" s="14"/>
      <c r="F56" s="192"/>
      <c r="G56" s="24"/>
      <c r="H56" s="14"/>
      <c r="I56" s="24">
        <v>1.03</v>
      </c>
      <c r="J56" s="14"/>
      <c r="K56" s="24"/>
      <c r="L56" s="541">
        <v>1263</v>
      </c>
      <c r="M56" s="541">
        <v>2.6529</v>
      </c>
      <c r="N56" s="541">
        <f t="shared" si="0"/>
        <v>3350.6127</v>
      </c>
      <c r="O56" s="541">
        <v>1263</v>
      </c>
      <c r="P56" s="541">
        <f t="shared" si="1"/>
        <v>2.6529</v>
      </c>
      <c r="Q56" s="541">
        <f t="shared" si="2"/>
        <v>3350.6127</v>
      </c>
      <c r="R56" s="257">
        <f t="shared" si="3"/>
        <v>0</v>
      </c>
      <c r="S56" s="515"/>
      <c r="T56" s="515">
        <f t="shared" si="4"/>
        <v>0</v>
      </c>
      <c r="U56" s="257">
        <f t="shared" si="5"/>
        <v>0</v>
      </c>
      <c r="V56" s="515"/>
      <c r="W56" s="515">
        <f t="shared" si="6"/>
        <v>0</v>
      </c>
      <c r="X56" s="14" t="s">
        <v>1191</v>
      </c>
      <c r="Y56" s="14"/>
      <c r="Z56" s="14"/>
      <c r="AA56" s="14"/>
      <c r="AB56" s="14"/>
      <c r="AC56" s="14"/>
      <c r="AD56" s="14"/>
      <c r="AE56" s="14"/>
      <c r="AF56" s="14"/>
      <c r="AG56" s="14"/>
      <c r="AH56" s="14"/>
    </row>
    <row r="57" hidden="1" spans="1:34">
      <c r="A57" s="24">
        <v>53</v>
      </c>
      <c r="B57" s="14"/>
      <c r="C57" s="749" t="s">
        <v>4401</v>
      </c>
      <c r="D57" s="749" t="s">
        <v>4402</v>
      </c>
      <c r="E57" s="14"/>
      <c r="F57" s="192"/>
      <c r="G57" s="24"/>
      <c r="H57" s="14"/>
      <c r="I57" s="24">
        <v>1.03</v>
      </c>
      <c r="J57" s="14"/>
      <c r="K57" s="24"/>
      <c r="L57" s="541">
        <v>456</v>
      </c>
      <c r="M57" s="541">
        <v>7.4686</v>
      </c>
      <c r="N57" s="541">
        <f t="shared" si="0"/>
        <v>3405.6816</v>
      </c>
      <c r="O57" s="541">
        <v>456</v>
      </c>
      <c r="P57" s="541">
        <f t="shared" si="1"/>
        <v>7.4686</v>
      </c>
      <c r="Q57" s="541">
        <f t="shared" si="2"/>
        <v>3405.6816</v>
      </c>
      <c r="R57" s="257">
        <f t="shared" si="3"/>
        <v>0</v>
      </c>
      <c r="S57" s="515"/>
      <c r="T57" s="515">
        <f t="shared" si="4"/>
        <v>0</v>
      </c>
      <c r="U57" s="257">
        <f t="shared" si="5"/>
        <v>0</v>
      </c>
      <c r="V57" s="515"/>
      <c r="W57" s="515">
        <f t="shared" si="6"/>
        <v>0</v>
      </c>
      <c r="X57" s="14" t="s">
        <v>1191</v>
      </c>
      <c r="Y57" s="14"/>
      <c r="Z57" s="14"/>
      <c r="AA57" s="14"/>
      <c r="AB57" s="14"/>
      <c r="AC57" s="14"/>
      <c r="AD57" s="14"/>
      <c r="AE57" s="14"/>
      <c r="AF57" s="14"/>
      <c r="AG57" s="14"/>
      <c r="AH57" s="14"/>
    </row>
    <row r="58" hidden="1" spans="1:34">
      <c r="A58" s="24">
        <v>54</v>
      </c>
      <c r="B58" s="14"/>
      <c r="C58" s="749" t="s">
        <v>4403</v>
      </c>
      <c r="D58" s="749" t="s">
        <v>4404</v>
      </c>
      <c r="E58" s="14"/>
      <c r="F58" s="192"/>
      <c r="G58" s="24"/>
      <c r="H58" s="14"/>
      <c r="I58" s="24">
        <v>1.03</v>
      </c>
      <c r="J58" s="14"/>
      <c r="K58" s="24"/>
      <c r="L58" s="541">
        <v>294</v>
      </c>
      <c r="M58" s="541">
        <v>9.2376</v>
      </c>
      <c r="N58" s="541">
        <f t="shared" si="0"/>
        <v>2715.8544</v>
      </c>
      <c r="O58" s="541">
        <v>294</v>
      </c>
      <c r="P58" s="541">
        <f t="shared" si="1"/>
        <v>9.2376</v>
      </c>
      <c r="Q58" s="541">
        <f t="shared" si="2"/>
        <v>2715.8544</v>
      </c>
      <c r="R58" s="257">
        <f t="shared" si="3"/>
        <v>0</v>
      </c>
      <c r="S58" s="515"/>
      <c r="T58" s="515">
        <f t="shared" si="4"/>
        <v>0</v>
      </c>
      <c r="U58" s="257">
        <f t="shared" si="5"/>
        <v>0</v>
      </c>
      <c r="V58" s="515"/>
      <c r="W58" s="515">
        <f t="shared" si="6"/>
        <v>0</v>
      </c>
      <c r="X58" s="14" t="s">
        <v>1191</v>
      </c>
      <c r="Y58" s="14"/>
      <c r="Z58" s="14"/>
      <c r="AA58" s="14"/>
      <c r="AB58" s="14"/>
      <c r="AC58" s="14"/>
      <c r="AD58" s="14"/>
      <c r="AE58" s="14"/>
      <c r="AF58" s="14"/>
      <c r="AG58" s="14"/>
      <c r="AH58" s="14"/>
    </row>
    <row r="59" hidden="1" spans="1:34">
      <c r="A59" s="24">
        <v>55</v>
      </c>
      <c r="B59" s="14"/>
      <c r="C59" s="749" t="s">
        <v>4405</v>
      </c>
      <c r="D59" s="749" t="s">
        <v>4406</v>
      </c>
      <c r="E59" s="14"/>
      <c r="F59" s="192"/>
      <c r="G59" s="24"/>
      <c r="H59" s="14"/>
      <c r="I59" s="24">
        <v>1.03</v>
      </c>
      <c r="J59" s="14"/>
      <c r="K59" s="24"/>
      <c r="L59" s="541">
        <v>258</v>
      </c>
      <c r="M59" s="541">
        <v>5.3716</v>
      </c>
      <c r="N59" s="541">
        <f t="shared" si="0"/>
        <v>1385.8728</v>
      </c>
      <c r="O59" s="541">
        <v>258</v>
      </c>
      <c r="P59" s="541">
        <f t="shared" si="1"/>
        <v>5.3716</v>
      </c>
      <c r="Q59" s="541">
        <f t="shared" si="2"/>
        <v>1385.8728</v>
      </c>
      <c r="R59" s="257">
        <f t="shared" si="3"/>
        <v>0</v>
      </c>
      <c r="S59" s="515"/>
      <c r="T59" s="515">
        <f t="shared" si="4"/>
        <v>0</v>
      </c>
      <c r="U59" s="257">
        <f t="shared" si="5"/>
        <v>0</v>
      </c>
      <c r="V59" s="515"/>
      <c r="W59" s="515">
        <f t="shared" si="6"/>
        <v>0</v>
      </c>
      <c r="X59" s="14" t="s">
        <v>1191</v>
      </c>
      <c r="Y59" s="14"/>
      <c r="Z59" s="14"/>
      <c r="AA59" s="14"/>
      <c r="AB59" s="14"/>
      <c r="AC59" s="14"/>
      <c r="AD59" s="14"/>
      <c r="AE59" s="14"/>
      <c r="AF59" s="14"/>
      <c r="AG59" s="14"/>
      <c r="AH59" s="14"/>
    </row>
    <row r="60" hidden="1" spans="1:34">
      <c r="A60" s="24">
        <v>56</v>
      </c>
      <c r="B60" s="14"/>
      <c r="C60" s="749" t="s">
        <v>4407</v>
      </c>
      <c r="D60" s="749" t="s">
        <v>4408</v>
      </c>
      <c r="E60" s="14"/>
      <c r="F60" s="192"/>
      <c r="G60" s="24"/>
      <c r="H60" s="14"/>
      <c r="I60" s="24">
        <v>1.03</v>
      </c>
      <c r="J60" s="14"/>
      <c r="K60" s="24"/>
      <c r="L60" s="541">
        <v>1126</v>
      </c>
      <c r="M60" s="541">
        <v>3.7489</v>
      </c>
      <c r="N60" s="541">
        <f t="shared" si="0"/>
        <v>4221.2614</v>
      </c>
      <c r="O60" s="541">
        <v>1126</v>
      </c>
      <c r="P60" s="541">
        <f t="shared" si="1"/>
        <v>3.7489</v>
      </c>
      <c r="Q60" s="541">
        <f t="shared" si="2"/>
        <v>4221.2614</v>
      </c>
      <c r="R60" s="257">
        <f t="shared" si="3"/>
        <v>0</v>
      </c>
      <c r="S60" s="515"/>
      <c r="T60" s="515">
        <f t="shared" si="4"/>
        <v>0</v>
      </c>
      <c r="U60" s="257">
        <f t="shared" si="5"/>
        <v>0</v>
      </c>
      <c r="V60" s="515"/>
      <c r="W60" s="515">
        <f t="shared" si="6"/>
        <v>0</v>
      </c>
      <c r="X60" s="14" t="s">
        <v>1191</v>
      </c>
      <c r="Y60" s="14"/>
      <c r="Z60" s="14"/>
      <c r="AA60" s="14"/>
      <c r="AB60" s="14"/>
      <c r="AC60" s="14"/>
      <c r="AD60" s="14"/>
      <c r="AE60" s="14"/>
      <c r="AF60" s="14"/>
      <c r="AG60" s="14"/>
      <c r="AH60" s="14"/>
    </row>
    <row r="61" hidden="1" spans="1:34">
      <c r="A61" s="24">
        <v>57</v>
      </c>
      <c r="B61" s="14"/>
      <c r="C61" s="749" t="s">
        <v>4409</v>
      </c>
      <c r="D61" s="749" t="s">
        <v>4410</v>
      </c>
      <c r="E61" s="14"/>
      <c r="F61" s="192"/>
      <c r="G61" s="24"/>
      <c r="H61" s="14"/>
      <c r="I61" s="24">
        <v>1.03</v>
      </c>
      <c r="J61" s="14"/>
      <c r="K61" s="24"/>
      <c r="L61" s="541">
        <v>135</v>
      </c>
      <c r="M61" s="541">
        <v>4.0236</v>
      </c>
      <c r="N61" s="541">
        <f t="shared" si="0"/>
        <v>543.186</v>
      </c>
      <c r="O61" s="541">
        <v>135</v>
      </c>
      <c r="P61" s="541">
        <f t="shared" si="1"/>
        <v>4.0236</v>
      </c>
      <c r="Q61" s="541">
        <f t="shared" si="2"/>
        <v>543.186</v>
      </c>
      <c r="R61" s="257">
        <f t="shared" si="3"/>
        <v>0</v>
      </c>
      <c r="S61" s="515"/>
      <c r="T61" s="515">
        <f t="shared" si="4"/>
        <v>0</v>
      </c>
      <c r="U61" s="257">
        <f t="shared" si="5"/>
        <v>0</v>
      </c>
      <c r="V61" s="515"/>
      <c r="W61" s="515">
        <f t="shared" si="6"/>
        <v>0</v>
      </c>
      <c r="X61" s="14" t="s">
        <v>1191</v>
      </c>
      <c r="Y61" s="14"/>
      <c r="Z61" s="14"/>
      <c r="AA61" s="14"/>
      <c r="AB61" s="14"/>
      <c r="AC61" s="14"/>
      <c r="AD61" s="14"/>
      <c r="AE61" s="14"/>
      <c r="AF61" s="14"/>
      <c r="AG61" s="14"/>
      <c r="AH61" s="14"/>
    </row>
    <row r="62" hidden="1" spans="1:34">
      <c r="A62" s="24">
        <v>58</v>
      </c>
      <c r="B62" s="14"/>
      <c r="C62" s="749" t="s">
        <v>4411</v>
      </c>
      <c r="D62" s="749" t="s">
        <v>4412</v>
      </c>
      <c r="E62" s="14"/>
      <c r="F62" s="192"/>
      <c r="G62" s="24"/>
      <c r="H62" s="14"/>
      <c r="I62" s="24">
        <v>1.03</v>
      </c>
      <c r="J62" s="14"/>
      <c r="K62" s="24"/>
      <c r="L62" s="541">
        <v>435</v>
      </c>
      <c r="M62" s="541">
        <v>1.7458</v>
      </c>
      <c r="N62" s="541">
        <f t="shared" si="0"/>
        <v>759.423</v>
      </c>
      <c r="O62" s="541">
        <v>435</v>
      </c>
      <c r="P62" s="541">
        <f t="shared" si="1"/>
        <v>1.7458</v>
      </c>
      <c r="Q62" s="541">
        <f t="shared" si="2"/>
        <v>759.423</v>
      </c>
      <c r="R62" s="257">
        <f t="shared" si="3"/>
        <v>0</v>
      </c>
      <c r="S62" s="515"/>
      <c r="T62" s="515">
        <f t="shared" si="4"/>
        <v>0</v>
      </c>
      <c r="U62" s="257">
        <f t="shared" si="5"/>
        <v>0</v>
      </c>
      <c r="V62" s="515"/>
      <c r="W62" s="515">
        <f t="shared" si="6"/>
        <v>0</v>
      </c>
      <c r="X62" s="14" t="s">
        <v>1191</v>
      </c>
      <c r="Y62" s="14"/>
      <c r="Z62" s="14"/>
      <c r="AA62" s="14"/>
      <c r="AB62" s="14"/>
      <c r="AC62" s="14"/>
      <c r="AD62" s="14"/>
      <c r="AE62" s="14"/>
      <c r="AF62" s="14"/>
      <c r="AG62" s="14"/>
      <c r="AH62" s="14"/>
    </row>
    <row r="63" hidden="1" spans="1:34">
      <c r="A63" s="24">
        <v>59</v>
      </c>
      <c r="B63" s="14"/>
      <c r="C63" s="749" t="s">
        <v>4413</v>
      </c>
      <c r="D63" s="749" t="s">
        <v>4414</v>
      </c>
      <c r="E63" s="14"/>
      <c r="F63" s="192"/>
      <c r="G63" s="24"/>
      <c r="H63" s="14"/>
      <c r="I63" s="24">
        <v>1.03</v>
      </c>
      <c r="J63" s="14"/>
      <c r="K63" s="24"/>
      <c r="L63" s="541">
        <v>387</v>
      </c>
      <c r="M63" s="541">
        <v>3.7865</v>
      </c>
      <c r="N63" s="541">
        <f t="shared" si="0"/>
        <v>1465.3755</v>
      </c>
      <c r="O63" s="541">
        <v>387</v>
      </c>
      <c r="P63" s="541">
        <f t="shared" si="1"/>
        <v>3.7865</v>
      </c>
      <c r="Q63" s="541">
        <f t="shared" si="2"/>
        <v>1465.3755</v>
      </c>
      <c r="R63" s="257">
        <f t="shared" si="3"/>
        <v>0</v>
      </c>
      <c r="S63" s="515"/>
      <c r="T63" s="515">
        <f t="shared" si="4"/>
        <v>0</v>
      </c>
      <c r="U63" s="257">
        <f t="shared" si="5"/>
        <v>0</v>
      </c>
      <c r="V63" s="515"/>
      <c r="W63" s="515">
        <f t="shared" si="6"/>
        <v>0</v>
      </c>
      <c r="X63" s="14" t="s">
        <v>1191</v>
      </c>
      <c r="Y63" s="14"/>
      <c r="Z63" s="14"/>
      <c r="AA63" s="14"/>
      <c r="AB63" s="14"/>
      <c r="AC63" s="14"/>
      <c r="AD63" s="14"/>
      <c r="AE63" s="14"/>
      <c r="AF63" s="14"/>
      <c r="AG63" s="14"/>
      <c r="AH63" s="14"/>
    </row>
    <row r="64" hidden="1" spans="1:34">
      <c r="A64" s="24">
        <v>60</v>
      </c>
      <c r="B64" s="14"/>
      <c r="C64" s="749" t="s">
        <v>4415</v>
      </c>
      <c r="D64" s="749" t="s">
        <v>4416</v>
      </c>
      <c r="E64" s="14"/>
      <c r="F64" s="192"/>
      <c r="G64" s="24"/>
      <c r="H64" s="14"/>
      <c r="I64" s="24">
        <v>1.03</v>
      </c>
      <c r="J64" s="14"/>
      <c r="K64" s="24"/>
      <c r="L64" s="541">
        <v>573</v>
      </c>
      <c r="M64" s="541">
        <v>2.0749</v>
      </c>
      <c r="N64" s="541">
        <f t="shared" si="0"/>
        <v>1188.9177</v>
      </c>
      <c r="O64" s="541">
        <v>573</v>
      </c>
      <c r="P64" s="541">
        <f t="shared" si="1"/>
        <v>2.0749</v>
      </c>
      <c r="Q64" s="541">
        <f t="shared" si="2"/>
        <v>1188.9177</v>
      </c>
      <c r="R64" s="257">
        <f t="shared" si="3"/>
        <v>0</v>
      </c>
      <c r="S64" s="515"/>
      <c r="T64" s="515">
        <f t="shared" si="4"/>
        <v>0</v>
      </c>
      <c r="U64" s="257">
        <f t="shared" si="5"/>
        <v>0</v>
      </c>
      <c r="V64" s="515"/>
      <c r="W64" s="515">
        <f t="shared" si="6"/>
        <v>0</v>
      </c>
      <c r="X64" s="14" t="s">
        <v>1191</v>
      </c>
      <c r="Y64" s="14"/>
      <c r="Z64" s="14"/>
      <c r="AA64" s="14"/>
      <c r="AB64" s="14"/>
      <c r="AC64" s="14"/>
      <c r="AD64" s="14"/>
      <c r="AE64" s="14"/>
      <c r="AF64" s="14"/>
      <c r="AG64" s="14"/>
      <c r="AH64" s="14"/>
    </row>
    <row r="65" hidden="1" spans="1:34">
      <c r="A65" s="24">
        <v>61</v>
      </c>
      <c r="B65" s="14"/>
      <c r="C65" s="749" t="s">
        <v>4417</v>
      </c>
      <c r="D65" s="749" t="s">
        <v>4418</v>
      </c>
      <c r="E65" s="14"/>
      <c r="F65" s="192"/>
      <c r="G65" s="24"/>
      <c r="H65" s="14"/>
      <c r="I65" s="24">
        <v>1.03</v>
      </c>
      <c r="J65" s="14"/>
      <c r="K65" s="24"/>
      <c r="L65" s="541">
        <v>645</v>
      </c>
      <c r="M65" s="541">
        <v>2.4691</v>
      </c>
      <c r="N65" s="541">
        <f t="shared" si="0"/>
        <v>1592.5695</v>
      </c>
      <c r="O65" s="541">
        <v>645</v>
      </c>
      <c r="P65" s="541">
        <f t="shared" si="1"/>
        <v>2.4691</v>
      </c>
      <c r="Q65" s="541">
        <f t="shared" si="2"/>
        <v>1592.5695</v>
      </c>
      <c r="R65" s="257">
        <f t="shared" si="3"/>
        <v>0</v>
      </c>
      <c r="S65" s="515"/>
      <c r="T65" s="515">
        <f t="shared" si="4"/>
        <v>0</v>
      </c>
      <c r="U65" s="257">
        <f t="shared" si="5"/>
        <v>0</v>
      </c>
      <c r="V65" s="515"/>
      <c r="W65" s="515">
        <f t="shared" si="6"/>
        <v>0</v>
      </c>
      <c r="X65" s="14" t="s">
        <v>1191</v>
      </c>
      <c r="Y65" s="14"/>
      <c r="Z65" s="14"/>
      <c r="AA65" s="14"/>
      <c r="AB65" s="14"/>
      <c r="AC65" s="14"/>
      <c r="AD65" s="14"/>
      <c r="AE65" s="14"/>
      <c r="AF65" s="14"/>
      <c r="AG65" s="14"/>
      <c r="AH65" s="14"/>
    </row>
    <row r="66" hidden="1" spans="1:34">
      <c r="A66" s="24">
        <v>62</v>
      </c>
      <c r="B66" s="14"/>
      <c r="C66" s="749" t="s">
        <v>4419</v>
      </c>
      <c r="D66" s="749" t="s">
        <v>4420</v>
      </c>
      <c r="E66" s="14"/>
      <c r="F66" s="192"/>
      <c r="G66" s="24"/>
      <c r="H66" s="14"/>
      <c r="I66" s="24">
        <v>1.03</v>
      </c>
      <c r="J66" s="14"/>
      <c r="K66" s="24"/>
      <c r="L66" s="541">
        <v>325</v>
      </c>
      <c r="M66" s="541">
        <v>8.2276</v>
      </c>
      <c r="N66" s="541">
        <f t="shared" si="0"/>
        <v>2673.97</v>
      </c>
      <c r="O66" s="541">
        <v>325</v>
      </c>
      <c r="P66" s="541">
        <f t="shared" si="1"/>
        <v>8.2276</v>
      </c>
      <c r="Q66" s="541">
        <f t="shared" si="2"/>
        <v>2673.97</v>
      </c>
      <c r="R66" s="257">
        <f t="shared" si="3"/>
        <v>0</v>
      </c>
      <c r="S66" s="515"/>
      <c r="T66" s="515">
        <f t="shared" si="4"/>
        <v>0</v>
      </c>
      <c r="U66" s="257">
        <f t="shared" si="5"/>
        <v>0</v>
      </c>
      <c r="V66" s="515"/>
      <c r="W66" s="515">
        <f t="shared" si="6"/>
        <v>0</v>
      </c>
      <c r="X66" s="14" t="s">
        <v>1191</v>
      </c>
      <c r="Y66" s="14"/>
      <c r="Z66" s="14"/>
      <c r="AA66" s="14"/>
      <c r="AB66" s="14"/>
      <c r="AC66" s="14"/>
      <c r="AD66" s="14"/>
      <c r="AE66" s="14"/>
      <c r="AF66" s="14"/>
      <c r="AG66" s="14"/>
      <c r="AH66" s="14"/>
    </row>
    <row r="67" hidden="1" spans="1:34">
      <c r="A67" s="24">
        <v>63</v>
      </c>
      <c r="B67" s="14"/>
      <c r="C67" s="749" t="s">
        <v>4421</v>
      </c>
      <c r="D67" s="749" t="s">
        <v>4422</v>
      </c>
      <c r="E67" s="14"/>
      <c r="F67" s="192"/>
      <c r="G67" s="24"/>
      <c r="H67" s="14"/>
      <c r="I67" s="24">
        <v>1.03</v>
      </c>
      <c r="J67" s="14"/>
      <c r="K67" s="24"/>
      <c r="L67" s="541">
        <v>153</v>
      </c>
      <c r="M67" s="541">
        <v>8.8744</v>
      </c>
      <c r="N67" s="541">
        <f t="shared" si="0"/>
        <v>1357.7832</v>
      </c>
      <c r="O67" s="541">
        <v>153</v>
      </c>
      <c r="P67" s="541">
        <f t="shared" si="1"/>
        <v>8.8744</v>
      </c>
      <c r="Q67" s="541">
        <f t="shared" si="2"/>
        <v>1357.7832</v>
      </c>
      <c r="R67" s="257">
        <f t="shared" si="3"/>
        <v>0</v>
      </c>
      <c r="S67" s="515"/>
      <c r="T67" s="515">
        <f t="shared" si="4"/>
        <v>0</v>
      </c>
      <c r="U67" s="257">
        <f t="shared" si="5"/>
        <v>0</v>
      </c>
      <c r="V67" s="515"/>
      <c r="W67" s="515">
        <f t="shared" si="6"/>
        <v>0</v>
      </c>
      <c r="X67" s="14" t="s">
        <v>1191</v>
      </c>
      <c r="Y67" s="14"/>
      <c r="Z67" s="14"/>
      <c r="AA67" s="14"/>
      <c r="AB67" s="14"/>
      <c r="AC67" s="14"/>
      <c r="AD67" s="14"/>
      <c r="AE67" s="14"/>
      <c r="AF67" s="14"/>
      <c r="AG67" s="14"/>
      <c r="AH67" s="14"/>
    </row>
    <row r="68" hidden="1" spans="1:34">
      <c r="A68" s="24">
        <v>64</v>
      </c>
      <c r="B68" s="14"/>
      <c r="C68" s="749" t="s">
        <v>4423</v>
      </c>
      <c r="D68" s="749" t="s">
        <v>4424</v>
      </c>
      <c r="E68" s="14"/>
      <c r="F68" s="192"/>
      <c r="G68" s="24"/>
      <c r="H68" s="14"/>
      <c r="I68" s="24">
        <v>1.03</v>
      </c>
      <c r="J68" s="14"/>
      <c r="K68" s="24"/>
      <c r="L68" s="541">
        <v>653</v>
      </c>
      <c r="M68" s="541">
        <v>1.9274</v>
      </c>
      <c r="N68" s="541">
        <f t="shared" si="0"/>
        <v>1258.5922</v>
      </c>
      <c r="O68" s="541">
        <v>653</v>
      </c>
      <c r="P68" s="541">
        <f t="shared" si="1"/>
        <v>1.9274</v>
      </c>
      <c r="Q68" s="541">
        <f t="shared" si="2"/>
        <v>1258.5922</v>
      </c>
      <c r="R68" s="257">
        <f t="shared" si="3"/>
        <v>0</v>
      </c>
      <c r="S68" s="515"/>
      <c r="T68" s="515">
        <f t="shared" si="4"/>
        <v>0</v>
      </c>
      <c r="U68" s="257">
        <f t="shared" si="5"/>
        <v>0</v>
      </c>
      <c r="V68" s="515"/>
      <c r="W68" s="515">
        <f t="shared" si="6"/>
        <v>0</v>
      </c>
      <c r="X68" s="14" t="s">
        <v>1191</v>
      </c>
      <c r="Y68" s="14"/>
      <c r="Z68" s="14"/>
      <c r="AA68" s="14"/>
      <c r="AB68" s="14"/>
      <c r="AC68" s="14"/>
      <c r="AD68" s="14"/>
      <c r="AE68" s="14"/>
      <c r="AF68" s="14"/>
      <c r="AG68" s="14"/>
      <c r="AH68" s="14"/>
    </row>
    <row r="69" hidden="1" spans="1:34">
      <c r="A69" s="24">
        <v>65</v>
      </c>
      <c r="B69" s="14"/>
      <c r="C69" s="749" t="s">
        <v>4425</v>
      </c>
      <c r="D69" s="749" t="s">
        <v>4426</v>
      </c>
      <c r="E69" s="14"/>
      <c r="F69" s="192"/>
      <c r="G69" s="24"/>
      <c r="H69" s="14"/>
      <c r="I69" s="24">
        <v>1.03</v>
      </c>
      <c r="J69" s="14"/>
      <c r="K69" s="24"/>
      <c r="L69" s="541">
        <v>226</v>
      </c>
      <c r="M69" s="541">
        <v>4.9825</v>
      </c>
      <c r="N69" s="541">
        <f t="shared" ref="N69:N132" si="7">L69*M69</f>
        <v>1126.045</v>
      </c>
      <c r="O69" s="541">
        <v>226</v>
      </c>
      <c r="P69" s="541">
        <f t="shared" ref="P69:P132" si="8">M69</f>
        <v>4.9825</v>
      </c>
      <c r="Q69" s="541">
        <f t="shared" ref="Q69:Q132" si="9">O69*P69</f>
        <v>1126.045</v>
      </c>
      <c r="R69" s="257">
        <f t="shared" ref="R69:R132" si="10">IF((O69-L69)&gt;0,O69-L69,0)</f>
        <v>0</v>
      </c>
      <c r="S69" s="515"/>
      <c r="T69" s="515">
        <f t="shared" ref="T69:T132" si="11">IF((Q69-N69)&gt;0,Q69-N69,0)</f>
        <v>0</v>
      </c>
      <c r="U69" s="257">
        <f t="shared" ref="U69:U132" si="12">IF((O69-L69)&lt;0,O69-L69,0)</f>
        <v>0</v>
      </c>
      <c r="V69" s="515"/>
      <c r="W69" s="515">
        <f t="shared" ref="W69:W132" si="13">IF((Q69-N69)&lt;0,Q69-N69,0)</f>
        <v>0</v>
      </c>
      <c r="X69" s="14" t="s">
        <v>1191</v>
      </c>
      <c r="Y69" s="14"/>
      <c r="Z69" s="14"/>
      <c r="AA69" s="14"/>
      <c r="AB69" s="14"/>
      <c r="AC69" s="14"/>
      <c r="AD69" s="14"/>
      <c r="AE69" s="14"/>
      <c r="AF69" s="14"/>
      <c r="AG69" s="14"/>
      <c r="AH69" s="14"/>
    </row>
    <row r="70" hidden="1" spans="1:34">
      <c r="A70" s="24">
        <v>66</v>
      </c>
      <c r="B70" s="14"/>
      <c r="C70" s="749" t="s">
        <v>4427</v>
      </c>
      <c r="D70" s="749" t="s">
        <v>4428</v>
      </c>
      <c r="E70" s="14"/>
      <c r="F70" s="192"/>
      <c r="G70" s="24"/>
      <c r="H70" s="14"/>
      <c r="I70" s="24">
        <v>1.03</v>
      </c>
      <c r="J70" s="14"/>
      <c r="K70" s="24"/>
      <c r="L70" s="541">
        <v>491</v>
      </c>
      <c r="M70" s="541">
        <v>2.5477</v>
      </c>
      <c r="N70" s="541">
        <f t="shared" si="7"/>
        <v>1250.9207</v>
      </c>
      <c r="O70" s="541">
        <v>491</v>
      </c>
      <c r="P70" s="541">
        <f t="shared" si="8"/>
        <v>2.5477</v>
      </c>
      <c r="Q70" s="541">
        <f t="shared" si="9"/>
        <v>1250.9207</v>
      </c>
      <c r="R70" s="257">
        <f t="shared" si="10"/>
        <v>0</v>
      </c>
      <c r="S70" s="515"/>
      <c r="T70" s="515">
        <f t="shared" si="11"/>
        <v>0</v>
      </c>
      <c r="U70" s="257">
        <f t="shared" si="12"/>
        <v>0</v>
      </c>
      <c r="V70" s="515"/>
      <c r="W70" s="515">
        <f t="shared" si="13"/>
        <v>0</v>
      </c>
      <c r="X70" s="14" t="s">
        <v>1191</v>
      </c>
      <c r="Y70" s="14"/>
      <c r="Z70" s="14"/>
      <c r="AA70" s="14"/>
      <c r="AB70" s="14"/>
      <c r="AC70" s="14"/>
      <c r="AD70" s="14"/>
      <c r="AE70" s="14"/>
      <c r="AF70" s="14"/>
      <c r="AG70" s="14"/>
      <c r="AH70" s="14"/>
    </row>
    <row r="71" hidden="1" spans="1:34">
      <c r="A71" s="24">
        <v>67</v>
      </c>
      <c r="B71" s="14"/>
      <c r="C71" s="749" t="s">
        <v>4429</v>
      </c>
      <c r="D71" s="749" t="s">
        <v>4430</v>
      </c>
      <c r="E71" s="14"/>
      <c r="F71" s="192"/>
      <c r="G71" s="24"/>
      <c r="H71" s="14"/>
      <c r="I71" s="24">
        <v>1.03</v>
      </c>
      <c r="J71" s="14"/>
      <c r="K71" s="24"/>
      <c r="L71" s="541">
        <v>213</v>
      </c>
      <c r="M71" s="541">
        <v>4.4178</v>
      </c>
      <c r="N71" s="541">
        <f t="shared" si="7"/>
        <v>940.9914</v>
      </c>
      <c r="O71" s="541">
        <v>213</v>
      </c>
      <c r="P71" s="541">
        <f t="shared" si="8"/>
        <v>4.4178</v>
      </c>
      <c r="Q71" s="541">
        <f t="shared" si="9"/>
        <v>940.9914</v>
      </c>
      <c r="R71" s="257">
        <f t="shared" si="10"/>
        <v>0</v>
      </c>
      <c r="S71" s="515"/>
      <c r="T71" s="515">
        <f t="shared" si="11"/>
        <v>0</v>
      </c>
      <c r="U71" s="257">
        <f t="shared" si="12"/>
        <v>0</v>
      </c>
      <c r="V71" s="515"/>
      <c r="W71" s="515">
        <f t="shared" si="13"/>
        <v>0</v>
      </c>
      <c r="X71" s="14" t="s">
        <v>1191</v>
      </c>
      <c r="Y71" s="14"/>
      <c r="Z71" s="14"/>
      <c r="AA71" s="14"/>
      <c r="AB71" s="14"/>
      <c r="AC71" s="14"/>
      <c r="AD71" s="14"/>
      <c r="AE71" s="14"/>
      <c r="AF71" s="14"/>
      <c r="AG71" s="14"/>
      <c r="AH71" s="14"/>
    </row>
    <row r="72" hidden="1" spans="1:34">
      <c r="A72" s="24">
        <v>68</v>
      </c>
      <c r="B72" s="14"/>
      <c r="C72" s="749" t="s">
        <v>4431</v>
      </c>
      <c r="D72" s="749" t="s">
        <v>4432</v>
      </c>
      <c r="E72" s="14"/>
      <c r="F72" s="192"/>
      <c r="G72" s="24"/>
      <c r="H72" s="14"/>
      <c r="I72" s="24">
        <v>1.03</v>
      </c>
      <c r="J72" s="14"/>
      <c r="K72" s="24"/>
      <c r="L72" s="541">
        <v>156</v>
      </c>
      <c r="M72" s="541">
        <v>5.1324</v>
      </c>
      <c r="N72" s="541">
        <f t="shared" si="7"/>
        <v>800.6544</v>
      </c>
      <c r="O72" s="541">
        <v>156</v>
      </c>
      <c r="P72" s="541">
        <f t="shared" si="8"/>
        <v>5.1324</v>
      </c>
      <c r="Q72" s="541">
        <f t="shared" si="9"/>
        <v>800.6544</v>
      </c>
      <c r="R72" s="257">
        <f t="shared" si="10"/>
        <v>0</v>
      </c>
      <c r="S72" s="515"/>
      <c r="T72" s="515">
        <f t="shared" si="11"/>
        <v>0</v>
      </c>
      <c r="U72" s="257">
        <f t="shared" si="12"/>
        <v>0</v>
      </c>
      <c r="V72" s="515"/>
      <c r="W72" s="515">
        <f t="shared" si="13"/>
        <v>0</v>
      </c>
      <c r="X72" s="14" t="s">
        <v>1191</v>
      </c>
      <c r="Y72" s="14"/>
      <c r="Z72" s="14"/>
      <c r="AA72" s="14"/>
      <c r="AB72" s="14"/>
      <c r="AC72" s="14"/>
      <c r="AD72" s="14"/>
      <c r="AE72" s="14"/>
      <c r="AF72" s="14"/>
      <c r="AG72" s="14"/>
      <c r="AH72" s="14"/>
    </row>
    <row r="73" hidden="1" spans="1:34">
      <c r="A73" s="24">
        <v>69</v>
      </c>
      <c r="B73" s="14"/>
      <c r="C73" s="749" t="s">
        <v>4433</v>
      </c>
      <c r="D73" s="749" t="s">
        <v>4434</v>
      </c>
      <c r="E73" s="14"/>
      <c r="F73" s="192"/>
      <c r="G73" s="24"/>
      <c r="H73" s="14"/>
      <c r="I73" s="24">
        <v>1.03</v>
      </c>
      <c r="J73" s="14"/>
      <c r="K73" s="24"/>
      <c r="L73" s="541">
        <v>776</v>
      </c>
      <c r="M73" s="541">
        <v>6.2684</v>
      </c>
      <c r="N73" s="541">
        <f t="shared" si="7"/>
        <v>4864.2784</v>
      </c>
      <c r="O73" s="541">
        <v>776</v>
      </c>
      <c r="P73" s="541">
        <f t="shared" si="8"/>
        <v>6.2684</v>
      </c>
      <c r="Q73" s="541">
        <f t="shared" si="9"/>
        <v>4864.2784</v>
      </c>
      <c r="R73" s="257">
        <f t="shared" si="10"/>
        <v>0</v>
      </c>
      <c r="S73" s="515"/>
      <c r="T73" s="515">
        <f t="shared" si="11"/>
        <v>0</v>
      </c>
      <c r="U73" s="257">
        <f t="shared" si="12"/>
        <v>0</v>
      </c>
      <c r="V73" s="515"/>
      <c r="W73" s="515">
        <f t="shared" si="13"/>
        <v>0</v>
      </c>
      <c r="X73" s="14" t="s">
        <v>1191</v>
      </c>
      <c r="Y73" s="14"/>
      <c r="Z73" s="14"/>
      <c r="AA73" s="14"/>
      <c r="AB73" s="14"/>
      <c r="AC73" s="14"/>
      <c r="AD73" s="14"/>
      <c r="AE73" s="14"/>
      <c r="AF73" s="14"/>
      <c r="AG73" s="14"/>
      <c r="AH73" s="14"/>
    </row>
    <row r="74" hidden="1" spans="1:34">
      <c r="A74" s="24">
        <v>70</v>
      </c>
      <c r="B74" s="14"/>
      <c r="C74" s="749" t="s">
        <v>4435</v>
      </c>
      <c r="D74" s="749" t="s">
        <v>4436</v>
      </c>
      <c r="E74" s="14"/>
      <c r="F74" s="192"/>
      <c r="G74" s="24"/>
      <c r="H74" s="14"/>
      <c r="I74" s="24">
        <v>1.03</v>
      </c>
      <c r="J74" s="14"/>
      <c r="K74" s="24"/>
      <c r="L74" s="541">
        <v>316</v>
      </c>
      <c r="M74" s="541">
        <v>2.5662</v>
      </c>
      <c r="N74" s="541">
        <f t="shared" si="7"/>
        <v>810.9192</v>
      </c>
      <c r="O74" s="541">
        <v>316</v>
      </c>
      <c r="P74" s="541">
        <f t="shared" si="8"/>
        <v>2.5662</v>
      </c>
      <c r="Q74" s="541">
        <f t="shared" si="9"/>
        <v>810.9192</v>
      </c>
      <c r="R74" s="257">
        <f t="shared" si="10"/>
        <v>0</v>
      </c>
      <c r="S74" s="515"/>
      <c r="T74" s="515">
        <f t="shared" si="11"/>
        <v>0</v>
      </c>
      <c r="U74" s="257">
        <f t="shared" si="12"/>
        <v>0</v>
      </c>
      <c r="V74" s="515"/>
      <c r="W74" s="515">
        <f t="shared" si="13"/>
        <v>0</v>
      </c>
      <c r="X74" s="14" t="s">
        <v>1191</v>
      </c>
      <c r="Y74" s="14"/>
      <c r="Z74" s="14"/>
      <c r="AA74" s="14"/>
      <c r="AB74" s="14"/>
      <c r="AC74" s="14"/>
      <c r="AD74" s="14"/>
      <c r="AE74" s="14"/>
      <c r="AF74" s="14"/>
      <c r="AG74" s="14"/>
      <c r="AH74" s="14"/>
    </row>
    <row r="75" hidden="1" spans="1:34">
      <c r="A75" s="24">
        <v>71</v>
      </c>
      <c r="B75" s="14"/>
      <c r="C75" s="749" t="s">
        <v>4437</v>
      </c>
      <c r="D75" s="749" t="s">
        <v>4438</v>
      </c>
      <c r="E75" s="14"/>
      <c r="F75" s="192"/>
      <c r="G75" s="24"/>
      <c r="H75" s="14"/>
      <c r="I75" s="24">
        <v>1.03</v>
      </c>
      <c r="J75" s="14"/>
      <c r="K75" s="24"/>
      <c r="L75" s="541">
        <v>1425</v>
      </c>
      <c r="M75" s="541">
        <v>1.4414</v>
      </c>
      <c r="N75" s="541">
        <f t="shared" si="7"/>
        <v>2053.995</v>
      </c>
      <c r="O75" s="541">
        <v>1425</v>
      </c>
      <c r="P75" s="541">
        <f t="shared" si="8"/>
        <v>1.4414</v>
      </c>
      <c r="Q75" s="541">
        <f t="shared" si="9"/>
        <v>2053.995</v>
      </c>
      <c r="R75" s="257">
        <f t="shared" si="10"/>
        <v>0</v>
      </c>
      <c r="S75" s="515"/>
      <c r="T75" s="515">
        <f t="shared" si="11"/>
        <v>0</v>
      </c>
      <c r="U75" s="257">
        <f t="shared" si="12"/>
        <v>0</v>
      </c>
      <c r="V75" s="515"/>
      <c r="W75" s="515">
        <f t="shared" si="13"/>
        <v>0</v>
      </c>
      <c r="X75" s="14" t="s">
        <v>1191</v>
      </c>
      <c r="Y75" s="14"/>
      <c r="Z75" s="14"/>
      <c r="AA75" s="14"/>
      <c r="AB75" s="14"/>
      <c r="AC75" s="14"/>
      <c r="AD75" s="14"/>
      <c r="AE75" s="14"/>
      <c r="AF75" s="14"/>
      <c r="AG75" s="14"/>
      <c r="AH75" s="14"/>
    </row>
    <row r="76" hidden="1" spans="1:34">
      <c r="A76" s="24">
        <v>72</v>
      </c>
      <c r="B76" s="14"/>
      <c r="C76" s="749" t="s">
        <v>4439</v>
      </c>
      <c r="D76" s="749" t="s">
        <v>4440</v>
      </c>
      <c r="E76" s="14"/>
      <c r="F76" s="192"/>
      <c r="G76" s="24"/>
      <c r="H76" s="14"/>
      <c r="I76" s="24">
        <v>1.03</v>
      </c>
      <c r="J76" s="14"/>
      <c r="K76" s="24"/>
      <c r="L76" s="541">
        <v>1197</v>
      </c>
      <c r="M76" s="541">
        <v>1.4465</v>
      </c>
      <c r="N76" s="541">
        <f t="shared" si="7"/>
        <v>1731.4605</v>
      </c>
      <c r="O76" s="541">
        <v>1197</v>
      </c>
      <c r="P76" s="541">
        <f t="shared" si="8"/>
        <v>1.4465</v>
      </c>
      <c r="Q76" s="541">
        <f t="shared" si="9"/>
        <v>1731.4605</v>
      </c>
      <c r="R76" s="257">
        <f t="shared" si="10"/>
        <v>0</v>
      </c>
      <c r="S76" s="515"/>
      <c r="T76" s="515">
        <f t="shared" si="11"/>
        <v>0</v>
      </c>
      <c r="U76" s="257">
        <f t="shared" si="12"/>
        <v>0</v>
      </c>
      <c r="V76" s="515"/>
      <c r="W76" s="515">
        <f t="shared" si="13"/>
        <v>0</v>
      </c>
      <c r="X76" s="14" t="s">
        <v>1191</v>
      </c>
      <c r="Y76" s="14"/>
      <c r="Z76" s="14"/>
      <c r="AA76" s="14"/>
      <c r="AB76" s="14"/>
      <c r="AC76" s="14"/>
      <c r="AD76" s="14"/>
      <c r="AE76" s="14"/>
      <c r="AF76" s="14"/>
      <c r="AG76" s="14"/>
      <c r="AH76" s="14"/>
    </row>
    <row r="77" hidden="1" spans="1:34">
      <c r="A77" s="24">
        <v>73</v>
      </c>
      <c r="B77" s="14"/>
      <c r="C77" s="749" t="s">
        <v>4441</v>
      </c>
      <c r="D77" s="749" t="s">
        <v>4442</v>
      </c>
      <c r="E77" s="14"/>
      <c r="F77" s="192"/>
      <c r="G77" s="24"/>
      <c r="H77" s="14"/>
      <c r="I77" s="24">
        <v>1.03</v>
      </c>
      <c r="J77" s="14"/>
      <c r="K77" s="24"/>
      <c r="L77" s="541">
        <v>302</v>
      </c>
      <c r="M77" s="541">
        <v>8.7747</v>
      </c>
      <c r="N77" s="541">
        <f t="shared" si="7"/>
        <v>2649.9594</v>
      </c>
      <c r="O77" s="541">
        <v>302</v>
      </c>
      <c r="P77" s="541">
        <f t="shared" si="8"/>
        <v>8.7747</v>
      </c>
      <c r="Q77" s="541">
        <f t="shared" si="9"/>
        <v>2649.9594</v>
      </c>
      <c r="R77" s="257">
        <f t="shared" si="10"/>
        <v>0</v>
      </c>
      <c r="S77" s="515"/>
      <c r="T77" s="515">
        <f t="shared" si="11"/>
        <v>0</v>
      </c>
      <c r="U77" s="257">
        <f t="shared" si="12"/>
        <v>0</v>
      </c>
      <c r="V77" s="515"/>
      <c r="W77" s="515">
        <f t="shared" si="13"/>
        <v>0</v>
      </c>
      <c r="X77" s="14" t="s">
        <v>1191</v>
      </c>
      <c r="Y77" s="14"/>
      <c r="Z77" s="14"/>
      <c r="AA77" s="14"/>
      <c r="AB77" s="14"/>
      <c r="AC77" s="14"/>
      <c r="AD77" s="14"/>
      <c r="AE77" s="14"/>
      <c r="AF77" s="14"/>
      <c r="AG77" s="14"/>
      <c r="AH77" s="14"/>
    </row>
    <row r="78" hidden="1" spans="1:34">
      <c r="A78" s="24">
        <v>74</v>
      </c>
      <c r="B78" s="14"/>
      <c r="C78" s="749" t="s">
        <v>4443</v>
      </c>
      <c r="D78" s="749" t="s">
        <v>4444</v>
      </c>
      <c r="E78" s="14"/>
      <c r="F78" s="192"/>
      <c r="G78" s="24"/>
      <c r="H78" s="14"/>
      <c r="I78" s="24">
        <v>1.03</v>
      </c>
      <c r="J78" s="14"/>
      <c r="K78" s="24"/>
      <c r="L78" s="541">
        <v>150</v>
      </c>
      <c r="M78" s="541">
        <v>3.7987</v>
      </c>
      <c r="N78" s="541">
        <f t="shared" si="7"/>
        <v>569.805</v>
      </c>
      <c r="O78" s="541">
        <v>150</v>
      </c>
      <c r="P78" s="541">
        <f t="shared" si="8"/>
        <v>3.7987</v>
      </c>
      <c r="Q78" s="541">
        <f t="shared" si="9"/>
        <v>569.805</v>
      </c>
      <c r="R78" s="257">
        <f t="shared" si="10"/>
        <v>0</v>
      </c>
      <c r="S78" s="515"/>
      <c r="T78" s="515">
        <f t="shared" si="11"/>
        <v>0</v>
      </c>
      <c r="U78" s="257">
        <f t="shared" si="12"/>
        <v>0</v>
      </c>
      <c r="V78" s="515"/>
      <c r="W78" s="515">
        <f t="shared" si="13"/>
        <v>0</v>
      </c>
      <c r="X78" s="14" t="s">
        <v>1191</v>
      </c>
      <c r="Y78" s="14"/>
      <c r="Z78" s="14"/>
      <c r="AA78" s="14"/>
      <c r="AB78" s="14"/>
      <c r="AC78" s="14"/>
      <c r="AD78" s="14"/>
      <c r="AE78" s="14"/>
      <c r="AF78" s="14"/>
      <c r="AG78" s="14"/>
      <c r="AH78" s="14"/>
    </row>
    <row r="79" hidden="1" spans="1:34">
      <c r="A79" s="24">
        <v>75</v>
      </c>
      <c r="B79" s="14"/>
      <c r="C79" s="749" t="s">
        <v>4445</v>
      </c>
      <c r="D79" s="749" t="s">
        <v>4446</v>
      </c>
      <c r="E79" s="14"/>
      <c r="F79" s="192"/>
      <c r="G79" s="24"/>
      <c r="H79" s="14"/>
      <c r="I79" s="24">
        <v>1.03</v>
      </c>
      <c r="J79" s="14"/>
      <c r="K79" s="24"/>
      <c r="L79" s="541">
        <v>200</v>
      </c>
      <c r="M79" s="541">
        <v>4.288</v>
      </c>
      <c r="N79" s="541">
        <f t="shared" si="7"/>
        <v>857.6</v>
      </c>
      <c r="O79" s="541">
        <v>200</v>
      </c>
      <c r="P79" s="541">
        <f t="shared" si="8"/>
        <v>4.288</v>
      </c>
      <c r="Q79" s="541">
        <f t="shared" si="9"/>
        <v>857.6</v>
      </c>
      <c r="R79" s="257">
        <f t="shared" si="10"/>
        <v>0</v>
      </c>
      <c r="S79" s="515"/>
      <c r="T79" s="515">
        <f t="shared" si="11"/>
        <v>0</v>
      </c>
      <c r="U79" s="257">
        <f t="shared" si="12"/>
        <v>0</v>
      </c>
      <c r="V79" s="515"/>
      <c r="W79" s="515">
        <f t="shared" si="13"/>
        <v>0</v>
      </c>
      <c r="X79" s="14" t="s">
        <v>1191</v>
      </c>
      <c r="Y79" s="14"/>
      <c r="Z79" s="14"/>
      <c r="AA79" s="14"/>
      <c r="AB79" s="14"/>
      <c r="AC79" s="14"/>
      <c r="AD79" s="14"/>
      <c r="AE79" s="14"/>
      <c r="AF79" s="14"/>
      <c r="AG79" s="14"/>
      <c r="AH79" s="14"/>
    </row>
    <row r="80" hidden="1" spans="1:34">
      <c r="A80" s="24">
        <v>76</v>
      </c>
      <c r="B80" s="14"/>
      <c r="C80" s="749" t="s">
        <v>4447</v>
      </c>
      <c r="D80" s="749" t="s">
        <v>4448</v>
      </c>
      <c r="E80" s="14"/>
      <c r="F80" s="192"/>
      <c r="G80" s="24"/>
      <c r="H80" s="14"/>
      <c r="I80" s="24">
        <v>1.03</v>
      </c>
      <c r="J80" s="14"/>
      <c r="K80" s="24"/>
      <c r="L80" s="541">
        <v>313</v>
      </c>
      <c r="M80" s="541">
        <v>0.7364</v>
      </c>
      <c r="N80" s="541">
        <f t="shared" si="7"/>
        <v>230.4932</v>
      </c>
      <c r="O80" s="541">
        <v>313</v>
      </c>
      <c r="P80" s="541">
        <f t="shared" si="8"/>
        <v>0.7364</v>
      </c>
      <c r="Q80" s="541">
        <f t="shared" si="9"/>
        <v>230.4932</v>
      </c>
      <c r="R80" s="257">
        <f t="shared" si="10"/>
        <v>0</v>
      </c>
      <c r="S80" s="515"/>
      <c r="T80" s="515">
        <f t="shared" si="11"/>
        <v>0</v>
      </c>
      <c r="U80" s="257">
        <f t="shared" si="12"/>
        <v>0</v>
      </c>
      <c r="V80" s="515"/>
      <c r="W80" s="515">
        <f t="shared" si="13"/>
        <v>0</v>
      </c>
      <c r="X80" s="14" t="s">
        <v>1191</v>
      </c>
      <c r="Y80" s="14"/>
      <c r="Z80" s="14"/>
      <c r="AA80" s="14"/>
      <c r="AB80" s="14"/>
      <c r="AC80" s="14"/>
      <c r="AD80" s="14"/>
      <c r="AE80" s="14"/>
      <c r="AF80" s="14"/>
      <c r="AG80" s="14"/>
      <c r="AH80" s="14"/>
    </row>
    <row r="81" hidden="1" spans="1:34">
      <c r="A81" s="24">
        <v>77</v>
      </c>
      <c r="B81" s="14"/>
      <c r="C81" s="749" t="s">
        <v>4449</v>
      </c>
      <c r="D81" s="749" t="s">
        <v>4450</v>
      </c>
      <c r="E81" s="14"/>
      <c r="F81" s="192"/>
      <c r="G81" s="24"/>
      <c r="H81" s="14"/>
      <c r="I81" s="24">
        <v>1.03</v>
      </c>
      <c r="J81" s="14"/>
      <c r="K81" s="24"/>
      <c r="L81" s="541">
        <v>903</v>
      </c>
      <c r="M81" s="541">
        <v>7.1743</v>
      </c>
      <c r="N81" s="541">
        <f t="shared" si="7"/>
        <v>6478.3929</v>
      </c>
      <c r="O81" s="541">
        <v>903</v>
      </c>
      <c r="P81" s="541">
        <f t="shared" si="8"/>
        <v>7.1743</v>
      </c>
      <c r="Q81" s="541">
        <f t="shared" si="9"/>
        <v>6478.3929</v>
      </c>
      <c r="R81" s="257">
        <f t="shared" si="10"/>
        <v>0</v>
      </c>
      <c r="S81" s="515"/>
      <c r="T81" s="515">
        <f t="shared" si="11"/>
        <v>0</v>
      </c>
      <c r="U81" s="257">
        <f t="shared" si="12"/>
        <v>0</v>
      </c>
      <c r="V81" s="515"/>
      <c r="W81" s="515">
        <f t="shared" si="13"/>
        <v>0</v>
      </c>
      <c r="X81" s="14" t="s">
        <v>1191</v>
      </c>
      <c r="Y81" s="14"/>
      <c r="Z81" s="14"/>
      <c r="AA81" s="14"/>
      <c r="AB81" s="14"/>
      <c r="AC81" s="14"/>
      <c r="AD81" s="14"/>
      <c r="AE81" s="14"/>
      <c r="AF81" s="14"/>
      <c r="AG81" s="14"/>
      <c r="AH81" s="14"/>
    </row>
    <row r="82" hidden="1" spans="1:34">
      <c r="A82" s="24">
        <v>78</v>
      </c>
      <c r="B82" s="14"/>
      <c r="C82" s="749" t="s">
        <v>4451</v>
      </c>
      <c r="D82" s="749" t="s">
        <v>4452</v>
      </c>
      <c r="E82" s="14"/>
      <c r="F82" s="192"/>
      <c r="G82" s="24"/>
      <c r="H82" s="14"/>
      <c r="I82" s="24">
        <v>1.03</v>
      </c>
      <c r="J82" s="14"/>
      <c r="K82" s="24"/>
      <c r="L82" s="541">
        <v>111</v>
      </c>
      <c r="M82" s="541">
        <v>5.2039</v>
      </c>
      <c r="N82" s="541">
        <f t="shared" si="7"/>
        <v>577.6329</v>
      </c>
      <c r="O82" s="541">
        <v>111</v>
      </c>
      <c r="P82" s="541">
        <f t="shared" si="8"/>
        <v>5.2039</v>
      </c>
      <c r="Q82" s="541">
        <f t="shared" si="9"/>
        <v>577.6329</v>
      </c>
      <c r="R82" s="257">
        <f t="shared" si="10"/>
        <v>0</v>
      </c>
      <c r="S82" s="515"/>
      <c r="T82" s="515">
        <f t="shared" si="11"/>
        <v>0</v>
      </c>
      <c r="U82" s="257">
        <f t="shared" si="12"/>
        <v>0</v>
      </c>
      <c r="V82" s="515"/>
      <c r="W82" s="515">
        <f t="shared" si="13"/>
        <v>0</v>
      </c>
      <c r="X82" s="14" t="s">
        <v>1191</v>
      </c>
      <c r="Y82" s="14"/>
      <c r="Z82" s="14"/>
      <c r="AA82" s="14"/>
      <c r="AB82" s="14"/>
      <c r="AC82" s="14"/>
      <c r="AD82" s="14"/>
      <c r="AE82" s="14"/>
      <c r="AF82" s="14"/>
      <c r="AG82" s="14"/>
      <c r="AH82" s="14"/>
    </row>
    <row r="83" hidden="1" spans="1:34">
      <c r="A83" s="24">
        <v>79</v>
      </c>
      <c r="B83" s="14"/>
      <c r="C83" s="749" t="s">
        <v>4453</v>
      </c>
      <c r="D83" s="749" t="s">
        <v>4454</v>
      </c>
      <c r="E83" s="14"/>
      <c r="F83" s="192"/>
      <c r="G83" s="24"/>
      <c r="H83" s="14"/>
      <c r="I83" s="24">
        <v>1.03</v>
      </c>
      <c r="J83" s="14"/>
      <c r="K83" s="24"/>
      <c r="L83" s="541">
        <v>340</v>
      </c>
      <c r="M83" s="541">
        <v>4.1376</v>
      </c>
      <c r="N83" s="541">
        <f t="shared" si="7"/>
        <v>1406.784</v>
      </c>
      <c r="O83" s="541">
        <v>340</v>
      </c>
      <c r="P83" s="541">
        <f t="shared" si="8"/>
        <v>4.1376</v>
      </c>
      <c r="Q83" s="541">
        <f t="shared" si="9"/>
        <v>1406.784</v>
      </c>
      <c r="R83" s="257">
        <f t="shared" si="10"/>
        <v>0</v>
      </c>
      <c r="S83" s="515"/>
      <c r="T83" s="515">
        <f t="shared" si="11"/>
        <v>0</v>
      </c>
      <c r="U83" s="257">
        <f t="shared" si="12"/>
        <v>0</v>
      </c>
      <c r="V83" s="515"/>
      <c r="W83" s="515">
        <f t="shared" si="13"/>
        <v>0</v>
      </c>
      <c r="X83" s="14" t="s">
        <v>1191</v>
      </c>
      <c r="Y83" s="14"/>
      <c r="Z83" s="14"/>
      <c r="AA83" s="14"/>
      <c r="AB83" s="14"/>
      <c r="AC83" s="14"/>
      <c r="AD83" s="14"/>
      <c r="AE83" s="14"/>
      <c r="AF83" s="14"/>
      <c r="AG83" s="14"/>
      <c r="AH83" s="14"/>
    </row>
    <row r="84" hidden="1" spans="1:34">
      <c r="A84" s="24">
        <v>80</v>
      </c>
      <c r="B84" s="14"/>
      <c r="C84" s="749" t="s">
        <v>4455</v>
      </c>
      <c r="D84" s="749" t="s">
        <v>4456</v>
      </c>
      <c r="E84" s="14"/>
      <c r="F84" s="192"/>
      <c r="G84" s="24"/>
      <c r="H84" s="14"/>
      <c r="I84" s="24">
        <v>1.03</v>
      </c>
      <c r="J84" s="14"/>
      <c r="K84" s="24"/>
      <c r="L84" s="541">
        <v>56</v>
      </c>
      <c r="M84" s="541">
        <v>4.5145</v>
      </c>
      <c r="N84" s="541">
        <f t="shared" si="7"/>
        <v>252.812</v>
      </c>
      <c r="O84" s="541">
        <v>56</v>
      </c>
      <c r="P84" s="541">
        <f t="shared" si="8"/>
        <v>4.5145</v>
      </c>
      <c r="Q84" s="541">
        <f t="shared" si="9"/>
        <v>252.812</v>
      </c>
      <c r="R84" s="257">
        <f t="shared" si="10"/>
        <v>0</v>
      </c>
      <c r="S84" s="515"/>
      <c r="T84" s="515">
        <f t="shared" si="11"/>
        <v>0</v>
      </c>
      <c r="U84" s="257">
        <f t="shared" si="12"/>
        <v>0</v>
      </c>
      <c r="V84" s="515"/>
      <c r="W84" s="515">
        <f t="shared" si="13"/>
        <v>0</v>
      </c>
      <c r="X84" s="14" t="s">
        <v>1191</v>
      </c>
      <c r="Y84" s="14"/>
      <c r="Z84" s="14"/>
      <c r="AA84" s="14"/>
      <c r="AB84" s="14"/>
      <c r="AC84" s="14"/>
      <c r="AD84" s="14"/>
      <c r="AE84" s="14"/>
      <c r="AF84" s="14"/>
      <c r="AG84" s="14"/>
      <c r="AH84" s="14"/>
    </row>
    <row r="85" hidden="1" spans="1:34">
      <c r="A85" s="24">
        <v>81</v>
      </c>
      <c r="B85" s="14"/>
      <c r="C85" s="749" t="s">
        <v>4457</v>
      </c>
      <c r="D85" s="749" t="s">
        <v>4458</v>
      </c>
      <c r="E85" s="14"/>
      <c r="F85" s="192"/>
      <c r="G85" s="24"/>
      <c r="H85" s="14"/>
      <c r="I85" s="24">
        <v>1.03</v>
      </c>
      <c r="J85" s="14"/>
      <c r="K85" s="24"/>
      <c r="L85" s="541">
        <v>16</v>
      </c>
      <c r="M85" s="541">
        <v>5.1556</v>
      </c>
      <c r="N85" s="541">
        <f t="shared" si="7"/>
        <v>82.4896</v>
      </c>
      <c r="O85" s="541">
        <v>16</v>
      </c>
      <c r="P85" s="541">
        <f t="shared" si="8"/>
        <v>5.1556</v>
      </c>
      <c r="Q85" s="541">
        <f t="shared" si="9"/>
        <v>82.4896</v>
      </c>
      <c r="R85" s="257">
        <f t="shared" si="10"/>
        <v>0</v>
      </c>
      <c r="S85" s="515"/>
      <c r="T85" s="515">
        <f t="shared" si="11"/>
        <v>0</v>
      </c>
      <c r="U85" s="257">
        <f t="shared" si="12"/>
        <v>0</v>
      </c>
      <c r="V85" s="515"/>
      <c r="W85" s="515">
        <f t="shared" si="13"/>
        <v>0</v>
      </c>
      <c r="X85" s="14" t="s">
        <v>1191</v>
      </c>
      <c r="Y85" s="14"/>
      <c r="Z85" s="14"/>
      <c r="AA85" s="14"/>
      <c r="AB85" s="14"/>
      <c r="AC85" s="14"/>
      <c r="AD85" s="14"/>
      <c r="AE85" s="14"/>
      <c r="AF85" s="14"/>
      <c r="AG85" s="14"/>
      <c r="AH85" s="14"/>
    </row>
    <row r="86" hidden="1" spans="1:34">
      <c r="A86" s="24">
        <v>82</v>
      </c>
      <c r="B86" s="14"/>
      <c r="C86" s="749" t="s">
        <v>4459</v>
      </c>
      <c r="D86" s="749" t="s">
        <v>4460</v>
      </c>
      <c r="E86" s="14"/>
      <c r="F86" s="192"/>
      <c r="G86" s="24"/>
      <c r="H86" s="14"/>
      <c r="I86" s="24">
        <v>1.03</v>
      </c>
      <c r="J86" s="14"/>
      <c r="K86" s="24"/>
      <c r="L86" s="541">
        <v>1940</v>
      </c>
      <c r="M86" s="541">
        <v>1.2677</v>
      </c>
      <c r="N86" s="541">
        <f t="shared" si="7"/>
        <v>2459.338</v>
      </c>
      <c r="O86" s="541">
        <v>1940</v>
      </c>
      <c r="P86" s="541">
        <f t="shared" si="8"/>
        <v>1.2677</v>
      </c>
      <c r="Q86" s="541">
        <f t="shared" si="9"/>
        <v>2459.338</v>
      </c>
      <c r="R86" s="257">
        <f t="shared" si="10"/>
        <v>0</v>
      </c>
      <c r="S86" s="515"/>
      <c r="T86" s="515">
        <f t="shared" si="11"/>
        <v>0</v>
      </c>
      <c r="U86" s="257">
        <f t="shared" si="12"/>
        <v>0</v>
      </c>
      <c r="V86" s="515"/>
      <c r="W86" s="515">
        <f t="shared" si="13"/>
        <v>0</v>
      </c>
      <c r="X86" s="14" t="s">
        <v>1191</v>
      </c>
      <c r="Y86" s="14"/>
      <c r="Z86" s="14"/>
      <c r="AA86" s="14"/>
      <c r="AB86" s="14"/>
      <c r="AC86" s="14"/>
      <c r="AD86" s="14"/>
      <c r="AE86" s="14"/>
      <c r="AF86" s="14"/>
      <c r="AG86" s="14"/>
      <c r="AH86" s="14"/>
    </row>
    <row r="87" hidden="1" spans="1:34">
      <c r="A87" s="24">
        <v>83</v>
      </c>
      <c r="B87" s="14"/>
      <c r="C87" s="749" t="s">
        <v>4461</v>
      </c>
      <c r="D87" s="749" t="s">
        <v>4462</v>
      </c>
      <c r="E87" s="14"/>
      <c r="F87" s="192"/>
      <c r="G87" s="24"/>
      <c r="H87" s="14"/>
      <c r="I87" s="24">
        <v>1.03</v>
      </c>
      <c r="J87" s="14"/>
      <c r="K87" s="24"/>
      <c r="L87" s="541">
        <v>60</v>
      </c>
      <c r="M87" s="541">
        <v>2.145</v>
      </c>
      <c r="N87" s="541">
        <f t="shared" si="7"/>
        <v>128.7</v>
      </c>
      <c r="O87" s="541">
        <v>60</v>
      </c>
      <c r="P87" s="541">
        <f t="shared" si="8"/>
        <v>2.145</v>
      </c>
      <c r="Q87" s="541">
        <f t="shared" si="9"/>
        <v>128.7</v>
      </c>
      <c r="R87" s="257">
        <f t="shared" si="10"/>
        <v>0</v>
      </c>
      <c r="S87" s="515"/>
      <c r="T87" s="515">
        <f t="shared" si="11"/>
        <v>0</v>
      </c>
      <c r="U87" s="257">
        <f t="shared" si="12"/>
        <v>0</v>
      </c>
      <c r="V87" s="515"/>
      <c r="W87" s="515">
        <f t="shared" si="13"/>
        <v>0</v>
      </c>
      <c r="X87" s="14" t="s">
        <v>1191</v>
      </c>
      <c r="Y87" s="14"/>
      <c r="Z87" s="14"/>
      <c r="AA87" s="14"/>
      <c r="AB87" s="14"/>
      <c r="AC87" s="14"/>
      <c r="AD87" s="14"/>
      <c r="AE87" s="14"/>
      <c r="AF87" s="14"/>
      <c r="AG87" s="14"/>
      <c r="AH87" s="14"/>
    </row>
    <row r="88" hidden="1" spans="1:34">
      <c r="A88" s="24">
        <v>84</v>
      </c>
      <c r="B88" s="14"/>
      <c r="C88" s="749" t="s">
        <v>4463</v>
      </c>
      <c r="D88" s="749" t="s">
        <v>4464</v>
      </c>
      <c r="E88" s="14"/>
      <c r="F88" s="192"/>
      <c r="G88" s="24"/>
      <c r="H88" s="14"/>
      <c r="I88" s="24">
        <v>1.03</v>
      </c>
      <c r="J88" s="14"/>
      <c r="K88" s="24"/>
      <c r="L88" s="541">
        <v>223</v>
      </c>
      <c r="M88" s="541">
        <v>1.9402</v>
      </c>
      <c r="N88" s="541">
        <f t="shared" si="7"/>
        <v>432.6646</v>
      </c>
      <c r="O88" s="541">
        <v>223</v>
      </c>
      <c r="P88" s="541">
        <f t="shared" si="8"/>
        <v>1.9402</v>
      </c>
      <c r="Q88" s="541">
        <f t="shared" si="9"/>
        <v>432.6646</v>
      </c>
      <c r="R88" s="257">
        <f t="shared" si="10"/>
        <v>0</v>
      </c>
      <c r="S88" s="515"/>
      <c r="T88" s="515">
        <f t="shared" si="11"/>
        <v>0</v>
      </c>
      <c r="U88" s="257">
        <f t="shared" si="12"/>
        <v>0</v>
      </c>
      <c r="V88" s="515"/>
      <c r="W88" s="515">
        <f t="shared" si="13"/>
        <v>0</v>
      </c>
      <c r="X88" s="14" t="s">
        <v>1191</v>
      </c>
      <c r="Y88" s="14"/>
      <c r="Z88" s="14"/>
      <c r="AA88" s="14"/>
      <c r="AB88" s="14"/>
      <c r="AC88" s="14"/>
      <c r="AD88" s="14"/>
      <c r="AE88" s="14"/>
      <c r="AF88" s="14"/>
      <c r="AG88" s="14"/>
      <c r="AH88" s="14"/>
    </row>
    <row r="89" hidden="1" spans="1:34">
      <c r="A89" s="24">
        <v>85</v>
      </c>
      <c r="B89" s="14"/>
      <c r="C89" s="749" t="s">
        <v>4465</v>
      </c>
      <c r="D89" s="749" t="s">
        <v>4466</v>
      </c>
      <c r="E89" s="14"/>
      <c r="F89" s="192"/>
      <c r="G89" s="24"/>
      <c r="H89" s="14"/>
      <c r="I89" s="24">
        <v>1.03</v>
      </c>
      <c r="J89" s="14"/>
      <c r="K89" s="24"/>
      <c r="L89" s="541">
        <v>60</v>
      </c>
      <c r="M89" s="541">
        <v>3.6123</v>
      </c>
      <c r="N89" s="541">
        <f t="shared" si="7"/>
        <v>216.738</v>
      </c>
      <c r="O89" s="541">
        <v>60</v>
      </c>
      <c r="P89" s="541">
        <f t="shared" si="8"/>
        <v>3.6123</v>
      </c>
      <c r="Q89" s="541">
        <f t="shared" si="9"/>
        <v>216.738</v>
      </c>
      <c r="R89" s="257">
        <f t="shared" si="10"/>
        <v>0</v>
      </c>
      <c r="S89" s="515"/>
      <c r="T89" s="515">
        <f t="shared" si="11"/>
        <v>0</v>
      </c>
      <c r="U89" s="257">
        <f t="shared" si="12"/>
        <v>0</v>
      </c>
      <c r="V89" s="515"/>
      <c r="W89" s="515">
        <f t="shared" si="13"/>
        <v>0</v>
      </c>
      <c r="X89" s="14" t="s">
        <v>1191</v>
      </c>
      <c r="Y89" s="14"/>
      <c r="Z89" s="14"/>
      <c r="AA89" s="14"/>
      <c r="AB89" s="14"/>
      <c r="AC89" s="14"/>
      <c r="AD89" s="14"/>
      <c r="AE89" s="14"/>
      <c r="AF89" s="14"/>
      <c r="AG89" s="14"/>
      <c r="AH89" s="14"/>
    </row>
    <row r="90" hidden="1" spans="1:34">
      <c r="A90" s="24">
        <v>86</v>
      </c>
      <c r="B90" s="14"/>
      <c r="C90" s="749" t="s">
        <v>4467</v>
      </c>
      <c r="D90" s="749" t="s">
        <v>4468</v>
      </c>
      <c r="E90" s="14"/>
      <c r="F90" s="192"/>
      <c r="G90" s="24"/>
      <c r="H90" s="14"/>
      <c r="I90" s="24">
        <v>1.03</v>
      </c>
      <c r="J90" s="14"/>
      <c r="K90" s="24"/>
      <c r="L90" s="541">
        <v>327</v>
      </c>
      <c r="M90" s="541">
        <v>3.2492</v>
      </c>
      <c r="N90" s="541">
        <f t="shared" si="7"/>
        <v>1062.4884</v>
      </c>
      <c r="O90" s="541">
        <v>327</v>
      </c>
      <c r="P90" s="541">
        <f t="shared" si="8"/>
        <v>3.2492</v>
      </c>
      <c r="Q90" s="541">
        <f t="shared" si="9"/>
        <v>1062.4884</v>
      </c>
      <c r="R90" s="257">
        <f t="shared" si="10"/>
        <v>0</v>
      </c>
      <c r="S90" s="515"/>
      <c r="T90" s="515">
        <f t="shared" si="11"/>
        <v>0</v>
      </c>
      <c r="U90" s="257">
        <f t="shared" si="12"/>
        <v>0</v>
      </c>
      <c r="V90" s="515"/>
      <c r="W90" s="515">
        <f t="shared" si="13"/>
        <v>0</v>
      </c>
      <c r="X90" s="14" t="s">
        <v>1191</v>
      </c>
      <c r="Y90" s="14"/>
      <c r="Z90" s="14"/>
      <c r="AA90" s="14"/>
      <c r="AB90" s="14"/>
      <c r="AC90" s="14"/>
      <c r="AD90" s="14"/>
      <c r="AE90" s="14"/>
      <c r="AF90" s="14"/>
      <c r="AG90" s="14"/>
      <c r="AH90" s="14"/>
    </row>
    <row r="91" hidden="1" spans="1:34">
      <c r="A91" s="24">
        <v>87</v>
      </c>
      <c r="B91" s="14"/>
      <c r="C91" s="749" t="s">
        <v>4469</v>
      </c>
      <c r="D91" s="749" t="s">
        <v>4470</v>
      </c>
      <c r="E91" s="14"/>
      <c r="F91" s="192"/>
      <c r="G91" s="24"/>
      <c r="H91" s="14"/>
      <c r="I91" s="24">
        <v>1.03</v>
      </c>
      <c r="J91" s="14"/>
      <c r="K91" s="24"/>
      <c r="L91" s="541">
        <v>374</v>
      </c>
      <c r="M91" s="541">
        <v>11.1501</v>
      </c>
      <c r="N91" s="541">
        <f t="shared" si="7"/>
        <v>4170.1374</v>
      </c>
      <c r="O91" s="541">
        <v>63</v>
      </c>
      <c r="P91" s="541">
        <f t="shared" si="8"/>
        <v>11.1501</v>
      </c>
      <c r="Q91" s="541">
        <f t="shared" si="9"/>
        <v>702.4563</v>
      </c>
      <c r="R91" s="257">
        <f t="shared" si="10"/>
        <v>0</v>
      </c>
      <c r="S91" s="515"/>
      <c r="T91" s="515">
        <f t="shared" si="11"/>
        <v>0</v>
      </c>
      <c r="U91" s="257">
        <f t="shared" si="12"/>
        <v>-311</v>
      </c>
      <c r="V91" s="515"/>
      <c r="W91" s="515">
        <f t="shared" si="13"/>
        <v>-3467.6811</v>
      </c>
      <c r="X91" s="14" t="s">
        <v>1191</v>
      </c>
      <c r="Y91" s="14"/>
      <c r="Z91" s="14"/>
      <c r="AA91" s="14"/>
      <c r="AB91" s="14"/>
      <c r="AC91" s="14"/>
      <c r="AD91" s="14"/>
      <c r="AE91" s="14"/>
      <c r="AF91" s="14"/>
      <c r="AG91" s="14"/>
      <c r="AH91" s="231" t="s">
        <v>4296</v>
      </c>
    </row>
    <row r="92" hidden="1" spans="1:34">
      <c r="A92" s="24">
        <v>88</v>
      </c>
      <c r="B92" s="14"/>
      <c r="C92" s="749" t="s">
        <v>4471</v>
      </c>
      <c r="D92" s="749" t="s">
        <v>4472</v>
      </c>
      <c r="E92" s="14"/>
      <c r="F92" s="192"/>
      <c r="G92" s="24"/>
      <c r="H92" s="14"/>
      <c r="I92" s="24">
        <v>1.03</v>
      </c>
      <c r="J92" s="14"/>
      <c r="K92" s="24"/>
      <c r="L92" s="541">
        <v>16</v>
      </c>
      <c r="M92" s="541">
        <v>9.1156</v>
      </c>
      <c r="N92" s="541">
        <f t="shared" si="7"/>
        <v>145.8496</v>
      </c>
      <c r="O92" s="541">
        <v>213</v>
      </c>
      <c r="P92" s="541">
        <f t="shared" si="8"/>
        <v>9.1156</v>
      </c>
      <c r="Q92" s="541">
        <f t="shared" si="9"/>
        <v>1941.6228</v>
      </c>
      <c r="R92" s="257">
        <f t="shared" si="10"/>
        <v>197</v>
      </c>
      <c r="S92" s="515"/>
      <c r="T92" s="515">
        <f t="shared" si="11"/>
        <v>1795.7732</v>
      </c>
      <c r="U92" s="257">
        <f t="shared" si="12"/>
        <v>0</v>
      </c>
      <c r="V92" s="515"/>
      <c r="W92" s="515">
        <f t="shared" si="13"/>
        <v>0</v>
      </c>
      <c r="X92" s="14" t="s">
        <v>1191</v>
      </c>
      <c r="Y92" s="14"/>
      <c r="Z92" s="14"/>
      <c r="AA92" s="14"/>
      <c r="AB92" s="14"/>
      <c r="AC92" s="14"/>
      <c r="AD92" s="14"/>
      <c r="AE92" s="14"/>
      <c r="AF92" s="14"/>
      <c r="AG92" s="14"/>
      <c r="AH92" s="231" t="s">
        <v>4473</v>
      </c>
    </row>
    <row r="93" hidden="1" spans="1:34">
      <c r="A93" s="24">
        <v>89</v>
      </c>
      <c r="B93" s="14"/>
      <c r="C93" s="749" t="s">
        <v>4474</v>
      </c>
      <c r="D93" s="749" t="s">
        <v>4475</v>
      </c>
      <c r="E93" s="14"/>
      <c r="F93" s="192"/>
      <c r="G93" s="24"/>
      <c r="H93" s="14"/>
      <c r="I93" s="24">
        <v>1.03</v>
      </c>
      <c r="J93" s="14"/>
      <c r="K93" s="24"/>
      <c r="L93" s="541">
        <v>703</v>
      </c>
      <c r="M93" s="541">
        <v>1.4126</v>
      </c>
      <c r="N93" s="541">
        <f t="shared" si="7"/>
        <v>993.0578</v>
      </c>
      <c r="O93" s="541">
        <v>703</v>
      </c>
      <c r="P93" s="541">
        <f t="shared" si="8"/>
        <v>1.4126</v>
      </c>
      <c r="Q93" s="541">
        <f t="shared" si="9"/>
        <v>993.0578</v>
      </c>
      <c r="R93" s="257">
        <f t="shared" si="10"/>
        <v>0</v>
      </c>
      <c r="S93" s="515"/>
      <c r="T93" s="515">
        <f t="shared" si="11"/>
        <v>0</v>
      </c>
      <c r="U93" s="257">
        <f t="shared" si="12"/>
        <v>0</v>
      </c>
      <c r="V93" s="515"/>
      <c r="W93" s="515">
        <f t="shared" si="13"/>
        <v>0</v>
      </c>
      <c r="X93" s="14" t="s">
        <v>1191</v>
      </c>
      <c r="Y93" s="14"/>
      <c r="Z93" s="14"/>
      <c r="AA93" s="14"/>
      <c r="AB93" s="14"/>
      <c r="AC93" s="14"/>
      <c r="AD93" s="14"/>
      <c r="AE93" s="14"/>
      <c r="AF93" s="14"/>
      <c r="AG93" s="14"/>
      <c r="AH93" s="14"/>
    </row>
    <row r="94" hidden="1" spans="1:34">
      <c r="A94" s="24">
        <v>90</v>
      </c>
      <c r="B94" s="14"/>
      <c r="C94" s="749" t="s">
        <v>4476</v>
      </c>
      <c r="D94" s="749" t="s">
        <v>4477</v>
      </c>
      <c r="E94" s="14"/>
      <c r="F94" s="192"/>
      <c r="G94" s="24"/>
      <c r="H94" s="14"/>
      <c r="I94" s="24">
        <v>1.03</v>
      </c>
      <c r="J94" s="14"/>
      <c r="K94" s="24"/>
      <c r="L94" s="541">
        <v>703</v>
      </c>
      <c r="M94" s="541">
        <v>1.4126</v>
      </c>
      <c r="N94" s="541">
        <f t="shared" si="7"/>
        <v>993.0578</v>
      </c>
      <c r="O94" s="541">
        <v>400</v>
      </c>
      <c r="P94" s="541">
        <f t="shared" si="8"/>
        <v>1.4126</v>
      </c>
      <c r="Q94" s="541">
        <f t="shared" si="9"/>
        <v>565.04</v>
      </c>
      <c r="R94" s="257">
        <f t="shared" si="10"/>
        <v>0</v>
      </c>
      <c r="S94" s="515"/>
      <c r="T94" s="515">
        <f t="shared" si="11"/>
        <v>0</v>
      </c>
      <c r="U94" s="257">
        <f t="shared" si="12"/>
        <v>-303</v>
      </c>
      <c r="V94" s="515"/>
      <c r="W94" s="515">
        <f t="shared" si="13"/>
        <v>-428.0178</v>
      </c>
      <c r="X94" s="14" t="s">
        <v>1191</v>
      </c>
      <c r="Y94" s="14"/>
      <c r="Z94" s="14"/>
      <c r="AA94" s="14"/>
      <c r="AB94" s="14"/>
      <c r="AC94" s="14"/>
      <c r="AD94" s="14"/>
      <c r="AE94" s="14"/>
      <c r="AF94" s="14"/>
      <c r="AG94" s="14"/>
      <c r="AH94" s="231" t="s">
        <v>4296</v>
      </c>
    </row>
    <row r="95" hidden="1" spans="1:34">
      <c r="A95" s="24">
        <v>91</v>
      </c>
      <c r="B95" s="14"/>
      <c r="C95" s="749" t="s">
        <v>4478</v>
      </c>
      <c r="D95" s="749" t="s">
        <v>4479</v>
      </c>
      <c r="E95" s="14"/>
      <c r="F95" s="192"/>
      <c r="G95" s="24"/>
      <c r="H95" s="14"/>
      <c r="I95" s="24">
        <v>1.03</v>
      </c>
      <c r="J95" s="14"/>
      <c r="K95" s="24"/>
      <c r="L95" s="541">
        <v>498</v>
      </c>
      <c r="M95" s="541">
        <v>4.1333</v>
      </c>
      <c r="N95" s="541">
        <f t="shared" si="7"/>
        <v>2058.3834</v>
      </c>
      <c r="O95" s="541">
        <v>498</v>
      </c>
      <c r="P95" s="541">
        <f t="shared" si="8"/>
        <v>4.1333</v>
      </c>
      <c r="Q95" s="541">
        <f t="shared" si="9"/>
        <v>2058.3834</v>
      </c>
      <c r="R95" s="257">
        <f t="shared" si="10"/>
        <v>0</v>
      </c>
      <c r="S95" s="515"/>
      <c r="T95" s="515">
        <f t="shared" si="11"/>
        <v>0</v>
      </c>
      <c r="U95" s="257">
        <f t="shared" si="12"/>
        <v>0</v>
      </c>
      <c r="V95" s="515"/>
      <c r="W95" s="515">
        <f t="shared" si="13"/>
        <v>0</v>
      </c>
      <c r="X95" s="14" t="s">
        <v>1191</v>
      </c>
      <c r="Y95" s="14"/>
      <c r="Z95" s="14"/>
      <c r="AA95" s="14"/>
      <c r="AB95" s="14"/>
      <c r="AC95" s="14"/>
      <c r="AD95" s="14"/>
      <c r="AE95" s="14"/>
      <c r="AF95" s="14"/>
      <c r="AG95" s="14"/>
      <c r="AH95" s="14"/>
    </row>
    <row r="96" hidden="1" spans="1:34">
      <c r="A96" s="24">
        <v>92</v>
      </c>
      <c r="B96" s="14"/>
      <c r="C96" s="749" t="s">
        <v>4480</v>
      </c>
      <c r="D96" s="749" t="s">
        <v>4481</v>
      </c>
      <c r="E96" s="14"/>
      <c r="F96" s="192"/>
      <c r="G96" s="24"/>
      <c r="H96" s="14"/>
      <c r="I96" s="24">
        <v>1.03</v>
      </c>
      <c r="J96" s="14"/>
      <c r="K96" s="24"/>
      <c r="L96" s="541">
        <v>2544</v>
      </c>
      <c r="M96" s="541">
        <v>0.816</v>
      </c>
      <c r="N96" s="541">
        <f t="shared" si="7"/>
        <v>2075.904</v>
      </c>
      <c r="O96" s="541">
        <v>1055</v>
      </c>
      <c r="P96" s="541">
        <f t="shared" si="8"/>
        <v>0.816</v>
      </c>
      <c r="Q96" s="541">
        <f t="shared" si="9"/>
        <v>860.88</v>
      </c>
      <c r="R96" s="257">
        <f t="shared" si="10"/>
        <v>0</v>
      </c>
      <c r="S96" s="515"/>
      <c r="T96" s="515">
        <f t="shared" si="11"/>
        <v>0</v>
      </c>
      <c r="U96" s="257">
        <f t="shared" si="12"/>
        <v>-1489</v>
      </c>
      <c r="V96" s="515"/>
      <c r="W96" s="515">
        <f t="shared" si="13"/>
        <v>-1215.024</v>
      </c>
      <c r="X96" s="14" t="s">
        <v>1191</v>
      </c>
      <c r="Y96" s="14"/>
      <c r="Z96" s="14"/>
      <c r="AA96" s="14"/>
      <c r="AB96" s="14"/>
      <c r="AC96" s="14"/>
      <c r="AD96" s="14"/>
      <c r="AE96" s="14"/>
      <c r="AF96" s="14"/>
      <c r="AG96" s="14"/>
      <c r="AH96" s="231" t="s">
        <v>4296</v>
      </c>
    </row>
    <row r="97" hidden="1" spans="1:34">
      <c r="A97" s="24">
        <v>93</v>
      </c>
      <c r="B97" s="14"/>
      <c r="C97" s="749" t="s">
        <v>4482</v>
      </c>
      <c r="D97" s="749" t="s">
        <v>4483</v>
      </c>
      <c r="E97" s="14"/>
      <c r="F97" s="192"/>
      <c r="G97" s="24"/>
      <c r="H97" s="14"/>
      <c r="I97" s="24">
        <v>1.03</v>
      </c>
      <c r="J97" s="14"/>
      <c r="K97" s="24"/>
      <c r="L97" s="541">
        <v>153</v>
      </c>
      <c r="M97" s="541">
        <v>4.5452</v>
      </c>
      <c r="N97" s="541">
        <f t="shared" si="7"/>
        <v>695.4156</v>
      </c>
      <c r="O97" s="541">
        <v>153</v>
      </c>
      <c r="P97" s="541">
        <f t="shared" si="8"/>
        <v>4.5452</v>
      </c>
      <c r="Q97" s="541">
        <f t="shared" si="9"/>
        <v>695.4156</v>
      </c>
      <c r="R97" s="257">
        <f t="shared" si="10"/>
        <v>0</v>
      </c>
      <c r="S97" s="515"/>
      <c r="T97" s="515">
        <f t="shared" si="11"/>
        <v>0</v>
      </c>
      <c r="U97" s="257">
        <f t="shared" si="12"/>
        <v>0</v>
      </c>
      <c r="V97" s="515"/>
      <c r="W97" s="515">
        <f t="shared" si="13"/>
        <v>0</v>
      </c>
      <c r="X97" s="14" t="s">
        <v>1191</v>
      </c>
      <c r="Y97" s="14"/>
      <c r="Z97" s="14"/>
      <c r="AA97" s="14"/>
      <c r="AB97" s="14"/>
      <c r="AC97" s="14"/>
      <c r="AD97" s="14"/>
      <c r="AE97" s="14"/>
      <c r="AF97" s="14"/>
      <c r="AG97" s="14"/>
      <c r="AH97" s="14"/>
    </row>
    <row r="98" hidden="1" spans="1:34">
      <c r="A98" s="24">
        <v>94</v>
      </c>
      <c r="B98" s="14"/>
      <c r="C98" s="749" t="s">
        <v>4484</v>
      </c>
      <c r="D98" s="749" t="s">
        <v>4485</v>
      </c>
      <c r="E98" s="14"/>
      <c r="F98" s="192"/>
      <c r="G98" s="24"/>
      <c r="H98" s="14"/>
      <c r="I98" s="24">
        <v>1.03</v>
      </c>
      <c r="J98" s="14"/>
      <c r="K98" s="24"/>
      <c r="L98" s="541">
        <v>988</v>
      </c>
      <c r="M98" s="541">
        <v>1.5585</v>
      </c>
      <c r="N98" s="541">
        <f t="shared" si="7"/>
        <v>1539.798</v>
      </c>
      <c r="O98" s="541">
        <v>573</v>
      </c>
      <c r="P98" s="541">
        <f t="shared" si="8"/>
        <v>1.5585</v>
      </c>
      <c r="Q98" s="541">
        <f t="shared" si="9"/>
        <v>893.0205</v>
      </c>
      <c r="R98" s="257">
        <f t="shared" si="10"/>
        <v>0</v>
      </c>
      <c r="S98" s="515"/>
      <c r="T98" s="515">
        <f t="shared" si="11"/>
        <v>0</v>
      </c>
      <c r="U98" s="257">
        <f t="shared" si="12"/>
        <v>-415</v>
      </c>
      <c r="V98" s="515"/>
      <c r="W98" s="515">
        <f t="shared" si="13"/>
        <v>-646.7775</v>
      </c>
      <c r="X98" s="14" t="s">
        <v>1191</v>
      </c>
      <c r="Y98" s="14"/>
      <c r="Z98" s="14"/>
      <c r="AA98" s="14"/>
      <c r="AB98" s="14"/>
      <c r="AC98" s="14"/>
      <c r="AD98" s="14"/>
      <c r="AE98" s="14"/>
      <c r="AF98" s="14"/>
      <c r="AG98" s="14"/>
      <c r="AH98" s="231" t="s">
        <v>4296</v>
      </c>
    </row>
    <row r="99" hidden="1" spans="1:34">
      <c r="A99" s="24">
        <v>95</v>
      </c>
      <c r="B99" s="14"/>
      <c r="C99" s="749" t="s">
        <v>4486</v>
      </c>
      <c r="D99" s="749" t="s">
        <v>4487</v>
      </c>
      <c r="E99" s="14"/>
      <c r="F99" s="192"/>
      <c r="G99" s="24"/>
      <c r="H99" s="14"/>
      <c r="I99" s="24">
        <v>1.03</v>
      </c>
      <c r="J99" s="14"/>
      <c r="K99" s="24"/>
      <c r="L99" s="541">
        <v>179</v>
      </c>
      <c r="M99" s="541">
        <v>1.6006</v>
      </c>
      <c r="N99" s="541">
        <f t="shared" si="7"/>
        <v>286.5074</v>
      </c>
      <c r="O99" s="541">
        <v>179</v>
      </c>
      <c r="P99" s="541">
        <f t="shared" si="8"/>
        <v>1.6006</v>
      </c>
      <c r="Q99" s="541">
        <f t="shared" si="9"/>
        <v>286.5074</v>
      </c>
      <c r="R99" s="257">
        <f t="shared" si="10"/>
        <v>0</v>
      </c>
      <c r="S99" s="515"/>
      <c r="T99" s="515">
        <f t="shared" si="11"/>
        <v>0</v>
      </c>
      <c r="U99" s="257">
        <f t="shared" si="12"/>
        <v>0</v>
      </c>
      <c r="V99" s="515"/>
      <c r="W99" s="515">
        <f t="shared" si="13"/>
        <v>0</v>
      </c>
      <c r="X99" s="14" t="s">
        <v>1191</v>
      </c>
      <c r="Y99" s="14"/>
      <c r="Z99" s="14"/>
      <c r="AA99" s="14"/>
      <c r="AB99" s="14"/>
      <c r="AC99" s="14"/>
      <c r="AD99" s="14"/>
      <c r="AE99" s="14"/>
      <c r="AF99" s="14"/>
      <c r="AG99" s="14"/>
      <c r="AH99" s="14"/>
    </row>
    <row r="100" hidden="1" spans="1:34">
      <c r="A100" s="24">
        <v>96</v>
      </c>
      <c r="B100" s="14"/>
      <c r="C100" s="749" t="s">
        <v>4488</v>
      </c>
      <c r="D100" s="749" t="s">
        <v>4489</v>
      </c>
      <c r="E100" s="14"/>
      <c r="F100" s="192"/>
      <c r="G100" s="24"/>
      <c r="H100" s="14"/>
      <c r="I100" s="24">
        <v>1.03</v>
      </c>
      <c r="J100" s="14"/>
      <c r="K100" s="24"/>
      <c r="L100" s="541">
        <v>14</v>
      </c>
      <c r="M100" s="541">
        <v>1.9586</v>
      </c>
      <c r="N100" s="541">
        <f t="shared" si="7"/>
        <v>27.4204</v>
      </c>
      <c r="O100" s="541">
        <v>14</v>
      </c>
      <c r="P100" s="541">
        <f t="shared" si="8"/>
        <v>1.9586</v>
      </c>
      <c r="Q100" s="541">
        <f t="shared" si="9"/>
        <v>27.4204</v>
      </c>
      <c r="R100" s="257">
        <f t="shared" si="10"/>
        <v>0</v>
      </c>
      <c r="S100" s="515"/>
      <c r="T100" s="515">
        <f t="shared" si="11"/>
        <v>0</v>
      </c>
      <c r="U100" s="257">
        <f t="shared" si="12"/>
        <v>0</v>
      </c>
      <c r="V100" s="515"/>
      <c r="W100" s="515">
        <f t="shared" si="13"/>
        <v>0</v>
      </c>
      <c r="X100" s="14" t="s">
        <v>1191</v>
      </c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</row>
    <row r="101" hidden="1" spans="1:34">
      <c r="A101" s="24">
        <v>97</v>
      </c>
      <c r="B101" s="14"/>
      <c r="C101" s="749" t="s">
        <v>4490</v>
      </c>
      <c r="D101" s="749" t="s">
        <v>4491</v>
      </c>
      <c r="E101" s="14"/>
      <c r="F101" s="192"/>
      <c r="G101" s="24"/>
      <c r="H101" s="14"/>
      <c r="I101" s="24">
        <v>1.03</v>
      </c>
      <c r="J101" s="14"/>
      <c r="K101" s="24"/>
      <c r="L101" s="541">
        <v>185</v>
      </c>
      <c r="M101" s="541">
        <v>2.3325</v>
      </c>
      <c r="N101" s="541">
        <f t="shared" si="7"/>
        <v>431.5125</v>
      </c>
      <c r="O101" s="541">
        <v>185</v>
      </c>
      <c r="P101" s="541">
        <f t="shared" si="8"/>
        <v>2.3325</v>
      </c>
      <c r="Q101" s="541">
        <f t="shared" si="9"/>
        <v>431.5125</v>
      </c>
      <c r="R101" s="257">
        <f t="shared" si="10"/>
        <v>0</v>
      </c>
      <c r="S101" s="515"/>
      <c r="T101" s="515">
        <f t="shared" si="11"/>
        <v>0</v>
      </c>
      <c r="U101" s="257">
        <f t="shared" si="12"/>
        <v>0</v>
      </c>
      <c r="V101" s="515"/>
      <c r="W101" s="515">
        <f t="shared" si="13"/>
        <v>0</v>
      </c>
      <c r="X101" s="14" t="s">
        <v>1191</v>
      </c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</row>
    <row r="102" hidden="1" spans="1:34">
      <c r="A102" s="24">
        <v>98</v>
      </c>
      <c r="B102" s="14"/>
      <c r="C102" s="749" t="s">
        <v>4492</v>
      </c>
      <c r="D102" s="749" t="s">
        <v>4493</v>
      </c>
      <c r="E102" s="14"/>
      <c r="F102" s="192"/>
      <c r="G102" s="24"/>
      <c r="H102" s="14"/>
      <c r="I102" s="24">
        <v>1.03</v>
      </c>
      <c r="J102" s="14"/>
      <c r="K102" s="24"/>
      <c r="L102" s="541">
        <v>170</v>
      </c>
      <c r="M102" s="541">
        <v>1.2426</v>
      </c>
      <c r="N102" s="541">
        <f t="shared" si="7"/>
        <v>211.242</v>
      </c>
      <c r="O102" s="541">
        <v>170</v>
      </c>
      <c r="P102" s="541">
        <f t="shared" si="8"/>
        <v>1.2426</v>
      </c>
      <c r="Q102" s="541">
        <f t="shared" si="9"/>
        <v>211.242</v>
      </c>
      <c r="R102" s="257">
        <f t="shared" si="10"/>
        <v>0</v>
      </c>
      <c r="S102" s="515"/>
      <c r="T102" s="515">
        <f t="shared" si="11"/>
        <v>0</v>
      </c>
      <c r="U102" s="257">
        <f t="shared" si="12"/>
        <v>0</v>
      </c>
      <c r="V102" s="515"/>
      <c r="W102" s="515">
        <f t="shared" si="13"/>
        <v>0</v>
      </c>
      <c r="X102" s="14" t="s">
        <v>1191</v>
      </c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</row>
    <row r="103" hidden="1" spans="1:34">
      <c r="A103" s="24">
        <v>99</v>
      </c>
      <c r="B103" s="14"/>
      <c r="C103" s="749" t="s">
        <v>4494</v>
      </c>
      <c r="D103" s="749" t="s">
        <v>4495</v>
      </c>
      <c r="E103" s="14"/>
      <c r="F103" s="192"/>
      <c r="G103" s="24"/>
      <c r="H103" s="14"/>
      <c r="I103" s="24">
        <v>1.03</v>
      </c>
      <c r="J103" s="14"/>
      <c r="K103" s="24"/>
      <c r="L103" s="541">
        <v>117</v>
      </c>
      <c r="M103" s="541">
        <v>4.2845</v>
      </c>
      <c r="N103" s="541">
        <f t="shared" si="7"/>
        <v>501.2865</v>
      </c>
      <c r="O103" s="541">
        <v>117</v>
      </c>
      <c r="P103" s="541">
        <f t="shared" si="8"/>
        <v>4.2845</v>
      </c>
      <c r="Q103" s="541">
        <f t="shared" si="9"/>
        <v>501.2865</v>
      </c>
      <c r="R103" s="257">
        <f t="shared" si="10"/>
        <v>0</v>
      </c>
      <c r="S103" s="515"/>
      <c r="T103" s="515">
        <f t="shared" si="11"/>
        <v>0</v>
      </c>
      <c r="U103" s="257">
        <f t="shared" si="12"/>
        <v>0</v>
      </c>
      <c r="V103" s="515"/>
      <c r="W103" s="515">
        <f t="shared" si="13"/>
        <v>0</v>
      </c>
      <c r="X103" s="14" t="s">
        <v>1191</v>
      </c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</row>
    <row r="104" hidden="1" spans="1:34">
      <c r="A104" s="24">
        <v>100</v>
      </c>
      <c r="B104" s="14"/>
      <c r="C104" s="749" t="s">
        <v>4496</v>
      </c>
      <c r="D104" s="749" t="s">
        <v>4497</v>
      </c>
      <c r="E104" s="14"/>
      <c r="F104" s="192"/>
      <c r="G104" s="24"/>
      <c r="H104" s="14"/>
      <c r="I104" s="24">
        <v>1.03</v>
      </c>
      <c r="J104" s="14"/>
      <c r="K104" s="24"/>
      <c r="L104" s="541">
        <v>80</v>
      </c>
      <c r="M104" s="541">
        <v>5.4613</v>
      </c>
      <c r="N104" s="541">
        <f t="shared" si="7"/>
        <v>436.904</v>
      </c>
      <c r="O104" s="541">
        <v>80</v>
      </c>
      <c r="P104" s="541">
        <f t="shared" si="8"/>
        <v>5.4613</v>
      </c>
      <c r="Q104" s="541">
        <f t="shared" si="9"/>
        <v>436.904</v>
      </c>
      <c r="R104" s="257">
        <f t="shared" si="10"/>
        <v>0</v>
      </c>
      <c r="S104" s="515"/>
      <c r="T104" s="515">
        <f t="shared" si="11"/>
        <v>0</v>
      </c>
      <c r="U104" s="257">
        <f t="shared" si="12"/>
        <v>0</v>
      </c>
      <c r="V104" s="515"/>
      <c r="W104" s="515">
        <f t="shared" si="13"/>
        <v>0</v>
      </c>
      <c r="X104" s="14" t="s">
        <v>1191</v>
      </c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</row>
    <row r="105" hidden="1" spans="1:34">
      <c r="A105" s="24">
        <v>101</v>
      </c>
      <c r="B105" s="14"/>
      <c r="C105" s="749" t="s">
        <v>4498</v>
      </c>
      <c r="D105" s="749" t="s">
        <v>4499</v>
      </c>
      <c r="E105" s="14"/>
      <c r="F105" s="192"/>
      <c r="G105" s="24"/>
      <c r="H105" s="14"/>
      <c r="I105" s="24">
        <v>1.03</v>
      </c>
      <c r="J105" s="14"/>
      <c r="K105" s="24"/>
      <c r="L105" s="541">
        <v>62</v>
      </c>
      <c r="M105" s="541">
        <v>13.3398</v>
      </c>
      <c r="N105" s="541">
        <f t="shared" si="7"/>
        <v>827.0676</v>
      </c>
      <c r="O105" s="541">
        <v>62</v>
      </c>
      <c r="P105" s="541">
        <f t="shared" si="8"/>
        <v>13.3398</v>
      </c>
      <c r="Q105" s="541">
        <f t="shared" si="9"/>
        <v>827.0676</v>
      </c>
      <c r="R105" s="257">
        <f t="shared" si="10"/>
        <v>0</v>
      </c>
      <c r="S105" s="515"/>
      <c r="T105" s="515">
        <f t="shared" si="11"/>
        <v>0</v>
      </c>
      <c r="U105" s="257">
        <f t="shared" si="12"/>
        <v>0</v>
      </c>
      <c r="V105" s="515"/>
      <c r="W105" s="515">
        <f t="shared" si="13"/>
        <v>0</v>
      </c>
      <c r="X105" s="14" t="s">
        <v>1191</v>
      </c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</row>
    <row r="106" hidden="1" spans="1:34">
      <c r="A106" s="24">
        <v>102</v>
      </c>
      <c r="B106" s="14"/>
      <c r="C106" s="749" t="s">
        <v>4500</v>
      </c>
      <c r="D106" s="749" t="s">
        <v>4501</v>
      </c>
      <c r="E106" s="14"/>
      <c r="F106" s="192"/>
      <c r="G106" s="24"/>
      <c r="H106" s="14"/>
      <c r="I106" s="24">
        <v>1.03</v>
      </c>
      <c r="J106" s="14"/>
      <c r="K106" s="24"/>
      <c r="L106" s="541">
        <v>250</v>
      </c>
      <c r="M106" s="541">
        <v>12.4059</v>
      </c>
      <c r="N106" s="541">
        <f t="shared" si="7"/>
        <v>3101.475</v>
      </c>
      <c r="O106" s="541">
        <v>250</v>
      </c>
      <c r="P106" s="541">
        <f t="shared" si="8"/>
        <v>12.4059</v>
      </c>
      <c r="Q106" s="541">
        <f t="shared" si="9"/>
        <v>3101.475</v>
      </c>
      <c r="R106" s="257">
        <f t="shared" si="10"/>
        <v>0</v>
      </c>
      <c r="S106" s="515"/>
      <c r="T106" s="515">
        <f t="shared" si="11"/>
        <v>0</v>
      </c>
      <c r="U106" s="257">
        <f t="shared" si="12"/>
        <v>0</v>
      </c>
      <c r="V106" s="515"/>
      <c r="W106" s="515">
        <f t="shared" si="13"/>
        <v>0</v>
      </c>
      <c r="X106" s="14" t="s">
        <v>1191</v>
      </c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</row>
    <row r="107" hidden="1" spans="1:34">
      <c r="A107" s="24">
        <v>103</v>
      </c>
      <c r="B107" s="14"/>
      <c r="C107" s="749" t="s">
        <v>4502</v>
      </c>
      <c r="D107" s="749" t="s">
        <v>4503</v>
      </c>
      <c r="E107" s="14"/>
      <c r="F107" s="192"/>
      <c r="G107" s="24"/>
      <c r="H107" s="14"/>
      <c r="I107" s="24">
        <v>1.03</v>
      </c>
      <c r="J107" s="14"/>
      <c r="K107" s="24"/>
      <c r="L107" s="541">
        <v>354</v>
      </c>
      <c r="M107" s="541">
        <v>10.9173</v>
      </c>
      <c r="N107" s="541">
        <f t="shared" si="7"/>
        <v>3864.7242</v>
      </c>
      <c r="O107" s="541">
        <v>354</v>
      </c>
      <c r="P107" s="541">
        <f t="shared" si="8"/>
        <v>10.9173</v>
      </c>
      <c r="Q107" s="541">
        <f t="shared" si="9"/>
        <v>3864.7242</v>
      </c>
      <c r="R107" s="257">
        <f t="shared" si="10"/>
        <v>0</v>
      </c>
      <c r="S107" s="515"/>
      <c r="T107" s="515">
        <f t="shared" si="11"/>
        <v>0</v>
      </c>
      <c r="U107" s="257">
        <f t="shared" si="12"/>
        <v>0</v>
      </c>
      <c r="V107" s="515"/>
      <c r="W107" s="515">
        <f t="shared" si="13"/>
        <v>0</v>
      </c>
      <c r="X107" s="14" t="s">
        <v>1191</v>
      </c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</row>
    <row r="108" hidden="1" spans="1:34">
      <c r="A108" s="24">
        <v>104</v>
      </c>
      <c r="B108" s="14"/>
      <c r="C108" s="749" t="s">
        <v>4504</v>
      </c>
      <c r="D108" s="749" t="s">
        <v>4505</v>
      </c>
      <c r="E108" s="14"/>
      <c r="F108" s="192"/>
      <c r="G108" s="24"/>
      <c r="H108" s="14"/>
      <c r="I108" s="24">
        <v>1.03</v>
      </c>
      <c r="J108" s="14"/>
      <c r="K108" s="24"/>
      <c r="L108" s="541">
        <v>607</v>
      </c>
      <c r="M108" s="541">
        <v>0.5013</v>
      </c>
      <c r="N108" s="541">
        <f t="shared" si="7"/>
        <v>304.2891</v>
      </c>
      <c r="O108" s="541">
        <v>607</v>
      </c>
      <c r="P108" s="541">
        <f t="shared" si="8"/>
        <v>0.5013</v>
      </c>
      <c r="Q108" s="541">
        <f t="shared" si="9"/>
        <v>304.2891</v>
      </c>
      <c r="R108" s="257">
        <f t="shared" si="10"/>
        <v>0</v>
      </c>
      <c r="S108" s="515"/>
      <c r="T108" s="515">
        <f t="shared" si="11"/>
        <v>0</v>
      </c>
      <c r="U108" s="257">
        <f t="shared" si="12"/>
        <v>0</v>
      </c>
      <c r="V108" s="515"/>
      <c r="W108" s="515">
        <f t="shared" si="13"/>
        <v>0</v>
      </c>
      <c r="X108" s="14" t="s">
        <v>1191</v>
      </c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</row>
    <row r="109" hidden="1" spans="1:34">
      <c r="A109" s="24">
        <v>105</v>
      </c>
      <c r="B109" s="14"/>
      <c r="C109" s="749" t="s">
        <v>4506</v>
      </c>
      <c r="D109" s="749" t="s">
        <v>4507</v>
      </c>
      <c r="E109" s="14"/>
      <c r="F109" s="192"/>
      <c r="G109" s="24"/>
      <c r="H109" s="14"/>
      <c r="I109" s="24">
        <v>1.03</v>
      </c>
      <c r="J109" s="14"/>
      <c r="K109" s="24"/>
      <c r="L109" s="541">
        <v>491</v>
      </c>
      <c r="M109" s="541">
        <v>0.5037</v>
      </c>
      <c r="N109" s="541">
        <f t="shared" si="7"/>
        <v>247.3167</v>
      </c>
      <c r="O109" s="541">
        <v>255</v>
      </c>
      <c r="P109" s="541">
        <f t="shared" si="8"/>
        <v>0.5037</v>
      </c>
      <c r="Q109" s="541">
        <f t="shared" si="9"/>
        <v>128.4435</v>
      </c>
      <c r="R109" s="257">
        <f t="shared" si="10"/>
        <v>0</v>
      </c>
      <c r="S109" s="515"/>
      <c r="T109" s="515">
        <f t="shared" si="11"/>
        <v>0</v>
      </c>
      <c r="U109" s="257">
        <f t="shared" si="12"/>
        <v>-236</v>
      </c>
      <c r="V109" s="515"/>
      <c r="W109" s="515">
        <f t="shared" si="13"/>
        <v>-118.8732</v>
      </c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231" t="s">
        <v>4296</v>
      </c>
    </row>
    <row r="110" hidden="1" spans="1:34">
      <c r="A110" s="24">
        <v>106</v>
      </c>
      <c r="B110" s="14"/>
      <c r="C110" s="749" t="s">
        <v>4508</v>
      </c>
      <c r="D110" s="749" t="s">
        <v>4509</v>
      </c>
      <c r="E110" s="14"/>
      <c r="F110" s="192"/>
      <c r="G110" s="24"/>
      <c r="H110" s="14"/>
      <c r="I110" s="24">
        <v>1.03</v>
      </c>
      <c r="J110" s="14"/>
      <c r="K110" s="24"/>
      <c r="L110" s="541">
        <v>6534</v>
      </c>
      <c r="M110" s="541">
        <v>0.181</v>
      </c>
      <c r="N110" s="541">
        <f t="shared" si="7"/>
        <v>1182.654</v>
      </c>
      <c r="O110" s="541">
        <v>6534</v>
      </c>
      <c r="P110" s="541">
        <f t="shared" si="8"/>
        <v>0.181</v>
      </c>
      <c r="Q110" s="541">
        <f t="shared" si="9"/>
        <v>1182.654</v>
      </c>
      <c r="R110" s="257">
        <f t="shared" si="10"/>
        <v>0</v>
      </c>
      <c r="S110" s="515"/>
      <c r="T110" s="515">
        <f t="shared" si="11"/>
        <v>0</v>
      </c>
      <c r="U110" s="257">
        <f t="shared" si="12"/>
        <v>0</v>
      </c>
      <c r="V110" s="515"/>
      <c r="W110" s="515">
        <f t="shared" si="13"/>
        <v>0</v>
      </c>
      <c r="X110" s="14" t="s">
        <v>1191</v>
      </c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  <row r="111" hidden="1" spans="1:34">
      <c r="A111" s="24">
        <v>107</v>
      </c>
      <c r="B111" s="14"/>
      <c r="C111" s="749" t="s">
        <v>4510</v>
      </c>
      <c r="D111" s="749" t="s">
        <v>4511</v>
      </c>
      <c r="E111" s="14"/>
      <c r="F111" s="192"/>
      <c r="G111" s="24"/>
      <c r="H111" s="14"/>
      <c r="I111" s="24">
        <v>1.03</v>
      </c>
      <c r="J111" s="14"/>
      <c r="K111" s="24"/>
      <c r="L111" s="541">
        <v>3095</v>
      </c>
      <c r="M111" s="541">
        <v>0.0347</v>
      </c>
      <c r="N111" s="541">
        <f t="shared" si="7"/>
        <v>107.3965</v>
      </c>
      <c r="O111" s="541">
        <v>3095</v>
      </c>
      <c r="P111" s="541">
        <f t="shared" si="8"/>
        <v>0.0347</v>
      </c>
      <c r="Q111" s="541">
        <f t="shared" si="9"/>
        <v>107.3965</v>
      </c>
      <c r="R111" s="257">
        <f t="shared" si="10"/>
        <v>0</v>
      </c>
      <c r="S111" s="515"/>
      <c r="T111" s="515">
        <f t="shared" si="11"/>
        <v>0</v>
      </c>
      <c r="U111" s="257">
        <f t="shared" si="12"/>
        <v>0</v>
      </c>
      <c r="V111" s="515"/>
      <c r="W111" s="515">
        <f t="shared" si="13"/>
        <v>0</v>
      </c>
      <c r="X111" s="14" t="s">
        <v>1191</v>
      </c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</row>
    <row r="112" hidden="1" spans="1:34">
      <c r="A112" s="24">
        <v>108</v>
      </c>
      <c r="B112" s="14"/>
      <c r="C112" s="749" t="s">
        <v>4512</v>
      </c>
      <c r="D112" s="749" t="s">
        <v>4513</v>
      </c>
      <c r="E112" s="14"/>
      <c r="F112" s="192"/>
      <c r="G112" s="24"/>
      <c r="H112" s="14"/>
      <c r="I112" s="24">
        <v>1.03</v>
      </c>
      <c r="J112" s="14"/>
      <c r="K112" s="24"/>
      <c r="L112" s="541">
        <v>1000</v>
      </c>
      <c r="M112" s="541">
        <v>0.5526</v>
      </c>
      <c r="N112" s="541">
        <f t="shared" si="7"/>
        <v>552.6</v>
      </c>
      <c r="O112" s="541">
        <v>1000</v>
      </c>
      <c r="P112" s="541">
        <f t="shared" si="8"/>
        <v>0.5526</v>
      </c>
      <c r="Q112" s="541">
        <f t="shared" si="9"/>
        <v>552.6</v>
      </c>
      <c r="R112" s="257">
        <f t="shared" si="10"/>
        <v>0</v>
      </c>
      <c r="S112" s="515"/>
      <c r="T112" s="515">
        <f t="shared" si="11"/>
        <v>0</v>
      </c>
      <c r="U112" s="257">
        <f t="shared" si="12"/>
        <v>0</v>
      </c>
      <c r="V112" s="515"/>
      <c r="W112" s="515">
        <f t="shared" si="13"/>
        <v>0</v>
      </c>
      <c r="X112" s="14" t="s">
        <v>1191</v>
      </c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</row>
    <row r="113" hidden="1" spans="1:34">
      <c r="A113" s="24">
        <v>109</v>
      </c>
      <c r="B113" s="14"/>
      <c r="C113" s="749" t="s">
        <v>4514</v>
      </c>
      <c r="D113" s="749" t="s">
        <v>4515</v>
      </c>
      <c r="E113" s="14"/>
      <c r="F113" s="192"/>
      <c r="G113" s="24"/>
      <c r="H113" s="14"/>
      <c r="I113" s="24">
        <v>1.03</v>
      </c>
      <c r="J113" s="14"/>
      <c r="K113" s="24"/>
      <c r="L113" s="541">
        <v>1000</v>
      </c>
      <c r="M113" s="541">
        <v>0.5428</v>
      </c>
      <c r="N113" s="541">
        <f t="shared" si="7"/>
        <v>542.8</v>
      </c>
      <c r="O113" s="541">
        <v>1000</v>
      </c>
      <c r="P113" s="541">
        <f t="shared" si="8"/>
        <v>0.5428</v>
      </c>
      <c r="Q113" s="541">
        <f t="shared" si="9"/>
        <v>542.8</v>
      </c>
      <c r="R113" s="257">
        <f t="shared" si="10"/>
        <v>0</v>
      </c>
      <c r="S113" s="515"/>
      <c r="T113" s="515">
        <f t="shared" si="11"/>
        <v>0</v>
      </c>
      <c r="U113" s="257">
        <f t="shared" si="12"/>
        <v>0</v>
      </c>
      <c r="V113" s="515"/>
      <c r="W113" s="515">
        <f t="shared" si="13"/>
        <v>0</v>
      </c>
      <c r="X113" s="14" t="s">
        <v>1191</v>
      </c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</row>
    <row r="114" hidden="1" spans="1:34">
      <c r="A114" s="24">
        <v>110</v>
      </c>
      <c r="B114" s="14"/>
      <c r="C114" s="749" t="s">
        <v>4516</v>
      </c>
      <c r="D114" s="749" t="s">
        <v>4517</v>
      </c>
      <c r="E114" s="14"/>
      <c r="F114" s="192"/>
      <c r="G114" s="24"/>
      <c r="H114" s="14"/>
      <c r="I114" s="24">
        <v>1.03</v>
      </c>
      <c r="J114" s="14"/>
      <c r="K114" s="24"/>
      <c r="L114" s="541">
        <v>344</v>
      </c>
      <c r="M114" s="541">
        <v>3.782</v>
      </c>
      <c r="N114" s="541">
        <f t="shared" si="7"/>
        <v>1301.008</v>
      </c>
      <c r="O114" s="541">
        <v>190</v>
      </c>
      <c r="P114" s="541">
        <f t="shared" si="8"/>
        <v>3.782</v>
      </c>
      <c r="Q114" s="541">
        <f t="shared" si="9"/>
        <v>718.58</v>
      </c>
      <c r="R114" s="257">
        <f t="shared" si="10"/>
        <v>0</v>
      </c>
      <c r="S114" s="515"/>
      <c r="T114" s="515">
        <f t="shared" si="11"/>
        <v>0</v>
      </c>
      <c r="U114" s="257">
        <f t="shared" si="12"/>
        <v>-154</v>
      </c>
      <c r="V114" s="515"/>
      <c r="W114" s="515">
        <f t="shared" si="13"/>
        <v>-582.428</v>
      </c>
      <c r="X114" s="14" t="s">
        <v>1191</v>
      </c>
      <c r="Y114" s="14"/>
      <c r="Z114" s="14"/>
      <c r="AA114" s="14"/>
      <c r="AB114" s="14"/>
      <c r="AC114" s="14"/>
      <c r="AD114" s="14"/>
      <c r="AE114" s="14"/>
      <c r="AF114" s="14"/>
      <c r="AG114" s="14"/>
      <c r="AH114" s="231" t="s">
        <v>4296</v>
      </c>
    </row>
    <row r="115" hidden="1" spans="1:34">
      <c r="A115" s="24">
        <v>111</v>
      </c>
      <c r="B115" s="14"/>
      <c r="C115" s="749" t="s">
        <v>4518</v>
      </c>
      <c r="D115" s="749" t="s">
        <v>4519</v>
      </c>
      <c r="E115" s="14"/>
      <c r="F115" s="192"/>
      <c r="G115" s="24"/>
      <c r="H115" s="14"/>
      <c r="I115" s="24">
        <v>1.03</v>
      </c>
      <c r="J115" s="14"/>
      <c r="K115" s="24"/>
      <c r="L115" s="541">
        <v>142</v>
      </c>
      <c r="M115" s="541">
        <v>3.7334</v>
      </c>
      <c r="N115" s="541">
        <f t="shared" si="7"/>
        <v>530.1428</v>
      </c>
      <c r="O115" s="541">
        <v>17</v>
      </c>
      <c r="P115" s="541">
        <f t="shared" si="8"/>
        <v>3.7334</v>
      </c>
      <c r="Q115" s="541">
        <f t="shared" si="9"/>
        <v>63.4678</v>
      </c>
      <c r="R115" s="257">
        <f t="shared" si="10"/>
        <v>0</v>
      </c>
      <c r="S115" s="515"/>
      <c r="T115" s="515">
        <f t="shared" si="11"/>
        <v>0</v>
      </c>
      <c r="U115" s="257">
        <f t="shared" si="12"/>
        <v>-125</v>
      </c>
      <c r="V115" s="515"/>
      <c r="W115" s="515">
        <f t="shared" si="13"/>
        <v>-466.675</v>
      </c>
      <c r="X115" s="14" t="s">
        <v>1191</v>
      </c>
      <c r="Y115" s="14"/>
      <c r="Z115" s="14"/>
      <c r="AA115" s="14"/>
      <c r="AB115" s="14"/>
      <c r="AC115" s="14"/>
      <c r="AD115" s="14"/>
      <c r="AE115" s="14"/>
      <c r="AF115" s="14"/>
      <c r="AG115" s="14"/>
      <c r="AH115" s="231" t="s">
        <v>4296</v>
      </c>
    </row>
    <row r="116" hidden="1" spans="1:34">
      <c r="A116" s="24">
        <v>112</v>
      </c>
      <c r="B116" s="14"/>
      <c r="C116" s="749" t="s">
        <v>4520</v>
      </c>
      <c r="D116" s="749" t="s">
        <v>4521</v>
      </c>
      <c r="E116" s="14"/>
      <c r="F116" s="192"/>
      <c r="G116" s="24"/>
      <c r="H116" s="14"/>
      <c r="I116" s="24">
        <v>1.03</v>
      </c>
      <c r="J116" s="14"/>
      <c r="K116" s="24"/>
      <c r="L116" s="541">
        <v>1500</v>
      </c>
      <c r="M116" s="541">
        <v>0.5327</v>
      </c>
      <c r="N116" s="541">
        <f t="shared" si="7"/>
        <v>799.05</v>
      </c>
      <c r="O116" s="541">
        <v>1000</v>
      </c>
      <c r="P116" s="541">
        <f t="shared" si="8"/>
        <v>0.5327</v>
      </c>
      <c r="Q116" s="541">
        <f t="shared" si="9"/>
        <v>532.7</v>
      </c>
      <c r="R116" s="257">
        <f t="shared" si="10"/>
        <v>0</v>
      </c>
      <c r="S116" s="515"/>
      <c r="T116" s="515">
        <f t="shared" si="11"/>
        <v>0</v>
      </c>
      <c r="U116" s="257">
        <f t="shared" si="12"/>
        <v>-500</v>
      </c>
      <c r="V116" s="515"/>
      <c r="W116" s="515">
        <f t="shared" si="13"/>
        <v>-266.35</v>
      </c>
      <c r="X116" s="14" t="s">
        <v>1191</v>
      </c>
      <c r="Y116" s="14"/>
      <c r="Z116" s="14"/>
      <c r="AA116" s="14"/>
      <c r="AB116" s="14"/>
      <c r="AC116" s="14"/>
      <c r="AD116" s="14"/>
      <c r="AE116" s="14"/>
      <c r="AF116" s="14"/>
      <c r="AG116" s="14"/>
      <c r="AH116" s="231" t="s">
        <v>4296</v>
      </c>
    </row>
    <row r="117" hidden="1" spans="1:34">
      <c r="A117" s="24">
        <v>113</v>
      </c>
      <c r="B117" s="14"/>
      <c r="C117" s="749" t="s">
        <v>4522</v>
      </c>
      <c r="D117" s="749" t="s">
        <v>4523</v>
      </c>
      <c r="E117" s="14"/>
      <c r="F117" s="192"/>
      <c r="G117" s="24"/>
      <c r="H117" s="14"/>
      <c r="I117" s="24">
        <v>1.03</v>
      </c>
      <c r="J117" s="14"/>
      <c r="K117" s="24"/>
      <c r="L117" s="541">
        <v>1000</v>
      </c>
      <c r="M117" s="541">
        <v>0.5226</v>
      </c>
      <c r="N117" s="541">
        <f t="shared" si="7"/>
        <v>522.6</v>
      </c>
      <c r="O117" s="541">
        <v>1000</v>
      </c>
      <c r="P117" s="541">
        <f t="shared" si="8"/>
        <v>0.5226</v>
      </c>
      <c r="Q117" s="541">
        <f t="shared" si="9"/>
        <v>522.6</v>
      </c>
      <c r="R117" s="257">
        <f t="shared" si="10"/>
        <v>0</v>
      </c>
      <c r="S117" s="515"/>
      <c r="T117" s="515">
        <f t="shared" si="11"/>
        <v>0</v>
      </c>
      <c r="U117" s="257">
        <f t="shared" si="12"/>
        <v>0</v>
      </c>
      <c r="V117" s="515"/>
      <c r="W117" s="515">
        <f t="shared" si="13"/>
        <v>0</v>
      </c>
      <c r="X117" s="14" t="s">
        <v>1191</v>
      </c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</row>
    <row r="118" hidden="1" spans="1:34">
      <c r="A118" s="24">
        <v>114</v>
      </c>
      <c r="B118" s="14"/>
      <c r="C118" s="749" t="s">
        <v>4524</v>
      </c>
      <c r="D118" s="749" t="s">
        <v>4525</v>
      </c>
      <c r="E118" s="14"/>
      <c r="F118" s="192"/>
      <c r="G118" s="24"/>
      <c r="H118" s="14"/>
      <c r="I118" s="24">
        <v>1.03</v>
      </c>
      <c r="J118" s="14"/>
      <c r="K118" s="24"/>
      <c r="L118" s="541">
        <v>2850</v>
      </c>
      <c r="M118" s="541">
        <v>0.1022</v>
      </c>
      <c r="N118" s="541">
        <f t="shared" si="7"/>
        <v>291.27</v>
      </c>
      <c r="O118" s="541">
        <v>2850</v>
      </c>
      <c r="P118" s="541">
        <f t="shared" si="8"/>
        <v>0.1022</v>
      </c>
      <c r="Q118" s="541">
        <f t="shared" si="9"/>
        <v>291.27</v>
      </c>
      <c r="R118" s="257">
        <f t="shared" si="10"/>
        <v>0</v>
      </c>
      <c r="S118" s="515"/>
      <c r="T118" s="515">
        <f t="shared" si="11"/>
        <v>0</v>
      </c>
      <c r="U118" s="257">
        <f t="shared" si="12"/>
        <v>0</v>
      </c>
      <c r="V118" s="515"/>
      <c r="W118" s="515">
        <f t="shared" si="13"/>
        <v>0</v>
      </c>
      <c r="X118" s="14" t="s">
        <v>1191</v>
      </c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</row>
    <row r="119" hidden="1" spans="1:34">
      <c r="A119" s="24">
        <v>115</v>
      </c>
      <c r="B119" s="14"/>
      <c r="C119" s="749" t="s">
        <v>4526</v>
      </c>
      <c r="D119" s="749" t="s">
        <v>4527</v>
      </c>
      <c r="E119" s="14"/>
      <c r="F119" s="192"/>
      <c r="G119" s="24"/>
      <c r="H119" s="14"/>
      <c r="I119" s="24">
        <v>1.03</v>
      </c>
      <c r="J119" s="14"/>
      <c r="K119" s="24"/>
      <c r="L119" s="541">
        <v>3500</v>
      </c>
      <c r="M119" s="541">
        <v>0.1181</v>
      </c>
      <c r="N119" s="541">
        <f t="shared" si="7"/>
        <v>413.35</v>
      </c>
      <c r="O119" s="541">
        <v>3500</v>
      </c>
      <c r="P119" s="541">
        <f t="shared" si="8"/>
        <v>0.1181</v>
      </c>
      <c r="Q119" s="541">
        <f t="shared" si="9"/>
        <v>413.35</v>
      </c>
      <c r="R119" s="257">
        <f t="shared" si="10"/>
        <v>0</v>
      </c>
      <c r="S119" s="515"/>
      <c r="T119" s="515">
        <f t="shared" si="11"/>
        <v>0</v>
      </c>
      <c r="U119" s="257">
        <f t="shared" si="12"/>
        <v>0</v>
      </c>
      <c r="V119" s="515"/>
      <c r="W119" s="515">
        <f t="shared" si="13"/>
        <v>0</v>
      </c>
      <c r="X119" s="14" t="s">
        <v>1191</v>
      </c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</row>
    <row r="120" hidden="1" spans="1:34">
      <c r="A120" s="24">
        <v>116</v>
      </c>
      <c r="B120" s="14"/>
      <c r="C120" s="749" t="s">
        <v>4528</v>
      </c>
      <c r="D120" s="749" t="s">
        <v>4529</v>
      </c>
      <c r="E120" s="14"/>
      <c r="F120" s="192"/>
      <c r="G120" s="24"/>
      <c r="H120" s="14"/>
      <c r="I120" s="24">
        <v>1.03</v>
      </c>
      <c r="J120" s="14"/>
      <c r="K120" s="24"/>
      <c r="L120" s="541">
        <v>1500</v>
      </c>
      <c r="M120" s="541">
        <v>0.2272</v>
      </c>
      <c r="N120" s="541">
        <f t="shared" si="7"/>
        <v>340.8</v>
      </c>
      <c r="O120" s="541">
        <v>1500</v>
      </c>
      <c r="P120" s="541">
        <f t="shared" si="8"/>
        <v>0.2272</v>
      </c>
      <c r="Q120" s="541">
        <f t="shared" si="9"/>
        <v>340.8</v>
      </c>
      <c r="R120" s="257">
        <f t="shared" si="10"/>
        <v>0</v>
      </c>
      <c r="S120" s="515"/>
      <c r="T120" s="515">
        <f t="shared" si="11"/>
        <v>0</v>
      </c>
      <c r="U120" s="257">
        <f t="shared" si="12"/>
        <v>0</v>
      </c>
      <c r="V120" s="515"/>
      <c r="W120" s="515">
        <f t="shared" si="13"/>
        <v>0</v>
      </c>
      <c r="X120" s="14" t="s">
        <v>1191</v>
      </c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</row>
    <row r="121" hidden="1" spans="1:34">
      <c r="A121" s="24">
        <v>117</v>
      </c>
      <c r="B121" s="14"/>
      <c r="C121" s="749" t="s">
        <v>4530</v>
      </c>
      <c r="D121" s="749" t="s">
        <v>4531</v>
      </c>
      <c r="E121" s="14"/>
      <c r="F121" s="192"/>
      <c r="G121" s="24"/>
      <c r="H121" s="14"/>
      <c r="I121" s="24">
        <v>1.03</v>
      </c>
      <c r="J121" s="14"/>
      <c r="K121" s="24"/>
      <c r="L121" s="541">
        <v>500</v>
      </c>
      <c r="M121" s="541">
        <v>2.1002</v>
      </c>
      <c r="N121" s="541">
        <f t="shared" si="7"/>
        <v>1050.1</v>
      </c>
      <c r="O121" s="541">
        <v>500</v>
      </c>
      <c r="P121" s="541">
        <f t="shared" si="8"/>
        <v>2.1002</v>
      </c>
      <c r="Q121" s="541">
        <f t="shared" si="9"/>
        <v>1050.1</v>
      </c>
      <c r="R121" s="257">
        <f t="shared" si="10"/>
        <v>0</v>
      </c>
      <c r="S121" s="515"/>
      <c r="T121" s="515">
        <f t="shared" si="11"/>
        <v>0</v>
      </c>
      <c r="U121" s="257">
        <f t="shared" si="12"/>
        <v>0</v>
      </c>
      <c r="V121" s="515"/>
      <c r="W121" s="515">
        <f t="shared" si="13"/>
        <v>0</v>
      </c>
      <c r="X121" s="14" t="s">
        <v>1191</v>
      </c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</row>
    <row r="122" hidden="1" spans="1:34">
      <c r="A122" s="24">
        <v>118</v>
      </c>
      <c r="B122" s="14"/>
      <c r="C122" s="749" t="s">
        <v>4532</v>
      </c>
      <c r="D122" s="749" t="s">
        <v>4533</v>
      </c>
      <c r="E122" s="14"/>
      <c r="F122" s="192"/>
      <c r="G122" s="24"/>
      <c r="H122" s="14"/>
      <c r="I122" s="24">
        <v>1.03</v>
      </c>
      <c r="J122" s="14"/>
      <c r="K122" s="24"/>
      <c r="L122" s="541">
        <v>200</v>
      </c>
      <c r="M122" s="541">
        <v>1.9429</v>
      </c>
      <c r="N122" s="541">
        <f t="shared" si="7"/>
        <v>388.58</v>
      </c>
      <c r="O122" s="541">
        <v>200</v>
      </c>
      <c r="P122" s="541">
        <f t="shared" si="8"/>
        <v>1.9429</v>
      </c>
      <c r="Q122" s="541">
        <f t="shared" si="9"/>
        <v>388.58</v>
      </c>
      <c r="R122" s="257">
        <f t="shared" si="10"/>
        <v>0</v>
      </c>
      <c r="S122" s="515"/>
      <c r="T122" s="515">
        <f t="shared" si="11"/>
        <v>0</v>
      </c>
      <c r="U122" s="257">
        <f t="shared" si="12"/>
        <v>0</v>
      </c>
      <c r="V122" s="515"/>
      <c r="W122" s="515">
        <f t="shared" si="13"/>
        <v>0</v>
      </c>
      <c r="X122" s="14" t="s">
        <v>1191</v>
      </c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</row>
    <row r="123" hidden="1" spans="1:34">
      <c r="A123" s="24">
        <v>119</v>
      </c>
      <c r="B123" s="14"/>
      <c r="C123" s="749" t="s">
        <v>4534</v>
      </c>
      <c r="D123" s="749" t="s">
        <v>4535</v>
      </c>
      <c r="E123" s="14"/>
      <c r="F123" s="192"/>
      <c r="G123" s="24"/>
      <c r="H123" s="14"/>
      <c r="I123" s="24">
        <v>1.03</v>
      </c>
      <c r="J123" s="14"/>
      <c r="K123" s="24"/>
      <c r="L123" s="541">
        <v>147</v>
      </c>
      <c r="M123" s="541">
        <v>0.8856</v>
      </c>
      <c r="N123" s="541">
        <f t="shared" si="7"/>
        <v>130.1832</v>
      </c>
      <c r="O123" s="541">
        <v>147</v>
      </c>
      <c r="P123" s="541">
        <f t="shared" si="8"/>
        <v>0.8856</v>
      </c>
      <c r="Q123" s="541">
        <f t="shared" si="9"/>
        <v>130.1832</v>
      </c>
      <c r="R123" s="257">
        <f t="shared" si="10"/>
        <v>0</v>
      </c>
      <c r="S123" s="515"/>
      <c r="T123" s="515">
        <f t="shared" si="11"/>
        <v>0</v>
      </c>
      <c r="U123" s="257">
        <f t="shared" si="12"/>
        <v>0</v>
      </c>
      <c r="V123" s="515"/>
      <c r="W123" s="515">
        <f t="shared" si="13"/>
        <v>0</v>
      </c>
      <c r="X123" s="14" t="s">
        <v>1191</v>
      </c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</row>
    <row r="124" hidden="1" spans="1:34">
      <c r="A124" s="24">
        <v>120</v>
      </c>
      <c r="B124" s="14"/>
      <c r="C124" s="749" t="s">
        <v>4536</v>
      </c>
      <c r="D124" s="749" t="s">
        <v>4537</v>
      </c>
      <c r="E124" s="14"/>
      <c r="F124" s="192"/>
      <c r="G124" s="24"/>
      <c r="H124" s="14"/>
      <c r="I124" s="24">
        <v>1.03</v>
      </c>
      <c r="J124" s="14"/>
      <c r="K124" s="24"/>
      <c r="L124" s="541">
        <v>2800</v>
      </c>
      <c r="M124" s="541">
        <v>1.5045</v>
      </c>
      <c r="N124" s="541">
        <f t="shared" si="7"/>
        <v>4212.6</v>
      </c>
      <c r="O124" s="541">
        <v>2800</v>
      </c>
      <c r="P124" s="541">
        <f t="shared" si="8"/>
        <v>1.5045</v>
      </c>
      <c r="Q124" s="541">
        <f t="shared" si="9"/>
        <v>4212.6</v>
      </c>
      <c r="R124" s="257">
        <f t="shared" si="10"/>
        <v>0</v>
      </c>
      <c r="S124" s="515"/>
      <c r="T124" s="515">
        <f t="shared" si="11"/>
        <v>0</v>
      </c>
      <c r="U124" s="257">
        <f t="shared" si="12"/>
        <v>0</v>
      </c>
      <c r="V124" s="515"/>
      <c r="W124" s="515">
        <f t="shared" si="13"/>
        <v>0</v>
      </c>
      <c r="X124" s="14" t="s">
        <v>1191</v>
      </c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</row>
    <row r="125" hidden="1" spans="1:34">
      <c r="A125" s="24">
        <v>121</v>
      </c>
      <c r="B125" s="14"/>
      <c r="C125" s="749" t="s">
        <v>4538</v>
      </c>
      <c r="D125" s="749" t="s">
        <v>4539</v>
      </c>
      <c r="E125" s="14"/>
      <c r="F125" s="192"/>
      <c r="G125" s="24"/>
      <c r="H125" s="14"/>
      <c r="I125" s="24">
        <v>1.03</v>
      </c>
      <c r="J125" s="14"/>
      <c r="K125" s="24"/>
      <c r="L125" s="541">
        <v>4600</v>
      </c>
      <c r="M125" s="541">
        <v>1.6042</v>
      </c>
      <c r="N125" s="541">
        <f t="shared" si="7"/>
        <v>7379.32</v>
      </c>
      <c r="O125" s="541">
        <v>4600</v>
      </c>
      <c r="P125" s="541">
        <f t="shared" si="8"/>
        <v>1.6042</v>
      </c>
      <c r="Q125" s="541">
        <f t="shared" si="9"/>
        <v>7379.32</v>
      </c>
      <c r="R125" s="257">
        <f t="shared" si="10"/>
        <v>0</v>
      </c>
      <c r="S125" s="515"/>
      <c r="T125" s="515">
        <f t="shared" si="11"/>
        <v>0</v>
      </c>
      <c r="U125" s="257">
        <f t="shared" si="12"/>
        <v>0</v>
      </c>
      <c r="V125" s="515"/>
      <c r="W125" s="515">
        <f t="shared" si="13"/>
        <v>0</v>
      </c>
      <c r="X125" s="14" t="s">
        <v>1191</v>
      </c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</row>
    <row r="126" hidden="1" spans="1:34">
      <c r="A126" s="24">
        <v>122</v>
      </c>
      <c r="B126" s="14"/>
      <c r="C126" s="749" t="s">
        <v>4540</v>
      </c>
      <c r="D126" s="749" t="s">
        <v>4541</v>
      </c>
      <c r="E126" s="14"/>
      <c r="F126" s="192"/>
      <c r="G126" s="24"/>
      <c r="H126" s="14"/>
      <c r="I126" s="24">
        <v>1.03</v>
      </c>
      <c r="J126" s="14"/>
      <c r="K126" s="24"/>
      <c r="L126" s="541">
        <v>288</v>
      </c>
      <c r="M126" s="541">
        <v>3.3559</v>
      </c>
      <c r="N126" s="541">
        <f t="shared" si="7"/>
        <v>966.4992</v>
      </c>
      <c r="O126" s="541">
        <v>288</v>
      </c>
      <c r="P126" s="541">
        <f t="shared" si="8"/>
        <v>3.3559</v>
      </c>
      <c r="Q126" s="541">
        <f t="shared" si="9"/>
        <v>966.4992</v>
      </c>
      <c r="R126" s="257">
        <f t="shared" si="10"/>
        <v>0</v>
      </c>
      <c r="S126" s="515"/>
      <c r="T126" s="515">
        <f t="shared" si="11"/>
        <v>0</v>
      </c>
      <c r="U126" s="257">
        <f t="shared" si="12"/>
        <v>0</v>
      </c>
      <c r="V126" s="515"/>
      <c r="W126" s="515">
        <f t="shared" si="13"/>
        <v>0</v>
      </c>
      <c r="X126" s="14" t="s">
        <v>1191</v>
      </c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</row>
    <row r="127" hidden="1" spans="1:34">
      <c r="A127" s="24">
        <v>123</v>
      </c>
      <c r="B127" s="14"/>
      <c r="C127" s="749" t="s">
        <v>4542</v>
      </c>
      <c r="D127" s="749" t="s">
        <v>4460</v>
      </c>
      <c r="E127" s="14"/>
      <c r="F127" s="192"/>
      <c r="G127" s="24"/>
      <c r="H127" s="14"/>
      <c r="I127" s="24">
        <v>1.03</v>
      </c>
      <c r="J127" s="14"/>
      <c r="K127" s="24"/>
      <c r="L127" s="541">
        <v>260</v>
      </c>
      <c r="M127" s="541">
        <v>1.4868</v>
      </c>
      <c r="N127" s="541">
        <f t="shared" si="7"/>
        <v>386.568</v>
      </c>
      <c r="O127" s="541">
        <v>260</v>
      </c>
      <c r="P127" s="541">
        <f t="shared" si="8"/>
        <v>1.4868</v>
      </c>
      <c r="Q127" s="541">
        <f t="shared" si="9"/>
        <v>386.568</v>
      </c>
      <c r="R127" s="257">
        <f t="shared" si="10"/>
        <v>0</v>
      </c>
      <c r="S127" s="515"/>
      <c r="T127" s="515">
        <f t="shared" si="11"/>
        <v>0</v>
      </c>
      <c r="U127" s="257">
        <f t="shared" si="12"/>
        <v>0</v>
      </c>
      <c r="V127" s="515"/>
      <c r="W127" s="515">
        <f t="shared" si="13"/>
        <v>0</v>
      </c>
      <c r="X127" s="14" t="s">
        <v>1191</v>
      </c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</row>
    <row r="128" hidden="1" spans="1:34">
      <c r="A128" s="24">
        <v>124</v>
      </c>
      <c r="B128" s="14"/>
      <c r="C128" s="749" t="s">
        <v>4543</v>
      </c>
      <c r="D128" s="749" t="s">
        <v>4544</v>
      </c>
      <c r="E128" s="14"/>
      <c r="F128" s="192"/>
      <c r="G128" s="24"/>
      <c r="H128" s="14"/>
      <c r="I128" s="24">
        <v>1.03</v>
      </c>
      <c r="J128" s="14"/>
      <c r="K128" s="24"/>
      <c r="L128" s="541">
        <v>481</v>
      </c>
      <c r="M128" s="541">
        <v>2.6378</v>
      </c>
      <c r="N128" s="541">
        <f t="shared" si="7"/>
        <v>1268.7818</v>
      </c>
      <c r="O128" s="541">
        <v>481</v>
      </c>
      <c r="P128" s="541">
        <f t="shared" si="8"/>
        <v>2.6378</v>
      </c>
      <c r="Q128" s="541">
        <f t="shared" si="9"/>
        <v>1268.7818</v>
      </c>
      <c r="R128" s="257">
        <f t="shared" si="10"/>
        <v>0</v>
      </c>
      <c r="S128" s="515"/>
      <c r="T128" s="515">
        <f t="shared" si="11"/>
        <v>0</v>
      </c>
      <c r="U128" s="257">
        <f t="shared" si="12"/>
        <v>0</v>
      </c>
      <c r="V128" s="515"/>
      <c r="W128" s="515">
        <f t="shared" si="13"/>
        <v>0</v>
      </c>
      <c r="X128" s="14" t="s">
        <v>1191</v>
      </c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</row>
    <row r="129" hidden="1" spans="1:34">
      <c r="A129" s="24">
        <v>125</v>
      </c>
      <c r="B129" s="14"/>
      <c r="C129" s="749" t="s">
        <v>4545</v>
      </c>
      <c r="D129" s="749" t="s">
        <v>4546</v>
      </c>
      <c r="E129" s="14"/>
      <c r="F129" s="192"/>
      <c r="G129" s="24"/>
      <c r="H129" s="14"/>
      <c r="I129" s="24">
        <v>1.03</v>
      </c>
      <c r="J129" s="14"/>
      <c r="K129" s="24"/>
      <c r="L129" s="541">
        <v>172</v>
      </c>
      <c r="M129" s="541">
        <v>5.1932</v>
      </c>
      <c r="N129" s="541">
        <f t="shared" si="7"/>
        <v>893.2304</v>
      </c>
      <c r="O129" s="541">
        <v>172</v>
      </c>
      <c r="P129" s="541">
        <f t="shared" si="8"/>
        <v>5.1932</v>
      </c>
      <c r="Q129" s="541">
        <f t="shared" si="9"/>
        <v>893.2304</v>
      </c>
      <c r="R129" s="257">
        <f t="shared" si="10"/>
        <v>0</v>
      </c>
      <c r="S129" s="515"/>
      <c r="T129" s="515">
        <f t="shared" si="11"/>
        <v>0</v>
      </c>
      <c r="U129" s="257">
        <f t="shared" si="12"/>
        <v>0</v>
      </c>
      <c r="V129" s="515"/>
      <c r="W129" s="515">
        <f t="shared" si="13"/>
        <v>0</v>
      </c>
      <c r="X129" s="14" t="s">
        <v>1191</v>
      </c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</row>
    <row r="130" hidden="1" spans="1:34">
      <c r="A130" s="24">
        <v>126</v>
      </c>
      <c r="B130" s="14"/>
      <c r="C130" s="749" t="s">
        <v>4547</v>
      </c>
      <c r="D130" s="749" t="s">
        <v>4548</v>
      </c>
      <c r="E130" s="14"/>
      <c r="F130" s="192"/>
      <c r="G130" s="24"/>
      <c r="H130" s="14"/>
      <c r="I130" s="24">
        <v>1.03</v>
      </c>
      <c r="J130" s="14"/>
      <c r="K130" s="24"/>
      <c r="L130" s="541">
        <v>93</v>
      </c>
      <c r="M130" s="541">
        <v>1.6005</v>
      </c>
      <c r="N130" s="541">
        <f t="shared" si="7"/>
        <v>148.8465</v>
      </c>
      <c r="O130" s="541">
        <v>93</v>
      </c>
      <c r="P130" s="541">
        <f t="shared" si="8"/>
        <v>1.6005</v>
      </c>
      <c r="Q130" s="541">
        <f t="shared" si="9"/>
        <v>148.8465</v>
      </c>
      <c r="R130" s="257">
        <f t="shared" si="10"/>
        <v>0</v>
      </c>
      <c r="S130" s="515"/>
      <c r="T130" s="515">
        <f t="shared" si="11"/>
        <v>0</v>
      </c>
      <c r="U130" s="257">
        <f t="shared" si="12"/>
        <v>0</v>
      </c>
      <c r="V130" s="515"/>
      <c r="W130" s="515">
        <f t="shared" si="13"/>
        <v>0</v>
      </c>
      <c r="X130" s="14" t="s">
        <v>1191</v>
      </c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</row>
    <row r="131" hidden="1" spans="1:34">
      <c r="A131" s="24">
        <v>127</v>
      </c>
      <c r="B131" s="14"/>
      <c r="C131" s="749" t="s">
        <v>4549</v>
      </c>
      <c r="D131" s="749" t="s">
        <v>4550</v>
      </c>
      <c r="E131" s="14"/>
      <c r="F131" s="192"/>
      <c r="G131" s="24"/>
      <c r="H131" s="14"/>
      <c r="I131" s="24">
        <v>1.03</v>
      </c>
      <c r="J131" s="14"/>
      <c r="K131" s="24"/>
      <c r="L131" s="541">
        <v>14000</v>
      </c>
      <c r="M131" s="541">
        <v>4.6296</v>
      </c>
      <c r="N131" s="541">
        <f t="shared" si="7"/>
        <v>64814.4</v>
      </c>
      <c r="O131" s="541">
        <v>14000</v>
      </c>
      <c r="P131" s="541">
        <f t="shared" si="8"/>
        <v>4.6296</v>
      </c>
      <c r="Q131" s="541">
        <f t="shared" si="9"/>
        <v>64814.4</v>
      </c>
      <c r="R131" s="257">
        <f t="shared" si="10"/>
        <v>0</v>
      </c>
      <c r="S131" s="515"/>
      <c r="T131" s="515">
        <f t="shared" si="11"/>
        <v>0</v>
      </c>
      <c r="U131" s="257">
        <f t="shared" si="12"/>
        <v>0</v>
      </c>
      <c r="V131" s="515"/>
      <c r="W131" s="515">
        <f t="shared" si="13"/>
        <v>0</v>
      </c>
      <c r="X131" s="14" t="s">
        <v>1191</v>
      </c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</row>
    <row r="132" hidden="1" spans="1:34">
      <c r="A132" s="24">
        <v>128</v>
      </c>
      <c r="B132" s="14"/>
      <c r="C132" s="749" t="s">
        <v>4551</v>
      </c>
      <c r="D132" s="749" t="s">
        <v>4552</v>
      </c>
      <c r="E132" s="14"/>
      <c r="F132" s="192"/>
      <c r="G132" s="24"/>
      <c r="H132" s="14"/>
      <c r="I132" s="24">
        <v>1.03</v>
      </c>
      <c r="J132" s="14"/>
      <c r="K132" s="24"/>
      <c r="L132" s="541">
        <v>282</v>
      </c>
      <c r="M132" s="541">
        <v>8.5111</v>
      </c>
      <c r="N132" s="541">
        <f t="shared" si="7"/>
        <v>2400.1302</v>
      </c>
      <c r="O132" s="541">
        <v>282</v>
      </c>
      <c r="P132" s="541">
        <f t="shared" si="8"/>
        <v>8.5111</v>
      </c>
      <c r="Q132" s="541">
        <f t="shared" si="9"/>
        <v>2400.1302</v>
      </c>
      <c r="R132" s="257">
        <f t="shared" si="10"/>
        <v>0</v>
      </c>
      <c r="S132" s="515"/>
      <c r="T132" s="515">
        <f t="shared" si="11"/>
        <v>0</v>
      </c>
      <c r="U132" s="257">
        <f t="shared" si="12"/>
        <v>0</v>
      </c>
      <c r="V132" s="515"/>
      <c r="W132" s="515">
        <f t="shared" si="13"/>
        <v>0</v>
      </c>
      <c r="X132" s="14" t="s">
        <v>1191</v>
      </c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</row>
    <row r="133" hidden="1" spans="1:34">
      <c r="A133" s="24">
        <v>129</v>
      </c>
      <c r="B133" s="14"/>
      <c r="C133" s="749" t="s">
        <v>4553</v>
      </c>
      <c r="D133" s="749" t="s">
        <v>4554</v>
      </c>
      <c r="E133" s="14"/>
      <c r="F133" s="192"/>
      <c r="G133" s="24"/>
      <c r="H133" s="14"/>
      <c r="I133" s="24">
        <v>1.03</v>
      </c>
      <c r="J133" s="14"/>
      <c r="K133" s="24"/>
      <c r="L133" s="541">
        <v>112</v>
      </c>
      <c r="M133" s="541">
        <v>1.9554</v>
      </c>
      <c r="N133" s="541">
        <f t="shared" ref="N133:N196" si="14">L133*M133</f>
        <v>219.0048</v>
      </c>
      <c r="O133" s="541">
        <v>112</v>
      </c>
      <c r="P133" s="541">
        <f t="shared" ref="P133:P196" si="15">M133</f>
        <v>1.9554</v>
      </c>
      <c r="Q133" s="541">
        <f t="shared" ref="Q133:Q196" si="16">O133*P133</f>
        <v>219.0048</v>
      </c>
      <c r="R133" s="257">
        <f t="shared" ref="R133:R196" si="17">IF((O133-L133)&gt;0,O133-L133,0)</f>
        <v>0</v>
      </c>
      <c r="S133" s="515"/>
      <c r="T133" s="515">
        <f t="shared" ref="T133:T196" si="18">IF((Q133-N133)&gt;0,Q133-N133,0)</f>
        <v>0</v>
      </c>
      <c r="U133" s="257">
        <f t="shared" ref="U133:U196" si="19">IF((O133-L133)&lt;0,O133-L133,0)</f>
        <v>0</v>
      </c>
      <c r="V133" s="515"/>
      <c r="W133" s="515">
        <f t="shared" ref="W133:W196" si="20">IF((Q133-N133)&lt;0,Q133-N133,0)</f>
        <v>0</v>
      </c>
      <c r="X133" s="14" t="s">
        <v>1191</v>
      </c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</row>
    <row r="134" hidden="1" spans="1:34">
      <c r="A134" s="24">
        <v>130</v>
      </c>
      <c r="B134" s="14"/>
      <c r="C134" s="749" t="s">
        <v>4555</v>
      </c>
      <c r="D134" s="749" t="s">
        <v>4556</v>
      </c>
      <c r="E134" s="14"/>
      <c r="F134" s="192"/>
      <c r="G134" s="24"/>
      <c r="H134" s="14"/>
      <c r="I134" s="24">
        <v>1.03</v>
      </c>
      <c r="J134" s="14"/>
      <c r="K134" s="24"/>
      <c r="L134" s="541">
        <v>239</v>
      </c>
      <c r="M134" s="541">
        <v>4.2024</v>
      </c>
      <c r="N134" s="541">
        <f t="shared" si="14"/>
        <v>1004.3736</v>
      </c>
      <c r="O134" s="541">
        <v>239</v>
      </c>
      <c r="P134" s="541">
        <f t="shared" si="15"/>
        <v>4.2024</v>
      </c>
      <c r="Q134" s="541">
        <f t="shared" si="16"/>
        <v>1004.3736</v>
      </c>
      <c r="R134" s="257">
        <f t="shared" si="17"/>
        <v>0</v>
      </c>
      <c r="S134" s="515"/>
      <c r="T134" s="515">
        <f t="shared" si="18"/>
        <v>0</v>
      </c>
      <c r="U134" s="257">
        <f t="shared" si="19"/>
        <v>0</v>
      </c>
      <c r="V134" s="515"/>
      <c r="W134" s="515">
        <f t="shared" si="20"/>
        <v>0</v>
      </c>
      <c r="X134" s="14" t="s">
        <v>1191</v>
      </c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</row>
    <row r="135" hidden="1" spans="1:34">
      <c r="A135" s="24">
        <v>131</v>
      </c>
      <c r="B135" s="14"/>
      <c r="C135" s="749" t="s">
        <v>4557</v>
      </c>
      <c r="D135" s="749" t="s">
        <v>4558</v>
      </c>
      <c r="E135" s="14"/>
      <c r="F135" s="192"/>
      <c r="G135" s="24"/>
      <c r="H135" s="14"/>
      <c r="I135" s="24">
        <v>1.03</v>
      </c>
      <c r="J135" s="14"/>
      <c r="K135" s="24"/>
      <c r="L135" s="541">
        <v>1043</v>
      </c>
      <c r="M135" s="541">
        <v>12.3911</v>
      </c>
      <c r="N135" s="541">
        <f t="shared" si="14"/>
        <v>12923.9173</v>
      </c>
      <c r="O135" s="541">
        <v>713</v>
      </c>
      <c r="P135" s="541">
        <f t="shared" si="15"/>
        <v>12.3911</v>
      </c>
      <c r="Q135" s="541">
        <f t="shared" si="16"/>
        <v>8834.8543</v>
      </c>
      <c r="R135" s="257">
        <f t="shared" si="17"/>
        <v>0</v>
      </c>
      <c r="S135" s="515"/>
      <c r="T135" s="515">
        <f t="shared" si="18"/>
        <v>0</v>
      </c>
      <c r="U135" s="257">
        <f t="shared" si="19"/>
        <v>-330</v>
      </c>
      <c r="V135" s="515"/>
      <c r="W135" s="515">
        <f t="shared" si="20"/>
        <v>-4089.063</v>
      </c>
      <c r="X135" s="14" t="s">
        <v>1191</v>
      </c>
      <c r="Y135" s="14"/>
      <c r="Z135" s="14"/>
      <c r="AA135" s="14"/>
      <c r="AB135" s="14"/>
      <c r="AC135" s="14"/>
      <c r="AD135" s="14"/>
      <c r="AE135" s="14"/>
      <c r="AF135" s="14"/>
      <c r="AG135" s="14"/>
      <c r="AH135" s="231" t="s">
        <v>4296</v>
      </c>
    </row>
    <row r="136" hidden="1" spans="1:34">
      <c r="A136" s="24">
        <v>132</v>
      </c>
      <c r="B136" s="14"/>
      <c r="C136" s="749" t="s">
        <v>4559</v>
      </c>
      <c r="D136" s="749" t="s">
        <v>4560</v>
      </c>
      <c r="E136" s="14"/>
      <c r="F136" s="192"/>
      <c r="G136" s="24"/>
      <c r="H136" s="14"/>
      <c r="I136" s="24">
        <v>1.03</v>
      </c>
      <c r="J136" s="14"/>
      <c r="K136" s="24"/>
      <c r="L136" s="541">
        <v>1823</v>
      </c>
      <c r="M136" s="541">
        <v>0.8135</v>
      </c>
      <c r="N136" s="541">
        <f t="shared" si="14"/>
        <v>1483.0105</v>
      </c>
      <c r="O136" s="541">
        <v>1823</v>
      </c>
      <c r="P136" s="541">
        <f t="shared" si="15"/>
        <v>0.8135</v>
      </c>
      <c r="Q136" s="541">
        <f t="shared" si="16"/>
        <v>1483.0105</v>
      </c>
      <c r="R136" s="257">
        <f t="shared" si="17"/>
        <v>0</v>
      </c>
      <c r="S136" s="515"/>
      <c r="T136" s="515">
        <f t="shared" si="18"/>
        <v>0</v>
      </c>
      <c r="U136" s="257">
        <f t="shared" si="19"/>
        <v>0</v>
      </c>
      <c r="V136" s="515"/>
      <c r="W136" s="515">
        <f t="shared" si="20"/>
        <v>0</v>
      </c>
      <c r="X136" s="14" t="s">
        <v>1191</v>
      </c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</row>
    <row r="137" hidden="1" spans="1:34">
      <c r="A137" s="24">
        <v>133</v>
      </c>
      <c r="B137" s="14"/>
      <c r="C137" s="749" t="s">
        <v>4561</v>
      </c>
      <c r="D137" s="749" t="s">
        <v>4562</v>
      </c>
      <c r="E137" s="14"/>
      <c r="F137" s="192"/>
      <c r="G137" s="24"/>
      <c r="H137" s="14"/>
      <c r="I137" s="24">
        <v>1.03</v>
      </c>
      <c r="J137" s="14"/>
      <c r="K137" s="24"/>
      <c r="L137" s="541">
        <v>947</v>
      </c>
      <c r="M137" s="541">
        <v>10.3385</v>
      </c>
      <c r="N137" s="541">
        <f t="shared" si="14"/>
        <v>9790.5595</v>
      </c>
      <c r="O137" s="541">
        <v>246</v>
      </c>
      <c r="P137" s="541">
        <f t="shared" si="15"/>
        <v>10.3385</v>
      </c>
      <c r="Q137" s="541">
        <f t="shared" si="16"/>
        <v>2543.271</v>
      </c>
      <c r="R137" s="257">
        <f t="shared" si="17"/>
        <v>0</v>
      </c>
      <c r="S137" s="515"/>
      <c r="T137" s="515">
        <f t="shared" si="18"/>
        <v>0</v>
      </c>
      <c r="U137" s="257">
        <f t="shared" si="19"/>
        <v>-701</v>
      </c>
      <c r="V137" s="515"/>
      <c r="W137" s="515">
        <f t="shared" si="20"/>
        <v>-7247.2885</v>
      </c>
      <c r="X137" s="14" t="s">
        <v>1191</v>
      </c>
      <c r="Y137" s="14"/>
      <c r="Z137" s="14"/>
      <c r="AA137" s="14"/>
      <c r="AB137" s="14"/>
      <c r="AC137" s="14"/>
      <c r="AD137" s="14"/>
      <c r="AE137" s="14"/>
      <c r="AF137" s="14"/>
      <c r="AG137" s="14"/>
      <c r="AH137" s="231" t="s">
        <v>4296</v>
      </c>
    </row>
    <row r="138" hidden="1" spans="1:34">
      <c r="A138" s="24">
        <v>134</v>
      </c>
      <c r="B138" s="14"/>
      <c r="C138" s="749" t="s">
        <v>4563</v>
      </c>
      <c r="D138" s="749" t="s">
        <v>4564</v>
      </c>
      <c r="E138" s="14"/>
      <c r="F138" s="192"/>
      <c r="G138" s="24"/>
      <c r="H138" s="14"/>
      <c r="I138" s="24">
        <v>1.03</v>
      </c>
      <c r="J138" s="14"/>
      <c r="K138" s="24"/>
      <c r="L138" s="541">
        <v>88</v>
      </c>
      <c r="M138" s="541">
        <v>6.3578</v>
      </c>
      <c r="N138" s="541">
        <f t="shared" si="14"/>
        <v>559.4864</v>
      </c>
      <c r="O138" s="541">
        <v>88</v>
      </c>
      <c r="P138" s="541">
        <f t="shared" si="15"/>
        <v>6.3578</v>
      </c>
      <c r="Q138" s="541">
        <f t="shared" si="16"/>
        <v>559.4864</v>
      </c>
      <c r="R138" s="257">
        <f t="shared" si="17"/>
        <v>0</v>
      </c>
      <c r="S138" s="515"/>
      <c r="T138" s="515">
        <f t="shared" si="18"/>
        <v>0</v>
      </c>
      <c r="U138" s="257">
        <f t="shared" si="19"/>
        <v>0</v>
      </c>
      <c r="V138" s="515"/>
      <c r="W138" s="515">
        <f t="shared" si="20"/>
        <v>0</v>
      </c>
      <c r="X138" s="14" t="s">
        <v>1191</v>
      </c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</row>
    <row r="139" hidden="1" spans="1:34">
      <c r="A139" s="24">
        <v>135</v>
      </c>
      <c r="B139" s="14"/>
      <c r="C139" s="749" t="s">
        <v>4565</v>
      </c>
      <c r="D139" s="749" t="s">
        <v>4566</v>
      </c>
      <c r="E139" s="14"/>
      <c r="F139" s="192"/>
      <c r="G139" s="24"/>
      <c r="H139" s="14"/>
      <c r="I139" s="24">
        <v>1.03</v>
      </c>
      <c r="J139" s="14"/>
      <c r="K139" s="24"/>
      <c r="L139" s="541">
        <v>429</v>
      </c>
      <c r="M139" s="541">
        <v>5.549</v>
      </c>
      <c r="N139" s="541">
        <f t="shared" si="14"/>
        <v>2380.521</v>
      </c>
      <c r="O139" s="541">
        <v>123</v>
      </c>
      <c r="P139" s="541">
        <f t="shared" si="15"/>
        <v>5.549</v>
      </c>
      <c r="Q139" s="541">
        <f t="shared" si="16"/>
        <v>682.527</v>
      </c>
      <c r="R139" s="257">
        <f t="shared" si="17"/>
        <v>0</v>
      </c>
      <c r="S139" s="515"/>
      <c r="T139" s="515">
        <f t="shared" si="18"/>
        <v>0</v>
      </c>
      <c r="U139" s="257">
        <f t="shared" si="19"/>
        <v>-306</v>
      </c>
      <c r="V139" s="515"/>
      <c r="W139" s="515">
        <f t="shared" si="20"/>
        <v>-1697.994</v>
      </c>
      <c r="X139" s="14" t="s">
        <v>1191</v>
      </c>
      <c r="Y139" s="14"/>
      <c r="Z139" s="14"/>
      <c r="AA139" s="14"/>
      <c r="AB139" s="14"/>
      <c r="AC139" s="14"/>
      <c r="AD139" s="14"/>
      <c r="AE139" s="14"/>
      <c r="AF139" s="14"/>
      <c r="AG139" s="14"/>
      <c r="AH139" s="231" t="s">
        <v>4296</v>
      </c>
    </row>
    <row r="140" hidden="1" spans="1:34">
      <c r="A140" s="24">
        <v>136</v>
      </c>
      <c r="B140" s="14"/>
      <c r="C140" s="749" t="s">
        <v>4567</v>
      </c>
      <c r="D140" s="749" t="s">
        <v>4568</v>
      </c>
      <c r="E140" s="14"/>
      <c r="F140" s="192"/>
      <c r="G140" s="24"/>
      <c r="H140" s="14"/>
      <c r="I140" s="24">
        <v>1.03</v>
      </c>
      <c r="J140" s="14"/>
      <c r="K140" s="24"/>
      <c r="L140" s="541">
        <v>900</v>
      </c>
      <c r="M140" s="541">
        <v>1.0326</v>
      </c>
      <c r="N140" s="541">
        <f t="shared" si="14"/>
        <v>929.34</v>
      </c>
      <c r="O140" s="541">
        <v>900</v>
      </c>
      <c r="P140" s="541">
        <f t="shared" si="15"/>
        <v>1.0326</v>
      </c>
      <c r="Q140" s="541">
        <f t="shared" si="16"/>
        <v>929.34</v>
      </c>
      <c r="R140" s="257">
        <f t="shared" si="17"/>
        <v>0</v>
      </c>
      <c r="S140" s="515"/>
      <c r="T140" s="515">
        <f t="shared" si="18"/>
        <v>0</v>
      </c>
      <c r="U140" s="257">
        <f t="shared" si="19"/>
        <v>0</v>
      </c>
      <c r="V140" s="515"/>
      <c r="W140" s="515">
        <f t="shared" si="20"/>
        <v>0</v>
      </c>
      <c r="X140" s="14" t="s">
        <v>1191</v>
      </c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</row>
    <row r="141" hidden="1" spans="1:34">
      <c r="A141" s="24">
        <v>137</v>
      </c>
      <c r="B141" s="14"/>
      <c r="C141" s="749" t="s">
        <v>4569</v>
      </c>
      <c r="D141" s="749" t="s">
        <v>4570</v>
      </c>
      <c r="E141" s="14"/>
      <c r="F141" s="192"/>
      <c r="G141" s="24"/>
      <c r="H141" s="14"/>
      <c r="I141" s="24">
        <v>1.03</v>
      </c>
      <c r="J141" s="14"/>
      <c r="K141" s="24"/>
      <c r="L141" s="541">
        <v>4000</v>
      </c>
      <c r="M141" s="541">
        <v>0.1024</v>
      </c>
      <c r="N141" s="541">
        <f t="shared" si="14"/>
        <v>409.6</v>
      </c>
      <c r="O141" s="541">
        <v>4000</v>
      </c>
      <c r="P141" s="541">
        <f t="shared" si="15"/>
        <v>0.1024</v>
      </c>
      <c r="Q141" s="541">
        <f t="shared" si="16"/>
        <v>409.6</v>
      </c>
      <c r="R141" s="257">
        <f t="shared" si="17"/>
        <v>0</v>
      </c>
      <c r="S141" s="515"/>
      <c r="T141" s="515">
        <f t="shared" si="18"/>
        <v>0</v>
      </c>
      <c r="U141" s="257">
        <f t="shared" si="19"/>
        <v>0</v>
      </c>
      <c r="V141" s="515"/>
      <c r="W141" s="515">
        <f t="shared" si="20"/>
        <v>0</v>
      </c>
      <c r="X141" s="14" t="s">
        <v>1191</v>
      </c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</row>
    <row r="142" hidden="1" spans="1:34">
      <c r="A142" s="24">
        <v>138</v>
      </c>
      <c r="B142" s="14"/>
      <c r="C142" s="749" t="s">
        <v>4571</v>
      </c>
      <c r="D142" s="749" t="s">
        <v>4572</v>
      </c>
      <c r="E142" s="14"/>
      <c r="F142" s="192"/>
      <c r="G142" s="24"/>
      <c r="H142" s="14"/>
      <c r="I142" s="24">
        <v>1.03</v>
      </c>
      <c r="J142" s="14"/>
      <c r="K142" s="24"/>
      <c r="L142" s="541">
        <v>800</v>
      </c>
      <c r="M142" s="541">
        <v>0.7406</v>
      </c>
      <c r="N142" s="541">
        <f t="shared" si="14"/>
        <v>592.48</v>
      </c>
      <c r="O142" s="541">
        <v>800</v>
      </c>
      <c r="P142" s="541">
        <f t="shared" si="15"/>
        <v>0.7406</v>
      </c>
      <c r="Q142" s="541">
        <f t="shared" si="16"/>
        <v>592.48</v>
      </c>
      <c r="R142" s="257">
        <f t="shared" si="17"/>
        <v>0</v>
      </c>
      <c r="S142" s="515"/>
      <c r="T142" s="515">
        <f t="shared" si="18"/>
        <v>0</v>
      </c>
      <c r="U142" s="257">
        <f t="shared" si="19"/>
        <v>0</v>
      </c>
      <c r="V142" s="515"/>
      <c r="W142" s="515">
        <f t="shared" si="20"/>
        <v>0</v>
      </c>
      <c r="X142" s="14" t="s">
        <v>1191</v>
      </c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</row>
    <row r="143" hidden="1" spans="1:34">
      <c r="A143" s="24">
        <v>139</v>
      </c>
      <c r="B143" s="14"/>
      <c r="C143" s="749" t="s">
        <v>4573</v>
      </c>
      <c r="D143" s="749" t="s">
        <v>4574</v>
      </c>
      <c r="E143" s="14"/>
      <c r="F143" s="192"/>
      <c r="G143" s="24"/>
      <c r="H143" s="14"/>
      <c r="I143" s="24">
        <v>1.03</v>
      </c>
      <c r="J143" s="14"/>
      <c r="K143" s="24"/>
      <c r="L143" s="541">
        <v>600</v>
      </c>
      <c r="M143" s="541">
        <v>1.1377</v>
      </c>
      <c r="N143" s="541">
        <f t="shared" si="14"/>
        <v>682.62</v>
      </c>
      <c r="O143" s="541">
        <v>600</v>
      </c>
      <c r="P143" s="541">
        <f t="shared" si="15"/>
        <v>1.1377</v>
      </c>
      <c r="Q143" s="541">
        <f t="shared" si="16"/>
        <v>682.62</v>
      </c>
      <c r="R143" s="257">
        <f t="shared" si="17"/>
        <v>0</v>
      </c>
      <c r="S143" s="515"/>
      <c r="T143" s="515">
        <f t="shared" si="18"/>
        <v>0</v>
      </c>
      <c r="U143" s="257">
        <f t="shared" si="19"/>
        <v>0</v>
      </c>
      <c r="V143" s="515"/>
      <c r="W143" s="515">
        <f t="shared" si="20"/>
        <v>0</v>
      </c>
      <c r="X143" s="14" t="s">
        <v>1191</v>
      </c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</row>
    <row r="144" hidden="1" spans="1:34">
      <c r="A144" s="24">
        <v>140</v>
      </c>
      <c r="B144" s="14"/>
      <c r="C144" s="749" t="s">
        <v>4575</v>
      </c>
      <c r="D144" s="749" t="s">
        <v>4576</v>
      </c>
      <c r="E144" s="14"/>
      <c r="F144" s="192"/>
      <c r="G144" s="24"/>
      <c r="H144" s="14"/>
      <c r="I144" s="24">
        <v>1.03</v>
      </c>
      <c r="J144" s="14"/>
      <c r="K144" s="24"/>
      <c r="L144" s="541">
        <v>270</v>
      </c>
      <c r="M144" s="541">
        <v>0.696</v>
      </c>
      <c r="N144" s="541">
        <f t="shared" si="14"/>
        <v>187.92</v>
      </c>
      <c r="O144" s="541">
        <v>270</v>
      </c>
      <c r="P144" s="541">
        <f t="shared" si="15"/>
        <v>0.696</v>
      </c>
      <c r="Q144" s="541">
        <f t="shared" si="16"/>
        <v>187.92</v>
      </c>
      <c r="R144" s="257">
        <f t="shared" si="17"/>
        <v>0</v>
      </c>
      <c r="S144" s="515"/>
      <c r="T144" s="515">
        <f t="shared" si="18"/>
        <v>0</v>
      </c>
      <c r="U144" s="257">
        <f t="shared" si="19"/>
        <v>0</v>
      </c>
      <c r="V144" s="515"/>
      <c r="W144" s="515">
        <f t="shared" si="20"/>
        <v>0</v>
      </c>
      <c r="X144" s="14" t="s">
        <v>1191</v>
      </c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</row>
    <row r="145" hidden="1" spans="1:34">
      <c r="A145" s="24">
        <v>141</v>
      </c>
      <c r="B145" s="14"/>
      <c r="C145" s="749" t="s">
        <v>4577</v>
      </c>
      <c r="D145" s="749" t="s">
        <v>4578</v>
      </c>
      <c r="E145" s="14"/>
      <c r="F145" s="192"/>
      <c r="G145" s="24"/>
      <c r="H145" s="14"/>
      <c r="I145" s="24">
        <v>1.03</v>
      </c>
      <c r="J145" s="14"/>
      <c r="K145" s="24"/>
      <c r="L145" s="541">
        <v>64</v>
      </c>
      <c r="M145" s="541">
        <v>4.7313</v>
      </c>
      <c r="N145" s="541">
        <f t="shared" si="14"/>
        <v>302.8032</v>
      </c>
      <c r="O145" s="541">
        <v>64</v>
      </c>
      <c r="P145" s="541">
        <f t="shared" si="15"/>
        <v>4.7313</v>
      </c>
      <c r="Q145" s="541">
        <f t="shared" si="16"/>
        <v>302.8032</v>
      </c>
      <c r="R145" s="257">
        <f t="shared" si="17"/>
        <v>0</v>
      </c>
      <c r="S145" s="515"/>
      <c r="T145" s="515">
        <f t="shared" si="18"/>
        <v>0</v>
      </c>
      <c r="U145" s="257">
        <f t="shared" si="19"/>
        <v>0</v>
      </c>
      <c r="V145" s="515"/>
      <c r="W145" s="515">
        <f t="shared" si="20"/>
        <v>0</v>
      </c>
      <c r="X145" s="14" t="s">
        <v>1191</v>
      </c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</row>
    <row r="146" hidden="1" spans="1:34">
      <c r="A146" s="24">
        <v>142</v>
      </c>
      <c r="B146" s="14"/>
      <c r="C146" s="749" t="s">
        <v>4579</v>
      </c>
      <c r="D146" s="749" t="s">
        <v>4580</v>
      </c>
      <c r="E146" s="14"/>
      <c r="F146" s="192"/>
      <c r="G146" s="24"/>
      <c r="H146" s="14"/>
      <c r="I146" s="24">
        <v>1.03</v>
      </c>
      <c r="J146" s="14"/>
      <c r="K146" s="24"/>
      <c r="L146" s="541">
        <v>410</v>
      </c>
      <c r="M146" s="541">
        <v>3.4235</v>
      </c>
      <c r="N146" s="541">
        <f t="shared" si="14"/>
        <v>1403.635</v>
      </c>
      <c r="O146" s="541">
        <v>410</v>
      </c>
      <c r="P146" s="541">
        <f t="shared" si="15"/>
        <v>3.4235</v>
      </c>
      <c r="Q146" s="541">
        <f t="shared" si="16"/>
        <v>1403.635</v>
      </c>
      <c r="R146" s="257">
        <f t="shared" si="17"/>
        <v>0</v>
      </c>
      <c r="S146" s="515"/>
      <c r="T146" s="515">
        <f t="shared" si="18"/>
        <v>0</v>
      </c>
      <c r="U146" s="257">
        <f t="shared" si="19"/>
        <v>0</v>
      </c>
      <c r="V146" s="515"/>
      <c r="W146" s="515">
        <f t="shared" si="20"/>
        <v>0</v>
      </c>
      <c r="X146" s="14" t="s">
        <v>1191</v>
      </c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</row>
    <row r="147" hidden="1" spans="1:34">
      <c r="A147" s="24">
        <v>143</v>
      </c>
      <c r="B147" s="14"/>
      <c r="C147" s="749" t="s">
        <v>4581</v>
      </c>
      <c r="D147" s="749" t="s">
        <v>4582</v>
      </c>
      <c r="E147" s="14"/>
      <c r="F147" s="192"/>
      <c r="G147" s="24"/>
      <c r="H147" s="14"/>
      <c r="I147" s="24">
        <v>1.03</v>
      </c>
      <c r="J147" s="14"/>
      <c r="K147" s="24"/>
      <c r="L147" s="541">
        <v>420</v>
      </c>
      <c r="M147" s="541">
        <v>1.1273</v>
      </c>
      <c r="N147" s="541">
        <f t="shared" si="14"/>
        <v>473.466</v>
      </c>
      <c r="O147" s="541">
        <v>420</v>
      </c>
      <c r="P147" s="541">
        <f t="shared" si="15"/>
        <v>1.1273</v>
      </c>
      <c r="Q147" s="541">
        <f t="shared" si="16"/>
        <v>473.466</v>
      </c>
      <c r="R147" s="257">
        <f t="shared" si="17"/>
        <v>0</v>
      </c>
      <c r="S147" s="515"/>
      <c r="T147" s="515">
        <f t="shared" si="18"/>
        <v>0</v>
      </c>
      <c r="U147" s="257">
        <f t="shared" si="19"/>
        <v>0</v>
      </c>
      <c r="V147" s="515"/>
      <c r="W147" s="515">
        <f t="shared" si="20"/>
        <v>0</v>
      </c>
      <c r="X147" s="14" t="s">
        <v>1191</v>
      </c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</row>
    <row r="148" hidden="1" spans="1:34">
      <c r="A148" s="24">
        <v>144</v>
      </c>
      <c r="B148" s="14"/>
      <c r="C148" s="749" t="s">
        <v>4583</v>
      </c>
      <c r="D148" s="749" t="s">
        <v>4584</v>
      </c>
      <c r="E148" s="14"/>
      <c r="F148" s="192"/>
      <c r="G148" s="24"/>
      <c r="H148" s="14"/>
      <c r="I148" s="24">
        <v>1.03</v>
      </c>
      <c r="J148" s="14"/>
      <c r="K148" s="24"/>
      <c r="L148" s="541">
        <v>689</v>
      </c>
      <c r="M148" s="541">
        <v>1.6306</v>
      </c>
      <c r="N148" s="541">
        <f t="shared" si="14"/>
        <v>1123.4834</v>
      </c>
      <c r="O148" s="541">
        <v>689</v>
      </c>
      <c r="P148" s="541">
        <f t="shared" si="15"/>
        <v>1.6306</v>
      </c>
      <c r="Q148" s="541">
        <f t="shared" si="16"/>
        <v>1123.4834</v>
      </c>
      <c r="R148" s="257">
        <f t="shared" si="17"/>
        <v>0</v>
      </c>
      <c r="S148" s="515"/>
      <c r="T148" s="515">
        <f t="shared" si="18"/>
        <v>0</v>
      </c>
      <c r="U148" s="257">
        <f t="shared" si="19"/>
        <v>0</v>
      </c>
      <c r="V148" s="515"/>
      <c r="W148" s="515">
        <f t="shared" si="20"/>
        <v>0</v>
      </c>
      <c r="X148" s="14" t="s">
        <v>1191</v>
      </c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</row>
    <row r="149" hidden="1" spans="1:34">
      <c r="A149" s="24">
        <v>145</v>
      </c>
      <c r="B149" s="14"/>
      <c r="C149" s="749" t="s">
        <v>4585</v>
      </c>
      <c r="D149" s="749" t="s">
        <v>4586</v>
      </c>
      <c r="E149" s="14"/>
      <c r="F149" s="192"/>
      <c r="G149" s="24"/>
      <c r="H149" s="14"/>
      <c r="I149" s="24">
        <v>1.03</v>
      </c>
      <c r="J149" s="14"/>
      <c r="K149" s="24"/>
      <c r="L149" s="541">
        <v>1280</v>
      </c>
      <c r="M149" s="541">
        <v>4.1378</v>
      </c>
      <c r="N149" s="541">
        <f t="shared" si="14"/>
        <v>5296.384</v>
      </c>
      <c r="O149" s="541">
        <v>1280</v>
      </c>
      <c r="P149" s="541">
        <f t="shared" si="15"/>
        <v>4.1378</v>
      </c>
      <c r="Q149" s="541">
        <f t="shared" si="16"/>
        <v>5296.384</v>
      </c>
      <c r="R149" s="257">
        <f t="shared" si="17"/>
        <v>0</v>
      </c>
      <c r="S149" s="515"/>
      <c r="T149" s="515">
        <f t="shared" si="18"/>
        <v>0</v>
      </c>
      <c r="U149" s="257">
        <f t="shared" si="19"/>
        <v>0</v>
      </c>
      <c r="V149" s="515"/>
      <c r="W149" s="515">
        <f t="shared" si="20"/>
        <v>0</v>
      </c>
      <c r="X149" s="14" t="s">
        <v>1191</v>
      </c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</row>
    <row r="150" hidden="1" spans="1:34">
      <c r="A150" s="24">
        <v>146</v>
      </c>
      <c r="B150" s="14"/>
      <c r="C150" s="749" t="s">
        <v>4587</v>
      </c>
      <c r="D150" s="749" t="s">
        <v>4588</v>
      </c>
      <c r="E150" s="14"/>
      <c r="F150" s="192"/>
      <c r="G150" s="24"/>
      <c r="H150" s="14"/>
      <c r="I150" s="24">
        <v>1.03</v>
      </c>
      <c r="J150" s="14"/>
      <c r="K150" s="24"/>
      <c r="L150" s="541">
        <v>2651</v>
      </c>
      <c r="M150" s="541">
        <v>0.4401</v>
      </c>
      <c r="N150" s="541">
        <f t="shared" si="14"/>
        <v>1166.7051</v>
      </c>
      <c r="O150" s="541">
        <v>2651</v>
      </c>
      <c r="P150" s="541">
        <f t="shared" si="15"/>
        <v>0.4401</v>
      </c>
      <c r="Q150" s="541">
        <f t="shared" si="16"/>
        <v>1166.7051</v>
      </c>
      <c r="R150" s="257">
        <f t="shared" si="17"/>
        <v>0</v>
      </c>
      <c r="S150" s="515"/>
      <c r="T150" s="515">
        <f t="shared" si="18"/>
        <v>0</v>
      </c>
      <c r="U150" s="257">
        <f t="shared" si="19"/>
        <v>0</v>
      </c>
      <c r="V150" s="515"/>
      <c r="W150" s="515">
        <f t="shared" si="20"/>
        <v>0</v>
      </c>
      <c r="X150" s="14" t="s">
        <v>1191</v>
      </c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</row>
    <row r="151" hidden="1" spans="1:34">
      <c r="A151" s="24">
        <v>147</v>
      </c>
      <c r="B151" s="14"/>
      <c r="C151" s="749" t="s">
        <v>4589</v>
      </c>
      <c r="D151" s="749" t="s">
        <v>4590</v>
      </c>
      <c r="E151" s="14"/>
      <c r="F151" s="192"/>
      <c r="G151" s="24"/>
      <c r="H151" s="14"/>
      <c r="I151" s="24">
        <v>1.03</v>
      </c>
      <c r="J151" s="14"/>
      <c r="K151" s="24"/>
      <c r="L151" s="541">
        <v>845</v>
      </c>
      <c r="M151" s="541">
        <v>0.1056</v>
      </c>
      <c r="N151" s="541">
        <f t="shared" si="14"/>
        <v>89.232</v>
      </c>
      <c r="O151" s="541">
        <v>845</v>
      </c>
      <c r="P151" s="541">
        <f t="shared" si="15"/>
        <v>0.1056</v>
      </c>
      <c r="Q151" s="541">
        <f t="shared" si="16"/>
        <v>89.232</v>
      </c>
      <c r="R151" s="257">
        <f t="shared" si="17"/>
        <v>0</v>
      </c>
      <c r="S151" s="515"/>
      <c r="T151" s="515">
        <f t="shared" si="18"/>
        <v>0</v>
      </c>
      <c r="U151" s="257">
        <f t="shared" si="19"/>
        <v>0</v>
      </c>
      <c r="V151" s="515"/>
      <c r="W151" s="515">
        <f t="shared" si="20"/>
        <v>0</v>
      </c>
      <c r="X151" s="14" t="s">
        <v>1191</v>
      </c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</row>
    <row r="152" hidden="1" spans="1:34">
      <c r="A152" s="24">
        <v>148</v>
      </c>
      <c r="B152" s="14"/>
      <c r="C152" s="749" t="s">
        <v>4591</v>
      </c>
      <c r="D152" s="749" t="s">
        <v>4592</v>
      </c>
      <c r="E152" s="14"/>
      <c r="F152" s="192"/>
      <c r="G152" s="24"/>
      <c r="H152" s="14"/>
      <c r="I152" s="24">
        <v>1.03</v>
      </c>
      <c r="J152" s="14"/>
      <c r="K152" s="24"/>
      <c r="L152" s="541">
        <v>2623</v>
      </c>
      <c r="M152" s="541">
        <v>0.0948</v>
      </c>
      <c r="N152" s="541">
        <f t="shared" si="14"/>
        <v>248.6604</v>
      </c>
      <c r="O152" s="541">
        <v>2623</v>
      </c>
      <c r="P152" s="541">
        <f t="shared" si="15"/>
        <v>0.0948</v>
      </c>
      <c r="Q152" s="541">
        <f t="shared" si="16"/>
        <v>248.6604</v>
      </c>
      <c r="R152" s="257">
        <f t="shared" si="17"/>
        <v>0</v>
      </c>
      <c r="S152" s="515"/>
      <c r="T152" s="515">
        <f t="shared" si="18"/>
        <v>0</v>
      </c>
      <c r="U152" s="257">
        <f t="shared" si="19"/>
        <v>0</v>
      </c>
      <c r="V152" s="515"/>
      <c r="W152" s="515">
        <f t="shared" si="20"/>
        <v>0</v>
      </c>
      <c r="X152" s="14" t="s">
        <v>1191</v>
      </c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</row>
    <row r="153" hidden="1" spans="1:34">
      <c r="A153" s="24">
        <v>149</v>
      </c>
      <c r="B153" s="14"/>
      <c r="C153" s="749" t="s">
        <v>4593</v>
      </c>
      <c r="D153" s="749" t="s">
        <v>4594</v>
      </c>
      <c r="E153" s="14"/>
      <c r="F153" s="192"/>
      <c r="G153" s="24"/>
      <c r="H153" s="14"/>
      <c r="I153" s="24">
        <v>1.03</v>
      </c>
      <c r="J153" s="14"/>
      <c r="K153" s="24"/>
      <c r="L153" s="541">
        <v>2600</v>
      </c>
      <c r="M153" s="541">
        <v>0.3875</v>
      </c>
      <c r="N153" s="541">
        <f t="shared" si="14"/>
        <v>1007.5</v>
      </c>
      <c r="O153" s="541">
        <v>2600</v>
      </c>
      <c r="P153" s="541">
        <f t="shared" si="15"/>
        <v>0.3875</v>
      </c>
      <c r="Q153" s="541">
        <f t="shared" si="16"/>
        <v>1007.5</v>
      </c>
      <c r="R153" s="257">
        <f t="shared" si="17"/>
        <v>0</v>
      </c>
      <c r="S153" s="515"/>
      <c r="T153" s="515">
        <f t="shared" si="18"/>
        <v>0</v>
      </c>
      <c r="U153" s="257">
        <f t="shared" si="19"/>
        <v>0</v>
      </c>
      <c r="V153" s="515"/>
      <c r="W153" s="515">
        <f t="shared" si="20"/>
        <v>0</v>
      </c>
      <c r="X153" s="14" t="s">
        <v>1191</v>
      </c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</row>
    <row r="154" hidden="1" spans="1:34">
      <c r="A154" s="24">
        <v>150</v>
      </c>
      <c r="B154" s="14"/>
      <c r="C154" s="749" t="s">
        <v>4595</v>
      </c>
      <c r="D154" s="749" t="s">
        <v>4596</v>
      </c>
      <c r="E154" s="14"/>
      <c r="F154" s="192"/>
      <c r="G154" s="24"/>
      <c r="H154" s="14"/>
      <c r="I154" s="24">
        <v>1.03</v>
      </c>
      <c r="J154" s="14"/>
      <c r="K154" s="24"/>
      <c r="L154" s="541">
        <v>1548</v>
      </c>
      <c r="M154" s="541">
        <v>5.8249</v>
      </c>
      <c r="N154" s="541">
        <f t="shared" si="14"/>
        <v>9016.9452</v>
      </c>
      <c r="O154" s="541">
        <v>1548</v>
      </c>
      <c r="P154" s="541">
        <f t="shared" si="15"/>
        <v>5.8249</v>
      </c>
      <c r="Q154" s="541">
        <f t="shared" si="16"/>
        <v>9016.9452</v>
      </c>
      <c r="R154" s="257">
        <f t="shared" si="17"/>
        <v>0</v>
      </c>
      <c r="S154" s="515"/>
      <c r="T154" s="515">
        <f t="shared" si="18"/>
        <v>0</v>
      </c>
      <c r="U154" s="257">
        <f t="shared" si="19"/>
        <v>0</v>
      </c>
      <c r="V154" s="515"/>
      <c r="W154" s="515">
        <f t="shared" si="20"/>
        <v>0</v>
      </c>
      <c r="X154" s="14" t="s">
        <v>1191</v>
      </c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</row>
    <row r="155" hidden="1" spans="1:34">
      <c r="A155" s="24">
        <v>151</v>
      </c>
      <c r="B155" s="14"/>
      <c r="C155" s="749" t="s">
        <v>4597</v>
      </c>
      <c r="D155" s="749" t="s">
        <v>4598</v>
      </c>
      <c r="E155" s="14"/>
      <c r="F155" s="192"/>
      <c r="G155" s="24"/>
      <c r="H155" s="14"/>
      <c r="I155" s="24">
        <v>1.03</v>
      </c>
      <c r="J155" s="14"/>
      <c r="K155" s="24"/>
      <c r="L155" s="541">
        <v>47</v>
      </c>
      <c r="M155" s="541">
        <v>7.1279</v>
      </c>
      <c r="N155" s="541">
        <f t="shared" si="14"/>
        <v>335.0113</v>
      </c>
      <c r="O155" s="541">
        <v>47</v>
      </c>
      <c r="P155" s="541">
        <f t="shared" si="15"/>
        <v>7.1279</v>
      </c>
      <c r="Q155" s="541">
        <f t="shared" si="16"/>
        <v>335.0113</v>
      </c>
      <c r="R155" s="257">
        <f t="shared" si="17"/>
        <v>0</v>
      </c>
      <c r="S155" s="515"/>
      <c r="T155" s="515">
        <f t="shared" si="18"/>
        <v>0</v>
      </c>
      <c r="U155" s="257">
        <f t="shared" si="19"/>
        <v>0</v>
      </c>
      <c r="V155" s="515"/>
      <c r="W155" s="515">
        <f t="shared" si="20"/>
        <v>0</v>
      </c>
      <c r="X155" s="14" t="s">
        <v>1191</v>
      </c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</row>
    <row r="156" hidden="1" spans="1:34">
      <c r="A156" s="24">
        <v>152</v>
      </c>
      <c r="B156" s="14"/>
      <c r="C156" s="749" t="s">
        <v>4599</v>
      </c>
      <c r="D156" s="749" t="s">
        <v>4600</v>
      </c>
      <c r="E156" s="14"/>
      <c r="F156" s="192"/>
      <c r="G156" s="24"/>
      <c r="H156" s="14"/>
      <c r="I156" s="24">
        <v>1.03</v>
      </c>
      <c r="J156" s="14"/>
      <c r="K156" s="24"/>
      <c r="L156" s="541">
        <v>5</v>
      </c>
      <c r="M156" s="541">
        <v>25.4295</v>
      </c>
      <c r="N156" s="541">
        <f t="shared" si="14"/>
        <v>127.1475</v>
      </c>
      <c r="O156" s="541">
        <v>5</v>
      </c>
      <c r="P156" s="541">
        <f t="shared" si="15"/>
        <v>25.4295</v>
      </c>
      <c r="Q156" s="541">
        <f t="shared" si="16"/>
        <v>127.1475</v>
      </c>
      <c r="R156" s="257">
        <f t="shared" si="17"/>
        <v>0</v>
      </c>
      <c r="S156" s="515"/>
      <c r="T156" s="515">
        <f t="shared" si="18"/>
        <v>0</v>
      </c>
      <c r="U156" s="257">
        <f t="shared" si="19"/>
        <v>0</v>
      </c>
      <c r="V156" s="515"/>
      <c r="W156" s="515">
        <f t="shared" si="20"/>
        <v>0</v>
      </c>
      <c r="X156" s="14" t="s">
        <v>1191</v>
      </c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</row>
    <row r="157" hidden="1" spans="1:34">
      <c r="A157" s="24">
        <v>153</v>
      </c>
      <c r="B157" s="14"/>
      <c r="C157" s="749" t="s">
        <v>4601</v>
      </c>
      <c r="D157" s="749" t="s">
        <v>4602</v>
      </c>
      <c r="E157" s="14"/>
      <c r="F157" s="192"/>
      <c r="G157" s="24"/>
      <c r="H157" s="14"/>
      <c r="I157" s="24">
        <v>1.03</v>
      </c>
      <c r="J157" s="14"/>
      <c r="K157" s="24"/>
      <c r="L157" s="541">
        <v>205</v>
      </c>
      <c r="M157" s="541">
        <v>19.6532</v>
      </c>
      <c r="N157" s="541">
        <f t="shared" si="14"/>
        <v>4028.906</v>
      </c>
      <c r="O157" s="541">
        <v>205</v>
      </c>
      <c r="P157" s="541">
        <f t="shared" si="15"/>
        <v>19.6532</v>
      </c>
      <c r="Q157" s="541">
        <f t="shared" si="16"/>
        <v>4028.906</v>
      </c>
      <c r="R157" s="257">
        <f t="shared" si="17"/>
        <v>0</v>
      </c>
      <c r="S157" s="515"/>
      <c r="T157" s="515">
        <f t="shared" si="18"/>
        <v>0</v>
      </c>
      <c r="U157" s="257">
        <f t="shared" si="19"/>
        <v>0</v>
      </c>
      <c r="V157" s="515"/>
      <c r="W157" s="515">
        <f t="shared" si="20"/>
        <v>0</v>
      </c>
      <c r="X157" s="14" t="s">
        <v>1191</v>
      </c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</row>
    <row r="158" hidden="1" spans="1:34">
      <c r="A158" s="24">
        <v>154</v>
      </c>
      <c r="B158" s="14"/>
      <c r="C158" s="749" t="s">
        <v>4603</v>
      </c>
      <c r="D158" s="749" t="s">
        <v>4604</v>
      </c>
      <c r="E158" s="14"/>
      <c r="F158" s="192"/>
      <c r="G158" s="24"/>
      <c r="H158" s="14"/>
      <c r="I158" s="24">
        <v>1.03</v>
      </c>
      <c r="J158" s="14"/>
      <c r="K158" s="24"/>
      <c r="L158" s="541">
        <v>185</v>
      </c>
      <c r="M158" s="541">
        <v>7.7444</v>
      </c>
      <c r="N158" s="541">
        <f t="shared" si="14"/>
        <v>1432.714</v>
      </c>
      <c r="O158" s="541">
        <v>185</v>
      </c>
      <c r="P158" s="541">
        <f t="shared" si="15"/>
        <v>7.7444</v>
      </c>
      <c r="Q158" s="541">
        <f t="shared" si="16"/>
        <v>1432.714</v>
      </c>
      <c r="R158" s="257">
        <f t="shared" si="17"/>
        <v>0</v>
      </c>
      <c r="S158" s="515"/>
      <c r="T158" s="515">
        <f t="shared" si="18"/>
        <v>0</v>
      </c>
      <c r="U158" s="257">
        <f t="shared" si="19"/>
        <v>0</v>
      </c>
      <c r="V158" s="515"/>
      <c r="W158" s="515">
        <f t="shared" si="20"/>
        <v>0</v>
      </c>
      <c r="X158" s="14" t="s">
        <v>1191</v>
      </c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</row>
    <row r="159" hidden="1" spans="1:34">
      <c r="A159" s="24">
        <v>155</v>
      </c>
      <c r="B159" s="14"/>
      <c r="C159" s="749" t="s">
        <v>4605</v>
      </c>
      <c r="D159" s="749" t="s">
        <v>4606</v>
      </c>
      <c r="E159" s="14"/>
      <c r="F159" s="192"/>
      <c r="G159" s="24"/>
      <c r="H159" s="14"/>
      <c r="I159" s="24">
        <v>1.03</v>
      </c>
      <c r="J159" s="14"/>
      <c r="K159" s="24"/>
      <c r="L159" s="541">
        <v>715</v>
      </c>
      <c r="M159" s="541">
        <v>10.8912</v>
      </c>
      <c r="N159" s="541">
        <f t="shared" si="14"/>
        <v>7787.208</v>
      </c>
      <c r="O159" s="541">
        <v>715</v>
      </c>
      <c r="P159" s="541">
        <f t="shared" si="15"/>
        <v>10.8912</v>
      </c>
      <c r="Q159" s="541">
        <f t="shared" si="16"/>
        <v>7787.208</v>
      </c>
      <c r="R159" s="257">
        <f t="shared" si="17"/>
        <v>0</v>
      </c>
      <c r="S159" s="515"/>
      <c r="T159" s="515">
        <f t="shared" si="18"/>
        <v>0</v>
      </c>
      <c r="U159" s="257">
        <f t="shared" si="19"/>
        <v>0</v>
      </c>
      <c r="V159" s="515"/>
      <c r="W159" s="515">
        <f t="shared" si="20"/>
        <v>0</v>
      </c>
      <c r="X159" s="14" t="s">
        <v>1191</v>
      </c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</row>
    <row r="160" hidden="1" spans="1:34">
      <c r="A160" s="24">
        <v>156</v>
      </c>
      <c r="B160" s="14"/>
      <c r="C160" s="749" t="s">
        <v>4607</v>
      </c>
      <c r="D160" s="749" t="s">
        <v>4608</v>
      </c>
      <c r="E160" s="14"/>
      <c r="F160" s="192"/>
      <c r="G160" s="24"/>
      <c r="H160" s="14"/>
      <c r="I160" s="24">
        <v>1.03</v>
      </c>
      <c r="J160" s="14"/>
      <c r="K160" s="24"/>
      <c r="L160" s="541">
        <v>77</v>
      </c>
      <c r="M160" s="541">
        <v>2.4462</v>
      </c>
      <c r="N160" s="541">
        <f t="shared" si="14"/>
        <v>188.3574</v>
      </c>
      <c r="O160" s="541">
        <v>77</v>
      </c>
      <c r="P160" s="541">
        <f t="shared" si="15"/>
        <v>2.4462</v>
      </c>
      <c r="Q160" s="541">
        <f t="shared" si="16"/>
        <v>188.3574</v>
      </c>
      <c r="R160" s="257">
        <f t="shared" si="17"/>
        <v>0</v>
      </c>
      <c r="S160" s="515"/>
      <c r="T160" s="515">
        <f t="shared" si="18"/>
        <v>0</v>
      </c>
      <c r="U160" s="257">
        <f t="shared" si="19"/>
        <v>0</v>
      </c>
      <c r="V160" s="515"/>
      <c r="W160" s="515">
        <f t="shared" si="20"/>
        <v>0</v>
      </c>
      <c r="X160" s="14" t="s">
        <v>1191</v>
      </c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</row>
    <row r="161" hidden="1" spans="1:34">
      <c r="A161" s="24">
        <v>157</v>
      </c>
      <c r="B161" s="14"/>
      <c r="C161" s="749" t="s">
        <v>4609</v>
      </c>
      <c r="D161" s="749" t="s">
        <v>4610</v>
      </c>
      <c r="E161" s="14"/>
      <c r="F161" s="192"/>
      <c r="G161" s="24"/>
      <c r="H161" s="14"/>
      <c r="I161" s="24">
        <v>1.03</v>
      </c>
      <c r="J161" s="14"/>
      <c r="K161" s="24"/>
      <c r="L161" s="541">
        <v>550</v>
      </c>
      <c r="M161" s="541">
        <v>0.3265</v>
      </c>
      <c r="N161" s="541">
        <f t="shared" si="14"/>
        <v>179.575</v>
      </c>
      <c r="O161" s="541">
        <v>550</v>
      </c>
      <c r="P161" s="541">
        <f t="shared" si="15"/>
        <v>0.3265</v>
      </c>
      <c r="Q161" s="541">
        <f t="shared" si="16"/>
        <v>179.575</v>
      </c>
      <c r="R161" s="257">
        <f t="shared" si="17"/>
        <v>0</v>
      </c>
      <c r="S161" s="515"/>
      <c r="T161" s="515">
        <f t="shared" si="18"/>
        <v>0</v>
      </c>
      <c r="U161" s="257">
        <f t="shared" si="19"/>
        <v>0</v>
      </c>
      <c r="V161" s="515"/>
      <c r="W161" s="515">
        <f t="shared" si="20"/>
        <v>0</v>
      </c>
      <c r="X161" s="14" t="s">
        <v>1191</v>
      </c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</row>
    <row r="162" hidden="1" spans="1:34">
      <c r="A162" s="24">
        <v>158</v>
      </c>
      <c r="B162" s="14"/>
      <c r="C162" s="749" t="s">
        <v>4611</v>
      </c>
      <c r="D162" s="749" t="s">
        <v>4612</v>
      </c>
      <c r="E162" s="14"/>
      <c r="F162" s="192"/>
      <c r="G162" s="24"/>
      <c r="H162" s="14"/>
      <c r="I162" s="24">
        <v>1.03</v>
      </c>
      <c r="J162" s="14"/>
      <c r="K162" s="24"/>
      <c r="L162" s="541">
        <v>12</v>
      </c>
      <c r="M162" s="541">
        <v>7.1292</v>
      </c>
      <c r="N162" s="541">
        <f t="shared" si="14"/>
        <v>85.5504</v>
      </c>
      <c r="O162" s="541">
        <v>12</v>
      </c>
      <c r="P162" s="541">
        <f t="shared" si="15"/>
        <v>7.1292</v>
      </c>
      <c r="Q162" s="541">
        <f t="shared" si="16"/>
        <v>85.5504</v>
      </c>
      <c r="R162" s="257">
        <f t="shared" si="17"/>
        <v>0</v>
      </c>
      <c r="S162" s="515"/>
      <c r="T162" s="515">
        <f t="shared" si="18"/>
        <v>0</v>
      </c>
      <c r="U162" s="257">
        <f t="shared" si="19"/>
        <v>0</v>
      </c>
      <c r="V162" s="515"/>
      <c r="W162" s="515">
        <f t="shared" si="20"/>
        <v>0</v>
      </c>
      <c r="X162" s="14" t="s">
        <v>1191</v>
      </c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</row>
    <row r="163" hidden="1" spans="1:34">
      <c r="A163" s="24">
        <v>159</v>
      </c>
      <c r="B163" s="14"/>
      <c r="C163" s="749" t="s">
        <v>4613</v>
      </c>
      <c r="D163" s="749" t="s">
        <v>4614</v>
      </c>
      <c r="E163" s="14"/>
      <c r="F163" s="192"/>
      <c r="G163" s="24"/>
      <c r="H163" s="14"/>
      <c r="I163" s="24">
        <v>1.03</v>
      </c>
      <c r="J163" s="14"/>
      <c r="K163" s="24"/>
      <c r="L163" s="541">
        <v>48</v>
      </c>
      <c r="M163" s="541">
        <v>6.2054</v>
      </c>
      <c r="N163" s="541">
        <f t="shared" si="14"/>
        <v>297.8592</v>
      </c>
      <c r="O163" s="541">
        <v>48</v>
      </c>
      <c r="P163" s="541">
        <f t="shared" si="15"/>
        <v>6.2054</v>
      </c>
      <c r="Q163" s="541">
        <f t="shared" si="16"/>
        <v>297.8592</v>
      </c>
      <c r="R163" s="257">
        <f t="shared" si="17"/>
        <v>0</v>
      </c>
      <c r="S163" s="515"/>
      <c r="T163" s="515">
        <f t="shared" si="18"/>
        <v>0</v>
      </c>
      <c r="U163" s="257">
        <f t="shared" si="19"/>
        <v>0</v>
      </c>
      <c r="V163" s="515"/>
      <c r="W163" s="515">
        <f t="shared" si="20"/>
        <v>0</v>
      </c>
      <c r="X163" s="14" t="s">
        <v>1191</v>
      </c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</row>
    <row r="164" hidden="1" spans="1:34">
      <c r="A164" s="24">
        <v>160</v>
      </c>
      <c r="B164" s="14"/>
      <c r="C164" s="749" t="s">
        <v>4615</v>
      </c>
      <c r="D164" s="749" t="s">
        <v>4616</v>
      </c>
      <c r="E164" s="14"/>
      <c r="F164" s="192"/>
      <c r="G164" s="24"/>
      <c r="H164" s="14"/>
      <c r="I164" s="24">
        <v>1.03</v>
      </c>
      <c r="J164" s="14"/>
      <c r="K164" s="24"/>
      <c r="L164" s="541">
        <v>532</v>
      </c>
      <c r="M164" s="541">
        <v>8.3834</v>
      </c>
      <c r="N164" s="541">
        <f t="shared" si="14"/>
        <v>4459.9688</v>
      </c>
      <c r="O164" s="541">
        <v>532</v>
      </c>
      <c r="P164" s="541">
        <f t="shared" si="15"/>
        <v>8.3834</v>
      </c>
      <c r="Q164" s="541">
        <f t="shared" si="16"/>
        <v>4459.9688</v>
      </c>
      <c r="R164" s="257">
        <f t="shared" si="17"/>
        <v>0</v>
      </c>
      <c r="S164" s="515"/>
      <c r="T164" s="515">
        <f t="shared" si="18"/>
        <v>0</v>
      </c>
      <c r="U164" s="257">
        <f t="shared" si="19"/>
        <v>0</v>
      </c>
      <c r="V164" s="515"/>
      <c r="W164" s="515">
        <f t="shared" si="20"/>
        <v>0</v>
      </c>
      <c r="X164" s="14" t="s">
        <v>1191</v>
      </c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</row>
    <row r="165" hidden="1" spans="1:34">
      <c r="A165" s="24">
        <v>161</v>
      </c>
      <c r="B165" s="14"/>
      <c r="C165" s="749" t="s">
        <v>4617</v>
      </c>
      <c r="D165" s="749" t="s">
        <v>4618</v>
      </c>
      <c r="E165" s="14"/>
      <c r="F165" s="192"/>
      <c r="G165" s="24"/>
      <c r="H165" s="14"/>
      <c r="I165" s="24">
        <v>1.03</v>
      </c>
      <c r="J165" s="14"/>
      <c r="K165" s="24"/>
      <c r="L165" s="541">
        <v>663</v>
      </c>
      <c r="M165" s="541">
        <v>6.9776</v>
      </c>
      <c r="N165" s="541">
        <f t="shared" si="14"/>
        <v>4626.1488</v>
      </c>
      <c r="O165" s="541">
        <v>663</v>
      </c>
      <c r="P165" s="541">
        <f t="shared" si="15"/>
        <v>6.9776</v>
      </c>
      <c r="Q165" s="541">
        <f t="shared" si="16"/>
        <v>4626.1488</v>
      </c>
      <c r="R165" s="257">
        <f t="shared" si="17"/>
        <v>0</v>
      </c>
      <c r="S165" s="515"/>
      <c r="T165" s="515">
        <f t="shared" si="18"/>
        <v>0</v>
      </c>
      <c r="U165" s="257">
        <f t="shared" si="19"/>
        <v>0</v>
      </c>
      <c r="V165" s="515"/>
      <c r="W165" s="515">
        <f t="shared" si="20"/>
        <v>0</v>
      </c>
      <c r="X165" s="14" t="s">
        <v>1191</v>
      </c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</row>
    <row r="166" hidden="1" spans="1:34">
      <c r="A166" s="24">
        <v>162</v>
      </c>
      <c r="B166" s="14"/>
      <c r="C166" s="749" t="s">
        <v>4619</v>
      </c>
      <c r="D166" s="749" t="s">
        <v>4620</v>
      </c>
      <c r="E166" s="14"/>
      <c r="F166" s="192"/>
      <c r="G166" s="24"/>
      <c r="H166" s="14"/>
      <c r="I166" s="24">
        <v>1.03</v>
      </c>
      <c r="J166" s="14"/>
      <c r="K166" s="24"/>
      <c r="L166" s="541">
        <v>665</v>
      </c>
      <c r="M166" s="541">
        <v>8.6842</v>
      </c>
      <c r="N166" s="541">
        <f t="shared" si="14"/>
        <v>5774.993</v>
      </c>
      <c r="O166" s="541">
        <v>665</v>
      </c>
      <c r="P166" s="541">
        <f t="shared" si="15"/>
        <v>8.6842</v>
      </c>
      <c r="Q166" s="541">
        <f t="shared" si="16"/>
        <v>5774.993</v>
      </c>
      <c r="R166" s="257">
        <f t="shared" si="17"/>
        <v>0</v>
      </c>
      <c r="S166" s="515"/>
      <c r="T166" s="515">
        <f t="shared" si="18"/>
        <v>0</v>
      </c>
      <c r="U166" s="257">
        <f t="shared" si="19"/>
        <v>0</v>
      </c>
      <c r="V166" s="515"/>
      <c r="W166" s="515">
        <f t="shared" si="20"/>
        <v>0</v>
      </c>
      <c r="X166" s="14" t="s">
        <v>1191</v>
      </c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</row>
    <row r="167" hidden="1" spans="1:34">
      <c r="A167" s="24">
        <v>163</v>
      </c>
      <c r="B167" s="14"/>
      <c r="C167" s="749" t="s">
        <v>4621</v>
      </c>
      <c r="D167" s="749" t="s">
        <v>4622</v>
      </c>
      <c r="E167" s="14"/>
      <c r="F167" s="192"/>
      <c r="G167" s="24"/>
      <c r="H167" s="14"/>
      <c r="I167" s="24">
        <v>1.03</v>
      </c>
      <c r="J167" s="14"/>
      <c r="K167" s="24"/>
      <c r="L167" s="541">
        <v>100</v>
      </c>
      <c r="M167" s="541">
        <v>3.7958</v>
      </c>
      <c r="N167" s="541">
        <f t="shared" si="14"/>
        <v>379.58</v>
      </c>
      <c r="O167" s="541">
        <v>100</v>
      </c>
      <c r="P167" s="541">
        <f t="shared" si="15"/>
        <v>3.7958</v>
      </c>
      <c r="Q167" s="541">
        <f t="shared" si="16"/>
        <v>379.58</v>
      </c>
      <c r="R167" s="257">
        <f t="shared" si="17"/>
        <v>0</v>
      </c>
      <c r="S167" s="515"/>
      <c r="T167" s="515">
        <f t="shared" si="18"/>
        <v>0</v>
      </c>
      <c r="U167" s="257">
        <f t="shared" si="19"/>
        <v>0</v>
      </c>
      <c r="V167" s="515"/>
      <c r="W167" s="515">
        <f t="shared" si="20"/>
        <v>0</v>
      </c>
      <c r="X167" s="14" t="s">
        <v>1191</v>
      </c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</row>
    <row r="168" hidden="1" spans="1:34">
      <c r="A168" s="24">
        <v>164</v>
      </c>
      <c r="B168" s="14"/>
      <c r="C168" s="749" t="s">
        <v>4623</v>
      </c>
      <c r="D168" s="749" t="s">
        <v>4624</v>
      </c>
      <c r="E168" s="14"/>
      <c r="F168" s="192"/>
      <c r="G168" s="24"/>
      <c r="H168" s="14"/>
      <c r="I168" s="24">
        <v>1.03</v>
      </c>
      <c r="J168" s="14"/>
      <c r="K168" s="24"/>
      <c r="L168" s="541">
        <v>300</v>
      </c>
      <c r="M168" s="541">
        <v>2.6363</v>
      </c>
      <c r="N168" s="541">
        <f t="shared" si="14"/>
        <v>790.89</v>
      </c>
      <c r="O168" s="541">
        <v>300</v>
      </c>
      <c r="P168" s="541">
        <f t="shared" si="15"/>
        <v>2.6363</v>
      </c>
      <c r="Q168" s="541">
        <f t="shared" si="16"/>
        <v>790.89</v>
      </c>
      <c r="R168" s="257">
        <f t="shared" si="17"/>
        <v>0</v>
      </c>
      <c r="S168" s="515"/>
      <c r="T168" s="515">
        <f t="shared" si="18"/>
        <v>0</v>
      </c>
      <c r="U168" s="257">
        <f t="shared" si="19"/>
        <v>0</v>
      </c>
      <c r="V168" s="515"/>
      <c r="W168" s="515">
        <f t="shared" si="20"/>
        <v>0</v>
      </c>
      <c r="X168" s="14" t="s">
        <v>1191</v>
      </c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</row>
    <row r="169" hidden="1" spans="1:34">
      <c r="A169" s="24">
        <v>165</v>
      </c>
      <c r="B169" s="14"/>
      <c r="C169" s="749" t="s">
        <v>4625</v>
      </c>
      <c r="D169" s="749" t="s">
        <v>4626</v>
      </c>
      <c r="E169" s="14"/>
      <c r="F169" s="192"/>
      <c r="G169" s="24"/>
      <c r="H169" s="14"/>
      <c r="I169" s="24">
        <v>1.03</v>
      </c>
      <c r="J169" s="14"/>
      <c r="K169" s="24"/>
      <c r="L169" s="541">
        <v>300</v>
      </c>
      <c r="M169" s="541">
        <v>13.426</v>
      </c>
      <c r="N169" s="541">
        <f t="shared" si="14"/>
        <v>4027.8</v>
      </c>
      <c r="O169" s="541">
        <v>300</v>
      </c>
      <c r="P169" s="541">
        <f t="shared" si="15"/>
        <v>13.426</v>
      </c>
      <c r="Q169" s="541">
        <f t="shared" si="16"/>
        <v>4027.8</v>
      </c>
      <c r="R169" s="257">
        <f t="shared" si="17"/>
        <v>0</v>
      </c>
      <c r="S169" s="515"/>
      <c r="T169" s="515">
        <f t="shared" si="18"/>
        <v>0</v>
      </c>
      <c r="U169" s="257">
        <f t="shared" si="19"/>
        <v>0</v>
      </c>
      <c r="V169" s="515"/>
      <c r="W169" s="515">
        <f t="shared" si="20"/>
        <v>0</v>
      </c>
      <c r="X169" s="14" t="s">
        <v>1191</v>
      </c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</row>
    <row r="170" hidden="1" spans="1:34">
      <c r="A170" s="24">
        <v>166</v>
      </c>
      <c r="B170" s="14"/>
      <c r="C170" s="749" t="s">
        <v>4627</v>
      </c>
      <c r="D170" s="749" t="s">
        <v>4628</v>
      </c>
      <c r="E170" s="14"/>
      <c r="F170" s="192"/>
      <c r="G170" s="24"/>
      <c r="H170" s="14"/>
      <c r="I170" s="24">
        <v>1.03</v>
      </c>
      <c r="J170" s="14"/>
      <c r="K170" s="24"/>
      <c r="L170" s="541">
        <v>1230</v>
      </c>
      <c r="M170" s="541">
        <v>7.0985</v>
      </c>
      <c r="N170" s="541">
        <f t="shared" si="14"/>
        <v>8731.155</v>
      </c>
      <c r="O170" s="541">
        <v>1230</v>
      </c>
      <c r="P170" s="541">
        <f t="shared" si="15"/>
        <v>7.0985</v>
      </c>
      <c r="Q170" s="541">
        <f t="shared" si="16"/>
        <v>8731.155</v>
      </c>
      <c r="R170" s="257">
        <f t="shared" si="17"/>
        <v>0</v>
      </c>
      <c r="S170" s="515"/>
      <c r="T170" s="515">
        <f t="shared" si="18"/>
        <v>0</v>
      </c>
      <c r="U170" s="257">
        <f t="shared" si="19"/>
        <v>0</v>
      </c>
      <c r="V170" s="515"/>
      <c r="W170" s="515">
        <f t="shared" si="20"/>
        <v>0</v>
      </c>
      <c r="X170" s="14" t="s">
        <v>1191</v>
      </c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</row>
    <row r="171" hidden="1" spans="1:34">
      <c r="A171" s="24">
        <v>167</v>
      </c>
      <c r="B171" s="14"/>
      <c r="C171" s="749" t="s">
        <v>4629</v>
      </c>
      <c r="D171" s="749" t="s">
        <v>4630</v>
      </c>
      <c r="E171" s="14"/>
      <c r="F171" s="192"/>
      <c r="G171" s="24"/>
      <c r="H171" s="14"/>
      <c r="I171" s="24">
        <v>1.03</v>
      </c>
      <c r="J171" s="14"/>
      <c r="K171" s="24"/>
      <c r="L171" s="541">
        <v>700</v>
      </c>
      <c r="M171" s="541">
        <v>5.6109</v>
      </c>
      <c r="N171" s="541">
        <f t="shared" si="14"/>
        <v>3927.63</v>
      </c>
      <c r="O171" s="541">
        <v>700</v>
      </c>
      <c r="P171" s="541">
        <f t="shared" si="15"/>
        <v>5.6109</v>
      </c>
      <c r="Q171" s="541">
        <f t="shared" si="16"/>
        <v>3927.63</v>
      </c>
      <c r="R171" s="257">
        <f t="shared" si="17"/>
        <v>0</v>
      </c>
      <c r="S171" s="515"/>
      <c r="T171" s="515">
        <f t="shared" si="18"/>
        <v>0</v>
      </c>
      <c r="U171" s="257">
        <f t="shared" si="19"/>
        <v>0</v>
      </c>
      <c r="V171" s="515"/>
      <c r="W171" s="515">
        <f t="shared" si="20"/>
        <v>0</v>
      </c>
      <c r="X171" s="14" t="s">
        <v>1191</v>
      </c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</row>
    <row r="172" hidden="1" spans="1:34">
      <c r="A172" s="24">
        <v>168</v>
      </c>
      <c r="B172" s="14"/>
      <c r="C172" s="749" t="s">
        <v>4631</v>
      </c>
      <c r="D172" s="749" t="s">
        <v>4632</v>
      </c>
      <c r="E172" s="14"/>
      <c r="F172" s="192"/>
      <c r="G172" s="24"/>
      <c r="H172" s="14"/>
      <c r="I172" s="24">
        <v>1.03</v>
      </c>
      <c r="J172" s="14"/>
      <c r="K172" s="24"/>
      <c r="L172" s="541">
        <v>434</v>
      </c>
      <c r="M172" s="541">
        <v>1.4447</v>
      </c>
      <c r="N172" s="541">
        <f t="shared" si="14"/>
        <v>626.9998</v>
      </c>
      <c r="O172" s="541">
        <v>434</v>
      </c>
      <c r="P172" s="541">
        <f t="shared" si="15"/>
        <v>1.4447</v>
      </c>
      <c r="Q172" s="541">
        <f t="shared" si="16"/>
        <v>626.9998</v>
      </c>
      <c r="R172" s="257">
        <f t="shared" si="17"/>
        <v>0</v>
      </c>
      <c r="S172" s="515"/>
      <c r="T172" s="515">
        <f t="shared" si="18"/>
        <v>0</v>
      </c>
      <c r="U172" s="257">
        <f t="shared" si="19"/>
        <v>0</v>
      </c>
      <c r="V172" s="515"/>
      <c r="W172" s="515">
        <f t="shared" si="20"/>
        <v>0</v>
      </c>
      <c r="X172" s="14" t="s">
        <v>1191</v>
      </c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</row>
    <row r="173" hidden="1" spans="1:34">
      <c r="A173" s="24">
        <v>169</v>
      </c>
      <c r="B173" s="14"/>
      <c r="C173" s="749" t="s">
        <v>4633</v>
      </c>
      <c r="D173" s="749" t="s">
        <v>4634</v>
      </c>
      <c r="E173" s="14"/>
      <c r="F173" s="192"/>
      <c r="G173" s="24"/>
      <c r="H173" s="14"/>
      <c r="I173" s="24">
        <v>1.03</v>
      </c>
      <c r="J173" s="14"/>
      <c r="K173" s="24"/>
      <c r="L173" s="541">
        <v>196</v>
      </c>
      <c r="M173" s="541">
        <v>0.9617</v>
      </c>
      <c r="N173" s="541">
        <f t="shared" si="14"/>
        <v>188.4932</v>
      </c>
      <c r="O173" s="541">
        <v>196</v>
      </c>
      <c r="P173" s="541">
        <f t="shared" si="15"/>
        <v>0.9617</v>
      </c>
      <c r="Q173" s="541">
        <f t="shared" si="16"/>
        <v>188.4932</v>
      </c>
      <c r="R173" s="257">
        <f t="shared" si="17"/>
        <v>0</v>
      </c>
      <c r="S173" s="515"/>
      <c r="T173" s="515">
        <f t="shared" si="18"/>
        <v>0</v>
      </c>
      <c r="U173" s="257">
        <f t="shared" si="19"/>
        <v>0</v>
      </c>
      <c r="V173" s="515"/>
      <c r="W173" s="515">
        <f t="shared" si="20"/>
        <v>0</v>
      </c>
      <c r="X173" s="14" t="s">
        <v>1191</v>
      </c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</row>
    <row r="174" hidden="1" spans="1:34">
      <c r="A174" s="24">
        <v>170</v>
      </c>
      <c r="B174" s="14"/>
      <c r="C174" s="749" t="s">
        <v>4635</v>
      </c>
      <c r="D174" s="749" t="s">
        <v>4636</v>
      </c>
      <c r="E174" s="14"/>
      <c r="F174" s="192"/>
      <c r="G174" s="24"/>
      <c r="H174" s="14"/>
      <c r="I174" s="24">
        <v>1.03</v>
      </c>
      <c r="J174" s="14"/>
      <c r="K174" s="24"/>
      <c r="L174" s="541">
        <v>214</v>
      </c>
      <c r="M174" s="541">
        <v>1.2821</v>
      </c>
      <c r="N174" s="541">
        <f t="shared" si="14"/>
        <v>274.3694</v>
      </c>
      <c r="O174" s="541">
        <v>214</v>
      </c>
      <c r="P174" s="541">
        <f t="shared" si="15"/>
        <v>1.2821</v>
      </c>
      <c r="Q174" s="541">
        <f t="shared" si="16"/>
        <v>274.3694</v>
      </c>
      <c r="R174" s="257">
        <f t="shared" si="17"/>
        <v>0</v>
      </c>
      <c r="S174" s="515"/>
      <c r="T174" s="515">
        <f t="shared" si="18"/>
        <v>0</v>
      </c>
      <c r="U174" s="257">
        <f t="shared" si="19"/>
        <v>0</v>
      </c>
      <c r="V174" s="515"/>
      <c r="W174" s="515">
        <f t="shared" si="20"/>
        <v>0</v>
      </c>
      <c r="X174" s="14" t="s">
        <v>1191</v>
      </c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</row>
    <row r="175" hidden="1" spans="1:34">
      <c r="A175" s="24">
        <v>171</v>
      </c>
      <c r="B175" s="14"/>
      <c r="C175" s="749" t="s">
        <v>4637</v>
      </c>
      <c r="D175" s="749" t="s">
        <v>4638</v>
      </c>
      <c r="E175" s="14"/>
      <c r="F175" s="192"/>
      <c r="G175" s="24"/>
      <c r="H175" s="14"/>
      <c r="I175" s="24">
        <v>1.03</v>
      </c>
      <c r="J175" s="14"/>
      <c r="K175" s="24"/>
      <c r="L175" s="541">
        <v>585</v>
      </c>
      <c r="M175" s="541">
        <v>1.6381</v>
      </c>
      <c r="N175" s="541">
        <f t="shared" si="14"/>
        <v>958.2885</v>
      </c>
      <c r="O175" s="541">
        <v>585</v>
      </c>
      <c r="P175" s="541">
        <f t="shared" si="15"/>
        <v>1.6381</v>
      </c>
      <c r="Q175" s="541">
        <f t="shared" si="16"/>
        <v>958.2885</v>
      </c>
      <c r="R175" s="257">
        <f t="shared" si="17"/>
        <v>0</v>
      </c>
      <c r="S175" s="515"/>
      <c r="T175" s="515">
        <f t="shared" si="18"/>
        <v>0</v>
      </c>
      <c r="U175" s="257">
        <f t="shared" si="19"/>
        <v>0</v>
      </c>
      <c r="V175" s="515"/>
      <c r="W175" s="515">
        <f t="shared" si="20"/>
        <v>0</v>
      </c>
      <c r="X175" s="14" t="s">
        <v>1191</v>
      </c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</row>
    <row r="176" hidden="1" spans="1:34">
      <c r="A176" s="24">
        <v>172</v>
      </c>
      <c r="B176" s="14"/>
      <c r="C176" s="749" t="s">
        <v>4639</v>
      </c>
      <c r="D176" s="749" t="s">
        <v>4640</v>
      </c>
      <c r="E176" s="14"/>
      <c r="F176" s="192"/>
      <c r="G176" s="24"/>
      <c r="H176" s="14"/>
      <c r="I176" s="24">
        <v>1.03</v>
      </c>
      <c r="J176" s="14"/>
      <c r="K176" s="24"/>
      <c r="L176" s="541">
        <v>325</v>
      </c>
      <c r="M176" s="541">
        <v>1.911</v>
      </c>
      <c r="N176" s="541">
        <f t="shared" si="14"/>
        <v>621.075</v>
      </c>
      <c r="O176" s="541">
        <v>325</v>
      </c>
      <c r="P176" s="541">
        <f t="shared" si="15"/>
        <v>1.911</v>
      </c>
      <c r="Q176" s="541">
        <f t="shared" si="16"/>
        <v>621.075</v>
      </c>
      <c r="R176" s="257">
        <f t="shared" si="17"/>
        <v>0</v>
      </c>
      <c r="S176" s="515"/>
      <c r="T176" s="515">
        <f t="shared" si="18"/>
        <v>0</v>
      </c>
      <c r="U176" s="257">
        <f t="shared" si="19"/>
        <v>0</v>
      </c>
      <c r="V176" s="515"/>
      <c r="W176" s="515">
        <f t="shared" si="20"/>
        <v>0</v>
      </c>
      <c r="X176" s="14" t="s">
        <v>1191</v>
      </c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</row>
    <row r="177" hidden="1" spans="1:34">
      <c r="A177" s="24">
        <v>173</v>
      </c>
      <c r="B177" s="14"/>
      <c r="C177" s="749" t="s">
        <v>4641</v>
      </c>
      <c r="D177" s="749" t="s">
        <v>4642</v>
      </c>
      <c r="E177" s="14"/>
      <c r="F177" s="192"/>
      <c r="G177" s="24"/>
      <c r="H177" s="14"/>
      <c r="I177" s="24">
        <v>1.03</v>
      </c>
      <c r="J177" s="14"/>
      <c r="K177" s="24"/>
      <c r="L177" s="541">
        <v>200</v>
      </c>
      <c r="M177" s="541">
        <v>0.597</v>
      </c>
      <c r="N177" s="541">
        <f t="shared" si="14"/>
        <v>119.4</v>
      </c>
      <c r="O177" s="541">
        <v>200</v>
      </c>
      <c r="P177" s="541">
        <f t="shared" si="15"/>
        <v>0.597</v>
      </c>
      <c r="Q177" s="541">
        <f t="shared" si="16"/>
        <v>119.4</v>
      </c>
      <c r="R177" s="257">
        <f t="shared" si="17"/>
        <v>0</v>
      </c>
      <c r="S177" s="515"/>
      <c r="T177" s="515">
        <f t="shared" si="18"/>
        <v>0</v>
      </c>
      <c r="U177" s="257">
        <f t="shared" si="19"/>
        <v>0</v>
      </c>
      <c r="V177" s="515"/>
      <c r="W177" s="515">
        <f t="shared" si="20"/>
        <v>0</v>
      </c>
      <c r="X177" s="14" t="s">
        <v>1191</v>
      </c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</row>
    <row r="178" hidden="1" spans="1:34">
      <c r="A178" s="24">
        <v>174</v>
      </c>
      <c r="B178" s="14"/>
      <c r="C178" s="749" t="s">
        <v>4643</v>
      </c>
      <c r="D178" s="749" t="s">
        <v>4644</v>
      </c>
      <c r="E178" s="14"/>
      <c r="F178" s="192"/>
      <c r="G178" s="24"/>
      <c r="H178" s="14"/>
      <c r="I178" s="24">
        <v>1.03</v>
      </c>
      <c r="J178" s="14"/>
      <c r="K178" s="24"/>
      <c r="L178" s="541">
        <v>515</v>
      </c>
      <c r="M178" s="541">
        <v>2.3512</v>
      </c>
      <c r="N178" s="541">
        <f t="shared" si="14"/>
        <v>1210.868</v>
      </c>
      <c r="O178" s="541">
        <v>627</v>
      </c>
      <c r="P178" s="541">
        <f t="shared" si="15"/>
        <v>2.3512</v>
      </c>
      <c r="Q178" s="541">
        <f t="shared" si="16"/>
        <v>1474.2024</v>
      </c>
      <c r="R178" s="257">
        <f t="shared" si="17"/>
        <v>112</v>
      </c>
      <c r="S178" s="515"/>
      <c r="T178" s="515">
        <f t="shared" si="18"/>
        <v>263.3344</v>
      </c>
      <c r="U178" s="257">
        <f t="shared" si="19"/>
        <v>0</v>
      </c>
      <c r="V178" s="515"/>
      <c r="W178" s="515">
        <f t="shared" si="20"/>
        <v>0</v>
      </c>
      <c r="X178" s="14" t="s">
        <v>1191</v>
      </c>
      <c r="Y178" s="14"/>
      <c r="Z178" s="14"/>
      <c r="AA178" s="14"/>
      <c r="AB178" s="14"/>
      <c r="AC178" s="14"/>
      <c r="AD178" s="14"/>
      <c r="AE178" s="14"/>
      <c r="AF178" s="14"/>
      <c r="AG178" s="14"/>
      <c r="AH178" s="231" t="s">
        <v>4301</v>
      </c>
    </row>
    <row r="179" hidden="1" spans="1:34">
      <c r="A179" s="24">
        <v>175</v>
      </c>
      <c r="B179" s="14"/>
      <c r="C179" s="749" t="s">
        <v>4645</v>
      </c>
      <c r="D179" s="749" t="s">
        <v>4646</v>
      </c>
      <c r="E179" s="14"/>
      <c r="F179" s="192"/>
      <c r="G179" s="24"/>
      <c r="H179" s="14"/>
      <c r="I179" s="24">
        <v>1.03</v>
      </c>
      <c r="J179" s="14"/>
      <c r="K179" s="24"/>
      <c r="L179" s="541">
        <v>151</v>
      </c>
      <c r="M179" s="541">
        <v>2.2169</v>
      </c>
      <c r="N179" s="541">
        <f t="shared" si="14"/>
        <v>334.7519</v>
      </c>
      <c r="O179" s="541">
        <v>149</v>
      </c>
      <c r="P179" s="541">
        <f t="shared" si="15"/>
        <v>2.2169</v>
      </c>
      <c r="Q179" s="541">
        <f t="shared" si="16"/>
        <v>330.3181</v>
      </c>
      <c r="R179" s="257">
        <f t="shared" si="17"/>
        <v>0</v>
      </c>
      <c r="S179" s="515"/>
      <c r="T179" s="515">
        <f t="shared" si="18"/>
        <v>0</v>
      </c>
      <c r="U179" s="257">
        <f t="shared" si="19"/>
        <v>-2</v>
      </c>
      <c r="V179" s="515"/>
      <c r="W179" s="515">
        <f t="shared" si="20"/>
        <v>-4.43380000000002</v>
      </c>
      <c r="X179" s="14" t="s">
        <v>1191</v>
      </c>
      <c r="Y179" s="14"/>
      <c r="Z179" s="14"/>
      <c r="AA179" s="14"/>
      <c r="AB179" s="14"/>
      <c r="AC179" s="14"/>
      <c r="AD179" s="14"/>
      <c r="AE179" s="14"/>
      <c r="AF179" s="14"/>
      <c r="AG179" s="14"/>
      <c r="AH179" s="14" t="s">
        <v>4647</v>
      </c>
    </row>
    <row r="180" hidden="1" spans="1:34">
      <c r="A180" s="24">
        <v>176</v>
      </c>
      <c r="B180" s="14"/>
      <c r="C180" s="749" t="s">
        <v>4648</v>
      </c>
      <c r="D180" s="749" t="s">
        <v>4649</v>
      </c>
      <c r="E180" s="14"/>
      <c r="F180" s="192"/>
      <c r="G180" s="24"/>
      <c r="H180" s="14"/>
      <c r="I180" s="24">
        <v>1.03</v>
      </c>
      <c r="J180" s="14"/>
      <c r="K180" s="24"/>
      <c r="L180" s="541">
        <v>311</v>
      </c>
      <c r="M180" s="541">
        <v>3.3552</v>
      </c>
      <c r="N180" s="541">
        <f t="shared" si="14"/>
        <v>1043.4672</v>
      </c>
      <c r="O180" s="541">
        <v>496</v>
      </c>
      <c r="P180" s="541">
        <f t="shared" si="15"/>
        <v>3.3552</v>
      </c>
      <c r="Q180" s="541">
        <f t="shared" si="16"/>
        <v>1664.1792</v>
      </c>
      <c r="R180" s="257">
        <f t="shared" si="17"/>
        <v>185</v>
      </c>
      <c r="S180" s="515"/>
      <c r="T180" s="515">
        <f t="shared" si="18"/>
        <v>620.712</v>
      </c>
      <c r="U180" s="257">
        <f t="shared" si="19"/>
        <v>0</v>
      </c>
      <c r="V180" s="515"/>
      <c r="W180" s="515">
        <f t="shared" si="20"/>
        <v>0</v>
      </c>
      <c r="X180" s="14" t="s">
        <v>1191</v>
      </c>
      <c r="Y180" s="14"/>
      <c r="Z180" s="14"/>
      <c r="AA180" s="14"/>
      <c r="AB180" s="14"/>
      <c r="AC180" s="14"/>
      <c r="AD180" s="14"/>
      <c r="AE180" s="14"/>
      <c r="AF180" s="14"/>
      <c r="AG180" s="14"/>
      <c r="AH180" s="231" t="s">
        <v>4301</v>
      </c>
    </row>
    <row r="181" hidden="1" spans="1:34">
      <c r="A181" s="24">
        <v>177</v>
      </c>
      <c r="B181" s="14"/>
      <c r="C181" s="749" t="s">
        <v>4650</v>
      </c>
      <c r="D181" s="749" t="s">
        <v>4651</v>
      </c>
      <c r="E181" s="14"/>
      <c r="F181" s="192"/>
      <c r="G181" s="24"/>
      <c r="H181" s="14"/>
      <c r="I181" s="24">
        <v>1.03</v>
      </c>
      <c r="J181" s="14"/>
      <c r="K181" s="24"/>
      <c r="L181" s="541">
        <v>610</v>
      </c>
      <c r="M181" s="541">
        <v>8.86</v>
      </c>
      <c r="N181" s="541">
        <f t="shared" si="14"/>
        <v>5404.6</v>
      </c>
      <c r="O181" s="541">
        <v>160</v>
      </c>
      <c r="P181" s="541">
        <f t="shared" si="15"/>
        <v>8.86</v>
      </c>
      <c r="Q181" s="541">
        <f t="shared" si="16"/>
        <v>1417.6</v>
      </c>
      <c r="R181" s="257">
        <f t="shared" si="17"/>
        <v>0</v>
      </c>
      <c r="S181" s="515"/>
      <c r="T181" s="515">
        <f t="shared" si="18"/>
        <v>0</v>
      </c>
      <c r="U181" s="257">
        <f t="shared" si="19"/>
        <v>-450</v>
      </c>
      <c r="V181" s="515"/>
      <c r="W181" s="515">
        <f t="shared" si="20"/>
        <v>-3987</v>
      </c>
      <c r="X181" s="14" t="s">
        <v>1191</v>
      </c>
      <c r="Y181" s="14"/>
      <c r="Z181" s="14"/>
      <c r="AA181" s="14"/>
      <c r="AB181" s="14"/>
      <c r="AC181" s="14"/>
      <c r="AD181" s="14"/>
      <c r="AE181" s="14"/>
      <c r="AF181" s="14"/>
      <c r="AG181" s="14"/>
      <c r="AH181" s="231" t="s">
        <v>4296</v>
      </c>
    </row>
    <row r="182" hidden="1" spans="1:34">
      <c r="A182" s="24">
        <v>178</v>
      </c>
      <c r="B182" s="14"/>
      <c r="C182" s="749" t="s">
        <v>4652</v>
      </c>
      <c r="D182" s="749" t="s">
        <v>4653</v>
      </c>
      <c r="E182" s="14"/>
      <c r="F182" s="192"/>
      <c r="G182" s="24"/>
      <c r="H182" s="14"/>
      <c r="I182" s="24">
        <v>1.03</v>
      </c>
      <c r="J182" s="14"/>
      <c r="K182" s="24"/>
      <c r="L182" s="541">
        <v>280</v>
      </c>
      <c r="M182" s="541">
        <v>10.5135</v>
      </c>
      <c r="N182" s="541">
        <f t="shared" si="14"/>
        <v>2943.78</v>
      </c>
      <c r="O182" s="541">
        <v>280</v>
      </c>
      <c r="P182" s="541">
        <f t="shared" si="15"/>
        <v>10.5135</v>
      </c>
      <c r="Q182" s="541">
        <f t="shared" si="16"/>
        <v>2943.78</v>
      </c>
      <c r="R182" s="257">
        <f t="shared" si="17"/>
        <v>0</v>
      </c>
      <c r="S182" s="515"/>
      <c r="T182" s="515">
        <f t="shared" si="18"/>
        <v>0</v>
      </c>
      <c r="U182" s="257">
        <f t="shared" si="19"/>
        <v>0</v>
      </c>
      <c r="V182" s="515"/>
      <c r="W182" s="515">
        <f t="shared" si="20"/>
        <v>0</v>
      </c>
      <c r="X182" s="14" t="s">
        <v>1191</v>
      </c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</row>
    <row r="183" hidden="1" spans="1:34">
      <c r="A183" s="24">
        <v>179</v>
      </c>
      <c r="B183" s="14"/>
      <c r="C183" s="749" t="s">
        <v>4654</v>
      </c>
      <c r="D183" s="749" t="s">
        <v>4655</v>
      </c>
      <c r="E183" s="14"/>
      <c r="F183" s="192"/>
      <c r="G183" s="24"/>
      <c r="H183" s="14"/>
      <c r="I183" s="24">
        <v>1.03</v>
      </c>
      <c r="J183" s="14"/>
      <c r="K183" s="24"/>
      <c r="L183" s="541">
        <v>277</v>
      </c>
      <c r="M183" s="541">
        <v>10.1996</v>
      </c>
      <c r="N183" s="541">
        <f t="shared" si="14"/>
        <v>2825.2892</v>
      </c>
      <c r="O183" s="541">
        <v>277</v>
      </c>
      <c r="P183" s="541">
        <f t="shared" si="15"/>
        <v>10.1996</v>
      </c>
      <c r="Q183" s="541">
        <f t="shared" si="16"/>
        <v>2825.2892</v>
      </c>
      <c r="R183" s="257">
        <f t="shared" si="17"/>
        <v>0</v>
      </c>
      <c r="S183" s="515"/>
      <c r="T183" s="515">
        <f t="shared" si="18"/>
        <v>0</v>
      </c>
      <c r="U183" s="257">
        <f t="shared" si="19"/>
        <v>0</v>
      </c>
      <c r="V183" s="515"/>
      <c r="W183" s="515">
        <f t="shared" si="20"/>
        <v>0</v>
      </c>
      <c r="X183" s="14" t="s">
        <v>1191</v>
      </c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</row>
    <row r="184" hidden="1" spans="1:34">
      <c r="A184" s="24">
        <v>180</v>
      </c>
      <c r="B184" s="14"/>
      <c r="C184" s="749" t="s">
        <v>4656</v>
      </c>
      <c r="D184" s="749" t="s">
        <v>4657</v>
      </c>
      <c r="E184" s="14"/>
      <c r="F184" s="192"/>
      <c r="G184" s="24"/>
      <c r="H184" s="14"/>
      <c r="I184" s="24">
        <v>1.03</v>
      </c>
      <c r="J184" s="14"/>
      <c r="K184" s="24"/>
      <c r="L184" s="541">
        <v>143</v>
      </c>
      <c r="M184" s="541">
        <v>3.8282</v>
      </c>
      <c r="N184" s="541">
        <f t="shared" si="14"/>
        <v>547.4326</v>
      </c>
      <c r="O184" s="541">
        <v>143</v>
      </c>
      <c r="P184" s="541">
        <f t="shared" si="15"/>
        <v>3.8282</v>
      </c>
      <c r="Q184" s="541">
        <f t="shared" si="16"/>
        <v>547.4326</v>
      </c>
      <c r="R184" s="257">
        <f t="shared" si="17"/>
        <v>0</v>
      </c>
      <c r="S184" s="515"/>
      <c r="T184" s="515">
        <f t="shared" si="18"/>
        <v>0</v>
      </c>
      <c r="U184" s="257">
        <f t="shared" si="19"/>
        <v>0</v>
      </c>
      <c r="V184" s="515"/>
      <c r="W184" s="515">
        <f t="shared" si="20"/>
        <v>0</v>
      </c>
      <c r="X184" s="14" t="s">
        <v>1191</v>
      </c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</row>
    <row r="185" hidden="1" spans="1:34">
      <c r="A185" s="24">
        <v>181</v>
      </c>
      <c r="B185" s="14"/>
      <c r="C185" s="749" t="s">
        <v>4658</v>
      </c>
      <c r="D185" s="749" t="s">
        <v>4659</v>
      </c>
      <c r="E185" s="14"/>
      <c r="F185" s="192"/>
      <c r="G185" s="24"/>
      <c r="H185" s="14"/>
      <c r="I185" s="24">
        <v>1.03</v>
      </c>
      <c r="J185" s="14"/>
      <c r="K185" s="24"/>
      <c r="L185" s="541">
        <v>292</v>
      </c>
      <c r="M185" s="541">
        <v>7.8791</v>
      </c>
      <c r="N185" s="541">
        <f t="shared" si="14"/>
        <v>2300.6972</v>
      </c>
      <c r="O185" s="541">
        <v>233</v>
      </c>
      <c r="P185" s="541">
        <f t="shared" si="15"/>
        <v>7.8791</v>
      </c>
      <c r="Q185" s="541">
        <f t="shared" si="16"/>
        <v>1835.8303</v>
      </c>
      <c r="R185" s="257">
        <f t="shared" si="17"/>
        <v>0</v>
      </c>
      <c r="S185" s="515"/>
      <c r="T185" s="515">
        <f t="shared" si="18"/>
        <v>0</v>
      </c>
      <c r="U185" s="257">
        <f t="shared" si="19"/>
        <v>-59</v>
      </c>
      <c r="V185" s="515"/>
      <c r="W185" s="515">
        <f t="shared" si="20"/>
        <v>-464.8669</v>
      </c>
      <c r="X185" s="14" t="s">
        <v>1191</v>
      </c>
      <c r="Y185" s="14"/>
      <c r="Z185" s="14"/>
      <c r="AA185" s="14"/>
      <c r="AB185" s="14"/>
      <c r="AC185" s="14"/>
      <c r="AD185" s="14"/>
      <c r="AE185" s="14"/>
      <c r="AF185" s="14"/>
      <c r="AG185" s="14"/>
      <c r="AH185" s="231" t="s">
        <v>4296</v>
      </c>
    </row>
    <row r="186" hidden="1" spans="1:34">
      <c r="A186" s="24">
        <v>182</v>
      </c>
      <c r="B186" s="14"/>
      <c r="C186" s="749" t="s">
        <v>4660</v>
      </c>
      <c r="D186" s="749" t="s">
        <v>4661</v>
      </c>
      <c r="E186" s="14"/>
      <c r="F186" s="192"/>
      <c r="G186" s="24"/>
      <c r="H186" s="14"/>
      <c r="I186" s="24">
        <v>1.03</v>
      </c>
      <c r="J186" s="14"/>
      <c r="K186" s="24"/>
      <c r="L186" s="541">
        <v>39</v>
      </c>
      <c r="M186" s="541">
        <v>0.9225</v>
      </c>
      <c r="N186" s="541">
        <f t="shared" si="14"/>
        <v>35.9775</v>
      </c>
      <c r="O186" s="541">
        <v>31</v>
      </c>
      <c r="P186" s="541">
        <f t="shared" si="15"/>
        <v>0.9225</v>
      </c>
      <c r="Q186" s="541">
        <f t="shared" si="16"/>
        <v>28.5975</v>
      </c>
      <c r="R186" s="257">
        <f t="shared" si="17"/>
        <v>0</v>
      </c>
      <c r="S186" s="515"/>
      <c r="T186" s="515">
        <f t="shared" si="18"/>
        <v>0</v>
      </c>
      <c r="U186" s="257">
        <f t="shared" si="19"/>
        <v>-8</v>
      </c>
      <c r="V186" s="515"/>
      <c r="W186" s="515">
        <f t="shared" si="20"/>
        <v>-7.38</v>
      </c>
      <c r="X186" s="14" t="s">
        <v>1191</v>
      </c>
      <c r="Y186" s="14"/>
      <c r="Z186" s="14"/>
      <c r="AA186" s="14"/>
      <c r="AB186" s="14"/>
      <c r="AC186" s="14"/>
      <c r="AD186" s="14"/>
      <c r="AE186" s="14"/>
      <c r="AF186" s="14"/>
      <c r="AG186" s="14"/>
      <c r="AH186" s="231" t="s">
        <v>4296</v>
      </c>
    </row>
    <row r="187" hidden="1" spans="1:34">
      <c r="A187" s="24">
        <v>183</v>
      </c>
      <c r="B187" s="14"/>
      <c r="C187" s="749" t="s">
        <v>4662</v>
      </c>
      <c r="D187" s="749" t="s">
        <v>4663</v>
      </c>
      <c r="E187" s="14"/>
      <c r="F187" s="192"/>
      <c r="G187" s="24"/>
      <c r="H187" s="14"/>
      <c r="I187" s="24">
        <v>1.03</v>
      </c>
      <c r="J187" s="14"/>
      <c r="K187" s="24"/>
      <c r="L187" s="541">
        <v>480</v>
      </c>
      <c r="M187" s="541">
        <v>14.0906</v>
      </c>
      <c r="N187" s="541">
        <f t="shared" si="14"/>
        <v>6763.488</v>
      </c>
      <c r="O187" s="541">
        <v>318</v>
      </c>
      <c r="P187" s="541">
        <f t="shared" si="15"/>
        <v>14.0906</v>
      </c>
      <c r="Q187" s="541">
        <f t="shared" si="16"/>
        <v>4480.8108</v>
      </c>
      <c r="R187" s="257">
        <f t="shared" si="17"/>
        <v>0</v>
      </c>
      <c r="S187" s="515"/>
      <c r="T187" s="515">
        <f t="shared" si="18"/>
        <v>0</v>
      </c>
      <c r="U187" s="257">
        <f t="shared" si="19"/>
        <v>-162</v>
      </c>
      <c r="V187" s="515"/>
      <c r="W187" s="515">
        <f t="shared" si="20"/>
        <v>-2282.6772</v>
      </c>
      <c r="X187" s="14" t="s">
        <v>1191</v>
      </c>
      <c r="Y187" s="14"/>
      <c r="Z187" s="14"/>
      <c r="AA187" s="14"/>
      <c r="AB187" s="14"/>
      <c r="AC187" s="14"/>
      <c r="AD187" s="14"/>
      <c r="AE187" s="14"/>
      <c r="AF187" s="14"/>
      <c r="AG187" s="14"/>
      <c r="AH187" s="231" t="s">
        <v>4296</v>
      </c>
    </row>
    <row r="188" hidden="1" spans="1:34">
      <c r="A188" s="24">
        <v>184</v>
      </c>
      <c r="B188" s="14"/>
      <c r="C188" s="749" t="s">
        <v>4664</v>
      </c>
      <c r="D188" s="749" t="s">
        <v>4665</v>
      </c>
      <c r="E188" s="14"/>
      <c r="F188" s="192"/>
      <c r="G188" s="24"/>
      <c r="H188" s="14"/>
      <c r="I188" s="24">
        <v>1.03</v>
      </c>
      <c r="J188" s="14"/>
      <c r="K188" s="24"/>
      <c r="L188" s="541">
        <v>496</v>
      </c>
      <c r="M188" s="541">
        <v>14.0699</v>
      </c>
      <c r="N188" s="541">
        <f t="shared" si="14"/>
        <v>6978.6704</v>
      </c>
      <c r="O188" s="541">
        <v>276</v>
      </c>
      <c r="P188" s="541">
        <f t="shared" si="15"/>
        <v>14.0699</v>
      </c>
      <c r="Q188" s="541">
        <f t="shared" si="16"/>
        <v>3883.2924</v>
      </c>
      <c r="R188" s="257">
        <f t="shared" si="17"/>
        <v>0</v>
      </c>
      <c r="S188" s="515"/>
      <c r="T188" s="515">
        <f t="shared" si="18"/>
        <v>0</v>
      </c>
      <c r="U188" s="257">
        <f t="shared" si="19"/>
        <v>-220</v>
      </c>
      <c r="V188" s="515"/>
      <c r="W188" s="515">
        <f t="shared" si="20"/>
        <v>-3095.378</v>
      </c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231" t="s">
        <v>4296</v>
      </c>
    </row>
    <row r="189" hidden="1" spans="1:34">
      <c r="A189" s="24">
        <v>185</v>
      </c>
      <c r="B189" s="14"/>
      <c r="C189" s="749" t="s">
        <v>4666</v>
      </c>
      <c r="D189" s="749" t="s">
        <v>4667</v>
      </c>
      <c r="E189" s="14"/>
      <c r="F189" s="192"/>
      <c r="G189" s="24"/>
      <c r="H189" s="14"/>
      <c r="I189" s="24">
        <v>1.03</v>
      </c>
      <c r="J189" s="14"/>
      <c r="K189" s="24"/>
      <c r="L189" s="541">
        <v>1228</v>
      </c>
      <c r="M189" s="541">
        <v>2.3975</v>
      </c>
      <c r="N189" s="541">
        <f t="shared" si="14"/>
        <v>2944.13</v>
      </c>
      <c r="O189" s="541">
        <v>1228</v>
      </c>
      <c r="P189" s="541">
        <f t="shared" si="15"/>
        <v>2.3975</v>
      </c>
      <c r="Q189" s="541">
        <f t="shared" si="16"/>
        <v>2944.13</v>
      </c>
      <c r="R189" s="257">
        <f t="shared" si="17"/>
        <v>0</v>
      </c>
      <c r="S189" s="515"/>
      <c r="T189" s="515">
        <f t="shared" si="18"/>
        <v>0</v>
      </c>
      <c r="U189" s="257">
        <f t="shared" si="19"/>
        <v>0</v>
      </c>
      <c r="V189" s="515"/>
      <c r="W189" s="515">
        <f t="shared" si="20"/>
        <v>0</v>
      </c>
      <c r="X189" s="14" t="s">
        <v>1191</v>
      </c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</row>
    <row r="190" hidden="1" spans="1:34">
      <c r="A190" s="24">
        <v>186</v>
      </c>
      <c r="B190" s="14"/>
      <c r="C190" s="749" t="s">
        <v>4668</v>
      </c>
      <c r="D190" s="749" t="s">
        <v>4669</v>
      </c>
      <c r="E190" s="14"/>
      <c r="F190" s="192"/>
      <c r="G190" s="24"/>
      <c r="H190" s="14"/>
      <c r="I190" s="24">
        <v>1.03</v>
      </c>
      <c r="J190" s="14"/>
      <c r="K190" s="24"/>
      <c r="L190" s="541">
        <v>1827</v>
      </c>
      <c r="M190" s="541">
        <v>2.3357</v>
      </c>
      <c r="N190" s="541">
        <f t="shared" si="14"/>
        <v>4267.3239</v>
      </c>
      <c r="O190" s="541">
        <v>1571</v>
      </c>
      <c r="P190" s="541">
        <f t="shared" si="15"/>
        <v>2.3357</v>
      </c>
      <c r="Q190" s="541">
        <f t="shared" si="16"/>
        <v>3669.3847</v>
      </c>
      <c r="R190" s="257">
        <f t="shared" si="17"/>
        <v>0</v>
      </c>
      <c r="S190" s="515"/>
      <c r="T190" s="515">
        <f t="shared" si="18"/>
        <v>0</v>
      </c>
      <c r="U190" s="257">
        <f t="shared" si="19"/>
        <v>-256</v>
      </c>
      <c r="V190" s="515"/>
      <c r="W190" s="515">
        <f t="shared" si="20"/>
        <v>-597.9392</v>
      </c>
      <c r="X190" s="14" t="s">
        <v>1191</v>
      </c>
      <c r="Y190" s="14"/>
      <c r="Z190" s="14"/>
      <c r="AA190" s="14"/>
      <c r="AB190" s="14"/>
      <c r="AC190" s="14"/>
      <c r="AD190" s="14"/>
      <c r="AE190" s="14"/>
      <c r="AF190" s="14"/>
      <c r="AG190" s="14"/>
      <c r="AH190" s="231" t="s">
        <v>4296</v>
      </c>
    </row>
    <row r="191" hidden="1" spans="1:34">
      <c r="A191" s="24">
        <v>187</v>
      </c>
      <c r="B191" s="14"/>
      <c r="C191" s="749" t="s">
        <v>4670</v>
      </c>
      <c r="D191" s="749" t="s">
        <v>4671</v>
      </c>
      <c r="E191" s="14"/>
      <c r="F191" s="192"/>
      <c r="G191" s="24"/>
      <c r="H191" s="14"/>
      <c r="I191" s="24">
        <v>1.03</v>
      </c>
      <c r="J191" s="14"/>
      <c r="K191" s="24"/>
      <c r="L191" s="541">
        <v>441</v>
      </c>
      <c r="M191" s="541">
        <v>8.0685</v>
      </c>
      <c r="N191" s="541">
        <f t="shared" si="14"/>
        <v>3558.2085</v>
      </c>
      <c r="O191" s="541">
        <v>441</v>
      </c>
      <c r="P191" s="541">
        <f t="shared" si="15"/>
        <v>8.0685</v>
      </c>
      <c r="Q191" s="541">
        <f t="shared" si="16"/>
        <v>3558.2085</v>
      </c>
      <c r="R191" s="257">
        <f t="shared" si="17"/>
        <v>0</v>
      </c>
      <c r="S191" s="515"/>
      <c r="T191" s="515">
        <f t="shared" si="18"/>
        <v>0</v>
      </c>
      <c r="U191" s="257">
        <f t="shared" si="19"/>
        <v>0</v>
      </c>
      <c r="V191" s="515"/>
      <c r="W191" s="515">
        <f t="shared" si="20"/>
        <v>0</v>
      </c>
      <c r="X191" s="14" t="s">
        <v>1191</v>
      </c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</row>
    <row r="192" hidden="1" spans="1:34">
      <c r="A192" s="24">
        <v>188</v>
      </c>
      <c r="B192" s="14"/>
      <c r="C192" s="749" t="s">
        <v>4672</v>
      </c>
      <c r="D192" s="749" t="s">
        <v>4673</v>
      </c>
      <c r="E192" s="14"/>
      <c r="F192" s="192"/>
      <c r="G192" s="24"/>
      <c r="H192" s="14"/>
      <c r="I192" s="24">
        <v>1.03</v>
      </c>
      <c r="J192" s="14"/>
      <c r="K192" s="24"/>
      <c r="L192" s="541">
        <v>1200</v>
      </c>
      <c r="M192" s="541">
        <v>1.2739</v>
      </c>
      <c r="N192" s="541">
        <f t="shared" si="14"/>
        <v>1528.68</v>
      </c>
      <c r="O192" s="541">
        <v>1200</v>
      </c>
      <c r="P192" s="541">
        <f t="shared" si="15"/>
        <v>1.2739</v>
      </c>
      <c r="Q192" s="541">
        <f t="shared" si="16"/>
        <v>1528.68</v>
      </c>
      <c r="R192" s="257">
        <f t="shared" si="17"/>
        <v>0</v>
      </c>
      <c r="S192" s="515"/>
      <c r="T192" s="515">
        <f t="shared" si="18"/>
        <v>0</v>
      </c>
      <c r="U192" s="257">
        <f t="shared" si="19"/>
        <v>0</v>
      </c>
      <c r="V192" s="515"/>
      <c r="W192" s="515">
        <f t="shared" si="20"/>
        <v>0</v>
      </c>
      <c r="X192" s="14" t="s">
        <v>1191</v>
      </c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</row>
    <row r="193" hidden="1" spans="1:34">
      <c r="A193" s="24">
        <v>189</v>
      </c>
      <c r="B193" s="14"/>
      <c r="C193" s="749" t="s">
        <v>4674</v>
      </c>
      <c r="D193" s="749" t="s">
        <v>4675</v>
      </c>
      <c r="E193" s="14"/>
      <c r="F193" s="192"/>
      <c r="G193" s="24"/>
      <c r="H193" s="14"/>
      <c r="I193" s="24">
        <v>1.03</v>
      </c>
      <c r="J193" s="14"/>
      <c r="K193" s="24"/>
      <c r="L193" s="541">
        <v>139</v>
      </c>
      <c r="M193" s="541">
        <v>5.1517</v>
      </c>
      <c r="N193" s="541">
        <f t="shared" si="14"/>
        <v>716.0863</v>
      </c>
      <c r="O193" s="541">
        <v>131</v>
      </c>
      <c r="P193" s="541">
        <f t="shared" si="15"/>
        <v>5.1517</v>
      </c>
      <c r="Q193" s="541">
        <f t="shared" si="16"/>
        <v>674.8727</v>
      </c>
      <c r="R193" s="257">
        <f t="shared" si="17"/>
        <v>0</v>
      </c>
      <c r="S193" s="515"/>
      <c r="T193" s="515">
        <f t="shared" si="18"/>
        <v>0</v>
      </c>
      <c r="U193" s="257">
        <f t="shared" si="19"/>
        <v>-8</v>
      </c>
      <c r="V193" s="515"/>
      <c r="W193" s="515">
        <f t="shared" si="20"/>
        <v>-41.2135999999999</v>
      </c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231" t="s">
        <v>4296</v>
      </c>
    </row>
    <row r="194" hidden="1" spans="1:34">
      <c r="A194" s="24">
        <v>190</v>
      </c>
      <c r="B194" s="14"/>
      <c r="C194" s="749" t="s">
        <v>4676</v>
      </c>
      <c r="D194" s="749" t="s">
        <v>4677</v>
      </c>
      <c r="E194" s="14"/>
      <c r="F194" s="192"/>
      <c r="G194" s="24"/>
      <c r="H194" s="14"/>
      <c r="I194" s="24">
        <v>1.03</v>
      </c>
      <c r="J194" s="14"/>
      <c r="K194" s="24"/>
      <c r="L194" s="541">
        <v>896</v>
      </c>
      <c r="M194" s="541">
        <v>1.6636</v>
      </c>
      <c r="N194" s="541">
        <f t="shared" si="14"/>
        <v>1490.5856</v>
      </c>
      <c r="O194" s="541">
        <v>972</v>
      </c>
      <c r="P194" s="541">
        <f t="shared" si="15"/>
        <v>1.6636</v>
      </c>
      <c r="Q194" s="541">
        <f t="shared" si="16"/>
        <v>1617.0192</v>
      </c>
      <c r="R194" s="257">
        <f t="shared" si="17"/>
        <v>76</v>
      </c>
      <c r="S194" s="515"/>
      <c r="T194" s="515">
        <f t="shared" si="18"/>
        <v>126.4336</v>
      </c>
      <c r="U194" s="257">
        <f t="shared" si="19"/>
        <v>0</v>
      </c>
      <c r="V194" s="515"/>
      <c r="W194" s="515">
        <f t="shared" si="20"/>
        <v>0</v>
      </c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231" t="s">
        <v>4301</v>
      </c>
    </row>
    <row r="195" hidden="1" spans="1:34">
      <c r="A195" s="24">
        <v>191</v>
      </c>
      <c r="B195" s="14"/>
      <c r="C195" s="749" t="s">
        <v>4678</v>
      </c>
      <c r="D195" s="749" t="s">
        <v>4679</v>
      </c>
      <c r="E195" s="14"/>
      <c r="F195" s="192"/>
      <c r="G195" s="24"/>
      <c r="H195" s="14"/>
      <c r="I195" s="24">
        <v>1.03</v>
      </c>
      <c r="J195" s="14"/>
      <c r="K195" s="24"/>
      <c r="L195" s="541">
        <v>200</v>
      </c>
      <c r="M195" s="541">
        <v>3.8099</v>
      </c>
      <c r="N195" s="541">
        <f t="shared" si="14"/>
        <v>761.98</v>
      </c>
      <c r="O195" s="541">
        <v>200</v>
      </c>
      <c r="P195" s="541">
        <f t="shared" si="15"/>
        <v>3.8099</v>
      </c>
      <c r="Q195" s="541">
        <f t="shared" si="16"/>
        <v>761.98</v>
      </c>
      <c r="R195" s="257">
        <f t="shared" si="17"/>
        <v>0</v>
      </c>
      <c r="S195" s="515"/>
      <c r="T195" s="515">
        <f t="shared" si="18"/>
        <v>0</v>
      </c>
      <c r="U195" s="257">
        <f t="shared" si="19"/>
        <v>0</v>
      </c>
      <c r="V195" s="515"/>
      <c r="W195" s="515">
        <f t="shared" si="20"/>
        <v>0</v>
      </c>
      <c r="X195" s="14" t="s">
        <v>1191</v>
      </c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</row>
    <row r="196" hidden="1" spans="1:34">
      <c r="A196" s="24">
        <v>192</v>
      </c>
      <c r="B196" s="14"/>
      <c r="C196" s="749" t="s">
        <v>4680</v>
      </c>
      <c r="D196" s="749" t="s">
        <v>4681</v>
      </c>
      <c r="E196" s="14"/>
      <c r="F196" s="192"/>
      <c r="G196" s="24"/>
      <c r="H196" s="14"/>
      <c r="I196" s="24">
        <v>1.03</v>
      </c>
      <c r="J196" s="14"/>
      <c r="K196" s="24"/>
      <c r="L196" s="541">
        <v>895</v>
      </c>
      <c r="M196" s="541">
        <v>2.386</v>
      </c>
      <c r="N196" s="541">
        <f t="shared" si="14"/>
        <v>2135.47</v>
      </c>
      <c r="O196" s="541">
        <v>1528</v>
      </c>
      <c r="P196" s="541">
        <f t="shared" si="15"/>
        <v>2.386</v>
      </c>
      <c r="Q196" s="541">
        <f t="shared" si="16"/>
        <v>3645.808</v>
      </c>
      <c r="R196" s="257">
        <f t="shared" si="17"/>
        <v>633</v>
      </c>
      <c r="S196" s="515"/>
      <c r="T196" s="515">
        <f t="shared" si="18"/>
        <v>1510.338</v>
      </c>
      <c r="U196" s="257">
        <f t="shared" si="19"/>
        <v>0</v>
      </c>
      <c r="V196" s="515"/>
      <c r="W196" s="515">
        <f t="shared" si="20"/>
        <v>0</v>
      </c>
      <c r="X196" s="14" t="s">
        <v>1191</v>
      </c>
      <c r="Y196" s="14"/>
      <c r="Z196" s="14"/>
      <c r="AA196" s="14"/>
      <c r="AB196" s="14"/>
      <c r="AC196" s="14"/>
      <c r="AD196" s="14"/>
      <c r="AE196" s="14"/>
      <c r="AF196" s="14"/>
      <c r="AG196" s="14"/>
      <c r="AH196" s="231" t="s">
        <v>4301</v>
      </c>
    </row>
    <row r="197" hidden="1" spans="1:34">
      <c r="A197" s="24">
        <v>193</v>
      </c>
      <c r="B197" s="14"/>
      <c r="C197" s="749" t="s">
        <v>4682</v>
      </c>
      <c r="D197" s="749" t="s">
        <v>4683</v>
      </c>
      <c r="E197" s="14"/>
      <c r="F197" s="192"/>
      <c r="G197" s="24"/>
      <c r="H197" s="14"/>
      <c r="I197" s="24">
        <v>1.03</v>
      </c>
      <c r="J197" s="14"/>
      <c r="K197" s="24"/>
      <c r="L197" s="541">
        <v>360</v>
      </c>
      <c r="M197" s="541">
        <v>21.9602</v>
      </c>
      <c r="N197" s="541">
        <f t="shared" ref="N197:N260" si="21">L197*M197</f>
        <v>7905.672</v>
      </c>
      <c r="O197" s="541">
        <v>120</v>
      </c>
      <c r="P197" s="541">
        <f t="shared" ref="P197:P260" si="22">M197</f>
        <v>21.9602</v>
      </c>
      <c r="Q197" s="541">
        <f t="shared" ref="Q197:Q260" si="23">O197*P197</f>
        <v>2635.224</v>
      </c>
      <c r="R197" s="257">
        <f t="shared" ref="R197:R260" si="24">IF((O197-L197)&gt;0,O197-L197,0)</f>
        <v>0</v>
      </c>
      <c r="S197" s="515"/>
      <c r="T197" s="515">
        <f t="shared" ref="T197:T260" si="25">IF((Q197-N197)&gt;0,Q197-N197,0)</f>
        <v>0</v>
      </c>
      <c r="U197" s="257">
        <f t="shared" ref="U197:U260" si="26">IF((O197-L197)&lt;0,O197-L197,0)</f>
        <v>-240</v>
      </c>
      <c r="V197" s="515"/>
      <c r="W197" s="515">
        <f t="shared" ref="W197:W260" si="27">IF((Q197-N197)&lt;0,Q197-N197,0)</f>
        <v>-5270.448</v>
      </c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231" t="s">
        <v>4296</v>
      </c>
    </row>
    <row r="198" hidden="1" spans="1:34">
      <c r="A198" s="24">
        <v>194</v>
      </c>
      <c r="B198" s="14"/>
      <c r="C198" s="749" t="s">
        <v>4684</v>
      </c>
      <c r="D198" s="749" t="s">
        <v>4685</v>
      </c>
      <c r="E198" s="14"/>
      <c r="F198" s="192"/>
      <c r="G198" s="24"/>
      <c r="H198" s="14"/>
      <c r="I198" s="24">
        <v>1.03</v>
      </c>
      <c r="J198" s="14"/>
      <c r="K198" s="24"/>
      <c r="L198" s="541">
        <v>513</v>
      </c>
      <c r="M198" s="541">
        <v>23.8933</v>
      </c>
      <c r="N198" s="541">
        <f t="shared" si="21"/>
        <v>12257.2629</v>
      </c>
      <c r="O198" s="541">
        <v>270</v>
      </c>
      <c r="P198" s="541">
        <f t="shared" si="22"/>
        <v>23.8933</v>
      </c>
      <c r="Q198" s="541">
        <f t="shared" si="23"/>
        <v>6451.191</v>
      </c>
      <c r="R198" s="257">
        <f t="shared" si="24"/>
        <v>0</v>
      </c>
      <c r="S198" s="515"/>
      <c r="T198" s="515">
        <f t="shared" si="25"/>
        <v>0</v>
      </c>
      <c r="U198" s="257">
        <f t="shared" si="26"/>
        <v>-243</v>
      </c>
      <c r="V198" s="515"/>
      <c r="W198" s="515">
        <f t="shared" si="27"/>
        <v>-5806.0719</v>
      </c>
      <c r="X198" s="14" t="s">
        <v>1191</v>
      </c>
      <c r="Y198" s="14"/>
      <c r="Z198" s="14"/>
      <c r="AA198" s="14"/>
      <c r="AB198" s="14"/>
      <c r="AC198" s="14"/>
      <c r="AD198" s="14"/>
      <c r="AE198" s="14"/>
      <c r="AF198" s="14"/>
      <c r="AG198" s="14"/>
      <c r="AH198" s="231" t="s">
        <v>4296</v>
      </c>
    </row>
    <row r="199" hidden="1" spans="1:34">
      <c r="A199" s="24">
        <v>195</v>
      </c>
      <c r="B199" s="14"/>
      <c r="C199" s="749" t="s">
        <v>4686</v>
      </c>
      <c r="D199" s="749" t="s">
        <v>4687</v>
      </c>
      <c r="E199" s="14"/>
      <c r="F199" s="192"/>
      <c r="G199" s="24"/>
      <c r="H199" s="14"/>
      <c r="I199" s="24">
        <v>1.03</v>
      </c>
      <c r="J199" s="14"/>
      <c r="K199" s="24"/>
      <c r="L199" s="541">
        <v>104</v>
      </c>
      <c r="M199" s="541">
        <v>9.1873</v>
      </c>
      <c r="N199" s="541">
        <f t="shared" si="21"/>
        <v>955.4792</v>
      </c>
      <c r="O199" s="541">
        <v>79</v>
      </c>
      <c r="P199" s="541">
        <f t="shared" si="22"/>
        <v>9.1873</v>
      </c>
      <c r="Q199" s="541">
        <f t="shared" si="23"/>
        <v>725.7967</v>
      </c>
      <c r="R199" s="257">
        <f t="shared" si="24"/>
        <v>0</v>
      </c>
      <c r="S199" s="515"/>
      <c r="T199" s="515">
        <f t="shared" si="25"/>
        <v>0</v>
      </c>
      <c r="U199" s="257">
        <f t="shared" si="26"/>
        <v>-25</v>
      </c>
      <c r="V199" s="515"/>
      <c r="W199" s="515">
        <f t="shared" si="27"/>
        <v>-229.6825</v>
      </c>
      <c r="X199" s="14" t="s">
        <v>1191</v>
      </c>
      <c r="Y199" s="14"/>
      <c r="Z199" s="14"/>
      <c r="AA199" s="14"/>
      <c r="AB199" s="14"/>
      <c r="AC199" s="14"/>
      <c r="AD199" s="14"/>
      <c r="AE199" s="14"/>
      <c r="AF199" s="14"/>
      <c r="AG199" s="14"/>
      <c r="AH199" s="231" t="s">
        <v>4296</v>
      </c>
    </row>
    <row r="200" hidden="1" spans="1:34">
      <c r="A200" s="24">
        <v>196</v>
      </c>
      <c r="B200" s="14"/>
      <c r="C200" s="749" t="s">
        <v>4688</v>
      </c>
      <c r="D200" s="749" t="s">
        <v>4689</v>
      </c>
      <c r="E200" s="14"/>
      <c r="F200" s="192"/>
      <c r="G200" s="24"/>
      <c r="H200" s="14"/>
      <c r="I200" s="24">
        <v>1.03</v>
      </c>
      <c r="J200" s="14"/>
      <c r="K200" s="24"/>
      <c r="L200" s="541">
        <v>7</v>
      </c>
      <c r="M200" s="541">
        <v>4.41</v>
      </c>
      <c r="N200" s="541">
        <f t="shared" si="21"/>
        <v>30.87</v>
      </c>
      <c r="O200" s="541">
        <v>17</v>
      </c>
      <c r="P200" s="541">
        <f t="shared" si="22"/>
        <v>4.41</v>
      </c>
      <c r="Q200" s="541">
        <f t="shared" si="23"/>
        <v>74.97</v>
      </c>
      <c r="R200" s="257">
        <f t="shared" si="24"/>
        <v>10</v>
      </c>
      <c r="S200" s="515"/>
      <c r="T200" s="515">
        <f t="shared" si="25"/>
        <v>44.1</v>
      </c>
      <c r="U200" s="257">
        <f t="shared" si="26"/>
        <v>0</v>
      </c>
      <c r="V200" s="515"/>
      <c r="W200" s="515">
        <f t="shared" si="27"/>
        <v>0</v>
      </c>
      <c r="X200" s="14" t="s">
        <v>1191</v>
      </c>
      <c r="Y200" s="14"/>
      <c r="Z200" s="14"/>
      <c r="AA200" s="14"/>
      <c r="AB200" s="14"/>
      <c r="AC200" s="14"/>
      <c r="AD200" s="14"/>
      <c r="AE200" s="14"/>
      <c r="AF200" s="14"/>
      <c r="AG200" s="14"/>
      <c r="AH200" s="231" t="s">
        <v>4301</v>
      </c>
    </row>
    <row r="201" hidden="1" spans="1:34">
      <c r="A201" s="24">
        <v>197</v>
      </c>
      <c r="B201" s="14"/>
      <c r="C201" s="749" t="s">
        <v>4690</v>
      </c>
      <c r="D201" s="749" t="s">
        <v>4691</v>
      </c>
      <c r="E201" s="14"/>
      <c r="F201" s="192"/>
      <c r="G201" s="24"/>
      <c r="H201" s="14"/>
      <c r="I201" s="24">
        <v>1.03</v>
      </c>
      <c r="J201" s="14"/>
      <c r="K201" s="24"/>
      <c r="L201" s="541">
        <v>1460</v>
      </c>
      <c r="M201" s="541">
        <v>4.2667</v>
      </c>
      <c r="N201" s="541">
        <f t="shared" si="21"/>
        <v>6229.382</v>
      </c>
      <c r="O201" s="541">
        <v>792</v>
      </c>
      <c r="P201" s="541">
        <f t="shared" si="22"/>
        <v>4.2667</v>
      </c>
      <c r="Q201" s="541">
        <f t="shared" si="23"/>
        <v>3379.2264</v>
      </c>
      <c r="R201" s="257">
        <f t="shared" si="24"/>
        <v>0</v>
      </c>
      <c r="S201" s="515"/>
      <c r="T201" s="515">
        <f t="shared" si="25"/>
        <v>0</v>
      </c>
      <c r="U201" s="257">
        <f t="shared" si="26"/>
        <v>-668</v>
      </c>
      <c r="V201" s="515"/>
      <c r="W201" s="515">
        <f t="shared" si="27"/>
        <v>-2850.1556</v>
      </c>
      <c r="X201" s="14" t="s">
        <v>1191</v>
      </c>
      <c r="Y201" s="14"/>
      <c r="Z201" s="14"/>
      <c r="AA201" s="14"/>
      <c r="AB201" s="14"/>
      <c r="AC201" s="14"/>
      <c r="AD201" s="14"/>
      <c r="AE201" s="14"/>
      <c r="AF201" s="14"/>
      <c r="AG201" s="14"/>
      <c r="AH201" s="231" t="s">
        <v>4296</v>
      </c>
    </row>
    <row r="202" hidden="1" spans="1:34">
      <c r="A202" s="24">
        <v>198</v>
      </c>
      <c r="B202" s="14"/>
      <c r="C202" s="749" t="s">
        <v>4692</v>
      </c>
      <c r="D202" s="749" t="s">
        <v>4693</v>
      </c>
      <c r="E202" s="14"/>
      <c r="F202" s="192"/>
      <c r="G202" s="24"/>
      <c r="H202" s="14"/>
      <c r="I202" s="24">
        <v>1.03</v>
      </c>
      <c r="J202" s="14"/>
      <c r="K202" s="24"/>
      <c r="L202" s="541">
        <v>1578</v>
      </c>
      <c r="M202" s="541">
        <v>0.4528</v>
      </c>
      <c r="N202" s="541">
        <f t="shared" si="21"/>
        <v>714.5184</v>
      </c>
      <c r="O202" s="541">
        <v>1578</v>
      </c>
      <c r="P202" s="541">
        <f t="shared" si="22"/>
        <v>0.4528</v>
      </c>
      <c r="Q202" s="541">
        <f t="shared" si="23"/>
        <v>714.5184</v>
      </c>
      <c r="R202" s="257">
        <f t="shared" si="24"/>
        <v>0</v>
      </c>
      <c r="S202" s="515"/>
      <c r="T202" s="515">
        <f t="shared" si="25"/>
        <v>0</v>
      </c>
      <c r="U202" s="257">
        <f t="shared" si="26"/>
        <v>0</v>
      </c>
      <c r="V202" s="515"/>
      <c r="W202" s="515">
        <f t="shared" si="27"/>
        <v>0</v>
      </c>
      <c r="X202" s="14" t="s">
        <v>1191</v>
      </c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</row>
    <row r="203" hidden="1" spans="1:34">
      <c r="A203" s="24">
        <v>199</v>
      </c>
      <c r="B203" s="14"/>
      <c r="C203" s="749" t="s">
        <v>4694</v>
      </c>
      <c r="D203" s="749" t="s">
        <v>4695</v>
      </c>
      <c r="E203" s="14"/>
      <c r="F203" s="192"/>
      <c r="G203" s="24"/>
      <c r="H203" s="14"/>
      <c r="I203" s="24">
        <v>1.03</v>
      </c>
      <c r="J203" s="14"/>
      <c r="K203" s="24"/>
      <c r="L203" s="541">
        <v>3232</v>
      </c>
      <c r="M203" s="541">
        <v>0.453</v>
      </c>
      <c r="N203" s="541">
        <f t="shared" si="21"/>
        <v>1464.096</v>
      </c>
      <c r="O203" s="541">
        <v>3232</v>
      </c>
      <c r="P203" s="541">
        <f t="shared" si="22"/>
        <v>0.453</v>
      </c>
      <c r="Q203" s="541">
        <f t="shared" si="23"/>
        <v>1464.096</v>
      </c>
      <c r="R203" s="257">
        <f t="shared" si="24"/>
        <v>0</v>
      </c>
      <c r="S203" s="515"/>
      <c r="T203" s="515">
        <f t="shared" si="25"/>
        <v>0</v>
      </c>
      <c r="U203" s="257">
        <f t="shared" si="26"/>
        <v>0</v>
      </c>
      <c r="V203" s="515"/>
      <c r="W203" s="515">
        <f t="shared" si="27"/>
        <v>0</v>
      </c>
      <c r="X203" s="14" t="s">
        <v>1191</v>
      </c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</row>
    <row r="204" hidden="1" spans="1:34">
      <c r="A204" s="24">
        <v>200</v>
      </c>
      <c r="B204" s="14"/>
      <c r="C204" s="749" t="s">
        <v>4696</v>
      </c>
      <c r="D204" s="749" t="s">
        <v>4697</v>
      </c>
      <c r="E204" s="14"/>
      <c r="F204" s="192"/>
      <c r="G204" s="24"/>
      <c r="H204" s="14"/>
      <c r="I204" s="24">
        <v>1.03</v>
      </c>
      <c r="J204" s="14"/>
      <c r="K204" s="24"/>
      <c r="L204" s="541">
        <v>984</v>
      </c>
      <c r="M204" s="541">
        <v>0.1806</v>
      </c>
      <c r="N204" s="541">
        <f t="shared" si="21"/>
        <v>177.7104</v>
      </c>
      <c r="O204" s="541">
        <v>200</v>
      </c>
      <c r="P204" s="541">
        <f t="shared" si="22"/>
        <v>0.1806</v>
      </c>
      <c r="Q204" s="541">
        <f t="shared" si="23"/>
        <v>36.12</v>
      </c>
      <c r="R204" s="257">
        <f t="shared" si="24"/>
        <v>0</v>
      </c>
      <c r="S204" s="515"/>
      <c r="T204" s="515">
        <f t="shared" si="25"/>
        <v>0</v>
      </c>
      <c r="U204" s="257">
        <f t="shared" si="26"/>
        <v>-784</v>
      </c>
      <c r="V204" s="515"/>
      <c r="W204" s="515">
        <f t="shared" si="27"/>
        <v>-141.5904</v>
      </c>
      <c r="X204" s="14" t="s">
        <v>1191</v>
      </c>
      <c r="Y204" s="14"/>
      <c r="Z204" s="14"/>
      <c r="AA204" s="14"/>
      <c r="AB204" s="14"/>
      <c r="AC204" s="14"/>
      <c r="AD204" s="14"/>
      <c r="AE204" s="14"/>
      <c r="AF204" s="14"/>
      <c r="AG204" s="14"/>
      <c r="AH204" s="231" t="s">
        <v>4296</v>
      </c>
    </row>
    <row r="205" hidden="1" spans="1:34">
      <c r="A205" s="24">
        <v>201</v>
      </c>
      <c r="B205" s="14"/>
      <c r="C205" s="749" t="s">
        <v>4698</v>
      </c>
      <c r="D205" s="749" t="s">
        <v>4699</v>
      </c>
      <c r="E205" s="14"/>
      <c r="F205" s="192"/>
      <c r="G205" s="24"/>
      <c r="H205" s="14"/>
      <c r="I205" s="24">
        <v>1.03</v>
      </c>
      <c r="J205" s="14"/>
      <c r="K205" s="24"/>
      <c r="L205" s="541">
        <v>168</v>
      </c>
      <c r="M205" s="541">
        <v>2.7808</v>
      </c>
      <c r="N205" s="541">
        <f t="shared" si="21"/>
        <v>467.1744</v>
      </c>
      <c r="O205" s="541">
        <v>168</v>
      </c>
      <c r="P205" s="541">
        <f t="shared" si="22"/>
        <v>2.7808</v>
      </c>
      <c r="Q205" s="541">
        <f t="shared" si="23"/>
        <v>467.1744</v>
      </c>
      <c r="R205" s="257">
        <f t="shared" si="24"/>
        <v>0</v>
      </c>
      <c r="S205" s="515"/>
      <c r="T205" s="515">
        <f t="shared" si="25"/>
        <v>0</v>
      </c>
      <c r="U205" s="257">
        <f t="shared" si="26"/>
        <v>0</v>
      </c>
      <c r="V205" s="515"/>
      <c r="W205" s="515">
        <f t="shared" si="27"/>
        <v>0</v>
      </c>
      <c r="X205" s="14" t="s">
        <v>1191</v>
      </c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</row>
    <row r="206" hidden="1" spans="1:34">
      <c r="A206" s="24">
        <v>202</v>
      </c>
      <c r="B206" s="14"/>
      <c r="C206" s="749" t="s">
        <v>4700</v>
      </c>
      <c r="D206" s="749" t="s">
        <v>4701</v>
      </c>
      <c r="E206" s="14"/>
      <c r="F206" s="192"/>
      <c r="G206" s="24"/>
      <c r="H206" s="14"/>
      <c r="I206" s="24">
        <v>1.03</v>
      </c>
      <c r="J206" s="14"/>
      <c r="K206" s="24"/>
      <c r="L206" s="541">
        <v>156</v>
      </c>
      <c r="M206" s="541">
        <v>2.9532</v>
      </c>
      <c r="N206" s="541">
        <f t="shared" si="21"/>
        <v>460.6992</v>
      </c>
      <c r="O206" s="541">
        <v>156</v>
      </c>
      <c r="P206" s="541">
        <f t="shared" si="22"/>
        <v>2.9532</v>
      </c>
      <c r="Q206" s="541">
        <f t="shared" si="23"/>
        <v>460.6992</v>
      </c>
      <c r="R206" s="257">
        <f t="shared" si="24"/>
        <v>0</v>
      </c>
      <c r="S206" s="515"/>
      <c r="T206" s="515">
        <f t="shared" si="25"/>
        <v>0</v>
      </c>
      <c r="U206" s="257">
        <f t="shared" si="26"/>
        <v>0</v>
      </c>
      <c r="V206" s="515"/>
      <c r="W206" s="515">
        <f t="shared" si="27"/>
        <v>0</v>
      </c>
      <c r="X206" s="14" t="s">
        <v>1191</v>
      </c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</row>
    <row r="207" hidden="1" spans="1:34">
      <c r="A207" s="24">
        <v>203</v>
      </c>
      <c r="B207" s="14"/>
      <c r="C207" s="749" t="s">
        <v>4702</v>
      </c>
      <c r="D207" s="749" t="s">
        <v>4703</v>
      </c>
      <c r="E207" s="14"/>
      <c r="F207" s="192"/>
      <c r="G207" s="24"/>
      <c r="H207" s="14"/>
      <c r="I207" s="24">
        <v>1.03</v>
      </c>
      <c r="J207" s="14"/>
      <c r="K207" s="24"/>
      <c r="L207" s="541">
        <v>188</v>
      </c>
      <c r="M207" s="541">
        <v>2.9541</v>
      </c>
      <c r="N207" s="541">
        <f t="shared" si="21"/>
        <v>555.3708</v>
      </c>
      <c r="O207" s="541">
        <v>188</v>
      </c>
      <c r="P207" s="541">
        <f t="shared" si="22"/>
        <v>2.9541</v>
      </c>
      <c r="Q207" s="541">
        <f t="shared" si="23"/>
        <v>555.3708</v>
      </c>
      <c r="R207" s="257">
        <f t="shared" si="24"/>
        <v>0</v>
      </c>
      <c r="S207" s="515"/>
      <c r="T207" s="515">
        <f t="shared" si="25"/>
        <v>0</v>
      </c>
      <c r="U207" s="257">
        <f t="shared" si="26"/>
        <v>0</v>
      </c>
      <c r="V207" s="515"/>
      <c r="W207" s="515">
        <f t="shared" si="27"/>
        <v>0</v>
      </c>
      <c r="X207" s="14" t="s">
        <v>1191</v>
      </c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</row>
    <row r="208" hidden="1" spans="1:34">
      <c r="A208" s="24">
        <v>204</v>
      </c>
      <c r="B208" s="14"/>
      <c r="C208" s="749" t="s">
        <v>4704</v>
      </c>
      <c r="D208" s="749" t="s">
        <v>4705</v>
      </c>
      <c r="E208" s="14"/>
      <c r="F208" s="192"/>
      <c r="G208" s="24"/>
      <c r="H208" s="14"/>
      <c r="I208" s="24">
        <v>1.03</v>
      </c>
      <c r="J208" s="14"/>
      <c r="K208" s="24"/>
      <c r="L208" s="541">
        <v>1160</v>
      </c>
      <c r="M208" s="541">
        <v>2.4108</v>
      </c>
      <c r="N208" s="541">
        <f t="shared" si="21"/>
        <v>2796.528</v>
      </c>
      <c r="O208" s="541">
        <v>1510</v>
      </c>
      <c r="P208" s="541">
        <f t="shared" si="22"/>
        <v>2.4108</v>
      </c>
      <c r="Q208" s="541">
        <f t="shared" si="23"/>
        <v>3640.308</v>
      </c>
      <c r="R208" s="257">
        <f t="shared" si="24"/>
        <v>350</v>
      </c>
      <c r="S208" s="515"/>
      <c r="T208" s="515">
        <f t="shared" si="25"/>
        <v>843.78</v>
      </c>
      <c r="U208" s="257">
        <f t="shared" si="26"/>
        <v>0</v>
      </c>
      <c r="V208" s="515"/>
      <c r="W208" s="515">
        <f t="shared" si="27"/>
        <v>0</v>
      </c>
      <c r="X208" s="14" t="s">
        <v>1191</v>
      </c>
      <c r="Y208" s="14"/>
      <c r="Z208" s="14"/>
      <c r="AA208" s="14"/>
      <c r="AB208" s="14"/>
      <c r="AC208" s="14"/>
      <c r="AD208" s="14"/>
      <c r="AE208" s="14"/>
      <c r="AF208" s="14"/>
      <c r="AG208" s="14"/>
      <c r="AH208" s="231" t="s">
        <v>4301</v>
      </c>
    </row>
    <row r="209" hidden="1" spans="1:34">
      <c r="A209" s="24">
        <v>205</v>
      </c>
      <c r="B209" s="14"/>
      <c r="C209" s="749" t="s">
        <v>4706</v>
      </c>
      <c r="D209" s="749" t="s">
        <v>4707</v>
      </c>
      <c r="E209" s="14"/>
      <c r="F209" s="192"/>
      <c r="G209" s="24"/>
      <c r="H209" s="14"/>
      <c r="I209" s="24">
        <v>1.03</v>
      </c>
      <c r="J209" s="14"/>
      <c r="K209" s="24"/>
      <c r="L209" s="541">
        <v>720</v>
      </c>
      <c r="M209" s="541">
        <v>0.5843</v>
      </c>
      <c r="N209" s="541">
        <f t="shared" si="21"/>
        <v>420.696</v>
      </c>
      <c r="O209" s="541">
        <v>720</v>
      </c>
      <c r="P209" s="541">
        <f t="shared" si="22"/>
        <v>0.5843</v>
      </c>
      <c r="Q209" s="541">
        <f t="shared" si="23"/>
        <v>420.696</v>
      </c>
      <c r="R209" s="257">
        <f t="shared" si="24"/>
        <v>0</v>
      </c>
      <c r="S209" s="515"/>
      <c r="T209" s="515">
        <f t="shared" si="25"/>
        <v>0</v>
      </c>
      <c r="U209" s="257">
        <f t="shared" si="26"/>
        <v>0</v>
      </c>
      <c r="V209" s="515"/>
      <c r="W209" s="515">
        <f t="shared" si="27"/>
        <v>0</v>
      </c>
      <c r="X209" s="14" t="s">
        <v>1191</v>
      </c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</row>
    <row r="210" hidden="1" spans="1:34">
      <c r="A210" s="24">
        <v>206</v>
      </c>
      <c r="B210" s="14"/>
      <c r="C210" s="749" t="s">
        <v>4708</v>
      </c>
      <c r="D210" s="749" t="s">
        <v>4709</v>
      </c>
      <c r="E210" s="14"/>
      <c r="F210" s="192"/>
      <c r="G210" s="24"/>
      <c r="H210" s="14"/>
      <c r="I210" s="24">
        <v>1.03</v>
      </c>
      <c r="J210" s="14"/>
      <c r="K210" s="24"/>
      <c r="L210" s="541">
        <v>501</v>
      </c>
      <c r="M210" s="541">
        <v>1.7432</v>
      </c>
      <c r="N210" s="541">
        <f t="shared" si="21"/>
        <v>873.3432</v>
      </c>
      <c r="O210" s="541">
        <v>501</v>
      </c>
      <c r="P210" s="541">
        <f t="shared" si="22"/>
        <v>1.7432</v>
      </c>
      <c r="Q210" s="541">
        <f t="shared" si="23"/>
        <v>873.3432</v>
      </c>
      <c r="R210" s="257">
        <f t="shared" si="24"/>
        <v>0</v>
      </c>
      <c r="S210" s="515"/>
      <c r="T210" s="515">
        <f t="shared" si="25"/>
        <v>0</v>
      </c>
      <c r="U210" s="257">
        <f t="shared" si="26"/>
        <v>0</v>
      </c>
      <c r="V210" s="515"/>
      <c r="W210" s="515">
        <f t="shared" si="27"/>
        <v>0</v>
      </c>
      <c r="X210" s="14" t="s">
        <v>1191</v>
      </c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</row>
    <row r="211" hidden="1" spans="1:34">
      <c r="A211" s="24">
        <v>207</v>
      </c>
      <c r="B211" s="14"/>
      <c r="C211" s="749" t="s">
        <v>4710</v>
      </c>
      <c r="D211" s="749" t="s">
        <v>4711</v>
      </c>
      <c r="E211" s="14"/>
      <c r="F211" s="192"/>
      <c r="G211" s="24"/>
      <c r="H211" s="14"/>
      <c r="I211" s="24">
        <v>1.03</v>
      </c>
      <c r="J211" s="14"/>
      <c r="K211" s="24"/>
      <c r="L211" s="541">
        <v>500</v>
      </c>
      <c r="M211" s="541">
        <v>0.8257</v>
      </c>
      <c r="N211" s="541">
        <f t="shared" si="21"/>
        <v>412.85</v>
      </c>
      <c r="O211" s="541">
        <v>100</v>
      </c>
      <c r="P211" s="541">
        <f t="shared" si="22"/>
        <v>0.8257</v>
      </c>
      <c r="Q211" s="541">
        <f t="shared" si="23"/>
        <v>82.57</v>
      </c>
      <c r="R211" s="257">
        <f t="shared" si="24"/>
        <v>0</v>
      </c>
      <c r="S211" s="515"/>
      <c r="T211" s="515">
        <f t="shared" si="25"/>
        <v>0</v>
      </c>
      <c r="U211" s="257">
        <f t="shared" si="26"/>
        <v>-400</v>
      </c>
      <c r="V211" s="515"/>
      <c r="W211" s="515">
        <f t="shared" si="27"/>
        <v>-330.28</v>
      </c>
      <c r="X211" s="14" t="s">
        <v>1191</v>
      </c>
      <c r="Y211" s="14"/>
      <c r="Z211" s="14"/>
      <c r="AA211" s="14"/>
      <c r="AB211" s="14"/>
      <c r="AC211" s="14"/>
      <c r="AD211" s="14"/>
      <c r="AE211" s="14"/>
      <c r="AF211" s="14"/>
      <c r="AG211" s="14"/>
      <c r="AH211" s="231" t="s">
        <v>4296</v>
      </c>
    </row>
    <row r="212" hidden="1" spans="1:34">
      <c r="A212" s="24">
        <v>208</v>
      </c>
      <c r="B212" s="14"/>
      <c r="C212" s="749" t="s">
        <v>4712</v>
      </c>
      <c r="D212" s="749" t="s">
        <v>4713</v>
      </c>
      <c r="E212" s="14"/>
      <c r="F212" s="192"/>
      <c r="G212" s="24"/>
      <c r="H212" s="14"/>
      <c r="I212" s="24">
        <v>1.03</v>
      </c>
      <c r="J212" s="14"/>
      <c r="K212" s="24"/>
      <c r="L212" s="541">
        <v>294</v>
      </c>
      <c r="M212" s="541">
        <v>2.5473</v>
      </c>
      <c r="N212" s="541">
        <f t="shared" si="21"/>
        <v>748.9062</v>
      </c>
      <c r="O212" s="541">
        <v>294</v>
      </c>
      <c r="P212" s="541">
        <f t="shared" si="22"/>
        <v>2.5473</v>
      </c>
      <c r="Q212" s="541">
        <f t="shared" si="23"/>
        <v>748.9062</v>
      </c>
      <c r="R212" s="257">
        <f t="shared" si="24"/>
        <v>0</v>
      </c>
      <c r="S212" s="515"/>
      <c r="T212" s="515">
        <f t="shared" si="25"/>
        <v>0</v>
      </c>
      <c r="U212" s="257">
        <f t="shared" si="26"/>
        <v>0</v>
      </c>
      <c r="V212" s="515"/>
      <c r="W212" s="515">
        <f t="shared" si="27"/>
        <v>0</v>
      </c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</row>
    <row r="213" hidden="1" spans="1:34">
      <c r="A213" s="24">
        <v>209</v>
      </c>
      <c r="B213" s="14"/>
      <c r="C213" s="749" t="s">
        <v>4714</v>
      </c>
      <c r="D213" s="749" t="s">
        <v>4715</v>
      </c>
      <c r="E213" s="14"/>
      <c r="F213" s="192"/>
      <c r="G213" s="24"/>
      <c r="H213" s="14"/>
      <c r="I213" s="24">
        <v>1.03</v>
      </c>
      <c r="J213" s="14"/>
      <c r="K213" s="24"/>
      <c r="L213" s="541">
        <v>323</v>
      </c>
      <c r="M213" s="541">
        <v>2.5142</v>
      </c>
      <c r="N213" s="541">
        <f t="shared" si="21"/>
        <v>812.0866</v>
      </c>
      <c r="O213" s="541">
        <v>323</v>
      </c>
      <c r="P213" s="541">
        <f t="shared" si="22"/>
        <v>2.5142</v>
      </c>
      <c r="Q213" s="541">
        <f t="shared" si="23"/>
        <v>812.0866</v>
      </c>
      <c r="R213" s="257">
        <f t="shared" si="24"/>
        <v>0</v>
      </c>
      <c r="S213" s="515"/>
      <c r="T213" s="515">
        <f t="shared" si="25"/>
        <v>0</v>
      </c>
      <c r="U213" s="257">
        <f t="shared" si="26"/>
        <v>0</v>
      </c>
      <c r="V213" s="515"/>
      <c r="W213" s="515">
        <f t="shared" si="27"/>
        <v>0</v>
      </c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</row>
    <row r="214" hidden="1" spans="1:34">
      <c r="A214" s="24">
        <v>210</v>
      </c>
      <c r="B214" s="14"/>
      <c r="C214" s="749" t="s">
        <v>4716</v>
      </c>
      <c r="D214" s="749" t="s">
        <v>4717</v>
      </c>
      <c r="E214" s="14"/>
      <c r="F214" s="192"/>
      <c r="G214" s="24"/>
      <c r="H214" s="14"/>
      <c r="I214" s="24">
        <v>1.03</v>
      </c>
      <c r="J214" s="14"/>
      <c r="K214" s="24"/>
      <c r="L214" s="541">
        <v>393</v>
      </c>
      <c r="M214" s="541">
        <v>3.1619</v>
      </c>
      <c r="N214" s="541">
        <f t="shared" si="21"/>
        <v>1242.6267</v>
      </c>
      <c r="O214" s="541">
        <v>393</v>
      </c>
      <c r="P214" s="541">
        <f t="shared" si="22"/>
        <v>3.1619</v>
      </c>
      <c r="Q214" s="541">
        <f t="shared" si="23"/>
        <v>1242.6267</v>
      </c>
      <c r="R214" s="257">
        <f t="shared" si="24"/>
        <v>0</v>
      </c>
      <c r="S214" s="515"/>
      <c r="T214" s="515">
        <f t="shared" si="25"/>
        <v>0</v>
      </c>
      <c r="U214" s="257">
        <f t="shared" si="26"/>
        <v>0</v>
      </c>
      <c r="V214" s="515"/>
      <c r="W214" s="515">
        <f t="shared" si="27"/>
        <v>0</v>
      </c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</row>
    <row r="215" hidden="1" spans="1:34">
      <c r="A215" s="24">
        <v>211</v>
      </c>
      <c r="B215" s="14"/>
      <c r="C215" s="749" t="s">
        <v>4718</v>
      </c>
      <c r="D215" s="749" t="s">
        <v>4719</v>
      </c>
      <c r="E215" s="14"/>
      <c r="F215" s="192"/>
      <c r="G215" s="24"/>
      <c r="H215" s="14"/>
      <c r="I215" s="24">
        <v>1.03</v>
      </c>
      <c r="J215" s="14"/>
      <c r="K215" s="24"/>
      <c r="L215" s="541">
        <v>367</v>
      </c>
      <c r="M215" s="541">
        <v>1.349</v>
      </c>
      <c r="N215" s="541">
        <f t="shared" si="21"/>
        <v>495.083</v>
      </c>
      <c r="O215" s="541">
        <v>367</v>
      </c>
      <c r="P215" s="541">
        <f t="shared" si="22"/>
        <v>1.349</v>
      </c>
      <c r="Q215" s="541">
        <f t="shared" si="23"/>
        <v>495.083</v>
      </c>
      <c r="R215" s="257">
        <f t="shared" si="24"/>
        <v>0</v>
      </c>
      <c r="S215" s="515"/>
      <c r="T215" s="515">
        <f t="shared" si="25"/>
        <v>0</v>
      </c>
      <c r="U215" s="257">
        <f t="shared" si="26"/>
        <v>0</v>
      </c>
      <c r="V215" s="515"/>
      <c r="W215" s="515">
        <f t="shared" si="27"/>
        <v>0</v>
      </c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</row>
    <row r="216" hidden="1" spans="1:34">
      <c r="A216" s="24">
        <v>212</v>
      </c>
      <c r="B216" s="14"/>
      <c r="C216" s="749" t="s">
        <v>4720</v>
      </c>
      <c r="D216" s="749" t="s">
        <v>4721</v>
      </c>
      <c r="E216" s="14"/>
      <c r="F216" s="192"/>
      <c r="G216" s="24"/>
      <c r="H216" s="14"/>
      <c r="I216" s="24">
        <v>1.03</v>
      </c>
      <c r="J216" s="14"/>
      <c r="K216" s="24"/>
      <c r="L216" s="541">
        <v>425</v>
      </c>
      <c r="M216" s="541">
        <v>4.6856</v>
      </c>
      <c r="N216" s="541">
        <f t="shared" si="21"/>
        <v>1991.38</v>
      </c>
      <c r="O216" s="541">
        <v>271</v>
      </c>
      <c r="P216" s="541">
        <f t="shared" si="22"/>
        <v>4.6856</v>
      </c>
      <c r="Q216" s="541">
        <f t="shared" si="23"/>
        <v>1269.7976</v>
      </c>
      <c r="R216" s="257">
        <f t="shared" si="24"/>
        <v>0</v>
      </c>
      <c r="S216" s="515"/>
      <c r="T216" s="515">
        <f t="shared" si="25"/>
        <v>0</v>
      </c>
      <c r="U216" s="257">
        <f t="shared" si="26"/>
        <v>-154</v>
      </c>
      <c r="V216" s="515"/>
      <c r="W216" s="515">
        <f t="shared" si="27"/>
        <v>-721.5824</v>
      </c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231" t="s">
        <v>4296</v>
      </c>
    </row>
    <row r="217" hidden="1" spans="1:34">
      <c r="A217" s="24">
        <v>213</v>
      </c>
      <c r="B217" s="14"/>
      <c r="C217" s="749" t="s">
        <v>4722</v>
      </c>
      <c r="D217" s="749" t="s">
        <v>4723</v>
      </c>
      <c r="E217" s="14"/>
      <c r="F217" s="192"/>
      <c r="G217" s="24"/>
      <c r="H217" s="14"/>
      <c r="I217" s="24">
        <v>1.03</v>
      </c>
      <c r="J217" s="14"/>
      <c r="K217" s="24"/>
      <c r="L217" s="541">
        <v>516</v>
      </c>
      <c r="M217" s="541">
        <v>1.431</v>
      </c>
      <c r="N217" s="541">
        <f t="shared" si="21"/>
        <v>738.396</v>
      </c>
      <c r="O217" s="541">
        <v>604</v>
      </c>
      <c r="P217" s="541">
        <f t="shared" si="22"/>
        <v>1.431</v>
      </c>
      <c r="Q217" s="541">
        <f t="shared" si="23"/>
        <v>864.324</v>
      </c>
      <c r="R217" s="257">
        <f t="shared" si="24"/>
        <v>88</v>
      </c>
      <c r="S217" s="515"/>
      <c r="T217" s="515">
        <f t="shared" si="25"/>
        <v>125.928</v>
      </c>
      <c r="U217" s="257">
        <f t="shared" si="26"/>
        <v>0</v>
      </c>
      <c r="V217" s="515"/>
      <c r="W217" s="515">
        <f t="shared" si="27"/>
        <v>0</v>
      </c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231" t="s">
        <v>4301</v>
      </c>
    </row>
    <row r="218" hidden="1" spans="1:34">
      <c r="A218" s="24">
        <v>214</v>
      </c>
      <c r="B218" s="14"/>
      <c r="C218" s="749" t="s">
        <v>4724</v>
      </c>
      <c r="D218" s="749" t="s">
        <v>4725</v>
      </c>
      <c r="E218" s="14"/>
      <c r="F218" s="192"/>
      <c r="G218" s="24"/>
      <c r="H218" s="14"/>
      <c r="I218" s="24">
        <v>1.03</v>
      </c>
      <c r="J218" s="14"/>
      <c r="K218" s="24"/>
      <c r="L218" s="541">
        <v>405</v>
      </c>
      <c r="M218" s="541">
        <v>3.1808</v>
      </c>
      <c r="N218" s="541">
        <f t="shared" si="21"/>
        <v>1288.224</v>
      </c>
      <c r="O218" s="541">
        <v>405</v>
      </c>
      <c r="P218" s="541">
        <f t="shared" si="22"/>
        <v>3.1808</v>
      </c>
      <c r="Q218" s="541">
        <f t="shared" si="23"/>
        <v>1288.224</v>
      </c>
      <c r="R218" s="257">
        <f t="shared" si="24"/>
        <v>0</v>
      </c>
      <c r="S218" s="515"/>
      <c r="T218" s="515">
        <f t="shared" si="25"/>
        <v>0</v>
      </c>
      <c r="U218" s="257">
        <f t="shared" si="26"/>
        <v>0</v>
      </c>
      <c r="V218" s="515"/>
      <c r="W218" s="515">
        <f t="shared" si="27"/>
        <v>0</v>
      </c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</row>
    <row r="219" hidden="1" spans="1:34">
      <c r="A219" s="24">
        <v>215</v>
      </c>
      <c r="B219" s="14"/>
      <c r="C219" s="749" t="s">
        <v>4726</v>
      </c>
      <c r="D219" s="749" t="s">
        <v>4727</v>
      </c>
      <c r="E219" s="14"/>
      <c r="F219" s="192"/>
      <c r="G219" s="24"/>
      <c r="H219" s="14"/>
      <c r="I219" s="24">
        <v>1.03</v>
      </c>
      <c r="J219" s="14"/>
      <c r="K219" s="24"/>
      <c r="L219" s="541">
        <v>195</v>
      </c>
      <c r="M219" s="541">
        <v>0.676</v>
      </c>
      <c r="N219" s="541">
        <f t="shared" si="21"/>
        <v>131.82</v>
      </c>
      <c r="O219" s="541">
        <v>195</v>
      </c>
      <c r="P219" s="541">
        <f t="shared" si="22"/>
        <v>0.676</v>
      </c>
      <c r="Q219" s="541">
        <f t="shared" si="23"/>
        <v>131.82</v>
      </c>
      <c r="R219" s="257">
        <f t="shared" si="24"/>
        <v>0</v>
      </c>
      <c r="S219" s="515"/>
      <c r="T219" s="515">
        <f t="shared" si="25"/>
        <v>0</v>
      </c>
      <c r="U219" s="257">
        <f t="shared" si="26"/>
        <v>0</v>
      </c>
      <c r="V219" s="515"/>
      <c r="W219" s="515">
        <f t="shared" si="27"/>
        <v>0</v>
      </c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</row>
    <row r="220" hidden="1" spans="1:34">
      <c r="A220" s="24">
        <v>216</v>
      </c>
      <c r="B220" s="14"/>
      <c r="C220" s="749" t="s">
        <v>4728</v>
      </c>
      <c r="D220" s="749" t="s">
        <v>4729</v>
      </c>
      <c r="E220" s="14"/>
      <c r="F220" s="192"/>
      <c r="G220" s="24"/>
      <c r="H220" s="14"/>
      <c r="I220" s="24">
        <v>1.03</v>
      </c>
      <c r="J220" s="14"/>
      <c r="K220" s="24"/>
      <c r="L220" s="541">
        <v>1905</v>
      </c>
      <c r="M220" s="541">
        <v>1.0401</v>
      </c>
      <c r="N220" s="541">
        <f t="shared" si="21"/>
        <v>1981.3905</v>
      </c>
      <c r="O220" s="541">
        <v>1905</v>
      </c>
      <c r="P220" s="541">
        <f t="shared" si="22"/>
        <v>1.0401</v>
      </c>
      <c r="Q220" s="541">
        <f t="shared" si="23"/>
        <v>1981.3905</v>
      </c>
      <c r="R220" s="257">
        <f t="shared" si="24"/>
        <v>0</v>
      </c>
      <c r="S220" s="515"/>
      <c r="T220" s="515">
        <f t="shared" si="25"/>
        <v>0</v>
      </c>
      <c r="U220" s="257">
        <f t="shared" si="26"/>
        <v>0</v>
      </c>
      <c r="V220" s="515"/>
      <c r="W220" s="515">
        <f t="shared" si="27"/>
        <v>0</v>
      </c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</row>
    <row r="221" hidden="1" spans="1:34">
      <c r="A221" s="24">
        <v>217</v>
      </c>
      <c r="B221" s="14"/>
      <c r="C221" s="749" t="s">
        <v>4730</v>
      </c>
      <c r="D221" s="749" t="s">
        <v>4731</v>
      </c>
      <c r="E221" s="14"/>
      <c r="F221" s="192"/>
      <c r="G221" s="24"/>
      <c r="H221" s="14"/>
      <c r="I221" s="24">
        <v>1.03</v>
      </c>
      <c r="J221" s="14"/>
      <c r="K221" s="24"/>
      <c r="L221" s="541">
        <v>1075</v>
      </c>
      <c r="M221" s="541">
        <v>1.1096</v>
      </c>
      <c r="N221" s="541">
        <f t="shared" si="21"/>
        <v>1192.82</v>
      </c>
      <c r="O221" s="541">
        <v>813</v>
      </c>
      <c r="P221" s="541">
        <f t="shared" si="22"/>
        <v>1.1096</v>
      </c>
      <c r="Q221" s="541">
        <f t="shared" si="23"/>
        <v>902.1048</v>
      </c>
      <c r="R221" s="257">
        <f t="shared" si="24"/>
        <v>0</v>
      </c>
      <c r="S221" s="515"/>
      <c r="T221" s="515">
        <f t="shared" si="25"/>
        <v>0</v>
      </c>
      <c r="U221" s="257">
        <f t="shared" si="26"/>
        <v>-262</v>
      </c>
      <c r="V221" s="515"/>
      <c r="W221" s="515">
        <f t="shared" si="27"/>
        <v>-290.7152</v>
      </c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231" t="s">
        <v>4296</v>
      </c>
    </row>
    <row r="222" hidden="1" spans="1:34">
      <c r="A222" s="24">
        <v>218</v>
      </c>
      <c r="B222" s="14"/>
      <c r="C222" s="749" t="s">
        <v>4732</v>
      </c>
      <c r="D222" s="749" t="s">
        <v>4733</v>
      </c>
      <c r="E222" s="14"/>
      <c r="F222" s="192"/>
      <c r="G222" s="24"/>
      <c r="H222" s="14"/>
      <c r="I222" s="24">
        <v>1.03</v>
      </c>
      <c r="J222" s="14"/>
      <c r="K222" s="24"/>
      <c r="L222" s="541">
        <v>1011</v>
      </c>
      <c r="M222" s="541">
        <v>1.1107</v>
      </c>
      <c r="N222" s="541">
        <f t="shared" si="21"/>
        <v>1122.9177</v>
      </c>
      <c r="O222" s="541">
        <v>1011</v>
      </c>
      <c r="P222" s="541">
        <f t="shared" si="22"/>
        <v>1.1107</v>
      </c>
      <c r="Q222" s="541">
        <f t="shared" si="23"/>
        <v>1122.9177</v>
      </c>
      <c r="R222" s="257">
        <f t="shared" si="24"/>
        <v>0</v>
      </c>
      <c r="S222" s="515"/>
      <c r="T222" s="515">
        <f t="shared" si="25"/>
        <v>0</v>
      </c>
      <c r="U222" s="257">
        <f t="shared" si="26"/>
        <v>0</v>
      </c>
      <c r="V222" s="515"/>
      <c r="W222" s="515">
        <f t="shared" si="27"/>
        <v>0</v>
      </c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</row>
    <row r="223" hidden="1" spans="1:34">
      <c r="A223" s="24">
        <v>219</v>
      </c>
      <c r="B223" s="14"/>
      <c r="C223" s="749" t="s">
        <v>4734</v>
      </c>
      <c r="D223" s="749" t="s">
        <v>4735</v>
      </c>
      <c r="E223" s="14"/>
      <c r="F223" s="192"/>
      <c r="G223" s="24"/>
      <c r="H223" s="14"/>
      <c r="I223" s="24">
        <v>1.03</v>
      </c>
      <c r="J223" s="14"/>
      <c r="K223" s="24"/>
      <c r="L223" s="541">
        <v>1200</v>
      </c>
      <c r="M223" s="541">
        <v>0.5083</v>
      </c>
      <c r="N223" s="541">
        <f t="shared" si="21"/>
        <v>609.96</v>
      </c>
      <c r="O223" s="541">
        <v>1200</v>
      </c>
      <c r="P223" s="541">
        <f t="shared" si="22"/>
        <v>0.5083</v>
      </c>
      <c r="Q223" s="541">
        <f t="shared" si="23"/>
        <v>609.96</v>
      </c>
      <c r="R223" s="257">
        <f t="shared" si="24"/>
        <v>0</v>
      </c>
      <c r="S223" s="515"/>
      <c r="T223" s="515">
        <f t="shared" si="25"/>
        <v>0</v>
      </c>
      <c r="U223" s="257">
        <f t="shared" si="26"/>
        <v>0</v>
      </c>
      <c r="V223" s="515"/>
      <c r="W223" s="515">
        <f t="shared" si="27"/>
        <v>0</v>
      </c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</row>
    <row r="224" hidden="1" spans="1:34">
      <c r="A224" s="24">
        <v>220</v>
      </c>
      <c r="B224" s="14"/>
      <c r="C224" s="749" t="s">
        <v>4736</v>
      </c>
      <c r="D224" s="749" t="s">
        <v>4737</v>
      </c>
      <c r="E224" s="14"/>
      <c r="F224" s="192"/>
      <c r="G224" s="24"/>
      <c r="H224" s="14"/>
      <c r="I224" s="24">
        <v>1.03</v>
      </c>
      <c r="J224" s="14"/>
      <c r="K224" s="24"/>
      <c r="L224" s="541">
        <v>1200</v>
      </c>
      <c r="M224" s="541">
        <v>0.5065</v>
      </c>
      <c r="N224" s="541">
        <f t="shared" si="21"/>
        <v>607.8</v>
      </c>
      <c r="O224" s="541">
        <v>1200</v>
      </c>
      <c r="P224" s="541">
        <f t="shared" si="22"/>
        <v>0.5065</v>
      </c>
      <c r="Q224" s="541">
        <f t="shared" si="23"/>
        <v>607.8</v>
      </c>
      <c r="R224" s="257">
        <f t="shared" si="24"/>
        <v>0</v>
      </c>
      <c r="S224" s="515"/>
      <c r="T224" s="515">
        <f t="shared" si="25"/>
        <v>0</v>
      </c>
      <c r="U224" s="257">
        <f t="shared" si="26"/>
        <v>0</v>
      </c>
      <c r="V224" s="515"/>
      <c r="W224" s="515">
        <f t="shared" si="27"/>
        <v>0</v>
      </c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</row>
    <row r="225" hidden="1" spans="1:34">
      <c r="A225" s="24">
        <v>221</v>
      </c>
      <c r="B225" s="14"/>
      <c r="C225" s="749" t="s">
        <v>4738</v>
      </c>
      <c r="D225" s="749" t="s">
        <v>4739</v>
      </c>
      <c r="E225" s="14"/>
      <c r="F225" s="192"/>
      <c r="G225" s="24"/>
      <c r="H225" s="14"/>
      <c r="I225" s="24">
        <v>1.03</v>
      </c>
      <c r="J225" s="14"/>
      <c r="K225" s="24"/>
      <c r="L225" s="541">
        <v>307</v>
      </c>
      <c r="M225" s="541">
        <v>1.1551</v>
      </c>
      <c r="N225" s="541">
        <f t="shared" si="21"/>
        <v>354.6157</v>
      </c>
      <c r="O225" s="541">
        <v>307</v>
      </c>
      <c r="P225" s="541">
        <f t="shared" si="22"/>
        <v>1.1551</v>
      </c>
      <c r="Q225" s="541">
        <f t="shared" si="23"/>
        <v>354.6157</v>
      </c>
      <c r="R225" s="257">
        <f t="shared" si="24"/>
        <v>0</v>
      </c>
      <c r="S225" s="515"/>
      <c r="T225" s="515">
        <f t="shared" si="25"/>
        <v>0</v>
      </c>
      <c r="U225" s="257">
        <f t="shared" si="26"/>
        <v>0</v>
      </c>
      <c r="V225" s="515"/>
      <c r="W225" s="515">
        <f t="shared" si="27"/>
        <v>0</v>
      </c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</row>
    <row r="226" hidden="1" spans="1:34">
      <c r="A226" s="24">
        <v>222</v>
      </c>
      <c r="B226" s="14"/>
      <c r="C226" s="749" t="s">
        <v>4740</v>
      </c>
      <c r="D226" s="749" t="s">
        <v>4741</v>
      </c>
      <c r="E226" s="14"/>
      <c r="F226" s="192"/>
      <c r="G226" s="24"/>
      <c r="H226" s="14"/>
      <c r="I226" s="24">
        <v>1.03</v>
      </c>
      <c r="J226" s="14"/>
      <c r="K226" s="24"/>
      <c r="L226" s="541">
        <v>104</v>
      </c>
      <c r="M226" s="541">
        <v>1.128</v>
      </c>
      <c r="N226" s="541">
        <f t="shared" si="21"/>
        <v>117.312</v>
      </c>
      <c r="O226" s="541">
        <v>141</v>
      </c>
      <c r="P226" s="541">
        <f t="shared" si="22"/>
        <v>1.128</v>
      </c>
      <c r="Q226" s="541">
        <f t="shared" si="23"/>
        <v>159.048</v>
      </c>
      <c r="R226" s="257">
        <f t="shared" si="24"/>
        <v>37</v>
      </c>
      <c r="S226" s="515"/>
      <c r="T226" s="515">
        <f t="shared" si="25"/>
        <v>41.736</v>
      </c>
      <c r="U226" s="257">
        <f t="shared" si="26"/>
        <v>0</v>
      </c>
      <c r="V226" s="515"/>
      <c r="W226" s="515">
        <f t="shared" si="27"/>
        <v>0</v>
      </c>
      <c r="X226" s="14" t="s">
        <v>1191</v>
      </c>
      <c r="Y226" s="14"/>
      <c r="Z226" s="14"/>
      <c r="AA226" s="14"/>
      <c r="AB226" s="14"/>
      <c r="AC226" s="14"/>
      <c r="AD226" s="14"/>
      <c r="AE226" s="14"/>
      <c r="AF226" s="14"/>
      <c r="AG226" s="14"/>
      <c r="AH226" s="231" t="s">
        <v>4301</v>
      </c>
    </row>
    <row r="227" hidden="1" spans="1:34">
      <c r="A227" s="24">
        <v>223</v>
      </c>
      <c r="B227" s="14"/>
      <c r="C227" s="749" t="s">
        <v>4742</v>
      </c>
      <c r="D227" s="749" t="s">
        <v>4743</v>
      </c>
      <c r="E227" s="14"/>
      <c r="F227" s="192"/>
      <c r="G227" s="24"/>
      <c r="H227" s="14"/>
      <c r="I227" s="24">
        <v>1.03</v>
      </c>
      <c r="J227" s="14"/>
      <c r="K227" s="24"/>
      <c r="L227" s="541">
        <v>200</v>
      </c>
      <c r="M227" s="541">
        <v>1.8692</v>
      </c>
      <c r="N227" s="541">
        <f t="shared" si="21"/>
        <v>373.84</v>
      </c>
      <c r="O227" s="541">
        <v>200</v>
      </c>
      <c r="P227" s="541">
        <f t="shared" si="22"/>
        <v>1.8692</v>
      </c>
      <c r="Q227" s="541">
        <f t="shared" si="23"/>
        <v>373.84</v>
      </c>
      <c r="R227" s="257">
        <f t="shared" si="24"/>
        <v>0</v>
      </c>
      <c r="S227" s="515"/>
      <c r="T227" s="515">
        <f t="shared" si="25"/>
        <v>0</v>
      </c>
      <c r="U227" s="257">
        <f t="shared" si="26"/>
        <v>0</v>
      </c>
      <c r="V227" s="515"/>
      <c r="W227" s="515">
        <f t="shared" si="27"/>
        <v>0</v>
      </c>
      <c r="X227" s="14" t="s">
        <v>1191</v>
      </c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</row>
    <row r="228" hidden="1" spans="1:34">
      <c r="A228" s="24">
        <v>224</v>
      </c>
      <c r="B228" s="14"/>
      <c r="C228" s="749" t="s">
        <v>4744</v>
      </c>
      <c r="D228" s="749" t="s">
        <v>4745</v>
      </c>
      <c r="E228" s="14"/>
      <c r="F228" s="192"/>
      <c r="G228" s="24"/>
      <c r="H228" s="14"/>
      <c r="I228" s="24">
        <v>1.03</v>
      </c>
      <c r="J228" s="14"/>
      <c r="K228" s="24"/>
      <c r="L228" s="541">
        <v>400</v>
      </c>
      <c r="M228" s="541">
        <v>2.0599</v>
      </c>
      <c r="N228" s="541">
        <f t="shared" si="21"/>
        <v>823.96</v>
      </c>
      <c r="O228" s="541">
        <v>400</v>
      </c>
      <c r="P228" s="541">
        <f t="shared" si="22"/>
        <v>2.0599</v>
      </c>
      <c r="Q228" s="541">
        <f t="shared" si="23"/>
        <v>823.96</v>
      </c>
      <c r="R228" s="257">
        <f t="shared" si="24"/>
        <v>0</v>
      </c>
      <c r="S228" s="515"/>
      <c r="T228" s="515">
        <f t="shared" si="25"/>
        <v>0</v>
      </c>
      <c r="U228" s="257">
        <f t="shared" si="26"/>
        <v>0</v>
      </c>
      <c r="V228" s="515"/>
      <c r="W228" s="515">
        <f t="shared" si="27"/>
        <v>0</v>
      </c>
      <c r="X228" s="14" t="s">
        <v>1191</v>
      </c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</row>
    <row r="229" hidden="1" spans="1:34">
      <c r="A229" s="24">
        <v>225</v>
      </c>
      <c r="B229" s="14"/>
      <c r="C229" s="749" t="s">
        <v>4746</v>
      </c>
      <c r="D229" s="749" t="s">
        <v>4747</v>
      </c>
      <c r="E229" s="14"/>
      <c r="F229" s="192"/>
      <c r="G229" s="24"/>
      <c r="H229" s="14"/>
      <c r="I229" s="24">
        <v>1.03</v>
      </c>
      <c r="J229" s="14"/>
      <c r="K229" s="24"/>
      <c r="L229" s="541">
        <v>2350</v>
      </c>
      <c r="M229" s="541">
        <v>0.6624</v>
      </c>
      <c r="N229" s="541">
        <f t="shared" si="21"/>
        <v>1556.64</v>
      </c>
      <c r="O229" s="541">
        <v>2350</v>
      </c>
      <c r="P229" s="541">
        <f t="shared" si="22"/>
        <v>0.6624</v>
      </c>
      <c r="Q229" s="541">
        <f t="shared" si="23"/>
        <v>1556.64</v>
      </c>
      <c r="R229" s="257">
        <f t="shared" si="24"/>
        <v>0</v>
      </c>
      <c r="S229" s="515"/>
      <c r="T229" s="515">
        <f t="shared" si="25"/>
        <v>0</v>
      </c>
      <c r="U229" s="257">
        <f t="shared" si="26"/>
        <v>0</v>
      </c>
      <c r="V229" s="515"/>
      <c r="W229" s="515">
        <f t="shared" si="27"/>
        <v>0</v>
      </c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</row>
    <row r="230" hidden="1" spans="1:34">
      <c r="A230" s="24">
        <v>226</v>
      </c>
      <c r="B230" s="14"/>
      <c r="C230" s="749" t="s">
        <v>4748</v>
      </c>
      <c r="D230" s="749" t="s">
        <v>4749</v>
      </c>
      <c r="E230" s="14"/>
      <c r="F230" s="192"/>
      <c r="G230" s="24"/>
      <c r="H230" s="14"/>
      <c r="I230" s="24">
        <v>1.03</v>
      </c>
      <c r="J230" s="14"/>
      <c r="K230" s="24"/>
      <c r="L230" s="541">
        <v>2350</v>
      </c>
      <c r="M230" s="541">
        <v>0.8933</v>
      </c>
      <c r="N230" s="541">
        <f t="shared" si="21"/>
        <v>2099.255</v>
      </c>
      <c r="O230" s="541">
        <v>2350</v>
      </c>
      <c r="P230" s="541">
        <f t="shared" si="22"/>
        <v>0.8933</v>
      </c>
      <c r="Q230" s="541">
        <f t="shared" si="23"/>
        <v>2099.255</v>
      </c>
      <c r="R230" s="257">
        <f t="shared" si="24"/>
        <v>0</v>
      </c>
      <c r="S230" s="515"/>
      <c r="T230" s="515">
        <f t="shared" si="25"/>
        <v>0</v>
      </c>
      <c r="U230" s="257">
        <f t="shared" si="26"/>
        <v>0</v>
      </c>
      <c r="V230" s="515"/>
      <c r="W230" s="515">
        <f t="shared" si="27"/>
        <v>0</v>
      </c>
      <c r="X230" s="14" t="s">
        <v>1191</v>
      </c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</row>
    <row r="231" hidden="1" spans="1:34">
      <c r="A231" s="24">
        <v>227</v>
      </c>
      <c r="B231" s="14"/>
      <c r="C231" s="749" t="s">
        <v>4750</v>
      </c>
      <c r="D231" s="749" t="s">
        <v>4751</v>
      </c>
      <c r="E231" s="14"/>
      <c r="F231" s="192"/>
      <c r="G231" s="24"/>
      <c r="H231" s="14"/>
      <c r="I231" s="24">
        <v>1.03</v>
      </c>
      <c r="J231" s="14"/>
      <c r="K231" s="24"/>
      <c r="L231" s="541">
        <v>475</v>
      </c>
      <c r="M231" s="541">
        <v>5.212</v>
      </c>
      <c r="N231" s="541">
        <f t="shared" si="21"/>
        <v>2475.7</v>
      </c>
      <c r="O231" s="541">
        <v>475</v>
      </c>
      <c r="P231" s="541">
        <f t="shared" si="22"/>
        <v>5.212</v>
      </c>
      <c r="Q231" s="541">
        <f t="shared" si="23"/>
        <v>2475.7</v>
      </c>
      <c r="R231" s="257">
        <f t="shared" si="24"/>
        <v>0</v>
      </c>
      <c r="S231" s="515"/>
      <c r="T231" s="515">
        <f t="shared" si="25"/>
        <v>0</v>
      </c>
      <c r="U231" s="257">
        <f t="shared" si="26"/>
        <v>0</v>
      </c>
      <c r="V231" s="515"/>
      <c r="W231" s="515">
        <f t="shared" si="27"/>
        <v>0</v>
      </c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</row>
    <row r="232" hidden="1" spans="1:34">
      <c r="A232" s="24">
        <v>228</v>
      </c>
      <c r="B232" s="14"/>
      <c r="C232" s="749" t="s">
        <v>4752</v>
      </c>
      <c r="D232" s="749" t="s">
        <v>4753</v>
      </c>
      <c r="E232" s="14"/>
      <c r="F232" s="192"/>
      <c r="G232" s="24"/>
      <c r="H232" s="14"/>
      <c r="I232" s="24">
        <v>1.03</v>
      </c>
      <c r="J232" s="14"/>
      <c r="K232" s="24"/>
      <c r="L232" s="541">
        <v>536</v>
      </c>
      <c r="M232" s="541">
        <v>5.1638</v>
      </c>
      <c r="N232" s="541">
        <f t="shared" si="21"/>
        <v>2767.7968</v>
      </c>
      <c r="O232" s="541">
        <v>140</v>
      </c>
      <c r="P232" s="541">
        <f t="shared" si="22"/>
        <v>5.1638</v>
      </c>
      <c r="Q232" s="541">
        <f t="shared" si="23"/>
        <v>722.932</v>
      </c>
      <c r="R232" s="257">
        <f t="shared" si="24"/>
        <v>0</v>
      </c>
      <c r="S232" s="515"/>
      <c r="T232" s="515">
        <f t="shared" si="25"/>
        <v>0</v>
      </c>
      <c r="U232" s="257">
        <f t="shared" si="26"/>
        <v>-396</v>
      </c>
      <c r="V232" s="515"/>
      <c r="W232" s="515">
        <f t="shared" si="27"/>
        <v>-2044.8648</v>
      </c>
      <c r="X232" s="14" t="s">
        <v>1191</v>
      </c>
      <c r="Y232" s="14"/>
      <c r="Z232" s="14"/>
      <c r="AA232" s="14"/>
      <c r="AB232" s="14"/>
      <c r="AC232" s="14"/>
      <c r="AD232" s="14"/>
      <c r="AE232" s="14"/>
      <c r="AF232" s="14"/>
      <c r="AG232" s="14"/>
      <c r="AH232" s="231" t="s">
        <v>4296</v>
      </c>
    </row>
    <row r="233" hidden="1" spans="1:34">
      <c r="A233" s="24">
        <v>229</v>
      </c>
      <c r="B233" s="14"/>
      <c r="C233" s="749" t="s">
        <v>4754</v>
      </c>
      <c r="D233" s="749" t="s">
        <v>4755</v>
      </c>
      <c r="E233" s="14"/>
      <c r="F233" s="192"/>
      <c r="G233" s="24"/>
      <c r="H233" s="14"/>
      <c r="I233" s="24">
        <v>1.03</v>
      </c>
      <c r="J233" s="14"/>
      <c r="K233" s="24"/>
      <c r="L233" s="541">
        <v>81</v>
      </c>
      <c r="M233" s="541">
        <v>3.2138</v>
      </c>
      <c r="N233" s="541">
        <f t="shared" si="21"/>
        <v>260.3178</v>
      </c>
      <c r="O233" s="541">
        <v>42</v>
      </c>
      <c r="P233" s="541">
        <f t="shared" si="22"/>
        <v>3.2138</v>
      </c>
      <c r="Q233" s="541">
        <f t="shared" si="23"/>
        <v>134.9796</v>
      </c>
      <c r="R233" s="257">
        <f t="shared" si="24"/>
        <v>0</v>
      </c>
      <c r="S233" s="515"/>
      <c r="T233" s="515">
        <f t="shared" si="25"/>
        <v>0</v>
      </c>
      <c r="U233" s="257">
        <f t="shared" si="26"/>
        <v>-39</v>
      </c>
      <c r="V233" s="515"/>
      <c r="W233" s="515">
        <f t="shared" si="27"/>
        <v>-125.3382</v>
      </c>
      <c r="X233" s="14" t="s">
        <v>1191</v>
      </c>
      <c r="Y233" s="14"/>
      <c r="Z233" s="14"/>
      <c r="AA233" s="14"/>
      <c r="AB233" s="14"/>
      <c r="AC233" s="14"/>
      <c r="AD233" s="14"/>
      <c r="AE233" s="14"/>
      <c r="AF233" s="14"/>
      <c r="AG233" s="14"/>
      <c r="AH233" s="231" t="s">
        <v>4296</v>
      </c>
    </row>
    <row r="234" hidden="1" spans="1:34">
      <c r="A234" s="24">
        <v>230</v>
      </c>
      <c r="B234" s="14"/>
      <c r="C234" s="749" t="s">
        <v>4756</v>
      </c>
      <c r="D234" s="749" t="s">
        <v>4757</v>
      </c>
      <c r="E234" s="14"/>
      <c r="F234" s="192"/>
      <c r="G234" s="24"/>
      <c r="H234" s="14"/>
      <c r="I234" s="24">
        <v>1.03</v>
      </c>
      <c r="J234" s="14"/>
      <c r="K234" s="24"/>
      <c r="L234" s="541">
        <v>270</v>
      </c>
      <c r="M234" s="541">
        <v>1.0403</v>
      </c>
      <c r="N234" s="541">
        <f t="shared" si="21"/>
        <v>280.881</v>
      </c>
      <c r="O234" s="541">
        <v>270</v>
      </c>
      <c r="P234" s="541">
        <f t="shared" si="22"/>
        <v>1.0403</v>
      </c>
      <c r="Q234" s="541">
        <f t="shared" si="23"/>
        <v>280.881</v>
      </c>
      <c r="R234" s="257">
        <f t="shared" si="24"/>
        <v>0</v>
      </c>
      <c r="S234" s="515"/>
      <c r="T234" s="515">
        <f t="shared" si="25"/>
        <v>0</v>
      </c>
      <c r="U234" s="257">
        <f t="shared" si="26"/>
        <v>0</v>
      </c>
      <c r="V234" s="515"/>
      <c r="W234" s="515">
        <f t="shared" si="27"/>
        <v>0</v>
      </c>
      <c r="X234" s="14" t="s">
        <v>1191</v>
      </c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</row>
    <row r="235" hidden="1" spans="1:34">
      <c r="A235" s="24">
        <v>231</v>
      </c>
      <c r="B235" s="14"/>
      <c r="C235" s="749" t="s">
        <v>4758</v>
      </c>
      <c r="D235" s="749" t="s">
        <v>4759</v>
      </c>
      <c r="E235" s="14"/>
      <c r="F235" s="192"/>
      <c r="G235" s="24"/>
      <c r="H235" s="14"/>
      <c r="I235" s="24">
        <v>1.03</v>
      </c>
      <c r="J235" s="14"/>
      <c r="K235" s="24"/>
      <c r="L235" s="541">
        <v>270</v>
      </c>
      <c r="M235" s="541">
        <v>1.0403</v>
      </c>
      <c r="N235" s="541">
        <f t="shared" si="21"/>
        <v>280.881</v>
      </c>
      <c r="O235" s="541">
        <v>270</v>
      </c>
      <c r="P235" s="541">
        <f t="shared" si="22"/>
        <v>1.0403</v>
      </c>
      <c r="Q235" s="541">
        <f t="shared" si="23"/>
        <v>280.881</v>
      </c>
      <c r="R235" s="257">
        <f t="shared" si="24"/>
        <v>0</v>
      </c>
      <c r="S235" s="515"/>
      <c r="T235" s="515">
        <f t="shared" si="25"/>
        <v>0</v>
      </c>
      <c r="U235" s="257">
        <f t="shared" si="26"/>
        <v>0</v>
      </c>
      <c r="V235" s="515"/>
      <c r="W235" s="515">
        <f t="shared" si="27"/>
        <v>0</v>
      </c>
      <c r="X235" s="14" t="s">
        <v>1191</v>
      </c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</row>
    <row r="236" hidden="1" spans="1:34">
      <c r="A236" s="24">
        <v>232</v>
      </c>
      <c r="B236" s="14"/>
      <c r="C236" s="749" t="s">
        <v>4760</v>
      </c>
      <c r="D236" s="749" t="s">
        <v>4761</v>
      </c>
      <c r="E236" s="14"/>
      <c r="F236" s="192"/>
      <c r="G236" s="24"/>
      <c r="H236" s="14"/>
      <c r="I236" s="24">
        <v>1.03</v>
      </c>
      <c r="J236" s="14"/>
      <c r="K236" s="24"/>
      <c r="L236" s="541">
        <v>240</v>
      </c>
      <c r="M236" s="541">
        <v>4.7276</v>
      </c>
      <c r="N236" s="541">
        <f t="shared" si="21"/>
        <v>1134.624</v>
      </c>
      <c r="O236" s="541">
        <v>166</v>
      </c>
      <c r="P236" s="541">
        <f t="shared" si="22"/>
        <v>4.7276</v>
      </c>
      <c r="Q236" s="541">
        <f t="shared" si="23"/>
        <v>784.7816</v>
      </c>
      <c r="R236" s="257">
        <f t="shared" si="24"/>
        <v>0</v>
      </c>
      <c r="S236" s="515"/>
      <c r="T236" s="515">
        <f t="shared" si="25"/>
        <v>0</v>
      </c>
      <c r="U236" s="257">
        <f t="shared" si="26"/>
        <v>-74</v>
      </c>
      <c r="V236" s="515"/>
      <c r="W236" s="515">
        <f t="shared" si="27"/>
        <v>-349.8424</v>
      </c>
      <c r="X236" s="14" t="s">
        <v>1191</v>
      </c>
      <c r="Y236" s="14"/>
      <c r="Z236" s="14"/>
      <c r="AA236" s="14"/>
      <c r="AB236" s="14"/>
      <c r="AC236" s="14"/>
      <c r="AD236" s="14"/>
      <c r="AE236" s="14"/>
      <c r="AF236" s="14"/>
      <c r="AG236" s="14"/>
      <c r="AH236" s="231" t="s">
        <v>4296</v>
      </c>
    </row>
    <row r="237" hidden="1" spans="1:34">
      <c r="A237" s="24">
        <v>233</v>
      </c>
      <c r="B237" s="14"/>
      <c r="C237" s="749" t="s">
        <v>4762</v>
      </c>
      <c r="D237" s="749" t="s">
        <v>4763</v>
      </c>
      <c r="E237" s="14"/>
      <c r="F237" s="192"/>
      <c r="G237" s="24"/>
      <c r="H237" s="14"/>
      <c r="I237" s="24">
        <v>1.03</v>
      </c>
      <c r="J237" s="14"/>
      <c r="K237" s="24"/>
      <c r="L237" s="541">
        <v>118</v>
      </c>
      <c r="M237" s="541">
        <v>2.8473</v>
      </c>
      <c r="N237" s="541">
        <f t="shared" si="21"/>
        <v>335.9814</v>
      </c>
      <c r="O237" s="541">
        <v>118</v>
      </c>
      <c r="P237" s="541">
        <f t="shared" si="22"/>
        <v>2.8473</v>
      </c>
      <c r="Q237" s="541">
        <f t="shared" si="23"/>
        <v>335.9814</v>
      </c>
      <c r="R237" s="257">
        <f t="shared" si="24"/>
        <v>0</v>
      </c>
      <c r="S237" s="515"/>
      <c r="T237" s="515">
        <f t="shared" si="25"/>
        <v>0</v>
      </c>
      <c r="U237" s="257">
        <f t="shared" si="26"/>
        <v>0</v>
      </c>
      <c r="V237" s="515"/>
      <c r="W237" s="515">
        <f t="shared" si="27"/>
        <v>0</v>
      </c>
      <c r="X237" s="14" t="s">
        <v>1191</v>
      </c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</row>
    <row r="238" hidden="1" spans="1:34">
      <c r="A238" s="24">
        <v>234</v>
      </c>
      <c r="B238" s="14"/>
      <c r="C238" s="749" t="s">
        <v>4764</v>
      </c>
      <c r="D238" s="749" t="s">
        <v>4765</v>
      </c>
      <c r="E238" s="14"/>
      <c r="F238" s="192"/>
      <c r="G238" s="24"/>
      <c r="H238" s="14"/>
      <c r="I238" s="24">
        <v>1.03</v>
      </c>
      <c r="J238" s="14"/>
      <c r="K238" s="24"/>
      <c r="L238" s="541">
        <v>900</v>
      </c>
      <c r="M238" s="541">
        <v>1.3691</v>
      </c>
      <c r="N238" s="541">
        <f t="shared" si="21"/>
        <v>1232.19</v>
      </c>
      <c r="O238" s="541">
        <v>900</v>
      </c>
      <c r="P238" s="541">
        <f t="shared" si="22"/>
        <v>1.3691</v>
      </c>
      <c r="Q238" s="541">
        <f t="shared" si="23"/>
        <v>1232.19</v>
      </c>
      <c r="R238" s="257">
        <f t="shared" si="24"/>
        <v>0</v>
      </c>
      <c r="S238" s="515"/>
      <c r="T238" s="515">
        <f t="shared" si="25"/>
        <v>0</v>
      </c>
      <c r="U238" s="257">
        <f t="shared" si="26"/>
        <v>0</v>
      </c>
      <c r="V238" s="515"/>
      <c r="W238" s="515">
        <f t="shared" si="27"/>
        <v>0</v>
      </c>
      <c r="X238" s="14" t="s">
        <v>1191</v>
      </c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</row>
    <row r="239" hidden="1" spans="1:34">
      <c r="A239" s="24">
        <v>235</v>
      </c>
      <c r="B239" s="14"/>
      <c r="C239" s="749" t="s">
        <v>4766</v>
      </c>
      <c r="D239" s="749" t="s">
        <v>4767</v>
      </c>
      <c r="E239" s="14"/>
      <c r="F239" s="192"/>
      <c r="G239" s="24"/>
      <c r="H239" s="14"/>
      <c r="I239" s="24">
        <v>1.03</v>
      </c>
      <c r="J239" s="14"/>
      <c r="K239" s="24"/>
      <c r="L239" s="541">
        <v>390</v>
      </c>
      <c r="M239" s="541">
        <v>2.4292</v>
      </c>
      <c r="N239" s="541">
        <f t="shared" si="21"/>
        <v>947.388</v>
      </c>
      <c r="O239" s="541">
        <v>390</v>
      </c>
      <c r="P239" s="541">
        <f t="shared" si="22"/>
        <v>2.4292</v>
      </c>
      <c r="Q239" s="541">
        <f t="shared" si="23"/>
        <v>947.388</v>
      </c>
      <c r="R239" s="257">
        <f t="shared" si="24"/>
        <v>0</v>
      </c>
      <c r="S239" s="515"/>
      <c r="T239" s="515">
        <f t="shared" si="25"/>
        <v>0</v>
      </c>
      <c r="U239" s="257">
        <f t="shared" si="26"/>
        <v>0</v>
      </c>
      <c r="V239" s="515"/>
      <c r="W239" s="515">
        <f t="shared" si="27"/>
        <v>0</v>
      </c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</row>
    <row r="240" hidden="1" spans="1:34">
      <c r="A240" s="24">
        <v>236</v>
      </c>
      <c r="B240" s="14"/>
      <c r="C240" s="749" t="s">
        <v>4768</v>
      </c>
      <c r="D240" s="749" t="s">
        <v>4769</v>
      </c>
      <c r="E240" s="14"/>
      <c r="F240" s="192"/>
      <c r="G240" s="24"/>
      <c r="H240" s="14"/>
      <c r="I240" s="24">
        <v>1.03</v>
      </c>
      <c r="J240" s="14"/>
      <c r="K240" s="24"/>
      <c r="L240" s="541">
        <v>2027</v>
      </c>
      <c r="M240" s="541">
        <v>1.2512</v>
      </c>
      <c r="N240" s="541">
        <f t="shared" si="21"/>
        <v>2536.1824</v>
      </c>
      <c r="O240" s="541">
        <v>210</v>
      </c>
      <c r="P240" s="541">
        <f t="shared" si="22"/>
        <v>1.2512</v>
      </c>
      <c r="Q240" s="541">
        <f t="shared" si="23"/>
        <v>262.752</v>
      </c>
      <c r="R240" s="257">
        <f t="shared" si="24"/>
        <v>0</v>
      </c>
      <c r="S240" s="515"/>
      <c r="T240" s="515">
        <f t="shared" si="25"/>
        <v>0</v>
      </c>
      <c r="U240" s="257">
        <f t="shared" si="26"/>
        <v>-1817</v>
      </c>
      <c r="V240" s="515"/>
      <c r="W240" s="515">
        <f t="shared" si="27"/>
        <v>-2273.4304</v>
      </c>
      <c r="X240" s="14" t="s">
        <v>1191</v>
      </c>
      <c r="Y240" s="14"/>
      <c r="Z240" s="14"/>
      <c r="AA240" s="14"/>
      <c r="AB240" s="14"/>
      <c r="AC240" s="14"/>
      <c r="AD240" s="14"/>
      <c r="AE240" s="14"/>
      <c r="AF240" s="14"/>
      <c r="AG240" s="14"/>
      <c r="AH240" s="231" t="s">
        <v>4296</v>
      </c>
    </row>
    <row r="241" hidden="1" spans="1:34">
      <c r="A241" s="24">
        <v>237</v>
      </c>
      <c r="B241" s="14"/>
      <c r="C241" s="749" t="s">
        <v>4770</v>
      </c>
      <c r="D241" s="749" t="s">
        <v>4771</v>
      </c>
      <c r="E241" s="14"/>
      <c r="F241" s="192"/>
      <c r="G241" s="24"/>
      <c r="H241" s="14"/>
      <c r="I241" s="24">
        <v>1.03</v>
      </c>
      <c r="J241" s="14"/>
      <c r="K241" s="24"/>
      <c r="L241" s="541">
        <v>4036</v>
      </c>
      <c r="M241" s="541">
        <v>0.1335</v>
      </c>
      <c r="N241" s="541">
        <f t="shared" si="21"/>
        <v>538.806</v>
      </c>
      <c r="O241" s="541">
        <v>3400</v>
      </c>
      <c r="P241" s="541">
        <f t="shared" si="22"/>
        <v>0.1335</v>
      </c>
      <c r="Q241" s="541">
        <f t="shared" si="23"/>
        <v>453.9</v>
      </c>
      <c r="R241" s="257">
        <f t="shared" si="24"/>
        <v>0</v>
      </c>
      <c r="S241" s="515"/>
      <c r="T241" s="515">
        <f t="shared" si="25"/>
        <v>0</v>
      </c>
      <c r="U241" s="257">
        <f t="shared" si="26"/>
        <v>-636</v>
      </c>
      <c r="V241" s="515"/>
      <c r="W241" s="515">
        <f t="shared" si="27"/>
        <v>-84.906</v>
      </c>
      <c r="X241" s="14" t="s">
        <v>1191</v>
      </c>
      <c r="Y241" s="14"/>
      <c r="Z241" s="14"/>
      <c r="AA241" s="14"/>
      <c r="AB241" s="14"/>
      <c r="AC241" s="14"/>
      <c r="AD241" s="14"/>
      <c r="AE241" s="14"/>
      <c r="AF241" s="14"/>
      <c r="AG241" s="14"/>
      <c r="AH241" s="231" t="s">
        <v>4296</v>
      </c>
    </row>
    <row r="242" hidden="1" spans="1:34">
      <c r="A242" s="24">
        <v>238</v>
      </c>
      <c r="B242" s="14"/>
      <c r="C242" s="749" t="s">
        <v>4772</v>
      </c>
      <c r="D242" s="749" t="s">
        <v>4773</v>
      </c>
      <c r="E242" s="14"/>
      <c r="F242" s="192"/>
      <c r="G242" s="24"/>
      <c r="H242" s="14"/>
      <c r="I242" s="24">
        <v>1.03</v>
      </c>
      <c r="J242" s="14"/>
      <c r="K242" s="24"/>
      <c r="L242" s="541">
        <v>3178</v>
      </c>
      <c r="M242" s="541">
        <v>0.1326</v>
      </c>
      <c r="N242" s="541">
        <f t="shared" si="21"/>
        <v>421.4028</v>
      </c>
      <c r="O242" s="541">
        <v>3200</v>
      </c>
      <c r="P242" s="541">
        <f t="shared" si="22"/>
        <v>0.1326</v>
      </c>
      <c r="Q242" s="541">
        <f t="shared" si="23"/>
        <v>424.32</v>
      </c>
      <c r="R242" s="257">
        <f t="shared" si="24"/>
        <v>22</v>
      </c>
      <c r="S242" s="515"/>
      <c r="T242" s="515">
        <f t="shared" si="25"/>
        <v>2.91719999999998</v>
      </c>
      <c r="U242" s="257">
        <f t="shared" si="26"/>
        <v>0</v>
      </c>
      <c r="V242" s="515"/>
      <c r="W242" s="515">
        <f t="shared" si="27"/>
        <v>0</v>
      </c>
      <c r="X242" s="14" t="s">
        <v>1191</v>
      </c>
      <c r="Y242" s="14"/>
      <c r="Z242" s="14"/>
      <c r="AA242" s="14"/>
      <c r="AB242" s="14"/>
      <c r="AC242" s="14"/>
      <c r="AD242" s="14"/>
      <c r="AE242" s="14"/>
      <c r="AF242" s="14"/>
      <c r="AG242" s="14"/>
      <c r="AH242" s="231" t="s">
        <v>4301</v>
      </c>
    </row>
    <row r="243" hidden="1" spans="1:34">
      <c r="A243" s="24">
        <v>239</v>
      </c>
      <c r="B243" s="14"/>
      <c r="C243" s="749" t="s">
        <v>4774</v>
      </c>
      <c r="D243" s="749" t="s">
        <v>4775</v>
      </c>
      <c r="E243" s="14"/>
      <c r="F243" s="192"/>
      <c r="G243" s="24"/>
      <c r="H243" s="14"/>
      <c r="I243" s="24">
        <v>1.03</v>
      </c>
      <c r="J243" s="14"/>
      <c r="K243" s="24"/>
      <c r="L243" s="541">
        <v>1962</v>
      </c>
      <c r="M243" s="541">
        <v>0.6685</v>
      </c>
      <c r="N243" s="541">
        <f t="shared" si="21"/>
        <v>1311.597</v>
      </c>
      <c r="O243" s="541">
        <v>2434</v>
      </c>
      <c r="P243" s="541">
        <f t="shared" si="22"/>
        <v>0.6685</v>
      </c>
      <c r="Q243" s="541">
        <f t="shared" si="23"/>
        <v>1627.129</v>
      </c>
      <c r="R243" s="257">
        <f t="shared" si="24"/>
        <v>472</v>
      </c>
      <c r="S243" s="515"/>
      <c r="T243" s="515">
        <f t="shared" si="25"/>
        <v>315.532</v>
      </c>
      <c r="U243" s="257">
        <f t="shared" si="26"/>
        <v>0</v>
      </c>
      <c r="V243" s="515"/>
      <c r="W243" s="515">
        <f t="shared" si="27"/>
        <v>0</v>
      </c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231" t="s">
        <v>4301</v>
      </c>
    </row>
    <row r="244" hidden="1" spans="1:34">
      <c r="A244" s="24">
        <v>240</v>
      </c>
      <c r="B244" s="14"/>
      <c r="C244" s="749" t="s">
        <v>4776</v>
      </c>
      <c r="D244" s="749" t="s">
        <v>4777</v>
      </c>
      <c r="E244" s="14"/>
      <c r="F244" s="192"/>
      <c r="G244" s="24"/>
      <c r="H244" s="14"/>
      <c r="I244" s="24">
        <v>1.03</v>
      </c>
      <c r="J244" s="14"/>
      <c r="K244" s="24"/>
      <c r="L244" s="541">
        <v>2997</v>
      </c>
      <c r="M244" s="541">
        <v>0.513</v>
      </c>
      <c r="N244" s="541">
        <f t="shared" si="21"/>
        <v>1537.461</v>
      </c>
      <c r="O244" s="541">
        <v>2997</v>
      </c>
      <c r="P244" s="541">
        <f t="shared" si="22"/>
        <v>0.513</v>
      </c>
      <c r="Q244" s="541">
        <f t="shared" si="23"/>
        <v>1537.461</v>
      </c>
      <c r="R244" s="257">
        <f t="shared" si="24"/>
        <v>0</v>
      </c>
      <c r="S244" s="515"/>
      <c r="T244" s="515">
        <f t="shared" si="25"/>
        <v>0</v>
      </c>
      <c r="U244" s="257">
        <f t="shared" si="26"/>
        <v>0</v>
      </c>
      <c r="V244" s="515"/>
      <c r="W244" s="515">
        <f t="shared" si="27"/>
        <v>0</v>
      </c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</row>
    <row r="245" hidden="1" spans="1:34">
      <c r="A245" s="24">
        <v>241</v>
      </c>
      <c r="B245" s="14"/>
      <c r="C245" s="749" t="s">
        <v>4778</v>
      </c>
      <c r="D245" s="749" t="s">
        <v>4779</v>
      </c>
      <c r="E245" s="14"/>
      <c r="F245" s="192"/>
      <c r="G245" s="24"/>
      <c r="H245" s="14"/>
      <c r="I245" s="24">
        <v>1.03</v>
      </c>
      <c r="J245" s="14"/>
      <c r="K245" s="24"/>
      <c r="L245" s="541">
        <v>50</v>
      </c>
      <c r="M245" s="541">
        <v>2.0124</v>
      </c>
      <c r="N245" s="541">
        <f t="shared" si="21"/>
        <v>100.62</v>
      </c>
      <c r="O245" s="541">
        <v>50</v>
      </c>
      <c r="P245" s="541">
        <f t="shared" si="22"/>
        <v>2.0124</v>
      </c>
      <c r="Q245" s="541">
        <f t="shared" si="23"/>
        <v>100.62</v>
      </c>
      <c r="R245" s="257">
        <f t="shared" si="24"/>
        <v>0</v>
      </c>
      <c r="S245" s="515"/>
      <c r="T245" s="515">
        <f t="shared" si="25"/>
        <v>0</v>
      </c>
      <c r="U245" s="257">
        <f t="shared" si="26"/>
        <v>0</v>
      </c>
      <c r="V245" s="515"/>
      <c r="W245" s="515">
        <f t="shared" si="27"/>
        <v>0</v>
      </c>
      <c r="X245" s="14" t="s">
        <v>1191</v>
      </c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</row>
    <row r="246" hidden="1" spans="1:34">
      <c r="A246" s="24">
        <v>242</v>
      </c>
      <c r="B246" s="14"/>
      <c r="C246" s="749" t="s">
        <v>4780</v>
      </c>
      <c r="D246" s="749" t="s">
        <v>4781</v>
      </c>
      <c r="E246" s="14"/>
      <c r="F246" s="192"/>
      <c r="G246" s="24"/>
      <c r="H246" s="14"/>
      <c r="I246" s="24">
        <v>1.03</v>
      </c>
      <c r="J246" s="14"/>
      <c r="K246" s="24"/>
      <c r="L246" s="541">
        <v>230</v>
      </c>
      <c r="M246" s="541">
        <v>0.0819</v>
      </c>
      <c r="N246" s="541">
        <f t="shared" si="21"/>
        <v>18.837</v>
      </c>
      <c r="O246" s="541">
        <v>230</v>
      </c>
      <c r="P246" s="541">
        <f t="shared" si="22"/>
        <v>0.0819</v>
      </c>
      <c r="Q246" s="541">
        <f t="shared" si="23"/>
        <v>18.837</v>
      </c>
      <c r="R246" s="257">
        <f t="shared" si="24"/>
        <v>0</v>
      </c>
      <c r="S246" s="515"/>
      <c r="T246" s="515">
        <f t="shared" si="25"/>
        <v>0</v>
      </c>
      <c r="U246" s="257">
        <f t="shared" si="26"/>
        <v>0</v>
      </c>
      <c r="V246" s="515"/>
      <c r="W246" s="515">
        <f t="shared" si="27"/>
        <v>0</v>
      </c>
      <c r="X246" s="14" t="s">
        <v>1191</v>
      </c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</row>
    <row r="247" hidden="1" spans="1:34">
      <c r="A247" s="24">
        <v>243</v>
      </c>
      <c r="B247" s="14"/>
      <c r="C247" s="749" t="s">
        <v>4782</v>
      </c>
      <c r="D247" s="749" t="s">
        <v>4783</v>
      </c>
      <c r="E247" s="14"/>
      <c r="F247" s="192"/>
      <c r="G247" s="24"/>
      <c r="H247" s="14"/>
      <c r="I247" s="24">
        <v>1.03</v>
      </c>
      <c r="J247" s="14"/>
      <c r="K247" s="24"/>
      <c r="L247" s="541">
        <v>423</v>
      </c>
      <c r="M247" s="541">
        <v>5.1078</v>
      </c>
      <c r="N247" s="541">
        <f t="shared" si="21"/>
        <v>2160.5994</v>
      </c>
      <c r="O247" s="541">
        <v>423</v>
      </c>
      <c r="P247" s="541">
        <f t="shared" si="22"/>
        <v>5.1078</v>
      </c>
      <c r="Q247" s="541">
        <f t="shared" si="23"/>
        <v>2160.5994</v>
      </c>
      <c r="R247" s="257">
        <f t="shared" si="24"/>
        <v>0</v>
      </c>
      <c r="S247" s="515"/>
      <c r="T247" s="515">
        <f t="shared" si="25"/>
        <v>0</v>
      </c>
      <c r="U247" s="257">
        <f t="shared" si="26"/>
        <v>0</v>
      </c>
      <c r="V247" s="515"/>
      <c r="W247" s="515">
        <f t="shared" si="27"/>
        <v>0</v>
      </c>
      <c r="X247" s="14" t="s">
        <v>1191</v>
      </c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</row>
    <row r="248" hidden="1" spans="1:34">
      <c r="A248" s="24">
        <v>244</v>
      </c>
      <c r="B248" s="14"/>
      <c r="C248" s="749" t="s">
        <v>4784</v>
      </c>
      <c r="D248" s="749" t="s">
        <v>4785</v>
      </c>
      <c r="E248" s="14"/>
      <c r="F248" s="192"/>
      <c r="G248" s="24"/>
      <c r="H248" s="14"/>
      <c r="I248" s="24">
        <v>1.03</v>
      </c>
      <c r="J248" s="14"/>
      <c r="K248" s="24"/>
      <c r="L248" s="541">
        <v>932</v>
      </c>
      <c r="M248" s="541">
        <v>5.127</v>
      </c>
      <c r="N248" s="541">
        <f t="shared" si="21"/>
        <v>4778.364</v>
      </c>
      <c r="O248" s="541">
        <v>499</v>
      </c>
      <c r="P248" s="541">
        <f t="shared" si="22"/>
        <v>5.127</v>
      </c>
      <c r="Q248" s="541">
        <f t="shared" si="23"/>
        <v>2558.373</v>
      </c>
      <c r="R248" s="257">
        <f t="shared" si="24"/>
        <v>0</v>
      </c>
      <c r="S248" s="515"/>
      <c r="T248" s="515">
        <f t="shared" si="25"/>
        <v>0</v>
      </c>
      <c r="U248" s="257">
        <f t="shared" si="26"/>
        <v>-433</v>
      </c>
      <c r="V248" s="515"/>
      <c r="W248" s="515">
        <f t="shared" si="27"/>
        <v>-2219.991</v>
      </c>
      <c r="X248" s="14" t="s">
        <v>1191</v>
      </c>
      <c r="Y248" s="14"/>
      <c r="Z248" s="14"/>
      <c r="AA248" s="14"/>
      <c r="AB248" s="14"/>
      <c r="AC248" s="14"/>
      <c r="AD248" s="14"/>
      <c r="AE248" s="14"/>
      <c r="AF248" s="14"/>
      <c r="AG248" s="14"/>
      <c r="AH248" s="231" t="s">
        <v>4296</v>
      </c>
    </row>
    <row r="249" hidden="1" spans="1:34">
      <c r="A249" s="24">
        <v>245</v>
      </c>
      <c r="B249" s="14"/>
      <c r="C249" s="749" t="s">
        <v>4786</v>
      </c>
      <c r="D249" s="749" t="s">
        <v>4787</v>
      </c>
      <c r="E249" s="14"/>
      <c r="F249" s="192"/>
      <c r="G249" s="24"/>
      <c r="H249" s="14"/>
      <c r="I249" s="24">
        <v>1.03</v>
      </c>
      <c r="J249" s="14"/>
      <c r="K249" s="24"/>
      <c r="L249" s="541">
        <v>1253</v>
      </c>
      <c r="M249" s="541">
        <v>10.0758</v>
      </c>
      <c r="N249" s="541">
        <f t="shared" si="21"/>
        <v>12624.9774</v>
      </c>
      <c r="O249" s="541">
        <v>544</v>
      </c>
      <c r="P249" s="541">
        <f t="shared" si="22"/>
        <v>10.0758</v>
      </c>
      <c r="Q249" s="541">
        <f t="shared" si="23"/>
        <v>5481.2352</v>
      </c>
      <c r="R249" s="257">
        <f t="shared" si="24"/>
        <v>0</v>
      </c>
      <c r="S249" s="515"/>
      <c r="T249" s="515">
        <f t="shared" si="25"/>
        <v>0</v>
      </c>
      <c r="U249" s="257">
        <f t="shared" si="26"/>
        <v>-709</v>
      </c>
      <c r="V249" s="515"/>
      <c r="W249" s="515">
        <f t="shared" si="27"/>
        <v>-7143.7422</v>
      </c>
      <c r="X249" s="14" t="s">
        <v>1191</v>
      </c>
      <c r="Y249" s="14"/>
      <c r="Z249" s="14"/>
      <c r="AA249" s="14"/>
      <c r="AB249" s="14"/>
      <c r="AC249" s="14"/>
      <c r="AD249" s="14"/>
      <c r="AE249" s="14"/>
      <c r="AF249" s="14"/>
      <c r="AG249" s="14"/>
      <c r="AH249" s="231" t="s">
        <v>4296</v>
      </c>
    </row>
    <row r="250" hidden="1" spans="1:34">
      <c r="A250" s="24">
        <v>246</v>
      </c>
      <c r="B250" s="14"/>
      <c r="C250" s="749" t="s">
        <v>4788</v>
      </c>
      <c r="D250" s="749" t="s">
        <v>4789</v>
      </c>
      <c r="E250" s="14"/>
      <c r="F250" s="192"/>
      <c r="G250" s="24"/>
      <c r="H250" s="14"/>
      <c r="I250" s="24">
        <v>1.03</v>
      </c>
      <c r="J250" s="14"/>
      <c r="K250" s="24"/>
      <c r="L250" s="541">
        <v>312</v>
      </c>
      <c r="M250" s="541">
        <v>2.5537</v>
      </c>
      <c r="N250" s="541">
        <f t="shared" si="21"/>
        <v>796.7544</v>
      </c>
      <c r="O250" s="541"/>
      <c r="P250" s="541">
        <f t="shared" si="22"/>
        <v>2.5537</v>
      </c>
      <c r="Q250" s="541">
        <f t="shared" si="23"/>
        <v>0</v>
      </c>
      <c r="R250" s="257">
        <f t="shared" si="24"/>
        <v>0</v>
      </c>
      <c r="S250" s="515"/>
      <c r="T250" s="515">
        <f t="shared" si="25"/>
        <v>0</v>
      </c>
      <c r="U250" s="257">
        <f t="shared" si="26"/>
        <v>-312</v>
      </c>
      <c r="V250" s="515"/>
      <c r="W250" s="515">
        <f t="shared" si="27"/>
        <v>-796.7544</v>
      </c>
      <c r="X250" s="14" t="s">
        <v>1191</v>
      </c>
      <c r="Y250" s="14"/>
      <c r="Z250" s="14"/>
      <c r="AA250" s="14"/>
      <c r="AB250" s="14"/>
      <c r="AC250" s="14"/>
      <c r="AD250" s="14"/>
      <c r="AE250" s="14"/>
      <c r="AF250" s="14"/>
      <c r="AG250" s="14"/>
      <c r="AH250" s="231" t="s">
        <v>4296</v>
      </c>
    </row>
    <row r="251" hidden="1" spans="1:34">
      <c r="A251" s="24">
        <v>247</v>
      </c>
      <c r="B251" s="14"/>
      <c r="C251" s="749" t="s">
        <v>4790</v>
      </c>
      <c r="D251" s="749" t="s">
        <v>4791</v>
      </c>
      <c r="E251" s="14"/>
      <c r="F251" s="192"/>
      <c r="G251" s="24"/>
      <c r="H251" s="14"/>
      <c r="I251" s="24">
        <v>1.03</v>
      </c>
      <c r="J251" s="14"/>
      <c r="K251" s="24"/>
      <c r="L251" s="541">
        <v>572</v>
      </c>
      <c r="M251" s="541">
        <v>5.6083</v>
      </c>
      <c r="N251" s="541">
        <f t="shared" si="21"/>
        <v>3207.9476</v>
      </c>
      <c r="O251" s="541">
        <v>572</v>
      </c>
      <c r="P251" s="541">
        <f t="shared" si="22"/>
        <v>5.6083</v>
      </c>
      <c r="Q251" s="541">
        <f t="shared" si="23"/>
        <v>3207.9476</v>
      </c>
      <c r="R251" s="257">
        <f t="shared" si="24"/>
        <v>0</v>
      </c>
      <c r="S251" s="515"/>
      <c r="T251" s="515">
        <f t="shared" si="25"/>
        <v>0</v>
      </c>
      <c r="U251" s="257">
        <f t="shared" si="26"/>
        <v>0</v>
      </c>
      <c r="V251" s="515"/>
      <c r="W251" s="515">
        <f t="shared" si="27"/>
        <v>0</v>
      </c>
      <c r="X251" s="14" t="s">
        <v>1191</v>
      </c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hidden="1" spans="1:34">
      <c r="A252" s="24">
        <v>248</v>
      </c>
      <c r="B252" s="14"/>
      <c r="C252" s="749" t="s">
        <v>4792</v>
      </c>
      <c r="D252" s="749" t="s">
        <v>4793</v>
      </c>
      <c r="E252" s="14"/>
      <c r="F252" s="192"/>
      <c r="G252" s="24"/>
      <c r="H252" s="14"/>
      <c r="I252" s="24">
        <v>1.03</v>
      </c>
      <c r="J252" s="14"/>
      <c r="K252" s="24"/>
      <c r="L252" s="541">
        <v>512</v>
      </c>
      <c r="M252" s="541">
        <v>6.4273</v>
      </c>
      <c r="N252" s="541">
        <f t="shared" si="21"/>
        <v>3290.7776</v>
      </c>
      <c r="O252" s="541">
        <v>512</v>
      </c>
      <c r="P252" s="541">
        <f t="shared" si="22"/>
        <v>6.4273</v>
      </c>
      <c r="Q252" s="541">
        <f t="shared" si="23"/>
        <v>3290.7776</v>
      </c>
      <c r="R252" s="257">
        <f t="shared" si="24"/>
        <v>0</v>
      </c>
      <c r="S252" s="515"/>
      <c r="T252" s="515">
        <f t="shared" si="25"/>
        <v>0</v>
      </c>
      <c r="U252" s="257">
        <f t="shared" si="26"/>
        <v>0</v>
      </c>
      <c r="V252" s="515"/>
      <c r="W252" s="515">
        <f t="shared" si="27"/>
        <v>0</v>
      </c>
      <c r="X252" s="14" t="s">
        <v>1191</v>
      </c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</row>
    <row r="253" hidden="1" spans="1:34">
      <c r="A253" s="24">
        <v>249</v>
      </c>
      <c r="B253" s="14"/>
      <c r="C253" s="749" t="s">
        <v>4794</v>
      </c>
      <c r="D253" s="749" t="s">
        <v>4795</v>
      </c>
      <c r="E253" s="14"/>
      <c r="F253" s="192"/>
      <c r="G253" s="24"/>
      <c r="H253" s="14"/>
      <c r="I253" s="24">
        <v>1.03</v>
      </c>
      <c r="J253" s="14"/>
      <c r="K253" s="24"/>
      <c r="L253" s="541">
        <v>1330</v>
      </c>
      <c r="M253" s="541">
        <v>2.278</v>
      </c>
      <c r="N253" s="541">
        <f t="shared" si="21"/>
        <v>3029.74</v>
      </c>
      <c r="O253" s="541">
        <v>1330</v>
      </c>
      <c r="P253" s="541">
        <f t="shared" si="22"/>
        <v>2.278</v>
      </c>
      <c r="Q253" s="541">
        <f t="shared" si="23"/>
        <v>3029.74</v>
      </c>
      <c r="R253" s="257">
        <f t="shared" si="24"/>
        <v>0</v>
      </c>
      <c r="S253" s="515"/>
      <c r="T253" s="515">
        <f t="shared" si="25"/>
        <v>0</v>
      </c>
      <c r="U253" s="257">
        <f t="shared" si="26"/>
        <v>0</v>
      </c>
      <c r="V253" s="515"/>
      <c r="W253" s="515">
        <f t="shared" si="27"/>
        <v>0</v>
      </c>
      <c r="X253" s="14" t="s">
        <v>1191</v>
      </c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hidden="1" spans="1:34">
      <c r="A254" s="24">
        <v>250</v>
      </c>
      <c r="B254" s="14"/>
      <c r="C254" s="749" t="s">
        <v>4796</v>
      </c>
      <c r="D254" s="749" t="s">
        <v>4797</v>
      </c>
      <c r="E254" s="14"/>
      <c r="F254" s="192"/>
      <c r="G254" s="24"/>
      <c r="H254" s="14"/>
      <c r="I254" s="24">
        <v>1.03</v>
      </c>
      <c r="J254" s="14"/>
      <c r="K254" s="24"/>
      <c r="L254" s="541">
        <v>3377</v>
      </c>
      <c r="M254" s="541">
        <v>2.2475</v>
      </c>
      <c r="N254" s="541">
        <f t="shared" si="21"/>
        <v>7589.8075</v>
      </c>
      <c r="O254" s="541">
        <v>3377</v>
      </c>
      <c r="P254" s="541">
        <f t="shared" si="22"/>
        <v>2.2475</v>
      </c>
      <c r="Q254" s="541">
        <f t="shared" si="23"/>
        <v>7589.8075</v>
      </c>
      <c r="R254" s="257">
        <f t="shared" si="24"/>
        <v>0</v>
      </c>
      <c r="S254" s="515"/>
      <c r="T254" s="515">
        <f t="shared" si="25"/>
        <v>0</v>
      </c>
      <c r="U254" s="257">
        <f t="shared" si="26"/>
        <v>0</v>
      </c>
      <c r="V254" s="515"/>
      <c r="W254" s="515">
        <f t="shared" si="27"/>
        <v>0</v>
      </c>
      <c r="X254" s="14" t="s">
        <v>1191</v>
      </c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</row>
    <row r="255" hidden="1" spans="1:34">
      <c r="A255" s="24">
        <v>251</v>
      </c>
      <c r="B255" s="14"/>
      <c r="C255" s="749" t="s">
        <v>4798</v>
      </c>
      <c r="D255" s="749" t="s">
        <v>4799</v>
      </c>
      <c r="E255" s="14"/>
      <c r="F255" s="192"/>
      <c r="G255" s="24"/>
      <c r="H255" s="14"/>
      <c r="I255" s="24">
        <v>1.03</v>
      </c>
      <c r="J255" s="14"/>
      <c r="K255" s="24"/>
      <c r="L255" s="541">
        <v>3074</v>
      </c>
      <c r="M255" s="541">
        <v>0.0823</v>
      </c>
      <c r="N255" s="541">
        <f t="shared" si="21"/>
        <v>252.9902</v>
      </c>
      <c r="O255" s="541">
        <v>1800</v>
      </c>
      <c r="P255" s="541">
        <f t="shared" si="22"/>
        <v>0.0823</v>
      </c>
      <c r="Q255" s="541">
        <f t="shared" si="23"/>
        <v>148.14</v>
      </c>
      <c r="R255" s="257">
        <f t="shared" si="24"/>
        <v>0</v>
      </c>
      <c r="S255" s="515"/>
      <c r="T255" s="515">
        <f t="shared" si="25"/>
        <v>0</v>
      </c>
      <c r="U255" s="257">
        <f t="shared" si="26"/>
        <v>-1274</v>
      </c>
      <c r="V255" s="515"/>
      <c r="W255" s="515">
        <f t="shared" si="27"/>
        <v>-104.8502</v>
      </c>
      <c r="X255" s="14" t="s">
        <v>1191</v>
      </c>
      <c r="Y255" s="14"/>
      <c r="Z255" s="14"/>
      <c r="AA255" s="14"/>
      <c r="AB255" s="14"/>
      <c r="AC255" s="14"/>
      <c r="AD255" s="14"/>
      <c r="AE255" s="14"/>
      <c r="AF255" s="14"/>
      <c r="AG255" s="14"/>
      <c r="AH255" s="231" t="s">
        <v>4296</v>
      </c>
    </row>
    <row r="256" hidden="1" spans="1:34">
      <c r="A256" s="24">
        <v>252</v>
      </c>
      <c r="B256" s="14"/>
      <c r="C256" s="749" t="s">
        <v>4800</v>
      </c>
      <c r="D256" s="749" t="s">
        <v>4801</v>
      </c>
      <c r="E256" s="14"/>
      <c r="F256" s="192"/>
      <c r="G256" s="24"/>
      <c r="H256" s="14"/>
      <c r="I256" s="24">
        <v>1.03</v>
      </c>
      <c r="J256" s="14"/>
      <c r="K256" s="24"/>
      <c r="L256" s="541">
        <v>3002</v>
      </c>
      <c r="M256" s="541">
        <v>0.0823</v>
      </c>
      <c r="N256" s="541">
        <f t="shared" si="21"/>
        <v>247.0646</v>
      </c>
      <c r="O256" s="541">
        <v>1700</v>
      </c>
      <c r="P256" s="541">
        <f t="shared" si="22"/>
        <v>0.0823</v>
      </c>
      <c r="Q256" s="541">
        <f t="shared" si="23"/>
        <v>139.91</v>
      </c>
      <c r="R256" s="257">
        <f t="shared" si="24"/>
        <v>0</v>
      </c>
      <c r="S256" s="515"/>
      <c r="T256" s="515">
        <f t="shared" si="25"/>
        <v>0</v>
      </c>
      <c r="U256" s="257">
        <f t="shared" si="26"/>
        <v>-1302</v>
      </c>
      <c r="V256" s="515"/>
      <c r="W256" s="515">
        <f t="shared" si="27"/>
        <v>-107.1546</v>
      </c>
      <c r="X256" s="14" t="s">
        <v>1191</v>
      </c>
      <c r="Y256" s="14"/>
      <c r="Z256" s="14"/>
      <c r="AA256" s="14"/>
      <c r="AB256" s="14"/>
      <c r="AC256" s="14"/>
      <c r="AD256" s="14"/>
      <c r="AE256" s="14"/>
      <c r="AF256" s="14"/>
      <c r="AG256" s="14"/>
      <c r="AH256" s="231" t="s">
        <v>4296</v>
      </c>
    </row>
    <row r="257" hidden="1" spans="1:34">
      <c r="A257" s="24">
        <v>253</v>
      </c>
      <c r="B257" s="14"/>
      <c r="C257" s="749" t="s">
        <v>4802</v>
      </c>
      <c r="D257" s="749" t="s">
        <v>4803</v>
      </c>
      <c r="E257" s="14"/>
      <c r="F257" s="192"/>
      <c r="G257" s="24"/>
      <c r="H257" s="14"/>
      <c r="I257" s="24">
        <v>1.03</v>
      </c>
      <c r="J257" s="14"/>
      <c r="K257" s="24"/>
      <c r="L257" s="541">
        <v>1928</v>
      </c>
      <c r="M257" s="541">
        <v>0.218</v>
      </c>
      <c r="N257" s="541">
        <f t="shared" si="21"/>
        <v>420.304</v>
      </c>
      <c r="O257" s="541">
        <v>1444</v>
      </c>
      <c r="P257" s="541">
        <f t="shared" si="22"/>
        <v>0.218</v>
      </c>
      <c r="Q257" s="541">
        <f t="shared" si="23"/>
        <v>314.792</v>
      </c>
      <c r="R257" s="257">
        <f t="shared" si="24"/>
        <v>0</v>
      </c>
      <c r="S257" s="515"/>
      <c r="T257" s="515">
        <f t="shared" si="25"/>
        <v>0</v>
      </c>
      <c r="U257" s="257">
        <f t="shared" si="26"/>
        <v>-484</v>
      </c>
      <c r="V257" s="515"/>
      <c r="W257" s="515">
        <f t="shared" si="27"/>
        <v>-105.512</v>
      </c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231" t="s">
        <v>4296</v>
      </c>
    </row>
    <row r="258" hidden="1" spans="1:34">
      <c r="A258" s="24">
        <v>254</v>
      </c>
      <c r="B258" s="14"/>
      <c r="C258" s="749" t="s">
        <v>4804</v>
      </c>
      <c r="D258" s="749" t="s">
        <v>4805</v>
      </c>
      <c r="E258" s="14"/>
      <c r="F258" s="192"/>
      <c r="G258" s="24"/>
      <c r="H258" s="14"/>
      <c r="I258" s="24">
        <v>1.03</v>
      </c>
      <c r="J258" s="14"/>
      <c r="K258" s="24"/>
      <c r="L258" s="541">
        <v>400</v>
      </c>
      <c r="M258" s="541">
        <v>2.0601</v>
      </c>
      <c r="N258" s="541">
        <f t="shared" si="21"/>
        <v>824.04</v>
      </c>
      <c r="O258" s="541">
        <v>400</v>
      </c>
      <c r="P258" s="541">
        <f t="shared" si="22"/>
        <v>2.0601</v>
      </c>
      <c r="Q258" s="541">
        <f t="shared" si="23"/>
        <v>824.04</v>
      </c>
      <c r="R258" s="257">
        <f t="shared" si="24"/>
        <v>0</v>
      </c>
      <c r="S258" s="515"/>
      <c r="T258" s="515">
        <f t="shared" si="25"/>
        <v>0</v>
      </c>
      <c r="U258" s="257">
        <f t="shared" si="26"/>
        <v>0</v>
      </c>
      <c r="V258" s="515"/>
      <c r="W258" s="515">
        <f t="shared" si="27"/>
        <v>0</v>
      </c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</row>
    <row r="259" hidden="1" spans="1:34">
      <c r="A259" s="24">
        <v>255</v>
      </c>
      <c r="B259" s="14"/>
      <c r="C259" s="749" t="s">
        <v>4806</v>
      </c>
      <c r="D259" s="749" t="s">
        <v>4807</v>
      </c>
      <c r="E259" s="14"/>
      <c r="F259" s="192"/>
      <c r="G259" s="24"/>
      <c r="H259" s="14"/>
      <c r="I259" s="24">
        <v>1.03</v>
      </c>
      <c r="J259" s="14"/>
      <c r="K259" s="24"/>
      <c r="L259" s="541">
        <v>425</v>
      </c>
      <c r="M259" s="541">
        <v>1.3946</v>
      </c>
      <c r="N259" s="541">
        <f t="shared" si="21"/>
        <v>592.705</v>
      </c>
      <c r="O259" s="541">
        <v>200</v>
      </c>
      <c r="P259" s="541">
        <f t="shared" si="22"/>
        <v>1.3946</v>
      </c>
      <c r="Q259" s="541">
        <f t="shared" si="23"/>
        <v>278.92</v>
      </c>
      <c r="R259" s="257">
        <f t="shared" si="24"/>
        <v>0</v>
      </c>
      <c r="S259" s="515"/>
      <c r="T259" s="515">
        <f t="shared" si="25"/>
        <v>0</v>
      </c>
      <c r="U259" s="257">
        <f t="shared" si="26"/>
        <v>-225</v>
      </c>
      <c r="V259" s="515"/>
      <c r="W259" s="515">
        <f t="shared" si="27"/>
        <v>-313.785</v>
      </c>
      <c r="X259" s="14" t="s">
        <v>1191</v>
      </c>
      <c r="Y259" s="14"/>
      <c r="Z259" s="14"/>
      <c r="AA259" s="14"/>
      <c r="AB259" s="14"/>
      <c r="AC259" s="14"/>
      <c r="AD259" s="14"/>
      <c r="AE259" s="14"/>
      <c r="AF259" s="14"/>
      <c r="AG259" s="14"/>
      <c r="AH259" s="231" t="s">
        <v>4296</v>
      </c>
    </row>
    <row r="260" hidden="1" spans="1:34">
      <c r="A260" s="24">
        <v>256</v>
      </c>
      <c r="B260" s="14"/>
      <c r="C260" s="749" t="s">
        <v>4808</v>
      </c>
      <c r="D260" s="749" t="s">
        <v>4809</v>
      </c>
      <c r="E260" s="14"/>
      <c r="F260" s="192"/>
      <c r="G260" s="24"/>
      <c r="H260" s="14"/>
      <c r="I260" s="24">
        <v>1.03</v>
      </c>
      <c r="J260" s="14"/>
      <c r="K260" s="24"/>
      <c r="L260" s="541">
        <v>385</v>
      </c>
      <c r="M260" s="541">
        <v>1.463</v>
      </c>
      <c r="N260" s="541">
        <f t="shared" si="21"/>
        <v>563.255</v>
      </c>
      <c r="O260" s="541">
        <v>594</v>
      </c>
      <c r="P260" s="541">
        <f t="shared" si="22"/>
        <v>1.463</v>
      </c>
      <c r="Q260" s="541">
        <f t="shared" si="23"/>
        <v>869.022</v>
      </c>
      <c r="R260" s="257">
        <f t="shared" si="24"/>
        <v>209</v>
      </c>
      <c r="S260" s="515"/>
      <c r="T260" s="515">
        <f t="shared" si="25"/>
        <v>305.767</v>
      </c>
      <c r="U260" s="257">
        <f t="shared" si="26"/>
        <v>0</v>
      </c>
      <c r="V260" s="515"/>
      <c r="W260" s="515">
        <f t="shared" si="27"/>
        <v>0</v>
      </c>
      <c r="X260" s="14" t="s">
        <v>1191</v>
      </c>
      <c r="Y260" s="14"/>
      <c r="Z260" s="14"/>
      <c r="AA260" s="14"/>
      <c r="AB260" s="14"/>
      <c r="AC260" s="14"/>
      <c r="AD260" s="14"/>
      <c r="AE260" s="14"/>
      <c r="AF260" s="14"/>
      <c r="AG260" s="14"/>
      <c r="AH260" s="231" t="s">
        <v>4301</v>
      </c>
    </row>
    <row r="261" hidden="1" spans="1:34">
      <c r="A261" s="24">
        <v>257</v>
      </c>
      <c r="B261" s="14"/>
      <c r="C261" s="749" t="s">
        <v>4810</v>
      </c>
      <c r="D261" s="749" t="s">
        <v>4811</v>
      </c>
      <c r="E261" s="14"/>
      <c r="F261" s="192"/>
      <c r="G261" s="24"/>
      <c r="H261" s="14"/>
      <c r="I261" s="24">
        <v>1.03</v>
      </c>
      <c r="J261" s="14"/>
      <c r="K261" s="24"/>
      <c r="L261" s="541">
        <v>3504</v>
      </c>
      <c r="M261" s="541">
        <v>0.64</v>
      </c>
      <c r="N261" s="541">
        <f t="shared" ref="N261:N324" si="28">L261*M261</f>
        <v>2242.56</v>
      </c>
      <c r="O261" s="541">
        <v>3504</v>
      </c>
      <c r="P261" s="541">
        <f t="shared" ref="P261:P324" si="29">M261</f>
        <v>0.64</v>
      </c>
      <c r="Q261" s="541">
        <f t="shared" ref="Q261:Q324" si="30">O261*P261</f>
        <v>2242.56</v>
      </c>
      <c r="R261" s="257">
        <f t="shared" ref="R261:R324" si="31">IF((O261-L261)&gt;0,O261-L261,0)</f>
        <v>0</v>
      </c>
      <c r="S261" s="515"/>
      <c r="T261" s="515">
        <f t="shared" ref="T261:T324" si="32">IF((Q261-N261)&gt;0,Q261-N261,0)</f>
        <v>0</v>
      </c>
      <c r="U261" s="257">
        <f t="shared" ref="U261:U324" si="33">IF((O261-L261)&lt;0,O261-L261,0)</f>
        <v>0</v>
      </c>
      <c r="V261" s="515"/>
      <c r="W261" s="515">
        <f t="shared" ref="W261:W324" si="34">IF((Q261-N261)&lt;0,Q261-N261,0)</f>
        <v>0</v>
      </c>
      <c r="X261" s="14" t="s">
        <v>1191</v>
      </c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</row>
    <row r="262" hidden="1" spans="1:34">
      <c r="A262" s="24">
        <v>258</v>
      </c>
      <c r="B262" s="14"/>
      <c r="C262" s="749" t="s">
        <v>4812</v>
      </c>
      <c r="D262" s="749" t="s">
        <v>4813</v>
      </c>
      <c r="E262" s="14"/>
      <c r="F262" s="192"/>
      <c r="G262" s="24"/>
      <c r="H262" s="14"/>
      <c r="I262" s="24">
        <v>1.03</v>
      </c>
      <c r="J262" s="14"/>
      <c r="K262" s="24"/>
      <c r="L262" s="541">
        <v>2054</v>
      </c>
      <c r="M262" s="541">
        <v>3.9173</v>
      </c>
      <c r="N262" s="541">
        <f t="shared" si="28"/>
        <v>8046.1342</v>
      </c>
      <c r="O262" s="541">
        <v>2054</v>
      </c>
      <c r="P262" s="541">
        <f t="shared" si="29"/>
        <v>3.9173</v>
      </c>
      <c r="Q262" s="541">
        <f t="shared" si="30"/>
        <v>8046.1342</v>
      </c>
      <c r="R262" s="257">
        <f t="shared" si="31"/>
        <v>0</v>
      </c>
      <c r="S262" s="515"/>
      <c r="T262" s="515">
        <f t="shared" si="32"/>
        <v>0</v>
      </c>
      <c r="U262" s="257">
        <f t="shared" si="33"/>
        <v>0</v>
      </c>
      <c r="V262" s="515"/>
      <c r="W262" s="515">
        <f t="shared" si="34"/>
        <v>0</v>
      </c>
      <c r="X262" s="14" t="s">
        <v>1191</v>
      </c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</row>
    <row r="263" hidden="1" spans="1:34">
      <c r="A263" s="24">
        <v>259</v>
      </c>
      <c r="B263" s="14"/>
      <c r="C263" s="749" t="s">
        <v>4814</v>
      </c>
      <c r="D263" s="749" t="s">
        <v>4815</v>
      </c>
      <c r="E263" s="14"/>
      <c r="F263" s="192"/>
      <c r="G263" s="24"/>
      <c r="H263" s="14"/>
      <c r="I263" s="24">
        <v>1.03</v>
      </c>
      <c r="J263" s="14"/>
      <c r="K263" s="24"/>
      <c r="L263" s="541">
        <v>501</v>
      </c>
      <c r="M263" s="541">
        <v>0.8709</v>
      </c>
      <c r="N263" s="541">
        <f t="shared" si="28"/>
        <v>436.3209</v>
      </c>
      <c r="O263" s="541">
        <v>501</v>
      </c>
      <c r="P263" s="541">
        <f t="shared" si="29"/>
        <v>0.8709</v>
      </c>
      <c r="Q263" s="541">
        <f t="shared" si="30"/>
        <v>436.3209</v>
      </c>
      <c r="R263" s="257">
        <f t="shared" si="31"/>
        <v>0</v>
      </c>
      <c r="S263" s="515"/>
      <c r="T263" s="515">
        <f t="shared" si="32"/>
        <v>0</v>
      </c>
      <c r="U263" s="257">
        <f t="shared" si="33"/>
        <v>0</v>
      </c>
      <c r="V263" s="515"/>
      <c r="W263" s="515">
        <f t="shared" si="34"/>
        <v>0</v>
      </c>
      <c r="X263" s="14" t="s">
        <v>1191</v>
      </c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hidden="1" spans="1:34">
      <c r="A264" s="24">
        <v>260</v>
      </c>
      <c r="B264" s="14"/>
      <c r="C264" s="749" t="s">
        <v>4816</v>
      </c>
      <c r="D264" s="749" t="s">
        <v>4817</v>
      </c>
      <c r="E264" s="14"/>
      <c r="F264" s="192"/>
      <c r="G264" s="24"/>
      <c r="H264" s="14"/>
      <c r="I264" s="24">
        <v>1.03</v>
      </c>
      <c r="J264" s="14"/>
      <c r="K264" s="24"/>
      <c r="L264" s="541">
        <v>567</v>
      </c>
      <c r="M264" s="541">
        <v>0.6287</v>
      </c>
      <c r="N264" s="541">
        <f t="shared" si="28"/>
        <v>356.4729</v>
      </c>
      <c r="O264" s="541">
        <v>425</v>
      </c>
      <c r="P264" s="541">
        <f t="shared" si="29"/>
        <v>0.6287</v>
      </c>
      <c r="Q264" s="541">
        <f t="shared" si="30"/>
        <v>267.1975</v>
      </c>
      <c r="R264" s="257">
        <f t="shared" si="31"/>
        <v>0</v>
      </c>
      <c r="S264" s="515"/>
      <c r="T264" s="515">
        <f t="shared" si="32"/>
        <v>0</v>
      </c>
      <c r="U264" s="257">
        <f t="shared" si="33"/>
        <v>-142</v>
      </c>
      <c r="V264" s="515"/>
      <c r="W264" s="515">
        <f t="shared" si="34"/>
        <v>-89.2754</v>
      </c>
      <c r="X264" s="14" t="s">
        <v>1191</v>
      </c>
      <c r="Y264" s="14"/>
      <c r="Z264" s="14"/>
      <c r="AA264" s="14"/>
      <c r="AB264" s="14"/>
      <c r="AC264" s="14"/>
      <c r="AD264" s="14"/>
      <c r="AE264" s="14"/>
      <c r="AF264" s="14"/>
      <c r="AG264" s="14"/>
      <c r="AH264" s="231" t="s">
        <v>4296</v>
      </c>
    </row>
    <row r="265" hidden="1" spans="1:34">
      <c r="A265" s="24">
        <v>261</v>
      </c>
      <c r="B265" s="14"/>
      <c r="C265" s="749" t="s">
        <v>4818</v>
      </c>
      <c r="D265" s="749" t="s">
        <v>4819</v>
      </c>
      <c r="E265" s="14"/>
      <c r="F265" s="192"/>
      <c r="G265" s="24"/>
      <c r="H265" s="14"/>
      <c r="I265" s="24">
        <v>1.03</v>
      </c>
      <c r="J265" s="14"/>
      <c r="K265" s="24"/>
      <c r="L265" s="541">
        <v>1234</v>
      </c>
      <c r="M265" s="541">
        <v>0.6624</v>
      </c>
      <c r="N265" s="541">
        <f t="shared" si="28"/>
        <v>817.4016</v>
      </c>
      <c r="O265" s="541">
        <v>897</v>
      </c>
      <c r="P265" s="541">
        <f t="shared" si="29"/>
        <v>0.6624</v>
      </c>
      <c r="Q265" s="541">
        <f t="shared" si="30"/>
        <v>594.1728</v>
      </c>
      <c r="R265" s="257">
        <f t="shared" si="31"/>
        <v>0</v>
      </c>
      <c r="S265" s="515"/>
      <c r="T265" s="515">
        <f t="shared" si="32"/>
        <v>0</v>
      </c>
      <c r="U265" s="257">
        <f t="shared" si="33"/>
        <v>-337</v>
      </c>
      <c r="V265" s="515"/>
      <c r="W265" s="515">
        <f t="shared" si="34"/>
        <v>-223.2288</v>
      </c>
      <c r="X265" s="14" t="s">
        <v>1191</v>
      </c>
      <c r="Y265" s="14"/>
      <c r="Z265" s="14"/>
      <c r="AA265" s="14"/>
      <c r="AB265" s="14"/>
      <c r="AC265" s="14"/>
      <c r="AD265" s="14"/>
      <c r="AE265" s="14"/>
      <c r="AF265" s="14"/>
      <c r="AG265" s="14"/>
      <c r="AH265" s="231" t="s">
        <v>4296</v>
      </c>
    </row>
    <row r="266" hidden="1" spans="1:34">
      <c r="A266" s="24">
        <v>262</v>
      </c>
      <c r="B266" s="14"/>
      <c r="C266" s="749" t="s">
        <v>4820</v>
      </c>
      <c r="D266" s="749" t="s">
        <v>4821</v>
      </c>
      <c r="E266" s="14"/>
      <c r="F266" s="192"/>
      <c r="G266" s="24"/>
      <c r="H266" s="14"/>
      <c r="I266" s="24">
        <v>1.03</v>
      </c>
      <c r="J266" s="14"/>
      <c r="K266" s="24"/>
      <c r="L266" s="541">
        <v>100</v>
      </c>
      <c r="M266" s="541">
        <v>1.3486</v>
      </c>
      <c r="N266" s="541">
        <f t="shared" si="28"/>
        <v>134.86</v>
      </c>
      <c r="O266" s="541">
        <v>100</v>
      </c>
      <c r="P266" s="541">
        <f t="shared" si="29"/>
        <v>1.3486</v>
      </c>
      <c r="Q266" s="541">
        <f t="shared" si="30"/>
        <v>134.86</v>
      </c>
      <c r="R266" s="257">
        <f t="shared" si="31"/>
        <v>0</v>
      </c>
      <c r="S266" s="515"/>
      <c r="T266" s="515">
        <f t="shared" si="32"/>
        <v>0</v>
      </c>
      <c r="U266" s="257">
        <f t="shared" si="33"/>
        <v>0</v>
      </c>
      <c r="V266" s="515"/>
      <c r="W266" s="515">
        <f t="shared" si="34"/>
        <v>0</v>
      </c>
      <c r="X266" s="14" t="s">
        <v>1191</v>
      </c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</row>
    <row r="267" hidden="1" spans="1:34">
      <c r="A267" s="24">
        <v>263</v>
      </c>
      <c r="B267" s="14"/>
      <c r="C267" s="749" t="s">
        <v>4822</v>
      </c>
      <c r="D267" s="749" t="s">
        <v>4823</v>
      </c>
      <c r="E267" s="14"/>
      <c r="F267" s="192"/>
      <c r="G267" s="24"/>
      <c r="H267" s="14"/>
      <c r="I267" s="24">
        <v>1.03</v>
      </c>
      <c r="J267" s="14"/>
      <c r="K267" s="24"/>
      <c r="L267" s="541">
        <v>327</v>
      </c>
      <c r="M267" s="541">
        <v>9.3295</v>
      </c>
      <c r="N267" s="541">
        <f t="shared" si="28"/>
        <v>3050.7465</v>
      </c>
      <c r="O267" s="541">
        <v>327</v>
      </c>
      <c r="P267" s="541">
        <f t="shared" si="29"/>
        <v>9.3295</v>
      </c>
      <c r="Q267" s="541">
        <f t="shared" si="30"/>
        <v>3050.7465</v>
      </c>
      <c r="R267" s="257">
        <f t="shared" si="31"/>
        <v>0</v>
      </c>
      <c r="S267" s="515"/>
      <c r="T267" s="515">
        <f t="shared" si="32"/>
        <v>0</v>
      </c>
      <c r="U267" s="257">
        <f t="shared" si="33"/>
        <v>0</v>
      </c>
      <c r="V267" s="515"/>
      <c r="W267" s="515">
        <f t="shared" si="34"/>
        <v>0</v>
      </c>
      <c r="X267" s="14" t="s">
        <v>1191</v>
      </c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</row>
    <row r="268" hidden="1" spans="1:34">
      <c r="A268" s="24">
        <v>264</v>
      </c>
      <c r="B268" s="14"/>
      <c r="C268" s="749" t="s">
        <v>4824</v>
      </c>
      <c r="D268" s="749" t="s">
        <v>4825</v>
      </c>
      <c r="E268" s="14"/>
      <c r="F268" s="192"/>
      <c r="G268" s="24"/>
      <c r="H268" s="14"/>
      <c r="I268" s="24">
        <v>1.03</v>
      </c>
      <c r="J268" s="14"/>
      <c r="K268" s="24"/>
      <c r="L268" s="541">
        <v>185</v>
      </c>
      <c r="M268" s="541">
        <v>1.0934</v>
      </c>
      <c r="N268" s="541">
        <f t="shared" si="28"/>
        <v>202.279</v>
      </c>
      <c r="O268" s="541">
        <v>185</v>
      </c>
      <c r="P268" s="541">
        <f t="shared" si="29"/>
        <v>1.0934</v>
      </c>
      <c r="Q268" s="541">
        <f t="shared" si="30"/>
        <v>202.279</v>
      </c>
      <c r="R268" s="257">
        <f t="shared" si="31"/>
        <v>0</v>
      </c>
      <c r="S268" s="515"/>
      <c r="T268" s="515">
        <f t="shared" si="32"/>
        <v>0</v>
      </c>
      <c r="U268" s="257">
        <f t="shared" si="33"/>
        <v>0</v>
      </c>
      <c r="V268" s="515"/>
      <c r="W268" s="515">
        <f t="shared" si="34"/>
        <v>0</v>
      </c>
      <c r="X268" s="14" t="s">
        <v>1191</v>
      </c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</row>
    <row r="269" hidden="1" spans="1:34">
      <c r="A269" s="24">
        <v>265</v>
      </c>
      <c r="B269" s="14"/>
      <c r="C269" s="749" t="s">
        <v>4826</v>
      </c>
      <c r="D269" s="749" t="s">
        <v>4827</v>
      </c>
      <c r="E269" s="14"/>
      <c r="F269" s="192"/>
      <c r="G269" s="24"/>
      <c r="H269" s="14"/>
      <c r="I269" s="24">
        <v>1.03</v>
      </c>
      <c r="J269" s="14"/>
      <c r="K269" s="24"/>
      <c r="L269" s="541">
        <v>190</v>
      </c>
      <c r="M269" s="541">
        <v>1.4313</v>
      </c>
      <c r="N269" s="541">
        <f t="shared" si="28"/>
        <v>271.947</v>
      </c>
      <c r="O269" s="541">
        <v>190</v>
      </c>
      <c r="P269" s="541">
        <f t="shared" si="29"/>
        <v>1.4313</v>
      </c>
      <c r="Q269" s="541">
        <f t="shared" si="30"/>
        <v>271.947</v>
      </c>
      <c r="R269" s="257">
        <f t="shared" si="31"/>
        <v>0</v>
      </c>
      <c r="S269" s="515"/>
      <c r="T269" s="515">
        <f t="shared" si="32"/>
        <v>0</v>
      </c>
      <c r="U269" s="257">
        <f t="shared" si="33"/>
        <v>0</v>
      </c>
      <c r="V269" s="515"/>
      <c r="W269" s="515">
        <f t="shared" si="34"/>
        <v>0</v>
      </c>
      <c r="X269" s="14" t="s">
        <v>1191</v>
      </c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</row>
    <row r="270" hidden="1" spans="1:34">
      <c r="A270" s="24">
        <v>266</v>
      </c>
      <c r="B270" s="14"/>
      <c r="C270" s="749" t="s">
        <v>4828</v>
      </c>
      <c r="D270" s="749" t="s">
        <v>4829</v>
      </c>
      <c r="E270" s="14"/>
      <c r="F270" s="192"/>
      <c r="G270" s="24"/>
      <c r="H270" s="14"/>
      <c r="I270" s="24">
        <v>1.03</v>
      </c>
      <c r="J270" s="14"/>
      <c r="K270" s="24"/>
      <c r="L270" s="541">
        <v>1074</v>
      </c>
      <c r="M270" s="541">
        <v>1.1985</v>
      </c>
      <c r="N270" s="541">
        <f t="shared" si="28"/>
        <v>1287.189</v>
      </c>
      <c r="O270" s="541">
        <v>250</v>
      </c>
      <c r="P270" s="541">
        <f t="shared" si="29"/>
        <v>1.1985</v>
      </c>
      <c r="Q270" s="541">
        <f t="shared" si="30"/>
        <v>299.625</v>
      </c>
      <c r="R270" s="257">
        <f t="shared" si="31"/>
        <v>0</v>
      </c>
      <c r="S270" s="515"/>
      <c r="T270" s="515">
        <f t="shared" si="32"/>
        <v>0</v>
      </c>
      <c r="U270" s="257">
        <f t="shared" si="33"/>
        <v>-824</v>
      </c>
      <c r="V270" s="515"/>
      <c r="W270" s="515">
        <f t="shared" si="34"/>
        <v>-987.564</v>
      </c>
      <c r="X270" s="14" t="s">
        <v>1191</v>
      </c>
      <c r="Y270" s="14"/>
      <c r="Z270" s="14"/>
      <c r="AA270" s="14"/>
      <c r="AB270" s="14"/>
      <c r="AC270" s="14"/>
      <c r="AD270" s="14"/>
      <c r="AE270" s="14"/>
      <c r="AF270" s="14"/>
      <c r="AG270" s="14"/>
      <c r="AH270" s="231" t="s">
        <v>4296</v>
      </c>
    </row>
    <row r="271" hidden="1" spans="1:34">
      <c r="A271" s="24">
        <v>267</v>
      </c>
      <c r="B271" s="14"/>
      <c r="C271" s="749" t="s">
        <v>4830</v>
      </c>
      <c r="D271" s="749" t="s">
        <v>4831</v>
      </c>
      <c r="E271" s="14"/>
      <c r="F271" s="192"/>
      <c r="G271" s="24"/>
      <c r="H271" s="14"/>
      <c r="I271" s="24">
        <v>1.03</v>
      </c>
      <c r="J271" s="14"/>
      <c r="K271" s="24"/>
      <c r="L271" s="541">
        <v>2338</v>
      </c>
      <c r="M271" s="541">
        <v>1.212</v>
      </c>
      <c r="N271" s="541">
        <f t="shared" si="28"/>
        <v>2833.656</v>
      </c>
      <c r="O271" s="541">
        <v>1492</v>
      </c>
      <c r="P271" s="541">
        <f t="shared" si="29"/>
        <v>1.212</v>
      </c>
      <c r="Q271" s="541">
        <f t="shared" si="30"/>
        <v>1808.304</v>
      </c>
      <c r="R271" s="257">
        <f t="shared" si="31"/>
        <v>0</v>
      </c>
      <c r="S271" s="515"/>
      <c r="T271" s="515">
        <f t="shared" si="32"/>
        <v>0</v>
      </c>
      <c r="U271" s="257">
        <f t="shared" si="33"/>
        <v>-846</v>
      </c>
      <c r="V271" s="515"/>
      <c r="W271" s="515">
        <f t="shared" si="34"/>
        <v>-1025.352</v>
      </c>
      <c r="X271" s="14" t="s">
        <v>1191</v>
      </c>
      <c r="Y271" s="14"/>
      <c r="Z271" s="14"/>
      <c r="AA271" s="14"/>
      <c r="AB271" s="14"/>
      <c r="AC271" s="14"/>
      <c r="AD271" s="14"/>
      <c r="AE271" s="14"/>
      <c r="AF271" s="14"/>
      <c r="AG271" s="14"/>
      <c r="AH271" s="231" t="s">
        <v>4296</v>
      </c>
    </row>
    <row r="272" hidden="1" spans="1:34">
      <c r="A272" s="24">
        <v>268</v>
      </c>
      <c r="B272" s="14"/>
      <c r="C272" s="749" t="s">
        <v>4832</v>
      </c>
      <c r="D272" s="749" t="s">
        <v>4833</v>
      </c>
      <c r="E272" s="14"/>
      <c r="F272" s="192"/>
      <c r="G272" s="24"/>
      <c r="H272" s="14"/>
      <c r="I272" s="24">
        <v>1.03</v>
      </c>
      <c r="J272" s="14"/>
      <c r="K272" s="24"/>
      <c r="L272" s="541">
        <v>960</v>
      </c>
      <c r="M272" s="541">
        <v>2.8085</v>
      </c>
      <c r="N272" s="541">
        <f t="shared" si="28"/>
        <v>2696.16</v>
      </c>
      <c r="O272" s="541">
        <v>960</v>
      </c>
      <c r="P272" s="541">
        <f t="shared" si="29"/>
        <v>2.8085</v>
      </c>
      <c r="Q272" s="541">
        <f t="shared" si="30"/>
        <v>2696.16</v>
      </c>
      <c r="R272" s="257">
        <f t="shared" si="31"/>
        <v>0</v>
      </c>
      <c r="S272" s="515"/>
      <c r="T272" s="515">
        <f t="shared" si="32"/>
        <v>0</v>
      </c>
      <c r="U272" s="257">
        <f t="shared" si="33"/>
        <v>0</v>
      </c>
      <c r="V272" s="515"/>
      <c r="W272" s="515">
        <f t="shared" si="34"/>
        <v>0</v>
      </c>
      <c r="X272" s="14" t="s">
        <v>1191</v>
      </c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</row>
    <row r="273" hidden="1" spans="1:34">
      <c r="A273" s="24">
        <v>269</v>
      </c>
      <c r="B273" s="14"/>
      <c r="C273" s="749" t="s">
        <v>4834</v>
      </c>
      <c r="D273" s="749" t="s">
        <v>4835</v>
      </c>
      <c r="E273" s="14"/>
      <c r="F273" s="192"/>
      <c r="G273" s="24"/>
      <c r="H273" s="14"/>
      <c r="I273" s="24">
        <v>1.03</v>
      </c>
      <c r="J273" s="14"/>
      <c r="K273" s="24"/>
      <c r="L273" s="541">
        <v>795</v>
      </c>
      <c r="M273" s="541">
        <v>1.4921</v>
      </c>
      <c r="N273" s="541">
        <f t="shared" si="28"/>
        <v>1186.2195</v>
      </c>
      <c r="O273" s="541">
        <v>795</v>
      </c>
      <c r="P273" s="541">
        <f t="shared" si="29"/>
        <v>1.4921</v>
      </c>
      <c r="Q273" s="541">
        <f t="shared" si="30"/>
        <v>1186.2195</v>
      </c>
      <c r="R273" s="257">
        <f t="shared" si="31"/>
        <v>0</v>
      </c>
      <c r="S273" s="515"/>
      <c r="T273" s="515">
        <f t="shared" si="32"/>
        <v>0</v>
      </c>
      <c r="U273" s="257">
        <f t="shared" si="33"/>
        <v>0</v>
      </c>
      <c r="V273" s="515"/>
      <c r="W273" s="515">
        <f t="shared" si="34"/>
        <v>0</v>
      </c>
      <c r="X273" s="14" t="s">
        <v>1191</v>
      </c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</row>
    <row r="274" hidden="1" spans="1:34">
      <c r="A274" s="24">
        <v>270</v>
      </c>
      <c r="B274" s="14"/>
      <c r="C274" s="749" t="s">
        <v>4836</v>
      </c>
      <c r="D274" s="749" t="s">
        <v>4837</v>
      </c>
      <c r="E274" s="14"/>
      <c r="F274" s="192"/>
      <c r="G274" s="24"/>
      <c r="H274" s="14"/>
      <c r="I274" s="24">
        <v>1.03</v>
      </c>
      <c r="J274" s="14"/>
      <c r="K274" s="24"/>
      <c r="L274" s="541">
        <v>200</v>
      </c>
      <c r="M274" s="541">
        <v>1.5053</v>
      </c>
      <c r="N274" s="541">
        <f t="shared" si="28"/>
        <v>301.06</v>
      </c>
      <c r="O274" s="541">
        <v>200</v>
      </c>
      <c r="P274" s="541">
        <f t="shared" si="29"/>
        <v>1.5053</v>
      </c>
      <c r="Q274" s="541">
        <f t="shared" si="30"/>
        <v>301.06</v>
      </c>
      <c r="R274" s="257">
        <f t="shared" si="31"/>
        <v>0</v>
      </c>
      <c r="S274" s="515"/>
      <c r="T274" s="515">
        <f t="shared" si="32"/>
        <v>0</v>
      </c>
      <c r="U274" s="257">
        <f t="shared" si="33"/>
        <v>0</v>
      </c>
      <c r="V274" s="515"/>
      <c r="W274" s="515">
        <f t="shared" si="34"/>
        <v>0</v>
      </c>
      <c r="X274" s="14" t="s">
        <v>1191</v>
      </c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</row>
    <row r="275" hidden="1" spans="1:34">
      <c r="A275" s="24">
        <v>271</v>
      </c>
      <c r="B275" s="14"/>
      <c r="C275" s="749" t="s">
        <v>4838</v>
      </c>
      <c r="D275" s="749" t="s">
        <v>4839</v>
      </c>
      <c r="E275" s="14"/>
      <c r="F275" s="192"/>
      <c r="G275" s="24"/>
      <c r="H275" s="14"/>
      <c r="I275" s="24">
        <v>1.03</v>
      </c>
      <c r="J275" s="14"/>
      <c r="K275" s="24"/>
      <c r="L275" s="541">
        <v>1185</v>
      </c>
      <c r="M275" s="541">
        <v>8.7159</v>
      </c>
      <c r="N275" s="541">
        <f t="shared" si="28"/>
        <v>10328.3415</v>
      </c>
      <c r="O275" s="541">
        <v>1185</v>
      </c>
      <c r="P275" s="541">
        <f t="shared" si="29"/>
        <v>8.7159</v>
      </c>
      <c r="Q275" s="541">
        <f t="shared" si="30"/>
        <v>10328.3415</v>
      </c>
      <c r="R275" s="257">
        <f t="shared" si="31"/>
        <v>0</v>
      </c>
      <c r="S275" s="515"/>
      <c r="T275" s="515">
        <f t="shared" si="32"/>
        <v>0</v>
      </c>
      <c r="U275" s="257">
        <f t="shared" si="33"/>
        <v>0</v>
      </c>
      <c r="V275" s="515"/>
      <c r="W275" s="515">
        <f t="shared" si="34"/>
        <v>0</v>
      </c>
      <c r="X275" s="14" t="s">
        <v>1191</v>
      </c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</row>
    <row r="276" hidden="1" spans="1:34">
      <c r="A276" s="24">
        <v>272</v>
      </c>
      <c r="B276" s="14"/>
      <c r="C276" s="749" t="s">
        <v>4840</v>
      </c>
      <c r="D276" s="749" t="s">
        <v>4841</v>
      </c>
      <c r="E276" s="14"/>
      <c r="F276" s="192"/>
      <c r="G276" s="24"/>
      <c r="H276" s="14"/>
      <c r="I276" s="24">
        <v>1.03</v>
      </c>
      <c r="J276" s="14"/>
      <c r="K276" s="24"/>
      <c r="L276" s="541">
        <v>300</v>
      </c>
      <c r="M276" s="541">
        <v>3.1343</v>
      </c>
      <c r="N276" s="541">
        <f t="shared" si="28"/>
        <v>940.29</v>
      </c>
      <c r="O276" s="541">
        <v>300</v>
      </c>
      <c r="P276" s="541">
        <f t="shared" si="29"/>
        <v>3.1343</v>
      </c>
      <c r="Q276" s="541">
        <f t="shared" si="30"/>
        <v>940.29</v>
      </c>
      <c r="R276" s="257">
        <f t="shared" si="31"/>
        <v>0</v>
      </c>
      <c r="S276" s="515"/>
      <c r="T276" s="515">
        <f t="shared" si="32"/>
        <v>0</v>
      </c>
      <c r="U276" s="257">
        <f t="shared" si="33"/>
        <v>0</v>
      </c>
      <c r="V276" s="515"/>
      <c r="W276" s="515">
        <f t="shared" si="34"/>
        <v>0</v>
      </c>
      <c r="X276" s="14" t="s">
        <v>1191</v>
      </c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</row>
    <row r="277" hidden="1" spans="1:34">
      <c r="A277" s="24">
        <v>273</v>
      </c>
      <c r="B277" s="14"/>
      <c r="C277" s="749" t="s">
        <v>4842</v>
      </c>
      <c r="D277" s="749" t="s">
        <v>4843</v>
      </c>
      <c r="E277" s="14"/>
      <c r="F277" s="192"/>
      <c r="G277" s="24"/>
      <c r="H277" s="14"/>
      <c r="I277" s="24">
        <v>1.03</v>
      </c>
      <c r="J277" s="14"/>
      <c r="K277" s="24"/>
      <c r="L277" s="541">
        <v>200</v>
      </c>
      <c r="M277" s="541">
        <v>3.2864</v>
      </c>
      <c r="N277" s="541">
        <f t="shared" si="28"/>
        <v>657.28</v>
      </c>
      <c r="O277" s="541">
        <v>200</v>
      </c>
      <c r="P277" s="541">
        <f t="shared" si="29"/>
        <v>3.2864</v>
      </c>
      <c r="Q277" s="541">
        <f t="shared" si="30"/>
        <v>657.28</v>
      </c>
      <c r="R277" s="257">
        <f t="shared" si="31"/>
        <v>0</v>
      </c>
      <c r="S277" s="515"/>
      <c r="T277" s="515">
        <f t="shared" si="32"/>
        <v>0</v>
      </c>
      <c r="U277" s="257">
        <f t="shared" si="33"/>
        <v>0</v>
      </c>
      <c r="V277" s="515"/>
      <c r="W277" s="515">
        <f t="shared" si="34"/>
        <v>0</v>
      </c>
      <c r="X277" s="14" t="s">
        <v>1191</v>
      </c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</row>
    <row r="278" hidden="1" spans="1:34">
      <c r="A278" s="24">
        <v>274</v>
      </c>
      <c r="B278" s="14"/>
      <c r="C278" s="749" t="s">
        <v>4844</v>
      </c>
      <c r="D278" s="749" t="s">
        <v>4845</v>
      </c>
      <c r="E278" s="14"/>
      <c r="F278" s="192"/>
      <c r="G278" s="24"/>
      <c r="H278" s="14"/>
      <c r="I278" s="24">
        <v>1.03</v>
      </c>
      <c r="J278" s="14"/>
      <c r="K278" s="24"/>
      <c r="L278" s="541">
        <v>180</v>
      </c>
      <c r="M278" s="541">
        <v>2.2482</v>
      </c>
      <c r="N278" s="541">
        <f t="shared" si="28"/>
        <v>404.676</v>
      </c>
      <c r="O278" s="541"/>
      <c r="P278" s="541">
        <f t="shared" si="29"/>
        <v>2.2482</v>
      </c>
      <c r="Q278" s="541">
        <f t="shared" si="30"/>
        <v>0</v>
      </c>
      <c r="R278" s="257">
        <f t="shared" si="31"/>
        <v>0</v>
      </c>
      <c r="S278" s="515"/>
      <c r="T278" s="515">
        <f t="shared" si="32"/>
        <v>0</v>
      </c>
      <c r="U278" s="257">
        <f t="shared" si="33"/>
        <v>-180</v>
      </c>
      <c r="V278" s="515"/>
      <c r="W278" s="515">
        <f t="shared" si="34"/>
        <v>-404.676</v>
      </c>
      <c r="X278" s="14" t="s">
        <v>1191</v>
      </c>
      <c r="Y278" s="14"/>
      <c r="Z278" s="14"/>
      <c r="AA278" s="14"/>
      <c r="AB278" s="14"/>
      <c r="AC278" s="14"/>
      <c r="AD278" s="14"/>
      <c r="AE278" s="14"/>
      <c r="AF278" s="14"/>
      <c r="AG278" s="14"/>
      <c r="AH278" s="231" t="s">
        <v>4296</v>
      </c>
    </row>
    <row r="279" hidden="1" spans="1:34">
      <c r="A279" s="24">
        <v>275</v>
      </c>
      <c r="B279" s="14"/>
      <c r="C279" s="749" t="s">
        <v>4846</v>
      </c>
      <c r="D279" s="749" t="s">
        <v>4847</v>
      </c>
      <c r="E279" s="14"/>
      <c r="F279" s="192"/>
      <c r="G279" s="24"/>
      <c r="H279" s="14"/>
      <c r="I279" s="24">
        <v>1.03</v>
      </c>
      <c r="J279" s="14"/>
      <c r="K279" s="24"/>
      <c r="L279" s="541">
        <v>241</v>
      </c>
      <c r="M279" s="541">
        <v>3.5038</v>
      </c>
      <c r="N279" s="541">
        <f t="shared" si="28"/>
        <v>844.4158</v>
      </c>
      <c r="O279" s="541">
        <v>40</v>
      </c>
      <c r="P279" s="541">
        <f t="shared" si="29"/>
        <v>3.5038</v>
      </c>
      <c r="Q279" s="541">
        <f t="shared" si="30"/>
        <v>140.152</v>
      </c>
      <c r="R279" s="257">
        <f t="shared" si="31"/>
        <v>0</v>
      </c>
      <c r="S279" s="515"/>
      <c r="T279" s="515">
        <f t="shared" si="32"/>
        <v>0</v>
      </c>
      <c r="U279" s="257">
        <f t="shared" si="33"/>
        <v>-201</v>
      </c>
      <c r="V279" s="515"/>
      <c r="W279" s="515">
        <f t="shared" si="34"/>
        <v>-704.2638</v>
      </c>
      <c r="X279" s="14" t="s">
        <v>1191</v>
      </c>
      <c r="Y279" s="14"/>
      <c r="Z279" s="14"/>
      <c r="AA279" s="14"/>
      <c r="AB279" s="14"/>
      <c r="AC279" s="14"/>
      <c r="AD279" s="14"/>
      <c r="AE279" s="14"/>
      <c r="AF279" s="14"/>
      <c r="AG279" s="14"/>
      <c r="AH279" s="231" t="s">
        <v>4296</v>
      </c>
    </row>
    <row r="280" hidden="1" spans="1:34">
      <c r="A280" s="24">
        <v>276</v>
      </c>
      <c r="B280" s="14"/>
      <c r="C280" s="749" t="s">
        <v>4848</v>
      </c>
      <c r="D280" s="749" t="s">
        <v>4849</v>
      </c>
      <c r="E280" s="14"/>
      <c r="F280" s="192"/>
      <c r="G280" s="24"/>
      <c r="H280" s="14"/>
      <c r="I280" s="24">
        <v>1.03</v>
      </c>
      <c r="J280" s="14"/>
      <c r="K280" s="24"/>
      <c r="L280" s="541">
        <v>398</v>
      </c>
      <c r="M280" s="541">
        <v>3.9603</v>
      </c>
      <c r="N280" s="541">
        <f t="shared" si="28"/>
        <v>1576.1994</v>
      </c>
      <c r="O280" s="541">
        <v>398</v>
      </c>
      <c r="P280" s="541">
        <f t="shared" si="29"/>
        <v>3.9603</v>
      </c>
      <c r="Q280" s="541">
        <f t="shared" si="30"/>
        <v>1576.1994</v>
      </c>
      <c r="R280" s="257">
        <f t="shared" si="31"/>
        <v>0</v>
      </c>
      <c r="S280" s="515"/>
      <c r="T280" s="515">
        <f t="shared" si="32"/>
        <v>0</v>
      </c>
      <c r="U280" s="257">
        <f t="shared" si="33"/>
        <v>0</v>
      </c>
      <c r="V280" s="515"/>
      <c r="W280" s="515">
        <f t="shared" si="34"/>
        <v>0</v>
      </c>
      <c r="X280" s="14" t="s">
        <v>1191</v>
      </c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</row>
    <row r="281" hidden="1" spans="1:34">
      <c r="A281" s="24">
        <v>277</v>
      </c>
      <c r="B281" s="14"/>
      <c r="C281" s="749" t="s">
        <v>4850</v>
      </c>
      <c r="D281" s="749" t="s">
        <v>4851</v>
      </c>
      <c r="E281" s="14"/>
      <c r="F281" s="192"/>
      <c r="G281" s="24"/>
      <c r="H281" s="14"/>
      <c r="I281" s="24">
        <v>1.03</v>
      </c>
      <c r="J281" s="14"/>
      <c r="K281" s="24"/>
      <c r="L281" s="541">
        <v>715</v>
      </c>
      <c r="M281" s="541">
        <v>1.2839</v>
      </c>
      <c r="N281" s="541">
        <f t="shared" si="28"/>
        <v>917.9885</v>
      </c>
      <c r="O281" s="541">
        <v>715</v>
      </c>
      <c r="P281" s="541">
        <f t="shared" si="29"/>
        <v>1.2839</v>
      </c>
      <c r="Q281" s="541">
        <f t="shared" si="30"/>
        <v>917.9885</v>
      </c>
      <c r="R281" s="257">
        <f t="shared" si="31"/>
        <v>0</v>
      </c>
      <c r="S281" s="515"/>
      <c r="T281" s="515">
        <f t="shared" si="32"/>
        <v>0</v>
      </c>
      <c r="U281" s="257">
        <f t="shared" si="33"/>
        <v>0</v>
      </c>
      <c r="V281" s="515"/>
      <c r="W281" s="515">
        <f t="shared" si="34"/>
        <v>0</v>
      </c>
      <c r="X281" s="14" t="s">
        <v>1191</v>
      </c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</row>
    <row r="282" hidden="1" spans="1:34">
      <c r="A282" s="24">
        <v>278</v>
      </c>
      <c r="B282" s="14"/>
      <c r="C282" s="749" t="s">
        <v>4852</v>
      </c>
      <c r="D282" s="749" t="s">
        <v>4853</v>
      </c>
      <c r="E282" s="14"/>
      <c r="F282" s="192"/>
      <c r="G282" s="24"/>
      <c r="H282" s="14"/>
      <c r="I282" s="24">
        <v>1.03</v>
      </c>
      <c r="J282" s="14"/>
      <c r="K282" s="24"/>
      <c r="L282" s="541">
        <v>790</v>
      </c>
      <c r="M282" s="541">
        <v>2.0169</v>
      </c>
      <c r="N282" s="541">
        <f t="shared" si="28"/>
        <v>1593.351</v>
      </c>
      <c r="O282" s="541">
        <v>790</v>
      </c>
      <c r="P282" s="541">
        <f t="shared" si="29"/>
        <v>2.0169</v>
      </c>
      <c r="Q282" s="541">
        <f t="shared" si="30"/>
        <v>1593.351</v>
      </c>
      <c r="R282" s="257">
        <f t="shared" si="31"/>
        <v>0</v>
      </c>
      <c r="S282" s="515"/>
      <c r="T282" s="515">
        <f t="shared" si="32"/>
        <v>0</v>
      </c>
      <c r="U282" s="257">
        <f t="shared" si="33"/>
        <v>0</v>
      </c>
      <c r="V282" s="515"/>
      <c r="W282" s="515">
        <f t="shared" si="34"/>
        <v>0</v>
      </c>
      <c r="X282" s="14" t="s">
        <v>1191</v>
      </c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</row>
    <row r="283" hidden="1" spans="1:34">
      <c r="A283" s="24">
        <v>279</v>
      </c>
      <c r="B283" s="14"/>
      <c r="C283" s="749" t="s">
        <v>4854</v>
      </c>
      <c r="D283" s="749" t="s">
        <v>4855</v>
      </c>
      <c r="E283" s="14"/>
      <c r="F283" s="192"/>
      <c r="G283" s="24"/>
      <c r="H283" s="14"/>
      <c r="I283" s="24">
        <v>1.03</v>
      </c>
      <c r="J283" s="14"/>
      <c r="K283" s="24"/>
      <c r="L283" s="541">
        <v>955</v>
      </c>
      <c r="M283" s="541">
        <v>5.645</v>
      </c>
      <c r="N283" s="541">
        <f t="shared" si="28"/>
        <v>5390.975</v>
      </c>
      <c r="O283" s="541">
        <v>955</v>
      </c>
      <c r="P283" s="541">
        <f t="shared" si="29"/>
        <v>5.645</v>
      </c>
      <c r="Q283" s="541">
        <f t="shared" si="30"/>
        <v>5390.975</v>
      </c>
      <c r="R283" s="257">
        <f t="shared" si="31"/>
        <v>0</v>
      </c>
      <c r="S283" s="515"/>
      <c r="T283" s="515">
        <f t="shared" si="32"/>
        <v>0</v>
      </c>
      <c r="U283" s="257">
        <f t="shared" si="33"/>
        <v>0</v>
      </c>
      <c r="V283" s="515"/>
      <c r="W283" s="515">
        <f t="shared" si="34"/>
        <v>0</v>
      </c>
      <c r="X283" s="14" t="s">
        <v>1191</v>
      </c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</row>
    <row r="284" hidden="1" spans="1:34">
      <c r="A284" s="24">
        <v>280</v>
      </c>
      <c r="B284" s="14"/>
      <c r="C284" s="749" t="s">
        <v>4856</v>
      </c>
      <c r="D284" s="749" t="s">
        <v>4857</v>
      </c>
      <c r="E284" s="14"/>
      <c r="F284" s="192"/>
      <c r="G284" s="24"/>
      <c r="H284" s="14"/>
      <c r="I284" s="24">
        <v>1.03</v>
      </c>
      <c r="J284" s="14"/>
      <c r="K284" s="24"/>
      <c r="L284" s="541">
        <v>656</v>
      </c>
      <c r="M284" s="541">
        <v>4.4094</v>
      </c>
      <c r="N284" s="541">
        <f t="shared" si="28"/>
        <v>2892.5664</v>
      </c>
      <c r="O284" s="541">
        <v>656</v>
      </c>
      <c r="P284" s="541">
        <f t="shared" si="29"/>
        <v>4.4094</v>
      </c>
      <c r="Q284" s="541">
        <f t="shared" si="30"/>
        <v>2892.5664</v>
      </c>
      <c r="R284" s="257">
        <f t="shared" si="31"/>
        <v>0</v>
      </c>
      <c r="S284" s="515"/>
      <c r="T284" s="515">
        <f t="shared" si="32"/>
        <v>0</v>
      </c>
      <c r="U284" s="257">
        <f t="shared" si="33"/>
        <v>0</v>
      </c>
      <c r="V284" s="515"/>
      <c r="W284" s="515">
        <f t="shared" si="34"/>
        <v>0</v>
      </c>
      <c r="X284" s="14" t="s">
        <v>1191</v>
      </c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hidden="1" spans="1:34">
      <c r="A285" s="24">
        <v>281</v>
      </c>
      <c r="B285" s="14"/>
      <c r="C285" s="749" t="s">
        <v>4858</v>
      </c>
      <c r="D285" s="749" t="s">
        <v>4859</v>
      </c>
      <c r="E285" s="14"/>
      <c r="F285" s="192"/>
      <c r="G285" s="24"/>
      <c r="H285" s="14"/>
      <c r="I285" s="24">
        <v>1.03</v>
      </c>
      <c r="J285" s="14"/>
      <c r="K285" s="24"/>
      <c r="L285" s="541">
        <v>198</v>
      </c>
      <c r="M285" s="541">
        <v>12.4302</v>
      </c>
      <c r="N285" s="541">
        <f t="shared" si="28"/>
        <v>2461.1796</v>
      </c>
      <c r="O285" s="541">
        <v>198</v>
      </c>
      <c r="P285" s="541">
        <f t="shared" si="29"/>
        <v>12.4302</v>
      </c>
      <c r="Q285" s="541">
        <f t="shared" si="30"/>
        <v>2461.1796</v>
      </c>
      <c r="R285" s="257">
        <f t="shared" si="31"/>
        <v>0</v>
      </c>
      <c r="S285" s="515"/>
      <c r="T285" s="515">
        <f t="shared" si="32"/>
        <v>0</v>
      </c>
      <c r="U285" s="257">
        <f t="shared" si="33"/>
        <v>0</v>
      </c>
      <c r="V285" s="515"/>
      <c r="W285" s="515">
        <f t="shared" si="34"/>
        <v>0</v>
      </c>
      <c r="X285" s="14" t="s">
        <v>1191</v>
      </c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</row>
    <row r="286" hidden="1" spans="1:34">
      <c r="A286" s="24">
        <v>282</v>
      </c>
      <c r="B286" s="14"/>
      <c r="C286" s="749" t="s">
        <v>4860</v>
      </c>
      <c r="D286" s="749" t="s">
        <v>4861</v>
      </c>
      <c r="E286" s="14"/>
      <c r="F286" s="192"/>
      <c r="G286" s="24"/>
      <c r="H286" s="14"/>
      <c r="I286" s="24">
        <v>1.03</v>
      </c>
      <c r="J286" s="14"/>
      <c r="K286" s="24"/>
      <c r="L286" s="541">
        <v>1009</v>
      </c>
      <c r="M286" s="541">
        <v>3.4232</v>
      </c>
      <c r="N286" s="541">
        <f t="shared" si="28"/>
        <v>3454.0088</v>
      </c>
      <c r="O286" s="541">
        <v>1033</v>
      </c>
      <c r="P286" s="541">
        <f t="shared" si="29"/>
        <v>3.4232</v>
      </c>
      <c r="Q286" s="541">
        <f t="shared" si="30"/>
        <v>3536.1656</v>
      </c>
      <c r="R286" s="257">
        <f t="shared" si="31"/>
        <v>24</v>
      </c>
      <c r="S286" s="515"/>
      <c r="T286" s="515">
        <f t="shared" si="32"/>
        <v>82.1567999999997</v>
      </c>
      <c r="U286" s="257">
        <f t="shared" si="33"/>
        <v>0</v>
      </c>
      <c r="V286" s="515"/>
      <c r="W286" s="515">
        <f t="shared" si="34"/>
        <v>0</v>
      </c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231" t="s">
        <v>4301</v>
      </c>
    </row>
    <row r="287" hidden="1" spans="1:34">
      <c r="A287" s="24">
        <v>283</v>
      </c>
      <c r="B287" s="14"/>
      <c r="C287" s="749" t="s">
        <v>4862</v>
      </c>
      <c r="D287" s="749" t="s">
        <v>4863</v>
      </c>
      <c r="E287" s="14"/>
      <c r="F287" s="192"/>
      <c r="G287" s="24"/>
      <c r="H287" s="14"/>
      <c r="I287" s="24">
        <v>1.03</v>
      </c>
      <c r="J287" s="14"/>
      <c r="K287" s="24"/>
      <c r="L287" s="541">
        <v>934</v>
      </c>
      <c r="M287" s="541">
        <v>3.3746</v>
      </c>
      <c r="N287" s="541">
        <f t="shared" si="28"/>
        <v>3151.8764</v>
      </c>
      <c r="O287" s="541">
        <v>880</v>
      </c>
      <c r="P287" s="541">
        <f t="shared" si="29"/>
        <v>3.3746</v>
      </c>
      <c r="Q287" s="541">
        <f t="shared" si="30"/>
        <v>2969.648</v>
      </c>
      <c r="R287" s="257">
        <f t="shared" si="31"/>
        <v>0</v>
      </c>
      <c r="S287" s="515"/>
      <c r="T287" s="515">
        <f t="shared" si="32"/>
        <v>0</v>
      </c>
      <c r="U287" s="257">
        <f t="shared" si="33"/>
        <v>-54</v>
      </c>
      <c r="V287" s="515"/>
      <c r="W287" s="515">
        <f t="shared" si="34"/>
        <v>-182.2284</v>
      </c>
      <c r="X287" s="14" t="s">
        <v>1191</v>
      </c>
      <c r="Y287" s="14"/>
      <c r="Z287" s="14"/>
      <c r="AA287" s="14"/>
      <c r="AB287" s="14"/>
      <c r="AC287" s="14"/>
      <c r="AD287" s="14"/>
      <c r="AE287" s="14"/>
      <c r="AF287" s="14"/>
      <c r="AG287" s="14"/>
      <c r="AH287" s="231" t="s">
        <v>4296</v>
      </c>
    </row>
    <row r="288" hidden="1" spans="1:34">
      <c r="A288" s="24">
        <v>284</v>
      </c>
      <c r="B288" s="14"/>
      <c r="C288" s="749" t="s">
        <v>4864</v>
      </c>
      <c r="D288" s="749" t="s">
        <v>4865</v>
      </c>
      <c r="E288" s="14"/>
      <c r="F288" s="192"/>
      <c r="G288" s="24"/>
      <c r="H288" s="14"/>
      <c r="I288" s="24">
        <v>1.03</v>
      </c>
      <c r="J288" s="14"/>
      <c r="K288" s="24"/>
      <c r="L288" s="541">
        <v>735</v>
      </c>
      <c r="M288" s="541">
        <v>1.9229</v>
      </c>
      <c r="N288" s="541">
        <f t="shared" si="28"/>
        <v>1413.3315</v>
      </c>
      <c r="O288" s="541">
        <v>735</v>
      </c>
      <c r="P288" s="541">
        <f t="shared" si="29"/>
        <v>1.9229</v>
      </c>
      <c r="Q288" s="541">
        <f t="shared" si="30"/>
        <v>1413.3315</v>
      </c>
      <c r="R288" s="257">
        <f t="shared" si="31"/>
        <v>0</v>
      </c>
      <c r="S288" s="515"/>
      <c r="T288" s="515">
        <f t="shared" si="32"/>
        <v>0</v>
      </c>
      <c r="U288" s="257">
        <f t="shared" si="33"/>
        <v>0</v>
      </c>
      <c r="V288" s="515"/>
      <c r="W288" s="515">
        <f t="shared" si="34"/>
        <v>0</v>
      </c>
      <c r="X288" s="14" t="s">
        <v>1191</v>
      </c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</row>
    <row r="289" hidden="1" spans="1:34">
      <c r="A289" s="24">
        <v>285</v>
      </c>
      <c r="B289" s="14"/>
      <c r="C289" s="749" t="s">
        <v>4866</v>
      </c>
      <c r="D289" s="749" t="s">
        <v>4867</v>
      </c>
      <c r="E289" s="14"/>
      <c r="F289" s="192"/>
      <c r="G289" s="24"/>
      <c r="H289" s="14"/>
      <c r="I289" s="24">
        <v>1.03</v>
      </c>
      <c r="J289" s="14"/>
      <c r="K289" s="24"/>
      <c r="L289" s="541">
        <v>821</v>
      </c>
      <c r="M289" s="541">
        <v>1.2283</v>
      </c>
      <c r="N289" s="541">
        <f t="shared" si="28"/>
        <v>1008.4343</v>
      </c>
      <c r="O289" s="541">
        <v>821</v>
      </c>
      <c r="P289" s="541">
        <f t="shared" si="29"/>
        <v>1.2283</v>
      </c>
      <c r="Q289" s="541">
        <f t="shared" si="30"/>
        <v>1008.4343</v>
      </c>
      <c r="R289" s="257">
        <f t="shared" si="31"/>
        <v>0</v>
      </c>
      <c r="S289" s="515"/>
      <c r="T289" s="515">
        <f t="shared" si="32"/>
        <v>0</v>
      </c>
      <c r="U289" s="257">
        <f t="shared" si="33"/>
        <v>0</v>
      </c>
      <c r="V289" s="515"/>
      <c r="W289" s="515">
        <f t="shared" si="34"/>
        <v>0</v>
      </c>
      <c r="X289" s="14" t="s">
        <v>1191</v>
      </c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</row>
    <row r="290" hidden="1" spans="1:34">
      <c r="A290" s="24">
        <v>286</v>
      </c>
      <c r="B290" s="14"/>
      <c r="C290" s="749" t="s">
        <v>4868</v>
      </c>
      <c r="D290" s="749" t="s">
        <v>4869</v>
      </c>
      <c r="E290" s="14"/>
      <c r="F290" s="192"/>
      <c r="G290" s="24"/>
      <c r="H290" s="14"/>
      <c r="I290" s="24">
        <v>1.03</v>
      </c>
      <c r="J290" s="14"/>
      <c r="K290" s="24"/>
      <c r="L290" s="541">
        <v>1160</v>
      </c>
      <c r="M290" s="541">
        <v>2.7768</v>
      </c>
      <c r="N290" s="541">
        <f t="shared" si="28"/>
        <v>3221.088</v>
      </c>
      <c r="O290" s="541">
        <v>140</v>
      </c>
      <c r="P290" s="541">
        <f t="shared" si="29"/>
        <v>2.7768</v>
      </c>
      <c r="Q290" s="541">
        <f t="shared" si="30"/>
        <v>388.752</v>
      </c>
      <c r="R290" s="257">
        <f t="shared" si="31"/>
        <v>0</v>
      </c>
      <c r="S290" s="515"/>
      <c r="T290" s="515">
        <f t="shared" si="32"/>
        <v>0</v>
      </c>
      <c r="U290" s="257">
        <f t="shared" si="33"/>
        <v>-1020</v>
      </c>
      <c r="V290" s="515"/>
      <c r="W290" s="515">
        <f t="shared" si="34"/>
        <v>-2832.336</v>
      </c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231" t="s">
        <v>4296</v>
      </c>
    </row>
    <row r="291" hidden="1" spans="1:34">
      <c r="A291" s="24">
        <v>287</v>
      </c>
      <c r="B291" s="14"/>
      <c r="C291" s="749" t="s">
        <v>4870</v>
      </c>
      <c r="D291" s="749" t="s">
        <v>4871</v>
      </c>
      <c r="E291" s="14"/>
      <c r="F291" s="192"/>
      <c r="G291" s="24"/>
      <c r="H291" s="14"/>
      <c r="I291" s="24">
        <v>1.03</v>
      </c>
      <c r="J291" s="14"/>
      <c r="K291" s="24"/>
      <c r="L291" s="541">
        <v>523</v>
      </c>
      <c r="M291" s="541">
        <v>4.2322</v>
      </c>
      <c r="N291" s="541">
        <f t="shared" si="28"/>
        <v>2213.4406</v>
      </c>
      <c r="O291" s="541">
        <v>523</v>
      </c>
      <c r="P291" s="541">
        <f t="shared" si="29"/>
        <v>4.2322</v>
      </c>
      <c r="Q291" s="541">
        <f t="shared" si="30"/>
        <v>2213.4406</v>
      </c>
      <c r="R291" s="257">
        <f t="shared" si="31"/>
        <v>0</v>
      </c>
      <c r="S291" s="515"/>
      <c r="T291" s="515">
        <f t="shared" si="32"/>
        <v>0</v>
      </c>
      <c r="U291" s="257">
        <f t="shared" si="33"/>
        <v>0</v>
      </c>
      <c r="V291" s="515"/>
      <c r="W291" s="515">
        <f t="shared" si="34"/>
        <v>0</v>
      </c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hidden="1" spans="1:34">
      <c r="A292" s="24">
        <v>288</v>
      </c>
      <c r="B292" s="14"/>
      <c r="C292" s="749" t="s">
        <v>4872</v>
      </c>
      <c r="D292" s="749" t="s">
        <v>4873</v>
      </c>
      <c r="E292" s="14"/>
      <c r="F292" s="192"/>
      <c r="G292" s="24"/>
      <c r="H292" s="14"/>
      <c r="I292" s="24">
        <v>1.03</v>
      </c>
      <c r="J292" s="14"/>
      <c r="K292" s="24"/>
      <c r="L292" s="541">
        <v>195</v>
      </c>
      <c r="M292" s="541">
        <v>1.9244</v>
      </c>
      <c r="N292" s="541">
        <f t="shared" si="28"/>
        <v>375.258</v>
      </c>
      <c r="O292" s="541">
        <v>195</v>
      </c>
      <c r="P292" s="541">
        <f t="shared" si="29"/>
        <v>1.9244</v>
      </c>
      <c r="Q292" s="541">
        <f t="shared" si="30"/>
        <v>375.258</v>
      </c>
      <c r="R292" s="257">
        <f t="shared" si="31"/>
        <v>0</v>
      </c>
      <c r="S292" s="515"/>
      <c r="T292" s="515">
        <f t="shared" si="32"/>
        <v>0</v>
      </c>
      <c r="U292" s="257">
        <f t="shared" si="33"/>
        <v>0</v>
      </c>
      <c r="V292" s="515"/>
      <c r="W292" s="515">
        <f t="shared" si="34"/>
        <v>0</v>
      </c>
      <c r="X292" s="14" t="s">
        <v>1191</v>
      </c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hidden="1" spans="1:34">
      <c r="A293" s="24">
        <v>289</v>
      </c>
      <c r="B293" s="14"/>
      <c r="C293" s="749" t="s">
        <v>4874</v>
      </c>
      <c r="D293" s="749" t="s">
        <v>4875</v>
      </c>
      <c r="E293" s="14"/>
      <c r="F293" s="192"/>
      <c r="G293" s="24"/>
      <c r="H293" s="14"/>
      <c r="I293" s="24">
        <v>1.03</v>
      </c>
      <c r="J293" s="14"/>
      <c r="K293" s="24"/>
      <c r="L293" s="541">
        <v>1525</v>
      </c>
      <c r="M293" s="541">
        <v>1.3929</v>
      </c>
      <c r="N293" s="541">
        <f t="shared" si="28"/>
        <v>2124.1725</v>
      </c>
      <c r="O293" s="541">
        <v>1144</v>
      </c>
      <c r="P293" s="541">
        <f t="shared" si="29"/>
        <v>1.3929</v>
      </c>
      <c r="Q293" s="541">
        <f t="shared" si="30"/>
        <v>1593.4776</v>
      </c>
      <c r="R293" s="257">
        <f t="shared" si="31"/>
        <v>0</v>
      </c>
      <c r="S293" s="515"/>
      <c r="T293" s="515">
        <f t="shared" si="32"/>
        <v>0</v>
      </c>
      <c r="U293" s="257">
        <f t="shared" si="33"/>
        <v>-381</v>
      </c>
      <c r="V293" s="515"/>
      <c r="W293" s="515">
        <f t="shared" si="34"/>
        <v>-530.6949</v>
      </c>
      <c r="X293" s="14" t="s">
        <v>1191</v>
      </c>
      <c r="Y293" s="14"/>
      <c r="Z293" s="14"/>
      <c r="AA293" s="14"/>
      <c r="AB293" s="14"/>
      <c r="AC293" s="14"/>
      <c r="AD293" s="14"/>
      <c r="AE293" s="14"/>
      <c r="AF293" s="14"/>
      <c r="AG293" s="14"/>
      <c r="AH293" s="231" t="s">
        <v>4296</v>
      </c>
    </row>
    <row r="294" hidden="1" spans="1:34">
      <c r="A294" s="24">
        <v>290</v>
      </c>
      <c r="B294" s="14"/>
      <c r="C294" s="749" t="s">
        <v>4876</v>
      </c>
      <c r="D294" s="749" t="s">
        <v>4877</v>
      </c>
      <c r="E294" s="14"/>
      <c r="F294" s="192"/>
      <c r="G294" s="24"/>
      <c r="H294" s="14"/>
      <c r="I294" s="24">
        <v>1.03</v>
      </c>
      <c r="J294" s="14"/>
      <c r="K294" s="24"/>
      <c r="L294" s="541">
        <v>304</v>
      </c>
      <c r="M294" s="541">
        <v>8.1056</v>
      </c>
      <c r="N294" s="541">
        <f t="shared" si="28"/>
        <v>2464.1024</v>
      </c>
      <c r="O294" s="541">
        <v>304</v>
      </c>
      <c r="P294" s="541">
        <f t="shared" si="29"/>
        <v>8.1056</v>
      </c>
      <c r="Q294" s="541">
        <f t="shared" si="30"/>
        <v>2464.1024</v>
      </c>
      <c r="R294" s="257">
        <f t="shared" si="31"/>
        <v>0</v>
      </c>
      <c r="S294" s="515"/>
      <c r="T294" s="515">
        <f t="shared" si="32"/>
        <v>0</v>
      </c>
      <c r="U294" s="257">
        <f t="shared" si="33"/>
        <v>0</v>
      </c>
      <c r="V294" s="515"/>
      <c r="W294" s="515">
        <f t="shared" si="34"/>
        <v>0</v>
      </c>
      <c r="X294" s="14" t="s">
        <v>1191</v>
      </c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hidden="1" spans="1:34">
      <c r="A295" s="24">
        <v>291</v>
      </c>
      <c r="B295" s="14"/>
      <c r="C295" s="749" t="s">
        <v>4878</v>
      </c>
      <c r="D295" s="749" t="s">
        <v>4879</v>
      </c>
      <c r="E295" s="14"/>
      <c r="F295" s="192"/>
      <c r="G295" s="24"/>
      <c r="H295" s="14"/>
      <c r="I295" s="24">
        <v>1.03</v>
      </c>
      <c r="J295" s="14"/>
      <c r="K295" s="24"/>
      <c r="L295" s="541">
        <v>480</v>
      </c>
      <c r="M295" s="541">
        <v>2.4273</v>
      </c>
      <c r="N295" s="541">
        <f t="shared" si="28"/>
        <v>1165.104</v>
      </c>
      <c r="O295" s="541">
        <v>156</v>
      </c>
      <c r="P295" s="541">
        <f t="shared" si="29"/>
        <v>2.4273</v>
      </c>
      <c r="Q295" s="541">
        <f t="shared" si="30"/>
        <v>378.6588</v>
      </c>
      <c r="R295" s="257">
        <f t="shared" si="31"/>
        <v>0</v>
      </c>
      <c r="S295" s="515"/>
      <c r="T295" s="515">
        <f t="shared" si="32"/>
        <v>0</v>
      </c>
      <c r="U295" s="257">
        <f t="shared" si="33"/>
        <v>-324</v>
      </c>
      <c r="V295" s="515"/>
      <c r="W295" s="515">
        <f t="shared" si="34"/>
        <v>-786.4452</v>
      </c>
      <c r="X295" s="14" t="s">
        <v>1191</v>
      </c>
      <c r="Y295" s="14"/>
      <c r="Z295" s="14"/>
      <c r="AA295" s="14"/>
      <c r="AB295" s="14"/>
      <c r="AC295" s="14"/>
      <c r="AD295" s="14"/>
      <c r="AE295" s="14"/>
      <c r="AF295" s="14"/>
      <c r="AG295" s="14"/>
      <c r="AH295" s="231" t="s">
        <v>4296</v>
      </c>
    </row>
    <row r="296" hidden="1" spans="1:34">
      <c r="A296" s="24">
        <v>292</v>
      </c>
      <c r="B296" s="14"/>
      <c r="C296" s="749" t="s">
        <v>4880</v>
      </c>
      <c r="D296" s="749" t="s">
        <v>4881</v>
      </c>
      <c r="E296" s="14"/>
      <c r="F296" s="192"/>
      <c r="G296" s="24"/>
      <c r="H296" s="14"/>
      <c r="I296" s="24">
        <v>1.03</v>
      </c>
      <c r="J296" s="14"/>
      <c r="K296" s="24"/>
      <c r="L296" s="541">
        <v>890</v>
      </c>
      <c r="M296" s="541">
        <v>2.4273</v>
      </c>
      <c r="N296" s="541">
        <f t="shared" si="28"/>
        <v>2160.297</v>
      </c>
      <c r="O296" s="541">
        <v>890</v>
      </c>
      <c r="P296" s="541">
        <f t="shared" si="29"/>
        <v>2.4273</v>
      </c>
      <c r="Q296" s="541">
        <f t="shared" si="30"/>
        <v>2160.297</v>
      </c>
      <c r="R296" s="257">
        <f t="shared" si="31"/>
        <v>0</v>
      </c>
      <c r="S296" s="515"/>
      <c r="T296" s="515">
        <f t="shared" si="32"/>
        <v>0</v>
      </c>
      <c r="U296" s="257">
        <f t="shared" si="33"/>
        <v>0</v>
      </c>
      <c r="V296" s="515"/>
      <c r="W296" s="515">
        <f t="shared" si="34"/>
        <v>0</v>
      </c>
      <c r="X296" s="14" t="s">
        <v>1191</v>
      </c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hidden="1" spans="1:34">
      <c r="A297" s="24">
        <v>293</v>
      </c>
      <c r="B297" s="14"/>
      <c r="C297" s="749" t="s">
        <v>4882</v>
      </c>
      <c r="D297" s="749" t="s">
        <v>4883</v>
      </c>
      <c r="E297" s="14"/>
      <c r="F297" s="192"/>
      <c r="G297" s="24"/>
      <c r="H297" s="14"/>
      <c r="I297" s="24">
        <v>1.03</v>
      </c>
      <c r="J297" s="14"/>
      <c r="K297" s="24"/>
      <c r="L297" s="541">
        <v>738</v>
      </c>
      <c r="M297" s="541">
        <v>2.3506</v>
      </c>
      <c r="N297" s="541">
        <f t="shared" si="28"/>
        <v>1734.7428</v>
      </c>
      <c r="O297" s="541">
        <v>738</v>
      </c>
      <c r="P297" s="541">
        <f t="shared" si="29"/>
        <v>2.3506</v>
      </c>
      <c r="Q297" s="541">
        <f t="shared" si="30"/>
        <v>1734.7428</v>
      </c>
      <c r="R297" s="257">
        <f t="shared" si="31"/>
        <v>0</v>
      </c>
      <c r="S297" s="515"/>
      <c r="T297" s="515">
        <f t="shared" si="32"/>
        <v>0</v>
      </c>
      <c r="U297" s="257">
        <f t="shared" si="33"/>
        <v>0</v>
      </c>
      <c r="V297" s="515"/>
      <c r="W297" s="515">
        <f t="shared" si="34"/>
        <v>0</v>
      </c>
      <c r="X297" s="14" t="s">
        <v>1191</v>
      </c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hidden="1" spans="1:34">
      <c r="A298" s="24">
        <v>294</v>
      </c>
      <c r="B298" s="14"/>
      <c r="C298" s="749" t="s">
        <v>4884</v>
      </c>
      <c r="D298" s="749" t="s">
        <v>4885</v>
      </c>
      <c r="E298" s="14"/>
      <c r="F298" s="192"/>
      <c r="G298" s="24"/>
      <c r="H298" s="14"/>
      <c r="I298" s="24">
        <v>1.03</v>
      </c>
      <c r="J298" s="14"/>
      <c r="K298" s="24"/>
      <c r="L298" s="541">
        <v>2452</v>
      </c>
      <c r="M298" s="541">
        <v>2.5106</v>
      </c>
      <c r="N298" s="541">
        <f t="shared" si="28"/>
        <v>6155.9912</v>
      </c>
      <c r="O298" s="541">
        <v>2452</v>
      </c>
      <c r="P298" s="541">
        <f t="shared" si="29"/>
        <v>2.5106</v>
      </c>
      <c r="Q298" s="541">
        <f t="shared" si="30"/>
        <v>6155.9912</v>
      </c>
      <c r="R298" s="257">
        <f t="shared" si="31"/>
        <v>0</v>
      </c>
      <c r="S298" s="515"/>
      <c r="T298" s="515">
        <f t="shared" si="32"/>
        <v>0</v>
      </c>
      <c r="U298" s="257">
        <f t="shared" si="33"/>
        <v>0</v>
      </c>
      <c r="V298" s="515"/>
      <c r="W298" s="515">
        <f t="shared" si="34"/>
        <v>0</v>
      </c>
      <c r="X298" s="14" t="s">
        <v>1191</v>
      </c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hidden="1" spans="1:34">
      <c r="A299" s="24">
        <v>295</v>
      </c>
      <c r="B299" s="14"/>
      <c r="C299" s="749" t="s">
        <v>4886</v>
      </c>
      <c r="D299" s="749" t="s">
        <v>4887</v>
      </c>
      <c r="E299" s="14"/>
      <c r="F299" s="192"/>
      <c r="G299" s="24"/>
      <c r="H299" s="14"/>
      <c r="I299" s="24">
        <v>1.03</v>
      </c>
      <c r="J299" s="14"/>
      <c r="K299" s="24"/>
      <c r="L299" s="541">
        <v>959</v>
      </c>
      <c r="M299" s="541">
        <v>3.4701</v>
      </c>
      <c r="N299" s="541">
        <f t="shared" si="28"/>
        <v>3327.8259</v>
      </c>
      <c r="O299" s="541">
        <v>959</v>
      </c>
      <c r="P299" s="541">
        <f t="shared" si="29"/>
        <v>3.4701</v>
      </c>
      <c r="Q299" s="541">
        <f t="shared" si="30"/>
        <v>3327.8259</v>
      </c>
      <c r="R299" s="257">
        <f t="shared" si="31"/>
        <v>0</v>
      </c>
      <c r="S299" s="515"/>
      <c r="T299" s="515">
        <f t="shared" si="32"/>
        <v>0</v>
      </c>
      <c r="U299" s="257">
        <f t="shared" si="33"/>
        <v>0</v>
      </c>
      <c r="V299" s="515"/>
      <c r="W299" s="515">
        <f t="shared" si="34"/>
        <v>0</v>
      </c>
      <c r="X299" s="14" t="s">
        <v>1191</v>
      </c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hidden="1" spans="1:34">
      <c r="A300" s="24">
        <v>296</v>
      </c>
      <c r="B300" s="14"/>
      <c r="C300" s="749" t="s">
        <v>4888</v>
      </c>
      <c r="D300" s="749" t="s">
        <v>4889</v>
      </c>
      <c r="E300" s="14"/>
      <c r="F300" s="192"/>
      <c r="G300" s="24"/>
      <c r="H300" s="14"/>
      <c r="I300" s="24">
        <v>1.03</v>
      </c>
      <c r="J300" s="14"/>
      <c r="K300" s="24"/>
      <c r="L300" s="541">
        <v>1599</v>
      </c>
      <c r="M300" s="541">
        <v>3.4295</v>
      </c>
      <c r="N300" s="541">
        <f t="shared" si="28"/>
        <v>5483.7705</v>
      </c>
      <c r="O300" s="541">
        <v>1599</v>
      </c>
      <c r="P300" s="541">
        <f t="shared" si="29"/>
        <v>3.4295</v>
      </c>
      <c r="Q300" s="541">
        <f t="shared" si="30"/>
        <v>5483.7705</v>
      </c>
      <c r="R300" s="257">
        <f t="shared" si="31"/>
        <v>0</v>
      </c>
      <c r="S300" s="515"/>
      <c r="T300" s="515">
        <f t="shared" si="32"/>
        <v>0</v>
      </c>
      <c r="U300" s="257">
        <f t="shared" si="33"/>
        <v>0</v>
      </c>
      <c r="V300" s="515"/>
      <c r="W300" s="515">
        <f t="shared" si="34"/>
        <v>0</v>
      </c>
      <c r="X300" s="14" t="s">
        <v>1191</v>
      </c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hidden="1" spans="1:34">
      <c r="A301" s="24">
        <v>297</v>
      </c>
      <c r="B301" s="14"/>
      <c r="C301" s="749" t="s">
        <v>4890</v>
      </c>
      <c r="D301" s="749" t="s">
        <v>4891</v>
      </c>
      <c r="E301" s="14"/>
      <c r="F301" s="192"/>
      <c r="G301" s="24"/>
      <c r="H301" s="14"/>
      <c r="I301" s="24">
        <v>1.03</v>
      </c>
      <c r="J301" s="14"/>
      <c r="K301" s="24"/>
      <c r="L301" s="541">
        <v>29</v>
      </c>
      <c r="M301" s="541">
        <v>1.3466</v>
      </c>
      <c r="N301" s="541">
        <f t="shared" si="28"/>
        <v>39.0514</v>
      </c>
      <c r="O301" s="541">
        <v>29</v>
      </c>
      <c r="P301" s="541">
        <f t="shared" si="29"/>
        <v>1.3466</v>
      </c>
      <c r="Q301" s="541">
        <f t="shared" si="30"/>
        <v>39.0514</v>
      </c>
      <c r="R301" s="257">
        <f t="shared" si="31"/>
        <v>0</v>
      </c>
      <c r="S301" s="515"/>
      <c r="T301" s="515">
        <f t="shared" si="32"/>
        <v>0</v>
      </c>
      <c r="U301" s="257">
        <f t="shared" si="33"/>
        <v>0</v>
      </c>
      <c r="V301" s="515"/>
      <c r="W301" s="515">
        <f t="shared" si="34"/>
        <v>0</v>
      </c>
      <c r="X301" s="14" t="s">
        <v>1191</v>
      </c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hidden="1" spans="1:34">
      <c r="A302" s="24">
        <v>298</v>
      </c>
      <c r="B302" s="14"/>
      <c r="C302" s="749" t="s">
        <v>4892</v>
      </c>
      <c r="D302" s="749" t="s">
        <v>4893</v>
      </c>
      <c r="E302" s="14"/>
      <c r="F302" s="192"/>
      <c r="G302" s="24"/>
      <c r="H302" s="14"/>
      <c r="I302" s="24">
        <v>1.03</v>
      </c>
      <c r="J302" s="14"/>
      <c r="K302" s="24"/>
      <c r="L302" s="541">
        <v>104</v>
      </c>
      <c r="M302" s="541">
        <v>1.2121</v>
      </c>
      <c r="N302" s="541">
        <f t="shared" si="28"/>
        <v>126.0584</v>
      </c>
      <c r="O302" s="541">
        <v>104</v>
      </c>
      <c r="P302" s="541">
        <f t="shared" si="29"/>
        <v>1.2121</v>
      </c>
      <c r="Q302" s="541">
        <f t="shared" si="30"/>
        <v>126.0584</v>
      </c>
      <c r="R302" s="257">
        <f t="shared" si="31"/>
        <v>0</v>
      </c>
      <c r="S302" s="515"/>
      <c r="T302" s="515">
        <f t="shared" si="32"/>
        <v>0</v>
      </c>
      <c r="U302" s="257">
        <f t="shared" si="33"/>
        <v>0</v>
      </c>
      <c r="V302" s="515"/>
      <c r="W302" s="515">
        <f t="shared" si="34"/>
        <v>0</v>
      </c>
      <c r="X302" s="14" t="s">
        <v>1191</v>
      </c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hidden="1" spans="1:34">
      <c r="A303" s="24">
        <v>299</v>
      </c>
      <c r="B303" s="14"/>
      <c r="C303" s="749" t="s">
        <v>4894</v>
      </c>
      <c r="D303" s="749" t="s">
        <v>4895</v>
      </c>
      <c r="E303" s="14"/>
      <c r="F303" s="192"/>
      <c r="G303" s="24"/>
      <c r="H303" s="14"/>
      <c r="I303" s="24">
        <v>1.03</v>
      </c>
      <c r="J303" s="14"/>
      <c r="K303" s="24"/>
      <c r="L303" s="541">
        <v>218</v>
      </c>
      <c r="M303" s="541">
        <v>1.2853</v>
      </c>
      <c r="N303" s="541">
        <f t="shared" si="28"/>
        <v>280.1954</v>
      </c>
      <c r="O303" s="541">
        <v>218</v>
      </c>
      <c r="P303" s="541">
        <f t="shared" si="29"/>
        <v>1.2853</v>
      </c>
      <c r="Q303" s="541">
        <f t="shared" si="30"/>
        <v>280.1954</v>
      </c>
      <c r="R303" s="257">
        <f t="shared" si="31"/>
        <v>0</v>
      </c>
      <c r="S303" s="515"/>
      <c r="T303" s="515">
        <f t="shared" si="32"/>
        <v>0</v>
      </c>
      <c r="U303" s="257">
        <f t="shared" si="33"/>
        <v>0</v>
      </c>
      <c r="V303" s="515"/>
      <c r="W303" s="515">
        <f t="shared" si="34"/>
        <v>0</v>
      </c>
      <c r="X303" s="14" t="s">
        <v>1191</v>
      </c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hidden="1" spans="1:34">
      <c r="A304" s="24">
        <v>300</v>
      </c>
      <c r="B304" s="14"/>
      <c r="C304" s="749" t="s">
        <v>4896</v>
      </c>
      <c r="D304" s="749" t="s">
        <v>4897</v>
      </c>
      <c r="E304" s="14"/>
      <c r="F304" s="192"/>
      <c r="G304" s="24"/>
      <c r="H304" s="14"/>
      <c r="I304" s="24">
        <v>1.03</v>
      </c>
      <c r="J304" s="14"/>
      <c r="K304" s="24"/>
      <c r="L304" s="541">
        <v>173</v>
      </c>
      <c r="M304" s="541">
        <v>1.2877</v>
      </c>
      <c r="N304" s="541">
        <f t="shared" si="28"/>
        <v>222.7721</v>
      </c>
      <c r="O304" s="541">
        <v>173</v>
      </c>
      <c r="P304" s="541">
        <f t="shared" si="29"/>
        <v>1.2877</v>
      </c>
      <c r="Q304" s="541">
        <f t="shared" si="30"/>
        <v>222.7721</v>
      </c>
      <c r="R304" s="257">
        <f t="shared" si="31"/>
        <v>0</v>
      </c>
      <c r="S304" s="515"/>
      <c r="T304" s="515">
        <f t="shared" si="32"/>
        <v>0</v>
      </c>
      <c r="U304" s="257">
        <f t="shared" si="33"/>
        <v>0</v>
      </c>
      <c r="V304" s="515"/>
      <c r="W304" s="515">
        <f t="shared" si="34"/>
        <v>0</v>
      </c>
      <c r="X304" s="14" t="s">
        <v>1191</v>
      </c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hidden="1" spans="1:34">
      <c r="A305" s="24">
        <v>301</v>
      </c>
      <c r="B305" s="14"/>
      <c r="C305" s="749" t="s">
        <v>4898</v>
      </c>
      <c r="D305" s="749" t="s">
        <v>4899</v>
      </c>
      <c r="E305" s="14"/>
      <c r="F305" s="192"/>
      <c r="G305" s="24"/>
      <c r="H305" s="14"/>
      <c r="I305" s="24">
        <v>1.03</v>
      </c>
      <c r="J305" s="14"/>
      <c r="K305" s="24"/>
      <c r="L305" s="541">
        <v>1586</v>
      </c>
      <c r="M305" s="541">
        <v>0.6751</v>
      </c>
      <c r="N305" s="541">
        <f t="shared" si="28"/>
        <v>1070.7086</v>
      </c>
      <c r="O305" s="541">
        <v>1590</v>
      </c>
      <c r="P305" s="541">
        <f t="shared" si="29"/>
        <v>0.6751</v>
      </c>
      <c r="Q305" s="541">
        <f t="shared" si="30"/>
        <v>1073.409</v>
      </c>
      <c r="R305" s="257">
        <f t="shared" si="31"/>
        <v>4</v>
      </c>
      <c r="S305" s="515"/>
      <c r="T305" s="515">
        <f t="shared" si="32"/>
        <v>2.70039999999994</v>
      </c>
      <c r="U305" s="257">
        <f t="shared" si="33"/>
        <v>0</v>
      </c>
      <c r="V305" s="515"/>
      <c r="W305" s="515">
        <f t="shared" si="34"/>
        <v>0</v>
      </c>
      <c r="X305" s="14" t="s">
        <v>1191</v>
      </c>
      <c r="Y305" s="14"/>
      <c r="Z305" s="14"/>
      <c r="AA305" s="14"/>
      <c r="AB305" s="14"/>
      <c r="AC305" s="14"/>
      <c r="AD305" s="14"/>
      <c r="AE305" s="14"/>
      <c r="AF305" s="14"/>
      <c r="AG305" s="14"/>
      <c r="AH305" s="231" t="s">
        <v>4900</v>
      </c>
    </row>
    <row r="306" hidden="1" spans="1:34">
      <c r="A306" s="24">
        <v>302</v>
      </c>
      <c r="B306" s="14"/>
      <c r="C306" s="749" t="s">
        <v>4901</v>
      </c>
      <c r="D306" s="749" t="s">
        <v>4902</v>
      </c>
      <c r="E306" s="14"/>
      <c r="F306" s="192"/>
      <c r="G306" s="24"/>
      <c r="H306" s="14"/>
      <c r="I306" s="24">
        <v>1.03</v>
      </c>
      <c r="J306" s="14"/>
      <c r="K306" s="24"/>
      <c r="L306" s="541">
        <v>1386</v>
      </c>
      <c r="M306" s="541">
        <v>0.7085</v>
      </c>
      <c r="N306" s="541">
        <f t="shared" si="28"/>
        <v>981.981</v>
      </c>
      <c r="O306" s="541">
        <v>1386</v>
      </c>
      <c r="P306" s="541">
        <f t="shared" si="29"/>
        <v>0.7085</v>
      </c>
      <c r="Q306" s="541">
        <f t="shared" si="30"/>
        <v>981.981</v>
      </c>
      <c r="R306" s="257">
        <f t="shared" si="31"/>
        <v>0</v>
      </c>
      <c r="S306" s="515"/>
      <c r="T306" s="515">
        <f t="shared" si="32"/>
        <v>0</v>
      </c>
      <c r="U306" s="257">
        <f t="shared" si="33"/>
        <v>0</v>
      </c>
      <c r="V306" s="515"/>
      <c r="W306" s="515">
        <f t="shared" si="34"/>
        <v>0</v>
      </c>
      <c r="X306" s="14" t="s">
        <v>1191</v>
      </c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hidden="1" spans="1:34">
      <c r="A307" s="24">
        <v>303</v>
      </c>
      <c r="B307" s="14"/>
      <c r="C307" s="749" t="s">
        <v>4903</v>
      </c>
      <c r="D307" s="749" t="s">
        <v>4904</v>
      </c>
      <c r="E307" s="14"/>
      <c r="F307" s="192"/>
      <c r="G307" s="24"/>
      <c r="H307" s="14"/>
      <c r="I307" s="24">
        <v>1.03</v>
      </c>
      <c r="J307" s="14"/>
      <c r="K307" s="24"/>
      <c r="L307" s="541">
        <v>705</v>
      </c>
      <c r="M307" s="541">
        <v>1.4342</v>
      </c>
      <c r="N307" s="541">
        <f t="shared" si="28"/>
        <v>1011.111</v>
      </c>
      <c r="O307" s="541">
        <v>705</v>
      </c>
      <c r="P307" s="541">
        <f t="shared" si="29"/>
        <v>1.4342</v>
      </c>
      <c r="Q307" s="541">
        <f t="shared" si="30"/>
        <v>1011.111</v>
      </c>
      <c r="R307" s="257">
        <f t="shared" si="31"/>
        <v>0</v>
      </c>
      <c r="S307" s="515"/>
      <c r="T307" s="515">
        <f t="shared" si="32"/>
        <v>0</v>
      </c>
      <c r="U307" s="257">
        <f t="shared" si="33"/>
        <v>0</v>
      </c>
      <c r="V307" s="515"/>
      <c r="W307" s="515">
        <f t="shared" si="34"/>
        <v>0</v>
      </c>
      <c r="X307" s="14" t="s">
        <v>1191</v>
      </c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hidden="1" spans="1:34">
      <c r="A308" s="24">
        <v>304</v>
      </c>
      <c r="B308" s="14"/>
      <c r="C308" s="749" t="s">
        <v>4905</v>
      </c>
      <c r="D308" s="749" t="s">
        <v>4906</v>
      </c>
      <c r="E308" s="14"/>
      <c r="F308" s="192"/>
      <c r="G308" s="24"/>
      <c r="H308" s="14"/>
      <c r="I308" s="24">
        <v>1.03</v>
      </c>
      <c r="J308" s="14"/>
      <c r="K308" s="24"/>
      <c r="L308" s="541">
        <v>735</v>
      </c>
      <c r="M308" s="541">
        <v>2.5959</v>
      </c>
      <c r="N308" s="541">
        <f t="shared" si="28"/>
        <v>1907.9865</v>
      </c>
      <c r="O308" s="541">
        <v>178</v>
      </c>
      <c r="P308" s="541">
        <f t="shared" si="29"/>
        <v>2.5959</v>
      </c>
      <c r="Q308" s="541">
        <f t="shared" si="30"/>
        <v>462.0702</v>
      </c>
      <c r="R308" s="257">
        <f t="shared" si="31"/>
        <v>0</v>
      </c>
      <c r="S308" s="515"/>
      <c r="T308" s="515">
        <f t="shared" si="32"/>
        <v>0</v>
      </c>
      <c r="U308" s="257">
        <f t="shared" si="33"/>
        <v>-557</v>
      </c>
      <c r="V308" s="515"/>
      <c r="W308" s="515">
        <f t="shared" si="34"/>
        <v>-1445.9163</v>
      </c>
      <c r="X308" s="14" t="s">
        <v>1191</v>
      </c>
      <c r="Y308" s="14"/>
      <c r="Z308" s="14"/>
      <c r="AA308" s="14"/>
      <c r="AB308" s="14"/>
      <c r="AC308" s="14"/>
      <c r="AD308" s="14"/>
      <c r="AE308" s="14"/>
      <c r="AF308" s="14"/>
      <c r="AG308" s="14"/>
      <c r="AH308" s="231" t="s">
        <v>4296</v>
      </c>
    </row>
    <row r="309" hidden="1" spans="1:34">
      <c r="A309" s="24">
        <v>305</v>
      </c>
      <c r="B309" s="14"/>
      <c r="C309" s="749" t="s">
        <v>4907</v>
      </c>
      <c r="D309" s="749" t="s">
        <v>4908</v>
      </c>
      <c r="E309" s="14"/>
      <c r="F309" s="192"/>
      <c r="G309" s="24"/>
      <c r="H309" s="14"/>
      <c r="I309" s="24">
        <v>1.03</v>
      </c>
      <c r="J309" s="14"/>
      <c r="K309" s="24"/>
      <c r="L309" s="541">
        <v>235</v>
      </c>
      <c r="M309" s="541">
        <v>2.1466</v>
      </c>
      <c r="N309" s="541">
        <f t="shared" si="28"/>
        <v>504.451</v>
      </c>
      <c r="O309" s="541">
        <v>235</v>
      </c>
      <c r="P309" s="541">
        <f t="shared" si="29"/>
        <v>2.1466</v>
      </c>
      <c r="Q309" s="541">
        <f t="shared" si="30"/>
        <v>504.451</v>
      </c>
      <c r="R309" s="257">
        <f t="shared" si="31"/>
        <v>0</v>
      </c>
      <c r="S309" s="515"/>
      <c r="T309" s="515">
        <f t="shared" si="32"/>
        <v>0</v>
      </c>
      <c r="U309" s="257">
        <f t="shared" si="33"/>
        <v>0</v>
      </c>
      <c r="V309" s="515"/>
      <c r="W309" s="515">
        <f t="shared" si="34"/>
        <v>0</v>
      </c>
      <c r="X309" s="14" t="s">
        <v>1191</v>
      </c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hidden="1" spans="1:34">
      <c r="A310" s="24">
        <v>306</v>
      </c>
      <c r="B310" s="14"/>
      <c r="C310" s="749" t="s">
        <v>4909</v>
      </c>
      <c r="D310" s="749" t="s">
        <v>4910</v>
      </c>
      <c r="E310" s="14"/>
      <c r="F310" s="192"/>
      <c r="G310" s="24"/>
      <c r="H310" s="14"/>
      <c r="I310" s="24">
        <v>1.03</v>
      </c>
      <c r="J310" s="14"/>
      <c r="K310" s="24"/>
      <c r="L310" s="541">
        <v>1092</v>
      </c>
      <c r="M310" s="541">
        <v>3.3426</v>
      </c>
      <c r="N310" s="541">
        <f t="shared" si="28"/>
        <v>3650.1192</v>
      </c>
      <c r="O310" s="541">
        <v>936</v>
      </c>
      <c r="P310" s="541">
        <f t="shared" si="29"/>
        <v>3.3426</v>
      </c>
      <c r="Q310" s="541">
        <f t="shared" si="30"/>
        <v>3128.6736</v>
      </c>
      <c r="R310" s="257">
        <f t="shared" si="31"/>
        <v>0</v>
      </c>
      <c r="S310" s="515"/>
      <c r="T310" s="515">
        <f t="shared" si="32"/>
        <v>0</v>
      </c>
      <c r="U310" s="257">
        <f t="shared" si="33"/>
        <v>-156</v>
      </c>
      <c r="V310" s="515"/>
      <c r="W310" s="515">
        <f t="shared" si="34"/>
        <v>-521.4456</v>
      </c>
      <c r="X310" s="14" t="s">
        <v>1191</v>
      </c>
      <c r="Y310" s="14"/>
      <c r="Z310" s="14"/>
      <c r="AA310" s="14"/>
      <c r="AB310" s="14"/>
      <c r="AC310" s="14"/>
      <c r="AD310" s="14"/>
      <c r="AE310" s="14"/>
      <c r="AF310" s="14"/>
      <c r="AG310" s="14"/>
      <c r="AH310" s="231" t="s">
        <v>4296</v>
      </c>
    </row>
    <row r="311" hidden="1" spans="1:34">
      <c r="A311" s="24">
        <v>307</v>
      </c>
      <c r="B311" s="14"/>
      <c r="C311" s="749" t="s">
        <v>4911</v>
      </c>
      <c r="D311" s="749" t="s">
        <v>4912</v>
      </c>
      <c r="E311" s="14"/>
      <c r="F311" s="192"/>
      <c r="G311" s="24"/>
      <c r="H311" s="14"/>
      <c r="I311" s="24">
        <v>1.03</v>
      </c>
      <c r="J311" s="14"/>
      <c r="K311" s="24"/>
      <c r="L311" s="541">
        <v>6000</v>
      </c>
      <c r="M311" s="541">
        <v>0.1405</v>
      </c>
      <c r="N311" s="541">
        <f t="shared" si="28"/>
        <v>843</v>
      </c>
      <c r="O311" s="541">
        <v>6000</v>
      </c>
      <c r="P311" s="541">
        <f t="shared" si="29"/>
        <v>0.1405</v>
      </c>
      <c r="Q311" s="541">
        <f t="shared" si="30"/>
        <v>843</v>
      </c>
      <c r="R311" s="257">
        <f t="shared" si="31"/>
        <v>0</v>
      </c>
      <c r="S311" s="515"/>
      <c r="T311" s="515">
        <f t="shared" si="32"/>
        <v>0</v>
      </c>
      <c r="U311" s="257">
        <f t="shared" si="33"/>
        <v>0</v>
      </c>
      <c r="V311" s="515"/>
      <c r="W311" s="515">
        <f t="shared" si="34"/>
        <v>0</v>
      </c>
      <c r="X311" s="14" t="s">
        <v>1191</v>
      </c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hidden="1" spans="1:34">
      <c r="A312" s="24">
        <v>308</v>
      </c>
      <c r="B312" s="14"/>
      <c r="C312" s="749" t="s">
        <v>4913</v>
      </c>
      <c r="D312" s="749" t="s">
        <v>4914</v>
      </c>
      <c r="E312" s="14"/>
      <c r="F312" s="192"/>
      <c r="G312" s="24"/>
      <c r="H312" s="14"/>
      <c r="I312" s="24">
        <v>1.03</v>
      </c>
      <c r="J312" s="14"/>
      <c r="K312" s="24"/>
      <c r="L312" s="541">
        <v>1200</v>
      </c>
      <c r="M312" s="541">
        <v>2.3325</v>
      </c>
      <c r="N312" s="541">
        <f t="shared" si="28"/>
        <v>2799</v>
      </c>
      <c r="O312" s="541">
        <v>1200</v>
      </c>
      <c r="P312" s="541">
        <f t="shared" si="29"/>
        <v>2.3325</v>
      </c>
      <c r="Q312" s="541">
        <f t="shared" si="30"/>
        <v>2799</v>
      </c>
      <c r="R312" s="257">
        <f t="shared" si="31"/>
        <v>0</v>
      </c>
      <c r="S312" s="515"/>
      <c r="T312" s="515">
        <f t="shared" si="32"/>
        <v>0</v>
      </c>
      <c r="U312" s="257">
        <f t="shared" si="33"/>
        <v>0</v>
      </c>
      <c r="V312" s="515"/>
      <c r="W312" s="515">
        <f t="shared" si="34"/>
        <v>0</v>
      </c>
      <c r="X312" s="14" t="s">
        <v>1191</v>
      </c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hidden="1" spans="1:34">
      <c r="A313" s="24">
        <v>309</v>
      </c>
      <c r="B313" s="14"/>
      <c r="C313" s="749" t="s">
        <v>4915</v>
      </c>
      <c r="D313" s="749" t="s">
        <v>4916</v>
      </c>
      <c r="E313" s="14"/>
      <c r="F313" s="192"/>
      <c r="G313" s="24"/>
      <c r="H313" s="14"/>
      <c r="I313" s="24">
        <v>1.03</v>
      </c>
      <c r="J313" s="14"/>
      <c r="K313" s="24"/>
      <c r="L313" s="541">
        <v>1090</v>
      </c>
      <c r="M313" s="541">
        <v>1.1298</v>
      </c>
      <c r="N313" s="541">
        <f t="shared" si="28"/>
        <v>1231.482</v>
      </c>
      <c r="O313" s="541">
        <v>1090</v>
      </c>
      <c r="P313" s="541">
        <f t="shared" si="29"/>
        <v>1.1298</v>
      </c>
      <c r="Q313" s="541">
        <f t="shared" si="30"/>
        <v>1231.482</v>
      </c>
      <c r="R313" s="257">
        <f t="shared" si="31"/>
        <v>0</v>
      </c>
      <c r="S313" s="515"/>
      <c r="T313" s="515">
        <f t="shared" si="32"/>
        <v>0</v>
      </c>
      <c r="U313" s="257">
        <f t="shared" si="33"/>
        <v>0</v>
      </c>
      <c r="V313" s="515"/>
      <c r="W313" s="515">
        <f t="shared" si="34"/>
        <v>0</v>
      </c>
      <c r="X313" s="14" t="s">
        <v>1191</v>
      </c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hidden="1" spans="1:34">
      <c r="A314" s="24">
        <v>310</v>
      </c>
      <c r="B314" s="14"/>
      <c r="C314" s="749" t="s">
        <v>4917</v>
      </c>
      <c r="D314" s="749" t="s">
        <v>4918</v>
      </c>
      <c r="E314" s="14"/>
      <c r="F314" s="192"/>
      <c r="G314" s="24"/>
      <c r="H314" s="14"/>
      <c r="I314" s="24">
        <v>1.03</v>
      </c>
      <c r="J314" s="14"/>
      <c r="K314" s="24"/>
      <c r="L314" s="541">
        <v>6000</v>
      </c>
      <c r="M314" s="541">
        <v>0.103</v>
      </c>
      <c r="N314" s="541">
        <f t="shared" si="28"/>
        <v>618</v>
      </c>
      <c r="O314" s="541">
        <v>6000</v>
      </c>
      <c r="P314" s="541">
        <f t="shared" si="29"/>
        <v>0.103</v>
      </c>
      <c r="Q314" s="541">
        <f t="shared" si="30"/>
        <v>618</v>
      </c>
      <c r="R314" s="257">
        <f t="shared" si="31"/>
        <v>0</v>
      </c>
      <c r="S314" s="515"/>
      <c r="T314" s="515">
        <f t="shared" si="32"/>
        <v>0</v>
      </c>
      <c r="U314" s="257">
        <f t="shared" si="33"/>
        <v>0</v>
      </c>
      <c r="V314" s="515"/>
      <c r="W314" s="515">
        <f t="shared" si="34"/>
        <v>0</v>
      </c>
      <c r="X314" s="14" t="s">
        <v>1191</v>
      </c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hidden="1" spans="1:34">
      <c r="A315" s="24">
        <v>311</v>
      </c>
      <c r="B315" s="14"/>
      <c r="C315" s="749" t="s">
        <v>4919</v>
      </c>
      <c r="D315" s="749" t="s">
        <v>4920</v>
      </c>
      <c r="E315" s="14"/>
      <c r="F315" s="192"/>
      <c r="G315" s="24"/>
      <c r="H315" s="14"/>
      <c r="I315" s="24">
        <v>1.03</v>
      </c>
      <c r="J315" s="14"/>
      <c r="K315" s="24"/>
      <c r="L315" s="541">
        <v>404</v>
      </c>
      <c r="M315" s="541">
        <v>3.0198</v>
      </c>
      <c r="N315" s="541">
        <f t="shared" si="28"/>
        <v>1219.9992</v>
      </c>
      <c r="O315" s="541">
        <v>404</v>
      </c>
      <c r="P315" s="541">
        <f t="shared" si="29"/>
        <v>3.0198</v>
      </c>
      <c r="Q315" s="541">
        <f t="shared" si="30"/>
        <v>1219.9992</v>
      </c>
      <c r="R315" s="257">
        <f t="shared" si="31"/>
        <v>0</v>
      </c>
      <c r="S315" s="515"/>
      <c r="T315" s="515">
        <f t="shared" si="32"/>
        <v>0</v>
      </c>
      <c r="U315" s="257">
        <f t="shared" si="33"/>
        <v>0</v>
      </c>
      <c r="V315" s="515"/>
      <c r="W315" s="515">
        <f t="shared" si="34"/>
        <v>0</v>
      </c>
      <c r="X315" s="14" t="s">
        <v>1191</v>
      </c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hidden="1" spans="1:34">
      <c r="A316" s="24">
        <v>312</v>
      </c>
      <c r="B316" s="14"/>
      <c r="C316" s="749" t="s">
        <v>4921</v>
      </c>
      <c r="D316" s="749" t="s">
        <v>4922</v>
      </c>
      <c r="E316" s="14"/>
      <c r="F316" s="192"/>
      <c r="G316" s="24"/>
      <c r="H316" s="14"/>
      <c r="I316" s="24">
        <v>1.03</v>
      </c>
      <c r="J316" s="14"/>
      <c r="K316" s="24"/>
      <c r="L316" s="541">
        <v>1748</v>
      </c>
      <c r="M316" s="541">
        <v>0.5129</v>
      </c>
      <c r="N316" s="541">
        <f t="shared" si="28"/>
        <v>896.5492</v>
      </c>
      <c r="O316" s="541">
        <v>697</v>
      </c>
      <c r="P316" s="541">
        <f t="shared" si="29"/>
        <v>0.5129</v>
      </c>
      <c r="Q316" s="541">
        <f t="shared" si="30"/>
        <v>357.4913</v>
      </c>
      <c r="R316" s="257">
        <f t="shared" si="31"/>
        <v>0</v>
      </c>
      <c r="S316" s="515"/>
      <c r="T316" s="515">
        <f t="shared" si="32"/>
        <v>0</v>
      </c>
      <c r="U316" s="257">
        <f t="shared" si="33"/>
        <v>-1051</v>
      </c>
      <c r="V316" s="515"/>
      <c r="W316" s="515">
        <f t="shared" si="34"/>
        <v>-539.0579</v>
      </c>
      <c r="X316" s="14" t="s">
        <v>1191</v>
      </c>
      <c r="Y316" s="14"/>
      <c r="Z316" s="14"/>
      <c r="AA316" s="14"/>
      <c r="AB316" s="14"/>
      <c r="AC316" s="14"/>
      <c r="AD316" s="14"/>
      <c r="AE316" s="14"/>
      <c r="AF316" s="14"/>
      <c r="AG316" s="14"/>
      <c r="AH316" s="231" t="s">
        <v>4296</v>
      </c>
    </row>
    <row r="317" hidden="1" spans="1:34">
      <c r="A317" s="24">
        <v>313</v>
      </c>
      <c r="B317" s="14"/>
      <c r="C317" s="749" t="s">
        <v>4923</v>
      </c>
      <c r="D317" s="749" t="s">
        <v>4924</v>
      </c>
      <c r="E317" s="14"/>
      <c r="F317" s="192"/>
      <c r="G317" s="24"/>
      <c r="H317" s="14"/>
      <c r="I317" s="24">
        <v>1.03</v>
      </c>
      <c r="J317" s="14"/>
      <c r="K317" s="24"/>
      <c r="L317" s="541">
        <v>134</v>
      </c>
      <c r="M317" s="541">
        <v>1.3824</v>
      </c>
      <c r="N317" s="541">
        <f t="shared" si="28"/>
        <v>185.2416</v>
      </c>
      <c r="O317" s="541">
        <v>134</v>
      </c>
      <c r="P317" s="541">
        <f t="shared" si="29"/>
        <v>1.3824</v>
      </c>
      <c r="Q317" s="541">
        <f t="shared" si="30"/>
        <v>185.2416</v>
      </c>
      <c r="R317" s="257">
        <f t="shared" si="31"/>
        <v>0</v>
      </c>
      <c r="S317" s="515"/>
      <c r="T317" s="515">
        <f t="shared" si="32"/>
        <v>0</v>
      </c>
      <c r="U317" s="257">
        <f t="shared" si="33"/>
        <v>0</v>
      </c>
      <c r="V317" s="515"/>
      <c r="W317" s="515">
        <f t="shared" si="34"/>
        <v>0</v>
      </c>
      <c r="X317" s="14" t="s">
        <v>1191</v>
      </c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hidden="1" spans="1:34">
      <c r="A318" s="24">
        <v>314</v>
      </c>
      <c r="B318" s="14"/>
      <c r="C318" s="749" t="s">
        <v>4925</v>
      </c>
      <c r="D318" s="749" t="s">
        <v>4926</v>
      </c>
      <c r="E318" s="14"/>
      <c r="F318" s="192"/>
      <c r="G318" s="24"/>
      <c r="H318" s="14"/>
      <c r="I318" s="24">
        <v>1.03</v>
      </c>
      <c r="J318" s="14"/>
      <c r="K318" s="24"/>
      <c r="L318" s="541">
        <v>707</v>
      </c>
      <c r="M318" s="541">
        <v>1.6312</v>
      </c>
      <c r="N318" s="541">
        <f t="shared" si="28"/>
        <v>1153.2584</v>
      </c>
      <c r="O318" s="541">
        <v>707</v>
      </c>
      <c r="P318" s="541">
        <f t="shared" si="29"/>
        <v>1.6312</v>
      </c>
      <c r="Q318" s="541">
        <f t="shared" si="30"/>
        <v>1153.2584</v>
      </c>
      <c r="R318" s="257">
        <f t="shared" si="31"/>
        <v>0</v>
      </c>
      <c r="S318" s="515"/>
      <c r="T318" s="515">
        <f t="shared" si="32"/>
        <v>0</v>
      </c>
      <c r="U318" s="257">
        <f t="shared" si="33"/>
        <v>0</v>
      </c>
      <c r="V318" s="515"/>
      <c r="W318" s="515">
        <f t="shared" si="34"/>
        <v>0</v>
      </c>
      <c r="X318" s="14" t="s">
        <v>1191</v>
      </c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hidden="1" spans="1:34">
      <c r="A319" s="24">
        <v>315</v>
      </c>
      <c r="B319" s="14"/>
      <c r="C319" s="749" t="s">
        <v>4927</v>
      </c>
      <c r="D319" s="749" t="s">
        <v>4928</v>
      </c>
      <c r="E319" s="14"/>
      <c r="F319" s="192"/>
      <c r="G319" s="24"/>
      <c r="H319" s="14"/>
      <c r="I319" s="24">
        <v>1.03</v>
      </c>
      <c r="J319" s="14"/>
      <c r="K319" s="24"/>
      <c r="L319" s="541">
        <v>398</v>
      </c>
      <c r="M319" s="541">
        <v>17.8849</v>
      </c>
      <c r="N319" s="541">
        <f t="shared" si="28"/>
        <v>7118.1902</v>
      </c>
      <c r="O319" s="541">
        <v>398</v>
      </c>
      <c r="P319" s="541">
        <f t="shared" si="29"/>
        <v>17.8849</v>
      </c>
      <c r="Q319" s="541">
        <f t="shared" si="30"/>
        <v>7118.1902</v>
      </c>
      <c r="R319" s="257">
        <f t="shared" si="31"/>
        <v>0</v>
      </c>
      <c r="S319" s="515"/>
      <c r="T319" s="515">
        <f t="shared" si="32"/>
        <v>0</v>
      </c>
      <c r="U319" s="257">
        <f t="shared" si="33"/>
        <v>0</v>
      </c>
      <c r="V319" s="515"/>
      <c r="W319" s="515">
        <f t="shared" si="34"/>
        <v>0</v>
      </c>
      <c r="X319" s="14" t="s">
        <v>1191</v>
      </c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hidden="1" spans="1:34">
      <c r="A320" s="24">
        <v>316</v>
      </c>
      <c r="B320" s="14"/>
      <c r="C320" s="749" t="s">
        <v>4929</v>
      </c>
      <c r="D320" s="749" t="s">
        <v>4930</v>
      </c>
      <c r="E320" s="14"/>
      <c r="F320" s="192"/>
      <c r="G320" s="24"/>
      <c r="H320" s="14"/>
      <c r="I320" s="24">
        <v>1.03</v>
      </c>
      <c r="J320" s="14"/>
      <c r="K320" s="24"/>
      <c r="L320" s="541">
        <v>364</v>
      </c>
      <c r="M320" s="541">
        <v>18.7625</v>
      </c>
      <c r="N320" s="541">
        <f t="shared" si="28"/>
        <v>6829.55</v>
      </c>
      <c r="O320" s="541">
        <v>364</v>
      </c>
      <c r="P320" s="541">
        <f t="shared" si="29"/>
        <v>18.7625</v>
      </c>
      <c r="Q320" s="541">
        <f t="shared" si="30"/>
        <v>6829.55</v>
      </c>
      <c r="R320" s="257">
        <f t="shared" si="31"/>
        <v>0</v>
      </c>
      <c r="S320" s="515"/>
      <c r="T320" s="515">
        <f t="shared" si="32"/>
        <v>0</v>
      </c>
      <c r="U320" s="257">
        <f t="shared" si="33"/>
        <v>0</v>
      </c>
      <c r="V320" s="515"/>
      <c r="W320" s="515">
        <f t="shared" si="34"/>
        <v>0</v>
      </c>
      <c r="X320" s="14" t="s">
        <v>1191</v>
      </c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hidden="1" spans="1:34">
      <c r="A321" s="24">
        <v>317</v>
      </c>
      <c r="B321" s="14"/>
      <c r="C321" s="749" t="s">
        <v>4931</v>
      </c>
      <c r="D321" s="749" t="s">
        <v>4932</v>
      </c>
      <c r="E321" s="14"/>
      <c r="F321" s="192"/>
      <c r="G321" s="24"/>
      <c r="H321" s="14"/>
      <c r="I321" s="24">
        <v>1.03</v>
      </c>
      <c r="J321" s="14"/>
      <c r="K321" s="24"/>
      <c r="L321" s="541">
        <v>139</v>
      </c>
      <c r="M321" s="541">
        <v>0.2877</v>
      </c>
      <c r="N321" s="541">
        <f t="shared" si="28"/>
        <v>39.9903</v>
      </c>
      <c r="O321" s="541">
        <v>139</v>
      </c>
      <c r="P321" s="541">
        <f t="shared" si="29"/>
        <v>0.2877</v>
      </c>
      <c r="Q321" s="541">
        <f t="shared" si="30"/>
        <v>39.9903</v>
      </c>
      <c r="R321" s="257">
        <f t="shared" si="31"/>
        <v>0</v>
      </c>
      <c r="S321" s="515"/>
      <c r="T321" s="515">
        <f t="shared" si="32"/>
        <v>0</v>
      </c>
      <c r="U321" s="257">
        <f t="shared" si="33"/>
        <v>0</v>
      </c>
      <c r="V321" s="515"/>
      <c r="W321" s="515">
        <f t="shared" si="34"/>
        <v>0</v>
      </c>
      <c r="X321" s="14" t="s">
        <v>1191</v>
      </c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hidden="1" spans="1:34">
      <c r="A322" s="24">
        <v>318</v>
      </c>
      <c r="B322" s="14"/>
      <c r="C322" s="749" t="s">
        <v>4933</v>
      </c>
      <c r="D322" s="749" t="s">
        <v>4934</v>
      </c>
      <c r="E322" s="14"/>
      <c r="F322" s="192"/>
      <c r="G322" s="24"/>
      <c r="H322" s="14"/>
      <c r="I322" s="24">
        <v>1.03</v>
      </c>
      <c r="J322" s="14"/>
      <c r="K322" s="24"/>
      <c r="L322" s="541">
        <v>104</v>
      </c>
      <c r="M322" s="541">
        <v>4.8316</v>
      </c>
      <c r="N322" s="541">
        <f t="shared" si="28"/>
        <v>502.4864</v>
      </c>
      <c r="O322" s="541">
        <v>104</v>
      </c>
      <c r="P322" s="541">
        <f t="shared" si="29"/>
        <v>4.8316</v>
      </c>
      <c r="Q322" s="541">
        <f t="shared" si="30"/>
        <v>502.4864</v>
      </c>
      <c r="R322" s="257">
        <f t="shared" si="31"/>
        <v>0</v>
      </c>
      <c r="S322" s="515"/>
      <c r="T322" s="515">
        <f t="shared" si="32"/>
        <v>0</v>
      </c>
      <c r="U322" s="257">
        <f t="shared" si="33"/>
        <v>0</v>
      </c>
      <c r="V322" s="515"/>
      <c r="W322" s="515">
        <f t="shared" si="34"/>
        <v>0</v>
      </c>
      <c r="X322" s="14" t="s">
        <v>1191</v>
      </c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hidden="1" spans="1:34">
      <c r="A323" s="24">
        <v>319</v>
      </c>
      <c r="B323" s="14"/>
      <c r="C323" s="749" t="s">
        <v>4935</v>
      </c>
      <c r="D323" s="749" t="s">
        <v>4936</v>
      </c>
      <c r="E323" s="14"/>
      <c r="F323" s="192"/>
      <c r="G323" s="24"/>
      <c r="H323" s="14"/>
      <c r="I323" s="24">
        <v>1.03</v>
      </c>
      <c r="J323" s="14"/>
      <c r="K323" s="24"/>
      <c r="L323" s="541">
        <v>37</v>
      </c>
      <c r="M323" s="541">
        <v>8.1438</v>
      </c>
      <c r="N323" s="541">
        <f t="shared" si="28"/>
        <v>301.3206</v>
      </c>
      <c r="O323" s="541">
        <v>37</v>
      </c>
      <c r="P323" s="541">
        <f t="shared" si="29"/>
        <v>8.1438</v>
      </c>
      <c r="Q323" s="541">
        <f t="shared" si="30"/>
        <v>301.3206</v>
      </c>
      <c r="R323" s="257">
        <f t="shared" si="31"/>
        <v>0</v>
      </c>
      <c r="S323" s="515"/>
      <c r="T323" s="515">
        <f t="shared" si="32"/>
        <v>0</v>
      </c>
      <c r="U323" s="257">
        <f t="shared" si="33"/>
        <v>0</v>
      </c>
      <c r="V323" s="515"/>
      <c r="W323" s="515">
        <f t="shared" si="34"/>
        <v>0</v>
      </c>
      <c r="X323" s="14" t="s">
        <v>1191</v>
      </c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hidden="1" spans="1:34">
      <c r="A324" s="24">
        <v>320</v>
      </c>
      <c r="B324" s="14"/>
      <c r="C324" s="749" t="s">
        <v>4937</v>
      </c>
      <c r="D324" s="749" t="s">
        <v>4938</v>
      </c>
      <c r="E324" s="14"/>
      <c r="F324" s="192"/>
      <c r="G324" s="24"/>
      <c r="H324" s="14"/>
      <c r="I324" s="24">
        <v>1.03</v>
      </c>
      <c r="J324" s="14"/>
      <c r="K324" s="24"/>
      <c r="L324" s="541">
        <v>60</v>
      </c>
      <c r="M324" s="541">
        <v>1.4138</v>
      </c>
      <c r="N324" s="541">
        <f t="shared" si="28"/>
        <v>84.828</v>
      </c>
      <c r="O324" s="541">
        <v>60</v>
      </c>
      <c r="P324" s="541">
        <f t="shared" si="29"/>
        <v>1.4138</v>
      </c>
      <c r="Q324" s="541">
        <f t="shared" si="30"/>
        <v>84.828</v>
      </c>
      <c r="R324" s="257">
        <f t="shared" si="31"/>
        <v>0</v>
      </c>
      <c r="S324" s="515"/>
      <c r="T324" s="515">
        <f t="shared" si="32"/>
        <v>0</v>
      </c>
      <c r="U324" s="257">
        <f t="shared" si="33"/>
        <v>0</v>
      </c>
      <c r="V324" s="515"/>
      <c r="W324" s="515">
        <f t="shared" si="34"/>
        <v>0</v>
      </c>
      <c r="X324" s="14" t="s">
        <v>1191</v>
      </c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hidden="1" spans="1:34">
      <c r="A325" s="24">
        <v>321</v>
      </c>
      <c r="B325" s="14"/>
      <c r="C325" s="749" t="s">
        <v>4939</v>
      </c>
      <c r="D325" s="749" t="s">
        <v>4940</v>
      </c>
      <c r="E325" s="14"/>
      <c r="F325" s="192"/>
      <c r="G325" s="24"/>
      <c r="H325" s="14"/>
      <c r="I325" s="24">
        <v>1.03</v>
      </c>
      <c r="J325" s="14"/>
      <c r="K325" s="24"/>
      <c r="L325" s="541">
        <v>1100</v>
      </c>
      <c r="M325" s="541">
        <v>1.6871</v>
      </c>
      <c r="N325" s="541">
        <f t="shared" ref="N325:N388" si="35">L325*M325</f>
        <v>1855.81</v>
      </c>
      <c r="O325" s="541">
        <v>490</v>
      </c>
      <c r="P325" s="541">
        <f t="shared" ref="P325:P388" si="36">M325</f>
        <v>1.6871</v>
      </c>
      <c r="Q325" s="541">
        <f t="shared" ref="Q325:Q388" si="37">O325*P325</f>
        <v>826.679</v>
      </c>
      <c r="R325" s="257">
        <f t="shared" ref="R325:R388" si="38">IF((O325-L325)&gt;0,O325-L325,0)</f>
        <v>0</v>
      </c>
      <c r="S325" s="515"/>
      <c r="T325" s="515">
        <f t="shared" ref="T325:T388" si="39">IF((Q325-N325)&gt;0,Q325-N325,0)</f>
        <v>0</v>
      </c>
      <c r="U325" s="257">
        <f t="shared" ref="U325:U388" si="40">IF((O325-L325)&lt;0,O325-L325,0)</f>
        <v>-610</v>
      </c>
      <c r="V325" s="515"/>
      <c r="W325" s="515">
        <f t="shared" ref="W325:W388" si="41">IF((Q325-N325)&lt;0,Q325-N325,0)</f>
        <v>-1029.131</v>
      </c>
      <c r="X325" s="14" t="s">
        <v>1191</v>
      </c>
      <c r="Y325" s="14"/>
      <c r="Z325" s="14"/>
      <c r="AA325" s="14"/>
      <c r="AB325" s="14"/>
      <c r="AC325" s="14"/>
      <c r="AD325" s="14"/>
      <c r="AE325" s="14"/>
      <c r="AF325" s="14"/>
      <c r="AG325" s="14"/>
      <c r="AH325" s="231" t="s">
        <v>4296</v>
      </c>
    </row>
    <row r="326" hidden="1" spans="1:34">
      <c r="A326" s="24">
        <v>322</v>
      </c>
      <c r="B326" s="14"/>
      <c r="C326" s="749" t="s">
        <v>4941</v>
      </c>
      <c r="D326" s="749" t="s">
        <v>4942</v>
      </c>
      <c r="E326" s="14"/>
      <c r="F326" s="192"/>
      <c r="G326" s="24"/>
      <c r="H326" s="14"/>
      <c r="I326" s="24">
        <v>1.03</v>
      </c>
      <c r="J326" s="14"/>
      <c r="K326" s="24"/>
      <c r="L326" s="541">
        <v>1959</v>
      </c>
      <c r="M326" s="541">
        <v>0.2504</v>
      </c>
      <c r="N326" s="541">
        <f t="shared" si="35"/>
        <v>490.5336</v>
      </c>
      <c r="O326" s="541">
        <v>1845</v>
      </c>
      <c r="P326" s="541">
        <f t="shared" si="36"/>
        <v>0.2504</v>
      </c>
      <c r="Q326" s="541">
        <f t="shared" si="37"/>
        <v>461.988</v>
      </c>
      <c r="R326" s="257">
        <f t="shared" si="38"/>
        <v>0</v>
      </c>
      <c r="S326" s="515"/>
      <c r="T326" s="515">
        <f t="shared" si="39"/>
        <v>0</v>
      </c>
      <c r="U326" s="257">
        <f t="shared" si="40"/>
        <v>-114</v>
      </c>
      <c r="V326" s="515"/>
      <c r="W326" s="515">
        <f t="shared" si="41"/>
        <v>-28.5456</v>
      </c>
      <c r="X326" s="14" t="s">
        <v>1191</v>
      </c>
      <c r="Y326" s="14"/>
      <c r="Z326" s="14"/>
      <c r="AA326" s="14"/>
      <c r="AB326" s="14"/>
      <c r="AC326" s="14"/>
      <c r="AD326" s="14"/>
      <c r="AE326" s="14"/>
      <c r="AF326" s="14"/>
      <c r="AG326" s="14"/>
      <c r="AH326" s="231" t="s">
        <v>4296</v>
      </c>
    </row>
    <row r="327" hidden="1" spans="1:34">
      <c r="A327" s="24">
        <v>323</v>
      </c>
      <c r="B327" s="14"/>
      <c r="C327" s="749" t="s">
        <v>4943</v>
      </c>
      <c r="D327" s="749" t="s">
        <v>4944</v>
      </c>
      <c r="E327" s="14"/>
      <c r="F327" s="192"/>
      <c r="G327" s="24"/>
      <c r="H327" s="14"/>
      <c r="I327" s="24">
        <v>1.03</v>
      </c>
      <c r="J327" s="14"/>
      <c r="K327" s="24"/>
      <c r="L327" s="541">
        <v>1712</v>
      </c>
      <c r="M327" s="541">
        <v>0.2497</v>
      </c>
      <c r="N327" s="541">
        <f t="shared" si="35"/>
        <v>427.4864</v>
      </c>
      <c r="O327" s="541">
        <v>1010</v>
      </c>
      <c r="P327" s="541">
        <f t="shared" si="36"/>
        <v>0.2497</v>
      </c>
      <c r="Q327" s="541">
        <f t="shared" si="37"/>
        <v>252.197</v>
      </c>
      <c r="R327" s="257">
        <f t="shared" si="38"/>
        <v>0</v>
      </c>
      <c r="S327" s="515"/>
      <c r="T327" s="515">
        <f t="shared" si="39"/>
        <v>0</v>
      </c>
      <c r="U327" s="257">
        <f t="shared" si="40"/>
        <v>-702</v>
      </c>
      <c r="V327" s="515"/>
      <c r="W327" s="515">
        <f t="shared" si="41"/>
        <v>-175.2894</v>
      </c>
      <c r="X327" s="14" t="s">
        <v>1191</v>
      </c>
      <c r="Y327" s="14"/>
      <c r="Z327" s="14"/>
      <c r="AA327" s="14"/>
      <c r="AB327" s="14"/>
      <c r="AC327" s="14"/>
      <c r="AD327" s="14"/>
      <c r="AE327" s="14"/>
      <c r="AF327" s="14"/>
      <c r="AG327" s="14"/>
      <c r="AH327" s="231" t="s">
        <v>4296</v>
      </c>
    </row>
    <row r="328" hidden="1" spans="1:34">
      <c r="A328" s="24">
        <v>324</v>
      </c>
      <c r="B328" s="14"/>
      <c r="C328" s="749" t="s">
        <v>4945</v>
      </c>
      <c r="D328" s="749" t="s">
        <v>4946</v>
      </c>
      <c r="E328" s="14"/>
      <c r="F328" s="192"/>
      <c r="G328" s="24"/>
      <c r="H328" s="14"/>
      <c r="I328" s="24">
        <v>1.03</v>
      </c>
      <c r="J328" s="14"/>
      <c r="K328" s="24"/>
      <c r="L328" s="541">
        <v>854</v>
      </c>
      <c r="M328" s="541">
        <v>1.8042</v>
      </c>
      <c r="N328" s="541">
        <f t="shared" si="35"/>
        <v>1540.7868</v>
      </c>
      <c r="O328" s="541">
        <v>854</v>
      </c>
      <c r="P328" s="541">
        <f t="shared" si="36"/>
        <v>1.8042</v>
      </c>
      <c r="Q328" s="541">
        <f t="shared" si="37"/>
        <v>1540.7868</v>
      </c>
      <c r="R328" s="257">
        <f t="shared" si="38"/>
        <v>0</v>
      </c>
      <c r="S328" s="515"/>
      <c r="T328" s="515">
        <f t="shared" si="39"/>
        <v>0</v>
      </c>
      <c r="U328" s="257">
        <f t="shared" si="40"/>
        <v>0</v>
      </c>
      <c r="V328" s="515"/>
      <c r="W328" s="515">
        <f t="shared" si="41"/>
        <v>0</v>
      </c>
      <c r="X328" s="14" t="s">
        <v>1191</v>
      </c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hidden="1" spans="1:34">
      <c r="A329" s="24">
        <v>325</v>
      </c>
      <c r="B329" s="14"/>
      <c r="C329" s="749" t="s">
        <v>4947</v>
      </c>
      <c r="D329" s="749" t="s">
        <v>4948</v>
      </c>
      <c r="E329" s="14"/>
      <c r="F329" s="192"/>
      <c r="G329" s="24"/>
      <c r="H329" s="14"/>
      <c r="I329" s="24">
        <v>1.03</v>
      </c>
      <c r="J329" s="14"/>
      <c r="K329" s="24"/>
      <c r="L329" s="541">
        <v>9000</v>
      </c>
      <c r="M329" s="541">
        <v>0.1719</v>
      </c>
      <c r="N329" s="541">
        <f t="shared" si="35"/>
        <v>1547.1</v>
      </c>
      <c r="O329" s="541">
        <v>9000</v>
      </c>
      <c r="P329" s="541">
        <f t="shared" si="36"/>
        <v>0.1719</v>
      </c>
      <c r="Q329" s="541">
        <f t="shared" si="37"/>
        <v>1547.1</v>
      </c>
      <c r="R329" s="257">
        <f t="shared" si="38"/>
        <v>0</v>
      </c>
      <c r="S329" s="515"/>
      <c r="T329" s="515">
        <f t="shared" si="39"/>
        <v>0</v>
      </c>
      <c r="U329" s="257">
        <f t="shared" si="40"/>
        <v>0</v>
      </c>
      <c r="V329" s="515"/>
      <c r="W329" s="515">
        <f t="shared" si="41"/>
        <v>0</v>
      </c>
      <c r="X329" s="14" t="s">
        <v>1191</v>
      </c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hidden="1" spans="1:34">
      <c r="A330" s="24">
        <v>326</v>
      </c>
      <c r="B330" s="14"/>
      <c r="C330" s="749" t="s">
        <v>4949</v>
      </c>
      <c r="D330" s="749" t="s">
        <v>4950</v>
      </c>
      <c r="E330" s="14"/>
      <c r="F330" s="192"/>
      <c r="G330" s="24"/>
      <c r="H330" s="14"/>
      <c r="I330" s="24">
        <v>1.03</v>
      </c>
      <c r="J330" s="14"/>
      <c r="K330" s="24"/>
      <c r="L330" s="541">
        <v>908</v>
      </c>
      <c r="M330" s="541">
        <v>1.4796</v>
      </c>
      <c r="N330" s="541">
        <f t="shared" si="35"/>
        <v>1343.4768</v>
      </c>
      <c r="O330" s="541">
        <v>820</v>
      </c>
      <c r="P330" s="541">
        <f t="shared" si="36"/>
        <v>1.4796</v>
      </c>
      <c r="Q330" s="541">
        <f t="shared" si="37"/>
        <v>1213.272</v>
      </c>
      <c r="R330" s="257">
        <f t="shared" si="38"/>
        <v>0</v>
      </c>
      <c r="S330" s="515"/>
      <c r="T330" s="515">
        <f t="shared" si="39"/>
        <v>0</v>
      </c>
      <c r="U330" s="257">
        <f t="shared" si="40"/>
        <v>-88</v>
      </c>
      <c r="V330" s="515"/>
      <c r="W330" s="515">
        <f t="shared" si="41"/>
        <v>-130.2048</v>
      </c>
      <c r="X330" s="14" t="s">
        <v>1191</v>
      </c>
      <c r="Y330" s="14"/>
      <c r="Z330" s="14"/>
      <c r="AA330" s="14"/>
      <c r="AB330" s="14"/>
      <c r="AC330" s="14"/>
      <c r="AD330" s="14"/>
      <c r="AE330" s="14"/>
      <c r="AF330" s="14"/>
      <c r="AG330" s="14"/>
      <c r="AH330" s="231" t="s">
        <v>4296</v>
      </c>
    </row>
    <row r="331" hidden="1" spans="1:34">
      <c r="A331" s="24">
        <v>327</v>
      </c>
      <c r="B331" s="14"/>
      <c r="C331" s="749" t="s">
        <v>4951</v>
      </c>
      <c r="D331" s="749" t="s">
        <v>4952</v>
      </c>
      <c r="E331" s="14"/>
      <c r="F331" s="192"/>
      <c r="G331" s="24"/>
      <c r="H331" s="14"/>
      <c r="I331" s="24">
        <v>1.03</v>
      </c>
      <c r="J331" s="14"/>
      <c r="K331" s="24"/>
      <c r="L331" s="541">
        <v>64</v>
      </c>
      <c r="M331" s="541">
        <v>0.3484</v>
      </c>
      <c r="N331" s="541">
        <f t="shared" si="35"/>
        <v>22.2976</v>
      </c>
      <c r="O331" s="541"/>
      <c r="P331" s="541">
        <f t="shared" si="36"/>
        <v>0.3484</v>
      </c>
      <c r="Q331" s="541">
        <f t="shared" si="37"/>
        <v>0</v>
      </c>
      <c r="R331" s="257">
        <f t="shared" si="38"/>
        <v>0</v>
      </c>
      <c r="S331" s="515"/>
      <c r="T331" s="515">
        <f t="shared" si="39"/>
        <v>0</v>
      </c>
      <c r="U331" s="257">
        <f t="shared" si="40"/>
        <v>-64</v>
      </c>
      <c r="V331" s="515"/>
      <c r="W331" s="515">
        <f t="shared" si="41"/>
        <v>-22.2976</v>
      </c>
      <c r="X331" s="14" t="s">
        <v>1191</v>
      </c>
      <c r="Y331" s="14"/>
      <c r="Z331" s="14"/>
      <c r="AA331" s="14"/>
      <c r="AB331" s="14"/>
      <c r="AC331" s="14"/>
      <c r="AD331" s="14"/>
      <c r="AE331" s="14"/>
      <c r="AF331" s="14"/>
      <c r="AG331" s="14"/>
      <c r="AH331" s="231" t="s">
        <v>4296</v>
      </c>
    </row>
    <row r="332" hidden="1" spans="1:34">
      <c r="A332" s="24">
        <v>328</v>
      </c>
      <c r="B332" s="14"/>
      <c r="C332" s="749" t="s">
        <v>4953</v>
      </c>
      <c r="D332" s="749" t="s">
        <v>4954</v>
      </c>
      <c r="E332" s="14"/>
      <c r="F332" s="192"/>
      <c r="G332" s="24"/>
      <c r="H332" s="14"/>
      <c r="I332" s="24">
        <v>1.03</v>
      </c>
      <c r="J332" s="14"/>
      <c r="K332" s="24"/>
      <c r="L332" s="541">
        <v>384</v>
      </c>
      <c r="M332" s="541">
        <v>1.0638</v>
      </c>
      <c r="N332" s="541">
        <f t="shared" si="35"/>
        <v>408.4992</v>
      </c>
      <c r="O332" s="541">
        <v>380</v>
      </c>
      <c r="P332" s="541">
        <f t="shared" si="36"/>
        <v>1.0638</v>
      </c>
      <c r="Q332" s="541">
        <f t="shared" si="37"/>
        <v>404.244</v>
      </c>
      <c r="R332" s="257">
        <f t="shared" si="38"/>
        <v>0</v>
      </c>
      <c r="S332" s="515"/>
      <c r="T332" s="515">
        <f t="shared" si="39"/>
        <v>0</v>
      </c>
      <c r="U332" s="257">
        <f t="shared" si="40"/>
        <v>-4</v>
      </c>
      <c r="V332" s="515"/>
      <c r="W332" s="515">
        <f t="shared" si="41"/>
        <v>-4.2552</v>
      </c>
      <c r="X332" s="14" t="s">
        <v>1191</v>
      </c>
      <c r="Y332" s="14"/>
      <c r="Z332" s="14"/>
      <c r="AA332" s="14"/>
      <c r="AB332" s="14"/>
      <c r="AC332" s="14"/>
      <c r="AD332" s="14"/>
      <c r="AE332" s="14"/>
      <c r="AF332" s="14"/>
      <c r="AG332" s="14"/>
      <c r="AH332" s="231" t="s">
        <v>4296</v>
      </c>
    </row>
    <row r="333" hidden="1" spans="1:34">
      <c r="A333" s="24">
        <v>329</v>
      </c>
      <c r="B333" s="14"/>
      <c r="C333" s="749" t="s">
        <v>4955</v>
      </c>
      <c r="D333" s="749" t="s">
        <v>4956</v>
      </c>
      <c r="E333" s="14"/>
      <c r="F333" s="192"/>
      <c r="G333" s="24"/>
      <c r="H333" s="14"/>
      <c r="I333" s="24">
        <v>1.03</v>
      </c>
      <c r="J333" s="14"/>
      <c r="K333" s="24"/>
      <c r="L333" s="541">
        <v>11979</v>
      </c>
      <c r="M333" s="541">
        <v>0.5874</v>
      </c>
      <c r="N333" s="541">
        <f t="shared" si="35"/>
        <v>7036.4646</v>
      </c>
      <c r="O333" s="541">
        <v>10861</v>
      </c>
      <c r="P333" s="541">
        <f t="shared" si="36"/>
        <v>0.5874</v>
      </c>
      <c r="Q333" s="541">
        <f t="shared" si="37"/>
        <v>6379.7514</v>
      </c>
      <c r="R333" s="257">
        <f t="shared" si="38"/>
        <v>0</v>
      </c>
      <c r="S333" s="515"/>
      <c r="T333" s="515">
        <f t="shared" si="39"/>
        <v>0</v>
      </c>
      <c r="U333" s="257">
        <f t="shared" si="40"/>
        <v>-1118</v>
      </c>
      <c r="V333" s="515"/>
      <c r="W333" s="515">
        <f t="shared" si="41"/>
        <v>-656.7132</v>
      </c>
      <c r="X333" s="14" t="s">
        <v>1191</v>
      </c>
      <c r="Y333" s="14"/>
      <c r="Z333" s="14"/>
      <c r="AA333" s="14"/>
      <c r="AB333" s="14"/>
      <c r="AC333" s="14"/>
      <c r="AD333" s="14"/>
      <c r="AE333" s="14"/>
      <c r="AF333" s="14"/>
      <c r="AG333" s="14"/>
      <c r="AH333" s="231" t="s">
        <v>4296</v>
      </c>
    </row>
    <row r="334" hidden="1" spans="1:34">
      <c r="A334" s="24">
        <v>330</v>
      </c>
      <c r="B334" s="14"/>
      <c r="C334" s="749" t="s">
        <v>4957</v>
      </c>
      <c r="D334" s="749" t="s">
        <v>4958</v>
      </c>
      <c r="E334" s="14"/>
      <c r="F334" s="192"/>
      <c r="G334" s="24"/>
      <c r="H334" s="14"/>
      <c r="I334" s="24">
        <v>1.03</v>
      </c>
      <c r="J334" s="14"/>
      <c r="K334" s="24"/>
      <c r="L334" s="541">
        <v>1642</v>
      </c>
      <c r="M334" s="541">
        <v>0.4941</v>
      </c>
      <c r="N334" s="541">
        <f t="shared" si="35"/>
        <v>811.3122</v>
      </c>
      <c r="O334" s="541">
        <v>1642</v>
      </c>
      <c r="P334" s="541">
        <f t="shared" si="36"/>
        <v>0.4941</v>
      </c>
      <c r="Q334" s="541">
        <f t="shared" si="37"/>
        <v>811.3122</v>
      </c>
      <c r="R334" s="257">
        <f t="shared" si="38"/>
        <v>0</v>
      </c>
      <c r="S334" s="515"/>
      <c r="T334" s="515">
        <f t="shared" si="39"/>
        <v>0</v>
      </c>
      <c r="U334" s="257">
        <f t="shared" si="40"/>
        <v>0</v>
      </c>
      <c r="V334" s="515"/>
      <c r="W334" s="515">
        <f t="shared" si="41"/>
        <v>0</v>
      </c>
      <c r="X334" s="14" t="s">
        <v>1191</v>
      </c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</row>
    <row r="335" hidden="1" spans="1:34">
      <c r="A335" s="24">
        <v>331</v>
      </c>
      <c r="B335" s="14"/>
      <c r="C335" s="749" t="s">
        <v>4959</v>
      </c>
      <c r="D335" s="749" t="s">
        <v>4960</v>
      </c>
      <c r="E335" s="14"/>
      <c r="F335" s="192"/>
      <c r="G335" s="24"/>
      <c r="H335" s="14"/>
      <c r="I335" s="24">
        <v>1.03</v>
      </c>
      <c r="J335" s="14"/>
      <c r="K335" s="24"/>
      <c r="L335" s="541">
        <v>31</v>
      </c>
      <c r="M335" s="541">
        <v>0.7626</v>
      </c>
      <c r="N335" s="541">
        <f t="shared" si="35"/>
        <v>23.6406</v>
      </c>
      <c r="O335" s="541">
        <v>118</v>
      </c>
      <c r="P335" s="541">
        <f t="shared" si="36"/>
        <v>0.7626</v>
      </c>
      <c r="Q335" s="541">
        <f t="shared" si="37"/>
        <v>89.9868</v>
      </c>
      <c r="R335" s="257">
        <f t="shared" si="38"/>
        <v>87</v>
      </c>
      <c r="S335" s="515"/>
      <c r="T335" s="515">
        <f t="shared" si="39"/>
        <v>66.3462</v>
      </c>
      <c r="U335" s="257">
        <f t="shared" si="40"/>
        <v>0</v>
      </c>
      <c r="V335" s="515"/>
      <c r="W335" s="515">
        <f t="shared" si="41"/>
        <v>0</v>
      </c>
      <c r="X335" s="14" t="s">
        <v>1191</v>
      </c>
      <c r="Y335" s="14"/>
      <c r="Z335" s="14"/>
      <c r="AA335" s="14"/>
      <c r="AB335" s="14"/>
      <c r="AC335" s="14"/>
      <c r="AD335" s="14"/>
      <c r="AE335" s="14"/>
      <c r="AF335" s="14"/>
      <c r="AG335" s="14"/>
      <c r="AH335" s="231" t="s">
        <v>4473</v>
      </c>
    </row>
    <row r="336" hidden="1" spans="1:34">
      <c r="A336" s="24">
        <v>332</v>
      </c>
      <c r="B336" s="14"/>
      <c r="C336" s="749" t="s">
        <v>4961</v>
      </c>
      <c r="D336" s="749" t="s">
        <v>4962</v>
      </c>
      <c r="E336" s="14"/>
      <c r="F336" s="192"/>
      <c r="G336" s="24"/>
      <c r="H336" s="14"/>
      <c r="I336" s="24">
        <v>1.03</v>
      </c>
      <c r="J336" s="14"/>
      <c r="K336" s="24"/>
      <c r="L336" s="541">
        <v>264</v>
      </c>
      <c r="M336" s="541">
        <v>3.0896</v>
      </c>
      <c r="N336" s="541">
        <f t="shared" si="35"/>
        <v>815.6544</v>
      </c>
      <c r="O336" s="541">
        <v>264</v>
      </c>
      <c r="P336" s="541">
        <f t="shared" si="36"/>
        <v>3.0896</v>
      </c>
      <c r="Q336" s="541">
        <f t="shared" si="37"/>
        <v>815.6544</v>
      </c>
      <c r="R336" s="257">
        <f t="shared" si="38"/>
        <v>0</v>
      </c>
      <c r="S336" s="515"/>
      <c r="T336" s="515">
        <f t="shared" si="39"/>
        <v>0</v>
      </c>
      <c r="U336" s="257">
        <f t="shared" si="40"/>
        <v>0</v>
      </c>
      <c r="V336" s="515"/>
      <c r="W336" s="515">
        <f t="shared" si="41"/>
        <v>0</v>
      </c>
      <c r="X336" s="14" t="s">
        <v>1191</v>
      </c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</row>
    <row r="337" hidden="1" spans="1:34">
      <c r="A337" s="24">
        <v>333</v>
      </c>
      <c r="B337" s="14"/>
      <c r="C337" s="749" t="s">
        <v>4963</v>
      </c>
      <c r="D337" s="749" t="s">
        <v>4964</v>
      </c>
      <c r="E337" s="14"/>
      <c r="F337" s="192"/>
      <c r="G337" s="24"/>
      <c r="H337" s="14"/>
      <c r="I337" s="24">
        <v>1.03</v>
      </c>
      <c r="J337" s="14"/>
      <c r="K337" s="24"/>
      <c r="L337" s="541">
        <v>1072</v>
      </c>
      <c r="M337" s="541">
        <v>0.8925</v>
      </c>
      <c r="N337" s="541">
        <f t="shared" si="35"/>
        <v>956.76</v>
      </c>
      <c r="O337" s="541">
        <v>1023</v>
      </c>
      <c r="P337" s="541">
        <f t="shared" si="36"/>
        <v>0.8925</v>
      </c>
      <c r="Q337" s="541">
        <f t="shared" si="37"/>
        <v>913.0275</v>
      </c>
      <c r="R337" s="257">
        <f t="shared" si="38"/>
        <v>0</v>
      </c>
      <c r="S337" s="515"/>
      <c r="T337" s="515">
        <f t="shared" si="39"/>
        <v>0</v>
      </c>
      <c r="U337" s="257">
        <f t="shared" si="40"/>
        <v>-49</v>
      </c>
      <c r="V337" s="515"/>
      <c r="W337" s="515">
        <f t="shared" si="41"/>
        <v>-43.7325000000001</v>
      </c>
      <c r="X337" s="14" t="s">
        <v>1191</v>
      </c>
      <c r="Y337" s="14"/>
      <c r="Z337" s="14"/>
      <c r="AA337" s="14"/>
      <c r="AB337" s="14"/>
      <c r="AC337" s="14"/>
      <c r="AD337" s="14"/>
      <c r="AE337" s="14"/>
      <c r="AF337" s="14"/>
      <c r="AG337" s="14"/>
      <c r="AH337" s="231" t="s">
        <v>4296</v>
      </c>
    </row>
    <row r="338" hidden="1" spans="1:34">
      <c r="A338" s="24">
        <v>334</v>
      </c>
      <c r="B338" s="14"/>
      <c r="C338" s="749" t="s">
        <v>4965</v>
      </c>
      <c r="D338" s="749" t="s">
        <v>4966</v>
      </c>
      <c r="E338" s="14"/>
      <c r="F338" s="192"/>
      <c r="G338" s="24"/>
      <c r="H338" s="14"/>
      <c r="I338" s="24">
        <v>1.03</v>
      </c>
      <c r="J338" s="14"/>
      <c r="K338" s="24"/>
      <c r="L338" s="541">
        <v>1781</v>
      </c>
      <c r="M338" s="541">
        <v>0.8872</v>
      </c>
      <c r="N338" s="541">
        <f t="shared" si="35"/>
        <v>1580.1032</v>
      </c>
      <c r="O338" s="541">
        <v>1500</v>
      </c>
      <c r="P338" s="541">
        <f t="shared" si="36"/>
        <v>0.8872</v>
      </c>
      <c r="Q338" s="541">
        <f t="shared" si="37"/>
        <v>1330.8</v>
      </c>
      <c r="R338" s="257">
        <f t="shared" si="38"/>
        <v>0</v>
      </c>
      <c r="S338" s="515"/>
      <c r="T338" s="515">
        <f t="shared" si="39"/>
        <v>0</v>
      </c>
      <c r="U338" s="257">
        <f t="shared" si="40"/>
        <v>-281</v>
      </c>
      <c r="V338" s="515"/>
      <c r="W338" s="515">
        <f t="shared" si="41"/>
        <v>-249.3032</v>
      </c>
      <c r="X338" s="14" t="s">
        <v>1191</v>
      </c>
      <c r="Y338" s="14"/>
      <c r="Z338" s="14"/>
      <c r="AA338" s="14"/>
      <c r="AB338" s="14"/>
      <c r="AC338" s="14"/>
      <c r="AD338" s="14"/>
      <c r="AE338" s="14"/>
      <c r="AF338" s="14"/>
      <c r="AG338" s="14"/>
      <c r="AH338" s="231" t="s">
        <v>4296</v>
      </c>
    </row>
    <row r="339" hidden="1" spans="1:34">
      <c r="A339" s="24">
        <v>335</v>
      </c>
      <c r="B339" s="14"/>
      <c r="C339" s="749" t="s">
        <v>4967</v>
      </c>
      <c r="D339" s="749" t="s">
        <v>4968</v>
      </c>
      <c r="E339" s="14"/>
      <c r="F339" s="192"/>
      <c r="G339" s="24"/>
      <c r="H339" s="14"/>
      <c r="I339" s="24">
        <v>1.03</v>
      </c>
      <c r="J339" s="14"/>
      <c r="K339" s="24"/>
      <c r="L339" s="541">
        <v>351</v>
      </c>
      <c r="M339" s="541">
        <v>0.2824</v>
      </c>
      <c r="N339" s="541">
        <f t="shared" si="35"/>
        <v>99.1224</v>
      </c>
      <c r="O339" s="541">
        <v>351</v>
      </c>
      <c r="P339" s="541">
        <f t="shared" si="36"/>
        <v>0.2824</v>
      </c>
      <c r="Q339" s="541">
        <f t="shared" si="37"/>
        <v>99.1224</v>
      </c>
      <c r="R339" s="257">
        <f t="shared" si="38"/>
        <v>0</v>
      </c>
      <c r="S339" s="515"/>
      <c r="T339" s="515">
        <f t="shared" si="39"/>
        <v>0</v>
      </c>
      <c r="U339" s="257">
        <f t="shared" si="40"/>
        <v>0</v>
      </c>
      <c r="V339" s="515"/>
      <c r="W339" s="515">
        <f t="shared" si="41"/>
        <v>0</v>
      </c>
      <c r="X339" s="14" t="s">
        <v>1191</v>
      </c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</row>
    <row r="340" hidden="1" spans="1:34">
      <c r="A340" s="24">
        <v>336</v>
      </c>
      <c r="B340" s="14"/>
      <c r="C340" s="749" t="s">
        <v>4969</v>
      </c>
      <c r="D340" s="749" t="s">
        <v>4970</v>
      </c>
      <c r="E340" s="14"/>
      <c r="F340" s="192"/>
      <c r="G340" s="24"/>
      <c r="H340" s="14"/>
      <c r="I340" s="24">
        <v>1.03</v>
      </c>
      <c r="J340" s="14"/>
      <c r="K340" s="24"/>
      <c r="L340" s="541">
        <v>283</v>
      </c>
      <c r="M340" s="541">
        <v>0.2824</v>
      </c>
      <c r="N340" s="541">
        <f t="shared" si="35"/>
        <v>79.9192</v>
      </c>
      <c r="O340" s="541">
        <v>599</v>
      </c>
      <c r="P340" s="541">
        <f t="shared" si="36"/>
        <v>0.2824</v>
      </c>
      <c r="Q340" s="541">
        <f t="shared" si="37"/>
        <v>169.1576</v>
      </c>
      <c r="R340" s="257">
        <f t="shared" si="38"/>
        <v>316</v>
      </c>
      <c r="S340" s="515"/>
      <c r="T340" s="515">
        <f t="shared" si="39"/>
        <v>89.2384</v>
      </c>
      <c r="U340" s="257">
        <f t="shared" si="40"/>
        <v>0</v>
      </c>
      <c r="V340" s="515"/>
      <c r="W340" s="515">
        <f t="shared" si="41"/>
        <v>0</v>
      </c>
      <c r="X340" s="14" t="s">
        <v>1191</v>
      </c>
      <c r="Y340" s="14"/>
      <c r="Z340" s="14"/>
      <c r="AA340" s="14"/>
      <c r="AB340" s="14"/>
      <c r="AC340" s="14"/>
      <c r="AD340" s="14"/>
      <c r="AE340" s="14"/>
      <c r="AF340" s="14"/>
      <c r="AG340" s="14"/>
      <c r="AH340" s="231" t="s">
        <v>4301</v>
      </c>
    </row>
    <row r="341" hidden="1" spans="1:34">
      <c r="A341" s="24">
        <v>337</v>
      </c>
      <c r="B341" s="14"/>
      <c r="C341" s="749" t="s">
        <v>4971</v>
      </c>
      <c r="D341" s="749" t="s">
        <v>4972</v>
      </c>
      <c r="E341" s="14"/>
      <c r="F341" s="192"/>
      <c r="G341" s="24"/>
      <c r="H341" s="14"/>
      <c r="I341" s="24">
        <v>1.03</v>
      </c>
      <c r="J341" s="14"/>
      <c r="K341" s="24"/>
      <c r="L341" s="541">
        <v>880</v>
      </c>
      <c r="M341" s="541">
        <v>9.7058</v>
      </c>
      <c r="N341" s="541">
        <f t="shared" si="35"/>
        <v>8541.104</v>
      </c>
      <c r="O341" s="541">
        <v>880</v>
      </c>
      <c r="P341" s="541">
        <f t="shared" si="36"/>
        <v>9.7058</v>
      </c>
      <c r="Q341" s="541">
        <f t="shared" si="37"/>
        <v>8541.104</v>
      </c>
      <c r="R341" s="257">
        <f t="shared" si="38"/>
        <v>0</v>
      </c>
      <c r="S341" s="515"/>
      <c r="T341" s="515">
        <f t="shared" si="39"/>
        <v>0</v>
      </c>
      <c r="U341" s="257">
        <f t="shared" si="40"/>
        <v>0</v>
      </c>
      <c r="V341" s="515"/>
      <c r="W341" s="515">
        <f t="shared" si="41"/>
        <v>0</v>
      </c>
      <c r="X341" s="14" t="s">
        <v>1191</v>
      </c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</row>
    <row r="342" hidden="1" spans="1:34">
      <c r="A342" s="24">
        <v>338</v>
      </c>
      <c r="B342" s="14"/>
      <c r="C342" s="749" t="s">
        <v>4973</v>
      </c>
      <c r="D342" s="749" t="s">
        <v>4974</v>
      </c>
      <c r="E342" s="14"/>
      <c r="F342" s="192"/>
      <c r="G342" s="24"/>
      <c r="H342" s="14"/>
      <c r="I342" s="24">
        <v>1.03</v>
      </c>
      <c r="J342" s="14"/>
      <c r="K342" s="24"/>
      <c r="L342" s="541">
        <v>40</v>
      </c>
      <c r="M342" s="541">
        <v>15.995</v>
      </c>
      <c r="N342" s="541">
        <f t="shared" si="35"/>
        <v>639.8</v>
      </c>
      <c r="O342" s="541">
        <v>40</v>
      </c>
      <c r="P342" s="541">
        <f t="shared" si="36"/>
        <v>15.995</v>
      </c>
      <c r="Q342" s="541">
        <f t="shared" si="37"/>
        <v>639.8</v>
      </c>
      <c r="R342" s="257">
        <f t="shared" si="38"/>
        <v>0</v>
      </c>
      <c r="S342" s="515"/>
      <c r="T342" s="515">
        <f t="shared" si="39"/>
        <v>0</v>
      </c>
      <c r="U342" s="257">
        <f t="shared" si="40"/>
        <v>0</v>
      </c>
      <c r="V342" s="515"/>
      <c r="W342" s="515">
        <f t="shared" si="41"/>
        <v>0</v>
      </c>
      <c r="X342" s="14" t="s">
        <v>1191</v>
      </c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</row>
    <row r="343" hidden="1" spans="1:34">
      <c r="A343" s="24">
        <v>339</v>
      </c>
      <c r="B343" s="14"/>
      <c r="C343" s="749" t="s">
        <v>4975</v>
      </c>
      <c r="D343" s="749" t="s">
        <v>4976</v>
      </c>
      <c r="E343" s="14"/>
      <c r="F343" s="192"/>
      <c r="G343" s="24"/>
      <c r="H343" s="14"/>
      <c r="I343" s="24">
        <v>1.03</v>
      </c>
      <c r="J343" s="14"/>
      <c r="K343" s="24"/>
      <c r="L343" s="541">
        <v>1440</v>
      </c>
      <c r="M343" s="541">
        <v>1.5328</v>
      </c>
      <c r="N343" s="541">
        <f t="shared" si="35"/>
        <v>2207.232</v>
      </c>
      <c r="O343" s="541">
        <v>1440</v>
      </c>
      <c r="P343" s="541">
        <f t="shared" si="36"/>
        <v>1.5328</v>
      </c>
      <c r="Q343" s="541">
        <f t="shared" si="37"/>
        <v>2207.232</v>
      </c>
      <c r="R343" s="257">
        <f t="shared" si="38"/>
        <v>0</v>
      </c>
      <c r="S343" s="515"/>
      <c r="T343" s="515">
        <f t="shared" si="39"/>
        <v>0</v>
      </c>
      <c r="U343" s="257">
        <f t="shared" si="40"/>
        <v>0</v>
      </c>
      <c r="V343" s="515"/>
      <c r="W343" s="515">
        <f t="shared" si="41"/>
        <v>0</v>
      </c>
      <c r="X343" s="14" t="s">
        <v>1191</v>
      </c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</row>
    <row r="344" hidden="1" spans="1:34">
      <c r="A344" s="24">
        <v>340</v>
      </c>
      <c r="B344" s="14"/>
      <c r="C344" s="749" t="s">
        <v>4977</v>
      </c>
      <c r="D344" s="749" t="s">
        <v>4978</v>
      </c>
      <c r="E344" s="14"/>
      <c r="F344" s="192"/>
      <c r="G344" s="24"/>
      <c r="H344" s="14"/>
      <c r="I344" s="24">
        <v>1.03</v>
      </c>
      <c r="J344" s="14"/>
      <c r="K344" s="24"/>
      <c r="L344" s="541">
        <v>52</v>
      </c>
      <c r="M344" s="541">
        <v>27.7346</v>
      </c>
      <c r="N344" s="541">
        <f t="shared" si="35"/>
        <v>1442.1992</v>
      </c>
      <c r="O344" s="541">
        <v>52</v>
      </c>
      <c r="P344" s="541">
        <f t="shared" si="36"/>
        <v>27.7346</v>
      </c>
      <c r="Q344" s="541">
        <f t="shared" si="37"/>
        <v>1442.1992</v>
      </c>
      <c r="R344" s="257">
        <f t="shared" si="38"/>
        <v>0</v>
      </c>
      <c r="S344" s="515"/>
      <c r="T344" s="515">
        <f t="shared" si="39"/>
        <v>0</v>
      </c>
      <c r="U344" s="257">
        <f t="shared" si="40"/>
        <v>0</v>
      </c>
      <c r="V344" s="515"/>
      <c r="W344" s="515">
        <f t="shared" si="41"/>
        <v>0</v>
      </c>
      <c r="X344" s="14" t="s">
        <v>1191</v>
      </c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</row>
    <row r="345" hidden="1" spans="1:34">
      <c r="A345" s="24">
        <v>341</v>
      </c>
      <c r="B345" s="14"/>
      <c r="C345" s="749" t="s">
        <v>4979</v>
      </c>
      <c r="D345" s="749" t="s">
        <v>4980</v>
      </c>
      <c r="E345" s="14"/>
      <c r="F345" s="192"/>
      <c r="G345" s="24"/>
      <c r="H345" s="14"/>
      <c r="I345" s="24">
        <v>1.03</v>
      </c>
      <c r="J345" s="14"/>
      <c r="K345" s="24"/>
      <c r="L345" s="541">
        <v>137</v>
      </c>
      <c r="M345" s="541">
        <v>0.5372</v>
      </c>
      <c r="N345" s="541">
        <f t="shared" si="35"/>
        <v>73.5964</v>
      </c>
      <c r="O345" s="541">
        <v>137</v>
      </c>
      <c r="P345" s="541">
        <f t="shared" si="36"/>
        <v>0.5372</v>
      </c>
      <c r="Q345" s="541">
        <f t="shared" si="37"/>
        <v>73.5964</v>
      </c>
      <c r="R345" s="257">
        <f t="shared" si="38"/>
        <v>0</v>
      </c>
      <c r="S345" s="515"/>
      <c r="T345" s="515">
        <f t="shared" si="39"/>
        <v>0</v>
      </c>
      <c r="U345" s="257">
        <f t="shared" si="40"/>
        <v>0</v>
      </c>
      <c r="V345" s="515"/>
      <c r="W345" s="515">
        <f t="shared" si="41"/>
        <v>0</v>
      </c>
      <c r="X345" s="14" t="s">
        <v>1191</v>
      </c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</row>
    <row r="346" hidden="1" spans="1:34">
      <c r="A346" s="24">
        <v>342</v>
      </c>
      <c r="B346" s="14"/>
      <c r="C346" s="749" t="s">
        <v>4981</v>
      </c>
      <c r="D346" s="749" t="s">
        <v>4982</v>
      </c>
      <c r="E346" s="14"/>
      <c r="F346" s="192"/>
      <c r="G346" s="24"/>
      <c r="H346" s="14"/>
      <c r="I346" s="24">
        <v>1.03</v>
      </c>
      <c r="J346" s="14"/>
      <c r="K346" s="24"/>
      <c r="L346" s="541">
        <v>139</v>
      </c>
      <c r="M346" s="541">
        <v>0.5373</v>
      </c>
      <c r="N346" s="541">
        <f t="shared" si="35"/>
        <v>74.6847</v>
      </c>
      <c r="O346" s="541">
        <v>139</v>
      </c>
      <c r="P346" s="541">
        <f t="shared" si="36"/>
        <v>0.5373</v>
      </c>
      <c r="Q346" s="541">
        <f t="shared" si="37"/>
        <v>74.6847</v>
      </c>
      <c r="R346" s="257">
        <f t="shared" si="38"/>
        <v>0</v>
      </c>
      <c r="S346" s="515"/>
      <c r="T346" s="515">
        <f t="shared" si="39"/>
        <v>0</v>
      </c>
      <c r="U346" s="257">
        <f t="shared" si="40"/>
        <v>0</v>
      </c>
      <c r="V346" s="515"/>
      <c r="W346" s="515">
        <f t="shared" si="41"/>
        <v>0</v>
      </c>
      <c r="X346" s="14" t="s">
        <v>1191</v>
      </c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</row>
    <row r="347" hidden="1" spans="1:34">
      <c r="A347" s="24">
        <v>343</v>
      </c>
      <c r="B347" s="14"/>
      <c r="C347" s="749" t="s">
        <v>4983</v>
      </c>
      <c r="D347" s="749" t="s">
        <v>4984</v>
      </c>
      <c r="E347" s="14"/>
      <c r="F347" s="192"/>
      <c r="G347" s="24"/>
      <c r="H347" s="14"/>
      <c r="I347" s="24">
        <v>1.03</v>
      </c>
      <c r="J347" s="14"/>
      <c r="K347" s="24"/>
      <c r="L347" s="541">
        <v>782</v>
      </c>
      <c r="M347" s="541">
        <v>0.2069</v>
      </c>
      <c r="N347" s="541">
        <f t="shared" si="35"/>
        <v>161.7958</v>
      </c>
      <c r="O347" s="541">
        <v>782</v>
      </c>
      <c r="P347" s="541">
        <f t="shared" si="36"/>
        <v>0.2069</v>
      </c>
      <c r="Q347" s="541">
        <f t="shared" si="37"/>
        <v>161.7958</v>
      </c>
      <c r="R347" s="257">
        <f t="shared" si="38"/>
        <v>0</v>
      </c>
      <c r="S347" s="515"/>
      <c r="T347" s="515">
        <f t="shared" si="39"/>
        <v>0</v>
      </c>
      <c r="U347" s="257">
        <f t="shared" si="40"/>
        <v>0</v>
      </c>
      <c r="V347" s="515"/>
      <c r="W347" s="515">
        <f t="shared" si="41"/>
        <v>0</v>
      </c>
      <c r="X347" s="14" t="s">
        <v>1191</v>
      </c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</row>
    <row r="348" hidden="1" spans="1:34">
      <c r="A348" s="24">
        <v>344</v>
      </c>
      <c r="B348" s="14"/>
      <c r="C348" s="749" t="s">
        <v>4985</v>
      </c>
      <c r="D348" s="749" t="s">
        <v>4986</v>
      </c>
      <c r="E348" s="14"/>
      <c r="F348" s="192"/>
      <c r="G348" s="24"/>
      <c r="H348" s="14"/>
      <c r="I348" s="24">
        <v>1.03</v>
      </c>
      <c r="J348" s="14"/>
      <c r="K348" s="24"/>
      <c r="L348" s="541">
        <v>782</v>
      </c>
      <c r="M348" s="541">
        <v>0.282</v>
      </c>
      <c r="N348" s="541">
        <f t="shared" si="35"/>
        <v>220.524</v>
      </c>
      <c r="O348" s="541">
        <v>782</v>
      </c>
      <c r="P348" s="541">
        <f t="shared" si="36"/>
        <v>0.282</v>
      </c>
      <c r="Q348" s="541">
        <f t="shared" si="37"/>
        <v>220.524</v>
      </c>
      <c r="R348" s="257">
        <f t="shared" si="38"/>
        <v>0</v>
      </c>
      <c r="S348" s="515"/>
      <c r="T348" s="515">
        <f t="shared" si="39"/>
        <v>0</v>
      </c>
      <c r="U348" s="257">
        <f t="shared" si="40"/>
        <v>0</v>
      </c>
      <c r="V348" s="515"/>
      <c r="W348" s="515">
        <f t="shared" si="41"/>
        <v>0</v>
      </c>
      <c r="X348" s="14" t="s">
        <v>1191</v>
      </c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</row>
    <row r="349" hidden="1" spans="1:34">
      <c r="A349" s="24">
        <v>345</v>
      </c>
      <c r="B349" s="14"/>
      <c r="C349" s="749" t="s">
        <v>4987</v>
      </c>
      <c r="D349" s="749" t="s">
        <v>4988</v>
      </c>
      <c r="E349" s="14"/>
      <c r="F349" s="192"/>
      <c r="G349" s="24"/>
      <c r="H349" s="14"/>
      <c r="I349" s="24">
        <v>1.03</v>
      </c>
      <c r="J349" s="14"/>
      <c r="K349" s="24"/>
      <c r="L349" s="541">
        <v>482</v>
      </c>
      <c r="M349" s="541">
        <v>0.1741</v>
      </c>
      <c r="N349" s="541">
        <f t="shared" si="35"/>
        <v>83.9162</v>
      </c>
      <c r="O349" s="541">
        <v>482</v>
      </c>
      <c r="P349" s="541">
        <f t="shared" si="36"/>
        <v>0.1741</v>
      </c>
      <c r="Q349" s="541">
        <f t="shared" si="37"/>
        <v>83.9162</v>
      </c>
      <c r="R349" s="257">
        <f t="shared" si="38"/>
        <v>0</v>
      </c>
      <c r="S349" s="515"/>
      <c r="T349" s="515">
        <f t="shared" si="39"/>
        <v>0</v>
      </c>
      <c r="U349" s="257">
        <f t="shared" si="40"/>
        <v>0</v>
      </c>
      <c r="V349" s="515"/>
      <c r="W349" s="515">
        <f t="shared" si="41"/>
        <v>0</v>
      </c>
      <c r="X349" s="14" t="s">
        <v>1191</v>
      </c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</row>
    <row r="350" hidden="1" spans="1:34">
      <c r="A350" s="24">
        <v>346</v>
      </c>
      <c r="B350" s="14"/>
      <c r="C350" s="749" t="s">
        <v>4989</v>
      </c>
      <c r="D350" s="749" t="s">
        <v>4990</v>
      </c>
      <c r="E350" s="14"/>
      <c r="F350" s="192"/>
      <c r="G350" s="24"/>
      <c r="H350" s="14"/>
      <c r="I350" s="24">
        <v>1.03</v>
      </c>
      <c r="J350" s="14"/>
      <c r="K350" s="24"/>
      <c r="L350" s="541">
        <v>192</v>
      </c>
      <c r="M350" s="541">
        <v>4.0057</v>
      </c>
      <c r="N350" s="541">
        <f t="shared" si="35"/>
        <v>769.0944</v>
      </c>
      <c r="O350" s="541">
        <v>192</v>
      </c>
      <c r="P350" s="541">
        <f t="shared" si="36"/>
        <v>4.0057</v>
      </c>
      <c r="Q350" s="541">
        <f t="shared" si="37"/>
        <v>769.0944</v>
      </c>
      <c r="R350" s="257">
        <f t="shared" si="38"/>
        <v>0</v>
      </c>
      <c r="S350" s="515"/>
      <c r="T350" s="515">
        <f t="shared" si="39"/>
        <v>0</v>
      </c>
      <c r="U350" s="257">
        <f t="shared" si="40"/>
        <v>0</v>
      </c>
      <c r="V350" s="515"/>
      <c r="W350" s="515">
        <f t="shared" si="41"/>
        <v>0</v>
      </c>
      <c r="X350" s="14" t="s">
        <v>1191</v>
      </c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</row>
    <row r="351" hidden="1" spans="1:34">
      <c r="A351" s="24">
        <v>347</v>
      </c>
      <c r="B351" s="14"/>
      <c r="C351" s="749" t="s">
        <v>4991</v>
      </c>
      <c r="D351" s="749" t="s">
        <v>4992</v>
      </c>
      <c r="E351" s="14"/>
      <c r="F351" s="192"/>
      <c r="G351" s="24"/>
      <c r="H351" s="14"/>
      <c r="I351" s="24">
        <v>1.03</v>
      </c>
      <c r="J351" s="14"/>
      <c r="K351" s="24"/>
      <c r="L351" s="541">
        <v>250</v>
      </c>
      <c r="M351" s="541">
        <v>3.8494</v>
      </c>
      <c r="N351" s="541">
        <f t="shared" si="35"/>
        <v>962.35</v>
      </c>
      <c r="O351" s="541">
        <v>250</v>
      </c>
      <c r="P351" s="541">
        <f t="shared" si="36"/>
        <v>3.8494</v>
      </c>
      <c r="Q351" s="541">
        <f t="shared" si="37"/>
        <v>962.35</v>
      </c>
      <c r="R351" s="257">
        <f t="shared" si="38"/>
        <v>0</v>
      </c>
      <c r="S351" s="515"/>
      <c r="T351" s="515">
        <f t="shared" si="39"/>
        <v>0</v>
      </c>
      <c r="U351" s="257">
        <f t="shared" si="40"/>
        <v>0</v>
      </c>
      <c r="V351" s="515"/>
      <c r="W351" s="515">
        <f t="shared" si="41"/>
        <v>0</v>
      </c>
      <c r="X351" s="14" t="s">
        <v>1191</v>
      </c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</row>
    <row r="352" hidden="1" spans="1:34">
      <c r="A352" s="24">
        <v>348</v>
      </c>
      <c r="B352" s="14"/>
      <c r="C352" s="749" t="s">
        <v>4993</v>
      </c>
      <c r="D352" s="749" t="s">
        <v>4994</v>
      </c>
      <c r="E352" s="14"/>
      <c r="F352" s="192"/>
      <c r="G352" s="24"/>
      <c r="H352" s="14"/>
      <c r="I352" s="24">
        <v>1.03</v>
      </c>
      <c r="J352" s="14"/>
      <c r="K352" s="24"/>
      <c r="L352" s="541">
        <v>269</v>
      </c>
      <c r="M352" s="541">
        <v>2.5529</v>
      </c>
      <c r="N352" s="541">
        <f t="shared" si="35"/>
        <v>686.7301</v>
      </c>
      <c r="O352" s="541">
        <v>358</v>
      </c>
      <c r="P352" s="541">
        <f t="shared" si="36"/>
        <v>2.5529</v>
      </c>
      <c r="Q352" s="541">
        <f t="shared" si="37"/>
        <v>913.9382</v>
      </c>
      <c r="R352" s="257">
        <f t="shared" si="38"/>
        <v>89</v>
      </c>
      <c r="S352" s="515"/>
      <c r="T352" s="515">
        <f t="shared" si="39"/>
        <v>227.2081</v>
      </c>
      <c r="U352" s="257">
        <f t="shared" si="40"/>
        <v>0</v>
      </c>
      <c r="V352" s="515"/>
      <c r="W352" s="515">
        <f t="shared" si="41"/>
        <v>0</v>
      </c>
      <c r="X352" s="14" t="s">
        <v>1191</v>
      </c>
      <c r="Y352" s="14"/>
      <c r="Z352" s="14"/>
      <c r="AA352" s="14"/>
      <c r="AB352" s="14"/>
      <c r="AC352" s="14"/>
      <c r="AD352" s="14"/>
      <c r="AE352" s="14"/>
      <c r="AF352" s="14"/>
      <c r="AG352" s="14"/>
      <c r="AH352" s="231" t="s">
        <v>4301</v>
      </c>
    </row>
    <row r="353" hidden="1" spans="1:34">
      <c r="A353" s="24">
        <v>349</v>
      </c>
      <c r="B353" s="14"/>
      <c r="C353" s="749" t="s">
        <v>4995</v>
      </c>
      <c r="D353" s="749" t="s">
        <v>4996</v>
      </c>
      <c r="E353" s="14"/>
      <c r="F353" s="192"/>
      <c r="G353" s="24"/>
      <c r="H353" s="14"/>
      <c r="I353" s="24">
        <v>1.03</v>
      </c>
      <c r="J353" s="14"/>
      <c r="K353" s="24"/>
      <c r="L353" s="541">
        <v>225</v>
      </c>
      <c r="M353" s="541">
        <v>2.5901</v>
      </c>
      <c r="N353" s="541">
        <f t="shared" si="35"/>
        <v>582.7725</v>
      </c>
      <c r="O353" s="541">
        <v>240</v>
      </c>
      <c r="P353" s="541">
        <f t="shared" si="36"/>
        <v>2.5901</v>
      </c>
      <c r="Q353" s="541">
        <f t="shared" si="37"/>
        <v>621.624</v>
      </c>
      <c r="R353" s="257">
        <f t="shared" si="38"/>
        <v>15</v>
      </c>
      <c r="S353" s="515"/>
      <c r="T353" s="515">
        <f t="shared" si="39"/>
        <v>38.8515</v>
      </c>
      <c r="U353" s="257">
        <f t="shared" si="40"/>
        <v>0</v>
      </c>
      <c r="V353" s="515"/>
      <c r="W353" s="515">
        <f t="shared" si="41"/>
        <v>0</v>
      </c>
      <c r="X353" s="14" t="s">
        <v>1191</v>
      </c>
      <c r="Y353" s="14"/>
      <c r="Z353" s="14"/>
      <c r="AA353" s="14"/>
      <c r="AB353" s="14"/>
      <c r="AC353" s="14"/>
      <c r="AD353" s="14"/>
      <c r="AE353" s="14"/>
      <c r="AF353" s="14"/>
      <c r="AG353" s="14"/>
      <c r="AH353" s="231" t="s">
        <v>4301</v>
      </c>
    </row>
    <row r="354" hidden="1" spans="1:34">
      <c r="A354" s="24">
        <v>350</v>
      </c>
      <c r="B354" s="14"/>
      <c r="C354" s="749" t="s">
        <v>4997</v>
      </c>
      <c r="D354" s="749" t="s">
        <v>4998</v>
      </c>
      <c r="E354" s="14"/>
      <c r="F354" s="192"/>
      <c r="G354" s="24"/>
      <c r="H354" s="14"/>
      <c r="I354" s="24">
        <v>1.03</v>
      </c>
      <c r="J354" s="14"/>
      <c r="K354" s="24"/>
      <c r="L354" s="541">
        <v>2085</v>
      </c>
      <c r="M354" s="541">
        <v>1.0385</v>
      </c>
      <c r="N354" s="541">
        <f t="shared" si="35"/>
        <v>2165.2725</v>
      </c>
      <c r="O354" s="541">
        <v>1988</v>
      </c>
      <c r="P354" s="541">
        <f t="shared" si="36"/>
        <v>1.0385</v>
      </c>
      <c r="Q354" s="541">
        <f t="shared" si="37"/>
        <v>2064.538</v>
      </c>
      <c r="R354" s="257">
        <f t="shared" si="38"/>
        <v>0</v>
      </c>
      <c r="S354" s="515"/>
      <c r="T354" s="515">
        <f t="shared" si="39"/>
        <v>0</v>
      </c>
      <c r="U354" s="257">
        <f t="shared" si="40"/>
        <v>-97</v>
      </c>
      <c r="V354" s="515"/>
      <c r="W354" s="515">
        <f t="shared" si="41"/>
        <v>-100.7345</v>
      </c>
      <c r="X354" s="14" t="s">
        <v>1191</v>
      </c>
      <c r="Y354" s="14"/>
      <c r="Z354" s="14"/>
      <c r="AA354" s="14"/>
      <c r="AB354" s="14"/>
      <c r="AC354" s="14"/>
      <c r="AD354" s="14"/>
      <c r="AE354" s="14"/>
      <c r="AF354" s="14"/>
      <c r="AG354" s="14"/>
      <c r="AH354" s="231" t="s">
        <v>4296</v>
      </c>
    </row>
    <row r="355" hidden="1" spans="1:34">
      <c r="A355" s="24">
        <v>351</v>
      </c>
      <c r="B355" s="14"/>
      <c r="C355" s="749" t="s">
        <v>4999</v>
      </c>
      <c r="D355" s="749" t="s">
        <v>5000</v>
      </c>
      <c r="E355" s="14"/>
      <c r="F355" s="192"/>
      <c r="G355" s="24"/>
      <c r="H355" s="14"/>
      <c r="I355" s="24">
        <v>1.03</v>
      </c>
      <c r="J355" s="14"/>
      <c r="K355" s="24"/>
      <c r="L355" s="541">
        <v>1114</v>
      </c>
      <c r="M355" s="541">
        <v>0.7668</v>
      </c>
      <c r="N355" s="541">
        <f t="shared" si="35"/>
        <v>854.2152</v>
      </c>
      <c r="O355" s="541">
        <v>975</v>
      </c>
      <c r="P355" s="541">
        <f t="shared" si="36"/>
        <v>0.7668</v>
      </c>
      <c r="Q355" s="541">
        <f t="shared" si="37"/>
        <v>747.63</v>
      </c>
      <c r="R355" s="257">
        <f t="shared" si="38"/>
        <v>0</v>
      </c>
      <c r="S355" s="515"/>
      <c r="T355" s="515">
        <f t="shared" si="39"/>
        <v>0</v>
      </c>
      <c r="U355" s="257">
        <f t="shared" si="40"/>
        <v>-139</v>
      </c>
      <c r="V355" s="515"/>
      <c r="W355" s="515">
        <f t="shared" si="41"/>
        <v>-106.5852</v>
      </c>
      <c r="X355" s="14" t="s">
        <v>1191</v>
      </c>
      <c r="Y355" s="14"/>
      <c r="Z355" s="14"/>
      <c r="AA355" s="14"/>
      <c r="AB355" s="14"/>
      <c r="AC355" s="14"/>
      <c r="AD355" s="14"/>
      <c r="AE355" s="14"/>
      <c r="AF355" s="14"/>
      <c r="AG355" s="14"/>
      <c r="AH355" s="231" t="s">
        <v>4296</v>
      </c>
    </row>
    <row r="356" hidden="1" spans="1:34">
      <c r="A356" s="24">
        <v>352</v>
      </c>
      <c r="B356" s="14"/>
      <c r="C356" s="749" t="s">
        <v>5001</v>
      </c>
      <c r="D356" s="749" t="s">
        <v>5002</v>
      </c>
      <c r="E356" s="14"/>
      <c r="F356" s="192"/>
      <c r="G356" s="24"/>
      <c r="H356" s="14"/>
      <c r="I356" s="24">
        <v>1.03</v>
      </c>
      <c r="J356" s="14"/>
      <c r="K356" s="24"/>
      <c r="L356" s="541">
        <v>1119</v>
      </c>
      <c r="M356" s="541">
        <v>0.7683</v>
      </c>
      <c r="N356" s="541">
        <f t="shared" si="35"/>
        <v>859.7277</v>
      </c>
      <c r="O356" s="541">
        <v>912</v>
      </c>
      <c r="P356" s="541">
        <f t="shared" si="36"/>
        <v>0.7683</v>
      </c>
      <c r="Q356" s="541">
        <f t="shared" si="37"/>
        <v>700.6896</v>
      </c>
      <c r="R356" s="257">
        <f t="shared" si="38"/>
        <v>0</v>
      </c>
      <c r="S356" s="515"/>
      <c r="T356" s="515">
        <f t="shared" si="39"/>
        <v>0</v>
      </c>
      <c r="U356" s="257">
        <f t="shared" si="40"/>
        <v>-207</v>
      </c>
      <c r="V356" s="515"/>
      <c r="W356" s="515">
        <f t="shared" si="41"/>
        <v>-159.0381</v>
      </c>
      <c r="X356" s="14" t="s">
        <v>1191</v>
      </c>
      <c r="Y356" s="14"/>
      <c r="Z356" s="14"/>
      <c r="AA356" s="14"/>
      <c r="AB356" s="14"/>
      <c r="AC356" s="14"/>
      <c r="AD356" s="14"/>
      <c r="AE356" s="14"/>
      <c r="AF356" s="14"/>
      <c r="AG356" s="14"/>
      <c r="AH356" s="231" t="s">
        <v>4296</v>
      </c>
    </row>
    <row r="357" hidden="1" spans="1:34">
      <c r="A357" s="24">
        <v>353</v>
      </c>
      <c r="B357" s="14"/>
      <c r="C357" s="749" t="s">
        <v>5003</v>
      </c>
      <c r="D357" s="749" t="s">
        <v>5004</v>
      </c>
      <c r="E357" s="14"/>
      <c r="F357" s="192"/>
      <c r="G357" s="24"/>
      <c r="H357" s="14"/>
      <c r="I357" s="24">
        <v>1.03</v>
      </c>
      <c r="J357" s="14"/>
      <c r="K357" s="24"/>
      <c r="L357" s="541">
        <v>2913</v>
      </c>
      <c r="M357" s="541">
        <v>0.243</v>
      </c>
      <c r="N357" s="541">
        <f t="shared" si="35"/>
        <v>707.859</v>
      </c>
      <c r="O357" s="541">
        <v>4200</v>
      </c>
      <c r="P357" s="541">
        <f t="shared" si="36"/>
        <v>0.243</v>
      </c>
      <c r="Q357" s="541">
        <f t="shared" si="37"/>
        <v>1020.6</v>
      </c>
      <c r="R357" s="257">
        <f t="shared" si="38"/>
        <v>1287</v>
      </c>
      <c r="S357" s="515"/>
      <c r="T357" s="515">
        <f t="shared" si="39"/>
        <v>312.741</v>
      </c>
      <c r="U357" s="257">
        <f t="shared" si="40"/>
        <v>0</v>
      </c>
      <c r="V357" s="515"/>
      <c r="W357" s="515">
        <f t="shared" si="41"/>
        <v>0</v>
      </c>
      <c r="X357" s="14" t="s">
        <v>1191</v>
      </c>
      <c r="Y357" s="14"/>
      <c r="Z357" s="14"/>
      <c r="AA357" s="14"/>
      <c r="AB357" s="14"/>
      <c r="AC357" s="14"/>
      <c r="AD357" s="14"/>
      <c r="AE357" s="14"/>
      <c r="AF357" s="14"/>
      <c r="AG357" s="14"/>
      <c r="AH357" s="231" t="s">
        <v>4301</v>
      </c>
    </row>
    <row r="358" hidden="1" spans="1:34">
      <c r="A358" s="24">
        <v>354</v>
      </c>
      <c r="B358" s="14"/>
      <c r="C358" s="749" t="s">
        <v>5005</v>
      </c>
      <c r="D358" s="749" t="s">
        <v>5006</v>
      </c>
      <c r="E358" s="14"/>
      <c r="F358" s="192"/>
      <c r="G358" s="24"/>
      <c r="H358" s="14"/>
      <c r="I358" s="24">
        <v>1.03</v>
      </c>
      <c r="J358" s="14"/>
      <c r="K358" s="24"/>
      <c r="L358" s="541">
        <v>1218</v>
      </c>
      <c r="M358" s="541">
        <v>0.1604</v>
      </c>
      <c r="N358" s="541">
        <f t="shared" si="35"/>
        <v>195.3672</v>
      </c>
      <c r="O358" s="541">
        <v>2310</v>
      </c>
      <c r="P358" s="541">
        <f t="shared" si="36"/>
        <v>0.1604</v>
      </c>
      <c r="Q358" s="541">
        <f t="shared" si="37"/>
        <v>370.524</v>
      </c>
      <c r="R358" s="257">
        <f t="shared" si="38"/>
        <v>1092</v>
      </c>
      <c r="S358" s="515"/>
      <c r="T358" s="515">
        <f t="shared" si="39"/>
        <v>175.1568</v>
      </c>
      <c r="U358" s="257">
        <f t="shared" si="40"/>
        <v>0</v>
      </c>
      <c r="V358" s="515"/>
      <c r="W358" s="515">
        <f t="shared" si="41"/>
        <v>0</v>
      </c>
      <c r="X358" s="14" t="s">
        <v>1191</v>
      </c>
      <c r="Y358" s="14"/>
      <c r="Z358" s="14"/>
      <c r="AA358" s="14"/>
      <c r="AB358" s="14"/>
      <c r="AC358" s="14"/>
      <c r="AD358" s="14"/>
      <c r="AE358" s="14"/>
      <c r="AF358" s="14"/>
      <c r="AG358" s="14"/>
      <c r="AH358" s="231" t="s">
        <v>4301</v>
      </c>
    </row>
    <row r="359" hidden="1" spans="1:34">
      <c r="A359" s="24">
        <v>355</v>
      </c>
      <c r="B359" s="14"/>
      <c r="C359" s="749" t="s">
        <v>5007</v>
      </c>
      <c r="D359" s="749" t="s">
        <v>5008</v>
      </c>
      <c r="E359" s="14"/>
      <c r="F359" s="192"/>
      <c r="G359" s="24"/>
      <c r="H359" s="14"/>
      <c r="I359" s="24">
        <v>1.03</v>
      </c>
      <c r="J359" s="14"/>
      <c r="K359" s="24"/>
      <c r="L359" s="541">
        <v>281</v>
      </c>
      <c r="M359" s="541">
        <v>0.1597</v>
      </c>
      <c r="N359" s="541">
        <f t="shared" si="35"/>
        <v>44.8757</v>
      </c>
      <c r="O359" s="541">
        <v>50</v>
      </c>
      <c r="P359" s="541">
        <f t="shared" si="36"/>
        <v>0.1597</v>
      </c>
      <c r="Q359" s="541">
        <f t="shared" si="37"/>
        <v>7.985</v>
      </c>
      <c r="R359" s="257">
        <f t="shared" si="38"/>
        <v>0</v>
      </c>
      <c r="S359" s="515"/>
      <c r="T359" s="515">
        <f t="shared" si="39"/>
        <v>0</v>
      </c>
      <c r="U359" s="257">
        <f t="shared" si="40"/>
        <v>-231</v>
      </c>
      <c r="V359" s="515"/>
      <c r="W359" s="515">
        <f t="shared" si="41"/>
        <v>-36.8907</v>
      </c>
      <c r="X359" s="14" t="s">
        <v>1191</v>
      </c>
      <c r="Y359" s="14"/>
      <c r="Z359" s="14"/>
      <c r="AA359" s="14"/>
      <c r="AB359" s="14"/>
      <c r="AC359" s="14"/>
      <c r="AD359" s="14"/>
      <c r="AE359" s="14"/>
      <c r="AF359" s="14"/>
      <c r="AG359" s="14"/>
      <c r="AH359" s="231" t="s">
        <v>4296</v>
      </c>
    </row>
    <row r="360" hidden="1" spans="1:34">
      <c r="A360" s="24">
        <v>356</v>
      </c>
      <c r="B360" s="14"/>
      <c r="C360" s="749" t="s">
        <v>5009</v>
      </c>
      <c r="D360" s="749" t="s">
        <v>5010</v>
      </c>
      <c r="E360" s="14"/>
      <c r="F360" s="192"/>
      <c r="G360" s="24"/>
      <c r="H360" s="14"/>
      <c r="I360" s="24">
        <v>1.03</v>
      </c>
      <c r="J360" s="14"/>
      <c r="K360" s="24"/>
      <c r="L360" s="541">
        <v>583</v>
      </c>
      <c r="M360" s="541">
        <v>0.0745</v>
      </c>
      <c r="N360" s="541">
        <f t="shared" si="35"/>
        <v>43.4335</v>
      </c>
      <c r="O360" s="541">
        <v>200</v>
      </c>
      <c r="P360" s="541">
        <f t="shared" si="36"/>
        <v>0.0745</v>
      </c>
      <c r="Q360" s="541">
        <f t="shared" si="37"/>
        <v>14.9</v>
      </c>
      <c r="R360" s="257">
        <f t="shared" si="38"/>
        <v>0</v>
      </c>
      <c r="S360" s="515"/>
      <c r="T360" s="515">
        <f t="shared" si="39"/>
        <v>0</v>
      </c>
      <c r="U360" s="257">
        <f t="shared" si="40"/>
        <v>-383</v>
      </c>
      <c r="V360" s="515"/>
      <c r="W360" s="515">
        <f t="shared" si="41"/>
        <v>-28.5335</v>
      </c>
      <c r="X360" s="14" t="s">
        <v>1191</v>
      </c>
      <c r="Y360" s="14"/>
      <c r="Z360" s="14"/>
      <c r="AA360" s="14"/>
      <c r="AB360" s="14"/>
      <c r="AC360" s="14"/>
      <c r="AD360" s="14"/>
      <c r="AE360" s="14"/>
      <c r="AF360" s="14"/>
      <c r="AG360" s="14"/>
      <c r="AH360" s="231" t="s">
        <v>4296</v>
      </c>
    </row>
    <row r="361" hidden="1" spans="1:34">
      <c r="A361" s="24">
        <v>357</v>
      </c>
      <c r="B361" s="14"/>
      <c r="C361" s="749" t="s">
        <v>5011</v>
      </c>
      <c r="D361" s="749" t="s">
        <v>5012</v>
      </c>
      <c r="E361" s="14"/>
      <c r="F361" s="192"/>
      <c r="G361" s="24"/>
      <c r="H361" s="14"/>
      <c r="I361" s="24">
        <v>1.03</v>
      </c>
      <c r="J361" s="14"/>
      <c r="K361" s="24"/>
      <c r="L361" s="541">
        <v>500</v>
      </c>
      <c r="M361" s="541">
        <v>2.1218</v>
      </c>
      <c r="N361" s="541">
        <f t="shared" si="35"/>
        <v>1060.9</v>
      </c>
      <c r="O361" s="541">
        <v>500</v>
      </c>
      <c r="P361" s="541">
        <f t="shared" si="36"/>
        <v>2.1218</v>
      </c>
      <c r="Q361" s="541">
        <f t="shared" si="37"/>
        <v>1060.9</v>
      </c>
      <c r="R361" s="257">
        <f t="shared" si="38"/>
        <v>0</v>
      </c>
      <c r="S361" s="515"/>
      <c r="T361" s="515">
        <f t="shared" si="39"/>
        <v>0</v>
      </c>
      <c r="U361" s="257">
        <f t="shared" si="40"/>
        <v>0</v>
      </c>
      <c r="V361" s="515"/>
      <c r="W361" s="515">
        <f t="shared" si="41"/>
        <v>0</v>
      </c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</row>
    <row r="362" hidden="1" spans="1:34">
      <c r="A362" s="24">
        <v>358</v>
      </c>
      <c r="B362" s="14"/>
      <c r="C362" s="749" t="s">
        <v>5013</v>
      </c>
      <c r="D362" s="749" t="s">
        <v>5014</v>
      </c>
      <c r="E362" s="14"/>
      <c r="F362" s="192"/>
      <c r="G362" s="24"/>
      <c r="H362" s="14"/>
      <c r="I362" s="24">
        <v>1.03</v>
      </c>
      <c r="J362" s="14"/>
      <c r="K362" s="24"/>
      <c r="L362" s="541">
        <v>153</v>
      </c>
      <c r="M362" s="541">
        <v>7.9112</v>
      </c>
      <c r="N362" s="541">
        <f t="shared" si="35"/>
        <v>1210.4136</v>
      </c>
      <c r="O362" s="541">
        <v>153</v>
      </c>
      <c r="P362" s="541">
        <f t="shared" si="36"/>
        <v>7.9112</v>
      </c>
      <c r="Q362" s="541">
        <f t="shared" si="37"/>
        <v>1210.4136</v>
      </c>
      <c r="R362" s="257">
        <f t="shared" si="38"/>
        <v>0</v>
      </c>
      <c r="S362" s="515"/>
      <c r="T362" s="515">
        <f t="shared" si="39"/>
        <v>0</v>
      </c>
      <c r="U362" s="257">
        <f t="shared" si="40"/>
        <v>0</v>
      </c>
      <c r="V362" s="515"/>
      <c r="W362" s="515">
        <f t="shared" si="41"/>
        <v>0</v>
      </c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</row>
    <row r="363" hidden="1" spans="1:34">
      <c r="A363" s="24">
        <v>359</v>
      </c>
      <c r="B363" s="14"/>
      <c r="C363" s="749" t="s">
        <v>5015</v>
      </c>
      <c r="D363" s="749" t="s">
        <v>5016</v>
      </c>
      <c r="E363" s="14"/>
      <c r="F363" s="192"/>
      <c r="G363" s="24"/>
      <c r="H363" s="14"/>
      <c r="I363" s="24">
        <v>1.03</v>
      </c>
      <c r="J363" s="14"/>
      <c r="K363" s="24"/>
      <c r="L363" s="541">
        <v>246</v>
      </c>
      <c r="M363" s="541">
        <v>5.9312</v>
      </c>
      <c r="N363" s="541">
        <f t="shared" si="35"/>
        <v>1459.0752</v>
      </c>
      <c r="O363" s="541">
        <v>246</v>
      </c>
      <c r="P363" s="541">
        <f t="shared" si="36"/>
        <v>5.9312</v>
      </c>
      <c r="Q363" s="541">
        <f t="shared" si="37"/>
        <v>1459.0752</v>
      </c>
      <c r="R363" s="257">
        <f t="shared" si="38"/>
        <v>0</v>
      </c>
      <c r="S363" s="515"/>
      <c r="T363" s="515">
        <f t="shared" si="39"/>
        <v>0</v>
      </c>
      <c r="U363" s="257">
        <f t="shared" si="40"/>
        <v>0</v>
      </c>
      <c r="V363" s="515"/>
      <c r="W363" s="515">
        <f t="shared" si="41"/>
        <v>0</v>
      </c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</row>
    <row r="364" hidden="1" spans="1:34">
      <c r="A364" s="24">
        <v>360</v>
      </c>
      <c r="B364" s="14"/>
      <c r="C364" s="749" t="s">
        <v>5017</v>
      </c>
      <c r="D364" s="749" t="s">
        <v>5018</v>
      </c>
      <c r="E364" s="14"/>
      <c r="F364" s="192"/>
      <c r="G364" s="24"/>
      <c r="H364" s="14"/>
      <c r="I364" s="24">
        <v>1.03</v>
      </c>
      <c r="J364" s="14"/>
      <c r="K364" s="24"/>
      <c r="L364" s="541">
        <v>-50</v>
      </c>
      <c r="M364" s="541">
        <v>0.2936</v>
      </c>
      <c r="N364" s="541">
        <f t="shared" si="35"/>
        <v>-14.68</v>
      </c>
      <c r="O364" s="541"/>
      <c r="P364" s="541">
        <f t="shared" si="36"/>
        <v>0.2936</v>
      </c>
      <c r="Q364" s="541">
        <f t="shared" si="37"/>
        <v>0</v>
      </c>
      <c r="R364" s="257">
        <f t="shared" si="38"/>
        <v>50</v>
      </c>
      <c r="S364" s="515"/>
      <c r="T364" s="515">
        <f t="shared" si="39"/>
        <v>14.68</v>
      </c>
      <c r="U364" s="257">
        <f t="shared" si="40"/>
        <v>0</v>
      </c>
      <c r="V364" s="515"/>
      <c r="W364" s="515">
        <f t="shared" si="41"/>
        <v>0</v>
      </c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231" t="s">
        <v>4301</v>
      </c>
    </row>
    <row r="365" hidden="1" spans="1:34">
      <c r="A365" s="24">
        <v>361</v>
      </c>
      <c r="B365" s="14"/>
      <c r="C365" s="749" t="s">
        <v>5019</v>
      </c>
      <c r="D365" s="749" t="s">
        <v>5020</v>
      </c>
      <c r="E365" s="14"/>
      <c r="F365" s="192"/>
      <c r="G365" s="24"/>
      <c r="H365" s="14"/>
      <c r="I365" s="24">
        <v>1.03</v>
      </c>
      <c r="J365" s="14"/>
      <c r="K365" s="24"/>
      <c r="L365" s="541">
        <v>385</v>
      </c>
      <c r="M365" s="541">
        <v>2.203</v>
      </c>
      <c r="N365" s="541">
        <f t="shared" si="35"/>
        <v>848.155</v>
      </c>
      <c r="O365" s="541">
        <v>385</v>
      </c>
      <c r="P365" s="541">
        <f t="shared" si="36"/>
        <v>2.203</v>
      </c>
      <c r="Q365" s="541">
        <f t="shared" si="37"/>
        <v>848.155</v>
      </c>
      <c r="R365" s="257">
        <f t="shared" si="38"/>
        <v>0</v>
      </c>
      <c r="S365" s="515"/>
      <c r="T365" s="515">
        <f t="shared" si="39"/>
        <v>0</v>
      </c>
      <c r="U365" s="257">
        <f t="shared" si="40"/>
        <v>0</v>
      </c>
      <c r="V365" s="515"/>
      <c r="W365" s="515">
        <f t="shared" si="41"/>
        <v>0</v>
      </c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hidden="1" spans="1:34">
      <c r="A366" s="24">
        <v>362</v>
      </c>
      <c r="B366" s="14"/>
      <c r="C366" s="749" t="s">
        <v>5021</v>
      </c>
      <c r="D366" s="749" t="s">
        <v>5022</v>
      </c>
      <c r="E366" s="14"/>
      <c r="F366" s="192"/>
      <c r="G366" s="24"/>
      <c r="H366" s="14"/>
      <c r="I366" s="24">
        <v>1.03</v>
      </c>
      <c r="J366" s="14"/>
      <c r="K366" s="24"/>
      <c r="L366" s="541">
        <v>375</v>
      </c>
      <c r="M366" s="541">
        <v>2.2235</v>
      </c>
      <c r="N366" s="541">
        <f t="shared" si="35"/>
        <v>833.8125</v>
      </c>
      <c r="O366" s="541">
        <v>375</v>
      </c>
      <c r="P366" s="541">
        <f t="shared" si="36"/>
        <v>2.2235</v>
      </c>
      <c r="Q366" s="541">
        <f t="shared" si="37"/>
        <v>833.8125</v>
      </c>
      <c r="R366" s="257">
        <f t="shared" si="38"/>
        <v>0</v>
      </c>
      <c r="S366" s="515"/>
      <c r="T366" s="515">
        <f t="shared" si="39"/>
        <v>0</v>
      </c>
      <c r="U366" s="257">
        <f t="shared" si="40"/>
        <v>0</v>
      </c>
      <c r="V366" s="515"/>
      <c r="W366" s="515">
        <f t="shared" si="41"/>
        <v>0</v>
      </c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hidden="1" spans="1:34">
      <c r="A367" s="24">
        <v>363</v>
      </c>
      <c r="B367" s="14"/>
      <c r="C367" s="749" t="s">
        <v>5023</v>
      </c>
      <c r="D367" s="749" t="s">
        <v>5024</v>
      </c>
      <c r="E367" s="14"/>
      <c r="F367" s="192"/>
      <c r="G367" s="24"/>
      <c r="H367" s="14"/>
      <c r="I367" s="24">
        <v>1.03</v>
      </c>
      <c r="J367" s="14"/>
      <c r="K367" s="24"/>
      <c r="L367" s="541">
        <v>1343</v>
      </c>
      <c r="M367" s="541">
        <v>3.2453</v>
      </c>
      <c r="N367" s="541">
        <f t="shared" si="35"/>
        <v>4358.4379</v>
      </c>
      <c r="O367" s="541">
        <v>1343</v>
      </c>
      <c r="P367" s="541">
        <f t="shared" si="36"/>
        <v>3.2453</v>
      </c>
      <c r="Q367" s="541">
        <f t="shared" si="37"/>
        <v>4358.4379</v>
      </c>
      <c r="R367" s="257">
        <f t="shared" si="38"/>
        <v>0</v>
      </c>
      <c r="S367" s="515"/>
      <c r="T367" s="515">
        <f t="shared" si="39"/>
        <v>0</v>
      </c>
      <c r="U367" s="257">
        <f t="shared" si="40"/>
        <v>0</v>
      </c>
      <c r="V367" s="515"/>
      <c r="W367" s="515">
        <f t="shared" si="41"/>
        <v>0</v>
      </c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hidden="1" spans="1:34">
      <c r="A368" s="24">
        <v>364</v>
      </c>
      <c r="B368" s="14"/>
      <c r="C368" s="749" t="s">
        <v>5025</v>
      </c>
      <c r="D368" s="749" t="s">
        <v>5026</v>
      </c>
      <c r="E368" s="14"/>
      <c r="F368" s="192"/>
      <c r="G368" s="24"/>
      <c r="H368" s="14"/>
      <c r="I368" s="24">
        <v>1.03</v>
      </c>
      <c r="J368" s="14"/>
      <c r="K368" s="24"/>
      <c r="L368" s="541">
        <v>1407</v>
      </c>
      <c r="M368" s="541">
        <v>3.2574</v>
      </c>
      <c r="N368" s="541">
        <f t="shared" si="35"/>
        <v>4583.1618</v>
      </c>
      <c r="O368" s="541">
        <v>1407</v>
      </c>
      <c r="P368" s="541">
        <f t="shared" si="36"/>
        <v>3.2574</v>
      </c>
      <c r="Q368" s="541">
        <f t="shared" si="37"/>
        <v>4583.1618</v>
      </c>
      <c r="R368" s="257">
        <f t="shared" si="38"/>
        <v>0</v>
      </c>
      <c r="S368" s="515"/>
      <c r="T368" s="515">
        <f t="shared" si="39"/>
        <v>0</v>
      </c>
      <c r="U368" s="257">
        <f t="shared" si="40"/>
        <v>0</v>
      </c>
      <c r="V368" s="515"/>
      <c r="W368" s="515">
        <f t="shared" si="41"/>
        <v>0</v>
      </c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hidden="1" spans="1:34">
      <c r="A369" s="24">
        <v>365</v>
      </c>
      <c r="B369" s="14"/>
      <c r="C369" s="749" t="s">
        <v>5027</v>
      </c>
      <c r="D369" s="749" t="s">
        <v>5028</v>
      </c>
      <c r="E369" s="14"/>
      <c r="F369" s="192"/>
      <c r="G369" s="24"/>
      <c r="H369" s="14"/>
      <c r="I369" s="24">
        <v>1.03</v>
      </c>
      <c r="J369" s="14"/>
      <c r="K369" s="24"/>
      <c r="L369" s="541">
        <v>943</v>
      </c>
      <c r="M369" s="541">
        <v>0.8801</v>
      </c>
      <c r="N369" s="541">
        <f t="shared" si="35"/>
        <v>829.9343</v>
      </c>
      <c r="O369" s="541">
        <v>943</v>
      </c>
      <c r="P369" s="541">
        <f t="shared" si="36"/>
        <v>0.8801</v>
      </c>
      <c r="Q369" s="541">
        <f t="shared" si="37"/>
        <v>829.9343</v>
      </c>
      <c r="R369" s="257">
        <f t="shared" si="38"/>
        <v>0</v>
      </c>
      <c r="S369" s="515"/>
      <c r="T369" s="515">
        <f t="shared" si="39"/>
        <v>0</v>
      </c>
      <c r="U369" s="257">
        <f t="shared" si="40"/>
        <v>0</v>
      </c>
      <c r="V369" s="515"/>
      <c r="W369" s="515">
        <f t="shared" si="41"/>
        <v>0</v>
      </c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hidden="1" spans="1:34">
      <c r="A370" s="24">
        <v>366</v>
      </c>
      <c r="B370" s="14"/>
      <c r="C370" s="749" t="s">
        <v>5029</v>
      </c>
      <c r="D370" s="749" t="s">
        <v>5030</v>
      </c>
      <c r="E370" s="14"/>
      <c r="F370" s="192"/>
      <c r="G370" s="24"/>
      <c r="H370" s="14"/>
      <c r="I370" s="24">
        <v>1.03</v>
      </c>
      <c r="J370" s="14"/>
      <c r="K370" s="24"/>
      <c r="L370" s="541">
        <v>873</v>
      </c>
      <c r="M370" s="541">
        <v>0.8778</v>
      </c>
      <c r="N370" s="541">
        <f t="shared" si="35"/>
        <v>766.3194</v>
      </c>
      <c r="O370" s="541">
        <v>873</v>
      </c>
      <c r="P370" s="541">
        <f t="shared" si="36"/>
        <v>0.8778</v>
      </c>
      <c r="Q370" s="541">
        <f t="shared" si="37"/>
        <v>766.3194</v>
      </c>
      <c r="R370" s="257">
        <f t="shared" si="38"/>
        <v>0</v>
      </c>
      <c r="S370" s="515"/>
      <c r="T370" s="515">
        <f t="shared" si="39"/>
        <v>0</v>
      </c>
      <c r="U370" s="257">
        <f t="shared" si="40"/>
        <v>0</v>
      </c>
      <c r="V370" s="515"/>
      <c r="W370" s="515">
        <f t="shared" si="41"/>
        <v>0</v>
      </c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hidden="1" spans="1:34">
      <c r="A371" s="24">
        <v>367</v>
      </c>
      <c r="B371" s="14"/>
      <c r="C371" s="749" t="s">
        <v>5031</v>
      </c>
      <c r="D371" s="749" t="s">
        <v>5032</v>
      </c>
      <c r="E371" s="14"/>
      <c r="F371" s="192"/>
      <c r="G371" s="24"/>
      <c r="H371" s="14"/>
      <c r="I371" s="24">
        <v>1.03</v>
      </c>
      <c r="J371" s="14"/>
      <c r="K371" s="24"/>
      <c r="L371" s="541">
        <v>1100</v>
      </c>
      <c r="M371" s="541">
        <v>9.361</v>
      </c>
      <c r="N371" s="541">
        <f t="shared" si="35"/>
        <v>10297.1</v>
      </c>
      <c r="O371" s="541">
        <v>1100</v>
      </c>
      <c r="P371" s="541">
        <f t="shared" si="36"/>
        <v>9.361</v>
      </c>
      <c r="Q371" s="541">
        <f t="shared" si="37"/>
        <v>10297.1</v>
      </c>
      <c r="R371" s="257">
        <f t="shared" si="38"/>
        <v>0</v>
      </c>
      <c r="S371" s="515"/>
      <c r="T371" s="515">
        <f t="shared" si="39"/>
        <v>0</v>
      </c>
      <c r="U371" s="257">
        <f t="shared" si="40"/>
        <v>0</v>
      </c>
      <c r="V371" s="515"/>
      <c r="W371" s="515">
        <f t="shared" si="41"/>
        <v>0</v>
      </c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hidden="1" spans="1:34">
      <c r="A372" s="24">
        <v>368</v>
      </c>
      <c r="B372" s="14"/>
      <c r="C372" s="749" t="s">
        <v>5033</v>
      </c>
      <c r="D372" s="749" t="s">
        <v>5034</v>
      </c>
      <c r="E372" s="14"/>
      <c r="F372" s="192"/>
      <c r="G372" s="24"/>
      <c r="H372" s="14"/>
      <c r="I372" s="24">
        <v>1.03</v>
      </c>
      <c r="J372" s="14"/>
      <c r="K372" s="24"/>
      <c r="L372" s="541">
        <v>1062</v>
      </c>
      <c r="M372" s="541">
        <v>8.3259</v>
      </c>
      <c r="N372" s="541">
        <f t="shared" si="35"/>
        <v>8842.1058</v>
      </c>
      <c r="O372" s="541">
        <v>937</v>
      </c>
      <c r="P372" s="541">
        <f t="shared" si="36"/>
        <v>8.3259</v>
      </c>
      <c r="Q372" s="541">
        <f t="shared" si="37"/>
        <v>7801.3683</v>
      </c>
      <c r="R372" s="257">
        <f t="shared" si="38"/>
        <v>0</v>
      </c>
      <c r="S372" s="515"/>
      <c r="T372" s="515">
        <f t="shared" si="39"/>
        <v>0</v>
      </c>
      <c r="U372" s="257">
        <f t="shared" si="40"/>
        <v>-125</v>
      </c>
      <c r="V372" s="515"/>
      <c r="W372" s="515">
        <f t="shared" si="41"/>
        <v>-1040.7375</v>
      </c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231" t="s">
        <v>4296</v>
      </c>
    </row>
    <row r="373" hidden="1" spans="1:34">
      <c r="A373" s="24">
        <v>369</v>
      </c>
      <c r="B373" s="14"/>
      <c r="C373" s="749" t="s">
        <v>5035</v>
      </c>
      <c r="D373" s="749" t="s">
        <v>5036</v>
      </c>
      <c r="E373" s="14"/>
      <c r="F373" s="192"/>
      <c r="G373" s="24"/>
      <c r="H373" s="14"/>
      <c r="I373" s="24">
        <v>1.03</v>
      </c>
      <c r="J373" s="14"/>
      <c r="K373" s="24"/>
      <c r="L373" s="541">
        <v>3595</v>
      </c>
      <c r="M373" s="541">
        <v>0.5655</v>
      </c>
      <c r="N373" s="541">
        <f t="shared" si="35"/>
        <v>2032.9725</v>
      </c>
      <c r="O373" s="541">
        <v>3595</v>
      </c>
      <c r="P373" s="541">
        <f t="shared" si="36"/>
        <v>0.5655</v>
      </c>
      <c r="Q373" s="541">
        <f t="shared" si="37"/>
        <v>2032.9725</v>
      </c>
      <c r="R373" s="257">
        <f t="shared" si="38"/>
        <v>0</v>
      </c>
      <c r="S373" s="515"/>
      <c r="T373" s="515">
        <f t="shared" si="39"/>
        <v>0</v>
      </c>
      <c r="U373" s="257">
        <f t="shared" si="40"/>
        <v>0</v>
      </c>
      <c r="V373" s="515"/>
      <c r="W373" s="515">
        <f t="shared" si="41"/>
        <v>0</v>
      </c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hidden="1" spans="1:34">
      <c r="A374" s="24">
        <v>370</v>
      </c>
      <c r="B374" s="14"/>
      <c r="C374" s="749" t="s">
        <v>5037</v>
      </c>
      <c r="D374" s="749" t="s">
        <v>5038</v>
      </c>
      <c r="E374" s="14"/>
      <c r="F374" s="192"/>
      <c r="G374" s="24"/>
      <c r="H374" s="14"/>
      <c r="I374" s="24">
        <v>1.03</v>
      </c>
      <c r="J374" s="14"/>
      <c r="K374" s="24"/>
      <c r="L374" s="541">
        <v>3392</v>
      </c>
      <c r="M374" s="541">
        <v>0.566</v>
      </c>
      <c r="N374" s="541">
        <f t="shared" si="35"/>
        <v>1919.872</v>
      </c>
      <c r="O374" s="541">
        <v>3392</v>
      </c>
      <c r="P374" s="541">
        <f t="shared" si="36"/>
        <v>0.566</v>
      </c>
      <c r="Q374" s="541">
        <f t="shared" si="37"/>
        <v>1919.872</v>
      </c>
      <c r="R374" s="257">
        <f t="shared" si="38"/>
        <v>0</v>
      </c>
      <c r="S374" s="515"/>
      <c r="T374" s="515">
        <f t="shared" si="39"/>
        <v>0</v>
      </c>
      <c r="U374" s="257">
        <f t="shared" si="40"/>
        <v>0</v>
      </c>
      <c r="V374" s="515"/>
      <c r="W374" s="515">
        <f t="shared" si="41"/>
        <v>0</v>
      </c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hidden="1" spans="1:34">
      <c r="A375" s="24">
        <v>371</v>
      </c>
      <c r="B375" s="14"/>
      <c r="C375" s="749" t="s">
        <v>5039</v>
      </c>
      <c r="D375" s="749" t="s">
        <v>5040</v>
      </c>
      <c r="E375" s="14"/>
      <c r="F375" s="192"/>
      <c r="G375" s="24"/>
      <c r="H375" s="14"/>
      <c r="I375" s="24">
        <v>1.03</v>
      </c>
      <c r="J375" s="14"/>
      <c r="K375" s="24"/>
      <c r="L375" s="541">
        <v>1230</v>
      </c>
      <c r="M375" s="541">
        <v>1.6776</v>
      </c>
      <c r="N375" s="541">
        <f t="shared" si="35"/>
        <v>2063.448</v>
      </c>
      <c r="O375" s="541">
        <v>1230</v>
      </c>
      <c r="P375" s="541">
        <f t="shared" si="36"/>
        <v>1.6776</v>
      </c>
      <c r="Q375" s="541">
        <f t="shared" si="37"/>
        <v>2063.448</v>
      </c>
      <c r="R375" s="257">
        <f t="shared" si="38"/>
        <v>0</v>
      </c>
      <c r="S375" s="515"/>
      <c r="T375" s="515">
        <f t="shared" si="39"/>
        <v>0</v>
      </c>
      <c r="U375" s="257">
        <f t="shared" si="40"/>
        <v>0</v>
      </c>
      <c r="V375" s="515"/>
      <c r="W375" s="515">
        <f t="shared" si="41"/>
        <v>0</v>
      </c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hidden="1" spans="1:34">
      <c r="A376" s="24">
        <v>372</v>
      </c>
      <c r="B376" s="14"/>
      <c r="C376" s="749" t="s">
        <v>5041</v>
      </c>
      <c r="D376" s="749" t="s">
        <v>5042</v>
      </c>
      <c r="E376" s="14"/>
      <c r="F376" s="192"/>
      <c r="G376" s="24"/>
      <c r="H376" s="14"/>
      <c r="I376" s="24">
        <v>1.03</v>
      </c>
      <c r="J376" s="14"/>
      <c r="K376" s="24"/>
      <c r="L376" s="541">
        <v>1250</v>
      </c>
      <c r="M376" s="541">
        <v>1.6791</v>
      </c>
      <c r="N376" s="541">
        <f t="shared" si="35"/>
        <v>2098.875</v>
      </c>
      <c r="O376" s="541">
        <v>1250</v>
      </c>
      <c r="P376" s="541">
        <f t="shared" si="36"/>
        <v>1.6791</v>
      </c>
      <c r="Q376" s="541">
        <f t="shared" si="37"/>
        <v>2098.875</v>
      </c>
      <c r="R376" s="257">
        <f t="shared" si="38"/>
        <v>0</v>
      </c>
      <c r="S376" s="515"/>
      <c r="T376" s="515">
        <f t="shared" si="39"/>
        <v>0</v>
      </c>
      <c r="U376" s="257">
        <f t="shared" si="40"/>
        <v>0</v>
      </c>
      <c r="V376" s="515"/>
      <c r="W376" s="515">
        <f t="shared" si="41"/>
        <v>0</v>
      </c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hidden="1" spans="1:34">
      <c r="A377" s="24">
        <v>373</v>
      </c>
      <c r="B377" s="14"/>
      <c r="C377" s="749" t="s">
        <v>5043</v>
      </c>
      <c r="D377" s="749" t="s">
        <v>5044</v>
      </c>
      <c r="E377" s="14"/>
      <c r="F377" s="192"/>
      <c r="G377" s="24"/>
      <c r="H377" s="14"/>
      <c r="I377" s="24">
        <v>1.03</v>
      </c>
      <c r="J377" s="14"/>
      <c r="K377" s="24"/>
      <c r="L377" s="541">
        <v>1303</v>
      </c>
      <c r="M377" s="541">
        <v>2.3459</v>
      </c>
      <c r="N377" s="541">
        <f t="shared" si="35"/>
        <v>3056.7077</v>
      </c>
      <c r="O377" s="541">
        <v>1303</v>
      </c>
      <c r="P377" s="541">
        <f t="shared" si="36"/>
        <v>2.3459</v>
      </c>
      <c r="Q377" s="541">
        <f t="shared" si="37"/>
        <v>3056.7077</v>
      </c>
      <c r="R377" s="257">
        <f t="shared" si="38"/>
        <v>0</v>
      </c>
      <c r="S377" s="515"/>
      <c r="T377" s="515">
        <f t="shared" si="39"/>
        <v>0</v>
      </c>
      <c r="U377" s="257">
        <f t="shared" si="40"/>
        <v>0</v>
      </c>
      <c r="V377" s="515"/>
      <c r="W377" s="515">
        <f t="shared" si="41"/>
        <v>0</v>
      </c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hidden="1" spans="1:34">
      <c r="A378" s="24">
        <v>374</v>
      </c>
      <c r="B378" s="14"/>
      <c r="C378" s="749" t="s">
        <v>5045</v>
      </c>
      <c r="D378" s="749" t="s">
        <v>5046</v>
      </c>
      <c r="E378" s="14"/>
      <c r="F378" s="192"/>
      <c r="G378" s="24"/>
      <c r="H378" s="14"/>
      <c r="I378" s="24">
        <v>1.03</v>
      </c>
      <c r="J378" s="14"/>
      <c r="K378" s="24"/>
      <c r="L378" s="541">
        <v>1078</v>
      </c>
      <c r="M378" s="541">
        <v>2.193</v>
      </c>
      <c r="N378" s="541">
        <f t="shared" si="35"/>
        <v>2364.054</v>
      </c>
      <c r="O378" s="541">
        <v>1078</v>
      </c>
      <c r="P378" s="541">
        <f t="shared" si="36"/>
        <v>2.193</v>
      </c>
      <c r="Q378" s="541">
        <f t="shared" si="37"/>
        <v>2364.054</v>
      </c>
      <c r="R378" s="257">
        <f t="shared" si="38"/>
        <v>0</v>
      </c>
      <c r="S378" s="515"/>
      <c r="T378" s="515">
        <f t="shared" si="39"/>
        <v>0</v>
      </c>
      <c r="U378" s="257">
        <f t="shared" si="40"/>
        <v>0</v>
      </c>
      <c r="V378" s="515"/>
      <c r="W378" s="515">
        <f t="shared" si="41"/>
        <v>0</v>
      </c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hidden="1" spans="1:34">
      <c r="A379" s="24">
        <v>375</v>
      </c>
      <c r="B379" s="14"/>
      <c r="C379" s="749" t="s">
        <v>5047</v>
      </c>
      <c r="D379" s="749" t="s">
        <v>5048</v>
      </c>
      <c r="E379" s="14"/>
      <c r="F379" s="192"/>
      <c r="G379" s="24"/>
      <c r="H379" s="14"/>
      <c r="I379" s="24">
        <v>1.03</v>
      </c>
      <c r="J379" s="14"/>
      <c r="K379" s="24"/>
      <c r="L379" s="541">
        <v>589</v>
      </c>
      <c r="M379" s="541">
        <v>6.5653</v>
      </c>
      <c r="N379" s="541">
        <f t="shared" si="35"/>
        <v>3866.9617</v>
      </c>
      <c r="O379" s="541">
        <v>589</v>
      </c>
      <c r="P379" s="541">
        <f t="shared" si="36"/>
        <v>6.5653</v>
      </c>
      <c r="Q379" s="541">
        <f t="shared" si="37"/>
        <v>3866.9617</v>
      </c>
      <c r="R379" s="257">
        <f t="shared" si="38"/>
        <v>0</v>
      </c>
      <c r="S379" s="515"/>
      <c r="T379" s="515">
        <f t="shared" si="39"/>
        <v>0</v>
      </c>
      <c r="U379" s="257">
        <f t="shared" si="40"/>
        <v>0</v>
      </c>
      <c r="V379" s="515"/>
      <c r="W379" s="515">
        <f t="shared" si="41"/>
        <v>0</v>
      </c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hidden="1" spans="1:34">
      <c r="A380" s="24">
        <v>376</v>
      </c>
      <c r="B380" s="14"/>
      <c r="C380" s="749" t="s">
        <v>5049</v>
      </c>
      <c r="D380" s="749" t="s">
        <v>5050</v>
      </c>
      <c r="E380" s="14"/>
      <c r="F380" s="192"/>
      <c r="G380" s="24"/>
      <c r="H380" s="14"/>
      <c r="I380" s="24">
        <v>1.03</v>
      </c>
      <c r="J380" s="14"/>
      <c r="K380" s="24"/>
      <c r="L380" s="541">
        <v>780</v>
      </c>
      <c r="M380" s="541">
        <v>6.5419</v>
      </c>
      <c r="N380" s="541">
        <f t="shared" si="35"/>
        <v>5102.682</v>
      </c>
      <c r="O380" s="541">
        <v>352</v>
      </c>
      <c r="P380" s="541">
        <f t="shared" si="36"/>
        <v>6.5419</v>
      </c>
      <c r="Q380" s="541">
        <f t="shared" si="37"/>
        <v>2302.7488</v>
      </c>
      <c r="R380" s="257">
        <f t="shared" si="38"/>
        <v>0</v>
      </c>
      <c r="S380" s="515"/>
      <c r="T380" s="515">
        <f t="shared" si="39"/>
        <v>0</v>
      </c>
      <c r="U380" s="257">
        <f t="shared" si="40"/>
        <v>-428</v>
      </c>
      <c r="V380" s="515"/>
      <c r="W380" s="515">
        <f t="shared" si="41"/>
        <v>-2799.9332</v>
      </c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231" t="s">
        <v>4296</v>
      </c>
    </row>
    <row r="381" hidden="1" spans="1:34">
      <c r="A381" s="24">
        <v>377</v>
      </c>
      <c r="B381" s="14"/>
      <c r="C381" s="749" t="s">
        <v>5051</v>
      </c>
      <c r="D381" s="749" t="s">
        <v>5052</v>
      </c>
      <c r="E381" s="14"/>
      <c r="F381" s="192"/>
      <c r="G381" s="24"/>
      <c r="H381" s="14"/>
      <c r="I381" s="24">
        <v>1.03</v>
      </c>
      <c r="J381" s="14"/>
      <c r="K381" s="24"/>
      <c r="L381" s="541">
        <v>380</v>
      </c>
      <c r="M381" s="541">
        <v>3.3547</v>
      </c>
      <c r="N381" s="541">
        <f t="shared" si="35"/>
        <v>1274.786</v>
      </c>
      <c r="O381" s="541">
        <v>380</v>
      </c>
      <c r="P381" s="541">
        <f t="shared" si="36"/>
        <v>3.3547</v>
      </c>
      <c r="Q381" s="541">
        <f t="shared" si="37"/>
        <v>1274.786</v>
      </c>
      <c r="R381" s="257">
        <f t="shared" si="38"/>
        <v>0</v>
      </c>
      <c r="S381" s="515"/>
      <c r="T381" s="515">
        <f t="shared" si="39"/>
        <v>0</v>
      </c>
      <c r="U381" s="257">
        <f t="shared" si="40"/>
        <v>0</v>
      </c>
      <c r="V381" s="515"/>
      <c r="W381" s="515">
        <f t="shared" si="41"/>
        <v>0</v>
      </c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hidden="1" spans="1:34">
      <c r="A382" s="24">
        <v>378</v>
      </c>
      <c r="B382" s="14"/>
      <c r="C382" s="749" t="s">
        <v>5053</v>
      </c>
      <c r="D382" s="749" t="s">
        <v>5054</v>
      </c>
      <c r="E382" s="14"/>
      <c r="F382" s="192"/>
      <c r="G382" s="24"/>
      <c r="H382" s="14"/>
      <c r="I382" s="24">
        <v>1.03</v>
      </c>
      <c r="J382" s="14"/>
      <c r="K382" s="24"/>
      <c r="L382" s="541">
        <v>390</v>
      </c>
      <c r="M382" s="541">
        <v>3.3477</v>
      </c>
      <c r="N382" s="541">
        <f t="shared" si="35"/>
        <v>1305.603</v>
      </c>
      <c r="O382" s="541">
        <v>390</v>
      </c>
      <c r="P382" s="541">
        <f t="shared" si="36"/>
        <v>3.3477</v>
      </c>
      <c r="Q382" s="541">
        <f t="shared" si="37"/>
        <v>1305.603</v>
      </c>
      <c r="R382" s="257">
        <f t="shared" si="38"/>
        <v>0</v>
      </c>
      <c r="S382" s="515"/>
      <c r="T382" s="515">
        <f t="shared" si="39"/>
        <v>0</v>
      </c>
      <c r="U382" s="257">
        <f t="shared" si="40"/>
        <v>0</v>
      </c>
      <c r="V382" s="515"/>
      <c r="W382" s="515">
        <f t="shared" si="41"/>
        <v>0</v>
      </c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hidden="1" spans="1:34">
      <c r="A383" s="24">
        <v>379</v>
      </c>
      <c r="B383" s="14"/>
      <c r="C383" s="749" t="s">
        <v>5055</v>
      </c>
      <c r="D383" s="749" t="s">
        <v>5056</v>
      </c>
      <c r="E383" s="14"/>
      <c r="F383" s="192"/>
      <c r="G383" s="24"/>
      <c r="H383" s="14"/>
      <c r="I383" s="24">
        <v>1.03</v>
      </c>
      <c r="J383" s="14"/>
      <c r="K383" s="24"/>
      <c r="L383" s="541">
        <v>228</v>
      </c>
      <c r="M383" s="541">
        <v>5.3643</v>
      </c>
      <c r="N383" s="541">
        <f t="shared" si="35"/>
        <v>1223.0604</v>
      </c>
      <c r="O383" s="541">
        <v>228</v>
      </c>
      <c r="P383" s="541">
        <f t="shared" si="36"/>
        <v>5.3643</v>
      </c>
      <c r="Q383" s="541">
        <f t="shared" si="37"/>
        <v>1223.0604</v>
      </c>
      <c r="R383" s="257">
        <f t="shared" si="38"/>
        <v>0</v>
      </c>
      <c r="S383" s="515"/>
      <c r="T383" s="515">
        <f t="shared" si="39"/>
        <v>0</v>
      </c>
      <c r="U383" s="257">
        <f t="shared" si="40"/>
        <v>0</v>
      </c>
      <c r="V383" s="515"/>
      <c r="W383" s="515">
        <f t="shared" si="41"/>
        <v>0</v>
      </c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hidden="1" spans="1:34">
      <c r="A384" s="24">
        <v>380</v>
      </c>
      <c r="B384" s="14"/>
      <c r="C384" s="749" t="s">
        <v>5057</v>
      </c>
      <c r="D384" s="749" t="s">
        <v>5058</v>
      </c>
      <c r="E384" s="14"/>
      <c r="F384" s="192"/>
      <c r="G384" s="24"/>
      <c r="H384" s="14"/>
      <c r="I384" s="24">
        <v>1.03</v>
      </c>
      <c r="J384" s="14"/>
      <c r="K384" s="24"/>
      <c r="L384" s="541">
        <v>228</v>
      </c>
      <c r="M384" s="541">
        <v>5.3643</v>
      </c>
      <c r="N384" s="541">
        <f t="shared" si="35"/>
        <v>1223.0604</v>
      </c>
      <c r="O384" s="541">
        <v>228</v>
      </c>
      <c r="P384" s="541">
        <f t="shared" si="36"/>
        <v>5.3643</v>
      </c>
      <c r="Q384" s="541">
        <f t="shared" si="37"/>
        <v>1223.0604</v>
      </c>
      <c r="R384" s="257">
        <f t="shared" si="38"/>
        <v>0</v>
      </c>
      <c r="S384" s="515"/>
      <c r="T384" s="515">
        <f t="shared" si="39"/>
        <v>0</v>
      </c>
      <c r="U384" s="257">
        <f t="shared" si="40"/>
        <v>0</v>
      </c>
      <c r="V384" s="515"/>
      <c r="W384" s="515">
        <f t="shared" si="41"/>
        <v>0</v>
      </c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hidden="1" spans="1:34">
      <c r="A385" s="24">
        <v>381</v>
      </c>
      <c r="B385" s="14"/>
      <c r="C385" s="749" t="s">
        <v>5059</v>
      </c>
      <c r="D385" s="749" t="s">
        <v>5060</v>
      </c>
      <c r="E385" s="14"/>
      <c r="F385" s="192"/>
      <c r="G385" s="24"/>
      <c r="H385" s="14"/>
      <c r="I385" s="24">
        <v>1.03</v>
      </c>
      <c r="J385" s="14"/>
      <c r="K385" s="24"/>
      <c r="L385" s="541">
        <v>501</v>
      </c>
      <c r="M385" s="541">
        <v>5.5355</v>
      </c>
      <c r="N385" s="541">
        <f t="shared" si="35"/>
        <v>2773.2855</v>
      </c>
      <c r="O385" s="541">
        <v>501</v>
      </c>
      <c r="P385" s="541">
        <f t="shared" si="36"/>
        <v>5.5355</v>
      </c>
      <c r="Q385" s="541">
        <f t="shared" si="37"/>
        <v>2773.2855</v>
      </c>
      <c r="R385" s="257">
        <f t="shared" si="38"/>
        <v>0</v>
      </c>
      <c r="S385" s="515"/>
      <c r="T385" s="515">
        <f t="shared" si="39"/>
        <v>0</v>
      </c>
      <c r="U385" s="257">
        <f t="shared" si="40"/>
        <v>0</v>
      </c>
      <c r="V385" s="515"/>
      <c r="W385" s="515">
        <f t="shared" si="41"/>
        <v>0</v>
      </c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hidden="1" spans="1:34">
      <c r="A386" s="24">
        <v>382</v>
      </c>
      <c r="B386" s="14"/>
      <c r="C386" s="749" t="s">
        <v>5061</v>
      </c>
      <c r="D386" s="749" t="s">
        <v>5062</v>
      </c>
      <c r="E386" s="14"/>
      <c r="F386" s="192"/>
      <c r="G386" s="24"/>
      <c r="H386" s="14"/>
      <c r="I386" s="24">
        <v>1.03</v>
      </c>
      <c r="J386" s="14"/>
      <c r="K386" s="24"/>
      <c r="L386" s="541">
        <v>501</v>
      </c>
      <c r="M386" s="541">
        <v>5.5355</v>
      </c>
      <c r="N386" s="541">
        <f t="shared" si="35"/>
        <v>2773.2855</v>
      </c>
      <c r="O386" s="541">
        <v>501</v>
      </c>
      <c r="P386" s="541">
        <f t="shared" si="36"/>
        <v>5.5355</v>
      </c>
      <c r="Q386" s="541">
        <f t="shared" si="37"/>
        <v>2773.2855</v>
      </c>
      <c r="R386" s="257">
        <f t="shared" si="38"/>
        <v>0</v>
      </c>
      <c r="S386" s="515"/>
      <c r="T386" s="515">
        <f t="shared" si="39"/>
        <v>0</v>
      </c>
      <c r="U386" s="257">
        <f t="shared" si="40"/>
        <v>0</v>
      </c>
      <c r="V386" s="515"/>
      <c r="W386" s="515">
        <f t="shared" si="41"/>
        <v>0</v>
      </c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hidden="1" spans="1:34">
      <c r="A387" s="24">
        <v>383</v>
      </c>
      <c r="B387" s="14"/>
      <c r="C387" s="749" t="s">
        <v>5063</v>
      </c>
      <c r="D387" s="749" t="s">
        <v>5064</v>
      </c>
      <c r="E387" s="14"/>
      <c r="F387" s="192"/>
      <c r="G387" s="24"/>
      <c r="H387" s="14"/>
      <c r="I387" s="24">
        <v>1.03</v>
      </c>
      <c r="J387" s="14"/>
      <c r="K387" s="24"/>
      <c r="L387" s="541">
        <v>717</v>
      </c>
      <c r="M387" s="541">
        <v>3.6263</v>
      </c>
      <c r="N387" s="541">
        <f t="shared" si="35"/>
        <v>2600.0571</v>
      </c>
      <c r="O387" s="541">
        <v>173</v>
      </c>
      <c r="P387" s="541">
        <f t="shared" si="36"/>
        <v>3.6263</v>
      </c>
      <c r="Q387" s="541">
        <f t="shared" si="37"/>
        <v>627.3499</v>
      </c>
      <c r="R387" s="257">
        <f t="shared" si="38"/>
        <v>0</v>
      </c>
      <c r="S387" s="515"/>
      <c r="T387" s="515">
        <f t="shared" si="39"/>
        <v>0</v>
      </c>
      <c r="U387" s="257">
        <f t="shared" si="40"/>
        <v>-544</v>
      </c>
      <c r="V387" s="515"/>
      <c r="W387" s="515">
        <f t="shared" si="41"/>
        <v>-1972.7072</v>
      </c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231" t="s">
        <v>4296</v>
      </c>
    </row>
    <row r="388" hidden="1" spans="1:34">
      <c r="A388" s="24">
        <v>384</v>
      </c>
      <c r="B388" s="14"/>
      <c r="C388" s="749" t="s">
        <v>5065</v>
      </c>
      <c r="D388" s="749" t="s">
        <v>5066</v>
      </c>
      <c r="E388" s="14"/>
      <c r="F388" s="192"/>
      <c r="G388" s="24"/>
      <c r="H388" s="14"/>
      <c r="I388" s="24">
        <v>1.03</v>
      </c>
      <c r="J388" s="14"/>
      <c r="K388" s="24"/>
      <c r="L388" s="541">
        <v>1600</v>
      </c>
      <c r="M388" s="541">
        <v>1.4169</v>
      </c>
      <c r="N388" s="541">
        <f t="shared" si="35"/>
        <v>2267.04</v>
      </c>
      <c r="O388" s="541">
        <v>1600</v>
      </c>
      <c r="P388" s="541">
        <f t="shared" si="36"/>
        <v>1.4169</v>
      </c>
      <c r="Q388" s="541">
        <f t="shared" si="37"/>
        <v>2267.04</v>
      </c>
      <c r="R388" s="257">
        <f t="shared" si="38"/>
        <v>0</v>
      </c>
      <c r="S388" s="515"/>
      <c r="T388" s="515">
        <f t="shared" si="39"/>
        <v>0</v>
      </c>
      <c r="U388" s="257">
        <f t="shared" si="40"/>
        <v>0</v>
      </c>
      <c r="V388" s="515"/>
      <c r="W388" s="515">
        <f t="shared" si="41"/>
        <v>0</v>
      </c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hidden="1" spans="1:34">
      <c r="A389" s="24">
        <v>385</v>
      </c>
      <c r="B389" s="14"/>
      <c r="C389" s="749" t="s">
        <v>5067</v>
      </c>
      <c r="D389" s="749" t="s">
        <v>5068</v>
      </c>
      <c r="E389" s="14"/>
      <c r="F389" s="192"/>
      <c r="G389" s="24"/>
      <c r="H389" s="14"/>
      <c r="I389" s="24">
        <v>1.03</v>
      </c>
      <c r="J389" s="14"/>
      <c r="K389" s="24"/>
      <c r="L389" s="541">
        <v>377</v>
      </c>
      <c r="M389" s="541">
        <v>4.8585</v>
      </c>
      <c r="N389" s="541">
        <f t="shared" ref="N389:N452" si="42">L389*M389</f>
        <v>1831.6545</v>
      </c>
      <c r="O389" s="541">
        <v>180</v>
      </c>
      <c r="P389" s="541">
        <f t="shared" ref="P389:P452" si="43">M389</f>
        <v>4.8585</v>
      </c>
      <c r="Q389" s="541">
        <f t="shared" ref="Q389:Q452" si="44">O389*P389</f>
        <v>874.53</v>
      </c>
      <c r="R389" s="257">
        <f t="shared" ref="R389:R452" si="45">IF((O389-L389)&gt;0,O389-L389,0)</f>
        <v>0</v>
      </c>
      <c r="S389" s="515"/>
      <c r="T389" s="515">
        <f t="shared" ref="T389:T452" si="46">IF((Q389-N389)&gt;0,Q389-N389,0)</f>
        <v>0</v>
      </c>
      <c r="U389" s="257">
        <f t="shared" ref="U389:U452" si="47">IF((O389-L389)&lt;0,O389-L389,0)</f>
        <v>-197</v>
      </c>
      <c r="V389" s="515"/>
      <c r="W389" s="515">
        <f t="shared" ref="W389:W452" si="48">IF((Q389-N389)&lt;0,Q389-N389,0)</f>
        <v>-957.1245</v>
      </c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231" t="s">
        <v>4296</v>
      </c>
    </row>
    <row r="390" hidden="1" spans="1:34">
      <c r="A390" s="24">
        <v>386</v>
      </c>
      <c r="B390" s="14"/>
      <c r="C390" s="749" t="s">
        <v>5069</v>
      </c>
      <c r="D390" s="749" t="s">
        <v>5070</v>
      </c>
      <c r="E390" s="14"/>
      <c r="F390" s="192"/>
      <c r="G390" s="24"/>
      <c r="H390" s="14"/>
      <c r="I390" s="24">
        <v>1.03</v>
      </c>
      <c r="J390" s="14"/>
      <c r="K390" s="24"/>
      <c r="L390" s="541">
        <v>477</v>
      </c>
      <c r="M390" s="541">
        <v>0.7023</v>
      </c>
      <c r="N390" s="541">
        <f t="shared" si="42"/>
        <v>334.9971</v>
      </c>
      <c r="O390" s="541">
        <v>43</v>
      </c>
      <c r="P390" s="541">
        <f t="shared" si="43"/>
        <v>0.7023</v>
      </c>
      <c r="Q390" s="541">
        <f t="shared" si="44"/>
        <v>30.1989</v>
      </c>
      <c r="R390" s="257">
        <f t="shared" si="45"/>
        <v>0</v>
      </c>
      <c r="S390" s="515"/>
      <c r="T390" s="515">
        <f t="shared" si="46"/>
        <v>0</v>
      </c>
      <c r="U390" s="257">
        <f t="shared" si="47"/>
        <v>-434</v>
      </c>
      <c r="V390" s="515"/>
      <c r="W390" s="515">
        <f t="shared" si="48"/>
        <v>-304.7982</v>
      </c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231" t="s">
        <v>4296</v>
      </c>
    </row>
    <row r="391" hidden="1" spans="1:34">
      <c r="A391" s="24">
        <v>387</v>
      </c>
      <c r="B391" s="14"/>
      <c r="C391" s="749" t="s">
        <v>5071</v>
      </c>
      <c r="D391" s="749" t="s">
        <v>5072</v>
      </c>
      <c r="E391" s="14"/>
      <c r="F391" s="192"/>
      <c r="G391" s="24"/>
      <c r="H391" s="14"/>
      <c r="I391" s="24">
        <v>1.03</v>
      </c>
      <c r="J391" s="14"/>
      <c r="K391" s="24"/>
      <c r="L391" s="541">
        <v>216</v>
      </c>
      <c r="M391" s="541">
        <v>0.7027</v>
      </c>
      <c r="N391" s="541">
        <f t="shared" si="42"/>
        <v>151.7832</v>
      </c>
      <c r="O391" s="541">
        <v>88</v>
      </c>
      <c r="P391" s="541">
        <f t="shared" si="43"/>
        <v>0.7027</v>
      </c>
      <c r="Q391" s="541">
        <f t="shared" si="44"/>
        <v>61.8376</v>
      </c>
      <c r="R391" s="257">
        <f t="shared" si="45"/>
        <v>0</v>
      </c>
      <c r="S391" s="515"/>
      <c r="T391" s="515">
        <f t="shared" si="46"/>
        <v>0</v>
      </c>
      <c r="U391" s="257">
        <f t="shared" si="47"/>
        <v>-128</v>
      </c>
      <c r="V391" s="515"/>
      <c r="W391" s="515">
        <f t="shared" si="48"/>
        <v>-89.9456</v>
      </c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231" t="s">
        <v>4296</v>
      </c>
    </row>
    <row r="392" hidden="1" spans="1:34">
      <c r="A392" s="24">
        <v>388</v>
      </c>
      <c r="B392" s="14"/>
      <c r="C392" s="749" t="s">
        <v>5073</v>
      </c>
      <c r="D392" s="749" t="s">
        <v>5074</v>
      </c>
      <c r="E392" s="14"/>
      <c r="F392" s="192"/>
      <c r="G392" s="24"/>
      <c r="H392" s="14"/>
      <c r="I392" s="24">
        <v>1.03</v>
      </c>
      <c r="J392" s="14"/>
      <c r="K392" s="24"/>
      <c r="L392" s="541">
        <v>547</v>
      </c>
      <c r="M392" s="541">
        <v>14.9434</v>
      </c>
      <c r="N392" s="541">
        <f t="shared" si="42"/>
        <v>8174.0398</v>
      </c>
      <c r="O392" s="541">
        <v>547</v>
      </c>
      <c r="P392" s="541">
        <f t="shared" si="43"/>
        <v>14.9434</v>
      </c>
      <c r="Q392" s="541">
        <f t="shared" si="44"/>
        <v>8174.0398</v>
      </c>
      <c r="R392" s="257">
        <f t="shared" si="45"/>
        <v>0</v>
      </c>
      <c r="S392" s="515"/>
      <c r="T392" s="515">
        <f t="shared" si="46"/>
        <v>0</v>
      </c>
      <c r="U392" s="257">
        <f t="shared" si="47"/>
        <v>0</v>
      </c>
      <c r="V392" s="515"/>
      <c r="W392" s="515">
        <f t="shared" si="48"/>
        <v>0</v>
      </c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hidden="1" spans="1:34">
      <c r="A393" s="24">
        <v>389</v>
      </c>
      <c r="B393" s="14"/>
      <c r="C393" s="749" t="s">
        <v>5075</v>
      </c>
      <c r="D393" s="749" t="s">
        <v>5076</v>
      </c>
      <c r="E393" s="14"/>
      <c r="F393" s="192"/>
      <c r="G393" s="24"/>
      <c r="H393" s="14"/>
      <c r="I393" s="24">
        <v>1.03</v>
      </c>
      <c r="J393" s="14"/>
      <c r="K393" s="24"/>
      <c r="L393" s="541">
        <v>334</v>
      </c>
      <c r="M393" s="541">
        <v>0.8368</v>
      </c>
      <c r="N393" s="541">
        <f t="shared" si="42"/>
        <v>279.4912</v>
      </c>
      <c r="O393" s="541">
        <v>334</v>
      </c>
      <c r="P393" s="541">
        <f t="shared" si="43"/>
        <v>0.8368</v>
      </c>
      <c r="Q393" s="541">
        <f t="shared" si="44"/>
        <v>279.4912</v>
      </c>
      <c r="R393" s="257">
        <f t="shared" si="45"/>
        <v>0</v>
      </c>
      <c r="S393" s="515"/>
      <c r="T393" s="515">
        <f t="shared" si="46"/>
        <v>0</v>
      </c>
      <c r="U393" s="257">
        <f t="shared" si="47"/>
        <v>0</v>
      </c>
      <c r="V393" s="515"/>
      <c r="W393" s="515">
        <f t="shared" si="48"/>
        <v>0</v>
      </c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hidden="1" spans="1:34">
      <c r="A394" s="24">
        <v>390</v>
      </c>
      <c r="B394" s="14"/>
      <c r="C394" s="749" t="s">
        <v>5077</v>
      </c>
      <c r="D394" s="749" t="s">
        <v>5078</v>
      </c>
      <c r="E394" s="14"/>
      <c r="F394" s="192"/>
      <c r="G394" s="24"/>
      <c r="H394" s="14"/>
      <c r="I394" s="24">
        <v>1.03</v>
      </c>
      <c r="J394" s="14"/>
      <c r="K394" s="24"/>
      <c r="L394" s="541">
        <v>180</v>
      </c>
      <c r="M394" s="541">
        <v>2.8727</v>
      </c>
      <c r="N394" s="541">
        <f t="shared" si="42"/>
        <v>517.086</v>
      </c>
      <c r="O394" s="541">
        <v>180</v>
      </c>
      <c r="P394" s="541">
        <f t="shared" si="43"/>
        <v>2.8727</v>
      </c>
      <c r="Q394" s="541">
        <f t="shared" si="44"/>
        <v>517.086</v>
      </c>
      <c r="R394" s="257">
        <f t="shared" si="45"/>
        <v>0</v>
      </c>
      <c r="S394" s="515"/>
      <c r="T394" s="515">
        <f t="shared" si="46"/>
        <v>0</v>
      </c>
      <c r="U394" s="257">
        <f t="shared" si="47"/>
        <v>0</v>
      </c>
      <c r="V394" s="515"/>
      <c r="W394" s="515">
        <f t="shared" si="48"/>
        <v>0</v>
      </c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hidden="1" spans="1:34">
      <c r="A395" s="24">
        <v>391</v>
      </c>
      <c r="B395" s="14"/>
      <c r="C395" s="749" t="s">
        <v>5079</v>
      </c>
      <c r="D395" s="749" t="s">
        <v>5080</v>
      </c>
      <c r="E395" s="14"/>
      <c r="F395" s="192"/>
      <c r="G395" s="24"/>
      <c r="H395" s="14"/>
      <c r="I395" s="24">
        <v>1.03</v>
      </c>
      <c r="J395" s="14"/>
      <c r="K395" s="24"/>
      <c r="L395" s="541">
        <v>355</v>
      </c>
      <c r="M395" s="541">
        <v>1.4668</v>
      </c>
      <c r="N395" s="541">
        <f t="shared" si="42"/>
        <v>520.714</v>
      </c>
      <c r="O395" s="541">
        <v>355</v>
      </c>
      <c r="P395" s="541">
        <f t="shared" si="43"/>
        <v>1.4668</v>
      </c>
      <c r="Q395" s="541">
        <f t="shared" si="44"/>
        <v>520.714</v>
      </c>
      <c r="R395" s="257">
        <f t="shared" si="45"/>
        <v>0</v>
      </c>
      <c r="S395" s="515"/>
      <c r="T395" s="515">
        <f t="shared" si="46"/>
        <v>0</v>
      </c>
      <c r="U395" s="257">
        <f t="shared" si="47"/>
        <v>0</v>
      </c>
      <c r="V395" s="515"/>
      <c r="W395" s="515">
        <f t="shared" si="48"/>
        <v>0</v>
      </c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hidden="1" spans="1:34">
      <c r="A396" s="24">
        <v>392</v>
      </c>
      <c r="B396" s="14"/>
      <c r="C396" s="749" t="s">
        <v>5081</v>
      </c>
      <c r="D396" s="749" t="s">
        <v>5082</v>
      </c>
      <c r="E396" s="14"/>
      <c r="F396" s="192"/>
      <c r="G396" s="24"/>
      <c r="H396" s="14"/>
      <c r="I396" s="24">
        <v>1.03</v>
      </c>
      <c r="J396" s="14"/>
      <c r="K396" s="24"/>
      <c r="L396" s="541">
        <v>250</v>
      </c>
      <c r="M396" s="541">
        <v>0.7062</v>
      </c>
      <c r="N396" s="541">
        <f t="shared" si="42"/>
        <v>176.55</v>
      </c>
      <c r="O396" s="541">
        <v>250</v>
      </c>
      <c r="P396" s="541">
        <f t="shared" si="43"/>
        <v>0.7062</v>
      </c>
      <c r="Q396" s="541">
        <f t="shared" si="44"/>
        <v>176.55</v>
      </c>
      <c r="R396" s="257">
        <f t="shared" si="45"/>
        <v>0</v>
      </c>
      <c r="S396" s="515"/>
      <c r="T396" s="515">
        <f t="shared" si="46"/>
        <v>0</v>
      </c>
      <c r="U396" s="257">
        <f t="shared" si="47"/>
        <v>0</v>
      </c>
      <c r="V396" s="515"/>
      <c r="W396" s="515">
        <f t="shared" si="48"/>
        <v>0</v>
      </c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hidden="1" spans="1:34">
      <c r="A397" s="24">
        <v>393</v>
      </c>
      <c r="B397" s="14"/>
      <c r="C397" s="749" t="s">
        <v>5083</v>
      </c>
      <c r="D397" s="749" t="s">
        <v>5084</v>
      </c>
      <c r="E397" s="14"/>
      <c r="F397" s="192"/>
      <c r="G397" s="24"/>
      <c r="H397" s="14"/>
      <c r="I397" s="24">
        <v>1.03</v>
      </c>
      <c r="J397" s="14"/>
      <c r="K397" s="24"/>
      <c r="L397" s="541">
        <v>2160</v>
      </c>
      <c r="M397" s="541">
        <v>3.0762</v>
      </c>
      <c r="N397" s="541">
        <f t="shared" si="42"/>
        <v>6644.592</v>
      </c>
      <c r="O397" s="541">
        <v>2160</v>
      </c>
      <c r="P397" s="541">
        <f t="shared" si="43"/>
        <v>3.0762</v>
      </c>
      <c r="Q397" s="541">
        <f t="shared" si="44"/>
        <v>6644.592</v>
      </c>
      <c r="R397" s="257">
        <f t="shared" si="45"/>
        <v>0</v>
      </c>
      <c r="S397" s="515"/>
      <c r="T397" s="515">
        <f t="shared" si="46"/>
        <v>0</v>
      </c>
      <c r="U397" s="257">
        <f t="shared" si="47"/>
        <v>0</v>
      </c>
      <c r="V397" s="515"/>
      <c r="W397" s="515">
        <f t="shared" si="48"/>
        <v>0</v>
      </c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hidden="1" spans="1:34">
      <c r="A398" s="24">
        <v>394</v>
      </c>
      <c r="B398" s="14"/>
      <c r="C398" s="749" t="s">
        <v>5085</v>
      </c>
      <c r="D398" s="749" t="s">
        <v>5086</v>
      </c>
      <c r="E398" s="14"/>
      <c r="F398" s="192"/>
      <c r="G398" s="24"/>
      <c r="H398" s="14"/>
      <c r="I398" s="24">
        <v>1.03</v>
      </c>
      <c r="J398" s="14"/>
      <c r="K398" s="24"/>
      <c r="L398" s="541">
        <v>1008</v>
      </c>
      <c r="M398" s="541">
        <v>7.1083</v>
      </c>
      <c r="N398" s="541">
        <f t="shared" si="42"/>
        <v>7165.1664</v>
      </c>
      <c r="O398" s="541">
        <v>136</v>
      </c>
      <c r="P398" s="541">
        <f t="shared" si="43"/>
        <v>7.1083</v>
      </c>
      <c r="Q398" s="541">
        <f t="shared" si="44"/>
        <v>966.7288</v>
      </c>
      <c r="R398" s="257">
        <f t="shared" si="45"/>
        <v>0</v>
      </c>
      <c r="S398" s="515"/>
      <c r="T398" s="515">
        <f t="shared" si="46"/>
        <v>0</v>
      </c>
      <c r="U398" s="257">
        <f t="shared" si="47"/>
        <v>-872</v>
      </c>
      <c r="V398" s="515"/>
      <c r="W398" s="515">
        <f t="shared" si="48"/>
        <v>-6198.4376</v>
      </c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231" t="s">
        <v>4296</v>
      </c>
    </row>
    <row r="399" hidden="1" spans="1:34">
      <c r="A399" s="24">
        <v>395</v>
      </c>
      <c r="B399" s="14"/>
      <c r="C399" s="749" t="s">
        <v>5087</v>
      </c>
      <c r="D399" s="749" t="s">
        <v>5088</v>
      </c>
      <c r="E399" s="14"/>
      <c r="F399" s="192"/>
      <c r="G399" s="24"/>
      <c r="H399" s="14"/>
      <c r="I399" s="24">
        <v>1.03</v>
      </c>
      <c r="J399" s="14"/>
      <c r="K399" s="24"/>
      <c r="L399" s="541">
        <v>4704</v>
      </c>
      <c r="M399" s="541">
        <v>1.0047</v>
      </c>
      <c r="N399" s="541">
        <f t="shared" si="42"/>
        <v>4726.1088</v>
      </c>
      <c r="O399" s="541">
        <v>1600</v>
      </c>
      <c r="P399" s="541">
        <f t="shared" si="43"/>
        <v>1.0047</v>
      </c>
      <c r="Q399" s="541">
        <f t="shared" si="44"/>
        <v>1607.52</v>
      </c>
      <c r="R399" s="257">
        <f t="shared" si="45"/>
        <v>0</v>
      </c>
      <c r="S399" s="515"/>
      <c r="T399" s="515">
        <f t="shared" si="46"/>
        <v>0</v>
      </c>
      <c r="U399" s="257">
        <f t="shared" si="47"/>
        <v>-3104</v>
      </c>
      <c r="V399" s="515"/>
      <c r="W399" s="515">
        <f t="shared" si="48"/>
        <v>-3118.5888</v>
      </c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231" t="s">
        <v>4296</v>
      </c>
    </row>
    <row r="400" hidden="1" spans="1:34">
      <c r="A400" s="24">
        <v>396</v>
      </c>
      <c r="B400" s="14"/>
      <c r="C400" s="749" t="s">
        <v>5089</v>
      </c>
      <c r="D400" s="749" t="s">
        <v>5090</v>
      </c>
      <c r="E400" s="14"/>
      <c r="F400" s="192"/>
      <c r="G400" s="24"/>
      <c r="H400" s="14"/>
      <c r="I400" s="24">
        <v>1.03</v>
      </c>
      <c r="J400" s="14"/>
      <c r="K400" s="24"/>
      <c r="L400" s="541">
        <v>11705</v>
      </c>
      <c r="M400" s="541">
        <v>0.7106</v>
      </c>
      <c r="N400" s="541">
        <f t="shared" si="42"/>
        <v>8317.573</v>
      </c>
      <c r="O400" s="541">
        <v>10050</v>
      </c>
      <c r="P400" s="541">
        <f t="shared" si="43"/>
        <v>0.7106</v>
      </c>
      <c r="Q400" s="541">
        <f t="shared" si="44"/>
        <v>7141.53</v>
      </c>
      <c r="R400" s="257">
        <f t="shared" si="45"/>
        <v>0</v>
      </c>
      <c r="S400" s="515"/>
      <c r="T400" s="515">
        <f t="shared" si="46"/>
        <v>0</v>
      </c>
      <c r="U400" s="257">
        <f t="shared" si="47"/>
        <v>-1655</v>
      </c>
      <c r="V400" s="515"/>
      <c r="W400" s="515">
        <f t="shared" si="48"/>
        <v>-1176.043</v>
      </c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231" t="s">
        <v>4296</v>
      </c>
    </row>
    <row r="401" hidden="1" spans="1:34">
      <c r="A401" s="24">
        <v>397</v>
      </c>
      <c r="B401" s="14"/>
      <c r="C401" s="749" t="s">
        <v>5091</v>
      </c>
      <c r="D401" s="749" t="s">
        <v>5092</v>
      </c>
      <c r="E401" s="14"/>
      <c r="F401" s="192"/>
      <c r="G401" s="24"/>
      <c r="H401" s="14"/>
      <c r="I401" s="24">
        <v>1.03</v>
      </c>
      <c r="J401" s="14"/>
      <c r="K401" s="24"/>
      <c r="L401" s="541">
        <v>4230</v>
      </c>
      <c r="M401" s="541">
        <v>0.8603</v>
      </c>
      <c r="N401" s="541">
        <f t="shared" si="42"/>
        <v>3639.069</v>
      </c>
      <c r="O401" s="541">
        <v>346</v>
      </c>
      <c r="P401" s="541">
        <f t="shared" si="43"/>
        <v>0.8603</v>
      </c>
      <c r="Q401" s="541">
        <f t="shared" si="44"/>
        <v>297.6638</v>
      </c>
      <c r="R401" s="257">
        <f t="shared" si="45"/>
        <v>0</v>
      </c>
      <c r="S401" s="515"/>
      <c r="T401" s="515">
        <f t="shared" si="46"/>
        <v>0</v>
      </c>
      <c r="U401" s="257">
        <f t="shared" si="47"/>
        <v>-3884</v>
      </c>
      <c r="V401" s="515"/>
      <c r="W401" s="515">
        <f t="shared" si="48"/>
        <v>-3341.4052</v>
      </c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231" t="s">
        <v>4296</v>
      </c>
    </row>
    <row r="402" hidden="1" spans="1:34">
      <c r="A402" s="24">
        <v>398</v>
      </c>
      <c r="B402" s="14"/>
      <c r="C402" s="749" t="s">
        <v>5093</v>
      </c>
      <c r="D402" s="749" t="s">
        <v>5094</v>
      </c>
      <c r="E402" s="14"/>
      <c r="F402" s="192"/>
      <c r="G402" s="24"/>
      <c r="H402" s="14"/>
      <c r="I402" s="24">
        <v>1.03</v>
      </c>
      <c r="J402" s="14"/>
      <c r="K402" s="24"/>
      <c r="L402" s="541">
        <v>127</v>
      </c>
      <c r="M402" s="541">
        <v>2.7423</v>
      </c>
      <c r="N402" s="541">
        <f t="shared" si="42"/>
        <v>348.2721</v>
      </c>
      <c r="O402" s="541">
        <v>127</v>
      </c>
      <c r="P402" s="541">
        <f t="shared" si="43"/>
        <v>2.7423</v>
      </c>
      <c r="Q402" s="541">
        <f t="shared" si="44"/>
        <v>348.2721</v>
      </c>
      <c r="R402" s="257">
        <f t="shared" si="45"/>
        <v>0</v>
      </c>
      <c r="S402" s="515"/>
      <c r="T402" s="515">
        <f t="shared" si="46"/>
        <v>0</v>
      </c>
      <c r="U402" s="257">
        <f t="shared" si="47"/>
        <v>0</v>
      </c>
      <c r="V402" s="515"/>
      <c r="W402" s="515">
        <f t="shared" si="48"/>
        <v>0</v>
      </c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hidden="1" spans="1:34">
      <c r="A403" s="24">
        <v>399</v>
      </c>
      <c r="B403" s="14"/>
      <c r="C403" s="749" t="s">
        <v>5095</v>
      </c>
      <c r="D403" s="749" t="s">
        <v>5096</v>
      </c>
      <c r="E403" s="14"/>
      <c r="F403" s="192"/>
      <c r="G403" s="24"/>
      <c r="H403" s="14"/>
      <c r="I403" s="24">
        <v>1.03</v>
      </c>
      <c r="J403" s="14"/>
      <c r="K403" s="24"/>
      <c r="L403" s="541">
        <v>129</v>
      </c>
      <c r="M403" s="541">
        <v>2.7424</v>
      </c>
      <c r="N403" s="541">
        <f t="shared" si="42"/>
        <v>353.7696</v>
      </c>
      <c r="O403" s="541">
        <v>129</v>
      </c>
      <c r="P403" s="541">
        <f t="shared" si="43"/>
        <v>2.7424</v>
      </c>
      <c r="Q403" s="541">
        <f t="shared" si="44"/>
        <v>353.7696</v>
      </c>
      <c r="R403" s="257">
        <f t="shared" si="45"/>
        <v>0</v>
      </c>
      <c r="S403" s="515"/>
      <c r="T403" s="515">
        <f t="shared" si="46"/>
        <v>0</v>
      </c>
      <c r="U403" s="257">
        <f t="shared" si="47"/>
        <v>0</v>
      </c>
      <c r="V403" s="515"/>
      <c r="W403" s="515">
        <f t="shared" si="48"/>
        <v>0</v>
      </c>
      <c r="X403" s="14" t="s">
        <v>1191</v>
      </c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hidden="1" spans="1:34">
      <c r="A404" s="24">
        <v>400</v>
      </c>
      <c r="B404" s="14"/>
      <c r="C404" s="749" t="s">
        <v>5097</v>
      </c>
      <c r="D404" s="749" t="s">
        <v>5098</v>
      </c>
      <c r="E404" s="14"/>
      <c r="F404" s="192"/>
      <c r="G404" s="24"/>
      <c r="H404" s="14"/>
      <c r="I404" s="24">
        <v>1.03</v>
      </c>
      <c r="J404" s="14"/>
      <c r="K404" s="24"/>
      <c r="L404" s="541">
        <v>150</v>
      </c>
      <c r="M404" s="541">
        <v>1.7634</v>
      </c>
      <c r="N404" s="541">
        <f t="shared" si="42"/>
        <v>264.51</v>
      </c>
      <c r="O404" s="541">
        <v>572</v>
      </c>
      <c r="P404" s="541">
        <f t="shared" si="43"/>
        <v>1.7634</v>
      </c>
      <c r="Q404" s="541">
        <f t="shared" si="44"/>
        <v>1008.6648</v>
      </c>
      <c r="R404" s="257">
        <f t="shared" si="45"/>
        <v>422</v>
      </c>
      <c r="S404" s="515"/>
      <c r="T404" s="515">
        <f t="shared" si="46"/>
        <v>744.1548</v>
      </c>
      <c r="U404" s="257">
        <f t="shared" si="47"/>
        <v>0</v>
      </c>
      <c r="V404" s="515"/>
      <c r="W404" s="515">
        <f t="shared" si="48"/>
        <v>0</v>
      </c>
      <c r="X404" s="14" t="s">
        <v>1191</v>
      </c>
      <c r="Y404" s="14"/>
      <c r="Z404" s="14"/>
      <c r="AA404" s="14"/>
      <c r="AB404" s="14"/>
      <c r="AC404" s="14"/>
      <c r="AD404" s="14"/>
      <c r="AE404" s="14"/>
      <c r="AF404" s="14"/>
      <c r="AG404" s="14"/>
      <c r="AH404" s="231" t="s">
        <v>4301</v>
      </c>
    </row>
    <row r="405" hidden="1" spans="1:34">
      <c r="A405" s="24">
        <v>401</v>
      </c>
      <c r="B405" s="14"/>
      <c r="C405" s="749" t="s">
        <v>5099</v>
      </c>
      <c r="D405" s="749" t="s">
        <v>5100</v>
      </c>
      <c r="E405" s="14"/>
      <c r="F405" s="192"/>
      <c r="G405" s="24"/>
      <c r="H405" s="14"/>
      <c r="I405" s="24">
        <v>1.03</v>
      </c>
      <c r="J405" s="14"/>
      <c r="K405" s="24"/>
      <c r="L405" s="541">
        <v>660</v>
      </c>
      <c r="M405" s="541">
        <v>2.4987</v>
      </c>
      <c r="N405" s="541">
        <f t="shared" si="42"/>
        <v>1649.142</v>
      </c>
      <c r="O405" s="541">
        <v>660</v>
      </c>
      <c r="P405" s="541">
        <f t="shared" si="43"/>
        <v>2.4987</v>
      </c>
      <c r="Q405" s="541">
        <f t="shared" si="44"/>
        <v>1649.142</v>
      </c>
      <c r="R405" s="257">
        <f t="shared" si="45"/>
        <v>0</v>
      </c>
      <c r="S405" s="515"/>
      <c r="T405" s="515">
        <f t="shared" si="46"/>
        <v>0</v>
      </c>
      <c r="U405" s="257">
        <f t="shared" si="47"/>
        <v>0</v>
      </c>
      <c r="V405" s="515"/>
      <c r="W405" s="515">
        <f t="shared" si="48"/>
        <v>0</v>
      </c>
      <c r="X405" s="14" t="s">
        <v>1191</v>
      </c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hidden="1" spans="1:34">
      <c r="A406" s="24">
        <v>402</v>
      </c>
      <c r="B406" s="14"/>
      <c r="C406" s="749" t="s">
        <v>5101</v>
      </c>
      <c r="D406" s="749" t="s">
        <v>5102</v>
      </c>
      <c r="E406" s="14"/>
      <c r="F406" s="192"/>
      <c r="G406" s="24"/>
      <c r="H406" s="14"/>
      <c r="I406" s="24">
        <v>1.03</v>
      </c>
      <c r="J406" s="14"/>
      <c r="K406" s="24"/>
      <c r="L406" s="541">
        <v>11600</v>
      </c>
      <c r="M406" s="541">
        <v>0.5573</v>
      </c>
      <c r="N406" s="541">
        <f t="shared" si="42"/>
        <v>6464.68</v>
      </c>
      <c r="O406" s="541">
        <v>10600</v>
      </c>
      <c r="P406" s="541">
        <f t="shared" si="43"/>
        <v>0.5573</v>
      </c>
      <c r="Q406" s="541">
        <f t="shared" si="44"/>
        <v>5907.38</v>
      </c>
      <c r="R406" s="257">
        <f t="shared" si="45"/>
        <v>0</v>
      </c>
      <c r="S406" s="515"/>
      <c r="T406" s="515">
        <f t="shared" si="46"/>
        <v>0</v>
      </c>
      <c r="U406" s="257">
        <f t="shared" si="47"/>
        <v>-1000</v>
      </c>
      <c r="V406" s="515"/>
      <c r="W406" s="515">
        <f t="shared" si="48"/>
        <v>-557.3</v>
      </c>
      <c r="X406" s="14" t="s">
        <v>1191</v>
      </c>
      <c r="Y406" s="14"/>
      <c r="Z406" s="14"/>
      <c r="AA406" s="14"/>
      <c r="AB406" s="14"/>
      <c r="AC406" s="14"/>
      <c r="AD406" s="14"/>
      <c r="AE406" s="14"/>
      <c r="AF406" s="14"/>
      <c r="AG406" s="14"/>
      <c r="AH406" s="231" t="s">
        <v>4296</v>
      </c>
    </row>
    <row r="407" hidden="1" spans="1:34">
      <c r="A407" s="24">
        <v>403</v>
      </c>
      <c r="B407" s="14"/>
      <c r="C407" s="749" t="s">
        <v>5103</v>
      </c>
      <c r="D407" s="749" t="s">
        <v>5104</v>
      </c>
      <c r="E407" s="14"/>
      <c r="F407" s="192"/>
      <c r="G407" s="24"/>
      <c r="H407" s="14"/>
      <c r="I407" s="24">
        <v>1.03</v>
      </c>
      <c r="J407" s="14"/>
      <c r="K407" s="24"/>
      <c r="L407" s="541">
        <v>2914</v>
      </c>
      <c r="M407" s="541">
        <v>0.8401</v>
      </c>
      <c r="N407" s="541">
        <f t="shared" si="42"/>
        <v>2448.0514</v>
      </c>
      <c r="O407" s="541">
        <v>2914</v>
      </c>
      <c r="P407" s="541">
        <f t="shared" si="43"/>
        <v>0.8401</v>
      </c>
      <c r="Q407" s="541">
        <f t="shared" si="44"/>
        <v>2448.0514</v>
      </c>
      <c r="R407" s="257">
        <f t="shared" si="45"/>
        <v>0</v>
      </c>
      <c r="S407" s="515"/>
      <c r="T407" s="515">
        <f t="shared" si="46"/>
        <v>0</v>
      </c>
      <c r="U407" s="257">
        <f t="shared" si="47"/>
        <v>0</v>
      </c>
      <c r="V407" s="515"/>
      <c r="W407" s="515">
        <f t="shared" si="48"/>
        <v>0</v>
      </c>
      <c r="X407" s="14" t="s">
        <v>1191</v>
      </c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hidden="1" spans="1:34">
      <c r="A408" s="24">
        <v>404</v>
      </c>
      <c r="B408" s="14"/>
      <c r="C408" s="749" t="s">
        <v>5105</v>
      </c>
      <c r="D408" s="749" t="s">
        <v>5106</v>
      </c>
      <c r="E408" s="14"/>
      <c r="F408" s="192"/>
      <c r="G408" s="24"/>
      <c r="H408" s="14"/>
      <c r="I408" s="24">
        <v>1.03</v>
      </c>
      <c r="J408" s="14"/>
      <c r="K408" s="24"/>
      <c r="L408" s="541">
        <v>3732</v>
      </c>
      <c r="M408" s="541">
        <v>0.8167</v>
      </c>
      <c r="N408" s="541">
        <f t="shared" si="42"/>
        <v>3047.9244</v>
      </c>
      <c r="O408" s="541">
        <v>3732</v>
      </c>
      <c r="P408" s="541">
        <f t="shared" si="43"/>
        <v>0.8167</v>
      </c>
      <c r="Q408" s="541">
        <f t="shared" si="44"/>
        <v>3047.9244</v>
      </c>
      <c r="R408" s="257">
        <f t="shared" si="45"/>
        <v>0</v>
      </c>
      <c r="S408" s="515"/>
      <c r="T408" s="515">
        <f t="shared" si="46"/>
        <v>0</v>
      </c>
      <c r="U408" s="257">
        <f t="shared" si="47"/>
        <v>0</v>
      </c>
      <c r="V408" s="515"/>
      <c r="W408" s="515">
        <f t="shared" si="48"/>
        <v>0</v>
      </c>
      <c r="X408" s="14" t="s">
        <v>1191</v>
      </c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hidden="1" spans="1:34">
      <c r="A409" s="24">
        <v>405</v>
      </c>
      <c r="B409" s="14"/>
      <c r="C409" s="749" t="s">
        <v>5107</v>
      </c>
      <c r="D409" s="749" t="s">
        <v>5108</v>
      </c>
      <c r="E409" s="14"/>
      <c r="F409" s="192"/>
      <c r="G409" s="24"/>
      <c r="H409" s="14"/>
      <c r="I409" s="24">
        <v>1.03</v>
      </c>
      <c r="J409" s="14"/>
      <c r="K409" s="24"/>
      <c r="L409" s="541">
        <v>174</v>
      </c>
      <c r="M409" s="541">
        <v>1.2751</v>
      </c>
      <c r="N409" s="541">
        <f t="shared" si="42"/>
        <v>221.8674</v>
      </c>
      <c r="O409" s="541">
        <v>174</v>
      </c>
      <c r="P409" s="541">
        <f t="shared" si="43"/>
        <v>1.2751</v>
      </c>
      <c r="Q409" s="541">
        <f t="shared" si="44"/>
        <v>221.8674</v>
      </c>
      <c r="R409" s="257">
        <f t="shared" si="45"/>
        <v>0</v>
      </c>
      <c r="S409" s="515"/>
      <c r="T409" s="515">
        <f t="shared" si="46"/>
        <v>0</v>
      </c>
      <c r="U409" s="257">
        <f t="shared" si="47"/>
        <v>0</v>
      </c>
      <c r="V409" s="515"/>
      <c r="W409" s="515">
        <f t="shared" si="48"/>
        <v>0</v>
      </c>
      <c r="X409" s="14" t="s">
        <v>1191</v>
      </c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hidden="1" spans="1:34">
      <c r="A410" s="24">
        <v>406</v>
      </c>
      <c r="B410" s="14"/>
      <c r="C410" s="749" t="s">
        <v>5109</v>
      </c>
      <c r="D410" s="749" t="s">
        <v>5110</v>
      </c>
      <c r="E410" s="14"/>
      <c r="F410" s="192"/>
      <c r="G410" s="24"/>
      <c r="H410" s="14"/>
      <c r="I410" s="24">
        <v>1.03</v>
      </c>
      <c r="J410" s="14"/>
      <c r="K410" s="24"/>
      <c r="L410" s="541">
        <v>518</v>
      </c>
      <c r="M410" s="541">
        <v>4.5867</v>
      </c>
      <c r="N410" s="541">
        <f t="shared" si="42"/>
        <v>2375.9106</v>
      </c>
      <c r="O410" s="541">
        <v>518</v>
      </c>
      <c r="P410" s="541">
        <f t="shared" si="43"/>
        <v>4.5867</v>
      </c>
      <c r="Q410" s="541">
        <f t="shared" si="44"/>
        <v>2375.9106</v>
      </c>
      <c r="R410" s="257">
        <f t="shared" si="45"/>
        <v>0</v>
      </c>
      <c r="S410" s="515"/>
      <c r="T410" s="515">
        <f t="shared" si="46"/>
        <v>0</v>
      </c>
      <c r="U410" s="257">
        <f t="shared" si="47"/>
        <v>0</v>
      </c>
      <c r="V410" s="515"/>
      <c r="W410" s="515">
        <f t="shared" si="48"/>
        <v>0</v>
      </c>
      <c r="X410" s="14" t="s">
        <v>1191</v>
      </c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hidden="1" spans="1:34">
      <c r="A411" s="24">
        <v>407</v>
      </c>
      <c r="B411" s="14"/>
      <c r="C411" s="749" t="s">
        <v>5111</v>
      </c>
      <c r="D411" s="749" t="s">
        <v>5112</v>
      </c>
      <c r="E411" s="14"/>
      <c r="F411" s="192"/>
      <c r="G411" s="24"/>
      <c r="H411" s="14"/>
      <c r="I411" s="24">
        <v>1.03</v>
      </c>
      <c r="J411" s="14"/>
      <c r="K411" s="14"/>
      <c r="L411" s="541">
        <v>150</v>
      </c>
      <c r="M411" s="541">
        <v>4.5186</v>
      </c>
      <c r="N411" s="541">
        <f t="shared" si="42"/>
        <v>677.79</v>
      </c>
      <c r="O411" s="541">
        <v>150</v>
      </c>
      <c r="P411" s="541">
        <f t="shared" si="43"/>
        <v>4.5186</v>
      </c>
      <c r="Q411" s="541">
        <f t="shared" si="44"/>
        <v>677.79</v>
      </c>
      <c r="R411" s="257">
        <f t="shared" si="45"/>
        <v>0</v>
      </c>
      <c r="S411" s="515"/>
      <c r="T411" s="515">
        <f t="shared" si="46"/>
        <v>0</v>
      </c>
      <c r="U411" s="257">
        <f t="shared" si="47"/>
        <v>0</v>
      </c>
      <c r="V411" s="515"/>
      <c r="W411" s="515">
        <f t="shared" si="48"/>
        <v>0</v>
      </c>
      <c r="X411" s="14" t="s">
        <v>1191</v>
      </c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hidden="1" spans="1:34">
      <c r="A412" s="24">
        <v>408</v>
      </c>
      <c r="B412" s="14"/>
      <c r="C412" s="749" t="s">
        <v>5113</v>
      </c>
      <c r="D412" s="749" t="s">
        <v>5114</v>
      </c>
      <c r="E412" s="14"/>
      <c r="F412" s="192"/>
      <c r="G412" s="24"/>
      <c r="H412" s="14"/>
      <c r="I412" s="24">
        <v>1.03</v>
      </c>
      <c r="J412" s="14"/>
      <c r="K412" s="14"/>
      <c r="L412" s="541">
        <v>1812</v>
      </c>
      <c r="M412" s="541">
        <v>11.3874</v>
      </c>
      <c r="N412" s="541">
        <f t="shared" si="42"/>
        <v>20633.9688</v>
      </c>
      <c r="O412" s="541">
        <v>1812</v>
      </c>
      <c r="P412" s="541">
        <f t="shared" si="43"/>
        <v>11.3874</v>
      </c>
      <c r="Q412" s="541">
        <f t="shared" si="44"/>
        <v>20633.9688</v>
      </c>
      <c r="R412" s="257">
        <f t="shared" si="45"/>
        <v>0</v>
      </c>
      <c r="S412" s="515"/>
      <c r="T412" s="515">
        <f t="shared" si="46"/>
        <v>0</v>
      </c>
      <c r="U412" s="257">
        <f t="shared" si="47"/>
        <v>0</v>
      </c>
      <c r="V412" s="515"/>
      <c r="W412" s="515">
        <f t="shared" si="48"/>
        <v>0</v>
      </c>
      <c r="X412" s="14" t="s">
        <v>1191</v>
      </c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hidden="1" spans="1:34">
      <c r="A413" s="24">
        <v>409</v>
      </c>
      <c r="B413" s="14"/>
      <c r="C413" s="749" t="s">
        <v>5115</v>
      </c>
      <c r="D413" s="749" t="s">
        <v>5116</v>
      </c>
      <c r="E413" s="14"/>
      <c r="F413" s="192"/>
      <c r="G413" s="24"/>
      <c r="H413" s="14"/>
      <c r="I413" s="24">
        <v>1.03</v>
      </c>
      <c r="J413" s="14"/>
      <c r="K413" s="14"/>
      <c r="L413" s="541">
        <v>2160</v>
      </c>
      <c r="M413" s="541">
        <v>11.3298</v>
      </c>
      <c r="N413" s="541">
        <f t="shared" si="42"/>
        <v>24472.368</v>
      </c>
      <c r="O413" s="541">
        <v>2160</v>
      </c>
      <c r="P413" s="541">
        <f t="shared" si="43"/>
        <v>11.3298</v>
      </c>
      <c r="Q413" s="541">
        <f t="shared" si="44"/>
        <v>24472.368</v>
      </c>
      <c r="R413" s="257">
        <f t="shared" si="45"/>
        <v>0</v>
      </c>
      <c r="S413" s="515"/>
      <c r="T413" s="515">
        <f t="shared" si="46"/>
        <v>0</v>
      </c>
      <c r="U413" s="257">
        <f t="shared" si="47"/>
        <v>0</v>
      </c>
      <c r="V413" s="515"/>
      <c r="W413" s="515">
        <f t="shared" si="48"/>
        <v>0</v>
      </c>
      <c r="X413" s="14" t="s">
        <v>1191</v>
      </c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hidden="1" spans="1:34">
      <c r="A414" s="24">
        <v>410</v>
      </c>
      <c r="B414" s="14"/>
      <c r="C414" s="749" t="s">
        <v>5117</v>
      </c>
      <c r="D414" s="749" t="s">
        <v>5118</v>
      </c>
      <c r="E414" s="14"/>
      <c r="F414" s="192"/>
      <c r="G414" s="24"/>
      <c r="H414" s="14"/>
      <c r="I414" s="24">
        <v>1.03</v>
      </c>
      <c r="J414" s="14"/>
      <c r="K414" s="14"/>
      <c r="L414" s="541">
        <v>2092</v>
      </c>
      <c r="M414" s="541">
        <v>0.8458</v>
      </c>
      <c r="N414" s="541">
        <f t="shared" si="42"/>
        <v>1769.4136</v>
      </c>
      <c r="O414" s="541">
        <v>1670</v>
      </c>
      <c r="P414" s="541">
        <f t="shared" si="43"/>
        <v>0.8458</v>
      </c>
      <c r="Q414" s="541">
        <f t="shared" si="44"/>
        <v>1412.486</v>
      </c>
      <c r="R414" s="257">
        <f t="shared" si="45"/>
        <v>0</v>
      </c>
      <c r="S414" s="515"/>
      <c r="T414" s="515">
        <f t="shared" si="46"/>
        <v>0</v>
      </c>
      <c r="U414" s="257">
        <f t="shared" si="47"/>
        <v>-422</v>
      </c>
      <c r="V414" s="515"/>
      <c r="W414" s="515">
        <f t="shared" si="48"/>
        <v>-356.9276</v>
      </c>
      <c r="X414" s="14" t="s">
        <v>1191</v>
      </c>
      <c r="Y414" s="14"/>
      <c r="Z414" s="14"/>
      <c r="AA414" s="14"/>
      <c r="AB414" s="14"/>
      <c r="AC414" s="14"/>
      <c r="AD414" s="14"/>
      <c r="AE414" s="14"/>
      <c r="AF414" s="14"/>
      <c r="AG414" s="14"/>
      <c r="AH414" s="231" t="s">
        <v>4296</v>
      </c>
    </row>
    <row r="415" hidden="1" spans="1:34">
      <c r="A415" s="24">
        <v>411</v>
      </c>
      <c r="B415" s="14"/>
      <c r="C415" s="749" t="s">
        <v>5119</v>
      </c>
      <c r="D415" s="749" t="s">
        <v>5120</v>
      </c>
      <c r="E415" s="14"/>
      <c r="F415" s="192"/>
      <c r="G415" s="24"/>
      <c r="H415" s="14"/>
      <c r="I415" s="24">
        <v>1.03</v>
      </c>
      <c r="J415" s="14"/>
      <c r="K415" s="14"/>
      <c r="L415" s="541">
        <v>649</v>
      </c>
      <c r="M415" s="541">
        <v>0.2991</v>
      </c>
      <c r="N415" s="541">
        <f t="shared" si="42"/>
        <v>194.1159</v>
      </c>
      <c r="O415" s="541">
        <v>649</v>
      </c>
      <c r="P415" s="541">
        <f t="shared" si="43"/>
        <v>0.2991</v>
      </c>
      <c r="Q415" s="541">
        <f t="shared" si="44"/>
        <v>194.1159</v>
      </c>
      <c r="R415" s="257">
        <f t="shared" si="45"/>
        <v>0</v>
      </c>
      <c r="S415" s="515"/>
      <c r="T415" s="515">
        <f t="shared" si="46"/>
        <v>0</v>
      </c>
      <c r="U415" s="257">
        <f t="shared" si="47"/>
        <v>0</v>
      </c>
      <c r="V415" s="515"/>
      <c r="W415" s="515">
        <f t="shared" si="48"/>
        <v>0</v>
      </c>
      <c r="X415" s="14" t="s">
        <v>1191</v>
      </c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hidden="1" spans="1:34">
      <c r="A416" s="24">
        <v>412</v>
      </c>
      <c r="B416" s="14"/>
      <c r="C416" s="749" t="s">
        <v>5121</v>
      </c>
      <c r="D416" s="749" t="s">
        <v>5122</v>
      </c>
      <c r="E416" s="14"/>
      <c r="F416" s="192"/>
      <c r="G416" s="24"/>
      <c r="H416" s="14"/>
      <c r="I416" s="24">
        <v>1.03</v>
      </c>
      <c r="J416" s="14"/>
      <c r="K416" s="14"/>
      <c r="L416" s="541">
        <v>135</v>
      </c>
      <c r="M416" s="541">
        <v>1.2032</v>
      </c>
      <c r="N416" s="541">
        <f t="shared" si="42"/>
        <v>162.432</v>
      </c>
      <c r="O416" s="541">
        <v>367</v>
      </c>
      <c r="P416" s="541">
        <f t="shared" si="43"/>
        <v>1.2032</v>
      </c>
      <c r="Q416" s="541">
        <f t="shared" si="44"/>
        <v>441.5744</v>
      </c>
      <c r="R416" s="257">
        <f t="shared" si="45"/>
        <v>232</v>
      </c>
      <c r="S416" s="515"/>
      <c r="T416" s="515">
        <f t="shared" si="46"/>
        <v>279.1424</v>
      </c>
      <c r="U416" s="257">
        <f t="shared" si="47"/>
        <v>0</v>
      </c>
      <c r="V416" s="515"/>
      <c r="W416" s="515">
        <f t="shared" si="48"/>
        <v>0</v>
      </c>
      <c r="X416" s="14" t="s">
        <v>1191</v>
      </c>
      <c r="Y416" s="14"/>
      <c r="Z416" s="14"/>
      <c r="AA416" s="14"/>
      <c r="AB416" s="14"/>
      <c r="AC416" s="14"/>
      <c r="AD416" s="14"/>
      <c r="AE416" s="14"/>
      <c r="AF416" s="14"/>
      <c r="AG416" s="14"/>
      <c r="AH416" s="231" t="s">
        <v>4301</v>
      </c>
    </row>
    <row r="417" hidden="1" spans="1:34">
      <c r="A417" s="24">
        <v>413</v>
      </c>
      <c r="B417" s="14"/>
      <c r="C417" s="749" t="s">
        <v>5123</v>
      </c>
      <c r="D417" s="749" t="s">
        <v>5124</v>
      </c>
      <c r="E417" s="14"/>
      <c r="F417" s="192"/>
      <c r="G417" s="24"/>
      <c r="H417" s="14"/>
      <c r="I417" s="24">
        <v>1.03</v>
      </c>
      <c r="J417" s="14"/>
      <c r="K417" s="14"/>
      <c r="L417" s="541">
        <v>291</v>
      </c>
      <c r="M417" s="541">
        <v>2.7158</v>
      </c>
      <c r="N417" s="541">
        <f t="shared" si="42"/>
        <v>790.2978</v>
      </c>
      <c r="O417" s="541">
        <v>291</v>
      </c>
      <c r="P417" s="541">
        <f t="shared" si="43"/>
        <v>2.7158</v>
      </c>
      <c r="Q417" s="541">
        <f t="shared" si="44"/>
        <v>790.2978</v>
      </c>
      <c r="R417" s="257">
        <f t="shared" si="45"/>
        <v>0</v>
      </c>
      <c r="S417" s="515"/>
      <c r="T417" s="515">
        <f t="shared" si="46"/>
        <v>0</v>
      </c>
      <c r="U417" s="257">
        <f t="shared" si="47"/>
        <v>0</v>
      </c>
      <c r="V417" s="515"/>
      <c r="W417" s="515">
        <f t="shared" si="48"/>
        <v>0</v>
      </c>
      <c r="X417" s="14" t="s">
        <v>1191</v>
      </c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hidden="1" spans="1:34">
      <c r="A418" s="24">
        <v>414</v>
      </c>
      <c r="B418" s="14"/>
      <c r="C418" s="749" t="s">
        <v>5125</v>
      </c>
      <c r="D418" s="749" t="s">
        <v>5126</v>
      </c>
      <c r="E418" s="14"/>
      <c r="F418" s="192"/>
      <c r="G418" s="24"/>
      <c r="H418" s="14"/>
      <c r="I418" s="24">
        <v>1.03</v>
      </c>
      <c r="J418" s="14"/>
      <c r="K418" s="14"/>
      <c r="L418" s="541">
        <v>159</v>
      </c>
      <c r="M418" s="541">
        <v>5.406</v>
      </c>
      <c r="N418" s="541">
        <f t="shared" si="42"/>
        <v>859.554</v>
      </c>
      <c r="O418" s="541">
        <v>50</v>
      </c>
      <c r="P418" s="541">
        <f t="shared" si="43"/>
        <v>5.406</v>
      </c>
      <c r="Q418" s="541">
        <f t="shared" si="44"/>
        <v>270.3</v>
      </c>
      <c r="R418" s="257">
        <f t="shared" si="45"/>
        <v>0</v>
      </c>
      <c r="S418" s="515"/>
      <c r="T418" s="515">
        <f t="shared" si="46"/>
        <v>0</v>
      </c>
      <c r="U418" s="257">
        <f t="shared" si="47"/>
        <v>-109</v>
      </c>
      <c r="V418" s="515"/>
      <c r="W418" s="515">
        <f t="shared" si="48"/>
        <v>-589.254</v>
      </c>
      <c r="X418" s="14" t="s">
        <v>1191</v>
      </c>
      <c r="Y418" s="14"/>
      <c r="Z418" s="14"/>
      <c r="AA418" s="14"/>
      <c r="AB418" s="14"/>
      <c r="AC418" s="14"/>
      <c r="AD418" s="14"/>
      <c r="AE418" s="14"/>
      <c r="AF418" s="14"/>
      <c r="AG418" s="14"/>
      <c r="AH418" s="231" t="s">
        <v>4296</v>
      </c>
    </row>
    <row r="419" hidden="1" spans="1:34">
      <c r="A419" s="24">
        <v>415</v>
      </c>
      <c r="B419" s="14"/>
      <c r="C419" s="749" t="s">
        <v>5127</v>
      </c>
      <c r="D419" s="749" t="s">
        <v>5128</v>
      </c>
      <c r="E419" s="14"/>
      <c r="F419" s="192"/>
      <c r="G419" s="24"/>
      <c r="H419" s="14"/>
      <c r="I419" s="24">
        <v>1.03</v>
      </c>
      <c r="J419" s="14"/>
      <c r="K419" s="14"/>
      <c r="L419" s="541">
        <v>50</v>
      </c>
      <c r="M419" s="541">
        <v>3.9572</v>
      </c>
      <c r="N419" s="541">
        <f t="shared" si="42"/>
        <v>197.86</v>
      </c>
      <c r="O419" s="541">
        <v>100</v>
      </c>
      <c r="P419" s="541">
        <f t="shared" si="43"/>
        <v>3.9572</v>
      </c>
      <c r="Q419" s="541">
        <f t="shared" si="44"/>
        <v>395.72</v>
      </c>
      <c r="R419" s="257">
        <f t="shared" si="45"/>
        <v>50</v>
      </c>
      <c r="S419" s="515"/>
      <c r="T419" s="515">
        <f t="shared" si="46"/>
        <v>197.86</v>
      </c>
      <c r="U419" s="257">
        <f t="shared" si="47"/>
        <v>0</v>
      </c>
      <c r="V419" s="515"/>
      <c r="W419" s="515">
        <f t="shared" si="48"/>
        <v>0</v>
      </c>
      <c r="X419" s="14" t="s">
        <v>1191</v>
      </c>
      <c r="Y419" s="14"/>
      <c r="Z419" s="14"/>
      <c r="AA419" s="14"/>
      <c r="AB419" s="14"/>
      <c r="AC419" s="14"/>
      <c r="AD419" s="14"/>
      <c r="AE419" s="14"/>
      <c r="AF419" s="14"/>
      <c r="AG419" s="14"/>
      <c r="AH419" s="231" t="s">
        <v>4301</v>
      </c>
    </row>
    <row r="420" hidden="1" spans="1:34">
      <c r="A420" s="24">
        <v>416</v>
      </c>
      <c r="B420" s="14"/>
      <c r="C420" s="749" t="s">
        <v>5129</v>
      </c>
      <c r="D420" s="749" t="s">
        <v>5130</v>
      </c>
      <c r="E420" s="14"/>
      <c r="F420" s="192"/>
      <c r="G420" s="24"/>
      <c r="H420" s="14"/>
      <c r="I420" s="24">
        <v>1.03</v>
      </c>
      <c r="J420" s="14"/>
      <c r="K420" s="14"/>
      <c r="L420" s="541">
        <v>230</v>
      </c>
      <c r="M420" s="541">
        <v>0.1948</v>
      </c>
      <c r="N420" s="541">
        <f t="shared" si="42"/>
        <v>44.804</v>
      </c>
      <c r="O420" s="541">
        <v>1560</v>
      </c>
      <c r="P420" s="541">
        <f t="shared" si="43"/>
        <v>0.1948</v>
      </c>
      <c r="Q420" s="541">
        <f t="shared" si="44"/>
        <v>303.888</v>
      </c>
      <c r="R420" s="257">
        <f t="shared" si="45"/>
        <v>1330</v>
      </c>
      <c r="S420" s="515"/>
      <c r="T420" s="515">
        <f t="shared" si="46"/>
        <v>259.084</v>
      </c>
      <c r="U420" s="257">
        <f t="shared" si="47"/>
        <v>0</v>
      </c>
      <c r="V420" s="515"/>
      <c r="W420" s="515">
        <f t="shared" si="48"/>
        <v>0</v>
      </c>
      <c r="X420" s="14" t="s">
        <v>1191</v>
      </c>
      <c r="Y420" s="14"/>
      <c r="Z420" s="14"/>
      <c r="AA420" s="14"/>
      <c r="AB420" s="14"/>
      <c r="AC420" s="14"/>
      <c r="AD420" s="14"/>
      <c r="AE420" s="14"/>
      <c r="AF420" s="14"/>
      <c r="AG420" s="14"/>
      <c r="AH420" s="231" t="s">
        <v>4301</v>
      </c>
    </row>
    <row r="421" hidden="1" spans="1:34">
      <c r="A421" s="24">
        <v>417</v>
      </c>
      <c r="B421" s="14"/>
      <c r="C421" s="749" t="s">
        <v>5131</v>
      </c>
      <c r="D421" s="749" t="s">
        <v>5132</v>
      </c>
      <c r="E421" s="14"/>
      <c r="F421" s="192"/>
      <c r="G421" s="24"/>
      <c r="H421" s="14"/>
      <c r="I421" s="24">
        <v>1.03</v>
      </c>
      <c r="J421" s="14"/>
      <c r="K421" s="14"/>
      <c r="L421" s="541">
        <v>89</v>
      </c>
      <c r="M421" s="541">
        <v>1.1437</v>
      </c>
      <c r="N421" s="541">
        <f t="shared" si="42"/>
        <v>101.7893</v>
      </c>
      <c r="O421" s="541">
        <v>890</v>
      </c>
      <c r="P421" s="541">
        <f t="shared" si="43"/>
        <v>1.1437</v>
      </c>
      <c r="Q421" s="541">
        <f t="shared" si="44"/>
        <v>1017.893</v>
      </c>
      <c r="R421" s="257">
        <f t="shared" si="45"/>
        <v>801</v>
      </c>
      <c r="S421" s="515"/>
      <c r="T421" s="515">
        <f t="shared" si="46"/>
        <v>916.1037</v>
      </c>
      <c r="U421" s="257">
        <f t="shared" si="47"/>
        <v>0</v>
      </c>
      <c r="V421" s="515"/>
      <c r="W421" s="515">
        <f t="shared" si="48"/>
        <v>0</v>
      </c>
      <c r="X421" s="14" t="s">
        <v>1191</v>
      </c>
      <c r="Y421" s="14"/>
      <c r="Z421" s="14"/>
      <c r="AA421" s="14"/>
      <c r="AB421" s="14"/>
      <c r="AC421" s="14"/>
      <c r="AD421" s="14"/>
      <c r="AE421" s="14"/>
      <c r="AF421" s="14"/>
      <c r="AG421" s="14"/>
      <c r="AH421" s="231" t="s">
        <v>4301</v>
      </c>
    </row>
    <row r="422" hidden="1" spans="1:34">
      <c r="A422" s="24">
        <v>418</v>
      </c>
      <c r="B422" s="14"/>
      <c r="C422" s="749" t="s">
        <v>5133</v>
      </c>
      <c r="D422" s="749" t="s">
        <v>5134</v>
      </c>
      <c r="E422" s="14"/>
      <c r="F422" s="192"/>
      <c r="G422" s="24"/>
      <c r="H422" s="14"/>
      <c r="I422" s="24">
        <v>1.03</v>
      </c>
      <c r="J422" s="14"/>
      <c r="K422" s="14"/>
      <c r="L422" s="541">
        <v>962</v>
      </c>
      <c r="M422" s="541">
        <v>2.0486</v>
      </c>
      <c r="N422" s="541">
        <f t="shared" si="42"/>
        <v>1970.7532</v>
      </c>
      <c r="O422" s="541">
        <v>30</v>
      </c>
      <c r="P422" s="541">
        <f t="shared" si="43"/>
        <v>2.0486</v>
      </c>
      <c r="Q422" s="541">
        <f t="shared" si="44"/>
        <v>61.458</v>
      </c>
      <c r="R422" s="257">
        <f t="shared" si="45"/>
        <v>0</v>
      </c>
      <c r="S422" s="515"/>
      <c r="T422" s="515">
        <f t="shared" si="46"/>
        <v>0</v>
      </c>
      <c r="U422" s="257">
        <f t="shared" si="47"/>
        <v>-932</v>
      </c>
      <c r="V422" s="515"/>
      <c r="W422" s="515">
        <f t="shared" si="48"/>
        <v>-1909.2952</v>
      </c>
      <c r="X422" s="14" t="s">
        <v>1191</v>
      </c>
      <c r="Y422" s="14"/>
      <c r="Z422" s="14"/>
      <c r="AA422" s="14"/>
      <c r="AB422" s="14"/>
      <c r="AC422" s="14"/>
      <c r="AD422" s="14"/>
      <c r="AE422" s="14"/>
      <c r="AF422" s="14"/>
      <c r="AG422" s="14"/>
      <c r="AH422" s="231" t="s">
        <v>4296</v>
      </c>
    </row>
    <row r="423" hidden="1" spans="1:34">
      <c r="A423" s="24">
        <v>419</v>
      </c>
      <c r="B423" s="14"/>
      <c r="C423" s="749" t="s">
        <v>5135</v>
      </c>
      <c r="D423" s="749" t="s">
        <v>5136</v>
      </c>
      <c r="E423" s="14"/>
      <c r="F423" s="192"/>
      <c r="G423" s="24"/>
      <c r="H423" s="14"/>
      <c r="I423" s="24">
        <v>1.03</v>
      </c>
      <c r="J423" s="14"/>
      <c r="K423" s="14"/>
      <c r="L423" s="541">
        <v>17</v>
      </c>
      <c r="M423" s="541">
        <v>1.6965</v>
      </c>
      <c r="N423" s="541">
        <f t="shared" si="42"/>
        <v>28.8405</v>
      </c>
      <c r="O423" s="541">
        <v>48</v>
      </c>
      <c r="P423" s="541">
        <f t="shared" si="43"/>
        <v>1.6965</v>
      </c>
      <c r="Q423" s="541">
        <f t="shared" si="44"/>
        <v>81.432</v>
      </c>
      <c r="R423" s="257">
        <f t="shared" si="45"/>
        <v>31</v>
      </c>
      <c r="S423" s="515"/>
      <c r="T423" s="515">
        <f t="shared" si="46"/>
        <v>52.5915</v>
      </c>
      <c r="U423" s="257">
        <f t="shared" si="47"/>
        <v>0</v>
      </c>
      <c r="V423" s="515"/>
      <c r="W423" s="515">
        <f t="shared" si="48"/>
        <v>0</v>
      </c>
      <c r="X423" s="14" t="s">
        <v>1191</v>
      </c>
      <c r="Y423" s="14"/>
      <c r="Z423" s="14"/>
      <c r="AA423" s="14"/>
      <c r="AB423" s="14"/>
      <c r="AC423" s="14"/>
      <c r="AD423" s="14"/>
      <c r="AE423" s="14"/>
      <c r="AF423" s="14"/>
      <c r="AG423" s="14"/>
      <c r="AH423" s="231" t="s">
        <v>4301</v>
      </c>
    </row>
    <row r="424" hidden="1" spans="1:34">
      <c r="A424" s="24">
        <v>420</v>
      </c>
      <c r="B424" s="14"/>
      <c r="C424" s="749" t="s">
        <v>5137</v>
      </c>
      <c r="D424" s="749" t="s">
        <v>5138</v>
      </c>
      <c r="E424" s="14"/>
      <c r="F424" s="192"/>
      <c r="G424" s="24"/>
      <c r="H424" s="14"/>
      <c r="I424" s="24">
        <v>1.03</v>
      </c>
      <c r="J424" s="14"/>
      <c r="K424" s="14"/>
      <c r="L424" s="541">
        <v>168</v>
      </c>
      <c r="M424" s="541">
        <v>1.499</v>
      </c>
      <c r="N424" s="541">
        <f t="shared" si="42"/>
        <v>251.832</v>
      </c>
      <c r="O424" s="541">
        <v>53</v>
      </c>
      <c r="P424" s="541">
        <f t="shared" si="43"/>
        <v>1.499</v>
      </c>
      <c r="Q424" s="541">
        <f t="shared" si="44"/>
        <v>79.447</v>
      </c>
      <c r="R424" s="257">
        <f t="shared" si="45"/>
        <v>0</v>
      </c>
      <c r="S424" s="515"/>
      <c r="T424" s="515">
        <f t="shared" si="46"/>
        <v>0</v>
      </c>
      <c r="U424" s="257">
        <f t="shared" si="47"/>
        <v>-115</v>
      </c>
      <c r="V424" s="515"/>
      <c r="W424" s="515">
        <f t="shared" si="48"/>
        <v>-172.385</v>
      </c>
      <c r="X424" s="14" t="s">
        <v>1191</v>
      </c>
      <c r="Y424" s="14"/>
      <c r="Z424" s="14"/>
      <c r="AA424" s="14"/>
      <c r="AB424" s="14"/>
      <c r="AC424" s="14"/>
      <c r="AD424" s="14"/>
      <c r="AE424" s="14"/>
      <c r="AF424" s="14"/>
      <c r="AG424" s="14"/>
      <c r="AH424" s="231" t="s">
        <v>4296</v>
      </c>
    </row>
    <row r="425" hidden="1" spans="1:34">
      <c r="A425" s="24">
        <v>421</v>
      </c>
      <c r="B425" s="14"/>
      <c r="C425" s="749" t="s">
        <v>5139</v>
      </c>
      <c r="D425" s="749" t="s">
        <v>5140</v>
      </c>
      <c r="E425" s="14"/>
      <c r="F425" s="192"/>
      <c r="G425" s="24"/>
      <c r="H425" s="14"/>
      <c r="I425" s="24">
        <v>1.03</v>
      </c>
      <c r="J425" s="14"/>
      <c r="K425" s="14"/>
      <c r="L425" s="541">
        <v>3</v>
      </c>
      <c r="M425" s="541">
        <v>1.7233</v>
      </c>
      <c r="N425" s="541">
        <f t="shared" si="42"/>
        <v>5.1699</v>
      </c>
      <c r="O425" s="541">
        <v>3</v>
      </c>
      <c r="P425" s="541">
        <f t="shared" si="43"/>
        <v>1.7233</v>
      </c>
      <c r="Q425" s="541">
        <f t="shared" si="44"/>
        <v>5.1699</v>
      </c>
      <c r="R425" s="257">
        <f t="shared" si="45"/>
        <v>0</v>
      </c>
      <c r="S425" s="515"/>
      <c r="T425" s="515">
        <f t="shared" si="46"/>
        <v>0</v>
      </c>
      <c r="U425" s="257">
        <f t="shared" si="47"/>
        <v>0</v>
      </c>
      <c r="V425" s="515"/>
      <c r="W425" s="515">
        <f t="shared" si="48"/>
        <v>0</v>
      </c>
      <c r="X425" s="14" t="s">
        <v>1191</v>
      </c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hidden="1" spans="1:34">
      <c r="A426" s="24">
        <v>422</v>
      </c>
      <c r="B426" s="14"/>
      <c r="C426" s="749" t="s">
        <v>5141</v>
      </c>
      <c r="D426" s="749" t="s">
        <v>5142</v>
      </c>
      <c r="E426" s="14"/>
      <c r="F426" s="192"/>
      <c r="G426" s="24"/>
      <c r="H426" s="14"/>
      <c r="I426" s="24">
        <v>1.03</v>
      </c>
      <c r="J426" s="14"/>
      <c r="K426" s="14"/>
      <c r="L426" s="541">
        <v>200</v>
      </c>
      <c r="M426" s="541">
        <v>2.0766</v>
      </c>
      <c r="N426" s="541">
        <f t="shared" si="42"/>
        <v>415.32</v>
      </c>
      <c r="O426" s="541"/>
      <c r="P426" s="541">
        <f t="shared" si="43"/>
        <v>2.0766</v>
      </c>
      <c r="Q426" s="541">
        <f t="shared" si="44"/>
        <v>0</v>
      </c>
      <c r="R426" s="257">
        <f t="shared" si="45"/>
        <v>0</v>
      </c>
      <c r="S426" s="515"/>
      <c r="T426" s="515">
        <f t="shared" si="46"/>
        <v>0</v>
      </c>
      <c r="U426" s="257">
        <f t="shared" si="47"/>
        <v>-200</v>
      </c>
      <c r="V426" s="515"/>
      <c r="W426" s="515">
        <f t="shared" si="48"/>
        <v>-415.32</v>
      </c>
      <c r="X426" s="14" t="s">
        <v>1191</v>
      </c>
      <c r="Y426" s="14"/>
      <c r="Z426" s="14"/>
      <c r="AA426" s="14"/>
      <c r="AB426" s="14"/>
      <c r="AC426" s="14"/>
      <c r="AD426" s="14"/>
      <c r="AE426" s="14"/>
      <c r="AF426" s="14"/>
      <c r="AG426" s="14"/>
      <c r="AH426" s="231" t="s">
        <v>4296</v>
      </c>
    </row>
    <row r="427" hidden="1" spans="1:34">
      <c r="A427" s="24">
        <v>423</v>
      </c>
      <c r="B427" s="14"/>
      <c r="C427" s="749" t="s">
        <v>5143</v>
      </c>
      <c r="D427" s="749" t="s">
        <v>5144</v>
      </c>
      <c r="E427" s="14"/>
      <c r="F427" s="192"/>
      <c r="G427" s="24"/>
      <c r="H427" s="14"/>
      <c r="I427" s="24">
        <v>1.03</v>
      </c>
      <c r="J427" s="14"/>
      <c r="K427" s="14"/>
      <c r="L427" s="541">
        <v>107</v>
      </c>
      <c r="M427" s="541">
        <v>2.2225</v>
      </c>
      <c r="N427" s="541">
        <f t="shared" si="42"/>
        <v>237.8075</v>
      </c>
      <c r="O427" s="541">
        <v>107</v>
      </c>
      <c r="P427" s="541">
        <f t="shared" si="43"/>
        <v>2.2225</v>
      </c>
      <c r="Q427" s="541">
        <f t="shared" si="44"/>
        <v>237.8075</v>
      </c>
      <c r="R427" s="257">
        <f t="shared" si="45"/>
        <v>0</v>
      </c>
      <c r="S427" s="515"/>
      <c r="T427" s="515">
        <f t="shared" si="46"/>
        <v>0</v>
      </c>
      <c r="U427" s="257">
        <f t="shared" si="47"/>
        <v>0</v>
      </c>
      <c r="V427" s="515"/>
      <c r="W427" s="515">
        <f t="shared" si="48"/>
        <v>0</v>
      </c>
      <c r="X427" s="14" t="s">
        <v>1191</v>
      </c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pans="1:34">
      <c r="A428" s="24">
        <v>424</v>
      </c>
      <c r="B428" s="14"/>
      <c r="C428" s="749" t="s">
        <v>5145</v>
      </c>
      <c r="D428" s="749" t="s">
        <v>5146</v>
      </c>
      <c r="E428" s="14"/>
      <c r="F428" s="192"/>
      <c r="G428" s="24"/>
      <c r="H428" s="14"/>
      <c r="I428" s="24">
        <v>1.03</v>
      </c>
      <c r="J428" s="14"/>
      <c r="K428" s="14"/>
      <c r="L428" s="541">
        <v>92</v>
      </c>
      <c r="M428" s="541">
        <v>44.4877</v>
      </c>
      <c r="N428" s="541">
        <f t="shared" si="42"/>
        <v>4092.8684</v>
      </c>
      <c r="O428" s="541">
        <v>92</v>
      </c>
      <c r="P428" s="541">
        <f t="shared" si="43"/>
        <v>44.4877</v>
      </c>
      <c r="Q428" s="541">
        <f t="shared" si="44"/>
        <v>4092.8684</v>
      </c>
      <c r="R428" s="257">
        <f t="shared" si="45"/>
        <v>0</v>
      </c>
      <c r="S428" s="515"/>
      <c r="T428" s="515">
        <f t="shared" si="46"/>
        <v>0</v>
      </c>
      <c r="U428" s="257">
        <f t="shared" si="47"/>
        <v>0</v>
      </c>
      <c r="V428" s="515"/>
      <c r="W428" s="515">
        <f t="shared" si="48"/>
        <v>0</v>
      </c>
      <c r="X428" s="14" t="s">
        <v>1191</v>
      </c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hidden="1" spans="1:34">
      <c r="A429" s="24">
        <v>425</v>
      </c>
      <c r="B429" s="14"/>
      <c r="C429" s="749" t="s">
        <v>5147</v>
      </c>
      <c r="D429" s="749" t="s">
        <v>5148</v>
      </c>
      <c r="E429" s="14"/>
      <c r="F429" s="192"/>
      <c r="G429" s="24"/>
      <c r="H429" s="14"/>
      <c r="I429" s="24">
        <v>1.03</v>
      </c>
      <c r="J429" s="14"/>
      <c r="K429" s="14"/>
      <c r="L429" s="541">
        <v>3295</v>
      </c>
      <c r="M429" s="541">
        <v>4.1154</v>
      </c>
      <c r="N429" s="541">
        <f t="shared" si="42"/>
        <v>13560.243</v>
      </c>
      <c r="O429" s="541">
        <v>5080</v>
      </c>
      <c r="P429" s="541">
        <f t="shared" si="43"/>
        <v>4.1154</v>
      </c>
      <c r="Q429" s="541">
        <f t="shared" si="44"/>
        <v>20906.232</v>
      </c>
      <c r="R429" s="257">
        <f t="shared" si="45"/>
        <v>1785</v>
      </c>
      <c r="S429" s="515"/>
      <c r="T429" s="515">
        <f t="shared" si="46"/>
        <v>7345.989</v>
      </c>
      <c r="U429" s="257">
        <f t="shared" si="47"/>
        <v>0</v>
      </c>
      <c r="V429" s="515"/>
      <c r="W429" s="515">
        <f t="shared" si="48"/>
        <v>0</v>
      </c>
      <c r="X429" s="14" t="s">
        <v>1191</v>
      </c>
      <c r="Y429" s="14"/>
      <c r="Z429" s="14"/>
      <c r="AA429" s="14"/>
      <c r="AB429" s="14"/>
      <c r="AC429" s="14"/>
      <c r="AD429" s="14"/>
      <c r="AE429" s="14"/>
      <c r="AF429" s="14"/>
      <c r="AG429" s="14"/>
      <c r="AH429" s="231" t="s">
        <v>4301</v>
      </c>
    </row>
    <row r="430" hidden="1" spans="1:34">
      <c r="A430" s="24">
        <v>426</v>
      </c>
      <c r="B430" s="14"/>
      <c r="C430" s="749" t="s">
        <v>5149</v>
      </c>
      <c r="D430" s="749" t="s">
        <v>5150</v>
      </c>
      <c r="E430" s="14"/>
      <c r="F430" s="192"/>
      <c r="G430" s="24"/>
      <c r="H430" s="14"/>
      <c r="I430" s="24">
        <v>1.03</v>
      </c>
      <c r="J430" s="14"/>
      <c r="K430" s="14"/>
      <c r="L430" s="541">
        <v>2222</v>
      </c>
      <c r="M430" s="541">
        <v>4.1342</v>
      </c>
      <c r="N430" s="541">
        <f t="shared" si="42"/>
        <v>9186.1924</v>
      </c>
      <c r="O430" s="541">
        <v>1380</v>
      </c>
      <c r="P430" s="541">
        <f t="shared" si="43"/>
        <v>4.1342</v>
      </c>
      <c r="Q430" s="541">
        <f t="shared" si="44"/>
        <v>5705.196</v>
      </c>
      <c r="R430" s="257">
        <f t="shared" si="45"/>
        <v>0</v>
      </c>
      <c r="S430" s="515"/>
      <c r="T430" s="515">
        <f t="shared" si="46"/>
        <v>0</v>
      </c>
      <c r="U430" s="257">
        <f t="shared" si="47"/>
        <v>-842</v>
      </c>
      <c r="V430" s="515"/>
      <c r="W430" s="515">
        <f t="shared" si="48"/>
        <v>-3480.9964</v>
      </c>
      <c r="X430" s="14" t="s">
        <v>1191</v>
      </c>
      <c r="Y430" s="14"/>
      <c r="Z430" s="14"/>
      <c r="AA430" s="14"/>
      <c r="AB430" s="14"/>
      <c r="AC430" s="14"/>
      <c r="AD430" s="14"/>
      <c r="AE430" s="14"/>
      <c r="AF430" s="14"/>
      <c r="AG430" s="14"/>
      <c r="AH430" s="231" t="s">
        <v>4296</v>
      </c>
    </row>
    <row r="431" hidden="1" spans="1:34">
      <c r="A431" s="24">
        <v>427</v>
      </c>
      <c r="B431" s="14"/>
      <c r="C431" s="749" t="s">
        <v>5151</v>
      </c>
      <c r="D431" s="749" t="s">
        <v>5152</v>
      </c>
      <c r="E431" s="14"/>
      <c r="F431" s="192"/>
      <c r="G431" s="24"/>
      <c r="H431" s="14"/>
      <c r="I431" s="24">
        <v>1.03</v>
      </c>
      <c r="J431" s="14"/>
      <c r="K431" s="14"/>
      <c r="L431" s="541">
        <v>3233</v>
      </c>
      <c r="M431" s="541">
        <v>5.8776</v>
      </c>
      <c r="N431" s="541">
        <f t="shared" si="42"/>
        <v>19002.2808</v>
      </c>
      <c r="O431" s="541">
        <v>3233</v>
      </c>
      <c r="P431" s="541">
        <f t="shared" si="43"/>
        <v>5.8776</v>
      </c>
      <c r="Q431" s="541">
        <f t="shared" si="44"/>
        <v>19002.2808</v>
      </c>
      <c r="R431" s="257">
        <f t="shared" si="45"/>
        <v>0</v>
      </c>
      <c r="S431" s="515"/>
      <c r="T431" s="515">
        <f t="shared" si="46"/>
        <v>0</v>
      </c>
      <c r="U431" s="257">
        <f t="shared" si="47"/>
        <v>0</v>
      </c>
      <c r="V431" s="515"/>
      <c r="W431" s="515">
        <f t="shared" si="48"/>
        <v>0</v>
      </c>
      <c r="X431" s="14" t="s">
        <v>1191</v>
      </c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hidden="1" spans="1:34">
      <c r="A432" s="24">
        <v>428</v>
      </c>
      <c r="B432" s="14"/>
      <c r="C432" s="749" t="s">
        <v>5153</v>
      </c>
      <c r="D432" s="749" t="s">
        <v>5154</v>
      </c>
      <c r="E432" s="14"/>
      <c r="F432" s="192"/>
      <c r="G432" s="24"/>
      <c r="H432" s="14"/>
      <c r="I432" s="24">
        <v>1.03</v>
      </c>
      <c r="J432" s="14"/>
      <c r="K432" s="14"/>
      <c r="L432" s="541">
        <v>2440</v>
      </c>
      <c r="M432" s="541">
        <v>5.5802</v>
      </c>
      <c r="N432" s="541">
        <f t="shared" si="42"/>
        <v>13615.688</v>
      </c>
      <c r="O432" s="541">
        <v>2440</v>
      </c>
      <c r="P432" s="541">
        <f t="shared" si="43"/>
        <v>5.5802</v>
      </c>
      <c r="Q432" s="541">
        <f t="shared" si="44"/>
        <v>13615.688</v>
      </c>
      <c r="R432" s="257">
        <f t="shared" si="45"/>
        <v>0</v>
      </c>
      <c r="S432" s="515"/>
      <c r="T432" s="515">
        <f t="shared" si="46"/>
        <v>0</v>
      </c>
      <c r="U432" s="257">
        <f t="shared" si="47"/>
        <v>0</v>
      </c>
      <c r="V432" s="515"/>
      <c r="W432" s="515">
        <f t="shared" si="48"/>
        <v>0</v>
      </c>
      <c r="X432" s="14" t="s">
        <v>1191</v>
      </c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hidden="1" spans="1:34">
      <c r="A433" s="24">
        <v>429</v>
      </c>
      <c r="B433" s="14"/>
      <c r="C433" s="749" t="s">
        <v>5155</v>
      </c>
      <c r="D433" s="749" t="s">
        <v>5156</v>
      </c>
      <c r="E433" s="14"/>
      <c r="F433" s="192"/>
      <c r="G433" s="24"/>
      <c r="H433" s="14"/>
      <c r="I433" s="24">
        <v>1.03</v>
      </c>
      <c r="J433" s="14"/>
      <c r="K433" s="14"/>
      <c r="L433" s="541">
        <v>400</v>
      </c>
      <c r="M433" s="541">
        <v>0.0744</v>
      </c>
      <c r="N433" s="541">
        <f t="shared" si="42"/>
        <v>29.76</v>
      </c>
      <c r="O433" s="541">
        <v>532</v>
      </c>
      <c r="P433" s="541">
        <f t="shared" si="43"/>
        <v>0.0744</v>
      </c>
      <c r="Q433" s="541">
        <f t="shared" si="44"/>
        <v>39.5808</v>
      </c>
      <c r="R433" s="257">
        <f t="shared" si="45"/>
        <v>132</v>
      </c>
      <c r="S433" s="515"/>
      <c r="T433" s="515">
        <f t="shared" si="46"/>
        <v>9.8208</v>
      </c>
      <c r="U433" s="257">
        <f t="shared" si="47"/>
        <v>0</v>
      </c>
      <c r="V433" s="515"/>
      <c r="W433" s="515">
        <f t="shared" si="48"/>
        <v>0</v>
      </c>
      <c r="X433" s="14" t="s">
        <v>1191</v>
      </c>
      <c r="Y433" s="14"/>
      <c r="Z433" s="14"/>
      <c r="AA433" s="14"/>
      <c r="AB433" s="14"/>
      <c r="AC433" s="14"/>
      <c r="AD433" s="14"/>
      <c r="AE433" s="14"/>
      <c r="AF433" s="14"/>
      <c r="AG433" s="14"/>
      <c r="AH433" s="231" t="s">
        <v>4301</v>
      </c>
    </row>
    <row r="434" hidden="1" spans="1:34">
      <c r="A434" s="24">
        <v>430</v>
      </c>
      <c r="B434" s="14"/>
      <c r="C434" s="749" t="s">
        <v>5157</v>
      </c>
      <c r="D434" s="749" t="s">
        <v>5158</v>
      </c>
      <c r="E434" s="14"/>
      <c r="F434" s="192"/>
      <c r="G434" s="24"/>
      <c r="H434" s="14"/>
      <c r="I434" s="24">
        <v>1.03</v>
      </c>
      <c r="J434" s="14"/>
      <c r="K434" s="14"/>
      <c r="L434" s="541">
        <v>400</v>
      </c>
      <c r="M434" s="541">
        <v>0.0723</v>
      </c>
      <c r="N434" s="541">
        <f t="shared" si="42"/>
        <v>28.92</v>
      </c>
      <c r="O434" s="541">
        <v>400</v>
      </c>
      <c r="P434" s="541">
        <f t="shared" si="43"/>
        <v>0.0723</v>
      </c>
      <c r="Q434" s="541">
        <f t="shared" si="44"/>
        <v>28.92</v>
      </c>
      <c r="R434" s="257">
        <f t="shared" si="45"/>
        <v>0</v>
      </c>
      <c r="S434" s="515"/>
      <c r="T434" s="515">
        <f t="shared" si="46"/>
        <v>0</v>
      </c>
      <c r="U434" s="257">
        <f t="shared" si="47"/>
        <v>0</v>
      </c>
      <c r="V434" s="515"/>
      <c r="W434" s="515">
        <f t="shared" si="48"/>
        <v>0</v>
      </c>
      <c r="X434" s="14" t="s">
        <v>1191</v>
      </c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hidden="1" spans="1:34">
      <c r="A435" s="24">
        <v>431</v>
      </c>
      <c r="B435" s="14"/>
      <c r="C435" s="749" t="s">
        <v>5159</v>
      </c>
      <c r="D435" s="749" t="s">
        <v>5160</v>
      </c>
      <c r="E435" s="14"/>
      <c r="F435" s="192"/>
      <c r="G435" s="24"/>
      <c r="H435" s="14"/>
      <c r="I435" s="24">
        <v>1.03</v>
      </c>
      <c r="J435" s="14"/>
      <c r="K435" s="14"/>
      <c r="L435" s="541">
        <v>1106</v>
      </c>
      <c r="M435" s="541">
        <v>2.7879</v>
      </c>
      <c r="N435" s="541">
        <f t="shared" si="42"/>
        <v>3083.4174</v>
      </c>
      <c r="O435" s="541">
        <v>1106</v>
      </c>
      <c r="P435" s="541">
        <f t="shared" si="43"/>
        <v>2.7879</v>
      </c>
      <c r="Q435" s="541">
        <f t="shared" si="44"/>
        <v>3083.4174</v>
      </c>
      <c r="R435" s="257">
        <f t="shared" si="45"/>
        <v>0</v>
      </c>
      <c r="S435" s="515"/>
      <c r="T435" s="515">
        <f t="shared" si="46"/>
        <v>0</v>
      </c>
      <c r="U435" s="257">
        <f t="shared" si="47"/>
        <v>0</v>
      </c>
      <c r="V435" s="515"/>
      <c r="W435" s="515">
        <f t="shared" si="48"/>
        <v>0</v>
      </c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hidden="1" spans="1:34">
      <c r="A436" s="24">
        <v>432</v>
      </c>
      <c r="B436" s="14"/>
      <c r="C436" s="749" t="s">
        <v>5161</v>
      </c>
      <c r="D436" s="749" t="s">
        <v>5162</v>
      </c>
      <c r="E436" s="14"/>
      <c r="F436" s="192"/>
      <c r="G436" s="24"/>
      <c r="H436" s="14"/>
      <c r="I436" s="24">
        <v>1.03</v>
      </c>
      <c r="J436" s="14"/>
      <c r="K436" s="14"/>
      <c r="L436" s="541">
        <v>14</v>
      </c>
      <c r="M436" s="541">
        <v>3.7557</v>
      </c>
      <c r="N436" s="541">
        <f t="shared" si="42"/>
        <v>52.5798</v>
      </c>
      <c r="O436" s="541">
        <v>14</v>
      </c>
      <c r="P436" s="541">
        <f t="shared" si="43"/>
        <v>3.7557</v>
      </c>
      <c r="Q436" s="541">
        <f t="shared" si="44"/>
        <v>52.5798</v>
      </c>
      <c r="R436" s="257">
        <f t="shared" si="45"/>
        <v>0</v>
      </c>
      <c r="S436" s="515"/>
      <c r="T436" s="515">
        <f t="shared" si="46"/>
        <v>0</v>
      </c>
      <c r="U436" s="257">
        <f t="shared" si="47"/>
        <v>0</v>
      </c>
      <c r="V436" s="515"/>
      <c r="W436" s="515">
        <f t="shared" si="48"/>
        <v>0</v>
      </c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hidden="1" spans="1:34">
      <c r="A437" s="24">
        <v>433</v>
      </c>
      <c r="B437" s="14"/>
      <c r="C437" s="749" t="s">
        <v>5163</v>
      </c>
      <c r="D437" s="749" t="s">
        <v>5164</v>
      </c>
      <c r="E437" s="14"/>
      <c r="F437" s="192"/>
      <c r="G437" s="24"/>
      <c r="H437" s="14"/>
      <c r="I437" s="24">
        <v>1.03</v>
      </c>
      <c r="J437" s="14"/>
      <c r="K437" s="14"/>
      <c r="L437" s="541">
        <v>684</v>
      </c>
      <c r="M437" s="541">
        <v>0.4498</v>
      </c>
      <c r="N437" s="541">
        <f t="shared" si="42"/>
        <v>307.6632</v>
      </c>
      <c r="O437" s="541">
        <v>684</v>
      </c>
      <c r="P437" s="541">
        <f t="shared" si="43"/>
        <v>0.4498</v>
      </c>
      <c r="Q437" s="541">
        <f t="shared" si="44"/>
        <v>307.6632</v>
      </c>
      <c r="R437" s="257">
        <f t="shared" si="45"/>
        <v>0</v>
      </c>
      <c r="S437" s="515"/>
      <c r="T437" s="515">
        <f t="shared" si="46"/>
        <v>0</v>
      </c>
      <c r="U437" s="257">
        <f t="shared" si="47"/>
        <v>0</v>
      </c>
      <c r="V437" s="515"/>
      <c r="W437" s="515">
        <f t="shared" si="48"/>
        <v>0</v>
      </c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hidden="1" spans="1:34">
      <c r="A438" s="24">
        <v>434</v>
      </c>
      <c r="B438" s="14"/>
      <c r="C438" s="749" t="s">
        <v>5165</v>
      </c>
      <c r="D438" s="749" t="s">
        <v>5166</v>
      </c>
      <c r="E438" s="14"/>
      <c r="F438" s="192"/>
      <c r="G438" s="24"/>
      <c r="H438" s="14"/>
      <c r="I438" s="24">
        <v>1.03</v>
      </c>
      <c r="J438" s="14"/>
      <c r="K438" s="14"/>
      <c r="L438" s="541">
        <v>815</v>
      </c>
      <c r="M438" s="541">
        <v>0.547</v>
      </c>
      <c r="N438" s="541">
        <f t="shared" si="42"/>
        <v>445.805</v>
      </c>
      <c r="O438" s="541">
        <v>815</v>
      </c>
      <c r="P438" s="541">
        <f t="shared" si="43"/>
        <v>0.547</v>
      </c>
      <c r="Q438" s="541">
        <f t="shared" si="44"/>
        <v>445.805</v>
      </c>
      <c r="R438" s="257">
        <f t="shared" si="45"/>
        <v>0</v>
      </c>
      <c r="S438" s="515"/>
      <c r="T438" s="515">
        <f t="shared" si="46"/>
        <v>0</v>
      </c>
      <c r="U438" s="257">
        <f t="shared" si="47"/>
        <v>0</v>
      </c>
      <c r="V438" s="515"/>
      <c r="W438" s="515">
        <f t="shared" si="48"/>
        <v>0</v>
      </c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hidden="1" spans="1:34">
      <c r="A439" s="24">
        <v>435</v>
      </c>
      <c r="B439" s="14"/>
      <c r="C439" s="749" t="s">
        <v>5167</v>
      </c>
      <c r="D439" s="749" t="s">
        <v>5168</v>
      </c>
      <c r="E439" s="14"/>
      <c r="F439" s="192"/>
      <c r="G439" s="24"/>
      <c r="H439" s="14"/>
      <c r="I439" s="24">
        <v>1.03</v>
      </c>
      <c r="J439" s="14"/>
      <c r="K439" s="14"/>
      <c r="L439" s="541">
        <v>266</v>
      </c>
      <c r="M439" s="541">
        <v>0.213</v>
      </c>
      <c r="N439" s="541">
        <f t="shared" si="42"/>
        <v>56.658</v>
      </c>
      <c r="O439" s="541">
        <v>266</v>
      </c>
      <c r="P439" s="541">
        <f t="shared" si="43"/>
        <v>0.213</v>
      </c>
      <c r="Q439" s="541">
        <f t="shared" si="44"/>
        <v>56.658</v>
      </c>
      <c r="R439" s="257">
        <f t="shared" si="45"/>
        <v>0</v>
      </c>
      <c r="S439" s="515"/>
      <c r="T439" s="515">
        <f t="shared" si="46"/>
        <v>0</v>
      </c>
      <c r="U439" s="257">
        <f t="shared" si="47"/>
        <v>0</v>
      </c>
      <c r="V439" s="515"/>
      <c r="W439" s="515">
        <f t="shared" si="48"/>
        <v>0</v>
      </c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hidden="1" spans="1:34">
      <c r="A440" s="24">
        <v>436</v>
      </c>
      <c r="B440" s="14"/>
      <c r="C440" s="749" t="s">
        <v>5169</v>
      </c>
      <c r="D440" s="749" t="s">
        <v>5170</v>
      </c>
      <c r="E440" s="14"/>
      <c r="F440" s="192"/>
      <c r="G440" s="24"/>
      <c r="H440" s="14"/>
      <c r="I440" s="24">
        <v>1.03</v>
      </c>
      <c r="J440" s="14"/>
      <c r="K440" s="14"/>
      <c r="L440" s="541">
        <v>192</v>
      </c>
      <c r="M440" s="541">
        <v>0.2268</v>
      </c>
      <c r="N440" s="541">
        <f t="shared" si="42"/>
        <v>43.5456</v>
      </c>
      <c r="O440" s="541">
        <v>192</v>
      </c>
      <c r="P440" s="541">
        <f t="shared" si="43"/>
        <v>0.2268</v>
      </c>
      <c r="Q440" s="541">
        <f t="shared" si="44"/>
        <v>43.5456</v>
      </c>
      <c r="R440" s="257">
        <f t="shared" si="45"/>
        <v>0</v>
      </c>
      <c r="S440" s="515"/>
      <c r="T440" s="515">
        <f t="shared" si="46"/>
        <v>0</v>
      </c>
      <c r="U440" s="257">
        <f t="shared" si="47"/>
        <v>0</v>
      </c>
      <c r="V440" s="515"/>
      <c r="W440" s="515">
        <f t="shared" si="48"/>
        <v>0</v>
      </c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hidden="1" spans="1:34">
      <c r="A441" s="24">
        <v>437</v>
      </c>
      <c r="B441" s="14"/>
      <c r="C441" s="749" t="s">
        <v>5171</v>
      </c>
      <c r="D441" s="749" t="s">
        <v>5172</v>
      </c>
      <c r="E441" s="14"/>
      <c r="F441" s="192"/>
      <c r="G441" s="24"/>
      <c r="H441" s="14"/>
      <c r="I441" s="24">
        <v>1.03</v>
      </c>
      <c r="J441" s="14"/>
      <c r="K441" s="14"/>
      <c r="L441" s="541">
        <v>18</v>
      </c>
      <c r="M441" s="541">
        <v>3.8617</v>
      </c>
      <c r="N441" s="541">
        <f t="shared" si="42"/>
        <v>69.5106</v>
      </c>
      <c r="O441" s="541">
        <v>69</v>
      </c>
      <c r="P441" s="541">
        <f t="shared" si="43"/>
        <v>3.8617</v>
      </c>
      <c r="Q441" s="541">
        <f t="shared" si="44"/>
        <v>266.4573</v>
      </c>
      <c r="R441" s="257">
        <f t="shared" si="45"/>
        <v>51</v>
      </c>
      <c r="S441" s="515"/>
      <c r="T441" s="515">
        <f t="shared" si="46"/>
        <v>196.9467</v>
      </c>
      <c r="U441" s="257">
        <f t="shared" si="47"/>
        <v>0</v>
      </c>
      <c r="V441" s="515"/>
      <c r="W441" s="515">
        <f t="shared" si="48"/>
        <v>0</v>
      </c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231" t="s">
        <v>4301</v>
      </c>
    </row>
    <row r="442" hidden="1" spans="1:34">
      <c r="A442" s="24">
        <v>438</v>
      </c>
      <c r="B442" s="14"/>
      <c r="C442" s="749" t="s">
        <v>5173</v>
      </c>
      <c r="D442" s="749" t="s">
        <v>5174</v>
      </c>
      <c r="E442" s="14"/>
      <c r="F442" s="192"/>
      <c r="G442" s="24"/>
      <c r="H442" s="14"/>
      <c r="I442" s="24">
        <v>1.03</v>
      </c>
      <c r="J442" s="14"/>
      <c r="K442" s="14"/>
      <c r="L442" s="541">
        <v>1723</v>
      </c>
      <c r="M442" s="541">
        <v>0.3269</v>
      </c>
      <c r="N442" s="541">
        <f t="shared" si="42"/>
        <v>563.2487</v>
      </c>
      <c r="O442" s="541">
        <v>1000</v>
      </c>
      <c r="P442" s="541">
        <f t="shared" si="43"/>
        <v>0.3269</v>
      </c>
      <c r="Q442" s="541">
        <f t="shared" si="44"/>
        <v>326.9</v>
      </c>
      <c r="R442" s="257">
        <f t="shared" si="45"/>
        <v>0</v>
      </c>
      <c r="S442" s="515"/>
      <c r="T442" s="515">
        <f t="shared" si="46"/>
        <v>0</v>
      </c>
      <c r="U442" s="257">
        <f t="shared" si="47"/>
        <v>-723</v>
      </c>
      <c r="V442" s="515"/>
      <c r="W442" s="515">
        <f t="shared" si="48"/>
        <v>-236.3487</v>
      </c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231" t="s">
        <v>4296</v>
      </c>
    </row>
    <row r="443" hidden="1" spans="1:34">
      <c r="A443" s="24">
        <v>439</v>
      </c>
      <c r="B443" s="14"/>
      <c r="C443" s="749" t="s">
        <v>5175</v>
      </c>
      <c r="D443" s="749" t="s">
        <v>5176</v>
      </c>
      <c r="E443" s="14"/>
      <c r="F443" s="192"/>
      <c r="G443" s="24"/>
      <c r="H443" s="14"/>
      <c r="I443" s="24">
        <v>1.03</v>
      </c>
      <c r="J443" s="14"/>
      <c r="K443" s="14"/>
      <c r="L443" s="541">
        <v>150</v>
      </c>
      <c r="M443" s="541">
        <v>19.5261</v>
      </c>
      <c r="N443" s="541">
        <f t="shared" si="42"/>
        <v>2928.915</v>
      </c>
      <c r="O443" s="541">
        <v>150</v>
      </c>
      <c r="P443" s="541">
        <f t="shared" si="43"/>
        <v>19.5261</v>
      </c>
      <c r="Q443" s="541">
        <f t="shared" si="44"/>
        <v>2928.915</v>
      </c>
      <c r="R443" s="257">
        <f t="shared" si="45"/>
        <v>0</v>
      </c>
      <c r="S443" s="515"/>
      <c r="T443" s="515">
        <f t="shared" si="46"/>
        <v>0</v>
      </c>
      <c r="U443" s="257">
        <f t="shared" si="47"/>
        <v>0</v>
      </c>
      <c r="V443" s="515"/>
      <c r="W443" s="515">
        <f t="shared" si="48"/>
        <v>0</v>
      </c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hidden="1" spans="1:34">
      <c r="A444" s="24">
        <v>440</v>
      </c>
      <c r="B444" s="14"/>
      <c r="C444" s="749" t="s">
        <v>5177</v>
      </c>
      <c r="D444" s="749" t="s">
        <v>5178</v>
      </c>
      <c r="E444" s="14"/>
      <c r="F444" s="192"/>
      <c r="G444" s="24"/>
      <c r="H444" s="14"/>
      <c r="I444" s="24">
        <v>1.03</v>
      </c>
      <c r="J444" s="14"/>
      <c r="K444" s="14"/>
      <c r="L444" s="541">
        <v>2607</v>
      </c>
      <c r="M444" s="541">
        <v>1.2024</v>
      </c>
      <c r="N444" s="541">
        <f t="shared" si="42"/>
        <v>3134.6568</v>
      </c>
      <c r="O444" s="541">
        <v>2540</v>
      </c>
      <c r="P444" s="541">
        <f t="shared" si="43"/>
        <v>1.2024</v>
      </c>
      <c r="Q444" s="541">
        <f t="shared" si="44"/>
        <v>3054.096</v>
      </c>
      <c r="R444" s="257">
        <f t="shared" si="45"/>
        <v>0</v>
      </c>
      <c r="S444" s="515"/>
      <c r="T444" s="515">
        <f t="shared" si="46"/>
        <v>0</v>
      </c>
      <c r="U444" s="257">
        <f t="shared" si="47"/>
        <v>-67</v>
      </c>
      <c r="V444" s="515"/>
      <c r="W444" s="515">
        <f t="shared" si="48"/>
        <v>-80.5607999999997</v>
      </c>
      <c r="X444" s="14" t="s">
        <v>1191</v>
      </c>
      <c r="Y444" s="14"/>
      <c r="Z444" s="14"/>
      <c r="AA444" s="14"/>
      <c r="AB444" s="14"/>
      <c r="AC444" s="14"/>
      <c r="AD444" s="14"/>
      <c r="AE444" s="14"/>
      <c r="AF444" s="14"/>
      <c r="AG444" s="14"/>
      <c r="AH444" s="231" t="s">
        <v>4296</v>
      </c>
    </row>
    <row r="445" hidden="1" spans="1:34">
      <c r="A445" s="24">
        <v>441</v>
      </c>
      <c r="B445" s="14"/>
      <c r="C445" s="749" t="s">
        <v>5179</v>
      </c>
      <c r="D445" s="749" t="s">
        <v>5180</v>
      </c>
      <c r="E445" s="14"/>
      <c r="F445" s="192"/>
      <c r="G445" s="24"/>
      <c r="H445" s="14"/>
      <c r="I445" s="24">
        <v>1.03</v>
      </c>
      <c r="J445" s="14"/>
      <c r="K445" s="14"/>
      <c r="L445" s="541">
        <v>2660</v>
      </c>
      <c r="M445" s="541">
        <v>1.1882</v>
      </c>
      <c r="N445" s="541">
        <f t="shared" si="42"/>
        <v>3160.612</v>
      </c>
      <c r="O445" s="541">
        <v>2680</v>
      </c>
      <c r="P445" s="541">
        <f t="shared" si="43"/>
        <v>1.1882</v>
      </c>
      <c r="Q445" s="541">
        <f t="shared" si="44"/>
        <v>3184.376</v>
      </c>
      <c r="R445" s="257">
        <f t="shared" si="45"/>
        <v>20</v>
      </c>
      <c r="S445" s="515"/>
      <c r="T445" s="515">
        <f t="shared" si="46"/>
        <v>23.7640000000001</v>
      </c>
      <c r="U445" s="257">
        <f t="shared" si="47"/>
        <v>0</v>
      </c>
      <c r="V445" s="515"/>
      <c r="W445" s="515">
        <f t="shared" si="48"/>
        <v>0</v>
      </c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231" t="s">
        <v>4296</v>
      </c>
    </row>
    <row r="446" hidden="1" spans="1:34">
      <c r="A446" s="24">
        <v>442</v>
      </c>
      <c r="B446" s="14"/>
      <c r="C446" s="749" t="s">
        <v>5181</v>
      </c>
      <c r="D446" s="749" t="s">
        <v>5182</v>
      </c>
      <c r="E446" s="14"/>
      <c r="F446" s="192"/>
      <c r="G446" s="24"/>
      <c r="H446" s="14"/>
      <c r="I446" s="24">
        <v>1.03</v>
      </c>
      <c r="J446" s="14"/>
      <c r="K446" s="14"/>
      <c r="L446" s="541">
        <v>363</v>
      </c>
      <c r="M446" s="541">
        <v>8.0152</v>
      </c>
      <c r="N446" s="541">
        <f t="shared" si="42"/>
        <v>2909.5176</v>
      </c>
      <c r="O446" s="541">
        <v>363</v>
      </c>
      <c r="P446" s="541">
        <f t="shared" si="43"/>
        <v>8.0152</v>
      </c>
      <c r="Q446" s="541">
        <f t="shared" si="44"/>
        <v>2909.5176</v>
      </c>
      <c r="R446" s="257">
        <f t="shared" si="45"/>
        <v>0</v>
      </c>
      <c r="S446" s="515"/>
      <c r="T446" s="515">
        <f t="shared" si="46"/>
        <v>0</v>
      </c>
      <c r="U446" s="257">
        <f t="shared" si="47"/>
        <v>0</v>
      </c>
      <c r="V446" s="515"/>
      <c r="W446" s="515">
        <f t="shared" si="48"/>
        <v>0</v>
      </c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hidden="1" spans="1:34">
      <c r="A447" s="24">
        <v>443</v>
      </c>
      <c r="B447" s="14"/>
      <c r="C447" s="749" t="s">
        <v>5183</v>
      </c>
      <c r="D447" s="749" t="s">
        <v>5184</v>
      </c>
      <c r="E447" s="14"/>
      <c r="F447" s="192"/>
      <c r="G447" s="24"/>
      <c r="H447" s="14"/>
      <c r="I447" s="24">
        <v>1.03</v>
      </c>
      <c r="J447" s="14"/>
      <c r="K447" s="14"/>
      <c r="L447" s="541">
        <v>884</v>
      </c>
      <c r="M447" s="541">
        <v>2.1539</v>
      </c>
      <c r="N447" s="541">
        <f t="shared" si="42"/>
        <v>1904.0476</v>
      </c>
      <c r="O447" s="541">
        <v>1505</v>
      </c>
      <c r="P447" s="541">
        <f t="shared" si="43"/>
        <v>2.1539</v>
      </c>
      <c r="Q447" s="541">
        <f t="shared" si="44"/>
        <v>3241.6195</v>
      </c>
      <c r="R447" s="257">
        <f t="shared" si="45"/>
        <v>621</v>
      </c>
      <c r="S447" s="515"/>
      <c r="T447" s="515">
        <f t="shared" si="46"/>
        <v>1337.5719</v>
      </c>
      <c r="U447" s="257">
        <f t="shared" si="47"/>
        <v>0</v>
      </c>
      <c r="V447" s="515"/>
      <c r="W447" s="515">
        <f t="shared" si="48"/>
        <v>0</v>
      </c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231" t="s">
        <v>4296</v>
      </c>
    </row>
    <row r="448" hidden="1" spans="1:34">
      <c r="A448" s="24">
        <v>444</v>
      </c>
      <c r="B448" s="14"/>
      <c r="C448" s="749" t="s">
        <v>5185</v>
      </c>
      <c r="D448" s="749" t="s">
        <v>5186</v>
      </c>
      <c r="E448" s="14"/>
      <c r="F448" s="192"/>
      <c r="G448" s="24"/>
      <c r="H448" s="14"/>
      <c r="I448" s="24">
        <v>1.03</v>
      </c>
      <c r="J448" s="14"/>
      <c r="K448" s="14"/>
      <c r="L448" s="541">
        <v>4199</v>
      </c>
      <c r="M448" s="541">
        <v>2.1688</v>
      </c>
      <c r="N448" s="541">
        <f t="shared" si="42"/>
        <v>9106.7912</v>
      </c>
      <c r="O448" s="541">
        <v>5250</v>
      </c>
      <c r="P448" s="541">
        <f t="shared" si="43"/>
        <v>2.1688</v>
      </c>
      <c r="Q448" s="541">
        <f t="shared" si="44"/>
        <v>11386.2</v>
      </c>
      <c r="R448" s="257">
        <f t="shared" si="45"/>
        <v>1051</v>
      </c>
      <c r="S448" s="515"/>
      <c r="T448" s="515">
        <f t="shared" si="46"/>
        <v>2279.4088</v>
      </c>
      <c r="U448" s="257">
        <f t="shared" si="47"/>
        <v>0</v>
      </c>
      <c r="V448" s="515"/>
      <c r="W448" s="515">
        <f t="shared" si="48"/>
        <v>0</v>
      </c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231" t="s">
        <v>4296</v>
      </c>
    </row>
    <row r="449" hidden="1" spans="1:34">
      <c r="A449" s="24">
        <v>445</v>
      </c>
      <c r="B449" s="14"/>
      <c r="C449" s="749" t="s">
        <v>5187</v>
      </c>
      <c r="D449" s="749" t="s">
        <v>5188</v>
      </c>
      <c r="E449" s="14"/>
      <c r="F449" s="192"/>
      <c r="G449" s="24"/>
      <c r="H449" s="14"/>
      <c r="I449" s="24">
        <v>1.03</v>
      </c>
      <c r="J449" s="14"/>
      <c r="K449" s="14"/>
      <c r="L449" s="541">
        <v>187</v>
      </c>
      <c r="M449" s="541">
        <v>0.524</v>
      </c>
      <c r="N449" s="541">
        <f t="shared" si="42"/>
        <v>97.988</v>
      </c>
      <c r="O449" s="541">
        <v>187</v>
      </c>
      <c r="P449" s="541">
        <f t="shared" si="43"/>
        <v>0.524</v>
      </c>
      <c r="Q449" s="541">
        <f t="shared" si="44"/>
        <v>97.988</v>
      </c>
      <c r="R449" s="257">
        <f t="shared" si="45"/>
        <v>0</v>
      </c>
      <c r="S449" s="515"/>
      <c r="T449" s="515">
        <f t="shared" si="46"/>
        <v>0</v>
      </c>
      <c r="U449" s="257">
        <f t="shared" si="47"/>
        <v>0</v>
      </c>
      <c r="V449" s="515"/>
      <c r="W449" s="515">
        <f t="shared" si="48"/>
        <v>0</v>
      </c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hidden="1" spans="1:34">
      <c r="A450" s="24">
        <v>446</v>
      </c>
      <c r="B450" s="14"/>
      <c r="C450" s="749" t="s">
        <v>5189</v>
      </c>
      <c r="D450" s="749" t="s">
        <v>5190</v>
      </c>
      <c r="E450" s="14"/>
      <c r="F450" s="192"/>
      <c r="G450" s="24"/>
      <c r="H450" s="14"/>
      <c r="I450" s="24">
        <v>1.03</v>
      </c>
      <c r="J450" s="14"/>
      <c r="K450" s="14"/>
      <c r="L450" s="541">
        <v>168</v>
      </c>
      <c r="M450" s="541">
        <v>0.5239</v>
      </c>
      <c r="N450" s="541">
        <f t="shared" si="42"/>
        <v>88.0152</v>
      </c>
      <c r="O450" s="541">
        <v>168</v>
      </c>
      <c r="P450" s="541">
        <f t="shared" si="43"/>
        <v>0.5239</v>
      </c>
      <c r="Q450" s="541">
        <f t="shared" si="44"/>
        <v>88.0152</v>
      </c>
      <c r="R450" s="257">
        <f t="shared" si="45"/>
        <v>0</v>
      </c>
      <c r="S450" s="515"/>
      <c r="T450" s="515">
        <f t="shared" si="46"/>
        <v>0</v>
      </c>
      <c r="U450" s="257">
        <f t="shared" si="47"/>
        <v>0</v>
      </c>
      <c r="V450" s="515"/>
      <c r="W450" s="515">
        <f t="shared" si="48"/>
        <v>0</v>
      </c>
      <c r="X450" s="14" t="s">
        <v>1191</v>
      </c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hidden="1" spans="1:34">
      <c r="A451" s="24">
        <v>447</v>
      </c>
      <c r="B451" s="14"/>
      <c r="C451" s="749" t="s">
        <v>5191</v>
      </c>
      <c r="D451" s="749" t="s">
        <v>5192</v>
      </c>
      <c r="E451" s="14"/>
      <c r="F451" s="192"/>
      <c r="G451" s="24"/>
      <c r="H451" s="14"/>
      <c r="I451" s="24">
        <v>1.03</v>
      </c>
      <c r="J451" s="14"/>
      <c r="K451" s="14"/>
      <c r="L451" s="541">
        <v>433</v>
      </c>
      <c r="M451" s="541">
        <v>2.4427</v>
      </c>
      <c r="N451" s="541">
        <f t="shared" si="42"/>
        <v>1057.6891</v>
      </c>
      <c r="O451" s="541">
        <v>433</v>
      </c>
      <c r="P451" s="541">
        <f t="shared" si="43"/>
        <v>2.4427</v>
      </c>
      <c r="Q451" s="541">
        <f t="shared" si="44"/>
        <v>1057.6891</v>
      </c>
      <c r="R451" s="257">
        <f t="shared" si="45"/>
        <v>0</v>
      </c>
      <c r="S451" s="515"/>
      <c r="T451" s="515">
        <f t="shared" si="46"/>
        <v>0</v>
      </c>
      <c r="U451" s="257">
        <f t="shared" si="47"/>
        <v>0</v>
      </c>
      <c r="V451" s="515"/>
      <c r="W451" s="515">
        <f t="shared" si="48"/>
        <v>0</v>
      </c>
      <c r="X451" s="14" t="s">
        <v>1191</v>
      </c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hidden="1" spans="1:34">
      <c r="A452" s="24">
        <v>448</v>
      </c>
      <c r="B452" s="14"/>
      <c r="C452" s="749" t="s">
        <v>5193</v>
      </c>
      <c r="D452" s="749" t="s">
        <v>5194</v>
      </c>
      <c r="E452" s="14"/>
      <c r="F452" s="192"/>
      <c r="G452" s="24"/>
      <c r="H452" s="14"/>
      <c r="I452" s="24">
        <v>1.03</v>
      </c>
      <c r="J452" s="14"/>
      <c r="K452" s="14"/>
      <c r="L452" s="541">
        <v>389</v>
      </c>
      <c r="M452" s="541">
        <v>39.7811</v>
      </c>
      <c r="N452" s="541">
        <f t="shared" si="42"/>
        <v>15474.8479</v>
      </c>
      <c r="O452" s="541">
        <v>389</v>
      </c>
      <c r="P452" s="541">
        <f t="shared" si="43"/>
        <v>39.7811</v>
      </c>
      <c r="Q452" s="541">
        <f t="shared" si="44"/>
        <v>15474.8479</v>
      </c>
      <c r="R452" s="257">
        <f t="shared" si="45"/>
        <v>0</v>
      </c>
      <c r="S452" s="515"/>
      <c r="T452" s="515">
        <f t="shared" si="46"/>
        <v>0</v>
      </c>
      <c r="U452" s="257">
        <f t="shared" si="47"/>
        <v>0</v>
      </c>
      <c r="V452" s="515"/>
      <c r="W452" s="515">
        <f t="shared" si="48"/>
        <v>0</v>
      </c>
      <c r="X452" s="14" t="s">
        <v>1191</v>
      </c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hidden="1" spans="1:34">
      <c r="A453" s="24">
        <v>449</v>
      </c>
      <c r="B453" s="14"/>
      <c r="C453" s="749" t="s">
        <v>5195</v>
      </c>
      <c r="D453" s="749" t="s">
        <v>5196</v>
      </c>
      <c r="E453" s="14"/>
      <c r="F453" s="192"/>
      <c r="G453" s="24"/>
      <c r="H453" s="14"/>
      <c r="I453" s="24">
        <v>1.03</v>
      </c>
      <c r="J453" s="14"/>
      <c r="K453" s="14"/>
      <c r="L453" s="541">
        <v>459</v>
      </c>
      <c r="M453" s="541">
        <v>41.107</v>
      </c>
      <c r="N453" s="541">
        <f t="shared" ref="N453:N497" si="49">L453*M453</f>
        <v>18868.113</v>
      </c>
      <c r="O453" s="541">
        <v>459</v>
      </c>
      <c r="P453" s="541">
        <f t="shared" ref="P453:P516" si="50">M453</f>
        <v>41.107</v>
      </c>
      <c r="Q453" s="541">
        <f t="shared" ref="Q453:Q497" si="51">O453*P453</f>
        <v>18868.113</v>
      </c>
      <c r="R453" s="257">
        <f t="shared" ref="R453:R516" si="52">IF((O453-L453)&gt;0,O453-L453,0)</f>
        <v>0</v>
      </c>
      <c r="S453" s="515"/>
      <c r="T453" s="515">
        <f t="shared" ref="T453:T516" si="53">IF((Q453-N453)&gt;0,Q453-N453,0)</f>
        <v>0</v>
      </c>
      <c r="U453" s="257">
        <f t="shared" ref="U453:U516" si="54">IF((O453-L453)&lt;0,O453-L453,0)</f>
        <v>0</v>
      </c>
      <c r="V453" s="515"/>
      <c r="W453" s="515">
        <f t="shared" ref="W453:W516" si="55">IF((Q453-N453)&lt;0,Q453-N453,0)</f>
        <v>0</v>
      </c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hidden="1" spans="1:34">
      <c r="A454" s="24">
        <v>450</v>
      </c>
      <c r="B454" s="14"/>
      <c r="C454" s="749" t="s">
        <v>5197</v>
      </c>
      <c r="D454" s="749" t="s">
        <v>5198</v>
      </c>
      <c r="E454" s="14"/>
      <c r="F454" s="192"/>
      <c r="G454" s="24"/>
      <c r="H454" s="14"/>
      <c r="I454" s="24">
        <v>1.03</v>
      </c>
      <c r="J454" s="14"/>
      <c r="K454" s="14"/>
      <c r="L454" s="541">
        <v>205</v>
      </c>
      <c r="M454" s="541">
        <v>42.4276</v>
      </c>
      <c r="N454" s="541">
        <f t="shared" si="49"/>
        <v>8697.658</v>
      </c>
      <c r="O454" s="541">
        <v>205</v>
      </c>
      <c r="P454" s="541">
        <f t="shared" si="50"/>
        <v>42.4276</v>
      </c>
      <c r="Q454" s="541">
        <f t="shared" si="51"/>
        <v>8697.658</v>
      </c>
      <c r="R454" s="257">
        <f t="shared" si="52"/>
        <v>0</v>
      </c>
      <c r="S454" s="515"/>
      <c r="T454" s="515">
        <f t="shared" si="53"/>
        <v>0</v>
      </c>
      <c r="U454" s="257">
        <f t="shared" si="54"/>
        <v>0</v>
      </c>
      <c r="V454" s="515"/>
      <c r="W454" s="515">
        <f t="shared" si="55"/>
        <v>0</v>
      </c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hidden="1" spans="1:34">
      <c r="A455" s="24">
        <v>451</v>
      </c>
      <c r="B455" s="14"/>
      <c r="C455" s="749" t="s">
        <v>5199</v>
      </c>
      <c r="D455" s="749" t="s">
        <v>5200</v>
      </c>
      <c r="E455" s="14"/>
      <c r="F455" s="192"/>
      <c r="G455" s="24"/>
      <c r="H455" s="14"/>
      <c r="I455" s="24">
        <v>1.03</v>
      </c>
      <c r="J455" s="14"/>
      <c r="K455" s="14"/>
      <c r="L455" s="541">
        <v>497</v>
      </c>
      <c r="M455" s="541">
        <v>38.5791</v>
      </c>
      <c r="N455" s="541">
        <f t="shared" si="49"/>
        <v>19173.8127</v>
      </c>
      <c r="O455" s="541">
        <v>497</v>
      </c>
      <c r="P455" s="541">
        <f t="shared" si="50"/>
        <v>38.5791</v>
      </c>
      <c r="Q455" s="541">
        <f t="shared" si="51"/>
        <v>19173.8127</v>
      </c>
      <c r="R455" s="257">
        <f t="shared" si="52"/>
        <v>0</v>
      </c>
      <c r="S455" s="515"/>
      <c r="T455" s="515">
        <f t="shared" si="53"/>
        <v>0</v>
      </c>
      <c r="U455" s="257">
        <f t="shared" si="54"/>
        <v>0</v>
      </c>
      <c r="V455" s="515"/>
      <c r="W455" s="515">
        <f t="shared" si="55"/>
        <v>0</v>
      </c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hidden="1" spans="1:34">
      <c r="A456" s="24">
        <v>452</v>
      </c>
      <c r="B456" s="14"/>
      <c r="C456" s="749" t="s">
        <v>5201</v>
      </c>
      <c r="D456" s="749" t="s">
        <v>5202</v>
      </c>
      <c r="E456" s="14"/>
      <c r="F456" s="192"/>
      <c r="G456" s="24"/>
      <c r="H456" s="14"/>
      <c r="I456" s="24">
        <v>1.03</v>
      </c>
      <c r="J456" s="14"/>
      <c r="K456" s="14"/>
      <c r="L456" s="541">
        <v>298</v>
      </c>
      <c r="M456" s="541">
        <v>17.7236</v>
      </c>
      <c r="N456" s="541">
        <f t="shared" si="49"/>
        <v>5281.6328</v>
      </c>
      <c r="O456" s="541">
        <v>298</v>
      </c>
      <c r="P456" s="541">
        <f t="shared" si="50"/>
        <v>17.7236</v>
      </c>
      <c r="Q456" s="541">
        <f t="shared" si="51"/>
        <v>5281.6328</v>
      </c>
      <c r="R456" s="257">
        <f t="shared" si="52"/>
        <v>0</v>
      </c>
      <c r="S456" s="515"/>
      <c r="T456" s="515">
        <f t="shared" si="53"/>
        <v>0</v>
      </c>
      <c r="U456" s="257">
        <f t="shared" si="54"/>
        <v>0</v>
      </c>
      <c r="V456" s="515"/>
      <c r="W456" s="515">
        <f t="shared" si="55"/>
        <v>0</v>
      </c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hidden="1" spans="1:34">
      <c r="A457" s="24">
        <v>453</v>
      </c>
      <c r="B457" s="14"/>
      <c r="C457" s="749" t="s">
        <v>5203</v>
      </c>
      <c r="D457" s="749" t="s">
        <v>5204</v>
      </c>
      <c r="E457" s="14"/>
      <c r="F457" s="192"/>
      <c r="G457" s="24"/>
      <c r="H457" s="14"/>
      <c r="I457" s="24">
        <v>1.03</v>
      </c>
      <c r="J457" s="14"/>
      <c r="K457" s="14"/>
      <c r="L457" s="541">
        <v>204</v>
      </c>
      <c r="M457" s="541">
        <v>17.7869</v>
      </c>
      <c r="N457" s="541">
        <f t="shared" si="49"/>
        <v>3628.5276</v>
      </c>
      <c r="O457" s="541">
        <v>204</v>
      </c>
      <c r="P457" s="541">
        <f t="shared" si="50"/>
        <v>17.7869</v>
      </c>
      <c r="Q457" s="541">
        <f t="shared" si="51"/>
        <v>3628.5276</v>
      </c>
      <c r="R457" s="257">
        <f t="shared" si="52"/>
        <v>0</v>
      </c>
      <c r="S457" s="515"/>
      <c r="T457" s="515">
        <f t="shared" si="53"/>
        <v>0</v>
      </c>
      <c r="U457" s="257">
        <f t="shared" si="54"/>
        <v>0</v>
      </c>
      <c r="V457" s="515"/>
      <c r="W457" s="515">
        <f t="shared" si="55"/>
        <v>0</v>
      </c>
      <c r="X457" s="14" t="s">
        <v>1191</v>
      </c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hidden="1" spans="1:34">
      <c r="A458" s="24">
        <v>454</v>
      </c>
      <c r="B458" s="14"/>
      <c r="C458" s="749" t="s">
        <v>5205</v>
      </c>
      <c r="D458" s="749" t="s">
        <v>5206</v>
      </c>
      <c r="E458" s="14"/>
      <c r="F458" s="192"/>
      <c r="G458" s="24"/>
      <c r="H458" s="14"/>
      <c r="I458" s="24">
        <v>1.03</v>
      </c>
      <c r="J458" s="14"/>
      <c r="K458" s="14"/>
      <c r="L458" s="541">
        <v>974</v>
      </c>
      <c r="M458" s="541">
        <v>12.1909</v>
      </c>
      <c r="N458" s="541">
        <f t="shared" si="49"/>
        <v>11873.9366</v>
      </c>
      <c r="O458" s="541">
        <v>530</v>
      </c>
      <c r="P458" s="541">
        <f t="shared" si="50"/>
        <v>12.1909</v>
      </c>
      <c r="Q458" s="541">
        <f t="shared" si="51"/>
        <v>6461.177</v>
      </c>
      <c r="R458" s="257">
        <f t="shared" si="52"/>
        <v>0</v>
      </c>
      <c r="S458" s="515"/>
      <c r="T458" s="515">
        <f t="shared" si="53"/>
        <v>0</v>
      </c>
      <c r="U458" s="257">
        <f t="shared" si="54"/>
        <v>-444</v>
      </c>
      <c r="V458" s="515"/>
      <c r="W458" s="515">
        <f t="shared" si="55"/>
        <v>-5412.7596</v>
      </c>
      <c r="X458" s="14" t="s">
        <v>1191</v>
      </c>
      <c r="Y458" s="14"/>
      <c r="Z458" s="14"/>
      <c r="AA458" s="14"/>
      <c r="AB458" s="14"/>
      <c r="AC458" s="14"/>
      <c r="AD458" s="14"/>
      <c r="AE458" s="14"/>
      <c r="AF458" s="14"/>
      <c r="AG458" s="14"/>
      <c r="AH458" s="231" t="s">
        <v>5207</v>
      </c>
    </row>
    <row r="459" hidden="1" spans="1:34">
      <c r="A459" s="24">
        <v>455</v>
      </c>
      <c r="B459" s="14"/>
      <c r="C459" s="749" t="s">
        <v>5208</v>
      </c>
      <c r="D459" s="749" t="s">
        <v>5209</v>
      </c>
      <c r="E459" s="14"/>
      <c r="F459" s="192"/>
      <c r="G459" s="24"/>
      <c r="H459" s="14"/>
      <c r="I459" s="24">
        <v>1.03</v>
      </c>
      <c r="J459" s="14"/>
      <c r="K459" s="14"/>
      <c r="L459" s="541">
        <v>909</v>
      </c>
      <c r="M459" s="541">
        <v>11.7607</v>
      </c>
      <c r="N459" s="541">
        <f t="shared" si="49"/>
        <v>10690.4763</v>
      </c>
      <c r="O459" s="541">
        <v>330</v>
      </c>
      <c r="P459" s="541">
        <f t="shared" si="50"/>
        <v>11.7607</v>
      </c>
      <c r="Q459" s="541">
        <f t="shared" si="51"/>
        <v>3881.031</v>
      </c>
      <c r="R459" s="257">
        <f t="shared" si="52"/>
        <v>0</v>
      </c>
      <c r="S459" s="515"/>
      <c r="T459" s="515">
        <f t="shared" si="53"/>
        <v>0</v>
      </c>
      <c r="U459" s="257">
        <f t="shared" si="54"/>
        <v>-579</v>
      </c>
      <c r="V459" s="515"/>
      <c r="W459" s="515">
        <f t="shared" si="55"/>
        <v>-6809.4453</v>
      </c>
      <c r="X459" s="14" t="s">
        <v>1191</v>
      </c>
      <c r="Y459" s="14"/>
      <c r="Z459" s="14"/>
      <c r="AA459" s="14"/>
      <c r="AB459" s="14"/>
      <c r="AC459" s="14"/>
      <c r="AD459" s="14"/>
      <c r="AE459" s="14"/>
      <c r="AF459" s="14"/>
      <c r="AG459" s="14"/>
      <c r="AH459" s="231" t="s">
        <v>5207</v>
      </c>
    </row>
    <row r="460" hidden="1" spans="1:34">
      <c r="A460" s="24">
        <v>456</v>
      </c>
      <c r="B460" s="14"/>
      <c r="C460" s="749" t="s">
        <v>5210</v>
      </c>
      <c r="D460" s="749" t="s">
        <v>5211</v>
      </c>
      <c r="E460" s="14"/>
      <c r="F460" s="192"/>
      <c r="G460" s="24"/>
      <c r="H460" s="14"/>
      <c r="I460" s="24">
        <v>1.03</v>
      </c>
      <c r="J460" s="14"/>
      <c r="K460" s="14"/>
      <c r="L460" s="541">
        <v>15985</v>
      </c>
      <c r="M460" s="541">
        <v>0.1358</v>
      </c>
      <c r="N460" s="541">
        <f t="shared" si="49"/>
        <v>2170.763</v>
      </c>
      <c r="O460" s="541">
        <v>10645</v>
      </c>
      <c r="P460" s="541">
        <f t="shared" si="50"/>
        <v>0.1358</v>
      </c>
      <c r="Q460" s="541">
        <f t="shared" si="51"/>
        <v>1445.591</v>
      </c>
      <c r="R460" s="257">
        <f t="shared" si="52"/>
        <v>0</v>
      </c>
      <c r="S460" s="515"/>
      <c r="T460" s="515">
        <f t="shared" si="53"/>
        <v>0</v>
      </c>
      <c r="U460" s="257">
        <f t="shared" si="54"/>
        <v>-5340</v>
      </c>
      <c r="V460" s="515"/>
      <c r="W460" s="515">
        <f t="shared" si="55"/>
        <v>-725.172</v>
      </c>
      <c r="X460" s="14" t="s">
        <v>1191</v>
      </c>
      <c r="Y460" s="14"/>
      <c r="Z460" s="14"/>
      <c r="AA460" s="14"/>
      <c r="AB460" s="14"/>
      <c r="AC460" s="14"/>
      <c r="AD460" s="14"/>
      <c r="AE460" s="14"/>
      <c r="AF460" s="14"/>
      <c r="AG460" s="14"/>
      <c r="AH460" s="231" t="s">
        <v>5207</v>
      </c>
    </row>
    <row r="461" hidden="1" spans="1:34">
      <c r="A461" s="24">
        <v>457</v>
      </c>
      <c r="B461" s="14"/>
      <c r="C461" s="749" t="s">
        <v>5212</v>
      </c>
      <c r="D461" s="749" t="s">
        <v>5213</v>
      </c>
      <c r="E461" s="14"/>
      <c r="F461" s="192"/>
      <c r="G461" s="24"/>
      <c r="H461" s="14"/>
      <c r="I461" s="24">
        <v>1.03</v>
      </c>
      <c r="J461" s="14"/>
      <c r="K461" s="14"/>
      <c r="L461" s="541">
        <v>1015</v>
      </c>
      <c r="M461" s="541">
        <v>2.4808</v>
      </c>
      <c r="N461" s="541">
        <f t="shared" si="49"/>
        <v>2518.012</v>
      </c>
      <c r="O461" s="541"/>
      <c r="P461" s="541">
        <f t="shared" si="50"/>
        <v>2.4808</v>
      </c>
      <c r="Q461" s="541">
        <f t="shared" si="51"/>
        <v>0</v>
      </c>
      <c r="R461" s="257">
        <f t="shared" si="52"/>
        <v>0</v>
      </c>
      <c r="S461" s="515"/>
      <c r="T461" s="515">
        <f t="shared" si="53"/>
        <v>0</v>
      </c>
      <c r="U461" s="257">
        <f t="shared" si="54"/>
        <v>-1015</v>
      </c>
      <c r="V461" s="515"/>
      <c r="W461" s="515">
        <f t="shared" si="55"/>
        <v>-2518.012</v>
      </c>
      <c r="X461" s="14" t="s">
        <v>1191</v>
      </c>
      <c r="Y461" s="14"/>
      <c r="Z461" s="14"/>
      <c r="AA461" s="14"/>
      <c r="AB461" s="14"/>
      <c r="AC461" s="14"/>
      <c r="AD461" s="14"/>
      <c r="AE461" s="14"/>
      <c r="AF461" s="14"/>
      <c r="AG461" s="14"/>
      <c r="AH461" s="14" t="s">
        <v>5214</v>
      </c>
    </row>
    <row r="462" hidden="1" spans="1:34">
      <c r="A462" s="24">
        <v>458</v>
      </c>
      <c r="B462" s="14"/>
      <c r="C462" s="749" t="s">
        <v>5215</v>
      </c>
      <c r="D462" s="749" t="s">
        <v>5216</v>
      </c>
      <c r="E462" s="14"/>
      <c r="F462" s="192"/>
      <c r="G462" s="24"/>
      <c r="H462" s="14"/>
      <c r="I462" s="24">
        <v>1.03</v>
      </c>
      <c r="J462" s="14"/>
      <c r="K462" s="14"/>
      <c r="L462" s="541">
        <v>500</v>
      </c>
      <c r="M462" s="541">
        <v>2.6528</v>
      </c>
      <c r="N462" s="541">
        <f t="shared" si="49"/>
        <v>1326.4</v>
      </c>
      <c r="O462" s="541"/>
      <c r="P462" s="541">
        <f t="shared" si="50"/>
        <v>2.6528</v>
      </c>
      <c r="Q462" s="541">
        <f t="shared" si="51"/>
        <v>0</v>
      </c>
      <c r="R462" s="257">
        <f t="shared" si="52"/>
        <v>0</v>
      </c>
      <c r="S462" s="515"/>
      <c r="T462" s="515">
        <f t="shared" si="53"/>
        <v>0</v>
      </c>
      <c r="U462" s="257">
        <f t="shared" si="54"/>
        <v>-500</v>
      </c>
      <c r="V462" s="515"/>
      <c r="W462" s="515">
        <f t="shared" si="55"/>
        <v>-1326.4</v>
      </c>
      <c r="X462" s="14" t="s">
        <v>1191</v>
      </c>
      <c r="Y462" s="14"/>
      <c r="Z462" s="14"/>
      <c r="AA462" s="14"/>
      <c r="AB462" s="14"/>
      <c r="AC462" s="14"/>
      <c r="AD462" s="14"/>
      <c r="AE462" s="14"/>
      <c r="AF462" s="14"/>
      <c r="AG462" s="14"/>
      <c r="AH462" s="14" t="s">
        <v>5214</v>
      </c>
    </row>
    <row r="463" hidden="1" spans="1:34">
      <c r="A463" s="24">
        <v>459</v>
      </c>
      <c r="B463" s="14"/>
      <c r="C463" s="749" t="s">
        <v>5217</v>
      </c>
      <c r="D463" s="749" t="s">
        <v>5218</v>
      </c>
      <c r="E463" s="14"/>
      <c r="F463" s="192"/>
      <c r="G463" s="24"/>
      <c r="H463" s="14"/>
      <c r="I463" s="24">
        <v>1.03</v>
      </c>
      <c r="J463" s="14"/>
      <c r="K463" s="14"/>
      <c r="L463" s="541">
        <v>500</v>
      </c>
      <c r="M463" s="541">
        <v>2.9641</v>
      </c>
      <c r="N463" s="541">
        <f t="shared" si="49"/>
        <v>1482.05</v>
      </c>
      <c r="O463" s="541"/>
      <c r="P463" s="541">
        <f t="shared" si="50"/>
        <v>2.9641</v>
      </c>
      <c r="Q463" s="541">
        <f t="shared" si="51"/>
        <v>0</v>
      </c>
      <c r="R463" s="257">
        <f t="shared" si="52"/>
        <v>0</v>
      </c>
      <c r="S463" s="515"/>
      <c r="T463" s="515">
        <f t="shared" si="53"/>
        <v>0</v>
      </c>
      <c r="U463" s="257">
        <f t="shared" si="54"/>
        <v>-500</v>
      </c>
      <c r="V463" s="515"/>
      <c r="W463" s="515">
        <f t="shared" si="55"/>
        <v>-1482.05</v>
      </c>
      <c r="X463" s="14" t="s">
        <v>1191</v>
      </c>
      <c r="Y463" s="14"/>
      <c r="Z463" s="14"/>
      <c r="AA463" s="14"/>
      <c r="AB463" s="14"/>
      <c r="AC463" s="14"/>
      <c r="AD463" s="14"/>
      <c r="AE463" s="14"/>
      <c r="AF463" s="14"/>
      <c r="AG463" s="14"/>
      <c r="AH463" s="14" t="s">
        <v>5214</v>
      </c>
    </row>
    <row r="464" hidden="1" spans="1:34">
      <c r="A464" s="24">
        <v>460</v>
      </c>
      <c r="B464" s="14"/>
      <c r="C464" s="749" t="s">
        <v>5219</v>
      </c>
      <c r="D464" s="749" t="s">
        <v>5220</v>
      </c>
      <c r="E464" s="14"/>
      <c r="F464" s="192"/>
      <c r="G464" s="24"/>
      <c r="H464" s="14"/>
      <c r="I464" s="24">
        <v>1.03</v>
      </c>
      <c r="J464" s="14"/>
      <c r="K464" s="14"/>
      <c r="L464" s="541">
        <v>980</v>
      </c>
      <c r="M464" s="541">
        <v>1.0787</v>
      </c>
      <c r="N464" s="541">
        <f t="shared" si="49"/>
        <v>1057.126</v>
      </c>
      <c r="O464" s="541"/>
      <c r="P464" s="541">
        <f t="shared" si="50"/>
        <v>1.0787</v>
      </c>
      <c r="Q464" s="541">
        <f t="shared" si="51"/>
        <v>0</v>
      </c>
      <c r="R464" s="257">
        <f t="shared" si="52"/>
        <v>0</v>
      </c>
      <c r="S464" s="515"/>
      <c r="T464" s="515">
        <f t="shared" si="53"/>
        <v>0</v>
      </c>
      <c r="U464" s="257">
        <f t="shared" si="54"/>
        <v>-980</v>
      </c>
      <c r="V464" s="515"/>
      <c r="W464" s="515">
        <f t="shared" si="55"/>
        <v>-1057.126</v>
      </c>
      <c r="X464" s="14" t="s">
        <v>1191</v>
      </c>
      <c r="Y464" s="14"/>
      <c r="Z464" s="14"/>
      <c r="AA464" s="14"/>
      <c r="AB464" s="14"/>
      <c r="AC464" s="14"/>
      <c r="AD464" s="14"/>
      <c r="AE464" s="14"/>
      <c r="AF464" s="14"/>
      <c r="AG464" s="14"/>
      <c r="AH464" s="14" t="s">
        <v>5214</v>
      </c>
    </row>
    <row r="465" hidden="1" spans="1:34">
      <c r="A465" s="24">
        <v>461</v>
      </c>
      <c r="B465" s="14"/>
      <c r="C465" s="749" t="s">
        <v>5221</v>
      </c>
      <c r="D465" s="749" t="s">
        <v>5222</v>
      </c>
      <c r="E465" s="14"/>
      <c r="F465" s="192"/>
      <c r="G465" s="24"/>
      <c r="H465" s="14"/>
      <c r="I465" s="24">
        <v>1.03</v>
      </c>
      <c r="J465" s="14"/>
      <c r="K465" s="14"/>
      <c r="L465" s="541">
        <v>1000</v>
      </c>
      <c r="M465" s="541">
        <v>7.4274</v>
      </c>
      <c r="N465" s="541">
        <f t="shared" si="49"/>
        <v>7427.4</v>
      </c>
      <c r="O465" s="541"/>
      <c r="P465" s="541">
        <f t="shared" si="50"/>
        <v>7.4274</v>
      </c>
      <c r="Q465" s="541">
        <f t="shared" si="51"/>
        <v>0</v>
      </c>
      <c r="R465" s="257">
        <f t="shared" si="52"/>
        <v>0</v>
      </c>
      <c r="S465" s="515"/>
      <c r="T465" s="515">
        <f t="shared" si="53"/>
        <v>0</v>
      </c>
      <c r="U465" s="257">
        <f t="shared" si="54"/>
        <v>-1000</v>
      </c>
      <c r="V465" s="515"/>
      <c r="W465" s="515">
        <f t="shared" si="55"/>
        <v>-7427.4</v>
      </c>
      <c r="X465" s="14" t="s">
        <v>1191</v>
      </c>
      <c r="Y465" s="14"/>
      <c r="Z465" s="14"/>
      <c r="AA465" s="14"/>
      <c r="AB465" s="14"/>
      <c r="AC465" s="14"/>
      <c r="AD465" s="14"/>
      <c r="AE465" s="14"/>
      <c r="AF465" s="14"/>
      <c r="AG465" s="14"/>
      <c r="AH465" s="14" t="s">
        <v>5214</v>
      </c>
    </row>
    <row r="466" hidden="1" spans="1:34">
      <c r="A466" s="24">
        <v>462</v>
      </c>
      <c r="B466" s="14"/>
      <c r="C466" s="749" t="s">
        <v>5223</v>
      </c>
      <c r="D466" s="749" t="s">
        <v>5224</v>
      </c>
      <c r="E466" s="14"/>
      <c r="F466" s="192"/>
      <c r="G466" s="24"/>
      <c r="H466" s="14"/>
      <c r="I466" s="24">
        <v>1.03</v>
      </c>
      <c r="J466" s="14"/>
      <c r="K466" s="14"/>
      <c r="L466" s="541">
        <v>1000</v>
      </c>
      <c r="M466" s="541">
        <v>7.4274</v>
      </c>
      <c r="N466" s="541">
        <f t="shared" si="49"/>
        <v>7427.4</v>
      </c>
      <c r="O466" s="541"/>
      <c r="P466" s="541">
        <f t="shared" si="50"/>
        <v>7.4274</v>
      </c>
      <c r="Q466" s="541">
        <f t="shared" si="51"/>
        <v>0</v>
      </c>
      <c r="R466" s="257">
        <f t="shared" si="52"/>
        <v>0</v>
      </c>
      <c r="S466" s="515"/>
      <c r="T466" s="515">
        <f t="shared" si="53"/>
        <v>0</v>
      </c>
      <c r="U466" s="257">
        <f t="shared" si="54"/>
        <v>-1000</v>
      </c>
      <c r="V466" s="515"/>
      <c r="W466" s="515">
        <f t="shared" si="55"/>
        <v>-7427.4</v>
      </c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 t="s">
        <v>5214</v>
      </c>
    </row>
    <row r="467" hidden="1" spans="1:34">
      <c r="A467" s="24">
        <v>463</v>
      </c>
      <c r="B467" s="14"/>
      <c r="C467" s="749" t="s">
        <v>5225</v>
      </c>
      <c r="D467" s="749" t="s">
        <v>5226</v>
      </c>
      <c r="E467" s="14"/>
      <c r="F467" s="192"/>
      <c r="G467" s="24"/>
      <c r="H467" s="14"/>
      <c r="I467" s="24">
        <v>1.03</v>
      </c>
      <c r="J467" s="14"/>
      <c r="K467" s="14"/>
      <c r="L467" s="541">
        <v>267</v>
      </c>
      <c r="M467" s="541">
        <v>7.0116</v>
      </c>
      <c r="N467" s="541">
        <f t="shared" si="49"/>
        <v>1872.0972</v>
      </c>
      <c r="O467" s="541"/>
      <c r="P467" s="541">
        <f t="shared" si="50"/>
        <v>7.0116</v>
      </c>
      <c r="Q467" s="541">
        <f t="shared" si="51"/>
        <v>0</v>
      </c>
      <c r="R467" s="257">
        <f t="shared" si="52"/>
        <v>0</v>
      </c>
      <c r="S467" s="515"/>
      <c r="T467" s="515">
        <f t="shared" si="53"/>
        <v>0</v>
      </c>
      <c r="U467" s="257">
        <f t="shared" si="54"/>
        <v>-267</v>
      </c>
      <c r="V467" s="515"/>
      <c r="W467" s="515">
        <f t="shared" si="55"/>
        <v>-1872.0972</v>
      </c>
      <c r="X467" s="14" t="s">
        <v>1191</v>
      </c>
      <c r="Y467" s="14"/>
      <c r="Z467" s="14"/>
      <c r="AA467" s="14"/>
      <c r="AB467" s="14"/>
      <c r="AC467" s="14"/>
      <c r="AD467" s="14"/>
      <c r="AE467" s="14"/>
      <c r="AF467" s="14"/>
      <c r="AG467" s="14"/>
      <c r="AH467" s="14" t="s">
        <v>5214</v>
      </c>
    </row>
    <row r="468" hidden="1" spans="1:34">
      <c r="A468" s="24">
        <v>464</v>
      </c>
      <c r="B468" s="14"/>
      <c r="C468" s="749" t="s">
        <v>5227</v>
      </c>
      <c r="D468" s="749" t="s">
        <v>5228</v>
      </c>
      <c r="E468" s="14"/>
      <c r="F468" s="192"/>
      <c r="G468" s="24"/>
      <c r="H468" s="14"/>
      <c r="I468" s="24">
        <v>1.03</v>
      </c>
      <c r="J468" s="14"/>
      <c r="K468" s="14"/>
      <c r="L468" s="541">
        <v>188</v>
      </c>
      <c r="M468" s="541">
        <v>6.6741</v>
      </c>
      <c r="N468" s="541">
        <f t="shared" si="49"/>
        <v>1254.7308</v>
      </c>
      <c r="O468" s="541"/>
      <c r="P468" s="541">
        <f t="shared" si="50"/>
        <v>6.6741</v>
      </c>
      <c r="Q468" s="541">
        <f t="shared" si="51"/>
        <v>0</v>
      </c>
      <c r="R468" s="257">
        <f t="shared" si="52"/>
        <v>0</v>
      </c>
      <c r="S468" s="515"/>
      <c r="T468" s="515">
        <f t="shared" si="53"/>
        <v>0</v>
      </c>
      <c r="U468" s="257">
        <f t="shared" si="54"/>
        <v>-188</v>
      </c>
      <c r="V468" s="515"/>
      <c r="W468" s="515">
        <f t="shared" si="55"/>
        <v>-1254.7308</v>
      </c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 t="s">
        <v>5214</v>
      </c>
    </row>
    <row r="469" hidden="1" spans="1:34">
      <c r="A469" s="24">
        <v>465</v>
      </c>
      <c r="B469" s="14"/>
      <c r="C469" s="749" t="s">
        <v>5229</v>
      </c>
      <c r="D469" s="749" t="s">
        <v>5230</v>
      </c>
      <c r="E469" s="14"/>
      <c r="F469" s="192"/>
      <c r="G469" s="24"/>
      <c r="H469" s="14"/>
      <c r="I469" s="24">
        <v>1.03</v>
      </c>
      <c r="J469" s="14"/>
      <c r="K469" s="14"/>
      <c r="L469" s="541">
        <v>780</v>
      </c>
      <c r="M469" s="541">
        <v>6.2727</v>
      </c>
      <c r="N469" s="541">
        <f t="shared" si="49"/>
        <v>4892.706</v>
      </c>
      <c r="O469" s="541">
        <v>1230</v>
      </c>
      <c r="P469" s="541">
        <f t="shared" si="50"/>
        <v>6.2727</v>
      </c>
      <c r="Q469" s="541">
        <f t="shared" si="51"/>
        <v>7715.421</v>
      </c>
      <c r="R469" s="257">
        <f t="shared" si="52"/>
        <v>450</v>
      </c>
      <c r="S469" s="515"/>
      <c r="T469" s="515">
        <f t="shared" si="53"/>
        <v>2822.715</v>
      </c>
      <c r="U469" s="257">
        <f t="shared" si="54"/>
        <v>0</v>
      </c>
      <c r="V469" s="515"/>
      <c r="W469" s="515">
        <f t="shared" si="55"/>
        <v>0</v>
      </c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231" t="s">
        <v>4301</v>
      </c>
    </row>
    <row r="470" hidden="1" spans="1:34">
      <c r="A470" s="24">
        <v>466</v>
      </c>
      <c r="B470" s="14"/>
      <c r="C470" s="749" t="s">
        <v>5231</v>
      </c>
      <c r="D470" s="749" t="s">
        <v>5232</v>
      </c>
      <c r="E470" s="14"/>
      <c r="F470" s="192"/>
      <c r="G470" s="24"/>
      <c r="H470" s="14"/>
      <c r="I470" s="24">
        <v>1.03</v>
      </c>
      <c r="J470" s="14"/>
      <c r="K470" s="14"/>
      <c r="L470" s="541">
        <v>25</v>
      </c>
      <c r="M470" s="541">
        <v>2.6432</v>
      </c>
      <c r="N470" s="541">
        <f t="shared" si="49"/>
        <v>66.08</v>
      </c>
      <c r="O470" s="541">
        <v>120</v>
      </c>
      <c r="P470" s="541">
        <f t="shared" si="50"/>
        <v>2.6432</v>
      </c>
      <c r="Q470" s="541">
        <f t="shared" si="51"/>
        <v>317.184</v>
      </c>
      <c r="R470" s="257">
        <f t="shared" si="52"/>
        <v>95</v>
      </c>
      <c r="S470" s="515"/>
      <c r="T470" s="515">
        <f t="shared" si="53"/>
        <v>251.104</v>
      </c>
      <c r="U470" s="257">
        <f t="shared" si="54"/>
        <v>0</v>
      </c>
      <c r="V470" s="515"/>
      <c r="W470" s="515">
        <f t="shared" si="55"/>
        <v>0</v>
      </c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231" t="s">
        <v>4301</v>
      </c>
    </row>
    <row r="471" hidden="1" spans="1:34">
      <c r="A471" s="24">
        <v>467</v>
      </c>
      <c r="B471" s="14"/>
      <c r="C471" s="749" t="s">
        <v>5233</v>
      </c>
      <c r="D471" s="749" t="s">
        <v>5234</v>
      </c>
      <c r="E471" s="14"/>
      <c r="F471" s="192"/>
      <c r="G471" s="24"/>
      <c r="H471" s="14"/>
      <c r="I471" s="24">
        <v>1.03</v>
      </c>
      <c r="J471" s="14"/>
      <c r="K471" s="14"/>
      <c r="L471" s="541">
        <v>948</v>
      </c>
      <c r="M471" s="541">
        <v>5.1594</v>
      </c>
      <c r="N471" s="541">
        <f t="shared" si="49"/>
        <v>4891.1112</v>
      </c>
      <c r="O471" s="541">
        <v>948</v>
      </c>
      <c r="P471" s="541">
        <f t="shared" si="50"/>
        <v>5.1594</v>
      </c>
      <c r="Q471" s="541">
        <f t="shared" si="51"/>
        <v>4891.1112</v>
      </c>
      <c r="R471" s="257">
        <f t="shared" si="52"/>
        <v>0</v>
      </c>
      <c r="S471" s="515"/>
      <c r="T471" s="515">
        <f t="shared" si="53"/>
        <v>0</v>
      </c>
      <c r="U471" s="257">
        <f t="shared" si="54"/>
        <v>0</v>
      </c>
      <c r="V471" s="515"/>
      <c r="W471" s="515">
        <f t="shared" si="55"/>
        <v>0</v>
      </c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hidden="1" spans="1:34">
      <c r="A472" s="24">
        <v>468</v>
      </c>
      <c r="B472" s="14"/>
      <c r="C472" s="749" t="s">
        <v>5235</v>
      </c>
      <c r="D472" s="749" t="s">
        <v>5236</v>
      </c>
      <c r="E472" s="14"/>
      <c r="F472" s="192"/>
      <c r="G472" s="24"/>
      <c r="H472" s="14"/>
      <c r="I472" s="24">
        <v>1.03</v>
      </c>
      <c r="J472" s="14"/>
      <c r="K472" s="14"/>
      <c r="L472" s="541">
        <v>796</v>
      </c>
      <c r="M472" s="541">
        <v>5.1991</v>
      </c>
      <c r="N472" s="541">
        <f t="shared" si="49"/>
        <v>4138.4836</v>
      </c>
      <c r="O472" s="541">
        <v>796</v>
      </c>
      <c r="P472" s="541">
        <f t="shared" si="50"/>
        <v>5.1991</v>
      </c>
      <c r="Q472" s="541">
        <f t="shared" si="51"/>
        <v>4138.4836</v>
      </c>
      <c r="R472" s="257">
        <f t="shared" si="52"/>
        <v>0</v>
      </c>
      <c r="S472" s="515"/>
      <c r="T472" s="515">
        <f t="shared" si="53"/>
        <v>0</v>
      </c>
      <c r="U472" s="257">
        <f t="shared" si="54"/>
        <v>0</v>
      </c>
      <c r="V472" s="515"/>
      <c r="W472" s="515">
        <f t="shared" si="55"/>
        <v>0</v>
      </c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hidden="1" spans="1:34">
      <c r="A473" s="24">
        <v>469</v>
      </c>
      <c r="B473" s="14"/>
      <c r="C473" s="749" t="s">
        <v>5237</v>
      </c>
      <c r="D473" s="749" t="s">
        <v>5238</v>
      </c>
      <c r="E473" s="14"/>
      <c r="F473" s="192"/>
      <c r="G473" s="24"/>
      <c r="H473" s="14"/>
      <c r="I473" s="24">
        <v>1.03</v>
      </c>
      <c r="J473" s="14"/>
      <c r="K473" s="14"/>
      <c r="L473" s="541">
        <v>2295</v>
      </c>
      <c r="M473" s="541">
        <v>1.0752</v>
      </c>
      <c r="N473" s="541">
        <f t="shared" si="49"/>
        <v>2467.584</v>
      </c>
      <c r="O473" s="541">
        <v>2295</v>
      </c>
      <c r="P473" s="541">
        <f t="shared" si="50"/>
        <v>1.0752</v>
      </c>
      <c r="Q473" s="541">
        <f t="shared" si="51"/>
        <v>2467.584</v>
      </c>
      <c r="R473" s="257">
        <f t="shared" si="52"/>
        <v>0</v>
      </c>
      <c r="S473" s="515"/>
      <c r="T473" s="515">
        <f t="shared" si="53"/>
        <v>0</v>
      </c>
      <c r="U473" s="257">
        <f t="shared" si="54"/>
        <v>0</v>
      </c>
      <c r="V473" s="515"/>
      <c r="W473" s="515">
        <f t="shared" si="55"/>
        <v>0</v>
      </c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hidden="1" spans="1:34">
      <c r="A474" s="24">
        <v>470</v>
      </c>
      <c r="B474" s="14"/>
      <c r="C474" s="749" t="s">
        <v>5239</v>
      </c>
      <c r="D474" s="749" t="s">
        <v>5240</v>
      </c>
      <c r="E474" s="14"/>
      <c r="F474" s="192"/>
      <c r="G474" s="24"/>
      <c r="H474" s="14"/>
      <c r="I474" s="24">
        <v>1.03</v>
      </c>
      <c r="J474" s="14"/>
      <c r="K474" s="14"/>
      <c r="L474" s="541">
        <v>197</v>
      </c>
      <c r="M474" s="541">
        <v>32.4669</v>
      </c>
      <c r="N474" s="541">
        <f t="shared" si="49"/>
        <v>6395.9793</v>
      </c>
      <c r="O474" s="541">
        <v>52</v>
      </c>
      <c r="P474" s="541">
        <f t="shared" si="50"/>
        <v>32.4669</v>
      </c>
      <c r="Q474" s="541">
        <f t="shared" si="51"/>
        <v>1688.2788</v>
      </c>
      <c r="R474" s="257">
        <f t="shared" si="52"/>
        <v>0</v>
      </c>
      <c r="S474" s="515"/>
      <c r="T474" s="515">
        <f t="shared" si="53"/>
        <v>0</v>
      </c>
      <c r="U474" s="257">
        <f t="shared" si="54"/>
        <v>-145</v>
      </c>
      <c r="V474" s="515"/>
      <c r="W474" s="515">
        <f t="shared" si="55"/>
        <v>-4707.7005</v>
      </c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231" t="s">
        <v>4296</v>
      </c>
    </row>
    <row r="475" hidden="1" spans="1:34">
      <c r="A475" s="24">
        <v>471</v>
      </c>
      <c r="B475" s="14"/>
      <c r="C475" s="749" t="s">
        <v>5241</v>
      </c>
      <c r="D475" s="749" t="s">
        <v>5242</v>
      </c>
      <c r="E475" s="14"/>
      <c r="F475" s="192"/>
      <c r="G475" s="24"/>
      <c r="H475" s="14"/>
      <c r="I475" s="24">
        <v>1.03</v>
      </c>
      <c r="J475" s="14"/>
      <c r="K475" s="14"/>
      <c r="L475" s="541">
        <v>438</v>
      </c>
      <c r="M475" s="541">
        <v>33.866</v>
      </c>
      <c r="N475" s="541">
        <f t="shared" si="49"/>
        <v>14833.308</v>
      </c>
      <c r="O475" s="541">
        <v>438</v>
      </c>
      <c r="P475" s="541">
        <f t="shared" si="50"/>
        <v>33.866</v>
      </c>
      <c r="Q475" s="541">
        <f t="shared" si="51"/>
        <v>14833.308</v>
      </c>
      <c r="R475" s="257">
        <f t="shared" si="52"/>
        <v>0</v>
      </c>
      <c r="S475" s="515"/>
      <c r="T475" s="515">
        <f t="shared" si="53"/>
        <v>0</v>
      </c>
      <c r="U475" s="257">
        <f t="shared" si="54"/>
        <v>0</v>
      </c>
      <c r="V475" s="515"/>
      <c r="W475" s="515">
        <f t="shared" si="55"/>
        <v>0</v>
      </c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hidden="1" spans="1:34">
      <c r="A476" s="24">
        <v>472</v>
      </c>
      <c r="B476" s="14"/>
      <c r="C476" s="749" t="s">
        <v>5243</v>
      </c>
      <c r="D476" s="749" t="s">
        <v>5244</v>
      </c>
      <c r="E476" s="14"/>
      <c r="F476" s="192"/>
      <c r="G476" s="24"/>
      <c r="H476" s="14"/>
      <c r="I476" s="24">
        <v>1.03</v>
      </c>
      <c r="J476" s="14"/>
      <c r="K476" s="14"/>
      <c r="L476" s="541">
        <v>573</v>
      </c>
      <c r="M476" s="541">
        <v>7.5942</v>
      </c>
      <c r="N476" s="541">
        <f t="shared" si="49"/>
        <v>4351.4766</v>
      </c>
      <c r="O476" s="541">
        <v>573</v>
      </c>
      <c r="P476" s="541">
        <f t="shared" si="50"/>
        <v>7.5942</v>
      </c>
      <c r="Q476" s="541">
        <f t="shared" si="51"/>
        <v>4351.4766</v>
      </c>
      <c r="R476" s="257">
        <f t="shared" si="52"/>
        <v>0</v>
      </c>
      <c r="S476" s="515"/>
      <c r="T476" s="515">
        <f t="shared" si="53"/>
        <v>0</v>
      </c>
      <c r="U476" s="257">
        <f t="shared" si="54"/>
        <v>0</v>
      </c>
      <c r="V476" s="515"/>
      <c r="W476" s="515">
        <f t="shared" si="55"/>
        <v>0</v>
      </c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hidden="1" spans="1:34">
      <c r="A477" s="24">
        <v>473</v>
      </c>
      <c r="B477" s="14"/>
      <c r="C477" s="749" t="s">
        <v>5245</v>
      </c>
      <c r="D477" s="749" t="s">
        <v>5246</v>
      </c>
      <c r="E477" s="14"/>
      <c r="F477" s="192"/>
      <c r="G477" s="24"/>
      <c r="H477" s="14"/>
      <c r="I477" s="24">
        <v>1.03</v>
      </c>
      <c r="J477" s="14"/>
      <c r="K477" s="14"/>
      <c r="L477" s="541">
        <v>640</v>
      </c>
      <c r="M477" s="541">
        <v>1.8484</v>
      </c>
      <c r="N477" s="541">
        <f t="shared" si="49"/>
        <v>1182.976</v>
      </c>
      <c r="O477" s="541">
        <v>640</v>
      </c>
      <c r="P477" s="541">
        <f t="shared" si="50"/>
        <v>1.8484</v>
      </c>
      <c r="Q477" s="541">
        <f t="shared" si="51"/>
        <v>1182.976</v>
      </c>
      <c r="R477" s="257">
        <f t="shared" si="52"/>
        <v>0</v>
      </c>
      <c r="S477" s="515"/>
      <c r="T477" s="515">
        <f t="shared" si="53"/>
        <v>0</v>
      </c>
      <c r="U477" s="257">
        <f t="shared" si="54"/>
        <v>0</v>
      </c>
      <c r="V477" s="515"/>
      <c r="W477" s="515">
        <f t="shared" si="55"/>
        <v>0</v>
      </c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hidden="1" spans="1:34">
      <c r="A478" s="24">
        <v>474</v>
      </c>
      <c r="B478" s="14"/>
      <c r="C478" s="749" t="s">
        <v>5247</v>
      </c>
      <c r="D478" s="749" t="s">
        <v>5248</v>
      </c>
      <c r="E478" s="14"/>
      <c r="F478" s="192"/>
      <c r="G478" s="24"/>
      <c r="H478" s="14"/>
      <c r="I478" s="24">
        <v>1.03</v>
      </c>
      <c r="J478" s="14"/>
      <c r="K478" s="14"/>
      <c r="L478" s="541">
        <v>1440</v>
      </c>
      <c r="M478" s="541">
        <v>2.8663</v>
      </c>
      <c r="N478" s="541">
        <f t="shared" si="49"/>
        <v>4127.472</v>
      </c>
      <c r="O478" s="541">
        <v>1440</v>
      </c>
      <c r="P478" s="541">
        <f t="shared" si="50"/>
        <v>2.8663</v>
      </c>
      <c r="Q478" s="541">
        <f t="shared" si="51"/>
        <v>4127.472</v>
      </c>
      <c r="R478" s="257">
        <f t="shared" si="52"/>
        <v>0</v>
      </c>
      <c r="S478" s="515"/>
      <c r="T478" s="515">
        <f t="shared" si="53"/>
        <v>0</v>
      </c>
      <c r="U478" s="257">
        <f t="shared" si="54"/>
        <v>0</v>
      </c>
      <c r="V478" s="515"/>
      <c r="W478" s="515">
        <f t="shared" si="55"/>
        <v>0</v>
      </c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hidden="1" spans="1:34">
      <c r="A479" s="24">
        <v>475</v>
      </c>
      <c r="B479" s="14"/>
      <c r="C479" s="749" t="s">
        <v>5249</v>
      </c>
      <c r="D479" s="749" t="s">
        <v>5250</v>
      </c>
      <c r="E479" s="14"/>
      <c r="F479" s="192"/>
      <c r="G479" s="24"/>
      <c r="H479" s="14"/>
      <c r="I479" s="24">
        <v>1.03</v>
      </c>
      <c r="J479" s="14"/>
      <c r="K479" s="14"/>
      <c r="L479" s="541">
        <v>1600</v>
      </c>
      <c r="M479" s="541">
        <v>1.4084</v>
      </c>
      <c r="N479" s="541">
        <f t="shared" si="49"/>
        <v>2253.44</v>
      </c>
      <c r="O479" s="541">
        <v>1600</v>
      </c>
      <c r="P479" s="541">
        <f t="shared" si="50"/>
        <v>1.4084</v>
      </c>
      <c r="Q479" s="541">
        <f t="shared" si="51"/>
        <v>2253.44</v>
      </c>
      <c r="R479" s="257">
        <f t="shared" si="52"/>
        <v>0</v>
      </c>
      <c r="S479" s="515"/>
      <c r="T479" s="515">
        <f t="shared" si="53"/>
        <v>0</v>
      </c>
      <c r="U479" s="257">
        <f t="shared" si="54"/>
        <v>0</v>
      </c>
      <c r="V479" s="515"/>
      <c r="W479" s="515">
        <f t="shared" si="55"/>
        <v>0</v>
      </c>
      <c r="X479" s="14" t="s">
        <v>1191</v>
      </c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hidden="1" spans="1:34">
      <c r="A480" s="24">
        <v>476</v>
      </c>
      <c r="B480" s="14"/>
      <c r="C480" s="749" t="s">
        <v>5251</v>
      </c>
      <c r="D480" s="749" t="s">
        <v>5252</v>
      </c>
      <c r="E480" s="14"/>
      <c r="F480" s="192"/>
      <c r="G480" s="24"/>
      <c r="H480" s="14"/>
      <c r="I480" s="24">
        <v>1.03</v>
      </c>
      <c r="J480" s="14"/>
      <c r="K480" s="14"/>
      <c r="L480" s="541">
        <v>300</v>
      </c>
      <c r="M480" s="541">
        <v>0.9417</v>
      </c>
      <c r="N480" s="541">
        <f t="shared" si="49"/>
        <v>282.51</v>
      </c>
      <c r="O480" s="541">
        <v>300</v>
      </c>
      <c r="P480" s="541">
        <f t="shared" si="50"/>
        <v>0.9417</v>
      </c>
      <c r="Q480" s="541">
        <f t="shared" si="51"/>
        <v>282.51</v>
      </c>
      <c r="R480" s="257">
        <f t="shared" si="52"/>
        <v>0</v>
      </c>
      <c r="S480" s="515"/>
      <c r="T480" s="515">
        <f t="shared" si="53"/>
        <v>0</v>
      </c>
      <c r="U480" s="257">
        <f t="shared" si="54"/>
        <v>0</v>
      </c>
      <c r="V480" s="515"/>
      <c r="W480" s="515">
        <f t="shared" si="55"/>
        <v>0</v>
      </c>
      <c r="X480" s="14" t="s">
        <v>1191</v>
      </c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hidden="1" spans="1:34">
      <c r="A481" s="24">
        <v>477</v>
      </c>
      <c r="B481" s="14"/>
      <c r="C481" s="749" t="s">
        <v>5253</v>
      </c>
      <c r="D481" s="749" t="s">
        <v>5254</v>
      </c>
      <c r="E481" s="14"/>
      <c r="F481" s="192"/>
      <c r="G481" s="24"/>
      <c r="H481" s="14"/>
      <c r="I481" s="24">
        <v>1.03</v>
      </c>
      <c r="J481" s="14"/>
      <c r="K481" s="14"/>
      <c r="L481" s="541">
        <v>15121</v>
      </c>
      <c r="M481" s="541">
        <v>0.2627</v>
      </c>
      <c r="N481" s="541">
        <f t="shared" si="49"/>
        <v>3972.2867</v>
      </c>
      <c r="O481" s="541">
        <v>15121</v>
      </c>
      <c r="P481" s="541">
        <f t="shared" si="50"/>
        <v>0.2627</v>
      </c>
      <c r="Q481" s="541">
        <f t="shared" si="51"/>
        <v>3972.2867</v>
      </c>
      <c r="R481" s="257">
        <f t="shared" si="52"/>
        <v>0</v>
      </c>
      <c r="S481" s="515"/>
      <c r="T481" s="515">
        <f t="shared" si="53"/>
        <v>0</v>
      </c>
      <c r="U481" s="257">
        <f t="shared" si="54"/>
        <v>0</v>
      </c>
      <c r="V481" s="515"/>
      <c r="W481" s="515">
        <f t="shared" si="55"/>
        <v>0</v>
      </c>
      <c r="X481" s="14" t="s">
        <v>1191</v>
      </c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</row>
    <row r="482" hidden="1" spans="1:34">
      <c r="A482" s="24">
        <v>478</v>
      </c>
      <c r="B482" s="14"/>
      <c r="C482" s="749" t="s">
        <v>5255</v>
      </c>
      <c r="D482" s="749" t="s">
        <v>5256</v>
      </c>
      <c r="E482" s="14"/>
      <c r="F482" s="192"/>
      <c r="G482" s="24"/>
      <c r="H482" s="14"/>
      <c r="I482" s="24">
        <v>1.03</v>
      </c>
      <c r="J482" s="14"/>
      <c r="K482" s="14"/>
      <c r="L482" s="541">
        <v>667</v>
      </c>
      <c r="M482" s="541">
        <v>11.1861</v>
      </c>
      <c r="N482" s="541">
        <f t="shared" si="49"/>
        <v>7461.1287</v>
      </c>
      <c r="O482" s="541">
        <v>667</v>
      </c>
      <c r="P482" s="541">
        <f t="shared" si="50"/>
        <v>11.1861</v>
      </c>
      <c r="Q482" s="541">
        <f t="shared" si="51"/>
        <v>7461.1287</v>
      </c>
      <c r="R482" s="257">
        <f t="shared" si="52"/>
        <v>0</v>
      </c>
      <c r="S482" s="515"/>
      <c r="T482" s="515">
        <f t="shared" si="53"/>
        <v>0</v>
      </c>
      <c r="U482" s="257">
        <f t="shared" si="54"/>
        <v>0</v>
      </c>
      <c r="V482" s="515"/>
      <c r="W482" s="515">
        <f t="shared" si="55"/>
        <v>0</v>
      </c>
      <c r="X482" s="14" t="s">
        <v>1191</v>
      </c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</row>
    <row r="483" hidden="1" spans="1:34">
      <c r="A483" s="24">
        <v>479</v>
      </c>
      <c r="B483" s="14"/>
      <c r="C483" s="749" t="s">
        <v>5257</v>
      </c>
      <c r="D483" s="749" t="s">
        <v>5258</v>
      </c>
      <c r="E483" s="14"/>
      <c r="F483" s="192"/>
      <c r="G483" s="24"/>
      <c r="H483" s="14"/>
      <c r="I483" s="24">
        <v>1.03</v>
      </c>
      <c r="J483" s="14"/>
      <c r="K483" s="14"/>
      <c r="L483" s="541">
        <v>113</v>
      </c>
      <c r="M483" s="541">
        <v>3.6102</v>
      </c>
      <c r="N483" s="541">
        <f t="shared" si="49"/>
        <v>407.9526</v>
      </c>
      <c r="O483" s="541">
        <v>113</v>
      </c>
      <c r="P483" s="541">
        <f t="shared" si="50"/>
        <v>3.6102</v>
      </c>
      <c r="Q483" s="541">
        <f t="shared" si="51"/>
        <v>407.9526</v>
      </c>
      <c r="R483" s="257">
        <f t="shared" si="52"/>
        <v>0</v>
      </c>
      <c r="S483" s="515"/>
      <c r="T483" s="515">
        <f t="shared" si="53"/>
        <v>0</v>
      </c>
      <c r="U483" s="257">
        <f t="shared" si="54"/>
        <v>0</v>
      </c>
      <c r="V483" s="515"/>
      <c r="W483" s="515">
        <f t="shared" si="55"/>
        <v>0</v>
      </c>
      <c r="X483" s="14" t="s">
        <v>1191</v>
      </c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</row>
    <row r="484" hidden="1" spans="1:34">
      <c r="A484" s="24">
        <v>480</v>
      </c>
      <c r="B484" s="14"/>
      <c r="C484" s="749" t="s">
        <v>5259</v>
      </c>
      <c r="D484" s="749" t="s">
        <v>5260</v>
      </c>
      <c r="E484" s="14"/>
      <c r="F484" s="192"/>
      <c r="G484" s="24"/>
      <c r="H484" s="14"/>
      <c r="I484" s="24">
        <v>1.03</v>
      </c>
      <c r="J484" s="14"/>
      <c r="K484" s="14"/>
      <c r="L484" s="541">
        <v>600</v>
      </c>
      <c r="M484" s="541">
        <v>3.8846</v>
      </c>
      <c r="N484" s="541">
        <f t="shared" si="49"/>
        <v>2330.76</v>
      </c>
      <c r="O484" s="541">
        <v>600</v>
      </c>
      <c r="P484" s="541">
        <f t="shared" si="50"/>
        <v>3.8846</v>
      </c>
      <c r="Q484" s="541">
        <f t="shared" si="51"/>
        <v>2330.76</v>
      </c>
      <c r="R484" s="257">
        <f t="shared" si="52"/>
        <v>0</v>
      </c>
      <c r="S484" s="515"/>
      <c r="T484" s="515">
        <f t="shared" si="53"/>
        <v>0</v>
      </c>
      <c r="U484" s="257">
        <f t="shared" si="54"/>
        <v>0</v>
      </c>
      <c r="V484" s="515"/>
      <c r="W484" s="515">
        <f t="shared" si="55"/>
        <v>0</v>
      </c>
      <c r="X484" s="14" t="s">
        <v>1191</v>
      </c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</row>
    <row r="485" hidden="1" spans="1:34">
      <c r="A485" s="24">
        <v>481</v>
      </c>
      <c r="B485" s="14"/>
      <c r="C485" s="749" t="s">
        <v>5261</v>
      </c>
      <c r="D485" s="749" t="s">
        <v>5262</v>
      </c>
      <c r="E485" s="14"/>
      <c r="F485" s="192"/>
      <c r="G485" s="24"/>
      <c r="H485" s="14"/>
      <c r="I485" s="24">
        <v>1.03</v>
      </c>
      <c r="J485" s="14"/>
      <c r="K485" s="14"/>
      <c r="L485" s="541">
        <v>1977</v>
      </c>
      <c r="M485" s="541">
        <v>5.9547</v>
      </c>
      <c r="N485" s="541">
        <f t="shared" si="49"/>
        <v>11772.4419</v>
      </c>
      <c r="O485" s="541">
        <v>1977</v>
      </c>
      <c r="P485" s="541">
        <f t="shared" si="50"/>
        <v>5.9547</v>
      </c>
      <c r="Q485" s="541">
        <f t="shared" si="51"/>
        <v>11772.4419</v>
      </c>
      <c r="R485" s="257">
        <f t="shared" si="52"/>
        <v>0</v>
      </c>
      <c r="S485" s="515"/>
      <c r="T485" s="515">
        <f t="shared" si="53"/>
        <v>0</v>
      </c>
      <c r="U485" s="257">
        <f t="shared" si="54"/>
        <v>0</v>
      </c>
      <c r="V485" s="515"/>
      <c r="W485" s="515">
        <f t="shared" si="55"/>
        <v>0</v>
      </c>
      <c r="X485" s="14" t="s">
        <v>1191</v>
      </c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</row>
    <row r="486" hidden="1" spans="1:34">
      <c r="A486" s="24">
        <v>482</v>
      </c>
      <c r="B486" s="14"/>
      <c r="C486" s="749" t="s">
        <v>5263</v>
      </c>
      <c r="D486" s="749" t="s">
        <v>5264</v>
      </c>
      <c r="E486" s="14"/>
      <c r="F486" s="192"/>
      <c r="G486" s="24"/>
      <c r="H486" s="14"/>
      <c r="I486" s="24">
        <v>1.03</v>
      </c>
      <c r="J486" s="14"/>
      <c r="K486" s="14"/>
      <c r="L486" s="541">
        <v>2027</v>
      </c>
      <c r="M486" s="541">
        <v>5.9684</v>
      </c>
      <c r="N486" s="541">
        <f t="shared" si="49"/>
        <v>12097.9468</v>
      </c>
      <c r="O486" s="541">
        <v>2027</v>
      </c>
      <c r="P486" s="541">
        <f t="shared" si="50"/>
        <v>5.9684</v>
      </c>
      <c r="Q486" s="541">
        <f t="shared" si="51"/>
        <v>12097.9468</v>
      </c>
      <c r="R486" s="257">
        <f t="shared" si="52"/>
        <v>0</v>
      </c>
      <c r="S486" s="515"/>
      <c r="T486" s="515">
        <f t="shared" si="53"/>
        <v>0</v>
      </c>
      <c r="U486" s="257">
        <f t="shared" si="54"/>
        <v>0</v>
      </c>
      <c r="V486" s="515"/>
      <c r="W486" s="515">
        <f t="shared" si="55"/>
        <v>0</v>
      </c>
      <c r="X486" s="14" t="s">
        <v>1191</v>
      </c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</row>
    <row r="487" hidden="1" spans="1:34">
      <c r="A487" s="24">
        <v>483</v>
      </c>
      <c r="B487" s="14"/>
      <c r="C487" s="749" t="s">
        <v>5265</v>
      </c>
      <c r="D487" s="749" t="s">
        <v>5266</v>
      </c>
      <c r="E487" s="14"/>
      <c r="F487" s="192"/>
      <c r="G487" s="24"/>
      <c r="H487" s="14"/>
      <c r="I487" s="24">
        <v>1.03</v>
      </c>
      <c r="J487" s="14"/>
      <c r="K487" s="14"/>
      <c r="L487" s="541">
        <v>660</v>
      </c>
      <c r="M487" s="541">
        <v>2.4059</v>
      </c>
      <c r="N487" s="541">
        <f t="shared" si="49"/>
        <v>1587.894</v>
      </c>
      <c r="O487" s="541">
        <v>325</v>
      </c>
      <c r="P487" s="541">
        <f t="shared" si="50"/>
        <v>2.4059</v>
      </c>
      <c r="Q487" s="541">
        <f t="shared" si="51"/>
        <v>781.9175</v>
      </c>
      <c r="R487" s="257">
        <f t="shared" si="52"/>
        <v>0</v>
      </c>
      <c r="S487" s="515"/>
      <c r="T487" s="515">
        <f t="shared" si="53"/>
        <v>0</v>
      </c>
      <c r="U487" s="257">
        <f t="shared" si="54"/>
        <v>-335</v>
      </c>
      <c r="V487" s="515"/>
      <c r="W487" s="515">
        <f t="shared" si="55"/>
        <v>-805.9765</v>
      </c>
      <c r="X487" s="14" t="s">
        <v>1191</v>
      </c>
      <c r="Y487" s="14"/>
      <c r="Z487" s="14"/>
      <c r="AA487" s="14"/>
      <c r="AB487" s="14"/>
      <c r="AC487" s="14"/>
      <c r="AD487" s="14"/>
      <c r="AE487" s="14"/>
      <c r="AF487" s="14"/>
      <c r="AG487" s="14"/>
      <c r="AH487" s="231" t="s">
        <v>4296</v>
      </c>
    </row>
    <row r="488" hidden="1" spans="1:34">
      <c r="A488" s="24">
        <v>484</v>
      </c>
      <c r="B488" s="14"/>
      <c r="C488" s="749" t="s">
        <v>5267</v>
      </c>
      <c r="D488" s="749" t="s">
        <v>5268</v>
      </c>
      <c r="E488" s="14"/>
      <c r="F488" s="192"/>
      <c r="G488" s="24"/>
      <c r="H488" s="14"/>
      <c r="I488" s="24">
        <v>1.03</v>
      </c>
      <c r="J488" s="14"/>
      <c r="K488" s="14"/>
      <c r="L488" s="541">
        <v>109</v>
      </c>
      <c r="M488" s="541">
        <v>11.5318</v>
      </c>
      <c r="N488" s="541">
        <f t="shared" si="49"/>
        <v>1256.9662</v>
      </c>
      <c r="O488" s="541">
        <v>109</v>
      </c>
      <c r="P488" s="541">
        <f t="shared" si="50"/>
        <v>11.5318</v>
      </c>
      <c r="Q488" s="541">
        <f t="shared" si="51"/>
        <v>1256.9662</v>
      </c>
      <c r="R488" s="257">
        <f t="shared" si="52"/>
        <v>0</v>
      </c>
      <c r="S488" s="515"/>
      <c r="T488" s="515">
        <f t="shared" si="53"/>
        <v>0</v>
      </c>
      <c r="U488" s="257">
        <f t="shared" si="54"/>
        <v>0</v>
      </c>
      <c r="V488" s="515"/>
      <c r="W488" s="515">
        <f t="shared" si="55"/>
        <v>0</v>
      </c>
      <c r="X488" s="14" t="s">
        <v>1191</v>
      </c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</row>
    <row r="489" hidden="1" spans="1:34">
      <c r="A489" s="24">
        <v>485</v>
      </c>
      <c r="B489" s="14"/>
      <c r="C489" s="749" t="s">
        <v>5269</v>
      </c>
      <c r="D489" s="749" t="s">
        <v>5270</v>
      </c>
      <c r="E489" s="14"/>
      <c r="F489" s="192"/>
      <c r="G489" s="24"/>
      <c r="H489" s="14"/>
      <c r="I489" s="24">
        <v>1.03</v>
      </c>
      <c r="J489" s="14"/>
      <c r="K489" s="14"/>
      <c r="L489" s="541">
        <v>3297</v>
      </c>
      <c r="M489" s="541">
        <v>0.8643</v>
      </c>
      <c r="N489" s="541">
        <f t="shared" si="49"/>
        <v>2849.5971</v>
      </c>
      <c r="O489" s="541">
        <v>1900</v>
      </c>
      <c r="P489" s="541">
        <f t="shared" si="50"/>
        <v>0.8643</v>
      </c>
      <c r="Q489" s="541">
        <f t="shared" si="51"/>
        <v>1642.17</v>
      </c>
      <c r="R489" s="257">
        <f t="shared" si="52"/>
        <v>0</v>
      </c>
      <c r="S489" s="515"/>
      <c r="T489" s="515">
        <f t="shared" si="53"/>
        <v>0</v>
      </c>
      <c r="U489" s="257">
        <f t="shared" si="54"/>
        <v>-1397</v>
      </c>
      <c r="V489" s="515"/>
      <c r="W489" s="515">
        <f t="shared" si="55"/>
        <v>-1207.4271</v>
      </c>
      <c r="X489" s="14" t="s">
        <v>1191</v>
      </c>
      <c r="Y489" s="14"/>
      <c r="Z489" s="14"/>
      <c r="AA489" s="14"/>
      <c r="AB489" s="14"/>
      <c r="AC489" s="14"/>
      <c r="AD489" s="14"/>
      <c r="AE489" s="14"/>
      <c r="AF489" s="14"/>
      <c r="AG489" s="14"/>
      <c r="AH489" s="231" t="s">
        <v>5271</v>
      </c>
    </row>
    <row r="490" hidden="1" spans="1:34">
      <c r="A490" s="24">
        <v>486</v>
      </c>
      <c r="B490" s="14"/>
      <c r="C490" s="749" t="s">
        <v>5272</v>
      </c>
      <c r="D490" s="749" t="s">
        <v>5273</v>
      </c>
      <c r="E490" s="14"/>
      <c r="F490" s="192"/>
      <c r="G490" s="24"/>
      <c r="H490" s="14"/>
      <c r="I490" s="24">
        <v>1.03</v>
      </c>
      <c r="J490" s="14"/>
      <c r="K490" s="14"/>
      <c r="L490" s="541">
        <v>2997</v>
      </c>
      <c r="M490" s="541">
        <v>0.8643</v>
      </c>
      <c r="N490" s="541">
        <f t="shared" si="49"/>
        <v>2590.3071</v>
      </c>
      <c r="O490" s="541">
        <v>1900</v>
      </c>
      <c r="P490" s="541">
        <f t="shared" si="50"/>
        <v>0.8643</v>
      </c>
      <c r="Q490" s="541">
        <f t="shared" si="51"/>
        <v>1642.17</v>
      </c>
      <c r="R490" s="257">
        <f t="shared" si="52"/>
        <v>0</v>
      </c>
      <c r="S490" s="515"/>
      <c r="T490" s="515">
        <f t="shared" si="53"/>
        <v>0</v>
      </c>
      <c r="U490" s="257">
        <f t="shared" si="54"/>
        <v>-1097</v>
      </c>
      <c r="V490" s="515"/>
      <c r="W490" s="515">
        <f t="shared" si="55"/>
        <v>-948.1371</v>
      </c>
      <c r="X490" s="14" t="s">
        <v>1191</v>
      </c>
      <c r="Y490" s="14"/>
      <c r="Z490" s="14"/>
      <c r="AA490" s="14"/>
      <c r="AB490" s="14"/>
      <c r="AC490" s="14"/>
      <c r="AD490" s="14"/>
      <c r="AE490" s="14"/>
      <c r="AF490" s="14"/>
      <c r="AG490" s="14"/>
      <c r="AH490" s="231" t="s">
        <v>5271</v>
      </c>
    </row>
    <row r="491" hidden="1" spans="1:34">
      <c r="A491" s="24">
        <v>487</v>
      </c>
      <c r="B491" s="14"/>
      <c r="C491" s="749" t="s">
        <v>5274</v>
      </c>
      <c r="D491" s="749" t="s">
        <v>5275</v>
      </c>
      <c r="E491" s="14"/>
      <c r="F491" s="192"/>
      <c r="G491" s="24"/>
      <c r="H491" s="14"/>
      <c r="I491" s="24">
        <v>1.03</v>
      </c>
      <c r="J491" s="14"/>
      <c r="K491" s="14"/>
      <c r="L491" s="541">
        <v>507</v>
      </c>
      <c r="M491" s="541">
        <v>0.7081</v>
      </c>
      <c r="N491" s="541">
        <f t="shared" si="49"/>
        <v>359.0067</v>
      </c>
      <c r="O491" s="541">
        <v>47</v>
      </c>
      <c r="P491" s="541">
        <f t="shared" si="50"/>
        <v>0.7081</v>
      </c>
      <c r="Q491" s="541">
        <f t="shared" si="51"/>
        <v>33.2807</v>
      </c>
      <c r="R491" s="257">
        <f t="shared" si="52"/>
        <v>0</v>
      </c>
      <c r="S491" s="515"/>
      <c r="T491" s="515">
        <f t="shared" si="53"/>
        <v>0</v>
      </c>
      <c r="U491" s="257">
        <f t="shared" si="54"/>
        <v>-460</v>
      </c>
      <c r="V491" s="515"/>
      <c r="W491" s="515">
        <f t="shared" si="55"/>
        <v>-325.726</v>
      </c>
      <c r="X491" s="14" t="s">
        <v>1191</v>
      </c>
      <c r="Y491" s="14"/>
      <c r="Z491" s="14"/>
      <c r="AA491" s="14"/>
      <c r="AB491" s="14"/>
      <c r="AC491" s="14"/>
      <c r="AD491" s="14"/>
      <c r="AE491" s="14"/>
      <c r="AF491" s="14"/>
      <c r="AG491" s="14"/>
      <c r="AH491" s="231" t="s">
        <v>5271</v>
      </c>
    </row>
    <row r="492" hidden="1" spans="1:34">
      <c r="A492" s="24">
        <v>488</v>
      </c>
      <c r="B492" s="14"/>
      <c r="C492" s="749" t="s">
        <v>5276</v>
      </c>
      <c r="D492" s="749" t="s">
        <v>5277</v>
      </c>
      <c r="E492" s="14"/>
      <c r="F492" s="192"/>
      <c r="G492" s="24"/>
      <c r="H492" s="14"/>
      <c r="I492" s="24">
        <v>1.03</v>
      </c>
      <c r="J492" s="14"/>
      <c r="K492" s="14"/>
      <c r="L492" s="541">
        <v>508</v>
      </c>
      <c r="M492" s="541">
        <v>0.699</v>
      </c>
      <c r="N492" s="541">
        <f t="shared" si="49"/>
        <v>355.092</v>
      </c>
      <c r="O492" s="541">
        <v>400</v>
      </c>
      <c r="P492" s="541">
        <f t="shared" si="50"/>
        <v>0.699</v>
      </c>
      <c r="Q492" s="541">
        <f t="shared" si="51"/>
        <v>279.6</v>
      </c>
      <c r="R492" s="257">
        <f t="shared" si="52"/>
        <v>0</v>
      </c>
      <c r="S492" s="515"/>
      <c r="T492" s="515">
        <f t="shared" si="53"/>
        <v>0</v>
      </c>
      <c r="U492" s="257">
        <f t="shared" si="54"/>
        <v>-108</v>
      </c>
      <c r="V492" s="515"/>
      <c r="W492" s="515">
        <f t="shared" si="55"/>
        <v>-75.492</v>
      </c>
      <c r="X492" s="14" t="s">
        <v>1191</v>
      </c>
      <c r="Y492" s="14"/>
      <c r="Z492" s="14"/>
      <c r="AA492" s="14"/>
      <c r="AB492" s="14"/>
      <c r="AC492" s="14"/>
      <c r="AD492" s="14"/>
      <c r="AE492" s="14"/>
      <c r="AF492" s="14"/>
      <c r="AG492" s="14"/>
      <c r="AH492" s="231" t="s">
        <v>5271</v>
      </c>
    </row>
    <row r="493" hidden="1" spans="1:34">
      <c r="A493" s="24">
        <v>489</v>
      </c>
      <c r="B493" s="14"/>
      <c r="C493" s="749" t="s">
        <v>5278</v>
      </c>
      <c r="D493" s="749" t="s">
        <v>5279</v>
      </c>
      <c r="E493" s="14"/>
      <c r="F493" s="192"/>
      <c r="G493" s="24"/>
      <c r="H493" s="14"/>
      <c r="I493" s="24">
        <v>1.03</v>
      </c>
      <c r="J493" s="14"/>
      <c r="K493" s="14"/>
      <c r="L493" s="541">
        <v>453</v>
      </c>
      <c r="M493" s="541">
        <v>1.8733</v>
      </c>
      <c r="N493" s="541">
        <f t="shared" si="49"/>
        <v>848.6049</v>
      </c>
      <c r="O493" s="541">
        <v>453</v>
      </c>
      <c r="P493" s="541">
        <f t="shared" si="50"/>
        <v>1.8733</v>
      </c>
      <c r="Q493" s="541">
        <f t="shared" si="51"/>
        <v>848.6049</v>
      </c>
      <c r="R493" s="257">
        <f t="shared" si="52"/>
        <v>0</v>
      </c>
      <c r="S493" s="515"/>
      <c r="T493" s="515">
        <f t="shared" si="53"/>
        <v>0</v>
      </c>
      <c r="U493" s="257">
        <f t="shared" si="54"/>
        <v>0</v>
      </c>
      <c r="V493" s="515"/>
      <c r="W493" s="515">
        <f t="shared" si="55"/>
        <v>0</v>
      </c>
      <c r="X493" s="14" t="s">
        <v>1191</v>
      </c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</row>
    <row r="494" hidden="1" spans="1:34">
      <c r="A494" s="24">
        <v>490</v>
      </c>
      <c r="B494" s="14"/>
      <c r="C494" s="749" t="s">
        <v>5280</v>
      </c>
      <c r="D494" s="749" t="s">
        <v>5281</v>
      </c>
      <c r="E494" s="14"/>
      <c r="F494" s="192"/>
      <c r="G494" s="24"/>
      <c r="H494" s="14"/>
      <c r="I494" s="24">
        <v>1.03</v>
      </c>
      <c r="J494" s="14"/>
      <c r="K494" s="14"/>
      <c r="L494" s="541">
        <v>653</v>
      </c>
      <c r="M494" s="541">
        <v>1.8406</v>
      </c>
      <c r="N494" s="541">
        <f t="shared" si="49"/>
        <v>1201.9118</v>
      </c>
      <c r="O494" s="541">
        <v>653</v>
      </c>
      <c r="P494" s="541">
        <f t="shared" si="50"/>
        <v>1.8406</v>
      </c>
      <c r="Q494" s="541">
        <f t="shared" si="51"/>
        <v>1201.9118</v>
      </c>
      <c r="R494" s="257">
        <f t="shared" si="52"/>
        <v>0</v>
      </c>
      <c r="S494" s="515"/>
      <c r="T494" s="515">
        <f t="shared" si="53"/>
        <v>0</v>
      </c>
      <c r="U494" s="257">
        <f t="shared" si="54"/>
        <v>0</v>
      </c>
      <c r="V494" s="515"/>
      <c r="W494" s="515">
        <f t="shared" si="55"/>
        <v>0</v>
      </c>
      <c r="X494" s="14" t="s">
        <v>1191</v>
      </c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</row>
    <row r="495" hidden="1" spans="1:34">
      <c r="A495" s="24">
        <v>491</v>
      </c>
      <c r="B495" s="14"/>
      <c r="C495" s="749" t="s">
        <v>5282</v>
      </c>
      <c r="D495" s="749" t="s">
        <v>5283</v>
      </c>
      <c r="E495" s="14"/>
      <c r="F495" s="192"/>
      <c r="G495" s="24"/>
      <c r="H495" s="14"/>
      <c r="I495" s="24">
        <v>1.03</v>
      </c>
      <c r="J495" s="14"/>
      <c r="K495" s="14"/>
      <c r="L495" s="541">
        <v>230</v>
      </c>
      <c r="M495" s="541">
        <v>3.5577</v>
      </c>
      <c r="N495" s="541">
        <f t="shared" si="49"/>
        <v>818.271</v>
      </c>
      <c r="O495" s="541">
        <v>230</v>
      </c>
      <c r="P495" s="541">
        <f t="shared" si="50"/>
        <v>3.5577</v>
      </c>
      <c r="Q495" s="541">
        <f t="shared" si="51"/>
        <v>818.271</v>
      </c>
      <c r="R495" s="257">
        <f t="shared" si="52"/>
        <v>0</v>
      </c>
      <c r="S495" s="515"/>
      <c r="T495" s="515">
        <f t="shared" si="53"/>
        <v>0</v>
      </c>
      <c r="U495" s="257">
        <f t="shared" si="54"/>
        <v>0</v>
      </c>
      <c r="V495" s="515"/>
      <c r="W495" s="515">
        <f t="shared" si="55"/>
        <v>0</v>
      </c>
      <c r="X495" s="14" t="s">
        <v>1191</v>
      </c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</row>
    <row r="496" hidden="1" spans="1:34">
      <c r="A496" s="24">
        <v>492</v>
      </c>
      <c r="B496" s="14"/>
      <c r="C496" s="749" t="s">
        <v>5284</v>
      </c>
      <c r="D496" s="749" t="s">
        <v>5285</v>
      </c>
      <c r="E496" s="14"/>
      <c r="F496" s="192"/>
      <c r="G496" s="24"/>
      <c r="H496" s="14"/>
      <c r="I496" s="24">
        <v>1.03</v>
      </c>
      <c r="J496" s="14"/>
      <c r="K496" s="14"/>
      <c r="L496" s="541">
        <v>674</v>
      </c>
      <c r="M496" s="541">
        <v>2.6897</v>
      </c>
      <c r="N496" s="541">
        <f t="shared" si="49"/>
        <v>1812.8578</v>
      </c>
      <c r="O496" s="541">
        <v>455</v>
      </c>
      <c r="P496" s="541">
        <f t="shared" si="50"/>
        <v>2.6897</v>
      </c>
      <c r="Q496" s="541">
        <f t="shared" si="51"/>
        <v>1223.8135</v>
      </c>
      <c r="R496" s="257">
        <f t="shared" si="52"/>
        <v>0</v>
      </c>
      <c r="S496" s="515"/>
      <c r="T496" s="515">
        <f t="shared" si="53"/>
        <v>0</v>
      </c>
      <c r="U496" s="257">
        <f t="shared" si="54"/>
        <v>-219</v>
      </c>
      <c r="V496" s="515"/>
      <c r="W496" s="515">
        <f t="shared" si="55"/>
        <v>-589.0443</v>
      </c>
      <c r="X496" s="14" t="s">
        <v>1191</v>
      </c>
      <c r="Y496" s="14"/>
      <c r="Z496" s="14"/>
      <c r="AA496" s="14"/>
      <c r="AB496" s="14"/>
      <c r="AC496" s="14"/>
      <c r="AD496" s="14"/>
      <c r="AE496" s="14"/>
      <c r="AF496" s="14"/>
      <c r="AG496" s="14"/>
      <c r="AH496" s="231" t="s">
        <v>5271</v>
      </c>
    </row>
    <row r="497" hidden="1" spans="1:34">
      <c r="A497" s="24">
        <v>493</v>
      </c>
      <c r="B497" s="14"/>
      <c r="C497" s="749" t="s">
        <v>5286</v>
      </c>
      <c r="D497" s="749" t="s">
        <v>5287</v>
      </c>
      <c r="E497" s="14"/>
      <c r="F497" s="192"/>
      <c r="G497" s="24"/>
      <c r="H497" s="14"/>
      <c r="I497" s="24">
        <v>1.03</v>
      </c>
      <c r="J497" s="14"/>
      <c r="K497" s="14"/>
      <c r="L497" s="541">
        <v>1070</v>
      </c>
      <c r="M497" s="541">
        <v>0.2115</v>
      </c>
      <c r="N497" s="541">
        <f t="shared" si="49"/>
        <v>226.305</v>
      </c>
      <c r="O497" s="541">
        <v>530</v>
      </c>
      <c r="P497" s="541">
        <f t="shared" si="50"/>
        <v>0.2115</v>
      </c>
      <c r="Q497" s="541">
        <f t="shared" si="51"/>
        <v>112.095</v>
      </c>
      <c r="R497" s="257">
        <f t="shared" si="52"/>
        <v>0</v>
      </c>
      <c r="S497" s="515"/>
      <c r="T497" s="515">
        <f t="shared" si="53"/>
        <v>0</v>
      </c>
      <c r="U497" s="257">
        <f t="shared" si="54"/>
        <v>-540</v>
      </c>
      <c r="V497" s="515"/>
      <c r="W497" s="515">
        <f t="shared" si="55"/>
        <v>-114.21</v>
      </c>
      <c r="X497" s="14" t="s">
        <v>1191</v>
      </c>
      <c r="Y497" s="14"/>
      <c r="Z497" s="14"/>
      <c r="AA497" s="14"/>
      <c r="AB497" s="14"/>
      <c r="AC497" s="14"/>
      <c r="AD497" s="14"/>
      <c r="AE497" s="14"/>
      <c r="AF497" s="14"/>
      <c r="AG497" s="14"/>
      <c r="AH497" s="231" t="s">
        <v>5271</v>
      </c>
    </row>
    <row r="498" s="2" customFormat="1" hidden="1" spans="1:34">
      <c r="A498" s="24" t="s">
        <v>187</v>
      </c>
      <c r="B498" s="24"/>
      <c r="C498" s="14"/>
      <c r="D498" s="14"/>
      <c r="E498" s="14"/>
      <c r="F498" s="192"/>
      <c r="G498" s="24"/>
      <c r="H498" s="14"/>
      <c r="I498" s="14"/>
      <c r="J498" s="14"/>
      <c r="K498" s="14"/>
      <c r="L498" s="541">
        <f>SUM(L5:L497)</f>
        <v>524592</v>
      </c>
      <c r="M498" s="541"/>
      <c r="N498" s="541">
        <f t="shared" ref="M498:W498" si="56">SUM(N5:N497)</f>
        <v>1175428.8542</v>
      </c>
      <c r="O498" s="541">
        <f t="shared" si="56"/>
        <v>477982</v>
      </c>
      <c r="P498" s="541"/>
      <c r="Q498" s="541">
        <f t="shared" si="56"/>
        <v>1046346.5101</v>
      </c>
      <c r="R498" s="541">
        <f t="shared" si="56"/>
        <v>12673</v>
      </c>
      <c r="S498" s="541"/>
      <c r="T498" s="541">
        <f t="shared" si="56"/>
        <v>24644.3633</v>
      </c>
      <c r="U498" s="541">
        <f t="shared" si="56"/>
        <v>-59283</v>
      </c>
      <c r="V498" s="541"/>
      <c r="W498" s="541">
        <f t="shared" si="56"/>
        <v>-153726.7074</v>
      </c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</row>
    <row r="499" s="2" customFormat="1" hidden="1" spans="1:23">
      <c r="A499" s="2" t="s">
        <v>222</v>
      </c>
      <c r="G499" s="512"/>
      <c r="L499" s="532"/>
      <c r="M499" s="532"/>
      <c r="N499" s="532"/>
      <c r="O499" s="532"/>
      <c r="P499" s="532"/>
      <c r="Q499" s="532"/>
      <c r="S499" s="532"/>
      <c r="T499" s="532"/>
      <c r="V499" s="532"/>
      <c r="W499" s="532"/>
    </row>
    <row r="500" s="2" customFormat="1" hidden="1" spans="1:23">
      <c r="A500" s="2" t="str">
        <f>封面!A8</f>
        <v>单位总经理：***</v>
      </c>
      <c r="E500" s="2" t="str">
        <f>封面!A9</f>
        <v>单位财务负责人：***</v>
      </c>
      <c r="G500" s="512"/>
      <c r="H500" s="2" t="str">
        <f>封面!A11</f>
        <v>会计审核人：***</v>
      </c>
      <c r="K500" s="2" t="str">
        <f>封面!A10</f>
        <v>单位物资部门负责人：***</v>
      </c>
      <c r="L500" s="532"/>
      <c r="M500" s="532"/>
      <c r="N500" s="532"/>
      <c r="O500" s="532"/>
      <c r="P500" s="532" t="s">
        <v>97</v>
      </c>
      <c r="Q500" s="532"/>
      <c r="S500" s="532"/>
      <c r="T500" s="532"/>
      <c r="V500" s="532"/>
      <c r="W500" s="532"/>
    </row>
  </sheetData>
  <autoFilter ref="A4:AH500">
    <filterColumn colId="12">
      <customFilters>
        <customFilter operator="equal" val="44.49"/>
      </customFilters>
    </filterColumn>
    <extLst/>
  </autoFilter>
  <mergeCells count="22">
    <mergeCell ref="A1:Z1"/>
    <mergeCell ref="I2:J2"/>
    <mergeCell ref="O2:P2"/>
    <mergeCell ref="B3:C3"/>
    <mergeCell ref="L3:N3"/>
    <mergeCell ref="O3:Q3"/>
    <mergeCell ref="R3:T3"/>
    <mergeCell ref="U3:W3"/>
    <mergeCell ref="X3:AD3"/>
    <mergeCell ref="A498:B498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</mergeCells>
  <conditionalFormatting sqref="C$1:C$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G17"/>
  <sheetViews>
    <sheetView workbookViewId="0">
      <pane ySplit="4" topLeftCell="A5" activePane="bottomLeft" state="frozen"/>
      <selection/>
      <selection pane="bottomLeft" activeCell="I33" sqref="I33:I34"/>
    </sheetView>
  </sheetViews>
  <sheetFormatPr defaultColWidth="9" defaultRowHeight="13.5"/>
  <cols>
    <col min="1" max="1" width="5.375" customWidth="1"/>
    <col min="2" max="2" width="11.75" customWidth="1"/>
    <col min="3" max="3" width="13.37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29" t="s">
        <v>5288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1" t="str">
        <f>封面!A5</f>
        <v>单位名称：*****</v>
      </c>
      <c r="B2" s="31"/>
      <c r="C2" s="32"/>
      <c r="D2" s="33"/>
      <c r="G2" s="34"/>
      <c r="I2" s="505" t="str">
        <f>封面!A6</f>
        <v>清查基准日：年 月 日</v>
      </c>
      <c r="J2" s="505"/>
      <c r="K2" s="34"/>
      <c r="N2" s="505" t="s">
        <v>215</v>
      </c>
      <c r="O2" s="505"/>
      <c r="Z2" s="34" t="s">
        <v>175</v>
      </c>
    </row>
    <row r="3" s="28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8" customFormat="1" ht="15.75" spans="1:33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ht="14.25" spans="1:33">
      <c r="A5" s="62">
        <v>1</v>
      </c>
      <c r="B5" s="528"/>
      <c r="C5" s="528"/>
      <c r="D5" s="528"/>
      <c r="E5" s="528"/>
      <c r="F5" s="529"/>
      <c r="G5" s="529"/>
      <c r="H5" s="529"/>
      <c r="I5" s="529"/>
      <c r="J5" s="528"/>
      <c r="K5" s="528"/>
      <c r="L5" s="528"/>
      <c r="M5" s="528"/>
      <c r="N5" s="528"/>
      <c r="O5" s="528"/>
      <c r="P5" s="528"/>
      <c r="Q5" s="52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528"/>
      <c r="Y5" s="528"/>
      <c r="Z5" s="528"/>
      <c r="AA5" s="528"/>
      <c r="AB5" s="528"/>
      <c r="AC5" s="528"/>
      <c r="AD5" s="528"/>
      <c r="AE5" s="528"/>
      <c r="AF5" s="528"/>
      <c r="AG5" s="528"/>
    </row>
    <row r="6" ht="14.25" spans="1:33">
      <c r="A6" s="62">
        <v>2</v>
      </c>
      <c r="B6" s="528"/>
      <c r="C6" s="528"/>
      <c r="D6" s="528"/>
      <c r="E6" s="528"/>
      <c r="F6" s="530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528"/>
      <c r="Y6" s="528"/>
      <c r="Z6" s="528"/>
      <c r="AA6" s="528"/>
      <c r="AB6" s="528"/>
      <c r="AC6" s="528"/>
      <c r="AD6" s="528"/>
      <c r="AE6" s="528"/>
      <c r="AF6" s="528"/>
      <c r="AG6" s="528"/>
    </row>
    <row r="7" ht="14.25" spans="1:33">
      <c r="A7" s="62">
        <v>3</v>
      </c>
      <c r="B7" s="528"/>
      <c r="C7" s="528"/>
      <c r="D7" s="528"/>
      <c r="E7" s="528"/>
      <c r="F7" s="530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528"/>
      <c r="Y7" s="528"/>
      <c r="Z7" s="528"/>
      <c r="AA7" s="528"/>
      <c r="AB7" s="528"/>
      <c r="AC7" s="528"/>
      <c r="AD7" s="528"/>
      <c r="AE7" s="528"/>
      <c r="AF7" s="528"/>
      <c r="AG7" s="528"/>
    </row>
    <row r="8" ht="14.25" spans="1:33">
      <c r="A8" s="62">
        <v>4</v>
      </c>
      <c r="B8" s="528"/>
      <c r="C8" s="528"/>
      <c r="D8" s="528"/>
      <c r="E8" s="528"/>
      <c r="F8" s="530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528"/>
      <c r="Y8" s="528"/>
      <c r="Z8" s="528"/>
      <c r="AA8" s="528"/>
      <c r="AB8" s="528"/>
      <c r="AC8" s="528"/>
      <c r="AD8" s="528"/>
      <c r="AE8" s="528"/>
      <c r="AF8" s="528"/>
      <c r="AG8" s="528"/>
    </row>
    <row r="9" ht="14.25" spans="1:33">
      <c r="A9" s="62">
        <v>5</v>
      </c>
      <c r="B9" s="528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528"/>
      <c r="Y9" s="528"/>
      <c r="Z9" s="528"/>
      <c r="AA9" s="528"/>
      <c r="AB9" s="528"/>
      <c r="AC9" s="528"/>
      <c r="AD9" s="528"/>
      <c r="AE9" s="528"/>
      <c r="AF9" s="528"/>
      <c r="AG9" s="528"/>
    </row>
    <row r="10" ht="14.25" spans="1:33">
      <c r="A10" s="62">
        <v>6</v>
      </c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</row>
    <row r="11" ht="14.25" spans="1:33">
      <c r="A11" s="62">
        <v>7</v>
      </c>
      <c r="B11" s="528"/>
      <c r="C11" s="528"/>
      <c r="D11" s="528"/>
      <c r="E11" s="528"/>
      <c r="F11" s="530"/>
      <c r="G11" s="528"/>
      <c r="H11" s="528"/>
      <c r="I11" s="44"/>
      <c r="J11" s="528"/>
      <c r="K11" s="528"/>
      <c r="L11" s="528"/>
      <c r="M11" s="528"/>
      <c r="N11" s="528"/>
      <c r="O11" s="528"/>
      <c r="P11" s="528"/>
      <c r="Q11" s="52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528"/>
      <c r="Y11" s="528"/>
      <c r="Z11" s="528"/>
      <c r="AA11" s="528"/>
      <c r="AB11" s="528"/>
      <c r="AC11" s="528"/>
      <c r="AD11" s="528"/>
      <c r="AE11" s="528"/>
      <c r="AF11" s="528"/>
      <c r="AG11" s="528"/>
    </row>
    <row r="12" ht="14.25" spans="1:33">
      <c r="A12" s="62">
        <v>8</v>
      </c>
      <c r="B12" s="528"/>
      <c r="C12" s="528"/>
      <c r="D12" s="528"/>
      <c r="E12" s="528"/>
      <c r="F12" s="530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528"/>
      <c r="Y12" s="528"/>
      <c r="Z12" s="528"/>
      <c r="AA12" s="528"/>
      <c r="AB12" s="528"/>
      <c r="AC12" s="528"/>
      <c r="AD12" s="528"/>
      <c r="AE12" s="528"/>
      <c r="AF12" s="528"/>
      <c r="AG12" s="528"/>
    </row>
    <row r="13" ht="14.25" spans="1:33">
      <c r="A13" s="62">
        <v>9</v>
      </c>
      <c r="B13" s="528"/>
      <c r="C13" s="528"/>
      <c r="D13" s="528"/>
      <c r="E13" s="528"/>
      <c r="F13" s="530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528"/>
      <c r="Y13" s="528"/>
      <c r="Z13" s="528"/>
      <c r="AA13" s="528"/>
      <c r="AB13" s="528"/>
      <c r="AC13" s="528"/>
      <c r="AD13" s="528"/>
      <c r="AE13" s="528"/>
      <c r="AF13" s="528"/>
      <c r="AG13" s="528"/>
    </row>
    <row r="14" ht="14.25" spans="1:33">
      <c r="A14" s="62">
        <v>10</v>
      </c>
      <c r="B14" s="528"/>
      <c r="C14" s="528"/>
      <c r="D14" s="528"/>
      <c r="E14" s="528"/>
      <c r="F14" s="530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528"/>
      <c r="Y14" s="528"/>
      <c r="Z14" s="528"/>
      <c r="AA14" s="528"/>
      <c r="AB14" s="528"/>
      <c r="AC14" s="528"/>
      <c r="AD14" s="528"/>
      <c r="AE14" s="528"/>
      <c r="AF14" s="528"/>
      <c r="AG14" s="528"/>
    </row>
    <row r="15" s="28" customFormat="1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1">
      <c r="A16" s="28" t="s">
        <v>222</v>
      </c>
    </row>
    <row r="17" s="28" customFormat="1" ht="14.25" spans="1:16">
      <c r="A17" s="531" t="str">
        <f>封面!A8</f>
        <v>单位总经理：***</v>
      </c>
      <c r="E17" s="28" t="str">
        <f>封面!A9</f>
        <v>单位财务负责人：***</v>
      </c>
      <c r="H17" s="28" t="str">
        <f>封面!A11</f>
        <v>会计审核人：***</v>
      </c>
      <c r="K17" s="28" t="str">
        <f>封面!A10</f>
        <v>单位物资部门负责人：***</v>
      </c>
      <c r="P17" s="28" t="s">
        <v>97</v>
      </c>
    </row>
  </sheetData>
  <mergeCells count="22">
    <mergeCell ref="A1:Z1"/>
    <mergeCell ref="I2:J2"/>
    <mergeCell ref="N2:O2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I17"/>
  <sheetViews>
    <sheetView workbookViewId="0">
      <pane ySplit="4" topLeftCell="A5" activePane="bottomLeft" state="frozen"/>
      <selection/>
      <selection pane="bottomLeft" activeCell="B4" sqref="B4"/>
    </sheetView>
  </sheetViews>
  <sheetFormatPr defaultColWidth="9" defaultRowHeight="13.5"/>
  <cols>
    <col min="1" max="1" width="5.375" customWidth="1"/>
    <col min="2" max="2" width="11.75" customWidth="1"/>
    <col min="3" max="3" width="13.75" customWidth="1"/>
    <col min="4" max="9" width="11.875" customWidth="1"/>
    <col min="10" max="10" width="11.625" customWidth="1"/>
    <col min="14" max="14" width="11.875" customWidth="1"/>
    <col min="15" max="16" width="7.5" customWidth="1"/>
    <col min="17" max="17" width="11" customWidth="1"/>
    <col min="18" max="18" width="9.5" customWidth="1"/>
    <col min="23" max="23" width="13.875" customWidth="1"/>
    <col min="27" max="27" width="9" style="3"/>
  </cols>
  <sheetData>
    <row r="1" ht="34.5" customHeight="1" spans="1:26">
      <c r="A1" s="29" t="s">
        <v>5290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7">
      <c r="A2" s="31" t="str">
        <f>封面!A5</f>
        <v>单位名称：*****</v>
      </c>
      <c r="B2" s="31"/>
      <c r="C2" s="32"/>
      <c r="D2" s="33"/>
      <c r="G2" s="34"/>
      <c r="J2" s="41" t="str">
        <f>封面!A6</f>
        <v>清查基准日：年 月 日</v>
      </c>
      <c r="K2" s="34"/>
      <c r="M2" s="85"/>
      <c r="N2" s="85"/>
      <c r="Q2" s="85" t="s">
        <v>215</v>
      </c>
      <c r="R2" s="85"/>
      <c r="Z2" s="34" t="s">
        <v>175</v>
      </c>
      <c r="AA2" s="45"/>
    </row>
    <row r="3" s="28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8" customFormat="1" ht="15.75" spans="1:35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  <c r="AH4" s="55"/>
      <c r="AI4" s="55"/>
    </row>
    <row r="5" s="28" customFormat="1" ht="14.25" spans="1:33">
      <c r="A5" s="35">
        <v>1</v>
      </c>
      <c r="B5" s="38"/>
      <c r="C5" s="38"/>
      <c r="D5" s="38"/>
      <c r="E5" s="38"/>
      <c r="F5" s="35"/>
      <c r="G5" s="35"/>
      <c r="H5" s="35"/>
      <c r="I5" s="35"/>
      <c r="J5" s="38"/>
      <c r="K5" s="38"/>
      <c r="L5" s="38"/>
      <c r="M5" s="38"/>
      <c r="N5" s="527"/>
      <c r="O5" s="38"/>
      <c r="P5" s="38"/>
      <c r="Q5" s="527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5"/>
      <c r="AB5" s="38"/>
      <c r="AC5" s="38"/>
      <c r="AD5" s="38"/>
      <c r="AE5" s="38"/>
      <c r="AF5" s="38"/>
      <c r="AG5" s="38"/>
    </row>
    <row r="6" s="28" customFormat="1" ht="14.25" spans="1:33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5"/>
      <c r="AB6" s="38"/>
      <c r="AC6" s="38"/>
      <c r="AD6" s="38"/>
      <c r="AE6" s="38"/>
      <c r="AF6" s="38"/>
      <c r="AG6" s="38"/>
    </row>
    <row r="7" s="28" customFormat="1" ht="14.25" spans="1:33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5"/>
      <c r="AB7" s="38"/>
      <c r="AC7" s="38"/>
      <c r="AD7" s="38"/>
      <c r="AE7" s="38"/>
      <c r="AF7" s="38"/>
      <c r="AG7" s="38"/>
    </row>
    <row r="8" s="28" customFormat="1" ht="14.25" spans="1:33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5"/>
      <c r="AB8" s="38"/>
      <c r="AC8" s="38"/>
      <c r="AD8" s="38"/>
      <c r="AE8" s="38"/>
      <c r="AF8" s="38"/>
      <c r="AG8" s="38"/>
    </row>
    <row r="9" s="28" customFormat="1" ht="14.25" spans="1:33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5"/>
      <c r="AB9" s="38"/>
      <c r="AC9" s="38"/>
      <c r="AD9" s="38"/>
      <c r="AE9" s="38"/>
      <c r="AF9" s="38"/>
      <c r="AG9" s="38"/>
    </row>
    <row r="10" s="28" customFormat="1" ht="14.25" spans="1:33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5"/>
      <c r="AB10" s="38"/>
      <c r="AC10" s="38"/>
      <c r="AD10" s="38"/>
      <c r="AE10" s="38"/>
      <c r="AF10" s="38"/>
      <c r="AG10" s="38"/>
    </row>
    <row r="11" s="28" customFormat="1" ht="14.25" spans="1:33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5"/>
      <c r="AB11" s="38"/>
      <c r="AC11" s="38"/>
      <c r="AD11" s="38"/>
      <c r="AE11" s="38"/>
      <c r="AF11" s="38"/>
      <c r="AG11" s="38"/>
    </row>
    <row r="12" s="28" customFormat="1" ht="14.25" spans="1:33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5"/>
      <c r="AB12" s="38"/>
      <c r="AC12" s="38"/>
      <c r="AD12" s="38"/>
      <c r="AE12" s="38"/>
      <c r="AF12" s="38"/>
      <c r="AG12" s="38"/>
    </row>
    <row r="13" s="28" customFormat="1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5"/>
      <c r="AB13" s="38"/>
      <c r="AC13" s="38"/>
      <c r="AD13" s="38"/>
      <c r="AE13" s="38"/>
      <c r="AF13" s="38"/>
      <c r="AG13" s="38"/>
    </row>
    <row r="14" s="28" customFormat="1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5"/>
      <c r="AB14" s="38"/>
      <c r="AC14" s="38"/>
      <c r="AD14" s="38"/>
      <c r="AE14" s="38"/>
      <c r="AF14" s="38"/>
      <c r="AG14" s="38"/>
    </row>
    <row r="15" s="28" customFormat="1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5"/>
      <c r="AB15" s="38"/>
      <c r="AC15" s="38"/>
      <c r="AD15" s="38"/>
      <c r="AE15" s="38"/>
      <c r="AF15" s="38"/>
      <c r="AG15" s="38"/>
    </row>
    <row r="16" s="28" customFormat="1" ht="14.25" spans="1:27">
      <c r="A16" s="28" t="s">
        <v>222</v>
      </c>
      <c r="AA16" s="45"/>
    </row>
    <row r="17" s="28" customFormat="1" ht="14.25" spans="1:27">
      <c r="A17" s="28" t="str">
        <f>封面!A8</f>
        <v>单位总经理：***</v>
      </c>
      <c r="E17" s="28" t="str">
        <f>封面!A9</f>
        <v>单位财务负责人：***</v>
      </c>
      <c r="H17" s="28" t="str">
        <f>封面!A11</f>
        <v>会计审核人：***</v>
      </c>
      <c r="K17" s="28" t="str">
        <f>封面!A10</f>
        <v>单位物资部门负责人：***</v>
      </c>
      <c r="Q17" s="28" t="s">
        <v>97</v>
      </c>
      <c r="AA17" s="45"/>
    </row>
  </sheetData>
  <mergeCells count="22">
    <mergeCell ref="A1:Z1"/>
    <mergeCell ref="M2:N2"/>
    <mergeCell ref="Q2:R2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17"/>
  <sheetViews>
    <sheetView workbookViewId="0">
      <selection activeCell="F5" sqref="F5"/>
    </sheetView>
  </sheetViews>
  <sheetFormatPr defaultColWidth="9" defaultRowHeight="13.5"/>
  <cols>
    <col min="1" max="1" width="4.625" customWidth="1"/>
    <col min="2" max="2" width="14.375" customWidth="1"/>
    <col min="3" max="3" width="9.125" customWidth="1"/>
    <col min="4" max="4" width="24.875" customWidth="1"/>
    <col min="5" max="5" width="7.375" customWidth="1"/>
    <col min="6" max="6" width="25.25" customWidth="1"/>
    <col min="7" max="7" width="23.375" customWidth="1"/>
    <col min="8" max="8" width="12.75" customWidth="1"/>
    <col min="9" max="9" width="9.625" customWidth="1"/>
  </cols>
  <sheetData>
    <row r="1" ht="25.5" spans="1:8">
      <c r="A1" s="725" t="s">
        <v>9</v>
      </c>
      <c r="B1" s="725"/>
      <c r="C1" s="725"/>
      <c r="D1" s="725"/>
      <c r="E1" s="725"/>
      <c r="F1" s="725"/>
      <c r="G1" s="725"/>
      <c r="H1" s="725"/>
    </row>
    <row r="2" ht="39.75" customHeight="1" spans="1:11">
      <c r="A2" s="726" t="s">
        <v>10</v>
      </c>
      <c r="B2" s="727" t="s">
        <v>11</v>
      </c>
      <c r="C2" s="727" t="s">
        <v>12</v>
      </c>
      <c r="D2" s="727" t="s">
        <v>13</v>
      </c>
      <c r="E2" s="727" t="s">
        <v>14</v>
      </c>
      <c r="F2" s="727" t="s">
        <v>15</v>
      </c>
      <c r="G2" s="727" t="s">
        <v>16</v>
      </c>
      <c r="H2" s="727" t="s">
        <v>17</v>
      </c>
      <c r="I2" s="727" t="s">
        <v>18</v>
      </c>
      <c r="K2" s="735"/>
    </row>
    <row r="3" ht="25.5" customHeight="1" spans="1:9">
      <c r="A3" s="728">
        <v>1</v>
      </c>
      <c r="B3" s="681"/>
      <c r="C3" s="681"/>
      <c r="D3" s="729"/>
      <c r="E3" s="61"/>
      <c r="F3" s="730"/>
      <c r="G3" s="730"/>
      <c r="H3" s="730"/>
      <c r="I3" s="528"/>
    </row>
    <row r="4" ht="25.5" customHeight="1" spans="1:9">
      <c r="A4" s="728">
        <v>2</v>
      </c>
      <c r="B4" s="731"/>
      <c r="C4" s="731"/>
      <c r="D4" s="729"/>
      <c r="E4" s="61"/>
      <c r="F4" s="730"/>
      <c r="G4" s="730"/>
      <c r="H4" s="730"/>
      <c r="I4" s="528"/>
    </row>
    <row r="5" ht="25.5" customHeight="1" spans="1:9">
      <c r="A5" s="728">
        <v>3</v>
      </c>
      <c r="B5" s="731"/>
      <c r="C5" s="731"/>
      <c r="D5" s="729"/>
      <c r="E5" s="61"/>
      <c r="F5" s="730"/>
      <c r="G5" s="730"/>
      <c r="H5" s="730"/>
      <c r="I5" s="528"/>
    </row>
    <row r="6" ht="25.5" customHeight="1" spans="1:9">
      <c r="A6" s="728">
        <v>4</v>
      </c>
      <c r="B6" s="681"/>
      <c r="C6" s="681"/>
      <c r="D6" s="729"/>
      <c r="E6" s="62"/>
      <c r="F6" s="730"/>
      <c r="G6" s="730"/>
      <c r="H6" s="730"/>
      <c r="I6" s="528"/>
    </row>
    <row r="7" ht="25.5" customHeight="1" spans="1:9">
      <c r="A7" s="728">
        <v>5</v>
      </c>
      <c r="B7" s="681"/>
      <c r="C7" s="681"/>
      <c r="D7" s="729"/>
      <c r="E7" s="35"/>
      <c r="F7" s="730"/>
      <c r="G7" s="730"/>
      <c r="H7" s="730"/>
      <c r="I7" s="528"/>
    </row>
    <row r="8" ht="25.5" customHeight="1" spans="1:9">
      <c r="A8" s="728">
        <v>6</v>
      </c>
      <c r="B8" s="681"/>
      <c r="C8" s="681"/>
      <c r="D8" s="729"/>
      <c r="E8" s="613"/>
      <c r="F8" s="730"/>
      <c r="G8" s="730"/>
      <c r="H8" s="730"/>
      <c r="I8" s="528"/>
    </row>
    <row r="9" ht="25.5" customHeight="1" spans="1:9">
      <c r="A9" s="728">
        <v>7</v>
      </c>
      <c r="B9" s="681"/>
      <c r="C9" s="681"/>
      <c r="D9" s="729"/>
      <c r="E9" s="613"/>
      <c r="F9" s="528"/>
      <c r="G9" s="528"/>
      <c r="H9" s="528"/>
      <c r="I9" s="528"/>
    </row>
    <row r="10" ht="25.5" customHeight="1" spans="1:9">
      <c r="A10" s="728">
        <v>8</v>
      </c>
      <c r="B10" s="681"/>
      <c r="C10" s="681"/>
      <c r="D10" s="729"/>
      <c r="E10" s="613"/>
      <c r="F10" s="528"/>
      <c r="G10" s="528"/>
      <c r="H10" s="528"/>
      <c r="I10" s="528"/>
    </row>
    <row r="11" ht="25.5" customHeight="1" spans="1:9">
      <c r="A11" s="728">
        <v>9</v>
      </c>
      <c r="B11" s="681"/>
      <c r="C11" s="681"/>
      <c r="D11" s="729"/>
      <c r="E11" s="613"/>
      <c r="F11" s="528"/>
      <c r="G11" s="528"/>
      <c r="H11" s="528"/>
      <c r="I11" s="528"/>
    </row>
    <row r="12" ht="25.5" customHeight="1" spans="1:9">
      <c r="A12" s="728">
        <v>10</v>
      </c>
      <c r="B12" s="731"/>
      <c r="C12" s="731"/>
      <c r="D12" s="729"/>
      <c r="E12" s="528"/>
      <c r="F12" s="528"/>
      <c r="G12" s="528"/>
      <c r="H12" s="528"/>
      <c r="I12" s="528"/>
    </row>
    <row r="13" ht="25.5" customHeight="1" spans="1:9">
      <c r="A13" s="728">
        <v>11</v>
      </c>
      <c r="B13" s="731"/>
      <c r="C13" s="731"/>
      <c r="D13" s="732"/>
      <c r="E13" s="733"/>
      <c r="F13" s="733"/>
      <c r="G13" s="733"/>
      <c r="H13" s="528"/>
      <c r="I13" s="528"/>
    </row>
    <row r="14" ht="25.5" customHeight="1" spans="1:9">
      <c r="A14" s="728">
        <v>12</v>
      </c>
      <c r="B14" s="167"/>
      <c r="C14" s="167"/>
      <c r="D14" s="528"/>
      <c r="E14" s="528"/>
      <c r="F14" s="528"/>
      <c r="G14" s="528"/>
      <c r="H14" s="528"/>
      <c r="I14" s="528"/>
    </row>
    <row r="15" ht="21.75" customHeight="1" spans="2:2">
      <c r="B15" t="s">
        <v>19</v>
      </c>
    </row>
    <row r="16" spans="2:9">
      <c r="B16" s="734"/>
      <c r="C16" s="734"/>
      <c r="D16" s="734"/>
      <c r="E16" s="734"/>
      <c r="F16" s="734"/>
      <c r="G16" s="734"/>
      <c r="H16" s="734"/>
      <c r="I16" s="734"/>
    </row>
    <row r="17" spans="2:7">
      <c r="B17" t="s">
        <v>20</v>
      </c>
      <c r="E17" t="s">
        <v>21</v>
      </c>
      <c r="G17" t="s">
        <v>22</v>
      </c>
    </row>
  </sheetData>
  <mergeCells count="1">
    <mergeCell ref="A1:H1"/>
  </mergeCells>
  <pageMargins left="0.708661417322835" right="0.708661417322835" top="0.748031496062992" bottom="0.748031496062992" header="0.31496062992126" footer="0.31496062992126"/>
  <pageSetup paperSize="9" scale="80" orientation="landscape" horizontalDpi="200" verticalDpi="30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H17"/>
  <sheetViews>
    <sheetView workbookViewId="0">
      <pane ySplit="4" topLeftCell="A5" activePane="bottomLeft" state="frozen"/>
      <selection/>
      <selection pane="bottomLeft" activeCell="B4" sqref="B4"/>
    </sheetView>
  </sheetViews>
  <sheetFormatPr defaultColWidth="9" defaultRowHeight="13.5"/>
  <cols>
    <col min="1" max="1" width="5.375" customWidth="1"/>
    <col min="2" max="2" width="14.25" customWidth="1"/>
    <col min="3" max="3" width="11.625" customWidth="1"/>
    <col min="4" max="4" width="13" customWidth="1"/>
    <col min="5" max="5" width="10.875" customWidth="1"/>
    <col min="6" max="6" width="11.375" customWidth="1"/>
    <col min="7" max="7" width="11.125" customWidth="1"/>
    <col min="8" max="8" width="11.625" customWidth="1"/>
    <col min="9" max="9" width="12.625" customWidth="1"/>
    <col min="10" max="10" width="11.5" customWidth="1"/>
    <col min="16" max="21" width="7.5" customWidth="1"/>
    <col min="22" max="22" width="9.5" customWidth="1"/>
  </cols>
  <sheetData>
    <row r="1" ht="34.5" customHeight="1" spans="1:31">
      <c r="A1" s="29" t="s">
        <v>5291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8" customFormat="1" ht="39" customHeight="1" spans="1:31">
      <c r="A2" s="31" t="str">
        <f>封面!A5</f>
        <v>单位名称：*****</v>
      </c>
      <c r="B2" s="31"/>
      <c r="C2" s="32"/>
      <c r="D2" s="33"/>
      <c r="G2" s="34"/>
      <c r="J2" s="41" t="str">
        <f>封面!A6</f>
        <v>清查基准日：年 月 日</v>
      </c>
      <c r="K2" s="34"/>
      <c r="L2" s="34"/>
      <c r="P2" s="34" t="s">
        <v>215</v>
      </c>
      <c r="AE2" s="34" t="s">
        <v>175</v>
      </c>
    </row>
    <row r="3" s="28" customFormat="1" ht="18.75" customHeight="1" spans="1:33">
      <c r="A3" s="39" t="s">
        <v>10</v>
      </c>
      <c r="B3" s="39" t="s">
        <v>240</v>
      </c>
      <c r="C3" s="39"/>
      <c r="D3" s="39" t="s">
        <v>185</v>
      </c>
      <c r="E3" s="39" t="s">
        <v>241</v>
      </c>
      <c r="F3" s="39" t="s">
        <v>242</v>
      </c>
      <c r="G3" s="39" t="s">
        <v>243</v>
      </c>
      <c r="H3" s="39" t="s">
        <v>244</v>
      </c>
      <c r="I3" s="39" t="s">
        <v>4293</v>
      </c>
      <c r="J3" s="39" t="s">
        <v>246</v>
      </c>
      <c r="K3" s="39" t="s">
        <v>247</v>
      </c>
      <c r="L3" s="522" t="s">
        <v>190</v>
      </c>
      <c r="M3" s="522"/>
      <c r="N3" s="522"/>
      <c r="O3" s="522" t="s">
        <v>191</v>
      </c>
      <c r="P3" s="522"/>
      <c r="Q3" s="522"/>
      <c r="R3" s="522" t="s">
        <v>192</v>
      </c>
      <c r="S3" s="522"/>
      <c r="T3" s="522"/>
      <c r="U3" s="522" t="s">
        <v>193</v>
      </c>
      <c r="V3" s="522"/>
      <c r="W3" s="522"/>
      <c r="X3" s="524" t="s">
        <v>248</v>
      </c>
      <c r="Y3" s="524"/>
      <c r="Z3" s="524"/>
      <c r="AA3" s="524"/>
      <c r="AB3" s="524"/>
      <c r="AC3" s="524"/>
      <c r="AD3" s="524"/>
      <c r="AE3" s="39" t="s">
        <v>249</v>
      </c>
      <c r="AF3" s="525" t="s">
        <v>250</v>
      </c>
      <c r="AG3" s="39" t="s">
        <v>76</v>
      </c>
    </row>
    <row r="4" s="28" customFormat="1" ht="15.75" spans="1:33">
      <c r="A4" s="39">
        <v>1</v>
      </c>
      <c r="B4" s="520" t="s">
        <v>5292</v>
      </c>
      <c r="C4" s="521" t="s">
        <v>255</v>
      </c>
      <c r="D4" s="39"/>
      <c r="E4" s="39"/>
      <c r="F4" s="39"/>
      <c r="G4" s="39"/>
      <c r="H4" s="39"/>
      <c r="I4" s="39"/>
      <c r="J4" s="39"/>
      <c r="K4" s="39"/>
      <c r="L4" s="523" t="s">
        <v>194</v>
      </c>
      <c r="M4" s="523" t="s">
        <v>195</v>
      </c>
      <c r="N4" s="523" t="s">
        <v>86</v>
      </c>
      <c r="O4" s="523" t="s">
        <v>194</v>
      </c>
      <c r="P4" s="523" t="s">
        <v>195</v>
      </c>
      <c r="Q4" s="523" t="s">
        <v>86</v>
      </c>
      <c r="R4" s="523" t="s">
        <v>194</v>
      </c>
      <c r="S4" s="523" t="s">
        <v>195</v>
      </c>
      <c r="T4" s="523" t="s">
        <v>86</v>
      </c>
      <c r="U4" s="523" t="s">
        <v>194</v>
      </c>
      <c r="V4" s="523" t="s">
        <v>195</v>
      </c>
      <c r="W4" s="523" t="s">
        <v>86</v>
      </c>
      <c r="X4" s="524" t="s">
        <v>256</v>
      </c>
      <c r="Y4" s="524" t="s">
        <v>257</v>
      </c>
      <c r="Z4" s="524" t="s">
        <v>258</v>
      </c>
      <c r="AA4" s="524" t="s">
        <v>259</v>
      </c>
      <c r="AB4" s="524" t="s">
        <v>260</v>
      </c>
      <c r="AC4" s="524" t="s">
        <v>261</v>
      </c>
      <c r="AD4" s="526" t="s">
        <v>262</v>
      </c>
      <c r="AE4" s="39"/>
      <c r="AF4" s="525"/>
      <c r="AG4" s="39"/>
    </row>
    <row r="5" s="28" customFormat="1" ht="14.25" spans="1:34">
      <c r="A5" s="35">
        <v>1</v>
      </c>
      <c r="B5" s="38"/>
      <c r="C5" s="38"/>
      <c r="D5" s="38"/>
      <c r="E5" s="38"/>
      <c r="F5" s="38"/>
      <c r="G5" s="39"/>
      <c r="H5" s="39"/>
      <c r="I5" s="39"/>
      <c r="J5" s="39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  <c r="AH5" s="55"/>
    </row>
    <row r="6" s="28" customFormat="1" ht="14.25" spans="1:34">
      <c r="A6" s="35">
        <v>2</v>
      </c>
      <c r="B6" s="38"/>
      <c r="C6" s="38"/>
      <c r="D6" s="38"/>
      <c r="E6" s="38"/>
      <c r="F6" s="38"/>
      <c r="G6" s="40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3" si="0">IF((O6-L6)&gt;0,O6-L6,0)</f>
        <v>0</v>
      </c>
      <c r="S6" s="38"/>
      <c r="T6" s="38">
        <f t="shared" ref="T6:T13" si="1">IF((Q6-N6)&gt;0,Q6-N6,0)</f>
        <v>0</v>
      </c>
      <c r="U6" s="38">
        <f t="shared" ref="U6:U13" si="2">IF((O6-L6)&lt;0,O6-L6,0)</f>
        <v>0</v>
      </c>
      <c r="V6" s="38"/>
      <c r="W6" s="38">
        <f t="shared" ref="W6:W13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55"/>
    </row>
    <row r="7" s="28" customFormat="1" ht="14.25" spans="1:34">
      <c r="A7" s="35">
        <v>3</v>
      </c>
      <c r="B7" s="38"/>
      <c r="C7" s="38"/>
      <c r="D7" s="38"/>
      <c r="E7" s="38"/>
      <c r="F7" s="38"/>
      <c r="G7" s="40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55"/>
    </row>
    <row r="8" s="28" customFormat="1" ht="14.25" spans="1:34">
      <c r="A8" s="35">
        <v>4</v>
      </c>
      <c r="B8" s="38"/>
      <c r="C8" s="38"/>
      <c r="D8" s="38"/>
      <c r="E8" s="38"/>
      <c r="F8" s="38"/>
      <c r="G8" s="40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55"/>
    </row>
    <row r="9" s="28" customFormat="1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55"/>
    </row>
    <row r="10" s="28" customFormat="1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55"/>
    </row>
    <row r="11" s="28" customFormat="1" ht="14.25" spans="1:33">
      <c r="A11" s="35">
        <v>7</v>
      </c>
      <c r="B11" s="38"/>
      <c r="C11" s="38"/>
      <c r="D11" s="38"/>
      <c r="E11" s="38"/>
      <c r="F11" s="38"/>
      <c r="G11" s="40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</row>
    <row r="12" s="28" customFormat="1" ht="14.25" spans="1:33">
      <c r="A12" s="35">
        <v>8</v>
      </c>
      <c r="B12" s="38"/>
      <c r="C12" s="38"/>
      <c r="D12" s="38"/>
      <c r="E12" s="38"/>
      <c r="F12" s="38"/>
      <c r="G12" s="4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</row>
    <row r="13" s="28" customFormat="1" ht="14.25" spans="1:33">
      <c r="A13" s="35">
        <v>9</v>
      </c>
      <c r="B13" s="38"/>
      <c r="C13" s="38"/>
      <c r="D13" s="38"/>
      <c r="E13" s="38"/>
      <c r="F13" s="38"/>
      <c r="G13" s="40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s="28" customFormat="1" ht="14.25" spans="1:33">
      <c r="A14" s="35">
        <v>10</v>
      </c>
      <c r="B14" s="38"/>
      <c r="C14" s="38"/>
      <c r="D14" s="38"/>
      <c r="E14" s="38"/>
      <c r="F14" s="38"/>
      <c r="G14" s="40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s="28" customFormat="1" ht="14.25" spans="1:33">
      <c r="A15" s="35" t="s">
        <v>187</v>
      </c>
      <c r="B15" s="35"/>
      <c r="C15" s="38"/>
      <c r="D15" s="38"/>
      <c r="E15" s="38"/>
      <c r="F15" s="38"/>
      <c r="G15" s="40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1">
      <c r="A16" s="28" t="s">
        <v>222</v>
      </c>
    </row>
    <row r="17" s="28" customFormat="1" ht="14.25" spans="1:17">
      <c r="A17" s="28" t="str">
        <f>封面!A8</f>
        <v>单位总经理：***</v>
      </c>
      <c r="E17" s="28" t="str">
        <f>封面!A9</f>
        <v>单位财务负责人：***</v>
      </c>
      <c r="H17" s="28" t="str">
        <f>封面!A11</f>
        <v>会计审核人：***</v>
      </c>
      <c r="K17" s="28" t="str">
        <f>封面!A10</f>
        <v>单位物资部门负责人：***</v>
      </c>
      <c r="Q17" s="28" t="s">
        <v>97</v>
      </c>
    </row>
  </sheetData>
  <mergeCells count="20">
    <mergeCell ref="A1:AE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H17"/>
  <sheetViews>
    <sheetView topLeftCell="B1" workbookViewId="0">
      <selection activeCell="B4" sqref="B4"/>
    </sheetView>
  </sheetViews>
  <sheetFormatPr defaultColWidth="9" defaultRowHeight="13.5"/>
  <cols>
    <col min="1" max="1" width="5.375" customWidth="1"/>
    <col min="2" max="2" width="14.25" customWidth="1"/>
    <col min="3" max="3" width="17.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6" max="21" width="7.5" customWidth="1"/>
    <col min="22" max="22" width="9.5" customWidth="1"/>
  </cols>
  <sheetData>
    <row r="1" ht="34.5" customHeight="1" spans="1:31">
      <c r="A1" s="29" t="s">
        <v>5293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8" customFormat="1" ht="39" customHeight="1" spans="1:31">
      <c r="A2" s="31" t="str">
        <f>封面!A5</f>
        <v>单位名称：*****</v>
      </c>
      <c r="B2" s="31"/>
      <c r="C2" s="32"/>
      <c r="D2" s="33"/>
      <c r="G2" s="34"/>
      <c r="J2" s="41" t="str">
        <f>封面!A6</f>
        <v>清查基准日：年 月 日</v>
      </c>
      <c r="K2" s="34"/>
      <c r="L2" s="34"/>
      <c r="P2" s="34" t="s">
        <v>215</v>
      </c>
      <c r="AE2" s="34" t="s">
        <v>175</v>
      </c>
    </row>
    <row r="3" s="28" customFormat="1" ht="18.75" customHeight="1" spans="1:33">
      <c r="A3" s="39" t="s">
        <v>10</v>
      </c>
      <c r="B3" s="39" t="s">
        <v>240</v>
      </c>
      <c r="C3" s="39"/>
      <c r="D3" s="39" t="s">
        <v>185</v>
      </c>
      <c r="E3" s="39" t="s">
        <v>241</v>
      </c>
      <c r="F3" s="39" t="s">
        <v>242</v>
      </c>
      <c r="G3" s="39" t="s">
        <v>243</v>
      </c>
      <c r="H3" s="39" t="s">
        <v>244</v>
      </c>
      <c r="I3" s="39" t="s">
        <v>4293</v>
      </c>
      <c r="J3" s="39" t="s">
        <v>246</v>
      </c>
      <c r="K3" s="39" t="s">
        <v>247</v>
      </c>
      <c r="L3" s="522" t="s">
        <v>190</v>
      </c>
      <c r="M3" s="522"/>
      <c r="N3" s="522"/>
      <c r="O3" s="522" t="s">
        <v>191</v>
      </c>
      <c r="P3" s="522"/>
      <c r="Q3" s="522"/>
      <c r="R3" s="522" t="s">
        <v>192</v>
      </c>
      <c r="S3" s="522"/>
      <c r="T3" s="522"/>
      <c r="U3" s="522" t="s">
        <v>193</v>
      </c>
      <c r="V3" s="522"/>
      <c r="W3" s="522"/>
      <c r="X3" s="524" t="s">
        <v>248</v>
      </c>
      <c r="Y3" s="524"/>
      <c r="Z3" s="524"/>
      <c r="AA3" s="524"/>
      <c r="AB3" s="524"/>
      <c r="AC3" s="524"/>
      <c r="AD3" s="524"/>
      <c r="AE3" s="39" t="s">
        <v>249</v>
      </c>
      <c r="AF3" s="525" t="s">
        <v>250</v>
      </c>
      <c r="AG3" s="39" t="s">
        <v>76</v>
      </c>
    </row>
    <row r="4" s="28" customFormat="1" ht="15.75" spans="1:33">
      <c r="A4" s="39">
        <v>1</v>
      </c>
      <c r="B4" s="520" t="s">
        <v>5292</v>
      </c>
      <c r="C4" s="521" t="s">
        <v>255</v>
      </c>
      <c r="D4" s="39"/>
      <c r="E4" s="39"/>
      <c r="F4" s="39"/>
      <c r="G4" s="39"/>
      <c r="H4" s="39"/>
      <c r="I4" s="39"/>
      <c r="J4" s="39"/>
      <c r="K4" s="39"/>
      <c r="L4" s="523" t="s">
        <v>194</v>
      </c>
      <c r="M4" s="523" t="s">
        <v>195</v>
      </c>
      <c r="N4" s="523" t="s">
        <v>86</v>
      </c>
      <c r="O4" s="523" t="s">
        <v>194</v>
      </c>
      <c r="P4" s="523" t="s">
        <v>195</v>
      </c>
      <c r="Q4" s="523" t="s">
        <v>86</v>
      </c>
      <c r="R4" s="523" t="s">
        <v>194</v>
      </c>
      <c r="S4" s="523" t="s">
        <v>195</v>
      </c>
      <c r="T4" s="523" t="s">
        <v>86</v>
      </c>
      <c r="U4" s="523" t="s">
        <v>194</v>
      </c>
      <c r="V4" s="523" t="s">
        <v>195</v>
      </c>
      <c r="W4" s="523" t="s">
        <v>86</v>
      </c>
      <c r="X4" s="524" t="s">
        <v>256</v>
      </c>
      <c r="Y4" s="524" t="s">
        <v>257</v>
      </c>
      <c r="Z4" s="524" t="s">
        <v>258</v>
      </c>
      <c r="AA4" s="524" t="s">
        <v>259</v>
      </c>
      <c r="AB4" s="524" t="s">
        <v>260</v>
      </c>
      <c r="AC4" s="524" t="s">
        <v>261</v>
      </c>
      <c r="AD4" s="526" t="s">
        <v>262</v>
      </c>
      <c r="AE4" s="39"/>
      <c r="AF4" s="525"/>
      <c r="AG4" s="39"/>
    </row>
    <row r="5" s="28" customFormat="1" ht="14.25" spans="1:34">
      <c r="A5" s="35">
        <v>1</v>
      </c>
      <c r="B5" s="38"/>
      <c r="C5" s="38"/>
      <c r="D5" s="38"/>
      <c r="E5" s="38"/>
      <c r="F5" s="38"/>
      <c r="G5" s="39"/>
      <c r="H5" s="39"/>
      <c r="I5" s="39"/>
      <c r="J5" s="39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  <c r="AH5" s="55"/>
    </row>
    <row r="6" s="28" customFormat="1" ht="14.25" spans="1:34">
      <c r="A6" s="35">
        <v>2</v>
      </c>
      <c r="B6" s="38"/>
      <c r="C6" s="38"/>
      <c r="D6" s="38"/>
      <c r="E6" s="38"/>
      <c r="F6" s="38"/>
      <c r="G6" s="40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55"/>
    </row>
    <row r="7" s="28" customFormat="1" ht="14.25" spans="1:34">
      <c r="A7" s="35">
        <v>3</v>
      </c>
      <c r="B7" s="38"/>
      <c r="C7" s="38"/>
      <c r="D7" s="38"/>
      <c r="E7" s="38"/>
      <c r="F7" s="38"/>
      <c r="G7" s="40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55"/>
    </row>
    <row r="8" s="28" customFormat="1" ht="14.25" spans="1:34">
      <c r="A8" s="35">
        <v>4</v>
      </c>
      <c r="B8" s="38"/>
      <c r="C8" s="38"/>
      <c r="D8" s="38"/>
      <c r="E8" s="38"/>
      <c r="F8" s="38"/>
      <c r="G8" s="40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55"/>
    </row>
    <row r="9" s="28" customFormat="1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55"/>
    </row>
    <row r="10" s="28" customFormat="1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55"/>
    </row>
    <row r="11" s="28" customFormat="1" ht="14.25" spans="1:33">
      <c r="A11" s="35">
        <v>7</v>
      </c>
      <c r="B11" s="38"/>
      <c r="C11" s="38"/>
      <c r="D11" s="38"/>
      <c r="E11" s="38"/>
      <c r="F11" s="38"/>
      <c r="G11" s="40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</row>
    <row r="12" s="28" customFormat="1" ht="14.25" spans="1:33">
      <c r="A12" s="35">
        <v>8</v>
      </c>
      <c r="B12" s="38"/>
      <c r="C12" s="38"/>
      <c r="D12" s="38"/>
      <c r="E12" s="38"/>
      <c r="F12" s="38"/>
      <c r="G12" s="4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</row>
    <row r="13" s="28" customFormat="1" ht="14.25" spans="1:33">
      <c r="A13" s="35">
        <v>9</v>
      </c>
      <c r="B13" s="38"/>
      <c r="C13" s="38"/>
      <c r="D13" s="38"/>
      <c r="E13" s="38"/>
      <c r="F13" s="38"/>
      <c r="G13" s="40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s="28" customFormat="1" ht="14.25" spans="1:33">
      <c r="A14" s="35">
        <v>10</v>
      </c>
      <c r="B14" s="38"/>
      <c r="C14" s="38"/>
      <c r="D14" s="38"/>
      <c r="E14" s="38"/>
      <c r="F14" s="38"/>
      <c r="G14" s="40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s="28" customFormat="1" ht="14.25" spans="1:33">
      <c r="A15" s="35" t="s">
        <v>187</v>
      </c>
      <c r="B15" s="35"/>
      <c r="C15" s="38"/>
      <c r="D15" s="38"/>
      <c r="E15" s="38"/>
      <c r="F15" s="38"/>
      <c r="G15" s="40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1">
      <c r="A16" s="28" t="s">
        <v>222</v>
      </c>
    </row>
    <row r="17" s="28" customFormat="1" ht="14.25" spans="1:14">
      <c r="A17" s="28" t="str">
        <f>封面!A8</f>
        <v>单位总经理：***</v>
      </c>
      <c r="E17" s="28" t="str">
        <f>封面!A9</f>
        <v>单位财务负责人：***</v>
      </c>
      <c r="H17" s="28" t="str">
        <f>封面!A11</f>
        <v>会计审核人：***</v>
      </c>
      <c r="J17" s="28" t="str">
        <f>封面!$A10</f>
        <v>单位物资部门负责人：***</v>
      </c>
      <c r="N17" s="28" t="s">
        <v>97</v>
      </c>
    </row>
  </sheetData>
  <mergeCells count="20">
    <mergeCell ref="A1:AE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H17"/>
  <sheetViews>
    <sheetView workbookViewId="0">
      <selection activeCell="L27" sqref="L27"/>
    </sheetView>
  </sheetViews>
  <sheetFormatPr defaultColWidth="9" defaultRowHeight="13.5"/>
  <cols>
    <col min="1" max="1" width="5.375" customWidth="1"/>
    <col min="2" max="2" width="11.75" customWidth="1"/>
    <col min="3" max="3" width="13.375" customWidth="1"/>
    <col min="4" max="4" width="8.375" customWidth="1"/>
    <col min="5" max="6" width="7.875" customWidth="1"/>
    <col min="7" max="7" width="9.5" customWidth="1"/>
    <col min="8" max="8" width="11.625" customWidth="1"/>
    <col min="9" max="9" width="11.875" customWidth="1"/>
    <col min="10" max="10" width="10.875" customWidth="1"/>
    <col min="12" max="12" width="11.5"/>
    <col min="14" max="14" width="10.125" customWidth="1"/>
    <col min="15" max="16" width="7.5" customWidth="1"/>
    <col min="17" max="17" width="11.5" customWidth="1"/>
    <col min="18" max="18" width="9.5" customWidth="1"/>
    <col min="21" max="21" width="12.625"/>
  </cols>
  <sheetData>
    <row r="1" ht="34.5" customHeight="1" spans="1:26">
      <c r="A1" s="29" t="s">
        <v>5294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1" t="str">
        <f>封面!A5</f>
        <v>单位名称：*****</v>
      </c>
      <c r="B2" s="31"/>
      <c r="C2" s="32"/>
      <c r="D2" s="33"/>
      <c r="G2" s="34"/>
      <c r="I2" s="505" t="str">
        <f>封面!A6</f>
        <v>清查基准日：年 月 日</v>
      </c>
      <c r="J2" s="505"/>
      <c r="K2" s="34"/>
      <c r="Q2" s="505" t="s">
        <v>215</v>
      </c>
      <c r="R2" s="505"/>
      <c r="Z2" s="34" t="s">
        <v>175</v>
      </c>
    </row>
    <row r="3" s="2" customFormat="1" ht="18.75" customHeight="1" spans="1:34">
      <c r="A3" s="24" t="s">
        <v>10</v>
      </c>
      <c r="B3" s="24" t="s">
        <v>240</v>
      </c>
      <c r="C3" s="24"/>
      <c r="D3" s="24" t="s">
        <v>185</v>
      </c>
      <c r="E3" s="24" t="s">
        <v>241</v>
      </c>
      <c r="F3" s="24" t="s">
        <v>242</v>
      </c>
      <c r="G3" s="24" t="s">
        <v>243</v>
      </c>
      <c r="H3" s="24" t="s">
        <v>244</v>
      </c>
      <c r="I3" s="24" t="s">
        <v>4293</v>
      </c>
      <c r="J3" s="24" t="s">
        <v>246</v>
      </c>
      <c r="K3" s="24" t="s">
        <v>247</v>
      </c>
      <c r="L3" s="439" t="s">
        <v>190</v>
      </c>
      <c r="M3" s="439"/>
      <c r="N3" s="439"/>
      <c r="O3" s="439" t="s">
        <v>191</v>
      </c>
      <c r="P3" s="439"/>
      <c r="Q3" s="439"/>
      <c r="R3" s="439" t="s">
        <v>192</v>
      </c>
      <c r="S3" s="439"/>
      <c r="T3" s="439"/>
      <c r="U3" s="439" t="s">
        <v>193</v>
      </c>
      <c r="V3" s="439"/>
      <c r="W3" s="439"/>
      <c r="X3" s="447" t="s">
        <v>248</v>
      </c>
      <c r="Y3" s="447"/>
      <c r="Z3" s="447"/>
      <c r="AA3" s="447"/>
      <c r="AB3" s="447"/>
      <c r="AC3" s="447"/>
      <c r="AD3" s="447"/>
      <c r="AE3" s="447"/>
      <c r="AF3" s="24" t="s">
        <v>249</v>
      </c>
      <c r="AG3" s="481" t="s">
        <v>250</v>
      </c>
      <c r="AH3" s="24" t="s">
        <v>76</v>
      </c>
    </row>
    <row r="4" s="2" customFormat="1" ht="14.25" spans="1:34">
      <c r="A4" s="24">
        <v>1</v>
      </c>
      <c r="B4" s="502" t="s">
        <v>254</v>
      </c>
      <c r="C4" s="502" t="s">
        <v>255</v>
      </c>
      <c r="D4" s="24"/>
      <c r="E4" s="24"/>
      <c r="F4" s="24"/>
      <c r="G4" s="24"/>
      <c r="H4" s="24"/>
      <c r="I4" s="24"/>
      <c r="J4" s="24"/>
      <c r="K4" s="24"/>
      <c r="L4" s="442" t="s">
        <v>194</v>
      </c>
      <c r="M4" s="442" t="s">
        <v>195</v>
      </c>
      <c r="N4" s="442" t="s">
        <v>86</v>
      </c>
      <c r="O4" s="442" t="s">
        <v>194</v>
      </c>
      <c r="P4" s="442" t="s">
        <v>195</v>
      </c>
      <c r="Q4" s="442" t="s">
        <v>86</v>
      </c>
      <c r="R4" s="442" t="s">
        <v>194</v>
      </c>
      <c r="S4" s="442" t="s">
        <v>195</v>
      </c>
      <c r="T4" s="442" t="s">
        <v>86</v>
      </c>
      <c r="U4" s="442" t="s">
        <v>194</v>
      </c>
      <c r="V4" s="442" t="s">
        <v>195</v>
      </c>
      <c r="W4" s="442" t="s">
        <v>86</v>
      </c>
      <c r="X4" s="447" t="s">
        <v>256</v>
      </c>
      <c r="Y4" s="447" t="s">
        <v>257</v>
      </c>
      <c r="Z4" s="447" t="s">
        <v>258</v>
      </c>
      <c r="AA4" s="447" t="s">
        <v>259</v>
      </c>
      <c r="AB4" s="447" t="s">
        <v>260</v>
      </c>
      <c r="AC4" s="447" t="s">
        <v>261</v>
      </c>
      <c r="AD4" s="450" t="s">
        <v>262</v>
      </c>
      <c r="AE4" s="450"/>
      <c r="AF4" s="24"/>
      <c r="AG4" s="481"/>
      <c r="AH4" s="24"/>
    </row>
    <row r="5" s="2" customFormat="1" ht="14.25" spans="1:34">
      <c r="A5" s="24">
        <v>1</v>
      </c>
      <c r="B5" s="14"/>
      <c r="C5" s="14"/>
      <c r="D5" s="14" t="s">
        <v>5295</v>
      </c>
      <c r="E5" s="14"/>
      <c r="F5" s="24"/>
      <c r="G5" s="24"/>
      <c r="H5" s="24"/>
      <c r="I5" s="24"/>
      <c r="J5" s="14"/>
      <c r="K5" s="14"/>
      <c r="M5" s="14"/>
      <c r="N5" s="14">
        <v>1341637.99</v>
      </c>
      <c r="O5" s="14"/>
      <c r="P5" s="14"/>
      <c r="Q5" s="14">
        <v>1341637.99</v>
      </c>
      <c r="R5" s="14">
        <f>IF((O5-N5)&gt;0,O5-N5,0)</f>
        <v>0</v>
      </c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="2" customFormat="1" ht="14.25" spans="1:34">
      <c r="A6" s="24">
        <v>2</v>
      </c>
      <c r="B6" s="14"/>
      <c r="C6" s="14"/>
      <c r="D6" s="14"/>
      <c r="E6" s="14"/>
      <c r="F6" s="192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>
        <f t="shared" ref="R6:R14" si="0">IF((O6-L6)&gt;0,O6-L6,0)</f>
        <v>0</v>
      </c>
      <c r="S6" s="14"/>
      <c r="T6" s="14">
        <f t="shared" ref="T6:T14" si="1">IF((Q6-N6)&gt;0,Q6-N6,0)</f>
        <v>0</v>
      </c>
      <c r="U6" s="14">
        <f t="shared" ref="U6:U14" si="2">IF((O6-L6)&lt;0,O6-L6,0)</f>
        <v>0</v>
      </c>
      <c r="V6" s="14"/>
      <c r="W6" s="14">
        <f t="shared" ref="W6:W14" si="3">IF((Q6-N6)&lt;0,Q6-N6,0)</f>
        <v>0</v>
      </c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="2" customFormat="1" ht="14.25" spans="1:34">
      <c r="A7" s="24">
        <v>3</v>
      </c>
      <c r="B7" s="14"/>
      <c r="C7" s="14"/>
      <c r="D7" s="14"/>
      <c r="E7" s="14"/>
      <c r="F7" s="192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>
        <f t="shared" si="0"/>
        <v>0</v>
      </c>
      <c r="S7" s="14"/>
      <c r="T7" s="14">
        <f t="shared" si="1"/>
        <v>0</v>
      </c>
      <c r="U7" s="14">
        <f t="shared" si="2"/>
        <v>0</v>
      </c>
      <c r="V7" s="14"/>
      <c r="W7" s="14">
        <f t="shared" si="3"/>
        <v>0</v>
      </c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="2" customFormat="1" ht="14.25" spans="1:34">
      <c r="A8" s="24">
        <v>4</v>
      </c>
      <c r="B8" s="14"/>
      <c r="C8" s="14"/>
      <c r="D8" s="14"/>
      <c r="E8" s="14"/>
      <c r="F8" s="192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>
        <f t="shared" si="0"/>
        <v>0</v>
      </c>
      <c r="S8" s="14"/>
      <c r="T8" s="14">
        <f t="shared" si="1"/>
        <v>0</v>
      </c>
      <c r="U8" s="14">
        <f t="shared" si="2"/>
        <v>0</v>
      </c>
      <c r="V8" s="14"/>
      <c r="W8" s="14">
        <f t="shared" si="3"/>
        <v>0</v>
      </c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="2" customFormat="1" ht="14.25" spans="1:34">
      <c r="A9" s="24">
        <v>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>
        <f t="shared" si="0"/>
        <v>0</v>
      </c>
      <c r="S9" s="14"/>
      <c r="T9" s="14">
        <f t="shared" si="1"/>
        <v>0</v>
      </c>
      <c r="U9" s="14">
        <f t="shared" si="2"/>
        <v>0</v>
      </c>
      <c r="V9" s="14"/>
      <c r="W9" s="14">
        <f t="shared" si="3"/>
        <v>0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="2" customFormat="1" ht="14.25" spans="1:34">
      <c r="A10" s="24">
        <v>6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>
        <f t="shared" si="0"/>
        <v>0</v>
      </c>
      <c r="S10" s="14"/>
      <c r="T10" s="14">
        <f t="shared" si="1"/>
        <v>0</v>
      </c>
      <c r="U10" s="14">
        <f t="shared" si="2"/>
        <v>0</v>
      </c>
      <c r="V10" s="14"/>
      <c r="W10" s="14">
        <f t="shared" si="3"/>
        <v>0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="2" customFormat="1" ht="14.25" spans="1:34">
      <c r="A11" s="24">
        <v>7</v>
      </c>
      <c r="B11" s="14"/>
      <c r="C11" s="14"/>
      <c r="D11" s="14"/>
      <c r="E11" s="14"/>
      <c r="F11" s="192"/>
      <c r="G11" s="14"/>
      <c r="H11" s="14"/>
      <c r="I11" s="447"/>
      <c r="J11" s="14"/>
      <c r="K11" s="14"/>
      <c r="L11" s="14"/>
      <c r="M11" s="14"/>
      <c r="N11" s="14"/>
      <c r="O11" s="14"/>
      <c r="P11" s="14"/>
      <c r="Q11" s="14"/>
      <c r="R11" s="14">
        <f t="shared" si="0"/>
        <v>0</v>
      </c>
      <c r="S11" s="14"/>
      <c r="T11" s="14">
        <f t="shared" si="1"/>
        <v>0</v>
      </c>
      <c r="U11" s="14">
        <f t="shared" si="2"/>
        <v>0</v>
      </c>
      <c r="V11" s="14"/>
      <c r="W11" s="14">
        <f t="shared" si="3"/>
        <v>0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="2" customFormat="1" ht="14.25" spans="1:34">
      <c r="A12" s="24">
        <v>8</v>
      </c>
      <c r="B12" s="14"/>
      <c r="C12" s="14"/>
      <c r="D12" s="14"/>
      <c r="E12" s="14"/>
      <c r="F12" s="192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>
        <f t="shared" si="0"/>
        <v>0</v>
      </c>
      <c r="S12" s="14"/>
      <c r="T12" s="14">
        <f t="shared" si="1"/>
        <v>0</v>
      </c>
      <c r="U12" s="14">
        <f t="shared" si="2"/>
        <v>0</v>
      </c>
      <c r="V12" s="14"/>
      <c r="W12" s="14">
        <f t="shared" si="3"/>
        <v>0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="2" customFormat="1" ht="14.25" spans="1:34">
      <c r="A13" s="24">
        <v>9</v>
      </c>
      <c r="B13" s="14"/>
      <c r="C13" s="14"/>
      <c r="D13" s="14"/>
      <c r="E13" s="14"/>
      <c r="F13" s="192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>
        <f t="shared" si="0"/>
        <v>0</v>
      </c>
      <c r="S13" s="14"/>
      <c r="T13" s="14">
        <f t="shared" si="1"/>
        <v>0</v>
      </c>
      <c r="U13" s="14">
        <f t="shared" si="2"/>
        <v>0</v>
      </c>
      <c r="V13" s="14"/>
      <c r="W13" s="14">
        <f t="shared" si="3"/>
        <v>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="2" customFormat="1" ht="14.25" spans="1:34">
      <c r="A14" s="24">
        <v>10</v>
      </c>
      <c r="B14" s="14"/>
      <c r="C14" s="14"/>
      <c r="D14" s="14"/>
      <c r="E14" s="14"/>
      <c r="F14" s="192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>
        <f t="shared" si="0"/>
        <v>0</v>
      </c>
      <c r="S14" s="14"/>
      <c r="T14" s="14">
        <f t="shared" si="1"/>
        <v>0</v>
      </c>
      <c r="U14" s="14">
        <f t="shared" si="2"/>
        <v>0</v>
      </c>
      <c r="V14" s="14"/>
      <c r="W14" s="14">
        <f t="shared" si="3"/>
        <v>0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="2" customFormat="1" ht="14.25" spans="1:34">
      <c r="A15" s="24" t="s">
        <v>187</v>
      </c>
      <c r="B15" s="24"/>
      <c r="C15" s="14"/>
      <c r="D15" s="14"/>
      <c r="E15" s="14"/>
      <c r="F15" s="192"/>
      <c r="G15" s="14"/>
      <c r="H15" s="14"/>
      <c r="I15" s="14"/>
      <c r="J15" s="14"/>
      <c r="K15" s="14"/>
      <c r="L15" s="14">
        <f>SUM(L5:L14)</f>
        <v>0</v>
      </c>
      <c r="M15" s="14"/>
      <c r="N15" s="14">
        <f>SUM(N5:N14)</f>
        <v>1341637.99</v>
      </c>
      <c r="O15" s="14">
        <f>SUM(O5:O14)</f>
        <v>0</v>
      </c>
      <c r="P15" s="14"/>
      <c r="Q15" s="14">
        <f>SUM(Q5:Q14)</f>
        <v>1341637.99</v>
      </c>
      <c r="R15" s="14">
        <f>SUM(R5:R14)</f>
        <v>0</v>
      </c>
      <c r="S15" s="14"/>
      <c r="T15" s="14">
        <f>SUM(T5:T14)</f>
        <v>0</v>
      </c>
      <c r="U15" s="14">
        <f>SUM(U5:U14)</f>
        <v>0</v>
      </c>
      <c r="V15" s="14"/>
      <c r="W15" s="14">
        <f>SUM(W5:W14)</f>
        <v>0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="28" customFormat="1" ht="14.25" spans="1:1">
      <c r="A16" s="28" t="s">
        <v>222</v>
      </c>
    </row>
    <row r="17" s="28" customFormat="1" ht="14.25" spans="1:17">
      <c r="A17" s="28" t="str">
        <f>封面!$A8</f>
        <v>单位总经理：***</v>
      </c>
      <c r="F17" s="28" t="str">
        <f>封面!A9</f>
        <v>单位财务负责人：***</v>
      </c>
      <c r="J17" s="28" t="str">
        <f>封面!A11</f>
        <v>会计审核人：***</v>
      </c>
      <c r="M17" s="28" t="str">
        <f>封面!A10</f>
        <v>单位物资部门负责人：***</v>
      </c>
      <c r="Q17" s="28" t="s">
        <v>97</v>
      </c>
    </row>
  </sheetData>
  <mergeCells count="20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</mergeCells>
  <pageMargins left="0.7" right="0.7" top="0.75" bottom="0.75" header="0.3" footer="0.3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I502"/>
  <sheetViews>
    <sheetView workbookViewId="0">
      <pane ySplit="4" topLeftCell="A479" activePane="bottomLeft" state="frozen"/>
      <selection/>
      <selection pane="bottomLeft" activeCell="M137" sqref="M137"/>
    </sheetView>
  </sheetViews>
  <sheetFormatPr defaultColWidth="9" defaultRowHeight="13.5"/>
  <cols>
    <col min="1" max="1" width="5.375" customWidth="1"/>
    <col min="2" max="2" width="9.5" customWidth="1"/>
    <col min="3" max="3" width="14.875" customWidth="1"/>
    <col min="4" max="4" width="30" customWidth="1"/>
    <col min="5" max="8" width="5.875" customWidth="1"/>
    <col min="9" max="9" width="22.625" customWidth="1"/>
    <col min="10" max="11" width="5.875" customWidth="1"/>
    <col min="12" max="12" width="12.625" style="501" customWidth="1"/>
    <col min="13" max="13" width="9.25" style="188" customWidth="1"/>
    <col min="14" max="14" width="16" style="188" customWidth="1"/>
    <col min="15" max="15" width="13.75" style="188" customWidth="1"/>
    <col min="16" max="16" width="10.125" style="188" customWidth="1"/>
    <col min="17" max="17" width="16" style="188" customWidth="1"/>
    <col min="18" max="18" width="10.5" customWidth="1"/>
    <col min="19" max="19" width="7.625" customWidth="1"/>
    <col min="20" max="20" width="13.75" customWidth="1"/>
    <col min="21" max="21" width="12.625" customWidth="1"/>
    <col min="22" max="22" width="7.625" customWidth="1"/>
    <col min="23" max="23" width="12.625" customWidth="1"/>
    <col min="24" max="29" width="5.875" customWidth="1"/>
    <col min="30" max="31" width="4.625" customWidth="1"/>
    <col min="32" max="32" width="5.5" customWidth="1"/>
    <col min="33" max="33" width="8.125" customWidth="1"/>
    <col min="34" max="34" width="36.75" customWidth="1"/>
  </cols>
  <sheetData>
    <row r="1" customFormat="1" ht="34.5" customHeight="1" spans="1:26">
      <c r="A1" s="29" t="s">
        <v>5296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504"/>
      <c r="M1" s="193"/>
      <c r="N1" s="193"/>
      <c r="O1" s="193"/>
      <c r="P1" s="193"/>
      <c r="Q1" s="193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1" t="str">
        <f>[6]封面!A5</f>
        <v>单位名称：*****</v>
      </c>
      <c r="B2" s="31"/>
      <c r="C2" s="32"/>
      <c r="D2" s="33"/>
      <c r="G2" s="34"/>
      <c r="I2" s="505" t="str">
        <f>[6]封面!A6</f>
        <v>清查基准日：年 月 日</v>
      </c>
      <c r="J2" s="505"/>
      <c r="K2" s="34"/>
      <c r="L2" s="506"/>
      <c r="M2" s="194"/>
      <c r="N2" s="194"/>
      <c r="O2" s="194"/>
      <c r="P2" s="194"/>
      <c r="Q2" s="511" t="s">
        <v>215</v>
      </c>
      <c r="R2" s="505"/>
      <c r="Z2" s="34" t="s">
        <v>175</v>
      </c>
    </row>
    <row r="3" s="2" customFormat="1" ht="18.75" customHeight="1" spans="1:35">
      <c r="A3" s="24" t="s">
        <v>10</v>
      </c>
      <c r="B3" s="24" t="s">
        <v>240</v>
      </c>
      <c r="C3" s="24"/>
      <c r="D3" s="24" t="s">
        <v>185</v>
      </c>
      <c r="E3" s="24" t="s">
        <v>241</v>
      </c>
      <c r="F3" s="24" t="s">
        <v>242</v>
      </c>
      <c r="G3" s="24" t="s">
        <v>243</v>
      </c>
      <c r="H3" s="24" t="s">
        <v>244</v>
      </c>
      <c r="I3" s="24" t="s">
        <v>4293</v>
      </c>
      <c r="J3" s="24" t="s">
        <v>246</v>
      </c>
      <c r="K3" s="24" t="s">
        <v>247</v>
      </c>
      <c r="L3" s="507" t="s">
        <v>190</v>
      </c>
      <c r="M3" s="472"/>
      <c r="N3" s="472"/>
      <c r="O3" s="472" t="s">
        <v>191</v>
      </c>
      <c r="P3" s="472"/>
      <c r="Q3" s="472"/>
      <c r="R3" s="439" t="s">
        <v>192</v>
      </c>
      <c r="S3" s="439"/>
      <c r="T3" s="439"/>
      <c r="U3" s="439" t="s">
        <v>193</v>
      </c>
      <c r="V3" s="439"/>
      <c r="W3" s="439"/>
      <c r="X3" s="447" t="s">
        <v>248</v>
      </c>
      <c r="Y3" s="447"/>
      <c r="Z3" s="447"/>
      <c r="AA3" s="447"/>
      <c r="AB3" s="447"/>
      <c r="AC3" s="447"/>
      <c r="AD3" s="447"/>
      <c r="AE3" s="447"/>
      <c r="AF3" s="502" t="s">
        <v>5297</v>
      </c>
      <c r="AG3" s="481" t="s">
        <v>250</v>
      </c>
      <c r="AH3" s="24" t="s">
        <v>5298</v>
      </c>
      <c r="AI3" s="512"/>
    </row>
    <row r="4" s="2" customFormat="1" ht="14.25" spans="1:35">
      <c r="A4" s="24"/>
      <c r="B4" s="502" t="s">
        <v>254</v>
      </c>
      <c r="C4" s="502" t="s">
        <v>255</v>
      </c>
      <c r="D4" s="24"/>
      <c r="E4" s="24"/>
      <c r="F4" s="24"/>
      <c r="G4" s="24"/>
      <c r="H4" s="24"/>
      <c r="I4" s="24"/>
      <c r="J4" s="24"/>
      <c r="K4" s="24"/>
      <c r="L4" s="508" t="s">
        <v>194</v>
      </c>
      <c r="M4" s="474" t="s">
        <v>195</v>
      </c>
      <c r="N4" s="474" t="s">
        <v>86</v>
      </c>
      <c r="O4" s="474" t="s">
        <v>194</v>
      </c>
      <c r="P4" s="474" t="s">
        <v>195</v>
      </c>
      <c r="Q4" s="474" t="s">
        <v>86</v>
      </c>
      <c r="R4" s="442" t="s">
        <v>194</v>
      </c>
      <c r="S4" s="442" t="s">
        <v>195</v>
      </c>
      <c r="T4" s="442" t="s">
        <v>86</v>
      </c>
      <c r="U4" s="442" t="s">
        <v>194</v>
      </c>
      <c r="V4" s="442" t="s">
        <v>195</v>
      </c>
      <c r="W4" s="442" t="s">
        <v>86</v>
      </c>
      <c r="X4" s="447" t="s">
        <v>256</v>
      </c>
      <c r="Y4" s="447" t="s">
        <v>257</v>
      </c>
      <c r="Z4" s="447" t="s">
        <v>258</v>
      </c>
      <c r="AA4" s="447" t="s">
        <v>259</v>
      </c>
      <c r="AB4" s="447" t="s">
        <v>260</v>
      </c>
      <c r="AC4" s="447" t="s">
        <v>261</v>
      </c>
      <c r="AD4" s="450" t="s">
        <v>262</v>
      </c>
      <c r="AE4" s="450" t="s">
        <v>263</v>
      </c>
      <c r="AF4" s="24"/>
      <c r="AG4" s="481"/>
      <c r="AH4" s="24"/>
      <c r="AI4" s="512"/>
    </row>
    <row r="5" s="2" customFormat="1" ht="14.25" spans="1:34">
      <c r="A5" s="24">
        <v>1</v>
      </c>
      <c r="B5" s="14"/>
      <c r="C5" s="749" t="s">
        <v>5299</v>
      </c>
      <c r="D5" s="749" t="s">
        <v>5300</v>
      </c>
      <c r="E5" s="14"/>
      <c r="F5" s="24"/>
      <c r="G5" s="24"/>
      <c r="H5" s="24"/>
      <c r="I5" s="24">
        <v>2.01</v>
      </c>
      <c r="J5" s="14"/>
      <c r="K5" s="24"/>
      <c r="L5" s="509">
        <v>154</v>
      </c>
      <c r="M5" s="72">
        <v>39.7112</v>
      </c>
      <c r="N5" s="72">
        <f t="shared" ref="N5:N68" si="0">L5*M5</f>
        <v>6115.5248</v>
      </c>
      <c r="O5" s="72">
        <v>154</v>
      </c>
      <c r="P5" s="72">
        <f t="shared" ref="P5:P68" si="1">M5</f>
        <v>39.7112</v>
      </c>
      <c r="Q5" s="72">
        <f t="shared" ref="Q5:Q68" si="2">P5*O5</f>
        <v>6115.5248</v>
      </c>
      <c r="R5" s="72">
        <f t="shared" ref="R5:R68" si="3">IF((O5-L5)&gt;0,O5-L5,0)</f>
        <v>0</v>
      </c>
      <c r="S5" s="72"/>
      <c r="T5" s="72">
        <f t="shared" ref="T5:T68" si="4">IF((Q5-N5)&gt;0,Q5-N5,0)</f>
        <v>0</v>
      </c>
      <c r="U5" s="72">
        <f t="shared" ref="U5:U68" si="5">IF((O5-L5)&lt;0,O5-L5,0)</f>
        <v>0</v>
      </c>
      <c r="V5" s="72"/>
      <c r="W5" s="72">
        <f t="shared" ref="W5:W68" si="6">IF((Q5-N5)&lt;0,Q5-N5,0)</f>
        <v>0</v>
      </c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="2" customFormat="1" ht="14.25" spans="1:34">
      <c r="A6" s="24">
        <v>2</v>
      </c>
      <c r="B6" s="14"/>
      <c r="C6" s="749" t="s">
        <v>5301</v>
      </c>
      <c r="D6" s="749" t="s">
        <v>5302</v>
      </c>
      <c r="E6" s="14"/>
      <c r="F6" s="192"/>
      <c r="G6" s="24"/>
      <c r="H6" s="14"/>
      <c r="I6" s="24">
        <v>2.01</v>
      </c>
      <c r="J6" s="14"/>
      <c r="K6" s="24"/>
      <c r="L6" s="509">
        <v>16</v>
      </c>
      <c r="M6" s="72">
        <v>68.3429</v>
      </c>
      <c r="N6" s="72">
        <f t="shared" si="0"/>
        <v>1093.4864</v>
      </c>
      <c r="O6" s="72">
        <v>16</v>
      </c>
      <c r="P6" s="72">
        <f t="shared" si="1"/>
        <v>68.3429</v>
      </c>
      <c r="Q6" s="72">
        <f t="shared" si="2"/>
        <v>1093.4864</v>
      </c>
      <c r="R6" s="72">
        <f t="shared" si="3"/>
        <v>0</v>
      </c>
      <c r="S6" s="72"/>
      <c r="T6" s="72">
        <f t="shared" si="4"/>
        <v>0</v>
      </c>
      <c r="U6" s="72">
        <f t="shared" si="5"/>
        <v>0</v>
      </c>
      <c r="V6" s="72"/>
      <c r="W6" s="72">
        <f t="shared" si="6"/>
        <v>0</v>
      </c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="2" customFormat="1" ht="14.25" spans="1:34">
      <c r="A7" s="24">
        <v>3</v>
      </c>
      <c r="B7" s="14"/>
      <c r="C7" s="749" t="s">
        <v>5303</v>
      </c>
      <c r="D7" s="749" t="s">
        <v>5304</v>
      </c>
      <c r="E7" s="14"/>
      <c r="F7" s="192"/>
      <c r="G7" s="24"/>
      <c r="H7" s="14"/>
      <c r="I7" s="24">
        <v>2.01</v>
      </c>
      <c r="J7" s="14"/>
      <c r="K7" s="24"/>
      <c r="L7" s="509">
        <v>20</v>
      </c>
      <c r="M7" s="72">
        <v>11.786</v>
      </c>
      <c r="N7" s="72">
        <f t="shared" si="0"/>
        <v>235.72</v>
      </c>
      <c r="O7" s="72">
        <v>20</v>
      </c>
      <c r="P7" s="72">
        <f t="shared" si="1"/>
        <v>11.786</v>
      </c>
      <c r="Q7" s="72">
        <f t="shared" si="2"/>
        <v>235.72</v>
      </c>
      <c r="R7" s="72">
        <f t="shared" si="3"/>
        <v>0</v>
      </c>
      <c r="S7" s="72"/>
      <c r="T7" s="72">
        <f t="shared" si="4"/>
        <v>0</v>
      </c>
      <c r="U7" s="72">
        <f t="shared" si="5"/>
        <v>0</v>
      </c>
      <c r="V7" s="72"/>
      <c r="W7" s="72">
        <f t="shared" si="6"/>
        <v>0</v>
      </c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="2" customFormat="1" ht="14.25" spans="1:34">
      <c r="A8" s="24">
        <v>4</v>
      </c>
      <c r="B8" s="14"/>
      <c r="C8" s="749" t="s">
        <v>5305</v>
      </c>
      <c r="D8" s="749" t="s">
        <v>5306</v>
      </c>
      <c r="E8" s="14"/>
      <c r="F8" s="192"/>
      <c r="G8" s="24"/>
      <c r="H8" s="14"/>
      <c r="I8" s="24">
        <v>2.01</v>
      </c>
      <c r="J8" s="14"/>
      <c r="K8" s="24"/>
      <c r="L8" s="509">
        <v>29</v>
      </c>
      <c r="M8" s="72">
        <v>18.5694</v>
      </c>
      <c r="N8" s="72">
        <f t="shared" si="0"/>
        <v>538.5126</v>
      </c>
      <c r="O8" s="72">
        <v>29</v>
      </c>
      <c r="P8" s="72">
        <f t="shared" si="1"/>
        <v>18.5694</v>
      </c>
      <c r="Q8" s="72">
        <f t="shared" si="2"/>
        <v>538.5126</v>
      </c>
      <c r="R8" s="72">
        <f t="shared" si="3"/>
        <v>0</v>
      </c>
      <c r="S8" s="72"/>
      <c r="T8" s="72">
        <f t="shared" si="4"/>
        <v>0</v>
      </c>
      <c r="U8" s="72">
        <f t="shared" si="5"/>
        <v>0</v>
      </c>
      <c r="V8" s="72"/>
      <c r="W8" s="72">
        <f t="shared" si="6"/>
        <v>0</v>
      </c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="2" customFormat="1" ht="14.25" spans="1:34">
      <c r="A9" s="24">
        <v>5</v>
      </c>
      <c r="B9" s="14"/>
      <c r="C9" s="749" t="s">
        <v>5307</v>
      </c>
      <c r="D9" s="749" t="s">
        <v>5308</v>
      </c>
      <c r="E9" s="14"/>
      <c r="F9" s="14"/>
      <c r="G9" s="24"/>
      <c r="H9" s="14"/>
      <c r="I9" s="24">
        <v>2.01</v>
      </c>
      <c r="J9" s="14"/>
      <c r="K9" s="24"/>
      <c r="L9" s="509">
        <v>3</v>
      </c>
      <c r="M9" s="72">
        <v>34.7745</v>
      </c>
      <c r="N9" s="72">
        <f t="shared" si="0"/>
        <v>104.3235</v>
      </c>
      <c r="O9" s="72">
        <v>3</v>
      </c>
      <c r="P9" s="72">
        <f t="shared" si="1"/>
        <v>34.7745</v>
      </c>
      <c r="Q9" s="72">
        <f t="shared" si="2"/>
        <v>104.3235</v>
      </c>
      <c r="R9" s="72">
        <f t="shared" si="3"/>
        <v>0</v>
      </c>
      <c r="S9" s="72"/>
      <c r="T9" s="72">
        <f t="shared" si="4"/>
        <v>0</v>
      </c>
      <c r="U9" s="72">
        <f t="shared" si="5"/>
        <v>0</v>
      </c>
      <c r="V9" s="72"/>
      <c r="W9" s="72">
        <f t="shared" si="6"/>
        <v>0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="499" customFormat="1" ht="14.25" spans="1:35">
      <c r="A10" s="331">
        <v>6</v>
      </c>
      <c r="B10" s="503"/>
      <c r="C10" s="752" t="s">
        <v>5309</v>
      </c>
      <c r="D10" s="752" t="s">
        <v>5310</v>
      </c>
      <c r="E10" s="503"/>
      <c r="F10" s="503"/>
      <c r="G10" s="331"/>
      <c r="H10" s="503"/>
      <c r="I10" s="331">
        <v>2.01</v>
      </c>
      <c r="J10" s="503"/>
      <c r="K10" s="331"/>
      <c r="L10" s="510">
        <v>-39</v>
      </c>
      <c r="M10" s="72">
        <v>34.8486</v>
      </c>
      <c r="N10" s="72">
        <f t="shared" si="0"/>
        <v>-1359.0954</v>
      </c>
      <c r="O10" s="335"/>
      <c r="P10" s="335">
        <f t="shared" si="1"/>
        <v>34.8486</v>
      </c>
      <c r="Q10" s="335">
        <f t="shared" si="2"/>
        <v>0</v>
      </c>
      <c r="R10" s="335">
        <f t="shared" si="3"/>
        <v>39</v>
      </c>
      <c r="S10" s="335"/>
      <c r="T10" s="335">
        <f t="shared" si="4"/>
        <v>1359.0954</v>
      </c>
      <c r="U10" s="335">
        <f t="shared" si="5"/>
        <v>0</v>
      </c>
      <c r="V10" s="335"/>
      <c r="W10" s="335">
        <f t="shared" si="6"/>
        <v>0</v>
      </c>
      <c r="X10" s="503"/>
      <c r="Y10" s="503"/>
      <c r="Z10" s="503"/>
      <c r="AA10" s="503"/>
      <c r="AB10" s="503"/>
      <c r="AC10" s="503"/>
      <c r="AD10" s="503"/>
      <c r="AE10" s="503"/>
      <c r="AF10" s="503"/>
      <c r="AG10" s="503"/>
      <c r="AH10" s="503" t="s">
        <v>5311</v>
      </c>
      <c r="AI10" s="202" t="s">
        <v>5312</v>
      </c>
    </row>
    <row r="11" s="2" customFormat="1" ht="14.25" spans="1:34">
      <c r="A11" s="24">
        <v>7</v>
      </c>
      <c r="B11" s="14"/>
      <c r="C11" s="749" t="s">
        <v>5313</v>
      </c>
      <c r="D11" s="749" t="s">
        <v>5314</v>
      </c>
      <c r="E11" s="14"/>
      <c r="F11" s="14"/>
      <c r="G11" s="24"/>
      <c r="H11" s="14"/>
      <c r="I11" s="24">
        <v>2.01</v>
      </c>
      <c r="J11" s="14"/>
      <c r="K11" s="24"/>
      <c r="L11" s="509">
        <v>50</v>
      </c>
      <c r="M11" s="72">
        <v>22.3691</v>
      </c>
      <c r="N11" s="72">
        <f t="shared" si="0"/>
        <v>1118.455</v>
      </c>
      <c r="O11" s="72">
        <v>50</v>
      </c>
      <c r="P11" s="72">
        <f t="shared" si="1"/>
        <v>22.3691</v>
      </c>
      <c r="Q11" s="72">
        <f t="shared" si="2"/>
        <v>1118.455</v>
      </c>
      <c r="R11" s="72">
        <f t="shared" si="3"/>
        <v>0</v>
      </c>
      <c r="S11" s="72"/>
      <c r="T11" s="72">
        <f t="shared" si="4"/>
        <v>0</v>
      </c>
      <c r="U11" s="72">
        <f t="shared" si="5"/>
        <v>0</v>
      </c>
      <c r="V11" s="72"/>
      <c r="W11" s="72">
        <f t="shared" si="6"/>
        <v>0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="2" customFormat="1" ht="14.25" spans="1:34">
      <c r="A12" s="24">
        <v>8</v>
      </c>
      <c r="B12" s="14"/>
      <c r="C12" s="749" t="s">
        <v>5315</v>
      </c>
      <c r="D12" s="749" t="s">
        <v>5316</v>
      </c>
      <c r="E12" s="14"/>
      <c r="F12" s="14"/>
      <c r="G12" s="24"/>
      <c r="H12" s="14"/>
      <c r="I12" s="24">
        <v>2.01</v>
      </c>
      <c r="J12" s="14"/>
      <c r="K12" s="24"/>
      <c r="L12" s="509">
        <v>50</v>
      </c>
      <c r="M12" s="72">
        <v>22.8368</v>
      </c>
      <c r="N12" s="72">
        <f t="shared" si="0"/>
        <v>1141.84</v>
      </c>
      <c r="O12" s="72">
        <v>50</v>
      </c>
      <c r="P12" s="72">
        <f t="shared" si="1"/>
        <v>22.8368</v>
      </c>
      <c r="Q12" s="72">
        <f t="shared" si="2"/>
        <v>1141.84</v>
      </c>
      <c r="R12" s="72">
        <f t="shared" si="3"/>
        <v>0</v>
      </c>
      <c r="S12" s="72"/>
      <c r="T12" s="72">
        <f t="shared" si="4"/>
        <v>0</v>
      </c>
      <c r="U12" s="72">
        <f t="shared" si="5"/>
        <v>0</v>
      </c>
      <c r="V12" s="72"/>
      <c r="W12" s="72">
        <f t="shared" si="6"/>
        <v>0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="2" customFormat="1" ht="12" customHeight="1" spans="1:34">
      <c r="A13" s="24">
        <v>9</v>
      </c>
      <c r="B13" s="14"/>
      <c r="C13" s="749" t="s">
        <v>5317</v>
      </c>
      <c r="D13" s="749" t="s">
        <v>5318</v>
      </c>
      <c r="E13" s="14"/>
      <c r="F13" s="14"/>
      <c r="G13" s="24"/>
      <c r="H13" s="14"/>
      <c r="I13" s="24">
        <v>2.01</v>
      </c>
      <c r="J13" s="14"/>
      <c r="K13" s="24"/>
      <c r="L13" s="509">
        <v>30</v>
      </c>
      <c r="M13" s="72">
        <v>119.2909</v>
      </c>
      <c r="N13" s="72">
        <f t="shared" si="0"/>
        <v>3578.727</v>
      </c>
      <c r="O13" s="72">
        <v>30</v>
      </c>
      <c r="P13" s="72">
        <f t="shared" si="1"/>
        <v>119.2909</v>
      </c>
      <c r="Q13" s="72">
        <f t="shared" si="2"/>
        <v>3578.727</v>
      </c>
      <c r="R13" s="72">
        <f t="shared" si="3"/>
        <v>0</v>
      </c>
      <c r="S13" s="72"/>
      <c r="T13" s="72">
        <f t="shared" si="4"/>
        <v>0</v>
      </c>
      <c r="U13" s="72">
        <f t="shared" si="5"/>
        <v>0</v>
      </c>
      <c r="V13" s="72"/>
      <c r="W13" s="72">
        <f t="shared" si="6"/>
        <v>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="2" customFormat="1" ht="14.25" spans="1:34">
      <c r="A14" s="24">
        <v>10</v>
      </c>
      <c r="B14" s="14"/>
      <c r="C14" s="749" t="s">
        <v>5319</v>
      </c>
      <c r="D14" s="749" t="s">
        <v>5320</v>
      </c>
      <c r="E14" s="14"/>
      <c r="F14" s="14"/>
      <c r="G14" s="24"/>
      <c r="H14" s="14"/>
      <c r="I14" s="24">
        <v>2.01</v>
      </c>
      <c r="J14" s="14"/>
      <c r="K14" s="24"/>
      <c r="L14" s="509">
        <v>29</v>
      </c>
      <c r="M14" s="72">
        <v>119.7252</v>
      </c>
      <c r="N14" s="72">
        <f t="shared" si="0"/>
        <v>3472.0308</v>
      </c>
      <c r="O14" s="72">
        <v>29</v>
      </c>
      <c r="P14" s="72">
        <f t="shared" si="1"/>
        <v>119.7252</v>
      </c>
      <c r="Q14" s="72">
        <f t="shared" si="2"/>
        <v>3472.0308</v>
      </c>
      <c r="R14" s="72">
        <f t="shared" si="3"/>
        <v>0</v>
      </c>
      <c r="S14" s="72"/>
      <c r="T14" s="72">
        <f t="shared" si="4"/>
        <v>0</v>
      </c>
      <c r="U14" s="72">
        <f t="shared" si="5"/>
        <v>0</v>
      </c>
      <c r="V14" s="72"/>
      <c r="W14" s="72">
        <f t="shared" si="6"/>
        <v>0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="499" customFormat="1" ht="14.25" spans="1:35">
      <c r="A15" s="331">
        <v>11</v>
      </c>
      <c r="B15" s="503"/>
      <c r="C15" s="752" t="s">
        <v>5321</v>
      </c>
      <c r="D15" s="752" t="s">
        <v>5322</v>
      </c>
      <c r="E15" s="503"/>
      <c r="F15" s="503"/>
      <c r="G15" s="331"/>
      <c r="H15" s="503"/>
      <c r="I15" s="331">
        <v>2.01</v>
      </c>
      <c r="J15" s="503"/>
      <c r="K15" s="331"/>
      <c r="L15" s="510">
        <v>-74</v>
      </c>
      <c r="M15" s="72">
        <v>19.9003</v>
      </c>
      <c r="N15" s="72">
        <f t="shared" si="0"/>
        <v>-1472.6222</v>
      </c>
      <c r="O15" s="335"/>
      <c r="P15" s="335">
        <f t="shared" si="1"/>
        <v>19.9003</v>
      </c>
      <c r="Q15" s="335">
        <f t="shared" si="2"/>
        <v>0</v>
      </c>
      <c r="R15" s="335">
        <f t="shared" si="3"/>
        <v>74</v>
      </c>
      <c r="S15" s="335"/>
      <c r="T15" s="335">
        <f t="shared" si="4"/>
        <v>1472.6222</v>
      </c>
      <c r="U15" s="335">
        <f t="shared" si="5"/>
        <v>0</v>
      </c>
      <c r="V15" s="335"/>
      <c r="W15" s="335">
        <f t="shared" si="6"/>
        <v>0</v>
      </c>
      <c r="X15" s="503"/>
      <c r="Y15" s="503"/>
      <c r="Z15" s="503"/>
      <c r="AA15" s="503"/>
      <c r="AB15" s="503"/>
      <c r="AC15" s="503"/>
      <c r="AD15" s="503"/>
      <c r="AE15" s="503"/>
      <c r="AF15" s="503"/>
      <c r="AG15" s="503"/>
      <c r="AH15" s="503" t="s">
        <v>5311</v>
      </c>
      <c r="AI15" s="202" t="s">
        <v>5312</v>
      </c>
    </row>
    <row r="16" s="2" customFormat="1" ht="14.25" spans="1:34">
      <c r="A16" s="24">
        <v>12</v>
      </c>
      <c r="B16" s="14"/>
      <c r="C16" s="749" t="s">
        <v>5323</v>
      </c>
      <c r="D16" s="749" t="s">
        <v>5324</v>
      </c>
      <c r="E16" s="14"/>
      <c r="F16" s="14"/>
      <c r="G16" s="24"/>
      <c r="H16" s="14"/>
      <c r="I16" s="24">
        <v>2.01</v>
      </c>
      <c r="J16" s="14"/>
      <c r="K16" s="24"/>
      <c r="L16" s="509">
        <v>82</v>
      </c>
      <c r="M16" s="72">
        <v>157.5829</v>
      </c>
      <c r="N16" s="72">
        <f t="shared" si="0"/>
        <v>12921.7978</v>
      </c>
      <c r="O16" s="72">
        <v>82</v>
      </c>
      <c r="P16" s="72">
        <f t="shared" si="1"/>
        <v>157.5829</v>
      </c>
      <c r="Q16" s="72">
        <f t="shared" si="2"/>
        <v>12921.7978</v>
      </c>
      <c r="R16" s="72">
        <f t="shared" si="3"/>
        <v>0</v>
      </c>
      <c r="S16" s="72"/>
      <c r="T16" s="72">
        <f t="shared" si="4"/>
        <v>0</v>
      </c>
      <c r="U16" s="72">
        <f t="shared" si="5"/>
        <v>0</v>
      </c>
      <c r="V16" s="72"/>
      <c r="W16" s="72">
        <f t="shared" si="6"/>
        <v>0</v>
      </c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="2" customFormat="1" ht="14.25" spans="1:34">
      <c r="A17" s="24">
        <v>13</v>
      </c>
      <c r="B17" s="14"/>
      <c r="C17" s="749" t="s">
        <v>5325</v>
      </c>
      <c r="D17" s="749" t="s">
        <v>5326</v>
      </c>
      <c r="E17" s="14"/>
      <c r="F17" s="14"/>
      <c r="G17" s="24"/>
      <c r="H17" s="14"/>
      <c r="I17" s="24">
        <v>2.01</v>
      </c>
      <c r="J17" s="14"/>
      <c r="K17" s="24"/>
      <c r="L17" s="509">
        <v>76</v>
      </c>
      <c r="M17" s="72">
        <v>163.1393</v>
      </c>
      <c r="N17" s="72">
        <f t="shared" si="0"/>
        <v>12398.5868</v>
      </c>
      <c r="O17" s="72">
        <v>76</v>
      </c>
      <c r="P17" s="72">
        <f t="shared" si="1"/>
        <v>163.1393</v>
      </c>
      <c r="Q17" s="72">
        <f t="shared" si="2"/>
        <v>12398.5868</v>
      </c>
      <c r="R17" s="72">
        <f t="shared" si="3"/>
        <v>0</v>
      </c>
      <c r="S17" s="72"/>
      <c r="T17" s="72">
        <f t="shared" si="4"/>
        <v>0</v>
      </c>
      <c r="U17" s="72">
        <f t="shared" si="5"/>
        <v>0</v>
      </c>
      <c r="V17" s="72"/>
      <c r="W17" s="72">
        <f t="shared" si="6"/>
        <v>0</v>
      </c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="2" customFormat="1" ht="14.25" spans="1:34">
      <c r="A18" s="24">
        <v>14</v>
      </c>
      <c r="B18" s="14"/>
      <c r="C18" s="749" t="s">
        <v>5327</v>
      </c>
      <c r="D18" s="749" t="s">
        <v>5328</v>
      </c>
      <c r="E18" s="14"/>
      <c r="F18" s="14"/>
      <c r="G18" s="24"/>
      <c r="H18" s="14"/>
      <c r="I18" s="24">
        <v>2.01</v>
      </c>
      <c r="J18" s="14"/>
      <c r="K18" s="24"/>
      <c r="L18" s="509">
        <v>16</v>
      </c>
      <c r="M18" s="72">
        <v>52.5824</v>
      </c>
      <c r="N18" s="72">
        <f t="shared" si="0"/>
        <v>841.3184</v>
      </c>
      <c r="O18" s="72">
        <v>16</v>
      </c>
      <c r="P18" s="72">
        <f t="shared" si="1"/>
        <v>52.5824</v>
      </c>
      <c r="Q18" s="72">
        <f t="shared" si="2"/>
        <v>841.3184</v>
      </c>
      <c r="R18" s="72">
        <f t="shared" si="3"/>
        <v>0</v>
      </c>
      <c r="S18" s="72"/>
      <c r="T18" s="72">
        <f t="shared" si="4"/>
        <v>0</v>
      </c>
      <c r="U18" s="72">
        <f t="shared" si="5"/>
        <v>0</v>
      </c>
      <c r="V18" s="72"/>
      <c r="W18" s="72">
        <f t="shared" si="6"/>
        <v>0</v>
      </c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="2" customFormat="1" ht="14.25" spans="1:34">
      <c r="A19" s="24">
        <v>15</v>
      </c>
      <c r="B19" s="14"/>
      <c r="C19" s="749" t="s">
        <v>5329</v>
      </c>
      <c r="D19" s="749" t="s">
        <v>5330</v>
      </c>
      <c r="E19" s="14"/>
      <c r="F19" s="14"/>
      <c r="G19" s="24"/>
      <c r="H19" s="14"/>
      <c r="I19" s="24">
        <v>2.01</v>
      </c>
      <c r="J19" s="14"/>
      <c r="K19" s="24"/>
      <c r="L19" s="509">
        <v>114</v>
      </c>
      <c r="M19" s="72">
        <v>53.1707</v>
      </c>
      <c r="N19" s="72">
        <f t="shared" si="0"/>
        <v>6061.4598</v>
      </c>
      <c r="O19" s="72">
        <v>114</v>
      </c>
      <c r="P19" s="72">
        <f t="shared" si="1"/>
        <v>53.1707</v>
      </c>
      <c r="Q19" s="72">
        <f t="shared" si="2"/>
        <v>6061.4598</v>
      </c>
      <c r="R19" s="72">
        <f t="shared" si="3"/>
        <v>0</v>
      </c>
      <c r="S19" s="72"/>
      <c r="T19" s="72">
        <f t="shared" si="4"/>
        <v>0</v>
      </c>
      <c r="U19" s="72">
        <f t="shared" si="5"/>
        <v>0</v>
      </c>
      <c r="V19" s="72"/>
      <c r="W19" s="72">
        <f t="shared" si="6"/>
        <v>0</v>
      </c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="2" customFormat="1" ht="14.25" spans="1:34">
      <c r="A20" s="24">
        <v>16</v>
      </c>
      <c r="B20" s="14"/>
      <c r="C20" s="749" t="s">
        <v>5331</v>
      </c>
      <c r="D20" s="749" t="s">
        <v>5332</v>
      </c>
      <c r="E20" s="14"/>
      <c r="F20" s="14"/>
      <c r="G20" s="24"/>
      <c r="H20" s="14"/>
      <c r="I20" s="24">
        <v>2.01</v>
      </c>
      <c r="J20" s="14"/>
      <c r="K20" s="24"/>
      <c r="L20" s="509">
        <v>100</v>
      </c>
      <c r="M20" s="72">
        <v>23.6525</v>
      </c>
      <c r="N20" s="72">
        <f t="shared" si="0"/>
        <v>2365.25</v>
      </c>
      <c r="O20" s="72">
        <v>100</v>
      </c>
      <c r="P20" s="72">
        <f t="shared" si="1"/>
        <v>23.6525</v>
      </c>
      <c r="Q20" s="72">
        <f t="shared" si="2"/>
        <v>2365.25</v>
      </c>
      <c r="R20" s="72">
        <f t="shared" si="3"/>
        <v>0</v>
      </c>
      <c r="S20" s="72"/>
      <c r="T20" s="72">
        <f t="shared" si="4"/>
        <v>0</v>
      </c>
      <c r="U20" s="72">
        <f t="shared" si="5"/>
        <v>0</v>
      </c>
      <c r="V20" s="72"/>
      <c r="W20" s="72">
        <f t="shared" si="6"/>
        <v>0</v>
      </c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="2" customFormat="1" ht="14.25" spans="1:34">
      <c r="A21" s="24">
        <v>17</v>
      </c>
      <c r="B21" s="14"/>
      <c r="C21" s="749" t="s">
        <v>5333</v>
      </c>
      <c r="D21" s="749" t="s">
        <v>5334</v>
      </c>
      <c r="E21" s="14"/>
      <c r="F21" s="14"/>
      <c r="G21" s="24"/>
      <c r="H21" s="14"/>
      <c r="I21" s="24">
        <v>2.01</v>
      </c>
      <c r="J21" s="14"/>
      <c r="K21" s="24"/>
      <c r="L21" s="509">
        <v>100</v>
      </c>
      <c r="M21" s="72">
        <v>24.4359</v>
      </c>
      <c r="N21" s="72">
        <f t="shared" si="0"/>
        <v>2443.59</v>
      </c>
      <c r="O21" s="72">
        <v>100</v>
      </c>
      <c r="P21" s="72">
        <f t="shared" si="1"/>
        <v>24.4359</v>
      </c>
      <c r="Q21" s="72">
        <f t="shared" si="2"/>
        <v>2443.59</v>
      </c>
      <c r="R21" s="72">
        <f t="shared" si="3"/>
        <v>0</v>
      </c>
      <c r="S21" s="72"/>
      <c r="T21" s="72">
        <f t="shared" si="4"/>
        <v>0</v>
      </c>
      <c r="U21" s="72">
        <f t="shared" si="5"/>
        <v>0</v>
      </c>
      <c r="V21" s="72"/>
      <c r="W21" s="72">
        <f t="shared" si="6"/>
        <v>0</v>
      </c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="2" customFormat="1" ht="14.25" spans="1:34">
      <c r="A22" s="24">
        <v>18</v>
      </c>
      <c r="B22" s="14"/>
      <c r="C22" s="749" t="s">
        <v>5335</v>
      </c>
      <c r="D22" s="749" t="s">
        <v>5336</v>
      </c>
      <c r="E22" s="14"/>
      <c r="F22" s="14"/>
      <c r="G22" s="24"/>
      <c r="H22" s="14"/>
      <c r="I22" s="24">
        <v>2.01</v>
      </c>
      <c r="J22" s="14"/>
      <c r="K22" s="24"/>
      <c r="L22" s="509">
        <v>24</v>
      </c>
      <c r="M22" s="72">
        <v>67.468</v>
      </c>
      <c r="N22" s="72">
        <f t="shared" si="0"/>
        <v>1619.232</v>
      </c>
      <c r="O22" s="72">
        <v>24</v>
      </c>
      <c r="P22" s="72">
        <f t="shared" si="1"/>
        <v>67.468</v>
      </c>
      <c r="Q22" s="72">
        <f t="shared" si="2"/>
        <v>1619.232</v>
      </c>
      <c r="R22" s="72">
        <f t="shared" si="3"/>
        <v>0</v>
      </c>
      <c r="S22" s="72"/>
      <c r="T22" s="72">
        <f t="shared" si="4"/>
        <v>0</v>
      </c>
      <c r="U22" s="72">
        <f t="shared" si="5"/>
        <v>0</v>
      </c>
      <c r="V22" s="72"/>
      <c r="W22" s="72">
        <f t="shared" si="6"/>
        <v>0</v>
      </c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="499" customFormat="1" ht="14.25" spans="1:35">
      <c r="A23" s="331">
        <v>19</v>
      </c>
      <c r="B23" s="503"/>
      <c r="C23" s="752" t="s">
        <v>5337</v>
      </c>
      <c r="D23" s="752" t="s">
        <v>5338</v>
      </c>
      <c r="E23" s="503"/>
      <c r="F23" s="503"/>
      <c r="G23" s="331"/>
      <c r="H23" s="503"/>
      <c r="I23" s="331">
        <v>2.01</v>
      </c>
      <c r="J23" s="503"/>
      <c r="K23" s="331"/>
      <c r="L23" s="510">
        <v>74</v>
      </c>
      <c r="M23" s="72">
        <v>28.5582</v>
      </c>
      <c r="N23" s="72">
        <f t="shared" si="0"/>
        <v>2113.3068</v>
      </c>
      <c r="O23" s="335"/>
      <c r="P23" s="335">
        <f t="shared" si="1"/>
        <v>28.5582</v>
      </c>
      <c r="Q23" s="335">
        <f t="shared" si="2"/>
        <v>0</v>
      </c>
      <c r="R23" s="335">
        <f t="shared" si="3"/>
        <v>0</v>
      </c>
      <c r="S23" s="335"/>
      <c r="T23" s="335">
        <f t="shared" si="4"/>
        <v>0</v>
      </c>
      <c r="U23" s="335">
        <f t="shared" si="5"/>
        <v>-74</v>
      </c>
      <c r="V23" s="335"/>
      <c r="W23" s="335">
        <f t="shared" si="6"/>
        <v>-2113.3068</v>
      </c>
      <c r="X23" s="503"/>
      <c r="Y23" s="503"/>
      <c r="Z23" s="503"/>
      <c r="AA23" s="503"/>
      <c r="AB23" s="503"/>
      <c r="AC23" s="503"/>
      <c r="AD23" s="503"/>
      <c r="AE23" s="503"/>
      <c r="AF23" s="503"/>
      <c r="AG23" s="503"/>
      <c r="AH23" s="503" t="s">
        <v>5311</v>
      </c>
      <c r="AI23" s="202" t="s">
        <v>5312</v>
      </c>
    </row>
    <row r="24" s="2" customFormat="1" ht="13" customHeight="1" spans="1:34">
      <c r="A24" s="24">
        <v>20</v>
      </c>
      <c r="B24" s="14"/>
      <c r="C24" s="749" t="s">
        <v>5339</v>
      </c>
      <c r="D24" s="749" t="s">
        <v>5340</v>
      </c>
      <c r="E24" s="14"/>
      <c r="F24" s="14"/>
      <c r="G24" s="24"/>
      <c r="H24" s="14"/>
      <c r="I24" s="24">
        <v>2.01</v>
      </c>
      <c r="J24" s="14"/>
      <c r="K24" s="24"/>
      <c r="L24" s="509">
        <v>120</v>
      </c>
      <c r="M24" s="72">
        <v>50.4207</v>
      </c>
      <c r="N24" s="72">
        <f t="shared" si="0"/>
        <v>6050.484</v>
      </c>
      <c r="O24" s="72">
        <v>120</v>
      </c>
      <c r="P24" s="72">
        <f t="shared" si="1"/>
        <v>50.4207</v>
      </c>
      <c r="Q24" s="72">
        <f t="shared" si="2"/>
        <v>6050.484</v>
      </c>
      <c r="R24" s="72">
        <f t="shared" si="3"/>
        <v>0</v>
      </c>
      <c r="S24" s="72"/>
      <c r="T24" s="72">
        <f t="shared" si="4"/>
        <v>0</v>
      </c>
      <c r="U24" s="72">
        <f t="shared" si="5"/>
        <v>0</v>
      </c>
      <c r="V24" s="72"/>
      <c r="W24" s="72">
        <f t="shared" si="6"/>
        <v>0</v>
      </c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="2" customFormat="1" ht="14.25" spans="1:34">
      <c r="A25" s="24">
        <v>21</v>
      </c>
      <c r="B25" s="14"/>
      <c r="C25" s="749" t="s">
        <v>5341</v>
      </c>
      <c r="D25" s="749" t="s">
        <v>5342</v>
      </c>
      <c r="E25" s="14"/>
      <c r="F25" s="14"/>
      <c r="G25" s="24"/>
      <c r="H25" s="14"/>
      <c r="I25" s="24">
        <v>2.01</v>
      </c>
      <c r="J25" s="14"/>
      <c r="K25" s="24"/>
      <c r="L25" s="509">
        <v>180</v>
      </c>
      <c r="M25" s="72">
        <v>50.4657</v>
      </c>
      <c r="N25" s="72">
        <f t="shared" si="0"/>
        <v>9083.826</v>
      </c>
      <c r="O25" s="72">
        <v>180</v>
      </c>
      <c r="P25" s="72">
        <f t="shared" si="1"/>
        <v>50.4657</v>
      </c>
      <c r="Q25" s="72">
        <f t="shared" si="2"/>
        <v>9083.826</v>
      </c>
      <c r="R25" s="72">
        <f t="shared" si="3"/>
        <v>0</v>
      </c>
      <c r="S25" s="72"/>
      <c r="T25" s="72">
        <f t="shared" si="4"/>
        <v>0</v>
      </c>
      <c r="U25" s="72">
        <f t="shared" si="5"/>
        <v>0</v>
      </c>
      <c r="V25" s="72"/>
      <c r="W25" s="72">
        <f t="shared" si="6"/>
        <v>0</v>
      </c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="2" customFormat="1" ht="14.25" spans="1:34">
      <c r="A26" s="24">
        <v>22</v>
      </c>
      <c r="B26" s="14"/>
      <c r="C26" s="749" t="s">
        <v>5343</v>
      </c>
      <c r="D26" s="749" t="s">
        <v>5344</v>
      </c>
      <c r="E26" s="14"/>
      <c r="F26" s="14"/>
      <c r="G26" s="24"/>
      <c r="H26" s="14"/>
      <c r="I26" s="24">
        <v>2.01</v>
      </c>
      <c r="J26" s="14"/>
      <c r="K26" s="24"/>
      <c r="L26" s="509">
        <v>155</v>
      </c>
      <c r="M26" s="72">
        <v>78.3352</v>
      </c>
      <c r="N26" s="72">
        <f t="shared" si="0"/>
        <v>12141.956</v>
      </c>
      <c r="O26" s="72">
        <v>155</v>
      </c>
      <c r="P26" s="72">
        <f t="shared" si="1"/>
        <v>78.3352</v>
      </c>
      <c r="Q26" s="72">
        <f t="shared" si="2"/>
        <v>12141.956</v>
      </c>
      <c r="R26" s="72">
        <f t="shared" si="3"/>
        <v>0</v>
      </c>
      <c r="S26" s="72"/>
      <c r="T26" s="72">
        <f t="shared" si="4"/>
        <v>0</v>
      </c>
      <c r="U26" s="72">
        <f t="shared" si="5"/>
        <v>0</v>
      </c>
      <c r="V26" s="72"/>
      <c r="W26" s="72">
        <f t="shared" si="6"/>
        <v>0</v>
      </c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</row>
    <row r="27" s="2" customFormat="1" ht="14.25" spans="1:34">
      <c r="A27" s="24">
        <v>23</v>
      </c>
      <c r="B27" s="14"/>
      <c r="C27" s="749" t="s">
        <v>5345</v>
      </c>
      <c r="D27" s="749" t="s">
        <v>5346</v>
      </c>
      <c r="E27" s="14"/>
      <c r="F27" s="14"/>
      <c r="G27" s="24"/>
      <c r="H27" s="14"/>
      <c r="I27" s="24">
        <v>2.01</v>
      </c>
      <c r="J27" s="14"/>
      <c r="K27" s="24"/>
      <c r="L27" s="509">
        <v>12</v>
      </c>
      <c r="M27" s="72">
        <v>47.6955</v>
      </c>
      <c r="N27" s="72">
        <f t="shared" si="0"/>
        <v>572.346</v>
      </c>
      <c r="O27" s="72">
        <v>12</v>
      </c>
      <c r="P27" s="72">
        <f t="shared" si="1"/>
        <v>47.6955</v>
      </c>
      <c r="Q27" s="72">
        <f t="shared" si="2"/>
        <v>572.346</v>
      </c>
      <c r="R27" s="72">
        <f t="shared" si="3"/>
        <v>0</v>
      </c>
      <c r="S27" s="72"/>
      <c r="T27" s="72">
        <f t="shared" si="4"/>
        <v>0</v>
      </c>
      <c r="U27" s="72">
        <f t="shared" si="5"/>
        <v>0</v>
      </c>
      <c r="V27" s="72"/>
      <c r="W27" s="72">
        <f t="shared" si="6"/>
        <v>0</v>
      </c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</row>
    <row r="28" s="2" customFormat="1" ht="14.25" spans="1:34">
      <c r="A28" s="24">
        <v>24</v>
      </c>
      <c r="B28" s="14"/>
      <c r="C28" s="749" t="s">
        <v>5347</v>
      </c>
      <c r="D28" s="749" t="s">
        <v>5348</v>
      </c>
      <c r="E28" s="14"/>
      <c r="F28" s="14"/>
      <c r="G28" s="24"/>
      <c r="H28" s="14"/>
      <c r="I28" s="24">
        <v>2.01</v>
      </c>
      <c r="J28" s="14"/>
      <c r="K28" s="24"/>
      <c r="L28" s="509">
        <v>11</v>
      </c>
      <c r="M28" s="72">
        <v>46.9796</v>
      </c>
      <c r="N28" s="72">
        <f t="shared" si="0"/>
        <v>516.7756</v>
      </c>
      <c r="O28" s="72">
        <v>11</v>
      </c>
      <c r="P28" s="72">
        <f t="shared" si="1"/>
        <v>46.9796</v>
      </c>
      <c r="Q28" s="72">
        <f t="shared" si="2"/>
        <v>516.7756</v>
      </c>
      <c r="R28" s="72">
        <f t="shared" si="3"/>
        <v>0</v>
      </c>
      <c r="S28" s="72"/>
      <c r="T28" s="72">
        <f t="shared" si="4"/>
        <v>0</v>
      </c>
      <c r="U28" s="72">
        <f t="shared" si="5"/>
        <v>0</v>
      </c>
      <c r="V28" s="72"/>
      <c r="W28" s="72">
        <f t="shared" si="6"/>
        <v>0</v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</row>
    <row r="29" s="2" customFormat="1" ht="14.25" spans="1:34">
      <c r="A29" s="24">
        <v>25</v>
      </c>
      <c r="B29" s="14"/>
      <c r="C29" s="749" t="s">
        <v>5349</v>
      </c>
      <c r="D29" s="749" t="s">
        <v>5350</v>
      </c>
      <c r="E29" s="14"/>
      <c r="F29" s="14"/>
      <c r="G29" s="24"/>
      <c r="H29" s="14"/>
      <c r="I29" s="24">
        <v>2.01</v>
      </c>
      <c r="J29" s="14"/>
      <c r="K29" s="24"/>
      <c r="L29" s="509">
        <v>190</v>
      </c>
      <c r="M29" s="72">
        <v>106.749</v>
      </c>
      <c r="N29" s="72">
        <f t="shared" si="0"/>
        <v>20282.31</v>
      </c>
      <c r="O29" s="72">
        <v>190</v>
      </c>
      <c r="P29" s="72">
        <f t="shared" si="1"/>
        <v>106.749</v>
      </c>
      <c r="Q29" s="72">
        <f t="shared" si="2"/>
        <v>20282.31</v>
      </c>
      <c r="R29" s="72">
        <f t="shared" si="3"/>
        <v>0</v>
      </c>
      <c r="S29" s="72"/>
      <c r="T29" s="72">
        <f t="shared" si="4"/>
        <v>0</v>
      </c>
      <c r="U29" s="72">
        <f t="shared" si="5"/>
        <v>0</v>
      </c>
      <c r="V29" s="72"/>
      <c r="W29" s="72">
        <f t="shared" si="6"/>
        <v>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</row>
    <row r="30" s="2" customFormat="1" ht="14.25" spans="1:34">
      <c r="A30" s="24">
        <v>26</v>
      </c>
      <c r="B30" s="14"/>
      <c r="C30" s="749" t="s">
        <v>5351</v>
      </c>
      <c r="D30" s="749" t="s">
        <v>5352</v>
      </c>
      <c r="E30" s="14"/>
      <c r="F30" s="14"/>
      <c r="G30" s="24"/>
      <c r="H30" s="14"/>
      <c r="I30" s="24">
        <v>2.01</v>
      </c>
      <c r="J30" s="14"/>
      <c r="K30" s="24"/>
      <c r="L30" s="509">
        <v>269</v>
      </c>
      <c r="M30" s="72">
        <v>103.6894</v>
      </c>
      <c r="N30" s="72">
        <f t="shared" si="0"/>
        <v>27892.4486</v>
      </c>
      <c r="O30" s="72">
        <v>269</v>
      </c>
      <c r="P30" s="72">
        <f t="shared" si="1"/>
        <v>103.6894</v>
      </c>
      <c r="Q30" s="72">
        <f t="shared" si="2"/>
        <v>27892.4486</v>
      </c>
      <c r="R30" s="72">
        <f t="shared" si="3"/>
        <v>0</v>
      </c>
      <c r="S30" s="72"/>
      <c r="T30" s="72">
        <f t="shared" si="4"/>
        <v>0</v>
      </c>
      <c r="U30" s="72">
        <f t="shared" si="5"/>
        <v>0</v>
      </c>
      <c r="V30" s="72"/>
      <c r="W30" s="72">
        <f t="shared" si="6"/>
        <v>0</v>
      </c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</row>
    <row r="31" s="2" customFormat="1" ht="14.25" spans="1:34">
      <c r="A31" s="24">
        <v>27</v>
      </c>
      <c r="B31" s="14"/>
      <c r="C31" s="749" t="s">
        <v>5353</v>
      </c>
      <c r="D31" s="749" t="s">
        <v>5354</v>
      </c>
      <c r="E31" s="14"/>
      <c r="F31" s="14"/>
      <c r="G31" s="24"/>
      <c r="H31" s="14"/>
      <c r="I31" s="24">
        <v>2.01</v>
      </c>
      <c r="J31" s="14"/>
      <c r="K31" s="24"/>
      <c r="L31" s="509">
        <v>76</v>
      </c>
      <c r="M31" s="72">
        <v>21.6758</v>
      </c>
      <c r="N31" s="72">
        <f t="shared" si="0"/>
        <v>1647.3608</v>
      </c>
      <c r="O31" s="72">
        <v>76</v>
      </c>
      <c r="P31" s="72">
        <f t="shared" si="1"/>
        <v>21.6758</v>
      </c>
      <c r="Q31" s="72">
        <f t="shared" si="2"/>
        <v>1647.3608</v>
      </c>
      <c r="R31" s="72">
        <f t="shared" si="3"/>
        <v>0</v>
      </c>
      <c r="S31" s="72"/>
      <c r="T31" s="72">
        <f t="shared" si="4"/>
        <v>0</v>
      </c>
      <c r="U31" s="72">
        <f t="shared" si="5"/>
        <v>0</v>
      </c>
      <c r="V31" s="72"/>
      <c r="W31" s="72">
        <f t="shared" si="6"/>
        <v>0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</row>
    <row r="32" s="2" customFormat="1" ht="14.25" spans="1:34">
      <c r="A32" s="24">
        <v>28</v>
      </c>
      <c r="B32" s="14"/>
      <c r="C32" s="749" t="s">
        <v>5355</v>
      </c>
      <c r="D32" s="749" t="s">
        <v>5356</v>
      </c>
      <c r="E32" s="14"/>
      <c r="F32" s="14"/>
      <c r="G32" s="24"/>
      <c r="H32" s="14"/>
      <c r="I32" s="24">
        <v>2.01</v>
      </c>
      <c r="J32" s="14"/>
      <c r="K32" s="24"/>
      <c r="L32" s="509">
        <v>722</v>
      </c>
      <c r="M32" s="72">
        <v>66.3504</v>
      </c>
      <c r="N32" s="72">
        <f t="shared" si="0"/>
        <v>47904.9888</v>
      </c>
      <c r="O32" s="72">
        <v>722</v>
      </c>
      <c r="P32" s="72">
        <f t="shared" si="1"/>
        <v>66.3504</v>
      </c>
      <c r="Q32" s="72">
        <f t="shared" si="2"/>
        <v>47904.9888</v>
      </c>
      <c r="R32" s="72">
        <f t="shared" si="3"/>
        <v>0</v>
      </c>
      <c r="S32" s="72"/>
      <c r="T32" s="72">
        <f t="shared" si="4"/>
        <v>0</v>
      </c>
      <c r="U32" s="72">
        <f t="shared" si="5"/>
        <v>0</v>
      </c>
      <c r="V32" s="72"/>
      <c r="W32" s="72">
        <f t="shared" si="6"/>
        <v>0</v>
      </c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</row>
    <row r="33" s="2" customFormat="1" ht="14.25" spans="1:34">
      <c r="A33" s="24">
        <v>29</v>
      </c>
      <c r="B33" s="14"/>
      <c r="C33" s="749" t="s">
        <v>5357</v>
      </c>
      <c r="D33" s="749" t="s">
        <v>5358</v>
      </c>
      <c r="E33" s="14"/>
      <c r="F33" s="14"/>
      <c r="G33" s="24"/>
      <c r="H33" s="14"/>
      <c r="I33" s="24">
        <v>2.01</v>
      </c>
      <c r="J33" s="14"/>
      <c r="K33" s="24"/>
      <c r="L33" s="509">
        <v>3</v>
      </c>
      <c r="M33" s="72">
        <v>120.4423</v>
      </c>
      <c r="N33" s="72">
        <f t="shared" si="0"/>
        <v>361.3269</v>
      </c>
      <c r="O33" s="72">
        <v>3</v>
      </c>
      <c r="P33" s="72">
        <f t="shared" si="1"/>
        <v>120.4423</v>
      </c>
      <c r="Q33" s="72">
        <f t="shared" si="2"/>
        <v>361.3269</v>
      </c>
      <c r="R33" s="72">
        <f t="shared" si="3"/>
        <v>0</v>
      </c>
      <c r="S33" s="72"/>
      <c r="T33" s="72">
        <f t="shared" si="4"/>
        <v>0</v>
      </c>
      <c r="U33" s="72">
        <f t="shared" si="5"/>
        <v>0</v>
      </c>
      <c r="V33" s="72"/>
      <c r="W33" s="72">
        <f t="shared" si="6"/>
        <v>0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</row>
    <row r="34" s="2" customFormat="1" ht="14.25" spans="1:34">
      <c r="A34" s="24">
        <v>30</v>
      </c>
      <c r="B34" s="14"/>
      <c r="C34" s="749" t="s">
        <v>5359</v>
      </c>
      <c r="D34" s="749" t="s">
        <v>5360</v>
      </c>
      <c r="E34" s="14"/>
      <c r="F34" s="14"/>
      <c r="G34" s="24"/>
      <c r="H34" s="14"/>
      <c r="I34" s="24">
        <v>2.01</v>
      </c>
      <c r="J34" s="14"/>
      <c r="K34" s="24"/>
      <c r="L34" s="509">
        <v>6</v>
      </c>
      <c r="M34" s="72">
        <v>124.8361</v>
      </c>
      <c r="N34" s="72">
        <f t="shared" si="0"/>
        <v>749.0166</v>
      </c>
      <c r="O34" s="72">
        <v>6</v>
      </c>
      <c r="P34" s="72">
        <f t="shared" si="1"/>
        <v>124.8361</v>
      </c>
      <c r="Q34" s="72">
        <f t="shared" si="2"/>
        <v>749.0166</v>
      </c>
      <c r="R34" s="72">
        <f t="shared" si="3"/>
        <v>0</v>
      </c>
      <c r="S34" s="72"/>
      <c r="T34" s="72">
        <f t="shared" si="4"/>
        <v>0</v>
      </c>
      <c r="U34" s="72">
        <f t="shared" si="5"/>
        <v>0</v>
      </c>
      <c r="V34" s="72"/>
      <c r="W34" s="72">
        <f t="shared" si="6"/>
        <v>0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</row>
    <row r="35" s="2" customFormat="1" ht="14.25" spans="1:34">
      <c r="A35" s="24">
        <v>31</v>
      </c>
      <c r="B35" s="14"/>
      <c r="C35" s="749" t="s">
        <v>5361</v>
      </c>
      <c r="D35" s="749" t="s">
        <v>5362</v>
      </c>
      <c r="E35" s="14"/>
      <c r="F35" s="14"/>
      <c r="G35" s="24"/>
      <c r="H35" s="14"/>
      <c r="I35" s="24">
        <v>2.01</v>
      </c>
      <c r="J35" s="14"/>
      <c r="K35" s="24"/>
      <c r="L35" s="509">
        <v>30</v>
      </c>
      <c r="M35" s="72">
        <v>95.4446</v>
      </c>
      <c r="N35" s="72">
        <f t="shared" si="0"/>
        <v>2863.338</v>
      </c>
      <c r="O35" s="72">
        <v>30</v>
      </c>
      <c r="P35" s="72">
        <f t="shared" si="1"/>
        <v>95.4446</v>
      </c>
      <c r="Q35" s="72">
        <f t="shared" si="2"/>
        <v>2863.338</v>
      </c>
      <c r="R35" s="72">
        <f t="shared" si="3"/>
        <v>0</v>
      </c>
      <c r="S35" s="72"/>
      <c r="T35" s="72">
        <f t="shared" si="4"/>
        <v>0</v>
      </c>
      <c r="U35" s="72">
        <f t="shared" si="5"/>
        <v>0</v>
      </c>
      <c r="V35" s="72"/>
      <c r="W35" s="72">
        <f t="shared" si="6"/>
        <v>0</v>
      </c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</row>
    <row r="36" s="2" customFormat="1" ht="14.25" spans="1:34">
      <c r="A36" s="24">
        <v>32</v>
      </c>
      <c r="B36" s="14"/>
      <c r="C36" s="749" t="s">
        <v>5363</v>
      </c>
      <c r="D36" s="749" t="s">
        <v>5364</v>
      </c>
      <c r="E36" s="14"/>
      <c r="F36" s="14"/>
      <c r="G36" s="24"/>
      <c r="H36" s="14"/>
      <c r="I36" s="24">
        <v>2.01</v>
      </c>
      <c r="J36" s="14"/>
      <c r="K36" s="24"/>
      <c r="L36" s="509">
        <v>18</v>
      </c>
      <c r="M36" s="72">
        <v>95.4307</v>
      </c>
      <c r="N36" s="72">
        <f t="shared" si="0"/>
        <v>1717.7526</v>
      </c>
      <c r="O36" s="72">
        <v>18</v>
      </c>
      <c r="P36" s="72">
        <f t="shared" si="1"/>
        <v>95.4307</v>
      </c>
      <c r="Q36" s="72">
        <f t="shared" si="2"/>
        <v>1717.7526</v>
      </c>
      <c r="R36" s="72">
        <f t="shared" si="3"/>
        <v>0</v>
      </c>
      <c r="S36" s="72"/>
      <c r="T36" s="72">
        <f t="shared" si="4"/>
        <v>0</v>
      </c>
      <c r="U36" s="72">
        <f t="shared" si="5"/>
        <v>0</v>
      </c>
      <c r="V36" s="72"/>
      <c r="W36" s="72">
        <f t="shared" si="6"/>
        <v>0</v>
      </c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</row>
    <row r="37" s="2" customFormat="1" ht="14.25" spans="1:34">
      <c r="A37" s="24">
        <v>33</v>
      </c>
      <c r="B37" s="14"/>
      <c r="C37" s="749" t="s">
        <v>5365</v>
      </c>
      <c r="D37" s="749" t="s">
        <v>5366</v>
      </c>
      <c r="E37" s="14"/>
      <c r="F37" s="14"/>
      <c r="G37" s="24"/>
      <c r="H37" s="14"/>
      <c r="I37" s="24">
        <v>2.01</v>
      </c>
      <c r="J37" s="14"/>
      <c r="K37" s="24"/>
      <c r="L37" s="509">
        <v>83</v>
      </c>
      <c r="M37" s="72">
        <v>115.3169</v>
      </c>
      <c r="N37" s="72">
        <f t="shared" si="0"/>
        <v>9571.3027</v>
      </c>
      <c r="O37" s="72">
        <v>83</v>
      </c>
      <c r="P37" s="72">
        <f t="shared" si="1"/>
        <v>115.3169</v>
      </c>
      <c r="Q37" s="72">
        <f t="shared" si="2"/>
        <v>9571.3027</v>
      </c>
      <c r="R37" s="72">
        <f t="shared" si="3"/>
        <v>0</v>
      </c>
      <c r="S37" s="72"/>
      <c r="T37" s="72">
        <f t="shared" si="4"/>
        <v>0</v>
      </c>
      <c r="U37" s="72">
        <f t="shared" si="5"/>
        <v>0</v>
      </c>
      <c r="V37" s="72"/>
      <c r="W37" s="72">
        <f t="shared" si="6"/>
        <v>0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</row>
    <row r="38" s="2" customFormat="1" ht="14.25" spans="1:34">
      <c r="A38" s="24">
        <v>34</v>
      </c>
      <c r="B38" s="14"/>
      <c r="C38" s="749" t="s">
        <v>5367</v>
      </c>
      <c r="D38" s="749" t="s">
        <v>5368</v>
      </c>
      <c r="E38" s="14"/>
      <c r="F38" s="14"/>
      <c r="G38" s="24"/>
      <c r="H38" s="14"/>
      <c r="I38" s="24">
        <v>2.01</v>
      </c>
      <c r="J38" s="14"/>
      <c r="K38" s="24"/>
      <c r="L38" s="509">
        <v>90</v>
      </c>
      <c r="M38" s="72">
        <v>117.3185</v>
      </c>
      <c r="N38" s="72">
        <f t="shared" si="0"/>
        <v>10558.665</v>
      </c>
      <c r="O38" s="72">
        <v>90</v>
      </c>
      <c r="P38" s="72">
        <f t="shared" si="1"/>
        <v>117.3185</v>
      </c>
      <c r="Q38" s="72">
        <f t="shared" si="2"/>
        <v>10558.665</v>
      </c>
      <c r="R38" s="72">
        <f t="shared" si="3"/>
        <v>0</v>
      </c>
      <c r="S38" s="72"/>
      <c r="T38" s="72">
        <f t="shared" si="4"/>
        <v>0</v>
      </c>
      <c r="U38" s="72">
        <f t="shared" si="5"/>
        <v>0</v>
      </c>
      <c r="V38" s="72"/>
      <c r="W38" s="72">
        <f t="shared" si="6"/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</row>
    <row r="39" s="2" customFormat="1" ht="14.25" spans="1:34">
      <c r="A39" s="24">
        <v>35</v>
      </c>
      <c r="B39" s="14"/>
      <c r="C39" s="749" t="s">
        <v>5369</v>
      </c>
      <c r="D39" s="749" t="s">
        <v>5370</v>
      </c>
      <c r="E39" s="14"/>
      <c r="F39" s="14"/>
      <c r="G39" s="24"/>
      <c r="H39" s="14"/>
      <c r="I39" s="24">
        <v>2.01</v>
      </c>
      <c r="J39" s="14"/>
      <c r="K39" s="24"/>
      <c r="L39" s="509">
        <v>200</v>
      </c>
      <c r="M39" s="72">
        <v>35.6955</v>
      </c>
      <c r="N39" s="72">
        <f t="shared" si="0"/>
        <v>7139.1</v>
      </c>
      <c r="O39" s="72">
        <v>200</v>
      </c>
      <c r="P39" s="72">
        <f t="shared" si="1"/>
        <v>35.6955</v>
      </c>
      <c r="Q39" s="72">
        <f t="shared" si="2"/>
        <v>7139.1</v>
      </c>
      <c r="R39" s="72">
        <f t="shared" si="3"/>
        <v>0</v>
      </c>
      <c r="S39" s="72"/>
      <c r="T39" s="72">
        <f t="shared" si="4"/>
        <v>0</v>
      </c>
      <c r="U39" s="72">
        <f t="shared" si="5"/>
        <v>0</v>
      </c>
      <c r="V39" s="72"/>
      <c r="W39" s="72">
        <f t="shared" si="6"/>
        <v>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</row>
    <row r="40" s="2" customFormat="1" ht="14.25" spans="1:34">
      <c r="A40" s="24">
        <v>36</v>
      </c>
      <c r="B40" s="14"/>
      <c r="C40" s="749" t="s">
        <v>5371</v>
      </c>
      <c r="D40" s="749" t="s">
        <v>5372</v>
      </c>
      <c r="E40" s="14"/>
      <c r="F40" s="14"/>
      <c r="G40" s="24"/>
      <c r="H40" s="14"/>
      <c r="I40" s="24">
        <v>2.01</v>
      </c>
      <c r="J40" s="14"/>
      <c r="K40" s="24"/>
      <c r="L40" s="509">
        <v>100</v>
      </c>
      <c r="M40" s="72">
        <v>111.9467</v>
      </c>
      <c r="N40" s="72">
        <f t="shared" si="0"/>
        <v>11194.67</v>
      </c>
      <c r="O40" s="72">
        <v>100</v>
      </c>
      <c r="P40" s="72">
        <f t="shared" si="1"/>
        <v>111.9467</v>
      </c>
      <c r="Q40" s="72">
        <f t="shared" si="2"/>
        <v>11194.67</v>
      </c>
      <c r="R40" s="72">
        <f t="shared" si="3"/>
        <v>0</v>
      </c>
      <c r="S40" s="72"/>
      <c r="T40" s="72">
        <f t="shared" si="4"/>
        <v>0</v>
      </c>
      <c r="U40" s="72">
        <f t="shared" si="5"/>
        <v>0</v>
      </c>
      <c r="V40" s="72"/>
      <c r="W40" s="72">
        <f t="shared" si="6"/>
        <v>0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</row>
    <row r="41" s="2" customFormat="1" ht="14.25" spans="1:34">
      <c r="A41" s="24">
        <v>37</v>
      </c>
      <c r="B41" s="14"/>
      <c r="C41" s="749" t="s">
        <v>5373</v>
      </c>
      <c r="D41" s="749" t="s">
        <v>5374</v>
      </c>
      <c r="E41" s="14"/>
      <c r="F41" s="14"/>
      <c r="G41" s="24"/>
      <c r="H41" s="14"/>
      <c r="I41" s="24">
        <v>2.01</v>
      </c>
      <c r="J41" s="14"/>
      <c r="K41" s="24"/>
      <c r="L41" s="509">
        <v>145</v>
      </c>
      <c r="M41" s="72">
        <v>113.2931</v>
      </c>
      <c r="N41" s="72">
        <f t="shared" si="0"/>
        <v>16427.4995</v>
      </c>
      <c r="O41" s="72">
        <v>145</v>
      </c>
      <c r="P41" s="72">
        <f t="shared" si="1"/>
        <v>113.2931</v>
      </c>
      <c r="Q41" s="72">
        <f t="shared" si="2"/>
        <v>16427.4995</v>
      </c>
      <c r="R41" s="72">
        <f t="shared" si="3"/>
        <v>0</v>
      </c>
      <c r="S41" s="72"/>
      <c r="T41" s="72">
        <f t="shared" si="4"/>
        <v>0</v>
      </c>
      <c r="U41" s="72">
        <f t="shared" si="5"/>
        <v>0</v>
      </c>
      <c r="V41" s="72"/>
      <c r="W41" s="72">
        <f t="shared" si="6"/>
        <v>0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</row>
    <row r="42" s="2" customFormat="1" ht="14.25" spans="1:34">
      <c r="A42" s="24">
        <v>38</v>
      </c>
      <c r="B42" s="14"/>
      <c r="C42" s="749" t="s">
        <v>5375</v>
      </c>
      <c r="D42" s="749" t="s">
        <v>5376</v>
      </c>
      <c r="E42" s="14"/>
      <c r="F42" s="14"/>
      <c r="G42" s="24"/>
      <c r="H42" s="14"/>
      <c r="I42" s="24">
        <v>2.01</v>
      </c>
      <c r="J42" s="14"/>
      <c r="K42" s="24"/>
      <c r="L42" s="509">
        <v>32</v>
      </c>
      <c r="M42" s="72">
        <v>118.7459</v>
      </c>
      <c r="N42" s="72">
        <f t="shared" si="0"/>
        <v>3799.8688</v>
      </c>
      <c r="O42" s="72">
        <v>32</v>
      </c>
      <c r="P42" s="72">
        <f t="shared" si="1"/>
        <v>118.7459</v>
      </c>
      <c r="Q42" s="72">
        <f t="shared" si="2"/>
        <v>3799.8688</v>
      </c>
      <c r="R42" s="72">
        <f t="shared" si="3"/>
        <v>0</v>
      </c>
      <c r="S42" s="72"/>
      <c r="T42" s="72">
        <f t="shared" si="4"/>
        <v>0</v>
      </c>
      <c r="U42" s="72">
        <f t="shared" si="5"/>
        <v>0</v>
      </c>
      <c r="V42" s="72"/>
      <c r="W42" s="72">
        <f t="shared" si="6"/>
        <v>0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</row>
    <row r="43" s="2" customFormat="1" ht="14.25" spans="1:34">
      <c r="A43" s="24">
        <v>39</v>
      </c>
      <c r="B43" s="14"/>
      <c r="C43" s="749" t="s">
        <v>5377</v>
      </c>
      <c r="D43" s="749" t="s">
        <v>5378</v>
      </c>
      <c r="E43" s="14"/>
      <c r="F43" s="14"/>
      <c r="G43" s="24"/>
      <c r="H43" s="14"/>
      <c r="I43" s="24">
        <v>2.01</v>
      </c>
      <c r="J43" s="14"/>
      <c r="K43" s="24"/>
      <c r="L43" s="509">
        <v>40</v>
      </c>
      <c r="M43" s="72">
        <v>114.6956</v>
      </c>
      <c r="N43" s="72">
        <f t="shared" si="0"/>
        <v>4587.824</v>
      </c>
      <c r="O43" s="72">
        <v>40</v>
      </c>
      <c r="P43" s="72">
        <f t="shared" si="1"/>
        <v>114.6956</v>
      </c>
      <c r="Q43" s="72">
        <f t="shared" si="2"/>
        <v>4587.824</v>
      </c>
      <c r="R43" s="72">
        <f t="shared" si="3"/>
        <v>0</v>
      </c>
      <c r="S43" s="72"/>
      <c r="T43" s="72">
        <f t="shared" si="4"/>
        <v>0</v>
      </c>
      <c r="U43" s="72">
        <f t="shared" si="5"/>
        <v>0</v>
      </c>
      <c r="V43" s="72"/>
      <c r="W43" s="72">
        <f t="shared" si="6"/>
        <v>0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</row>
    <row r="44" s="2" customFormat="1" ht="14.25" spans="1:34">
      <c r="A44" s="24">
        <v>40</v>
      </c>
      <c r="B44" s="14"/>
      <c r="C44" s="749" t="s">
        <v>5379</v>
      </c>
      <c r="D44" s="749" t="s">
        <v>5380</v>
      </c>
      <c r="E44" s="14"/>
      <c r="F44" s="14"/>
      <c r="G44" s="24"/>
      <c r="H44" s="14"/>
      <c r="I44" s="24">
        <v>2.01</v>
      </c>
      <c r="J44" s="14"/>
      <c r="K44" s="24"/>
      <c r="L44" s="509">
        <v>7</v>
      </c>
      <c r="M44" s="72">
        <v>36.3949</v>
      </c>
      <c r="N44" s="72">
        <f t="shared" si="0"/>
        <v>254.7643</v>
      </c>
      <c r="O44" s="72">
        <v>7</v>
      </c>
      <c r="P44" s="72">
        <f t="shared" si="1"/>
        <v>36.3949</v>
      </c>
      <c r="Q44" s="72">
        <f t="shared" si="2"/>
        <v>254.7643</v>
      </c>
      <c r="R44" s="72">
        <f t="shared" si="3"/>
        <v>0</v>
      </c>
      <c r="S44" s="72"/>
      <c r="T44" s="72">
        <f t="shared" si="4"/>
        <v>0</v>
      </c>
      <c r="U44" s="72">
        <f t="shared" si="5"/>
        <v>0</v>
      </c>
      <c r="V44" s="72"/>
      <c r="W44" s="72">
        <f t="shared" si="6"/>
        <v>0</v>
      </c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</row>
    <row r="45" s="2" customFormat="1" ht="14.25" spans="1:34">
      <c r="A45" s="24">
        <v>41</v>
      </c>
      <c r="B45" s="14"/>
      <c r="C45" s="749" t="s">
        <v>5381</v>
      </c>
      <c r="D45" s="749" t="s">
        <v>5382</v>
      </c>
      <c r="E45" s="14"/>
      <c r="F45" s="14"/>
      <c r="G45" s="24"/>
      <c r="H45" s="14"/>
      <c r="I45" s="24">
        <v>2.01</v>
      </c>
      <c r="J45" s="14"/>
      <c r="K45" s="24"/>
      <c r="L45" s="509">
        <v>235</v>
      </c>
      <c r="M45" s="72">
        <v>38.5709</v>
      </c>
      <c r="N45" s="72">
        <f t="shared" si="0"/>
        <v>9064.1615</v>
      </c>
      <c r="O45" s="72">
        <v>235</v>
      </c>
      <c r="P45" s="72">
        <f t="shared" si="1"/>
        <v>38.5709</v>
      </c>
      <c r="Q45" s="72">
        <f t="shared" si="2"/>
        <v>9064.1615</v>
      </c>
      <c r="R45" s="72">
        <f t="shared" si="3"/>
        <v>0</v>
      </c>
      <c r="S45" s="72"/>
      <c r="T45" s="72">
        <f t="shared" si="4"/>
        <v>0</v>
      </c>
      <c r="U45" s="72">
        <f t="shared" si="5"/>
        <v>0</v>
      </c>
      <c r="V45" s="72"/>
      <c r="W45" s="72">
        <f t="shared" si="6"/>
        <v>0</v>
      </c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</row>
    <row r="46" s="2" customFormat="1" ht="14.25" spans="1:34">
      <c r="A46" s="24">
        <v>42</v>
      </c>
      <c r="B46" s="14"/>
      <c r="C46" s="749" t="s">
        <v>5383</v>
      </c>
      <c r="D46" s="749" t="s">
        <v>5384</v>
      </c>
      <c r="E46" s="14"/>
      <c r="F46" s="14"/>
      <c r="G46" s="24"/>
      <c r="H46" s="14"/>
      <c r="I46" s="24">
        <v>2.01</v>
      </c>
      <c r="J46" s="14"/>
      <c r="K46" s="24"/>
      <c r="L46" s="509">
        <v>310</v>
      </c>
      <c r="M46" s="72">
        <v>50.2936</v>
      </c>
      <c r="N46" s="72">
        <f t="shared" si="0"/>
        <v>15591.016</v>
      </c>
      <c r="O46" s="72">
        <v>310</v>
      </c>
      <c r="P46" s="72">
        <f t="shared" si="1"/>
        <v>50.2936</v>
      </c>
      <c r="Q46" s="72">
        <f t="shared" si="2"/>
        <v>15591.016</v>
      </c>
      <c r="R46" s="72">
        <f t="shared" si="3"/>
        <v>0</v>
      </c>
      <c r="S46" s="72"/>
      <c r="T46" s="72">
        <f t="shared" si="4"/>
        <v>0</v>
      </c>
      <c r="U46" s="72">
        <f t="shared" si="5"/>
        <v>0</v>
      </c>
      <c r="V46" s="72"/>
      <c r="W46" s="72">
        <f t="shared" si="6"/>
        <v>0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</row>
    <row r="47" s="2" customFormat="1" ht="14.25" spans="1:34">
      <c r="A47" s="24">
        <v>43</v>
      </c>
      <c r="B47" s="14"/>
      <c r="C47" s="749" t="s">
        <v>5385</v>
      </c>
      <c r="D47" s="749" t="s">
        <v>5386</v>
      </c>
      <c r="E47" s="14"/>
      <c r="F47" s="14"/>
      <c r="G47" s="24"/>
      <c r="H47" s="14"/>
      <c r="I47" s="24">
        <v>2.01</v>
      </c>
      <c r="J47" s="14"/>
      <c r="K47" s="24"/>
      <c r="L47" s="509">
        <v>3</v>
      </c>
      <c r="M47" s="72">
        <v>88.7631</v>
      </c>
      <c r="N47" s="72">
        <f t="shared" si="0"/>
        <v>266.2893</v>
      </c>
      <c r="O47" s="72">
        <v>3</v>
      </c>
      <c r="P47" s="72">
        <f t="shared" si="1"/>
        <v>88.7631</v>
      </c>
      <c r="Q47" s="72">
        <f t="shared" si="2"/>
        <v>266.2893</v>
      </c>
      <c r="R47" s="72">
        <f t="shared" si="3"/>
        <v>0</v>
      </c>
      <c r="S47" s="72"/>
      <c r="T47" s="72">
        <f t="shared" si="4"/>
        <v>0</v>
      </c>
      <c r="U47" s="72">
        <f t="shared" si="5"/>
        <v>0</v>
      </c>
      <c r="V47" s="72"/>
      <c r="W47" s="72">
        <f t="shared" si="6"/>
        <v>0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</row>
    <row r="48" s="2" customFormat="1" ht="14.25" spans="1:34">
      <c r="A48" s="24">
        <v>44</v>
      </c>
      <c r="B48" s="14"/>
      <c r="C48" s="749" t="s">
        <v>5387</v>
      </c>
      <c r="D48" s="749" t="s">
        <v>5388</v>
      </c>
      <c r="E48" s="14"/>
      <c r="F48" s="14"/>
      <c r="G48" s="24"/>
      <c r="H48" s="14"/>
      <c r="I48" s="24">
        <v>2.01</v>
      </c>
      <c r="J48" s="14"/>
      <c r="K48" s="24"/>
      <c r="L48" s="509">
        <v>18</v>
      </c>
      <c r="M48" s="72">
        <v>31.0555</v>
      </c>
      <c r="N48" s="72">
        <f t="shared" si="0"/>
        <v>558.999</v>
      </c>
      <c r="O48" s="72">
        <v>18</v>
      </c>
      <c r="P48" s="72">
        <f t="shared" si="1"/>
        <v>31.0555</v>
      </c>
      <c r="Q48" s="72">
        <f t="shared" si="2"/>
        <v>558.999</v>
      </c>
      <c r="R48" s="72">
        <f t="shared" si="3"/>
        <v>0</v>
      </c>
      <c r="S48" s="72"/>
      <c r="T48" s="72">
        <f t="shared" si="4"/>
        <v>0</v>
      </c>
      <c r="U48" s="72">
        <f t="shared" si="5"/>
        <v>0</v>
      </c>
      <c r="V48" s="72"/>
      <c r="W48" s="72">
        <f t="shared" si="6"/>
        <v>0</v>
      </c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</row>
    <row r="49" s="2" customFormat="1" ht="14.25" spans="1:34">
      <c r="A49" s="24">
        <v>45</v>
      </c>
      <c r="B49" s="14"/>
      <c r="C49" s="749" t="s">
        <v>5389</v>
      </c>
      <c r="D49" s="749" t="s">
        <v>5390</v>
      </c>
      <c r="E49" s="14"/>
      <c r="F49" s="14"/>
      <c r="G49" s="24"/>
      <c r="H49" s="14"/>
      <c r="I49" s="24">
        <v>2.01</v>
      </c>
      <c r="J49" s="14"/>
      <c r="K49" s="24"/>
      <c r="L49" s="509">
        <v>98</v>
      </c>
      <c r="M49" s="72">
        <v>84.5642</v>
      </c>
      <c r="N49" s="72">
        <f t="shared" si="0"/>
        <v>8287.2916</v>
      </c>
      <c r="O49" s="72">
        <v>98</v>
      </c>
      <c r="P49" s="72">
        <f t="shared" si="1"/>
        <v>84.5642</v>
      </c>
      <c r="Q49" s="72">
        <f t="shared" si="2"/>
        <v>8287.2916</v>
      </c>
      <c r="R49" s="72">
        <f t="shared" si="3"/>
        <v>0</v>
      </c>
      <c r="S49" s="72"/>
      <c r="T49" s="72">
        <f t="shared" si="4"/>
        <v>0</v>
      </c>
      <c r="U49" s="72">
        <f t="shared" si="5"/>
        <v>0</v>
      </c>
      <c r="V49" s="72"/>
      <c r="W49" s="72">
        <f t="shared" si="6"/>
        <v>0</v>
      </c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</row>
    <row r="50" s="2" customFormat="1" ht="14.25" spans="1:34">
      <c r="A50" s="24">
        <v>46</v>
      </c>
      <c r="B50" s="14"/>
      <c r="C50" s="749" t="s">
        <v>5391</v>
      </c>
      <c r="D50" s="749" t="s">
        <v>5392</v>
      </c>
      <c r="E50" s="14"/>
      <c r="F50" s="14"/>
      <c r="G50" s="24"/>
      <c r="H50" s="14"/>
      <c r="I50" s="24">
        <v>2.01</v>
      </c>
      <c r="J50" s="14"/>
      <c r="K50" s="24"/>
      <c r="L50" s="509">
        <v>140</v>
      </c>
      <c r="M50" s="72">
        <v>94.7422</v>
      </c>
      <c r="N50" s="72">
        <f t="shared" si="0"/>
        <v>13263.908</v>
      </c>
      <c r="O50" s="72">
        <v>140</v>
      </c>
      <c r="P50" s="72">
        <f t="shared" si="1"/>
        <v>94.7422</v>
      </c>
      <c r="Q50" s="72">
        <f t="shared" si="2"/>
        <v>13263.908</v>
      </c>
      <c r="R50" s="72">
        <f t="shared" si="3"/>
        <v>0</v>
      </c>
      <c r="S50" s="72"/>
      <c r="T50" s="72">
        <f t="shared" si="4"/>
        <v>0</v>
      </c>
      <c r="U50" s="72">
        <f t="shared" si="5"/>
        <v>0</v>
      </c>
      <c r="V50" s="72"/>
      <c r="W50" s="72">
        <f t="shared" si="6"/>
        <v>0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</row>
    <row r="51" s="499" customFormat="1" ht="14.25" spans="1:35">
      <c r="A51" s="331">
        <v>48</v>
      </c>
      <c r="B51" s="503"/>
      <c r="C51" s="752" t="s">
        <v>5393</v>
      </c>
      <c r="D51" s="752" t="s">
        <v>5394</v>
      </c>
      <c r="E51" s="503"/>
      <c r="F51" s="503"/>
      <c r="G51" s="331"/>
      <c r="H51" s="503"/>
      <c r="I51" s="331">
        <v>2.01</v>
      </c>
      <c r="J51" s="503"/>
      <c r="K51" s="331"/>
      <c r="L51" s="510">
        <v>226</v>
      </c>
      <c r="M51" s="72">
        <v>17.0358</v>
      </c>
      <c r="N51" s="72">
        <f t="shared" si="0"/>
        <v>3850.0908</v>
      </c>
      <c r="O51" s="335">
        <v>301</v>
      </c>
      <c r="P51" s="335">
        <f t="shared" si="1"/>
        <v>17.0358</v>
      </c>
      <c r="Q51" s="335">
        <f t="shared" si="2"/>
        <v>5127.7758</v>
      </c>
      <c r="R51" s="335">
        <f t="shared" si="3"/>
        <v>75</v>
      </c>
      <c r="S51" s="335"/>
      <c r="T51" s="335">
        <f t="shared" si="4"/>
        <v>1277.685</v>
      </c>
      <c r="U51" s="335">
        <f t="shared" si="5"/>
        <v>0</v>
      </c>
      <c r="V51" s="335"/>
      <c r="W51" s="335">
        <f t="shared" si="6"/>
        <v>0</v>
      </c>
      <c r="X51" s="503"/>
      <c r="Y51" s="503"/>
      <c r="Z51" s="503"/>
      <c r="AA51" s="503"/>
      <c r="AB51" s="503"/>
      <c r="AC51" s="503"/>
      <c r="AD51" s="503"/>
      <c r="AE51" s="503"/>
      <c r="AF51" s="503"/>
      <c r="AG51" s="503"/>
      <c r="AH51" s="503" t="s">
        <v>5311</v>
      </c>
      <c r="AI51" s="202" t="s">
        <v>5312</v>
      </c>
    </row>
    <row r="52" s="2" customFormat="1" ht="14.25" spans="1:34">
      <c r="A52" s="24">
        <v>50</v>
      </c>
      <c r="B52" s="14"/>
      <c r="C52" s="749" t="s">
        <v>5395</v>
      </c>
      <c r="D52" s="749" t="s">
        <v>5396</v>
      </c>
      <c r="E52" s="14"/>
      <c r="F52" s="14"/>
      <c r="G52" s="24"/>
      <c r="H52" s="14"/>
      <c r="I52" s="24">
        <v>2.01</v>
      </c>
      <c r="J52" s="14"/>
      <c r="K52" s="24"/>
      <c r="L52" s="509">
        <v>181</v>
      </c>
      <c r="M52" s="72">
        <v>191.5326</v>
      </c>
      <c r="N52" s="72">
        <f t="shared" si="0"/>
        <v>34667.4006</v>
      </c>
      <c r="O52" s="72">
        <v>181</v>
      </c>
      <c r="P52" s="72">
        <f t="shared" si="1"/>
        <v>191.5326</v>
      </c>
      <c r="Q52" s="72">
        <f t="shared" si="2"/>
        <v>34667.4006</v>
      </c>
      <c r="R52" s="72">
        <f t="shared" si="3"/>
        <v>0</v>
      </c>
      <c r="S52" s="72"/>
      <c r="T52" s="72">
        <f t="shared" si="4"/>
        <v>0</v>
      </c>
      <c r="U52" s="72">
        <f t="shared" si="5"/>
        <v>0</v>
      </c>
      <c r="V52" s="72"/>
      <c r="W52" s="72">
        <f t="shared" si="6"/>
        <v>0</v>
      </c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</row>
    <row r="53" s="2" customFormat="1" ht="14.25" spans="1:34">
      <c r="A53" s="24">
        <v>51</v>
      </c>
      <c r="B53" s="14"/>
      <c r="C53" s="749" t="s">
        <v>5397</v>
      </c>
      <c r="D53" s="749" t="s">
        <v>5398</v>
      </c>
      <c r="E53" s="14"/>
      <c r="F53" s="14"/>
      <c r="G53" s="24"/>
      <c r="H53" s="14"/>
      <c r="I53" s="24">
        <v>2.01</v>
      </c>
      <c r="J53" s="14"/>
      <c r="K53" s="24"/>
      <c r="L53" s="509">
        <v>140</v>
      </c>
      <c r="M53" s="72">
        <v>191.7249</v>
      </c>
      <c r="N53" s="72">
        <f t="shared" si="0"/>
        <v>26841.486</v>
      </c>
      <c r="O53" s="72">
        <v>140</v>
      </c>
      <c r="P53" s="72">
        <f t="shared" si="1"/>
        <v>191.7249</v>
      </c>
      <c r="Q53" s="72">
        <f t="shared" si="2"/>
        <v>26841.486</v>
      </c>
      <c r="R53" s="72">
        <f t="shared" si="3"/>
        <v>0</v>
      </c>
      <c r="S53" s="72"/>
      <c r="T53" s="72">
        <f t="shared" si="4"/>
        <v>0</v>
      </c>
      <c r="U53" s="72">
        <f t="shared" si="5"/>
        <v>0</v>
      </c>
      <c r="V53" s="72"/>
      <c r="W53" s="72">
        <f t="shared" si="6"/>
        <v>0</v>
      </c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</row>
    <row r="54" s="2" customFormat="1" ht="14.25" spans="1:34">
      <c r="A54" s="24">
        <v>52</v>
      </c>
      <c r="B54" s="14"/>
      <c r="C54" s="749" t="s">
        <v>5399</v>
      </c>
      <c r="D54" s="749" t="s">
        <v>5400</v>
      </c>
      <c r="E54" s="14"/>
      <c r="F54" s="14"/>
      <c r="G54" s="24"/>
      <c r="H54" s="14"/>
      <c r="I54" s="24">
        <v>2.01</v>
      </c>
      <c r="J54" s="14"/>
      <c r="K54" s="24"/>
      <c r="L54" s="509">
        <v>39</v>
      </c>
      <c r="M54" s="72">
        <v>84.7323</v>
      </c>
      <c r="N54" s="72">
        <f t="shared" si="0"/>
        <v>3304.5597</v>
      </c>
      <c r="O54" s="72">
        <v>39</v>
      </c>
      <c r="P54" s="72">
        <f t="shared" si="1"/>
        <v>84.7323</v>
      </c>
      <c r="Q54" s="72">
        <f t="shared" si="2"/>
        <v>3304.5597</v>
      </c>
      <c r="R54" s="72">
        <f t="shared" si="3"/>
        <v>0</v>
      </c>
      <c r="S54" s="72"/>
      <c r="T54" s="72">
        <f t="shared" si="4"/>
        <v>0</v>
      </c>
      <c r="U54" s="72">
        <f t="shared" si="5"/>
        <v>0</v>
      </c>
      <c r="V54" s="72"/>
      <c r="W54" s="72">
        <f t="shared" si="6"/>
        <v>0</v>
      </c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</row>
    <row r="55" s="2" customFormat="1" ht="14.25" spans="1:34">
      <c r="A55" s="24">
        <v>53</v>
      </c>
      <c r="B55" s="14"/>
      <c r="C55" s="749" t="s">
        <v>5401</v>
      </c>
      <c r="D55" s="749" t="s">
        <v>5402</v>
      </c>
      <c r="E55" s="14"/>
      <c r="F55" s="14"/>
      <c r="G55" s="24"/>
      <c r="H55" s="14"/>
      <c r="I55" s="24">
        <v>2.01</v>
      </c>
      <c r="J55" s="14"/>
      <c r="K55" s="24"/>
      <c r="L55" s="509">
        <v>60</v>
      </c>
      <c r="M55" s="72">
        <v>87.323</v>
      </c>
      <c r="N55" s="72">
        <f t="shared" si="0"/>
        <v>5239.38</v>
      </c>
      <c r="O55" s="72">
        <v>60</v>
      </c>
      <c r="P55" s="72">
        <f t="shared" si="1"/>
        <v>87.323</v>
      </c>
      <c r="Q55" s="72">
        <f t="shared" si="2"/>
        <v>5239.38</v>
      </c>
      <c r="R55" s="72">
        <f t="shared" si="3"/>
        <v>0</v>
      </c>
      <c r="S55" s="72"/>
      <c r="T55" s="72">
        <f t="shared" si="4"/>
        <v>0</v>
      </c>
      <c r="U55" s="72">
        <f t="shared" si="5"/>
        <v>0</v>
      </c>
      <c r="V55" s="72"/>
      <c r="W55" s="72">
        <f t="shared" si="6"/>
        <v>0</v>
      </c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</row>
    <row r="56" s="2" customFormat="1" ht="14.25" spans="1:34">
      <c r="A56" s="24">
        <v>54</v>
      </c>
      <c r="B56" s="14"/>
      <c r="C56" s="749" t="s">
        <v>5403</v>
      </c>
      <c r="D56" s="749" t="s">
        <v>5404</v>
      </c>
      <c r="E56" s="14"/>
      <c r="F56" s="14"/>
      <c r="G56" s="24"/>
      <c r="H56" s="14"/>
      <c r="I56" s="24">
        <v>2.01</v>
      </c>
      <c r="J56" s="14"/>
      <c r="K56" s="24"/>
      <c r="L56" s="509">
        <v>20</v>
      </c>
      <c r="M56" s="72">
        <v>163.6398</v>
      </c>
      <c r="N56" s="72">
        <f t="shared" si="0"/>
        <v>3272.796</v>
      </c>
      <c r="O56" s="72">
        <v>20</v>
      </c>
      <c r="P56" s="72">
        <f t="shared" si="1"/>
        <v>163.6398</v>
      </c>
      <c r="Q56" s="72">
        <f t="shared" si="2"/>
        <v>3272.796</v>
      </c>
      <c r="R56" s="72">
        <f t="shared" si="3"/>
        <v>0</v>
      </c>
      <c r="S56" s="72"/>
      <c r="T56" s="72">
        <f t="shared" si="4"/>
        <v>0</v>
      </c>
      <c r="U56" s="72">
        <f t="shared" si="5"/>
        <v>0</v>
      </c>
      <c r="V56" s="72"/>
      <c r="W56" s="72">
        <f t="shared" si="6"/>
        <v>0</v>
      </c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</row>
    <row r="57" s="2" customFormat="1" ht="14.25" spans="1:34">
      <c r="A57" s="24">
        <v>55</v>
      </c>
      <c r="B57" s="14"/>
      <c r="C57" s="749" t="s">
        <v>5405</v>
      </c>
      <c r="D57" s="749" t="s">
        <v>5406</v>
      </c>
      <c r="E57" s="14"/>
      <c r="F57" s="14"/>
      <c r="G57" s="24"/>
      <c r="H57" s="14"/>
      <c r="I57" s="24">
        <v>2.01</v>
      </c>
      <c r="J57" s="14"/>
      <c r="K57" s="24"/>
      <c r="L57" s="509">
        <v>20</v>
      </c>
      <c r="M57" s="72">
        <v>151.9322</v>
      </c>
      <c r="N57" s="72">
        <f t="shared" si="0"/>
        <v>3038.644</v>
      </c>
      <c r="O57" s="72">
        <v>20</v>
      </c>
      <c r="P57" s="72">
        <f t="shared" si="1"/>
        <v>151.9322</v>
      </c>
      <c r="Q57" s="72">
        <f t="shared" si="2"/>
        <v>3038.644</v>
      </c>
      <c r="R57" s="72">
        <f t="shared" si="3"/>
        <v>0</v>
      </c>
      <c r="S57" s="72"/>
      <c r="T57" s="72">
        <f t="shared" si="4"/>
        <v>0</v>
      </c>
      <c r="U57" s="72">
        <f t="shared" si="5"/>
        <v>0</v>
      </c>
      <c r="V57" s="72"/>
      <c r="W57" s="72">
        <f t="shared" si="6"/>
        <v>0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</row>
    <row r="58" s="2" customFormat="1" ht="14.25" spans="1:34">
      <c r="A58" s="24">
        <v>56</v>
      </c>
      <c r="B58" s="14"/>
      <c r="C58" s="749" t="s">
        <v>5407</v>
      </c>
      <c r="D58" s="749" t="s">
        <v>5408</v>
      </c>
      <c r="E58" s="14"/>
      <c r="F58" s="14"/>
      <c r="G58" s="24"/>
      <c r="H58" s="14"/>
      <c r="I58" s="24">
        <v>2.01</v>
      </c>
      <c r="J58" s="14"/>
      <c r="K58" s="24"/>
      <c r="L58" s="509">
        <v>51</v>
      </c>
      <c r="M58" s="72">
        <v>91.0461</v>
      </c>
      <c r="N58" s="72">
        <f t="shared" si="0"/>
        <v>4643.3511</v>
      </c>
      <c r="O58" s="72">
        <v>51</v>
      </c>
      <c r="P58" s="72">
        <f t="shared" si="1"/>
        <v>91.0461</v>
      </c>
      <c r="Q58" s="72">
        <f t="shared" si="2"/>
        <v>4643.3511</v>
      </c>
      <c r="R58" s="72">
        <f t="shared" si="3"/>
        <v>0</v>
      </c>
      <c r="S58" s="72"/>
      <c r="T58" s="72">
        <f t="shared" si="4"/>
        <v>0</v>
      </c>
      <c r="U58" s="72">
        <f t="shared" si="5"/>
        <v>0</v>
      </c>
      <c r="V58" s="72"/>
      <c r="W58" s="72">
        <f t="shared" si="6"/>
        <v>0</v>
      </c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</row>
    <row r="59" s="2" customFormat="1" ht="14.25" spans="1:34">
      <c r="A59" s="24">
        <v>57</v>
      </c>
      <c r="B59" s="14"/>
      <c r="C59" s="749" t="s">
        <v>5409</v>
      </c>
      <c r="D59" s="749" t="s">
        <v>5410</v>
      </c>
      <c r="E59" s="14"/>
      <c r="F59" s="14"/>
      <c r="G59" s="24"/>
      <c r="H59" s="14"/>
      <c r="I59" s="24">
        <v>2.01</v>
      </c>
      <c r="J59" s="14"/>
      <c r="K59" s="24"/>
      <c r="L59" s="509">
        <v>51</v>
      </c>
      <c r="M59" s="72">
        <v>89.4595</v>
      </c>
      <c r="N59" s="72">
        <f t="shared" si="0"/>
        <v>4562.4345</v>
      </c>
      <c r="O59" s="72">
        <v>51</v>
      </c>
      <c r="P59" s="72">
        <f t="shared" si="1"/>
        <v>89.4595</v>
      </c>
      <c r="Q59" s="72">
        <f t="shared" si="2"/>
        <v>4562.4345</v>
      </c>
      <c r="R59" s="72">
        <f t="shared" si="3"/>
        <v>0</v>
      </c>
      <c r="S59" s="72"/>
      <c r="T59" s="72">
        <f t="shared" si="4"/>
        <v>0</v>
      </c>
      <c r="U59" s="72">
        <f t="shared" si="5"/>
        <v>0</v>
      </c>
      <c r="V59" s="72"/>
      <c r="W59" s="72">
        <f t="shared" si="6"/>
        <v>0</v>
      </c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</row>
    <row r="60" s="2" customFormat="1" ht="14.25" spans="1:34">
      <c r="A60" s="24">
        <v>58</v>
      </c>
      <c r="B60" s="14"/>
      <c r="C60" s="749" t="s">
        <v>5411</v>
      </c>
      <c r="D60" s="749" t="s">
        <v>5412</v>
      </c>
      <c r="E60" s="14"/>
      <c r="F60" s="14"/>
      <c r="G60" s="24"/>
      <c r="H60" s="14"/>
      <c r="I60" s="24">
        <v>2.01</v>
      </c>
      <c r="J60" s="14"/>
      <c r="K60" s="24"/>
      <c r="L60" s="509">
        <v>100</v>
      </c>
      <c r="M60" s="72">
        <v>7.455</v>
      </c>
      <c r="N60" s="72">
        <f t="shared" si="0"/>
        <v>745.5</v>
      </c>
      <c r="O60" s="72">
        <v>100</v>
      </c>
      <c r="P60" s="72">
        <f t="shared" si="1"/>
        <v>7.455</v>
      </c>
      <c r="Q60" s="72">
        <f t="shared" si="2"/>
        <v>745.5</v>
      </c>
      <c r="R60" s="72">
        <f t="shared" si="3"/>
        <v>0</v>
      </c>
      <c r="S60" s="72"/>
      <c r="T60" s="72">
        <f t="shared" si="4"/>
        <v>0</v>
      </c>
      <c r="U60" s="72">
        <f t="shared" si="5"/>
        <v>0</v>
      </c>
      <c r="V60" s="72"/>
      <c r="W60" s="72">
        <f t="shared" si="6"/>
        <v>0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</row>
    <row r="61" s="2" customFormat="1" ht="14.25" spans="1:34">
      <c r="A61" s="24">
        <v>59</v>
      </c>
      <c r="B61" s="14"/>
      <c r="C61" s="749" t="s">
        <v>5413</v>
      </c>
      <c r="D61" s="749" t="s">
        <v>5414</v>
      </c>
      <c r="E61" s="14"/>
      <c r="F61" s="14"/>
      <c r="G61" s="24"/>
      <c r="H61" s="14"/>
      <c r="I61" s="24">
        <v>2.01</v>
      </c>
      <c r="J61" s="14"/>
      <c r="K61" s="24"/>
      <c r="L61" s="509">
        <v>200</v>
      </c>
      <c r="M61" s="72">
        <v>25.0367</v>
      </c>
      <c r="N61" s="72">
        <f t="shared" si="0"/>
        <v>5007.34</v>
      </c>
      <c r="O61" s="72">
        <v>200</v>
      </c>
      <c r="P61" s="72">
        <f t="shared" si="1"/>
        <v>25.0367</v>
      </c>
      <c r="Q61" s="72">
        <f t="shared" si="2"/>
        <v>5007.34</v>
      </c>
      <c r="R61" s="72">
        <f t="shared" si="3"/>
        <v>0</v>
      </c>
      <c r="S61" s="72"/>
      <c r="T61" s="72">
        <f t="shared" si="4"/>
        <v>0</v>
      </c>
      <c r="U61" s="72">
        <f t="shared" si="5"/>
        <v>0</v>
      </c>
      <c r="V61" s="72"/>
      <c r="W61" s="72">
        <f t="shared" si="6"/>
        <v>0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</row>
    <row r="62" s="2" customFormat="1" ht="14.25" spans="1:34">
      <c r="A62" s="24">
        <v>60</v>
      </c>
      <c r="B62" s="14"/>
      <c r="C62" s="749" t="s">
        <v>5415</v>
      </c>
      <c r="D62" s="749" t="s">
        <v>5416</v>
      </c>
      <c r="E62" s="14"/>
      <c r="F62" s="14"/>
      <c r="G62" s="24"/>
      <c r="H62" s="14"/>
      <c r="I62" s="24">
        <v>2.01</v>
      </c>
      <c r="J62" s="14"/>
      <c r="K62" s="24"/>
      <c r="L62" s="509">
        <v>1167</v>
      </c>
      <c r="M62" s="72">
        <v>144.4944</v>
      </c>
      <c r="N62" s="72">
        <f t="shared" si="0"/>
        <v>168624.9648</v>
      </c>
      <c r="O62" s="72">
        <v>1167</v>
      </c>
      <c r="P62" s="72">
        <f t="shared" si="1"/>
        <v>144.4944</v>
      </c>
      <c r="Q62" s="72">
        <f t="shared" si="2"/>
        <v>168624.9648</v>
      </c>
      <c r="R62" s="72">
        <f t="shared" si="3"/>
        <v>0</v>
      </c>
      <c r="S62" s="72"/>
      <c r="T62" s="72">
        <f t="shared" si="4"/>
        <v>0</v>
      </c>
      <c r="U62" s="72">
        <f t="shared" si="5"/>
        <v>0</v>
      </c>
      <c r="V62" s="72"/>
      <c r="W62" s="72">
        <f t="shared" si="6"/>
        <v>0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</row>
    <row r="63" s="2" customFormat="1" ht="14.25" spans="1:34">
      <c r="A63" s="24">
        <v>61</v>
      </c>
      <c r="B63" s="14"/>
      <c r="C63" s="749" t="s">
        <v>5417</v>
      </c>
      <c r="D63" s="749" t="s">
        <v>5418</v>
      </c>
      <c r="E63" s="14"/>
      <c r="F63" s="14"/>
      <c r="G63" s="24"/>
      <c r="H63" s="14"/>
      <c r="I63" s="24">
        <v>2.01</v>
      </c>
      <c r="J63" s="14"/>
      <c r="K63" s="24"/>
      <c r="L63" s="509">
        <v>4</v>
      </c>
      <c r="M63" s="72">
        <v>160.8155</v>
      </c>
      <c r="N63" s="72">
        <f t="shared" si="0"/>
        <v>643.262</v>
      </c>
      <c r="O63" s="72">
        <v>4</v>
      </c>
      <c r="P63" s="72">
        <f t="shared" si="1"/>
        <v>160.8155</v>
      </c>
      <c r="Q63" s="72">
        <f t="shared" si="2"/>
        <v>643.262</v>
      </c>
      <c r="R63" s="72">
        <f t="shared" si="3"/>
        <v>0</v>
      </c>
      <c r="S63" s="72"/>
      <c r="T63" s="72">
        <f t="shared" si="4"/>
        <v>0</v>
      </c>
      <c r="U63" s="72">
        <f t="shared" si="5"/>
        <v>0</v>
      </c>
      <c r="V63" s="72"/>
      <c r="W63" s="72">
        <f t="shared" si="6"/>
        <v>0</v>
      </c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</row>
    <row r="64" s="2" customFormat="1" ht="14.25" spans="1:34">
      <c r="A64" s="24">
        <v>62</v>
      </c>
      <c r="B64" s="14"/>
      <c r="C64" s="749" t="s">
        <v>5419</v>
      </c>
      <c r="D64" s="749" t="s">
        <v>5420</v>
      </c>
      <c r="E64" s="14"/>
      <c r="F64" s="14"/>
      <c r="G64" s="24"/>
      <c r="H64" s="14"/>
      <c r="I64" s="24">
        <v>2.01</v>
      </c>
      <c r="J64" s="14"/>
      <c r="K64" s="24"/>
      <c r="L64" s="509">
        <v>14</v>
      </c>
      <c r="M64" s="72">
        <v>163.5273</v>
      </c>
      <c r="N64" s="72">
        <f t="shared" si="0"/>
        <v>2289.3822</v>
      </c>
      <c r="O64" s="72">
        <v>14</v>
      </c>
      <c r="P64" s="72">
        <f t="shared" si="1"/>
        <v>163.5273</v>
      </c>
      <c r="Q64" s="72">
        <f t="shared" si="2"/>
        <v>2289.3822</v>
      </c>
      <c r="R64" s="72">
        <f t="shared" si="3"/>
        <v>0</v>
      </c>
      <c r="S64" s="72"/>
      <c r="T64" s="72">
        <f t="shared" si="4"/>
        <v>0</v>
      </c>
      <c r="U64" s="72">
        <f t="shared" si="5"/>
        <v>0</v>
      </c>
      <c r="V64" s="72"/>
      <c r="W64" s="72">
        <f t="shared" si="6"/>
        <v>0</v>
      </c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</row>
    <row r="65" s="2" customFormat="1" ht="14.25" spans="1:34">
      <c r="A65" s="24">
        <v>63</v>
      </c>
      <c r="B65" s="14"/>
      <c r="C65" s="749" t="s">
        <v>5421</v>
      </c>
      <c r="D65" s="749" t="s">
        <v>5422</v>
      </c>
      <c r="E65" s="14"/>
      <c r="F65" s="14"/>
      <c r="G65" s="24"/>
      <c r="H65" s="14"/>
      <c r="I65" s="24">
        <v>2.01</v>
      </c>
      <c r="J65" s="14"/>
      <c r="K65" s="24"/>
      <c r="L65" s="509">
        <v>3</v>
      </c>
      <c r="M65" s="72">
        <v>41.5055</v>
      </c>
      <c r="N65" s="72">
        <f t="shared" si="0"/>
        <v>124.5165</v>
      </c>
      <c r="O65" s="72">
        <v>3</v>
      </c>
      <c r="P65" s="72">
        <f t="shared" si="1"/>
        <v>41.5055</v>
      </c>
      <c r="Q65" s="72">
        <f t="shared" si="2"/>
        <v>124.5165</v>
      </c>
      <c r="R65" s="72">
        <f t="shared" si="3"/>
        <v>0</v>
      </c>
      <c r="S65" s="72"/>
      <c r="T65" s="72">
        <f t="shared" si="4"/>
        <v>0</v>
      </c>
      <c r="U65" s="72">
        <f t="shared" si="5"/>
        <v>0</v>
      </c>
      <c r="V65" s="72"/>
      <c r="W65" s="72">
        <f t="shared" si="6"/>
        <v>0</v>
      </c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</row>
    <row r="66" s="2" customFormat="1" ht="14.25" spans="1:34">
      <c r="A66" s="24">
        <v>64</v>
      </c>
      <c r="B66" s="14"/>
      <c r="C66" s="749" t="s">
        <v>5423</v>
      </c>
      <c r="D66" s="749" t="s">
        <v>5424</v>
      </c>
      <c r="E66" s="14"/>
      <c r="F66" s="14"/>
      <c r="G66" s="24"/>
      <c r="H66" s="14"/>
      <c r="I66" s="24">
        <v>2.01</v>
      </c>
      <c r="J66" s="14"/>
      <c r="K66" s="24"/>
      <c r="L66" s="509">
        <v>5</v>
      </c>
      <c r="M66" s="72">
        <v>35.6269</v>
      </c>
      <c r="N66" s="72">
        <f t="shared" si="0"/>
        <v>178.1345</v>
      </c>
      <c r="O66" s="72">
        <v>5</v>
      </c>
      <c r="P66" s="72">
        <f t="shared" si="1"/>
        <v>35.6269</v>
      </c>
      <c r="Q66" s="72">
        <f t="shared" si="2"/>
        <v>178.1345</v>
      </c>
      <c r="R66" s="72">
        <f t="shared" si="3"/>
        <v>0</v>
      </c>
      <c r="S66" s="72"/>
      <c r="T66" s="72">
        <f t="shared" si="4"/>
        <v>0</v>
      </c>
      <c r="U66" s="72">
        <f t="shared" si="5"/>
        <v>0</v>
      </c>
      <c r="V66" s="72"/>
      <c r="W66" s="72">
        <f t="shared" si="6"/>
        <v>0</v>
      </c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</row>
    <row r="67" s="2" customFormat="1" ht="14.25" spans="1:34">
      <c r="A67" s="24">
        <v>65</v>
      </c>
      <c r="B67" s="14"/>
      <c r="C67" s="749" t="s">
        <v>5425</v>
      </c>
      <c r="D67" s="749" t="s">
        <v>5426</v>
      </c>
      <c r="E67" s="14"/>
      <c r="F67" s="14"/>
      <c r="G67" s="24"/>
      <c r="H67" s="14"/>
      <c r="I67" s="24">
        <v>2.01</v>
      </c>
      <c r="J67" s="14"/>
      <c r="K67" s="24"/>
      <c r="L67" s="509">
        <v>300</v>
      </c>
      <c r="M67" s="72">
        <v>10.5373</v>
      </c>
      <c r="N67" s="72">
        <f t="shared" si="0"/>
        <v>3161.19</v>
      </c>
      <c r="O67" s="72">
        <v>300</v>
      </c>
      <c r="P67" s="72">
        <f t="shared" si="1"/>
        <v>10.5373</v>
      </c>
      <c r="Q67" s="72">
        <f t="shared" si="2"/>
        <v>3161.19</v>
      </c>
      <c r="R67" s="72">
        <f t="shared" si="3"/>
        <v>0</v>
      </c>
      <c r="S67" s="72"/>
      <c r="T67" s="72">
        <f t="shared" si="4"/>
        <v>0</v>
      </c>
      <c r="U67" s="72">
        <f t="shared" si="5"/>
        <v>0</v>
      </c>
      <c r="V67" s="72"/>
      <c r="W67" s="72">
        <f t="shared" si="6"/>
        <v>0</v>
      </c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</row>
    <row r="68" s="2" customFormat="1" ht="14.25" spans="1:34">
      <c r="A68" s="24">
        <v>66</v>
      </c>
      <c r="B68" s="14"/>
      <c r="C68" s="749" t="s">
        <v>5427</v>
      </c>
      <c r="D68" s="749" t="s">
        <v>5428</v>
      </c>
      <c r="E68" s="14"/>
      <c r="F68" s="14"/>
      <c r="G68" s="24"/>
      <c r="H68" s="14"/>
      <c r="I68" s="24">
        <v>2.01</v>
      </c>
      <c r="J68" s="14"/>
      <c r="K68" s="24"/>
      <c r="L68" s="509">
        <v>101</v>
      </c>
      <c r="M68" s="72">
        <v>84.6039</v>
      </c>
      <c r="N68" s="72">
        <f t="shared" si="0"/>
        <v>8544.9939</v>
      </c>
      <c r="O68" s="72">
        <v>101</v>
      </c>
      <c r="P68" s="72">
        <f t="shared" si="1"/>
        <v>84.6039</v>
      </c>
      <c r="Q68" s="72">
        <f t="shared" si="2"/>
        <v>8544.9939</v>
      </c>
      <c r="R68" s="72">
        <f t="shared" si="3"/>
        <v>0</v>
      </c>
      <c r="S68" s="72"/>
      <c r="T68" s="72">
        <f t="shared" si="4"/>
        <v>0</v>
      </c>
      <c r="U68" s="72">
        <f t="shared" si="5"/>
        <v>0</v>
      </c>
      <c r="V68" s="72"/>
      <c r="W68" s="72">
        <f t="shared" si="6"/>
        <v>0</v>
      </c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</row>
    <row r="69" s="2" customFormat="1" ht="14.25" spans="1:34">
      <c r="A69" s="24">
        <v>67</v>
      </c>
      <c r="B69" s="14"/>
      <c r="C69" s="749" t="s">
        <v>5429</v>
      </c>
      <c r="D69" s="749" t="s">
        <v>5430</v>
      </c>
      <c r="E69" s="14"/>
      <c r="F69" s="14"/>
      <c r="G69" s="24"/>
      <c r="H69" s="14"/>
      <c r="I69" s="24">
        <v>2.01</v>
      </c>
      <c r="J69" s="14"/>
      <c r="K69" s="24"/>
      <c r="L69" s="509">
        <v>57</v>
      </c>
      <c r="M69" s="72">
        <v>95.8005</v>
      </c>
      <c r="N69" s="72">
        <f t="shared" ref="N69:N132" si="7">L69*M69</f>
        <v>5460.6285</v>
      </c>
      <c r="O69" s="72">
        <v>57</v>
      </c>
      <c r="P69" s="72">
        <f t="shared" ref="P69:P132" si="8">M69</f>
        <v>95.8005</v>
      </c>
      <c r="Q69" s="72">
        <f t="shared" ref="Q69:Q132" si="9">P69*O69</f>
        <v>5460.6285</v>
      </c>
      <c r="R69" s="72">
        <f t="shared" ref="R69:R132" si="10">IF((O69-L69)&gt;0,O69-L69,0)</f>
        <v>0</v>
      </c>
      <c r="S69" s="72"/>
      <c r="T69" s="72">
        <f t="shared" ref="T69:T132" si="11">IF((Q69-N69)&gt;0,Q69-N69,0)</f>
        <v>0</v>
      </c>
      <c r="U69" s="72">
        <f t="shared" ref="U69:U132" si="12">IF((O69-L69)&lt;0,O69-L69,0)</f>
        <v>0</v>
      </c>
      <c r="V69" s="72"/>
      <c r="W69" s="72">
        <f t="shared" ref="W69:W132" si="13">IF((Q69-N69)&lt;0,Q69-N69,0)</f>
        <v>0</v>
      </c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</row>
    <row r="70" s="2" customFormat="1" ht="14.25" spans="1:34">
      <c r="A70" s="24">
        <v>69</v>
      </c>
      <c r="B70" s="14"/>
      <c r="C70" s="749" t="s">
        <v>5431</v>
      </c>
      <c r="D70" s="749" t="s">
        <v>5432</v>
      </c>
      <c r="E70" s="14"/>
      <c r="F70" s="14"/>
      <c r="G70" s="24"/>
      <c r="H70" s="14"/>
      <c r="I70" s="24">
        <v>2.01</v>
      </c>
      <c r="J70" s="14"/>
      <c r="K70" s="24"/>
      <c r="L70" s="509">
        <v>1</v>
      </c>
      <c r="M70" s="72">
        <v>41.6813</v>
      </c>
      <c r="N70" s="72">
        <f t="shared" si="7"/>
        <v>41.6813</v>
      </c>
      <c r="O70" s="72">
        <v>1</v>
      </c>
      <c r="P70" s="72">
        <f t="shared" si="8"/>
        <v>41.6813</v>
      </c>
      <c r="Q70" s="72">
        <f t="shared" si="9"/>
        <v>41.6813</v>
      </c>
      <c r="R70" s="72">
        <f t="shared" si="10"/>
        <v>0</v>
      </c>
      <c r="S70" s="72"/>
      <c r="T70" s="72">
        <f t="shared" si="11"/>
        <v>0</v>
      </c>
      <c r="U70" s="72">
        <f t="shared" si="12"/>
        <v>0</v>
      </c>
      <c r="V70" s="72"/>
      <c r="W70" s="72">
        <f t="shared" si="13"/>
        <v>0</v>
      </c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</row>
    <row r="71" s="2" customFormat="1" ht="14.25" spans="1:34">
      <c r="A71" s="24">
        <v>71</v>
      </c>
      <c r="B71" s="14"/>
      <c r="C71" s="749" t="s">
        <v>5433</v>
      </c>
      <c r="D71" s="749" t="s">
        <v>5434</v>
      </c>
      <c r="E71" s="14"/>
      <c r="F71" s="14"/>
      <c r="G71" s="24"/>
      <c r="H71" s="14"/>
      <c r="I71" s="24">
        <v>2.01</v>
      </c>
      <c r="J71" s="14"/>
      <c r="K71" s="24"/>
      <c r="L71" s="509">
        <v>10</v>
      </c>
      <c r="M71" s="72">
        <v>9.985</v>
      </c>
      <c r="N71" s="72">
        <f t="shared" si="7"/>
        <v>99.85</v>
      </c>
      <c r="O71" s="72">
        <v>10</v>
      </c>
      <c r="P71" s="72">
        <f t="shared" si="8"/>
        <v>9.985</v>
      </c>
      <c r="Q71" s="72">
        <f t="shared" si="9"/>
        <v>99.85</v>
      </c>
      <c r="R71" s="72">
        <f t="shared" si="10"/>
        <v>0</v>
      </c>
      <c r="S71" s="72"/>
      <c r="T71" s="72">
        <f t="shared" si="11"/>
        <v>0</v>
      </c>
      <c r="U71" s="72">
        <f t="shared" si="12"/>
        <v>0</v>
      </c>
      <c r="V71" s="72"/>
      <c r="W71" s="72">
        <f t="shared" si="13"/>
        <v>0</v>
      </c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</row>
    <row r="72" s="499" customFormat="1" ht="14.25" spans="1:35">
      <c r="A72" s="331">
        <v>72</v>
      </c>
      <c r="B72" s="503"/>
      <c r="C72" s="752" t="s">
        <v>5435</v>
      </c>
      <c r="D72" s="752" t="s">
        <v>5436</v>
      </c>
      <c r="E72" s="503"/>
      <c r="F72" s="503"/>
      <c r="G72" s="331"/>
      <c r="H72" s="503"/>
      <c r="I72" s="331">
        <v>2.01</v>
      </c>
      <c r="J72" s="503"/>
      <c r="K72" s="331"/>
      <c r="L72" s="510">
        <v>27</v>
      </c>
      <c r="M72" s="72">
        <v>10.9471</v>
      </c>
      <c r="N72" s="72">
        <f t="shared" si="7"/>
        <v>295.5717</v>
      </c>
      <c r="O72" s="335"/>
      <c r="P72" s="335">
        <f t="shared" si="8"/>
        <v>10.9471</v>
      </c>
      <c r="Q72" s="335">
        <f t="shared" si="9"/>
        <v>0</v>
      </c>
      <c r="R72" s="335">
        <f t="shared" si="10"/>
        <v>0</v>
      </c>
      <c r="S72" s="335"/>
      <c r="T72" s="335">
        <f t="shared" si="11"/>
        <v>0</v>
      </c>
      <c r="U72" s="335">
        <f t="shared" si="12"/>
        <v>-27</v>
      </c>
      <c r="V72" s="335"/>
      <c r="W72" s="335">
        <f t="shared" si="13"/>
        <v>-295.5717</v>
      </c>
      <c r="X72" s="503"/>
      <c r="Y72" s="503"/>
      <c r="Z72" s="503"/>
      <c r="AA72" s="503"/>
      <c r="AB72" s="503"/>
      <c r="AC72" s="503"/>
      <c r="AD72" s="503"/>
      <c r="AE72" s="503"/>
      <c r="AF72" s="503"/>
      <c r="AG72" s="503"/>
      <c r="AH72" s="503" t="s">
        <v>5311</v>
      </c>
      <c r="AI72" s="202" t="s">
        <v>5312</v>
      </c>
    </row>
    <row r="73" s="499" customFormat="1" ht="14.25" spans="1:35">
      <c r="A73" s="331">
        <v>73</v>
      </c>
      <c r="B73" s="503"/>
      <c r="C73" s="752" t="s">
        <v>5437</v>
      </c>
      <c r="D73" s="752" t="s">
        <v>5438</v>
      </c>
      <c r="E73" s="503"/>
      <c r="F73" s="503"/>
      <c r="G73" s="331"/>
      <c r="H73" s="503"/>
      <c r="I73" s="331">
        <v>2.01</v>
      </c>
      <c r="J73" s="503"/>
      <c r="K73" s="331"/>
      <c r="L73" s="510">
        <v>-27</v>
      </c>
      <c r="M73" s="72">
        <v>11.9564</v>
      </c>
      <c r="N73" s="72">
        <f t="shared" si="7"/>
        <v>-322.8228</v>
      </c>
      <c r="O73" s="335"/>
      <c r="P73" s="335">
        <f t="shared" si="8"/>
        <v>11.9564</v>
      </c>
      <c r="Q73" s="335">
        <f t="shared" si="9"/>
        <v>0</v>
      </c>
      <c r="R73" s="335">
        <f t="shared" si="10"/>
        <v>27</v>
      </c>
      <c r="S73" s="335"/>
      <c r="T73" s="335">
        <f t="shared" si="11"/>
        <v>322.8228</v>
      </c>
      <c r="U73" s="335">
        <f t="shared" si="12"/>
        <v>0</v>
      </c>
      <c r="V73" s="335"/>
      <c r="W73" s="335">
        <f t="shared" si="13"/>
        <v>0</v>
      </c>
      <c r="X73" s="503"/>
      <c r="Y73" s="503"/>
      <c r="Z73" s="503"/>
      <c r="AA73" s="503"/>
      <c r="AB73" s="503"/>
      <c r="AC73" s="503"/>
      <c r="AD73" s="503"/>
      <c r="AE73" s="503"/>
      <c r="AF73" s="503"/>
      <c r="AG73" s="503"/>
      <c r="AH73" s="503" t="s">
        <v>5311</v>
      </c>
      <c r="AI73" s="202" t="s">
        <v>5312</v>
      </c>
    </row>
    <row r="74" s="2" customFormat="1" ht="14.25" spans="1:34">
      <c r="A74" s="24">
        <v>74</v>
      </c>
      <c r="B74" s="14"/>
      <c r="C74" s="749" t="s">
        <v>5439</v>
      </c>
      <c r="D74" s="749" t="s">
        <v>5440</v>
      </c>
      <c r="E74" s="14"/>
      <c r="F74" s="14"/>
      <c r="G74" s="24"/>
      <c r="H74" s="14"/>
      <c r="I74" s="24">
        <v>2.01</v>
      </c>
      <c r="J74" s="14"/>
      <c r="K74" s="24"/>
      <c r="L74" s="509">
        <v>300</v>
      </c>
      <c r="M74" s="72">
        <v>6.5993</v>
      </c>
      <c r="N74" s="72">
        <f t="shared" si="7"/>
        <v>1979.79</v>
      </c>
      <c r="O74" s="72">
        <v>300</v>
      </c>
      <c r="P74" s="72">
        <f t="shared" si="8"/>
        <v>6.5993</v>
      </c>
      <c r="Q74" s="72">
        <f t="shared" si="9"/>
        <v>1979.79</v>
      </c>
      <c r="R74" s="72">
        <f t="shared" si="10"/>
        <v>0</v>
      </c>
      <c r="S74" s="72"/>
      <c r="T74" s="72">
        <f t="shared" si="11"/>
        <v>0</v>
      </c>
      <c r="U74" s="72">
        <f t="shared" si="12"/>
        <v>0</v>
      </c>
      <c r="V74" s="72"/>
      <c r="W74" s="72">
        <f t="shared" si="13"/>
        <v>0</v>
      </c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</row>
    <row r="75" s="2" customFormat="1" ht="14.25" spans="1:34">
      <c r="A75" s="24">
        <v>75</v>
      </c>
      <c r="B75" s="14"/>
      <c r="C75" s="749" t="s">
        <v>5441</v>
      </c>
      <c r="D75" s="749" t="s">
        <v>5442</v>
      </c>
      <c r="E75" s="14"/>
      <c r="F75" s="14"/>
      <c r="G75" s="24"/>
      <c r="H75" s="14"/>
      <c r="I75" s="24">
        <v>2.01</v>
      </c>
      <c r="J75" s="14"/>
      <c r="K75" s="24"/>
      <c r="L75" s="509">
        <v>1000</v>
      </c>
      <c r="M75" s="72">
        <v>10.5009</v>
      </c>
      <c r="N75" s="72">
        <f t="shared" si="7"/>
        <v>10500.9</v>
      </c>
      <c r="O75" s="72">
        <v>1000</v>
      </c>
      <c r="P75" s="72">
        <f t="shared" si="8"/>
        <v>10.5009</v>
      </c>
      <c r="Q75" s="72">
        <f t="shared" si="9"/>
        <v>10500.9</v>
      </c>
      <c r="R75" s="72">
        <f t="shared" si="10"/>
        <v>0</v>
      </c>
      <c r="S75" s="72"/>
      <c r="T75" s="72">
        <f t="shared" si="11"/>
        <v>0</v>
      </c>
      <c r="U75" s="72">
        <f t="shared" si="12"/>
        <v>0</v>
      </c>
      <c r="V75" s="72"/>
      <c r="W75" s="72">
        <f t="shared" si="13"/>
        <v>0</v>
      </c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</row>
    <row r="76" s="2" customFormat="1" ht="14.25" spans="1:34">
      <c r="A76" s="24">
        <v>76</v>
      </c>
      <c r="B76" s="14"/>
      <c r="C76" s="749" t="s">
        <v>5443</v>
      </c>
      <c r="D76" s="749" t="s">
        <v>5444</v>
      </c>
      <c r="E76" s="14"/>
      <c r="F76" s="14"/>
      <c r="G76" s="24"/>
      <c r="H76" s="14"/>
      <c r="I76" s="24">
        <v>2.01</v>
      </c>
      <c r="J76" s="14"/>
      <c r="K76" s="24"/>
      <c r="L76" s="509">
        <v>120</v>
      </c>
      <c r="M76" s="72">
        <v>15.661</v>
      </c>
      <c r="N76" s="72">
        <f t="shared" si="7"/>
        <v>1879.32</v>
      </c>
      <c r="O76" s="72">
        <v>120</v>
      </c>
      <c r="P76" s="72">
        <f t="shared" si="8"/>
        <v>15.661</v>
      </c>
      <c r="Q76" s="72">
        <f t="shared" si="9"/>
        <v>1879.32</v>
      </c>
      <c r="R76" s="72">
        <f t="shared" si="10"/>
        <v>0</v>
      </c>
      <c r="S76" s="72"/>
      <c r="T76" s="72">
        <f t="shared" si="11"/>
        <v>0</v>
      </c>
      <c r="U76" s="72">
        <f t="shared" si="12"/>
        <v>0</v>
      </c>
      <c r="V76" s="72"/>
      <c r="W76" s="72">
        <f t="shared" si="13"/>
        <v>0</v>
      </c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</row>
    <row r="77" s="2" customFormat="1" ht="14.25" spans="1:34">
      <c r="A77" s="24">
        <v>77</v>
      </c>
      <c r="B77" s="14"/>
      <c r="C77" s="749" t="s">
        <v>5445</v>
      </c>
      <c r="D77" s="749" t="s">
        <v>5446</v>
      </c>
      <c r="E77" s="14"/>
      <c r="F77" s="14"/>
      <c r="G77" s="24"/>
      <c r="H77" s="14"/>
      <c r="I77" s="24">
        <v>2.01</v>
      </c>
      <c r="J77" s="14"/>
      <c r="K77" s="24"/>
      <c r="L77" s="509">
        <v>260</v>
      </c>
      <c r="M77" s="72">
        <v>14.8047</v>
      </c>
      <c r="N77" s="72">
        <f t="shared" si="7"/>
        <v>3849.222</v>
      </c>
      <c r="O77" s="72">
        <v>260</v>
      </c>
      <c r="P77" s="72">
        <f t="shared" si="8"/>
        <v>14.8047</v>
      </c>
      <c r="Q77" s="72">
        <f t="shared" si="9"/>
        <v>3849.222</v>
      </c>
      <c r="R77" s="72">
        <f t="shared" si="10"/>
        <v>0</v>
      </c>
      <c r="S77" s="72"/>
      <c r="T77" s="72">
        <f t="shared" si="11"/>
        <v>0</v>
      </c>
      <c r="U77" s="72">
        <f t="shared" si="12"/>
        <v>0</v>
      </c>
      <c r="V77" s="72"/>
      <c r="W77" s="72">
        <f t="shared" si="13"/>
        <v>0</v>
      </c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</row>
    <row r="78" s="2" customFormat="1" ht="14.25" spans="1:34">
      <c r="A78" s="24">
        <v>78</v>
      </c>
      <c r="B78" s="14"/>
      <c r="C78" s="749" t="s">
        <v>5447</v>
      </c>
      <c r="D78" s="749" t="s">
        <v>5448</v>
      </c>
      <c r="E78" s="14"/>
      <c r="F78" s="14"/>
      <c r="G78" s="24"/>
      <c r="H78" s="14"/>
      <c r="I78" s="24">
        <v>2.01</v>
      </c>
      <c r="J78" s="14"/>
      <c r="K78" s="24"/>
      <c r="L78" s="509">
        <v>178</v>
      </c>
      <c r="M78" s="72">
        <v>6.2026</v>
      </c>
      <c r="N78" s="72">
        <f t="shared" si="7"/>
        <v>1104.0628</v>
      </c>
      <c r="O78" s="72">
        <v>178</v>
      </c>
      <c r="P78" s="72">
        <f t="shared" si="8"/>
        <v>6.2026</v>
      </c>
      <c r="Q78" s="72">
        <f t="shared" si="9"/>
        <v>1104.0628</v>
      </c>
      <c r="R78" s="72">
        <f t="shared" si="10"/>
        <v>0</v>
      </c>
      <c r="S78" s="72"/>
      <c r="T78" s="72">
        <f t="shared" si="11"/>
        <v>0</v>
      </c>
      <c r="U78" s="72">
        <f t="shared" si="12"/>
        <v>0</v>
      </c>
      <c r="V78" s="72"/>
      <c r="W78" s="72">
        <f t="shared" si="13"/>
        <v>0</v>
      </c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</row>
    <row r="79" s="2" customFormat="1" ht="14.25" spans="1:34">
      <c r="A79" s="24">
        <v>79</v>
      </c>
      <c r="B79" s="14"/>
      <c r="C79" s="749" t="s">
        <v>5449</v>
      </c>
      <c r="D79" s="749" t="s">
        <v>4298</v>
      </c>
      <c r="E79" s="14"/>
      <c r="F79" s="14"/>
      <c r="G79" s="24"/>
      <c r="H79" s="14"/>
      <c r="I79" s="24">
        <v>2.01</v>
      </c>
      <c r="J79" s="14"/>
      <c r="K79" s="24"/>
      <c r="L79" s="509">
        <v>23</v>
      </c>
      <c r="M79" s="72">
        <v>7.4834</v>
      </c>
      <c r="N79" s="72">
        <f t="shared" si="7"/>
        <v>172.1182</v>
      </c>
      <c r="O79" s="72">
        <v>23</v>
      </c>
      <c r="P79" s="72">
        <f t="shared" si="8"/>
        <v>7.4834</v>
      </c>
      <c r="Q79" s="72">
        <f t="shared" si="9"/>
        <v>172.1182</v>
      </c>
      <c r="R79" s="72">
        <f t="shared" si="10"/>
        <v>0</v>
      </c>
      <c r="S79" s="72"/>
      <c r="T79" s="72">
        <f t="shared" si="11"/>
        <v>0</v>
      </c>
      <c r="U79" s="72">
        <f t="shared" si="12"/>
        <v>0</v>
      </c>
      <c r="V79" s="72"/>
      <c r="W79" s="72">
        <f t="shared" si="13"/>
        <v>0</v>
      </c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</row>
    <row r="80" s="2" customFormat="1" ht="14.25" spans="1:34">
      <c r="A80" s="24">
        <v>80</v>
      </c>
      <c r="B80" s="14"/>
      <c r="C80" s="749" t="s">
        <v>5450</v>
      </c>
      <c r="D80" s="749" t="s">
        <v>5451</v>
      </c>
      <c r="E80" s="14"/>
      <c r="F80" s="14"/>
      <c r="G80" s="24"/>
      <c r="H80" s="14"/>
      <c r="I80" s="24">
        <v>2.01</v>
      </c>
      <c r="J80" s="14"/>
      <c r="K80" s="24"/>
      <c r="L80" s="509">
        <v>146</v>
      </c>
      <c r="M80" s="72">
        <v>4.8012</v>
      </c>
      <c r="N80" s="72">
        <f t="shared" si="7"/>
        <v>700.9752</v>
      </c>
      <c r="O80" s="72">
        <v>146</v>
      </c>
      <c r="P80" s="72">
        <f t="shared" si="8"/>
        <v>4.8012</v>
      </c>
      <c r="Q80" s="72">
        <f t="shared" si="9"/>
        <v>700.9752</v>
      </c>
      <c r="R80" s="72">
        <f t="shared" si="10"/>
        <v>0</v>
      </c>
      <c r="S80" s="72"/>
      <c r="T80" s="72">
        <f t="shared" si="11"/>
        <v>0</v>
      </c>
      <c r="U80" s="72">
        <f t="shared" si="12"/>
        <v>0</v>
      </c>
      <c r="V80" s="72"/>
      <c r="W80" s="72">
        <f t="shared" si="13"/>
        <v>0</v>
      </c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</row>
    <row r="81" s="2" customFormat="1" ht="14.25" spans="1:34">
      <c r="A81" s="24">
        <v>81</v>
      </c>
      <c r="B81" s="14"/>
      <c r="C81" s="749" t="s">
        <v>5452</v>
      </c>
      <c r="D81" s="749" t="s">
        <v>5453</v>
      </c>
      <c r="E81" s="14"/>
      <c r="F81" s="14"/>
      <c r="G81" s="24"/>
      <c r="H81" s="14"/>
      <c r="I81" s="24">
        <v>2.01</v>
      </c>
      <c r="J81" s="14"/>
      <c r="K81" s="24"/>
      <c r="L81" s="509">
        <v>198</v>
      </c>
      <c r="M81" s="72">
        <v>4.3962</v>
      </c>
      <c r="N81" s="72">
        <f t="shared" si="7"/>
        <v>870.4476</v>
      </c>
      <c r="O81" s="72">
        <v>198</v>
      </c>
      <c r="P81" s="72">
        <f t="shared" si="8"/>
        <v>4.3962</v>
      </c>
      <c r="Q81" s="72">
        <f t="shared" si="9"/>
        <v>870.4476</v>
      </c>
      <c r="R81" s="72">
        <f t="shared" si="10"/>
        <v>0</v>
      </c>
      <c r="S81" s="72"/>
      <c r="T81" s="72">
        <f t="shared" si="11"/>
        <v>0</v>
      </c>
      <c r="U81" s="72">
        <f t="shared" si="12"/>
        <v>0</v>
      </c>
      <c r="V81" s="72"/>
      <c r="W81" s="72">
        <f t="shared" si="13"/>
        <v>0</v>
      </c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</row>
    <row r="82" s="2" customFormat="1" ht="14.25" spans="1:34">
      <c r="A82" s="24">
        <v>82</v>
      </c>
      <c r="B82" s="14"/>
      <c r="C82" s="749" t="s">
        <v>5454</v>
      </c>
      <c r="D82" s="749" t="s">
        <v>5455</v>
      </c>
      <c r="E82" s="14"/>
      <c r="F82" s="14"/>
      <c r="G82" s="24"/>
      <c r="H82" s="14"/>
      <c r="I82" s="24">
        <v>2.01</v>
      </c>
      <c r="J82" s="14"/>
      <c r="K82" s="24"/>
      <c r="L82" s="509">
        <v>331</v>
      </c>
      <c r="M82" s="72">
        <v>13.3242</v>
      </c>
      <c r="N82" s="72">
        <f t="shared" si="7"/>
        <v>4410.3102</v>
      </c>
      <c r="O82" s="72">
        <v>331</v>
      </c>
      <c r="P82" s="72">
        <f t="shared" si="8"/>
        <v>13.3242</v>
      </c>
      <c r="Q82" s="72">
        <f t="shared" si="9"/>
        <v>4410.3102</v>
      </c>
      <c r="R82" s="72">
        <f t="shared" si="10"/>
        <v>0</v>
      </c>
      <c r="S82" s="72"/>
      <c r="T82" s="72">
        <f t="shared" si="11"/>
        <v>0</v>
      </c>
      <c r="U82" s="72">
        <f t="shared" si="12"/>
        <v>0</v>
      </c>
      <c r="V82" s="72"/>
      <c r="W82" s="72">
        <f t="shared" si="13"/>
        <v>0</v>
      </c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</row>
    <row r="83" s="2" customFormat="1" ht="14.25" spans="1:34">
      <c r="A83" s="24">
        <v>83</v>
      </c>
      <c r="B83" s="14"/>
      <c r="C83" s="749" t="s">
        <v>5456</v>
      </c>
      <c r="D83" s="749" t="s">
        <v>5457</v>
      </c>
      <c r="E83" s="14"/>
      <c r="F83" s="14"/>
      <c r="G83" s="24"/>
      <c r="H83" s="14"/>
      <c r="I83" s="24">
        <v>2.01</v>
      </c>
      <c r="J83" s="14"/>
      <c r="K83" s="24"/>
      <c r="L83" s="509">
        <v>217</v>
      </c>
      <c r="M83" s="72">
        <v>13.1987</v>
      </c>
      <c r="N83" s="72">
        <f t="shared" si="7"/>
        <v>2864.1179</v>
      </c>
      <c r="O83" s="72">
        <v>217</v>
      </c>
      <c r="P83" s="72">
        <f t="shared" si="8"/>
        <v>13.1987</v>
      </c>
      <c r="Q83" s="72">
        <f t="shared" si="9"/>
        <v>2864.1179</v>
      </c>
      <c r="R83" s="72">
        <f t="shared" si="10"/>
        <v>0</v>
      </c>
      <c r="S83" s="72"/>
      <c r="T83" s="72">
        <f t="shared" si="11"/>
        <v>0</v>
      </c>
      <c r="U83" s="72">
        <f t="shared" si="12"/>
        <v>0</v>
      </c>
      <c r="V83" s="72"/>
      <c r="W83" s="72">
        <f t="shared" si="13"/>
        <v>0</v>
      </c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</row>
    <row r="84" s="240" customFormat="1" ht="14.25" spans="1:34">
      <c r="A84" s="191">
        <v>84</v>
      </c>
      <c r="B84" s="190"/>
      <c r="C84" s="750" t="s">
        <v>5458</v>
      </c>
      <c r="D84" s="750" t="s">
        <v>5459</v>
      </c>
      <c r="E84" s="190"/>
      <c r="F84" s="190"/>
      <c r="G84" s="191"/>
      <c r="H84" s="190"/>
      <c r="I84" s="24">
        <v>2.01</v>
      </c>
      <c r="J84" s="190"/>
      <c r="K84" s="191"/>
      <c r="L84" s="515">
        <v>35</v>
      </c>
      <c r="M84" s="72">
        <v>11.1187</v>
      </c>
      <c r="N84" s="72">
        <f t="shared" si="7"/>
        <v>389.1545</v>
      </c>
      <c r="O84" s="72">
        <v>35</v>
      </c>
      <c r="P84" s="257">
        <f t="shared" si="8"/>
        <v>11.1187</v>
      </c>
      <c r="Q84" s="257">
        <f t="shared" si="9"/>
        <v>389.1545</v>
      </c>
      <c r="R84" s="257">
        <f t="shared" si="10"/>
        <v>0</v>
      </c>
      <c r="S84" s="257"/>
      <c r="T84" s="257">
        <f t="shared" si="11"/>
        <v>0</v>
      </c>
      <c r="U84" s="257">
        <f t="shared" si="12"/>
        <v>0</v>
      </c>
      <c r="V84" s="257"/>
      <c r="W84" s="257">
        <f t="shared" si="13"/>
        <v>0</v>
      </c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</row>
    <row r="85" s="2" customFormat="1" ht="14.25" spans="1:34">
      <c r="A85" s="24">
        <v>85</v>
      </c>
      <c r="B85" s="14"/>
      <c r="C85" s="749" t="s">
        <v>5460</v>
      </c>
      <c r="D85" s="749" t="s">
        <v>5461</v>
      </c>
      <c r="E85" s="14"/>
      <c r="F85" s="14"/>
      <c r="G85" s="24"/>
      <c r="H85" s="14"/>
      <c r="I85" s="24">
        <v>2.01</v>
      </c>
      <c r="J85" s="14"/>
      <c r="K85" s="24"/>
      <c r="L85" s="509">
        <v>11</v>
      </c>
      <c r="M85" s="72">
        <v>12.3899</v>
      </c>
      <c r="N85" s="72">
        <f t="shared" si="7"/>
        <v>136.2889</v>
      </c>
      <c r="O85" s="72">
        <v>11</v>
      </c>
      <c r="P85" s="72">
        <f t="shared" si="8"/>
        <v>12.3899</v>
      </c>
      <c r="Q85" s="72">
        <f t="shared" si="9"/>
        <v>136.2889</v>
      </c>
      <c r="R85" s="257">
        <f t="shared" si="10"/>
        <v>0</v>
      </c>
      <c r="S85" s="257"/>
      <c r="T85" s="257">
        <f t="shared" si="11"/>
        <v>0</v>
      </c>
      <c r="U85" s="257">
        <f t="shared" si="12"/>
        <v>0</v>
      </c>
      <c r="V85" s="257"/>
      <c r="W85" s="257">
        <f t="shared" si="13"/>
        <v>0</v>
      </c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</row>
    <row r="86" s="2" customFormat="1" ht="14.25" spans="1:34">
      <c r="A86" s="24">
        <v>86</v>
      </c>
      <c r="B86" s="14"/>
      <c r="C86" s="749" t="s">
        <v>5462</v>
      </c>
      <c r="D86" s="749" t="s">
        <v>5463</v>
      </c>
      <c r="E86" s="14"/>
      <c r="F86" s="14"/>
      <c r="G86" s="24"/>
      <c r="H86" s="14"/>
      <c r="I86" s="24">
        <v>2.01</v>
      </c>
      <c r="J86" s="14"/>
      <c r="K86" s="24"/>
      <c r="L86" s="509">
        <v>15</v>
      </c>
      <c r="M86" s="72">
        <v>16.7563</v>
      </c>
      <c r="N86" s="72">
        <f t="shared" si="7"/>
        <v>251.3445</v>
      </c>
      <c r="O86" s="72">
        <v>15</v>
      </c>
      <c r="P86" s="72">
        <f t="shared" si="8"/>
        <v>16.7563</v>
      </c>
      <c r="Q86" s="72">
        <f t="shared" si="9"/>
        <v>251.3445</v>
      </c>
      <c r="R86" s="257">
        <f t="shared" si="10"/>
        <v>0</v>
      </c>
      <c r="S86" s="257"/>
      <c r="T86" s="257">
        <f t="shared" si="11"/>
        <v>0</v>
      </c>
      <c r="U86" s="257">
        <f t="shared" si="12"/>
        <v>0</v>
      </c>
      <c r="V86" s="257"/>
      <c r="W86" s="257">
        <f t="shared" si="13"/>
        <v>0</v>
      </c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</row>
    <row r="87" s="2" customFormat="1" ht="14.25" spans="1:34">
      <c r="A87" s="24">
        <v>87</v>
      </c>
      <c r="B87" s="14"/>
      <c r="C87" s="749" t="s">
        <v>5464</v>
      </c>
      <c r="D87" s="749" t="s">
        <v>5465</v>
      </c>
      <c r="E87" s="14"/>
      <c r="F87" s="14"/>
      <c r="G87" s="24"/>
      <c r="H87" s="14"/>
      <c r="I87" s="24">
        <v>2.01</v>
      </c>
      <c r="J87" s="14"/>
      <c r="K87" s="24"/>
      <c r="L87" s="509">
        <v>100</v>
      </c>
      <c r="M87" s="72">
        <v>24.6</v>
      </c>
      <c r="N87" s="72">
        <f t="shared" si="7"/>
        <v>2460</v>
      </c>
      <c r="O87" s="72">
        <v>100</v>
      </c>
      <c r="P87" s="72">
        <f t="shared" si="8"/>
        <v>24.6</v>
      </c>
      <c r="Q87" s="72">
        <f t="shared" si="9"/>
        <v>2460</v>
      </c>
      <c r="R87" s="257">
        <f t="shared" si="10"/>
        <v>0</v>
      </c>
      <c r="S87" s="257"/>
      <c r="T87" s="257">
        <f t="shared" si="11"/>
        <v>0</v>
      </c>
      <c r="U87" s="257">
        <f t="shared" si="12"/>
        <v>0</v>
      </c>
      <c r="V87" s="257"/>
      <c r="W87" s="257">
        <f t="shared" si="13"/>
        <v>0</v>
      </c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</row>
    <row r="88" s="2" customFormat="1" ht="14.25" spans="1:34">
      <c r="A88" s="24">
        <v>88</v>
      </c>
      <c r="B88" s="14"/>
      <c r="C88" s="749" t="s">
        <v>5466</v>
      </c>
      <c r="D88" s="749" t="s">
        <v>5467</v>
      </c>
      <c r="E88" s="14"/>
      <c r="F88" s="14"/>
      <c r="G88" s="24"/>
      <c r="H88" s="14"/>
      <c r="I88" s="24">
        <v>2.01</v>
      </c>
      <c r="J88" s="14"/>
      <c r="K88" s="24"/>
      <c r="L88" s="509">
        <v>30</v>
      </c>
      <c r="M88" s="72">
        <v>6.8789</v>
      </c>
      <c r="N88" s="72">
        <f t="shared" si="7"/>
        <v>206.367</v>
      </c>
      <c r="O88" s="72">
        <v>30</v>
      </c>
      <c r="P88" s="72">
        <f t="shared" si="8"/>
        <v>6.8789</v>
      </c>
      <c r="Q88" s="72">
        <f t="shared" si="9"/>
        <v>206.367</v>
      </c>
      <c r="R88" s="257">
        <f t="shared" si="10"/>
        <v>0</v>
      </c>
      <c r="S88" s="257"/>
      <c r="T88" s="257">
        <f t="shared" si="11"/>
        <v>0</v>
      </c>
      <c r="U88" s="257">
        <f t="shared" si="12"/>
        <v>0</v>
      </c>
      <c r="V88" s="257"/>
      <c r="W88" s="257">
        <f t="shared" si="13"/>
        <v>0</v>
      </c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</row>
    <row r="89" s="2" customFormat="1" ht="14.25" spans="1:34">
      <c r="A89" s="24">
        <v>89</v>
      </c>
      <c r="B89" s="14"/>
      <c r="C89" s="749" t="s">
        <v>5468</v>
      </c>
      <c r="D89" s="749" t="s">
        <v>5469</v>
      </c>
      <c r="E89" s="14"/>
      <c r="F89" s="14"/>
      <c r="G89" s="24"/>
      <c r="H89" s="14"/>
      <c r="I89" s="24">
        <v>2.01</v>
      </c>
      <c r="J89" s="14"/>
      <c r="K89" s="24"/>
      <c r="L89" s="509">
        <v>40</v>
      </c>
      <c r="M89" s="72">
        <v>23.7976</v>
      </c>
      <c r="N89" s="72">
        <f t="shared" si="7"/>
        <v>951.904</v>
      </c>
      <c r="O89" s="72">
        <v>40</v>
      </c>
      <c r="P89" s="72">
        <f t="shared" si="8"/>
        <v>23.7976</v>
      </c>
      <c r="Q89" s="72">
        <f t="shared" si="9"/>
        <v>951.904</v>
      </c>
      <c r="R89" s="257">
        <f t="shared" si="10"/>
        <v>0</v>
      </c>
      <c r="S89" s="257"/>
      <c r="T89" s="257">
        <f t="shared" si="11"/>
        <v>0</v>
      </c>
      <c r="U89" s="257">
        <f t="shared" si="12"/>
        <v>0</v>
      </c>
      <c r="V89" s="257"/>
      <c r="W89" s="257">
        <f t="shared" si="13"/>
        <v>0</v>
      </c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</row>
    <row r="90" s="2" customFormat="1" ht="14.25" spans="1:34">
      <c r="A90" s="24">
        <v>90</v>
      </c>
      <c r="B90" s="14"/>
      <c r="C90" s="749" t="s">
        <v>5470</v>
      </c>
      <c r="D90" s="749" t="s">
        <v>5471</v>
      </c>
      <c r="E90" s="14"/>
      <c r="F90" s="14"/>
      <c r="G90" s="24"/>
      <c r="H90" s="14"/>
      <c r="I90" s="24">
        <v>2.01</v>
      </c>
      <c r="J90" s="14"/>
      <c r="K90" s="24"/>
      <c r="L90" s="509">
        <v>507</v>
      </c>
      <c r="M90" s="72">
        <v>1.9731</v>
      </c>
      <c r="N90" s="72">
        <f t="shared" si="7"/>
        <v>1000.3617</v>
      </c>
      <c r="O90" s="72">
        <v>507</v>
      </c>
      <c r="P90" s="72">
        <f t="shared" si="8"/>
        <v>1.9731</v>
      </c>
      <c r="Q90" s="72">
        <f t="shared" si="9"/>
        <v>1000.3617</v>
      </c>
      <c r="R90" s="257">
        <f t="shared" si="10"/>
        <v>0</v>
      </c>
      <c r="S90" s="257"/>
      <c r="T90" s="257">
        <f t="shared" si="11"/>
        <v>0</v>
      </c>
      <c r="U90" s="257">
        <f t="shared" si="12"/>
        <v>0</v>
      </c>
      <c r="V90" s="257"/>
      <c r="W90" s="257">
        <f t="shared" si="13"/>
        <v>0</v>
      </c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</row>
    <row r="91" s="2" customFormat="1" ht="14.25" spans="1:34">
      <c r="A91" s="24">
        <v>91</v>
      </c>
      <c r="B91" s="14"/>
      <c r="C91" s="749" t="s">
        <v>5472</v>
      </c>
      <c r="D91" s="749" t="s">
        <v>5473</v>
      </c>
      <c r="E91" s="14"/>
      <c r="F91" s="14"/>
      <c r="G91" s="24"/>
      <c r="H91" s="14"/>
      <c r="I91" s="24">
        <v>2.01</v>
      </c>
      <c r="J91" s="14"/>
      <c r="K91" s="24"/>
      <c r="L91" s="509">
        <v>1947</v>
      </c>
      <c r="M91" s="72">
        <v>4.1349</v>
      </c>
      <c r="N91" s="72">
        <f t="shared" si="7"/>
        <v>8050.6503</v>
      </c>
      <c r="O91" s="72">
        <v>1947</v>
      </c>
      <c r="P91" s="72">
        <f t="shared" si="8"/>
        <v>4.1349</v>
      </c>
      <c r="Q91" s="72">
        <f t="shared" si="9"/>
        <v>8050.6503</v>
      </c>
      <c r="R91" s="257">
        <f t="shared" si="10"/>
        <v>0</v>
      </c>
      <c r="S91" s="257"/>
      <c r="T91" s="257">
        <f t="shared" si="11"/>
        <v>0</v>
      </c>
      <c r="U91" s="257">
        <f t="shared" si="12"/>
        <v>0</v>
      </c>
      <c r="V91" s="257"/>
      <c r="W91" s="257">
        <f t="shared" si="13"/>
        <v>0</v>
      </c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</row>
    <row r="92" s="2" customFormat="1" ht="14.25" spans="1:34">
      <c r="A92" s="24">
        <v>92</v>
      </c>
      <c r="B92" s="14"/>
      <c r="C92" s="749" t="s">
        <v>5474</v>
      </c>
      <c r="D92" s="749" t="s">
        <v>5475</v>
      </c>
      <c r="E92" s="14"/>
      <c r="F92" s="14"/>
      <c r="G92" s="24"/>
      <c r="H92" s="14"/>
      <c r="I92" s="24">
        <v>2.01</v>
      </c>
      <c r="J92" s="14"/>
      <c r="K92" s="24"/>
      <c r="L92" s="509">
        <v>32</v>
      </c>
      <c r="M92" s="72">
        <v>4.786</v>
      </c>
      <c r="N92" s="72">
        <f t="shared" si="7"/>
        <v>153.152</v>
      </c>
      <c r="O92" s="72">
        <v>32</v>
      </c>
      <c r="P92" s="72">
        <f t="shared" si="8"/>
        <v>4.786</v>
      </c>
      <c r="Q92" s="72">
        <f t="shared" si="9"/>
        <v>153.152</v>
      </c>
      <c r="R92" s="257">
        <f t="shared" si="10"/>
        <v>0</v>
      </c>
      <c r="S92" s="257"/>
      <c r="T92" s="257">
        <f t="shared" si="11"/>
        <v>0</v>
      </c>
      <c r="U92" s="257">
        <f t="shared" si="12"/>
        <v>0</v>
      </c>
      <c r="V92" s="257"/>
      <c r="W92" s="257">
        <f t="shared" si="13"/>
        <v>0</v>
      </c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</row>
    <row r="93" s="2" customFormat="1" ht="14.25" spans="1:34">
      <c r="A93" s="24">
        <v>93</v>
      </c>
      <c r="B93" s="14"/>
      <c r="C93" s="749" t="s">
        <v>5476</v>
      </c>
      <c r="D93" s="749" t="s">
        <v>5477</v>
      </c>
      <c r="E93" s="14"/>
      <c r="F93" s="14"/>
      <c r="G93" s="24"/>
      <c r="H93" s="14"/>
      <c r="I93" s="24">
        <v>2.01</v>
      </c>
      <c r="J93" s="14"/>
      <c r="K93" s="24"/>
      <c r="L93" s="509">
        <v>53</v>
      </c>
      <c r="M93" s="72">
        <v>282.7102</v>
      </c>
      <c r="N93" s="72">
        <f t="shared" si="7"/>
        <v>14983.6406</v>
      </c>
      <c r="O93" s="72">
        <v>53</v>
      </c>
      <c r="P93" s="72">
        <f t="shared" si="8"/>
        <v>282.7102</v>
      </c>
      <c r="Q93" s="72">
        <f t="shared" si="9"/>
        <v>14983.6406</v>
      </c>
      <c r="R93" s="257">
        <f t="shared" si="10"/>
        <v>0</v>
      </c>
      <c r="S93" s="257"/>
      <c r="T93" s="257">
        <f t="shared" si="11"/>
        <v>0</v>
      </c>
      <c r="U93" s="257">
        <f t="shared" si="12"/>
        <v>0</v>
      </c>
      <c r="V93" s="257"/>
      <c r="W93" s="257">
        <f t="shared" si="13"/>
        <v>0</v>
      </c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</row>
    <row r="94" s="2" customFormat="1" ht="14.25" spans="1:34">
      <c r="A94" s="24">
        <v>95</v>
      </c>
      <c r="B94" s="14"/>
      <c r="C94" s="749" t="s">
        <v>5478</v>
      </c>
      <c r="D94" s="749" t="s">
        <v>5479</v>
      </c>
      <c r="E94" s="14"/>
      <c r="F94" s="14"/>
      <c r="G94" s="24"/>
      <c r="H94" s="14"/>
      <c r="I94" s="24">
        <v>2.01</v>
      </c>
      <c r="J94" s="14"/>
      <c r="K94" s="24"/>
      <c r="L94" s="509">
        <v>400</v>
      </c>
      <c r="M94" s="72">
        <v>13.4102</v>
      </c>
      <c r="N94" s="72">
        <f t="shared" si="7"/>
        <v>5364.08</v>
      </c>
      <c r="O94" s="72">
        <v>400</v>
      </c>
      <c r="P94" s="72">
        <f t="shared" si="8"/>
        <v>13.4102</v>
      </c>
      <c r="Q94" s="72">
        <f t="shared" si="9"/>
        <v>5364.08</v>
      </c>
      <c r="R94" s="257">
        <f t="shared" si="10"/>
        <v>0</v>
      </c>
      <c r="S94" s="257"/>
      <c r="T94" s="257">
        <f t="shared" si="11"/>
        <v>0</v>
      </c>
      <c r="U94" s="257">
        <f t="shared" si="12"/>
        <v>0</v>
      </c>
      <c r="V94" s="257"/>
      <c r="W94" s="257">
        <f t="shared" si="13"/>
        <v>0</v>
      </c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</row>
    <row r="95" s="2" customFormat="1" ht="14.25" spans="1:34">
      <c r="A95" s="24">
        <v>96</v>
      </c>
      <c r="B95" s="14"/>
      <c r="C95" s="749" t="s">
        <v>5480</v>
      </c>
      <c r="D95" s="749" t="s">
        <v>5481</v>
      </c>
      <c r="E95" s="14"/>
      <c r="F95" s="14"/>
      <c r="G95" s="24"/>
      <c r="H95" s="14"/>
      <c r="I95" s="24">
        <v>2.01</v>
      </c>
      <c r="J95" s="14"/>
      <c r="K95" s="24"/>
      <c r="L95" s="509">
        <v>104</v>
      </c>
      <c r="M95" s="72">
        <v>67.9778</v>
      </c>
      <c r="N95" s="72">
        <f t="shared" si="7"/>
        <v>7069.6912</v>
      </c>
      <c r="O95" s="72">
        <v>104</v>
      </c>
      <c r="P95" s="72">
        <f t="shared" si="8"/>
        <v>67.9778</v>
      </c>
      <c r="Q95" s="72">
        <f t="shared" si="9"/>
        <v>7069.6912</v>
      </c>
      <c r="R95" s="257">
        <f t="shared" si="10"/>
        <v>0</v>
      </c>
      <c r="S95" s="257"/>
      <c r="T95" s="257">
        <f t="shared" si="11"/>
        <v>0</v>
      </c>
      <c r="U95" s="257">
        <f t="shared" si="12"/>
        <v>0</v>
      </c>
      <c r="V95" s="257"/>
      <c r="W95" s="257">
        <f t="shared" si="13"/>
        <v>0</v>
      </c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</row>
    <row r="96" s="2" customFormat="1" ht="14.25" spans="1:34">
      <c r="A96" s="24">
        <v>97</v>
      </c>
      <c r="B96" s="14"/>
      <c r="C96" s="749" t="s">
        <v>5482</v>
      </c>
      <c r="D96" s="749" t="s">
        <v>5483</v>
      </c>
      <c r="E96" s="14"/>
      <c r="F96" s="14"/>
      <c r="G96" s="24"/>
      <c r="H96" s="14"/>
      <c r="I96" s="24">
        <v>2.01</v>
      </c>
      <c r="J96" s="14"/>
      <c r="K96" s="24"/>
      <c r="L96" s="509">
        <v>50</v>
      </c>
      <c r="M96" s="72">
        <v>122.82</v>
      </c>
      <c r="N96" s="72">
        <f t="shared" si="7"/>
        <v>6141</v>
      </c>
      <c r="O96" s="72">
        <v>50</v>
      </c>
      <c r="P96" s="72">
        <f t="shared" si="8"/>
        <v>122.82</v>
      </c>
      <c r="Q96" s="72">
        <f t="shared" si="9"/>
        <v>6141</v>
      </c>
      <c r="R96" s="257">
        <f t="shared" si="10"/>
        <v>0</v>
      </c>
      <c r="S96" s="257"/>
      <c r="T96" s="257">
        <f t="shared" si="11"/>
        <v>0</v>
      </c>
      <c r="U96" s="257">
        <f t="shared" si="12"/>
        <v>0</v>
      </c>
      <c r="V96" s="257"/>
      <c r="W96" s="257">
        <f t="shared" si="13"/>
        <v>0</v>
      </c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</row>
    <row r="97" s="2" customFormat="1" ht="14.25" spans="1:34">
      <c r="A97" s="24">
        <v>98</v>
      </c>
      <c r="B97" s="14"/>
      <c r="C97" s="749" t="s">
        <v>5484</v>
      </c>
      <c r="D97" s="749" t="s">
        <v>5485</v>
      </c>
      <c r="E97" s="14"/>
      <c r="F97" s="14"/>
      <c r="G97" s="24"/>
      <c r="H97" s="14"/>
      <c r="I97" s="24">
        <v>2.01</v>
      </c>
      <c r="J97" s="14"/>
      <c r="K97" s="24"/>
      <c r="L97" s="509">
        <v>600</v>
      </c>
      <c r="M97" s="72">
        <v>13.4102</v>
      </c>
      <c r="N97" s="72">
        <f t="shared" si="7"/>
        <v>8046.12</v>
      </c>
      <c r="O97" s="72">
        <v>600</v>
      </c>
      <c r="P97" s="72">
        <f t="shared" si="8"/>
        <v>13.4102</v>
      </c>
      <c r="Q97" s="72">
        <f t="shared" si="9"/>
        <v>8046.12</v>
      </c>
      <c r="R97" s="257">
        <f t="shared" si="10"/>
        <v>0</v>
      </c>
      <c r="S97" s="257"/>
      <c r="T97" s="257">
        <f t="shared" si="11"/>
        <v>0</v>
      </c>
      <c r="U97" s="257">
        <f t="shared" si="12"/>
        <v>0</v>
      </c>
      <c r="V97" s="257"/>
      <c r="W97" s="257">
        <f t="shared" si="13"/>
        <v>0</v>
      </c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</row>
    <row r="98" s="2" customFormat="1" ht="14.25" spans="1:34">
      <c r="A98" s="24">
        <v>99</v>
      </c>
      <c r="B98" s="14"/>
      <c r="C98" s="749" t="s">
        <v>5486</v>
      </c>
      <c r="D98" s="749" t="s">
        <v>5487</v>
      </c>
      <c r="E98" s="14"/>
      <c r="F98" s="14"/>
      <c r="G98" s="24"/>
      <c r="H98" s="14"/>
      <c r="I98" s="24">
        <v>2.01</v>
      </c>
      <c r="J98" s="14"/>
      <c r="K98" s="24"/>
      <c r="L98" s="509">
        <v>10</v>
      </c>
      <c r="M98" s="72">
        <v>18.673</v>
      </c>
      <c r="N98" s="72">
        <f t="shared" si="7"/>
        <v>186.73</v>
      </c>
      <c r="O98" s="72">
        <v>10</v>
      </c>
      <c r="P98" s="72">
        <f t="shared" si="8"/>
        <v>18.673</v>
      </c>
      <c r="Q98" s="72">
        <f t="shared" si="9"/>
        <v>186.73</v>
      </c>
      <c r="R98" s="257">
        <f t="shared" si="10"/>
        <v>0</v>
      </c>
      <c r="S98" s="257"/>
      <c r="T98" s="257">
        <f t="shared" si="11"/>
        <v>0</v>
      </c>
      <c r="U98" s="257">
        <f t="shared" si="12"/>
        <v>0</v>
      </c>
      <c r="V98" s="257"/>
      <c r="W98" s="257">
        <f t="shared" si="13"/>
        <v>0</v>
      </c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</row>
    <row r="99" s="2" customFormat="1" ht="14.25" spans="1:34">
      <c r="A99" s="24">
        <v>100</v>
      </c>
      <c r="B99" s="14"/>
      <c r="C99" s="749" t="s">
        <v>5488</v>
      </c>
      <c r="D99" s="749" t="s">
        <v>5489</v>
      </c>
      <c r="E99" s="14"/>
      <c r="F99" s="14"/>
      <c r="G99" s="24"/>
      <c r="H99" s="14"/>
      <c r="I99" s="24">
        <v>2.01</v>
      </c>
      <c r="J99" s="14"/>
      <c r="K99" s="24"/>
      <c r="L99" s="509">
        <v>19</v>
      </c>
      <c r="M99" s="72">
        <v>315.5274</v>
      </c>
      <c r="N99" s="72">
        <f t="shared" si="7"/>
        <v>5995.0206</v>
      </c>
      <c r="O99" s="72">
        <v>19</v>
      </c>
      <c r="P99" s="72">
        <f t="shared" si="8"/>
        <v>315.5274</v>
      </c>
      <c r="Q99" s="72">
        <f t="shared" si="9"/>
        <v>5995.0206</v>
      </c>
      <c r="R99" s="257">
        <f t="shared" si="10"/>
        <v>0</v>
      </c>
      <c r="S99" s="257"/>
      <c r="T99" s="257">
        <f t="shared" si="11"/>
        <v>0</v>
      </c>
      <c r="U99" s="257">
        <f t="shared" si="12"/>
        <v>0</v>
      </c>
      <c r="V99" s="257"/>
      <c r="W99" s="257">
        <f t="shared" si="13"/>
        <v>0</v>
      </c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</row>
    <row r="100" s="2" customFormat="1" ht="14.25" spans="1:34">
      <c r="A100" s="24">
        <v>101</v>
      </c>
      <c r="B100" s="14"/>
      <c r="C100" s="749" t="s">
        <v>5490</v>
      </c>
      <c r="D100" s="749" t="s">
        <v>5491</v>
      </c>
      <c r="E100" s="14"/>
      <c r="F100" s="14"/>
      <c r="G100" s="24"/>
      <c r="H100" s="14"/>
      <c r="I100" s="24">
        <v>2.01</v>
      </c>
      <c r="J100" s="14"/>
      <c r="K100" s="24"/>
      <c r="L100" s="509">
        <v>31</v>
      </c>
      <c r="M100" s="72">
        <v>129.2563</v>
      </c>
      <c r="N100" s="72">
        <f t="shared" si="7"/>
        <v>4006.9453</v>
      </c>
      <c r="O100" s="72">
        <v>31</v>
      </c>
      <c r="P100" s="72">
        <f t="shared" si="8"/>
        <v>129.2563</v>
      </c>
      <c r="Q100" s="72">
        <f t="shared" si="9"/>
        <v>4006.9453</v>
      </c>
      <c r="R100" s="257">
        <f t="shared" si="10"/>
        <v>0</v>
      </c>
      <c r="S100" s="257"/>
      <c r="T100" s="257">
        <f t="shared" si="11"/>
        <v>0</v>
      </c>
      <c r="U100" s="257">
        <f t="shared" si="12"/>
        <v>0</v>
      </c>
      <c r="V100" s="257"/>
      <c r="W100" s="257">
        <f t="shared" si="13"/>
        <v>0</v>
      </c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</row>
    <row r="101" s="2" customFormat="1" ht="14.25" spans="1:34">
      <c r="A101" s="24">
        <v>102</v>
      </c>
      <c r="B101" s="14"/>
      <c r="C101" s="749" t="s">
        <v>5492</v>
      </c>
      <c r="D101" s="749" t="s">
        <v>5493</v>
      </c>
      <c r="E101" s="14"/>
      <c r="F101" s="14"/>
      <c r="G101" s="24"/>
      <c r="H101" s="14"/>
      <c r="I101" s="24">
        <v>2.01</v>
      </c>
      <c r="J101" s="14"/>
      <c r="K101" s="24"/>
      <c r="L101" s="509">
        <v>79</v>
      </c>
      <c r="M101" s="72">
        <v>320.1324</v>
      </c>
      <c r="N101" s="72">
        <f t="shared" si="7"/>
        <v>25290.4596</v>
      </c>
      <c r="O101" s="72">
        <v>79</v>
      </c>
      <c r="P101" s="72">
        <f t="shared" si="8"/>
        <v>320.1324</v>
      </c>
      <c r="Q101" s="72">
        <f t="shared" si="9"/>
        <v>25290.4596</v>
      </c>
      <c r="R101" s="257">
        <f t="shared" si="10"/>
        <v>0</v>
      </c>
      <c r="S101" s="257"/>
      <c r="T101" s="257">
        <f t="shared" si="11"/>
        <v>0</v>
      </c>
      <c r="U101" s="257">
        <f t="shared" si="12"/>
        <v>0</v>
      </c>
      <c r="V101" s="257"/>
      <c r="W101" s="257">
        <f t="shared" si="13"/>
        <v>0</v>
      </c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</row>
    <row r="102" s="2" customFormat="1" ht="14.25" spans="1:34">
      <c r="A102" s="24">
        <v>103</v>
      </c>
      <c r="B102" s="14"/>
      <c r="C102" s="749" t="s">
        <v>5494</v>
      </c>
      <c r="D102" s="749" t="s">
        <v>5495</v>
      </c>
      <c r="E102" s="14"/>
      <c r="F102" s="14"/>
      <c r="G102" s="24"/>
      <c r="H102" s="14"/>
      <c r="I102" s="24">
        <v>2.01</v>
      </c>
      <c r="J102" s="14"/>
      <c r="K102" s="24"/>
      <c r="L102" s="509">
        <v>400</v>
      </c>
      <c r="M102" s="72">
        <v>13.0763</v>
      </c>
      <c r="N102" s="72">
        <f t="shared" si="7"/>
        <v>5230.52</v>
      </c>
      <c r="O102" s="72">
        <v>400</v>
      </c>
      <c r="P102" s="72">
        <f t="shared" si="8"/>
        <v>13.0763</v>
      </c>
      <c r="Q102" s="72">
        <f t="shared" si="9"/>
        <v>5230.52</v>
      </c>
      <c r="R102" s="257">
        <f t="shared" si="10"/>
        <v>0</v>
      </c>
      <c r="S102" s="257"/>
      <c r="T102" s="257">
        <f t="shared" si="11"/>
        <v>0</v>
      </c>
      <c r="U102" s="257">
        <f t="shared" si="12"/>
        <v>0</v>
      </c>
      <c r="V102" s="257"/>
      <c r="W102" s="257">
        <f t="shared" si="13"/>
        <v>0</v>
      </c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</row>
    <row r="103" s="2" customFormat="1" ht="14.25" spans="1:34">
      <c r="A103" s="24">
        <v>104</v>
      </c>
      <c r="B103" s="14"/>
      <c r="C103" s="749" t="s">
        <v>5496</v>
      </c>
      <c r="D103" s="749" t="s">
        <v>5497</v>
      </c>
      <c r="E103" s="14"/>
      <c r="F103" s="14"/>
      <c r="G103" s="24"/>
      <c r="H103" s="14"/>
      <c r="I103" s="24">
        <v>2.01</v>
      </c>
      <c r="J103" s="14"/>
      <c r="K103" s="24"/>
      <c r="L103" s="509">
        <v>400</v>
      </c>
      <c r="M103" s="72">
        <v>13.103</v>
      </c>
      <c r="N103" s="72">
        <f t="shared" si="7"/>
        <v>5241.2</v>
      </c>
      <c r="O103" s="72">
        <v>400</v>
      </c>
      <c r="P103" s="72">
        <f t="shared" si="8"/>
        <v>13.103</v>
      </c>
      <c r="Q103" s="72">
        <f t="shared" si="9"/>
        <v>5241.2</v>
      </c>
      <c r="R103" s="257">
        <f t="shared" si="10"/>
        <v>0</v>
      </c>
      <c r="S103" s="257"/>
      <c r="T103" s="257">
        <f t="shared" si="11"/>
        <v>0</v>
      </c>
      <c r="U103" s="257">
        <f t="shared" si="12"/>
        <v>0</v>
      </c>
      <c r="V103" s="257"/>
      <c r="W103" s="257">
        <f t="shared" si="13"/>
        <v>0</v>
      </c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</row>
    <row r="104" s="2" customFormat="1" ht="14.25" spans="1:34">
      <c r="A104" s="24">
        <v>105</v>
      </c>
      <c r="B104" s="14"/>
      <c r="C104" s="749" t="s">
        <v>5498</v>
      </c>
      <c r="D104" s="749" t="s">
        <v>5499</v>
      </c>
      <c r="E104" s="14"/>
      <c r="F104" s="14"/>
      <c r="G104" s="24"/>
      <c r="H104" s="14"/>
      <c r="I104" s="24">
        <v>2.01</v>
      </c>
      <c r="J104" s="14"/>
      <c r="K104" s="24"/>
      <c r="L104" s="509">
        <v>100</v>
      </c>
      <c r="M104" s="72">
        <v>177.436</v>
      </c>
      <c r="N104" s="72">
        <f t="shared" si="7"/>
        <v>17743.6</v>
      </c>
      <c r="O104" s="72">
        <v>100</v>
      </c>
      <c r="P104" s="72">
        <f t="shared" si="8"/>
        <v>177.436</v>
      </c>
      <c r="Q104" s="72">
        <f t="shared" si="9"/>
        <v>17743.6</v>
      </c>
      <c r="R104" s="257">
        <f t="shared" si="10"/>
        <v>0</v>
      </c>
      <c r="S104" s="257"/>
      <c r="T104" s="257">
        <f t="shared" si="11"/>
        <v>0</v>
      </c>
      <c r="U104" s="257">
        <f t="shared" si="12"/>
        <v>0</v>
      </c>
      <c r="V104" s="257"/>
      <c r="W104" s="257">
        <f t="shared" si="13"/>
        <v>0</v>
      </c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</row>
    <row r="105" s="500" customFormat="1" ht="14.25" spans="1:34">
      <c r="A105" s="513">
        <v>106</v>
      </c>
      <c r="B105" s="514"/>
      <c r="C105" s="751" t="s">
        <v>5500</v>
      </c>
      <c r="D105" s="751" t="s">
        <v>5501</v>
      </c>
      <c r="E105" s="514"/>
      <c r="F105" s="514"/>
      <c r="G105" s="513"/>
      <c r="H105" s="514"/>
      <c r="I105" s="24">
        <v>2.01</v>
      </c>
      <c r="J105" s="514"/>
      <c r="K105" s="513"/>
      <c r="L105" s="516">
        <v>387</v>
      </c>
      <c r="M105" s="72">
        <v>289.1615</v>
      </c>
      <c r="N105" s="72">
        <f t="shared" si="7"/>
        <v>111905.5005</v>
      </c>
      <c r="O105" s="72">
        <v>387</v>
      </c>
      <c r="P105" s="517">
        <f t="shared" si="8"/>
        <v>289.1615</v>
      </c>
      <c r="Q105" s="517">
        <f t="shared" si="9"/>
        <v>111905.5005</v>
      </c>
      <c r="R105" s="517">
        <f t="shared" si="10"/>
        <v>0</v>
      </c>
      <c r="S105" s="517"/>
      <c r="T105" s="517">
        <f t="shared" si="11"/>
        <v>0</v>
      </c>
      <c r="U105" s="517">
        <f t="shared" si="12"/>
        <v>0</v>
      </c>
      <c r="V105" s="517"/>
      <c r="W105" s="517">
        <f t="shared" si="13"/>
        <v>0</v>
      </c>
      <c r="X105" s="514"/>
      <c r="Y105" s="514"/>
      <c r="Z105" s="514"/>
      <c r="AA105" s="514"/>
      <c r="AB105" s="514"/>
      <c r="AC105" s="514"/>
      <c r="AD105" s="514"/>
      <c r="AE105" s="514"/>
      <c r="AF105" s="514"/>
      <c r="AG105" s="514"/>
      <c r="AH105" s="14"/>
    </row>
    <row r="106" s="2" customFormat="1" ht="14.25" spans="1:34">
      <c r="A106" s="24">
        <v>107</v>
      </c>
      <c r="B106" s="14"/>
      <c r="C106" s="749" t="s">
        <v>5502</v>
      </c>
      <c r="D106" s="749" t="s">
        <v>5503</v>
      </c>
      <c r="E106" s="14"/>
      <c r="F106" s="14"/>
      <c r="G106" s="24"/>
      <c r="H106" s="14"/>
      <c r="I106" s="24">
        <v>2.01</v>
      </c>
      <c r="J106" s="14"/>
      <c r="K106" s="24"/>
      <c r="L106" s="509">
        <v>77</v>
      </c>
      <c r="M106" s="72">
        <v>310.2805</v>
      </c>
      <c r="N106" s="72">
        <f t="shared" si="7"/>
        <v>23891.5985</v>
      </c>
      <c r="O106" s="72">
        <v>77</v>
      </c>
      <c r="P106" s="72">
        <f t="shared" si="8"/>
        <v>310.2805</v>
      </c>
      <c r="Q106" s="72">
        <f t="shared" si="9"/>
        <v>23891.5985</v>
      </c>
      <c r="R106" s="257">
        <f t="shared" si="10"/>
        <v>0</v>
      </c>
      <c r="S106" s="257"/>
      <c r="T106" s="257">
        <f t="shared" si="11"/>
        <v>0</v>
      </c>
      <c r="U106" s="257">
        <f t="shared" si="12"/>
        <v>0</v>
      </c>
      <c r="V106" s="257"/>
      <c r="W106" s="257">
        <f t="shared" si="13"/>
        <v>0</v>
      </c>
      <c r="X106" s="14" t="s">
        <v>1191</v>
      </c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</row>
    <row r="107" s="2" customFormat="1" ht="14.25" spans="1:34">
      <c r="A107" s="24">
        <v>108</v>
      </c>
      <c r="B107" s="14"/>
      <c r="C107" s="749" t="s">
        <v>5504</v>
      </c>
      <c r="D107" s="749" t="s">
        <v>5505</v>
      </c>
      <c r="E107" s="14"/>
      <c r="F107" s="14"/>
      <c r="G107" s="24"/>
      <c r="H107" s="14"/>
      <c r="I107" s="24">
        <v>2.01</v>
      </c>
      <c r="J107" s="14"/>
      <c r="K107" s="24"/>
      <c r="L107" s="509">
        <v>1740</v>
      </c>
      <c r="M107" s="72">
        <v>171.0159</v>
      </c>
      <c r="N107" s="72">
        <f t="shared" si="7"/>
        <v>297567.666</v>
      </c>
      <c r="O107" s="72">
        <v>1740</v>
      </c>
      <c r="P107" s="72">
        <f t="shared" si="8"/>
        <v>171.0159</v>
      </c>
      <c r="Q107" s="72">
        <f t="shared" si="9"/>
        <v>297567.666</v>
      </c>
      <c r="R107" s="257">
        <f t="shared" si="10"/>
        <v>0</v>
      </c>
      <c r="S107" s="257"/>
      <c r="T107" s="257">
        <f t="shared" si="11"/>
        <v>0</v>
      </c>
      <c r="U107" s="257">
        <f t="shared" si="12"/>
        <v>0</v>
      </c>
      <c r="V107" s="257"/>
      <c r="W107" s="257">
        <f t="shared" si="13"/>
        <v>0</v>
      </c>
      <c r="X107" s="14" t="s">
        <v>1191</v>
      </c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</row>
    <row r="108" s="2" customFormat="1" ht="14.25" spans="1:34">
      <c r="A108" s="24">
        <v>109</v>
      </c>
      <c r="B108" s="14"/>
      <c r="C108" s="749" t="s">
        <v>5506</v>
      </c>
      <c r="D108" s="749" t="s">
        <v>5507</v>
      </c>
      <c r="E108" s="14"/>
      <c r="F108" s="14"/>
      <c r="G108" s="24"/>
      <c r="H108" s="14"/>
      <c r="I108" s="24">
        <v>2.01</v>
      </c>
      <c r="J108" s="14"/>
      <c r="K108" s="24"/>
      <c r="L108" s="509">
        <v>600</v>
      </c>
      <c r="M108" s="72">
        <v>13.2932</v>
      </c>
      <c r="N108" s="72">
        <f t="shared" si="7"/>
        <v>7975.92</v>
      </c>
      <c r="O108" s="72">
        <v>600</v>
      </c>
      <c r="P108" s="72">
        <f t="shared" si="8"/>
        <v>13.2932</v>
      </c>
      <c r="Q108" s="72">
        <f t="shared" si="9"/>
        <v>7975.92</v>
      </c>
      <c r="R108" s="257">
        <f t="shared" si="10"/>
        <v>0</v>
      </c>
      <c r="S108" s="257"/>
      <c r="T108" s="257">
        <f t="shared" si="11"/>
        <v>0</v>
      </c>
      <c r="U108" s="257">
        <f t="shared" si="12"/>
        <v>0</v>
      </c>
      <c r="V108" s="257"/>
      <c r="W108" s="257">
        <f t="shared" si="13"/>
        <v>0</v>
      </c>
      <c r="X108" s="14" t="s">
        <v>1191</v>
      </c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</row>
    <row r="109" s="2" customFormat="1" ht="14.25" spans="1:34">
      <c r="A109" s="24">
        <v>110</v>
      </c>
      <c r="B109" s="14"/>
      <c r="C109" s="749" t="s">
        <v>5508</v>
      </c>
      <c r="D109" s="749" t="s">
        <v>5509</v>
      </c>
      <c r="E109" s="14"/>
      <c r="F109" s="14"/>
      <c r="G109" s="24"/>
      <c r="H109" s="14"/>
      <c r="I109" s="24">
        <v>2.01</v>
      </c>
      <c r="J109" s="14"/>
      <c r="K109" s="24"/>
      <c r="L109" s="509">
        <v>1551</v>
      </c>
      <c r="M109" s="72">
        <v>67.4843</v>
      </c>
      <c r="N109" s="72">
        <f t="shared" si="7"/>
        <v>104668.1493</v>
      </c>
      <c r="O109" s="72">
        <v>1551</v>
      </c>
      <c r="P109" s="72">
        <f t="shared" si="8"/>
        <v>67.4843</v>
      </c>
      <c r="Q109" s="72">
        <f t="shared" si="9"/>
        <v>104668.1493</v>
      </c>
      <c r="R109" s="257">
        <f t="shared" si="10"/>
        <v>0</v>
      </c>
      <c r="S109" s="257"/>
      <c r="T109" s="257">
        <f t="shared" si="11"/>
        <v>0</v>
      </c>
      <c r="U109" s="257">
        <f t="shared" si="12"/>
        <v>0</v>
      </c>
      <c r="V109" s="257"/>
      <c r="W109" s="257">
        <f t="shared" si="13"/>
        <v>0</v>
      </c>
      <c r="X109" s="14" t="s">
        <v>1191</v>
      </c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  <row r="110" s="2" customFormat="1" ht="14.25" spans="1:34">
      <c r="A110" s="24">
        <v>111</v>
      </c>
      <c r="B110" s="14"/>
      <c r="C110" s="749" t="s">
        <v>5510</v>
      </c>
      <c r="D110" s="749" t="s">
        <v>5511</v>
      </c>
      <c r="E110" s="14"/>
      <c r="F110" s="14"/>
      <c r="G110" s="24"/>
      <c r="H110" s="14"/>
      <c r="I110" s="24">
        <v>2.01</v>
      </c>
      <c r="J110" s="14"/>
      <c r="K110" s="24"/>
      <c r="L110" s="509">
        <v>112</v>
      </c>
      <c r="M110" s="72">
        <v>479.2027</v>
      </c>
      <c r="N110" s="72">
        <f t="shared" si="7"/>
        <v>53670.7024</v>
      </c>
      <c r="O110" s="72">
        <v>112</v>
      </c>
      <c r="P110" s="72">
        <f t="shared" si="8"/>
        <v>479.2027</v>
      </c>
      <c r="Q110" s="72">
        <f t="shared" si="9"/>
        <v>53670.7024</v>
      </c>
      <c r="R110" s="257">
        <f t="shared" si="10"/>
        <v>0</v>
      </c>
      <c r="S110" s="257"/>
      <c r="T110" s="257">
        <f t="shared" si="11"/>
        <v>0</v>
      </c>
      <c r="U110" s="257">
        <f t="shared" si="12"/>
        <v>0</v>
      </c>
      <c r="V110" s="257"/>
      <c r="W110" s="257">
        <f t="shared" si="13"/>
        <v>0</v>
      </c>
      <c r="X110" s="14" t="s">
        <v>1191</v>
      </c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  <row r="111" s="2" customFormat="1" ht="14.25" spans="1:34">
      <c r="A111" s="24">
        <v>112</v>
      </c>
      <c r="B111" s="14"/>
      <c r="C111" s="749" t="s">
        <v>5512</v>
      </c>
      <c r="D111" s="749" t="s">
        <v>5513</v>
      </c>
      <c r="E111" s="14"/>
      <c r="F111" s="14"/>
      <c r="G111" s="24"/>
      <c r="H111" s="14"/>
      <c r="I111" s="24">
        <v>2.01</v>
      </c>
      <c r="J111" s="14"/>
      <c r="K111" s="24"/>
      <c r="L111" s="509">
        <v>112</v>
      </c>
      <c r="M111" s="72">
        <v>268.0608</v>
      </c>
      <c r="N111" s="72">
        <f t="shared" si="7"/>
        <v>30022.8096</v>
      </c>
      <c r="O111" s="72">
        <v>112</v>
      </c>
      <c r="P111" s="72">
        <f t="shared" si="8"/>
        <v>268.0608</v>
      </c>
      <c r="Q111" s="72">
        <f t="shared" si="9"/>
        <v>30022.8096</v>
      </c>
      <c r="R111" s="257">
        <f t="shared" si="10"/>
        <v>0</v>
      </c>
      <c r="S111" s="257"/>
      <c r="T111" s="257">
        <f t="shared" si="11"/>
        <v>0</v>
      </c>
      <c r="U111" s="257">
        <f t="shared" si="12"/>
        <v>0</v>
      </c>
      <c r="V111" s="257"/>
      <c r="W111" s="257">
        <f t="shared" si="13"/>
        <v>0</v>
      </c>
      <c r="X111" s="14" t="s">
        <v>1191</v>
      </c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</row>
    <row r="112" s="2" customFormat="1" ht="14.25" spans="1:34">
      <c r="A112" s="24">
        <v>113</v>
      </c>
      <c r="B112" s="14"/>
      <c r="C112" s="749" t="s">
        <v>5514</v>
      </c>
      <c r="D112" s="749" t="s">
        <v>5515</v>
      </c>
      <c r="E112" s="14"/>
      <c r="F112" s="14"/>
      <c r="G112" s="24"/>
      <c r="H112" s="14"/>
      <c r="I112" s="24">
        <v>2.01</v>
      </c>
      <c r="J112" s="14"/>
      <c r="K112" s="24"/>
      <c r="L112" s="509">
        <v>160</v>
      </c>
      <c r="M112" s="72">
        <v>93.7758</v>
      </c>
      <c r="N112" s="72">
        <f t="shared" si="7"/>
        <v>15004.128</v>
      </c>
      <c r="O112" s="72">
        <v>160</v>
      </c>
      <c r="P112" s="72">
        <f t="shared" si="8"/>
        <v>93.7758</v>
      </c>
      <c r="Q112" s="72">
        <f t="shared" si="9"/>
        <v>15004.128</v>
      </c>
      <c r="R112" s="257">
        <f t="shared" si="10"/>
        <v>0</v>
      </c>
      <c r="S112" s="257"/>
      <c r="T112" s="257">
        <f t="shared" si="11"/>
        <v>0</v>
      </c>
      <c r="U112" s="257">
        <f t="shared" si="12"/>
        <v>0</v>
      </c>
      <c r="V112" s="257"/>
      <c r="W112" s="257">
        <f t="shared" si="13"/>
        <v>0</v>
      </c>
      <c r="X112" s="14" t="s">
        <v>1191</v>
      </c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</row>
    <row r="113" s="2" customFormat="1" ht="14.25" spans="1:34">
      <c r="A113" s="24">
        <v>114</v>
      </c>
      <c r="B113" s="14"/>
      <c r="C113" s="749" t="s">
        <v>5516</v>
      </c>
      <c r="D113" s="749" t="s">
        <v>5517</v>
      </c>
      <c r="E113" s="14"/>
      <c r="F113" s="14"/>
      <c r="G113" s="24"/>
      <c r="H113" s="14"/>
      <c r="I113" s="24">
        <v>2.01</v>
      </c>
      <c r="J113" s="14"/>
      <c r="K113" s="24"/>
      <c r="L113" s="509">
        <v>269</v>
      </c>
      <c r="M113" s="72">
        <v>96.0592</v>
      </c>
      <c r="N113" s="72">
        <f t="shared" si="7"/>
        <v>25839.9248</v>
      </c>
      <c r="O113" s="72">
        <v>269</v>
      </c>
      <c r="P113" s="72">
        <f t="shared" si="8"/>
        <v>96.0592</v>
      </c>
      <c r="Q113" s="72">
        <f t="shared" si="9"/>
        <v>25839.9248</v>
      </c>
      <c r="R113" s="257">
        <f t="shared" si="10"/>
        <v>0</v>
      </c>
      <c r="S113" s="257"/>
      <c r="T113" s="257">
        <f t="shared" si="11"/>
        <v>0</v>
      </c>
      <c r="U113" s="257">
        <f t="shared" si="12"/>
        <v>0</v>
      </c>
      <c r="V113" s="257"/>
      <c r="W113" s="257">
        <f t="shared" si="13"/>
        <v>0</v>
      </c>
      <c r="X113" s="14" t="s">
        <v>1191</v>
      </c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</row>
    <row r="114" s="2" customFormat="1" ht="14.25" spans="1:34">
      <c r="A114" s="24">
        <v>115</v>
      </c>
      <c r="B114" s="14"/>
      <c r="C114" s="749" t="s">
        <v>5518</v>
      </c>
      <c r="D114" s="749" t="s">
        <v>5519</v>
      </c>
      <c r="E114" s="14"/>
      <c r="F114" s="14"/>
      <c r="G114" s="24"/>
      <c r="H114" s="14"/>
      <c r="I114" s="24">
        <v>2.01</v>
      </c>
      <c r="J114" s="14"/>
      <c r="K114" s="24"/>
      <c r="L114" s="509">
        <v>132</v>
      </c>
      <c r="M114" s="72">
        <v>102.5924</v>
      </c>
      <c r="N114" s="72">
        <f t="shared" si="7"/>
        <v>13542.1968</v>
      </c>
      <c r="O114" s="72">
        <v>132</v>
      </c>
      <c r="P114" s="72">
        <f t="shared" si="8"/>
        <v>102.5924</v>
      </c>
      <c r="Q114" s="72">
        <f t="shared" si="9"/>
        <v>13542.1968</v>
      </c>
      <c r="R114" s="257">
        <f t="shared" si="10"/>
        <v>0</v>
      </c>
      <c r="S114" s="257"/>
      <c r="T114" s="257">
        <f t="shared" si="11"/>
        <v>0</v>
      </c>
      <c r="U114" s="257">
        <f t="shared" si="12"/>
        <v>0</v>
      </c>
      <c r="V114" s="257"/>
      <c r="W114" s="257">
        <f t="shared" si="13"/>
        <v>0</v>
      </c>
      <c r="X114" s="14" t="s">
        <v>1191</v>
      </c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</row>
    <row r="115" s="2" customFormat="1" ht="14.25" spans="1:34">
      <c r="A115" s="24">
        <v>116</v>
      </c>
      <c r="B115" s="14"/>
      <c r="C115" s="749" t="s">
        <v>5520</v>
      </c>
      <c r="D115" s="749" t="s">
        <v>5521</v>
      </c>
      <c r="E115" s="14"/>
      <c r="F115" s="14"/>
      <c r="G115" s="24"/>
      <c r="H115" s="14"/>
      <c r="I115" s="24">
        <v>2.01</v>
      </c>
      <c r="J115" s="14"/>
      <c r="K115" s="24"/>
      <c r="L115" s="509">
        <v>73</v>
      </c>
      <c r="M115" s="72">
        <v>110.5752</v>
      </c>
      <c r="N115" s="72">
        <f t="shared" si="7"/>
        <v>8071.9896</v>
      </c>
      <c r="O115" s="72">
        <v>73</v>
      </c>
      <c r="P115" s="72">
        <f t="shared" si="8"/>
        <v>110.5752</v>
      </c>
      <c r="Q115" s="72">
        <f t="shared" si="9"/>
        <v>8071.9896</v>
      </c>
      <c r="R115" s="257">
        <f t="shared" si="10"/>
        <v>0</v>
      </c>
      <c r="S115" s="257"/>
      <c r="T115" s="257">
        <f t="shared" si="11"/>
        <v>0</v>
      </c>
      <c r="U115" s="257">
        <f t="shared" si="12"/>
        <v>0</v>
      </c>
      <c r="V115" s="257"/>
      <c r="W115" s="257">
        <f t="shared" si="13"/>
        <v>0</v>
      </c>
      <c r="X115" s="14" t="s">
        <v>1191</v>
      </c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</row>
    <row r="116" s="2" customFormat="1" ht="14.25" spans="1:34">
      <c r="A116" s="24">
        <v>117</v>
      </c>
      <c r="B116" s="14"/>
      <c r="C116" s="749" t="s">
        <v>5522</v>
      </c>
      <c r="D116" s="749" t="s">
        <v>5523</v>
      </c>
      <c r="E116" s="14"/>
      <c r="F116" s="14"/>
      <c r="G116" s="24"/>
      <c r="H116" s="14"/>
      <c r="I116" s="24">
        <v>2.01</v>
      </c>
      <c r="J116" s="14"/>
      <c r="K116" s="24"/>
      <c r="L116" s="509">
        <v>36</v>
      </c>
      <c r="M116" s="72">
        <v>416.647</v>
      </c>
      <c r="N116" s="72">
        <f t="shared" si="7"/>
        <v>14999.292</v>
      </c>
      <c r="O116" s="72">
        <v>36</v>
      </c>
      <c r="P116" s="72">
        <f t="shared" si="8"/>
        <v>416.647</v>
      </c>
      <c r="Q116" s="72">
        <f t="shared" si="9"/>
        <v>14999.292</v>
      </c>
      <c r="R116" s="257">
        <f t="shared" si="10"/>
        <v>0</v>
      </c>
      <c r="S116" s="257"/>
      <c r="T116" s="257">
        <f t="shared" si="11"/>
        <v>0</v>
      </c>
      <c r="U116" s="257">
        <f t="shared" si="12"/>
        <v>0</v>
      </c>
      <c r="V116" s="257"/>
      <c r="W116" s="257">
        <f t="shared" si="13"/>
        <v>0</v>
      </c>
      <c r="X116" s="14" t="s">
        <v>1191</v>
      </c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</row>
    <row r="117" s="2" customFormat="1" ht="14.25" spans="1:34">
      <c r="A117" s="24">
        <v>118</v>
      </c>
      <c r="B117" s="14"/>
      <c r="C117" s="749" t="s">
        <v>5524</v>
      </c>
      <c r="D117" s="749" t="s">
        <v>5525</v>
      </c>
      <c r="E117" s="14"/>
      <c r="F117" s="14"/>
      <c r="G117" s="24"/>
      <c r="H117" s="14"/>
      <c r="I117" s="24">
        <v>2.01</v>
      </c>
      <c r="J117" s="14"/>
      <c r="K117" s="24"/>
      <c r="L117" s="509">
        <v>14</v>
      </c>
      <c r="M117" s="72">
        <v>238.384</v>
      </c>
      <c r="N117" s="72">
        <f t="shared" si="7"/>
        <v>3337.376</v>
      </c>
      <c r="O117" s="72">
        <v>14</v>
      </c>
      <c r="P117" s="72">
        <f t="shared" si="8"/>
        <v>238.384</v>
      </c>
      <c r="Q117" s="72">
        <f t="shared" si="9"/>
        <v>3337.376</v>
      </c>
      <c r="R117" s="257">
        <f t="shared" si="10"/>
        <v>0</v>
      </c>
      <c r="S117" s="257"/>
      <c r="T117" s="257">
        <f t="shared" si="11"/>
        <v>0</v>
      </c>
      <c r="U117" s="257">
        <f t="shared" si="12"/>
        <v>0</v>
      </c>
      <c r="V117" s="257"/>
      <c r="W117" s="257">
        <f t="shared" si="13"/>
        <v>0</v>
      </c>
      <c r="X117" s="14" t="s">
        <v>1191</v>
      </c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</row>
    <row r="118" s="2" customFormat="1" ht="14.25" spans="1:34">
      <c r="A118" s="24">
        <v>119</v>
      </c>
      <c r="B118" s="14"/>
      <c r="C118" s="749" t="s">
        <v>5526</v>
      </c>
      <c r="D118" s="749" t="s">
        <v>5527</v>
      </c>
      <c r="E118" s="14"/>
      <c r="F118" s="14"/>
      <c r="G118" s="24"/>
      <c r="H118" s="14"/>
      <c r="I118" s="24">
        <v>2.01</v>
      </c>
      <c r="J118" s="14"/>
      <c r="K118" s="24"/>
      <c r="L118" s="509">
        <v>106</v>
      </c>
      <c r="M118" s="72">
        <v>44.3354</v>
      </c>
      <c r="N118" s="72">
        <f t="shared" si="7"/>
        <v>4699.5524</v>
      </c>
      <c r="O118" s="72">
        <v>106</v>
      </c>
      <c r="P118" s="72">
        <f t="shared" si="8"/>
        <v>44.3354</v>
      </c>
      <c r="Q118" s="72">
        <f t="shared" si="9"/>
        <v>4699.5524</v>
      </c>
      <c r="R118" s="257">
        <f t="shared" si="10"/>
        <v>0</v>
      </c>
      <c r="S118" s="257"/>
      <c r="T118" s="257">
        <f t="shared" si="11"/>
        <v>0</v>
      </c>
      <c r="U118" s="257">
        <f t="shared" si="12"/>
        <v>0</v>
      </c>
      <c r="V118" s="257"/>
      <c r="W118" s="257">
        <f t="shared" si="13"/>
        <v>0</v>
      </c>
      <c r="X118" s="14" t="s">
        <v>1191</v>
      </c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</row>
    <row r="119" s="2" customFormat="1" ht="14.25" spans="1:34">
      <c r="A119" s="24">
        <v>120</v>
      </c>
      <c r="B119" s="14"/>
      <c r="C119" s="749" t="s">
        <v>5528</v>
      </c>
      <c r="D119" s="749" t="s">
        <v>5529</v>
      </c>
      <c r="E119" s="14"/>
      <c r="F119" s="14"/>
      <c r="G119" s="24"/>
      <c r="H119" s="14"/>
      <c r="I119" s="24">
        <v>2.01</v>
      </c>
      <c r="J119" s="14"/>
      <c r="K119" s="24"/>
      <c r="L119" s="509">
        <v>103</v>
      </c>
      <c r="M119" s="72">
        <v>56.2923</v>
      </c>
      <c r="N119" s="72">
        <f t="shared" si="7"/>
        <v>5798.1069</v>
      </c>
      <c r="O119" s="72">
        <v>103</v>
      </c>
      <c r="P119" s="72">
        <f t="shared" si="8"/>
        <v>56.2923</v>
      </c>
      <c r="Q119" s="72">
        <f t="shared" si="9"/>
        <v>5798.1069</v>
      </c>
      <c r="R119" s="257">
        <f t="shared" si="10"/>
        <v>0</v>
      </c>
      <c r="S119" s="257"/>
      <c r="T119" s="257">
        <f t="shared" si="11"/>
        <v>0</v>
      </c>
      <c r="U119" s="257">
        <f t="shared" si="12"/>
        <v>0</v>
      </c>
      <c r="V119" s="257"/>
      <c r="W119" s="257">
        <f t="shared" si="13"/>
        <v>0</v>
      </c>
      <c r="X119" s="14" t="s">
        <v>1191</v>
      </c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</row>
    <row r="120" s="2" customFormat="1" ht="14.25" spans="1:34">
      <c r="A120" s="24">
        <v>121</v>
      </c>
      <c r="B120" s="14"/>
      <c r="C120" s="749" t="s">
        <v>5530</v>
      </c>
      <c r="D120" s="749" t="s">
        <v>5531</v>
      </c>
      <c r="E120" s="14"/>
      <c r="F120" s="14"/>
      <c r="G120" s="24"/>
      <c r="H120" s="14"/>
      <c r="I120" s="24">
        <v>2.01</v>
      </c>
      <c r="J120" s="14"/>
      <c r="K120" s="24"/>
      <c r="L120" s="509">
        <v>15</v>
      </c>
      <c r="M120" s="72">
        <v>39.2947</v>
      </c>
      <c r="N120" s="72">
        <f t="shared" si="7"/>
        <v>589.4205</v>
      </c>
      <c r="O120" s="72">
        <v>15</v>
      </c>
      <c r="P120" s="72">
        <f t="shared" si="8"/>
        <v>39.2947</v>
      </c>
      <c r="Q120" s="72">
        <f t="shared" si="9"/>
        <v>589.4205</v>
      </c>
      <c r="R120" s="257">
        <f t="shared" si="10"/>
        <v>0</v>
      </c>
      <c r="S120" s="257"/>
      <c r="T120" s="257">
        <f t="shared" si="11"/>
        <v>0</v>
      </c>
      <c r="U120" s="257">
        <f t="shared" si="12"/>
        <v>0</v>
      </c>
      <c r="V120" s="257"/>
      <c r="W120" s="257">
        <f t="shared" si="13"/>
        <v>0</v>
      </c>
      <c r="X120" s="14" t="s">
        <v>1191</v>
      </c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</row>
    <row r="121" s="2" customFormat="1" ht="14.25" spans="1:34">
      <c r="A121" s="24">
        <v>122</v>
      </c>
      <c r="B121" s="14"/>
      <c r="C121" s="749" t="s">
        <v>5532</v>
      </c>
      <c r="D121" s="749" t="s">
        <v>5533</v>
      </c>
      <c r="E121" s="14"/>
      <c r="F121" s="14"/>
      <c r="G121" s="24"/>
      <c r="H121" s="14"/>
      <c r="I121" s="24">
        <v>2.01</v>
      </c>
      <c r="J121" s="14"/>
      <c r="K121" s="24"/>
      <c r="L121" s="509">
        <v>19</v>
      </c>
      <c r="M121" s="72">
        <v>76.7741</v>
      </c>
      <c r="N121" s="72">
        <f t="shared" si="7"/>
        <v>1458.7079</v>
      </c>
      <c r="O121" s="72">
        <v>19</v>
      </c>
      <c r="P121" s="72">
        <f t="shared" si="8"/>
        <v>76.7741</v>
      </c>
      <c r="Q121" s="72">
        <f t="shared" si="9"/>
        <v>1458.7079</v>
      </c>
      <c r="R121" s="257">
        <f t="shared" si="10"/>
        <v>0</v>
      </c>
      <c r="S121" s="257"/>
      <c r="T121" s="257">
        <f t="shared" si="11"/>
        <v>0</v>
      </c>
      <c r="U121" s="257">
        <f t="shared" si="12"/>
        <v>0</v>
      </c>
      <c r="V121" s="257"/>
      <c r="W121" s="257">
        <f t="shared" si="13"/>
        <v>0</v>
      </c>
      <c r="X121" s="14" t="s">
        <v>1191</v>
      </c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</row>
    <row r="122" s="2" customFormat="1" ht="14.25" spans="1:34">
      <c r="A122" s="24">
        <v>123</v>
      </c>
      <c r="B122" s="14"/>
      <c r="C122" s="749" t="s">
        <v>5534</v>
      </c>
      <c r="D122" s="749" t="s">
        <v>5535</v>
      </c>
      <c r="E122" s="14"/>
      <c r="F122" s="14"/>
      <c r="G122" s="24"/>
      <c r="H122" s="14"/>
      <c r="I122" s="24">
        <v>2.01</v>
      </c>
      <c r="J122" s="14"/>
      <c r="K122" s="24"/>
      <c r="L122" s="509">
        <v>886</v>
      </c>
      <c r="M122" s="72">
        <v>5.9047</v>
      </c>
      <c r="N122" s="72">
        <f t="shared" si="7"/>
        <v>5231.5642</v>
      </c>
      <c r="O122" s="72">
        <v>886</v>
      </c>
      <c r="P122" s="72">
        <f t="shared" si="8"/>
        <v>5.9047</v>
      </c>
      <c r="Q122" s="72">
        <f t="shared" si="9"/>
        <v>5231.5642</v>
      </c>
      <c r="R122" s="257">
        <f t="shared" si="10"/>
        <v>0</v>
      </c>
      <c r="S122" s="257"/>
      <c r="T122" s="257">
        <f t="shared" si="11"/>
        <v>0</v>
      </c>
      <c r="U122" s="257">
        <f t="shared" si="12"/>
        <v>0</v>
      </c>
      <c r="V122" s="257"/>
      <c r="W122" s="257">
        <f t="shared" si="13"/>
        <v>0</v>
      </c>
      <c r="X122" s="14" t="s">
        <v>1191</v>
      </c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</row>
    <row r="123" s="2" customFormat="1" ht="14.25" spans="1:34">
      <c r="A123" s="24">
        <v>124</v>
      </c>
      <c r="B123" s="14"/>
      <c r="C123" s="749" t="s">
        <v>5536</v>
      </c>
      <c r="D123" s="749" t="s">
        <v>5537</v>
      </c>
      <c r="E123" s="14"/>
      <c r="F123" s="14"/>
      <c r="G123" s="24"/>
      <c r="H123" s="14"/>
      <c r="I123" s="24">
        <v>2.01</v>
      </c>
      <c r="J123" s="14"/>
      <c r="K123" s="24"/>
      <c r="L123" s="509">
        <v>20</v>
      </c>
      <c r="M123" s="72">
        <v>65.4395</v>
      </c>
      <c r="N123" s="72">
        <f t="shared" si="7"/>
        <v>1308.79</v>
      </c>
      <c r="O123" s="72">
        <v>20</v>
      </c>
      <c r="P123" s="72">
        <f t="shared" si="8"/>
        <v>65.4395</v>
      </c>
      <c r="Q123" s="72">
        <f t="shared" si="9"/>
        <v>1308.79</v>
      </c>
      <c r="R123" s="257">
        <f t="shared" si="10"/>
        <v>0</v>
      </c>
      <c r="S123" s="257"/>
      <c r="T123" s="257">
        <f t="shared" si="11"/>
        <v>0</v>
      </c>
      <c r="U123" s="257">
        <f t="shared" si="12"/>
        <v>0</v>
      </c>
      <c r="V123" s="257"/>
      <c r="W123" s="257">
        <f t="shared" si="13"/>
        <v>0</v>
      </c>
      <c r="X123" s="14" t="s">
        <v>1191</v>
      </c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</row>
    <row r="124" s="2" customFormat="1" ht="14.25" spans="1:34">
      <c r="A124" s="24">
        <v>125</v>
      </c>
      <c r="B124" s="14"/>
      <c r="C124" s="749" t="s">
        <v>5538</v>
      </c>
      <c r="D124" s="749" t="s">
        <v>5539</v>
      </c>
      <c r="E124" s="14"/>
      <c r="F124" s="14"/>
      <c r="G124" s="24"/>
      <c r="H124" s="14"/>
      <c r="I124" s="24">
        <v>2.01</v>
      </c>
      <c r="J124" s="14"/>
      <c r="K124" s="24"/>
      <c r="L124" s="509">
        <v>19</v>
      </c>
      <c r="M124" s="72">
        <v>111.978</v>
      </c>
      <c r="N124" s="72">
        <f t="shared" si="7"/>
        <v>2127.582</v>
      </c>
      <c r="O124" s="72">
        <v>19</v>
      </c>
      <c r="P124" s="72">
        <f t="shared" si="8"/>
        <v>111.978</v>
      </c>
      <c r="Q124" s="72">
        <f t="shared" si="9"/>
        <v>2127.582</v>
      </c>
      <c r="R124" s="257">
        <f t="shared" si="10"/>
        <v>0</v>
      </c>
      <c r="S124" s="257"/>
      <c r="T124" s="257">
        <f t="shared" si="11"/>
        <v>0</v>
      </c>
      <c r="U124" s="257">
        <f t="shared" si="12"/>
        <v>0</v>
      </c>
      <c r="V124" s="257"/>
      <c r="W124" s="257">
        <f t="shared" si="13"/>
        <v>0</v>
      </c>
      <c r="X124" s="14" t="s">
        <v>1191</v>
      </c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</row>
    <row r="125" s="2" customFormat="1" ht="14.25" spans="1:34">
      <c r="A125" s="24">
        <v>126</v>
      </c>
      <c r="B125" s="14"/>
      <c r="C125" s="749" t="s">
        <v>5540</v>
      </c>
      <c r="D125" s="749" t="s">
        <v>5541</v>
      </c>
      <c r="E125" s="14"/>
      <c r="F125" s="14"/>
      <c r="G125" s="24"/>
      <c r="H125" s="14"/>
      <c r="I125" s="24">
        <v>2.01</v>
      </c>
      <c r="J125" s="14"/>
      <c r="K125" s="24"/>
      <c r="L125" s="509">
        <v>162</v>
      </c>
      <c r="M125" s="72">
        <v>129.8681</v>
      </c>
      <c r="N125" s="72">
        <f t="shared" si="7"/>
        <v>21038.6322</v>
      </c>
      <c r="O125" s="72">
        <v>162</v>
      </c>
      <c r="P125" s="72">
        <f t="shared" si="8"/>
        <v>129.8681</v>
      </c>
      <c r="Q125" s="72">
        <f t="shared" si="9"/>
        <v>21038.6322</v>
      </c>
      <c r="R125" s="257">
        <f t="shared" si="10"/>
        <v>0</v>
      </c>
      <c r="S125" s="257"/>
      <c r="T125" s="257">
        <f t="shared" si="11"/>
        <v>0</v>
      </c>
      <c r="U125" s="257">
        <f t="shared" si="12"/>
        <v>0</v>
      </c>
      <c r="V125" s="257"/>
      <c r="W125" s="257">
        <f t="shared" si="13"/>
        <v>0</v>
      </c>
      <c r="X125" s="14" t="s">
        <v>1191</v>
      </c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</row>
    <row r="126" s="2" customFormat="1" ht="14.25" spans="1:34">
      <c r="A126" s="24">
        <v>127</v>
      </c>
      <c r="B126" s="14"/>
      <c r="C126" s="749" t="s">
        <v>5542</v>
      </c>
      <c r="D126" s="749" t="s">
        <v>5543</v>
      </c>
      <c r="E126" s="14"/>
      <c r="F126" s="14"/>
      <c r="G126" s="24"/>
      <c r="H126" s="14"/>
      <c r="I126" s="24">
        <v>2.01</v>
      </c>
      <c r="J126" s="14"/>
      <c r="K126" s="24"/>
      <c r="L126" s="509">
        <v>160</v>
      </c>
      <c r="M126" s="72">
        <v>204.5822</v>
      </c>
      <c r="N126" s="72">
        <f t="shared" si="7"/>
        <v>32733.152</v>
      </c>
      <c r="O126" s="72">
        <v>160</v>
      </c>
      <c r="P126" s="72">
        <f t="shared" si="8"/>
        <v>204.5822</v>
      </c>
      <c r="Q126" s="72">
        <f t="shared" si="9"/>
        <v>32733.152</v>
      </c>
      <c r="R126" s="257">
        <f t="shared" si="10"/>
        <v>0</v>
      </c>
      <c r="S126" s="257"/>
      <c r="T126" s="257">
        <f t="shared" si="11"/>
        <v>0</v>
      </c>
      <c r="U126" s="257">
        <f t="shared" si="12"/>
        <v>0</v>
      </c>
      <c r="V126" s="257"/>
      <c r="W126" s="257">
        <f t="shared" si="13"/>
        <v>0</v>
      </c>
      <c r="X126" s="14" t="s">
        <v>1191</v>
      </c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</row>
    <row r="127" s="2" customFormat="1" ht="14.25" spans="1:34">
      <c r="A127" s="24">
        <v>128</v>
      </c>
      <c r="B127" s="14"/>
      <c r="C127" s="749" t="s">
        <v>5544</v>
      </c>
      <c r="D127" s="749" t="s">
        <v>5545</v>
      </c>
      <c r="E127" s="14"/>
      <c r="F127" s="14"/>
      <c r="G127" s="24"/>
      <c r="H127" s="14"/>
      <c r="I127" s="24">
        <v>2.01</v>
      </c>
      <c r="J127" s="14"/>
      <c r="K127" s="24"/>
      <c r="L127" s="509">
        <v>3010</v>
      </c>
      <c r="M127" s="72">
        <v>0.4688</v>
      </c>
      <c r="N127" s="72">
        <f t="shared" si="7"/>
        <v>1411.088</v>
      </c>
      <c r="O127" s="72">
        <v>3010</v>
      </c>
      <c r="P127" s="72">
        <f t="shared" si="8"/>
        <v>0.4688</v>
      </c>
      <c r="Q127" s="72">
        <f t="shared" si="9"/>
        <v>1411.088</v>
      </c>
      <c r="R127" s="257">
        <f t="shared" si="10"/>
        <v>0</v>
      </c>
      <c r="S127" s="257"/>
      <c r="T127" s="257">
        <f t="shared" si="11"/>
        <v>0</v>
      </c>
      <c r="U127" s="257">
        <f t="shared" si="12"/>
        <v>0</v>
      </c>
      <c r="V127" s="257"/>
      <c r="W127" s="257">
        <f t="shared" si="13"/>
        <v>0</v>
      </c>
      <c r="X127" s="14" t="s">
        <v>1191</v>
      </c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</row>
    <row r="128" s="2" customFormat="1" ht="14.25" spans="1:34">
      <c r="A128" s="24">
        <v>129</v>
      </c>
      <c r="B128" s="14"/>
      <c r="C128" s="749" t="s">
        <v>5546</v>
      </c>
      <c r="D128" s="749" t="s">
        <v>5547</v>
      </c>
      <c r="E128" s="14"/>
      <c r="F128" s="14"/>
      <c r="G128" s="24"/>
      <c r="H128" s="14"/>
      <c r="I128" s="24">
        <v>2.01</v>
      </c>
      <c r="J128" s="14"/>
      <c r="K128" s="24"/>
      <c r="L128" s="509">
        <v>3004</v>
      </c>
      <c r="M128" s="72">
        <v>0.4894</v>
      </c>
      <c r="N128" s="72">
        <f t="shared" si="7"/>
        <v>1470.1576</v>
      </c>
      <c r="O128" s="72">
        <v>3004</v>
      </c>
      <c r="P128" s="72">
        <f t="shared" si="8"/>
        <v>0.4894</v>
      </c>
      <c r="Q128" s="72">
        <f t="shared" si="9"/>
        <v>1470.1576</v>
      </c>
      <c r="R128" s="257">
        <f t="shared" si="10"/>
        <v>0</v>
      </c>
      <c r="S128" s="257"/>
      <c r="T128" s="257">
        <f t="shared" si="11"/>
        <v>0</v>
      </c>
      <c r="U128" s="257">
        <f t="shared" si="12"/>
        <v>0</v>
      </c>
      <c r="V128" s="257"/>
      <c r="W128" s="257">
        <f t="shared" si="13"/>
        <v>0</v>
      </c>
      <c r="X128" s="14" t="s">
        <v>1191</v>
      </c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</row>
    <row r="129" s="2" customFormat="1" ht="14.25" spans="1:34">
      <c r="A129" s="24">
        <v>130</v>
      </c>
      <c r="B129" s="14"/>
      <c r="C129" s="749" t="s">
        <v>5548</v>
      </c>
      <c r="D129" s="749" t="s">
        <v>5549</v>
      </c>
      <c r="E129" s="14"/>
      <c r="F129" s="14"/>
      <c r="G129" s="24"/>
      <c r="H129" s="14"/>
      <c r="I129" s="24">
        <v>2.01</v>
      </c>
      <c r="J129" s="14"/>
      <c r="K129" s="24"/>
      <c r="L129" s="509">
        <v>309</v>
      </c>
      <c r="M129" s="72">
        <v>115.5525</v>
      </c>
      <c r="N129" s="72">
        <f t="shared" si="7"/>
        <v>35705.7225</v>
      </c>
      <c r="O129" s="72">
        <v>309</v>
      </c>
      <c r="P129" s="72">
        <f t="shared" si="8"/>
        <v>115.5525</v>
      </c>
      <c r="Q129" s="72">
        <f t="shared" si="9"/>
        <v>35705.7225</v>
      </c>
      <c r="R129" s="257">
        <f t="shared" si="10"/>
        <v>0</v>
      </c>
      <c r="S129" s="257"/>
      <c r="T129" s="257">
        <f t="shared" si="11"/>
        <v>0</v>
      </c>
      <c r="U129" s="257">
        <f t="shared" si="12"/>
        <v>0</v>
      </c>
      <c r="V129" s="257"/>
      <c r="W129" s="257">
        <f t="shared" si="13"/>
        <v>0</v>
      </c>
      <c r="X129" s="14" t="s">
        <v>1191</v>
      </c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</row>
    <row r="130" s="2" customFormat="1" ht="14.25" spans="1:34">
      <c r="A130" s="24">
        <v>131</v>
      </c>
      <c r="B130" s="14"/>
      <c r="C130" s="749" t="s">
        <v>5550</v>
      </c>
      <c r="D130" s="749" t="s">
        <v>5551</v>
      </c>
      <c r="E130" s="14"/>
      <c r="F130" s="14"/>
      <c r="G130" s="24"/>
      <c r="H130" s="14"/>
      <c r="I130" s="24">
        <v>2.01</v>
      </c>
      <c r="J130" s="14"/>
      <c r="K130" s="24"/>
      <c r="L130" s="509">
        <v>441</v>
      </c>
      <c r="M130" s="72">
        <v>163.228</v>
      </c>
      <c r="N130" s="72">
        <f t="shared" si="7"/>
        <v>71983.548</v>
      </c>
      <c r="O130" s="72">
        <v>441</v>
      </c>
      <c r="P130" s="72">
        <f t="shared" si="8"/>
        <v>163.228</v>
      </c>
      <c r="Q130" s="72">
        <f t="shared" si="9"/>
        <v>71983.548</v>
      </c>
      <c r="R130" s="257">
        <f t="shared" si="10"/>
        <v>0</v>
      </c>
      <c r="S130" s="257"/>
      <c r="T130" s="257">
        <f t="shared" si="11"/>
        <v>0</v>
      </c>
      <c r="U130" s="257">
        <f t="shared" si="12"/>
        <v>0</v>
      </c>
      <c r="V130" s="257"/>
      <c r="W130" s="257">
        <f t="shared" si="13"/>
        <v>0</v>
      </c>
      <c r="X130" s="14" t="s">
        <v>1191</v>
      </c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</row>
    <row r="131" s="499" customFormat="1" ht="12" customHeight="1" spans="1:34">
      <c r="A131" s="331">
        <v>132</v>
      </c>
      <c r="B131" s="503"/>
      <c r="C131" s="752" t="s">
        <v>5552</v>
      </c>
      <c r="D131" s="752" t="s">
        <v>5553</v>
      </c>
      <c r="E131" s="503"/>
      <c r="F131" s="503"/>
      <c r="G131" s="331"/>
      <c r="H131" s="503"/>
      <c r="I131" s="331">
        <v>2.01</v>
      </c>
      <c r="J131" s="503"/>
      <c r="K131" s="331"/>
      <c r="L131" s="510">
        <v>300</v>
      </c>
      <c r="M131" s="72">
        <v>78.4298</v>
      </c>
      <c r="N131" s="72">
        <f t="shared" si="7"/>
        <v>23528.94</v>
      </c>
      <c r="O131" s="335">
        <v>300</v>
      </c>
      <c r="P131" s="335">
        <f t="shared" si="8"/>
        <v>78.4298</v>
      </c>
      <c r="Q131" s="335">
        <f t="shared" si="9"/>
        <v>23528.94</v>
      </c>
      <c r="R131" s="335">
        <f t="shared" si="10"/>
        <v>0</v>
      </c>
      <c r="S131" s="335"/>
      <c r="T131" s="335">
        <f t="shared" si="11"/>
        <v>0</v>
      </c>
      <c r="U131" s="335">
        <f t="shared" si="12"/>
        <v>0</v>
      </c>
      <c r="V131" s="335"/>
      <c r="W131" s="335">
        <f t="shared" si="13"/>
        <v>0</v>
      </c>
      <c r="X131" s="503" t="s">
        <v>1191</v>
      </c>
      <c r="Y131" s="503"/>
      <c r="Z131" s="503"/>
      <c r="AA131" s="503"/>
      <c r="AB131" s="503"/>
      <c r="AC131" s="503"/>
      <c r="AD131" s="503"/>
      <c r="AE131" s="503"/>
      <c r="AF131" s="503"/>
      <c r="AG131" s="503"/>
      <c r="AH131" s="503"/>
    </row>
    <row r="132" s="499" customFormat="1" ht="12" customHeight="1" spans="1:35">
      <c r="A132" s="331">
        <v>133</v>
      </c>
      <c r="B132" s="503"/>
      <c r="C132" s="752" t="s">
        <v>5554</v>
      </c>
      <c r="D132" s="752" t="s">
        <v>5555</v>
      </c>
      <c r="E132" s="503"/>
      <c r="F132" s="503"/>
      <c r="G132" s="331"/>
      <c r="H132" s="503"/>
      <c r="I132" s="331">
        <v>2.01</v>
      </c>
      <c r="J132" s="503"/>
      <c r="K132" s="331"/>
      <c r="L132" s="510">
        <v>300</v>
      </c>
      <c r="M132" s="72">
        <v>78.3843</v>
      </c>
      <c r="N132" s="72">
        <f t="shared" si="7"/>
        <v>23515.29</v>
      </c>
      <c r="O132" s="335">
        <v>200</v>
      </c>
      <c r="P132" s="335">
        <f t="shared" si="8"/>
        <v>78.3843</v>
      </c>
      <c r="Q132" s="335">
        <f t="shared" si="9"/>
        <v>15676.86</v>
      </c>
      <c r="R132" s="335">
        <f t="shared" si="10"/>
        <v>0</v>
      </c>
      <c r="S132" s="335"/>
      <c r="T132" s="335">
        <f t="shared" si="11"/>
        <v>0</v>
      </c>
      <c r="U132" s="335">
        <f t="shared" si="12"/>
        <v>-100</v>
      </c>
      <c r="V132" s="335"/>
      <c r="W132" s="335">
        <f t="shared" si="13"/>
        <v>-7838.43</v>
      </c>
      <c r="X132" s="503" t="s">
        <v>1191</v>
      </c>
      <c r="Y132" s="503"/>
      <c r="Z132" s="503"/>
      <c r="AA132" s="503"/>
      <c r="AB132" s="503"/>
      <c r="AC132" s="503"/>
      <c r="AD132" s="503"/>
      <c r="AE132" s="503"/>
      <c r="AF132" s="503"/>
      <c r="AG132" s="503"/>
      <c r="AH132" s="503" t="s">
        <v>5214</v>
      </c>
      <c r="AI132" s="499" t="s">
        <v>5556</v>
      </c>
    </row>
    <row r="133" s="499" customFormat="1" ht="14.25" spans="1:35">
      <c r="A133" s="331">
        <v>134</v>
      </c>
      <c r="B133" s="503"/>
      <c r="C133" s="752" t="s">
        <v>5557</v>
      </c>
      <c r="D133" s="752" t="s">
        <v>5558</v>
      </c>
      <c r="E133" s="503"/>
      <c r="F133" s="503"/>
      <c r="G133" s="331"/>
      <c r="H133" s="503"/>
      <c r="I133" s="331">
        <v>2.01</v>
      </c>
      <c r="J133" s="503"/>
      <c r="K133" s="331"/>
      <c r="L133" s="510">
        <v>164</v>
      </c>
      <c r="M133" s="72">
        <v>642.4553</v>
      </c>
      <c r="N133" s="72">
        <f t="shared" ref="N133:N196" si="14">L133*M133</f>
        <v>105362.6692</v>
      </c>
      <c r="O133" s="335">
        <v>162</v>
      </c>
      <c r="P133" s="335">
        <f t="shared" ref="P133:P196" si="15">M133</f>
        <v>642.4553</v>
      </c>
      <c r="Q133" s="335">
        <f t="shared" ref="Q133:Q196" si="16">P133*O133</f>
        <v>104077.7586</v>
      </c>
      <c r="R133" s="335">
        <f t="shared" ref="R133:R196" si="17">IF((O133-L133)&gt;0,O133-L133,0)</f>
        <v>0</v>
      </c>
      <c r="S133" s="335"/>
      <c r="T133" s="335">
        <f t="shared" ref="T133:T196" si="18">IF((Q133-N133)&gt;0,Q133-N133,0)</f>
        <v>0</v>
      </c>
      <c r="U133" s="335">
        <f t="shared" ref="U133:U196" si="19">IF((O133-L133)&lt;0,O133-L133,0)</f>
        <v>-2</v>
      </c>
      <c r="V133" s="335"/>
      <c r="W133" s="335">
        <f t="shared" ref="W133:W196" si="20">IF((Q133-N133)&lt;0,Q133-N133,0)</f>
        <v>-1284.91059999999</v>
      </c>
      <c r="X133" s="503" t="s">
        <v>1191</v>
      </c>
      <c r="Y133" s="503"/>
      <c r="Z133" s="503"/>
      <c r="AA133" s="503"/>
      <c r="AB133" s="503"/>
      <c r="AC133" s="503"/>
      <c r="AD133" s="503"/>
      <c r="AE133" s="503"/>
      <c r="AF133" s="503"/>
      <c r="AG133" s="503"/>
      <c r="AH133" s="503" t="s">
        <v>5214</v>
      </c>
      <c r="AI133" s="499" t="s">
        <v>5556</v>
      </c>
    </row>
    <row r="134" s="499" customFormat="1" ht="14.25" spans="1:35">
      <c r="A134" s="331">
        <v>135</v>
      </c>
      <c r="B134" s="503"/>
      <c r="C134" s="752" t="s">
        <v>5559</v>
      </c>
      <c r="D134" s="752" t="s">
        <v>5560</v>
      </c>
      <c r="E134" s="503"/>
      <c r="F134" s="503"/>
      <c r="G134" s="331"/>
      <c r="H134" s="503"/>
      <c r="I134" s="331">
        <v>2.01</v>
      </c>
      <c r="J134" s="503"/>
      <c r="K134" s="331"/>
      <c r="L134" s="510">
        <v>250</v>
      </c>
      <c r="M134" s="72">
        <v>78.922</v>
      </c>
      <c r="N134" s="72">
        <f t="shared" si="14"/>
        <v>19730.5</v>
      </c>
      <c r="O134" s="335">
        <v>200</v>
      </c>
      <c r="P134" s="335">
        <f t="shared" si="15"/>
        <v>78.922</v>
      </c>
      <c r="Q134" s="335">
        <f t="shared" si="16"/>
        <v>15784.4</v>
      </c>
      <c r="R134" s="335">
        <f t="shared" si="17"/>
        <v>0</v>
      </c>
      <c r="S134" s="335"/>
      <c r="T134" s="335">
        <f t="shared" si="18"/>
        <v>0</v>
      </c>
      <c r="U134" s="335">
        <f t="shared" si="19"/>
        <v>-50</v>
      </c>
      <c r="V134" s="335"/>
      <c r="W134" s="335">
        <f t="shared" si="20"/>
        <v>-3946.1</v>
      </c>
      <c r="X134" s="503" t="s">
        <v>1191</v>
      </c>
      <c r="Y134" s="503"/>
      <c r="Z134" s="503"/>
      <c r="AA134" s="503"/>
      <c r="AB134" s="503"/>
      <c r="AC134" s="503"/>
      <c r="AD134" s="503"/>
      <c r="AE134" s="503"/>
      <c r="AF134" s="503"/>
      <c r="AG134" s="503"/>
      <c r="AH134" s="503" t="s">
        <v>5214</v>
      </c>
      <c r="AI134" s="499" t="s">
        <v>5556</v>
      </c>
    </row>
    <row r="135" s="2" customFormat="1" ht="14.25" spans="1:34">
      <c r="A135" s="24">
        <v>136</v>
      </c>
      <c r="B135" s="14"/>
      <c r="C135" s="749" t="s">
        <v>5561</v>
      </c>
      <c r="D135" s="749" t="s">
        <v>5562</v>
      </c>
      <c r="E135" s="14"/>
      <c r="F135" s="14"/>
      <c r="G135" s="24"/>
      <c r="H135" s="14"/>
      <c r="I135" s="24">
        <v>2.01</v>
      </c>
      <c r="J135" s="14"/>
      <c r="K135" s="24"/>
      <c r="L135" s="509">
        <v>200</v>
      </c>
      <c r="M135" s="72">
        <v>78.3188</v>
      </c>
      <c r="N135" s="72">
        <f t="shared" si="14"/>
        <v>15663.76</v>
      </c>
      <c r="O135" s="72">
        <v>200</v>
      </c>
      <c r="P135" s="72">
        <f t="shared" si="15"/>
        <v>78.3188</v>
      </c>
      <c r="Q135" s="72">
        <f t="shared" si="16"/>
        <v>15663.76</v>
      </c>
      <c r="R135" s="257">
        <f t="shared" si="17"/>
        <v>0</v>
      </c>
      <c r="S135" s="257"/>
      <c r="T135" s="257">
        <f t="shared" si="18"/>
        <v>0</v>
      </c>
      <c r="U135" s="257">
        <f t="shared" si="19"/>
        <v>0</v>
      </c>
      <c r="V135" s="257"/>
      <c r="W135" s="257">
        <f t="shared" si="20"/>
        <v>0</v>
      </c>
      <c r="X135" s="14" t="s">
        <v>1191</v>
      </c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</row>
    <row r="136" s="2" customFormat="1" ht="14.25" spans="1:34">
      <c r="A136" s="24">
        <v>137</v>
      </c>
      <c r="B136" s="14"/>
      <c r="C136" s="749" t="s">
        <v>5563</v>
      </c>
      <c r="D136" s="749" t="s">
        <v>5564</v>
      </c>
      <c r="E136" s="14"/>
      <c r="F136" s="14"/>
      <c r="G136" s="24"/>
      <c r="H136" s="14"/>
      <c r="I136" s="24">
        <v>2.01</v>
      </c>
      <c r="J136" s="14"/>
      <c r="K136" s="24"/>
      <c r="L136" s="509">
        <v>10</v>
      </c>
      <c r="M136" s="72">
        <v>501.1025</v>
      </c>
      <c r="N136" s="72">
        <f t="shared" si="14"/>
        <v>5011.025</v>
      </c>
      <c r="O136" s="72">
        <v>10</v>
      </c>
      <c r="P136" s="72">
        <f t="shared" si="15"/>
        <v>501.1025</v>
      </c>
      <c r="Q136" s="72">
        <f t="shared" si="16"/>
        <v>5011.025</v>
      </c>
      <c r="R136" s="257">
        <f t="shared" si="17"/>
        <v>0</v>
      </c>
      <c r="S136" s="257"/>
      <c r="T136" s="257">
        <f t="shared" si="18"/>
        <v>0</v>
      </c>
      <c r="U136" s="257">
        <f t="shared" si="19"/>
        <v>0</v>
      </c>
      <c r="V136" s="257"/>
      <c r="W136" s="257">
        <f t="shared" si="20"/>
        <v>0</v>
      </c>
      <c r="X136" s="14" t="s">
        <v>1191</v>
      </c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</row>
    <row r="137" s="2" customFormat="1" ht="14.25" spans="1:34">
      <c r="A137" s="24">
        <v>138</v>
      </c>
      <c r="B137" s="14"/>
      <c r="C137" s="749" t="s">
        <v>5565</v>
      </c>
      <c r="D137" s="749" t="s">
        <v>5566</v>
      </c>
      <c r="E137" s="14"/>
      <c r="F137" s="14"/>
      <c r="G137" s="24"/>
      <c r="H137" s="14"/>
      <c r="I137" s="24">
        <v>2.01</v>
      </c>
      <c r="J137" s="14"/>
      <c r="K137" s="24"/>
      <c r="L137" s="509">
        <v>9</v>
      </c>
      <c r="M137" s="72">
        <v>581.2497</v>
      </c>
      <c r="N137" s="72">
        <f t="shared" si="14"/>
        <v>5231.2473</v>
      </c>
      <c r="O137" s="72">
        <v>9</v>
      </c>
      <c r="P137" s="72">
        <f t="shared" si="15"/>
        <v>581.2497</v>
      </c>
      <c r="Q137" s="72">
        <f t="shared" si="16"/>
        <v>5231.2473</v>
      </c>
      <c r="R137" s="257">
        <f t="shared" si="17"/>
        <v>0</v>
      </c>
      <c r="S137" s="257"/>
      <c r="T137" s="257">
        <f t="shared" si="18"/>
        <v>0</v>
      </c>
      <c r="U137" s="257">
        <f t="shared" si="19"/>
        <v>0</v>
      </c>
      <c r="V137" s="257"/>
      <c r="W137" s="257">
        <f t="shared" si="20"/>
        <v>0</v>
      </c>
      <c r="X137" s="14" t="s">
        <v>1191</v>
      </c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</row>
    <row r="138" s="2" customFormat="1" ht="14.25" spans="1:34">
      <c r="A138" s="24">
        <v>139</v>
      </c>
      <c r="B138" s="14"/>
      <c r="C138" s="749" t="s">
        <v>5567</v>
      </c>
      <c r="D138" s="749" t="s">
        <v>5568</v>
      </c>
      <c r="E138" s="14"/>
      <c r="F138" s="14"/>
      <c r="G138" s="24"/>
      <c r="H138" s="14"/>
      <c r="I138" s="24">
        <v>2.01</v>
      </c>
      <c r="J138" s="14"/>
      <c r="K138" s="24"/>
      <c r="L138" s="509">
        <v>600</v>
      </c>
      <c r="M138" s="72">
        <v>2.65</v>
      </c>
      <c r="N138" s="72">
        <f t="shared" si="14"/>
        <v>1590</v>
      </c>
      <c r="O138" s="72">
        <v>600</v>
      </c>
      <c r="P138" s="72">
        <f t="shared" si="15"/>
        <v>2.65</v>
      </c>
      <c r="Q138" s="72">
        <f t="shared" si="16"/>
        <v>1590</v>
      </c>
      <c r="R138" s="257">
        <f t="shared" si="17"/>
        <v>0</v>
      </c>
      <c r="S138" s="257"/>
      <c r="T138" s="257">
        <f t="shared" si="18"/>
        <v>0</v>
      </c>
      <c r="U138" s="257">
        <f t="shared" si="19"/>
        <v>0</v>
      </c>
      <c r="V138" s="257"/>
      <c r="W138" s="257">
        <f t="shared" si="20"/>
        <v>0</v>
      </c>
      <c r="X138" s="14" t="s">
        <v>1191</v>
      </c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</row>
    <row r="139" s="2" customFormat="1" ht="14.25" spans="1:34">
      <c r="A139" s="24">
        <v>140</v>
      </c>
      <c r="B139" s="14"/>
      <c r="C139" s="749" t="s">
        <v>5569</v>
      </c>
      <c r="D139" s="749" t="s">
        <v>5570</v>
      </c>
      <c r="E139" s="14"/>
      <c r="F139" s="14"/>
      <c r="G139" s="24"/>
      <c r="H139" s="14"/>
      <c r="I139" s="24">
        <v>2.01</v>
      </c>
      <c r="J139" s="14"/>
      <c r="K139" s="24"/>
      <c r="L139" s="509">
        <v>56</v>
      </c>
      <c r="M139" s="72">
        <v>197.7564</v>
      </c>
      <c r="N139" s="72">
        <f t="shared" si="14"/>
        <v>11074.3584</v>
      </c>
      <c r="O139" s="72">
        <v>56</v>
      </c>
      <c r="P139" s="72">
        <f t="shared" si="15"/>
        <v>197.7564</v>
      </c>
      <c r="Q139" s="72">
        <f t="shared" si="16"/>
        <v>11074.3584</v>
      </c>
      <c r="R139" s="257">
        <f t="shared" si="17"/>
        <v>0</v>
      </c>
      <c r="S139" s="257"/>
      <c r="T139" s="257">
        <f t="shared" si="18"/>
        <v>0</v>
      </c>
      <c r="U139" s="257">
        <f t="shared" si="19"/>
        <v>0</v>
      </c>
      <c r="V139" s="257"/>
      <c r="W139" s="257">
        <f t="shared" si="20"/>
        <v>0</v>
      </c>
      <c r="X139" s="14" t="s">
        <v>1191</v>
      </c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</row>
    <row r="140" s="2" customFormat="1" ht="14.25" spans="1:34">
      <c r="A140" s="24">
        <v>141</v>
      </c>
      <c r="B140" s="14"/>
      <c r="C140" s="749" t="s">
        <v>5571</v>
      </c>
      <c r="D140" s="749" t="s">
        <v>5572</v>
      </c>
      <c r="E140" s="14"/>
      <c r="F140" s="14"/>
      <c r="G140" s="24"/>
      <c r="H140" s="14"/>
      <c r="I140" s="24">
        <v>2.01</v>
      </c>
      <c r="J140" s="14"/>
      <c r="K140" s="24"/>
      <c r="L140" s="509">
        <v>8</v>
      </c>
      <c r="M140" s="72">
        <v>80.6369</v>
      </c>
      <c r="N140" s="72">
        <f t="shared" si="14"/>
        <v>645.0952</v>
      </c>
      <c r="O140" s="72">
        <v>8</v>
      </c>
      <c r="P140" s="72">
        <f t="shared" si="15"/>
        <v>80.6369</v>
      </c>
      <c r="Q140" s="72">
        <f t="shared" si="16"/>
        <v>645.0952</v>
      </c>
      <c r="R140" s="257">
        <f t="shared" si="17"/>
        <v>0</v>
      </c>
      <c r="S140" s="257"/>
      <c r="T140" s="257">
        <f t="shared" si="18"/>
        <v>0</v>
      </c>
      <c r="U140" s="257">
        <f t="shared" si="19"/>
        <v>0</v>
      </c>
      <c r="V140" s="257"/>
      <c r="W140" s="257">
        <f t="shared" si="20"/>
        <v>0</v>
      </c>
      <c r="X140" s="14" t="s">
        <v>1191</v>
      </c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</row>
    <row r="141" s="2" customFormat="1" ht="14.25" spans="1:34">
      <c r="A141" s="24">
        <v>142</v>
      </c>
      <c r="B141" s="14"/>
      <c r="C141" s="749" t="s">
        <v>5573</v>
      </c>
      <c r="D141" s="749" t="s">
        <v>5574</v>
      </c>
      <c r="E141" s="14"/>
      <c r="F141" s="14"/>
      <c r="G141" s="24"/>
      <c r="H141" s="14"/>
      <c r="I141" s="24">
        <v>2.01</v>
      </c>
      <c r="J141" s="14"/>
      <c r="K141" s="24"/>
      <c r="L141" s="509">
        <v>439</v>
      </c>
      <c r="M141" s="72">
        <v>17.4787</v>
      </c>
      <c r="N141" s="72">
        <f t="shared" si="14"/>
        <v>7673.1493</v>
      </c>
      <c r="O141" s="72">
        <v>439</v>
      </c>
      <c r="P141" s="72">
        <f t="shared" si="15"/>
        <v>17.4787</v>
      </c>
      <c r="Q141" s="72">
        <f t="shared" si="16"/>
        <v>7673.1493</v>
      </c>
      <c r="R141" s="257">
        <f t="shared" si="17"/>
        <v>0</v>
      </c>
      <c r="S141" s="257"/>
      <c r="T141" s="257">
        <f t="shared" si="18"/>
        <v>0</v>
      </c>
      <c r="U141" s="257">
        <f t="shared" si="19"/>
        <v>0</v>
      </c>
      <c r="V141" s="257"/>
      <c r="W141" s="257">
        <f t="shared" si="20"/>
        <v>0</v>
      </c>
      <c r="X141" s="14" t="s">
        <v>1191</v>
      </c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</row>
    <row r="142" s="2" customFormat="1" ht="14.25" spans="1:34">
      <c r="A142" s="24">
        <v>143</v>
      </c>
      <c r="B142" s="14"/>
      <c r="C142" s="749" t="s">
        <v>5575</v>
      </c>
      <c r="D142" s="749" t="s">
        <v>5576</v>
      </c>
      <c r="E142" s="14"/>
      <c r="F142" s="14"/>
      <c r="G142" s="24"/>
      <c r="H142" s="14"/>
      <c r="I142" s="24">
        <v>2.01</v>
      </c>
      <c r="J142" s="14"/>
      <c r="K142" s="24"/>
      <c r="L142" s="509">
        <v>1574</v>
      </c>
      <c r="M142" s="72">
        <v>10.7628</v>
      </c>
      <c r="N142" s="72">
        <f t="shared" si="14"/>
        <v>16940.6472</v>
      </c>
      <c r="O142" s="72">
        <v>1574</v>
      </c>
      <c r="P142" s="72">
        <f t="shared" si="15"/>
        <v>10.7628</v>
      </c>
      <c r="Q142" s="72">
        <f t="shared" si="16"/>
        <v>16940.6472</v>
      </c>
      <c r="R142" s="257">
        <f t="shared" si="17"/>
        <v>0</v>
      </c>
      <c r="S142" s="257"/>
      <c r="T142" s="257">
        <f t="shared" si="18"/>
        <v>0</v>
      </c>
      <c r="U142" s="257">
        <f t="shared" si="19"/>
        <v>0</v>
      </c>
      <c r="V142" s="257"/>
      <c r="W142" s="257">
        <f t="shared" si="20"/>
        <v>0</v>
      </c>
      <c r="X142" s="14" t="s">
        <v>1191</v>
      </c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</row>
    <row r="143" s="2" customFormat="1" ht="14.25" spans="1:34">
      <c r="A143" s="24">
        <v>144</v>
      </c>
      <c r="B143" s="14"/>
      <c r="C143" s="749" t="s">
        <v>5577</v>
      </c>
      <c r="D143" s="749" t="s">
        <v>5578</v>
      </c>
      <c r="E143" s="14"/>
      <c r="F143" s="14"/>
      <c r="G143" s="24"/>
      <c r="H143" s="14"/>
      <c r="I143" s="24">
        <v>2.01</v>
      </c>
      <c r="J143" s="14"/>
      <c r="K143" s="24"/>
      <c r="L143" s="509">
        <v>1029</v>
      </c>
      <c r="M143" s="72">
        <v>10.3318</v>
      </c>
      <c r="N143" s="72">
        <f t="shared" si="14"/>
        <v>10631.4222</v>
      </c>
      <c r="O143" s="72">
        <v>1029</v>
      </c>
      <c r="P143" s="72">
        <f t="shared" si="15"/>
        <v>10.3318</v>
      </c>
      <c r="Q143" s="72">
        <f t="shared" si="16"/>
        <v>10631.4222</v>
      </c>
      <c r="R143" s="257">
        <f t="shared" si="17"/>
        <v>0</v>
      </c>
      <c r="S143" s="257"/>
      <c r="T143" s="257">
        <f t="shared" si="18"/>
        <v>0</v>
      </c>
      <c r="U143" s="257">
        <f t="shared" si="19"/>
        <v>0</v>
      </c>
      <c r="V143" s="257"/>
      <c r="W143" s="257">
        <f t="shared" si="20"/>
        <v>0</v>
      </c>
      <c r="X143" s="14" t="s">
        <v>1191</v>
      </c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</row>
    <row r="144" s="2" customFormat="1" ht="14.25" spans="1:34">
      <c r="A144" s="24">
        <v>145</v>
      </c>
      <c r="B144" s="14"/>
      <c r="C144" s="749" t="s">
        <v>5579</v>
      </c>
      <c r="D144" s="749" t="s">
        <v>5580</v>
      </c>
      <c r="E144" s="14"/>
      <c r="F144" s="14"/>
      <c r="G144" s="24"/>
      <c r="H144" s="14"/>
      <c r="I144" s="24">
        <v>2.01</v>
      </c>
      <c r="J144" s="14"/>
      <c r="K144" s="24"/>
      <c r="L144" s="509">
        <v>166</v>
      </c>
      <c r="M144" s="72">
        <v>39.092</v>
      </c>
      <c r="N144" s="72">
        <f t="shared" si="14"/>
        <v>6489.272</v>
      </c>
      <c r="O144" s="72">
        <v>166</v>
      </c>
      <c r="P144" s="72">
        <f t="shared" si="15"/>
        <v>39.092</v>
      </c>
      <c r="Q144" s="72">
        <f t="shared" si="16"/>
        <v>6489.272</v>
      </c>
      <c r="R144" s="257">
        <f t="shared" si="17"/>
        <v>0</v>
      </c>
      <c r="S144" s="257"/>
      <c r="T144" s="257">
        <f t="shared" si="18"/>
        <v>0</v>
      </c>
      <c r="U144" s="257">
        <f t="shared" si="19"/>
        <v>0</v>
      </c>
      <c r="V144" s="257"/>
      <c r="W144" s="257">
        <f t="shared" si="20"/>
        <v>0</v>
      </c>
      <c r="X144" s="14" t="s">
        <v>1191</v>
      </c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</row>
    <row r="145" s="2" customFormat="1" ht="14.25" spans="1:34">
      <c r="A145" s="24">
        <v>146</v>
      </c>
      <c r="B145" s="14"/>
      <c r="C145" s="749" t="s">
        <v>5581</v>
      </c>
      <c r="D145" s="749" t="s">
        <v>5582</v>
      </c>
      <c r="E145" s="14"/>
      <c r="F145" s="14"/>
      <c r="G145" s="24"/>
      <c r="H145" s="14"/>
      <c r="I145" s="24">
        <v>2.01</v>
      </c>
      <c r="J145" s="14"/>
      <c r="K145" s="24"/>
      <c r="L145" s="509">
        <v>166</v>
      </c>
      <c r="M145" s="72">
        <v>36.3077</v>
      </c>
      <c r="N145" s="72">
        <f t="shared" si="14"/>
        <v>6027.0782</v>
      </c>
      <c r="O145" s="72">
        <v>166</v>
      </c>
      <c r="P145" s="72">
        <f t="shared" si="15"/>
        <v>36.3077</v>
      </c>
      <c r="Q145" s="72">
        <f t="shared" si="16"/>
        <v>6027.0782</v>
      </c>
      <c r="R145" s="257">
        <f t="shared" si="17"/>
        <v>0</v>
      </c>
      <c r="S145" s="257"/>
      <c r="T145" s="257">
        <f t="shared" si="18"/>
        <v>0</v>
      </c>
      <c r="U145" s="257">
        <f t="shared" si="19"/>
        <v>0</v>
      </c>
      <c r="V145" s="257"/>
      <c r="W145" s="257">
        <f t="shared" si="20"/>
        <v>0</v>
      </c>
      <c r="X145" s="14" t="s">
        <v>1191</v>
      </c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</row>
    <row r="146" s="2" customFormat="1" ht="14.25" spans="1:34">
      <c r="A146" s="24">
        <v>147</v>
      </c>
      <c r="B146" s="14"/>
      <c r="C146" s="749" t="s">
        <v>5583</v>
      </c>
      <c r="D146" s="749" t="s">
        <v>5584</v>
      </c>
      <c r="E146" s="14"/>
      <c r="F146" s="14"/>
      <c r="G146" s="24"/>
      <c r="H146" s="14"/>
      <c r="I146" s="24">
        <v>2.01</v>
      </c>
      <c r="J146" s="14"/>
      <c r="K146" s="24"/>
      <c r="L146" s="509">
        <v>3192</v>
      </c>
      <c r="M146" s="72">
        <v>15.14</v>
      </c>
      <c r="N146" s="72">
        <f t="shared" si="14"/>
        <v>48326.88</v>
      </c>
      <c r="O146" s="72">
        <v>3192</v>
      </c>
      <c r="P146" s="72">
        <f t="shared" si="15"/>
        <v>15.14</v>
      </c>
      <c r="Q146" s="72">
        <f t="shared" si="16"/>
        <v>48326.88</v>
      </c>
      <c r="R146" s="257">
        <f t="shared" si="17"/>
        <v>0</v>
      </c>
      <c r="S146" s="257"/>
      <c r="T146" s="257">
        <f t="shared" si="18"/>
        <v>0</v>
      </c>
      <c r="U146" s="257">
        <f t="shared" si="19"/>
        <v>0</v>
      </c>
      <c r="V146" s="257"/>
      <c r="W146" s="257">
        <f t="shared" si="20"/>
        <v>0</v>
      </c>
      <c r="X146" s="14" t="s">
        <v>1191</v>
      </c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</row>
    <row r="147" s="2" customFormat="1" ht="14.25" spans="1:34">
      <c r="A147" s="24">
        <v>148</v>
      </c>
      <c r="B147" s="14"/>
      <c r="C147" s="749" t="s">
        <v>5585</v>
      </c>
      <c r="D147" s="749" t="s">
        <v>5586</v>
      </c>
      <c r="E147" s="14"/>
      <c r="F147" s="14"/>
      <c r="G147" s="24"/>
      <c r="H147" s="14"/>
      <c r="I147" s="24">
        <v>2.01</v>
      </c>
      <c r="J147" s="14"/>
      <c r="K147" s="24"/>
      <c r="L147" s="509">
        <v>2651</v>
      </c>
      <c r="M147" s="72">
        <v>1.59128631</v>
      </c>
      <c r="N147" s="72">
        <f t="shared" si="14"/>
        <v>4218.50000781</v>
      </c>
      <c r="O147" s="72">
        <v>2651</v>
      </c>
      <c r="P147" s="72">
        <f t="shared" si="15"/>
        <v>1.59128631</v>
      </c>
      <c r="Q147" s="72">
        <f t="shared" si="16"/>
        <v>4218.50000781</v>
      </c>
      <c r="R147" s="257">
        <f t="shared" si="17"/>
        <v>0</v>
      </c>
      <c r="S147" s="257"/>
      <c r="T147" s="257">
        <f t="shared" si="18"/>
        <v>0</v>
      </c>
      <c r="U147" s="257">
        <f t="shared" si="19"/>
        <v>0</v>
      </c>
      <c r="V147" s="257"/>
      <c r="W147" s="257">
        <f t="shared" si="20"/>
        <v>0</v>
      </c>
      <c r="X147" s="14" t="s">
        <v>1191</v>
      </c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</row>
    <row r="148" s="2" customFormat="1" ht="14.25" spans="1:34">
      <c r="A148" s="24">
        <v>149</v>
      </c>
      <c r="B148" s="14"/>
      <c r="C148" s="749" t="s">
        <v>5587</v>
      </c>
      <c r="D148" s="749" t="s">
        <v>5588</v>
      </c>
      <c r="E148" s="14"/>
      <c r="F148" s="14"/>
      <c r="G148" s="24"/>
      <c r="H148" s="14"/>
      <c r="I148" s="24">
        <v>2.01</v>
      </c>
      <c r="J148" s="14"/>
      <c r="K148" s="24"/>
      <c r="L148" s="509">
        <v>2160</v>
      </c>
      <c r="M148" s="72">
        <v>3.514</v>
      </c>
      <c r="N148" s="72">
        <f t="shared" si="14"/>
        <v>7590.24</v>
      </c>
      <c r="O148" s="72">
        <v>2160</v>
      </c>
      <c r="P148" s="72">
        <f t="shared" si="15"/>
        <v>3.514</v>
      </c>
      <c r="Q148" s="72">
        <f t="shared" si="16"/>
        <v>7590.24</v>
      </c>
      <c r="R148" s="257">
        <f t="shared" si="17"/>
        <v>0</v>
      </c>
      <c r="S148" s="257"/>
      <c r="T148" s="257">
        <f t="shared" si="18"/>
        <v>0</v>
      </c>
      <c r="U148" s="257">
        <f t="shared" si="19"/>
        <v>0</v>
      </c>
      <c r="V148" s="257"/>
      <c r="W148" s="257">
        <f t="shared" si="20"/>
        <v>0</v>
      </c>
      <c r="X148" s="14" t="s">
        <v>1191</v>
      </c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</row>
    <row r="149" s="2" customFormat="1" ht="14.25" spans="1:34">
      <c r="A149" s="24">
        <v>150</v>
      </c>
      <c r="B149" s="14"/>
      <c r="C149" s="749" t="s">
        <v>5589</v>
      </c>
      <c r="D149" s="749" t="s">
        <v>5590</v>
      </c>
      <c r="E149" s="14"/>
      <c r="F149" s="14"/>
      <c r="G149" s="24"/>
      <c r="H149" s="14"/>
      <c r="I149" s="24">
        <v>2.01</v>
      </c>
      <c r="J149" s="14"/>
      <c r="K149" s="24"/>
      <c r="L149" s="509">
        <v>2</v>
      </c>
      <c r="M149" s="72">
        <v>47.4971</v>
      </c>
      <c r="N149" s="72">
        <f t="shared" si="14"/>
        <v>94.9942</v>
      </c>
      <c r="O149" s="72">
        <v>2</v>
      </c>
      <c r="P149" s="72">
        <f t="shared" si="15"/>
        <v>47.4971</v>
      </c>
      <c r="Q149" s="72">
        <f t="shared" si="16"/>
        <v>94.9942</v>
      </c>
      <c r="R149" s="257">
        <f t="shared" si="17"/>
        <v>0</v>
      </c>
      <c r="S149" s="257"/>
      <c r="T149" s="257">
        <f t="shared" si="18"/>
        <v>0</v>
      </c>
      <c r="U149" s="257">
        <f t="shared" si="19"/>
        <v>0</v>
      </c>
      <c r="V149" s="257"/>
      <c r="W149" s="257">
        <f t="shared" si="20"/>
        <v>0</v>
      </c>
      <c r="X149" s="14" t="s">
        <v>1191</v>
      </c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</row>
    <row r="150" s="2" customFormat="1" ht="14.25" spans="1:34">
      <c r="A150" s="24">
        <v>151</v>
      </c>
      <c r="B150" s="14"/>
      <c r="C150" s="749" t="s">
        <v>5591</v>
      </c>
      <c r="D150" s="749" t="s">
        <v>5592</v>
      </c>
      <c r="E150" s="14"/>
      <c r="F150" s="14"/>
      <c r="G150" s="24"/>
      <c r="H150" s="14"/>
      <c r="I150" s="24">
        <v>2.01</v>
      </c>
      <c r="J150" s="14"/>
      <c r="K150" s="24"/>
      <c r="L150" s="509">
        <v>39</v>
      </c>
      <c r="M150" s="72">
        <v>62.1892</v>
      </c>
      <c r="N150" s="72">
        <f t="shared" si="14"/>
        <v>2425.3788</v>
      </c>
      <c r="O150" s="72">
        <v>39</v>
      </c>
      <c r="P150" s="72">
        <f t="shared" si="15"/>
        <v>62.1892</v>
      </c>
      <c r="Q150" s="72">
        <f t="shared" si="16"/>
        <v>2425.3788</v>
      </c>
      <c r="R150" s="257">
        <f t="shared" si="17"/>
        <v>0</v>
      </c>
      <c r="S150" s="257"/>
      <c r="T150" s="257">
        <f t="shared" si="18"/>
        <v>0</v>
      </c>
      <c r="U150" s="257">
        <f t="shared" si="19"/>
        <v>0</v>
      </c>
      <c r="V150" s="257"/>
      <c r="W150" s="257">
        <f t="shared" si="20"/>
        <v>0</v>
      </c>
      <c r="X150" s="14" t="s">
        <v>1191</v>
      </c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</row>
    <row r="151" s="2" customFormat="1" ht="14.25" spans="1:34">
      <c r="A151" s="24">
        <v>152</v>
      </c>
      <c r="B151" s="14"/>
      <c r="C151" s="749" t="s">
        <v>5593</v>
      </c>
      <c r="D151" s="749" t="s">
        <v>5594</v>
      </c>
      <c r="E151" s="14"/>
      <c r="F151" s="14"/>
      <c r="G151" s="24"/>
      <c r="H151" s="14"/>
      <c r="I151" s="24">
        <v>2.01</v>
      </c>
      <c r="J151" s="14"/>
      <c r="K151" s="24"/>
      <c r="L151" s="509">
        <v>136</v>
      </c>
      <c r="M151" s="72">
        <v>33.6044</v>
      </c>
      <c r="N151" s="72">
        <f t="shared" si="14"/>
        <v>4570.1984</v>
      </c>
      <c r="O151" s="72">
        <v>136</v>
      </c>
      <c r="P151" s="72">
        <f t="shared" si="15"/>
        <v>33.6044</v>
      </c>
      <c r="Q151" s="72">
        <f t="shared" si="16"/>
        <v>4570.1984</v>
      </c>
      <c r="R151" s="257">
        <f t="shared" si="17"/>
        <v>0</v>
      </c>
      <c r="S151" s="257"/>
      <c r="T151" s="257">
        <f t="shared" si="18"/>
        <v>0</v>
      </c>
      <c r="U151" s="257">
        <f t="shared" si="19"/>
        <v>0</v>
      </c>
      <c r="V151" s="257"/>
      <c r="W151" s="257">
        <f t="shared" si="20"/>
        <v>0</v>
      </c>
      <c r="X151" s="14" t="s">
        <v>1191</v>
      </c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</row>
    <row r="152" s="2" customFormat="1" ht="14.25" spans="1:34">
      <c r="A152" s="24">
        <v>153</v>
      </c>
      <c r="B152" s="14"/>
      <c r="C152" s="749" t="s">
        <v>5595</v>
      </c>
      <c r="D152" s="749" t="s">
        <v>5596</v>
      </c>
      <c r="E152" s="14"/>
      <c r="F152" s="14"/>
      <c r="G152" s="24"/>
      <c r="H152" s="14"/>
      <c r="I152" s="24">
        <v>2.01</v>
      </c>
      <c r="J152" s="14"/>
      <c r="K152" s="24"/>
      <c r="L152" s="509">
        <v>184</v>
      </c>
      <c r="M152" s="72">
        <v>21.5329</v>
      </c>
      <c r="N152" s="72">
        <f t="shared" si="14"/>
        <v>3962.0536</v>
      </c>
      <c r="O152" s="72">
        <v>184</v>
      </c>
      <c r="P152" s="72">
        <f t="shared" si="15"/>
        <v>21.5329</v>
      </c>
      <c r="Q152" s="72">
        <f t="shared" si="16"/>
        <v>3962.0536</v>
      </c>
      <c r="R152" s="257">
        <f t="shared" si="17"/>
        <v>0</v>
      </c>
      <c r="S152" s="257"/>
      <c r="T152" s="257">
        <f t="shared" si="18"/>
        <v>0</v>
      </c>
      <c r="U152" s="257">
        <f t="shared" si="19"/>
        <v>0</v>
      </c>
      <c r="V152" s="257"/>
      <c r="W152" s="257">
        <f t="shared" si="20"/>
        <v>0</v>
      </c>
      <c r="X152" s="14" t="s">
        <v>1191</v>
      </c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</row>
    <row r="153" s="2" customFormat="1" ht="14.25" spans="1:34">
      <c r="A153" s="24">
        <v>154</v>
      </c>
      <c r="B153" s="14"/>
      <c r="C153" s="749" t="s">
        <v>5597</v>
      </c>
      <c r="D153" s="749" t="s">
        <v>5598</v>
      </c>
      <c r="E153" s="14"/>
      <c r="F153" s="14"/>
      <c r="G153" s="24"/>
      <c r="H153" s="14"/>
      <c r="I153" s="24">
        <v>2.01</v>
      </c>
      <c r="J153" s="14"/>
      <c r="K153" s="24"/>
      <c r="L153" s="509">
        <v>2</v>
      </c>
      <c r="M153" s="72">
        <v>122.5428</v>
      </c>
      <c r="N153" s="72">
        <f t="shared" si="14"/>
        <v>245.0856</v>
      </c>
      <c r="O153" s="72">
        <v>2</v>
      </c>
      <c r="P153" s="72">
        <f t="shared" si="15"/>
        <v>122.5428</v>
      </c>
      <c r="Q153" s="72">
        <f t="shared" si="16"/>
        <v>245.0856</v>
      </c>
      <c r="R153" s="257">
        <f t="shared" si="17"/>
        <v>0</v>
      </c>
      <c r="S153" s="257"/>
      <c r="T153" s="257">
        <f t="shared" si="18"/>
        <v>0</v>
      </c>
      <c r="U153" s="257">
        <f t="shared" si="19"/>
        <v>0</v>
      </c>
      <c r="V153" s="257"/>
      <c r="W153" s="257">
        <f t="shared" si="20"/>
        <v>0</v>
      </c>
      <c r="X153" s="14" t="s">
        <v>1191</v>
      </c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</row>
    <row r="154" s="2" customFormat="1" ht="14.25" spans="1:34">
      <c r="A154" s="24">
        <v>155</v>
      </c>
      <c r="B154" s="14"/>
      <c r="C154" s="749" t="s">
        <v>5599</v>
      </c>
      <c r="D154" s="749" t="s">
        <v>5600</v>
      </c>
      <c r="E154" s="14"/>
      <c r="F154" s="14"/>
      <c r="G154" s="24"/>
      <c r="H154" s="14"/>
      <c r="I154" s="24">
        <v>2.01</v>
      </c>
      <c r="J154" s="14"/>
      <c r="K154" s="24"/>
      <c r="L154" s="509">
        <v>50</v>
      </c>
      <c r="M154" s="72">
        <v>3.9797</v>
      </c>
      <c r="N154" s="72">
        <f t="shared" si="14"/>
        <v>198.985</v>
      </c>
      <c r="O154" s="72">
        <v>50</v>
      </c>
      <c r="P154" s="72">
        <f t="shared" si="15"/>
        <v>3.9797</v>
      </c>
      <c r="Q154" s="72">
        <f t="shared" si="16"/>
        <v>198.985</v>
      </c>
      <c r="R154" s="257">
        <f t="shared" si="17"/>
        <v>0</v>
      </c>
      <c r="S154" s="257"/>
      <c r="T154" s="257">
        <f t="shared" si="18"/>
        <v>0</v>
      </c>
      <c r="U154" s="257">
        <f t="shared" si="19"/>
        <v>0</v>
      </c>
      <c r="V154" s="257"/>
      <c r="W154" s="257">
        <f t="shared" si="20"/>
        <v>0</v>
      </c>
      <c r="X154" s="14" t="s">
        <v>1191</v>
      </c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</row>
    <row r="155" s="2" customFormat="1" ht="14.25" spans="1:34">
      <c r="A155" s="24">
        <v>156</v>
      </c>
      <c r="B155" s="14"/>
      <c r="C155" s="749" t="s">
        <v>5601</v>
      </c>
      <c r="D155" s="749" t="s">
        <v>5602</v>
      </c>
      <c r="E155" s="14"/>
      <c r="F155" s="14"/>
      <c r="G155" s="24"/>
      <c r="H155" s="14"/>
      <c r="I155" s="24">
        <v>2.01</v>
      </c>
      <c r="J155" s="14"/>
      <c r="K155" s="24"/>
      <c r="L155" s="509">
        <v>208</v>
      </c>
      <c r="M155" s="72">
        <v>2.3582</v>
      </c>
      <c r="N155" s="72">
        <f t="shared" si="14"/>
        <v>490.5056</v>
      </c>
      <c r="O155" s="72">
        <v>208</v>
      </c>
      <c r="P155" s="72">
        <f t="shared" si="15"/>
        <v>2.3582</v>
      </c>
      <c r="Q155" s="72">
        <f t="shared" si="16"/>
        <v>490.5056</v>
      </c>
      <c r="R155" s="257">
        <f t="shared" si="17"/>
        <v>0</v>
      </c>
      <c r="S155" s="257"/>
      <c r="T155" s="257">
        <f t="shared" si="18"/>
        <v>0</v>
      </c>
      <c r="U155" s="257">
        <f t="shared" si="19"/>
        <v>0</v>
      </c>
      <c r="V155" s="257"/>
      <c r="W155" s="257">
        <f t="shared" si="20"/>
        <v>0</v>
      </c>
      <c r="X155" s="14" t="s">
        <v>1191</v>
      </c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</row>
    <row r="156" s="2" customFormat="1" ht="14.25" spans="1:34">
      <c r="A156" s="24">
        <v>157</v>
      </c>
      <c r="B156" s="14"/>
      <c r="C156" s="749" t="s">
        <v>5603</v>
      </c>
      <c r="D156" s="749" t="s">
        <v>5604</v>
      </c>
      <c r="E156" s="14"/>
      <c r="F156" s="14"/>
      <c r="G156" s="24"/>
      <c r="H156" s="14"/>
      <c r="I156" s="24">
        <v>2.01</v>
      </c>
      <c r="J156" s="14"/>
      <c r="K156" s="24"/>
      <c r="L156" s="509">
        <v>200</v>
      </c>
      <c r="M156" s="72">
        <v>2.7784</v>
      </c>
      <c r="N156" s="72">
        <f t="shared" si="14"/>
        <v>555.68</v>
      </c>
      <c r="O156" s="72">
        <v>200</v>
      </c>
      <c r="P156" s="72">
        <f t="shared" si="15"/>
        <v>2.7784</v>
      </c>
      <c r="Q156" s="72">
        <f t="shared" si="16"/>
        <v>555.68</v>
      </c>
      <c r="R156" s="257">
        <f t="shared" si="17"/>
        <v>0</v>
      </c>
      <c r="S156" s="257"/>
      <c r="T156" s="257">
        <f t="shared" si="18"/>
        <v>0</v>
      </c>
      <c r="U156" s="257">
        <f t="shared" si="19"/>
        <v>0</v>
      </c>
      <c r="V156" s="257"/>
      <c r="W156" s="257">
        <f t="shared" si="20"/>
        <v>0</v>
      </c>
      <c r="X156" s="14" t="s">
        <v>1191</v>
      </c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</row>
    <row r="157" s="2" customFormat="1" ht="14.25" spans="1:34">
      <c r="A157" s="24">
        <v>158</v>
      </c>
      <c r="B157" s="14"/>
      <c r="C157" s="749" t="s">
        <v>5605</v>
      </c>
      <c r="D157" s="749" t="s">
        <v>5606</v>
      </c>
      <c r="E157" s="14"/>
      <c r="F157" s="14"/>
      <c r="G157" s="24"/>
      <c r="H157" s="14"/>
      <c r="I157" s="24">
        <v>2.01</v>
      </c>
      <c r="J157" s="14"/>
      <c r="K157" s="24"/>
      <c r="L157" s="509">
        <v>3</v>
      </c>
      <c r="M157" s="72">
        <v>50.0991</v>
      </c>
      <c r="N157" s="72">
        <f t="shared" si="14"/>
        <v>150.2973</v>
      </c>
      <c r="O157" s="72">
        <v>3</v>
      </c>
      <c r="P157" s="72">
        <f t="shared" si="15"/>
        <v>50.0991</v>
      </c>
      <c r="Q157" s="72">
        <f t="shared" si="16"/>
        <v>150.2973</v>
      </c>
      <c r="R157" s="257">
        <f t="shared" si="17"/>
        <v>0</v>
      </c>
      <c r="S157" s="257"/>
      <c r="T157" s="257">
        <f t="shared" si="18"/>
        <v>0</v>
      </c>
      <c r="U157" s="257">
        <f t="shared" si="19"/>
        <v>0</v>
      </c>
      <c r="V157" s="257"/>
      <c r="W157" s="257">
        <f t="shared" si="20"/>
        <v>0</v>
      </c>
      <c r="X157" s="14" t="s">
        <v>1191</v>
      </c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</row>
    <row r="158" s="2" customFormat="1" ht="14.25" spans="1:34">
      <c r="A158" s="24">
        <v>159</v>
      </c>
      <c r="B158" s="14"/>
      <c r="C158" s="749" t="s">
        <v>5607</v>
      </c>
      <c r="D158" s="749" t="s">
        <v>5608</v>
      </c>
      <c r="E158" s="14"/>
      <c r="F158" s="14"/>
      <c r="G158" s="24"/>
      <c r="H158" s="14"/>
      <c r="I158" s="24">
        <v>2.01</v>
      </c>
      <c r="J158" s="14"/>
      <c r="K158" s="24"/>
      <c r="L158" s="509">
        <v>2</v>
      </c>
      <c r="M158" s="72">
        <v>191.907</v>
      </c>
      <c r="N158" s="72">
        <f t="shared" si="14"/>
        <v>383.814</v>
      </c>
      <c r="O158" s="72">
        <v>2</v>
      </c>
      <c r="P158" s="72">
        <f t="shared" si="15"/>
        <v>191.907</v>
      </c>
      <c r="Q158" s="72">
        <f t="shared" si="16"/>
        <v>383.814</v>
      </c>
      <c r="R158" s="257">
        <f t="shared" si="17"/>
        <v>0</v>
      </c>
      <c r="S158" s="257"/>
      <c r="T158" s="257">
        <f t="shared" si="18"/>
        <v>0</v>
      </c>
      <c r="U158" s="257">
        <f t="shared" si="19"/>
        <v>0</v>
      </c>
      <c r="V158" s="257"/>
      <c r="W158" s="257">
        <f t="shared" si="20"/>
        <v>0</v>
      </c>
      <c r="X158" s="14" t="s">
        <v>1191</v>
      </c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</row>
    <row r="159" s="2" customFormat="1" ht="14.25" spans="1:34">
      <c r="A159" s="24">
        <v>160</v>
      </c>
      <c r="B159" s="14"/>
      <c r="C159" s="749" t="s">
        <v>5609</v>
      </c>
      <c r="D159" s="749" t="s">
        <v>5610</v>
      </c>
      <c r="E159" s="14"/>
      <c r="F159" s="14"/>
      <c r="G159" s="24"/>
      <c r="H159" s="14"/>
      <c r="I159" s="24">
        <v>2.01</v>
      </c>
      <c r="J159" s="14"/>
      <c r="K159" s="24"/>
      <c r="L159" s="509">
        <v>9</v>
      </c>
      <c r="M159" s="72">
        <v>7.3144</v>
      </c>
      <c r="N159" s="72">
        <f t="shared" si="14"/>
        <v>65.8296</v>
      </c>
      <c r="O159" s="72">
        <v>9</v>
      </c>
      <c r="P159" s="72">
        <f t="shared" si="15"/>
        <v>7.3144</v>
      </c>
      <c r="Q159" s="72">
        <f t="shared" si="16"/>
        <v>65.8296</v>
      </c>
      <c r="R159" s="257">
        <f t="shared" si="17"/>
        <v>0</v>
      </c>
      <c r="S159" s="257"/>
      <c r="T159" s="257">
        <f t="shared" si="18"/>
        <v>0</v>
      </c>
      <c r="U159" s="257">
        <f t="shared" si="19"/>
        <v>0</v>
      </c>
      <c r="V159" s="257"/>
      <c r="W159" s="257">
        <f t="shared" si="20"/>
        <v>0</v>
      </c>
      <c r="X159" s="14" t="s">
        <v>1191</v>
      </c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</row>
    <row r="160" s="2" customFormat="1" ht="14.25" spans="1:34">
      <c r="A160" s="24">
        <v>161</v>
      </c>
      <c r="B160" s="14"/>
      <c r="C160" s="749" t="s">
        <v>5611</v>
      </c>
      <c r="D160" s="749" t="s">
        <v>5612</v>
      </c>
      <c r="E160" s="14"/>
      <c r="F160" s="14"/>
      <c r="G160" s="24"/>
      <c r="H160" s="14"/>
      <c r="I160" s="24">
        <v>2.01</v>
      </c>
      <c r="J160" s="14"/>
      <c r="K160" s="24"/>
      <c r="L160" s="509">
        <v>2</v>
      </c>
      <c r="M160" s="72">
        <v>137.2308</v>
      </c>
      <c r="N160" s="72">
        <f t="shared" si="14"/>
        <v>274.4616</v>
      </c>
      <c r="O160" s="72">
        <v>2</v>
      </c>
      <c r="P160" s="72">
        <f t="shared" si="15"/>
        <v>137.2308</v>
      </c>
      <c r="Q160" s="72">
        <f t="shared" si="16"/>
        <v>274.4616</v>
      </c>
      <c r="R160" s="257">
        <f t="shared" si="17"/>
        <v>0</v>
      </c>
      <c r="S160" s="257"/>
      <c r="T160" s="257">
        <f t="shared" si="18"/>
        <v>0</v>
      </c>
      <c r="U160" s="257">
        <f t="shared" si="19"/>
        <v>0</v>
      </c>
      <c r="V160" s="257"/>
      <c r="W160" s="257">
        <f t="shared" si="20"/>
        <v>0</v>
      </c>
      <c r="X160" s="14" t="s">
        <v>1191</v>
      </c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</row>
    <row r="161" s="2" customFormat="1" ht="14.25" spans="1:34">
      <c r="A161" s="24">
        <v>162</v>
      </c>
      <c r="B161" s="14"/>
      <c r="C161" s="749" t="s">
        <v>5613</v>
      </c>
      <c r="D161" s="749" t="s">
        <v>5614</v>
      </c>
      <c r="E161" s="14"/>
      <c r="F161" s="14"/>
      <c r="G161" s="24"/>
      <c r="H161" s="14"/>
      <c r="I161" s="24">
        <v>2.01</v>
      </c>
      <c r="J161" s="14"/>
      <c r="K161" s="24"/>
      <c r="L161" s="509">
        <v>58</v>
      </c>
      <c r="M161" s="72">
        <v>17.4849</v>
      </c>
      <c r="N161" s="72">
        <f t="shared" si="14"/>
        <v>1014.1242</v>
      </c>
      <c r="O161" s="72">
        <v>58</v>
      </c>
      <c r="P161" s="72">
        <f t="shared" si="15"/>
        <v>17.4849</v>
      </c>
      <c r="Q161" s="72">
        <f t="shared" si="16"/>
        <v>1014.1242</v>
      </c>
      <c r="R161" s="257">
        <f t="shared" si="17"/>
        <v>0</v>
      </c>
      <c r="S161" s="257"/>
      <c r="T161" s="257">
        <f t="shared" si="18"/>
        <v>0</v>
      </c>
      <c r="U161" s="257">
        <f t="shared" si="19"/>
        <v>0</v>
      </c>
      <c r="V161" s="257"/>
      <c r="W161" s="257">
        <f t="shared" si="20"/>
        <v>0</v>
      </c>
      <c r="X161" s="14" t="s">
        <v>1191</v>
      </c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</row>
    <row r="162" s="2" customFormat="1" ht="14.25" spans="1:34">
      <c r="A162" s="24">
        <v>163</v>
      </c>
      <c r="B162" s="14"/>
      <c r="C162" s="749" t="s">
        <v>5615</v>
      </c>
      <c r="D162" s="749" t="s">
        <v>5616</v>
      </c>
      <c r="E162" s="14"/>
      <c r="F162" s="14"/>
      <c r="G162" s="24"/>
      <c r="H162" s="14"/>
      <c r="I162" s="24">
        <v>2.01</v>
      </c>
      <c r="J162" s="14"/>
      <c r="K162" s="24"/>
      <c r="L162" s="509">
        <v>1</v>
      </c>
      <c r="M162" s="72">
        <v>59.0156</v>
      </c>
      <c r="N162" s="72">
        <f t="shared" si="14"/>
        <v>59.0156</v>
      </c>
      <c r="O162" s="72">
        <v>1</v>
      </c>
      <c r="P162" s="72">
        <f t="shared" si="15"/>
        <v>59.0156</v>
      </c>
      <c r="Q162" s="72">
        <f t="shared" si="16"/>
        <v>59.0156</v>
      </c>
      <c r="R162" s="257">
        <f t="shared" si="17"/>
        <v>0</v>
      </c>
      <c r="S162" s="257"/>
      <c r="T162" s="257">
        <f t="shared" si="18"/>
        <v>0</v>
      </c>
      <c r="U162" s="257">
        <f t="shared" si="19"/>
        <v>0</v>
      </c>
      <c r="V162" s="257"/>
      <c r="W162" s="257">
        <f t="shared" si="20"/>
        <v>0</v>
      </c>
      <c r="X162" s="14" t="s">
        <v>1191</v>
      </c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</row>
    <row r="163" s="2" customFormat="1" ht="14.25" spans="1:34">
      <c r="A163" s="24">
        <v>164</v>
      </c>
      <c r="B163" s="14"/>
      <c r="C163" s="749" t="s">
        <v>5617</v>
      </c>
      <c r="D163" s="749" t="s">
        <v>5618</v>
      </c>
      <c r="E163" s="14"/>
      <c r="F163" s="14"/>
      <c r="G163" s="24"/>
      <c r="H163" s="14"/>
      <c r="I163" s="24">
        <v>2.01</v>
      </c>
      <c r="J163" s="14"/>
      <c r="K163" s="24"/>
      <c r="L163" s="509">
        <v>11</v>
      </c>
      <c r="M163" s="72">
        <v>6.0254</v>
      </c>
      <c r="N163" s="72">
        <f t="shared" si="14"/>
        <v>66.2794</v>
      </c>
      <c r="O163" s="72">
        <v>11</v>
      </c>
      <c r="P163" s="72">
        <f t="shared" si="15"/>
        <v>6.0254</v>
      </c>
      <c r="Q163" s="72">
        <f t="shared" si="16"/>
        <v>66.2794</v>
      </c>
      <c r="R163" s="257">
        <f t="shared" si="17"/>
        <v>0</v>
      </c>
      <c r="S163" s="257"/>
      <c r="T163" s="257">
        <f t="shared" si="18"/>
        <v>0</v>
      </c>
      <c r="U163" s="257">
        <f t="shared" si="19"/>
        <v>0</v>
      </c>
      <c r="V163" s="257"/>
      <c r="W163" s="257">
        <f t="shared" si="20"/>
        <v>0</v>
      </c>
      <c r="X163" s="14" t="s">
        <v>1191</v>
      </c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</row>
    <row r="164" s="2" customFormat="1" ht="14.25" spans="1:34">
      <c r="A164" s="24">
        <v>165</v>
      </c>
      <c r="B164" s="14"/>
      <c r="C164" s="749" t="s">
        <v>5619</v>
      </c>
      <c r="D164" s="749" t="s">
        <v>5620</v>
      </c>
      <c r="E164" s="14"/>
      <c r="F164" s="14"/>
      <c r="G164" s="24"/>
      <c r="H164" s="14"/>
      <c r="I164" s="24">
        <v>2.01</v>
      </c>
      <c r="J164" s="14"/>
      <c r="K164" s="24"/>
      <c r="L164" s="509">
        <v>4</v>
      </c>
      <c r="M164" s="72">
        <v>5.844</v>
      </c>
      <c r="N164" s="72">
        <f t="shared" si="14"/>
        <v>23.376</v>
      </c>
      <c r="O164" s="72">
        <v>4</v>
      </c>
      <c r="P164" s="72">
        <f t="shared" si="15"/>
        <v>5.844</v>
      </c>
      <c r="Q164" s="72">
        <f t="shared" si="16"/>
        <v>23.376</v>
      </c>
      <c r="R164" s="257">
        <f t="shared" si="17"/>
        <v>0</v>
      </c>
      <c r="S164" s="257"/>
      <c r="T164" s="257">
        <f t="shared" si="18"/>
        <v>0</v>
      </c>
      <c r="U164" s="257">
        <f t="shared" si="19"/>
        <v>0</v>
      </c>
      <c r="V164" s="257"/>
      <c r="W164" s="257">
        <f t="shared" si="20"/>
        <v>0</v>
      </c>
      <c r="X164" s="14" t="s">
        <v>1191</v>
      </c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</row>
    <row r="165" s="2" customFormat="1" ht="14.25" spans="1:34">
      <c r="A165" s="24">
        <v>166</v>
      </c>
      <c r="B165" s="14"/>
      <c r="C165" s="749" t="s">
        <v>5621</v>
      </c>
      <c r="D165" s="749" t="s">
        <v>5622</v>
      </c>
      <c r="E165" s="14"/>
      <c r="F165" s="14"/>
      <c r="G165" s="24"/>
      <c r="H165" s="14"/>
      <c r="I165" s="24">
        <v>2.01</v>
      </c>
      <c r="J165" s="14"/>
      <c r="K165" s="24"/>
      <c r="L165" s="509">
        <v>139</v>
      </c>
      <c r="M165" s="72">
        <v>4.0975</v>
      </c>
      <c r="N165" s="72">
        <f t="shared" si="14"/>
        <v>569.5525</v>
      </c>
      <c r="O165" s="72">
        <v>139</v>
      </c>
      <c r="P165" s="72">
        <f t="shared" si="15"/>
        <v>4.0975</v>
      </c>
      <c r="Q165" s="72">
        <f t="shared" si="16"/>
        <v>569.5525</v>
      </c>
      <c r="R165" s="257">
        <f t="shared" si="17"/>
        <v>0</v>
      </c>
      <c r="S165" s="257"/>
      <c r="T165" s="257">
        <f t="shared" si="18"/>
        <v>0</v>
      </c>
      <c r="U165" s="257">
        <f t="shared" si="19"/>
        <v>0</v>
      </c>
      <c r="V165" s="257"/>
      <c r="W165" s="257">
        <f t="shared" si="20"/>
        <v>0</v>
      </c>
      <c r="X165" s="14" t="s">
        <v>1191</v>
      </c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</row>
    <row r="166" s="2" customFormat="1" ht="14.25" spans="1:34">
      <c r="A166" s="24">
        <v>167</v>
      </c>
      <c r="B166" s="14"/>
      <c r="C166" s="749" t="s">
        <v>5623</v>
      </c>
      <c r="D166" s="749" t="s">
        <v>5624</v>
      </c>
      <c r="E166" s="14"/>
      <c r="F166" s="14"/>
      <c r="G166" s="24"/>
      <c r="H166" s="14"/>
      <c r="I166" s="24">
        <v>2.01</v>
      </c>
      <c r="J166" s="14"/>
      <c r="K166" s="24"/>
      <c r="L166" s="509">
        <v>24</v>
      </c>
      <c r="M166" s="72">
        <v>2.9289</v>
      </c>
      <c r="N166" s="72">
        <f t="shared" si="14"/>
        <v>70.2936</v>
      </c>
      <c r="O166" s="72">
        <v>24</v>
      </c>
      <c r="P166" s="72">
        <f t="shared" si="15"/>
        <v>2.9289</v>
      </c>
      <c r="Q166" s="72">
        <f t="shared" si="16"/>
        <v>70.2936</v>
      </c>
      <c r="R166" s="257">
        <f t="shared" si="17"/>
        <v>0</v>
      </c>
      <c r="S166" s="257"/>
      <c r="T166" s="257">
        <f t="shared" si="18"/>
        <v>0</v>
      </c>
      <c r="U166" s="257">
        <f t="shared" si="19"/>
        <v>0</v>
      </c>
      <c r="V166" s="257"/>
      <c r="W166" s="257">
        <f t="shared" si="20"/>
        <v>0</v>
      </c>
      <c r="X166" s="14" t="s">
        <v>1191</v>
      </c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</row>
    <row r="167" s="2" customFormat="1" ht="14.25" spans="1:34">
      <c r="A167" s="24">
        <v>168</v>
      </c>
      <c r="B167" s="14"/>
      <c r="C167" s="749" t="s">
        <v>5625</v>
      </c>
      <c r="D167" s="749" t="s">
        <v>5626</v>
      </c>
      <c r="E167" s="14"/>
      <c r="F167" s="14"/>
      <c r="G167" s="24"/>
      <c r="H167" s="14"/>
      <c r="I167" s="24">
        <v>2.01</v>
      </c>
      <c r="J167" s="14"/>
      <c r="K167" s="24"/>
      <c r="L167" s="509">
        <v>205</v>
      </c>
      <c r="M167" s="72">
        <v>1.4364</v>
      </c>
      <c r="N167" s="72">
        <f t="shared" si="14"/>
        <v>294.462</v>
      </c>
      <c r="O167" s="72">
        <v>205</v>
      </c>
      <c r="P167" s="72">
        <f t="shared" si="15"/>
        <v>1.4364</v>
      </c>
      <c r="Q167" s="72">
        <f t="shared" si="16"/>
        <v>294.462</v>
      </c>
      <c r="R167" s="257">
        <f t="shared" si="17"/>
        <v>0</v>
      </c>
      <c r="S167" s="257"/>
      <c r="T167" s="257">
        <f t="shared" si="18"/>
        <v>0</v>
      </c>
      <c r="U167" s="257">
        <f t="shared" si="19"/>
        <v>0</v>
      </c>
      <c r="V167" s="257"/>
      <c r="W167" s="257">
        <f t="shared" si="20"/>
        <v>0</v>
      </c>
      <c r="X167" s="14" t="s">
        <v>1191</v>
      </c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</row>
    <row r="168" s="2" customFormat="1" ht="14.25" spans="1:34">
      <c r="A168" s="24">
        <v>169</v>
      </c>
      <c r="B168" s="14"/>
      <c r="C168" s="749" t="s">
        <v>5627</v>
      </c>
      <c r="D168" s="749" t="s">
        <v>5628</v>
      </c>
      <c r="E168" s="14"/>
      <c r="F168" s="14"/>
      <c r="G168" s="24"/>
      <c r="H168" s="14"/>
      <c r="I168" s="24">
        <v>2.01</v>
      </c>
      <c r="J168" s="14"/>
      <c r="K168" s="24"/>
      <c r="L168" s="509">
        <v>400</v>
      </c>
      <c r="M168" s="72">
        <v>38.3759</v>
      </c>
      <c r="N168" s="72">
        <f t="shared" si="14"/>
        <v>15350.36</v>
      </c>
      <c r="O168" s="72">
        <v>400</v>
      </c>
      <c r="P168" s="72">
        <f t="shared" si="15"/>
        <v>38.3759</v>
      </c>
      <c r="Q168" s="72">
        <f t="shared" si="16"/>
        <v>15350.36</v>
      </c>
      <c r="R168" s="257">
        <f t="shared" si="17"/>
        <v>0</v>
      </c>
      <c r="S168" s="257"/>
      <c r="T168" s="257">
        <f t="shared" si="18"/>
        <v>0</v>
      </c>
      <c r="U168" s="257">
        <f t="shared" si="19"/>
        <v>0</v>
      </c>
      <c r="V168" s="257"/>
      <c r="W168" s="257">
        <f t="shared" si="20"/>
        <v>0</v>
      </c>
      <c r="X168" s="14" t="s">
        <v>1191</v>
      </c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</row>
    <row r="169" s="2" customFormat="1" ht="14.25" spans="1:34">
      <c r="A169" s="24">
        <v>170</v>
      </c>
      <c r="B169" s="14"/>
      <c r="C169" s="749" t="s">
        <v>5629</v>
      </c>
      <c r="D169" s="749" t="s">
        <v>5630</v>
      </c>
      <c r="E169" s="14"/>
      <c r="F169" s="14"/>
      <c r="G169" s="24"/>
      <c r="H169" s="14"/>
      <c r="I169" s="24">
        <v>2.01</v>
      </c>
      <c r="J169" s="14"/>
      <c r="K169" s="24"/>
      <c r="L169" s="509">
        <v>400</v>
      </c>
      <c r="M169" s="72">
        <v>33.5655</v>
      </c>
      <c r="N169" s="72">
        <f t="shared" si="14"/>
        <v>13426.2</v>
      </c>
      <c r="O169" s="72">
        <v>400</v>
      </c>
      <c r="P169" s="72">
        <f t="shared" si="15"/>
        <v>33.5655</v>
      </c>
      <c r="Q169" s="72">
        <f t="shared" si="16"/>
        <v>13426.2</v>
      </c>
      <c r="R169" s="257">
        <f t="shared" si="17"/>
        <v>0</v>
      </c>
      <c r="S169" s="257"/>
      <c r="T169" s="257">
        <f t="shared" si="18"/>
        <v>0</v>
      </c>
      <c r="U169" s="257">
        <f t="shared" si="19"/>
        <v>0</v>
      </c>
      <c r="V169" s="257"/>
      <c r="W169" s="257">
        <f t="shared" si="20"/>
        <v>0</v>
      </c>
      <c r="X169" s="14" t="s">
        <v>1191</v>
      </c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</row>
    <row r="170" s="2" customFormat="1" ht="14.25" spans="1:34">
      <c r="A170" s="24">
        <v>171</v>
      </c>
      <c r="B170" s="14"/>
      <c r="C170" s="749" t="s">
        <v>5631</v>
      </c>
      <c r="D170" s="749" t="s">
        <v>5632</v>
      </c>
      <c r="E170" s="14"/>
      <c r="F170" s="14"/>
      <c r="G170" s="24"/>
      <c r="H170" s="14"/>
      <c r="I170" s="24">
        <v>2.01</v>
      </c>
      <c r="J170" s="14"/>
      <c r="K170" s="24"/>
      <c r="L170" s="509">
        <v>400</v>
      </c>
      <c r="M170" s="72">
        <v>33.6539</v>
      </c>
      <c r="N170" s="72">
        <f t="shared" si="14"/>
        <v>13461.56</v>
      </c>
      <c r="O170" s="72">
        <v>400</v>
      </c>
      <c r="P170" s="72">
        <f t="shared" si="15"/>
        <v>33.6539</v>
      </c>
      <c r="Q170" s="72">
        <f t="shared" si="16"/>
        <v>13461.56</v>
      </c>
      <c r="R170" s="257">
        <f t="shared" si="17"/>
        <v>0</v>
      </c>
      <c r="S170" s="257"/>
      <c r="T170" s="257">
        <f t="shared" si="18"/>
        <v>0</v>
      </c>
      <c r="U170" s="257">
        <f t="shared" si="19"/>
        <v>0</v>
      </c>
      <c r="V170" s="257"/>
      <c r="W170" s="257">
        <f t="shared" si="20"/>
        <v>0</v>
      </c>
      <c r="X170" s="14" t="s">
        <v>1191</v>
      </c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</row>
    <row r="171" s="2" customFormat="1" ht="14.25" spans="1:34">
      <c r="A171" s="24">
        <v>172</v>
      </c>
      <c r="B171" s="14"/>
      <c r="C171" s="749" t="s">
        <v>5633</v>
      </c>
      <c r="D171" s="749" t="s">
        <v>5634</v>
      </c>
      <c r="E171" s="14"/>
      <c r="F171" s="14"/>
      <c r="G171" s="24"/>
      <c r="H171" s="14"/>
      <c r="I171" s="24">
        <v>2.01</v>
      </c>
      <c r="J171" s="14"/>
      <c r="K171" s="24"/>
      <c r="L171" s="509">
        <v>400</v>
      </c>
      <c r="M171" s="72">
        <v>33.1756</v>
      </c>
      <c r="N171" s="72">
        <f t="shared" si="14"/>
        <v>13270.24</v>
      </c>
      <c r="O171" s="72">
        <v>400</v>
      </c>
      <c r="P171" s="72">
        <f t="shared" si="15"/>
        <v>33.1756</v>
      </c>
      <c r="Q171" s="72">
        <f t="shared" si="16"/>
        <v>13270.24</v>
      </c>
      <c r="R171" s="257">
        <f t="shared" si="17"/>
        <v>0</v>
      </c>
      <c r="S171" s="257"/>
      <c r="T171" s="257">
        <f t="shared" si="18"/>
        <v>0</v>
      </c>
      <c r="U171" s="257">
        <f t="shared" si="19"/>
        <v>0</v>
      </c>
      <c r="V171" s="257"/>
      <c r="W171" s="257">
        <f t="shared" si="20"/>
        <v>0</v>
      </c>
      <c r="X171" s="14" t="s">
        <v>1191</v>
      </c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</row>
    <row r="172" s="2" customFormat="1" ht="14.25" spans="1:34">
      <c r="A172" s="24">
        <v>173</v>
      </c>
      <c r="B172" s="14"/>
      <c r="C172" s="749" t="s">
        <v>5635</v>
      </c>
      <c r="D172" s="749" t="s">
        <v>5636</v>
      </c>
      <c r="E172" s="14"/>
      <c r="F172" s="14"/>
      <c r="G172" s="24"/>
      <c r="H172" s="14"/>
      <c r="I172" s="24">
        <v>2.01</v>
      </c>
      <c r="J172" s="14"/>
      <c r="K172" s="24"/>
      <c r="L172" s="509">
        <v>100</v>
      </c>
      <c r="M172" s="72">
        <v>32.0445</v>
      </c>
      <c r="N172" s="72">
        <f t="shared" si="14"/>
        <v>3204.45</v>
      </c>
      <c r="O172" s="72">
        <v>100</v>
      </c>
      <c r="P172" s="72">
        <f t="shared" si="15"/>
        <v>32.0445</v>
      </c>
      <c r="Q172" s="72">
        <f t="shared" si="16"/>
        <v>3204.45</v>
      </c>
      <c r="R172" s="257">
        <f t="shared" si="17"/>
        <v>0</v>
      </c>
      <c r="S172" s="257"/>
      <c r="T172" s="257">
        <f t="shared" si="18"/>
        <v>0</v>
      </c>
      <c r="U172" s="257">
        <f t="shared" si="19"/>
        <v>0</v>
      </c>
      <c r="V172" s="257"/>
      <c r="W172" s="257">
        <f t="shared" si="20"/>
        <v>0</v>
      </c>
      <c r="X172" s="14" t="s">
        <v>1191</v>
      </c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</row>
    <row r="173" s="2" customFormat="1" ht="14.25" spans="1:34">
      <c r="A173" s="24">
        <v>174</v>
      </c>
      <c r="B173" s="14"/>
      <c r="C173" s="749" t="s">
        <v>5637</v>
      </c>
      <c r="D173" s="749" t="s">
        <v>5638</v>
      </c>
      <c r="E173" s="14"/>
      <c r="F173" s="14"/>
      <c r="G173" s="24"/>
      <c r="H173" s="14"/>
      <c r="I173" s="24">
        <v>2.01</v>
      </c>
      <c r="J173" s="14"/>
      <c r="K173" s="24"/>
      <c r="L173" s="509">
        <v>100</v>
      </c>
      <c r="M173" s="72">
        <v>31.9767</v>
      </c>
      <c r="N173" s="72">
        <f t="shared" si="14"/>
        <v>3197.67</v>
      </c>
      <c r="O173" s="72">
        <v>100</v>
      </c>
      <c r="P173" s="72">
        <f t="shared" si="15"/>
        <v>31.9767</v>
      </c>
      <c r="Q173" s="72">
        <f t="shared" si="16"/>
        <v>3197.67</v>
      </c>
      <c r="R173" s="257">
        <f t="shared" si="17"/>
        <v>0</v>
      </c>
      <c r="S173" s="257"/>
      <c r="T173" s="257">
        <f t="shared" si="18"/>
        <v>0</v>
      </c>
      <c r="U173" s="257">
        <f t="shared" si="19"/>
        <v>0</v>
      </c>
      <c r="V173" s="257"/>
      <c r="W173" s="257">
        <f t="shared" si="20"/>
        <v>0</v>
      </c>
      <c r="X173" s="14" t="s">
        <v>1191</v>
      </c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</row>
    <row r="174" s="2" customFormat="1" ht="14.25" spans="1:34">
      <c r="A174" s="24">
        <v>175</v>
      </c>
      <c r="B174" s="14"/>
      <c r="C174" s="749" t="s">
        <v>5639</v>
      </c>
      <c r="D174" s="749" t="s">
        <v>5640</v>
      </c>
      <c r="E174" s="14"/>
      <c r="F174" s="14"/>
      <c r="G174" s="24"/>
      <c r="H174" s="14"/>
      <c r="I174" s="24">
        <v>2.01</v>
      </c>
      <c r="J174" s="14"/>
      <c r="K174" s="24"/>
      <c r="L174" s="509">
        <v>188</v>
      </c>
      <c r="M174" s="72">
        <v>51.3629</v>
      </c>
      <c r="N174" s="72">
        <f t="shared" si="14"/>
        <v>9656.2252</v>
      </c>
      <c r="O174" s="72">
        <v>188</v>
      </c>
      <c r="P174" s="72">
        <f t="shared" si="15"/>
        <v>51.3629</v>
      </c>
      <c r="Q174" s="72">
        <f t="shared" si="16"/>
        <v>9656.2252</v>
      </c>
      <c r="R174" s="257">
        <f t="shared" si="17"/>
        <v>0</v>
      </c>
      <c r="S174" s="257"/>
      <c r="T174" s="257">
        <f t="shared" si="18"/>
        <v>0</v>
      </c>
      <c r="U174" s="257">
        <f t="shared" si="19"/>
        <v>0</v>
      </c>
      <c r="V174" s="257"/>
      <c r="W174" s="257">
        <f t="shared" si="20"/>
        <v>0</v>
      </c>
      <c r="X174" s="14" t="s">
        <v>1191</v>
      </c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</row>
    <row r="175" s="2" customFormat="1" ht="14.25" spans="1:34">
      <c r="A175" s="24">
        <v>176</v>
      </c>
      <c r="B175" s="14"/>
      <c r="C175" s="749" t="s">
        <v>5641</v>
      </c>
      <c r="D175" s="749" t="s">
        <v>5642</v>
      </c>
      <c r="E175" s="14"/>
      <c r="F175" s="14"/>
      <c r="G175" s="24"/>
      <c r="H175" s="14"/>
      <c r="I175" s="24">
        <v>2.01</v>
      </c>
      <c r="J175" s="14"/>
      <c r="K175" s="24"/>
      <c r="L175" s="509">
        <v>348</v>
      </c>
      <c r="M175" s="72">
        <v>238.4282</v>
      </c>
      <c r="N175" s="72">
        <f t="shared" si="14"/>
        <v>82973.0136</v>
      </c>
      <c r="O175" s="72">
        <v>348</v>
      </c>
      <c r="P175" s="72">
        <f t="shared" si="15"/>
        <v>238.4282</v>
      </c>
      <c r="Q175" s="72">
        <f t="shared" si="16"/>
        <v>82973.0136</v>
      </c>
      <c r="R175" s="257">
        <f t="shared" si="17"/>
        <v>0</v>
      </c>
      <c r="S175" s="257"/>
      <c r="T175" s="257">
        <f t="shared" si="18"/>
        <v>0</v>
      </c>
      <c r="U175" s="257">
        <f t="shared" si="19"/>
        <v>0</v>
      </c>
      <c r="V175" s="257"/>
      <c r="W175" s="257">
        <f t="shared" si="20"/>
        <v>0</v>
      </c>
      <c r="X175" s="14" t="s">
        <v>1191</v>
      </c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</row>
    <row r="176" s="2" customFormat="1" ht="14.25" spans="1:34">
      <c r="A176" s="24">
        <v>177</v>
      </c>
      <c r="B176" s="14"/>
      <c r="C176" s="749" t="s">
        <v>5643</v>
      </c>
      <c r="D176" s="749" t="s">
        <v>5644</v>
      </c>
      <c r="E176" s="14"/>
      <c r="F176" s="14"/>
      <c r="G176" s="24"/>
      <c r="H176" s="14"/>
      <c r="I176" s="24">
        <v>2.01</v>
      </c>
      <c r="J176" s="14"/>
      <c r="K176" s="24"/>
      <c r="L176" s="509">
        <v>1</v>
      </c>
      <c r="M176" s="72">
        <v>192</v>
      </c>
      <c r="N176" s="72">
        <f t="shared" si="14"/>
        <v>192</v>
      </c>
      <c r="O176" s="72">
        <v>1</v>
      </c>
      <c r="P176" s="72">
        <f t="shared" si="15"/>
        <v>192</v>
      </c>
      <c r="Q176" s="72">
        <f t="shared" si="16"/>
        <v>192</v>
      </c>
      <c r="R176" s="257">
        <f t="shared" si="17"/>
        <v>0</v>
      </c>
      <c r="S176" s="257"/>
      <c r="T176" s="257">
        <f t="shared" si="18"/>
        <v>0</v>
      </c>
      <c r="U176" s="257">
        <f t="shared" si="19"/>
        <v>0</v>
      </c>
      <c r="V176" s="257"/>
      <c r="W176" s="257">
        <f t="shared" si="20"/>
        <v>0</v>
      </c>
      <c r="X176" s="14" t="s">
        <v>1191</v>
      </c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</row>
    <row r="177" s="2" customFormat="1" ht="14.25" spans="1:34">
      <c r="A177" s="24">
        <v>178</v>
      </c>
      <c r="B177" s="14"/>
      <c r="C177" s="749" t="s">
        <v>5645</v>
      </c>
      <c r="D177" s="749" t="s">
        <v>5646</v>
      </c>
      <c r="E177" s="14"/>
      <c r="F177" s="14"/>
      <c r="G177" s="24"/>
      <c r="H177" s="14"/>
      <c r="I177" s="24">
        <v>2.01</v>
      </c>
      <c r="J177" s="14"/>
      <c r="K177" s="24"/>
      <c r="L177" s="509">
        <v>1</v>
      </c>
      <c r="M177" s="72">
        <v>150</v>
      </c>
      <c r="N177" s="72">
        <f t="shared" si="14"/>
        <v>150</v>
      </c>
      <c r="O177" s="72">
        <v>1</v>
      </c>
      <c r="P177" s="72">
        <f t="shared" si="15"/>
        <v>150</v>
      </c>
      <c r="Q177" s="72">
        <f t="shared" si="16"/>
        <v>150</v>
      </c>
      <c r="R177" s="257">
        <f t="shared" si="17"/>
        <v>0</v>
      </c>
      <c r="S177" s="257"/>
      <c r="T177" s="257">
        <f t="shared" si="18"/>
        <v>0</v>
      </c>
      <c r="U177" s="257">
        <f t="shared" si="19"/>
        <v>0</v>
      </c>
      <c r="V177" s="257"/>
      <c r="W177" s="257">
        <f t="shared" si="20"/>
        <v>0</v>
      </c>
      <c r="X177" s="14" t="s">
        <v>1191</v>
      </c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</row>
    <row r="178" s="2" customFormat="1" ht="14.25" spans="1:34">
      <c r="A178" s="24">
        <v>179</v>
      </c>
      <c r="B178" s="14"/>
      <c r="C178" s="749" t="s">
        <v>5647</v>
      </c>
      <c r="D178" s="749" t="s">
        <v>5648</v>
      </c>
      <c r="E178" s="14"/>
      <c r="F178" s="14"/>
      <c r="G178" s="24"/>
      <c r="H178" s="14"/>
      <c r="I178" s="24">
        <v>2.01</v>
      </c>
      <c r="J178" s="14"/>
      <c r="K178" s="24"/>
      <c r="L178" s="509">
        <v>1617</v>
      </c>
      <c r="M178" s="72">
        <v>86.4012</v>
      </c>
      <c r="N178" s="72">
        <f t="shared" si="14"/>
        <v>139710.7404</v>
      </c>
      <c r="O178" s="72">
        <v>1617</v>
      </c>
      <c r="P178" s="72">
        <f t="shared" si="15"/>
        <v>86.4012</v>
      </c>
      <c r="Q178" s="72">
        <f t="shared" si="16"/>
        <v>139710.7404</v>
      </c>
      <c r="R178" s="257">
        <f t="shared" si="17"/>
        <v>0</v>
      </c>
      <c r="S178" s="257"/>
      <c r="T178" s="257">
        <f t="shared" si="18"/>
        <v>0</v>
      </c>
      <c r="U178" s="257">
        <f t="shared" si="19"/>
        <v>0</v>
      </c>
      <c r="V178" s="257"/>
      <c r="W178" s="257">
        <f t="shared" si="20"/>
        <v>0</v>
      </c>
      <c r="X178" s="14" t="s">
        <v>1191</v>
      </c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</row>
    <row r="179" s="2" customFormat="1" ht="14.25" spans="1:34">
      <c r="A179" s="24">
        <v>180</v>
      </c>
      <c r="B179" s="14"/>
      <c r="C179" s="749" t="s">
        <v>5649</v>
      </c>
      <c r="D179" s="749" t="s">
        <v>5650</v>
      </c>
      <c r="E179" s="14"/>
      <c r="F179" s="14"/>
      <c r="G179" s="24"/>
      <c r="H179" s="14"/>
      <c r="I179" s="24">
        <v>2.01</v>
      </c>
      <c r="J179" s="14"/>
      <c r="K179" s="24"/>
      <c r="L179" s="509">
        <v>1113</v>
      </c>
      <c r="M179" s="72">
        <v>79.9928</v>
      </c>
      <c r="N179" s="72">
        <f t="shared" si="14"/>
        <v>89031.9864</v>
      </c>
      <c r="O179" s="72">
        <v>1113</v>
      </c>
      <c r="P179" s="72">
        <f t="shared" si="15"/>
        <v>79.9928</v>
      </c>
      <c r="Q179" s="72">
        <f t="shared" si="16"/>
        <v>89031.9864</v>
      </c>
      <c r="R179" s="257">
        <f t="shared" si="17"/>
        <v>0</v>
      </c>
      <c r="S179" s="257"/>
      <c r="T179" s="257">
        <f t="shared" si="18"/>
        <v>0</v>
      </c>
      <c r="U179" s="257">
        <f t="shared" si="19"/>
        <v>0</v>
      </c>
      <c r="V179" s="257"/>
      <c r="W179" s="257">
        <f t="shared" si="20"/>
        <v>0</v>
      </c>
      <c r="X179" s="14" t="s">
        <v>1191</v>
      </c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</row>
    <row r="180" s="2" customFormat="1" ht="14.25" spans="1:34">
      <c r="A180" s="24">
        <v>181</v>
      </c>
      <c r="B180" s="14"/>
      <c r="C180" s="749" t="s">
        <v>5651</v>
      </c>
      <c r="D180" s="749" t="s">
        <v>5652</v>
      </c>
      <c r="E180" s="14"/>
      <c r="F180" s="14"/>
      <c r="G180" s="24"/>
      <c r="H180" s="14"/>
      <c r="I180" s="24">
        <v>2.01</v>
      </c>
      <c r="J180" s="14"/>
      <c r="K180" s="24"/>
      <c r="L180" s="509">
        <v>131</v>
      </c>
      <c r="M180" s="72">
        <v>52.5014</v>
      </c>
      <c r="N180" s="72">
        <f t="shared" si="14"/>
        <v>6877.6834</v>
      </c>
      <c r="O180" s="72">
        <v>131</v>
      </c>
      <c r="P180" s="72">
        <f t="shared" si="15"/>
        <v>52.5014</v>
      </c>
      <c r="Q180" s="72">
        <f t="shared" si="16"/>
        <v>6877.6834</v>
      </c>
      <c r="R180" s="257">
        <f t="shared" si="17"/>
        <v>0</v>
      </c>
      <c r="S180" s="257"/>
      <c r="T180" s="257">
        <f t="shared" si="18"/>
        <v>0</v>
      </c>
      <c r="U180" s="257">
        <f t="shared" si="19"/>
        <v>0</v>
      </c>
      <c r="V180" s="257"/>
      <c r="W180" s="257">
        <f t="shared" si="20"/>
        <v>0</v>
      </c>
      <c r="X180" s="14" t="s">
        <v>1191</v>
      </c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</row>
    <row r="181" s="2" customFormat="1" ht="14.25" spans="1:34">
      <c r="A181" s="24">
        <v>182</v>
      </c>
      <c r="B181" s="14"/>
      <c r="C181" s="749" t="s">
        <v>5653</v>
      </c>
      <c r="D181" s="749" t="s">
        <v>5654</v>
      </c>
      <c r="E181" s="14"/>
      <c r="F181" s="14"/>
      <c r="G181" s="24"/>
      <c r="H181" s="14"/>
      <c r="I181" s="24">
        <v>2.01</v>
      </c>
      <c r="J181" s="14"/>
      <c r="K181" s="24"/>
      <c r="L181" s="509">
        <v>23</v>
      </c>
      <c r="M181" s="72">
        <v>500.86</v>
      </c>
      <c r="N181" s="72">
        <f t="shared" si="14"/>
        <v>11519.78</v>
      </c>
      <c r="O181" s="72">
        <v>23</v>
      </c>
      <c r="P181" s="72">
        <f t="shared" si="15"/>
        <v>500.86</v>
      </c>
      <c r="Q181" s="72">
        <f t="shared" si="16"/>
        <v>11519.78</v>
      </c>
      <c r="R181" s="257">
        <f t="shared" si="17"/>
        <v>0</v>
      </c>
      <c r="S181" s="257"/>
      <c r="T181" s="257">
        <f t="shared" si="18"/>
        <v>0</v>
      </c>
      <c r="U181" s="257">
        <f t="shared" si="19"/>
        <v>0</v>
      </c>
      <c r="V181" s="257"/>
      <c r="W181" s="257">
        <f t="shared" si="20"/>
        <v>0</v>
      </c>
      <c r="X181" s="14" t="s">
        <v>1191</v>
      </c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</row>
    <row r="182" s="2" customFormat="1" ht="14.25" spans="1:34">
      <c r="A182" s="24">
        <v>183</v>
      </c>
      <c r="B182" s="14"/>
      <c r="C182" s="749" t="s">
        <v>5655</v>
      </c>
      <c r="D182" s="749" t="s">
        <v>5656</v>
      </c>
      <c r="E182" s="14"/>
      <c r="F182" s="14"/>
      <c r="G182" s="24"/>
      <c r="H182" s="14"/>
      <c r="I182" s="24">
        <v>2.01</v>
      </c>
      <c r="J182" s="14"/>
      <c r="K182" s="24"/>
      <c r="L182" s="509">
        <v>2563</v>
      </c>
      <c r="M182" s="72">
        <v>4.54</v>
      </c>
      <c r="N182" s="72">
        <f t="shared" si="14"/>
        <v>11636.02</v>
      </c>
      <c r="O182" s="72">
        <v>2563</v>
      </c>
      <c r="P182" s="72">
        <f t="shared" si="15"/>
        <v>4.54</v>
      </c>
      <c r="Q182" s="72">
        <f t="shared" si="16"/>
        <v>11636.02</v>
      </c>
      <c r="R182" s="257">
        <f t="shared" si="17"/>
        <v>0</v>
      </c>
      <c r="S182" s="257"/>
      <c r="T182" s="257">
        <f t="shared" si="18"/>
        <v>0</v>
      </c>
      <c r="U182" s="257">
        <f t="shared" si="19"/>
        <v>0</v>
      </c>
      <c r="V182" s="257"/>
      <c r="W182" s="257">
        <f t="shared" si="20"/>
        <v>0</v>
      </c>
      <c r="X182" s="14" t="s">
        <v>1191</v>
      </c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</row>
    <row r="183" s="2" customFormat="1" ht="14.25" spans="1:34">
      <c r="A183" s="24">
        <v>184</v>
      </c>
      <c r="B183" s="14"/>
      <c r="C183" s="749" t="s">
        <v>5657</v>
      </c>
      <c r="D183" s="749" t="s">
        <v>5658</v>
      </c>
      <c r="E183" s="14"/>
      <c r="F183" s="14"/>
      <c r="G183" s="24"/>
      <c r="H183" s="14"/>
      <c r="I183" s="24">
        <v>2.01</v>
      </c>
      <c r="J183" s="14"/>
      <c r="K183" s="24"/>
      <c r="L183" s="509">
        <v>100</v>
      </c>
      <c r="M183" s="72">
        <v>27.04</v>
      </c>
      <c r="N183" s="72">
        <f t="shared" si="14"/>
        <v>2704</v>
      </c>
      <c r="O183" s="72">
        <v>100</v>
      </c>
      <c r="P183" s="72">
        <f t="shared" si="15"/>
        <v>27.04</v>
      </c>
      <c r="Q183" s="72">
        <f t="shared" si="16"/>
        <v>2704</v>
      </c>
      <c r="R183" s="257">
        <f t="shared" si="17"/>
        <v>0</v>
      </c>
      <c r="S183" s="257"/>
      <c r="T183" s="257">
        <f t="shared" si="18"/>
        <v>0</v>
      </c>
      <c r="U183" s="257">
        <f t="shared" si="19"/>
        <v>0</v>
      </c>
      <c r="V183" s="257"/>
      <c r="W183" s="257">
        <f t="shared" si="20"/>
        <v>0</v>
      </c>
      <c r="X183" s="14" t="s">
        <v>1191</v>
      </c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</row>
    <row r="184" s="2" customFormat="1" ht="14.25" spans="1:34">
      <c r="A184" s="24">
        <v>185</v>
      </c>
      <c r="B184" s="14"/>
      <c r="C184" s="749" t="s">
        <v>5659</v>
      </c>
      <c r="D184" s="749" t="s">
        <v>5660</v>
      </c>
      <c r="E184" s="14"/>
      <c r="F184" s="14"/>
      <c r="G184" s="24"/>
      <c r="H184" s="14"/>
      <c r="I184" s="24">
        <v>2.01</v>
      </c>
      <c r="J184" s="14"/>
      <c r="K184" s="24"/>
      <c r="L184" s="509">
        <v>2</v>
      </c>
      <c r="M184" s="72">
        <v>2.56</v>
      </c>
      <c r="N184" s="72">
        <f t="shared" si="14"/>
        <v>5.12</v>
      </c>
      <c r="O184" s="72">
        <v>2</v>
      </c>
      <c r="P184" s="72">
        <f t="shared" si="15"/>
        <v>2.56</v>
      </c>
      <c r="Q184" s="72">
        <f t="shared" si="16"/>
        <v>5.12</v>
      </c>
      <c r="R184" s="257">
        <f t="shared" si="17"/>
        <v>0</v>
      </c>
      <c r="S184" s="257"/>
      <c r="T184" s="257">
        <f t="shared" si="18"/>
        <v>0</v>
      </c>
      <c r="U184" s="257">
        <f t="shared" si="19"/>
        <v>0</v>
      </c>
      <c r="V184" s="257"/>
      <c r="W184" s="257">
        <f t="shared" si="20"/>
        <v>0</v>
      </c>
      <c r="X184" s="14" t="s">
        <v>1191</v>
      </c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</row>
    <row r="185" s="2" customFormat="1" ht="14.25" spans="1:34">
      <c r="A185" s="24">
        <v>186</v>
      </c>
      <c r="B185" s="14"/>
      <c r="C185" s="749" t="s">
        <v>5661</v>
      </c>
      <c r="D185" s="749" t="s">
        <v>5662</v>
      </c>
      <c r="E185" s="14"/>
      <c r="F185" s="14"/>
      <c r="G185" s="24"/>
      <c r="H185" s="14"/>
      <c r="I185" s="24">
        <v>2.01</v>
      </c>
      <c r="J185" s="14"/>
      <c r="K185" s="24"/>
      <c r="L185" s="509">
        <v>49</v>
      </c>
      <c r="M185" s="72">
        <v>72.1341</v>
      </c>
      <c r="N185" s="72">
        <f t="shared" si="14"/>
        <v>3534.5709</v>
      </c>
      <c r="O185" s="72">
        <v>49</v>
      </c>
      <c r="P185" s="72">
        <f t="shared" si="15"/>
        <v>72.1341</v>
      </c>
      <c r="Q185" s="72">
        <f t="shared" si="16"/>
        <v>3534.5709</v>
      </c>
      <c r="R185" s="257">
        <f t="shared" si="17"/>
        <v>0</v>
      </c>
      <c r="S185" s="257"/>
      <c r="T185" s="257">
        <f t="shared" si="18"/>
        <v>0</v>
      </c>
      <c r="U185" s="257">
        <f t="shared" si="19"/>
        <v>0</v>
      </c>
      <c r="V185" s="257"/>
      <c r="W185" s="257">
        <f t="shared" si="20"/>
        <v>0</v>
      </c>
      <c r="X185" s="14" t="s">
        <v>1191</v>
      </c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</row>
    <row r="186" s="2" customFormat="1" ht="14.25" spans="1:34">
      <c r="A186" s="24">
        <v>187</v>
      </c>
      <c r="B186" s="14"/>
      <c r="C186" s="749" t="s">
        <v>5663</v>
      </c>
      <c r="D186" s="749" t="s">
        <v>5664</v>
      </c>
      <c r="E186" s="14"/>
      <c r="F186" s="14"/>
      <c r="G186" s="24"/>
      <c r="H186" s="14"/>
      <c r="I186" s="24">
        <v>2.01</v>
      </c>
      <c r="J186" s="14"/>
      <c r="K186" s="24"/>
      <c r="L186" s="509">
        <v>159</v>
      </c>
      <c r="M186" s="72">
        <v>92.4223</v>
      </c>
      <c r="N186" s="72">
        <f t="shared" si="14"/>
        <v>14695.1457</v>
      </c>
      <c r="O186" s="72">
        <v>159</v>
      </c>
      <c r="P186" s="72">
        <f t="shared" si="15"/>
        <v>92.4223</v>
      </c>
      <c r="Q186" s="72">
        <f t="shared" si="16"/>
        <v>14695.1457</v>
      </c>
      <c r="R186" s="257">
        <f t="shared" si="17"/>
        <v>0</v>
      </c>
      <c r="S186" s="257"/>
      <c r="T186" s="257">
        <f t="shared" si="18"/>
        <v>0</v>
      </c>
      <c r="U186" s="257">
        <f t="shared" si="19"/>
        <v>0</v>
      </c>
      <c r="V186" s="257"/>
      <c r="W186" s="257">
        <f t="shared" si="20"/>
        <v>0</v>
      </c>
      <c r="X186" s="14" t="s">
        <v>1191</v>
      </c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</row>
    <row r="187" s="2" customFormat="1" ht="14.25" spans="1:34">
      <c r="A187" s="24">
        <v>188</v>
      </c>
      <c r="B187" s="14"/>
      <c r="C187" s="749" t="s">
        <v>5665</v>
      </c>
      <c r="D187" s="749" t="s">
        <v>5666</v>
      </c>
      <c r="E187" s="14"/>
      <c r="F187" s="14"/>
      <c r="G187" s="24"/>
      <c r="H187" s="14"/>
      <c r="I187" s="24">
        <v>2.01</v>
      </c>
      <c r="J187" s="14"/>
      <c r="K187" s="24"/>
      <c r="L187" s="509">
        <v>4</v>
      </c>
      <c r="M187" s="72">
        <v>2.1925</v>
      </c>
      <c r="N187" s="72">
        <f t="shared" si="14"/>
        <v>8.77</v>
      </c>
      <c r="O187" s="72">
        <v>4</v>
      </c>
      <c r="P187" s="72">
        <f t="shared" si="15"/>
        <v>2.1925</v>
      </c>
      <c r="Q187" s="72">
        <f t="shared" si="16"/>
        <v>8.77</v>
      </c>
      <c r="R187" s="257">
        <f t="shared" si="17"/>
        <v>0</v>
      </c>
      <c r="S187" s="257"/>
      <c r="T187" s="257">
        <f t="shared" si="18"/>
        <v>0</v>
      </c>
      <c r="U187" s="257">
        <f t="shared" si="19"/>
        <v>0</v>
      </c>
      <c r="V187" s="257"/>
      <c r="W187" s="257">
        <f t="shared" si="20"/>
        <v>0</v>
      </c>
      <c r="X187" s="14" t="s">
        <v>1191</v>
      </c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</row>
    <row r="188" s="2" customFormat="1" ht="14.25" spans="1:34">
      <c r="A188" s="24">
        <v>189</v>
      </c>
      <c r="B188" s="14"/>
      <c r="C188" s="749" t="s">
        <v>5667</v>
      </c>
      <c r="D188" s="749" t="s">
        <v>5668</v>
      </c>
      <c r="E188" s="14"/>
      <c r="F188" s="14"/>
      <c r="G188" s="24"/>
      <c r="H188" s="14"/>
      <c r="I188" s="24">
        <v>2.01</v>
      </c>
      <c r="J188" s="14"/>
      <c r="K188" s="24"/>
      <c r="L188" s="509">
        <v>8</v>
      </c>
      <c r="M188" s="72">
        <v>74.22</v>
      </c>
      <c r="N188" s="72">
        <f t="shared" si="14"/>
        <v>593.76</v>
      </c>
      <c r="O188" s="72">
        <v>8</v>
      </c>
      <c r="P188" s="72">
        <f t="shared" si="15"/>
        <v>74.22</v>
      </c>
      <c r="Q188" s="72">
        <f t="shared" si="16"/>
        <v>593.76</v>
      </c>
      <c r="R188" s="257">
        <f t="shared" si="17"/>
        <v>0</v>
      </c>
      <c r="S188" s="257"/>
      <c r="T188" s="257">
        <f t="shared" si="18"/>
        <v>0</v>
      </c>
      <c r="U188" s="257">
        <f t="shared" si="19"/>
        <v>0</v>
      </c>
      <c r="V188" s="257"/>
      <c r="W188" s="257">
        <f t="shared" si="20"/>
        <v>0</v>
      </c>
      <c r="X188" s="14" t="s">
        <v>1191</v>
      </c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</row>
    <row r="189" s="2" customFormat="1" ht="14.25" spans="1:34">
      <c r="A189" s="24">
        <v>190</v>
      </c>
      <c r="B189" s="14"/>
      <c r="C189" s="749" t="s">
        <v>5669</v>
      </c>
      <c r="D189" s="749" t="s">
        <v>5670</v>
      </c>
      <c r="E189" s="14"/>
      <c r="F189" s="14"/>
      <c r="G189" s="24"/>
      <c r="H189" s="14"/>
      <c r="I189" s="24">
        <v>2.01</v>
      </c>
      <c r="J189" s="14"/>
      <c r="K189" s="24"/>
      <c r="L189" s="509">
        <v>20</v>
      </c>
      <c r="M189" s="72">
        <v>99.39</v>
      </c>
      <c r="N189" s="72">
        <f t="shared" si="14"/>
        <v>1987.8</v>
      </c>
      <c r="O189" s="72">
        <v>20</v>
      </c>
      <c r="P189" s="72">
        <f t="shared" si="15"/>
        <v>99.39</v>
      </c>
      <c r="Q189" s="72">
        <f t="shared" si="16"/>
        <v>1987.8</v>
      </c>
      <c r="R189" s="257">
        <f t="shared" si="17"/>
        <v>0</v>
      </c>
      <c r="S189" s="257"/>
      <c r="T189" s="257">
        <f t="shared" si="18"/>
        <v>0</v>
      </c>
      <c r="U189" s="257">
        <f t="shared" si="19"/>
        <v>0</v>
      </c>
      <c r="V189" s="257"/>
      <c r="W189" s="257">
        <f t="shared" si="20"/>
        <v>0</v>
      </c>
      <c r="X189" s="14" t="s">
        <v>1191</v>
      </c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</row>
    <row r="190" s="2" customFormat="1" ht="14.25" spans="1:34">
      <c r="A190" s="24">
        <v>191</v>
      </c>
      <c r="B190" s="14"/>
      <c r="C190" s="749" t="s">
        <v>5671</v>
      </c>
      <c r="D190" s="749" t="s">
        <v>5672</v>
      </c>
      <c r="E190" s="14"/>
      <c r="F190" s="14"/>
      <c r="G190" s="24"/>
      <c r="H190" s="14"/>
      <c r="I190" s="24">
        <v>2.01</v>
      </c>
      <c r="J190" s="14"/>
      <c r="K190" s="24"/>
      <c r="L190" s="509">
        <v>357</v>
      </c>
      <c r="M190" s="72">
        <v>35.68</v>
      </c>
      <c r="N190" s="72">
        <f t="shared" si="14"/>
        <v>12737.76</v>
      </c>
      <c r="O190" s="72">
        <v>357</v>
      </c>
      <c r="P190" s="72">
        <f t="shared" si="15"/>
        <v>35.68</v>
      </c>
      <c r="Q190" s="72">
        <f t="shared" si="16"/>
        <v>12737.76</v>
      </c>
      <c r="R190" s="257">
        <f t="shared" si="17"/>
        <v>0</v>
      </c>
      <c r="S190" s="257"/>
      <c r="T190" s="257">
        <f t="shared" si="18"/>
        <v>0</v>
      </c>
      <c r="U190" s="257">
        <f t="shared" si="19"/>
        <v>0</v>
      </c>
      <c r="V190" s="257"/>
      <c r="W190" s="257">
        <f t="shared" si="20"/>
        <v>0</v>
      </c>
      <c r="X190" s="14" t="s">
        <v>1191</v>
      </c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</row>
    <row r="191" s="2" customFormat="1" ht="14.25" spans="1:34">
      <c r="A191" s="24">
        <v>192</v>
      </c>
      <c r="B191" s="14"/>
      <c r="C191" s="749" t="s">
        <v>5673</v>
      </c>
      <c r="D191" s="749" t="s">
        <v>5674</v>
      </c>
      <c r="E191" s="14"/>
      <c r="F191" s="14"/>
      <c r="G191" s="24"/>
      <c r="H191" s="14"/>
      <c r="I191" s="24">
        <v>2.01</v>
      </c>
      <c r="J191" s="14"/>
      <c r="K191" s="24"/>
      <c r="L191" s="509">
        <v>341</v>
      </c>
      <c r="M191" s="72">
        <v>34.96</v>
      </c>
      <c r="N191" s="72">
        <f t="shared" si="14"/>
        <v>11921.36</v>
      </c>
      <c r="O191" s="72">
        <v>341</v>
      </c>
      <c r="P191" s="72">
        <f t="shared" si="15"/>
        <v>34.96</v>
      </c>
      <c r="Q191" s="72">
        <f t="shared" si="16"/>
        <v>11921.36</v>
      </c>
      <c r="R191" s="257">
        <f t="shared" si="17"/>
        <v>0</v>
      </c>
      <c r="S191" s="257"/>
      <c r="T191" s="257">
        <f t="shared" si="18"/>
        <v>0</v>
      </c>
      <c r="U191" s="257">
        <f t="shared" si="19"/>
        <v>0</v>
      </c>
      <c r="V191" s="257"/>
      <c r="W191" s="257">
        <f t="shared" si="20"/>
        <v>0</v>
      </c>
      <c r="X191" s="14" t="s">
        <v>1191</v>
      </c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</row>
    <row r="192" s="2" customFormat="1" ht="14.25" spans="1:34">
      <c r="A192" s="24">
        <v>193</v>
      </c>
      <c r="B192" s="14"/>
      <c r="C192" s="749" t="s">
        <v>5675</v>
      </c>
      <c r="D192" s="749" t="s">
        <v>5676</v>
      </c>
      <c r="E192" s="14"/>
      <c r="F192" s="14"/>
      <c r="G192" s="24"/>
      <c r="H192" s="14"/>
      <c r="I192" s="24">
        <v>2.01</v>
      </c>
      <c r="J192" s="14"/>
      <c r="K192" s="24"/>
      <c r="L192" s="509">
        <v>292</v>
      </c>
      <c r="M192" s="72">
        <v>517.85</v>
      </c>
      <c r="N192" s="72">
        <f t="shared" si="14"/>
        <v>151212.2</v>
      </c>
      <c r="O192" s="72">
        <v>292</v>
      </c>
      <c r="P192" s="72">
        <f t="shared" si="15"/>
        <v>517.85</v>
      </c>
      <c r="Q192" s="72">
        <f t="shared" si="16"/>
        <v>151212.2</v>
      </c>
      <c r="R192" s="257">
        <f t="shared" si="17"/>
        <v>0</v>
      </c>
      <c r="S192" s="257"/>
      <c r="T192" s="257">
        <f t="shared" si="18"/>
        <v>0</v>
      </c>
      <c r="U192" s="257">
        <f t="shared" si="19"/>
        <v>0</v>
      </c>
      <c r="V192" s="257"/>
      <c r="W192" s="257">
        <f t="shared" si="20"/>
        <v>0</v>
      </c>
      <c r="X192" s="14" t="s">
        <v>1191</v>
      </c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</row>
    <row r="193" s="2" customFormat="1" ht="14.25" spans="1:34">
      <c r="A193" s="24">
        <v>194</v>
      </c>
      <c r="B193" s="14"/>
      <c r="C193" s="749" t="s">
        <v>5677</v>
      </c>
      <c r="D193" s="749" t="s">
        <v>5678</v>
      </c>
      <c r="E193" s="14"/>
      <c r="F193" s="14"/>
      <c r="G193" s="24"/>
      <c r="H193" s="14"/>
      <c r="I193" s="24">
        <v>2.01</v>
      </c>
      <c r="J193" s="14"/>
      <c r="K193" s="24"/>
      <c r="L193" s="509">
        <v>509</v>
      </c>
      <c r="M193" s="72">
        <v>133.62</v>
      </c>
      <c r="N193" s="72">
        <f t="shared" si="14"/>
        <v>68012.58</v>
      </c>
      <c r="O193" s="72">
        <v>509</v>
      </c>
      <c r="P193" s="72">
        <f t="shared" si="15"/>
        <v>133.62</v>
      </c>
      <c r="Q193" s="72">
        <f t="shared" si="16"/>
        <v>68012.58</v>
      </c>
      <c r="R193" s="257">
        <f t="shared" si="17"/>
        <v>0</v>
      </c>
      <c r="S193" s="257"/>
      <c r="T193" s="257">
        <f t="shared" si="18"/>
        <v>0</v>
      </c>
      <c r="U193" s="257">
        <f t="shared" si="19"/>
        <v>0</v>
      </c>
      <c r="V193" s="257"/>
      <c r="W193" s="257">
        <f t="shared" si="20"/>
        <v>0</v>
      </c>
      <c r="X193" s="14" t="s">
        <v>1191</v>
      </c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</row>
    <row r="194" s="2" customFormat="1" ht="14.25" spans="1:35">
      <c r="A194" s="24">
        <v>195</v>
      </c>
      <c r="B194" s="14"/>
      <c r="C194" s="749" t="s">
        <v>5679</v>
      </c>
      <c r="D194" s="749" t="s">
        <v>5680</v>
      </c>
      <c r="E194" s="14"/>
      <c r="F194" s="14"/>
      <c r="G194" s="24"/>
      <c r="H194" s="14"/>
      <c r="I194" s="24">
        <v>2.01</v>
      </c>
      <c r="J194" s="14"/>
      <c r="K194" s="24"/>
      <c r="L194" s="509">
        <v>122</v>
      </c>
      <c r="M194" s="72">
        <v>9.69</v>
      </c>
      <c r="N194" s="72">
        <f t="shared" si="14"/>
        <v>1182.18</v>
      </c>
      <c r="O194" s="72"/>
      <c r="P194" s="72">
        <f t="shared" si="15"/>
        <v>9.69</v>
      </c>
      <c r="Q194" s="72">
        <f t="shared" si="16"/>
        <v>0</v>
      </c>
      <c r="R194" s="257">
        <f t="shared" si="17"/>
        <v>0</v>
      </c>
      <c r="S194" s="257"/>
      <c r="T194" s="257">
        <f t="shared" si="18"/>
        <v>0</v>
      </c>
      <c r="U194" s="257">
        <f t="shared" si="19"/>
        <v>-122</v>
      </c>
      <c r="V194" s="257"/>
      <c r="W194" s="257">
        <f t="shared" si="20"/>
        <v>-1182.18</v>
      </c>
      <c r="X194" s="14" t="s">
        <v>1191</v>
      </c>
      <c r="Y194" s="14"/>
      <c r="Z194" s="14"/>
      <c r="AA194" s="14"/>
      <c r="AB194" s="14"/>
      <c r="AC194" s="14"/>
      <c r="AD194" s="14"/>
      <c r="AE194" s="14"/>
      <c r="AF194" s="14"/>
      <c r="AG194" s="14"/>
      <c r="AH194" s="14" t="s">
        <v>4296</v>
      </c>
      <c r="AI194" s="202"/>
    </row>
    <row r="195" s="2" customFormat="1" ht="14.25" spans="1:35">
      <c r="A195" s="24">
        <v>196</v>
      </c>
      <c r="B195" s="14"/>
      <c r="C195" s="749" t="s">
        <v>5681</v>
      </c>
      <c r="D195" s="749" t="s">
        <v>5682</v>
      </c>
      <c r="E195" s="14"/>
      <c r="F195" s="14"/>
      <c r="G195" s="24"/>
      <c r="H195" s="14"/>
      <c r="I195" s="24">
        <v>2.01</v>
      </c>
      <c r="J195" s="14"/>
      <c r="K195" s="24"/>
      <c r="L195" s="509">
        <v>240</v>
      </c>
      <c r="M195" s="72">
        <v>10.37</v>
      </c>
      <c r="N195" s="72">
        <f t="shared" si="14"/>
        <v>2488.8</v>
      </c>
      <c r="O195" s="72"/>
      <c r="P195" s="72">
        <f t="shared" si="15"/>
        <v>10.37</v>
      </c>
      <c r="Q195" s="72">
        <f t="shared" si="16"/>
        <v>0</v>
      </c>
      <c r="R195" s="257">
        <f t="shared" si="17"/>
        <v>0</v>
      </c>
      <c r="S195" s="257"/>
      <c r="T195" s="257">
        <f t="shared" si="18"/>
        <v>0</v>
      </c>
      <c r="U195" s="257">
        <f t="shared" si="19"/>
        <v>-240</v>
      </c>
      <c r="V195" s="257"/>
      <c r="W195" s="257">
        <f t="shared" si="20"/>
        <v>-2488.8</v>
      </c>
      <c r="X195" s="14" t="s">
        <v>1191</v>
      </c>
      <c r="Y195" s="14"/>
      <c r="Z195" s="14"/>
      <c r="AA195" s="14"/>
      <c r="AB195" s="14"/>
      <c r="AC195" s="14"/>
      <c r="AD195" s="14"/>
      <c r="AE195" s="14"/>
      <c r="AF195" s="14"/>
      <c r="AG195" s="14"/>
      <c r="AH195" s="14" t="s">
        <v>4296</v>
      </c>
      <c r="AI195" s="202"/>
    </row>
    <row r="196" s="2" customFormat="1" ht="14.25" spans="1:35">
      <c r="A196" s="24">
        <v>197</v>
      </c>
      <c r="B196" s="14"/>
      <c r="C196" s="749" t="s">
        <v>5683</v>
      </c>
      <c r="D196" s="749" t="s">
        <v>5684</v>
      </c>
      <c r="E196" s="14"/>
      <c r="F196" s="14"/>
      <c r="G196" s="24"/>
      <c r="H196" s="14"/>
      <c r="I196" s="24">
        <v>2.01</v>
      </c>
      <c r="J196" s="14"/>
      <c r="K196" s="24"/>
      <c r="L196" s="509">
        <v>261</v>
      </c>
      <c r="M196" s="72">
        <v>9.6</v>
      </c>
      <c r="N196" s="72">
        <f t="shared" si="14"/>
        <v>2505.6</v>
      </c>
      <c r="O196" s="72"/>
      <c r="P196" s="72">
        <f t="shared" si="15"/>
        <v>9.6</v>
      </c>
      <c r="Q196" s="72">
        <f t="shared" si="16"/>
        <v>0</v>
      </c>
      <c r="R196" s="257">
        <f t="shared" si="17"/>
        <v>0</v>
      </c>
      <c r="S196" s="257"/>
      <c r="T196" s="257">
        <f t="shared" si="18"/>
        <v>0</v>
      </c>
      <c r="U196" s="257">
        <f t="shared" si="19"/>
        <v>-261</v>
      </c>
      <c r="V196" s="257"/>
      <c r="W196" s="257">
        <f t="shared" si="20"/>
        <v>-2505.6</v>
      </c>
      <c r="X196" s="14" t="s">
        <v>1191</v>
      </c>
      <c r="Y196" s="14"/>
      <c r="Z196" s="14"/>
      <c r="AA196" s="14"/>
      <c r="AB196" s="14"/>
      <c r="AC196" s="14"/>
      <c r="AD196" s="14"/>
      <c r="AE196" s="14"/>
      <c r="AF196" s="14"/>
      <c r="AG196" s="14"/>
      <c r="AH196" s="14" t="s">
        <v>4296</v>
      </c>
      <c r="AI196" s="202"/>
    </row>
    <row r="197" s="2" customFormat="1" ht="14.25" spans="1:35">
      <c r="A197" s="24">
        <v>198</v>
      </c>
      <c r="B197" s="14"/>
      <c r="C197" s="749" t="s">
        <v>5685</v>
      </c>
      <c r="D197" s="749" t="s">
        <v>5686</v>
      </c>
      <c r="E197" s="14"/>
      <c r="F197" s="14"/>
      <c r="G197" s="24"/>
      <c r="H197" s="14"/>
      <c r="I197" s="24">
        <v>2.01</v>
      </c>
      <c r="J197" s="14"/>
      <c r="K197" s="24"/>
      <c r="L197" s="509">
        <v>144</v>
      </c>
      <c r="M197" s="72">
        <v>8.5</v>
      </c>
      <c r="N197" s="72">
        <f t="shared" ref="N197:N260" si="21">L197*M197</f>
        <v>1224</v>
      </c>
      <c r="O197" s="72"/>
      <c r="P197" s="72">
        <f t="shared" ref="P197:P260" si="22">M197</f>
        <v>8.5</v>
      </c>
      <c r="Q197" s="72">
        <f t="shared" ref="Q197:Q260" si="23">P197*O197</f>
        <v>0</v>
      </c>
      <c r="R197" s="257">
        <f t="shared" ref="R197:R260" si="24">IF((O197-L197)&gt;0,O197-L197,0)</f>
        <v>0</v>
      </c>
      <c r="S197" s="257"/>
      <c r="T197" s="257">
        <f t="shared" ref="T197:T260" si="25">IF((Q197-N197)&gt;0,Q197-N197,0)</f>
        <v>0</v>
      </c>
      <c r="U197" s="257">
        <f t="shared" ref="U197:U260" si="26">IF((O197-L197)&lt;0,O197-L197,0)</f>
        <v>-144</v>
      </c>
      <c r="V197" s="257"/>
      <c r="W197" s="257">
        <f t="shared" ref="W197:W260" si="27">IF((Q197-N197)&lt;0,Q197-N197,0)</f>
        <v>-1224</v>
      </c>
      <c r="X197" s="14" t="s">
        <v>1191</v>
      </c>
      <c r="Y197" s="14"/>
      <c r="Z197" s="14"/>
      <c r="AA197" s="14"/>
      <c r="AB197" s="14"/>
      <c r="AC197" s="14"/>
      <c r="AD197" s="14"/>
      <c r="AE197" s="14"/>
      <c r="AF197" s="14"/>
      <c r="AG197" s="14"/>
      <c r="AH197" s="14" t="s">
        <v>4296</v>
      </c>
      <c r="AI197" s="202"/>
    </row>
    <row r="198" s="2" customFormat="1" ht="14.25" spans="1:35">
      <c r="A198" s="24">
        <v>199</v>
      </c>
      <c r="B198" s="14"/>
      <c r="C198" s="749" t="s">
        <v>5687</v>
      </c>
      <c r="D198" s="749" t="s">
        <v>5688</v>
      </c>
      <c r="E198" s="14"/>
      <c r="F198" s="14"/>
      <c r="G198" s="24"/>
      <c r="H198" s="14"/>
      <c r="I198" s="24">
        <v>2.01</v>
      </c>
      <c r="J198" s="14"/>
      <c r="K198" s="24"/>
      <c r="L198" s="509">
        <v>197</v>
      </c>
      <c r="M198" s="72">
        <v>8.21</v>
      </c>
      <c r="N198" s="72">
        <f t="shared" si="21"/>
        <v>1617.37</v>
      </c>
      <c r="O198" s="72"/>
      <c r="P198" s="72">
        <f t="shared" si="22"/>
        <v>8.21</v>
      </c>
      <c r="Q198" s="72">
        <f t="shared" si="23"/>
        <v>0</v>
      </c>
      <c r="R198" s="257">
        <f t="shared" si="24"/>
        <v>0</v>
      </c>
      <c r="S198" s="257"/>
      <c r="T198" s="257">
        <f t="shared" si="25"/>
        <v>0</v>
      </c>
      <c r="U198" s="257">
        <f t="shared" si="26"/>
        <v>-197</v>
      </c>
      <c r="V198" s="257"/>
      <c r="W198" s="257">
        <f t="shared" si="27"/>
        <v>-1617.37</v>
      </c>
      <c r="X198" s="14" t="s">
        <v>1191</v>
      </c>
      <c r="Y198" s="14"/>
      <c r="Z198" s="14"/>
      <c r="AA198" s="14"/>
      <c r="AB198" s="14"/>
      <c r="AC198" s="14"/>
      <c r="AD198" s="14"/>
      <c r="AE198" s="14"/>
      <c r="AF198" s="14"/>
      <c r="AG198" s="14"/>
      <c r="AH198" s="14" t="s">
        <v>4296</v>
      </c>
      <c r="AI198" s="202"/>
    </row>
    <row r="199" s="2" customFormat="1" ht="14.25" spans="1:34">
      <c r="A199" s="24">
        <v>200</v>
      </c>
      <c r="B199" s="14"/>
      <c r="C199" s="749" t="s">
        <v>5689</v>
      </c>
      <c r="D199" s="749" t="s">
        <v>5690</v>
      </c>
      <c r="E199" s="14"/>
      <c r="F199" s="14"/>
      <c r="G199" s="24"/>
      <c r="H199" s="14"/>
      <c r="I199" s="24">
        <v>2.01</v>
      </c>
      <c r="J199" s="14"/>
      <c r="K199" s="24"/>
      <c r="L199" s="509">
        <v>986</v>
      </c>
      <c r="M199" s="72">
        <v>6.27</v>
      </c>
      <c r="N199" s="72">
        <f t="shared" si="21"/>
        <v>6182.22</v>
      </c>
      <c r="O199" s="72"/>
      <c r="P199" s="72">
        <f t="shared" si="22"/>
        <v>6.27</v>
      </c>
      <c r="Q199" s="72">
        <f t="shared" si="23"/>
        <v>0</v>
      </c>
      <c r="R199" s="257">
        <f t="shared" si="24"/>
        <v>0</v>
      </c>
      <c r="S199" s="257"/>
      <c r="T199" s="257">
        <f t="shared" si="25"/>
        <v>0</v>
      </c>
      <c r="U199" s="257">
        <f t="shared" si="26"/>
        <v>-986</v>
      </c>
      <c r="V199" s="257"/>
      <c r="W199" s="257">
        <f t="shared" si="27"/>
        <v>-6182.22</v>
      </c>
      <c r="X199" s="14" t="s">
        <v>1191</v>
      </c>
      <c r="Y199" s="14"/>
      <c r="Z199" s="14"/>
      <c r="AA199" s="14"/>
      <c r="AB199" s="14"/>
      <c r="AC199" s="14"/>
      <c r="AD199" s="14"/>
      <c r="AE199" s="14"/>
      <c r="AF199" s="14"/>
      <c r="AG199" s="14"/>
      <c r="AH199" s="14" t="s">
        <v>5214</v>
      </c>
    </row>
    <row r="200" s="2" customFormat="1" ht="14.25" spans="1:34">
      <c r="A200" s="24">
        <v>201</v>
      </c>
      <c r="B200" s="14"/>
      <c r="C200" s="749" t="s">
        <v>5691</v>
      </c>
      <c r="D200" s="749" t="s">
        <v>5692</v>
      </c>
      <c r="E200" s="14"/>
      <c r="F200" s="14"/>
      <c r="G200" s="24"/>
      <c r="H200" s="14"/>
      <c r="I200" s="24">
        <v>2.01</v>
      </c>
      <c r="J200" s="14"/>
      <c r="K200" s="24"/>
      <c r="L200" s="509">
        <v>300</v>
      </c>
      <c r="M200" s="72">
        <v>6.43</v>
      </c>
      <c r="N200" s="72">
        <f t="shared" si="21"/>
        <v>1929</v>
      </c>
      <c r="O200" s="72"/>
      <c r="P200" s="72">
        <f t="shared" si="22"/>
        <v>6.43</v>
      </c>
      <c r="Q200" s="72">
        <f t="shared" si="23"/>
        <v>0</v>
      </c>
      <c r="R200" s="257">
        <f t="shared" si="24"/>
        <v>0</v>
      </c>
      <c r="S200" s="257"/>
      <c r="T200" s="257">
        <f t="shared" si="25"/>
        <v>0</v>
      </c>
      <c r="U200" s="257">
        <f t="shared" si="26"/>
        <v>-300</v>
      </c>
      <c r="V200" s="257"/>
      <c r="W200" s="257">
        <f t="shared" si="27"/>
        <v>-1929</v>
      </c>
      <c r="X200" s="14" t="s">
        <v>1191</v>
      </c>
      <c r="Y200" s="14"/>
      <c r="Z200" s="14"/>
      <c r="AA200" s="14"/>
      <c r="AB200" s="14"/>
      <c r="AC200" s="14"/>
      <c r="AD200" s="14"/>
      <c r="AE200" s="14"/>
      <c r="AF200" s="14"/>
      <c r="AG200" s="14"/>
      <c r="AH200" s="14" t="s">
        <v>5214</v>
      </c>
    </row>
    <row r="201" s="2" customFormat="1" ht="14.25" spans="1:34">
      <c r="A201" s="24">
        <v>202</v>
      </c>
      <c r="B201" s="14"/>
      <c r="C201" s="749" t="s">
        <v>5693</v>
      </c>
      <c r="D201" s="749" t="s">
        <v>5694</v>
      </c>
      <c r="E201" s="14"/>
      <c r="F201" s="14"/>
      <c r="G201" s="24"/>
      <c r="H201" s="14"/>
      <c r="I201" s="24">
        <v>2.01</v>
      </c>
      <c r="J201" s="14"/>
      <c r="K201" s="24"/>
      <c r="L201" s="509">
        <v>300</v>
      </c>
      <c r="M201" s="72">
        <v>6.43</v>
      </c>
      <c r="N201" s="72">
        <f t="shared" si="21"/>
        <v>1929</v>
      </c>
      <c r="O201" s="72"/>
      <c r="P201" s="72">
        <f t="shared" si="22"/>
        <v>6.43</v>
      </c>
      <c r="Q201" s="72">
        <f t="shared" si="23"/>
        <v>0</v>
      </c>
      <c r="R201" s="257">
        <f t="shared" si="24"/>
        <v>0</v>
      </c>
      <c r="S201" s="257"/>
      <c r="T201" s="257">
        <f t="shared" si="25"/>
        <v>0</v>
      </c>
      <c r="U201" s="257">
        <f t="shared" si="26"/>
        <v>-300</v>
      </c>
      <c r="V201" s="257"/>
      <c r="W201" s="257">
        <f t="shared" si="27"/>
        <v>-1929</v>
      </c>
      <c r="X201" s="14" t="s">
        <v>1191</v>
      </c>
      <c r="Y201" s="14"/>
      <c r="Z201" s="14"/>
      <c r="AA201" s="14"/>
      <c r="AB201" s="14"/>
      <c r="AC201" s="14"/>
      <c r="AD201" s="14"/>
      <c r="AE201" s="14"/>
      <c r="AF201" s="14"/>
      <c r="AG201" s="14"/>
      <c r="AH201" s="14" t="s">
        <v>5214</v>
      </c>
    </row>
    <row r="202" s="2" customFormat="1" ht="14.25" spans="1:34">
      <c r="A202" s="24">
        <v>203</v>
      </c>
      <c r="B202" s="14"/>
      <c r="C202" s="749" t="s">
        <v>5695</v>
      </c>
      <c r="D202" s="749" t="s">
        <v>5696</v>
      </c>
      <c r="E202" s="14"/>
      <c r="F202" s="14"/>
      <c r="G202" s="24"/>
      <c r="H202" s="14"/>
      <c r="I202" s="24">
        <v>2.01</v>
      </c>
      <c r="J202" s="14"/>
      <c r="K202" s="24"/>
      <c r="L202" s="509">
        <v>895</v>
      </c>
      <c r="M202" s="72">
        <v>7.2</v>
      </c>
      <c r="N202" s="72">
        <f t="shared" si="21"/>
        <v>6444</v>
      </c>
      <c r="O202" s="72">
        <v>895</v>
      </c>
      <c r="P202" s="72">
        <f t="shared" si="22"/>
        <v>7.2</v>
      </c>
      <c r="Q202" s="72">
        <f t="shared" si="23"/>
        <v>6444</v>
      </c>
      <c r="R202" s="257">
        <f t="shared" si="24"/>
        <v>0</v>
      </c>
      <c r="S202" s="257"/>
      <c r="T202" s="257">
        <f t="shared" si="25"/>
        <v>0</v>
      </c>
      <c r="U202" s="257">
        <f t="shared" si="26"/>
        <v>0</v>
      </c>
      <c r="V202" s="257"/>
      <c r="W202" s="257">
        <f t="shared" si="27"/>
        <v>0</v>
      </c>
      <c r="X202" s="14" t="s">
        <v>1191</v>
      </c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</row>
    <row r="203" s="2" customFormat="1" ht="14.25" spans="1:34">
      <c r="A203" s="24">
        <v>204</v>
      </c>
      <c r="B203" s="14"/>
      <c r="C203" s="749" t="s">
        <v>5697</v>
      </c>
      <c r="D203" s="749" t="s">
        <v>5698</v>
      </c>
      <c r="E203" s="14"/>
      <c r="F203" s="14"/>
      <c r="G203" s="24"/>
      <c r="H203" s="14"/>
      <c r="I203" s="24">
        <v>2.01</v>
      </c>
      <c r="J203" s="14"/>
      <c r="K203" s="24"/>
      <c r="L203" s="509">
        <v>475</v>
      </c>
      <c r="M203" s="72">
        <v>74.05</v>
      </c>
      <c r="N203" s="72">
        <f t="shared" si="21"/>
        <v>35173.75</v>
      </c>
      <c r="O203" s="72">
        <v>475</v>
      </c>
      <c r="P203" s="72">
        <f t="shared" si="22"/>
        <v>74.05</v>
      </c>
      <c r="Q203" s="72">
        <f t="shared" si="23"/>
        <v>35173.75</v>
      </c>
      <c r="R203" s="257">
        <f t="shared" si="24"/>
        <v>0</v>
      </c>
      <c r="S203" s="257"/>
      <c r="T203" s="257">
        <f t="shared" si="25"/>
        <v>0</v>
      </c>
      <c r="U203" s="257">
        <f t="shared" si="26"/>
        <v>0</v>
      </c>
      <c r="V203" s="257"/>
      <c r="W203" s="257">
        <f t="shared" si="27"/>
        <v>0</v>
      </c>
      <c r="X203" s="14"/>
      <c r="Y203" s="14"/>
      <c r="Z203" s="14"/>
      <c r="AA203" s="14"/>
      <c r="AB203" s="14"/>
      <c r="AC203" s="14"/>
      <c r="AD203" s="14"/>
      <c r="AE203" s="14" t="s">
        <v>1191</v>
      </c>
      <c r="AF203" s="14"/>
      <c r="AG203" s="14"/>
      <c r="AH203" s="14"/>
    </row>
    <row r="204" s="2" customFormat="1" ht="14.25" spans="1:34">
      <c r="A204" s="24">
        <v>205</v>
      </c>
      <c r="B204" s="14"/>
      <c r="C204" s="749" t="s">
        <v>5699</v>
      </c>
      <c r="D204" s="749" t="s">
        <v>5700</v>
      </c>
      <c r="E204" s="14"/>
      <c r="F204" s="14"/>
      <c r="G204" s="24"/>
      <c r="H204" s="14"/>
      <c r="I204" s="24">
        <v>2.01</v>
      </c>
      <c r="J204" s="14"/>
      <c r="K204" s="24"/>
      <c r="L204" s="509">
        <v>1</v>
      </c>
      <c r="M204" s="72">
        <v>363.59</v>
      </c>
      <c r="N204" s="72">
        <f t="shared" si="21"/>
        <v>363.59</v>
      </c>
      <c r="O204" s="72">
        <v>1</v>
      </c>
      <c r="P204" s="72">
        <f t="shared" si="22"/>
        <v>363.59</v>
      </c>
      <c r="Q204" s="72">
        <f t="shared" si="23"/>
        <v>363.59</v>
      </c>
      <c r="R204" s="257">
        <f t="shared" si="24"/>
        <v>0</v>
      </c>
      <c r="S204" s="257"/>
      <c r="T204" s="257">
        <f t="shared" si="25"/>
        <v>0</v>
      </c>
      <c r="U204" s="257">
        <f t="shared" si="26"/>
        <v>0</v>
      </c>
      <c r="V204" s="257"/>
      <c r="W204" s="257">
        <f t="shared" si="27"/>
        <v>0</v>
      </c>
      <c r="X204" s="14"/>
      <c r="Y204" s="14"/>
      <c r="Z204" s="14"/>
      <c r="AA204" s="14"/>
      <c r="AB204" s="14"/>
      <c r="AC204" s="14"/>
      <c r="AD204" s="14"/>
      <c r="AE204" s="14" t="s">
        <v>1191</v>
      </c>
      <c r="AF204" s="14"/>
      <c r="AG204" s="14"/>
      <c r="AH204" s="14"/>
    </row>
    <row r="205" s="2" customFormat="1" ht="14.25" spans="1:34">
      <c r="A205" s="24">
        <v>206</v>
      </c>
      <c r="B205" s="14"/>
      <c r="C205" s="749" t="s">
        <v>5701</v>
      </c>
      <c r="D205" s="749" t="s">
        <v>5702</v>
      </c>
      <c r="E205" s="14"/>
      <c r="F205" s="14"/>
      <c r="G205" s="24"/>
      <c r="H205" s="14"/>
      <c r="I205" s="24">
        <v>2.01</v>
      </c>
      <c r="J205" s="14"/>
      <c r="K205" s="24"/>
      <c r="L205" s="509">
        <v>1</v>
      </c>
      <c r="M205" s="72">
        <v>371.215</v>
      </c>
      <c r="N205" s="72">
        <f t="shared" si="21"/>
        <v>371.215</v>
      </c>
      <c r="O205" s="72">
        <v>1</v>
      </c>
      <c r="P205" s="72">
        <f t="shared" si="22"/>
        <v>371.215</v>
      </c>
      <c r="Q205" s="72">
        <f t="shared" si="23"/>
        <v>371.215</v>
      </c>
      <c r="R205" s="257">
        <f t="shared" si="24"/>
        <v>0</v>
      </c>
      <c r="S205" s="257"/>
      <c r="T205" s="257">
        <f t="shared" si="25"/>
        <v>0</v>
      </c>
      <c r="U205" s="257">
        <f t="shared" si="26"/>
        <v>0</v>
      </c>
      <c r="V205" s="257"/>
      <c r="W205" s="257">
        <f t="shared" si="27"/>
        <v>0</v>
      </c>
      <c r="X205" s="14"/>
      <c r="Y205" s="14"/>
      <c r="Z205" s="14"/>
      <c r="AA205" s="14"/>
      <c r="AB205" s="14"/>
      <c r="AC205" s="14"/>
      <c r="AD205" s="14"/>
      <c r="AE205" s="14" t="s">
        <v>1191</v>
      </c>
      <c r="AF205" s="14"/>
      <c r="AG205" s="14"/>
      <c r="AH205" s="14"/>
    </row>
    <row r="206" s="2" customFormat="1" ht="14.25" spans="1:34">
      <c r="A206" s="24">
        <v>207</v>
      </c>
      <c r="B206" s="14"/>
      <c r="C206" s="749" t="s">
        <v>5703</v>
      </c>
      <c r="D206" s="749" t="s">
        <v>5704</v>
      </c>
      <c r="E206" s="14"/>
      <c r="F206" s="14"/>
      <c r="G206" s="24"/>
      <c r="H206" s="14"/>
      <c r="I206" s="24">
        <v>2.01</v>
      </c>
      <c r="J206" s="14"/>
      <c r="K206" s="24"/>
      <c r="L206" s="509">
        <v>144</v>
      </c>
      <c r="M206" s="72">
        <v>71.5074</v>
      </c>
      <c r="N206" s="72">
        <f t="shared" si="21"/>
        <v>10297.0656</v>
      </c>
      <c r="O206" s="72">
        <v>144</v>
      </c>
      <c r="P206" s="72">
        <f t="shared" si="22"/>
        <v>71.5074</v>
      </c>
      <c r="Q206" s="72">
        <f t="shared" si="23"/>
        <v>10297.0656</v>
      </c>
      <c r="R206" s="257">
        <f t="shared" si="24"/>
        <v>0</v>
      </c>
      <c r="S206" s="257"/>
      <c r="T206" s="257">
        <f t="shared" si="25"/>
        <v>0</v>
      </c>
      <c r="U206" s="257">
        <f t="shared" si="26"/>
        <v>0</v>
      </c>
      <c r="V206" s="257"/>
      <c r="W206" s="257">
        <f t="shared" si="27"/>
        <v>0</v>
      </c>
      <c r="X206" s="14"/>
      <c r="Y206" s="14"/>
      <c r="Z206" s="14"/>
      <c r="AA206" s="14"/>
      <c r="AB206" s="14"/>
      <c r="AC206" s="14"/>
      <c r="AD206" s="14"/>
      <c r="AE206" s="14" t="s">
        <v>1191</v>
      </c>
      <c r="AF206" s="14"/>
      <c r="AG206" s="14"/>
      <c r="AH206" s="14"/>
    </row>
    <row r="207" s="2" customFormat="1" ht="14.25" spans="1:34">
      <c r="A207" s="24">
        <v>208</v>
      </c>
      <c r="B207" s="14"/>
      <c r="C207" s="749" t="s">
        <v>5705</v>
      </c>
      <c r="D207" s="749" t="s">
        <v>5706</v>
      </c>
      <c r="E207" s="14"/>
      <c r="F207" s="14"/>
      <c r="G207" s="24"/>
      <c r="H207" s="14"/>
      <c r="I207" s="24">
        <v>2.01</v>
      </c>
      <c r="J207" s="14"/>
      <c r="K207" s="24"/>
      <c r="L207" s="509">
        <v>20</v>
      </c>
      <c r="M207" s="72">
        <v>76.4829</v>
      </c>
      <c r="N207" s="72">
        <f t="shared" si="21"/>
        <v>1529.658</v>
      </c>
      <c r="O207" s="72">
        <v>20</v>
      </c>
      <c r="P207" s="72">
        <f t="shared" si="22"/>
        <v>76.4829</v>
      </c>
      <c r="Q207" s="72">
        <f t="shared" si="23"/>
        <v>1529.658</v>
      </c>
      <c r="R207" s="257">
        <f t="shared" si="24"/>
        <v>0</v>
      </c>
      <c r="S207" s="257"/>
      <c r="T207" s="257">
        <f t="shared" si="25"/>
        <v>0</v>
      </c>
      <c r="U207" s="257">
        <f t="shared" si="26"/>
        <v>0</v>
      </c>
      <c r="V207" s="257"/>
      <c r="W207" s="257">
        <f t="shared" si="27"/>
        <v>0</v>
      </c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</row>
    <row r="208" s="2" customFormat="1" ht="14.25" spans="1:34">
      <c r="A208" s="24">
        <v>209</v>
      </c>
      <c r="B208" s="14"/>
      <c r="C208" s="749" t="s">
        <v>5707</v>
      </c>
      <c r="D208" s="749" t="s">
        <v>5708</v>
      </c>
      <c r="E208" s="14"/>
      <c r="F208" s="14"/>
      <c r="G208" s="24"/>
      <c r="H208" s="14"/>
      <c r="I208" s="24">
        <v>2.01</v>
      </c>
      <c r="J208" s="14"/>
      <c r="K208" s="24"/>
      <c r="L208" s="509">
        <v>72</v>
      </c>
      <c r="M208" s="72">
        <v>81.865</v>
      </c>
      <c r="N208" s="72">
        <f t="shared" si="21"/>
        <v>5894.28</v>
      </c>
      <c r="O208" s="72">
        <v>72</v>
      </c>
      <c r="P208" s="72">
        <f t="shared" si="22"/>
        <v>81.865</v>
      </c>
      <c r="Q208" s="72">
        <f t="shared" si="23"/>
        <v>5894.28</v>
      </c>
      <c r="R208" s="257">
        <f t="shared" si="24"/>
        <v>0</v>
      </c>
      <c r="S208" s="257"/>
      <c r="T208" s="257">
        <f t="shared" si="25"/>
        <v>0</v>
      </c>
      <c r="U208" s="257">
        <f t="shared" si="26"/>
        <v>0</v>
      </c>
      <c r="V208" s="257"/>
      <c r="W208" s="257">
        <f t="shared" si="27"/>
        <v>0</v>
      </c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</row>
    <row r="209" s="2" customFormat="1" ht="14.25" spans="1:34">
      <c r="A209" s="24">
        <v>210</v>
      </c>
      <c r="B209" s="14"/>
      <c r="C209" s="749" t="s">
        <v>5709</v>
      </c>
      <c r="D209" s="749" t="s">
        <v>5710</v>
      </c>
      <c r="E209" s="14"/>
      <c r="F209" s="14"/>
      <c r="G209" s="24"/>
      <c r="H209" s="14"/>
      <c r="I209" s="24">
        <v>2.01</v>
      </c>
      <c r="J209" s="14"/>
      <c r="K209" s="24"/>
      <c r="L209" s="509">
        <v>100</v>
      </c>
      <c r="M209" s="72">
        <v>40.7279</v>
      </c>
      <c r="N209" s="72">
        <f t="shared" si="21"/>
        <v>4072.79</v>
      </c>
      <c r="O209" s="72">
        <v>100</v>
      </c>
      <c r="P209" s="72">
        <f t="shared" si="22"/>
        <v>40.7279</v>
      </c>
      <c r="Q209" s="72">
        <f t="shared" si="23"/>
        <v>4072.79</v>
      </c>
      <c r="R209" s="257">
        <f t="shared" si="24"/>
        <v>0</v>
      </c>
      <c r="S209" s="257"/>
      <c r="T209" s="257">
        <f t="shared" si="25"/>
        <v>0</v>
      </c>
      <c r="U209" s="257">
        <f t="shared" si="26"/>
        <v>0</v>
      </c>
      <c r="V209" s="257"/>
      <c r="W209" s="257">
        <f t="shared" si="27"/>
        <v>0</v>
      </c>
      <c r="X209" s="14"/>
      <c r="Y209" s="14"/>
      <c r="Z209" s="14"/>
      <c r="AA209" s="14"/>
      <c r="AB209" s="14"/>
      <c r="AC209" s="14"/>
      <c r="AD209" s="14"/>
      <c r="AE209" s="14" t="s">
        <v>1191</v>
      </c>
      <c r="AF209" s="14"/>
      <c r="AG209" s="14"/>
      <c r="AH209" s="14"/>
    </row>
    <row r="210" s="2" customFormat="1" ht="14.25" spans="1:34">
      <c r="A210" s="24">
        <v>211</v>
      </c>
      <c r="B210" s="14"/>
      <c r="C210" s="749" t="s">
        <v>5711</v>
      </c>
      <c r="D210" s="749" t="s">
        <v>5712</v>
      </c>
      <c r="E210" s="14"/>
      <c r="F210" s="14"/>
      <c r="G210" s="24"/>
      <c r="H210" s="14"/>
      <c r="I210" s="24">
        <v>2.01</v>
      </c>
      <c r="J210" s="14"/>
      <c r="K210" s="24"/>
      <c r="L210" s="509">
        <v>132</v>
      </c>
      <c r="M210" s="72">
        <v>90.5929</v>
      </c>
      <c r="N210" s="72">
        <f t="shared" si="21"/>
        <v>11958.2628</v>
      </c>
      <c r="O210" s="72">
        <v>132</v>
      </c>
      <c r="P210" s="72">
        <f t="shared" si="22"/>
        <v>90.5929</v>
      </c>
      <c r="Q210" s="72">
        <f t="shared" si="23"/>
        <v>11958.2628</v>
      </c>
      <c r="R210" s="257">
        <f t="shared" si="24"/>
        <v>0</v>
      </c>
      <c r="S210" s="257"/>
      <c r="T210" s="257">
        <f t="shared" si="25"/>
        <v>0</v>
      </c>
      <c r="U210" s="257">
        <f t="shared" si="26"/>
        <v>0</v>
      </c>
      <c r="V210" s="257"/>
      <c r="W210" s="257">
        <f t="shared" si="27"/>
        <v>0</v>
      </c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</row>
    <row r="211" s="2" customFormat="1" ht="14.25" spans="1:34">
      <c r="A211" s="24">
        <v>212</v>
      </c>
      <c r="B211" s="14"/>
      <c r="C211" s="749" t="s">
        <v>5713</v>
      </c>
      <c r="D211" s="749" t="s">
        <v>5714</v>
      </c>
      <c r="E211" s="14"/>
      <c r="F211" s="14"/>
      <c r="G211" s="24"/>
      <c r="H211" s="14"/>
      <c r="I211" s="24">
        <v>2.01</v>
      </c>
      <c r="J211" s="14"/>
      <c r="K211" s="24"/>
      <c r="L211" s="509">
        <v>216</v>
      </c>
      <c r="M211" s="72">
        <v>89.5157</v>
      </c>
      <c r="N211" s="72">
        <f t="shared" si="21"/>
        <v>19335.3912</v>
      </c>
      <c r="O211" s="72">
        <v>216</v>
      </c>
      <c r="P211" s="72">
        <f t="shared" si="22"/>
        <v>89.5157</v>
      </c>
      <c r="Q211" s="72">
        <f t="shared" si="23"/>
        <v>19335.3912</v>
      </c>
      <c r="R211" s="257">
        <f t="shared" si="24"/>
        <v>0</v>
      </c>
      <c r="S211" s="257"/>
      <c r="T211" s="257">
        <f t="shared" si="25"/>
        <v>0</v>
      </c>
      <c r="U211" s="257">
        <f t="shared" si="26"/>
        <v>0</v>
      </c>
      <c r="V211" s="257"/>
      <c r="W211" s="257">
        <f t="shared" si="27"/>
        <v>0</v>
      </c>
      <c r="X211" s="14"/>
      <c r="Y211" s="14"/>
      <c r="Z211" s="14"/>
      <c r="AA211" s="14"/>
      <c r="AB211" s="14"/>
      <c r="AC211" s="14"/>
      <c r="AD211" s="14"/>
      <c r="AE211" s="14" t="s">
        <v>1191</v>
      </c>
      <c r="AF211" s="14"/>
      <c r="AG211" s="14"/>
      <c r="AH211" s="14"/>
    </row>
    <row r="212" s="2" customFormat="1" ht="14.25" spans="1:34">
      <c r="A212" s="24">
        <v>213</v>
      </c>
      <c r="B212" s="14"/>
      <c r="C212" s="749" t="s">
        <v>5715</v>
      </c>
      <c r="D212" s="749" t="s">
        <v>5716</v>
      </c>
      <c r="E212" s="14"/>
      <c r="F212" s="14"/>
      <c r="G212" s="24"/>
      <c r="H212" s="14"/>
      <c r="I212" s="24">
        <v>2.01</v>
      </c>
      <c r="J212" s="14"/>
      <c r="K212" s="24"/>
      <c r="L212" s="509">
        <v>72</v>
      </c>
      <c r="M212" s="72">
        <v>188.4462</v>
      </c>
      <c r="N212" s="72">
        <f t="shared" si="21"/>
        <v>13568.1264</v>
      </c>
      <c r="O212" s="72">
        <v>72</v>
      </c>
      <c r="P212" s="72">
        <f t="shared" si="22"/>
        <v>188.4462</v>
      </c>
      <c r="Q212" s="72">
        <f t="shared" si="23"/>
        <v>13568.1264</v>
      </c>
      <c r="R212" s="257">
        <f t="shared" si="24"/>
        <v>0</v>
      </c>
      <c r="S212" s="257"/>
      <c r="T212" s="257">
        <f t="shared" si="25"/>
        <v>0</v>
      </c>
      <c r="U212" s="257">
        <f t="shared" si="26"/>
        <v>0</v>
      </c>
      <c r="V212" s="257"/>
      <c r="W212" s="257">
        <f t="shared" si="27"/>
        <v>0</v>
      </c>
      <c r="X212" s="14"/>
      <c r="Y212" s="14"/>
      <c r="Z212" s="14"/>
      <c r="AA212" s="14"/>
      <c r="AB212" s="14"/>
      <c r="AC212" s="14"/>
      <c r="AD212" s="14"/>
      <c r="AE212" s="14" t="s">
        <v>1191</v>
      </c>
      <c r="AF212" s="14"/>
      <c r="AG212" s="14"/>
      <c r="AH212" s="14"/>
    </row>
    <row r="213" s="2" customFormat="1" ht="14.25" spans="1:34">
      <c r="A213" s="24">
        <v>214</v>
      </c>
      <c r="B213" s="14"/>
      <c r="C213" s="749" t="s">
        <v>5717</v>
      </c>
      <c r="D213" s="749" t="s">
        <v>5718</v>
      </c>
      <c r="E213" s="14"/>
      <c r="F213" s="14"/>
      <c r="G213" s="24"/>
      <c r="H213" s="14"/>
      <c r="I213" s="24">
        <v>2.01</v>
      </c>
      <c r="J213" s="14"/>
      <c r="K213" s="24"/>
      <c r="L213" s="509">
        <v>100</v>
      </c>
      <c r="M213" s="72">
        <v>113.5376</v>
      </c>
      <c r="N213" s="72">
        <f t="shared" si="21"/>
        <v>11353.76</v>
      </c>
      <c r="O213" s="72">
        <v>100</v>
      </c>
      <c r="P213" s="72">
        <f t="shared" si="22"/>
        <v>113.5376</v>
      </c>
      <c r="Q213" s="72">
        <f t="shared" si="23"/>
        <v>11353.76</v>
      </c>
      <c r="R213" s="257">
        <f t="shared" si="24"/>
        <v>0</v>
      </c>
      <c r="S213" s="257"/>
      <c r="T213" s="257">
        <f t="shared" si="25"/>
        <v>0</v>
      </c>
      <c r="U213" s="257">
        <f t="shared" si="26"/>
        <v>0</v>
      </c>
      <c r="V213" s="257"/>
      <c r="W213" s="257">
        <f t="shared" si="27"/>
        <v>0</v>
      </c>
      <c r="X213" s="14"/>
      <c r="Y213" s="14"/>
      <c r="Z213" s="14"/>
      <c r="AA213" s="14"/>
      <c r="AB213" s="14"/>
      <c r="AC213" s="14"/>
      <c r="AD213" s="14"/>
      <c r="AE213" s="14" t="s">
        <v>1191</v>
      </c>
      <c r="AF213" s="14"/>
      <c r="AG213" s="14"/>
      <c r="AH213" s="14"/>
    </row>
    <row r="214" s="2" customFormat="1" ht="14.25" spans="1:34">
      <c r="A214" s="24">
        <v>215</v>
      </c>
      <c r="B214" s="14"/>
      <c r="C214" s="749" t="s">
        <v>5719</v>
      </c>
      <c r="D214" s="749" t="s">
        <v>5720</v>
      </c>
      <c r="E214" s="14"/>
      <c r="F214" s="14"/>
      <c r="G214" s="24"/>
      <c r="H214" s="14"/>
      <c r="I214" s="24">
        <v>2.01</v>
      </c>
      <c r="J214" s="14"/>
      <c r="K214" s="24"/>
      <c r="L214" s="509">
        <v>72</v>
      </c>
      <c r="M214" s="72">
        <v>197.4099</v>
      </c>
      <c r="N214" s="72">
        <f t="shared" si="21"/>
        <v>14213.5128</v>
      </c>
      <c r="O214" s="72">
        <v>72</v>
      </c>
      <c r="P214" s="72">
        <f t="shared" si="22"/>
        <v>197.4099</v>
      </c>
      <c r="Q214" s="72">
        <f t="shared" si="23"/>
        <v>14213.5128</v>
      </c>
      <c r="R214" s="257">
        <f t="shared" si="24"/>
        <v>0</v>
      </c>
      <c r="S214" s="257"/>
      <c r="T214" s="257">
        <f t="shared" si="25"/>
        <v>0</v>
      </c>
      <c r="U214" s="257">
        <f t="shared" si="26"/>
        <v>0</v>
      </c>
      <c r="V214" s="257"/>
      <c r="W214" s="257">
        <f t="shared" si="27"/>
        <v>0</v>
      </c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</row>
    <row r="215" s="2" customFormat="1" ht="14.25" spans="1:35">
      <c r="A215" s="24">
        <v>216</v>
      </c>
      <c r="B215" s="14"/>
      <c r="C215" s="749" t="s">
        <v>5721</v>
      </c>
      <c r="D215" s="749" t="s">
        <v>5722</v>
      </c>
      <c r="E215" s="14"/>
      <c r="F215" s="14"/>
      <c r="G215" s="24"/>
      <c r="H215" s="14"/>
      <c r="I215" s="24">
        <v>2.01</v>
      </c>
      <c r="J215" s="14"/>
      <c r="K215" s="24"/>
      <c r="L215" s="509">
        <v>498</v>
      </c>
      <c r="M215" s="72">
        <v>37.9063</v>
      </c>
      <c r="N215" s="72">
        <f t="shared" si="21"/>
        <v>18877.3374</v>
      </c>
      <c r="O215" s="72">
        <v>978</v>
      </c>
      <c r="P215" s="72">
        <f t="shared" si="22"/>
        <v>37.9063</v>
      </c>
      <c r="Q215" s="72">
        <f t="shared" si="23"/>
        <v>37072.3614</v>
      </c>
      <c r="R215" s="257">
        <f t="shared" si="24"/>
        <v>480</v>
      </c>
      <c r="S215" s="257"/>
      <c r="T215" s="257">
        <f t="shared" si="25"/>
        <v>18195.024</v>
      </c>
      <c r="U215" s="257">
        <f t="shared" si="26"/>
        <v>0</v>
      </c>
      <c r="V215" s="257"/>
      <c r="W215" s="257">
        <f t="shared" si="27"/>
        <v>0</v>
      </c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 t="s">
        <v>5723</v>
      </c>
      <c r="AI215" s="2" t="s">
        <v>3035</v>
      </c>
    </row>
    <row r="216" s="2" customFormat="1" ht="14.25" spans="1:35">
      <c r="A216" s="24">
        <v>217</v>
      </c>
      <c r="B216" s="14"/>
      <c r="C216" s="749" t="s">
        <v>5724</v>
      </c>
      <c r="D216" s="749" t="s">
        <v>5725</v>
      </c>
      <c r="E216" s="14"/>
      <c r="F216" s="14"/>
      <c r="G216" s="24"/>
      <c r="H216" s="14"/>
      <c r="I216" s="24">
        <v>2.01</v>
      </c>
      <c r="J216" s="14"/>
      <c r="K216" s="24"/>
      <c r="L216" s="509">
        <v>400</v>
      </c>
      <c r="M216" s="72">
        <v>26.4715</v>
      </c>
      <c r="N216" s="72">
        <f t="shared" si="21"/>
        <v>10588.6</v>
      </c>
      <c r="O216" s="72">
        <v>700</v>
      </c>
      <c r="P216" s="72">
        <f t="shared" si="22"/>
        <v>26.4715</v>
      </c>
      <c r="Q216" s="72">
        <f t="shared" si="23"/>
        <v>18530.05</v>
      </c>
      <c r="R216" s="257">
        <f t="shared" si="24"/>
        <v>300</v>
      </c>
      <c r="S216" s="257"/>
      <c r="T216" s="257">
        <f t="shared" si="25"/>
        <v>7941.45</v>
      </c>
      <c r="U216" s="257">
        <f t="shared" si="26"/>
        <v>0</v>
      </c>
      <c r="V216" s="257"/>
      <c r="W216" s="257">
        <f t="shared" si="27"/>
        <v>0</v>
      </c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 t="s">
        <v>5723</v>
      </c>
      <c r="AI216" s="2" t="s">
        <v>3035</v>
      </c>
    </row>
    <row r="217" s="2" customFormat="1" ht="14.25" spans="1:34">
      <c r="A217" s="24">
        <v>218</v>
      </c>
      <c r="B217" s="14"/>
      <c r="C217" s="749" t="s">
        <v>5726</v>
      </c>
      <c r="D217" s="749" t="s">
        <v>5727</v>
      </c>
      <c r="E217" s="14"/>
      <c r="F217" s="14"/>
      <c r="G217" s="24"/>
      <c r="H217" s="14"/>
      <c r="I217" s="24">
        <v>2.01</v>
      </c>
      <c r="J217" s="14"/>
      <c r="K217" s="24"/>
      <c r="L217" s="509">
        <v>400</v>
      </c>
      <c r="M217" s="72">
        <v>21.4118</v>
      </c>
      <c r="N217" s="72">
        <f t="shared" si="21"/>
        <v>8564.72</v>
      </c>
      <c r="O217" s="72">
        <v>400</v>
      </c>
      <c r="P217" s="72">
        <f t="shared" si="22"/>
        <v>21.4118</v>
      </c>
      <c r="Q217" s="72">
        <f t="shared" si="23"/>
        <v>8564.72</v>
      </c>
      <c r="R217" s="257">
        <f t="shared" si="24"/>
        <v>0</v>
      </c>
      <c r="S217" s="257"/>
      <c r="T217" s="257">
        <f t="shared" si="25"/>
        <v>0</v>
      </c>
      <c r="U217" s="257">
        <f t="shared" si="26"/>
        <v>0</v>
      </c>
      <c r="V217" s="257"/>
      <c r="W217" s="257">
        <f t="shared" si="27"/>
        <v>0</v>
      </c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</row>
    <row r="218" s="2" customFormat="1" ht="14.25" spans="1:34">
      <c r="A218" s="24">
        <v>219</v>
      </c>
      <c r="B218" s="14"/>
      <c r="C218" s="749" t="s">
        <v>5728</v>
      </c>
      <c r="D218" s="749" t="s">
        <v>5729</v>
      </c>
      <c r="E218" s="14"/>
      <c r="F218" s="14"/>
      <c r="G218" s="24"/>
      <c r="H218" s="14"/>
      <c r="I218" s="24">
        <v>2.01</v>
      </c>
      <c r="J218" s="14"/>
      <c r="K218" s="24"/>
      <c r="L218" s="509">
        <v>512</v>
      </c>
      <c r="M218" s="72">
        <v>20.5082</v>
      </c>
      <c r="N218" s="72">
        <f t="shared" si="21"/>
        <v>10500.1984</v>
      </c>
      <c r="O218" s="72">
        <v>512</v>
      </c>
      <c r="P218" s="72">
        <f t="shared" si="22"/>
        <v>20.5082</v>
      </c>
      <c r="Q218" s="72">
        <f t="shared" si="23"/>
        <v>10500.1984</v>
      </c>
      <c r="R218" s="257">
        <f t="shared" si="24"/>
        <v>0</v>
      </c>
      <c r="S218" s="257"/>
      <c r="T218" s="257">
        <f t="shared" si="25"/>
        <v>0</v>
      </c>
      <c r="U218" s="257">
        <f t="shared" si="26"/>
        <v>0</v>
      </c>
      <c r="V218" s="257"/>
      <c r="W218" s="257">
        <f t="shared" si="27"/>
        <v>0</v>
      </c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</row>
    <row r="219" s="2" customFormat="1" ht="14.25" spans="1:34">
      <c r="A219" s="24">
        <v>220</v>
      </c>
      <c r="B219" s="14"/>
      <c r="C219" s="749" t="s">
        <v>5730</v>
      </c>
      <c r="D219" s="749" t="s">
        <v>5731</v>
      </c>
      <c r="E219" s="14"/>
      <c r="F219" s="14"/>
      <c r="G219" s="24"/>
      <c r="H219" s="14"/>
      <c r="I219" s="24">
        <v>2.01</v>
      </c>
      <c r="J219" s="14"/>
      <c r="K219" s="24"/>
      <c r="L219" s="509">
        <v>875</v>
      </c>
      <c r="M219" s="72">
        <v>4.894</v>
      </c>
      <c r="N219" s="72">
        <f t="shared" si="21"/>
        <v>4282.25</v>
      </c>
      <c r="O219" s="72">
        <v>875</v>
      </c>
      <c r="P219" s="72">
        <f t="shared" si="22"/>
        <v>4.894</v>
      </c>
      <c r="Q219" s="72">
        <f t="shared" si="23"/>
        <v>4282.25</v>
      </c>
      <c r="R219" s="257">
        <f t="shared" si="24"/>
        <v>0</v>
      </c>
      <c r="S219" s="257"/>
      <c r="T219" s="257">
        <f t="shared" si="25"/>
        <v>0</v>
      </c>
      <c r="U219" s="257">
        <f t="shared" si="26"/>
        <v>0</v>
      </c>
      <c r="V219" s="257"/>
      <c r="W219" s="257">
        <f t="shared" si="27"/>
        <v>0</v>
      </c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</row>
    <row r="220" s="2" customFormat="1" ht="14.25" spans="1:34">
      <c r="A220" s="24">
        <v>221</v>
      </c>
      <c r="B220" s="14"/>
      <c r="C220" s="749" t="s">
        <v>5732</v>
      </c>
      <c r="D220" s="749" t="s">
        <v>5733</v>
      </c>
      <c r="E220" s="14"/>
      <c r="F220" s="14"/>
      <c r="G220" s="24"/>
      <c r="H220" s="14"/>
      <c r="I220" s="24">
        <v>2.01</v>
      </c>
      <c r="J220" s="14"/>
      <c r="K220" s="24"/>
      <c r="L220" s="509">
        <v>1000</v>
      </c>
      <c r="M220" s="72">
        <v>1.3838</v>
      </c>
      <c r="N220" s="72">
        <f t="shared" si="21"/>
        <v>1383.8</v>
      </c>
      <c r="O220" s="72">
        <v>1000</v>
      </c>
      <c r="P220" s="72">
        <f t="shared" si="22"/>
        <v>1.3838</v>
      </c>
      <c r="Q220" s="72">
        <f t="shared" si="23"/>
        <v>1383.8</v>
      </c>
      <c r="R220" s="257">
        <f t="shared" si="24"/>
        <v>0</v>
      </c>
      <c r="S220" s="257"/>
      <c r="T220" s="257">
        <f t="shared" si="25"/>
        <v>0</v>
      </c>
      <c r="U220" s="257">
        <f t="shared" si="26"/>
        <v>0</v>
      </c>
      <c r="V220" s="257"/>
      <c r="W220" s="257">
        <f t="shared" si="27"/>
        <v>0</v>
      </c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</row>
    <row r="221" s="2" customFormat="1" ht="14.25" spans="1:34">
      <c r="A221" s="24">
        <v>222</v>
      </c>
      <c r="B221" s="14"/>
      <c r="C221" s="749" t="s">
        <v>5734</v>
      </c>
      <c r="D221" s="749" t="s">
        <v>5735</v>
      </c>
      <c r="E221" s="14"/>
      <c r="F221" s="14"/>
      <c r="G221" s="24"/>
      <c r="H221" s="14"/>
      <c r="I221" s="24">
        <v>2.01</v>
      </c>
      <c r="J221" s="14"/>
      <c r="K221" s="24"/>
      <c r="L221" s="509">
        <v>39</v>
      </c>
      <c r="M221" s="72">
        <v>40.9368</v>
      </c>
      <c r="N221" s="72">
        <f t="shared" si="21"/>
        <v>1596.5352</v>
      </c>
      <c r="O221" s="72">
        <v>39</v>
      </c>
      <c r="P221" s="72">
        <f t="shared" si="22"/>
        <v>40.9368</v>
      </c>
      <c r="Q221" s="72">
        <f t="shared" si="23"/>
        <v>1596.5352</v>
      </c>
      <c r="R221" s="257">
        <f t="shared" si="24"/>
        <v>0</v>
      </c>
      <c r="S221" s="257"/>
      <c r="T221" s="257">
        <f t="shared" si="25"/>
        <v>0</v>
      </c>
      <c r="U221" s="257">
        <f t="shared" si="26"/>
        <v>0</v>
      </c>
      <c r="V221" s="257"/>
      <c r="W221" s="257">
        <f t="shared" si="27"/>
        <v>0</v>
      </c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</row>
    <row r="222" s="2" customFormat="1" ht="14.25" spans="1:34">
      <c r="A222" s="24">
        <v>223</v>
      </c>
      <c r="B222" s="14"/>
      <c r="C222" s="749" t="s">
        <v>5736</v>
      </c>
      <c r="D222" s="749" t="s">
        <v>5737</v>
      </c>
      <c r="E222" s="14"/>
      <c r="F222" s="14"/>
      <c r="G222" s="24"/>
      <c r="H222" s="14"/>
      <c r="I222" s="24">
        <v>2.01</v>
      </c>
      <c r="J222" s="14"/>
      <c r="K222" s="24"/>
      <c r="L222" s="509">
        <v>38</v>
      </c>
      <c r="M222" s="72">
        <v>22.4843</v>
      </c>
      <c r="N222" s="72">
        <f t="shared" si="21"/>
        <v>854.4034</v>
      </c>
      <c r="O222" s="72">
        <v>38</v>
      </c>
      <c r="P222" s="72">
        <f t="shared" si="22"/>
        <v>22.4843</v>
      </c>
      <c r="Q222" s="72">
        <f t="shared" si="23"/>
        <v>854.4034</v>
      </c>
      <c r="R222" s="257">
        <f t="shared" si="24"/>
        <v>0</v>
      </c>
      <c r="S222" s="257"/>
      <c r="T222" s="257">
        <f t="shared" si="25"/>
        <v>0</v>
      </c>
      <c r="U222" s="257">
        <f t="shared" si="26"/>
        <v>0</v>
      </c>
      <c r="V222" s="257"/>
      <c r="W222" s="257">
        <f t="shared" si="27"/>
        <v>0</v>
      </c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</row>
    <row r="223" s="2" customFormat="1" ht="14.25" spans="1:34">
      <c r="A223" s="24">
        <v>224</v>
      </c>
      <c r="B223" s="14"/>
      <c r="C223" s="749" t="s">
        <v>5738</v>
      </c>
      <c r="D223" s="749" t="s">
        <v>5739</v>
      </c>
      <c r="E223" s="14"/>
      <c r="F223" s="14"/>
      <c r="G223" s="24"/>
      <c r="H223" s="14"/>
      <c r="I223" s="24">
        <v>2.01</v>
      </c>
      <c r="J223" s="14"/>
      <c r="K223" s="24"/>
      <c r="L223" s="509">
        <v>50</v>
      </c>
      <c r="M223" s="72">
        <v>74.6117</v>
      </c>
      <c r="N223" s="72">
        <f t="shared" si="21"/>
        <v>3730.585</v>
      </c>
      <c r="O223" s="72">
        <v>50</v>
      </c>
      <c r="P223" s="72">
        <f t="shared" si="22"/>
        <v>74.6117</v>
      </c>
      <c r="Q223" s="72">
        <f t="shared" si="23"/>
        <v>3730.585</v>
      </c>
      <c r="R223" s="257">
        <f t="shared" si="24"/>
        <v>0</v>
      </c>
      <c r="S223" s="257"/>
      <c r="T223" s="257">
        <f t="shared" si="25"/>
        <v>0</v>
      </c>
      <c r="U223" s="257">
        <f t="shared" si="26"/>
        <v>0</v>
      </c>
      <c r="V223" s="257"/>
      <c r="W223" s="257">
        <f t="shared" si="27"/>
        <v>0</v>
      </c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</row>
    <row r="224" s="2" customFormat="1" ht="14.25" spans="1:34">
      <c r="A224" s="24">
        <v>225</v>
      </c>
      <c r="B224" s="14"/>
      <c r="C224" s="749" t="s">
        <v>5740</v>
      </c>
      <c r="D224" s="749" t="s">
        <v>5741</v>
      </c>
      <c r="E224" s="14"/>
      <c r="F224" s="14"/>
      <c r="G224" s="24"/>
      <c r="H224" s="14"/>
      <c r="I224" s="24">
        <v>2.01</v>
      </c>
      <c r="J224" s="14"/>
      <c r="K224" s="24"/>
      <c r="L224" s="509">
        <v>50</v>
      </c>
      <c r="M224" s="72">
        <v>52.9742</v>
      </c>
      <c r="N224" s="72">
        <f t="shared" si="21"/>
        <v>2648.71</v>
      </c>
      <c r="O224" s="72">
        <v>50</v>
      </c>
      <c r="P224" s="72">
        <f t="shared" si="22"/>
        <v>52.9742</v>
      </c>
      <c r="Q224" s="72">
        <f t="shared" si="23"/>
        <v>2648.71</v>
      </c>
      <c r="R224" s="257">
        <f t="shared" si="24"/>
        <v>0</v>
      </c>
      <c r="S224" s="257"/>
      <c r="T224" s="257">
        <f t="shared" si="25"/>
        <v>0</v>
      </c>
      <c r="U224" s="257">
        <f t="shared" si="26"/>
        <v>0</v>
      </c>
      <c r="V224" s="257"/>
      <c r="W224" s="257">
        <f t="shared" si="27"/>
        <v>0</v>
      </c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</row>
    <row r="225" s="2" customFormat="1" ht="14.25" spans="1:34">
      <c r="A225" s="24">
        <v>226</v>
      </c>
      <c r="B225" s="14"/>
      <c r="C225" s="749" t="s">
        <v>5742</v>
      </c>
      <c r="D225" s="749" t="s">
        <v>5743</v>
      </c>
      <c r="E225" s="14"/>
      <c r="F225" s="14"/>
      <c r="G225" s="24"/>
      <c r="H225" s="14"/>
      <c r="I225" s="24">
        <v>2.01</v>
      </c>
      <c r="J225" s="14"/>
      <c r="K225" s="24"/>
      <c r="L225" s="509">
        <v>50</v>
      </c>
      <c r="M225" s="72">
        <v>72.8804</v>
      </c>
      <c r="N225" s="72">
        <f t="shared" si="21"/>
        <v>3644.02</v>
      </c>
      <c r="O225" s="72">
        <v>50</v>
      </c>
      <c r="P225" s="72">
        <f t="shared" si="22"/>
        <v>72.8804</v>
      </c>
      <c r="Q225" s="72">
        <f t="shared" si="23"/>
        <v>3644.02</v>
      </c>
      <c r="R225" s="257">
        <f t="shared" si="24"/>
        <v>0</v>
      </c>
      <c r="S225" s="257"/>
      <c r="T225" s="257">
        <f t="shared" si="25"/>
        <v>0</v>
      </c>
      <c r="U225" s="257">
        <f t="shared" si="26"/>
        <v>0</v>
      </c>
      <c r="V225" s="257"/>
      <c r="W225" s="257">
        <f t="shared" si="27"/>
        <v>0</v>
      </c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</row>
    <row r="226" s="2" customFormat="1" ht="14.25" spans="1:34">
      <c r="A226" s="24">
        <v>227</v>
      </c>
      <c r="B226" s="14"/>
      <c r="C226" s="749" t="s">
        <v>5744</v>
      </c>
      <c r="D226" s="749" t="s">
        <v>5745</v>
      </c>
      <c r="E226" s="14"/>
      <c r="F226" s="14"/>
      <c r="G226" s="24"/>
      <c r="H226" s="14"/>
      <c r="I226" s="24">
        <v>2.01</v>
      </c>
      <c r="J226" s="14"/>
      <c r="K226" s="24"/>
      <c r="L226" s="509">
        <v>200</v>
      </c>
      <c r="M226" s="72">
        <v>6.4387</v>
      </c>
      <c r="N226" s="72">
        <f t="shared" si="21"/>
        <v>1287.74</v>
      </c>
      <c r="O226" s="72">
        <v>200</v>
      </c>
      <c r="P226" s="72">
        <f t="shared" si="22"/>
        <v>6.4387</v>
      </c>
      <c r="Q226" s="72">
        <f t="shared" si="23"/>
        <v>1287.74</v>
      </c>
      <c r="R226" s="257">
        <f t="shared" si="24"/>
        <v>0</v>
      </c>
      <c r="S226" s="257"/>
      <c r="T226" s="257">
        <f t="shared" si="25"/>
        <v>0</v>
      </c>
      <c r="U226" s="257">
        <f t="shared" si="26"/>
        <v>0</v>
      </c>
      <c r="V226" s="257"/>
      <c r="W226" s="257">
        <f t="shared" si="27"/>
        <v>0</v>
      </c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</row>
    <row r="227" s="2" customFormat="1" ht="14.25" spans="1:34">
      <c r="A227" s="24">
        <v>228</v>
      </c>
      <c r="B227" s="14"/>
      <c r="C227" s="749" t="s">
        <v>5746</v>
      </c>
      <c r="D227" s="749" t="s">
        <v>5747</v>
      </c>
      <c r="E227" s="14"/>
      <c r="F227" s="14"/>
      <c r="G227" s="24"/>
      <c r="H227" s="14"/>
      <c r="I227" s="24">
        <v>2.01</v>
      </c>
      <c r="J227" s="14"/>
      <c r="K227" s="24"/>
      <c r="L227" s="509">
        <v>20</v>
      </c>
      <c r="M227" s="72">
        <v>80.4882</v>
      </c>
      <c r="N227" s="72">
        <f t="shared" si="21"/>
        <v>1609.764</v>
      </c>
      <c r="O227" s="72">
        <v>20</v>
      </c>
      <c r="P227" s="72">
        <f t="shared" si="22"/>
        <v>80.4882</v>
      </c>
      <c r="Q227" s="72">
        <f t="shared" si="23"/>
        <v>1609.764</v>
      </c>
      <c r="R227" s="257">
        <f t="shared" si="24"/>
        <v>0</v>
      </c>
      <c r="S227" s="257"/>
      <c r="T227" s="257">
        <f t="shared" si="25"/>
        <v>0</v>
      </c>
      <c r="U227" s="257">
        <f t="shared" si="26"/>
        <v>0</v>
      </c>
      <c r="V227" s="257"/>
      <c r="W227" s="257">
        <f t="shared" si="27"/>
        <v>0</v>
      </c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</row>
    <row r="228" s="2" customFormat="1" ht="14.25" spans="1:34">
      <c r="A228" s="24">
        <v>229</v>
      </c>
      <c r="B228" s="14"/>
      <c r="C228" s="749" t="s">
        <v>5748</v>
      </c>
      <c r="D228" s="749" t="s">
        <v>5749</v>
      </c>
      <c r="E228" s="14"/>
      <c r="F228" s="14"/>
      <c r="G228" s="24"/>
      <c r="H228" s="14"/>
      <c r="I228" s="24">
        <v>2.01</v>
      </c>
      <c r="J228" s="14"/>
      <c r="K228" s="24"/>
      <c r="L228" s="509">
        <v>20</v>
      </c>
      <c r="M228" s="72">
        <v>52.0588</v>
      </c>
      <c r="N228" s="72">
        <f t="shared" si="21"/>
        <v>1041.176</v>
      </c>
      <c r="O228" s="72">
        <v>20</v>
      </c>
      <c r="P228" s="72">
        <f t="shared" si="22"/>
        <v>52.0588</v>
      </c>
      <c r="Q228" s="72">
        <f t="shared" si="23"/>
        <v>1041.176</v>
      </c>
      <c r="R228" s="257">
        <f t="shared" si="24"/>
        <v>0</v>
      </c>
      <c r="S228" s="257"/>
      <c r="T228" s="257">
        <f t="shared" si="25"/>
        <v>0</v>
      </c>
      <c r="U228" s="257">
        <f t="shared" si="26"/>
        <v>0</v>
      </c>
      <c r="V228" s="257"/>
      <c r="W228" s="257">
        <f t="shared" si="27"/>
        <v>0</v>
      </c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</row>
    <row r="229" s="2" customFormat="1" ht="14.25" spans="1:34">
      <c r="A229" s="24">
        <v>230</v>
      </c>
      <c r="B229" s="14"/>
      <c r="C229" s="749" t="s">
        <v>5750</v>
      </c>
      <c r="D229" s="749" t="s">
        <v>5751</v>
      </c>
      <c r="E229" s="14"/>
      <c r="F229" s="14"/>
      <c r="G229" s="24"/>
      <c r="H229" s="14"/>
      <c r="I229" s="24">
        <v>2.01</v>
      </c>
      <c r="J229" s="14"/>
      <c r="K229" s="24"/>
      <c r="L229" s="509">
        <v>20</v>
      </c>
      <c r="M229" s="72">
        <v>80.6047</v>
      </c>
      <c r="N229" s="72">
        <f t="shared" si="21"/>
        <v>1612.094</v>
      </c>
      <c r="O229" s="72">
        <v>20</v>
      </c>
      <c r="P229" s="72">
        <f t="shared" si="22"/>
        <v>80.6047</v>
      </c>
      <c r="Q229" s="72">
        <f t="shared" si="23"/>
        <v>1612.094</v>
      </c>
      <c r="R229" s="257">
        <f t="shared" si="24"/>
        <v>0</v>
      </c>
      <c r="S229" s="257"/>
      <c r="T229" s="257">
        <f t="shared" si="25"/>
        <v>0</v>
      </c>
      <c r="U229" s="257">
        <f t="shared" si="26"/>
        <v>0</v>
      </c>
      <c r="V229" s="257"/>
      <c r="W229" s="257">
        <f t="shared" si="27"/>
        <v>0</v>
      </c>
      <c r="X229" s="14"/>
      <c r="Y229" s="14"/>
      <c r="Z229" s="14"/>
      <c r="AA229" s="14"/>
      <c r="AB229" s="14"/>
      <c r="AC229" s="14"/>
      <c r="AD229" s="14"/>
      <c r="AE229" s="14" t="s">
        <v>1191</v>
      </c>
      <c r="AF229" s="14"/>
      <c r="AG229" s="14"/>
      <c r="AH229" s="14"/>
    </row>
    <row r="230" s="2" customFormat="1" ht="14.25" spans="1:34">
      <c r="A230" s="24">
        <v>231</v>
      </c>
      <c r="B230" s="14"/>
      <c r="C230" s="749" t="s">
        <v>5752</v>
      </c>
      <c r="D230" s="749" t="s">
        <v>5753</v>
      </c>
      <c r="E230" s="14"/>
      <c r="F230" s="14"/>
      <c r="G230" s="24"/>
      <c r="H230" s="14"/>
      <c r="I230" s="24">
        <v>2.01</v>
      </c>
      <c r="J230" s="14"/>
      <c r="K230" s="24"/>
      <c r="L230" s="509">
        <v>70</v>
      </c>
      <c r="M230" s="72">
        <v>76.808</v>
      </c>
      <c r="N230" s="72">
        <f t="shared" si="21"/>
        <v>5376.56</v>
      </c>
      <c r="O230" s="72">
        <v>70</v>
      </c>
      <c r="P230" s="72">
        <f t="shared" si="22"/>
        <v>76.808</v>
      </c>
      <c r="Q230" s="72">
        <f t="shared" si="23"/>
        <v>5376.56</v>
      </c>
      <c r="R230" s="257">
        <f t="shared" si="24"/>
        <v>0</v>
      </c>
      <c r="S230" s="257"/>
      <c r="T230" s="257">
        <f t="shared" si="25"/>
        <v>0</v>
      </c>
      <c r="U230" s="257">
        <f t="shared" si="26"/>
        <v>0</v>
      </c>
      <c r="V230" s="257"/>
      <c r="W230" s="257">
        <f t="shared" si="27"/>
        <v>0</v>
      </c>
      <c r="X230" s="14"/>
      <c r="Y230" s="14"/>
      <c r="Z230" s="14"/>
      <c r="AA230" s="14"/>
      <c r="AB230" s="14"/>
      <c r="AC230" s="14"/>
      <c r="AD230" s="14"/>
      <c r="AE230" s="14" t="s">
        <v>1191</v>
      </c>
      <c r="AF230" s="14"/>
      <c r="AG230" s="14"/>
      <c r="AH230" s="14"/>
    </row>
    <row r="231" s="2" customFormat="1" ht="14.25" spans="1:34">
      <c r="A231" s="24">
        <v>232</v>
      </c>
      <c r="B231" s="14"/>
      <c r="C231" s="749" t="s">
        <v>5754</v>
      </c>
      <c r="D231" s="749" t="s">
        <v>5755</v>
      </c>
      <c r="E231" s="14"/>
      <c r="F231" s="14"/>
      <c r="G231" s="24"/>
      <c r="H231" s="14"/>
      <c r="I231" s="24">
        <v>2.01</v>
      </c>
      <c r="J231" s="14"/>
      <c r="K231" s="24"/>
      <c r="L231" s="509">
        <v>120</v>
      </c>
      <c r="M231" s="72">
        <v>22.7813</v>
      </c>
      <c r="N231" s="72">
        <f t="shared" si="21"/>
        <v>2733.756</v>
      </c>
      <c r="O231" s="72">
        <v>120</v>
      </c>
      <c r="P231" s="72">
        <f t="shared" si="22"/>
        <v>22.7813</v>
      </c>
      <c r="Q231" s="72">
        <f t="shared" si="23"/>
        <v>2733.756</v>
      </c>
      <c r="R231" s="257">
        <f t="shared" si="24"/>
        <v>0</v>
      </c>
      <c r="S231" s="257"/>
      <c r="T231" s="257">
        <f t="shared" si="25"/>
        <v>0</v>
      </c>
      <c r="U231" s="257">
        <f t="shared" si="26"/>
        <v>0</v>
      </c>
      <c r="V231" s="257"/>
      <c r="W231" s="257">
        <f t="shared" si="27"/>
        <v>0</v>
      </c>
      <c r="X231" s="14"/>
      <c r="Y231" s="14"/>
      <c r="Z231" s="14"/>
      <c r="AA231" s="14"/>
      <c r="AB231" s="14"/>
      <c r="AC231" s="14"/>
      <c r="AD231" s="14"/>
      <c r="AE231" s="14" t="s">
        <v>1191</v>
      </c>
      <c r="AF231" s="14"/>
      <c r="AG231" s="14"/>
      <c r="AH231" s="14"/>
    </row>
    <row r="232" s="2" customFormat="1" ht="14.25" spans="1:34">
      <c r="A232" s="24">
        <v>233</v>
      </c>
      <c r="B232" s="14"/>
      <c r="C232" s="749" t="s">
        <v>5756</v>
      </c>
      <c r="D232" s="749" t="s">
        <v>5757</v>
      </c>
      <c r="E232" s="14"/>
      <c r="F232" s="14"/>
      <c r="G232" s="24"/>
      <c r="H232" s="14"/>
      <c r="I232" s="24">
        <v>2.01</v>
      </c>
      <c r="J232" s="14"/>
      <c r="K232" s="24"/>
      <c r="L232" s="509">
        <v>50</v>
      </c>
      <c r="M232" s="72">
        <v>67.7795</v>
      </c>
      <c r="N232" s="72">
        <f t="shared" si="21"/>
        <v>3388.975</v>
      </c>
      <c r="O232" s="72">
        <v>50</v>
      </c>
      <c r="P232" s="72">
        <f t="shared" si="22"/>
        <v>67.7795</v>
      </c>
      <c r="Q232" s="72">
        <f t="shared" si="23"/>
        <v>3388.975</v>
      </c>
      <c r="R232" s="257">
        <f t="shared" si="24"/>
        <v>0</v>
      </c>
      <c r="S232" s="257"/>
      <c r="T232" s="257">
        <f t="shared" si="25"/>
        <v>0</v>
      </c>
      <c r="U232" s="257">
        <f t="shared" si="26"/>
        <v>0</v>
      </c>
      <c r="V232" s="257"/>
      <c r="W232" s="257">
        <f t="shared" si="27"/>
        <v>0</v>
      </c>
      <c r="X232" s="14"/>
      <c r="Y232" s="14"/>
      <c r="Z232" s="14"/>
      <c r="AA232" s="14"/>
      <c r="AB232" s="14"/>
      <c r="AC232" s="14"/>
      <c r="AD232" s="14"/>
      <c r="AE232" s="14" t="s">
        <v>1191</v>
      </c>
      <c r="AF232" s="14"/>
      <c r="AG232" s="14"/>
      <c r="AH232" s="14"/>
    </row>
    <row r="233" s="2" customFormat="1" ht="14.25" spans="1:34">
      <c r="A233" s="24">
        <v>234</v>
      </c>
      <c r="B233" s="14"/>
      <c r="C233" s="749" t="s">
        <v>5758</v>
      </c>
      <c r="D233" s="749" t="s">
        <v>5759</v>
      </c>
      <c r="E233" s="14"/>
      <c r="F233" s="14"/>
      <c r="G233" s="24"/>
      <c r="H233" s="14"/>
      <c r="I233" s="24">
        <v>2.01</v>
      </c>
      <c r="J233" s="14"/>
      <c r="K233" s="24"/>
      <c r="L233" s="509">
        <v>50</v>
      </c>
      <c r="M233" s="72">
        <v>67.2136</v>
      </c>
      <c r="N233" s="72">
        <f t="shared" si="21"/>
        <v>3360.68</v>
      </c>
      <c r="O233" s="72">
        <v>50</v>
      </c>
      <c r="P233" s="72">
        <f t="shared" si="22"/>
        <v>67.2136</v>
      </c>
      <c r="Q233" s="72">
        <f t="shared" si="23"/>
        <v>3360.68</v>
      </c>
      <c r="R233" s="257">
        <f t="shared" si="24"/>
        <v>0</v>
      </c>
      <c r="S233" s="257"/>
      <c r="T233" s="257">
        <f t="shared" si="25"/>
        <v>0</v>
      </c>
      <c r="U233" s="257">
        <f t="shared" si="26"/>
        <v>0</v>
      </c>
      <c r="V233" s="257"/>
      <c r="W233" s="257">
        <f t="shared" si="27"/>
        <v>0</v>
      </c>
      <c r="X233" s="14"/>
      <c r="Y233" s="14"/>
      <c r="Z233" s="14"/>
      <c r="AA233" s="14"/>
      <c r="AB233" s="14"/>
      <c r="AC233" s="14"/>
      <c r="AD233" s="14"/>
      <c r="AE233" s="14" t="s">
        <v>1191</v>
      </c>
      <c r="AF233" s="14"/>
      <c r="AG233" s="14"/>
      <c r="AH233" s="14"/>
    </row>
    <row r="234" s="2" customFormat="1" ht="14.25" spans="1:34">
      <c r="A234" s="24">
        <v>235</v>
      </c>
      <c r="B234" s="14"/>
      <c r="C234" s="749" t="s">
        <v>5760</v>
      </c>
      <c r="D234" s="749" t="s">
        <v>5761</v>
      </c>
      <c r="E234" s="14"/>
      <c r="F234" s="14"/>
      <c r="G234" s="24"/>
      <c r="H234" s="14"/>
      <c r="I234" s="24">
        <v>2.01</v>
      </c>
      <c r="J234" s="14"/>
      <c r="K234" s="24"/>
      <c r="L234" s="509">
        <v>50</v>
      </c>
      <c r="M234" s="72">
        <v>48.3422</v>
      </c>
      <c r="N234" s="72">
        <f t="shared" si="21"/>
        <v>2417.11</v>
      </c>
      <c r="O234" s="72">
        <v>50</v>
      </c>
      <c r="P234" s="72">
        <f t="shared" si="22"/>
        <v>48.3422</v>
      </c>
      <c r="Q234" s="72">
        <f t="shared" si="23"/>
        <v>2417.11</v>
      </c>
      <c r="R234" s="257">
        <f t="shared" si="24"/>
        <v>0</v>
      </c>
      <c r="S234" s="257"/>
      <c r="T234" s="257">
        <f t="shared" si="25"/>
        <v>0</v>
      </c>
      <c r="U234" s="257">
        <f t="shared" si="26"/>
        <v>0</v>
      </c>
      <c r="V234" s="257"/>
      <c r="W234" s="257">
        <f t="shared" si="27"/>
        <v>0</v>
      </c>
      <c r="X234" s="14"/>
      <c r="Y234" s="14"/>
      <c r="Z234" s="14"/>
      <c r="AA234" s="14"/>
      <c r="AB234" s="14"/>
      <c r="AC234" s="14"/>
      <c r="AD234" s="14"/>
      <c r="AE234" s="14" t="s">
        <v>1191</v>
      </c>
      <c r="AF234" s="14"/>
      <c r="AG234" s="14"/>
      <c r="AH234" s="14"/>
    </row>
    <row r="235" s="2" customFormat="1" ht="14.25" spans="1:34">
      <c r="A235" s="24">
        <v>236</v>
      </c>
      <c r="B235" s="14"/>
      <c r="C235" s="749" t="s">
        <v>5762</v>
      </c>
      <c r="D235" s="749" t="s">
        <v>5763</v>
      </c>
      <c r="E235" s="14"/>
      <c r="F235" s="14"/>
      <c r="G235" s="24"/>
      <c r="H235" s="14"/>
      <c r="I235" s="24">
        <v>2.01</v>
      </c>
      <c r="J235" s="14"/>
      <c r="K235" s="24"/>
      <c r="L235" s="509">
        <v>50</v>
      </c>
      <c r="M235" s="72">
        <v>77.6816</v>
      </c>
      <c r="N235" s="72">
        <f t="shared" si="21"/>
        <v>3884.08</v>
      </c>
      <c r="O235" s="72">
        <v>50</v>
      </c>
      <c r="P235" s="72">
        <f t="shared" si="22"/>
        <v>77.6816</v>
      </c>
      <c r="Q235" s="72">
        <f t="shared" si="23"/>
        <v>3884.08</v>
      </c>
      <c r="R235" s="257">
        <f t="shared" si="24"/>
        <v>0</v>
      </c>
      <c r="S235" s="257"/>
      <c r="T235" s="257">
        <f t="shared" si="25"/>
        <v>0</v>
      </c>
      <c r="U235" s="257">
        <f t="shared" si="26"/>
        <v>0</v>
      </c>
      <c r="V235" s="257"/>
      <c r="W235" s="257">
        <f t="shared" si="27"/>
        <v>0</v>
      </c>
      <c r="X235" s="14"/>
      <c r="Y235" s="14"/>
      <c r="Z235" s="14"/>
      <c r="AA235" s="14"/>
      <c r="AB235" s="14"/>
      <c r="AC235" s="14"/>
      <c r="AD235" s="14"/>
      <c r="AE235" s="14" t="s">
        <v>1191</v>
      </c>
      <c r="AF235" s="14"/>
      <c r="AG235" s="14"/>
      <c r="AH235" s="14"/>
    </row>
    <row r="236" s="2" customFormat="1" ht="14.25" spans="1:34">
      <c r="A236" s="24">
        <v>237</v>
      </c>
      <c r="B236" s="14"/>
      <c r="C236" s="749" t="s">
        <v>5764</v>
      </c>
      <c r="D236" s="749" t="s">
        <v>5765</v>
      </c>
      <c r="E236" s="14"/>
      <c r="F236" s="14"/>
      <c r="G236" s="24"/>
      <c r="H236" s="14"/>
      <c r="I236" s="24">
        <v>2.01</v>
      </c>
      <c r="J236" s="14"/>
      <c r="K236" s="24"/>
      <c r="L236" s="509">
        <v>585</v>
      </c>
      <c r="M236" s="72">
        <v>33.7841</v>
      </c>
      <c r="N236" s="72">
        <f t="shared" si="21"/>
        <v>19763.6985</v>
      </c>
      <c r="O236" s="72">
        <v>585</v>
      </c>
      <c r="P236" s="72">
        <f t="shared" si="22"/>
        <v>33.7841</v>
      </c>
      <c r="Q236" s="72">
        <f t="shared" si="23"/>
        <v>19763.6985</v>
      </c>
      <c r="R236" s="257">
        <f t="shared" si="24"/>
        <v>0</v>
      </c>
      <c r="S236" s="257"/>
      <c r="T236" s="257">
        <f t="shared" si="25"/>
        <v>0</v>
      </c>
      <c r="U236" s="257">
        <f t="shared" si="26"/>
        <v>0</v>
      </c>
      <c r="V236" s="257"/>
      <c r="W236" s="257">
        <f t="shared" si="27"/>
        <v>0</v>
      </c>
      <c r="X236" s="14"/>
      <c r="Y236" s="14"/>
      <c r="Z236" s="14"/>
      <c r="AA236" s="14"/>
      <c r="AB236" s="14"/>
      <c r="AC236" s="14"/>
      <c r="AD236" s="14"/>
      <c r="AE236" s="14" t="s">
        <v>1191</v>
      </c>
      <c r="AF236" s="14"/>
      <c r="AG236" s="14"/>
      <c r="AH236" s="14"/>
    </row>
    <row r="237" s="2" customFormat="1" ht="14.25" spans="1:34">
      <c r="A237" s="24">
        <v>238</v>
      </c>
      <c r="B237" s="14"/>
      <c r="C237" s="749" t="s">
        <v>5766</v>
      </c>
      <c r="D237" s="749" t="s">
        <v>5767</v>
      </c>
      <c r="E237" s="14"/>
      <c r="F237" s="14"/>
      <c r="G237" s="24"/>
      <c r="H237" s="14"/>
      <c r="I237" s="24">
        <v>2.01</v>
      </c>
      <c r="J237" s="14"/>
      <c r="K237" s="24"/>
      <c r="L237" s="509">
        <v>585</v>
      </c>
      <c r="M237" s="72">
        <v>30.6167</v>
      </c>
      <c r="N237" s="72">
        <f t="shared" si="21"/>
        <v>17910.7695</v>
      </c>
      <c r="O237" s="72">
        <v>585</v>
      </c>
      <c r="P237" s="72">
        <f t="shared" si="22"/>
        <v>30.6167</v>
      </c>
      <c r="Q237" s="72">
        <f t="shared" si="23"/>
        <v>17910.7695</v>
      </c>
      <c r="R237" s="257">
        <f t="shared" si="24"/>
        <v>0</v>
      </c>
      <c r="S237" s="257"/>
      <c r="T237" s="257">
        <f t="shared" si="25"/>
        <v>0</v>
      </c>
      <c r="U237" s="257">
        <f t="shared" si="26"/>
        <v>0</v>
      </c>
      <c r="V237" s="257"/>
      <c r="W237" s="257">
        <f t="shared" si="27"/>
        <v>0</v>
      </c>
      <c r="X237" s="14"/>
      <c r="Y237" s="14"/>
      <c r="Z237" s="14"/>
      <c r="AA237" s="14"/>
      <c r="AB237" s="14"/>
      <c r="AC237" s="14"/>
      <c r="AD237" s="14"/>
      <c r="AE237" s="14" t="s">
        <v>1191</v>
      </c>
      <c r="AF237" s="14"/>
      <c r="AG237" s="14"/>
      <c r="AH237" s="14"/>
    </row>
    <row r="238" s="2" customFormat="1" ht="14.25" spans="1:34">
      <c r="A238" s="24">
        <v>239</v>
      </c>
      <c r="B238" s="14"/>
      <c r="C238" s="749" t="s">
        <v>5768</v>
      </c>
      <c r="D238" s="749" t="s">
        <v>5769</v>
      </c>
      <c r="E238" s="14"/>
      <c r="F238" s="14"/>
      <c r="G238" s="24"/>
      <c r="H238" s="14"/>
      <c r="I238" s="24">
        <v>2.01</v>
      </c>
      <c r="J238" s="14"/>
      <c r="K238" s="24"/>
      <c r="L238" s="509">
        <v>585</v>
      </c>
      <c r="M238" s="72">
        <v>33.7751</v>
      </c>
      <c r="N238" s="72">
        <f t="shared" si="21"/>
        <v>19758.4335</v>
      </c>
      <c r="O238" s="72">
        <v>585</v>
      </c>
      <c r="P238" s="72">
        <f t="shared" si="22"/>
        <v>33.7751</v>
      </c>
      <c r="Q238" s="72">
        <f t="shared" si="23"/>
        <v>19758.4335</v>
      </c>
      <c r="R238" s="257">
        <f t="shared" si="24"/>
        <v>0</v>
      </c>
      <c r="S238" s="257"/>
      <c r="T238" s="257">
        <f t="shared" si="25"/>
        <v>0</v>
      </c>
      <c r="U238" s="257">
        <f t="shared" si="26"/>
        <v>0</v>
      </c>
      <c r="V238" s="257"/>
      <c r="W238" s="257">
        <f t="shared" si="27"/>
        <v>0</v>
      </c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</row>
    <row r="239" s="2" customFormat="1" ht="14.25" spans="1:34">
      <c r="A239" s="24">
        <v>240</v>
      </c>
      <c r="B239" s="14"/>
      <c r="C239" s="749" t="s">
        <v>5770</v>
      </c>
      <c r="D239" s="749" t="s">
        <v>5771</v>
      </c>
      <c r="E239" s="14"/>
      <c r="F239" s="14"/>
      <c r="G239" s="24"/>
      <c r="H239" s="14"/>
      <c r="I239" s="24">
        <v>2.01</v>
      </c>
      <c r="J239" s="14"/>
      <c r="K239" s="24"/>
      <c r="L239" s="509">
        <v>585</v>
      </c>
      <c r="M239" s="72">
        <v>42.5693</v>
      </c>
      <c r="N239" s="72">
        <f t="shared" si="21"/>
        <v>24903.0405</v>
      </c>
      <c r="O239" s="72">
        <v>585</v>
      </c>
      <c r="P239" s="72">
        <f t="shared" si="22"/>
        <v>42.5693</v>
      </c>
      <c r="Q239" s="72">
        <f t="shared" si="23"/>
        <v>24903.0405</v>
      </c>
      <c r="R239" s="257">
        <f t="shared" si="24"/>
        <v>0</v>
      </c>
      <c r="S239" s="257"/>
      <c r="T239" s="257">
        <f t="shared" si="25"/>
        <v>0</v>
      </c>
      <c r="U239" s="257">
        <f t="shared" si="26"/>
        <v>0</v>
      </c>
      <c r="V239" s="257"/>
      <c r="W239" s="257">
        <f t="shared" si="27"/>
        <v>0</v>
      </c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</row>
    <row r="240" s="2" customFormat="1" ht="14.25" spans="1:34">
      <c r="A240" s="24">
        <v>241</v>
      </c>
      <c r="B240" s="14"/>
      <c r="C240" s="749" t="s">
        <v>5772</v>
      </c>
      <c r="D240" s="749" t="s">
        <v>5773</v>
      </c>
      <c r="E240" s="14"/>
      <c r="F240" s="14"/>
      <c r="G240" s="24"/>
      <c r="H240" s="14"/>
      <c r="I240" s="24">
        <v>2.01</v>
      </c>
      <c r="J240" s="14"/>
      <c r="K240" s="24"/>
      <c r="L240" s="509">
        <v>781</v>
      </c>
      <c r="M240" s="72">
        <v>21.6641</v>
      </c>
      <c r="N240" s="72">
        <f t="shared" si="21"/>
        <v>16919.6621</v>
      </c>
      <c r="O240" s="72">
        <v>781</v>
      </c>
      <c r="P240" s="72">
        <f t="shared" si="22"/>
        <v>21.6641</v>
      </c>
      <c r="Q240" s="72">
        <f t="shared" si="23"/>
        <v>16919.6621</v>
      </c>
      <c r="R240" s="257">
        <f t="shared" si="24"/>
        <v>0</v>
      </c>
      <c r="S240" s="257"/>
      <c r="T240" s="257">
        <f t="shared" si="25"/>
        <v>0</v>
      </c>
      <c r="U240" s="257">
        <f t="shared" si="26"/>
        <v>0</v>
      </c>
      <c r="V240" s="257"/>
      <c r="W240" s="257">
        <f t="shared" si="27"/>
        <v>0</v>
      </c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</row>
    <row r="241" s="2" customFormat="1" ht="14.25" spans="1:34">
      <c r="A241" s="24">
        <v>242</v>
      </c>
      <c r="B241" s="14"/>
      <c r="C241" s="749" t="s">
        <v>5774</v>
      </c>
      <c r="D241" s="749" t="s">
        <v>5775</v>
      </c>
      <c r="E241" s="14"/>
      <c r="F241" s="14"/>
      <c r="G241" s="24"/>
      <c r="H241" s="14"/>
      <c r="I241" s="24">
        <v>2.01</v>
      </c>
      <c r="J241" s="14"/>
      <c r="K241" s="24"/>
      <c r="L241" s="509">
        <v>1261</v>
      </c>
      <c r="M241" s="72">
        <v>6.2253</v>
      </c>
      <c r="N241" s="72">
        <f t="shared" si="21"/>
        <v>7850.1033</v>
      </c>
      <c r="O241" s="72">
        <v>1261</v>
      </c>
      <c r="P241" s="72">
        <f t="shared" si="22"/>
        <v>6.2253</v>
      </c>
      <c r="Q241" s="72">
        <f t="shared" si="23"/>
        <v>7850.1033</v>
      </c>
      <c r="R241" s="257">
        <f t="shared" si="24"/>
        <v>0</v>
      </c>
      <c r="S241" s="257"/>
      <c r="T241" s="257">
        <f t="shared" si="25"/>
        <v>0</v>
      </c>
      <c r="U241" s="257">
        <f t="shared" si="26"/>
        <v>0</v>
      </c>
      <c r="V241" s="257"/>
      <c r="W241" s="257">
        <f t="shared" si="27"/>
        <v>0</v>
      </c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</row>
    <row r="242" s="2" customFormat="1" ht="14.25" spans="1:34">
      <c r="A242" s="24">
        <v>243</v>
      </c>
      <c r="B242" s="14"/>
      <c r="C242" s="749" t="s">
        <v>5776</v>
      </c>
      <c r="D242" s="749" t="s">
        <v>5777</v>
      </c>
      <c r="E242" s="14"/>
      <c r="F242" s="14"/>
      <c r="G242" s="24"/>
      <c r="H242" s="14"/>
      <c r="I242" s="24">
        <v>2.01</v>
      </c>
      <c r="J242" s="14"/>
      <c r="K242" s="24"/>
      <c r="L242" s="509">
        <v>475</v>
      </c>
      <c r="M242" s="72">
        <v>18.0776</v>
      </c>
      <c r="N242" s="72">
        <f t="shared" si="21"/>
        <v>8586.86</v>
      </c>
      <c r="O242" s="72">
        <v>475</v>
      </c>
      <c r="P242" s="72">
        <f t="shared" si="22"/>
        <v>18.0776</v>
      </c>
      <c r="Q242" s="72">
        <f t="shared" si="23"/>
        <v>8586.86</v>
      </c>
      <c r="R242" s="257">
        <f t="shared" si="24"/>
        <v>0</v>
      </c>
      <c r="S242" s="257"/>
      <c r="T242" s="257">
        <f t="shared" si="25"/>
        <v>0</v>
      </c>
      <c r="U242" s="257">
        <f t="shared" si="26"/>
        <v>0</v>
      </c>
      <c r="V242" s="257"/>
      <c r="W242" s="257">
        <f t="shared" si="27"/>
        <v>0</v>
      </c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</row>
    <row r="243" s="2" customFormat="1" ht="14.25" spans="1:34">
      <c r="A243" s="24">
        <v>244</v>
      </c>
      <c r="B243" s="14"/>
      <c r="C243" s="749" t="s">
        <v>5778</v>
      </c>
      <c r="D243" s="749" t="s">
        <v>5779</v>
      </c>
      <c r="E243" s="14"/>
      <c r="F243" s="14"/>
      <c r="G243" s="24"/>
      <c r="H243" s="14"/>
      <c r="I243" s="24">
        <v>2.01</v>
      </c>
      <c r="J243" s="14"/>
      <c r="K243" s="24"/>
      <c r="L243" s="509">
        <v>274</v>
      </c>
      <c r="M243" s="72">
        <v>17.6919</v>
      </c>
      <c r="N243" s="72">
        <f t="shared" si="21"/>
        <v>4847.5806</v>
      </c>
      <c r="O243" s="72">
        <v>274</v>
      </c>
      <c r="P243" s="72">
        <f t="shared" si="22"/>
        <v>17.6919</v>
      </c>
      <c r="Q243" s="72">
        <f t="shared" si="23"/>
        <v>4847.5806</v>
      </c>
      <c r="R243" s="257">
        <f t="shared" si="24"/>
        <v>0</v>
      </c>
      <c r="S243" s="257"/>
      <c r="T243" s="257">
        <f t="shared" si="25"/>
        <v>0</v>
      </c>
      <c r="U243" s="257">
        <f t="shared" si="26"/>
        <v>0</v>
      </c>
      <c r="V243" s="257"/>
      <c r="W243" s="257">
        <f t="shared" si="27"/>
        <v>0</v>
      </c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</row>
    <row r="244" s="2" customFormat="1" ht="14.25" spans="1:34">
      <c r="A244" s="24">
        <v>245</v>
      </c>
      <c r="B244" s="14"/>
      <c r="C244" s="749" t="s">
        <v>5780</v>
      </c>
      <c r="D244" s="749" t="s">
        <v>5781</v>
      </c>
      <c r="E244" s="14"/>
      <c r="F244" s="14"/>
      <c r="G244" s="24"/>
      <c r="H244" s="14"/>
      <c r="I244" s="24">
        <v>2.01</v>
      </c>
      <c r="J244" s="14"/>
      <c r="K244" s="24"/>
      <c r="L244" s="509">
        <v>394</v>
      </c>
      <c r="M244" s="72">
        <v>15.906</v>
      </c>
      <c r="N244" s="72">
        <f t="shared" si="21"/>
        <v>6266.964</v>
      </c>
      <c r="O244" s="72">
        <v>394</v>
      </c>
      <c r="P244" s="72">
        <f t="shared" si="22"/>
        <v>15.906</v>
      </c>
      <c r="Q244" s="72">
        <f t="shared" si="23"/>
        <v>6266.964</v>
      </c>
      <c r="R244" s="257">
        <f t="shared" si="24"/>
        <v>0</v>
      </c>
      <c r="S244" s="257"/>
      <c r="T244" s="257">
        <f t="shared" si="25"/>
        <v>0</v>
      </c>
      <c r="U244" s="257">
        <f t="shared" si="26"/>
        <v>0</v>
      </c>
      <c r="V244" s="257"/>
      <c r="W244" s="257">
        <f t="shared" si="27"/>
        <v>0</v>
      </c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</row>
    <row r="245" s="2" customFormat="1" ht="14.25" spans="1:34">
      <c r="A245" s="24">
        <v>246</v>
      </c>
      <c r="B245" s="14"/>
      <c r="C245" s="749" t="s">
        <v>5782</v>
      </c>
      <c r="D245" s="749" t="s">
        <v>5783</v>
      </c>
      <c r="E245" s="14"/>
      <c r="F245" s="14"/>
      <c r="G245" s="24"/>
      <c r="H245" s="14"/>
      <c r="I245" s="24">
        <v>2.01</v>
      </c>
      <c r="J245" s="14"/>
      <c r="K245" s="24"/>
      <c r="L245" s="509">
        <v>120</v>
      </c>
      <c r="M245" s="72">
        <v>15.7864</v>
      </c>
      <c r="N245" s="72">
        <f t="shared" si="21"/>
        <v>1894.368</v>
      </c>
      <c r="O245" s="72">
        <v>120</v>
      </c>
      <c r="P245" s="72">
        <f t="shared" si="22"/>
        <v>15.7864</v>
      </c>
      <c r="Q245" s="72">
        <f t="shared" si="23"/>
        <v>1894.368</v>
      </c>
      <c r="R245" s="257">
        <f t="shared" si="24"/>
        <v>0</v>
      </c>
      <c r="S245" s="257"/>
      <c r="T245" s="257">
        <f t="shared" si="25"/>
        <v>0</v>
      </c>
      <c r="U245" s="257">
        <f t="shared" si="26"/>
        <v>0</v>
      </c>
      <c r="V245" s="257"/>
      <c r="W245" s="257">
        <f t="shared" si="27"/>
        <v>0</v>
      </c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</row>
    <row r="246" s="2" customFormat="1" ht="14.25" spans="1:34">
      <c r="A246" s="24">
        <v>247</v>
      </c>
      <c r="B246" s="14"/>
      <c r="C246" s="749" t="s">
        <v>5784</v>
      </c>
      <c r="D246" s="749" t="s">
        <v>5785</v>
      </c>
      <c r="E246" s="14"/>
      <c r="F246" s="14"/>
      <c r="G246" s="24"/>
      <c r="H246" s="14"/>
      <c r="I246" s="24">
        <v>2.01</v>
      </c>
      <c r="J246" s="14"/>
      <c r="K246" s="24"/>
      <c r="L246" s="509">
        <v>522</v>
      </c>
      <c r="M246" s="72">
        <v>8.8185</v>
      </c>
      <c r="N246" s="72">
        <f t="shared" si="21"/>
        <v>4603.257</v>
      </c>
      <c r="O246" s="72">
        <v>522</v>
      </c>
      <c r="P246" s="72">
        <f t="shared" si="22"/>
        <v>8.8185</v>
      </c>
      <c r="Q246" s="72">
        <f t="shared" si="23"/>
        <v>4603.257</v>
      </c>
      <c r="R246" s="257">
        <f t="shared" si="24"/>
        <v>0</v>
      </c>
      <c r="S246" s="257"/>
      <c r="T246" s="257">
        <f t="shared" si="25"/>
        <v>0</v>
      </c>
      <c r="U246" s="257">
        <f t="shared" si="26"/>
        <v>0</v>
      </c>
      <c r="V246" s="257"/>
      <c r="W246" s="257">
        <f t="shared" si="27"/>
        <v>0</v>
      </c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</row>
    <row r="247" s="2" customFormat="1" ht="14.25" spans="1:34">
      <c r="A247" s="24">
        <v>248</v>
      </c>
      <c r="B247" s="14"/>
      <c r="C247" s="749" t="s">
        <v>5786</v>
      </c>
      <c r="D247" s="749" t="s">
        <v>5787</v>
      </c>
      <c r="E247" s="14"/>
      <c r="F247" s="14"/>
      <c r="G247" s="24"/>
      <c r="H247" s="14"/>
      <c r="I247" s="24">
        <v>2.01</v>
      </c>
      <c r="J247" s="14"/>
      <c r="K247" s="24"/>
      <c r="L247" s="509">
        <v>98</v>
      </c>
      <c r="M247" s="72">
        <v>27.5597</v>
      </c>
      <c r="N247" s="72">
        <f t="shared" si="21"/>
        <v>2700.8506</v>
      </c>
      <c r="O247" s="72">
        <v>98</v>
      </c>
      <c r="P247" s="72">
        <f t="shared" si="22"/>
        <v>27.5597</v>
      </c>
      <c r="Q247" s="72">
        <f t="shared" si="23"/>
        <v>2700.8506</v>
      </c>
      <c r="R247" s="257">
        <f t="shared" si="24"/>
        <v>0</v>
      </c>
      <c r="S247" s="257"/>
      <c r="T247" s="257">
        <f t="shared" si="25"/>
        <v>0</v>
      </c>
      <c r="U247" s="257">
        <f t="shared" si="26"/>
        <v>0</v>
      </c>
      <c r="V247" s="257"/>
      <c r="W247" s="257">
        <f t="shared" si="27"/>
        <v>0</v>
      </c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</row>
    <row r="248" s="2" customFormat="1" ht="14.25" spans="1:34">
      <c r="A248" s="24">
        <v>249</v>
      </c>
      <c r="B248" s="14"/>
      <c r="C248" s="749" t="s">
        <v>5788</v>
      </c>
      <c r="D248" s="749" t="s">
        <v>5789</v>
      </c>
      <c r="E248" s="14"/>
      <c r="F248" s="14"/>
      <c r="G248" s="24"/>
      <c r="H248" s="14"/>
      <c r="I248" s="24">
        <v>2.01</v>
      </c>
      <c r="J248" s="14"/>
      <c r="K248" s="24"/>
      <c r="L248" s="509">
        <v>41</v>
      </c>
      <c r="M248" s="72">
        <v>28.621</v>
      </c>
      <c r="N248" s="72">
        <f t="shared" si="21"/>
        <v>1173.461</v>
      </c>
      <c r="O248" s="72">
        <v>41</v>
      </c>
      <c r="P248" s="72">
        <f t="shared" si="22"/>
        <v>28.621</v>
      </c>
      <c r="Q248" s="72">
        <f t="shared" si="23"/>
        <v>1173.461</v>
      </c>
      <c r="R248" s="257">
        <f t="shared" si="24"/>
        <v>0</v>
      </c>
      <c r="S248" s="257"/>
      <c r="T248" s="257">
        <f t="shared" si="25"/>
        <v>0</v>
      </c>
      <c r="U248" s="257">
        <f t="shared" si="26"/>
        <v>0</v>
      </c>
      <c r="V248" s="257"/>
      <c r="W248" s="257">
        <f t="shared" si="27"/>
        <v>0</v>
      </c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</row>
    <row r="249" s="2" customFormat="1" ht="14.25" spans="1:34">
      <c r="A249" s="24">
        <v>250</v>
      </c>
      <c r="B249" s="14"/>
      <c r="C249" s="749" t="s">
        <v>5790</v>
      </c>
      <c r="D249" s="749" t="s">
        <v>5791</v>
      </c>
      <c r="E249" s="14"/>
      <c r="F249" s="14"/>
      <c r="G249" s="24"/>
      <c r="H249" s="14"/>
      <c r="I249" s="24">
        <v>2.01</v>
      </c>
      <c r="J249" s="14"/>
      <c r="K249" s="24"/>
      <c r="L249" s="509">
        <v>64</v>
      </c>
      <c r="M249" s="72">
        <v>25.6545</v>
      </c>
      <c r="N249" s="72">
        <f t="shared" si="21"/>
        <v>1641.888</v>
      </c>
      <c r="O249" s="72">
        <v>64</v>
      </c>
      <c r="P249" s="72">
        <f t="shared" si="22"/>
        <v>25.6545</v>
      </c>
      <c r="Q249" s="72">
        <f t="shared" si="23"/>
        <v>1641.888</v>
      </c>
      <c r="R249" s="257">
        <f t="shared" si="24"/>
        <v>0</v>
      </c>
      <c r="S249" s="257"/>
      <c r="T249" s="257">
        <f t="shared" si="25"/>
        <v>0</v>
      </c>
      <c r="U249" s="257">
        <f t="shared" si="26"/>
        <v>0</v>
      </c>
      <c r="V249" s="257"/>
      <c r="W249" s="257">
        <f t="shared" si="27"/>
        <v>0</v>
      </c>
      <c r="X249" s="14"/>
      <c r="Y249" s="14"/>
      <c r="Z249" s="14"/>
      <c r="AA249" s="14"/>
      <c r="AB249" s="14"/>
      <c r="AC249" s="14"/>
      <c r="AD249" s="14"/>
      <c r="AE249" s="14" t="s">
        <v>1191</v>
      </c>
      <c r="AF249" s="14"/>
      <c r="AG249" s="14"/>
      <c r="AH249" s="14"/>
    </row>
    <row r="250" s="2" customFormat="1" ht="14.25" spans="1:34">
      <c r="A250" s="24">
        <v>251</v>
      </c>
      <c r="B250" s="14"/>
      <c r="C250" s="749" t="s">
        <v>5792</v>
      </c>
      <c r="D250" s="749" t="s">
        <v>5793</v>
      </c>
      <c r="E250" s="14"/>
      <c r="F250" s="14"/>
      <c r="G250" s="24"/>
      <c r="H250" s="14"/>
      <c r="I250" s="24">
        <v>2.01</v>
      </c>
      <c r="J250" s="14"/>
      <c r="K250" s="24"/>
      <c r="L250" s="509">
        <v>191</v>
      </c>
      <c r="M250" s="72">
        <v>28.5253</v>
      </c>
      <c r="N250" s="72">
        <f t="shared" si="21"/>
        <v>5448.3323</v>
      </c>
      <c r="O250" s="72">
        <v>191</v>
      </c>
      <c r="P250" s="72">
        <f t="shared" si="22"/>
        <v>28.5253</v>
      </c>
      <c r="Q250" s="72">
        <f t="shared" si="23"/>
        <v>5448.3323</v>
      </c>
      <c r="R250" s="257">
        <f t="shared" si="24"/>
        <v>0</v>
      </c>
      <c r="S250" s="257"/>
      <c r="T250" s="257">
        <f t="shared" si="25"/>
        <v>0</v>
      </c>
      <c r="U250" s="257">
        <f t="shared" si="26"/>
        <v>0</v>
      </c>
      <c r="V250" s="257"/>
      <c r="W250" s="257">
        <f t="shared" si="27"/>
        <v>0</v>
      </c>
      <c r="X250" s="14"/>
      <c r="Y250" s="14"/>
      <c r="Z250" s="14"/>
      <c r="AA250" s="14"/>
      <c r="AB250" s="14"/>
      <c r="AC250" s="14"/>
      <c r="AD250" s="14"/>
      <c r="AE250" s="14" t="s">
        <v>1191</v>
      </c>
      <c r="AF250" s="14"/>
      <c r="AG250" s="14"/>
      <c r="AH250" s="14"/>
    </row>
    <row r="251" s="2" customFormat="1" ht="14.25" spans="1:34">
      <c r="A251" s="24">
        <v>252</v>
      </c>
      <c r="B251" s="14"/>
      <c r="C251" s="749" t="s">
        <v>5794</v>
      </c>
      <c r="D251" s="749" t="s">
        <v>5795</v>
      </c>
      <c r="E251" s="14"/>
      <c r="F251" s="14"/>
      <c r="G251" s="24"/>
      <c r="H251" s="14"/>
      <c r="I251" s="24">
        <v>2.01</v>
      </c>
      <c r="J251" s="14"/>
      <c r="K251" s="24"/>
      <c r="L251" s="509">
        <v>230</v>
      </c>
      <c r="M251" s="72">
        <v>12.9365</v>
      </c>
      <c r="N251" s="72">
        <f t="shared" si="21"/>
        <v>2975.395</v>
      </c>
      <c r="O251" s="72">
        <v>230</v>
      </c>
      <c r="P251" s="72">
        <f t="shared" si="22"/>
        <v>12.9365</v>
      </c>
      <c r="Q251" s="72">
        <f t="shared" si="23"/>
        <v>2975.395</v>
      </c>
      <c r="R251" s="257">
        <f t="shared" si="24"/>
        <v>0</v>
      </c>
      <c r="S251" s="257"/>
      <c r="T251" s="257">
        <f t="shared" si="25"/>
        <v>0</v>
      </c>
      <c r="U251" s="257">
        <f t="shared" si="26"/>
        <v>0</v>
      </c>
      <c r="V251" s="257"/>
      <c r="W251" s="257">
        <f t="shared" si="27"/>
        <v>0</v>
      </c>
      <c r="X251" s="14"/>
      <c r="Y251" s="14"/>
      <c r="Z251" s="14"/>
      <c r="AA251" s="14"/>
      <c r="AB251" s="14"/>
      <c r="AC251" s="14"/>
      <c r="AD251" s="14"/>
      <c r="AE251" s="14" t="s">
        <v>1191</v>
      </c>
      <c r="AF251" s="14"/>
      <c r="AG251" s="14"/>
      <c r="AH251" s="14"/>
    </row>
    <row r="252" s="2" customFormat="1" ht="14.25" spans="1:34">
      <c r="A252" s="24">
        <v>253</v>
      </c>
      <c r="B252" s="14"/>
      <c r="C252" s="749" t="s">
        <v>5796</v>
      </c>
      <c r="D252" s="749" t="s">
        <v>5797</v>
      </c>
      <c r="E252" s="14"/>
      <c r="F252" s="14"/>
      <c r="G252" s="24"/>
      <c r="H252" s="14"/>
      <c r="I252" s="24">
        <v>2.01</v>
      </c>
      <c r="J252" s="14"/>
      <c r="K252" s="24"/>
      <c r="L252" s="509">
        <v>143</v>
      </c>
      <c r="M252" s="72">
        <v>26.1738</v>
      </c>
      <c r="N252" s="72">
        <f t="shared" si="21"/>
        <v>3742.8534</v>
      </c>
      <c r="O252" s="72">
        <v>143</v>
      </c>
      <c r="P252" s="72">
        <f t="shared" si="22"/>
        <v>26.1738</v>
      </c>
      <c r="Q252" s="72">
        <f t="shared" si="23"/>
        <v>3742.8534</v>
      </c>
      <c r="R252" s="257">
        <f t="shared" si="24"/>
        <v>0</v>
      </c>
      <c r="S252" s="257"/>
      <c r="T252" s="257">
        <f t="shared" si="25"/>
        <v>0</v>
      </c>
      <c r="U252" s="257">
        <f t="shared" si="26"/>
        <v>0</v>
      </c>
      <c r="V252" s="257"/>
      <c r="W252" s="257">
        <f t="shared" si="27"/>
        <v>0</v>
      </c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</row>
    <row r="253" s="2" customFormat="1" ht="14.25" spans="1:34">
      <c r="A253" s="24">
        <v>254</v>
      </c>
      <c r="B253" s="14"/>
      <c r="C253" s="749" t="s">
        <v>5798</v>
      </c>
      <c r="D253" s="749" t="s">
        <v>5799</v>
      </c>
      <c r="E253" s="14"/>
      <c r="F253" s="14"/>
      <c r="G253" s="24"/>
      <c r="H253" s="14"/>
      <c r="I253" s="24">
        <v>2.01</v>
      </c>
      <c r="J253" s="14"/>
      <c r="K253" s="24"/>
      <c r="L253" s="509">
        <v>364</v>
      </c>
      <c r="M253" s="72">
        <v>12.8583</v>
      </c>
      <c r="N253" s="72">
        <f t="shared" si="21"/>
        <v>4680.4212</v>
      </c>
      <c r="O253" s="72">
        <v>364</v>
      </c>
      <c r="P253" s="72">
        <f t="shared" si="22"/>
        <v>12.8583</v>
      </c>
      <c r="Q253" s="72">
        <f t="shared" si="23"/>
        <v>4680.4212</v>
      </c>
      <c r="R253" s="257">
        <f t="shared" si="24"/>
        <v>0</v>
      </c>
      <c r="S253" s="257"/>
      <c r="T253" s="257">
        <f t="shared" si="25"/>
        <v>0</v>
      </c>
      <c r="U253" s="257">
        <f t="shared" si="26"/>
        <v>0</v>
      </c>
      <c r="V253" s="257"/>
      <c r="W253" s="257">
        <f t="shared" si="27"/>
        <v>0</v>
      </c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="2" customFormat="1" ht="14.25" spans="1:34">
      <c r="A254" s="24">
        <v>255</v>
      </c>
      <c r="B254" s="14"/>
      <c r="C254" s="749" t="s">
        <v>5800</v>
      </c>
      <c r="D254" s="749" t="s">
        <v>5801</v>
      </c>
      <c r="E254" s="14"/>
      <c r="F254" s="14"/>
      <c r="G254" s="24"/>
      <c r="H254" s="14"/>
      <c r="I254" s="24">
        <v>2.01</v>
      </c>
      <c r="J254" s="14"/>
      <c r="K254" s="24"/>
      <c r="L254" s="509">
        <v>197</v>
      </c>
      <c r="M254" s="72">
        <v>13.0788</v>
      </c>
      <c r="N254" s="72">
        <f t="shared" si="21"/>
        <v>2576.5236</v>
      </c>
      <c r="O254" s="72">
        <v>197</v>
      </c>
      <c r="P254" s="72">
        <f t="shared" si="22"/>
        <v>13.0788</v>
      </c>
      <c r="Q254" s="72">
        <f t="shared" si="23"/>
        <v>2576.5236</v>
      </c>
      <c r="R254" s="257">
        <f t="shared" si="24"/>
        <v>0</v>
      </c>
      <c r="S254" s="257"/>
      <c r="T254" s="257">
        <f t="shared" si="25"/>
        <v>0</v>
      </c>
      <c r="U254" s="257">
        <f t="shared" si="26"/>
        <v>0</v>
      </c>
      <c r="V254" s="257"/>
      <c r="W254" s="257">
        <f t="shared" si="27"/>
        <v>0</v>
      </c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</row>
    <row r="255" s="2" customFormat="1" ht="14.25" spans="1:34">
      <c r="A255" s="24">
        <v>256</v>
      </c>
      <c r="B255" s="14"/>
      <c r="C255" s="749" t="s">
        <v>5802</v>
      </c>
      <c r="D255" s="749" t="s">
        <v>5803</v>
      </c>
      <c r="E255" s="14"/>
      <c r="F255" s="14"/>
      <c r="G255" s="24"/>
      <c r="H255" s="14"/>
      <c r="I255" s="24">
        <v>2.01</v>
      </c>
      <c r="J255" s="14"/>
      <c r="K255" s="24"/>
      <c r="L255" s="509">
        <v>213</v>
      </c>
      <c r="M255" s="72">
        <v>13.6585</v>
      </c>
      <c r="N255" s="72">
        <f t="shared" si="21"/>
        <v>2909.2605</v>
      </c>
      <c r="O255" s="72">
        <v>213</v>
      </c>
      <c r="P255" s="72">
        <f t="shared" si="22"/>
        <v>13.6585</v>
      </c>
      <c r="Q255" s="72">
        <f t="shared" si="23"/>
        <v>2909.2605</v>
      </c>
      <c r="R255" s="257">
        <f t="shared" si="24"/>
        <v>0</v>
      </c>
      <c r="S255" s="257"/>
      <c r="T255" s="257">
        <f t="shared" si="25"/>
        <v>0</v>
      </c>
      <c r="U255" s="257">
        <f t="shared" si="26"/>
        <v>0</v>
      </c>
      <c r="V255" s="257"/>
      <c r="W255" s="257">
        <f t="shared" si="27"/>
        <v>0</v>
      </c>
      <c r="X255" s="14"/>
      <c r="Y255" s="14"/>
      <c r="Z255" s="14"/>
      <c r="AA255" s="14"/>
      <c r="AB255" s="14"/>
      <c r="AC255" s="14"/>
      <c r="AD255" s="14"/>
      <c r="AE255" s="14" t="s">
        <v>1191</v>
      </c>
      <c r="AF255" s="14"/>
      <c r="AG255" s="14"/>
      <c r="AH255" s="14"/>
    </row>
    <row r="256" s="2" customFormat="1" ht="14.25" spans="1:34">
      <c r="A256" s="24">
        <v>257</v>
      </c>
      <c r="B256" s="14"/>
      <c r="C256" s="749" t="s">
        <v>5804</v>
      </c>
      <c r="D256" s="749" t="s">
        <v>5805</v>
      </c>
      <c r="E256" s="14"/>
      <c r="F256" s="14"/>
      <c r="G256" s="24"/>
      <c r="H256" s="14"/>
      <c r="I256" s="24">
        <v>2.01</v>
      </c>
      <c r="J256" s="14"/>
      <c r="K256" s="24"/>
      <c r="L256" s="509">
        <v>170</v>
      </c>
      <c r="M256" s="72">
        <v>24.8228</v>
      </c>
      <c r="N256" s="72">
        <f t="shared" si="21"/>
        <v>4219.876</v>
      </c>
      <c r="O256" s="72">
        <v>170</v>
      </c>
      <c r="P256" s="72">
        <f t="shared" si="22"/>
        <v>24.8228</v>
      </c>
      <c r="Q256" s="72">
        <f t="shared" si="23"/>
        <v>4219.876</v>
      </c>
      <c r="R256" s="257">
        <f t="shared" si="24"/>
        <v>0</v>
      </c>
      <c r="S256" s="257"/>
      <c r="T256" s="257">
        <f t="shared" si="25"/>
        <v>0</v>
      </c>
      <c r="U256" s="257">
        <f t="shared" si="26"/>
        <v>0</v>
      </c>
      <c r="V256" s="257"/>
      <c r="W256" s="257">
        <f t="shared" si="27"/>
        <v>0</v>
      </c>
      <c r="X256" s="14"/>
      <c r="Y256" s="14"/>
      <c r="Z256" s="14"/>
      <c r="AA256" s="14"/>
      <c r="AB256" s="14"/>
      <c r="AC256" s="14"/>
      <c r="AD256" s="14"/>
      <c r="AE256" s="14" t="s">
        <v>1191</v>
      </c>
      <c r="AF256" s="14"/>
      <c r="AG256" s="14"/>
      <c r="AH256" s="14"/>
    </row>
    <row r="257" s="2" customFormat="1" ht="14.25" spans="1:34">
      <c r="A257" s="24">
        <v>258</v>
      </c>
      <c r="B257" s="14"/>
      <c r="C257" s="749" t="s">
        <v>5806</v>
      </c>
      <c r="D257" s="749" t="s">
        <v>5807</v>
      </c>
      <c r="E257" s="14"/>
      <c r="F257" s="14"/>
      <c r="G257" s="24"/>
      <c r="H257" s="14"/>
      <c r="I257" s="24">
        <v>2.01</v>
      </c>
      <c r="J257" s="14"/>
      <c r="K257" s="24"/>
      <c r="L257" s="509">
        <v>542</v>
      </c>
      <c r="M257" s="72">
        <v>24.9604</v>
      </c>
      <c r="N257" s="72">
        <f t="shared" si="21"/>
        <v>13528.5368</v>
      </c>
      <c r="O257" s="72">
        <v>542</v>
      </c>
      <c r="P257" s="72">
        <f t="shared" si="22"/>
        <v>24.9604</v>
      </c>
      <c r="Q257" s="72">
        <f t="shared" si="23"/>
        <v>13528.5368</v>
      </c>
      <c r="R257" s="257">
        <f t="shared" si="24"/>
        <v>0</v>
      </c>
      <c r="S257" s="257"/>
      <c r="T257" s="257">
        <f t="shared" si="25"/>
        <v>0</v>
      </c>
      <c r="U257" s="257">
        <f t="shared" si="26"/>
        <v>0</v>
      </c>
      <c r="V257" s="257"/>
      <c r="W257" s="257">
        <f t="shared" si="27"/>
        <v>0</v>
      </c>
      <c r="X257" s="14"/>
      <c r="Y257" s="14"/>
      <c r="Z257" s="14"/>
      <c r="AA257" s="14"/>
      <c r="AB257" s="14"/>
      <c r="AC257" s="14"/>
      <c r="AD257" s="14"/>
      <c r="AE257" s="14" t="s">
        <v>1191</v>
      </c>
      <c r="AF257" s="14"/>
      <c r="AG257" s="14"/>
      <c r="AH257" s="14"/>
    </row>
    <row r="258" s="2" customFormat="1" ht="14.25" spans="1:34">
      <c r="A258" s="24">
        <v>259</v>
      </c>
      <c r="B258" s="14"/>
      <c r="C258" s="749" t="s">
        <v>5808</v>
      </c>
      <c r="D258" s="749" t="s">
        <v>5809</v>
      </c>
      <c r="E258" s="14"/>
      <c r="F258" s="14"/>
      <c r="G258" s="24"/>
      <c r="H258" s="14"/>
      <c r="I258" s="24">
        <v>2.01</v>
      </c>
      <c r="J258" s="14"/>
      <c r="K258" s="24"/>
      <c r="L258" s="509">
        <v>68</v>
      </c>
      <c r="M258" s="72">
        <v>21.6392</v>
      </c>
      <c r="N258" s="72">
        <f t="shared" si="21"/>
        <v>1471.4656</v>
      </c>
      <c r="O258" s="72">
        <v>68</v>
      </c>
      <c r="P258" s="72">
        <f t="shared" si="22"/>
        <v>21.6392</v>
      </c>
      <c r="Q258" s="72">
        <f t="shared" si="23"/>
        <v>1471.4656</v>
      </c>
      <c r="R258" s="257">
        <f t="shared" si="24"/>
        <v>0</v>
      </c>
      <c r="S258" s="257"/>
      <c r="T258" s="257">
        <f t="shared" si="25"/>
        <v>0</v>
      </c>
      <c r="U258" s="257">
        <f t="shared" si="26"/>
        <v>0</v>
      </c>
      <c r="V258" s="257"/>
      <c r="W258" s="257">
        <f t="shared" si="27"/>
        <v>0</v>
      </c>
      <c r="X258" s="14"/>
      <c r="Y258" s="14"/>
      <c r="Z258" s="14"/>
      <c r="AA258" s="14"/>
      <c r="AB258" s="14"/>
      <c r="AC258" s="14"/>
      <c r="AD258" s="14"/>
      <c r="AE258" s="14" t="s">
        <v>1191</v>
      </c>
      <c r="AF258" s="14"/>
      <c r="AG258" s="14"/>
      <c r="AH258" s="14"/>
    </row>
    <row r="259" s="2" customFormat="1" ht="14.25" spans="1:34">
      <c r="A259" s="24">
        <v>260</v>
      </c>
      <c r="B259" s="14"/>
      <c r="C259" s="749" t="s">
        <v>5810</v>
      </c>
      <c r="D259" s="749" t="s">
        <v>5811</v>
      </c>
      <c r="E259" s="14"/>
      <c r="F259" s="14"/>
      <c r="G259" s="24"/>
      <c r="H259" s="14"/>
      <c r="I259" s="24">
        <v>2.01</v>
      </c>
      <c r="J259" s="14"/>
      <c r="K259" s="24"/>
      <c r="L259" s="509">
        <v>131</v>
      </c>
      <c r="M259" s="72">
        <v>25.2313</v>
      </c>
      <c r="N259" s="72">
        <f t="shared" si="21"/>
        <v>3305.3003</v>
      </c>
      <c r="O259" s="72">
        <v>131</v>
      </c>
      <c r="P259" s="72">
        <f t="shared" si="22"/>
        <v>25.2313</v>
      </c>
      <c r="Q259" s="72">
        <f t="shared" si="23"/>
        <v>3305.3003</v>
      </c>
      <c r="R259" s="257">
        <f t="shared" si="24"/>
        <v>0</v>
      </c>
      <c r="S259" s="257"/>
      <c r="T259" s="257">
        <f t="shared" si="25"/>
        <v>0</v>
      </c>
      <c r="U259" s="257">
        <f t="shared" si="26"/>
        <v>0</v>
      </c>
      <c r="V259" s="257"/>
      <c r="W259" s="257">
        <f t="shared" si="27"/>
        <v>0</v>
      </c>
      <c r="X259" s="14"/>
      <c r="Y259" s="14"/>
      <c r="Z259" s="14"/>
      <c r="AA259" s="14"/>
      <c r="AB259" s="14"/>
      <c r="AC259" s="14"/>
      <c r="AD259" s="14"/>
      <c r="AE259" s="14" t="s">
        <v>1191</v>
      </c>
      <c r="AF259" s="14"/>
      <c r="AG259" s="14"/>
      <c r="AH259" s="14"/>
    </row>
    <row r="260" s="2" customFormat="1" ht="14.25" spans="1:34">
      <c r="A260" s="24">
        <v>261</v>
      </c>
      <c r="B260" s="14"/>
      <c r="C260" s="749" t="s">
        <v>5812</v>
      </c>
      <c r="D260" s="749" t="s">
        <v>5813</v>
      </c>
      <c r="E260" s="14"/>
      <c r="F260" s="14"/>
      <c r="G260" s="24"/>
      <c r="H260" s="14"/>
      <c r="I260" s="24">
        <v>2.01</v>
      </c>
      <c r="J260" s="14"/>
      <c r="K260" s="24"/>
      <c r="L260" s="509">
        <v>192</v>
      </c>
      <c r="M260" s="72">
        <v>25.4273</v>
      </c>
      <c r="N260" s="72">
        <f t="shared" si="21"/>
        <v>4882.0416</v>
      </c>
      <c r="O260" s="72">
        <v>192</v>
      </c>
      <c r="P260" s="72">
        <f t="shared" si="22"/>
        <v>25.4273</v>
      </c>
      <c r="Q260" s="72">
        <f t="shared" si="23"/>
        <v>4882.0416</v>
      </c>
      <c r="R260" s="257">
        <f t="shared" si="24"/>
        <v>0</v>
      </c>
      <c r="S260" s="257"/>
      <c r="T260" s="257">
        <f t="shared" si="25"/>
        <v>0</v>
      </c>
      <c r="U260" s="257">
        <f t="shared" si="26"/>
        <v>0</v>
      </c>
      <c r="V260" s="257"/>
      <c r="W260" s="257">
        <f t="shared" si="27"/>
        <v>0</v>
      </c>
      <c r="X260" s="14"/>
      <c r="Y260" s="14"/>
      <c r="Z260" s="14"/>
      <c r="AA260" s="14"/>
      <c r="AB260" s="14"/>
      <c r="AC260" s="14"/>
      <c r="AD260" s="14"/>
      <c r="AE260" s="14" t="s">
        <v>1191</v>
      </c>
      <c r="AF260" s="14"/>
      <c r="AG260" s="14"/>
      <c r="AH260" s="14"/>
    </row>
    <row r="261" s="2" customFormat="1" ht="14.25" spans="1:34">
      <c r="A261" s="24">
        <v>262</v>
      </c>
      <c r="B261" s="14"/>
      <c r="C261" s="749" t="s">
        <v>5814</v>
      </c>
      <c r="D261" s="749" t="s">
        <v>5815</v>
      </c>
      <c r="E261" s="14"/>
      <c r="F261" s="14"/>
      <c r="G261" s="24"/>
      <c r="H261" s="14"/>
      <c r="I261" s="24">
        <v>2.01</v>
      </c>
      <c r="J261" s="14"/>
      <c r="K261" s="24"/>
      <c r="L261" s="509">
        <v>46</v>
      </c>
      <c r="M261" s="72">
        <v>23.972</v>
      </c>
      <c r="N261" s="72">
        <f t="shared" ref="N261:N324" si="28">L261*M261</f>
        <v>1102.712</v>
      </c>
      <c r="O261" s="72">
        <v>46</v>
      </c>
      <c r="P261" s="72">
        <f t="shared" ref="P261:P324" si="29">M261</f>
        <v>23.972</v>
      </c>
      <c r="Q261" s="72">
        <f t="shared" ref="Q261:Q324" si="30">P261*O261</f>
        <v>1102.712</v>
      </c>
      <c r="R261" s="257">
        <f t="shared" ref="R261:R324" si="31">IF((O261-L261)&gt;0,O261-L261,0)</f>
        <v>0</v>
      </c>
      <c r="S261" s="257"/>
      <c r="T261" s="257">
        <f t="shared" ref="T261:T324" si="32">IF((Q261-N261)&gt;0,Q261-N261,0)</f>
        <v>0</v>
      </c>
      <c r="U261" s="257">
        <f t="shared" ref="U261:U324" si="33">IF((O261-L261)&lt;0,O261-L261,0)</f>
        <v>0</v>
      </c>
      <c r="V261" s="257"/>
      <c r="W261" s="257">
        <f t="shared" ref="W261:W324" si="34">IF((Q261-N261)&lt;0,Q261-N261,0)</f>
        <v>0</v>
      </c>
      <c r="X261" s="14"/>
      <c r="Y261" s="14"/>
      <c r="Z261" s="14"/>
      <c r="AA261" s="14"/>
      <c r="AB261" s="14"/>
      <c r="AC261" s="14"/>
      <c r="AD261" s="14"/>
      <c r="AE261" s="14" t="s">
        <v>1191</v>
      </c>
      <c r="AF261" s="14"/>
      <c r="AG261" s="14"/>
      <c r="AH261" s="14"/>
    </row>
    <row r="262" s="2" customFormat="1" ht="14.25" spans="1:34">
      <c r="A262" s="24">
        <v>263</v>
      </c>
      <c r="B262" s="14"/>
      <c r="C262" s="749" t="s">
        <v>5816</v>
      </c>
      <c r="D262" s="749" t="s">
        <v>5817</v>
      </c>
      <c r="E262" s="14"/>
      <c r="F262" s="14"/>
      <c r="G262" s="24"/>
      <c r="H262" s="14"/>
      <c r="I262" s="24">
        <v>2.01</v>
      </c>
      <c r="J262" s="14"/>
      <c r="K262" s="24"/>
      <c r="L262" s="509">
        <v>47</v>
      </c>
      <c r="M262" s="72">
        <v>46.5302</v>
      </c>
      <c r="N262" s="72">
        <f t="shared" si="28"/>
        <v>2186.9194</v>
      </c>
      <c r="O262" s="72">
        <v>47</v>
      </c>
      <c r="P262" s="72">
        <f t="shared" si="29"/>
        <v>46.5302</v>
      </c>
      <c r="Q262" s="72">
        <f t="shared" si="30"/>
        <v>2186.9194</v>
      </c>
      <c r="R262" s="257">
        <f t="shared" si="31"/>
        <v>0</v>
      </c>
      <c r="S262" s="257"/>
      <c r="T262" s="257">
        <f t="shared" si="32"/>
        <v>0</v>
      </c>
      <c r="U262" s="257">
        <f t="shared" si="33"/>
        <v>0</v>
      </c>
      <c r="V262" s="257"/>
      <c r="W262" s="257">
        <f t="shared" si="34"/>
        <v>0</v>
      </c>
      <c r="X262" s="14"/>
      <c r="Y262" s="14"/>
      <c r="Z262" s="14"/>
      <c r="AA262" s="14"/>
      <c r="AB262" s="14"/>
      <c r="AC262" s="14"/>
      <c r="AD262" s="14"/>
      <c r="AE262" s="14" t="s">
        <v>1191</v>
      </c>
      <c r="AF262" s="14"/>
      <c r="AG262" s="14"/>
      <c r="AH262" s="14"/>
    </row>
    <row r="263" s="2" customFormat="1" ht="14.25" spans="1:34">
      <c r="A263" s="24">
        <v>264</v>
      </c>
      <c r="B263" s="14"/>
      <c r="C263" s="749" t="s">
        <v>5818</v>
      </c>
      <c r="D263" s="749" t="s">
        <v>5819</v>
      </c>
      <c r="E263" s="14"/>
      <c r="F263" s="14"/>
      <c r="G263" s="24"/>
      <c r="H263" s="14"/>
      <c r="I263" s="24">
        <v>2.01</v>
      </c>
      <c r="J263" s="14"/>
      <c r="K263" s="24"/>
      <c r="L263" s="509">
        <v>338</v>
      </c>
      <c r="M263" s="72">
        <v>9.5097</v>
      </c>
      <c r="N263" s="72">
        <f t="shared" si="28"/>
        <v>3214.2786</v>
      </c>
      <c r="O263" s="72">
        <v>338</v>
      </c>
      <c r="P263" s="72">
        <f t="shared" si="29"/>
        <v>9.5097</v>
      </c>
      <c r="Q263" s="72">
        <f t="shared" si="30"/>
        <v>3214.2786</v>
      </c>
      <c r="R263" s="257">
        <f t="shared" si="31"/>
        <v>0</v>
      </c>
      <c r="S263" s="257"/>
      <c r="T263" s="257">
        <f t="shared" si="32"/>
        <v>0</v>
      </c>
      <c r="U263" s="257">
        <f t="shared" si="33"/>
        <v>0</v>
      </c>
      <c r="V263" s="257"/>
      <c r="W263" s="257">
        <f t="shared" si="34"/>
        <v>0</v>
      </c>
      <c r="X263" s="14"/>
      <c r="Y263" s="14"/>
      <c r="Z263" s="14"/>
      <c r="AA263" s="14"/>
      <c r="AB263" s="14"/>
      <c r="AC263" s="14"/>
      <c r="AD263" s="14"/>
      <c r="AE263" s="14" t="s">
        <v>1191</v>
      </c>
      <c r="AF263" s="14"/>
      <c r="AG263" s="14"/>
      <c r="AH263" s="14"/>
    </row>
    <row r="264" s="2" customFormat="1" ht="14.25" spans="1:34">
      <c r="A264" s="24">
        <v>265</v>
      </c>
      <c r="B264" s="14"/>
      <c r="C264" s="749" t="s">
        <v>5820</v>
      </c>
      <c r="D264" s="749" t="s">
        <v>5821</v>
      </c>
      <c r="E264" s="14"/>
      <c r="F264" s="14"/>
      <c r="G264" s="24"/>
      <c r="H264" s="14"/>
      <c r="I264" s="24">
        <v>2.01</v>
      </c>
      <c r="J264" s="14"/>
      <c r="K264" s="24"/>
      <c r="L264" s="509">
        <v>51</v>
      </c>
      <c r="M264" s="72">
        <v>42.1185</v>
      </c>
      <c r="N264" s="72">
        <f t="shared" si="28"/>
        <v>2148.0435</v>
      </c>
      <c r="O264" s="72">
        <v>51</v>
      </c>
      <c r="P264" s="72">
        <f t="shared" si="29"/>
        <v>42.1185</v>
      </c>
      <c r="Q264" s="72">
        <f t="shared" si="30"/>
        <v>2148.0435</v>
      </c>
      <c r="R264" s="257">
        <f t="shared" si="31"/>
        <v>0</v>
      </c>
      <c r="S264" s="257"/>
      <c r="T264" s="257">
        <f t="shared" si="32"/>
        <v>0</v>
      </c>
      <c r="U264" s="257">
        <f t="shared" si="33"/>
        <v>0</v>
      </c>
      <c r="V264" s="257"/>
      <c r="W264" s="257">
        <f t="shared" si="34"/>
        <v>0</v>
      </c>
      <c r="X264" s="14"/>
      <c r="Y264" s="14"/>
      <c r="Z264" s="14"/>
      <c r="AA264" s="14"/>
      <c r="AB264" s="14"/>
      <c r="AC264" s="14"/>
      <c r="AD264" s="14"/>
      <c r="AE264" s="14" t="s">
        <v>1191</v>
      </c>
      <c r="AF264" s="14"/>
      <c r="AG264" s="14"/>
      <c r="AH264" s="14"/>
    </row>
    <row r="265" s="2" customFormat="1" ht="14.25" spans="1:34">
      <c r="A265" s="24">
        <v>266</v>
      </c>
      <c r="B265" s="14"/>
      <c r="C265" s="749" t="s">
        <v>5822</v>
      </c>
      <c r="D265" s="749" t="s">
        <v>5823</v>
      </c>
      <c r="E265" s="14"/>
      <c r="F265" s="14"/>
      <c r="G265" s="24"/>
      <c r="H265" s="14"/>
      <c r="I265" s="24">
        <v>2.01</v>
      </c>
      <c r="J265" s="14"/>
      <c r="K265" s="24"/>
      <c r="L265" s="509">
        <v>49</v>
      </c>
      <c r="M265" s="72">
        <v>45.938</v>
      </c>
      <c r="N265" s="72">
        <f t="shared" si="28"/>
        <v>2250.962</v>
      </c>
      <c r="O265" s="72">
        <v>49</v>
      </c>
      <c r="P265" s="72">
        <f t="shared" si="29"/>
        <v>45.938</v>
      </c>
      <c r="Q265" s="72">
        <f t="shared" si="30"/>
        <v>2250.962</v>
      </c>
      <c r="R265" s="257">
        <f t="shared" si="31"/>
        <v>0</v>
      </c>
      <c r="S265" s="257"/>
      <c r="T265" s="257">
        <f t="shared" si="32"/>
        <v>0</v>
      </c>
      <c r="U265" s="257">
        <f t="shared" si="33"/>
        <v>0</v>
      </c>
      <c r="V265" s="257"/>
      <c r="W265" s="257">
        <f t="shared" si="34"/>
        <v>0</v>
      </c>
      <c r="X265" s="14"/>
      <c r="Y265" s="14"/>
      <c r="Z265" s="14"/>
      <c r="AA265" s="14"/>
      <c r="AB265" s="14"/>
      <c r="AC265" s="14"/>
      <c r="AD265" s="14"/>
      <c r="AE265" s="14" t="s">
        <v>1191</v>
      </c>
      <c r="AF265" s="14"/>
      <c r="AG265" s="14"/>
      <c r="AH265" s="14"/>
    </row>
    <row r="266" s="2" customFormat="1" ht="14.25" spans="1:34">
      <c r="A266" s="24">
        <v>267</v>
      </c>
      <c r="B266" s="14"/>
      <c r="C266" s="749" t="s">
        <v>5824</v>
      </c>
      <c r="D266" s="749" t="s">
        <v>5825</v>
      </c>
      <c r="E266" s="14"/>
      <c r="F266" s="14"/>
      <c r="G266" s="24"/>
      <c r="H266" s="14"/>
      <c r="I266" s="24">
        <v>2.01</v>
      </c>
      <c r="J266" s="14"/>
      <c r="K266" s="24"/>
      <c r="L266" s="509">
        <v>335</v>
      </c>
      <c r="M266" s="72">
        <v>39.269</v>
      </c>
      <c r="N266" s="72">
        <f t="shared" si="28"/>
        <v>13155.115</v>
      </c>
      <c r="O266" s="72">
        <v>335</v>
      </c>
      <c r="P266" s="72">
        <f t="shared" si="29"/>
        <v>39.269</v>
      </c>
      <c r="Q266" s="72">
        <f t="shared" si="30"/>
        <v>13155.115</v>
      </c>
      <c r="R266" s="257">
        <f t="shared" si="31"/>
        <v>0</v>
      </c>
      <c r="S266" s="257"/>
      <c r="T266" s="257">
        <f t="shared" si="32"/>
        <v>0</v>
      </c>
      <c r="U266" s="257">
        <f t="shared" si="33"/>
        <v>0</v>
      </c>
      <c r="V266" s="257"/>
      <c r="W266" s="257">
        <f t="shared" si="34"/>
        <v>0</v>
      </c>
      <c r="X266" s="14"/>
      <c r="Y266" s="14"/>
      <c r="Z266" s="14"/>
      <c r="AA266" s="14"/>
      <c r="AB266" s="14"/>
      <c r="AC266" s="14"/>
      <c r="AD266" s="14"/>
      <c r="AE266" s="14" t="s">
        <v>1191</v>
      </c>
      <c r="AF266" s="14"/>
      <c r="AG266" s="14"/>
      <c r="AH266" s="14"/>
    </row>
    <row r="267" s="2" customFormat="1" ht="14.25" spans="1:34">
      <c r="A267" s="24">
        <v>268</v>
      </c>
      <c r="B267" s="14"/>
      <c r="C267" s="749" t="s">
        <v>5826</v>
      </c>
      <c r="D267" s="749" t="s">
        <v>5827</v>
      </c>
      <c r="E267" s="14"/>
      <c r="F267" s="14"/>
      <c r="G267" s="24"/>
      <c r="H267" s="14"/>
      <c r="I267" s="24">
        <v>2.01</v>
      </c>
      <c r="J267" s="14"/>
      <c r="K267" s="24"/>
      <c r="L267" s="509">
        <v>50</v>
      </c>
      <c r="M267" s="72">
        <v>30.7572</v>
      </c>
      <c r="N267" s="72">
        <f t="shared" si="28"/>
        <v>1537.86</v>
      </c>
      <c r="O267" s="72">
        <v>50</v>
      </c>
      <c r="P267" s="72">
        <f t="shared" si="29"/>
        <v>30.7572</v>
      </c>
      <c r="Q267" s="72">
        <f t="shared" si="30"/>
        <v>1537.86</v>
      </c>
      <c r="R267" s="257">
        <f t="shared" si="31"/>
        <v>0</v>
      </c>
      <c r="S267" s="257"/>
      <c r="T267" s="257">
        <f t="shared" si="32"/>
        <v>0</v>
      </c>
      <c r="U267" s="257">
        <f t="shared" si="33"/>
        <v>0</v>
      </c>
      <c r="V267" s="257"/>
      <c r="W267" s="257">
        <f t="shared" si="34"/>
        <v>0</v>
      </c>
      <c r="X267" s="14"/>
      <c r="Y267" s="14"/>
      <c r="Z267" s="14"/>
      <c r="AA267" s="14"/>
      <c r="AB267" s="14"/>
      <c r="AC267" s="14"/>
      <c r="AD267" s="14"/>
      <c r="AE267" s="14" t="s">
        <v>1191</v>
      </c>
      <c r="AF267" s="14"/>
      <c r="AG267" s="14"/>
      <c r="AH267" s="14"/>
    </row>
    <row r="268" s="2" customFormat="1" ht="14.25" spans="1:34">
      <c r="A268" s="24">
        <v>269</v>
      </c>
      <c r="B268" s="14"/>
      <c r="C268" s="749" t="s">
        <v>5828</v>
      </c>
      <c r="D268" s="749" t="s">
        <v>5829</v>
      </c>
      <c r="E268" s="14"/>
      <c r="F268" s="14"/>
      <c r="G268" s="24"/>
      <c r="H268" s="14"/>
      <c r="I268" s="24">
        <v>2.01</v>
      </c>
      <c r="J268" s="14"/>
      <c r="K268" s="24"/>
      <c r="L268" s="509">
        <v>53</v>
      </c>
      <c r="M268" s="72">
        <v>15.1617</v>
      </c>
      <c r="N268" s="72">
        <f t="shared" si="28"/>
        <v>803.5701</v>
      </c>
      <c r="O268" s="72">
        <v>53</v>
      </c>
      <c r="P268" s="72">
        <f t="shared" si="29"/>
        <v>15.1617</v>
      </c>
      <c r="Q268" s="72">
        <f t="shared" si="30"/>
        <v>803.5701</v>
      </c>
      <c r="R268" s="257">
        <f t="shared" si="31"/>
        <v>0</v>
      </c>
      <c r="S268" s="257"/>
      <c r="T268" s="257">
        <f t="shared" si="32"/>
        <v>0</v>
      </c>
      <c r="U268" s="257">
        <f t="shared" si="33"/>
        <v>0</v>
      </c>
      <c r="V268" s="257"/>
      <c r="W268" s="257">
        <f t="shared" si="34"/>
        <v>0</v>
      </c>
      <c r="X268" s="14"/>
      <c r="Y268" s="14"/>
      <c r="Z268" s="14"/>
      <c r="AA268" s="14"/>
      <c r="AB268" s="14"/>
      <c r="AC268" s="14"/>
      <c r="AD268" s="14"/>
      <c r="AE268" s="14" t="s">
        <v>1191</v>
      </c>
      <c r="AF268" s="14"/>
      <c r="AG268" s="14"/>
      <c r="AH268" s="14"/>
    </row>
    <row r="269" s="2" customFormat="1" ht="14.25" spans="1:34">
      <c r="A269" s="24">
        <v>270</v>
      </c>
      <c r="B269" s="14"/>
      <c r="C269" s="749" t="s">
        <v>5830</v>
      </c>
      <c r="D269" s="749" t="s">
        <v>5831</v>
      </c>
      <c r="E269" s="14"/>
      <c r="F269" s="14"/>
      <c r="G269" s="24"/>
      <c r="H269" s="14"/>
      <c r="I269" s="24">
        <v>2.01</v>
      </c>
      <c r="J269" s="14"/>
      <c r="K269" s="24"/>
      <c r="L269" s="509">
        <v>49</v>
      </c>
      <c r="M269" s="72">
        <v>15.3145</v>
      </c>
      <c r="N269" s="72">
        <f t="shared" si="28"/>
        <v>750.4105</v>
      </c>
      <c r="O269" s="72">
        <v>49</v>
      </c>
      <c r="P269" s="72">
        <f t="shared" si="29"/>
        <v>15.3145</v>
      </c>
      <c r="Q269" s="72">
        <f t="shared" si="30"/>
        <v>750.4105</v>
      </c>
      <c r="R269" s="257">
        <f t="shared" si="31"/>
        <v>0</v>
      </c>
      <c r="S269" s="257"/>
      <c r="T269" s="257">
        <f t="shared" si="32"/>
        <v>0</v>
      </c>
      <c r="U269" s="257">
        <f t="shared" si="33"/>
        <v>0</v>
      </c>
      <c r="V269" s="257"/>
      <c r="W269" s="257">
        <f t="shared" si="34"/>
        <v>0</v>
      </c>
      <c r="X269" s="14"/>
      <c r="Y269" s="14"/>
      <c r="Z269" s="14"/>
      <c r="AA269" s="14"/>
      <c r="AB269" s="14"/>
      <c r="AC269" s="14"/>
      <c r="AD269" s="14"/>
      <c r="AE269" s="14" t="s">
        <v>1191</v>
      </c>
      <c r="AF269" s="14"/>
      <c r="AG269" s="14"/>
      <c r="AH269" s="14"/>
    </row>
    <row r="270" s="2" customFormat="1" ht="14.25" spans="1:34">
      <c r="A270" s="24">
        <v>271</v>
      </c>
      <c r="B270" s="14"/>
      <c r="C270" s="749" t="s">
        <v>5832</v>
      </c>
      <c r="D270" s="749" t="s">
        <v>5833</v>
      </c>
      <c r="E270" s="14"/>
      <c r="F270" s="14"/>
      <c r="G270" s="24"/>
      <c r="H270" s="14"/>
      <c r="I270" s="24">
        <v>2.01</v>
      </c>
      <c r="J270" s="14"/>
      <c r="K270" s="24"/>
      <c r="L270" s="509">
        <v>124</v>
      </c>
      <c r="M270" s="72">
        <v>9.8794</v>
      </c>
      <c r="N270" s="72">
        <f t="shared" si="28"/>
        <v>1225.0456</v>
      </c>
      <c r="O270" s="72">
        <v>124</v>
      </c>
      <c r="P270" s="72">
        <f t="shared" si="29"/>
        <v>9.8794</v>
      </c>
      <c r="Q270" s="72">
        <f t="shared" si="30"/>
        <v>1225.0456</v>
      </c>
      <c r="R270" s="257">
        <f t="shared" si="31"/>
        <v>0</v>
      </c>
      <c r="S270" s="257"/>
      <c r="T270" s="257">
        <f t="shared" si="32"/>
        <v>0</v>
      </c>
      <c r="U270" s="257">
        <f t="shared" si="33"/>
        <v>0</v>
      </c>
      <c r="V270" s="257"/>
      <c r="W270" s="257">
        <f t="shared" si="34"/>
        <v>0</v>
      </c>
      <c r="X270" s="14"/>
      <c r="Y270" s="14"/>
      <c r="Z270" s="14"/>
      <c r="AA270" s="14"/>
      <c r="AB270" s="14"/>
      <c r="AC270" s="14"/>
      <c r="AD270" s="14"/>
      <c r="AE270" s="14" t="s">
        <v>1191</v>
      </c>
      <c r="AF270" s="14"/>
      <c r="AG270" s="14"/>
      <c r="AH270" s="14"/>
    </row>
    <row r="271" s="2" customFormat="1" ht="14.25" spans="1:34">
      <c r="A271" s="24">
        <v>272</v>
      </c>
      <c r="B271" s="14"/>
      <c r="C271" s="749" t="s">
        <v>5834</v>
      </c>
      <c r="D271" s="749" t="s">
        <v>5835</v>
      </c>
      <c r="E271" s="14"/>
      <c r="F271" s="14"/>
      <c r="G271" s="24"/>
      <c r="H271" s="14"/>
      <c r="I271" s="24">
        <v>2.01</v>
      </c>
      <c r="J271" s="14"/>
      <c r="K271" s="24"/>
      <c r="L271" s="509">
        <v>83</v>
      </c>
      <c r="M271" s="72">
        <v>22.3238</v>
      </c>
      <c r="N271" s="72">
        <f t="shared" si="28"/>
        <v>1852.8754</v>
      </c>
      <c r="O271" s="72">
        <v>83</v>
      </c>
      <c r="P271" s="72">
        <f t="shared" si="29"/>
        <v>22.3238</v>
      </c>
      <c r="Q271" s="72">
        <f t="shared" si="30"/>
        <v>1852.8754</v>
      </c>
      <c r="R271" s="257">
        <f t="shared" si="31"/>
        <v>0</v>
      </c>
      <c r="S271" s="257"/>
      <c r="T271" s="257">
        <f t="shared" si="32"/>
        <v>0</v>
      </c>
      <c r="U271" s="257">
        <f t="shared" si="33"/>
        <v>0</v>
      </c>
      <c r="V271" s="257"/>
      <c r="W271" s="257">
        <f t="shared" si="34"/>
        <v>0</v>
      </c>
      <c r="X271" s="14"/>
      <c r="Y271" s="14"/>
      <c r="Z271" s="14"/>
      <c r="AA271" s="14"/>
      <c r="AB271" s="14"/>
      <c r="AC271" s="14"/>
      <c r="AD271" s="14"/>
      <c r="AE271" s="14" t="s">
        <v>1191</v>
      </c>
      <c r="AF271" s="14"/>
      <c r="AG271" s="14"/>
      <c r="AH271" s="14"/>
    </row>
    <row r="272" s="2" customFormat="1" ht="14.25" spans="1:34">
      <c r="A272" s="24">
        <v>273</v>
      </c>
      <c r="B272" s="14"/>
      <c r="C272" s="749" t="s">
        <v>5836</v>
      </c>
      <c r="D272" s="749" t="s">
        <v>5837</v>
      </c>
      <c r="E272" s="14"/>
      <c r="F272" s="14"/>
      <c r="G272" s="24"/>
      <c r="H272" s="14"/>
      <c r="I272" s="24">
        <v>2.01</v>
      </c>
      <c r="J272" s="14"/>
      <c r="K272" s="24"/>
      <c r="L272" s="509">
        <v>46</v>
      </c>
      <c r="M272" s="72">
        <v>42.1298</v>
      </c>
      <c r="N272" s="72">
        <f t="shared" si="28"/>
        <v>1937.9708</v>
      </c>
      <c r="O272" s="72">
        <v>46</v>
      </c>
      <c r="P272" s="72">
        <f t="shared" si="29"/>
        <v>42.1298</v>
      </c>
      <c r="Q272" s="72">
        <f t="shared" si="30"/>
        <v>1937.9708</v>
      </c>
      <c r="R272" s="257">
        <f t="shared" si="31"/>
        <v>0</v>
      </c>
      <c r="S272" s="257"/>
      <c r="T272" s="257">
        <f t="shared" si="32"/>
        <v>0</v>
      </c>
      <c r="U272" s="257">
        <f t="shared" si="33"/>
        <v>0</v>
      </c>
      <c r="V272" s="257"/>
      <c r="W272" s="257">
        <f t="shared" si="34"/>
        <v>0</v>
      </c>
      <c r="X272" s="14"/>
      <c r="Y272" s="14"/>
      <c r="Z272" s="14"/>
      <c r="AA272" s="14"/>
      <c r="AB272" s="14"/>
      <c r="AC272" s="14"/>
      <c r="AD272" s="14"/>
      <c r="AE272" s="14" t="s">
        <v>1191</v>
      </c>
      <c r="AF272" s="14"/>
      <c r="AG272" s="14"/>
      <c r="AH272" s="14"/>
    </row>
    <row r="273" s="2" customFormat="1" ht="14.25" spans="1:34">
      <c r="A273" s="24">
        <v>274</v>
      </c>
      <c r="B273" s="14"/>
      <c r="C273" s="749" t="s">
        <v>5838</v>
      </c>
      <c r="D273" s="749" t="s">
        <v>5839</v>
      </c>
      <c r="E273" s="14"/>
      <c r="F273" s="14"/>
      <c r="G273" s="24"/>
      <c r="H273" s="14"/>
      <c r="I273" s="24">
        <v>2.01</v>
      </c>
      <c r="J273" s="14"/>
      <c r="K273" s="24"/>
      <c r="L273" s="509">
        <v>65</v>
      </c>
      <c r="M273" s="72">
        <v>21.2022</v>
      </c>
      <c r="N273" s="72">
        <f t="shared" si="28"/>
        <v>1378.143</v>
      </c>
      <c r="O273" s="72">
        <v>65</v>
      </c>
      <c r="P273" s="72">
        <f t="shared" si="29"/>
        <v>21.2022</v>
      </c>
      <c r="Q273" s="72">
        <f t="shared" si="30"/>
        <v>1378.143</v>
      </c>
      <c r="R273" s="257">
        <f t="shared" si="31"/>
        <v>0</v>
      </c>
      <c r="S273" s="257"/>
      <c r="T273" s="257">
        <f t="shared" si="32"/>
        <v>0</v>
      </c>
      <c r="U273" s="257">
        <f t="shared" si="33"/>
        <v>0</v>
      </c>
      <c r="V273" s="257"/>
      <c r="W273" s="257">
        <f t="shared" si="34"/>
        <v>0</v>
      </c>
      <c r="X273" s="14"/>
      <c r="Y273" s="14"/>
      <c r="Z273" s="14"/>
      <c r="AA273" s="14"/>
      <c r="AB273" s="14"/>
      <c r="AC273" s="14"/>
      <c r="AD273" s="14"/>
      <c r="AE273" s="14" t="s">
        <v>1191</v>
      </c>
      <c r="AF273" s="14"/>
      <c r="AG273" s="14"/>
      <c r="AH273" s="14"/>
    </row>
    <row r="274" s="2" customFormat="1" ht="14.25" spans="1:34">
      <c r="A274" s="24">
        <v>275</v>
      </c>
      <c r="B274" s="14"/>
      <c r="C274" s="749" t="s">
        <v>5840</v>
      </c>
      <c r="D274" s="749" t="s">
        <v>5841</v>
      </c>
      <c r="E274" s="14"/>
      <c r="F274" s="14"/>
      <c r="G274" s="24"/>
      <c r="H274" s="14"/>
      <c r="I274" s="24">
        <v>2.01</v>
      </c>
      <c r="J274" s="14"/>
      <c r="K274" s="24"/>
      <c r="L274" s="509">
        <v>67</v>
      </c>
      <c r="M274" s="72">
        <v>10.7903</v>
      </c>
      <c r="N274" s="72">
        <f t="shared" si="28"/>
        <v>722.9501</v>
      </c>
      <c r="O274" s="72">
        <v>67</v>
      </c>
      <c r="P274" s="72">
        <f t="shared" si="29"/>
        <v>10.7903</v>
      </c>
      <c r="Q274" s="72">
        <f t="shared" si="30"/>
        <v>722.9501</v>
      </c>
      <c r="R274" s="257">
        <f t="shared" si="31"/>
        <v>0</v>
      </c>
      <c r="S274" s="257"/>
      <c r="T274" s="257">
        <f t="shared" si="32"/>
        <v>0</v>
      </c>
      <c r="U274" s="257">
        <f t="shared" si="33"/>
        <v>0</v>
      </c>
      <c r="V274" s="257"/>
      <c r="W274" s="257">
        <f t="shared" si="34"/>
        <v>0</v>
      </c>
      <c r="X274" s="14"/>
      <c r="Y274" s="14"/>
      <c r="Z274" s="14"/>
      <c r="AA274" s="14"/>
      <c r="AB274" s="14"/>
      <c r="AC274" s="14"/>
      <c r="AD274" s="14"/>
      <c r="AE274" s="14" t="s">
        <v>1191</v>
      </c>
      <c r="AF274" s="14"/>
      <c r="AG274" s="14"/>
      <c r="AH274" s="14"/>
    </row>
    <row r="275" s="2" customFormat="1" ht="14.25" spans="1:34">
      <c r="A275" s="24">
        <v>276</v>
      </c>
      <c r="B275" s="14"/>
      <c r="C275" s="749" t="s">
        <v>5842</v>
      </c>
      <c r="D275" s="749" t="s">
        <v>5843</v>
      </c>
      <c r="E275" s="14"/>
      <c r="F275" s="14"/>
      <c r="G275" s="24"/>
      <c r="H275" s="14"/>
      <c r="I275" s="24">
        <v>2.01</v>
      </c>
      <c r="J275" s="14"/>
      <c r="K275" s="24"/>
      <c r="L275" s="509">
        <v>177</v>
      </c>
      <c r="M275" s="72">
        <v>16.2063</v>
      </c>
      <c r="N275" s="72">
        <f t="shared" si="28"/>
        <v>2868.5151</v>
      </c>
      <c r="O275" s="72">
        <v>177</v>
      </c>
      <c r="P275" s="72">
        <f t="shared" si="29"/>
        <v>16.2063</v>
      </c>
      <c r="Q275" s="72">
        <f t="shared" si="30"/>
        <v>2868.5151</v>
      </c>
      <c r="R275" s="257">
        <f t="shared" si="31"/>
        <v>0</v>
      </c>
      <c r="S275" s="257"/>
      <c r="T275" s="257">
        <f t="shared" si="32"/>
        <v>0</v>
      </c>
      <c r="U275" s="257">
        <f t="shared" si="33"/>
        <v>0</v>
      </c>
      <c r="V275" s="257"/>
      <c r="W275" s="257">
        <f t="shared" si="34"/>
        <v>0</v>
      </c>
      <c r="X275" s="14"/>
      <c r="Y275" s="14"/>
      <c r="Z275" s="14"/>
      <c r="AA275" s="14"/>
      <c r="AB275" s="14"/>
      <c r="AC275" s="14"/>
      <c r="AD275" s="14"/>
      <c r="AE275" s="14" t="s">
        <v>1191</v>
      </c>
      <c r="AF275" s="14"/>
      <c r="AG275" s="14"/>
      <c r="AH275" s="14"/>
    </row>
    <row r="276" s="2" customFormat="1" ht="14.25" spans="1:34">
      <c r="A276" s="24">
        <v>277</v>
      </c>
      <c r="B276" s="14"/>
      <c r="C276" s="749" t="s">
        <v>5844</v>
      </c>
      <c r="D276" s="749" t="s">
        <v>5845</v>
      </c>
      <c r="E276" s="14"/>
      <c r="F276" s="14"/>
      <c r="G276" s="24"/>
      <c r="H276" s="14"/>
      <c r="I276" s="24">
        <v>2.01</v>
      </c>
      <c r="J276" s="14"/>
      <c r="K276" s="14"/>
      <c r="L276" s="509">
        <v>158</v>
      </c>
      <c r="M276" s="72">
        <v>21.2336</v>
      </c>
      <c r="N276" s="72">
        <f t="shared" si="28"/>
        <v>3354.9088</v>
      </c>
      <c r="O276" s="72">
        <v>158</v>
      </c>
      <c r="P276" s="72">
        <f t="shared" si="29"/>
        <v>21.2336</v>
      </c>
      <c r="Q276" s="72">
        <f t="shared" si="30"/>
        <v>3354.9088</v>
      </c>
      <c r="R276" s="257">
        <f t="shared" si="31"/>
        <v>0</v>
      </c>
      <c r="S276" s="257"/>
      <c r="T276" s="257">
        <f t="shared" si="32"/>
        <v>0</v>
      </c>
      <c r="U276" s="257">
        <f t="shared" si="33"/>
        <v>0</v>
      </c>
      <c r="V276" s="257"/>
      <c r="W276" s="257">
        <f t="shared" si="34"/>
        <v>0</v>
      </c>
      <c r="X276" s="14"/>
      <c r="Y276" s="14"/>
      <c r="Z276" s="14"/>
      <c r="AA276" s="14"/>
      <c r="AB276" s="14"/>
      <c r="AC276" s="14"/>
      <c r="AD276" s="14"/>
      <c r="AE276" s="14" t="s">
        <v>1191</v>
      </c>
      <c r="AF276" s="14"/>
      <c r="AG276" s="14"/>
      <c r="AH276" s="14"/>
    </row>
    <row r="277" s="2" customFormat="1" ht="14.25" spans="1:34">
      <c r="A277" s="24">
        <v>278</v>
      </c>
      <c r="B277" s="14"/>
      <c r="C277" s="749" t="s">
        <v>5846</v>
      </c>
      <c r="D277" s="749" t="s">
        <v>5847</v>
      </c>
      <c r="E277" s="14"/>
      <c r="F277" s="14"/>
      <c r="G277" s="24"/>
      <c r="H277" s="14"/>
      <c r="I277" s="24">
        <v>2.01</v>
      </c>
      <c r="J277" s="14"/>
      <c r="K277" s="14"/>
      <c r="L277" s="509">
        <v>193</v>
      </c>
      <c r="M277" s="72">
        <v>25.3154</v>
      </c>
      <c r="N277" s="72">
        <f t="shared" si="28"/>
        <v>4885.8722</v>
      </c>
      <c r="O277" s="72">
        <v>193</v>
      </c>
      <c r="P277" s="72">
        <f t="shared" si="29"/>
        <v>25.3154</v>
      </c>
      <c r="Q277" s="72">
        <f t="shared" si="30"/>
        <v>4885.8722</v>
      </c>
      <c r="R277" s="257">
        <f t="shared" si="31"/>
        <v>0</v>
      </c>
      <c r="S277" s="257"/>
      <c r="T277" s="257">
        <f t="shared" si="32"/>
        <v>0</v>
      </c>
      <c r="U277" s="257">
        <f t="shared" si="33"/>
        <v>0</v>
      </c>
      <c r="V277" s="257"/>
      <c r="W277" s="257">
        <f t="shared" si="34"/>
        <v>0</v>
      </c>
      <c r="X277" s="14"/>
      <c r="Y277" s="14"/>
      <c r="Z277" s="14"/>
      <c r="AA277" s="14"/>
      <c r="AB277" s="14"/>
      <c r="AC277" s="14"/>
      <c r="AD277" s="14"/>
      <c r="AE277" s="14" t="s">
        <v>1191</v>
      </c>
      <c r="AF277" s="14"/>
      <c r="AG277" s="14"/>
      <c r="AH277" s="14"/>
    </row>
    <row r="278" s="2" customFormat="1" ht="14.25" spans="1:34">
      <c r="A278" s="24">
        <v>279</v>
      </c>
      <c r="B278" s="14"/>
      <c r="C278" s="749" t="s">
        <v>5848</v>
      </c>
      <c r="D278" s="749" t="s">
        <v>5849</v>
      </c>
      <c r="E278" s="14"/>
      <c r="F278" s="14"/>
      <c r="G278" s="24"/>
      <c r="H278" s="14"/>
      <c r="I278" s="24">
        <v>2.01</v>
      </c>
      <c r="J278" s="14"/>
      <c r="K278" s="14"/>
      <c r="L278" s="509">
        <v>80</v>
      </c>
      <c r="M278" s="72">
        <v>15.6365</v>
      </c>
      <c r="N278" s="72">
        <f t="shared" si="28"/>
        <v>1250.92</v>
      </c>
      <c r="O278" s="72">
        <v>80</v>
      </c>
      <c r="P278" s="72">
        <f t="shared" si="29"/>
        <v>15.6365</v>
      </c>
      <c r="Q278" s="72">
        <f t="shared" si="30"/>
        <v>1250.92</v>
      </c>
      <c r="R278" s="257">
        <f t="shared" si="31"/>
        <v>0</v>
      </c>
      <c r="S278" s="257"/>
      <c r="T278" s="257">
        <f t="shared" si="32"/>
        <v>0</v>
      </c>
      <c r="U278" s="257">
        <f t="shared" si="33"/>
        <v>0</v>
      </c>
      <c r="V278" s="257"/>
      <c r="W278" s="257">
        <f t="shared" si="34"/>
        <v>0</v>
      </c>
      <c r="X278" s="14"/>
      <c r="Y278" s="14"/>
      <c r="Z278" s="14"/>
      <c r="AA278" s="14"/>
      <c r="AB278" s="14"/>
      <c r="AC278" s="14"/>
      <c r="AD278" s="14"/>
      <c r="AE278" s="14" t="s">
        <v>1191</v>
      </c>
      <c r="AF278" s="14"/>
      <c r="AG278" s="14"/>
      <c r="AH278" s="14"/>
    </row>
    <row r="279" s="2" customFormat="1" ht="14.25" spans="1:34">
      <c r="A279" s="24">
        <v>280</v>
      </c>
      <c r="B279" s="14"/>
      <c r="C279" s="749" t="s">
        <v>5850</v>
      </c>
      <c r="D279" s="749" t="s">
        <v>5851</v>
      </c>
      <c r="E279" s="14"/>
      <c r="F279" s="14"/>
      <c r="G279" s="24"/>
      <c r="H279" s="14"/>
      <c r="I279" s="24">
        <v>2.01</v>
      </c>
      <c r="J279" s="14"/>
      <c r="K279" s="14"/>
      <c r="L279" s="509">
        <v>537</v>
      </c>
      <c r="M279" s="72">
        <v>19.5018</v>
      </c>
      <c r="N279" s="72">
        <f t="shared" si="28"/>
        <v>10472.4666</v>
      </c>
      <c r="O279" s="72">
        <v>537</v>
      </c>
      <c r="P279" s="72">
        <f t="shared" si="29"/>
        <v>19.5018</v>
      </c>
      <c r="Q279" s="72">
        <f t="shared" si="30"/>
        <v>10472.4666</v>
      </c>
      <c r="R279" s="257">
        <f t="shared" si="31"/>
        <v>0</v>
      </c>
      <c r="S279" s="257"/>
      <c r="T279" s="257">
        <f t="shared" si="32"/>
        <v>0</v>
      </c>
      <c r="U279" s="257">
        <f t="shared" si="33"/>
        <v>0</v>
      </c>
      <c r="V279" s="257"/>
      <c r="W279" s="257">
        <f t="shared" si="34"/>
        <v>0</v>
      </c>
      <c r="X279" s="14"/>
      <c r="Y279" s="14"/>
      <c r="Z279" s="14"/>
      <c r="AA279" s="14"/>
      <c r="AB279" s="14"/>
      <c r="AC279" s="14"/>
      <c r="AD279" s="14"/>
      <c r="AE279" s="14" t="s">
        <v>1191</v>
      </c>
      <c r="AF279" s="14"/>
      <c r="AG279" s="14"/>
      <c r="AH279" s="14"/>
    </row>
    <row r="280" s="2" customFormat="1" ht="14.25" spans="1:34">
      <c r="A280" s="24">
        <v>281</v>
      </c>
      <c r="B280" s="14"/>
      <c r="C280" s="749" t="s">
        <v>5852</v>
      </c>
      <c r="D280" s="749" t="s">
        <v>5853</v>
      </c>
      <c r="E280" s="14"/>
      <c r="F280" s="14"/>
      <c r="G280" s="24"/>
      <c r="H280" s="14"/>
      <c r="I280" s="24">
        <v>2.01</v>
      </c>
      <c r="J280" s="14"/>
      <c r="K280" s="14"/>
      <c r="L280" s="509">
        <v>416</v>
      </c>
      <c r="M280" s="72">
        <v>24.8944</v>
      </c>
      <c r="N280" s="72">
        <f t="shared" si="28"/>
        <v>10356.0704</v>
      </c>
      <c r="O280" s="72">
        <v>416</v>
      </c>
      <c r="P280" s="72">
        <f t="shared" si="29"/>
        <v>24.8944</v>
      </c>
      <c r="Q280" s="72">
        <f t="shared" si="30"/>
        <v>10356.0704</v>
      </c>
      <c r="R280" s="257">
        <f t="shared" si="31"/>
        <v>0</v>
      </c>
      <c r="S280" s="257"/>
      <c r="T280" s="257">
        <f t="shared" si="32"/>
        <v>0</v>
      </c>
      <c r="U280" s="257">
        <f t="shared" si="33"/>
        <v>0</v>
      </c>
      <c r="V280" s="257"/>
      <c r="W280" s="257">
        <f t="shared" si="34"/>
        <v>0</v>
      </c>
      <c r="X280" s="14"/>
      <c r="Y280" s="14"/>
      <c r="Z280" s="14"/>
      <c r="AA280" s="14"/>
      <c r="AB280" s="14"/>
      <c r="AC280" s="14"/>
      <c r="AD280" s="14"/>
      <c r="AE280" s="14" t="s">
        <v>1191</v>
      </c>
      <c r="AF280" s="14"/>
      <c r="AG280" s="14"/>
      <c r="AH280" s="14"/>
    </row>
    <row r="281" s="2" customFormat="1" ht="14.25" spans="1:34">
      <c r="A281" s="24">
        <v>282</v>
      </c>
      <c r="B281" s="14"/>
      <c r="C281" s="749" t="s">
        <v>5854</v>
      </c>
      <c r="D281" s="749" t="s">
        <v>5855</v>
      </c>
      <c r="E281" s="14"/>
      <c r="F281" s="14"/>
      <c r="G281" s="24"/>
      <c r="H281" s="14"/>
      <c r="I281" s="24">
        <v>2.01</v>
      </c>
      <c r="J281" s="14"/>
      <c r="K281" s="14"/>
      <c r="L281" s="509">
        <v>66</v>
      </c>
      <c r="M281" s="72">
        <v>24.2813</v>
      </c>
      <c r="N281" s="72">
        <f t="shared" si="28"/>
        <v>1602.5658</v>
      </c>
      <c r="O281" s="72">
        <v>66</v>
      </c>
      <c r="P281" s="72">
        <f t="shared" si="29"/>
        <v>24.2813</v>
      </c>
      <c r="Q281" s="72">
        <f t="shared" si="30"/>
        <v>1602.5658</v>
      </c>
      <c r="R281" s="257">
        <f t="shared" si="31"/>
        <v>0</v>
      </c>
      <c r="S281" s="257"/>
      <c r="T281" s="257">
        <f t="shared" si="32"/>
        <v>0</v>
      </c>
      <c r="U281" s="257">
        <f t="shared" si="33"/>
        <v>0</v>
      </c>
      <c r="V281" s="257"/>
      <c r="W281" s="257">
        <f t="shared" si="34"/>
        <v>0</v>
      </c>
      <c r="X281" s="14"/>
      <c r="Y281" s="14"/>
      <c r="Z281" s="14"/>
      <c r="AA281" s="14"/>
      <c r="AB281" s="14"/>
      <c r="AC281" s="14"/>
      <c r="AD281" s="14"/>
      <c r="AE281" s="14" t="s">
        <v>1191</v>
      </c>
      <c r="AF281" s="14"/>
      <c r="AG281" s="14"/>
      <c r="AH281" s="14"/>
    </row>
    <row r="282" s="2" customFormat="1" ht="14.25" spans="1:34">
      <c r="A282" s="24">
        <v>283</v>
      </c>
      <c r="B282" s="14"/>
      <c r="C282" s="749" t="s">
        <v>5856</v>
      </c>
      <c r="D282" s="749" t="s">
        <v>5857</v>
      </c>
      <c r="E282" s="14"/>
      <c r="F282" s="14"/>
      <c r="G282" s="24"/>
      <c r="H282" s="14"/>
      <c r="I282" s="24">
        <v>2.01</v>
      </c>
      <c r="J282" s="14"/>
      <c r="K282" s="14"/>
      <c r="L282" s="509">
        <v>655</v>
      </c>
      <c r="M282" s="72">
        <v>11.1323</v>
      </c>
      <c r="N282" s="72">
        <f t="shared" si="28"/>
        <v>7291.6565</v>
      </c>
      <c r="O282" s="72">
        <v>655</v>
      </c>
      <c r="P282" s="72">
        <f t="shared" si="29"/>
        <v>11.1323</v>
      </c>
      <c r="Q282" s="72">
        <f t="shared" si="30"/>
        <v>7291.6565</v>
      </c>
      <c r="R282" s="257">
        <f t="shared" si="31"/>
        <v>0</v>
      </c>
      <c r="S282" s="257"/>
      <c r="T282" s="257">
        <f t="shared" si="32"/>
        <v>0</v>
      </c>
      <c r="U282" s="257">
        <f t="shared" si="33"/>
        <v>0</v>
      </c>
      <c r="V282" s="257"/>
      <c r="W282" s="257">
        <f t="shared" si="34"/>
        <v>0</v>
      </c>
      <c r="X282" s="14"/>
      <c r="Y282" s="14"/>
      <c r="Z282" s="14"/>
      <c r="AA282" s="14"/>
      <c r="AB282" s="14"/>
      <c r="AC282" s="14"/>
      <c r="AD282" s="14"/>
      <c r="AE282" s="14" t="s">
        <v>1191</v>
      </c>
      <c r="AF282" s="14"/>
      <c r="AG282" s="14"/>
      <c r="AH282" s="14"/>
    </row>
    <row r="283" s="2" customFormat="1" ht="14.25" spans="1:34">
      <c r="A283" s="24">
        <v>284</v>
      </c>
      <c r="B283" s="14"/>
      <c r="C283" s="749" t="s">
        <v>5858</v>
      </c>
      <c r="D283" s="749" t="s">
        <v>5859</v>
      </c>
      <c r="E283" s="14"/>
      <c r="F283" s="14"/>
      <c r="G283" s="24"/>
      <c r="H283" s="14"/>
      <c r="I283" s="24">
        <v>2.01</v>
      </c>
      <c r="J283" s="14"/>
      <c r="K283" s="14"/>
      <c r="L283" s="509">
        <v>21</v>
      </c>
      <c r="M283" s="72">
        <v>11.2214</v>
      </c>
      <c r="N283" s="72">
        <f t="shared" si="28"/>
        <v>235.6494</v>
      </c>
      <c r="O283" s="72">
        <v>21</v>
      </c>
      <c r="P283" s="72">
        <f t="shared" si="29"/>
        <v>11.2214</v>
      </c>
      <c r="Q283" s="72">
        <f t="shared" si="30"/>
        <v>235.6494</v>
      </c>
      <c r="R283" s="257">
        <f t="shared" si="31"/>
        <v>0</v>
      </c>
      <c r="S283" s="257"/>
      <c r="T283" s="257">
        <f t="shared" si="32"/>
        <v>0</v>
      </c>
      <c r="U283" s="257">
        <f t="shared" si="33"/>
        <v>0</v>
      </c>
      <c r="V283" s="257"/>
      <c r="W283" s="257">
        <f t="shared" si="34"/>
        <v>0</v>
      </c>
      <c r="X283" s="14"/>
      <c r="Y283" s="14"/>
      <c r="Z283" s="14"/>
      <c r="AA283" s="14"/>
      <c r="AB283" s="14"/>
      <c r="AC283" s="14"/>
      <c r="AD283" s="14"/>
      <c r="AE283" s="14" t="s">
        <v>1191</v>
      </c>
      <c r="AF283" s="14"/>
      <c r="AG283" s="14"/>
      <c r="AH283" s="14"/>
    </row>
    <row r="284" s="2" customFormat="1" ht="14.25" spans="1:34">
      <c r="A284" s="24">
        <v>285</v>
      </c>
      <c r="B284" s="14"/>
      <c r="C284" s="749" t="s">
        <v>5860</v>
      </c>
      <c r="D284" s="749" t="s">
        <v>5861</v>
      </c>
      <c r="E284" s="14"/>
      <c r="F284" s="14"/>
      <c r="G284" s="24"/>
      <c r="H284" s="14"/>
      <c r="I284" s="24">
        <v>2.01</v>
      </c>
      <c r="J284" s="14"/>
      <c r="K284" s="14"/>
      <c r="L284" s="509">
        <v>322</v>
      </c>
      <c r="M284" s="72">
        <v>8.6873</v>
      </c>
      <c r="N284" s="72">
        <f t="shared" si="28"/>
        <v>2797.3106</v>
      </c>
      <c r="O284" s="72">
        <v>322</v>
      </c>
      <c r="P284" s="72">
        <f t="shared" si="29"/>
        <v>8.6873</v>
      </c>
      <c r="Q284" s="72">
        <f t="shared" si="30"/>
        <v>2797.3106</v>
      </c>
      <c r="R284" s="257">
        <f t="shared" si="31"/>
        <v>0</v>
      </c>
      <c r="S284" s="257"/>
      <c r="T284" s="257">
        <f t="shared" si="32"/>
        <v>0</v>
      </c>
      <c r="U284" s="257">
        <f t="shared" si="33"/>
        <v>0</v>
      </c>
      <c r="V284" s="257"/>
      <c r="W284" s="257">
        <f t="shared" si="34"/>
        <v>0</v>
      </c>
      <c r="X284" s="14"/>
      <c r="Y284" s="14"/>
      <c r="Z284" s="14"/>
      <c r="AA284" s="14"/>
      <c r="AB284" s="14"/>
      <c r="AC284" s="14"/>
      <c r="AD284" s="14"/>
      <c r="AE284" s="14" t="s">
        <v>1191</v>
      </c>
      <c r="AF284" s="14"/>
      <c r="AG284" s="14"/>
      <c r="AH284" s="14"/>
    </row>
    <row r="285" s="2" customFormat="1" ht="14.25" spans="1:34">
      <c r="A285" s="24">
        <v>286</v>
      </c>
      <c r="B285" s="14"/>
      <c r="C285" s="749" t="s">
        <v>5862</v>
      </c>
      <c r="D285" s="749" t="s">
        <v>5863</v>
      </c>
      <c r="E285" s="14"/>
      <c r="F285" s="14"/>
      <c r="G285" s="24"/>
      <c r="H285" s="14"/>
      <c r="I285" s="24">
        <v>2.01</v>
      </c>
      <c r="J285" s="14"/>
      <c r="K285" s="14"/>
      <c r="L285" s="509">
        <v>232</v>
      </c>
      <c r="M285" s="72">
        <v>14.9527</v>
      </c>
      <c r="N285" s="72">
        <f t="shared" si="28"/>
        <v>3469.0264</v>
      </c>
      <c r="O285" s="72">
        <v>232</v>
      </c>
      <c r="P285" s="72">
        <f t="shared" si="29"/>
        <v>14.9527</v>
      </c>
      <c r="Q285" s="72">
        <f t="shared" si="30"/>
        <v>3469.0264</v>
      </c>
      <c r="R285" s="257">
        <f t="shared" si="31"/>
        <v>0</v>
      </c>
      <c r="S285" s="257"/>
      <c r="T285" s="257">
        <f t="shared" si="32"/>
        <v>0</v>
      </c>
      <c r="U285" s="257">
        <f t="shared" si="33"/>
        <v>0</v>
      </c>
      <c r="V285" s="257"/>
      <c r="W285" s="257">
        <f t="shared" si="34"/>
        <v>0</v>
      </c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</row>
    <row r="286" s="2" customFormat="1" ht="14.25" spans="1:34">
      <c r="A286" s="24">
        <v>288</v>
      </c>
      <c r="B286" s="14"/>
      <c r="C286" s="749" t="s">
        <v>5864</v>
      </c>
      <c r="D286" s="749" t="s">
        <v>5865</v>
      </c>
      <c r="E286" s="14"/>
      <c r="F286" s="14"/>
      <c r="G286" s="24"/>
      <c r="H286" s="14"/>
      <c r="I286" s="24">
        <v>2.01</v>
      </c>
      <c r="J286" s="14"/>
      <c r="K286" s="14"/>
      <c r="L286" s="509">
        <v>488</v>
      </c>
      <c r="M286" s="72">
        <v>7.6373</v>
      </c>
      <c r="N286" s="72">
        <f t="shared" si="28"/>
        <v>3727.0024</v>
      </c>
      <c r="O286" s="72">
        <v>488</v>
      </c>
      <c r="P286" s="72">
        <f t="shared" si="29"/>
        <v>7.6373</v>
      </c>
      <c r="Q286" s="72">
        <f t="shared" si="30"/>
        <v>3727.0024</v>
      </c>
      <c r="R286" s="257">
        <f t="shared" si="31"/>
        <v>0</v>
      </c>
      <c r="S286" s="257"/>
      <c r="T286" s="257">
        <f t="shared" si="32"/>
        <v>0</v>
      </c>
      <c r="U286" s="257">
        <f t="shared" si="33"/>
        <v>0</v>
      </c>
      <c r="V286" s="257"/>
      <c r="W286" s="257">
        <f t="shared" si="34"/>
        <v>0</v>
      </c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="2" customFormat="1" ht="14.25" spans="1:34">
      <c r="A287" s="24">
        <v>289</v>
      </c>
      <c r="B287" s="14"/>
      <c r="C287" s="749" t="s">
        <v>5866</v>
      </c>
      <c r="D287" s="749" t="s">
        <v>5867</v>
      </c>
      <c r="E287" s="14"/>
      <c r="F287" s="14"/>
      <c r="G287" s="24"/>
      <c r="H287" s="14"/>
      <c r="I287" s="24">
        <v>2.01</v>
      </c>
      <c r="J287" s="14"/>
      <c r="K287" s="14"/>
      <c r="L287" s="509">
        <v>175</v>
      </c>
      <c r="M287" s="72">
        <v>27.5298</v>
      </c>
      <c r="N287" s="72">
        <f t="shared" si="28"/>
        <v>4817.715</v>
      </c>
      <c r="O287" s="72">
        <v>175</v>
      </c>
      <c r="P287" s="72">
        <f t="shared" si="29"/>
        <v>27.5298</v>
      </c>
      <c r="Q287" s="72">
        <f t="shared" si="30"/>
        <v>4817.715</v>
      </c>
      <c r="R287" s="257">
        <f t="shared" si="31"/>
        <v>0</v>
      </c>
      <c r="S287" s="257"/>
      <c r="T287" s="257">
        <f t="shared" si="32"/>
        <v>0</v>
      </c>
      <c r="U287" s="257">
        <f t="shared" si="33"/>
        <v>0</v>
      </c>
      <c r="V287" s="257"/>
      <c r="W287" s="257">
        <f t="shared" si="34"/>
        <v>0</v>
      </c>
      <c r="X287" s="14"/>
      <c r="Y287" s="14"/>
      <c r="Z287" s="14"/>
      <c r="AA287" s="14"/>
      <c r="AB287" s="14"/>
      <c r="AC287" s="14"/>
      <c r="AD287" s="14"/>
      <c r="AE287" s="14" t="s">
        <v>1191</v>
      </c>
      <c r="AF287" s="14"/>
      <c r="AG287" s="14"/>
      <c r="AH287" s="14"/>
    </row>
    <row r="288" s="2" customFormat="1" ht="14.25" spans="1:34">
      <c r="A288" s="24">
        <v>290</v>
      </c>
      <c r="B288" s="14"/>
      <c r="C288" s="749" t="s">
        <v>5868</v>
      </c>
      <c r="D288" s="749" t="s">
        <v>5869</v>
      </c>
      <c r="E288" s="14"/>
      <c r="F288" s="14"/>
      <c r="G288" s="24"/>
      <c r="H288" s="14"/>
      <c r="I288" s="24">
        <v>2.01</v>
      </c>
      <c r="J288" s="14"/>
      <c r="K288" s="14"/>
      <c r="L288" s="509">
        <v>389</v>
      </c>
      <c r="M288" s="72">
        <v>29.0841</v>
      </c>
      <c r="N288" s="72">
        <f t="shared" si="28"/>
        <v>11313.7149</v>
      </c>
      <c r="O288" s="72">
        <v>389</v>
      </c>
      <c r="P288" s="72">
        <f t="shared" si="29"/>
        <v>29.0841</v>
      </c>
      <c r="Q288" s="72">
        <f t="shared" si="30"/>
        <v>11313.7149</v>
      </c>
      <c r="R288" s="257">
        <f t="shared" si="31"/>
        <v>0</v>
      </c>
      <c r="S288" s="257"/>
      <c r="T288" s="257">
        <f t="shared" si="32"/>
        <v>0</v>
      </c>
      <c r="U288" s="257">
        <f t="shared" si="33"/>
        <v>0</v>
      </c>
      <c r="V288" s="257"/>
      <c r="W288" s="257">
        <f t="shared" si="34"/>
        <v>0</v>
      </c>
      <c r="X288" s="14"/>
      <c r="Y288" s="14"/>
      <c r="Z288" s="14"/>
      <c r="AA288" s="14"/>
      <c r="AB288" s="14"/>
      <c r="AC288" s="14"/>
      <c r="AD288" s="14"/>
      <c r="AE288" s="14" t="s">
        <v>1191</v>
      </c>
      <c r="AF288" s="14"/>
      <c r="AG288" s="14"/>
      <c r="AH288" s="14"/>
    </row>
    <row r="289" s="2" customFormat="1" ht="14.25" spans="1:34">
      <c r="A289" s="24">
        <v>291</v>
      </c>
      <c r="B289" s="14"/>
      <c r="C289" s="749" t="s">
        <v>5870</v>
      </c>
      <c r="D289" s="749" t="s">
        <v>5871</v>
      </c>
      <c r="E289" s="14"/>
      <c r="F289" s="14"/>
      <c r="G289" s="24"/>
      <c r="H289" s="14"/>
      <c r="I289" s="24">
        <v>2.01</v>
      </c>
      <c r="J289" s="14"/>
      <c r="K289" s="14"/>
      <c r="L289" s="509">
        <v>352</v>
      </c>
      <c r="M289" s="72">
        <v>29.5309</v>
      </c>
      <c r="N289" s="72">
        <f t="shared" si="28"/>
        <v>10394.8768</v>
      </c>
      <c r="O289" s="72">
        <v>352</v>
      </c>
      <c r="P289" s="72">
        <f t="shared" si="29"/>
        <v>29.5309</v>
      </c>
      <c r="Q289" s="72">
        <f t="shared" si="30"/>
        <v>10394.8768</v>
      </c>
      <c r="R289" s="257">
        <f t="shared" si="31"/>
        <v>0</v>
      </c>
      <c r="S289" s="257"/>
      <c r="T289" s="257">
        <f t="shared" si="32"/>
        <v>0</v>
      </c>
      <c r="U289" s="257">
        <f t="shared" si="33"/>
        <v>0</v>
      </c>
      <c r="V289" s="257"/>
      <c r="W289" s="257">
        <f t="shared" si="34"/>
        <v>0</v>
      </c>
      <c r="X289" s="14"/>
      <c r="Y289" s="14"/>
      <c r="Z289" s="14"/>
      <c r="AA289" s="14"/>
      <c r="AB289" s="14"/>
      <c r="AC289" s="14"/>
      <c r="AD289" s="14"/>
      <c r="AE289" s="14" t="s">
        <v>1191</v>
      </c>
      <c r="AF289" s="14"/>
      <c r="AG289" s="14"/>
      <c r="AH289" s="14"/>
    </row>
    <row r="290" s="2" customFormat="1" ht="14.25" spans="1:34">
      <c r="A290" s="24">
        <v>292</v>
      </c>
      <c r="B290" s="14"/>
      <c r="C290" s="749" t="s">
        <v>5872</v>
      </c>
      <c r="D290" s="749" t="s">
        <v>5873</v>
      </c>
      <c r="E290" s="14"/>
      <c r="F290" s="14"/>
      <c r="G290" s="24"/>
      <c r="H290" s="14"/>
      <c r="I290" s="24">
        <v>2.01</v>
      </c>
      <c r="J290" s="14"/>
      <c r="K290" s="14"/>
      <c r="L290" s="509">
        <v>117</v>
      </c>
      <c r="M290" s="72">
        <v>54.4185</v>
      </c>
      <c r="N290" s="72">
        <f t="shared" si="28"/>
        <v>6366.9645</v>
      </c>
      <c r="O290" s="72">
        <v>117</v>
      </c>
      <c r="P290" s="72">
        <f t="shared" si="29"/>
        <v>54.4185</v>
      </c>
      <c r="Q290" s="72">
        <f t="shared" si="30"/>
        <v>6366.9645</v>
      </c>
      <c r="R290" s="257">
        <f t="shared" si="31"/>
        <v>0</v>
      </c>
      <c r="S290" s="257"/>
      <c r="T290" s="257">
        <f t="shared" si="32"/>
        <v>0</v>
      </c>
      <c r="U290" s="257">
        <f t="shared" si="33"/>
        <v>0</v>
      </c>
      <c r="V290" s="257"/>
      <c r="W290" s="257">
        <f t="shared" si="34"/>
        <v>0</v>
      </c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</row>
    <row r="291" s="2" customFormat="1" ht="14.25" spans="1:34">
      <c r="A291" s="24">
        <v>293</v>
      </c>
      <c r="B291" s="14"/>
      <c r="C291" s="749" t="s">
        <v>5874</v>
      </c>
      <c r="D291" s="749" t="s">
        <v>5875</v>
      </c>
      <c r="E291" s="14"/>
      <c r="F291" s="14"/>
      <c r="G291" s="24"/>
      <c r="H291" s="14"/>
      <c r="I291" s="24">
        <v>2.01</v>
      </c>
      <c r="J291" s="14"/>
      <c r="K291" s="14"/>
      <c r="L291" s="509">
        <v>187</v>
      </c>
      <c r="M291" s="72">
        <v>28.1282</v>
      </c>
      <c r="N291" s="72">
        <f t="shared" si="28"/>
        <v>5259.9734</v>
      </c>
      <c r="O291" s="72">
        <v>187</v>
      </c>
      <c r="P291" s="72">
        <f t="shared" si="29"/>
        <v>28.1282</v>
      </c>
      <c r="Q291" s="72">
        <f t="shared" si="30"/>
        <v>5259.9734</v>
      </c>
      <c r="R291" s="257">
        <f t="shared" si="31"/>
        <v>0</v>
      </c>
      <c r="S291" s="257"/>
      <c r="T291" s="257">
        <f t="shared" si="32"/>
        <v>0</v>
      </c>
      <c r="U291" s="257">
        <f t="shared" si="33"/>
        <v>0</v>
      </c>
      <c r="V291" s="257"/>
      <c r="W291" s="257">
        <f t="shared" si="34"/>
        <v>0</v>
      </c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="2" customFormat="1" ht="14.25" spans="1:34">
      <c r="A292" s="24">
        <v>294</v>
      </c>
      <c r="B292" s="14"/>
      <c r="C292" s="749" t="s">
        <v>5876</v>
      </c>
      <c r="D292" s="749" t="s">
        <v>5877</v>
      </c>
      <c r="E292" s="14"/>
      <c r="F292" s="14"/>
      <c r="G292" s="24"/>
      <c r="H292" s="14"/>
      <c r="I292" s="24">
        <v>2.01</v>
      </c>
      <c r="J292" s="14"/>
      <c r="K292" s="14"/>
      <c r="L292" s="509">
        <v>61</v>
      </c>
      <c r="M292" s="72">
        <v>53.9315</v>
      </c>
      <c r="N292" s="72">
        <f t="shared" si="28"/>
        <v>3289.8215</v>
      </c>
      <c r="O292" s="72">
        <v>61</v>
      </c>
      <c r="P292" s="72">
        <f t="shared" si="29"/>
        <v>53.9315</v>
      </c>
      <c r="Q292" s="72">
        <f t="shared" si="30"/>
        <v>3289.8215</v>
      </c>
      <c r="R292" s="257">
        <f t="shared" si="31"/>
        <v>0</v>
      </c>
      <c r="S292" s="257"/>
      <c r="T292" s="257">
        <f t="shared" si="32"/>
        <v>0</v>
      </c>
      <c r="U292" s="257">
        <f t="shared" si="33"/>
        <v>0</v>
      </c>
      <c r="V292" s="257"/>
      <c r="W292" s="257">
        <f t="shared" si="34"/>
        <v>0</v>
      </c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="2" customFormat="1" ht="14.25" spans="1:34">
      <c r="A293" s="24">
        <v>295</v>
      </c>
      <c r="B293" s="14"/>
      <c r="C293" s="749" t="s">
        <v>5878</v>
      </c>
      <c r="D293" s="749" t="s">
        <v>5879</v>
      </c>
      <c r="E293" s="14"/>
      <c r="F293" s="14"/>
      <c r="G293" s="24"/>
      <c r="H293" s="14"/>
      <c r="I293" s="24">
        <v>2.01</v>
      </c>
      <c r="J293" s="14"/>
      <c r="K293" s="14"/>
      <c r="L293" s="509">
        <v>181</v>
      </c>
      <c r="M293" s="72">
        <v>14.9901</v>
      </c>
      <c r="N293" s="72">
        <f t="shared" si="28"/>
        <v>2713.2081</v>
      </c>
      <c r="O293" s="72">
        <v>181</v>
      </c>
      <c r="P293" s="72">
        <f t="shared" si="29"/>
        <v>14.9901</v>
      </c>
      <c r="Q293" s="72">
        <f t="shared" si="30"/>
        <v>2713.2081</v>
      </c>
      <c r="R293" s="257">
        <f t="shared" si="31"/>
        <v>0</v>
      </c>
      <c r="S293" s="257"/>
      <c r="T293" s="257">
        <f t="shared" si="32"/>
        <v>0</v>
      </c>
      <c r="U293" s="257">
        <f t="shared" si="33"/>
        <v>0</v>
      </c>
      <c r="V293" s="257"/>
      <c r="W293" s="257">
        <f t="shared" si="34"/>
        <v>0</v>
      </c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="2" customFormat="1" ht="14.25" spans="1:34">
      <c r="A294" s="24">
        <v>296</v>
      </c>
      <c r="B294" s="14"/>
      <c r="C294" s="749" t="s">
        <v>5880</v>
      </c>
      <c r="D294" s="749" t="s">
        <v>5881</v>
      </c>
      <c r="E294" s="14"/>
      <c r="F294" s="14"/>
      <c r="G294" s="24"/>
      <c r="H294" s="14"/>
      <c r="I294" s="24">
        <v>2.01</v>
      </c>
      <c r="J294" s="14"/>
      <c r="K294" s="14"/>
      <c r="L294" s="509">
        <v>579</v>
      </c>
      <c r="M294" s="72">
        <v>58.9042</v>
      </c>
      <c r="N294" s="72">
        <f t="shared" si="28"/>
        <v>34105.5318</v>
      </c>
      <c r="O294" s="72">
        <v>579</v>
      </c>
      <c r="P294" s="72">
        <f t="shared" si="29"/>
        <v>58.9042</v>
      </c>
      <c r="Q294" s="72">
        <f t="shared" si="30"/>
        <v>34105.5318</v>
      </c>
      <c r="R294" s="257">
        <f t="shared" si="31"/>
        <v>0</v>
      </c>
      <c r="S294" s="257"/>
      <c r="T294" s="257">
        <f t="shared" si="32"/>
        <v>0</v>
      </c>
      <c r="U294" s="257">
        <f t="shared" si="33"/>
        <v>0</v>
      </c>
      <c r="V294" s="257"/>
      <c r="W294" s="257">
        <f t="shared" si="34"/>
        <v>0</v>
      </c>
      <c r="X294" s="14"/>
      <c r="Y294" s="14"/>
      <c r="Z294" s="14"/>
      <c r="AA294" s="14"/>
      <c r="AB294" s="14"/>
      <c r="AC294" s="14"/>
      <c r="AD294" s="14"/>
      <c r="AE294" s="14" t="s">
        <v>1191</v>
      </c>
      <c r="AF294" s="14"/>
      <c r="AG294" s="14"/>
      <c r="AH294" s="14"/>
    </row>
    <row r="295" s="2" customFormat="1" ht="14.25" spans="1:34">
      <c r="A295" s="24">
        <v>297</v>
      </c>
      <c r="B295" s="14"/>
      <c r="C295" s="749" t="s">
        <v>5882</v>
      </c>
      <c r="D295" s="749" t="s">
        <v>5883</v>
      </c>
      <c r="E295" s="14"/>
      <c r="F295" s="14"/>
      <c r="G295" s="24"/>
      <c r="H295" s="14"/>
      <c r="I295" s="24">
        <v>2.01</v>
      </c>
      <c r="J295" s="14"/>
      <c r="K295" s="14"/>
      <c r="L295" s="509">
        <v>247</v>
      </c>
      <c r="M295" s="72">
        <v>22.3807</v>
      </c>
      <c r="N295" s="72">
        <f t="shared" si="28"/>
        <v>5528.0329</v>
      </c>
      <c r="O295" s="72">
        <v>247</v>
      </c>
      <c r="P295" s="72">
        <f t="shared" si="29"/>
        <v>22.3807</v>
      </c>
      <c r="Q295" s="72">
        <f t="shared" si="30"/>
        <v>5528.0329</v>
      </c>
      <c r="R295" s="257">
        <f t="shared" si="31"/>
        <v>0</v>
      </c>
      <c r="S295" s="257"/>
      <c r="T295" s="257">
        <f t="shared" si="32"/>
        <v>0</v>
      </c>
      <c r="U295" s="257">
        <f t="shared" si="33"/>
        <v>0</v>
      </c>
      <c r="V295" s="257"/>
      <c r="W295" s="257">
        <f t="shared" si="34"/>
        <v>0</v>
      </c>
      <c r="X295" s="14"/>
      <c r="Y295" s="14"/>
      <c r="Z295" s="14"/>
      <c r="AA295" s="14"/>
      <c r="AB295" s="14"/>
      <c r="AC295" s="14"/>
      <c r="AD295" s="14"/>
      <c r="AE295" s="14" t="s">
        <v>1191</v>
      </c>
      <c r="AF295" s="14"/>
      <c r="AG295" s="14"/>
      <c r="AH295" s="14"/>
    </row>
    <row r="296" s="2" customFormat="1" ht="14.25" spans="1:34">
      <c r="A296" s="24">
        <v>298</v>
      </c>
      <c r="B296" s="14"/>
      <c r="C296" s="749" t="s">
        <v>5884</v>
      </c>
      <c r="D296" s="749" t="s">
        <v>5885</v>
      </c>
      <c r="E296" s="14"/>
      <c r="F296" s="14"/>
      <c r="G296" s="24"/>
      <c r="H296" s="14"/>
      <c r="I296" s="24">
        <v>2.01</v>
      </c>
      <c r="J296" s="14"/>
      <c r="K296" s="14"/>
      <c r="L296" s="509">
        <v>983</v>
      </c>
      <c r="M296" s="72">
        <v>20.2586</v>
      </c>
      <c r="N296" s="72">
        <f t="shared" si="28"/>
        <v>19914.2038</v>
      </c>
      <c r="O296" s="72">
        <v>983</v>
      </c>
      <c r="P296" s="72">
        <f t="shared" si="29"/>
        <v>20.2586</v>
      </c>
      <c r="Q296" s="72">
        <f t="shared" si="30"/>
        <v>19914.2038</v>
      </c>
      <c r="R296" s="257">
        <f t="shared" si="31"/>
        <v>0</v>
      </c>
      <c r="S296" s="257"/>
      <c r="T296" s="257">
        <f t="shared" si="32"/>
        <v>0</v>
      </c>
      <c r="U296" s="257">
        <f t="shared" si="33"/>
        <v>0</v>
      </c>
      <c r="V296" s="257"/>
      <c r="W296" s="257">
        <f t="shared" si="34"/>
        <v>0</v>
      </c>
      <c r="X296" s="14"/>
      <c r="Y296" s="14"/>
      <c r="Z296" s="14"/>
      <c r="AA296" s="14"/>
      <c r="AB296" s="14"/>
      <c r="AC296" s="14"/>
      <c r="AD296" s="14"/>
      <c r="AE296" s="14" t="s">
        <v>1191</v>
      </c>
      <c r="AF296" s="14"/>
      <c r="AG296" s="14"/>
      <c r="AH296" s="14"/>
    </row>
    <row r="297" s="2" customFormat="1" ht="14.25" spans="1:34">
      <c r="A297" s="24">
        <v>299</v>
      </c>
      <c r="B297" s="14"/>
      <c r="C297" s="749" t="s">
        <v>5886</v>
      </c>
      <c r="D297" s="749" t="s">
        <v>5887</v>
      </c>
      <c r="E297" s="14"/>
      <c r="F297" s="14"/>
      <c r="G297" s="24"/>
      <c r="H297" s="14"/>
      <c r="I297" s="24">
        <v>2.01</v>
      </c>
      <c r="J297" s="14"/>
      <c r="K297" s="14"/>
      <c r="L297" s="509">
        <v>1847</v>
      </c>
      <c r="M297" s="72">
        <v>20.3628</v>
      </c>
      <c r="N297" s="72">
        <f t="shared" si="28"/>
        <v>37610.0916</v>
      </c>
      <c r="O297" s="72">
        <v>1847</v>
      </c>
      <c r="P297" s="72">
        <f t="shared" si="29"/>
        <v>20.3628</v>
      </c>
      <c r="Q297" s="72">
        <f t="shared" si="30"/>
        <v>37610.0916</v>
      </c>
      <c r="R297" s="257">
        <f t="shared" si="31"/>
        <v>0</v>
      </c>
      <c r="S297" s="257"/>
      <c r="T297" s="257">
        <f t="shared" si="32"/>
        <v>0</v>
      </c>
      <c r="U297" s="257">
        <f t="shared" si="33"/>
        <v>0</v>
      </c>
      <c r="V297" s="257"/>
      <c r="W297" s="257">
        <f t="shared" si="34"/>
        <v>0</v>
      </c>
      <c r="X297" s="14"/>
      <c r="Y297" s="14"/>
      <c r="Z297" s="14"/>
      <c r="AA297" s="14"/>
      <c r="AB297" s="14"/>
      <c r="AC297" s="14"/>
      <c r="AD297" s="14"/>
      <c r="AE297" s="14" t="s">
        <v>1191</v>
      </c>
      <c r="AF297" s="14"/>
      <c r="AG297" s="14"/>
      <c r="AH297" s="14"/>
    </row>
    <row r="298" s="2" customFormat="1" ht="14.25" spans="1:34">
      <c r="A298" s="24">
        <v>300</v>
      </c>
      <c r="B298" s="14"/>
      <c r="C298" s="749" t="s">
        <v>5888</v>
      </c>
      <c r="D298" s="749" t="s">
        <v>5889</v>
      </c>
      <c r="E298" s="14"/>
      <c r="F298" s="14"/>
      <c r="G298" s="24"/>
      <c r="H298" s="14"/>
      <c r="I298" s="24">
        <v>2.01</v>
      </c>
      <c r="J298" s="14"/>
      <c r="K298" s="14"/>
      <c r="L298" s="509">
        <v>684</v>
      </c>
      <c r="M298" s="72">
        <v>20.5153</v>
      </c>
      <c r="N298" s="72">
        <f t="shared" si="28"/>
        <v>14032.4652</v>
      </c>
      <c r="O298" s="72">
        <v>684</v>
      </c>
      <c r="P298" s="72">
        <f t="shared" si="29"/>
        <v>20.5153</v>
      </c>
      <c r="Q298" s="72">
        <f t="shared" si="30"/>
        <v>14032.4652</v>
      </c>
      <c r="R298" s="257">
        <f t="shared" si="31"/>
        <v>0</v>
      </c>
      <c r="S298" s="257"/>
      <c r="T298" s="257">
        <f t="shared" si="32"/>
        <v>0</v>
      </c>
      <c r="U298" s="257">
        <f t="shared" si="33"/>
        <v>0</v>
      </c>
      <c r="V298" s="257"/>
      <c r="W298" s="257">
        <f t="shared" si="34"/>
        <v>0</v>
      </c>
      <c r="X298" s="14"/>
      <c r="Y298" s="14"/>
      <c r="Z298" s="14"/>
      <c r="AA298" s="14"/>
      <c r="AB298" s="14"/>
      <c r="AC298" s="14"/>
      <c r="AD298" s="14"/>
      <c r="AE298" s="14" t="s">
        <v>1191</v>
      </c>
      <c r="AF298" s="14"/>
      <c r="AG298" s="14"/>
      <c r="AH298" s="14"/>
    </row>
    <row r="299" s="2" customFormat="1" ht="14.25" spans="1:34">
      <c r="A299" s="24">
        <v>301</v>
      </c>
      <c r="B299" s="14"/>
      <c r="C299" s="749" t="s">
        <v>5890</v>
      </c>
      <c r="D299" s="749" t="s">
        <v>5891</v>
      </c>
      <c r="E299" s="14"/>
      <c r="F299" s="14"/>
      <c r="G299" s="24"/>
      <c r="H299" s="14"/>
      <c r="I299" s="24">
        <v>2.01</v>
      </c>
      <c r="J299" s="14"/>
      <c r="K299" s="14"/>
      <c r="L299" s="509">
        <v>1539</v>
      </c>
      <c r="M299" s="72">
        <v>10.0943</v>
      </c>
      <c r="N299" s="72">
        <f t="shared" si="28"/>
        <v>15535.1277</v>
      </c>
      <c r="O299" s="72">
        <v>1539</v>
      </c>
      <c r="P299" s="72">
        <f t="shared" si="29"/>
        <v>10.0943</v>
      </c>
      <c r="Q299" s="72">
        <f t="shared" si="30"/>
        <v>15535.1277</v>
      </c>
      <c r="R299" s="257">
        <f t="shared" si="31"/>
        <v>0</v>
      </c>
      <c r="S299" s="257"/>
      <c r="T299" s="257">
        <f t="shared" si="32"/>
        <v>0</v>
      </c>
      <c r="U299" s="257">
        <f t="shared" si="33"/>
        <v>0</v>
      </c>
      <c r="V299" s="257"/>
      <c r="W299" s="257">
        <f t="shared" si="34"/>
        <v>0</v>
      </c>
      <c r="X299" s="14"/>
      <c r="Y299" s="14"/>
      <c r="Z299" s="14"/>
      <c r="AA299" s="14"/>
      <c r="AB299" s="14"/>
      <c r="AC299" s="14"/>
      <c r="AD299" s="14"/>
      <c r="AE299" s="14" t="s">
        <v>1191</v>
      </c>
      <c r="AF299" s="14"/>
      <c r="AG299" s="14"/>
      <c r="AH299" s="14"/>
    </row>
    <row r="300" s="2" customFormat="1" ht="14.25" spans="1:34">
      <c r="A300" s="24">
        <v>302</v>
      </c>
      <c r="B300" s="14"/>
      <c r="C300" s="749" t="s">
        <v>5892</v>
      </c>
      <c r="D300" s="749" t="s">
        <v>5893</v>
      </c>
      <c r="E300" s="14"/>
      <c r="F300" s="14"/>
      <c r="G300" s="24"/>
      <c r="H300" s="14"/>
      <c r="I300" s="24">
        <v>2.01</v>
      </c>
      <c r="J300" s="14"/>
      <c r="K300" s="14"/>
      <c r="L300" s="509">
        <v>1186</v>
      </c>
      <c r="M300" s="72">
        <v>58.0134</v>
      </c>
      <c r="N300" s="72">
        <f t="shared" si="28"/>
        <v>68803.8924</v>
      </c>
      <c r="O300" s="72">
        <v>1186</v>
      </c>
      <c r="P300" s="72">
        <f t="shared" si="29"/>
        <v>58.0134</v>
      </c>
      <c r="Q300" s="72">
        <f t="shared" si="30"/>
        <v>68803.8924</v>
      </c>
      <c r="R300" s="257">
        <f t="shared" si="31"/>
        <v>0</v>
      </c>
      <c r="S300" s="257"/>
      <c r="T300" s="257">
        <f t="shared" si="32"/>
        <v>0</v>
      </c>
      <c r="U300" s="257">
        <f t="shared" si="33"/>
        <v>0</v>
      </c>
      <c r="V300" s="257"/>
      <c r="W300" s="257">
        <f t="shared" si="34"/>
        <v>0</v>
      </c>
      <c r="X300" s="14"/>
      <c r="Y300" s="14"/>
      <c r="Z300" s="14"/>
      <c r="AA300" s="14"/>
      <c r="AB300" s="14"/>
      <c r="AC300" s="14"/>
      <c r="AD300" s="14"/>
      <c r="AE300" s="14" t="s">
        <v>1191</v>
      </c>
      <c r="AF300" s="14"/>
      <c r="AG300" s="14"/>
      <c r="AH300" s="14"/>
    </row>
    <row r="301" s="2" customFormat="1" ht="14.25" spans="1:34">
      <c r="A301" s="24">
        <v>303</v>
      </c>
      <c r="B301" s="14"/>
      <c r="C301" s="749" t="s">
        <v>5894</v>
      </c>
      <c r="D301" s="749" t="s">
        <v>5895</v>
      </c>
      <c r="E301" s="14"/>
      <c r="F301" s="14"/>
      <c r="G301" s="24"/>
      <c r="H301" s="14"/>
      <c r="I301" s="24">
        <v>2.01</v>
      </c>
      <c r="J301" s="14"/>
      <c r="K301" s="14"/>
      <c r="L301" s="509">
        <v>1203</v>
      </c>
      <c r="M301" s="72">
        <v>8.4854</v>
      </c>
      <c r="N301" s="72">
        <f t="shared" si="28"/>
        <v>10207.9362</v>
      </c>
      <c r="O301" s="72">
        <v>1203</v>
      </c>
      <c r="P301" s="72">
        <f t="shared" si="29"/>
        <v>8.4854</v>
      </c>
      <c r="Q301" s="72">
        <f t="shared" si="30"/>
        <v>10207.9362</v>
      </c>
      <c r="R301" s="257">
        <f t="shared" si="31"/>
        <v>0</v>
      </c>
      <c r="S301" s="257"/>
      <c r="T301" s="257">
        <f t="shared" si="32"/>
        <v>0</v>
      </c>
      <c r="U301" s="257">
        <f t="shared" si="33"/>
        <v>0</v>
      </c>
      <c r="V301" s="257"/>
      <c r="W301" s="257">
        <f t="shared" si="34"/>
        <v>0</v>
      </c>
      <c r="X301" s="14"/>
      <c r="Y301" s="14"/>
      <c r="Z301" s="14"/>
      <c r="AA301" s="14"/>
      <c r="AB301" s="14"/>
      <c r="AC301" s="14"/>
      <c r="AD301" s="14"/>
      <c r="AE301" s="14" t="s">
        <v>1191</v>
      </c>
      <c r="AF301" s="14"/>
      <c r="AG301" s="14"/>
      <c r="AH301" s="14"/>
    </row>
    <row r="302" s="2" customFormat="1" ht="14.25" spans="1:34">
      <c r="A302" s="24">
        <v>304</v>
      </c>
      <c r="B302" s="14"/>
      <c r="C302" s="749" t="s">
        <v>5896</v>
      </c>
      <c r="D302" s="749" t="s">
        <v>5897</v>
      </c>
      <c r="E302" s="14"/>
      <c r="F302" s="14"/>
      <c r="G302" s="24"/>
      <c r="H302" s="14"/>
      <c r="I302" s="24">
        <v>2.01</v>
      </c>
      <c r="J302" s="14"/>
      <c r="K302" s="14"/>
      <c r="L302" s="509">
        <v>164</v>
      </c>
      <c r="M302" s="72">
        <v>54.2573</v>
      </c>
      <c r="N302" s="72">
        <f t="shared" si="28"/>
        <v>8898.1972</v>
      </c>
      <c r="O302" s="72">
        <v>164</v>
      </c>
      <c r="P302" s="72">
        <f t="shared" si="29"/>
        <v>54.2573</v>
      </c>
      <c r="Q302" s="72">
        <f t="shared" si="30"/>
        <v>8898.1972</v>
      </c>
      <c r="R302" s="257">
        <f t="shared" si="31"/>
        <v>0</v>
      </c>
      <c r="S302" s="257"/>
      <c r="T302" s="257">
        <f t="shared" si="32"/>
        <v>0</v>
      </c>
      <c r="U302" s="257">
        <f t="shared" si="33"/>
        <v>0</v>
      </c>
      <c r="V302" s="257"/>
      <c r="W302" s="257">
        <f t="shared" si="34"/>
        <v>0</v>
      </c>
      <c r="X302" s="14"/>
      <c r="Y302" s="14"/>
      <c r="Z302" s="14"/>
      <c r="AA302" s="14"/>
      <c r="AB302" s="14"/>
      <c r="AC302" s="14"/>
      <c r="AD302" s="14"/>
      <c r="AE302" s="14" t="s">
        <v>1191</v>
      </c>
      <c r="AF302" s="14"/>
      <c r="AG302" s="14"/>
      <c r="AH302" s="14"/>
    </row>
    <row r="303" s="2" customFormat="1" ht="14.25" spans="1:34">
      <c r="A303" s="24">
        <v>305</v>
      </c>
      <c r="B303" s="14"/>
      <c r="C303" s="749" t="s">
        <v>5898</v>
      </c>
      <c r="D303" s="749" t="s">
        <v>5899</v>
      </c>
      <c r="E303" s="14"/>
      <c r="F303" s="14"/>
      <c r="G303" s="24"/>
      <c r="H303" s="14"/>
      <c r="I303" s="24">
        <v>2.01</v>
      </c>
      <c r="J303" s="14"/>
      <c r="K303" s="14"/>
      <c r="L303" s="509">
        <v>185</v>
      </c>
      <c r="M303" s="72">
        <v>58.5484</v>
      </c>
      <c r="N303" s="72">
        <f t="shared" si="28"/>
        <v>10831.454</v>
      </c>
      <c r="O303" s="72">
        <v>185</v>
      </c>
      <c r="P303" s="72">
        <f t="shared" si="29"/>
        <v>58.5484</v>
      </c>
      <c r="Q303" s="72">
        <f t="shared" si="30"/>
        <v>10831.454</v>
      </c>
      <c r="R303" s="257">
        <f t="shared" si="31"/>
        <v>0</v>
      </c>
      <c r="S303" s="257"/>
      <c r="T303" s="257">
        <f t="shared" si="32"/>
        <v>0</v>
      </c>
      <c r="U303" s="257">
        <f t="shared" si="33"/>
        <v>0</v>
      </c>
      <c r="V303" s="257"/>
      <c r="W303" s="257">
        <f t="shared" si="34"/>
        <v>0</v>
      </c>
      <c r="X303" s="14"/>
      <c r="Y303" s="14"/>
      <c r="Z303" s="14"/>
      <c r="AA303" s="14"/>
      <c r="AB303" s="14"/>
      <c r="AC303" s="14"/>
      <c r="AD303" s="14"/>
      <c r="AE303" s="14" t="s">
        <v>1191</v>
      </c>
      <c r="AF303" s="14"/>
      <c r="AG303" s="14"/>
      <c r="AH303" s="14"/>
    </row>
    <row r="304" s="2" customFormat="1" ht="14.25" spans="1:34">
      <c r="A304" s="24">
        <v>306</v>
      </c>
      <c r="B304" s="14"/>
      <c r="C304" s="749" t="s">
        <v>5900</v>
      </c>
      <c r="D304" s="749" t="s">
        <v>5901</v>
      </c>
      <c r="E304" s="14"/>
      <c r="F304" s="14"/>
      <c r="G304" s="24"/>
      <c r="H304" s="14"/>
      <c r="I304" s="24">
        <v>2.01</v>
      </c>
      <c r="J304" s="14"/>
      <c r="K304" s="14"/>
      <c r="L304" s="509">
        <v>71</v>
      </c>
      <c r="M304" s="72">
        <v>44.0147</v>
      </c>
      <c r="N304" s="72">
        <f t="shared" si="28"/>
        <v>3125.0437</v>
      </c>
      <c r="O304" s="72">
        <v>71</v>
      </c>
      <c r="P304" s="72">
        <f t="shared" si="29"/>
        <v>44.0147</v>
      </c>
      <c r="Q304" s="72">
        <f t="shared" si="30"/>
        <v>3125.0437</v>
      </c>
      <c r="R304" s="257">
        <f t="shared" si="31"/>
        <v>0</v>
      </c>
      <c r="S304" s="257"/>
      <c r="T304" s="257">
        <f t="shared" si="32"/>
        <v>0</v>
      </c>
      <c r="U304" s="257">
        <f t="shared" si="33"/>
        <v>0</v>
      </c>
      <c r="V304" s="257"/>
      <c r="W304" s="257">
        <f t="shared" si="34"/>
        <v>0</v>
      </c>
      <c r="X304" s="14"/>
      <c r="Y304" s="14"/>
      <c r="Z304" s="14"/>
      <c r="AA304" s="14"/>
      <c r="AB304" s="14"/>
      <c r="AC304" s="14"/>
      <c r="AD304" s="14"/>
      <c r="AE304" s="14" t="s">
        <v>1191</v>
      </c>
      <c r="AF304" s="14"/>
      <c r="AG304" s="14"/>
      <c r="AH304" s="14"/>
    </row>
    <row r="305" s="2" customFormat="1" ht="14.25" spans="1:34">
      <c r="A305" s="24">
        <v>307</v>
      </c>
      <c r="B305" s="14"/>
      <c r="C305" s="749" t="s">
        <v>5902</v>
      </c>
      <c r="D305" s="749" t="s">
        <v>5903</v>
      </c>
      <c r="E305" s="14"/>
      <c r="F305" s="14"/>
      <c r="G305" s="24"/>
      <c r="H305" s="14"/>
      <c r="I305" s="24">
        <v>2.01</v>
      </c>
      <c r="J305" s="14"/>
      <c r="K305" s="14"/>
      <c r="L305" s="509">
        <v>86</v>
      </c>
      <c r="M305" s="72">
        <v>18.3453</v>
      </c>
      <c r="N305" s="72">
        <f t="shared" si="28"/>
        <v>1577.6958</v>
      </c>
      <c r="O305" s="72">
        <v>86</v>
      </c>
      <c r="P305" s="72">
        <f t="shared" si="29"/>
        <v>18.3453</v>
      </c>
      <c r="Q305" s="72">
        <f t="shared" si="30"/>
        <v>1577.6958</v>
      </c>
      <c r="R305" s="257">
        <f t="shared" si="31"/>
        <v>0</v>
      </c>
      <c r="S305" s="257"/>
      <c r="T305" s="257">
        <f t="shared" si="32"/>
        <v>0</v>
      </c>
      <c r="U305" s="257">
        <f t="shared" si="33"/>
        <v>0</v>
      </c>
      <c r="V305" s="257"/>
      <c r="W305" s="257">
        <f t="shared" si="34"/>
        <v>0</v>
      </c>
      <c r="X305" s="14"/>
      <c r="Y305" s="14"/>
      <c r="Z305" s="14"/>
      <c r="AA305" s="14"/>
      <c r="AB305" s="14"/>
      <c r="AC305" s="14"/>
      <c r="AD305" s="14"/>
      <c r="AE305" s="14" t="s">
        <v>1191</v>
      </c>
      <c r="AF305" s="14"/>
      <c r="AG305" s="14"/>
      <c r="AH305" s="14"/>
    </row>
    <row r="306" s="2" customFormat="1" ht="14.25" spans="1:34">
      <c r="A306" s="24">
        <v>308</v>
      </c>
      <c r="B306" s="14"/>
      <c r="C306" s="749" t="s">
        <v>5904</v>
      </c>
      <c r="D306" s="749" t="s">
        <v>5905</v>
      </c>
      <c r="E306" s="14"/>
      <c r="F306" s="14"/>
      <c r="G306" s="24"/>
      <c r="H306" s="14"/>
      <c r="I306" s="24">
        <v>2.01</v>
      </c>
      <c r="J306" s="14"/>
      <c r="K306" s="14"/>
      <c r="L306" s="509">
        <v>86</v>
      </c>
      <c r="M306" s="72">
        <v>16.1416</v>
      </c>
      <c r="N306" s="72">
        <f t="shared" si="28"/>
        <v>1388.1776</v>
      </c>
      <c r="O306" s="72">
        <v>86</v>
      </c>
      <c r="P306" s="72">
        <f t="shared" si="29"/>
        <v>16.1416</v>
      </c>
      <c r="Q306" s="72">
        <f t="shared" si="30"/>
        <v>1388.1776</v>
      </c>
      <c r="R306" s="257">
        <f t="shared" si="31"/>
        <v>0</v>
      </c>
      <c r="S306" s="257"/>
      <c r="T306" s="257">
        <f t="shared" si="32"/>
        <v>0</v>
      </c>
      <c r="U306" s="257">
        <f t="shared" si="33"/>
        <v>0</v>
      </c>
      <c r="V306" s="257"/>
      <c r="W306" s="257">
        <f t="shared" si="34"/>
        <v>0</v>
      </c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="2" customFormat="1" ht="14.25" spans="1:34">
      <c r="A307" s="24">
        <v>309</v>
      </c>
      <c r="B307" s="14"/>
      <c r="C307" s="749" t="s">
        <v>5906</v>
      </c>
      <c r="D307" s="749" t="s">
        <v>5907</v>
      </c>
      <c r="E307" s="14"/>
      <c r="F307" s="14"/>
      <c r="G307" s="24"/>
      <c r="H307" s="14"/>
      <c r="I307" s="24">
        <v>2.01</v>
      </c>
      <c r="J307" s="14"/>
      <c r="K307" s="14"/>
      <c r="L307" s="509">
        <v>111</v>
      </c>
      <c r="M307" s="72">
        <v>15.668</v>
      </c>
      <c r="N307" s="72">
        <f t="shared" si="28"/>
        <v>1739.148</v>
      </c>
      <c r="O307" s="72">
        <v>111</v>
      </c>
      <c r="P307" s="72">
        <f t="shared" si="29"/>
        <v>15.668</v>
      </c>
      <c r="Q307" s="72">
        <f t="shared" si="30"/>
        <v>1739.148</v>
      </c>
      <c r="R307" s="257">
        <f t="shared" si="31"/>
        <v>0</v>
      </c>
      <c r="S307" s="257"/>
      <c r="T307" s="257">
        <f t="shared" si="32"/>
        <v>0</v>
      </c>
      <c r="U307" s="257">
        <f t="shared" si="33"/>
        <v>0</v>
      </c>
      <c r="V307" s="257"/>
      <c r="W307" s="257">
        <f t="shared" si="34"/>
        <v>0</v>
      </c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="2" customFormat="1" ht="14.25" spans="1:34">
      <c r="A308" s="24">
        <v>310</v>
      </c>
      <c r="B308" s="14"/>
      <c r="C308" s="749" t="s">
        <v>5908</v>
      </c>
      <c r="D308" s="749" t="s">
        <v>5909</v>
      </c>
      <c r="E308" s="14"/>
      <c r="F308" s="14"/>
      <c r="G308" s="24"/>
      <c r="H308" s="14"/>
      <c r="I308" s="24">
        <v>2.01</v>
      </c>
      <c r="J308" s="14"/>
      <c r="K308" s="14"/>
      <c r="L308" s="509">
        <v>62</v>
      </c>
      <c r="M308" s="72">
        <v>5.7056</v>
      </c>
      <c r="N308" s="72">
        <f t="shared" si="28"/>
        <v>353.7472</v>
      </c>
      <c r="O308" s="72">
        <v>62</v>
      </c>
      <c r="P308" s="72">
        <f t="shared" si="29"/>
        <v>5.7056</v>
      </c>
      <c r="Q308" s="72">
        <f t="shared" si="30"/>
        <v>353.7472</v>
      </c>
      <c r="R308" s="257">
        <f t="shared" si="31"/>
        <v>0</v>
      </c>
      <c r="S308" s="257"/>
      <c r="T308" s="257">
        <f t="shared" si="32"/>
        <v>0</v>
      </c>
      <c r="U308" s="257">
        <f t="shared" si="33"/>
        <v>0</v>
      </c>
      <c r="V308" s="257"/>
      <c r="W308" s="257">
        <f t="shared" si="34"/>
        <v>0</v>
      </c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="2" customFormat="1" ht="14.25" spans="1:34">
      <c r="A309" s="24">
        <v>311</v>
      </c>
      <c r="B309" s="14"/>
      <c r="C309" s="749" t="s">
        <v>5910</v>
      </c>
      <c r="D309" s="749" t="s">
        <v>5911</v>
      </c>
      <c r="E309" s="14"/>
      <c r="F309" s="14"/>
      <c r="G309" s="24"/>
      <c r="H309" s="14"/>
      <c r="I309" s="24">
        <v>2.01</v>
      </c>
      <c r="J309" s="14"/>
      <c r="K309" s="14"/>
      <c r="L309" s="509">
        <v>856</v>
      </c>
      <c r="M309" s="72">
        <v>14.6998</v>
      </c>
      <c r="N309" s="72">
        <f t="shared" si="28"/>
        <v>12583.0288</v>
      </c>
      <c r="O309" s="72">
        <v>856</v>
      </c>
      <c r="P309" s="72">
        <f t="shared" si="29"/>
        <v>14.6998</v>
      </c>
      <c r="Q309" s="72">
        <f t="shared" si="30"/>
        <v>12583.0288</v>
      </c>
      <c r="R309" s="257">
        <f t="shared" si="31"/>
        <v>0</v>
      </c>
      <c r="S309" s="257"/>
      <c r="T309" s="257">
        <f t="shared" si="32"/>
        <v>0</v>
      </c>
      <c r="U309" s="257">
        <f t="shared" si="33"/>
        <v>0</v>
      </c>
      <c r="V309" s="257"/>
      <c r="W309" s="257">
        <f t="shared" si="34"/>
        <v>0</v>
      </c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="2" customFormat="1" ht="14.25" spans="1:34">
      <c r="A310" s="24">
        <v>312</v>
      </c>
      <c r="B310" s="14"/>
      <c r="C310" s="749" t="s">
        <v>5912</v>
      </c>
      <c r="D310" s="749" t="s">
        <v>5913</v>
      </c>
      <c r="E310" s="14"/>
      <c r="F310" s="14"/>
      <c r="G310" s="24"/>
      <c r="H310" s="14"/>
      <c r="I310" s="24">
        <v>2.01</v>
      </c>
      <c r="J310" s="14"/>
      <c r="K310" s="14"/>
      <c r="L310" s="509">
        <v>64</v>
      </c>
      <c r="M310" s="72">
        <v>19.0439</v>
      </c>
      <c r="N310" s="72">
        <f t="shared" si="28"/>
        <v>1218.8096</v>
      </c>
      <c r="O310" s="72">
        <v>64</v>
      </c>
      <c r="P310" s="72">
        <f t="shared" si="29"/>
        <v>19.0439</v>
      </c>
      <c r="Q310" s="72">
        <f t="shared" si="30"/>
        <v>1218.8096</v>
      </c>
      <c r="R310" s="257">
        <f t="shared" si="31"/>
        <v>0</v>
      </c>
      <c r="S310" s="257"/>
      <c r="T310" s="257">
        <f t="shared" si="32"/>
        <v>0</v>
      </c>
      <c r="U310" s="257">
        <f t="shared" si="33"/>
        <v>0</v>
      </c>
      <c r="V310" s="257"/>
      <c r="W310" s="257">
        <f t="shared" si="34"/>
        <v>0</v>
      </c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="2" customFormat="1" ht="14.25" spans="1:34">
      <c r="A311" s="24">
        <v>313</v>
      </c>
      <c r="B311" s="14"/>
      <c r="C311" s="749" t="s">
        <v>5914</v>
      </c>
      <c r="D311" s="749" t="s">
        <v>5915</v>
      </c>
      <c r="E311" s="14"/>
      <c r="F311" s="14"/>
      <c r="G311" s="24"/>
      <c r="H311" s="14"/>
      <c r="I311" s="24">
        <v>2.01</v>
      </c>
      <c r="J311" s="14"/>
      <c r="K311" s="14"/>
      <c r="L311" s="509">
        <v>8</v>
      </c>
      <c r="M311" s="72">
        <v>15.0255</v>
      </c>
      <c r="N311" s="72">
        <f t="shared" si="28"/>
        <v>120.204</v>
      </c>
      <c r="O311" s="72">
        <v>8</v>
      </c>
      <c r="P311" s="72">
        <f t="shared" si="29"/>
        <v>15.0255</v>
      </c>
      <c r="Q311" s="72">
        <f t="shared" si="30"/>
        <v>120.204</v>
      </c>
      <c r="R311" s="257">
        <f t="shared" si="31"/>
        <v>0</v>
      </c>
      <c r="S311" s="257"/>
      <c r="T311" s="257">
        <f t="shared" si="32"/>
        <v>0</v>
      </c>
      <c r="U311" s="257">
        <f t="shared" si="33"/>
        <v>0</v>
      </c>
      <c r="V311" s="257"/>
      <c r="W311" s="257">
        <f t="shared" si="34"/>
        <v>0</v>
      </c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="2" customFormat="1" ht="14.25" spans="1:34">
      <c r="A312" s="24">
        <v>314</v>
      </c>
      <c r="B312" s="14"/>
      <c r="C312" s="749" t="s">
        <v>5916</v>
      </c>
      <c r="D312" s="749" t="s">
        <v>5917</v>
      </c>
      <c r="E312" s="14"/>
      <c r="F312" s="14"/>
      <c r="G312" s="24"/>
      <c r="H312" s="14"/>
      <c r="I312" s="24">
        <v>2.01</v>
      </c>
      <c r="J312" s="14"/>
      <c r="K312" s="14"/>
      <c r="L312" s="509">
        <v>1075</v>
      </c>
      <c r="M312" s="72">
        <v>29.1202</v>
      </c>
      <c r="N312" s="72">
        <f t="shared" si="28"/>
        <v>31304.215</v>
      </c>
      <c r="O312" s="72">
        <v>1075</v>
      </c>
      <c r="P312" s="72">
        <f t="shared" si="29"/>
        <v>29.1202</v>
      </c>
      <c r="Q312" s="72">
        <f t="shared" si="30"/>
        <v>31304.215</v>
      </c>
      <c r="R312" s="257">
        <f t="shared" si="31"/>
        <v>0</v>
      </c>
      <c r="S312" s="257"/>
      <c r="T312" s="257">
        <f t="shared" si="32"/>
        <v>0</v>
      </c>
      <c r="U312" s="257">
        <f t="shared" si="33"/>
        <v>0</v>
      </c>
      <c r="V312" s="257"/>
      <c r="W312" s="257">
        <f t="shared" si="34"/>
        <v>0</v>
      </c>
      <c r="X312" s="14"/>
      <c r="Y312" s="14"/>
      <c r="Z312" s="14"/>
      <c r="AA312" s="14"/>
      <c r="AB312" s="14"/>
      <c r="AC312" s="14"/>
      <c r="AD312" s="14"/>
      <c r="AE312" s="14" t="s">
        <v>1191</v>
      </c>
      <c r="AF312" s="14"/>
      <c r="AG312" s="14"/>
      <c r="AH312" s="14"/>
    </row>
    <row r="313" s="2" customFormat="1" ht="14.25" spans="1:34">
      <c r="A313" s="24">
        <v>315</v>
      </c>
      <c r="B313" s="14"/>
      <c r="C313" s="749" t="s">
        <v>5918</v>
      </c>
      <c r="D313" s="749" t="s">
        <v>5919</v>
      </c>
      <c r="E313" s="14"/>
      <c r="F313" s="14"/>
      <c r="G313" s="24"/>
      <c r="H313" s="14"/>
      <c r="I313" s="24">
        <v>2.01</v>
      </c>
      <c r="J313" s="14"/>
      <c r="K313" s="14"/>
      <c r="L313" s="509">
        <v>1075</v>
      </c>
      <c r="M313" s="72">
        <v>17.2912</v>
      </c>
      <c r="N313" s="72">
        <f t="shared" si="28"/>
        <v>18588.04</v>
      </c>
      <c r="O313" s="72">
        <v>1075</v>
      </c>
      <c r="P313" s="72">
        <f t="shared" si="29"/>
        <v>17.2912</v>
      </c>
      <c r="Q313" s="72">
        <f t="shared" si="30"/>
        <v>18588.04</v>
      </c>
      <c r="R313" s="257">
        <f t="shared" si="31"/>
        <v>0</v>
      </c>
      <c r="S313" s="257"/>
      <c r="T313" s="257">
        <f t="shared" si="32"/>
        <v>0</v>
      </c>
      <c r="U313" s="257">
        <f t="shared" si="33"/>
        <v>0</v>
      </c>
      <c r="V313" s="257"/>
      <c r="W313" s="257">
        <f t="shared" si="34"/>
        <v>0</v>
      </c>
      <c r="X313" s="14"/>
      <c r="Y313" s="14"/>
      <c r="Z313" s="14"/>
      <c r="AA313" s="14"/>
      <c r="AB313" s="14"/>
      <c r="AC313" s="14"/>
      <c r="AD313" s="14"/>
      <c r="AE313" s="14" t="s">
        <v>1191</v>
      </c>
      <c r="AF313" s="14"/>
      <c r="AG313" s="14"/>
      <c r="AH313" s="14"/>
    </row>
    <row r="314" s="2" customFormat="1" ht="14.25" spans="1:34">
      <c r="A314" s="24">
        <v>316</v>
      </c>
      <c r="B314" s="14"/>
      <c r="C314" s="749" t="s">
        <v>5920</v>
      </c>
      <c r="D314" s="749" t="s">
        <v>5921</v>
      </c>
      <c r="E314" s="14"/>
      <c r="F314" s="14"/>
      <c r="G314" s="24"/>
      <c r="H314" s="14"/>
      <c r="I314" s="24">
        <v>2.01</v>
      </c>
      <c r="J314" s="14"/>
      <c r="K314" s="14"/>
      <c r="L314" s="509">
        <v>1163</v>
      </c>
      <c r="M314" s="72">
        <v>29.2899</v>
      </c>
      <c r="N314" s="72">
        <f t="shared" si="28"/>
        <v>34064.1537</v>
      </c>
      <c r="O314" s="72">
        <v>1163</v>
      </c>
      <c r="P314" s="72">
        <f t="shared" si="29"/>
        <v>29.2899</v>
      </c>
      <c r="Q314" s="72">
        <f t="shared" si="30"/>
        <v>34064.1537</v>
      </c>
      <c r="R314" s="257">
        <f t="shared" si="31"/>
        <v>0</v>
      </c>
      <c r="S314" s="257"/>
      <c r="T314" s="257">
        <f t="shared" si="32"/>
        <v>0</v>
      </c>
      <c r="U314" s="257">
        <f t="shared" si="33"/>
        <v>0</v>
      </c>
      <c r="V314" s="257"/>
      <c r="W314" s="257">
        <f t="shared" si="34"/>
        <v>0</v>
      </c>
      <c r="X314" s="14"/>
      <c r="Y314" s="14"/>
      <c r="Z314" s="14"/>
      <c r="AA314" s="14"/>
      <c r="AB314" s="14"/>
      <c r="AC314" s="14"/>
      <c r="AD314" s="14"/>
      <c r="AE314" s="14" t="s">
        <v>1191</v>
      </c>
      <c r="AF314" s="14"/>
      <c r="AG314" s="14"/>
      <c r="AH314" s="14"/>
    </row>
    <row r="315" s="2" customFormat="1" ht="14.25" spans="1:34">
      <c r="A315" s="24">
        <v>317</v>
      </c>
      <c r="B315" s="14"/>
      <c r="C315" s="749" t="s">
        <v>5922</v>
      </c>
      <c r="D315" s="749" t="s">
        <v>5923</v>
      </c>
      <c r="E315" s="14"/>
      <c r="F315" s="14"/>
      <c r="G315" s="24"/>
      <c r="H315" s="14"/>
      <c r="I315" s="24">
        <v>2.01</v>
      </c>
      <c r="J315" s="14"/>
      <c r="K315" s="14"/>
      <c r="L315" s="509">
        <v>1017</v>
      </c>
      <c r="M315" s="72">
        <v>17.3258</v>
      </c>
      <c r="N315" s="72">
        <f t="shared" si="28"/>
        <v>17620.3386</v>
      </c>
      <c r="O315" s="72">
        <v>1017</v>
      </c>
      <c r="P315" s="72">
        <f t="shared" si="29"/>
        <v>17.3258</v>
      </c>
      <c r="Q315" s="72">
        <f t="shared" si="30"/>
        <v>17620.3386</v>
      </c>
      <c r="R315" s="257">
        <f t="shared" si="31"/>
        <v>0</v>
      </c>
      <c r="S315" s="257"/>
      <c r="T315" s="257">
        <f t="shared" si="32"/>
        <v>0</v>
      </c>
      <c r="U315" s="257">
        <f t="shared" si="33"/>
        <v>0</v>
      </c>
      <c r="V315" s="257"/>
      <c r="W315" s="257">
        <f t="shared" si="34"/>
        <v>0</v>
      </c>
      <c r="X315" s="14"/>
      <c r="Y315" s="14"/>
      <c r="Z315" s="14"/>
      <c r="AA315" s="14"/>
      <c r="AB315" s="14"/>
      <c r="AC315" s="14"/>
      <c r="AD315" s="14"/>
      <c r="AE315" s="14" t="s">
        <v>1191</v>
      </c>
      <c r="AF315" s="14"/>
      <c r="AG315" s="14"/>
      <c r="AH315" s="14"/>
    </row>
    <row r="316" s="2" customFormat="1" ht="14.25" spans="1:34">
      <c r="A316" s="24">
        <v>318</v>
      </c>
      <c r="B316" s="14"/>
      <c r="C316" s="749" t="s">
        <v>5924</v>
      </c>
      <c r="D316" s="749" t="s">
        <v>5925</v>
      </c>
      <c r="E316" s="14"/>
      <c r="F316" s="14"/>
      <c r="G316" s="24"/>
      <c r="H316" s="14"/>
      <c r="I316" s="24">
        <v>2.01</v>
      </c>
      <c r="J316" s="14"/>
      <c r="K316" s="14"/>
      <c r="L316" s="509">
        <v>1487</v>
      </c>
      <c r="M316" s="72">
        <v>29.756</v>
      </c>
      <c r="N316" s="72">
        <f t="shared" si="28"/>
        <v>44247.172</v>
      </c>
      <c r="O316" s="72">
        <v>1487</v>
      </c>
      <c r="P316" s="72">
        <f t="shared" si="29"/>
        <v>29.756</v>
      </c>
      <c r="Q316" s="72">
        <f t="shared" si="30"/>
        <v>44247.172</v>
      </c>
      <c r="R316" s="257">
        <f t="shared" si="31"/>
        <v>0</v>
      </c>
      <c r="S316" s="257"/>
      <c r="T316" s="257">
        <f t="shared" si="32"/>
        <v>0</v>
      </c>
      <c r="U316" s="257">
        <f t="shared" si="33"/>
        <v>0</v>
      </c>
      <c r="V316" s="257"/>
      <c r="W316" s="257">
        <f t="shared" si="34"/>
        <v>0</v>
      </c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="2" customFormat="1" ht="14.25" spans="1:34">
      <c r="A317" s="24">
        <v>319</v>
      </c>
      <c r="B317" s="14"/>
      <c r="C317" s="749" t="s">
        <v>5926</v>
      </c>
      <c r="D317" s="749" t="s">
        <v>5927</v>
      </c>
      <c r="E317" s="14"/>
      <c r="F317" s="14"/>
      <c r="G317" s="24"/>
      <c r="H317" s="14"/>
      <c r="I317" s="24">
        <v>2.01</v>
      </c>
      <c r="J317" s="14"/>
      <c r="K317" s="14"/>
      <c r="L317" s="509">
        <v>21</v>
      </c>
      <c r="M317" s="72">
        <v>16.2962</v>
      </c>
      <c r="N317" s="72">
        <f t="shared" si="28"/>
        <v>342.2202</v>
      </c>
      <c r="O317" s="72">
        <v>21</v>
      </c>
      <c r="P317" s="72">
        <f t="shared" si="29"/>
        <v>16.2962</v>
      </c>
      <c r="Q317" s="72">
        <f t="shared" si="30"/>
        <v>342.2202</v>
      </c>
      <c r="R317" s="257">
        <f t="shared" si="31"/>
        <v>0</v>
      </c>
      <c r="S317" s="257"/>
      <c r="T317" s="257">
        <f t="shared" si="32"/>
        <v>0</v>
      </c>
      <c r="U317" s="257">
        <f t="shared" si="33"/>
        <v>0</v>
      </c>
      <c r="V317" s="257"/>
      <c r="W317" s="257">
        <f t="shared" si="34"/>
        <v>0</v>
      </c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="2" customFormat="1" ht="14.25" spans="1:34">
      <c r="A318" s="24">
        <v>320</v>
      </c>
      <c r="B318" s="14"/>
      <c r="C318" s="749" t="s">
        <v>5928</v>
      </c>
      <c r="D318" s="749" t="s">
        <v>5929</v>
      </c>
      <c r="E318" s="14"/>
      <c r="F318" s="14"/>
      <c r="G318" s="24"/>
      <c r="H318" s="14"/>
      <c r="I318" s="24">
        <v>2.01</v>
      </c>
      <c r="J318" s="14"/>
      <c r="K318" s="14"/>
      <c r="L318" s="509">
        <v>3073</v>
      </c>
      <c r="M318" s="72">
        <v>15.0036</v>
      </c>
      <c r="N318" s="72">
        <f t="shared" si="28"/>
        <v>46106.0628</v>
      </c>
      <c r="O318" s="72">
        <v>3073</v>
      </c>
      <c r="P318" s="72">
        <f t="shared" si="29"/>
        <v>15.0036</v>
      </c>
      <c r="Q318" s="72">
        <f t="shared" si="30"/>
        <v>46106.0628</v>
      </c>
      <c r="R318" s="257">
        <f t="shared" si="31"/>
        <v>0</v>
      </c>
      <c r="S318" s="257"/>
      <c r="T318" s="257">
        <f t="shared" si="32"/>
        <v>0</v>
      </c>
      <c r="U318" s="257">
        <f t="shared" si="33"/>
        <v>0</v>
      </c>
      <c r="V318" s="257"/>
      <c r="W318" s="257">
        <f t="shared" si="34"/>
        <v>0</v>
      </c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="2" customFormat="1" ht="14.25" spans="1:34">
      <c r="A319" s="24">
        <v>321</v>
      </c>
      <c r="B319" s="14"/>
      <c r="C319" s="749" t="s">
        <v>5930</v>
      </c>
      <c r="D319" s="749" t="s">
        <v>5931</v>
      </c>
      <c r="E319" s="14"/>
      <c r="F319" s="14"/>
      <c r="G319" s="24"/>
      <c r="H319" s="14"/>
      <c r="I319" s="24">
        <v>2.01</v>
      </c>
      <c r="J319" s="14"/>
      <c r="K319" s="14"/>
      <c r="L319" s="509">
        <v>820</v>
      </c>
      <c r="M319" s="72">
        <v>29.7424</v>
      </c>
      <c r="N319" s="72">
        <f t="shared" si="28"/>
        <v>24388.768</v>
      </c>
      <c r="O319" s="72">
        <v>820</v>
      </c>
      <c r="P319" s="72">
        <f t="shared" si="29"/>
        <v>29.7424</v>
      </c>
      <c r="Q319" s="72">
        <f t="shared" si="30"/>
        <v>24388.768</v>
      </c>
      <c r="R319" s="257">
        <f t="shared" si="31"/>
        <v>0</v>
      </c>
      <c r="S319" s="257"/>
      <c r="T319" s="257">
        <f t="shared" si="32"/>
        <v>0</v>
      </c>
      <c r="U319" s="257">
        <f t="shared" si="33"/>
        <v>0</v>
      </c>
      <c r="V319" s="257"/>
      <c r="W319" s="257">
        <f t="shared" si="34"/>
        <v>0</v>
      </c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="2" customFormat="1" ht="14.25" spans="1:34">
      <c r="A320" s="24">
        <v>322</v>
      </c>
      <c r="B320" s="14"/>
      <c r="C320" s="749" t="s">
        <v>5932</v>
      </c>
      <c r="D320" s="749" t="s">
        <v>5933</v>
      </c>
      <c r="E320" s="14"/>
      <c r="F320" s="14"/>
      <c r="G320" s="24"/>
      <c r="H320" s="14"/>
      <c r="I320" s="24">
        <v>2.01</v>
      </c>
      <c r="J320" s="14"/>
      <c r="K320" s="14"/>
      <c r="L320" s="509">
        <v>2658</v>
      </c>
      <c r="M320" s="72">
        <v>17.9557</v>
      </c>
      <c r="N320" s="72">
        <f t="shared" si="28"/>
        <v>47726.2506</v>
      </c>
      <c r="O320" s="72">
        <v>2658</v>
      </c>
      <c r="P320" s="72">
        <f t="shared" si="29"/>
        <v>17.9557</v>
      </c>
      <c r="Q320" s="72">
        <f t="shared" si="30"/>
        <v>47726.2506</v>
      </c>
      <c r="R320" s="257">
        <f t="shared" si="31"/>
        <v>0</v>
      </c>
      <c r="S320" s="257"/>
      <c r="T320" s="257">
        <f t="shared" si="32"/>
        <v>0</v>
      </c>
      <c r="U320" s="257">
        <f t="shared" si="33"/>
        <v>0</v>
      </c>
      <c r="V320" s="257"/>
      <c r="W320" s="257">
        <f t="shared" si="34"/>
        <v>0</v>
      </c>
      <c r="X320" s="14"/>
      <c r="Y320" s="14"/>
      <c r="Z320" s="14"/>
      <c r="AA320" s="14"/>
      <c r="AB320" s="14"/>
      <c r="AC320" s="14"/>
      <c r="AD320" s="14"/>
      <c r="AE320" s="14" t="s">
        <v>1191</v>
      </c>
      <c r="AF320" s="14"/>
      <c r="AG320" s="14"/>
      <c r="AH320" s="14"/>
    </row>
    <row r="321" s="2" customFormat="1" ht="14.25" spans="1:34">
      <c r="A321" s="24">
        <v>323</v>
      </c>
      <c r="B321" s="14"/>
      <c r="C321" s="749" t="s">
        <v>5934</v>
      </c>
      <c r="D321" s="749" t="s">
        <v>5935</v>
      </c>
      <c r="E321" s="14"/>
      <c r="F321" s="14"/>
      <c r="G321" s="24"/>
      <c r="H321" s="14"/>
      <c r="I321" s="24">
        <v>2.01</v>
      </c>
      <c r="J321" s="14"/>
      <c r="K321" s="14"/>
      <c r="L321" s="509">
        <v>196</v>
      </c>
      <c r="M321" s="72">
        <v>53.522</v>
      </c>
      <c r="N321" s="72">
        <f t="shared" si="28"/>
        <v>10490.312</v>
      </c>
      <c r="O321" s="72">
        <v>196</v>
      </c>
      <c r="P321" s="72">
        <f t="shared" si="29"/>
        <v>53.522</v>
      </c>
      <c r="Q321" s="72">
        <f t="shared" si="30"/>
        <v>10490.312</v>
      </c>
      <c r="R321" s="257">
        <f t="shared" si="31"/>
        <v>0</v>
      </c>
      <c r="S321" s="257"/>
      <c r="T321" s="257">
        <f t="shared" si="32"/>
        <v>0</v>
      </c>
      <c r="U321" s="257">
        <f t="shared" si="33"/>
        <v>0</v>
      </c>
      <c r="V321" s="257"/>
      <c r="W321" s="257">
        <f t="shared" si="34"/>
        <v>0</v>
      </c>
      <c r="X321" s="14"/>
      <c r="Y321" s="14"/>
      <c r="Z321" s="14"/>
      <c r="AA321" s="14"/>
      <c r="AB321" s="14"/>
      <c r="AC321" s="14"/>
      <c r="AD321" s="14"/>
      <c r="AE321" s="14" t="s">
        <v>1191</v>
      </c>
      <c r="AF321" s="14"/>
      <c r="AG321" s="14"/>
      <c r="AH321" s="14"/>
    </row>
    <row r="322" s="2" customFormat="1" ht="14.25" spans="1:34">
      <c r="A322" s="24">
        <v>324</v>
      </c>
      <c r="B322" s="14"/>
      <c r="C322" s="749" t="s">
        <v>5936</v>
      </c>
      <c r="D322" s="749" t="s">
        <v>5937</v>
      </c>
      <c r="E322" s="14"/>
      <c r="F322" s="14"/>
      <c r="G322" s="24"/>
      <c r="H322" s="14"/>
      <c r="I322" s="24">
        <v>2.01</v>
      </c>
      <c r="J322" s="14"/>
      <c r="K322" s="14"/>
      <c r="L322" s="509">
        <v>40</v>
      </c>
      <c r="M322" s="72">
        <v>25.91</v>
      </c>
      <c r="N322" s="72">
        <f t="shared" si="28"/>
        <v>1036.4</v>
      </c>
      <c r="O322" s="72">
        <v>40</v>
      </c>
      <c r="P322" s="72">
        <f t="shared" si="29"/>
        <v>25.91</v>
      </c>
      <c r="Q322" s="72">
        <f t="shared" si="30"/>
        <v>1036.4</v>
      </c>
      <c r="R322" s="257">
        <f t="shared" si="31"/>
        <v>0</v>
      </c>
      <c r="S322" s="257"/>
      <c r="T322" s="257">
        <f t="shared" si="32"/>
        <v>0</v>
      </c>
      <c r="U322" s="257">
        <f t="shared" si="33"/>
        <v>0</v>
      </c>
      <c r="V322" s="257"/>
      <c r="W322" s="257">
        <f t="shared" si="34"/>
        <v>0</v>
      </c>
      <c r="X322" s="14"/>
      <c r="Y322" s="14"/>
      <c r="Z322" s="14"/>
      <c r="AA322" s="14"/>
      <c r="AB322" s="14"/>
      <c r="AC322" s="14"/>
      <c r="AD322" s="14"/>
      <c r="AE322" s="14" t="s">
        <v>1191</v>
      </c>
      <c r="AF322" s="14"/>
      <c r="AG322" s="14"/>
      <c r="AH322" s="14"/>
    </row>
    <row r="323" s="2" customFormat="1" ht="14.25" spans="1:34">
      <c r="A323" s="24">
        <v>325</v>
      </c>
      <c r="B323" s="14"/>
      <c r="C323" s="749" t="s">
        <v>5938</v>
      </c>
      <c r="D323" s="749" t="s">
        <v>5939</v>
      </c>
      <c r="E323" s="14"/>
      <c r="F323" s="14"/>
      <c r="G323" s="24"/>
      <c r="H323" s="14"/>
      <c r="I323" s="24">
        <v>2.01</v>
      </c>
      <c r="J323" s="14"/>
      <c r="K323" s="14"/>
      <c r="L323" s="509">
        <v>12</v>
      </c>
      <c r="M323" s="72">
        <v>57.712</v>
      </c>
      <c r="N323" s="72">
        <f t="shared" si="28"/>
        <v>692.544</v>
      </c>
      <c r="O323" s="72">
        <v>12</v>
      </c>
      <c r="P323" s="72">
        <f t="shared" si="29"/>
        <v>57.712</v>
      </c>
      <c r="Q323" s="72">
        <f t="shared" si="30"/>
        <v>692.544</v>
      </c>
      <c r="R323" s="257">
        <f t="shared" si="31"/>
        <v>0</v>
      </c>
      <c r="S323" s="257"/>
      <c r="T323" s="257">
        <f t="shared" si="32"/>
        <v>0</v>
      </c>
      <c r="U323" s="257">
        <f t="shared" si="33"/>
        <v>0</v>
      </c>
      <c r="V323" s="257"/>
      <c r="W323" s="257">
        <f t="shared" si="34"/>
        <v>0</v>
      </c>
      <c r="X323" s="14"/>
      <c r="Y323" s="14"/>
      <c r="Z323" s="14"/>
      <c r="AA323" s="14"/>
      <c r="AB323" s="14"/>
      <c r="AC323" s="14"/>
      <c r="AD323" s="14"/>
      <c r="AE323" s="14" t="s">
        <v>1191</v>
      </c>
      <c r="AF323" s="14"/>
      <c r="AG323" s="14"/>
      <c r="AH323" s="14"/>
    </row>
    <row r="324" s="2" customFormat="1" ht="14.25" spans="1:34">
      <c r="A324" s="24">
        <v>326</v>
      </c>
      <c r="B324" s="14"/>
      <c r="C324" s="749" t="s">
        <v>5940</v>
      </c>
      <c r="D324" s="749" t="s">
        <v>5941</v>
      </c>
      <c r="E324" s="14"/>
      <c r="F324" s="14"/>
      <c r="G324" s="24"/>
      <c r="H324" s="14"/>
      <c r="I324" s="24">
        <v>2.01</v>
      </c>
      <c r="J324" s="14"/>
      <c r="K324" s="14"/>
      <c r="L324" s="509">
        <v>75</v>
      </c>
      <c r="M324" s="72">
        <v>38.4961</v>
      </c>
      <c r="N324" s="72">
        <f t="shared" si="28"/>
        <v>2887.2075</v>
      </c>
      <c r="O324" s="72">
        <v>75</v>
      </c>
      <c r="P324" s="72">
        <f t="shared" si="29"/>
        <v>38.4961</v>
      </c>
      <c r="Q324" s="72">
        <f t="shared" si="30"/>
        <v>2887.2075</v>
      </c>
      <c r="R324" s="257">
        <f t="shared" si="31"/>
        <v>0</v>
      </c>
      <c r="S324" s="257"/>
      <c r="T324" s="257">
        <f t="shared" si="32"/>
        <v>0</v>
      </c>
      <c r="U324" s="257">
        <f t="shared" si="33"/>
        <v>0</v>
      </c>
      <c r="V324" s="257"/>
      <c r="W324" s="257">
        <f t="shared" si="34"/>
        <v>0</v>
      </c>
      <c r="X324" s="14"/>
      <c r="Y324" s="14"/>
      <c r="Z324" s="14"/>
      <c r="AA324" s="14"/>
      <c r="AB324" s="14"/>
      <c r="AC324" s="14"/>
      <c r="AD324" s="14"/>
      <c r="AE324" s="14" t="s">
        <v>1191</v>
      </c>
      <c r="AF324" s="14"/>
      <c r="AG324" s="14"/>
      <c r="AH324" s="14"/>
    </row>
    <row r="325" s="2" customFormat="1" ht="14.25" spans="1:34">
      <c r="A325" s="24">
        <v>327</v>
      </c>
      <c r="B325" s="14"/>
      <c r="C325" s="749" t="s">
        <v>5942</v>
      </c>
      <c r="D325" s="749" t="s">
        <v>5943</v>
      </c>
      <c r="E325" s="14"/>
      <c r="F325" s="14"/>
      <c r="G325" s="24"/>
      <c r="H325" s="14"/>
      <c r="I325" s="24">
        <v>2.01</v>
      </c>
      <c r="J325" s="14"/>
      <c r="K325" s="14"/>
      <c r="L325" s="509">
        <v>9</v>
      </c>
      <c r="M325" s="72">
        <v>58.8091</v>
      </c>
      <c r="N325" s="72">
        <f t="shared" ref="N325:N388" si="35">L325*M325</f>
        <v>529.2819</v>
      </c>
      <c r="O325" s="72">
        <v>9</v>
      </c>
      <c r="P325" s="72">
        <f t="shared" ref="P325:P388" si="36">M325</f>
        <v>58.8091</v>
      </c>
      <c r="Q325" s="72">
        <f t="shared" ref="Q325:Q388" si="37">P325*O325</f>
        <v>529.2819</v>
      </c>
      <c r="R325" s="257">
        <f t="shared" ref="R325:R388" si="38">IF((O325-L325)&gt;0,O325-L325,0)</f>
        <v>0</v>
      </c>
      <c r="S325" s="257"/>
      <c r="T325" s="257">
        <f t="shared" ref="T325:T388" si="39">IF((Q325-N325)&gt;0,Q325-N325,0)</f>
        <v>0</v>
      </c>
      <c r="U325" s="257">
        <f t="shared" ref="U325:U388" si="40">IF((O325-L325)&lt;0,O325-L325,0)</f>
        <v>0</v>
      </c>
      <c r="V325" s="257"/>
      <c r="W325" s="257">
        <f t="shared" ref="W325:W388" si="41">IF((Q325-N325)&lt;0,Q325-N325,0)</f>
        <v>0</v>
      </c>
      <c r="X325" s="14"/>
      <c r="Y325" s="14"/>
      <c r="Z325" s="14"/>
      <c r="AA325" s="14"/>
      <c r="AB325" s="14"/>
      <c r="AC325" s="14"/>
      <c r="AD325" s="14"/>
      <c r="AE325" s="14" t="s">
        <v>1191</v>
      </c>
      <c r="AF325" s="14"/>
      <c r="AG325" s="14"/>
      <c r="AH325" s="14"/>
    </row>
    <row r="326" s="2" customFormat="1" ht="14.25" spans="1:34">
      <c r="A326" s="24">
        <v>328</v>
      </c>
      <c r="B326" s="14"/>
      <c r="C326" s="749" t="s">
        <v>5944</v>
      </c>
      <c r="D326" s="749" t="s">
        <v>5945</v>
      </c>
      <c r="E326" s="14"/>
      <c r="F326" s="14"/>
      <c r="G326" s="24"/>
      <c r="H326" s="14"/>
      <c r="I326" s="24">
        <v>2.01</v>
      </c>
      <c r="J326" s="14"/>
      <c r="K326" s="14"/>
      <c r="L326" s="509">
        <v>44</v>
      </c>
      <c r="M326" s="72">
        <v>8.7272</v>
      </c>
      <c r="N326" s="72">
        <f t="shared" si="35"/>
        <v>383.9968</v>
      </c>
      <c r="O326" s="72">
        <v>44</v>
      </c>
      <c r="P326" s="72">
        <f t="shared" si="36"/>
        <v>8.7272</v>
      </c>
      <c r="Q326" s="72">
        <f t="shared" si="37"/>
        <v>383.9968</v>
      </c>
      <c r="R326" s="257">
        <f t="shared" si="38"/>
        <v>0</v>
      </c>
      <c r="S326" s="257"/>
      <c r="T326" s="257">
        <f t="shared" si="39"/>
        <v>0</v>
      </c>
      <c r="U326" s="257">
        <f t="shared" si="40"/>
        <v>0</v>
      </c>
      <c r="V326" s="257"/>
      <c r="W326" s="257">
        <f t="shared" si="41"/>
        <v>0</v>
      </c>
      <c r="X326" s="14"/>
      <c r="Y326" s="14"/>
      <c r="Z326" s="14"/>
      <c r="AA326" s="14"/>
      <c r="AB326" s="14"/>
      <c r="AC326" s="14"/>
      <c r="AD326" s="14"/>
      <c r="AE326" s="14" t="s">
        <v>1191</v>
      </c>
      <c r="AF326" s="14"/>
      <c r="AG326" s="14"/>
      <c r="AH326" s="14"/>
    </row>
    <row r="327" s="2" customFormat="1" ht="14.25" spans="1:34">
      <c r="A327" s="24">
        <v>329</v>
      </c>
      <c r="B327" s="14"/>
      <c r="C327" s="749" t="s">
        <v>5946</v>
      </c>
      <c r="D327" s="749" t="s">
        <v>5947</v>
      </c>
      <c r="E327" s="14"/>
      <c r="F327" s="14"/>
      <c r="G327" s="24"/>
      <c r="H327" s="14"/>
      <c r="I327" s="24">
        <v>2.01</v>
      </c>
      <c r="J327" s="14"/>
      <c r="K327" s="14"/>
      <c r="L327" s="509">
        <v>15</v>
      </c>
      <c r="M327" s="72">
        <v>23.6794</v>
      </c>
      <c r="N327" s="72">
        <f t="shared" si="35"/>
        <v>355.191</v>
      </c>
      <c r="O327" s="72">
        <v>15</v>
      </c>
      <c r="P327" s="72">
        <f t="shared" si="36"/>
        <v>23.6794</v>
      </c>
      <c r="Q327" s="72">
        <f t="shared" si="37"/>
        <v>355.191</v>
      </c>
      <c r="R327" s="257">
        <f t="shared" si="38"/>
        <v>0</v>
      </c>
      <c r="S327" s="257"/>
      <c r="T327" s="257">
        <f t="shared" si="39"/>
        <v>0</v>
      </c>
      <c r="U327" s="257">
        <f t="shared" si="40"/>
        <v>0</v>
      </c>
      <c r="V327" s="257"/>
      <c r="W327" s="257">
        <f t="shared" si="41"/>
        <v>0</v>
      </c>
      <c r="X327" s="14"/>
      <c r="Y327" s="14"/>
      <c r="Z327" s="14"/>
      <c r="AA327" s="14"/>
      <c r="AB327" s="14"/>
      <c r="AC327" s="14"/>
      <c r="AD327" s="14"/>
      <c r="AE327" s="14" t="s">
        <v>1191</v>
      </c>
      <c r="AF327" s="14"/>
      <c r="AG327" s="14"/>
      <c r="AH327" s="14"/>
    </row>
    <row r="328" s="2" customFormat="1" ht="14.25" spans="1:34">
      <c r="A328" s="24">
        <v>330</v>
      </c>
      <c r="B328" s="14"/>
      <c r="C328" s="749" t="s">
        <v>5948</v>
      </c>
      <c r="D328" s="749" t="s">
        <v>5949</v>
      </c>
      <c r="E328" s="14"/>
      <c r="F328" s="14"/>
      <c r="G328" s="24"/>
      <c r="H328" s="14"/>
      <c r="I328" s="24">
        <v>2.01</v>
      </c>
      <c r="J328" s="14"/>
      <c r="K328" s="14"/>
      <c r="L328" s="509">
        <v>35</v>
      </c>
      <c r="M328" s="72">
        <v>79.1897</v>
      </c>
      <c r="N328" s="72">
        <f t="shared" si="35"/>
        <v>2771.6395</v>
      </c>
      <c r="O328" s="72">
        <v>35</v>
      </c>
      <c r="P328" s="72">
        <f t="shared" si="36"/>
        <v>79.1897</v>
      </c>
      <c r="Q328" s="72">
        <f t="shared" si="37"/>
        <v>2771.6395</v>
      </c>
      <c r="R328" s="257">
        <f t="shared" si="38"/>
        <v>0</v>
      </c>
      <c r="S328" s="257"/>
      <c r="T328" s="257">
        <f t="shared" si="39"/>
        <v>0</v>
      </c>
      <c r="U328" s="257">
        <f t="shared" si="40"/>
        <v>0</v>
      </c>
      <c r="V328" s="257"/>
      <c r="W328" s="257">
        <f t="shared" si="41"/>
        <v>0</v>
      </c>
      <c r="X328" s="14"/>
      <c r="Y328" s="14"/>
      <c r="Z328" s="14"/>
      <c r="AA328" s="14"/>
      <c r="AB328" s="14"/>
      <c r="AC328" s="14"/>
      <c r="AD328" s="14"/>
      <c r="AE328" s="14" t="s">
        <v>1191</v>
      </c>
      <c r="AF328" s="14"/>
      <c r="AG328" s="14"/>
      <c r="AH328" s="14"/>
    </row>
    <row r="329" s="2" customFormat="1" ht="14.25" spans="1:34">
      <c r="A329" s="24">
        <v>331</v>
      </c>
      <c r="B329" s="14"/>
      <c r="C329" s="749" t="s">
        <v>5950</v>
      </c>
      <c r="D329" s="749" t="s">
        <v>5951</v>
      </c>
      <c r="E329" s="14"/>
      <c r="F329" s="14"/>
      <c r="G329" s="24"/>
      <c r="H329" s="14"/>
      <c r="I329" s="24">
        <v>2.01</v>
      </c>
      <c r="J329" s="14"/>
      <c r="K329" s="14"/>
      <c r="L329" s="509">
        <v>28</v>
      </c>
      <c r="M329" s="72">
        <v>74.8924</v>
      </c>
      <c r="N329" s="72">
        <f t="shared" si="35"/>
        <v>2096.9872</v>
      </c>
      <c r="O329" s="72">
        <v>28</v>
      </c>
      <c r="P329" s="72">
        <f t="shared" si="36"/>
        <v>74.8924</v>
      </c>
      <c r="Q329" s="72">
        <f t="shared" si="37"/>
        <v>2096.9872</v>
      </c>
      <c r="R329" s="257">
        <f t="shared" si="38"/>
        <v>0</v>
      </c>
      <c r="S329" s="257"/>
      <c r="T329" s="257">
        <f t="shared" si="39"/>
        <v>0</v>
      </c>
      <c r="U329" s="257">
        <f t="shared" si="40"/>
        <v>0</v>
      </c>
      <c r="V329" s="257"/>
      <c r="W329" s="257">
        <f t="shared" si="41"/>
        <v>0</v>
      </c>
      <c r="X329" s="14"/>
      <c r="Y329" s="14"/>
      <c r="Z329" s="14"/>
      <c r="AA329" s="14"/>
      <c r="AB329" s="14"/>
      <c r="AC329" s="14"/>
      <c r="AD329" s="14"/>
      <c r="AE329" s="14" t="s">
        <v>1191</v>
      </c>
      <c r="AF329" s="14"/>
      <c r="AG329" s="14"/>
      <c r="AH329" s="14"/>
    </row>
    <row r="330" s="2" customFormat="1" ht="14.25" spans="1:34">
      <c r="A330" s="24">
        <v>332</v>
      </c>
      <c r="B330" s="14"/>
      <c r="C330" s="749" t="s">
        <v>5952</v>
      </c>
      <c r="D330" s="749" t="s">
        <v>5953</v>
      </c>
      <c r="E330" s="14"/>
      <c r="F330" s="14"/>
      <c r="G330" s="24"/>
      <c r="H330" s="14"/>
      <c r="I330" s="24">
        <v>2.01</v>
      </c>
      <c r="J330" s="14"/>
      <c r="K330" s="14"/>
      <c r="L330" s="509">
        <v>29</v>
      </c>
      <c r="M330" s="72">
        <v>20.054</v>
      </c>
      <c r="N330" s="72">
        <f t="shared" si="35"/>
        <v>581.566</v>
      </c>
      <c r="O330" s="72">
        <v>29</v>
      </c>
      <c r="P330" s="72">
        <f t="shared" si="36"/>
        <v>20.054</v>
      </c>
      <c r="Q330" s="72">
        <f t="shared" si="37"/>
        <v>581.566</v>
      </c>
      <c r="R330" s="257">
        <f t="shared" si="38"/>
        <v>0</v>
      </c>
      <c r="S330" s="257"/>
      <c r="T330" s="257">
        <f t="shared" si="39"/>
        <v>0</v>
      </c>
      <c r="U330" s="257">
        <f t="shared" si="40"/>
        <v>0</v>
      </c>
      <c r="V330" s="257"/>
      <c r="W330" s="257">
        <f t="shared" si="41"/>
        <v>0</v>
      </c>
      <c r="X330" s="14"/>
      <c r="Y330" s="14"/>
      <c r="Z330" s="14"/>
      <c r="AA330" s="14"/>
      <c r="AB330" s="14"/>
      <c r="AC330" s="14"/>
      <c r="AD330" s="14"/>
      <c r="AE330" s="14" t="s">
        <v>1191</v>
      </c>
      <c r="AF330" s="14"/>
      <c r="AG330" s="14"/>
      <c r="AH330" s="14"/>
    </row>
    <row r="331" s="2" customFormat="1" ht="14.25" spans="1:34">
      <c r="A331" s="24">
        <v>333</v>
      </c>
      <c r="B331" s="14"/>
      <c r="C331" s="749" t="s">
        <v>5954</v>
      </c>
      <c r="D331" s="749" t="s">
        <v>5955</v>
      </c>
      <c r="E331" s="14"/>
      <c r="F331" s="14"/>
      <c r="G331" s="24"/>
      <c r="H331" s="14"/>
      <c r="I331" s="24">
        <v>2.01</v>
      </c>
      <c r="J331" s="14"/>
      <c r="K331" s="14"/>
      <c r="L331" s="509">
        <v>16</v>
      </c>
      <c r="M331" s="72">
        <v>39.23</v>
      </c>
      <c r="N331" s="72">
        <f t="shared" si="35"/>
        <v>627.68</v>
      </c>
      <c r="O331" s="72">
        <v>16</v>
      </c>
      <c r="P331" s="72">
        <f t="shared" si="36"/>
        <v>39.23</v>
      </c>
      <c r="Q331" s="72">
        <f t="shared" si="37"/>
        <v>627.68</v>
      </c>
      <c r="R331" s="257">
        <f t="shared" si="38"/>
        <v>0</v>
      </c>
      <c r="S331" s="257"/>
      <c r="T331" s="257">
        <f t="shared" si="39"/>
        <v>0</v>
      </c>
      <c r="U331" s="257">
        <f t="shared" si="40"/>
        <v>0</v>
      </c>
      <c r="V331" s="257"/>
      <c r="W331" s="257">
        <f t="shared" si="41"/>
        <v>0</v>
      </c>
      <c r="X331" s="14"/>
      <c r="Y331" s="14"/>
      <c r="Z331" s="14"/>
      <c r="AA331" s="14"/>
      <c r="AB331" s="14"/>
      <c r="AC331" s="14"/>
      <c r="AD331" s="14"/>
      <c r="AE331" s="14" t="s">
        <v>1191</v>
      </c>
      <c r="AF331" s="14"/>
      <c r="AG331" s="14"/>
      <c r="AH331" s="14"/>
    </row>
    <row r="332" s="2" customFormat="1" ht="14.25" spans="1:34">
      <c r="A332" s="24">
        <v>334</v>
      </c>
      <c r="B332" s="14"/>
      <c r="C332" s="749" t="s">
        <v>5956</v>
      </c>
      <c r="D332" s="749" t="s">
        <v>5957</v>
      </c>
      <c r="E332" s="14"/>
      <c r="F332" s="14"/>
      <c r="G332" s="24"/>
      <c r="H332" s="14"/>
      <c r="I332" s="24">
        <v>2.01</v>
      </c>
      <c r="J332" s="14"/>
      <c r="K332" s="14"/>
      <c r="L332" s="509">
        <v>73</v>
      </c>
      <c r="M332" s="72">
        <v>14.986</v>
      </c>
      <c r="N332" s="72">
        <f t="shared" si="35"/>
        <v>1093.978</v>
      </c>
      <c r="O332" s="72">
        <v>73</v>
      </c>
      <c r="P332" s="72">
        <f t="shared" si="36"/>
        <v>14.986</v>
      </c>
      <c r="Q332" s="72">
        <f t="shared" si="37"/>
        <v>1093.978</v>
      </c>
      <c r="R332" s="257">
        <f t="shared" si="38"/>
        <v>0</v>
      </c>
      <c r="S332" s="257"/>
      <c r="T332" s="257">
        <f t="shared" si="39"/>
        <v>0</v>
      </c>
      <c r="U332" s="257">
        <f t="shared" si="40"/>
        <v>0</v>
      </c>
      <c r="V332" s="257"/>
      <c r="W332" s="257">
        <f t="shared" si="41"/>
        <v>0</v>
      </c>
      <c r="X332" s="14"/>
      <c r="Y332" s="14"/>
      <c r="Z332" s="14"/>
      <c r="AA332" s="14"/>
      <c r="AB332" s="14"/>
      <c r="AC332" s="14"/>
      <c r="AD332" s="14"/>
      <c r="AE332" s="14" t="s">
        <v>1191</v>
      </c>
      <c r="AF332" s="14"/>
      <c r="AG332" s="14"/>
      <c r="AH332" s="14"/>
    </row>
    <row r="333" s="2" customFormat="1" ht="14.25" spans="1:34">
      <c r="A333" s="24">
        <v>335</v>
      </c>
      <c r="B333" s="14"/>
      <c r="C333" s="749" t="s">
        <v>5958</v>
      </c>
      <c r="D333" s="749" t="s">
        <v>5959</v>
      </c>
      <c r="E333" s="14"/>
      <c r="F333" s="14"/>
      <c r="G333" s="24"/>
      <c r="H333" s="14"/>
      <c r="I333" s="24">
        <v>2.01</v>
      </c>
      <c r="J333" s="14"/>
      <c r="K333" s="14"/>
      <c r="L333" s="509">
        <v>196</v>
      </c>
      <c r="M333" s="72">
        <v>78.5161</v>
      </c>
      <c r="N333" s="72">
        <f t="shared" si="35"/>
        <v>15389.1556</v>
      </c>
      <c r="O333" s="72">
        <v>196</v>
      </c>
      <c r="P333" s="72">
        <f t="shared" si="36"/>
        <v>78.5161</v>
      </c>
      <c r="Q333" s="72">
        <f t="shared" si="37"/>
        <v>15389.1556</v>
      </c>
      <c r="R333" s="257">
        <f t="shared" si="38"/>
        <v>0</v>
      </c>
      <c r="S333" s="257"/>
      <c r="T333" s="257">
        <f t="shared" si="39"/>
        <v>0</v>
      </c>
      <c r="U333" s="257">
        <f t="shared" si="40"/>
        <v>0</v>
      </c>
      <c r="V333" s="257"/>
      <c r="W333" s="257">
        <f t="shared" si="41"/>
        <v>0</v>
      </c>
      <c r="X333" s="14"/>
      <c r="Y333" s="14"/>
      <c r="Z333" s="14"/>
      <c r="AA333" s="14"/>
      <c r="AB333" s="14"/>
      <c r="AC333" s="14"/>
      <c r="AD333" s="14"/>
      <c r="AE333" s="14" t="s">
        <v>1191</v>
      </c>
      <c r="AF333" s="14"/>
      <c r="AG333" s="14"/>
      <c r="AH333" s="14"/>
    </row>
    <row r="334" s="2" customFormat="1" ht="14.25" spans="1:34">
      <c r="A334" s="24">
        <v>336</v>
      </c>
      <c r="B334" s="14"/>
      <c r="C334" s="749" t="s">
        <v>5960</v>
      </c>
      <c r="D334" s="749" t="s">
        <v>5961</v>
      </c>
      <c r="E334" s="14"/>
      <c r="F334" s="14"/>
      <c r="G334" s="24"/>
      <c r="H334" s="14"/>
      <c r="I334" s="24">
        <v>2.01</v>
      </c>
      <c r="J334" s="14"/>
      <c r="K334" s="14"/>
      <c r="L334" s="509">
        <v>119</v>
      </c>
      <c r="M334" s="72">
        <v>39.0525</v>
      </c>
      <c r="N334" s="72">
        <f t="shared" si="35"/>
        <v>4647.2475</v>
      </c>
      <c r="O334" s="72">
        <v>119</v>
      </c>
      <c r="P334" s="72">
        <f t="shared" si="36"/>
        <v>39.0525</v>
      </c>
      <c r="Q334" s="72">
        <f t="shared" si="37"/>
        <v>4647.2475</v>
      </c>
      <c r="R334" s="257">
        <f t="shared" si="38"/>
        <v>0</v>
      </c>
      <c r="S334" s="257"/>
      <c r="T334" s="257">
        <f t="shared" si="39"/>
        <v>0</v>
      </c>
      <c r="U334" s="257">
        <f t="shared" si="40"/>
        <v>0</v>
      </c>
      <c r="V334" s="257"/>
      <c r="W334" s="257">
        <f t="shared" si="41"/>
        <v>0</v>
      </c>
      <c r="X334" s="14"/>
      <c r="Y334" s="14"/>
      <c r="Z334" s="14"/>
      <c r="AA334" s="14"/>
      <c r="AB334" s="14"/>
      <c r="AC334" s="14"/>
      <c r="AD334" s="14"/>
      <c r="AE334" s="14" t="s">
        <v>1191</v>
      </c>
      <c r="AF334" s="14"/>
      <c r="AG334" s="14"/>
      <c r="AH334" s="14"/>
    </row>
    <row r="335" s="2" customFormat="1" ht="14.25" spans="1:34">
      <c r="A335" s="24">
        <v>337</v>
      </c>
      <c r="B335" s="14"/>
      <c r="C335" s="749" t="s">
        <v>5962</v>
      </c>
      <c r="D335" s="749" t="s">
        <v>5963</v>
      </c>
      <c r="E335" s="14"/>
      <c r="F335" s="14"/>
      <c r="G335" s="24"/>
      <c r="H335" s="14"/>
      <c r="I335" s="24">
        <v>2.01</v>
      </c>
      <c r="J335" s="14"/>
      <c r="K335" s="14"/>
      <c r="L335" s="509">
        <v>179</v>
      </c>
      <c r="M335" s="72">
        <v>24.6073</v>
      </c>
      <c r="N335" s="72">
        <f t="shared" si="35"/>
        <v>4404.7067</v>
      </c>
      <c r="O335" s="72">
        <v>179</v>
      </c>
      <c r="P335" s="72">
        <f t="shared" si="36"/>
        <v>24.6073</v>
      </c>
      <c r="Q335" s="72">
        <f t="shared" si="37"/>
        <v>4404.7067</v>
      </c>
      <c r="R335" s="257">
        <f t="shared" si="38"/>
        <v>0</v>
      </c>
      <c r="S335" s="257"/>
      <c r="T335" s="257">
        <f t="shared" si="39"/>
        <v>0</v>
      </c>
      <c r="U335" s="257">
        <f t="shared" si="40"/>
        <v>0</v>
      </c>
      <c r="V335" s="257"/>
      <c r="W335" s="257">
        <f t="shared" si="41"/>
        <v>0</v>
      </c>
      <c r="X335" s="14"/>
      <c r="Y335" s="14"/>
      <c r="Z335" s="14"/>
      <c r="AA335" s="14"/>
      <c r="AB335" s="14"/>
      <c r="AC335" s="14"/>
      <c r="AD335" s="14"/>
      <c r="AE335" s="14" t="s">
        <v>1191</v>
      </c>
      <c r="AF335" s="14"/>
      <c r="AG335" s="14"/>
      <c r="AH335" s="14"/>
    </row>
    <row r="336" s="2" customFormat="1" ht="14.25" spans="1:34">
      <c r="A336" s="24">
        <v>338</v>
      </c>
      <c r="B336" s="14"/>
      <c r="C336" s="749" t="s">
        <v>5964</v>
      </c>
      <c r="D336" s="749" t="s">
        <v>5965</v>
      </c>
      <c r="E336" s="14"/>
      <c r="F336" s="14"/>
      <c r="G336" s="24"/>
      <c r="H336" s="14"/>
      <c r="I336" s="24">
        <v>2.01</v>
      </c>
      <c r="J336" s="14"/>
      <c r="K336" s="14"/>
      <c r="L336" s="509">
        <v>30</v>
      </c>
      <c r="M336" s="72">
        <v>18.4083</v>
      </c>
      <c r="N336" s="72">
        <f t="shared" si="35"/>
        <v>552.249</v>
      </c>
      <c r="O336" s="72">
        <v>30</v>
      </c>
      <c r="P336" s="72">
        <f t="shared" si="36"/>
        <v>18.4083</v>
      </c>
      <c r="Q336" s="72">
        <f t="shared" si="37"/>
        <v>552.249</v>
      </c>
      <c r="R336" s="257">
        <f t="shared" si="38"/>
        <v>0</v>
      </c>
      <c r="S336" s="257"/>
      <c r="T336" s="257">
        <f t="shared" si="39"/>
        <v>0</v>
      </c>
      <c r="U336" s="257">
        <f t="shared" si="40"/>
        <v>0</v>
      </c>
      <c r="V336" s="257"/>
      <c r="W336" s="257">
        <f t="shared" si="41"/>
        <v>0</v>
      </c>
      <c r="X336" s="14"/>
      <c r="Y336" s="14"/>
      <c r="Z336" s="14"/>
      <c r="AA336" s="14"/>
      <c r="AB336" s="14"/>
      <c r="AC336" s="14"/>
      <c r="AD336" s="14"/>
      <c r="AE336" s="14" t="s">
        <v>1191</v>
      </c>
      <c r="AF336" s="14"/>
      <c r="AG336" s="14"/>
      <c r="AH336" s="14"/>
    </row>
    <row r="337" s="2" customFormat="1" ht="14.25" spans="1:34">
      <c r="A337" s="24">
        <v>339</v>
      </c>
      <c r="B337" s="14"/>
      <c r="C337" s="749" t="s">
        <v>5966</v>
      </c>
      <c r="D337" s="749" t="s">
        <v>5967</v>
      </c>
      <c r="E337" s="14"/>
      <c r="F337" s="14"/>
      <c r="G337" s="24"/>
      <c r="H337" s="14"/>
      <c r="I337" s="24">
        <v>2.01</v>
      </c>
      <c r="J337" s="14"/>
      <c r="K337" s="14"/>
      <c r="L337" s="509">
        <v>29</v>
      </c>
      <c r="M337" s="72">
        <v>29.961</v>
      </c>
      <c r="N337" s="72">
        <f t="shared" si="35"/>
        <v>868.869</v>
      </c>
      <c r="O337" s="72">
        <v>29</v>
      </c>
      <c r="P337" s="72">
        <f t="shared" si="36"/>
        <v>29.961</v>
      </c>
      <c r="Q337" s="72">
        <f t="shared" si="37"/>
        <v>868.869</v>
      </c>
      <c r="R337" s="257">
        <f t="shared" si="38"/>
        <v>0</v>
      </c>
      <c r="S337" s="257"/>
      <c r="T337" s="257">
        <f t="shared" si="39"/>
        <v>0</v>
      </c>
      <c r="U337" s="257">
        <f t="shared" si="40"/>
        <v>0</v>
      </c>
      <c r="V337" s="257"/>
      <c r="W337" s="257">
        <f t="shared" si="41"/>
        <v>0</v>
      </c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</row>
    <row r="338" s="2" customFormat="1" ht="14.25" spans="1:34">
      <c r="A338" s="24">
        <v>340</v>
      </c>
      <c r="B338" s="14"/>
      <c r="C338" s="749" t="s">
        <v>5968</v>
      </c>
      <c r="D338" s="749" t="s">
        <v>5969</v>
      </c>
      <c r="E338" s="14"/>
      <c r="F338" s="14"/>
      <c r="G338" s="24"/>
      <c r="H338" s="14"/>
      <c r="I338" s="24">
        <v>2.01</v>
      </c>
      <c r="J338" s="14"/>
      <c r="K338" s="14"/>
      <c r="L338" s="509">
        <v>8</v>
      </c>
      <c r="M338" s="72">
        <v>47.8725</v>
      </c>
      <c r="N338" s="72">
        <f t="shared" si="35"/>
        <v>382.98</v>
      </c>
      <c r="O338" s="72">
        <v>8</v>
      </c>
      <c r="P338" s="72">
        <f t="shared" si="36"/>
        <v>47.8725</v>
      </c>
      <c r="Q338" s="72">
        <f t="shared" si="37"/>
        <v>382.98</v>
      </c>
      <c r="R338" s="257">
        <f t="shared" si="38"/>
        <v>0</v>
      </c>
      <c r="S338" s="257"/>
      <c r="T338" s="257">
        <f t="shared" si="39"/>
        <v>0</v>
      </c>
      <c r="U338" s="257">
        <f t="shared" si="40"/>
        <v>0</v>
      </c>
      <c r="V338" s="257"/>
      <c r="W338" s="257">
        <f t="shared" si="41"/>
        <v>0</v>
      </c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</row>
    <row r="339" s="2" customFormat="1" ht="14.25" spans="1:34">
      <c r="A339" s="24">
        <v>341</v>
      </c>
      <c r="B339" s="14"/>
      <c r="C339" s="749" t="s">
        <v>5970</v>
      </c>
      <c r="D339" s="749" t="s">
        <v>5971</v>
      </c>
      <c r="E339" s="14"/>
      <c r="F339" s="14"/>
      <c r="G339" s="24"/>
      <c r="H339" s="14"/>
      <c r="I339" s="24">
        <v>2.01</v>
      </c>
      <c r="J339" s="14"/>
      <c r="K339" s="14"/>
      <c r="L339" s="509">
        <v>404</v>
      </c>
      <c r="M339" s="72">
        <v>25.3518</v>
      </c>
      <c r="N339" s="72">
        <f t="shared" si="35"/>
        <v>10242.1272</v>
      </c>
      <c r="O339" s="72">
        <v>404</v>
      </c>
      <c r="P339" s="72">
        <f t="shared" si="36"/>
        <v>25.3518</v>
      </c>
      <c r="Q339" s="72">
        <f t="shared" si="37"/>
        <v>10242.1272</v>
      </c>
      <c r="R339" s="257">
        <f t="shared" si="38"/>
        <v>0</v>
      </c>
      <c r="S339" s="257"/>
      <c r="T339" s="257">
        <f t="shared" si="39"/>
        <v>0</v>
      </c>
      <c r="U339" s="257">
        <f t="shared" si="40"/>
        <v>0</v>
      </c>
      <c r="V339" s="257"/>
      <c r="W339" s="257">
        <f t="shared" si="41"/>
        <v>0</v>
      </c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</row>
    <row r="340" s="2" customFormat="1" ht="14.25" spans="1:34">
      <c r="A340" s="24">
        <v>342</v>
      </c>
      <c r="B340" s="14"/>
      <c r="C340" s="749" t="s">
        <v>5972</v>
      </c>
      <c r="D340" s="749" t="s">
        <v>5973</v>
      </c>
      <c r="E340" s="14"/>
      <c r="F340" s="14"/>
      <c r="G340" s="24"/>
      <c r="H340" s="14"/>
      <c r="I340" s="24">
        <v>2.01</v>
      </c>
      <c r="J340" s="14"/>
      <c r="K340" s="14"/>
      <c r="L340" s="509">
        <v>495</v>
      </c>
      <c r="M340" s="72">
        <v>24.0782</v>
      </c>
      <c r="N340" s="72">
        <f t="shared" si="35"/>
        <v>11918.709</v>
      </c>
      <c r="O340" s="72">
        <v>495</v>
      </c>
      <c r="P340" s="72">
        <f t="shared" si="36"/>
        <v>24.0782</v>
      </c>
      <c r="Q340" s="72">
        <f t="shared" si="37"/>
        <v>11918.709</v>
      </c>
      <c r="R340" s="257">
        <f t="shared" si="38"/>
        <v>0</v>
      </c>
      <c r="S340" s="257"/>
      <c r="T340" s="257">
        <f t="shared" si="39"/>
        <v>0</v>
      </c>
      <c r="U340" s="257">
        <f t="shared" si="40"/>
        <v>0</v>
      </c>
      <c r="V340" s="257"/>
      <c r="W340" s="257">
        <f t="shared" si="41"/>
        <v>0</v>
      </c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</row>
    <row r="341" s="2" customFormat="1" ht="14.25" spans="1:34">
      <c r="A341" s="24">
        <v>343</v>
      </c>
      <c r="B341" s="14"/>
      <c r="C341" s="749" t="s">
        <v>5974</v>
      </c>
      <c r="D341" s="749" t="s">
        <v>5975</v>
      </c>
      <c r="E341" s="14"/>
      <c r="F341" s="14"/>
      <c r="G341" s="24"/>
      <c r="H341" s="14"/>
      <c r="I341" s="24">
        <v>2.01</v>
      </c>
      <c r="J341" s="14"/>
      <c r="K341" s="14"/>
      <c r="L341" s="509">
        <v>143</v>
      </c>
      <c r="M341" s="72">
        <v>40.1042</v>
      </c>
      <c r="N341" s="72">
        <f t="shared" si="35"/>
        <v>5734.9006</v>
      </c>
      <c r="O341" s="72">
        <v>143</v>
      </c>
      <c r="P341" s="72">
        <f t="shared" si="36"/>
        <v>40.1042</v>
      </c>
      <c r="Q341" s="72">
        <f t="shared" si="37"/>
        <v>5734.9006</v>
      </c>
      <c r="R341" s="257">
        <f t="shared" si="38"/>
        <v>0</v>
      </c>
      <c r="S341" s="257"/>
      <c r="T341" s="257">
        <f t="shared" si="39"/>
        <v>0</v>
      </c>
      <c r="U341" s="257">
        <f t="shared" si="40"/>
        <v>0</v>
      </c>
      <c r="V341" s="257"/>
      <c r="W341" s="257">
        <f t="shared" si="41"/>
        <v>0</v>
      </c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</row>
    <row r="342" s="2" customFormat="1" ht="14.25" spans="1:34">
      <c r="A342" s="24">
        <v>344</v>
      </c>
      <c r="B342" s="14"/>
      <c r="C342" s="749" t="s">
        <v>5976</v>
      </c>
      <c r="D342" s="749" t="s">
        <v>5977</v>
      </c>
      <c r="E342" s="14"/>
      <c r="F342" s="14"/>
      <c r="G342" s="24"/>
      <c r="H342" s="14"/>
      <c r="I342" s="24">
        <v>2.01</v>
      </c>
      <c r="J342" s="14"/>
      <c r="K342" s="14"/>
      <c r="L342" s="509">
        <v>393</v>
      </c>
      <c r="M342" s="72">
        <v>35.2117</v>
      </c>
      <c r="N342" s="72">
        <f t="shared" si="35"/>
        <v>13838.1981</v>
      </c>
      <c r="O342" s="72">
        <v>393</v>
      </c>
      <c r="P342" s="72">
        <f t="shared" si="36"/>
        <v>35.2117</v>
      </c>
      <c r="Q342" s="72">
        <f t="shared" si="37"/>
        <v>13838.1981</v>
      </c>
      <c r="R342" s="257">
        <f t="shared" si="38"/>
        <v>0</v>
      </c>
      <c r="S342" s="257"/>
      <c r="T342" s="257">
        <f t="shared" si="39"/>
        <v>0</v>
      </c>
      <c r="U342" s="257">
        <f t="shared" si="40"/>
        <v>0</v>
      </c>
      <c r="V342" s="257"/>
      <c r="W342" s="257">
        <f t="shared" si="41"/>
        <v>0</v>
      </c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</row>
    <row r="343" s="2" customFormat="1" ht="14.25" spans="1:34">
      <c r="A343" s="24">
        <v>345</v>
      </c>
      <c r="B343" s="14"/>
      <c r="C343" s="749" t="s">
        <v>5978</v>
      </c>
      <c r="D343" s="749" t="s">
        <v>5979</v>
      </c>
      <c r="E343" s="14"/>
      <c r="F343" s="14"/>
      <c r="G343" s="24"/>
      <c r="H343" s="14"/>
      <c r="I343" s="24">
        <v>2.01</v>
      </c>
      <c r="J343" s="14"/>
      <c r="K343" s="14"/>
      <c r="L343" s="509">
        <v>629</v>
      </c>
      <c r="M343" s="72">
        <v>10.8791</v>
      </c>
      <c r="N343" s="72">
        <f t="shared" si="35"/>
        <v>6842.9539</v>
      </c>
      <c r="O343" s="72">
        <v>629</v>
      </c>
      <c r="P343" s="72">
        <f t="shared" si="36"/>
        <v>10.8791</v>
      </c>
      <c r="Q343" s="72">
        <f t="shared" si="37"/>
        <v>6842.9539</v>
      </c>
      <c r="R343" s="257">
        <f t="shared" si="38"/>
        <v>0</v>
      </c>
      <c r="S343" s="257"/>
      <c r="T343" s="257">
        <f t="shared" si="39"/>
        <v>0</v>
      </c>
      <c r="U343" s="257">
        <f t="shared" si="40"/>
        <v>0</v>
      </c>
      <c r="V343" s="257"/>
      <c r="W343" s="257">
        <f t="shared" si="41"/>
        <v>0</v>
      </c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</row>
    <row r="344" s="2" customFormat="1" ht="14.25" spans="1:34">
      <c r="A344" s="24">
        <v>346</v>
      </c>
      <c r="B344" s="14"/>
      <c r="C344" s="749" t="s">
        <v>5980</v>
      </c>
      <c r="D344" s="749" t="s">
        <v>5981</v>
      </c>
      <c r="E344" s="14"/>
      <c r="F344" s="14"/>
      <c r="G344" s="24"/>
      <c r="H344" s="14"/>
      <c r="I344" s="24">
        <v>2.01</v>
      </c>
      <c r="J344" s="14"/>
      <c r="K344" s="14"/>
      <c r="L344" s="509">
        <v>60</v>
      </c>
      <c r="M344" s="72">
        <v>23.5975</v>
      </c>
      <c r="N344" s="72">
        <f t="shared" si="35"/>
        <v>1415.85</v>
      </c>
      <c r="O344" s="72">
        <v>60</v>
      </c>
      <c r="P344" s="72">
        <f t="shared" si="36"/>
        <v>23.5975</v>
      </c>
      <c r="Q344" s="72">
        <f t="shared" si="37"/>
        <v>1415.85</v>
      </c>
      <c r="R344" s="257">
        <f t="shared" si="38"/>
        <v>0</v>
      </c>
      <c r="S344" s="257"/>
      <c r="T344" s="257">
        <f t="shared" si="39"/>
        <v>0</v>
      </c>
      <c r="U344" s="257">
        <f t="shared" si="40"/>
        <v>0</v>
      </c>
      <c r="V344" s="257"/>
      <c r="W344" s="257">
        <f t="shared" si="41"/>
        <v>0</v>
      </c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</row>
    <row r="345" s="2" customFormat="1" ht="14.25" spans="1:34">
      <c r="A345" s="24">
        <v>347</v>
      </c>
      <c r="B345" s="14"/>
      <c r="C345" s="749" t="s">
        <v>5982</v>
      </c>
      <c r="D345" s="749" t="s">
        <v>5983</v>
      </c>
      <c r="E345" s="14"/>
      <c r="F345" s="14"/>
      <c r="G345" s="24"/>
      <c r="H345" s="14"/>
      <c r="I345" s="24">
        <v>2.01</v>
      </c>
      <c r="J345" s="14"/>
      <c r="K345" s="14"/>
      <c r="L345" s="509">
        <v>303</v>
      </c>
      <c r="M345" s="72">
        <v>23.8853</v>
      </c>
      <c r="N345" s="72">
        <f t="shared" si="35"/>
        <v>7237.2459</v>
      </c>
      <c r="O345" s="72">
        <v>303</v>
      </c>
      <c r="P345" s="72">
        <f t="shared" si="36"/>
        <v>23.8853</v>
      </c>
      <c r="Q345" s="72">
        <f t="shared" si="37"/>
        <v>7237.2459</v>
      </c>
      <c r="R345" s="257">
        <f t="shared" si="38"/>
        <v>0</v>
      </c>
      <c r="S345" s="257"/>
      <c r="T345" s="257">
        <f t="shared" si="39"/>
        <v>0</v>
      </c>
      <c r="U345" s="257">
        <f t="shared" si="40"/>
        <v>0</v>
      </c>
      <c r="V345" s="257"/>
      <c r="W345" s="257">
        <f t="shared" si="41"/>
        <v>0</v>
      </c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</row>
    <row r="346" s="2" customFormat="1" ht="14.25" spans="1:34">
      <c r="A346" s="24">
        <v>348</v>
      </c>
      <c r="B346" s="14"/>
      <c r="C346" s="749" t="s">
        <v>5984</v>
      </c>
      <c r="D346" s="749" t="s">
        <v>5985</v>
      </c>
      <c r="E346" s="14"/>
      <c r="F346" s="14"/>
      <c r="G346" s="24"/>
      <c r="H346" s="14"/>
      <c r="I346" s="24">
        <v>2.01</v>
      </c>
      <c r="J346" s="14"/>
      <c r="K346" s="14"/>
      <c r="L346" s="509">
        <v>31</v>
      </c>
      <c r="M346" s="72">
        <v>23.7239</v>
      </c>
      <c r="N346" s="72">
        <f t="shared" si="35"/>
        <v>735.4409</v>
      </c>
      <c r="O346" s="72">
        <v>31</v>
      </c>
      <c r="P346" s="72">
        <f t="shared" si="36"/>
        <v>23.7239</v>
      </c>
      <c r="Q346" s="72">
        <f t="shared" si="37"/>
        <v>735.4409</v>
      </c>
      <c r="R346" s="257">
        <f t="shared" si="38"/>
        <v>0</v>
      </c>
      <c r="S346" s="257"/>
      <c r="T346" s="257">
        <f t="shared" si="39"/>
        <v>0</v>
      </c>
      <c r="U346" s="257">
        <f t="shared" si="40"/>
        <v>0</v>
      </c>
      <c r="V346" s="257"/>
      <c r="W346" s="257">
        <f t="shared" si="41"/>
        <v>0</v>
      </c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</row>
    <row r="347" s="2" customFormat="1" ht="14.25" spans="1:34">
      <c r="A347" s="24">
        <v>349</v>
      </c>
      <c r="B347" s="14"/>
      <c r="C347" s="749" t="s">
        <v>5986</v>
      </c>
      <c r="D347" s="749" t="s">
        <v>5987</v>
      </c>
      <c r="E347" s="14"/>
      <c r="F347" s="14"/>
      <c r="G347" s="24"/>
      <c r="H347" s="14"/>
      <c r="I347" s="24">
        <v>2.01</v>
      </c>
      <c r="J347" s="14"/>
      <c r="K347" s="14"/>
      <c r="L347" s="509">
        <v>1392</v>
      </c>
      <c r="M347" s="72">
        <v>8.1938</v>
      </c>
      <c r="N347" s="72">
        <f t="shared" si="35"/>
        <v>11405.7696</v>
      </c>
      <c r="O347" s="72">
        <v>1392</v>
      </c>
      <c r="P347" s="72">
        <f t="shared" si="36"/>
        <v>8.1938</v>
      </c>
      <c r="Q347" s="72">
        <f t="shared" si="37"/>
        <v>11405.7696</v>
      </c>
      <c r="R347" s="257">
        <f t="shared" si="38"/>
        <v>0</v>
      </c>
      <c r="S347" s="257"/>
      <c r="T347" s="257">
        <f t="shared" si="39"/>
        <v>0</v>
      </c>
      <c r="U347" s="257">
        <f t="shared" si="40"/>
        <v>0</v>
      </c>
      <c r="V347" s="257"/>
      <c r="W347" s="257">
        <f t="shared" si="41"/>
        <v>0</v>
      </c>
      <c r="X347" s="14"/>
      <c r="Y347" s="14"/>
      <c r="Z347" s="14"/>
      <c r="AA347" s="14"/>
      <c r="AB347" s="14"/>
      <c r="AC347" s="14"/>
      <c r="AD347" s="14"/>
      <c r="AE347" s="14" t="s">
        <v>1191</v>
      </c>
      <c r="AF347" s="14"/>
      <c r="AG347" s="14"/>
      <c r="AH347" s="14"/>
    </row>
    <row r="348" s="2" customFormat="1" ht="14.25" spans="1:34">
      <c r="A348" s="24">
        <v>350</v>
      </c>
      <c r="B348" s="14"/>
      <c r="C348" s="749" t="s">
        <v>5988</v>
      </c>
      <c r="D348" s="749" t="s">
        <v>5989</v>
      </c>
      <c r="E348" s="14"/>
      <c r="F348" s="14"/>
      <c r="G348" s="24"/>
      <c r="H348" s="14"/>
      <c r="I348" s="24">
        <v>2.01</v>
      </c>
      <c r="J348" s="14"/>
      <c r="K348" s="14"/>
      <c r="L348" s="509">
        <v>31</v>
      </c>
      <c r="M348" s="72">
        <v>19.9153</v>
      </c>
      <c r="N348" s="72">
        <f t="shared" si="35"/>
        <v>617.3743</v>
      </c>
      <c r="O348" s="72">
        <v>31</v>
      </c>
      <c r="P348" s="72">
        <f t="shared" si="36"/>
        <v>19.9153</v>
      </c>
      <c r="Q348" s="72">
        <f t="shared" si="37"/>
        <v>617.3743</v>
      </c>
      <c r="R348" s="257">
        <f t="shared" si="38"/>
        <v>0</v>
      </c>
      <c r="S348" s="257"/>
      <c r="T348" s="257">
        <f t="shared" si="39"/>
        <v>0</v>
      </c>
      <c r="U348" s="257">
        <f t="shared" si="40"/>
        <v>0</v>
      </c>
      <c r="V348" s="257"/>
      <c r="W348" s="257">
        <f t="shared" si="41"/>
        <v>0</v>
      </c>
      <c r="X348" s="14"/>
      <c r="Y348" s="14"/>
      <c r="Z348" s="14"/>
      <c r="AA348" s="14"/>
      <c r="AB348" s="14"/>
      <c r="AC348" s="14"/>
      <c r="AD348" s="14"/>
      <c r="AE348" s="14" t="s">
        <v>1191</v>
      </c>
      <c r="AF348" s="14"/>
      <c r="AG348" s="14"/>
      <c r="AH348" s="14"/>
    </row>
    <row r="349" s="2" customFormat="1" ht="14.25" spans="1:34">
      <c r="A349" s="24">
        <v>351</v>
      </c>
      <c r="B349" s="14"/>
      <c r="C349" s="749" t="s">
        <v>5990</v>
      </c>
      <c r="D349" s="749" t="s">
        <v>5991</v>
      </c>
      <c r="E349" s="14"/>
      <c r="F349" s="14"/>
      <c r="G349" s="24"/>
      <c r="H349" s="14"/>
      <c r="I349" s="24">
        <v>2.01</v>
      </c>
      <c r="J349" s="14"/>
      <c r="K349" s="14"/>
      <c r="L349" s="509">
        <v>70</v>
      </c>
      <c r="M349" s="72">
        <v>49.9393</v>
      </c>
      <c r="N349" s="72">
        <f t="shared" si="35"/>
        <v>3495.751</v>
      </c>
      <c r="O349" s="72">
        <v>70</v>
      </c>
      <c r="P349" s="72">
        <f t="shared" si="36"/>
        <v>49.9393</v>
      </c>
      <c r="Q349" s="72">
        <f t="shared" si="37"/>
        <v>3495.751</v>
      </c>
      <c r="R349" s="257">
        <f t="shared" si="38"/>
        <v>0</v>
      </c>
      <c r="S349" s="257"/>
      <c r="T349" s="257">
        <f t="shared" si="39"/>
        <v>0</v>
      </c>
      <c r="U349" s="257">
        <f t="shared" si="40"/>
        <v>0</v>
      </c>
      <c r="V349" s="257"/>
      <c r="W349" s="257">
        <f t="shared" si="41"/>
        <v>0</v>
      </c>
      <c r="X349" s="14"/>
      <c r="Y349" s="14"/>
      <c r="Z349" s="14"/>
      <c r="AA349" s="14"/>
      <c r="AB349" s="14"/>
      <c r="AC349" s="14"/>
      <c r="AD349" s="14"/>
      <c r="AE349" s="14" t="s">
        <v>1191</v>
      </c>
      <c r="AF349" s="14"/>
      <c r="AG349" s="14"/>
      <c r="AH349" s="14"/>
    </row>
    <row r="350" s="2" customFormat="1" ht="14.25" spans="1:34">
      <c r="A350" s="24">
        <v>352</v>
      </c>
      <c r="B350" s="14"/>
      <c r="C350" s="749" t="s">
        <v>5992</v>
      </c>
      <c r="D350" s="749" t="s">
        <v>5993</v>
      </c>
      <c r="E350" s="14"/>
      <c r="F350" s="14"/>
      <c r="G350" s="24"/>
      <c r="H350" s="14"/>
      <c r="I350" s="24">
        <v>2.01</v>
      </c>
      <c r="J350" s="14"/>
      <c r="K350" s="14"/>
      <c r="L350" s="509">
        <v>30</v>
      </c>
      <c r="M350" s="72">
        <v>19.0862</v>
      </c>
      <c r="N350" s="72">
        <f t="shared" si="35"/>
        <v>572.586</v>
      </c>
      <c r="O350" s="72">
        <v>30</v>
      </c>
      <c r="P350" s="72">
        <f t="shared" si="36"/>
        <v>19.0862</v>
      </c>
      <c r="Q350" s="72">
        <f t="shared" si="37"/>
        <v>572.586</v>
      </c>
      <c r="R350" s="257">
        <f t="shared" si="38"/>
        <v>0</v>
      </c>
      <c r="S350" s="257"/>
      <c r="T350" s="257">
        <f t="shared" si="39"/>
        <v>0</v>
      </c>
      <c r="U350" s="257">
        <f t="shared" si="40"/>
        <v>0</v>
      </c>
      <c r="V350" s="257"/>
      <c r="W350" s="257">
        <f t="shared" si="41"/>
        <v>0</v>
      </c>
      <c r="X350" s="14"/>
      <c r="Y350" s="14"/>
      <c r="Z350" s="14"/>
      <c r="AA350" s="14"/>
      <c r="AB350" s="14"/>
      <c r="AC350" s="14"/>
      <c r="AD350" s="14"/>
      <c r="AE350" s="14" t="s">
        <v>1191</v>
      </c>
      <c r="AF350" s="14"/>
      <c r="AG350" s="14"/>
      <c r="AH350" s="14"/>
    </row>
    <row r="351" s="2" customFormat="1" ht="14.25" spans="1:34">
      <c r="A351" s="24">
        <v>353</v>
      </c>
      <c r="B351" s="14"/>
      <c r="C351" s="749" t="s">
        <v>5994</v>
      </c>
      <c r="D351" s="749" t="s">
        <v>5995</v>
      </c>
      <c r="E351" s="14"/>
      <c r="F351" s="14"/>
      <c r="G351" s="24"/>
      <c r="H351" s="14"/>
      <c r="I351" s="24">
        <v>2.01</v>
      </c>
      <c r="J351" s="14"/>
      <c r="K351" s="14"/>
      <c r="L351" s="509">
        <v>31</v>
      </c>
      <c r="M351" s="72">
        <v>24.8401</v>
      </c>
      <c r="N351" s="72">
        <f t="shared" si="35"/>
        <v>770.0431</v>
      </c>
      <c r="O351" s="72">
        <v>31</v>
      </c>
      <c r="P351" s="72">
        <f t="shared" si="36"/>
        <v>24.8401</v>
      </c>
      <c r="Q351" s="72">
        <f t="shared" si="37"/>
        <v>770.0431</v>
      </c>
      <c r="R351" s="257">
        <f t="shared" si="38"/>
        <v>0</v>
      </c>
      <c r="S351" s="257"/>
      <c r="T351" s="257">
        <f t="shared" si="39"/>
        <v>0</v>
      </c>
      <c r="U351" s="257">
        <f t="shared" si="40"/>
        <v>0</v>
      </c>
      <c r="V351" s="257"/>
      <c r="W351" s="257">
        <f t="shared" si="41"/>
        <v>0</v>
      </c>
      <c r="X351" s="14"/>
      <c r="Y351" s="14"/>
      <c r="Z351" s="14"/>
      <c r="AA351" s="14"/>
      <c r="AB351" s="14"/>
      <c r="AC351" s="14"/>
      <c r="AD351" s="14"/>
      <c r="AE351" s="14" t="s">
        <v>1191</v>
      </c>
      <c r="AF351" s="14"/>
      <c r="AG351" s="14"/>
      <c r="AH351" s="14"/>
    </row>
    <row r="352" s="2" customFormat="1" ht="14.25" spans="1:34">
      <c r="A352" s="24">
        <v>354</v>
      </c>
      <c r="B352" s="14"/>
      <c r="C352" s="749" t="s">
        <v>5996</v>
      </c>
      <c r="D352" s="749" t="s">
        <v>5997</v>
      </c>
      <c r="E352" s="14"/>
      <c r="F352" s="14"/>
      <c r="G352" s="24"/>
      <c r="H352" s="14"/>
      <c r="I352" s="24">
        <v>2.01</v>
      </c>
      <c r="J352" s="14"/>
      <c r="K352" s="14"/>
      <c r="L352" s="509">
        <v>559</v>
      </c>
      <c r="M352" s="72">
        <v>22.1197</v>
      </c>
      <c r="N352" s="72">
        <f t="shared" si="35"/>
        <v>12364.9123</v>
      </c>
      <c r="O352" s="72">
        <v>559</v>
      </c>
      <c r="P352" s="72">
        <f t="shared" si="36"/>
        <v>22.1197</v>
      </c>
      <c r="Q352" s="72">
        <f t="shared" si="37"/>
        <v>12364.9123</v>
      </c>
      <c r="R352" s="257">
        <f t="shared" si="38"/>
        <v>0</v>
      </c>
      <c r="S352" s="257"/>
      <c r="T352" s="257">
        <f t="shared" si="39"/>
        <v>0</v>
      </c>
      <c r="U352" s="257">
        <f t="shared" si="40"/>
        <v>0</v>
      </c>
      <c r="V352" s="257"/>
      <c r="W352" s="257">
        <f t="shared" si="41"/>
        <v>0</v>
      </c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</row>
    <row r="353" s="2" customFormat="1" ht="14.25" spans="1:34">
      <c r="A353" s="24">
        <v>355</v>
      </c>
      <c r="B353" s="14"/>
      <c r="C353" s="749" t="s">
        <v>5998</v>
      </c>
      <c r="D353" s="749" t="s">
        <v>5999</v>
      </c>
      <c r="E353" s="14"/>
      <c r="F353" s="14"/>
      <c r="G353" s="24"/>
      <c r="H353" s="14"/>
      <c r="I353" s="24">
        <v>2.01</v>
      </c>
      <c r="J353" s="14"/>
      <c r="K353" s="14"/>
      <c r="L353" s="509">
        <v>222</v>
      </c>
      <c r="M353" s="72">
        <v>20.2853</v>
      </c>
      <c r="N353" s="72">
        <f t="shared" si="35"/>
        <v>4503.3366</v>
      </c>
      <c r="O353" s="72">
        <v>222</v>
      </c>
      <c r="P353" s="72">
        <f t="shared" si="36"/>
        <v>20.2853</v>
      </c>
      <c r="Q353" s="72">
        <f t="shared" si="37"/>
        <v>4503.3366</v>
      </c>
      <c r="R353" s="257">
        <f t="shared" si="38"/>
        <v>0</v>
      </c>
      <c r="S353" s="257"/>
      <c r="T353" s="257">
        <f t="shared" si="39"/>
        <v>0</v>
      </c>
      <c r="U353" s="257">
        <f t="shared" si="40"/>
        <v>0</v>
      </c>
      <c r="V353" s="257"/>
      <c r="W353" s="257">
        <f t="shared" si="41"/>
        <v>0</v>
      </c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</row>
    <row r="354" s="2" customFormat="1" ht="14.25" spans="1:34">
      <c r="A354" s="24">
        <v>356</v>
      </c>
      <c r="B354" s="14"/>
      <c r="C354" s="749" t="s">
        <v>6000</v>
      </c>
      <c r="D354" s="749" t="s">
        <v>6001</v>
      </c>
      <c r="E354" s="14"/>
      <c r="F354" s="14"/>
      <c r="G354" s="24"/>
      <c r="H354" s="14"/>
      <c r="I354" s="24">
        <v>2.01</v>
      </c>
      <c r="J354" s="14"/>
      <c r="K354" s="14"/>
      <c r="L354" s="509">
        <v>409</v>
      </c>
      <c r="M354" s="72">
        <v>23.9857</v>
      </c>
      <c r="N354" s="72">
        <f t="shared" si="35"/>
        <v>9810.1513</v>
      </c>
      <c r="O354" s="72">
        <v>409</v>
      </c>
      <c r="P354" s="72">
        <f t="shared" si="36"/>
        <v>23.9857</v>
      </c>
      <c r="Q354" s="72">
        <f t="shared" si="37"/>
        <v>9810.1513</v>
      </c>
      <c r="R354" s="257">
        <f t="shared" si="38"/>
        <v>0</v>
      </c>
      <c r="S354" s="257"/>
      <c r="T354" s="257">
        <f t="shared" si="39"/>
        <v>0</v>
      </c>
      <c r="U354" s="257">
        <f t="shared" si="40"/>
        <v>0</v>
      </c>
      <c r="V354" s="257"/>
      <c r="W354" s="257">
        <f t="shared" si="41"/>
        <v>0</v>
      </c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</row>
    <row r="355" s="2" customFormat="1" ht="14.25" spans="1:34">
      <c r="A355" s="24">
        <v>357</v>
      </c>
      <c r="B355" s="14"/>
      <c r="C355" s="749" t="s">
        <v>6002</v>
      </c>
      <c r="D355" s="749" t="s">
        <v>6003</v>
      </c>
      <c r="E355" s="14"/>
      <c r="F355" s="14"/>
      <c r="G355" s="24"/>
      <c r="H355" s="14"/>
      <c r="I355" s="24">
        <v>2.01</v>
      </c>
      <c r="J355" s="14"/>
      <c r="K355" s="14"/>
      <c r="L355" s="509">
        <v>546</v>
      </c>
      <c r="M355" s="72">
        <v>65.6162</v>
      </c>
      <c r="N355" s="72">
        <f t="shared" si="35"/>
        <v>35826.4452</v>
      </c>
      <c r="O355" s="72">
        <v>546</v>
      </c>
      <c r="P355" s="72">
        <f t="shared" si="36"/>
        <v>65.6162</v>
      </c>
      <c r="Q355" s="72">
        <f t="shared" si="37"/>
        <v>35826.4452</v>
      </c>
      <c r="R355" s="257">
        <f t="shared" si="38"/>
        <v>0</v>
      </c>
      <c r="S355" s="257"/>
      <c r="T355" s="257">
        <f t="shared" si="39"/>
        <v>0</v>
      </c>
      <c r="U355" s="257">
        <f t="shared" si="40"/>
        <v>0</v>
      </c>
      <c r="V355" s="257"/>
      <c r="W355" s="257">
        <f t="shared" si="41"/>
        <v>0</v>
      </c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</row>
    <row r="356" s="2" customFormat="1" ht="14.25" spans="1:34">
      <c r="A356" s="24">
        <v>358</v>
      </c>
      <c r="B356" s="14"/>
      <c r="C356" s="749" t="s">
        <v>6004</v>
      </c>
      <c r="D356" s="749" t="s">
        <v>6005</v>
      </c>
      <c r="E356" s="14"/>
      <c r="F356" s="14"/>
      <c r="G356" s="24"/>
      <c r="H356" s="14"/>
      <c r="I356" s="24">
        <v>2.01</v>
      </c>
      <c r="J356" s="14"/>
      <c r="K356" s="14"/>
      <c r="L356" s="509">
        <v>9</v>
      </c>
      <c r="M356" s="72">
        <v>7.174</v>
      </c>
      <c r="N356" s="72">
        <f t="shared" si="35"/>
        <v>64.566</v>
      </c>
      <c r="O356" s="72">
        <v>9</v>
      </c>
      <c r="P356" s="72">
        <f t="shared" si="36"/>
        <v>7.174</v>
      </c>
      <c r="Q356" s="72">
        <f t="shared" si="37"/>
        <v>64.566</v>
      </c>
      <c r="R356" s="257">
        <f t="shared" si="38"/>
        <v>0</v>
      </c>
      <c r="S356" s="257"/>
      <c r="T356" s="257">
        <f t="shared" si="39"/>
        <v>0</v>
      </c>
      <c r="U356" s="257">
        <f t="shared" si="40"/>
        <v>0</v>
      </c>
      <c r="V356" s="257"/>
      <c r="W356" s="257">
        <f t="shared" si="41"/>
        <v>0</v>
      </c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</row>
    <row r="357" s="2" customFormat="1" ht="14.25" spans="1:34">
      <c r="A357" s="24">
        <v>359</v>
      </c>
      <c r="B357" s="14"/>
      <c r="C357" s="749" t="s">
        <v>6006</v>
      </c>
      <c r="D357" s="749" t="s">
        <v>6007</v>
      </c>
      <c r="E357" s="14"/>
      <c r="F357" s="14"/>
      <c r="G357" s="24"/>
      <c r="H357" s="14"/>
      <c r="I357" s="24">
        <v>2.01</v>
      </c>
      <c r="J357" s="14"/>
      <c r="K357" s="14"/>
      <c r="L357" s="509">
        <v>160</v>
      </c>
      <c r="M357" s="72">
        <v>49.9728</v>
      </c>
      <c r="N357" s="72">
        <f t="shared" si="35"/>
        <v>7995.648</v>
      </c>
      <c r="O357" s="72">
        <v>160</v>
      </c>
      <c r="P357" s="72">
        <f t="shared" si="36"/>
        <v>49.9728</v>
      </c>
      <c r="Q357" s="72">
        <f t="shared" si="37"/>
        <v>7995.648</v>
      </c>
      <c r="R357" s="257">
        <f t="shared" si="38"/>
        <v>0</v>
      </c>
      <c r="S357" s="257"/>
      <c r="T357" s="257">
        <f t="shared" si="39"/>
        <v>0</v>
      </c>
      <c r="U357" s="257">
        <f t="shared" si="40"/>
        <v>0</v>
      </c>
      <c r="V357" s="257"/>
      <c r="W357" s="257">
        <f t="shared" si="41"/>
        <v>0</v>
      </c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</row>
    <row r="358" s="2" customFormat="1" ht="14.25" spans="1:34">
      <c r="A358" s="24">
        <v>360</v>
      </c>
      <c r="B358" s="14"/>
      <c r="C358" s="749" t="s">
        <v>6008</v>
      </c>
      <c r="D358" s="749" t="s">
        <v>6009</v>
      </c>
      <c r="E358" s="14"/>
      <c r="F358" s="14"/>
      <c r="G358" s="24"/>
      <c r="H358" s="14"/>
      <c r="I358" s="24">
        <v>2.01</v>
      </c>
      <c r="J358" s="14"/>
      <c r="K358" s="14"/>
      <c r="L358" s="509">
        <v>60</v>
      </c>
      <c r="M358" s="72">
        <v>21.4728</v>
      </c>
      <c r="N358" s="72">
        <f t="shared" si="35"/>
        <v>1288.368</v>
      </c>
      <c r="O358" s="72">
        <v>60</v>
      </c>
      <c r="P358" s="72">
        <f t="shared" si="36"/>
        <v>21.4728</v>
      </c>
      <c r="Q358" s="72">
        <f t="shared" si="37"/>
        <v>1288.368</v>
      </c>
      <c r="R358" s="257">
        <f t="shared" si="38"/>
        <v>0</v>
      </c>
      <c r="S358" s="257"/>
      <c r="T358" s="257">
        <f t="shared" si="39"/>
        <v>0</v>
      </c>
      <c r="U358" s="257">
        <f t="shared" si="40"/>
        <v>0</v>
      </c>
      <c r="V358" s="257"/>
      <c r="W358" s="257">
        <f t="shared" si="41"/>
        <v>0</v>
      </c>
      <c r="X358" s="14" t="s">
        <v>1191</v>
      </c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</row>
    <row r="359" s="2" customFormat="1" ht="14.25" spans="1:34">
      <c r="A359" s="24">
        <v>361</v>
      </c>
      <c r="B359" s="14"/>
      <c r="C359" s="749" t="s">
        <v>6010</v>
      </c>
      <c r="D359" s="749" t="s">
        <v>6011</v>
      </c>
      <c r="E359" s="14"/>
      <c r="F359" s="14"/>
      <c r="G359" s="24"/>
      <c r="H359" s="14"/>
      <c r="I359" s="24">
        <v>2.01</v>
      </c>
      <c r="J359" s="14"/>
      <c r="K359" s="14"/>
      <c r="L359" s="509">
        <v>270</v>
      </c>
      <c r="M359" s="72">
        <v>75.4059</v>
      </c>
      <c r="N359" s="72">
        <f t="shared" si="35"/>
        <v>20359.593</v>
      </c>
      <c r="O359" s="72">
        <v>270</v>
      </c>
      <c r="P359" s="72">
        <f t="shared" si="36"/>
        <v>75.4059</v>
      </c>
      <c r="Q359" s="72">
        <f t="shared" si="37"/>
        <v>20359.593</v>
      </c>
      <c r="R359" s="257">
        <f t="shared" si="38"/>
        <v>0</v>
      </c>
      <c r="S359" s="257"/>
      <c r="T359" s="257">
        <f t="shared" si="39"/>
        <v>0</v>
      </c>
      <c r="U359" s="257">
        <f t="shared" si="40"/>
        <v>0</v>
      </c>
      <c r="V359" s="257"/>
      <c r="W359" s="257">
        <f t="shared" si="41"/>
        <v>0</v>
      </c>
      <c r="X359" s="14" t="s">
        <v>1191</v>
      </c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</row>
    <row r="360" s="2" customFormat="1" ht="14.25" spans="1:34">
      <c r="A360" s="24">
        <v>362</v>
      </c>
      <c r="B360" s="14"/>
      <c r="C360" s="749" t="s">
        <v>6012</v>
      </c>
      <c r="D360" s="749" t="s">
        <v>6013</v>
      </c>
      <c r="E360" s="14"/>
      <c r="F360" s="14"/>
      <c r="G360" s="24"/>
      <c r="H360" s="14"/>
      <c r="I360" s="24">
        <v>2.01</v>
      </c>
      <c r="J360" s="14"/>
      <c r="K360" s="14"/>
      <c r="L360" s="509">
        <v>40</v>
      </c>
      <c r="M360" s="72">
        <v>52.8062</v>
      </c>
      <c r="N360" s="72">
        <f t="shared" si="35"/>
        <v>2112.248</v>
      </c>
      <c r="O360" s="72">
        <v>40</v>
      </c>
      <c r="P360" s="72">
        <f t="shared" si="36"/>
        <v>52.8062</v>
      </c>
      <c r="Q360" s="72">
        <f t="shared" si="37"/>
        <v>2112.248</v>
      </c>
      <c r="R360" s="257">
        <f t="shared" si="38"/>
        <v>0</v>
      </c>
      <c r="S360" s="257"/>
      <c r="T360" s="257">
        <f t="shared" si="39"/>
        <v>0</v>
      </c>
      <c r="U360" s="257">
        <f t="shared" si="40"/>
        <v>0</v>
      </c>
      <c r="V360" s="257"/>
      <c r="W360" s="257">
        <f t="shared" si="41"/>
        <v>0</v>
      </c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</row>
    <row r="361" s="2" customFormat="1" ht="14.25" spans="1:34">
      <c r="A361" s="24">
        <v>363</v>
      </c>
      <c r="B361" s="14"/>
      <c r="C361" s="749" t="s">
        <v>6014</v>
      </c>
      <c r="D361" s="749" t="s">
        <v>6015</v>
      </c>
      <c r="E361" s="14"/>
      <c r="F361" s="14"/>
      <c r="G361" s="24"/>
      <c r="H361" s="14"/>
      <c r="I361" s="24">
        <v>2.01</v>
      </c>
      <c r="J361" s="14"/>
      <c r="K361" s="14"/>
      <c r="L361" s="509">
        <v>50</v>
      </c>
      <c r="M361" s="72">
        <v>98.4722</v>
      </c>
      <c r="N361" s="72">
        <f t="shared" si="35"/>
        <v>4923.61</v>
      </c>
      <c r="O361" s="72">
        <v>50</v>
      </c>
      <c r="P361" s="72">
        <f t="shared" si="36"/>
        <v>98.4722</v>
      </c>
      <c r="Q361" s="72">
        <f t="shared" si="37"/>
        <v>4923.61</v>
      </c>
      <c r="R361" s="257">
        <f t="shared" si="38"/>
        <v>0</v>
      </c>
      <c r="S361" s="257"/>
      <c r="T361" s="257">
        <f t="shared" si="39"/>
        <v>0</v>
      </c>
      <c r="U361" s="257">
        <f t="shared" si="40"/>
        <v>0</v>
      </c>
      <c r="V361" s="257"/>
      <c r="W361" s="257">
        <f t="shared" si="41"/>
        <v>0</v>
      </c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</row>
    <row r="362" s="2" customFormat="1" ht="14.25" spans="1:34">
      <c r="A362" s="24">
        <v>364</v>
      </c>
      <c r="B362" s="14"/>
      <c r="C362" s="749" t="s">
        <v>6016</v>
      </c>
      <c r="D362" s="749" t="s">
        <v>6017</v>
      </c>
      <c r="E362" s="14"/>
      <c r="F362" s="14"/>
      <c r="G362" s="24"/>
      <c r="H362" s="14"/>
      <c r="I362" s="24">
        <v>2.01</v>
      </c>
      <c r="J362" s="14"/>
      <c r="K362" s="14"/>
      <c r="L362" s="509">
        <v>1</v>
      </c>
      <c r="M362" s="72">
        <v>13.48</v>
      </c>
      <c r="N362" s="72">
        <f t="shared" si="35"/>
        <v>13.48</v>
      </c>
      <c r="O362" s="72">
        <v>1</v>
      </c>
      <c r="P362" s="72">
        <f t="shared" si="36"/>
        <v>13.48</v>
      </c>
      <c r="Q362" s="72">
        <f t="shared" si="37"/>
        <v>13.48</v>
      </c>
      <c r="R362" s="257">
        <f t="shared" si="38"/>
        <v>0</v>
      </c>
      <c r="S362" s="257"/>
      <c r="T362" s="257">
        <f t="shared" si="39"/>
        <v>0</v>
      </c>
      <c r="U362" s="257">
        <f t="shared" si="40"/>
        <v>0</v>
      </c>
      <c r="V362" s="257"/>
      <c r="W362" s="257">
        <f t="shared" si="41"/>
        <v>0</v>
      </c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</row>
    <row r="363" s="2" customFormat="1" ht="14.25" spans="1:34">
      <c r="A363" s="24">
        <v>365</v>
      </c>
      <c r="B363" s="14"/>
      <c r="C363" s="749" t="s">
        <v>6018</v>
      </c>
      <c r="D363" s="749" t="s">
        <v>6019</v>
      </c>
      <c r="E363" s="14"/>
      <c r="F363" s="14"/>
      <c r="G363" s="24"/>
      <c r="H363" s="14"/>
      <c r="I363" s="24">
        <v>2.01</v>
      </c>
      <c r="J363" s="14"/>
      <c r="K363" s="14"/>
      <c r="L363" s="509">
        <v>1</v>
      </c>
      <c r="M363" s="72">
        <v>30.47</v>
      </c>
      <c r="N363" s="72">
        <f t="shared" si="35"/>
        <v>30.47</v>
      </c>
      <c r="O363" s="72">
        <v>1</v>
      </c>
      <c r="P363" s="72">
        <f t="shared" si="36"/>
        <v>30.47</v>
      </c>
      <c r="Q363" s="72">
        <f t="shared" si="37"/>
        <v>30.47</v>
      </c>
      <c r="R363" s="257">
        <f t="shared" si="38"/>
        <v>0</v>
      </c>
      <c r="S363" s="257"/>
      <c r="T363" s="257">
        <f t="shared" si="39"/>
        <v>0</v>
      </c>
      <c r="U363" s="257">
        <f t="shared" si="40"/>
        <v>0</v>
      </c>
      <c r="V363" s="257"/>
      <c r="W363" s="257">
        <f t="shared" si="41"/>
        <v>0</v>
      </c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</row>
    <row r="364" s="2" customFormat="1" ht="14.25" spans="1:34">
      <c r="A364" s="24">
        <v>366</v>
      </c>
      <c r="B364" s="14"/>
      <c r="C364" s="749" t="s">
        <v>6020</v>
      </c>
      <c r="D364" s="749" t="s">
        <v>6021</v>
      </c>
      <c r="E364" s="14"/>
      <c r="F364" s="14"/>
      <c r="G364" s="24"/>
      <c r="H364" s="14"/>
      <c r="I364" s="24">
        <v>2.01</v>
      </c>
      <c r="J364" s="14"/>
      <c r="K364" s="14"/>
      <c r="L364" s="509">
        <v>2</v>
      </c>
      <c r="M364" s="72">
        <v>13.48</v>
      </c>
      <c r="N364" s="72">
        <f t="shared" si="35"/>
        <v>26.96</v>
      </c>
      <c r="O364" s="72">
        <v>2</v>
      </c>
      <c r="P364" s="72">
        <f t="shared" si="36"/>
        <v>13.48</v>
      </c>
      <c r="Q364" s="72">
        <f t="shared" si="37"/>
        <v>26.96</v>
      </c>
      <c r="R364" s="257">
        <f t="shared" si="38"/>
        <v>0</v>
      </c>
      <c r="S364" s="257"/>
      <c r="T364" s="257">
        <f t="shared" si="39"/>
        <v>0</v>
      </c>
      <c r="U364" s="257">
        <f t="shared" si="40"/>
        <v>0</v>
      </c>
      <c r="V364" s="257"/>
      <c r="W364" s="257">
        <f t="shared" si="41"/>
        <v>0</v>
      </c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</row>
    <row r="365" s="2" customFormat="1" ht="14.25" spans="1:34">
      <c r="A365" s="24">
        <v>367</v>
      </c>
      <c r="B365" s="14"/>
      <c r="C365" s="749" t="s">
        <v>6022</v>
      </c>
      <c r="D365" s="749" t="s">
        <v>6023</v>
      </c>
      <c r="E365" s="14"/>
      <c r="F365" s="14"/>
      <c r="G365" s="24"/>
      <c r="H365" s="14"/>
      <c r="I365" s="24">
        <v>2.01</v>
      </c>
      <c r="J365" s="14"/>
      <c r="K365" s="14"/>
      <c r="L365" s="509">
        <v>2</v>
      </c>
      <c r="M365" s="72">
        <v>30.465</v>
      </c>
      <c r="N365" s="72">
        <f t="shared" si="35"/>
        <v>60.93</v>
      </c>
      <c r="O365" s="72">
        <v>2</v>
      </c>
      <c r="P365" s="72">
        <f t="shared" si="36"/>
        <v>30.465</v>
      </c>
      <c r="Q365" s="72">
        <f t="shared" si="37"/>
        <v>60.93</v>
      </c>
      <c r="R365" s="257">
        <f t="shared" si="38"/>
        <v>0</v>
      </c>
      <c r="S365" s="257"/>
      <c r="T365" s="257">
        <f t="shared" si="39"/>
        <v>0</v>
      </c>
      <c r="U365" s="257">
        <f t="shared" si="40"/>
        <v>0</v>
      </c>
      <c r="V365" s="257"/>
      <c r="W365" s="257">
        <f t="shared" si="41"/>
        <v>0</v>
      </c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="2" customFormat="1" ht="14.25" spans="1:34">
      <c r="A366" s="24">
        <v>368</v>
      </c>
      <c r="B366" s="14"/>
      <c r="C366" s="749" t="s">
        <v>6024</v>
      </c>
      <c r="D366" s="749" t="s">
        <v>6025</v>
      </c>
      <c r="E366" s="14"/>
      <c r="F366" s="14"/>
      <c r="G366" s="24"/>
      <c r="H366" s="14"/>
      <c r="I366" s="24">
        <v>2.01</v>
      </c>
      <c r="J366" s="14"/>
      <c r="K366" s="14"/>
      <c r="L366" s="509">
        <v>100</v>
      </c>
      <c r="M366" s="72">
        <v>29.5244</v>
      </c>
      <c r="N366" s="72">
        <f t="shared" si="35"/>
        <v>2952.44</v>
      </c>
      <c r="O366" s="72">
        <v>100</v>
      </c>
      <c r="P366" s="72">
        <f t="shared" si="36"/>
        <v>29.5244</v>
      </c>
      <c r="Q366" s="72">
        <f t="shared" si="37"/>
        <v>2952.44</v>
      </c>
      <c r="R366" s="257">
        <f t="shared" si="38"/>
        <v>0</v>
      </c>
      <c r="S366" s="257"/>
      <c r="T366" s="257">
        <f t="shared" si="39"/>
        <v>0</v>
      </c>
      <c r="U366" s="257">
        <f t="shared" si="40"/>
        <v>0</v>
      </c>
      <c r="V366" s="257"/>
      <c r="W366" s="257">
        <f t="shared" si="41"/>
        <v>0</v>
      </c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="2" customFormat="1" ht="14.25" spans="1:34">
      <c r="A367" s="24">
        <v>369</v>
      </c>
      <c r="B367" s="14"/>
      <c r="C367" s="749" t="s">
        <v>6026</v>
      </c>
      <c r="D367" s="749" t="s">
        <v>6027</v>
      </c>
      <c r="E367" s="14"/>
      <c r="F367" s="14"/>
      <c r="G367" s="24"/>
      <c r="H367" s="14"/>
      <c r="I367" s="24">
        <v>2.01</v>
      </c>
      <c r="J367" s="14"/>
      <c r="K367" s="14"/>
      <c r="L367" s="509">
        <v>100</v>
      </c>
      <c r="M367" s="72">
        <v>19.9265</v>
      </c>
      <c r="N367" s="72">
        <f t="shared" si="35"/>
        <v>1992.65</v>
      </c>
      <c r="O367" s="72">
        <v>100</v>
      </c>
      <c r="P367" s="72">
        <f t="shared" si="36"/>
        <v>19.9265</v>
      </c>
      <c r="Q367" s="72">
        <f t="shared" si="37"/>
        <v>1992.65</v>
      </c>
      <c r="R367" s="257">
        <f t="shared" si="38"/>
        <v>0</v>
      </c>
      <c r="S367" s="257"/>
      <c r="T367" s="257">
        <f t="shared" si="39"/>
        <v>0</v>
      </c>
      <c r="U367" s="257">
        <f t="shared" si="40"/>
        <v>0</v>
      </c>
      <c r="V367" s="257"/>
      <c r="W367" s="257">
        <f t="shared" si="41"/>
        <v>0</v>
      </c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="2" customFormat="1" ht="14.25" spans="1:34">
      <c r="A368" s="24">
        <v>370</v>
      </c>
      <c r="B368" s="14"/>
      <c r="C368" s="749" t="s">
        <v>6028</v>
      </c>
      <c r="D368" s="749" t="s">
        <v>6029</v>
      </c>
      <c r="E368" s="14"/>
      <c r="F368" s="14"/>
      <c r="G368" s="24"/>
      <c r="H368" s="14"/>
      <c r="I368" s="24">
        <v>2.01</v>
      </c>
      <c r="J368" s="14"/>
      <c r="K368" s="14"/>
      <c r="L368" s="509">
        <v>100</v>
      </c>
      <c r="M368" s="72">
        <v>29.5308</v>
      </c>
      <c r="N368" s="72">
        <f t="shared" si="35"/>
        <v>2953.08</v>
      </c>
      <c r="O368" s="72">
        <v>100</v>
      </c>
      <c r="P368" s="72">
        <f t="shared" si="36"/>
        <v>29.5308</v>
      </c>
      <c r="Q368" s="72">
        <f t="shared" si="37"/>
        <v>2953.08</v>
      </c>
      <c r="R368" s="257">
        <f t="shared" si="38"/>
        <v>0</v>
      </c>
      <c r="S368" s="257"/>
      <c r="T368" s="257">
        <f t="shared" si="39"/>
        <v>0</v>
      </c>
      <c r="U368" s="257">
        <f t="shared" si="40"/>
        <v>0</v>
      </c>
      <c r="V368" s="257"/>
      <c r="W368" s="257">
        <f t="shared" si="41"/>
        <v>0</v>
      </c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="2" customFormat="1" ht="14.25" spans="1:34">
      <c r="A369" s="24">
        <v>371</v>
      </c>
      <c r="B369" s="14"/>
      <c r="C369" s="749" t="s">
        <v>6030</v>
      </c>
      <c r="D369" s="749" t="s">
        <v>6031</v>
      </c>
      <c r="E369" s="14"/>
      <c r="F369" s="14"/>
      <c r="G369" s="24"/>
      <c r="H369" s="14"/>
      <c r="I369" s="24">
        <v>2.01</v>
      </c>
      <c r="J369" s="14"/>
      <c r="K369" s="14"/>
      <c r="L369" s="509">
        <v>100</v>
      </c>
      <c r="M369" s="72">
        <v>19.992</v>
      </c>
      <c r="N369" s="72">
        <f t="shared" si="35"/>
        <v>1999.2</v>
      </c>
      <c r="O369" s="72">
        <v>100</v>
      </c>
      <c r="P369" s="72">
        <f t="shared" si="36"/>
        <v>19.992</v>
      </c>
      <c r="Q369" s="72">
        <f t="shared" si="37"/>
        <v>1999.2</v>
      </c>
      <c r="R369" s="257">
        <f t="shared" si="38"/>
        <v>0</v>
      </c>
      <c r="S369" s="257"/>
      <c r="T369" s="257">
        <f t="shared" si="39"/>
        <v>0</v>
      </c>
      <c r="U369" s="257">
        <f t="shared" si="40"/>
        <v>0</v>
      </c>
      <c r="V369" s="257"/>
      <c r="W369" s="257">
        <f t="shared" si="41"/>
        <v>0</v>
      </c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="2" customFormat="1" ht="14.25" spans="1:34">
      <c r="A370" s="24">
        <v>372</v>
      </c>
      <c r="B370" s="14"/>
      <c r="C370" s="749" t="s">
        <v>6032</v>
      </c>
      <c r="D370" s="749" t="s">
        <v>6033</v>
      </c>
      <c r="E370" s="14"/>
      <c r="F370" s="14"/>
      <c r="G370" s="24"/>
      <c r="H370" s="14"/>
      <c r="I370" s="24">
        <v>2.01</v>
      </c>
      <c r="J370" s="14"/>
      <c r="K370" s="14"/>
      <c r="L370" s="509">
        <v>200</v>
      </c>
      <c r="M370" s="72">
        <v>19.1004</v>
      </c>
      <c r="N370" s="72">
        <f t="shared" si="35"/>
        <v>3820.08</v>
      </c>
      <c r="O370" s="72">
        <v>200</v>
      </c>
      <c r="P370" s="72">
        <f t="shared" si="36"/>
        <v>19.1004</v>
      </c>
      <c r="Q370" s="72">
        <f t="shared" si="37"/>
        <v>3820.08</v>
      </c>
      <c r="R370" s="257">
        <f t="shared" si="38"/>
        <v>0</v>
      </c>
      <c r="S370" s="257"/>
      <c r="T370" s="257">
        <f t="shared" si="39"/>
        <v>0</v>
      </c>
      <c r="U370" s="257">
        <f t="shared" si="40"/>
        <v>0</v>
      </c>
      <c r="V370" s="257"/>
      <c r="W370" s="257">
        <f t="shared" si="41"/>
        <v>0</v>
      </c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="2" customFormat="1" ht="14.25" spans="1:35">
      <c r="A371" s="24">
        <v>373</v>
      </c>
      <c r="B371" s="14"/>
      <c r="C371" s="749" t="s">
        <v>6034</v>
      </c>
      <c r="D371" s="749" t="s">
        <v>6035</v>
      </c>
      <c r="E371" s="14"/>
      <c r="F371" s="14"/>
      <c r="G371" s="24"/>
      <c r="H371" s="14"/>
      <c r="I371" s="24">
        <v>2.01</v>
      </c>
      <c r="J371" s="14"/>
      <c r="K371" s="14"/>
      <c r="L371" s="509">
        <v>120</v>
      </c>
      <c r="M371" s="72">
        <v>18.4568</v>
      </c>
      <c r="N371" s="72">
        <f t="shared" si="35"/>
        <v>2214.816</v>
      </c>
      <c r="O371" s="72">
        <v>196</v>
      </c>
      <c r="P371" s="72">
        <f t="shared" si="36"/>
        <v>18.4568</v>
      </c>
      <c r="Q371" s="72">
        <f t="shared" si="37"/>
        <v>3617.5328</v>
      </c>
      <c r="R371" s="257">
        <f t="shared" si="38"/>
        <v>76</v>
      </c>
      <c r="S371" s="257"/>
      <c r="T371" s="257">
        <f t="shared" si="39"/>
        <v>1402.7168</v>
      </c>
      <c r="U371" s="257">
        <f t="shared" si="40"/>
        <v>0</v>
      </c>
      <c r="V371" s="257"/>
      <c r="W371" s="257">
        <f t="shared" si="41"/>
        <v>0</v>
      </c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 t="s">
        <v>4301</v>
      </c>
      <c r="AI371" s="202"/>
    </row>
    <row r="372" s="2" customFormat="1" ht="14.25" spans="1:35">
      <c r="A372" s="24">
        <v>374</v>
      </c>
      <c r="B372" s="14"/>
      <c r="C372" s="749" t="s">
        <v>6036</v>
      </c>
      <c r="D372" s="749" t="s">
        <v>6037</v>
      </c>
      <c r="E372" s="14"/>
      <c r="F372" s="14"/>
      <c r="G372" s="24"/>
      <c r="H372" s="14"/>
      <c r="I372" s="24">
        <v>2.01</v>
      </c>
      <c r="J372" s="14"/>
      <c r="K372" s="14"/>
      <c r="L372" s="509">
        <v>137</v>
      </c>
      <c r="M372" s="72">
        <v>22.8492</v>
      </c>
      <c r="N372" s="72">
        <f t="shared" si="35"/>
        <v>3130.3404</v>
      </c>
      <c r="O372" s="72">
        <v>138</v>
      </c>
      <c r="P372" s="72">
        <f t="shared" si="36"/>
        <v>22.8492</v>
      </c>
      <c r="Q372" s="72">
        <f t="shared" si="37"/>
        <v>3153.1896</v>
      </c>
      <c r="R372" s="257">
        <f t="shared" si="38"/>
        <v>1</v>
      </c>
      <c r="S372" s="257"/>
      <c r="T372" s="257">
        <f t="shared" si="39"/>
        <v>22.8492000000001</v>
      </c>
      <c r="U372" s="257">
        <f t="shared" si="40"/>
        <v>0</v>
      </c>
      <c r="V372" s="257"/>
      <c r="W372" s="257">
        <f t="shared" si="41"/>
        <v>0</v>
      </c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 t="s">
        <v>4301</v>
      </c>
      <c r="AI372" s="202"/>
    </row>
    <row r="373" s="2" customFormat="1" ht="14.25" spans="1:34">
      <c r="A373" s="24">
        <v>375</v>
      </c>
      <c r="B373" s="14"/>
      <c r="C373" s="749" t="s">
        <v>6038</v>
      </c>
      <c r="D373" s="749" t="s">
        <v>6039</v>
      </c>
      <c r="E373" s="14"/>
      <c r="F373" s="14"/>
      <c r="G373" s="24"/>
      <c r="H373" s="14"/>
      <c r="I373" s="24">
        <v>2.01</v>
      </c>
      <c r="J373" s="14"/>
      <c r="K373" s="14"/>
      <c r="L373" s="509">
        <v>35</v>
      </c>
      <c r="M373" s="72">
        <v>16.2149</v>
      </c>
      <c r="N373" s="72">
        <f t="shared" si="35"/>
        <v>567.5215</v>
      </c>
      <c r="O373" s="72">
        <v>35</v>
      </c>
      <c r="P373" s="72">
        <f t="shared" si="36"/>
        <v>16.2149</v>
      </c>
      <c r="Q373" s="72">
        <f t="shared" si="37"/>
        <v>567.5215</v>
      </c>
      <c r="R373" s="257">
        <f t="shared" si="38"/>
        <v>0</v>
      </c>
      <c r="S373" s="257"/>
      <c r="T373" s="257">
        <f t="shared" si="39"/>
        <v>0</v>
      </c>
      <c r="U373" s="257">
        <f t="shared" si="40"/>
        <v>0</v>
      </c>
      <c r="V373" s="257"/>
      <c r="W373" s="257">
        <f t="shared" si="41"/>
        <v>0</v>
      </c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="2" customFormat="1" ht="14.25" spans="1:34">
      <c r="A374" s="24">
        <v>376</v>
      </c>
      <c r="B374" s="14"/>
      <c r="C374" s="749" t="s">
        <v>6040</v>
      </c>
      <c r="D374" s="749" t="s">
        <v>6041</v>
      </c>
      <c r="E374" s="14"/>
      <c r="F374" s="14"/>
      <c r="G374" s="24"/>
      <c r="H374" s="14"/>
      <c r="I374" s="24">
        <v>2.01</v>
      </c>
      <c r="J374" s="14"/>
      <c r="K374" s="14"/>
      <c r="L374" s="509">
        <v>1</v>
      </c>
      <c r="M374" s="72">
        <v>10.96</v>
      </c>
      <c r="N374" s="72">
        <f t="shared" si="35"/>
        <v>10.96</v>
      </c>
      <c r="O374" s="72">
        <v>1</v>
      </c>
      <c r="P374" s="72">
        <f t="shared" si="36"/>
        <v>10.96</v>
      </c>
      <c r="Q374" s="72">
        <f t="shared" si="37"/>
        <v>10.96</v>
      </c>
      <c r="R374" s="257">
        <f t="shared" si="38"/>
        <v>0</v>
      </c>
      <c r="S374" s="257"/>
      <c r="T374" s="257">
        <f t="shared" si="39"/>
        <v>0</v>
      </c>
      <c r="U374" s="257">
        <f t="shared" si="40"/>
        <v>0</v>
      </c>
      <c r="V374" s="257"/>
      <c r="W374" s="257">
        <f t="shared" si="41"/>
        <v>0</v>
      </c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="2" customFormat="1" ht="14.25" spans="1:34">
      <c r="A375" s="24">
        <v>377</v>
      </c>
      <c r="B375" s="14"/>
      <c r="C375" s="749" t="s">
        <v>6042</v>
      </c>
      <c r="D375" s="749" t="s">
        <v>6043</v>
      </c>
      <c r="E375" s="14"/>
      <c r="F375" s="14"/>
      <c r="G375" s="24"/>
      <c r="H375" s="14"/>
      <c r="I375" s="24">
        <v>2.01</v>
      </c>
      <c r="J375" s="14"/>
      <c r="K375" s="14"/>
      <c r="L375" s="509">
        <v>14</v>
      </c>
      <c r="M375" s="72">
        <v>15.24</v>
      </c>
      <c r="N375" s="72">
        <f t="shared" si="35"/>
        <v>213.36</v>
      </c>
      <c r="O375" s="72">
        <v>14</v>
      </c>
      <c r="P375" s="72">
        <f t="shared" si="36"/>
        <v>15.24</v>
      </c>
      <c r="Q375" s="72">
        <f t="shared" si="37"/>
        <v>213.36</v>
      </c>
      <c r="R375" s="257">
        <f t="shared" si="38"/>
        <v>0</v>
      </c>
      <c r="S375" s="257"/>
      <c r="T375" s="257">
        <f t="shared" si="39"/>
        <v>0</v>
      </c>
      <c r="U375" s="257">
        <f t="shared" si="40"/>
        <v>0</v>
      </c>
      <c r="V375" s="257"/>
      <c r="W375" s="257">
        <f t="shared" si="41"/>
        <v>0</v>
      </c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="2" customFormat="1" ht="14.25" spans="1:34">
      <c r="A376" s="24">
        <v>378</v>
      </c>
      <c r="B376" s="14"/>
      <c r="C376" s="749" t="s">
        <v>6044</v>
      </c>
      <c r="D376" s="749" t="s">
        <v>6045</v>
      </c>
      <c r="E376" s="14"/>
      <c r="F376" s="14"/>
      <c r="G376" s="24"/>
      <c r="H376" s="14"/>
      <c r="I376" s="24">
        <v>2.01</v>
      </c>
      <c r="J376" s="14"/>
      <c r="K376" s="14"/>
      <c r="L376" s="509">
        <v>16</v>
      </c>
      <c r="M376" s="72">
        <v>15.24</v>
      </c>
      <c r="N376" s="72">
        <f t="shared" si="35"/>
        <v>243.84</v>
      </c>
      <c r="O376" s="72">
        <v>16</v>
      </c>
      <c r="P376" s="72">
        <f t="shared" si="36"/>
        <v>15.24</v>
      </c>
      <c r="Q376" s="72">
        <f t="shared" si="37"/>
        <v>243.84</v>
      </c>
      <c r="R376" s="257">
        <f t="shared" si="38"/>
        <v>0</v>
      </c>
      <c r="S376" s="257"/>
      <c r="T376" s="257">
        <f t="shared" si="39"/>
        <v>0</v>
      </c>
      <c r="U376" s="257">
        <f t="shared" si="40"/>
        <v>0</v>
      </c>
      <c r="V376" s="257"/>
      <c r="W376" s="257">
        <f t="shared" si="41"/>
        <v>0</v>
      </c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="2" customFormat="1" ht="14.25" spans="1:34">
      <c r="A377" s="24">
        <v>379</v>
      </c>
      <c r="B377" s="14"/>
      <c r="C377" s="749" t="s">
        <v>6046</v>
      </c>
      <c r="D377" s="749" t="s">
        <v>6047</v>
      </c>
      <c r="E377" s="14"/>
      <c r="F377" s="14"/>
      <c r="G377" s="24"/>
      <c r="H377" s="14"/>
      <c r="I377" s="24">
        <v>2.01</v>
      </c>
      <c r="J377" s="14"/>
      <c r="K377" s="14"/>
      <c r="L377" s="509">
        <v>14</v>
      </c>
      <c r="M377" s="72">
        <v>15.24</v>
      </c>
      <c r="N377" s="72">
        <f t="shared" si="35"/>
        <v>213.36</v>
      </c>
      <c r="O377" s="72">
        <v>14</v>
      </c>
      <c r="P377" s="72">
        <f t="shared" si="36"/>
        <v>15.24</v>
      </c>
      <c r="Q377" s="72">
        <f t="shared" si="37"/>
        <v>213.36</v>
      </c>
      <c r="R377" s="257">
        <f t="shared" si="38"/>
        <v>0</v>
      </c>
      <c r="S377" s="257"/>
      <c r="T377" s="257">
        <f t="shared" si="39"/>
        <v>0</v>
      </c>
      <c r="U377" s="257">
        <f t="shared" si="40"/>
        <v>0</v>
      </c>
      <c r="V377" s="257"/>
      <c r="W377" s="257">
        <f t="shared" si="41"/>
        <v>0</v>
      </c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="2" customFormat="1" ht="14.25" spans="1:34">
      <c r="A378" s="24">
        <v>380</v>
      </c>
      <c r="B378" s="14"/>
      <c r="C378" s="749" t="s">
        <v>6048</v>
      </c>
      <c r="D378" s="749" t="s">
        <v>6049</v>
      </c>
      <c r="E378" s="14"/>
      <c r="F378" s="14"/>
      <c r="G378" s="24"/>
      <c r="H378" s="14"/>
      <c r="I378" s="24">
        <v>2.01</v>
      </c>
      <c r="J378" s="14"/>
      <c r="K378" s="14"/>
      <c r="L378" s="509">
        <v>7</v>
      </c>
      <c r="M378" s="72">
        <v>15.24</v>
      </c>
      <c r="N378" s="72">
        <f t="shared" si="35"/>
        <v>106.68</v>
      </c>
      <c r="O378" s="72">
        <v>7</v>
      </c>
      <c r="P378" s="72">
        <f t="shared" si="36"/>
        <v>15.24</v>
      </c>
      <c r="Q378" s="72">
        <f t="shared" si="37"/>
        <v>106.68</v>
      </c>
      <c r="R378" s="257">
        <f t="shared" si="38"/>
        <v>0</v>
      </c>
      <c r="S378" s="257"/>
      <c r="T378" s="257">
        <f t="shared" si="39"/>
        <v>0</v>
      </c>
      <c r="U378" s="257">
        <f t="shared" si="40"/>
        <v>0</v>
      </c>
      <c r="V378" s="257"/>
      <c r="W378" s="257">
        <f t="shared" si="41"/>
        <v>0</v>
      </c>
      <c r="X378" s="14"/>
      <c r="Y378" s="14"/>
      <c r="Z378" s="14"/>
      <c r="AA378" s="14"/>
      <c r="AB378" s="14"/>
      <c r="AC378" s="14"/>
      <c r="AD378" s="14"/>
      <c r="AE378" s="14" t="s">
        <v>1191</v>
      </c>
      <c r="AF378" s="14"/>
      <c r="AG378" s="14"/>
      <c r="AH378" s="14"/>
    </row>
    <row r="379" s="2" customFormat="1" ht="14.25" spans="1:35">
      <c r="A379" s="24">
        <v>381</v>
      </c>
      <c r="B379" s="14"/>
      <c r="C379" s="749" t="s">
        <v>6050</v>
      </c>
      <c r="D379" s="749" t="s">
        <v>6051</v>
      </c>
      <c r="E379" s="14"/>
      <c r="F379" s="14"/>
      <c r="G379" s="24"/>
      <c r="H379" s="14"/>
      <c r="I379" s="24">
        <v>2.01</v>
      </c>
      <c r="J379" s="14"/>
      <c r="K379" s="14"/>
      <c r="L379" s="509">
        <v>28</v>
      </c>
      <c r="M379" s="72">
        <v>14.2361</v>
      </c>
      <c r="N379" s="72">
        <f t="shared" si="35"/>
        <v>398.6108</v>
      </c>
      <c r="O379" s="72">
        <v>140</v>
      </c>
      <c r="P379" s="72">
        <f t="shared" si="36"/>
        <v>14.2361</v>
      </c>
      <c r="Q379" s="72">
        <f t="shared" si="37"/>
        <v>1993.054</v>
      </c>
      <c r="R379" s="257">
        <f t="shared" si="38"/>
        <v>112</v>
      </c>
      <c r="S379" s="257"/>
      <c r="T379" s="257">
        <f t="shared" si="39"/>
        <v>1594.4432</v>
      </c>
      <c r="U379" s="257">
        <f t="shared" si="40"/>
        <v>0</v>
      </c>
      <c r="V379" s="257"/>
      <c r="W379" s="257">
        <f t="shared" si="41"/>
        <v>0</v>
      </c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 t="s">
        <v>4301</v>
      </c>
      <c r="AI379" s="202"/>
    </row>
    <row r="380" s="2" customFormat="1" ht="14.25" spans="1:35">
      <c r="A380" s="24">
        <v>382</v>
      </c>
      <c r="B380" s="14"/>
      <c r="C380" s="749" t="s">
        <v>6052</v>
      </c>
      <c r="D380" s="749" t="s">
        <v>6053</v>
      </c>
      <c r="E380" s="14"/>
      <c r="F380" s="14"/>
      <c r="G380" s="24"/>
      <c r="H380" s="14"/>
      <c r="I380" s="24">
        <v>2.01</v>
      </c>
      <c r="J380" s="14"/>
      <c r="K380" s="14"/>
      <c r="L380" s="509">
        <v>54</v>
      </c>
      <c r="M380" s="72">
        <v>14.9296</v>
      </c>
      <c r="N380" s="72">
        <f t="shared" si="35"/>
        <v>806.1984</v>
      </c>
      <c r="O380" s="72">
        <v>23</v>
      </c>
      <c r="P380" s="72">
        <f t="shared" si="36"/>
        <v>14.9296</v>
      </c>
      <c r="Q380" s="72">
        <f t="shared" si="37"/>
        <v>343.3808</v>
      </c>
      <c r="R380" s="257">
        <f t="shared" si="38"/>
        <v>0</v>
      </c>
      <c r="S380" s="257"/>
      <c r="T380" s="257">
        <f t="shared" si="39"/>
        <v>0</v>
      </c>
      <c r="U380" s="257">
        <f t="shared" si="40"/>
        <v>-31</v>
      </c>
      <c r="V380" s="257"/>
      <c r="W380" s="257">
        <f t="shared" si="41"/>
        <v>-462.8176</v>
      </c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 t="s">
        <v>4296</v>
      </c>
      <c r="AI380" s="202"/>
    </row>
    <row r="381" s="2" customFormat="1" ht="14.25" spans="1:34">
      <c r="A381" s="24">
        <v>383</v>
      </c>
      <c r="B381" s="14"/>
      <c r="C381" s="749" t="s">
        <v>6054</v>
      </c>
      <c r="D381" s="749" t="s">
        <v>6055</v>
      </c>
      <c r="E381" s="14"/>
      <c r="F381" s="14"/>
      <c r="G381" s="24"/>
      <c r="H381" s="14"/>
      <c r="I381" s="24">
        <v>2.01</v>
      </c>
      <c r="J381" s="14"/>
      <c r="K381" s="14"/>
      <c r="L381" s="509">
        <v>6</v>
      </c>
      <c r="M381" s="72">
        <v>19.7083</v>
      </c>
      <c r="N381" s="72">
        <f t="shared" si="35"/>
        <v>118.2498</v>
      </c>
      <c r="O381" s="72">
        <v>6</v>
      </c>
      <c r="P381" s="72">
        <f t="shared" si="36"/>
        <v>19.7083</v>
      </c>
      <c r="Q381" s="72">
        <f t="shared" si="37"/>
        <v>118.2498</v>
      </c>
      <c r="R381" s="257">
        <f t="shared" si="38"/>
        <v>0</v>
      </c>
      <c r="S381" s="257"/>
      <c r="T381" s="257">
        <f t="shared" si="39"/>
        <v>0</v>
      </c>
      <c r="U381" s="257">
        <f t="shared" si="40"/>
        <v>0</v>
      </c>
      <c r="V381" s="257"/>
      <c r="W381" s="257">
        <f t="shared" si="41"/>
        <v>0</v>
      </c>
      <c r="X381" s="14"/>
      <c r="Y381" s="14"/>
      <c r="Z381" s="14"/>
      <c r="AA381" s="14"/>
      <c r="AB381" s="14"/>
      <c r="AC381" s="14"/>
      <c r="AD381" s="14"/>
      <c r="AE381" s="14" t="s">
        <v>1191</v>
      </c>
      <c r="AF381" s="14"/>
      <c r="AG381" s="14"/>
      <c r="AH381" s="14"/>
    </row>
    <row r="382" s="2" customFormat="1" ht="14.25" spans="1:34">
      <c r="A382" s="24">
        <v>384</v>
      </c>
      <c r="B382" s="14"/>
      <c r="C382" s="749" t="s">
        <v>6056</v>
      </c>
      <c r="D382" s="749" t="s">
        <v>6057</v>
      </c>
      <c r="E382" s="14"/>
      <c r="F382" s="14"/>
      <c r="G382" s="24"/>
      <c r="H382" s="14"/>
      <c r="I382" s="24">
        <v>2.01</v>
      </c>
      <c r="J382" s="14"/>
      <c r="K382" s="14"/>
      <c r="L382" s="509">
        <v>14</v>
      </c>
      <c r="M382" s="72">
        <v>19.7079</v>
      </c>
      <c r="N382" s="72">
        <f t="shared" si="35"/>
        <v>275.9106</v>
      </c>
      <c r="O382" s="72">
        <v>14</v>
      </c>
      <c r="P382" s="72">
        <f t="shared" si="36"/>
        <v>19.7079</v>
      </c>
      <c r="Q382" s="72">
        <f t="shared" si="37"/>
        <v>275.9106</v>
      </c>
      <c r="R382" s="257">
        <f t="shared" si="38"/>
        <v>0</v>
      </c>
      <c r="S382" s="257"/>
      <c r="T382" s="257">
        <f t="shared" si="39"/>
        <v>0</v>
      </c>
      <c r="U382" s="257">
        <f t="shared" si="40"/>
        <v>0</v>
      </c>
      <c r="V382" s="257"/>
      <c r="W382" s="257">
        <f t="shared" si="41"/>
        <v>0</v>
      </c>
      <c r="X382" s="14"/>
      <c r="Y382" s="14"/>
      <c r="Z382" s="14"/>
      <c r="AA382" s="14"/>
      <c r="AB382" s="14"/>
      <c r="AC382" s="14"/>
      <c r="AD382" s="14"/>
      <c r="AE382" s="14" t="s">
        <v>1191</v>
      </c>
      <c r="AF382" s="14"/>
      <c r="AG382" s="14"/>
      <c r="AH382" s="14"/>
    </row>
    <row r="383" s="2" customFormat="1" ht="14.25" spans="1:34">
      <c r="A383" s="24">
        <v>385</v>
      </c>
      <c r="B383" s="14"/>
      <c r="C383" s="749" t="s">
        <v>6058</v>
      </c>
      <c r="D383" s="749" t="s">
        <v>6059</v>
      </c>
      <c r="E383" s="14"/>
      <c r="F383" s="14"/>
      <c r="G383" s="24"/>
      <c r="H383" s="14"/>
      <c r="I383" s="24">
        <v>2.01</v>
      </c>
      <c r="J383" s="14"/>
      <c r="K383" s="14"/>
      <c r="L383" s="509">
        <v>105</v>
      </c>
      <c r="M383" s="72">
        <v>28.9785</v>
      </c>
      <c r="N383" s="72">
        <f t="shared" si="35"/>
        <v>3042.7425</v>
      </c>
      <c r="O383" s="72"/>
      <c r="P383" s="72">
        <f t="shared" si="36"/>
        <v>28.9785</v>
      </c>
      <c r="Q383" s="72">
        <f t="shared" si="37"/>
        <v>0</v>
      </c>
      <c r="R383" s="257">
        <f t="shared" si="38"/>
        <v>0</v>
      </c>
      <c r="S383" s="257"/>
      <c r="T383" s="257">
        <f t="shared" si="39"/>
        <v>0</v>
      </c>
      <c r="U383" s="257">
        <f t="shared" si="40"/>
        <v>-105</v>
      </c>
      <c r="V383" s="257"/>
      <c r="W383" s="257">
        <f t="shared" si="41"/>
        <v>-3042.7425</v>
      </c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 t="s">
        <v>5214</v>
      </c>
    </row>
    <row r="384" s="2" customFormat="1" ht="14.25" spans="1:34">
      <c r="A384" s="24">
        <v>386</v>
      </c>
      <c r="B384" s="14"/>
      <c r="C384" s="749" t="s">
        <v>6060</v>
      </c>
      <c r="D384" s="749" t="s">
        <v>6061</v>
      </c>
      <c r="E384" s="14"/>
      <c r="F384" s="14"/>
      <c r="G384" s="24"/>
      <c r="H384" s="14"/>
      <c r="I384" s="24">
        <v>2.01</v>
      </c>
      <c r="J384" s="14"/>
      <c r="K384" s="14"/>
      <c r="L384" s="509">
        <v>78</v>
      </c>
      <c r="M384" s="72">
        <v>27.9033</v>
      </c>
      <c r="N384" s="72">
        <f t="shared" si="35"/>
        <v>2176.4574</v>
      </c>
      <c r="O384" s="72"/>
      <c r="P384" s="72">
        <f t="shared" si="36"/>
        <v>27.9033</v>
      </c>
      <c r="Q384" s="72">
        <f t="shared" si="37"/>
        <v>0</v>
      </c>
      <c r="R384" s="257">
        <f t="shared" si="38"/>
        <v>0</v>
      </c>
      <c r="S384" s="257"/>
      <c r="T384" s="257">
        <f t="shared" si="39"/>
        <v>0</v>
      </c>
      <c r="U384" s="257">
        <f t="shared" si="40"/>
        <v>-78</v>
      </c>
      <c r="V384" s="257"/>
      <c r="W384" s="257">
        <f t="shared" si="41"/>
        <v>-2176.4574</v>
      </c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 t="s">
        <v>5214</v>
      </c>
    </row>
    <row r="385" s="2" customFormat="1" ht="14.25" spans="1:34">
      <c r="A385" s="24">
        <v>387</v>
      </c>
      <c r="B385" s="14"/>
      <c r="C385" s="749" t="s">
        <v>6062</v>
      </c>
      <c r="D385" s="749" t="s">
        <v>6063</v>
      </c>
      <c r="E385" s="14"/>
      <c r="F385" s="14"/>
      <c r="G385" s="24"/>
      <c r="H385" s="14"/>
      <c r="I385" s="24">
        <v>2.01</v>
      </c>
      <c r="J385" s="14"/>
      <c r="K385" s="14"/>
      <c r="L385" s="509">
        <v>96</v>
      </c>
      <c r="M385" s="72">
        <v>14.24</v>
      </c>
      <c r="N385" s="72">
        <f t="shared" si="35"/>
        <v>1367.04</v>
      </c>
      <c r="O385" s="72">
        <v>62</v>
      </c>
      <c r="P385" s="72">
        <f t="shared" si="36"/>
        <v>14.24</v>
      </c>
      <c r="Q385" s="72">
        <f t="shared" si="37"/>
        <v>882.88</v>
      </c>
      <c r="R385" s="257">
        <f t="shared" si="38"/>
        <v>0</v>
      </c>
      <c r="S385" s="257"/>
      <c r="T385" s="257">
        <f t="shared" si="39"/>
        <v>0</v>
      </c>
      <c r="U385" s="257">
        <f t="shared" si="40"/>
        <v>-34</v>
      </c>
      <c r="V385" s="257"/>
      <c r="W385" s="257">
        <f t="shared" si="41"/>
        <v>-484.16</v>
      </c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 t="s">
        <v>5214</v>
      </c>
    </row>
    <row r="386" s="2" customFormat="1" ht="14.25" spans="1:35">
      <c r="A386" s="24">
        <v>388</v>
      </c>
      <c r="B386" s="14"/>
      <c r="C386" s="749" t="s">
        <v>6064</v>
      </c>
      <c r="D386" s="749" t="s">
        <v>6065</v>
      </c>
      <c r="E386" s="14"/>
      <c r="F386" s="14"/>
      <c r="G386" s="24"/>
      <c r="H386" s="14"/>
      <c r="I386" s="24">
        <v>2.01</v>
      </c>
      <c r="J386" s="14"/>
      <c r="K386" s="14"/>
      <c r="L386" s="509">
        <v>73</v>
      </c>
      <c r="M386" s="72">
        <v>14.24</v>
      </c>
      <c r="N386" s="72">
        <f t="shared" si="35"/>
        <v>1039.52</v>
      </c>
      <c r="O386" s="72">
        <v>90</v>
      </c>
      <c r="P386" s="72">
        <f t="shared" si="36"/>
        <v>14.24</v>
      </c>
      <c r="Q386" s="72">
        <f t="shared" si="37"/>
        <v>1281.6</v>
      </c>
      <c r="R386" s="257">
        <f t="shared" si="38"/>
        <v>17</v>
      </c>
      <c r="S386" s="257"/>
      <c r="T386" s="257">
        <f t="shared" si="39"/>
        <v>242.08</v>
      </c>
      <c r="U386" s="257">
        <f t="shared" si="40"/>
        <v>0</v>
      </c>
      <c r="V386" s="257"/>
      <c r="W386" s="257">
        <f t="shared" si="41"/>
        <v>0</v>
      </c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 t="s">
        <v>4301</v>
      </c>
      <c r="AI386" s="202"/>
    </row>
    <row r="387" s="2" customFormat="1" ht="14.25" spans="1:34">
      <c r="A387" s="24">
        <v>389</v>
      </c>
      <c r="B387" s="14"/>
      <c r="C387" s="749" t="s">
        <v>6066</v>
      </c>
      <c r="D387" s="749" t="s">
        <v>6067</v>
      </c>
      <c r="E387" s="14"/>
      <c r="F387" s="14"/>
      <c r="G387" s="24"/>
      <c r="H387" s="14"/>
      <c r="I387" s="24">
        <v>2.01</v>
      </c>
      <c r="J387" s="14"/>
      <c r="K387" s="14"/>
      <c r="L387" s="509">
        <v>69</v>
      </c>
      <c r="M387" s="72">
        <v>15.7</v>
      </c>
      <c r="N387" s="72">
        <f t="shared" si="35"/>
        <v>1083.3</v>
      </c>
      <c r="O387" s="72">
        <v>69</v>
      </c>
      <c r="P387" s="72">
        <f t="shared" si="36"/>
        <v>15.7</v>
      </c>
      <c r="Q387" s="72">
        <f t="shared" si="37"/>
        <v>1083.3</v>
      </c>
      <c r="R387" s="257">
        <f t="shared" si="38"/>
        <v>0</v>
      </c>
      <c r="S387" s="257"/>
      <c r="T387" s="257">
        <f t="shared" si="39"/>
        <v>0</v>
      </c>
      <c r="U387" s="257">
        <f t="shared" si="40"/>
        <v>0</v>
      </c>
      <c r="V387" s="257"/>
      <c r="W387" s="257">
        <f t="shared" si="41"/>
        <v>0</v>
      </c>
      <c r="X387" s="14"/>
      <c r="Y387" s="14"/>
      <c r="Z387" s="14"/>
      <c r="AA387" s="14"/>
      <c r="AB387" s="14"/>
      <c r="AC387" s="14"/>
      <c r="AD387" s="14"/>
      <c r="AE387" s="14" t="s">
        <v>1191</v>
      </c>
      <c r="AF387" s="14"/>
      <c r="AG387" s="14"/>
      <c r="AH387" s="14"/>
    </row>
    <row r="388" s="2" customFormat="1" ht="14.25" spans="1:34">
      <c r="A388" s="24">
        <v>390</v>
      </c>
      <c r="B388" s="14"/>
      <c r="C388" s="749" t="s">
        <v>6068</v>
      </c>
      <c r="D388" s="749" t="s">
        <v>6069</v>
      </c>
      <c r="E388" s="14"/>
      <c r="F388" s="14"/>
      <c r="G388" s="24"/>
      <c r="H388" s="14"/>
      <c r="I388" s="24">
        <v>2.01</v>
      </c>
      <c r="J388" s="14"/>
      <c r="K388" s="14"/>
      <c r="L388" s="509">
        <v>130</v>
      </c>
      <c r="M388" s="72">
        <v>15.77</v>
      </c>
      <c r="N388" s="72">
        <f t="shared" si="35"/>
        <v>2050.1</v>
      </c>
      <c r="O388" s="72">
        <v>130</v>
      </c>
      <c r="P388" s="72">
        <f t="shared" si="36"/>
        <v>15.77</v>
      </c>
      <c r="Q388" s="72">
        <f t="shared" si="37"/>
        <v>2050.1</v>
      </c>
      <c r="R388" s="257">
        <f t="shared" si="38"/>
        <v>0</v>
      </c>
      <c r="S388" s="257"/>
      <c r="T388" s="257">
        <f t="shared" si="39"/>
        <v>0</v>
      </c>
      <c r="U388" s="257">
        <f t="shared" si="40"/>
        <v>0</v>
      </c>
      <c r="V388" s="257"/>
      <c r="W388" s="257">
        <f t="shared" si="41"/>
        <v>0</v>
      </c>
      <c r="X388" s="14"/>
      <c r="Y388" s="14"/>
      <c r="Z388" s="14"/>
      <c r="AA388" s="14"/>
      <c r="AB388" s="14"/>
      <c r="AC388" s="14"/>
      <c r="AD388" s="14"/>
      <c r="AE388" s="14" t="s">
        <v>1191</v>
      </c>
      <c r="AF388" s="14"/>
      <c r="AG388" s="14"/>
      <c r="AH388" s="14"/>
    </row>
    <row r="389" s="2" customFormat="1" ht="14.25" spans="1:34">
      <c r="A389" s="24">
        <v>391</v>
      </c>
      <c r="B389" s="14"/>
      <c r="C389" s="749" t="s">
        <v>6070</v>
      </c>
      <c r="D389" s="749" t="s">
        <v>6071</v>
      </c>
      <c r="E389" s="14"/>
      <c r="F389" s="14"/>
      <c r="G389" s="24"/>
      <c r="H389" s="14"/>
      <c r="I389" s="24">
        <v>2.01</v>
      </c>
      <c r="J389" s="14"/>
      <c r="K389" s="14"/>
      <c r="L389" s="509">
        <v>90</v>
      </c>
      <c r="M389" s="72">
        <v>9.09</v>
      </c>
      <c r="N389" s="72">
        <f t="shared" ref="N389:N452" si="42">L389*M389</f>
        <v>818.1</v>
      </c>
      <c r="O389" s="72">
        <v>90</v>
      </c>
      <c r="P389" s="72">
        <f t="shared" ref="P389:P452" si="43">M389</f>
        <v>9.09</v>
      </c>
      <c r="Q389" s="72">
        <f t="shared" ref="Q389:Q452" si="44">P389*O389</f>
        <v>818.1</v>
      </c>
      <c r="R389" s="257">
        <f t="shared" ref="R389:R452" si="45">IF((O389-L389)&gt;0,O389-L389,0)</f>
        <v>0</v>
      </c>
      <c r="S389" s="257"/>
      <c r="T389" s="257">
        <f t="shared" ref="T389:T452" si="46">IF((Q389-N389)&gt;0,Q389-N389,0)</f>
        <v>0</v>
      </c>
      <c r="U389" s="257">
        <f t="shared" ref="U389:U452" si="47">IF((O389-L389)&lt;0,O389-L389,0)</f>
        <v>0</v>
      </c>
      <c r="V389" s="257"/>
      <c r="W389" s="257">
        <f t="shared" ref="W389:W452" si="48">IF((Q389-N389)&lt;0,Q389-N389,0)</f>
        <v>0</v>
      </c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="2" customFormat="1" ht="14.25" spans="1:34">
      <c r="A390" s="24">
        <v>392</v>
      </c>
      <c r="B390" s="14"/>
      <c r="C390" s="749" t="s">
        <v>6072</v>
      </c>
      <c r="D390" s="749" t="s">
        <v>6073</v>
      </c>
      <c r="E390" s="14"/>
      <c r="F390" s="14"/>
      <c r="G390" s="24"/>
      <c r="H390" s="14"/>
      <c r="I390" s="24">
        <v>2.01</v>
      </c>
      <c r="J390" s="14"/>
      <c r="K390" s="14"/>
      <c r="L390" s="509">
        <v>34</v>
      </c>
      <c r="M390" s="72">
        <v>12.97</v>
      </c>
      <c r="N390" s="72">
        <f t="shared" si="42"/>
        <v>440.98</v>
      </c>
      <c r="O390" s="72">
        <v>34</v>
      </c>
      <c r="P390" s="72">
        <f t="shared" si="43"/>
        <v>12.97</v>
      </c>
      <c r="Q390" s="72">
        <f t="shared" si="44"/>
        <v>440.98</v>
      </c>
      <c r="R390" s="257">
        <f t="shared" si="45"/>
        <v>0</v>
      </c>
      <c r="S390" s="257"/>
      <c r="T390" s="257">
        <f t="shared" si="46"/>
        <v>0</v>
      </c>
      <c r="U390" s="257">
        <f t="shared" si="47"/>
        <v>0</v>
      </c>
      <c r="V390" s="257"/>
      <c r="W390" s="257">
        <f t="shared" si="48"/>
        <v>0</v>
      </c>
      <c r="X390" s="14"/>
      <c r="Y390" s="14"/>
      <c r="Z390" s="14"/>
      <c r="AA390" s="14"/>
      <c r="AB390" s="14"/>
      <c r="AC390" s="14"/>
      <c r="AD390" s="14"/>
      <c r="AE390" s="14" t="s">
        <v>1191</v>
      </c>
      <c r="AF390" s="14"/>
      <c r="AG390" s="14"/>
      <c r="AH390" s="14"/>
    </row>
    <row r="391" s="2" customFormat="1" ht="14.25" spans="1:34">
      <c r="A391" s="24">
        <v>393</v>
      </c>
      <c r="B391" s="14"/>
      <c r="C391" s="749" t="s">
        <v>6074</v>
      </c>
      <c r="D391" s="749" t="s">
        <v>6075</v>
      </c>
      <c r="E391" s="14"/>
      <c r="F391" s="14"/>
      <c r="G391" s="24"/>
      <c r="H391" s="14"/>
      <c r="I391" s="24">
        <v>2.01</v>
      </c>
      <c r="J391" s="14"/>
      <c r="K391" s="14"/>
      <c r="L391" s="509">
        <v>240</v>
      </c>
      <c r="M391" s="72">
        <v>22.44</v>
      </c>
      <c r="N391" s="72">
        <f t="shared" si="42"/>
        <v>5385.6</v>
      </c>
      <c r="O391" s="72">
        <v>240</v>
      </c>
      <c r="P391" s="72">
        <f t="shared" si="43"/>
        <v>22.44</v>
      </c>
      <c r="Q391" s="72">
        <f t="shared" si="44"/>
        <v>5385.6</v>
      </c>
      <c r="R391" s="257">
        <f t="shared" si="45"/>
        <v>0</v>
      </c>
      <c r="S391" s="257"/>
      <c r="T391" s="257">
        <f t="shared" si="46"/>
        <v>0</v>
      </c>
      <c r="U391" s="257">
        <f t="shared" si="47"/>
        <v>0</v>
      </c>
      <c r="V391" s="257"/>
      <c r="W391" s="257">
        <f t="shared" si="48"/>
        <v>0</v>
      </c>
      <c r="X391" s="14"/>
      <c r="Y391" s="14"/>
      <c r="Z391" s="14"/>
      <c r="AA391" s="14"/>
      <c r="AB391" s="14"/>
      <c r="AC391" s="14"/>
      <c r="AD391" s="14"/>
      <c r="AE391" s="14" t="s">
        <v>1191</v>
      </c>
      <c r="AF391" s="14"/>
      <c r="AG391" s="14"/>
      <c r="AH391" s="14"/>
    </row>
    <row r="392" s="2" customFormat="1" ht="14.25" spans="1:34">
      <c r="A392" s="24">
        <v>394</v>
      </c>
      <c r="B392" s="14"/>
      <c r="C392" s="749" t="s">
        <v>6076</v>
      </c>
      <c r="D392" s="749" t="s">
        <v>6077</v>
      </c>
      <c r="E392" s="14"/>
      <c r="F392" s="14"/>
      <c r="G392" s="24"/>
      <c r="H392" s="14"/>
      <c r="I392" s="24">
        <v>2.01</v>
      </c>
      <c r="J392" s="14"/>
      <c r="K392" s="14"/>
      <c r="L392" s="509">
        <v>120</v>
      </c>
      <c r="M392" s="72">
        <v>27.39</v>
      </c>
      <c r="N392" s="72">
        <f t="shared" si="42"/>
        <v>3286.8</v>
      </c>
      <c r="O392" s="72">
        <v>120</v>
      </c>
      <c r="P392" s="72">
        <f t="shared" si="43"/>
        <v>27.39</v>
      </c>
      <c r="Q392" s="72">
        <f t="shared" si="44"/>
        <v>3286.8</v>
      </c>
      <c r="R392" s="257">
        <f t="shared" si="45"/>
        <v>0</v>
      </c>
      <c r="S392" s="257"/>
      <c r="T392" s="257">
        <f t="shared" si="46"/>
        <v>0</v>
      </c>
      <c r="U392" s="257">
        <f t="shared" si="47"/>
        <v>0</v>
      </c>
      <c r="V392" s="257"/>
      <c r="W392" s="257">
        <f t="shared" si="48"/>
        <v>0</v>
      </c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="2" customFormat="1" ht="14.25" spans="1:34">
      <c r="A393" s="24">
        <v>395</v>
      </c>
      <c r="B393" s="14"/>
      <c r="C393" s="749" t="s">
        <v>6078</v>
      </c>
      <c r="D393" s="749" t="s">
        <v>6079</v>
      </c>
      <c r="E393" s="14"/>
      <c r="F393" s="14"/>
      <c r="G393" s="24"/>
      <c r="H393" s="14"/>
      <c r="I393" s="24">
        <v>2.01</v>
      </c>
      <c r="J393" s="14"/>
      <c r="K393" s="14"/>
      <c r="L393" s="509">
        <v>46</v>
      </c>
      <c r="M393" s="72">
        <v>16.72</v>
      </c>
      <c r="N393" s="72">
        <f t="shared" si="42"/>
        <v>769.12</v>
      </c>
      <c r="O393" s="72">
        <v>46</v>
      </c>
      <c r="P393" s="72">
        <f t="shared" si="43"/>
        <v>16.72</v>
      </c>
      <c r="Q393" s="72">
        <f t="shared" si="44"/>
        <v>769.12</v>
      </c>
      <c r="R393" s="257">
        <f t="shared" si="45"/>
        <v>0</v>
      </c>
      <c r="S393" s="257"/>
      <c r="T393" s="257">
        <f t="shared" si="46"/>
        <v>0</v>
      </c>
      <c r="U393" s="257">
        <f t="shared" si="47"/>
        <v>0</v>
      </c>
      <c r="V393" s="257"/>
      <c r="W393" s="257">
        <f t="shared" si="48"/>
        <v>0</v>
      </c>
      <c r="X393" s="14"/>
      <c r="Y393" s="14"/>
      <c r="Z393" s="14"/>
      <c r="AA393" s="14"/>
      <c r="AB393" s="14"/>
      <c r="AC393" s="14"/>
      <c r="AD393" s="14"/>
      <c r="AE393" s="14" t="s">
        <v>1191</v>
      </c>
      <c r="AF393" s="14"/>
      <c r="AG393" s="14"/>
      <c r="AH393" s="14"/>
    </row>
    <row r="394" s="2" customFormat="1" ht="14.25" spans="1:34">
      <c r="A394" s="24">
        <v>396</v>
      </c>
      <c r="B394" s="14"/>
      <c r="C394" s="749" t="s">
        <v>6080</v>
      </c>
      <c r="D394" s="749" t="s">
        <v>6081</v>
      </c>
      <c r="E394" s="14"/>
      <c r="F394" s="14"/>
      <c r="G394" s="24"/>
      <c r="H394" s="14"/>
      <c r="I394" s="24">
        <v>2.01</v>
      </c>
      <c r="J394" s="14"/>
      <c r="K394" s="14"/>
      <c r="L394" s="509">
        <v>104</v>
      </c>
      <c r="M394" s="72">
        <v>15.98</v>
      </c>
      <c r="N394" s="72">
        <f t="shared" si="42"/>
        <v>1661.92</v>
      </c>
      <c r="O394" s="72">
        <v>104</v>
      </c>
      <c r="P394" s="72">
        <f t="shared" si="43"/>
        <v>15.98</v>
      </c>
      <c r="Q394" s="72">
        <f t="shared" si="44"/>
        <v>1661.92</v>
      </c>
      <c r="R394" s="257">
        <f t="shared" si="45"/>
        <v>0</v>
      </c>
      <c r="S394" s="257"/>
      <c r="T394" s="257">
        <f t="shared" si="46"/>
        <v>0</v>
      </c>
      <c r="U394" s="257">
        <f t="shared" si="47"/>
        <v>0</v>
      </c>
      <c r="V394" s="257"/>
      <c r="W394" s="257">
        <f t="shared" si="48"/>
        <v>0</v>
      </c>
      <c r="X394" s="14"/>
      <c r="Y394" s="14"/>
      <c r="Z394" s="14"/>
      <c r="AA394" s="14"/>
      <c r="AB394" s="14"/>
      <c r="AC394" s="14"/>
      <c r="AD394" s="14"/>
      <c r="AE394" s="14" t="s">
        <v>1191</v>
      </c>
      <c r="AF394" s="14"/>
      <c r="AG394" s="14"/>
      <c r="AH394" s="14"/>
    </row>
    <row r="395" s="2" customFormat="1" ht="14.25" spans="1:35">
      <c r="A395" s="24">
        <v>397</v>
      </c>
      <c r="B395" s="14"/>
      <c r="C395" s="749" t="s">
        <v>6082</v>
      </c>
      <c r="D395" s="749" t="s">
        <v>6083</v>
      </c>
      <c r="E395" s="14"/>
      <c r="F395" s="14"/>
      <c r="G395" s="24"/>
      <c r="H395" s="14"/>
      <c r="I395" s="24">
        <v>2.01</v>
      </c>
      <c r="J395" s="14"/>
      <c r="K395" s="14"/>
      <c r="L395" s="509">
        <v>45</v>
      </c>
      <c r="M395" s="72">
        <v>21.32</v>
      </c>
      <c r="N395" s="72">
        <f t="shared" si="42"/>
        <v>959.4</v>
      </c>
      <c r="O395" s="72">
        <v>49</v>
      </c>
      <c r="P395" s="72">
        <f t="shared" si="43"/>
        <v>21.32</v>
      </c>
      <c r="Q395" s="72">
        <f t="shared" si="44"/>
        <v>1044.68</v>
      </c>
      <c r="R395" s="257">
        <f t="shared" si="45"/>
        <v>4</v>
      </c>
      <c r="S395" s="257"/>
      <c r="T395" s="257">
        <f t="shared" si="46"/>
        <v>85.2800000000001</v>
      </c>
      <c r="U395" s="257">
        <f t="shared" si="47"/>
        <v>0</v>
      </c>
      <c r="V395" s="257"/>
      <c r="W395" s="257">
        <f t="shared" si="48"/>
        <v>0</v>
      </c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 t="s">
        <v>6084</v>
      </c>
      <c r="AI395" s="202"/>
    </row>
    <row r="396" s="2" customFormat="1" ht="14.25" spans="1:34">
      <c r="A396" s="24">
        <v>398</v>
      </c>
      <c r="B396" s="14"/>
      <c r="C396" s="749" t="s">
        <v>6085</v>
      </c>
      <c r="D396" s="749" t="s">
        <v>6086</v>
      </c>
      <c r="E396" s="14"/>
      <c r="F396" s="14"/>
      <c r="G396" s="24"/>
      <c r="H396" s="14"/>
      <c r="I396" s="24">
        <v>2.01</v>
      </c>
      <c r="J396" s="14"/>
      <c r="K396" s="14"/>
      <c r="L396" s="509">
        <v>66</v>
      </c>
      <c r="M396" s="72">
        <v>20.97</v>
      </c>
      <c r="N396" s="72">
        <f t="shared" si="42"/>
        <v>1384.02</v>
      </c>
      <c r="O396" s="72">
        <v>66</v>
      </c>
      <c r="P396" s="72">
        <f t="shared" si="43"/>
        <v>20.97</v>
      </c>
      <c r="Q396" s="72">
        <f t="shared" si="44"/>
        <v>1384.02</v>
      </c>
      <c r="R396" s="257">
        <f t="shared" si="45"/>
        <v>0</v>
      </c>
      <c r="S396" s="257"/>
      <c r="T396" s="257">
        <f t="shared" si="46"/>
        <v>0</v>
      </c>
      <c r="U396" s="257">
        <f t="shared" si="47"/>
        <v>0</v>
      </c>
      <c r="V396" s="257"/>
      <c r="W396" s="257">
        <f t="shared" si="48"/>
        <v>0</v>
      </c>
      <c r="X396" s="14"/>
      <c r="Y396" s="14"/>
      <c r="Z396" s="14"/>
      <c r="AA396" s="14"/>
      <c r="AB396" s="14"/>
      <c r="AC396" s="14"/>
      <c r="AD396" s="14"/>
      <c r="AE396" s="14" t="s">
        <v>1191</v>
      </c>
      <c r="AF396" s="14"/>
      <c r="AG396" s="14"/>
      <c r="AH396" s="14"/>
    </row>
    <row r="397" s="2" customFormat="1" ht="14.25" spans="1:34">
      <c r="A397" s="24">
        <v>399</v>
      </c>
      <c r="B397" s="14"/>
      <c r="C397" s="749" t="s">
        <v>6087</v>
      </c>
      <c r="D397" s="749" t="s">
        <v>6088</v>
      </c>
      <c r="E397" s="14"/>
      <c r="F397" s="14"/>
      <c r="G397" s="24"/>
      <c r="H397" s="14"/>
      <c r="I397" s="24">
        <v>2.01</v>
      </c>
      <c r="J397" s="14"/>
      <c r="K397" s="14"/>
      <c r="L397" s="509">
        <v>67</v>
      </c>
      <c r="M397" s="72">
        <v>21.67</v>
      </c>
      <c r="N397" s="72">
        <f t="shared" si="42"/>
        <v>1451.89</v>
      </c>
      <c r="O397" s="72">
        <v>67</v>
      </c>
      <c r="P397" s="72">
        <f t="shared" si="43"/>
        <v>21.67</v>
      </c>
      <c r="Q397" s="72">
        <f t="shared" si="44"/>
        <v>1451.89</v>
      </c>
      <c r="R397" s="257">
        <f t="shared" si="45"/>
        <v>0</v>
      </c>
      <c r="S397" s="257"/>
      <c r="T397" s="257">
        <f t="shared" si="46"/>
        <v>0</v>
      </c>
      <c r="U397" s="257">
        <f t="shared" si="47"/>
        <v>0</v>
      </c>
      <c r="V397" s="257"/>
      <c r="W397" s="257">
        <f t="shared" si="48"/>
        <v>0</v>
      </c>
      <c r="X397" s="14"/>
      <c r="Y397" s="14"/>
      <c r="Z397" s="14"/>
      <c r="AA397" s="14"/>
      <c r="AB397" s="14"/>
      <c r="AC397" s="14"/>
      <c r="AD397" s="14"/>
      <c r="AE397" s="14" t="s">
        <v>1191</v>
      </c>
      <c r="AF397" s="14"/>
      <c r="AG397" s="14"/>
      <c r="AH397" s="14"/>
    </row>
    <row r="398" s="2" customFormat="1" ht="14.25" spans="1:34">
      <c r="A398" s="24">
        <v>400</v>
      </c>
      <c r="B398" s="14"/>
      <c r="C398" s="749" t="s">
        <v>6089</v>
      </c>
      <c r="D398" s="749" t="s">
        <v>6090</v>
      </c>
      <c r="E398" s="14"/>
      <c r="F398" s="14"/>
      <c r="G398" s="24"/>
      <c r="H398" s="14"/>
      <c r="I398" s="24">
        <v>2.01</v>
      </c>
      <c r="J398" s="14"/>
      <c r="K398" s="14"/>
      <c r="L398" s="509">
        <v>307</v>
      </c>
      <c r="M398" s="72">
        <v>12.37</v>
      </c>
      <c r="N398" s="72">
        <f t="shared" si="42"/>
        <v>3797.59</v>
      </c>
      <c r="O398" s="72">
        <v>307</v>
      </c>
      <c r="P398" s="72">
        <f t="shared" si="43"/>
        <v>12.37</v>
      </c>
      <c r="Q398" s="72">
        <f t="shared" si="44"/>
        <v>3797.59</v>
      </c>
      <c r="R398" s="257">
        <f t="shared" si="45"/>
        <v>0</v>
      </c>
      <c r="S398" s="257"/>
      <c r="T398" s="257">
        <f t="shared" si="46"/>
        <v>0</v>
      </c>
      <c r="U398" s="257">
        <f t="shared" si="47"/>
        <v>0</v>
      </c>
      <c r="V398" s="257"/>
      <c r="W398" s="257">
        <f t="shared" si="48"/>
        <v>0</v>
      </c>
      <c r="X398" s="14"/>
      <c r="Y398" s="14"/>
      <c r="Z398" s="14"/>
      <c r="AA398" s="14"/>
      <c r="AB398" s="14"/>
      <c r="AC398" s="14"/>
      <c r="AD398" s="14"/>
      <c r="AE398" s="14" t="s">
        <v>1191</v>
      </c>
      <c r="AF398" s="14"/>
      <c r="AG398" s="14"/>
      <c r="AH398" s="14"/>
    </row>
    <row r="399" s="2" customFormat="1" ht="14.25" spans="1:34">
      <c r="A399" s="24">
        <v>401</v>
      </c>
      <c r="B399" s="14"/>
      <c r="C399" s="749" t="s">
        <v>6091</v>
      </c>
      <c r="D399" s="749" t="s">
        <v>6092</v>
      </c>
      <c r="E399" s="14"/>
      <c r="F399" s="14"/>
      <c r="G399" s="24"/>
      <c r="H399" s="14"/>
      <c r="I399" s="24">
        <v>2.01</v>
      </c>
      <c r="J399" s="14"/>
      <c r="K399" s="14"/>
      <c r="L399" s="509">
        <v>168</v>
      </c>
      <c r="M399" s="72">
        <v>12.51</v>
      </c>
      <c r="N399" s="72">
        <f t="shared" si="42"/>
        <v>2101.68</v>
      </c>
      <c r="O399" s="72">
        <v>168</v>
      </c>
      <c r="P399" s="72">
        <f t="shared" si="43"/>
        <v>12.51</v>
      </c>
      <c r="Q399" s="72">
        <f t="shared" si="44"/>
        <v>2101.68</v>
      </c>
      <c r="R399" s="257">
        <f t="shared" si="45"/>
        <v>0</v>
      </c>
      <c r="S399" s="257"/>
      <c r="T399" s="257">
        <f t="shared" si="46"/>
        <v>0</v>
      </c>
      <c r="U399" s="257">
        <f t="shared" si="47"/>
        <v>0</v>
      </c>
      <c r="V399" s="257"/>
      <c r="W399" s="257">
        <f t="shared" si="48"/>
        <v>0</v>
      </c>
      <c r="X399" s="14"/>
      <c r="Y399" s="14"/>
      <c r="Z399" s="14"/>
      <c r="AA399" s="14"/>
      <c r="AB399" s="14"/>
      <c r="AC399" s="14"/>
      <c r="AD399" s="14"/>
      <c r="AE399" s="14" t="s">
        <v>1191</v>
      </c>
      <c r="AF399" s="14"/>
      <c r="AG399" s="14"/>
      <c r="AH399" s="14"/>
    </row>
    <row r="400" s="2" customFormat="1" ht="14.25" spans="1:34">
      <c r="A400" s="24">
        <v>402</v>
      </c>
      <c r="B400" s="14"/>
      <c r="C400" s="749" t="s">
        <v>6093</v>
      </c>
      <c r="D400" s="749" t="s">
        <v>6094</v>
      </c>
      <c r="E400" s="14"/>
      <c r="F400" s="14"/>
      <c r="G400" s="24"/>
      <c r="H400" s="14"/>
      <c r="I400" s="24">
        <v>2.01</v>
      </c>
      <c r="J400" s="14"/>
      <c r="K400" s="14"/>
      <c r="L400" s="509">
        <v>8</v>
      </c>
      <c r="M400" s="72">
        <v>34.95</v>
      </c>
      <c r="N400" s="72">
        <f t="shared" si="42"/>
        <v>279.6</v>
      </c>
      <c r="O400" s="72">
        <v>8</v>
      </c>
      <c r="P400" s="72">
        <f t="shared" si="43"/>
        <v>34.95</v>
      </c>
      <c r="Q400" s="72">
        <f t="shared" si="44"/>
        <v>279.6</v>
      </c>
      <c r="R400" s="257">
        <f t="shared" si="45"/>
        <v>0</v>
      </c>
      <c r="S400" s="257"/>
      <c r="T400" s="257">
        <f t="shared" si="46"/>
        <v>0</v>
      </c>
      <c r="U400" s="257">
        <f t="shared" si="47"/>
        <v>0</v>
      </c>
      <c r="V400" s="257"/>
      <c r="W400" s="257">
        <f t="shared" si="48"/>
        <v>0</v>
      </c>
      <c r="X400" s="14" t="s">
        <v>1191</v>
      </c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="2" customFormat="1" ht="14.25" spans="1:34">
      <c r="A401" s="24">
        <v>403</v>
      </c>
      <c r="B401" s="14"/>
      <c r="C401" s="749" t="s">
        <v>6095</v>
      </c>
      <c r="D401" s="749" t="s">
        <v>6096</v>
      </c>
      <c r="E401" s="14"/>
      <c r="F401" s="14"/>
      <c r="G401" s="24"/>
      <c r="H401" s="14"/>
      <c r="I401" s="24">
        <v>2.01</v>
      </c>
      <c r="J401" s="14"/>
      <c r="K401" s="14"/>
      <c r="L401" s="509">
        <v>8</v>
      </c>
      <c r="M401" s="72">
        <v>34.95</v>
      </c>
      <c r="N401" s="72">
        <f t="shared" si="42"/>
        <v>279.6</v>
      </c>
      <c r="O401" s="72">
        <v>8</v>
      </c>
      <c r="P401" s="72">
        <f t="shared" si="43"/>
        <v>34.95</v>
      </c>
      <c r="Q401" s="72">
        <f t="shared" si="44"/>
        <v>279.6</v>
      </c>
      <c r="R401" s="257">
        <f t="shared" si="45"/>
        <v>0</v>
      </c>
      <c r="S401" s="257"/>
      <c r="T401" s="257">
        <f t="shared" si="46"/>
        <v>0</v>
      </c>
      <c r="U401" s="257">
        <f t="shared" si="47"/>
        <v>0</v>
      </c>
      <c r="V401" s="257"/>
      <c r="W401" s="257">
        <f t="shared" si="48"/>
        <v>0</v>
      </c>
      <c r="X401" s="14" t="s">
        <v>1191</v>
      </c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="2" customFormat="1" ht="14.25" spans="1:34">
      <c r="A402" s="24">
        <v>404</v>
      </c>
      <c r="B402" s="14"/>
      <c r="C402" s="749" t="s">
        <v>6097</v>
      </c>
      <c r="D402" s="749" t="s">
        <v>6098</v>
      </c>
      <c r="E402" s="14"/>
      <c r="F402" s="14"/>
      <c r="G402" s="24"/>
      <c r="H402" s="14"/>
      <c r="I402" s="24">
        <v>2.01</v>
      </c>
      <c r="J402" s="14"/>
      <c r="K402" s="24"/>
      <c r="L402" s="509">
        <v>179</v>
      </c>
      <c r="M402" s="72">
        <v>42.91</v>
      </c>
      <c r="N402" s="72">
        <f t="shared" si="42"/>
        <v>7680.89</v>
      </c>
      <c r="O402" s="72">
        <v>179</v>
      </c>
      <c r="P402" s="72">
        <f t="shared" si="43"/>
        <v>42.91</v>
      </c>
      <c r="Q402" s="72">
        <f t="shared" si="44"/>
        <v>7680.89</v>
      </c>
      <c r="R402" s="257">
        <f t="shared" si="45"/>
        <v>0</v>
      </c>
      <c r="S402" s="257"/>
      <c r="T402" s="257">
        <f t="shared" si="46"/>
        <v>0</v>
      </c>
      <c r="U402" s="257">
        <f t="shared" si="47"/>
        <v>0</v>
      </c>
      <c r="V402" s="257"/>
      <c r="W402" s="257">
        <f t="shared" si="48"/>
        <v>0</v>
      </c>
      <c r="X402" s="14" t="s">
        <v>1191</v>
      </c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="2" customFormat="1" ht="14.25" spans="1:34">
      <c r="A403" s="24">
        <v>405</v>
      </c>
      <c r="B403" s="14"/>
      <c r="C403" s="749" t="s">
        <v>6099</v>
      </c>
      <c r="D403" s="749" t="s">
        <v>6100</v>
      </c>
      <c r="E403" s="14"/>
      <c r="F403" s="14"/>
      <c r="G403" s="24"/>
      <c r="H403" s="14"/>
      <c r="I403" s="24">
        <v>2.01</v>
      </c>
      <c r="J403" s="14"/>
      <c r="K403" s="24"/>
      <c r="L403" s="509">
        <v>52</v>
      </c>
      <c r="M403" s="72">
        <v>11.38</v>
      </c>
      <c r="N403" s="72">
        <f t="shared" si="42"/>
        <v>591.76</v>
      </c>
      <c r="O403" s="72">
        <v>144</v>
      </c>
      <c r="P403" s="72">
        <f t="shared" si="43"/>
        <v>11.38</v>
      </c>
      <c r="Q403" s="72">
        <f t="shared" si="44"/>
        <v>1638.72</v>
      </c>
      <c r="R403" s="257">
        <f t="shared" si="45"/>
        <v>92</v>
      </c>
      <c r="S403" s="257"/>
      <c r="T403" s="257">
        <f t="shared" si="46"/>
        <v>1046.96</v>
      </c>
      <c r="U403" s="257">
        <f t="shared" si="47"/>
        <v>0</v>
      </c>
      <c r="V403" s="257"/>
      <c r="W403" s="257">
        <f t="shared" si="48"/>
        <v>0</v>
      </c>
      <c r="X403" s="14" t="s">
        <v>1191</v>
      </c>
      <c r="Y403" s="14"/>
      <c r="Z403" s="14"/>
      <c r="AA403" s="14"/>
      <c r="AB403" s="14"/>
      <c r="AC403" s="14"/>
      <c r="AD403" s="14"/>
      <c r="AE403" s="14"/>
      <c r="AF403" s="14"/>
      <c r="AG403" s="14"/>
      <c r="AH403" s="14" t="s">
        <v>4301</v>
      </c>
    </row>
    <row r="404" s="2" customFormat="1" ht="14.25" spans="1:34">
      <c r="A404" s="24">
        <v>406</v>
      </c>
      <c r="B404" s="14"/>
      <c r="C404" s="749" t="s">
        <v>6101</v>
      </c>
      <c r="D404" s="749" t="s">
        <v>6102</v>
      </c>
      <c r="E404" s="14"/>
      <c r="F404" s="14"/>
      <c r="G404" s="24"/>
      <c r="H404" s="14"/>
      <c r="I404" s="24">
        <v>2.01</v>
      </c>
      <c r="J404" s="14"/>
      <c r="K404" s="24"/>
      <c r="L404" s="509">
        <v>180</v>
      </c>
      <c r="M404" s="72">
        <v>15.53</v>
      </c>
      <c r="N404" s="72">
        <f t="shared" si="42"/>
        <v>2795.4</v>
      </c>
      <c r="O404" s="72">
        <v>180</v>
      </c>
      <c r="P404" s="72">
        <f t="shared" si="43"/>
        <v>15.53</v>
      </c>
      <c r="Q404" s="72">
        <f t="shared" si="44"/>
        <v>2795.4</v>
      </c>
      <c r="R404" s="257">
        <f t="shared" si="45"/>
        <v>0</v>
      </c>
      <c r="S404" s="257"/>
      <c r="T404" s="257">
        <f t="shared" si="46"/>
        <v>0</v>
      </c>
      <c r="U404" s="257">
        <f t="shared" si="47"/>
        <v>0</v>
      </c>
      <c r="V404" s="257"/>
      <c r="W404" s="257">
        <f t="shared" si="48"/>
        <v>0</v>
      </c>
      <c r="X404" s="14"/>
      <c r="Y404" s="14"/>
      <c r="Z404" s="14"/>
      <c r="AA404" s="14"/>
      <c r="AB404" s="14"/>
      <c r="AC404" s="14"/>
      <c r="AD404" s="14"/>
      <c r="AE404" s="14" t="s">
        <v>1191</v>
      </c>
      <c r="AF404" s="14"/>
      <c r="AG404" s="14"/>
      <c r="AH404" s="14"/>
    </row>
    <row r="405" s="2" customFormat="1" ht="14.25" spans="1:34">
      <c r="A405" s="24">
        <v>407</v>
      </c>
      <c r="B405" s="14"/>
      <c r="C405" s="749" t="s">
        <v>6103</v>
      </c>
      <c r="D405" s="749" t="s">
        <v>6104</v>
      </c>
      <c r="E405" s="14"/>
      <c r="F405" s="14"/>
      <c r="G405" s="24"/>
      <c r="H405" s="14"/>
      <c r="I405" s="24">
        <v>2.01</v>
      </c>
      <c r="J405" s="14"/>
      <c r="K405" s="24"/>
      <c r="L405" s="509">
        <v>61</v>
      </c>
      <c r="M405" s="72">
        <v>44.78</v>
      </c>
      <c r="N405" s="72">
        <f t="shared" si="42"/>
        <v>2731.58</v>
      </c>
      <c r="O405" s="72"/>
      <c r="P405" s="72">
        <f t="shared" si="43"/>
        <v>44.78</v>
      </c>
      <c r="Q405" s="72">
        <f t="shared" si="44"/>
        <v>0</v>
      </c>
      <c r="R405" s="257">
        <f t="shared" si="45"/>
        <v>0</v>
      </c>
      <c r="S405" s="257"/>
      <c r="T405" s="257">
        <f t="shared" si="46"/>
        <v>0</v>
      </c>
      <c r="U405" s="257">
        <f t="shared" si="47"/>
        <v>-61</v>
      </c>
      <c r="V405" s="257"/>
      <c r="W405" s="257">
        <f t="shared" si="48"/>
        <v>-2731.58</v>
      </c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 t="s">
        <v>5214</v>
      </c>
    </row>
    <row r="406" s="2" customFormat="1" ht="14.25" spans="1:34">
      <c r="A406" s="24">
        <v>408</v>
      </c>
      <c r="B406" s="14"/>
      <c r="C406" s="749" t="s">
        <v>6105</v>
      </c>
      <c r="D406" s="749" t="s">
        <v>6106</v>
      </c>
      <c r="E406" s="14"/>
      <c r="F406" s="14"/>
      <c r="G406" s="24"/>
      <c r="H406" s="14"/>
      <c r="I406" s="24">
        <v>2.01</v>
      </c>
      <c r="J406" s="14"/>
      <c r="K406" s="24"/>
      <c r="L406" s="509">
        <v>14</v>
      </c>
      <c r="M406" s="72">
        <v>44.78</v>
      </c>
      <c r="N406" s="72">
        <f t="shared" si="42"/>
        <v>626.92</v>
      </c>
      <c r="O406" s="72"/>
      <c r="P406" s="72">
        <f t="shared" si="43"/>
        <v>44.78</v>
      </c>
      <c r="Q406" s="72">
        <f t="shared" si="44"/>
        <v>0</v>
      </c>
      <c r="R406" s="257">
        <f t="shared" si="45"/>
        <v>0</v>
      </c>
      <c r="S406" s="257"/>
      <c r="T406" s="257">
        <f t="shared" si="46"/>
        <v>0</v>
      </c>
      <c r="U406" s="257">
        <f t="shared" si="47"/>
        <v>-14</v>
      </c>
      <c r="V406" s="257"/>
      <c r="W406" s="257">
        <f t="shared" si="48"/>
        <v>-626.92</v>
      </c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 t="s">
        <v>5214</v>
      </c>
    </row>
    <row r="407" s="2" customFormat="1" ht="14.25" spans="1:34">
      <c r="A407" s="24">
        <v>409</v>
      </c>
      <c r="B407" s="14"/>
      <c r="C407" s="749" t="s">
        <v>6107</v>
      </c>
      <c r="D407" s="749" t="s">
        <v>6108</v>
      </c>
      <c r="E407" s="14"/>
      <c r="F407" s="14"/>
      <c r="G407" s="24"/>
      <c r="H407" s="14"/>
      <c r="I407" s="24">
        <v>2.01</v>
      </c>
      <c r="J407" s="14"/>
      <c r="K407" s="24"/>
      <c r="L407" s="509">
        <v>12</v>
      </c>
      <c r="M407" s="72">
        <v>39.42</v>
      </c>
      <c r="N407" s="72">
        <f t="shared" si="42"/>
        <v>473.04</v>
      </c>
      <c r="O407" s="72"/>
      <c r="P407" s="72">
        <f t="shared" si="43"/>
        <v>39.42</v>
      </c>
      <c r="Q407" s="72">
        <f t="shared" si="44"/>
        <v>0</v>
      </c>
      <c r="R407" s="257">
        <f t="shared" si="45"/>
        <v>0</v>
      </c>
      <c r="S407" s="257"/>
      <c r="T407" s="257">
        <f t="shared" si="46"/>
        <v>0</v>
      </c>
      <c r="U407" s="257">
        <f t="shared" si="47"/>
        <v>-12</v>
      </c>
      <c r="V407" s="257"/>
      <c r="W407" s="257">
        <f t="shared" si="48"/>
        <v>-473.04</v>
      </c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 t="s">
        <v>5214</v>
      </c>
    </row>
    <row r="408" s="2" customFormat="1" ht="14.25" spans="1:35">
      <c r="A408" s="24">
        <v>410</v>
      </c>
      <c r="B408" s="14"/>
      <c r="C408" s="749" t="s">
        <v>6109</v>
      </c>
      <c r="D408" s="749" t="s">
        <v>6110</v>
      </c>
      <c r="E408" s="14"/>
      <c r="F408" s="14"/>
      <c r="G408" s="24"/>
      <c r="H408" s="14"/>
      <c r="I408" s="24">
        <v>2.01</v>
      </c>
      <c r="J408" s="14"/>
      <c r="K408" s="24"/>
      <c r="L408" s="509">
        <v>9</v>
      </c>
      <c r="M408" s="72">
        <v>39.42</v>
      </c>
      <c r="N408" s="72">
        <f t="shared" si="42"/>
        <v>354.78</v>
      </c>
      <c r="O408" s="72">
        <v>50</v>
      </c>
      <c r="P408" s="72">
        <f t="shared" si="43"/>
        <v>39.42</v>
      </c>
      <c r="Q408" s="72">
        <f t="shared" si="44"/>
        <v>1971</v>
      </c>
      <c r="R408" s="257">
        <f t="shared" si="45"/>
        <v>41</v>
      </c>
      <c r="S408" s="257"/>
      <c r="T408" s="257">
        <f t="shared" si="46"/>
        <v>1616.22</v>
      </c>
      <c r="U408" s="257">
        <f t="shared" si="47"/>
        <v>0</v>
      </c>
      <c r="V408" s="257"/>
      <c r="W408" s="257">
        <f t="shared" si="48"/>
        <v>0</v>
      </c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 t="s">
        <v>4301</v>
      </c>
      <c r="AI408" s="202"/>
    </row>
    <row r="409" s="2" customFormat="1" ht="14.25" spans="1:35">
      <c r="A409" s="24">
        <v>411</v>
      </c>
      <c r="B409" s="14"/>
      <c r="C409" s="749" t="s">
        <v>6111</v>
      </c>
      <c r="D409" s="749" t="s">
        <v>6112</v>
      </c>
      <c r="E409" s="14"/>
      <c r="F409" s="14"/>
      <c r="G409" s="24"/>
      <c r="H409" s="14"/>
      <c r="I409" s="24">
        <v>2.01</v>
      </c>
      <c r="J409" s="14"/>
      <c r="K409" s="24"/>
      <c r="L409" s="509">
        <v>746</v>
      </c>
      <c r="M409" s="72">
        <v>17.86</v>
      </c>
      <c r="N409" s="72">
        <f t="shared" si="42"/>
        <v>13323.56</v>
      </c>
      <c r="O409" s="72">
        <v>1388</v>
      </c>
      <c r="P409" s="72">
        <f t="shared" si="43"/>
        <v>17.86</v>
      </c>
      <c r="Q409" s="72">
        <f t="shared" si="44"/>
        <v>24789.68</v>
      </c>
      <c r="R409" s="257">
        <f t="shared" si="45"/>
        <v>642</v>
      </c>
      <c r="S409" s="257"/>
      <c r="T409" s="257">
        <f t="shared" si="46"/>
        <v>11466.12</v>
      </c>
      <c r="U409" s="257">
        <f t="shared" si="47"/>
        <v>0</v>
      </c>
      <c r="V409" s="257"/>
      <c r="W409" s="257">
        <f t="shared" si="48"/>
        <v>0</v>
      </c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 t="s">
        <v>4301</v>
      </c>
      <c r="AI409" s="202"/>
    </row>
    <row r="410" s="2" customFormat="1" ht="14.25" spans="1:35">
      <c r="A410" s="24">
        <v>412</v>
      </c>
      <c r="B410" s="14"/>
      <c r="C410" s="749" t="s">
        <v>6113</v>
      </c>
      <c r="D410" s="749" t="s">
        <v>6114</v>
      </c>
      <c r="E410" s="14"/>
      <c r="F410" s="14"/>
      <c r="G410" s="24"/>
      <c r="H410" s="14"/>
      <c r="I410" s="24">
        <v>2.01</v>
      </c>
      <c r="J410" s="14"/>
      <c r="K410" s="24"/>
      <c r="L410" s="509">
        <v>75</v>
      </c>
      <c r="M410" s="72">
        <v>11.2</v>
      </c>
      <c r="N410" s="72">
        <f t="shared" si="42"/>
        <v>840</v>
      </c>
      <c r="O410" s="72">
        <v>17</v>
      </c>
      <c r="P410" s="72">
        <f t="shared" si="43"/>
        <v>11.2</v>
      </c>
      <c r="Q410" s="72">
        <f t="shared" si="44"/>
        <v>190.4</v>
      </c>
      <c r="R410" s="257">
        <f t="shared" si="45"/>
        <v>0</v>
      </c>
      <c r="S410" s="257"/>
      <c r="T410" s="257">
        <f t="shared" si="46"/>
        <v>0</v>
      </c>
      <c r="U410" s="257">
        <f t="shared" si="47"/>
        <v>-58</v>
      </c>
      <c r="V410" s="257"/>
      <c r="W410" s="257">
        <f t="shared" si="48"/>
        <v>-649.6</v>
      </c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 t="s">
        <v>4296</v>
      </c>
      <c r="AI410" s="202"/>
    </row>
    <row r="411" s="2" customFormat="1" ht="14.25" spans="1:35">
      <c r="A411" s="24">
        <v>413</v>
      </c>
      <c r="B411" s="14"/>
      <c r="C411" s="749" t="s">
        <v>6115</v>
      </c>
      <c r="D411" s="749" t="s">
        <v>6116</v>
      </c>
      <c r="E411" s="14"/>
      <c r="F411" s="14"/>
      <c r="G411" s="24"/>
      <c r="H411" s="14"/>
      <c r="I411" s="24">
        <v>2.01</v>
      </c>
      <c r="J411" s="14"/>
      <c r="K411" s="24"/>
      <c r="L411" s="509">
        <v>686</v>
      </c>
      <c r="M411" s="72">
        <v>17.86</v>
      </c>
      <c r="N411" s="72">
        <f t="shared" si="42"/>
        <v>12251.96</v>
      </c>
      <c r="O411" s="72">
        <v>1506</v>
      </c>
      <c r="P411" s="72">
        <f t="shared" si="43"/>
        <v>17.86</v>
      </c>
      <c r="Q411" s="72">
        <f t="shared" si="44"/>
        <v>26897.16</v>
      </c>
      <c r="R411" s="257">
        <f t="shared" si="45"/>
        <v>820</v>
      </c>
      <c r="S411" s="257"/>
      <c r="T411" s="257">
        <f t="shared" si="46"/>
        <v>14645.2</v>
      </c>
      <c r="U411" s="257">
        <f t="shared" si="47"/>
        <v>0</v>
      </c>
      <c r="V411" s="257"/>
      <c r="W411" s="257">
        <f t="shared" si="48"/>
        <v>0</v>
      </c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 t="s">
        <v>4301</v>
      </c>
      <c r="AI411" s="202"/>
    </row>
    <row r="412" s="2" customFormat="1" ht="14.25" spans="1:35">
      <c r="A412" s="24">
        <v>414</v>
      </c>
      <c r="B412" s="14"/>
      <c r="C412" s="749" t="s">
        <v>6117</v>
      </c>
      <c r="D412" s="749" t="s">
        <v>6118</v>
      </c>
      <c r="E412" s="14"/>
      <c r="F412" s="14"/>
      <c r="G412" s="24"/>
      <c r="H412" s="14"/>
      <c r="I412" s="24">
        <v>2.01</v>
      </c>
      <c r="J412" s="14"/>
      <c r="K412" s="24"/>
      <c r="L412" s="509">
        <v>36</v>
      </c>
      <c r="M412" s="72">
        <v>11.07</v>
      </c>
      <c r="N412" s="72">
        <f t="shared" si="42"/>
        <v>398.52</v>
      </c>
      <c r="O412" s="72">
        <v>125</v>
      </c>
      <c r="P412" s="72">
        <f t="shared" si="43"/>
        <v>11.07</v>
      </c>
      <c r="Q412" s="72">
        <f t="shared" si="44"/>
        <v>1383.75</v>
      </c>
      <c r="R412" s="257">
        <f t="shared" si="45"/>
        <v>89</v>
      </c>
      <c r="S412" s="257"/>
      <c r="T412" s="257">
        <f t="shared" si="46"/>
        <v>985.23</v>
      </c>
      <c r="U412" s="257">
        <f t="shared" si="47"/>
        <v>0</v>
      </c>
      <c r="V412" s="257"/>
      <c r="W412" s="257">
        <f t="shared" si="48"/>
        <v>0</v>
      </c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 t="s">
        <v>4301</v>
      </c>
      <c r="AI412" s="202"/>
    </row>
    <row r="413" s="2" customFormat="1" ht="14.25" spans="1:34">
      <c r="A413" s="24">
        <v>415</v>
      </c>
      <c r="B413" s="14"/>
      <c r="C413" s="749" t="s">
        <v>6119</v>
      </c>
      <c r="D413" s="749" t="s">
        <v>6120</v>
      </c>
      <c r="E413" s="14"/>
      <c r="F413" s="14"/>
      <c r="G413" s="24"/>
      <c r="H413" s="14"/>
      <c r="I413" s="24">
        <v>2.01</v>
      </c>
      <c r="J413" s="14"/>
      <c r="K413" s="24"/>
      <c r="L413" s="509">
        <v>114</v>
      </c>
      <c r="M413" s="72">
        <v>12.4</v>
      </c>
      <c r="N413" s="72">
        <f t="shared" si="42"/>
        <v>1413.6</v>
      </c>
      <c r="O413" s="72">
        <v>114</v>
      </c>
      <c r="P413" s="72">
        <f t="shared" si="43"/>
        <v>12.4</v>
      </c>
      <c r="Q413" s="72">
        <f t="shared" si="44"/>
        <v>1413.6</v>
      </c>
      <c r="R413" s="257">
        <f t="shared" si="45"/>
        <v>0</v>
      </c>
      <c r="S413" s="257"/>
      <c r="T413" s="257">
        <f t="shared" si="46"/>
        <v>0</v>
      </c>
      <c r="U413" s="257">
        <f t="shared" si="47"/>
        <v>0</v>
      </c>
      <c r="V413" s="257"/>
      <c r="W413" s="257">
        <f t="shared" si="48"/>
        <v>0</v>
      </c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="2" customFormat="1" ht="14.25" spans="1:34">
      <c r="A414" s="24">
        <v>416</v>
      </c>
      <c r="B414" s="14"/>
      <c r="C414" s="749" t="s">
        <v>6121</v>
      </c>
      <c r="D414" s="749" t="s">
        <v>6122</v>
      </c>
      <c r="E414" s="14"/>
      <c r="F414" s="14"/>
      <c r="G414" s="24"/>
      <c r="H414" s="14"/>
      <c r="I414" s="24">
        <v>2.01</v>
      </c>
      <c r="J414" s="14"/>
      <c r="K414" s="24"/>
      <c r="L414" s="509">
        <v>210</v>
      </c>
      <c r="M414" s="72">
        <v>13.14</v>
      </c>
      <c r="N414" s="72">
        <f t="shared" si="42"/>
        <v>2759.4</v>
      </c>
      <c r="O414" s="72">
        <v>210</v>
      </c>
      <c r="P414" s="72">
        <f t="shared" si="43"/>
        <v>13.14</v>
      </c>
      <c r="Q414" s="72">
        <f t="shared" si="44"/>
        <v>2759.4</v>
      </c>
      <c r="R414" s="257">
        <f t="shared" si="45"/>
        <v>0</v>
      </c>
      <c r="S414" s="257"/>
      <c r="T414" s="257">
        <f t="shared" si="46"/>
        <v>0</v>
      </c>
      <c r="U414" s="257">
        <f t="shared" si="47"/>
        <v>0</v>
      </c>
      <c r="V414" s="257"/>
      <c r="W414" s="257">
        <f t="shared" si="48"/>
        <v>0</v>
      </c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="2" customFormat="1" ht="14.25" spans="1:34">
      <c r="A415" s="24">
        <v>417</v>
      </c>
      <c r="B415" s="14"/>
      <c r="C415" s="749" t="s">
        <v>6123</v>
      </c>
      <c r="D415" s="749" t="s">
        <v>6124</v>
      </c>
      <c r="E415" s="14"/>
      <c r="F415" s="14"/>
      <c r="G415" s="24"/>
      <c r="H415" s="14"/>
      <c r="I415" s="24">
        <v>2.01</v>
      </c>
      <c r="J415" s="14"/>
      <c r="K415" s="24"/>
      <c r="L415" s="509">
        <v>23</v>
      </c>
      <c r="M415" s="72">
        <v>13.84</v>
      </c>
      <c r="N415" s="72">
        <f t="shared" si="42"/>
        <v>318.32</v>
      </c>
      <c r="O415" s="72">
        <v>23</v>
      </c>
      <c r="P415" s="72">
        <f t="shared" si="43"/>
        <v>13.84</v>
      </c>
      <c r="Q415" s="72">
        <f t="shared" si="44"/>
        <v>318.32</v>
      </c>
      <c r="R415" s="257">
        <f t="shared" si="45"/>
        <v>0</v>
      </c>
      <c r="S415" s="257"/>
      <c r="T415" s="257">
        <f t="shared" si="46"/>
        <v>0</v>
      </c>
      <c r="U415" s="257">
        <f t="shared" si="47"/>
        <v>0</v>
      </c>
      <c r="V415" s="257"/>
      <c r="W415" s="257">
        <f t="shared" si="48"/>
        <v>0</v>
      </c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="2" customFormat="1" ht="14.25" spans="1:34">
      <c r="A416" s="24">
        <v>418</v>
      </c>
      <c r="B416" s="14"/>
      <c r="C416" s="749" t="s">
        <v>6125</v>
      </c>
      <c r="D416" s="749" t="s">
        <v>6126</v>
      </c>
      <c r="E416" s="14"/>
      <c r="F416" s="14"/>
      <c r="G416" s="24"/>
      <c r="H416" s="14"/>
      <c r="I416" s="24">
        <v>2.01</v>
      </c>
      <c r="J416" s="14"/>
      <c r="K416" s="24"/>
      <c r="L416" s="509">
        <v>33</v>
      </c>
      <c r="M416" s="72">
        <v>14.91</v>
      </c>
      <c r="N416" s="72">
        <f t="shared" si="42"/>
        <v>492.03</v>
      </c>
      <c r="O416" s="72">
        <v>33</v>
      </c>
      <c r="P416" s="72">
        <f t="shared" si="43"/>
        <v>14.91</v>
      </c>
      <c r="Q416" s="72">
        <f t="shared" si="44"/>
        <v>492.03</v>
      </c>
      <c r="R416" s="257">
        <f t="shared" si="45"/>
        <v>0</v>
      </c>
      <c r="S416" s="257"/>
      <c r="T416" s="257">
        <f t="shared" si="46"/>
        <v>0</v>
      </c>
      <c r="U416" s="257">
        <f t="shared" si="47"/>
        <v>0</v>
      </c>
      <c r="V416" s="257"/>
      <c r="W416" s="257">
        <f t="shared" si="48"/>
        <v>0</v>
      </c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="2" customFormat="1" ht="14.25" spans="1:34">
      <c r="A417" s="24">
        <v>419</v>
      </c>
      <c r="B417" s="14"/>
      <c r="C417" s="749" t="s">
        <v>6127</v>
      </c>
      <c r="D417" s="749" t="s">
        <v>6128</v>
      </c>
      <c r="E417" s="14"/>
      <c r="F417" s="14"/>
      <c r="G417" s="24"/>
      <c r="H417" s="14"/>
      <c r="I417" s="24">
        <v>2.01</v>
      </c>
      <c r="J417" s="14"/>
      <c r="K417" s="24"/>
      <c r="L417" s="509">
        <v>150</v>
      </c>
      <c r="M417" s="72">
        <v>19.77</v>
      </c>
      <c r="N417" s="72">
        <f t="shared" si="42"/>
        <v>2965.5</v>
      </c>
      <c r="O417" s="72">
        <v>150</v>
      </c>
      <c r="P417" s="72">
        <f t="shared" si="43"/>
        <v>19.77</v>
      </c>
      <c r="Q417" s="72">
        <f t="shared" si="44"/>
        <v>2965.5</v>
      </c>
      <c r="R417" s="257">
        <f t="shared" si="45"/>
        <v>0</v>
      </c>
      <c r="S417" s="257"/>
      <c r="T417" s="257">
        <f t="shared" si="46"/>
        <v>0</v>
      </c>
      <c r="U417" s="257">
        <f t="shared" si="47"/>
        <v>0</v>
      </c>
      <c r="V417" s="257"/>
      <c r="W417" s="257">
        <f t="shared" si="48"/>
        <v>0</v>
      </c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="2" customFormat="1" ht="14.25" spans="1:34">
      <c r="A418" s="24">
        <v>420</v>
      </c>
      <c r="B418" s="14"/>
      <c r="C418" s="749" t="s">
        <v>6129</v>
      </c>
      <c r="D418" s="749" t="s">
        <v>6130</v>
      </c>
      <c r="E418" s="14"/>
      <c r="F418" s="14"/>
      <c r="G418" s="24"/>
      <c r="H418" s="14"/>
      <c r="I418" s="24">
        <v>2.01</v>
      </c>
      <c r="J418" s="14"/>
      <c r="K418" s="24"/>
      <c r="L418" s="509">
        <v>146</v>
      </c>
      <c r="M418" s="72">
        <v>20.19</v>
      </c>
      <c r="N418" s="72">
        <f t="shared" si="42"/>
        <v>2947.74</v>
      </c>
      <c r="O418" s="72">
        <v>146</v>
      </c>
      <c r="P418" s="72">
        <f t="shared" si="43"/>
        <v>20.19</v>
      </c>
      <c r="Q418" s="72">
        <f t="shared" si="44"/>
        <v>2947.74</v>
      </c>
      <c r="R418" s="257">
        <f t="shared" si="45"/>
        <v>0</v>
      </c>
      <c r="S418" s="257"/>
      <c r="T418" s="257">
        <f t="shared" si="46"/>
        <v>0</v>
      </c>
      <c r="U418" s="257">
        <f t="shared" si="47"/>
        <v>0</v>
      </c>
      <c r="V418" s="257"/>
      <c r="W418" s="257">
        <f t="shared" si="48"/>
        <v>0</v>
      </c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="2" customFormat="1" ht="14.25" spans="1:34">
      <c r="A419" s="24">
        <v>421</v>
      </c>
      <c r="B419" s="14"/>
      <c r="C419" s="749" t="s">
        <v>6131</v>
      </c>
      <c r="D419" s="749" t="s">
        <v>6132</v>
      </c>
      <c r="E419" s="14"/>
      <c r="F419" s="14"/>
      <c r="G419" s="24"/>
      <c r="H419" s="14"/>
      <c r="I419" s="24">
        <v>2.01</v>
      </c>
      <c r="J419" s="14"/>
      <c r="K419" s="24"/>
      <c r="L419" s="509">
        <v>2</v>
      </c>
      <c r="M419" s="72">
        <v>21.49</v>
      </c>
      <c r="N419" s="72">
        <f t="shared" si="42"/>
        <v>42.98</v>
      </c>
      <c r="O419" s="72">
        <v>2</v>
      </c>
      <c r="P419" s="72">
        <f t="shared" si="43"/>
        <v>21.49</v>
      </c>
      <c r="Q419" s="72">
        <f t="shared" si="44"/>
        <v>42.98</v>
      </c>
      <c r="R419" s="257">
        <f t="shared" si="45"/>
        <v>0</v>
      </c>
      <c r="S419" s="257"/>
      <c r="T419" s="257">
        <f t="shared" si="46"/>
        <v>0</v>
      </c>
      <c r="U419" s="257">
        <f t="shared" si="47"/>
        <v>0</v>
      </c>
      <c r="V419" s="257"/>
      <c r="W419" s="257">
        <f t="shared" si="48"/>
        <v>0</v>
      </c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="2" customFormat="1" ht="14.25" spans="1:34">
      <c r="A420" s="24">
        <v>422</v>
      </c>
      <c r="B420" s="14"/>
      <c r="C420" s="749" t="s">
        <v>6133</v>
      </c>
      <c r="D420" s="749" t="s">
        <v>6134</v>
      </c>
      <c r="E420" s="14"/>
      <c r="F420" s="14"/>
      <c r="G420" s="24"/>
      <c r="H420" s="14"/>
      <c r="I420" s="24">
        <v>2.01</v>
      </c>
      <c r="J420" s="14"/>
      <c r="K420" s="24"/>
      <c r="L420" s="509">
        <v>1</v>
      </c>
      <c r="M420" s="72">
        <v>21.48</v>
      </c>
      <c r="N420" s="72">
        <f t="shared" si="42"/>
        <v>21.48</v>
      </c>
      <c r="O420" s="72">
        <v>1</v>
      </c>
      <c r="P420" s="72">
        <f t="shared" si="43"/>
        <v>21.48</v>
      </c>
      <c r="Q420" s="72">
        <f t="shared" si="44"/>
        <v>21.48</v>
      </c>
      <c r="R420" s="257">
        <f t="shared" si="45"/>
        <v>0</v>
      </c>
      <c r="S420" s="257"/>
      <c r="T420" s="257">
        <f t="shared" si="46"/>
        <v>0</v>
      </c>
      <c r="U420" s="257">
        <f t="shared" si="47"/>
        <v>0</v>
      </c>
      <c r="V420" s="257"/>
      <c r="W420" s="257">
        <f t="shared" si="48"/>
        <v>0</v>
      </c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="202" customFormat="1" ht="14.25" spans="1:35">
      <c r="A421" s="230">
        <v>423</v>
      </c>
      <c r="B421" s="231"/>
      <c r="C421" s="753" t="s">
        <v>6135</v>
      </c>
      <c r="D421" s="753" t="s">
        <v>6136</v>
      </c>
      <c r="E421" s="231"/>
      <c r="F421" s="231"/>
      <c r="G421" s="230"/>
      <c r="H421" s="231"/>
      <c r="I421" s="230">
        <v>2.01</v>
      </c>
      <c r="J421" s="231"/>
      <c r="K421" s="230"/>
      <c r="L421" s="518">
        <v>-100</v>
      </c>
      <c r="M421" s="72"/>
      <c r="N421" s="72">
        <f t="shared" si="42"/>
        <v>0</v>
      </c>
      <c r="O421" s="72"/>
      <c r="P421" s="233">
        <f t="shared" si="43"/>
        <v>0</v>
      </c>
      <c r="Q421" s="233">
        <f t="shared" si="44"/>
        <v>0</v>
      </c>
      <c r="R421" s="233">
        <f t="shared" si="45"/>
        <v>100</v>
      </c>
      <c r="S421" s="233"/>
      <c r="T421" s="233">
        <f t="shared" si="46"/>
        <v>0</v>
      </c>
      <c r="U421" s="233">
        <f t="shared" si="47"/>
        <v>0</v>
      </c>
      <c r="V421" s="233"/>
      <c r="W421" s="233">
        <f t="shared" si="48"/>
        <v>0</v>
      </c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14" t="s">
        <v>6137</v>
      </c>
      <c r="AI421" s="500"/>
    </row>
    <row r="422" s="202" customFormat="1" ht="14.25" spans="1:35">
      <c r="A422" s="230">
        <v>424</v>
      </c>
      <c r="B422" s="231"/>
      <c r="C422" s="753" t="s">
        <v>6138</v>
      </c>
      <c r="D422" s="753" t="s">
        <v>6139</v>
      </c>
      <c r="E422" s="231"/>
      <c r="F422" s="231"/>
      <c r="G422" s="230"/>
      <c r="H422" s="231"/>
      <c r="I422" s="230">
        <v>2.01</v>
      </c>
      <c r="J422" s="231"/>
      <c r="K422" s="230"/>
      <c r="L422" s="518">
        <v>-100</v>
      </c>
      <c r="M422" s="72"/>
      <c r="N422" s="72">
        <f t="shared" si="42"/>
        <v>0</v>
      </c>
      <c r="O422" s="72"/>
      <c r="P422" s="233">
        <f t="shared" si="43"/>
        <v>0</v>
      </c>
      <c r="Q422" s="233">
        <f t="shared" si="44"/>
        <v>0</v>
      </c>
      <c r="R422" s="233">
        <f t="shared" si="45"/>
        <v>100</v>
      </c>
      <c r="S422" s="233"/>
      <c r="T422" s="233">
        <f t="shared" si="46"/>
        <v>0</v>
      </c>
      <c r="U422" s="233">
        <f t="shared" si="47"/>
        <v>0</v>
      </c>
      <c r="V422" s="233"/>
      <c r="W422" s="233">
        <f t="shared" si="48"/>
        <v>0</v>
      </c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14" t="s">
        <v>6137</v>
      </c>
      <c r="AI422" s="500"/>
    </row>
    <row r="423" s="202" customFormat="1" ht="14.25" spans="1:35">
      <c r="A423" s="230">
        <v>425</v>
      </c>
      <c r="B423" s="231"/>
      <c r="C423" s="753" t="s">
        <v>6140</v>
      </c>
      <c r="D423" s="753" t="s">
        <v>6141</v>
      </c>
      <c r="E423" s="231"/>
      <c r="F423" s="231"/>
      <c r="G423" s="230"/>
      <c r="H423" s="231"/>
      <c r="I423" s="230">
        <v>2.01</v>
      </c>
      <c r="J423" s="231"/>
      <c r="K423" s="230"/>
      <c r="L423" s="518">
        <v>-100</v>
      </c>
      <c r="M423" s="72"/>
      <c r="N423" s="72">
        <f t="shared" si="42"/>
        <v>0</v>
      </c>
      <c r="O423" s="72"/>
      <c r="P423" s="233">
        <f t="shared" si="43"/>
        <v>0</v>
      </c>
      <c r="Q423" s="233">
        <f t="shared" si="44"/>
        <v>0</v>
      </c>
      <c r="R423" s="233">
        <f t="shared" si="45"/>
        <v>100</v>
      </c>
      <c r="S423" s="233"/>
      <c r="T423" s="233">
        <f t="shared" si="46"/>
        <v>0</v>
      </c>
      <c r="U423" s="233">
        <f t="shared" si="47"/>
        <v>0</v>
      </c>
      <c r="V423" s="233"/>
      <c r="W423" s="233">
        <f t="shared" si="48"/>
        <v>0</v>
      </c>
      <c r="X423" s="231"/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14" t="s">
        <v>6137</v>
      </c>
      <c r="AI423" s="500"/>
    </row>
    <row r="424" s="202" customFormat="1" ht="14.25" spans="1:35">
      <c r="A424" s="230">
        <v>426</v>
      </c>
      <c r="B424" s="231"/>
      <c r="C424" s="753" t="s">
        <v>6142</v>
      </c>
      <c r="D424" s="753" t="s">
        <v>6143</v>
      </c>
      <c r="E424" s="231"/>
      <c r="F424" s="231"/>
      <c r="G424" s="230"/>
      <c r="H424" s="231"/>
      <c r="I424" s="230">
        <v>2.01</v>
      </c>
      <c r="J424" s="231"/>
      <c r="K424" s="230"/>
      <c r="L424" s="518">
        <v>-10</v>
      </c>
      <c r="M424" s="72"/>
      <c r="N424" s="72">
        <f t="shared" si="42"/>
        <v>0</v>
      </c>
      <c r="O424" s="72"/>
      <c r="P424" s="233">
        <f t="shared" si="43"/>
        <v>0</v>
      </c>
      <c r="Q424" s="233">
        <f t="shared" si="44"/>
        <v>0</v>
      </c>
      <c r="R424" s="233">
        <f t="shared" si="45"/>
        <v>10</v>
      </c>
      <c r="S424" s="233"/>
      <c r="T424" s="233">
        <f t="shared" si="46"/>
        <v>0</v>
      </c>
      <c r="U424" s="233">
        <f t="shared" si="47"/>
        <v>0</v>
      </c>
      <c r="V424" s="233"/>
      <c r="W424" s="233">
        <f t="shared" si="48"/>
        <v>0</v>
      </c>
      <c r="X424" s="231"/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14" t="s">
        <v>6137</v>
      </c>
      <c r="AI424" s="500"/>
    </row>
    <row r="425" s="202" customFormat="1" ht="14.25" spans="1:35">
      <c r="A425" s="230">
        <v>427</v>
      </c>
      <c r="B425" s="231"/>
      <c r="C425" s="753" t="s">
        <v>6144</v>
      </c>
      <c r="D425" s="753" t="s">
        <v>6145</v>
      </c>
      <c r="E425" s="231"/>
      <c r="F425" s="231"/>
      <c r="G425" s="230"/>
      <c r="H425" s="231"/>
      <c r="I425" s="230">
        <v>2.01</v>
      </c>
      <c r="J425" s="231"/>
      <c r="K425" s="230"/>
      <c r="L425" s="518">
        <v>-10</v>
      </c>
      <c r="M425" s="72"/>
      <c r="N425" s="72">
        <f t="shared" si="42"/>
        <v>0</v>
      </c>
      <c r="O425" s="72"/>
      <c r="P425" s="233">
        <f t="shared" si="43"/>
        <v>0</v>
      </c>
      <c r="Q425" s="233">
        <f t="shared" si="44"/>
        <v>0</v>
      </c>
      <c r="R425" s="233">
        <f t="shared" si="45"/>
        <v>10</v>
      </c>
      <c r="S425" s="233"/>
      <c r="T425" s="233">
        <f t="shared" si="46"/>
        <v>0</v>
      </c>
      <c r="U425" s="233">
        <f t="shared" si="47"/>
        <v>0</v>
      </c>
      <c r="V425" s="233"/>
      <c r="W425" s="233">
        <f t="shared" si="48"/>
        <v>0</v>
      </c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14" t="s">
        <v>6137</v>
      </c>
      <c r="AI425" s="500"/>
    </row>
    <row r="426" s="202" customFormat="1" ht="14.25" spans="1:35">
      <c r="A426" s="230">
        <v>428</v>
      </c>
      <c r="B426" s="231"/>
      <c r="C426" s="753" t="s">
        <v>6146</v>
      </c>
      <c r="D426" s="753" t="s">
        <v>6147</v>
      </c>
      <c r="E426" s="231"/>
      <c r="F426" s="231"/>
      <c r="G426" s="230"/>
      <c r="H426" s="231"/>
      <c r="I426" s="230">
        <v>2.01</v>
      </c>
      <c r="J426" s="231"/>
      <c r="K426" s="230"/>
      <c r="L426" s="518">
        <v>600</v>
      </c>
      <c r="M426" s="72"/>
      <c r="N426" s="72">
        <f t="shared" si="42"/>
        <v>0</v>
      </c>
      <c r="O426" s="72"/>
      <c r="P426" s="233">
        <f t="shared" si="43"/>
        <v>0</v>
      </c>
      <c r="Q426" s="233">
        <f t="shared" si="44"/>
        <v>0</v>
      </c>
      <c r="R426" s="233">
        <f t="shared" si="45"/>
        <v>0</v>
      </c>
      <c r="S426" s="233"/>
      <c r="T426" s="233">
        <f t="shared" si="46"/>
        <v>0</v>
      </c>
      <c r="U426" s="233">
        <f t="shared" si="47"/>
        <v>-600</v>
      </c>
      <c r="V426" s="233"/>
      <c r="W426" s="233">
        <f t="shared" si="48"/>
        <v>0</v>
      </c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14" t="s">
        <v>6148</v>
      </c>
      <c r="AI426" s="500" t="s">
        <v>6149</v>
      </c>
    </row>
    <row r="427" s="202" customFormat="1" ht="14.25" spans="1:35">
      <c r="A427" s="230">
        <v>429</v>
      </c>
      <c r="B427" s="231"/>
      <c r="C427" s="753" t="s">
        <v>6150</v>
      </c>
      <c r="D427" s="753" t="s">
        <v>6151</v>
      </c>
      <c r="E427" s="231"/>
      <c r="F427" s="231"/>
      <c r="G427" s="230"/>
      <c r="H427" s="231"/>
      <c r="I427" s="230">
        <v>2.01</v>
      </c>
      <c r="J427" s="231"/>
      <c r="K427" s="230"/>
      <c r="L427" s="518">
        <v>-8</v>
      </c>
      <c r="M427" s="72"/>
      <c r="N427" s="72">
        <f t="shared" si="42"/>
        <v>0</v>
      </c>
      <c r="O427" s="72"/>
      <c r="P427" s="233">
        <f t="shared" si="43"/>
        <v>0</v>
      </c>
      <c r="Q427" s="233">
        <f t="shared" si="44"/>
        <v>0</v>
      </c>
      <c r="R427" s="233">
        <f t="shared" si="45"/>
        <v>8</v>
      </c>
      <c r="S427" s="233"/>
      <c r="T427" s="233">
        <f t="shared" si="46"/>
        <v>0</v>
      </c>
      <c r="U427" s="233">
        <f t="shared" si="47"/>
        <v>0</v>
      </c>
      <c r="V427" s="233"/>
      <c r="W427" s="233">
        <f t="shared" si="48"/>
        <v>0</v>
      </c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14" t="s">
        <v>6152</v>
      </c>
      <c r="AI427" s="2"/>
    </row>
    <row r="428" s="202" customFormat="1" ht="14.25" spans="1:35">
      <c r="A428" s="230">
        <v>430</v>
      </c>
      <c r="B428" s="231"/>
      <c r="C428" s="753" t="s">
        <v>6153</v>
      </c>
      <c r="D428" s="753" t="s">
        <v>6154</v>
      </c>
      <c r="E428" s="231"/>
      <c r="F428" s="231"/>
      <c r="G428" s="230"/>
      <c r="H428" s="231"/>
      <c r="I428" s="230">
        <v>2.01</v>
      </c>
      <c r="J428" s="231"/>
      <c r="K428" s="230"/>
      <c r="L428" s="518">
        <v>8</v>
      </c>
      <c r="M428" s="72"/>
      <c r="N428" s="72">
        <f t="shared" si="42"/>
        <v>0</v>
      </c>
      <c r="O428" s="72"/>
      <c r="P428" s="233">
        <f t="shared" si="43"/>
        <v>0</v>
      </c>
      <c r="Q428" s="233">
        <f t="shared" si="44"/>
        <v>0</v>
      </c>
      <c r="R428" s="233">
        <f t="shared" si="45"/>
        <v>0</v>
      </c>
      <c r="S428" s="233"/>
      <c r="T428" s="233">
        <f t="shared" si="46"/>
        <v>0</v>
      </c>
      <c r="U428" s="233">
        <f t="shared" si="47"/>
        <v>-8</v>
      </c>
      <c r="V428" s="233"/>
      <c r="W428" s="233">
        <f t="shared" si="48"/>
        <v>0</v>
      </c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14" t="s">
        <v>6152</v>
      </c>
      <c r="AI428" s="2"/>
    </row>
    <row r="429" s="2" customFormat="1" ht="14.25" spans="1:34">
      <c r="A429" s="24">
        <v>431</v>
      </c>
      <c r="B429" s="14"/>
      <c r="C429" s="749" t="s">
        <v>6004</v>
      </c>
      <c r="D429" s="749" t="s">
        <v>6005</v>
      </c>
      <c r="E429" s="14"/>
      <c r="F429" s="14"/>
      <c r="G429" s="24"/>
      <c r="H429" s="14"/>
      <c r="I429" s="24">
        <v>2.29</v>
      </c>
      <c r="J429" s="14"/>
      <c r="K429" s="24"/>
      <c r="L429" s="509">
        <v>96</v>
      </c>
      <c r="M429" s="72">
        <v>7.174</v>
      </c>
      <c r="N429" s="72">
        <f t="shared" si="42"/>
        <v>688.704</v>
      </c>
      <c r="O429" s="72">
        <v>96</v>
      </c>
      <c r="P429" s="72">
        <f t="shared" si="43"/>
        <v>7.174</v>
      </c>
      <c r="Q429" s="72">
        <f t="shared" si="44"/>
        <v>688.704</v>
      </c>
      <c r="R429" s="257">
        <f t="shared" si="45"/>
        <v>0</v>
      </c>
      <c r="S429" s="257"/>
      <c r="T429" s="257">
        <f t="shared" si="46"/>
        <v>0</v>
      </c>
      <c r="U429" s="257">
        <f t="shared" si="47"/>
        <v>0</v>
      </c>
      <c r="V429" s="257"/>
      <c r="W429" s="257">
        <f t="shared" si="48"/>
        <v>0</v>
      </c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="2" customFormat="1" ht="14.25" spans="1:34">
      <c r="A430" s="24">
        <v>432</v>
      </c>
      <c r="B430" s="14"/>
      <c r="C430" s="749" t="s">
        <v>6155</v>
      </c>
      <c r="D430" s="749" t="s">
        <v>6156</v>
      </c>
      <c r="E430" s="14"/>
      <c r="F430" s="14"/>
      <c r="G430" s="24"/>
      <c r="H430" s="14"/>
      <c r="I430" s="24">
        <v>2.29</v>
      </c>
      <c r="J430" s="14"/>
      <c r="K430" s="24"/>
      <c r="L430" s="509">
        <v>140</v>
      </c>
      <c r="M430" s="72">
        <v>19.9291</v>
      </c>
      <c r="N430" s="72">
        <f t="shared" si="42"/>
        <v>2790.074</v>
      </c>
      <c r="O430" s="72">
        <v>140</v>
      </c>
      <c r="P430" s="72">
        <f t="shared" si="43"/>
        <v>19.9291</v>
      </c>
      <c r="Q430" s="72">
        <f t="shared" si="44"/>
        <v>2790.074</v>
      </c>
      <c r="R430" s="257">
        <f t="shared" si="45"/>
        <v>0</v>
      </c>
      <c r="S430" s="257"/>
      <c r="T430" s="257">
        <f t="shared" si="46"/>
        <v>0</v>
      </c>
      <c r="U430" s="257">
        <f t="shared" si="47"/>
        <v>0</v>
      </c>
      <c r="V430" s="257"/>
      <c r="W430" s="257">
        <f t="shared" si="48"/>
        <v>0</v>
      </c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="2" customFormat="1" ht="14.25" spans="1:34">
      <c r="A431" s="24">
        <v>433</v>
      </c>
      <c r="B431" s="14"/>
      <c r="C431" s="749" t="s">
        <v>6157</v>
      </c>
      <c r="D431" s="749" t="s">
        <v>6158</v>
      </c>
      <c r="E431" s="14"/>
      <c r="F431" s="14"/>
      <c r="G431" s="24"/>
      <c r="H431" s="14"/>
      <c r="I431" s="24">
        <v>2.29</v>
      </c>
      <c r="J431" s="14"/>
      <c r="K431" s="24"/>
      <c r="L431" s="509">
        <v>10</v>
      </c>
      <c r="M431" s="72">
        <v>3.3873</v>
      </c>
      <c r="N431" s="72">
        <f t="shared" si="42"/>
        <v>33.873</v>
      </c>
      <c r="O431" s="72">
        <v>10</v>
      </c>
      <c r="P431" s="72">
        <f t="shared" si="43"/>
        <v>3.3873</v>
      </c>
      <c r="Q431" s="72">
        <f t="shared" si="44"/>
        <v>33.873</v>
      </c>
      <c r="R431" s="257">
        <f t="shared" si="45"/>
        <v>0</v>
      </c>
      <c r="S431" s="257"/>
      <c r="T431" s="257">
        <f t="shared" si="46"/>
        <v>0</v>
      </c>
      <c r="U431" s="257">
        <f t="shared" si="47"/>
        <v>0</v>
      </c>
      <c r="V431" s="257"/>
      <c r="W431" s="257">
        <f t="shared" si="48"/>
        <v>0</v>
      </c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="2" customFormat="1" ht="14.25" spans="1:34">
      <c r="A432" s="24">
        <v>434</v>
      </c>
      <c r="B432" s="14"/>
      <c r="C432" s="749" t="s">
        <v>6159</v>
      </c>
      <c r="D432" s="749" t="s">
        <v>6160</v>
      </c>
      <c r="E432" s="14"/>
      <c r="F432" s="14"/>
      <c r="G432" s="24"/>
      <c r="H432" s="14"/>
      <c r="I432" s="24">
        <v>2.29</v>
      </c>
      <c r="J432" s="14"/>
      <c r="K432" s="24"/>
      <c r="L432" s="509">
        <v>90</v>
      </c>
      <c r="M432" s="72">
        <v>114.7515</v>
      </c>
      <c r="N432" s="72">
        <f t="shared" si="42"/>
        <v>10327.635</v>
      </c>
      <c r="O432" s="72">
        <v>90</v>
      </c>
      <c r="P432" s="72">
        <f t="shared" si="43"/>
        <v>114.7515</v>
      </c>
      <c r="Q432" s="72">
        <f t="shared" si="44"/>
        <v>10327.635</v>
      </c>
      <c r="R432" s="257">
        <f t="shared" si="45"/>
        <v>0</v>
      </c>
      <c r="S432" s="257"/>
      <c r="T432" s="257">
        <f t="shared" si="46"/>
        <v>0</v>
      </c>
      <c r="U432" s="257">
        <f t="shared" si="47"/>
        <v>0</v>
      </c>
      <c r="V432" s="257"/>
      <c r="W432" s="257">
        <f t="shared" si="48"/>
        <v>0</v>
      </c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="2" customFormat="1" ht="14.25" spans="1:34">
      <c r="A433" s="24">
        <v>435</v>
      </c>
      <c r="B433" s="14"/>
      <c r="C433" s="749" t="s">
        <v>6161</v>
      </c>
      <c r="D433" s="749" t="s">
        <v>6162</v>
      </c>
      <c r="E433" s="14"/>
      <c r="F433" s="14"/>
      <c r="G433" s="24"/>
      <c r="H433" s="14"/>
      <c r="I433" s="24">
        <v>2.29</v>
      </c>
      <c r="J433" s="14"/>
      <c r="K433" s="24"/>
      <c r="L433" s="509">
        <v>30</v>
      </c>
      <c r="M433" s="72">
        <v>161.348</v>
      </c>
      <c r="N433" s="72">
        <f t="shared" si="42"/>
        <v>4840.44</v>
      </c>
      <c r="O433" s="72">
        <v>30</v>
      </c>
      <c r="P433" s="72">
        <f t="shared" si="43"/>
        <v>161.348</v>
      </c>
      <c r="Q433" s="72">
        <f t="shared" si="44"/>
        <v>4840.44</v>
      </c>
      <c r="R433" s="257">
        <f t="shared" si="45"/>
        <v>0</v>
      </c>
      <c r="S433" s="257"/>
      <c r="T433" s="257">
        <f t="shared" si="46"/>
        <v>0</v>
      </c>
      <c r="U433" s="257">
        <f t="shared" si="47"/>
        <v>0</v>
      </c>
      <c r="V433" s="257"/>
      <c r="W433" s="257">
        <f t="shared" si="48"/>
        <v>0</v>
      </c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="2" customFormat="1" ht="14.25" spans="1:34">
      <c r="A434" s="24">
        <v>436</v>
      </c>
      <c r="B434" s="14"/>
      <c r="C434" s="749" t="s">
        <v>6163</v>
      </c>
      <c r="D434" s="749" t="s">
        <v>6164</v>
      </c>
      <c r="E434" s="14"/>
      <c r="F434" s="14"/>
      <c r="G434" s="24"/>
      <c r="H434" s="14"/>
      <c r="I434" s="24">
        <v>2.29</v>
      </c>
      <c r="J434" s="14"/>
      <c r="K434" s="24"/>
      <c r="L434" s="509">
        <v>50</v>
      </c>
      <c r="M434" s="72">
        <v>24.6776</v>
      </c>
      <c r="N434" s="72">
        <f t="shared" si="42"/>
        <v>1233.88</v>
      </c>
      <c r="O434" s="72">
        <v>50</v>
      </c>
      <c r="P434" s="72">
        <f t="shared" si="43"/>
        <v>24.6776</v>
      </c>
      <c r="Q434" s="72">
        <f t="shared" si="44"/>
        <v>1233.88</v>
      </c>
      <c r="R434" s="257">
        <f t="shared" si="45"/>
        <v>0</v>
      </c>
      <c r="S434" s="257"/>
      <c r="T434" s="257">
        <f t="shared" si="46"/>
        <v>0</v>
      </c>
      <c r="U434" s="257">
        <f t="shared" si="47"/>
        <v>0</v>
      </c>
      <c r="V434" s="257"/>
      <c r="W434" s="257">
        <f t="shared" si="48"/>
        <v>0</v>
      </c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="2" customFormat="1" ht="14.25" spans="1:34">
      <c r="A435" s="24">
        <v>437</v>
      </c>
      <c r="B435" s="14"/>
      <c r="C435" s="749" t="s">
        <v>6165</v>
      </c>
      <c r="D435" s="749" t="s">
        <v>6166</v>
      </c>
      <c r="E435" s="14"/>
      <c r="F435" s="14"/>
      <c r="G435" s="24"/>
      <c r="H435" s="14"/>
      <c r="I435" s="24">
        <v>2.29</v>
      </c>
      <c r="J435" s="14"/>
      <c r="K435" s="24"/>
      <c r="L435" s="509">
        <v>1060</v>
      </c>
      <c r="M435" s="72">
        <v>0.9431</v>
      </c>
      <c r="N435" s="72">
        <f t="shared" si="42"/>
        <v>999.686</v>
      </c>
      <c r="O435" s="72">
        <v>1060</v>
      </c>
      <c r="P435" s="72">
        <f t="shared" si="43"/>
        <v>0.9431</v>
      </c>
      <c r="Q435" s="72">
        <f t="shared" si="44"/>
        <v>999.686</v>
      </c>
      <c r="R435" s="257">
        <f t="shared" si="45"/>
        <v>0</v>
      </c>
      <c r="S435" s="257"/>
      <c r="T435" s="257">
        <f t="shared" si="46"/>
        <v>0</v>
      </c>
      <c r="U435" s="257">
        <f t="shared" si="47"/>
        <v>0</v>
      </c>
      <c r="V435" s="257"/>
      <c r="W435" s="257">
        <f t="shared" si="48"/>
        <v>0</v>
      </c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="2" customFormat="1" ht="14.25" spans="1:34">
      <c r="A436" s="24">
        <v>438</v>
      </c>
      <c r="B436" s="14"/>
      <c r="C436" s="749" t="s">
        <v>6167</v>
      </c>
      <c r="D436" s="749" t="s">
        <v>6168</v>
      </c>
      <c r="E436" s="14"/>
      <c r="F436" s="14"/>
      <c r="G436" s="24"/>
      <c r="H436" s="14"/>
      <c r="I436" s="24">
        <v>2.29</v>
      </c>
      <c r="J436" s="14"/>
      <c r="K436" s="24"/>
      <c r="L436" s="509">
        <v>1370</v>
      </c>
      <c r="M436" s="72">
        <v>1.1344</v>
      </c>
      <c r="N436" s="72">
        <f t="shared" si="42"/>
        <v>1554.128</v>
      </c>
      <c r="O436" s="72">
        <v>1370</v>
      </c>
      <c r="P436" s="72">
        <f t="shared" si="43"/>
        <v>1.1344</v>
      </c>
      <c r="Q436" s="72">
        <f t="shared" si="44"/>
        <v>1554.128</v>
      </c>
      <c r="R436" s="257">
        <f t="shared" si="45"/>
        <v>0</v>
      </c>
      <c r="S436" s="257"/>
      <c r="T436" s="257">
        <f t="shared" si="46"/>
        <v>0</v>
      </c>
      <c r="U436" s="257">
        <f t="shared" si="47"/>
        <v>0</v>
      </c>
      <c r="V436" s="257"/>
      <c r="W436" s="257">
        <f t="shared" si="48"/>
        <v>0</v>
      </c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="2" customFormat="1" ht="14.25" spans="1:34">
      <c r="A437" s="24">
        <v>439</v>
      </c>
      <c r="B437" s="14"/>
      <c r="C437" s="749" t="s">
        <v>6169</v>
      </c>
      <c r="D437" s="749" t="s">
        <v>6170</v>
      </c>
      <c r="E437" s="14"/>
      <c r="F437" s="14"/>
      <c r="G437" s="24"/>
      <c r="H437" s="14"/>
      <c r="I437" s="24">
        <v>2.29</v>
      </c>
      <c r="J437" s="14"/>
      <c r="K437" s="24"/>
      <c r="L437" s="509">
        <v>40</v>
      </c>
      <c r="M437" s="72">
        <v>11.7341</v>
      </c>
      <c r="N437" s="72">
        <f t="shared" si="42"/>
        <v>469.364</v>
      </c>
      <c r="O437" s="72">
        <v>40</v>
      </c>
      <c r="P437" s="72">
        <f t="shared" si="43"/>
        <v>11.7341</v>
      </c>
      <c r="Q437" s="72">
        <f t="shared" si="44"/>
        <v>469.364</v>
      </c>
      <c r="R437" s="257">
        <f t="shared" si="45"/>
        <v>0</v>
      </c>
      <c r="S437" s="257"/>
      <c r="T437" s="257">
        <f t="shared" si="46"/>
        <v>0</v>
      </c>
      <c r="U437" s="257">
        <f t="shared" si="47"/>
        <v>0</v>
      </c>
      <c r="V437" s="257"/>
      <c r="W437" s="257">
        <f t="shared" si="48"/>
        <v>0</v>
      </c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="2" customFormat="1" ht="14.25" spans="1:34">
      <c r="A438" s="24">
        <v>440</v>
      </c>
      <c r="B438" s="14"/>
      <c r="C438" s="749" t="s">
        <v>6171</v>
      </c>
      <c r="D438" s="749" t="s">
        <v>6172</v>
      </c>
      <c r="E438" s="14"/>
      <c r="F438" s="14"/>
      <c r="G438" s="24"/>
      <c r="H438" s="14"/>
      <c r="I438" s="24">
        <v>2.29</v>
      </c>
      <c r="J438" s="14"/>
      <c r="K438" s="24"/>
      <c r="L438" s="509">
        <v>20</v>
      </c>
      <c r="M438" s="72">
        <v>21.6464</v>
      </c>
      <c r="N438" s="72">
        <f t="shared" si="42"/>
        <v>432.928</v>
      </c>
      <c r="O438" s="72">
        <v>20</v>
      </c>
      <c r="P438" s="72">
        <f t="shared" si="43"/>
        <v>21.6464</v>
      </c>
      <c r="Q438" s="72">
        <f t="shared" si="44"/>
        <v>432.928</v>
      </c>
      <c r="R438" s="257">
        <f t="shared" si="45"/>
        <v>0</v>
      </c>
      <c r="S438" s="257"/>
      <c r="T438" s="257">
        <f t="shared" si="46"/>
        <v>0</v>
      </c>
      <c r="U438" s="257">
        <f t="shared" si="47"/>
        <v>0</v>
      </c>
      <c r="V438" s="257"/>
      <c r="W438" s="257">
        <f t="shared" si="48"/>
        <v>0</v>
      </c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="2" customFormat="1" ht="14.25" spans="1:34">
      <c r="A439" s="24">
        <v>441</v>
      </c>
      <c r="B439" s="14"/>
      <c r="C439" s="749" t="s">
        <v>6173</v>
      </c>
      <c r="D439" s="749" t="s">
        <v>6174</v>
      </c>
      <c r="E439" s="14"/>
      <c r="F439" s="14"/>
      <c r="G439" s="24"/>
      <c r="H439" s="14"/>
      <c r="I439" s="24">
        <v>2.29</v>
      </c>
      <c r="J439" s="14"/>
      <c r="K439" s="24"/>
      <c r="L439" s="509">
        <v>20</v>
      </c>
      <c r="M439" s="72">
        <v>21.647</v>
      </c>
      <c r="N439" s="72">
        <f t="shared" si="42"/>
        <v>432.94</v>
      </c>
      <c r="O439" s="72">
        <v>20</v>
      </c>
      <c r="P439" s="72">
        <f t="shared" si="43"/>
        <v>21.647</v>
      </c>
      <c r="Q439" s="72">
        <f t="shared" si="44"/>
        <v>432.94</v>
      </c>
      <c r="R439" s="257">
        <f t="shared" si="45"/>
        <v>0</v>
      </c>
      <c r="S439" s="257"/>
      <c r="T439" s="257">
        <f t="shared" si="46"/>
        <v>0</v>
      </c>
      <c r="U439" s="257">
        <f t="shared" si="47"/>
        <v>0</v>
      </c>
      <c r="V439" s="257"/>
      <c r="W439" s="257">
        <f t="shared" si="48"/>
        <v>0</v>
      </c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="2" customFormat="1" ht="14.25" spans="1:34">
      <c r="A440" s="24">
        <v>442</v>
      </c>
      <c r="B440" s="14"/>
      <c r="C440" s="749" t="s">
        <v>6175</v>
      </c>
      <c r="D440" s="749" t="s">
        <v>6176</v>
      </c>
      <c r="E440" s="14"/>
      <c r="F440" s="14"/>
      <c r="G440" s="24"/>
      <c r="H440" s="14"/>
      <c r="I440" s="24">
        <v>2.29</v>
      </c>
      <c r="J440" s="14"/>
      <c r="K440" s="24"/>
      <c r="L440" s="509">
        <v>77</v>
      </c>
      <c r="M440" s="72">
        <v>50.0082</v>
      </c>
      <c r="N440" s="72">
        <f t="shared" si="42"/>
        <v>3850.6314</v>
      </c>
      <c r="O440" s="72">
        <v>77</v>
      </c>
      <c r="P440" s="72">
        <f t="shared" si="43"/>
        <v>50.0082</v>
      </c>
      <c r="Q440" s="72">
        <f t="shared" si="44"/>
        <v>3850.6314</v>
      </c>
      <c r="R440" s="257">
        <f t="shared" si="45"/>
        <v>0</v>
      </c>
      <c r="S440" s="257"/>
      <c r="T440" s="257">
        <f t="shared" si="46"/>
        <v>0</v>
      </c>
      <c r="U440" s="257">
        <f t="shared" si="47"/>
        <v>0</v>
      </c>
      <c r="V440" s="257"/>
      <c r="W440" s="257">
        <f t="shared" si="48"/>
        <v>0</v>
      </c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="2" customFormat="1" ht="14.25" spans="1:34">
      <c r="A441" s="24">
        <v>443</v>
      </c>
      <c r="B441" s="14"/>
      <c r="C441" s="749" t="s">
        <v>6177</v>
      </c>
      <c r="D441" s="749" t="s">
        <v>6178</v>
      </c>
      <c r="E441" s="14"/>
      <c r="F441" s="14"/>
      <c r="G441" s="24"/>
      <c r="H441" s="14"/>
      <c r="I441" s="24">
        <v>2.29</v>
      </c>
      <c r="J441" s="14"/>
      <c r="K441" s="24"/>
      <c r="L441" s="509">
        <v>32</v>
      </c>
      <c r="M441" s="72">
        <v>48.0714</v>
      </c>
      <c r="N441" s="72">
        <f t="shared" si="42"/>
        <v>1538.2848</v>
      </c>
      <c r="O441" s="72">
        <v>32</v>
      </c>
      <c r="P441" s="72">
        <f t="shared" si="43"/>
        <v>48.0714</v>
      </c>
      <c r="Q441" s="72">
        <f t="shared" si="44"/>
        <v>1538.2848</v>
      </c>
      <c r="R441" s="257">
        <f t="shared" si="45"/>
        <v>0</v>
      </c>
      <c r="S441" s="257"/>
      <c r="T441" s="257">
        <f t="shared" si="46"/>
        <v>0</v>
      </c>
      <c r="U441" s="257">
        <f t="shared" si="47"/>
        <v>0</v>
      </c>
      <c r="V441" s="257"/>
      <c r="W441" s="257">
        <f t="shared" si="48"/>
        <v>0</v>
      </c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="2" customFormat="1" ht="14.25" spans="1:34">
      <c r="A442" s="24">
        <v>444</v>
      </c>
      <c r="B442" s="14"/>
      <c r="C442" s="749" t="s">
        <v>6179</v>
      </c>
      <c r="D442" s="749" t="s">
        <v>6180</v>
      </c>
      <c r="E442" s="14"/>
      <c r="F442" s="14"/>
      <c r="G442" s="24"/>
      <c r="H442" s="14"/>
      <c r="I442" s="24">
        <v>2.29</v>
      </c>
      <c r="J442" s="14"/>
      <c r="K442" s="24"/>
      <c r="L442" s="509">
        <v>59</v>
      </c>
      <c r="M442" s="72">
        <v>37.5659</v>
      </c>
      <c r="N442" s="72">
        <f t="shared" si="42"/>
        <v>2216.3881</v>
      </c>
      <c r="O442" s="72">
        <v>59</v>
      </c>
      <c r="P442" s="72">
        <f t="shared" si="43"/>
        <v>37.5659</v>
      </c>
      <c r="Q442" s="72">
        <f t="shared" si="44"/>
        <v>2216.3881</v>
      </c>
      <c r="R442" s="257">
        <f t="shared" si="45"/>
        <v>0</v>
      </c>
      <c r="S442" s="257"/>
      <c r="T442" s="257">
        <f t="shared" si="46"/>
        <v>0</v>
      </c>
      <c r="U442" s="257">
        <f t="shared" si="47"/>
        <v>0</v>
      </c>
      <c r="V442" s="257"/>
      <c r="W442" s="257">
        <f t="shared" si="48"/>
        <v>0</v>
      </c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="2" customFormat="1" ht="14.25" spans="1:34">
      <c r="A443" s="24">
        <v>445</v>
      </c>
      <c r="B443" s="14"/>
      <c r="C443" s="749" t="s">
        <v>6181</v>
      </c>
      <c r="D443" s="749" t="s">
        <v>6182</v>
      </c>
      <c r="E443" s="14"/>
      <c r="F443" s="14"/>
      <c r="G443" s="24"/>
      <c r="H443" s="14"/>
      <c r="I443" s="24">
        <v>2.29</v>
      </c>
      <c r="J443" s="14"/>
      <c r="K443" s="24"/>
      <c r="L443" s="509">
        <v>69</v>
      </c>
      <c r="M443" s="72">
        <v>46.4643</v>
      </c>
      <c r="N443" s="72">
        <f t="shared" si="42"/>
        <v>3206.0367</v>
      </c>
      <c r="O443" s="72">
        <v>69</v>
      </c>
      <c r="P443" s="72">
        <f t="shared" si="43"/>
        <v>46.4643</v>
      </c>
      <c r="Q443" s="72">
        <f t="shared" si="44"/>
        <v>3206.0367</v>
      </c>
      <c r="R443" s="257">
        <f t="shared" si="45"/>
        <v>0</v>
      </c>
      <c r="S443" s="257"/>
      <c r="T443" s="257">
        <f t="shared" si="46"/>
        <v>0</v>
      </c>
      <c r="U443" s="257">
        <f t="shared" si="47"/>
        <v>0</v>
      </c>
      <c r="V443" s="257"/>
      <c r="W443" s="257">
        <f t="shared" si="48"/>
        <v>0</v>
      </c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="500" customFormat="1" ht="14.25" spans="1:34">
      <c r="A444" s="513">
        <v>446</v>
      </c>
      <c r="B444" s="514"/>
      <c r="C444" s="751" t="s">
        <v>6183</v>
      </c>
      <c r="D444" s="751" t="s">
        <v>6184</v>
      </c>
      <c r="E444" s="514"/>
      <c r="F444" s="514"/>
      <c r="G444" s="513"/>
      <c r="H444" s="514"/>
      <c r="I444" s="24">
        <v>2.29</v>
      </c>
      <c r="J444" s="514"/>
      <c r="K444" s="513"/>
      <c r="L444" s="516">
        <v>30</v>
      </c>
      <c r="M444" s="72">
        <v>44.172</v>
      </c>
      <c r="N444" s="72">
        <f t="shared" si="42"/>
        <v>1325.16</v>
      </c>
      <c r="O444" s="72">
        <v>30</v>
      </c>
      <c r="P444" s="517">
        <f t="shared" si="43"/>
        <v>44.172</v>
      </c>
      <c r="Q444" s="517">
        <f t="shared" si="44"/>
        <v>1325.16</v>
      </c>
      <c r="R444" s="517">
        <f t="shared" si="45"/>
        <v>0</v>
      </c>
      <c r="S444" s="517"/>
      <c r="T444" s="517">
        <f t="shared" si="46"/>
        <v>0</v>
      </c>
      <c r="U444" s="517">
        <f t="shared" si="47"/>
        <v>0</v>
      </c>
      <c r="V444" s="517"/>
      <c r="W444" s="517">
        <f t="shared" si="48"/>
        <v>0</v>
      </c>
      <c r="X444" s="514"/>
      <c r="Y444" s="514"/>
      <c r="Z444" s="514"/>
      <c r="AA444" s="514"/>
      <c r="AB444" s="514"/>
      <c r="AC444" s="514"/>
      <c r="AD444" s="514"/>
      <c r="AE444" s="514"/>
      <c r="AF444" s="514"/>
      <c r="AG444" s="514"/>
      <c r="AH444" s="514"/>
    </row>
    <row r="445" s="2" customFormat="1" ht="14.25" spans="1:34">
      <c r="A445" s="24">
        <v>447</v>
      </c>
      <c r="B445" s="14"/>
      <c r="C445" s="749" t="s">
        <v>6185</v>
      </c>
      <c r="D445" s="749" t="s">
        <v>6186</v>
      </c>
      <c r="E445" s="14"/>
      <c r="F445" s="14"/>
      <c r="G445" s="24"/>
      <c r="H445" s="14"/>
      <c r="I445" s="24">
        <v>2.29</v>
      </c>
      <c r="J445" s="14"/>
      <c r="K445" s="24"/>
      <c r="L445" s="509">
        <v>28</v>
      </c>
      <c r="M445" s="72">
        <v>68.3147</v>
      </c>
      <c r="N445" s="72">
        <f t="shared" si="42"/>
        <v>1912.8116</v>
      </c>
      <c r="O445" s="72">
        <v>28</v>
      </c>
      <c r="P445" s="72">
        <f t="shared" si="43"/>
        <v>68.3147</v>
      </c>
      <c r="Q445" s="72">
        <f t="shared" si="44"/>
        <v>1912.8116</v>
      </c>
      <c r="R445" s="257">
        <f t="shared" si="45"/>
        <v>0</v>
      </c>
      <c r="S445" s="257"/>
      <c r="T445" s="257">
        <f t="shared" si="46"/>
        <v>0</v>
      </c>
      <c r="U445" s="257">
        <f t="shared" si="47"/>
        <v>0</v>
      </c>
      <c r="V445" s="257"/>
      <c r="W445" s="257">
        <f t="shared" si="48"/>
        <v>0</v>
      </c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="2" customFormat="1" ht="14.25" spans="1:34">
      <c r="A446" s="24">
        <v>448</v>
      </c>
      <c r="B446" s="14"/>
      <c r="C446" s="749" t="s">
        <v>6187</v>
      </c>
      <c r="D446" s="749" t="s">
        <v>6188</v>
      </c>
      <c r="E446" s="14"/>
      <c r="F446" s="14"/>
      <c r="G446" s="24"/>
      <c r="H446" s="14"/>
      <c r="I446" s="24">
        <v>2.29</v>
      </c>
      <c r="J446" s="14"/>
      <c r="K446" s="24"/>
      <c r="L446" s="509">
        <v>20</v>
      </c>
      <c r="M446" s="72">
        <v>20.1449</v>
      </c>
      <c r="N446" s="72">
        <f t="shared" si="42"/>
        <v>402.898</v>
      </c>
      <c r="O446" s="72">
        <v>20</v>
      </c>
      <c r="P446" s="72">
        <f t="shared" si="43"/>
        <v>20.1449</v>
      </c>
      <c r="Q446" s="72">
        <f t="shared" si="44"/>
        <v>402.898</v>
      </c>
      <c r="R446" s="257">
        <f t="shared" si="45"/>
        <v>0</v>
      </c>
      <c r="S446" s="257"/>
      <c r="T446" s="257">
        <f t="shared" si="46"/>
        <v>0</v>
      </c>
      <c r="U446" s="257">
        <f t="shared" si="47"/>
        <v>0</v>
      </c>
      <c r="V446" s="257"/>
      <c r="W446" s="257">
        <f t="shared" si="48"/>
        <v>0</v>
      </c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="2" customFormat="1" ht="14.25" spans="1:34">
      <c r="A447" s="24">
        <v>449</v>
      </c>
      <c r="B447" s="14"/>
      <c r="C447" s="749" t="s">
        <v>6189</v>
      </c>
      <c r="D447" s="749" t="s">
        <v>6190</v>
      </c>
      <c r="E447" s="14"/>
      <c r="F447" s="14"/>
      <c r="G447" s="24"/>
      <c r="H447" s="14"/>
      <c r="I447" s="24">
        <v>2.29</v>
      </c>
      <c r="J447" s="14"/>
      <c r="K447" s="24"/>
      <c r="L447" s="509">
        <v>47</v>
      </c>
      <c r="M447" s="72">
        <v>67.7242</v>
      </c>
      <c r="N447" s="72">
        <f t="shared" si="42"/>
        <v>3183.0374</v>
      </c>
      <c r="O447" s="72">
        <v>47</v>
      </c>
      <c r="P447" s="72">
        <f t="shared" si="43"/>
        <v>67.7242</v>
      </c>
      <c r="Q447" s="72">
        <f t="shared" si="44"/>
        <v>3183.0374</v>
      </c>
      <c r="R447" s="257">
        <f t="shared" si="45"/>
        <v>0</v>
      </c>
      <c r="S447" s="257"/>
      <c r="T447" s="257">
        <f t="shared" si="46"/>
        <v>0</v>
      </c>
      <c r="U447" s="257">
        <f t="shared" si="47"/>
        <v>0</v>
      </c>
      <c r="V447" s="257"/>
      <c r="W447" s="257">
        <f t="shared" si="48"/>
        <v>0</v>
      </c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="2" customFormat="1" ht="14.25" spans="1:34">
      <c r="A448" s="24">
        <v>450</v>
      </c>
      <c r="B448" s="14"/>
      <c r="C448" s="749" t="s">
        <v>6191</v>
      </c>
      <c r="D448" s="749" t="s">
        <v>6192</v>
      </c>
      <c r="E448" s="14"/>
      <c r="F448" s="14"/>
      <c r="G448" s="24"/>
      <c r="H448" s="14"/>
      <c r="I448" s="24">
        <v>2.29</v>
      </c>
      <c r="J448" s="14"/>
      <c r="K448" s="24"/>
      <c r="L448" s="509">
        <v>230</v>
      </c>
      <c r="M448" s="72">
        <v>16.1247</v>
      </c>
      <c r="N448" s="72">
        <f t="shared" si="42"/>
        <v>3708.681</v>
      </c>
      <c r="O448" s="72">
        <v>230</v>
      </c>
      <c r="P448" s="72">
        <f t="shared" si="43"/>
        <v>16.1247</v>
      </c>
      <c r="Q448" s="72">
        <f t="shared" si="44"/>
        <v>3708.681</v>
      </c>
      <c r="R448" s="257">
        <f t="shared" si="45"/>
        <v>0</v>
      </c>
      <c r="S448" s="257"/>
      <c r="T448" s="257">
        <f t="shared" si="46"/>
        <v>0</v>
      </c>
      <c r="U448" s="257">
        <f t="shared" si="47"/>
        <v>0</v>
      </c>
      <c r="V448" s="257"/>
      <c r="W448" s="257">
        <f t="shared" si="48"/>
        <v>0</v>
      </c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="2" customFormat="1" ht="14.25" spans="1:34">
      <c r="A449" s="24">
        <v>451</v>
      </c>
      <c r="B449" s="14"/>
      <c r="C449" s="749" t="s">
        <v>6193</v>
      </c>
      <c r="D449" s="749" t="s">
        <v>6194</v>
      </c>
      <c r="E449" s="14"/>
      <c r="F449" s="14"/>
      <c r="G449" s="24"/>
      <c r="H449" s="14"/>
      <c r="I449" s="24">
        <v>2.29</v>
      </c>
      <c r="J449" s="14"/>
      <c r="K449" s="24"/>
      <c r="L449" s="509">
        <v>219</v>
      </c>
      <c r="M449" s="72">
        <v>28.3942</v>
      </c>
      <c r="N449" s="72">
        <f t="shared" si="42"/>
        <v>6218.3298</v>
      </c>
      <c r="O449" s="72">
        <v>219</v>
      </c>
      <c r="P449" s="72">
        <f t="shared" si="43"/>
        <v>28.3942</v>
      </c>
      <c r="Q449" s="72">
        <f t="shared" si="44"/>
        <v>6218.3298</v>
      </c>
      <c r="R449" s="257">
        <f t="shared" si="45"/>
        <v>0</v>
      </c>
      <c r="S449" s="257"/>
      <c r="T449" s="257">
        <f t="shared" si="46"/>
        <v>0</v>
      </c>
      <c r="U449" s="257">
        <f t="shared" si="47"/>
        <v>0</v>
      </c>
      <c r="V449" s="257"/>
      <c r="W449" s="257">
        <f t="shared" si="48"/>
        <v>0</v>
      </c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="500" customFormat="1" ht="14.25" spans="1:34">
      <c r="A450" s="513">
        <v>452</v>
      </c>
      <c r="B450" s="514"/>
      <c r="C450" s="751" t="s">
        <v>6195</v>
      </c>
      <c r="D450" s="751" t="s">
        <v>6196</v>
      </c>
      <c r="E450" s="514"/>
      <c r="F450" s="514"/>
      <c r="G450" s="513"/>
      <c r="H450" s="514"/>
      <c r="I450" s="24">
        <v>2.29</v>
      </c>
      <c r="J450" s="514"/>
      <c r="K450" s="513"/>
      <c r="L450" s="516">
        <v>181</v>
      </c>
      <c r="M450" s="72">
        <v>18.5561</v>
      </c>
      <c r="N450" s="72">
        <f t="shared" si="42"/>
        <v>3358.6541</v>
      </c>
      <c r="O450" s="72">
        <v>181</v>
      </c>
      <c r="P450" s="517">
        <f t="shared" si="43"/>
        <v>18.5561</v>
      </c>
      <c r="Q450" s="517">
        <f t="shared" si="44"/>
        <v>3358.6541</v>
      </c>
      <c r="R450" s="517">
        <f t="shared" si="45"/>
        <v>0</v>
      </c>
      <c r="S450" s="517"/>
      <c r="T450" s="517">
        <f t="shared" si="46"/>
        <v>0</v>
      </c>
      <c r="U450" s="517">
        <f t="shared" si="47"/>
        <v>0</v>
      </c>
      <c r="V450" s="517"/>
      <c r="W450" s="517">
        <f t="shared" si="48"/>
        <v>0</v>
      </c>
      <c r="X450" s="514"/>
      <c r="Y450" s="514"/>
      <c r="Z450" s="514"/>
      <c r="AA450" s="514"/>
      <c r="AB450" s="514"/>
      <c r="AC450" s="514"/>
      <c r="AD450" s="514"/>
      <c r="AE450" s="514"/>
      <c r="AF450" s="514"/>
      <c r="AG450" s="514"/>
      <c r="AH450" s="514"/>
    </row>
    <row r="451" s="2" customFormat="1" ht="14.25" spans="1:34">
      <c r="A451" s="24">
        <v>453</v>
      </c>
      <c r="B451" s="14"/>
      <c r="C451" s="749" t="s">
        <v>6197</v>
      </c>
      <c r="D451" s="749" t="s">
        <v>6198</v>
      </c>
      <c r="E451" s="14"/>
      <c r="F451" s="14"/>
      <c r="G451" s="24"/>
      <c r="H451" s="14"/>
      <c r="I451" s="24">
        <v>2.29</v>
      </c>
      <c r="J451" s="14"/>
      <c r="K451" s="24"/>
      <c r="L451" s="509">
        <v>165</v>
      </c>
      <c r="M451" s="72">
        <v>21.2747</v>
      </c>
      <c r="N451" s="72">
        <f t="shared" si="42"/>
        <v>3510.3255</v>
      </c>
      <c r="O451" s="72">
        <v>165</v>
      </c>
      <c r="P451" s="72">
        <f t="shared" si="43"/>
        <v>21.2747</v>
      </c>
      <c r="Q451" s="72">
        <f t="shared" si="44"/>
        <v>3510.3255</v>
      </c>
      <c r="R451" s="257">
        <f t="shared" si="45"/>
        <v>0</v>
      </c>
      <c r="S451" s="257"/>
      <c r="T451" s="257">
        <f t="shared" si="46"/>
        <v>0</v>
      </c>
      <c r="U451" s="257">
        <f t="shared" si="47"/>
        <v>0</v>
      </c>
      <c r="V451" s="257"/>
      <c r="W451" s="257">
        <f t="shared" si="48"/>
        <v>0</v>
      </c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="2" customFormat="1" ht="14.25" spans="1:34">
      <c r="A452" s="24">
        <v>454</v>
      </c>
      <c r="B452" s="14"/>
      <c r="C452" s="749" t="s">
        <v>6006</v>
      </c>
      <c r="D452" s="749" t="s">
        <v>6007</v>
      </c>
      <c r="E452" s="14"/>
      <c r="F452" s="14"/>
      <c r="G452" s="24"/>
      <c r="H452" s="14"/>
      <c r="I452" s="24">
        <v>2.29</v>
      </c>
      <c r="J452" s="14"/>
      <c r="K452" s="24"/>
      <c r="L452" s="509">
        <v>8</v>
      </c>
      <c r="M452" s="72">
        <v>49.9728</v>
      </c>
      <c r="N452" s="72">
        <f t="shared" si="42"/>
        <v>399.7824</v>
      </c>
      <c r="O452" s="72">
        <v>8</v>
      </c>
      <c r="P452" s="72">
        <f t="shared" si="43"/>
        <v>49.9728</v>
      </c>
      <c r="Q452" s="72">
        <f t="shared" si="44"/>
        <v>399.7824</v>
      </c>
      <c r="R452" s="257">
        <f t="shared" si="45"/>
        <v>0</v>
      </c>
      <c r="S452" s="257"/>
      <c r="T452" s="257">
        <f t="shared" si="46"/>
        <v>0</v>
      </c>
      <c r="U452" s="257">
        <f t="shared" si="47"/>
        <v>0</v>
      </c>
      <c r="V452" s="257"/>
      <c r="W452" s="257">
        <f t="shared" si="48"/>
        <v>0</v>
      </c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="2" customFormat="1" ht="14.25" spans="1:34">
      <c r="A453" s="24">
        <v>455</v>
      </c>
      <c r="B453" s="14"/>
      <c r="C453" s="749" t="s">
        <v>6199</v>
      </c>
      <c r="D453" s="749" t="s">
        <v>6200</v>
      </c>
      <c r="E453" s="14"/>
      <c r="F453" s="14"/>
      <c r="G453" s="24"/>
      <c r="H453" s="14"/>
      <c r="I453" s="24">
        <v>2.29</v>
      </c>
      <c r="J453" s="14"/>
      <c r="K453" s="24"/>
      <c r="L453" s="509">
        <v>51</v>
      </c>
      <c r="M453" s="72">
        <v>71.9762</v>
      </c>
      <c r="N453" s="72">
        <f t="shared" ref="N453:N499" si="49">L453*M453</f>
        <v>3670.7862</v>
      </c>
      <c r="O453" s="72">
        <v>51</v>
      </c>
      <c r="P453" s="72">
        <f t="shared" ref="P453:P516" si="50">M453</f>
        <v>71.9762</v>
      </c>
      <c r="Q453" s="72">
        <f t="shared" ref="Q453:Q516" si="51">P453*O453</f>
        <v>3670.7862</v>
      </c>
      <c r="R453" s="257">
        <f t="shared" ref="R453:R516" si="52">IF((O453-L453)&gt;0,O453-L453,0)</f>
        <v>0</v>
      </c>
      <c r="S453" s="257"/>
      <c r="T453" s="257">
        <f t="shared" ref="T453:T516" si="53">IF((Q453-N453)&gt;0,Q453-N453,0)</f>
        <v>0</v>
      </c>
      <c r="U453" s="257">
        <f t="shared" ref="U453:U516" si="54">IF((O453-L453)&lt;0,O453-L453,0)</f>
        <v>0</v>
      </c>
      <c r="V453" s="257"/>
      <c r="W453" s="257">
        <f t="shared" ref="W453:W516" si="55">IF((Q453-N453)&lt;0,Q453-N453,0)</f>
        <v>0</v>
      </c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="2" customFormat="1" ht="14.25" spans="1:34">
      <c r="A454" s="24">
        <v>456</v>
      </c>
      <c r="B454" s="14"/>
      <c r="C454" s="749" t="s">
        <v>6201</v>
      </c>
      <c r="D454" s="749" t="s">
        <v>6202</v>
      </c>
      <c r="E454" s="14"/>
      <c r="F454" s="14"/>
      <c r="G454" s="24"/>
      <c r="H454" s="14"/>
      <c r="I454" s="24">
        <v>2.29</v>
      </c>
      <c r="J454" s="14"/>
      <c r="K454" s="24"/>
      <c r="L454" s="509">
        <v>87</v>
      </c>
      <c r="M454" s="72">
        <v>28.2124</v>
      </c>
      <c r="N454" s="72">
        <f t="shared" si="49"/>
        <v>2454.4788</v>
      </c>
      <c r="O454" s="72">
        <v>87</v>
      </c>
      <c r="P454" s="72">
        <f t="shared" si="50"/>
        <v>28.2124</v>
      </c>
      <c r="Q454" s="72">
        <f t="shared" si="51"/>
        <v>2454.4788</v>
      </c>
      <c r="R454" s="257">
        <f t="shared" si="52"/>
        <v>0</v>
      </c>
      <c r="S454" s="257"/>
      <c r="T454" s="257">
        <f t="shared" si="53"/>
        <v>0</v>
      </c>
      <c r="U454" s="257">
        <f t="shared" si="54"/>
        <v>0</v>
      </c>
      <c r="V454" s="257"/>
      <c r="W454" s="257">
        <f t="shared" si="55"/>
        <v>0</v>
      </c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="2" customFormat="1" ht="14.25" spans="1:34">
      <c r="A455" s="24">
        <v>457</v>
      </c>
      <c r="B455" s="14"/>
      <c r="C455" s="749" t="s">
        <v>6203</v>
      </c>
      <c r="D455" s="749" t="s">
        <v>6204</v>
      </c>
      <c r="E455" s="14"/>
      <c r="F455" s="14"/>
      <c r="G455" s="24"/>
      <c r="H455" s="14"/>
      <c r="I455" s="24">
        <v>2.29</v>
      </c>
      <c r="J455" s="14"/>
      <c r="K455" s="24"/>
      <c r="L455" s="509">
        <v>300</v>
      </c>
      <c r="M455" s="72">
        <v>16.0521</v>
      </c>
      <c r="N455" s="72">
        <f t="shared" si="49"/>
        <v>4815.63</v>
      </c>
      <c r="O455" s="72">
        <v>300</v>
      </c>
      <c r="P455" s="72">
        <f t="shared" si="50"/>
        <v>16.0521</v>
      </c>
      <c r="Q455" s="72">
        <f t="shared" si="51"/>
        <v>4815.63</v>
      </c>
      <c r="R455" s="257">
        <f t="shared" si="52"/>
        <v>0</v>
      </c>
      <c r="S455" s="257"/>
      <c r="T455" s="257">
        <f t="shared" si="53"/>
        <v>0</v>
      </c>
      <c r="U455" s="257">
        <f t="shared" si="54"/>
        <v>0</v>
      </c>
      <c r="V455" s="257"/>
      <c r="W455" s="257">
        <f t="shared" si="55"/>
        <v>0</v>
      </c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="2" customFormat="1" ht="14.25" spans="1:34">
      <c r="A456" s="24">
        <v>458</v>
      </c>
      <c r="B456" s="14"/>
      <c r="C456" s="749" t="s">
        <v>6205</v>
      </c>
      <c r="D456" s="749" t="s">
        <v>6206</v>
      </c>
      <c r="E456" s="14"/>
      <c r="F456" s="14"/>
      <c r="G456" s="24"/>
      <c r="H456" s="14"/>
      <c r="I456" s="24">
        <v>2.29</v>
      </c>
      <c r="J456" s="14"/>
      <c r="K456" s="24"/>
      <c r="L456" s="509">
        <v>180</v>
      </c>
      <c r="M456" s="72">
        <v>28.635</v>
      </c>
      <c r="N456" s="72">
        <f t="shared" si="49"/>
        <v>5154.3</v>
      </c>
      <c r="O456" s="72">
        <v>180</v>
      </c>
      <c r="P456" s="72">
        <f t="shared" si="50"/>
        <v>28.635</v>
      </c>
      <c r="Q456" s="72">
        <f t="shared" si="51"/>
        <v>5154.3</v>
      </c>
      <c r="R456" s="257">
        <f t="shared" si="52"/>
        <v>0</v>
      </c>
      <c r="S456" s="257"/>
      <c r="T456" s="257">
        <f t="shared" si="53"/>
        <v>0</v>
      </c>
      <c r="U456" s="257">
        <f t="shared" si="54"/>
        <v>0</v>
      </c>
      <c r="V456" s="257"/>
      <c r="W456" s="257">
        <f t="shared" si="55"/>
        <v>0</v>
      </c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="2" customFormat="1" ht="14.25" spans="1:34">
      <c r="A457" s="24">
        <v>459</v>
      </c>
      <c r="B457" s="14"/>
      <c r="C457" s="749" t="s">
        <v>6207</v>
      </c>
      <c r="D457" s="749" t="s">
        <v>6208</v>
      </c>
      <c r="E457" s="14"/>
      <c r="F457" s="14"/>
      <c r="G457" s="24"/>
      <c r="H457" s="14"/>
      <c r="I457" s="24">
        <v>2.29</v>
      </c>
      <c r="J457" s="14"/>
      <c r="K457" s="24"/>
      <c r="L457" s="509">
        <v>100</v>
      </c>
      <c r="M457" s="72">
        <v>16.1108</v>
      </c>
      <c r="N457" s="72">
        <f t="shared" si="49"/>
        <v>1611.08</v>
      </c>
      <c r="O457" s="72">
        <v>100</v>
      </c>
      <c r="P457" s="72">
        <f t="shared" si="50"/>
        <v>16.1108</v>
      </c>
      <c r="Q457" s="72">
        <f t="shared" si="51"/>
        <v>1611.08</v>
      </c>
      <c r="R457" s="257">
        <f t="shared" si="52"/>
        <v>0</v>
      </c>
      <c r="S457" s="257"/>
      <c r="T457" s="257">
        <f t="shared" si="53"/>
        <v>0</v>
      </c>
      <c r="U457" s="257">
        <f t="shared" si="54"/>
        <v>0</v>
      </c>
      <c r="V457" s="257"/>
      <c r="W457" s="257">
        <f t="shared" si="55"/>
        <v>0</v>
      </c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="2" customFormat="1" ht="14.25" spans="1:35">
      <c r="A458" s="24">
        <v>460</v>
      </c>
      <c r="B458" s="14"/>
      <c r="C458" s="749" t="s">
        <v>6209</v>
      </c>
      <c r="D458" s="749" t="s">
        <v>6210</v>
      </c>
      <c r="E458" s="14"/>
      <c r="F458" s="14"/>
      <c r="G458" s="24"/>
      <c r="H458" s="14"/>
      <c r="I458" s="24">
        <v>2.29</v>
      </c>
      <c r="J458" s="14"/>
      <c r="K458" s="24"/>
      <c r="L458" s="509">
        <v>200</v>
      </c>
      <c r="M458" s="72">
        <v>41.7246</v>
      </c>
      <c r="N458" s="72">
        <f t="shared" si="49"/>
        <v>8344.92</v>
      </c>
      <c r="O458" s="72"/>
      <c r="P458" s="72">
        <f t="shared" si="50"/>
        <v>41.7246</v>
      </c>
      <c r="Q458" s="72">
        <f t="shared" si="51"/>
        <v>0</v>
      </c>
      <c r="R458" s="257">
        <f t="shared" si="52"/>
        <v>0</v>
      </c>
      <c r="S458" s="257"/>
      <c r="T458" s="257">
        <f t="shared" si="53"/>
        <v>0</v>
      </c>
      <c r="U458" s="257">
        <f t="shared" si="54"/>
        <v>-200</v>
      </c>
      <c r="V458" s="257"/>
      <c r="W458" s="257">
        <f t="shared" si="55"/>
        <v>-8344.92</v>
      </c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 t="s">
        <v>6211</v>
      </c>
      <c r="AI458" s="202" t="s">
        <v>6212</v>
      </c>
    </row>
    <row r="459" s="2" customFormat="1" ht="14.25" spans="1:34">
      <c r="A459" s="24">
        <v>461</v>
      </c>
      <c r="B459" s="14"/>
      <c r="C459" s="749" t="s">
        <v>6213</v>
      </c>
      <c r="D459" s="749" t="s">
        <v>6214</v>
      </c>
      <c r="E459" s="14"/>
      <c r="F459" s="14"/>
      <c r="G459" s="24"/>
      <c r="H459" s="14"/>
      <c r="I459" s="24">
        <v>2.29</v>
      </c>
      <c r="J459" s="14"/>
      <c r="K459" s="24"/>
      <c r="L459" s="509">
        <v>15</v>
      </c>
      <c r="M459" s="72">
        <v>79.3367</v>
      </c>
      <c r="N459" s="72">
        <f t="shared" si="49"/>
        <v>1190.0505</v>
      </c>
      <c r="O459" s="72">
        <v>15</v>
      </c>
      <c r="P459" s="72">
        <f t="shared" si="50"/>
        <v>79.3367</v>
      </c>
      <c r="Q459" s="72">
        <f t="shared" si="51"/>
        <v>1190.0505</v>
      </c>
      <c r="R459" s="257">
        <f t="shared" si="52"/>
        <v>0</v>
      </c>
      <c r="S459" s="257"/>
      <c r="T459" s="257">
        <f t="shared" si="53"/>
        <v>0</v>
      </c>
      <c r="U459" s="257">
        <f t="shared" si="54"/>
        <v>0</v>
      </c>
      <c r="V459" s="257"/>
      <c r="W459" s="257">
        <f t="shared" si="55"/>
        <v>0</v>
      </c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="2" customFormat="1" ht="14.25" spans="1:34">
      <c r="A460" s="24">
        <v>462</v>
      </c>
      <c r="B460" s="14"/>
      <c r="C460" s="749" t="s">
        <v>6215</v>
      </c>
      <c r="D460" s="749" t="s">
        <v>6216</v>
      </c>
      <c r="E460" s="14"/>
      <c r="F460" s="14"/>
      <c r="G460" s="24"/>
      <c r="H460" s="14"/>
      <c r="I460" s="24">
        <v>2.29</v>
      </c>
      <c r="J460" s="14"/>
      <c r="K460" s="24"/>
      <c r="L460" s="509">
        <v>9</v>
      </c>
      <c r="M460" s="72">
        <v>120.9645</v>
      </c>
      <c r="N460" s="72">
        <f t="shared" si="49"/>
        <v>1088.6805</v>
      </c>
      <c r="O460" s="72">
        <v>9</v>
      </c>
      <c r="P460" s="72">
        <f t="shared" si="50"/>
        <v>120.9645</v>
      </c>
      <c r="Q460" s="72">
        <f t="shared" si="51"/>
        <v>1088.6805</v>
      </c>
      <c r="R460" s="257">
        <f t="shared" si="52"/>
        <v>0</v>
      </c>
      <c r="S460" s="257"/>
      <c r="T460" s="257">
        <f t="shared" si="53"/>
        <v>0</v>
      </c>
      <c r="U460" s="257">
        <f t="shared" si="54"/>
        <v>0</v>
      </c>
      <c r="V460" s="257"/>
      <c r="W460" s="257">
        <f t="shared" si="55"/>
        <v>0</v>
      </c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="2" customFormat="1" ht="14.25" spans="1:34">
      <c r="A461" s="24">
        <v>463</v>
      </c>
      <c r="B461" s="14"/>
      <c r="C461" s="749" t="s">
        <v>6217</v>
      </c>
      <c r="D461" s="749" t="s">
        <v>6218</v>
      </c>
      <c r="E461" s="14"/>
      <c r="F461" s="14"/>
      <c r="G461" s="24"/>
      <c r="H461" s="14"/>
      <c r="I461" s="24">
        <v>2.29</v>
      </c>
      <c r="J461" s="14"/>
      <c r="K461" s="24"/>
      <c r="L461" s="509">
        <v>10</v>
      </c>
      <c r="M461" s="72">
        <v>91.4344</v>
      </c>
      <c r="N461" s="72">
        <f t="shared" si="49"/>
        <v>914.344</v>
      </c>
      <c r="O461" s="72">
        <v>10</v>
      </c>
      <c r="P461" s="72">
        <f t="shared" si="50"/>
        <v>91.4344</v>
      </c>
      <c r="Q461" s="72">
        <f t="shared" si="51"/>
        <v>914.344</v>
      </c>
      <c r="R461" s="257">
        <f t="shared" si="52"/>
        <v>0</v>
      </c>
      <c r="S461" s="257"/>
      <c r="T461" s="257">
        <f t="shared" si="53"/>
        <v>0</v>
      </c>
      <c r="U461" s="257">
        <f t="shared" si="54"/>
        <v>0</v>
      </c>
      <c r="V461" s="257"/>
      <c r="W461" s="257">
        <f t="shared" si="55"/>
        <v>0</v>
      </c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="2" customFormat="1" ht="14.25" spans="1:34">
      <c r="A462" s="24">
        <v>464</v>
      </c>
      <c r="B462" s="14"/>
      <c r="C462" s="749" t="s">
        <v>6219</v>
      </c>
      <c r="D462" s="749" t="s">
        <v>6220</v>
      </c>
      <c r="E462" s="14"/>
      <c r="F462" s="14"/>
      <c r="G462" s="24"/>
      <c r="H462" s="14"/>
      <c r="I462" s="24">
        <v>2.29</v>
      </c>
      <c r="J462" s="14"/>
      <c r="K462" s="24"/>
      <c r="L462" s="509">
        <v>19</v>
      </c>
      <c r="M462" s="72">
        <v>111.1314</v>
      </c>
      <c r="N462" s="72">
        <f t="shared" si="49"/>
        <v>2111.4966</v>
      </c>
      <c r="O462" s="72">
        <v>19</v>
      </c>
      <c r="P462" s="72">
        <f t="shared" si="50"/>
        <v>111.1314</v>
      </c>
      <c r="Q462" s="72">
        <f t="shared" si="51"/>
        <v>2111.4966</v>
      </c>
      <c r="R462" s="257">
        <f t="shared" si="52"/>
        <v>0</v>
      </c>
      <c r="S462" s="257"/>
      <c r="T462" s="257">
        <f t="shared" si="53"/>
        <v>0</v>
      </c>
      <c r="U462" s="257">
        <f t="shared" si="54"/>
        <v>0</v>
      </c>
      <c r="V462" s="257"/>
      <c r="W462" s="257">
        <f t="shared" si="55"/>
        <v>0</v>
      </c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="2" customFormat="1" ht="14.25" spans="1:34">
      <c r="A463" s="24">
        <v>465</v>
      </c>
      <c r="B463" s="14"/>
      <c r="C463" s="749" t="s">
        <v>6221</v>
      </c>
      <c r="D463" s="749" t="s">
        <v>6222</v>
      </c>
      <c r="E463" s="14"/>
      <c r="F463" s="14"/>
      <c r="G463" s="24"/>
      <c r="H463" s="14"/>
      <c r="I463" s="24">
        <v>2.29</v>
      </c>
      <c r="J463" s="14"/>
      <c r="K463" s="24"/>
      <c r="L463" s="509">
        <v>40</v>
      </c>
      <c r="M463" s="72">
        <v>80.6277</v>
      </c>
      <c r="N463" s="72">
        <f t="shared" si="49"/>
        <v>3225.108</v>
      </c>
      <c r="O463" s="72">
        <v>40</v>
      </c>
      <c r="P463" s="72">
        <f t="shared" si="50"/>
        <v>80.6277</v>
      </c>
      <c r="Q463" s="72">
        <f t="shared" si="51"/>
        <v>3225.108</v>
      </c>
      <c r="R463" s="257">
        <f t="shared" si="52"/>
        <v>0</v>
      </c>
      <c r="S463" s="257"/>
      <c r="T463" s="257">
        <f t="shared" si="53"/>
        <v>0</v>
      </c>
      <c r="U463" s="257">
        <f t="shared" si="54"/>
        <v>0</v>
      </c>
      <c r="V463" s="257"/>
      <c r="W463" s="257">
        <f t="shared" si="55"/>
        <v>0</v>
      </c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="2" customFormat="1" ht="14.25" spans="1:34">
      <c r="A464" s="24">
        <v>466</v>
      </c>
      <c r="B464" s="14"/>
      <c r="C464" s="749" t="s">
        <v>6223</v>
      </c>
      <c r="D464" s="749" t="s">
        <v>6224</v>
      </c>
      <c r="E464" s="14"/>
      <c r="F464" s="14"/>
      <c r="G464" s="24"/>
      <c r="H464" s="14"/>
      <c r="I464" s="24">
        <v>2.29</v>
      </c>
      <c r="J464" s="14"/>
      <c r="K464" s="24"/>
      <c r="L464" s="509">
        <v>48</v>
      </c>
      <c r="M464" s="72">
        <v>43.224</v>
      </c>
      <c r="N464" s="72">
        <f t="shared" si="49"/>
        <v>2074.752</v>
      </c>
      <c r="O464" s="72">
        <v>48</v>
      </c>
      <c r="P464" s="72">
        <f t="shared" si="50"/>
        <v>43.224</v>
      </c>
      <c r="Q464" s="72">
        <f t="shared" si="51"/>
        <v>2074.752</v>
      </c>
      <c r="R464" s="257">
        <f t="shared" si="52"/>
        <v>0</v>
      </c>
      <c r="S464" s="257"/>
      <c r="T464" s="257">
        <f t="shared" si="53"/>
        <v>0</v>
      </c>
      <c r="U464" s="257">
        <f t="shared" si="54"/>
        <v>0</v>
      </c>
      <c r="V464" s="257"/>
      <c r="W464" s="257">
        <f t="shared" si="55"/>
        <v>0</v>
      </c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="2" customFormat="1" ht="14.25" spans="1:34">
      <c r="A465" s="24">
        <v>467</v>
      </c>
      <c r="B465" s="14"/>
      <c r="C465" s="749" t="s">
        <v>6225</v>
      </c>
      <c r="D465" s="749" t="s">
        <v>6226</v>
      </c>
      <c r="E465" s="14"/>
      <c r="F465" s="14"/>
      <c r="G465" s="24"/>
      <c r="H465" s="14"/>
      <c r="I465" s="24">
        <v>2.29</v>
      </c>
      <c r="J465" s="14"/>
      <c r="K465" s="24"/>
      <c r="L465" s="509">
        <v>130</v>
      </c>
      <c r="M465" s="72">
        <v>43.5141</v>
      </c>
      <c r="N465" s="72">
        <f t="shared" si="49"/>
        <v>5656.833</v>
      </c>
      <c r="O465" s="72">
        <v>130</v>
      </c>
      <c r="P465" s="72">
        <f t="shared" si="50"/>
        <v>43.5141</v>
      </c>
      <c r="Q465" s="72">
        <f t="shared" si="51"/>
        <v>5656.833</v>
      </c>
      <c r="R465" s="257">
        <f t="shared" si="52"/>
        <v>0</v>
      </c>
      <c r="S465" s="257"/>
      <c r="T465" s="257">
        <f t="shared" si="53"/>
        <v>0</v>
      </c>
      <c r="U465" s="257">
        <f t="shared" si="54"/>
        <v>0</v>
      </c>
      <c r="V465" s="257"/>
      <c r="W465" s="257">
        <f t="shared" si="55"/>
        <v>0</v>
      </c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="2" customFormat="1" ht="14.25" spans="1:34">
      <c r="A466" s="24">
        <v>468</v>
      </c>
      <c r="B466" s="14"/>
      <c r="C466" s="749" t="s">
        <v>6227</v>
      </c>
      <c r="D466" s="749" t="s">
        <v>6228</v>
      </c>
      <c r="E466" s="14"/>
      <c r="F466" s="14"/>
      <c r="G466" s="24"/>
      <c r="H466" s="14"/>
      <c r="I466" s="24">
        <v>2.29</v>
      </c>
      <c r="J466" s="14"/>
      <c r="K466" s="24"/>
      <c r="L466" s="509">
        <v>19</v>
      </c>
      <c r="M466" s="72">
        <v>70.6925</v>
      </c>
      <c r="N466" s="72">
        <f t="shared" si="49"/>
        <v>1343.1575</v>
      </c>
      <c r="O466" s="72">
        <v>19</v>
      </c>
      <c r="P466" s="72">
        <f t="shared" si="50"/>
        <v>70.6925</v>
      </c>
      <c r="Q466" s="72">
        <f t="shared" si="51"/>
        <v>1343.1575</v>
      </c>
      <c r="R466" s="257">
        <f t="shared" si="52"/>
        <v>0</v>
      </c>
      <c r="S466" s="257"/>
      <c r="T466" s="257">
        <f t="shared" si="53"/>
        <v>0</v>
      </c>
      <c r="U466" s="257">
        <f t="shared" si="54"/>
        <v>0</v>
      </c>
      <c r="V466" s="257"/>
      <c r="W466" s="257">
        <f t="shared" si="55"/>
        <v>0</v>
      </c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="2" customFormat="1" ht="14.25" spans="1:34">
      <c r="A467" s="24">
        <v>469</v>
      </c>
      <c r="B467" s="14"/>
      <c r="C467" s="749" t="s">
        <v>6012</v>
      </c>
      <c r="D467" s="749" t="s">
        <v>6013</v>
      </c>
      <c r="E467" s="14"/>
      <c r="F467" s="14"/>
      <c r="G467" s="24"/>
      <c r="H467" s="14"/>
      <c r="I467" s="24">
        <v>2.29</v>
      </c>
      <c r="J467" s="14"/>
      <c r="K467" s="24"/>
      <c r="L467" s="509">
        <v>10</v>
      </c>
      <c r="M467" s="72">
        <v>52.8062</v>
      </c>
      <c r="N467" s="72">
        <f t="shared" si="49"/>
        <v>528.062</v>
      </c>
      <c r="O467" s="72">
        <v>10</v>
      </c>
      <c r="P467" s="72">
        <f t="shared" si="50"/>
        <v>52.8062</v>
      </c>
      <c r="Q467" s="72">
        <f t="shared" si="51"/>
        <v>528.062</v>
      </c>
      <c r="R467" s="257">
        <f t="shared" si="52"/>
        <v>0</v>
      </c>
      <c r="S467" s="257"/>
      <c r="T467" s="257">
        <f t="shared" si="53"/>
        <v>0</v>
      </c>
      <c r="U467" s="257">
        <f t="shared" si="54"/>
        <v>0</v>
      </c>
      <c r="V467" s="257"/>
      <c r="W467" s="257">
        <f t="shared" si="55"/>
        <v>0</v>
      </c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="2" customFormat="1" ht="14.25" spans="1:34">
      <c r="A468" s="24">
        <v>470</v>
      </c>
      <c r="B468" s="14"/>
      <c r="C468" s="749" t="s">
        <v>6229</v>
      </c>
      <c r="D468" s="749" t="s">
        <v>6230</v>
      </c>
      <c r="E468" s="14"/>
      <c r="F468" s="14"/>
      <c r="G468" s="24"/>
      <c r="H468" s="14"/>
      <c r="I468" s="24">
        <v>2.29</v>
      </c>
      <c r="J468" s="14"/>
      <c r="K468" s="24"/>
      <c r="L468" s="509">
        <v>103</v>
      </c>
      <c r="M468" s="72">
        <v>39.5731</v>
      </c>
      <c r="N468" s="72">
        <f t="shared" si="49"/>
        <v>4076.0293</v>
      </c>
      <c r="O468" s="72">
        <v>103</v>
      </c>
      <c r="P468" s="72">
        <f t="shared" si="50"/>
        <v>39.5731</v>
      </c>
      <c r="Q468" s="72">
        <f t="shared" si="51"/>
        <v>4076.0293</v>
      </c>
      <c r="R468" s="257">
        <f t="shared" si="52"/>
        <v>0</v>
      </c>
      <c r="S468" s="257"/>
      <c r="T468" s="257">
        <f t="shared" si="53"/>
        <v>0</v>
      </c>
      <c r="U468" s="257">
        <f t="shared" si="54"/>
        <v>0</v>
      </c>
      <c r="V468" s="257"/>
      <c r="W468" s="257">
        <f t="shared" si="55"/>
        <v>0</v>
      </c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="2" customFormat="1" ht="14.25" spans="1:34">
      <c r="A469" s="24">
        <v>471</v>
      </c>
      <c r="B469" s="14"/>
      <c r="C469" s="749" t="s">
        <v>6231</v>
      </c>
      <c r="D469" s="749" t="s">
        <v>6232</v>
      </c>
      <c r="E469" s="14"/>
      <c r="F469" s="14"/>
      <c r="G469" s="24"/>
      <c r="H469" s="14"/>
      <c r="I469" s="24">
        <v>2.29</v>
      </c>
      <c r="J469" s="14"/>
      <c r="K469" s="24"/>
      <c r="L469" s="509">
        <v>89</v>
      </c>
      <c r="M469" s="72">
        <v>15.5661</v>
      </c>
      <c r="N469" s="72">
        <f t="shared" si="49"/>
        <v>1385.3829</v>
      </c>
      <c r="O469" s="72">
        <v>89</v>
      </c>
      <c r="P469" s="72">
        <f t="shared" si="50"/>
        <v>15.5661</v>
      </c>
      <c r="Q469" s="72">
        <f t="shared" si="51"/>
        <v>1385.3829</v>
      </c>
      <c r="R469" s="257">
        <f t="shared" si="52"/>
        <v>0</v>
      </c>
      <c r="S469" s="257"/>
      <c r="T469" s="257">
        <f t="shared" si="53"/>
        <v>0</v>
      </c>
      <c r="U469" s="257">
        <f t="shared" si="54"/>
        <v>0</v>
      </c>
      <c r="V469" s="257"/>
      <c r="W469" s="257">
        <f t="shared" si="55"/>
        <v>0</v>
      </c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="2" customFormat="1" ht="14.25" spans="1:34">
      <c r="A470" s="24">
        <v>472</v>
      </c>
      <c r="B470" s="14"/>
      <c r="C470" s="749" t="s">
        <v>6233</v>
      </c>
      <c r="D470" s="749" t="s">
        <v>6234</v>
      </c>
      <c r="E470" s="14"/>
      <c r="F470" s="14"/>
      <c r="G470" s="24"/>
      <c r="H470" s="14"/>
      <c r="I470" s="24">
        <v>2.29</v>
      </c>
      <c r="J470" s="14"/>
      <c r="K470" s="24"/>
      <c r="L470" s="509">
        <v>17</v>
      </c>
      <c r="M470" s="72">
        <v>24.6383</v>
      </c>
      <c r="N470" s="72">
        <f t="shared" si="49"/>
        <v>418.8511</v>
      </c>
      <c r="O470" s="72">
        <v>17</v>
      </c>
      <c r="P470" s="72">
        <f t="shared" si="50"/>
        <v>24.6383</v>
      </c>
      <c r="Q470" s="72">
        <f t="shared" si="51"/>
        <v>418.8511</v>
      </c>
      <c r="R470" s="257">
        <f t="shared" si="52"/>
        <v>0</v>
      </c>
      <c r="S470" s="257"/>
      <c r="T470" s="257">
        <f t="shared" si="53"/>
        <v>0</v>
      </c>
      <c r="U470" s="257">
        <f t="shared" si="54"/>
        <v>0</v>
      </c>
      <c r="V470" s="257"/>
      <c r="W470" s="257">
        <f t="shared" si="55"/>
        <v>0</v>
      </c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="2" customFormat="1" ht="14.25" spans="1:34">
      <c r="A471" s="24">
        <v>473</v>
      </c>
      <c r="B471" s="14"/>
      <c r="C471" s="749" t="s">
        <v>6235</v>
      </c>
      <c r="D471" s="749" t="s">
        <v>6236</v>
      </c>
      <c r="E471" s="14"/>
      <c r="F471" s="14"/>
      <c r="G471" s="24"/>
      <c r="H471" s="14"/>
      <c r="I471" s="24">
        <v>2.29</v>
      </c>
      <c r="J471" s="14"/>
      <c r="K471" s="24"/>
      <c r="L471" s="509">
        <v>20</v>
      </c>
      <c r="M471" s="72">
        <v>58.1743</v>
      </c>
      <c r="N471" s="72">
        <f t="shared" si="49"/>
        <v>1163.486</v>
      </c>
      <c r="O471" s="72">
        <v>20</v>
      </c>
      <c r="P471" s="72">
        <f t="shared" si="50"/>
        <v>58.1743</v>
      </c>
      <c r="Q471" s="72">
        <f t="shared" si="51"/>
        <v>1163.486</v>
      </c>
      <c r="R471" s="257">
        <f t="shared" si="52"/>
        <v>0</v>
      </c>
      <c r="S471" s="257"/>
      <c r="T471" s="257">
        <f t="shared" si="53"/>
        <v>0</v>
      </c>
      <c r="U471" s="257">
        <f t="shared" si="54"/>
        <v>0</v>
      </c>
      <c r="V471" s="257"/>
      <c r="W471" s="257">
        <f t="shared" si="55"/>
        <v>0</v>
      </c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="2" customFormat="1" ht="14.25" spans="1:34">
      <c r="A472" s="24">
        <v>474</v>
      </c>
      <c r="B472" s="14"/>
      <c r="C472" s="749" t="s">
        <v>6237</v>
      </c>
      <c r="D472" s="749" t="s">
        <v>6238</v>
      </c>
      <c r="E472" s="14"/>
      <c r="F472" s="14"/>
      <c r="G472" s="24"/>
      <c r="H472" s="14"/>
      <c r="I472" s="24">
        <v>2.29</v>
      </c>
      <c r="J472" s="14"/>
      <c r="K472" s="24"/>
      <c r="L472" s="509">
        <v>23</v>
      </c>
      <c r="M472" s="72">
        <v>41.0315</v>
      </c>
      <c r="N472" s="72">
        <f t="shared" si="49"/>
        <v>943.7245</v>
      </c>
      <c r="O472" s="72">
        <v>23</v>
      </c>
      <c r="P472" s="72">
        <f t="shared" si="50"/>
        <v>41.0315</v>
      </c>
      <c r="Q472" s="72">
        <f t="shared" si="51"/>
        <v>943.7245</v>
      </c>
      <c r="R472" s="257">
        <f t="shared" si="52"/>
        <v>0</v>
      </c>
      <c r="S472" s="257"/>
      <c r="T472" s="257">
        <f t="shared" si="53"/>
        <v>0</v>
      </c>
      <c r="U472" s="257">
        <f t="shared" si="54"/>
        <v>0</v>
      </c>
      <c r="V472" s="257"/>
      <c r="W472" s="257">
        <f t="shared" si="55"/>
        <v>0</v>
      </c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="2" customFormat="1" ht="14.25" spans="1:34">
      <c r="A473" s="24">
        <v>475</v>
      </c>
      <c r="B473" s="14"/>
      <c r="C473" s="749" t="s">
        <v>6239</v>
      </c>
      <c r="D473" s="749" t="s">
        <v>6240</v>
      </c>
      <c r="E473" s="14"/>
      <c r="F473" s="14"/>
      <c r="G473" s="24"/>
      <c r="H473" s="14"/>
      <c r="I473" s="24">
        <v>2.29</v>
      </c>
      <c r="J473" s="14"/>
      <c r="K473" s="24"/>
      <c r="L473" s="509">
        <v>41</v>
      </c>
      <c r="M473" s="72">
        <v>16.1809</v>
      </c>
      <c r="N473" s="72">
        <f t="shared" si="49"/>
        <v>663.4169</v>
      </c>
      <c r="O473" s="72">
        <v>41</v>
      </c>
      <c r="P473" s="72">
        <f t="shared" si="50"/>
        <v>16.1809</v>
      </c>
      <c r="Q473" s="72">
        <f t="shared" si="51"/>
        <v>663.4169</v>
      </c>
      <c r="R473" s="257">
        <f t="shared" si="52"/>
        <v>0</v>
      </c>
      <c r="S473" s="257"/>
      <c r="T473" s="257">
        <f t="shared" si="53"/>
        <v>0</v>
      </c>
      <c r="U473" s="257">
        <f t="shared" si="54"/>
        <v>0</v>
      </c>
      <c r="V473" s="257"/>
      <c r="W473" s="257">
        <f t="shared" si="55"/>
        <v>0</v>
      </c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="2" customFormat="1" ht="14.25" spans="1:34">
      <c r="A474" s="24">
        <v>476</v>
      </c>
      <c r="B474" s="14"/>
      <c r="C474" s="749" t="s">
        <v>6241</v>
      </c>
      <c r="D474" s="749" t="s">
        <v>6242</v>
      </c>
      <c r="E474" s="14"/>
      <c r="F474" s="14"/>
      <c r="G474" s="24"/>
      <c r="H474" s="14"/>
      <c r="I474" s="24">
        <v>2.29</v>
      </c>
      <c r="J474" s="14"/>
      <c r="K474" s="24"/>
      <c r="L474" s="509">
        <v>21</v>
      </c>
      <c r="M474" s="72">
        <v>46.4369</v>
      </c>
      <c r="N474" s="72">
        <f t="shared" si="49"/>
        <v>975.1749</v>
      </c>
      <c r="O474" s="72">
        <v>21</v>
      </c>
      <c r="P474" s="72">
        <f t="shared" si="50"/>
        <v>46.4369</v>
      </c>
      <c r="Q474" s="72">
        <f t="shared" si="51"/>
        <v>975.1749</v>
      </c>
      <c r="R474" s="257">
        <f t="shared" si="52"/>
        <v>0</v>
      </c>
      <c r="S474" s="257"/>
      <c r="T474" s="257">
        <f t="shared" si="53"/>
        <v>0</v>
      </c>
      <c r="U474" s="257">
        <f t="shared" si="54"/>
        <v>0</v>
      </c>
      <c r="V474" s="257"/>
      <c r="W474" s="257">
        <f t="shared" si="55"/>
        <v>0</v>
      </c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="2" customFormat="1" ht="14.25" spans="1:34">
      <c r="A475" s="24">
        <v>477</v>
      </c>
      <c r="B475" s="14"/>
      <c r="C475" s="749" t="s">
        <v>6243</v>
      </c>
      <c r="D475" s="749" t="s">
        <v>6244</v>
      </c>
      <c r="E475" s="14"/>
      <c r="F475" s="14"/>
      <c r="G475" s="24"/>
      <c r="H475" s="14"/>
      <c r="I475" s="24">
        <v>2.29</v>
      </c>
      <c r="J475" s="14"/>
      <c r="K475" s="24"/>
      <c r="L475" s="509">
        <v>16</v>
      </c>
      <c r="M475" s="72">
        <v>29.8738</v>
      </c>
      <c r="N475" s="72">
        <f t="shared" si="49"/>
        <v>477.9808</v>
      </c>
      <c r="O475" s="72">
        <v>16</v>
      </c>
      <c r="P475" s="72">
        <f t="shared" si="50"/>
        <v>29.8738</v>
      </c>
      <c r="Q475" s="72">
        <f t="shared" si="51"/>
        <v>477.9808</v>
      </c>
      <c r="R475" s="257">
        <f t="shared" si="52"/>
        <v>0</v>
      </c>
      <c r="S475" s="257"/>
      <c r="T475" s="257">
        <f t="shared" si="53"/>
        <v>0</v>
      </c>
      <c r="U475" s="257">
        <f t="shared" si="54"/>
        <v>0</v>
      </c>
      <c r="V475" s="257"/>
      <c r="W475" s="257">
        <f t="shared" si="55"/>
        <v>0</v>
      </c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="2" customFormat="1" ht="14.25" spans="1:34">
      <c r="A476" s="24">
        <v>478</v>
      </c>
      <c r="B476" s="14"/>
      <c r="C476" s="749" t="s">
        <v>6245</v>
      </c>
      <c r="D476" s="749" t="s">
        <v>6246</v>
      </c>
      <c r="E476" s="14"/>
      <c r="F476" s="14"/>
      <c r="G476" s="24"/>
      <c r="H476" s="14"/>
      <c r="I476" s="24">
        <v>2.29</v>
      </c>
      <c r="J476" s="14"/>
      <c r="K476" s="24"/>
      <c r="L476" s="509">
        <v>161</v>
      </c>
      <c r="M476" s="72">
        <v>13.316</v>
      </c>
      <c r="N476" s="72">
        <f t="shared" si="49"/>
        <v>2143.876</v>
      </c>
      <c r="O476" s="72">
        <v>161</v>
      </c>
      <c r="P476" s="72">
        <f t="shared" si="50"/>
        <v>13.316</v>
      </c>
      <c r="Q476" s="72">
        <f t="shared" si="51"/>
        <v>2143.876</v>
      </c>
      <c r="R476" s="257">
        <f t="shared" si="52"/>
        <v>0</v>
      </c>
      <c r="S476" s="257"/>
      <c r="T476" s="257">
        <f t="shared" si="53"/>
        <v>0</v>
      </c>
      <c r="U476" s="257">
        <f t="shared" si="54"/>
        <v>0</v>
      </c>
      <c r="V476" s="257"/>
      <c r="W476" s="257">
        <f t="shared" si="55"/>
        <v>0</v>
      </c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="2" customFormat="1" ht="14.25" spans="1:34">
      <c r="A477" s="24">
        <v>479</v>
      </c>
      <c r="B477" s="14"/>
      <c r="C477" s="749" t="s">
        <v>6247</v>
      </c>
      <c r="D477" s="749" t="s">
        <v>6248</v>
      </c>
      <c r="E477" s="14"/>
      <c r="F477" s="14"/>
      <c r="G477" s="24"/>
      <c r="H477" s="14"/>
      <c r="I477" s="24">
        <v>2.29</v>
      </c>
      <c r="J477" s="14"/>
      <c r="K477" s="24"/>
      <c r="L477" s="509">
        <v>29</v>
      </c>
      <c r="M477" s="72">
        <v>19.1318</v>
      </c>
      <c r="N477" s="72">
        <f t="shared" si="49"/>
        <v>554.8222</v>
      </c>
      <c r="O477" s="72">
        <v>29</v>
      </c>
      <c r="P477" s="72">
        <f t="shared" si="50"/>
        <v>19.1318</v>
      </c>
      <c r="Q477" s="72">
        <f t="shared" si="51"/>
        <v>554.8222</v>
      </c>
      <c r="R477" s="257">
        <f t="shared" si="52"/>
        <v>0</v>
      </c>
      <c r="S477" s="257"/>
      <c r="T477" s="257">
        <f t="shared" si="53"/>
        <v>0</v>
      </c>
      <c r="U477" s="257">
        <f t="shared" si="54"/>
        <v>0</v>
      </c>
      <c r="V477" s="257"/>
      <c r="W477" s="257">
        <f t="shared" si="55"/>
        <v>0</v>
      </c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="2" customFormat="1" ht="14.25" spans="1:34">
      <c r="A478" s="24">
        <v>480</v>
      </c>
      <c r="B478" s="14"/>
      <c r="C478" s="749" t="s">
        <v>6249</v>
      </c>
      <c r="D478" s="749" t="s">
        <v>6250</v>
      </c>
      <c r="E478" s="14"/>
      <c r="F478" s="14"/>
      <c r="G478" s="24"/>
      <c r="H478" s="14"/>
      <c r="I478" s="24">
        <v>2.29</v>
      </c>
      <c r="J478" s="14"/>
      <c r="K478" s="24"/>
      <c r="L478" s="509">
        <v>144</v>
      </c>
      <c r="M478" s="72">
        <v>33.5016</v>
      </c>
      <c r="N478" s="72">
        <f t="shared" si="49"/>
        <v>4824.2304</v>
      </c>
      <c r="O478" s="72">
        <v>144</v>
      </c>
      <c r="P478" s="72">
        <f t="shared" si="50"/>
        <v>33.5016</v>
      </c>
      <c r="Q478" s="72">
        <f t="shared" si="51"/>
        <v>4824.2304</v>
      </c>
      <c r="R478" s="257">
        <f t="shared" si="52"/>
        <v>0</v>
      </c>
      <c r="S478" s="257"/>
      <c r="T478" s="257">
        <f t="shared" si="53"/>
        <v>0</v>
      </c>
      <c r="U478" s="257">
        <f t="shared" si="54"/>
        <v>0</v>
      </c>
      <c r="V478" s="257"/>
      <c r="W478" s="257">
        <f t="shared" si="55"/>
        <v>0</v>
      </c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="2" customFormat="1" ht="14.25" spans="1:34">
      <c r="A479" s="24">
        <v>481</v>
      </c>
      <c r="B479" s="14"/>
      <c r="C479" s="749" t="s">
        <v>6251</v>
      </c>
      <c r="D479" s="749" t="s">
        <v>6252</v>
      </c>
      <c r="E479" s="14"/>
      <c r="F479" s="14"/>
      <c r="G479" s="24"/>
      <c r="H479" s="14"/>
      <c r="I479" s="24">
        <v>2.29</v>
      </c>
      <c r="J479" s="14"/>
      <c r="K479" s="24"/>
      <c r="L479" s="509">
        <v>20</v>
      </c>
      <c r="M479" s="72">
        <v>78.834</v>
      </c>
      <c r="N479" s="72">
        <f t="shared" si="49"/>
        <v>1576.68</v>
      </c>
      <c r="O479" s="72">
        <v>20</v>
      </c>
      <c r="P479" s="72">
        <f t="shared" si="50"/>
        <v>78.834</v>
      </c>
      <c r="Q479" s="72">
        <f t="shared" si="51"/>
        <v>1576.68</v>
      </c>
      <c r="R479" s="257">
        <f t="shared" si="52"/>
        <v>0</v>
      </c>
      <c r="S479" s="257"/>
      <c r="T479" s="257">
        <f t="shared" si="53"/>
        <v>0</v>
      </c>
      <c r="U479" s="257">
        <f t="shared" si="54"/>
        <v>0</v>
      </c>
      <c r="V479" s="257"/>
      <c r="W479" s="257">
        <f t="shared" si="55"/>
        <v>0</v>
      </c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="2" customFormat="1" ht="14.25" spans="1:34">
      <c r="A480" s="24">
        <v>482</v>
      </c>
      <c r="B480" s="14"/>
      <c r="C480" s="749" t="s">
        <v>6253</v>
      </c>
      <c r="D480" s="749" t="s">
        <v>6254</v>
      </c>
      <c r="E480" s="14"/>
      <c r="F480" s="14"/>
      <c r="G480" s="24"/>
      <c r="H480" s="14"/>
      <c r="I480" s="24">
        <v>2.29</v>
      </c>
      <c r="J480" s="14"/>
      <c r="K480" s="24"/>
      <c r="L480" s="509">
        <v>74</v>
      </c>
      <c r="M480" s="72">
        <v>209.2159</v>
      </c>
      <c r="N480" s="72">
        <f t="shared" si="49"/>
        <v>15481.9766</v>
      </c>
      <c r="O480" s="72">
        <v>74</v>
      </c>
      <c r="P480" s="72">
        <f t="shared" si="50"/>
        <v>209.2159</v>
      </c>
      <c r="Q480" s="72">
        <f t="shared" si="51"/>
        <v>15481.9766</v>
      </c>
      <c r="R480" s="257">
        <f t="shared" si="52"/>
        <v>0</v>
      </c>
      <c r="S480" s="257"/>
      <c r="T480" s="257">
        <f t="shared" si="53"/>
        <v>0</v>
      </c>
      <c r="U480" s="257">
        <f t="shared" si="54"/>
        <v>0</v>
      </c>
      <c r="V480" s="257"/>
      <c r="W480" s="257">
        <f t="shared" si="55"/>
        <v>0</v>
      </c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="2" customFormat="1" ht="14.25" spans="1:34">
      <c r="A481" s="24">
        <v>483</v>
      </c>
      <c r="B481" s="14"/>
      <c r="C481" s="749" t="s">
        <v>6255</v>
      </c>
      <c r="D481" s="749" t="s">
        <v>6256</v>
      </c>
      <c r="E481" s="14"/>
      <c r="F481" s="14"/>
      <c r="G481" s="24"/>
      <c r="H481" s="14"/>
      <c r="I481" s="24">
        <v>2.29</v>
      </c>
      <c r="J481" s="14"/>
      <c r="K481" s="24"/>
      <c r="L481" s="509">
        <v>27</v>
      </c>
      <c r="M481" s="72">
        <v>166.4853</v>
      </c>
      <c r="N481" s="72">
        <f t="shared" si="49"/>
        <v>4495.1031</v>
      </c>
      <c r="O481" s="72">
        <v>27</v>
      </c>
      <c r="P481" s="72">
        <f t="shared" si="50"/>
        <v>166.4853</v>
      </c>
      <c r="Q481" s="72">
        <f t="shared" si="51"/>
        <v>4495.1031</v>
      </c>
      <c r="R481" s="257">
        <f t="shared" si="52"/>
        <v>0</v>
      </c>
      <c r="S481" s="257"/>
      <c r="T481" s="257">
        <f t="shared" si="53"/>
        <v>0</v>
      </c>
      <c r="U481" s="257">
        <f t="shared" si="54"/>
        <v>0</v>
      </c>
      <c r="V481" s="257"/>
      <c r="W481" s="257">
        <f t="shared" si="55"/>
        <v>0</v>
      </c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</row>
    <row r="482" s="2" customFormat="1" ht="14.25" spans="1:34">
      <c r="A482" s="24">
        <v>484</v>
      </c>
      <c r="B482" s="14"/>
      <c r="C482" s="749" t="s">
        <v>6257</v>
      </c>
      <c r="D482" s="749" t="s">
        <v>6258</v>
      </c>
      <c r="E482" s="14"/>
      <c r="F482" s="14"/>
      <c r="G482" s="24"/>
      <c r="H482" s="14"/>
      <c r="I482" s="24">
        <v>2.29</v>
      </c>
      <c r="J482" s="14"/>
      <c r="K482" s="24"/>
      <c r="L482" s="509">
        <v>252</v>
      </c>
      <c r="M482" s="72">
        <v>16.6047</v>
      </c>
      <c r="N482" s="72">
        <f t="shared" si="49"/>
        <v>4184.3844</v>
      </c>
      <c r="O482" s="72">
        <v>252</v>
      </c>
      <c r="P482" s="72">
        <f t="shared" si="50"/>
        <v>16.6047</v>
      </c>
      <c r="Q482" s="72">
        <f t="shared" si="51"/>
        <v>4184.3844</v>
      </c>
      <c r="R482" s="257">
        <f t="shared" si="52"/>
        <v>0</v>
      </c>
      <c r="S482" s="257"/>
      <c r="T482" s="257">
        <f t="shared" si="53"/>
        <v>0</v>
      </c>
      <c r="U482" s="257">
        <f t="shared" si="54"/>
        <v>0</v>
      </c>
      <c r="V482" s="257"/>
      <c r="W482" s="257">
        <f t="shared" si="55"/>
        <v>0</v>
      </c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</row>
    <row r="483" s="2" customFormat="1" ht="14.25" spans="1:34">
      <c r="A483" s="24">
        <v>485</v>
      </c>
      <c r="B483" s="14"/>
      <c r="C483" s="749" t="s">
        <v>6259</v>
      </c>
      <c r="D483" s="749" t="s">
        <v>6260</v>
      </c>
      <c r="E483" s="14"/>
      <c r="F483" s="14"/>
      <c r="G483" s="24"/>
      <c r="H483" s="14"/>
      <c r="I483" s="24">
        <v>2.29</v>
      </c>
      <c r="J483" s="14"/>
      <c r="K483" s="24"/>
      <c r="L483" s="509">
        <v>125</v>
      </c>
      <c r="M483" s="72">
        <v>32.6085</v>
      </c>
      <c r="N483" s="72">
        <f t="shared" si="49"/>
        <v>4076.0625</v>
      </c>
      <c r="O483" s="72">
        <v>125</v>
      </c>
      <c r="P483" s="72">
        <f t="shared" si="50"/>
        <v>32.6085</v>
      </c>
      <c r="Q483" s="72">
        <f t="shared" si="51"/>
        <v>4076.0625</v>
      </c>
      <c r="R483" s="257">
        <f t="shared" si="52"/>
        <v>0</v>
      </c>
      <c r="S483" s="257"/>
      <c r="T483" s="257">
        <f t="shared" si="53"/>
        <v>0</v>
      </c>
      <c r="U483" s="257">
        <f t="shared" si="54"/>
        <v>0</v>
      </c>
      <c r="V483" s="257"/>
      <c r="W483" s="257">
        <f t="shared" si="55"/>
        <v>0</v>
      </c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</row>
    <row r="484" s="2" customFormat="1" ht="14.25" spans="1:34">
      <c r="A484" s="24">
        <v>486</v>
      </c>
      <c r="B484" s="14"/>
      <c r="C484" s="749" t="s">
        <v>6261</v>
      </c>
      <c r="D484" s="749" t="s">
        <v>6262</v>
      </c>
      <c r="E484" s="14"/>
      <c r="F484" s="14"/>
      <c r="G484" s="24"/>
      <c r="H484" s="14"/>
      <c r="I484" s="24">
        <v>2.29</v>
      </c>
      <c r="J484" s="14"/>
      <c r="K484" s="24"/>
      <c r="L484" s="509">
        <v>173</v>
      </c>
      <c r="M484" s="72">
        <v>33.5273</v>
      </c>
      <c r="N484" s="72">
        <f t="shared" si="49"/>
        <v>5800.2229</v>
      </c>
      <c r="O484" s="72">
        <v>173</v>
      </c>
      <c r="P484" s="72">
        <f t="shared" si="50"/>
        <v>33.5273</v>
      </c>
      <c r="Q484" s="72">
        <f t="shared" si="51"/>
        <v>5800.2229</v>
      </c>
      <c r="R484" s="257">
        <f t="shared" si="52"/>
        <v>0</v>
      </c>
      <c r="S484" s="257"/>
      <c r="T484" s="257">
        <f t="shared" si="53"/>
        <v>0</v>
      </c>
      <c r="U484" s="257">
        <f t="shared" si="54"/>
        <v>0</v>
      </c>
      <c r="V484" s="257"/>
      <c r="W484" s="257">
        <f t="shared" si="55"/>
        <v>0</v>
      </c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</row>
    <row r="485" s="2" customFormat="1" ht="14.25" spans="1:34">
      <c r="A485" s="24">
        <v>487</v>
      </c>
      <c r="B485" s="14"/>
      <c r="C485" s="749" t="s">
        <v>6263</v>
      </c>
      <c r="D485" s="749" t="s">
        <v>6264</v>
      </c>
      <c r="E485" s="14"/>
      <c r="F485" s="14"/>
      <c r="G485" s="24"/>
      <c r="H485" s="14"/>
      <c r="I485" s="24">
        <v>2.29</v>
      </c>
      <c r="J485" s="14"/>
      <c r="K485" s="24"/>
      <c r="L485" s="509">
        <v>140</v>
      </c>
      <c r="M485" s="72">
        <v>33.757</v>
      </c>
      <c r="N485" s="72">
        <f t="shared" si="49"/>
        <v>4725.98</v>
      </c>
      <c r="O485" s="72">
        <v>140</v>
      </c>
      <c r="P485" s="72">
        <f t="shared" si="50"/>
        <v>33.757</v>
      </c>
      <c r="Q485" s="72">
        <f t="shared" si="51"/>
        <v>4725.98</v>
      </c>
      <c r="R485" s="257">
        <f t="shared" si="52"/>
        <v>0</v>
      </c>
      <c r="S485" s="257"/>
      <c r="T485" s="257">
        <f t="shared" si="53"/>
        <v>0</v>
      </c>
      <c r="U485" s="257">
        <f t="shared" si="54"/>
        <v>0</v>
      </c>
      <c r="V485" s="257"/>
      <c r="W485" s="257">
        <f t="shared" si="55"/>
        <v>0</v>
      </c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</row>
    <row r="486" s="2" customFormat="1" ht="14.25" spans="1:34">
      <c r="A486" s="24">
        <v>488</v>
      </c>
      <c r="B486" s="14"/>
      <c r="C486" s="749" t="s">
        <v>6265</v>
      </c>
      <c r="D486" s="749" t="s">
        <v>6266</v>
      </c>
      <c r="E486" s="14"/>
      <c r="F486" s="14"/>
      <c r="G486" s="24"/>
      <c r="H486" s="14"/>
      <c r="I486" s="24">
        <v>2.29</v>
      </c>
      <c r="J486" s="14"/>
      <c r="K486" s="24"/>
      <c r="L486" s="509">
        <v>32</v>
      </c>
      <c r="M486" s="72">
        <v>40.6316</v>
      </c>
      <c r="N486" s="72">
        <f t="shared" si="49"/>
        <v>1300.2112</v>
      </c>
      <c r="O486" s="72">
        <v>32</v>
      </c>
      <c r="P486" s="72">
        <f t="shared" si="50"/>
        <v>40.6316</v>
      </c>
      <c r="Q486" s="72">
        <f t="shared" si="51"/>
        <v>1300.2112</v>
      </c>
      <c r="R486" s="257">
        <f t="shared" si="52"/>
        <v>0</v>
      </c>
      <c r="S486" s="257"/>
      <c r="T486" s="257">
        <f t="shared" si="53"/>
        <v>0</v>
      </c>
      <c r="U486" s="257">
        <f t="shared" si="54"/>
        <v>0</v>
      </c>
      <c r="V486" s="257"/>
      <c r="W486" s="257">
        <f t="shared" si="55"/>
        <v>0</v>
      </c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</row>
    <row r="487" s="2" customFormat="1" ht="14.25" spans="1:34">
      <c r="A487" s="24">
        <v>489</v>
      </c>
      <c r="B487" s="14"/>
      <c r="C487" s="749" t="s">
        <v>6008</v>
      </c>
      <c r="D487" s="749" t="s">
        <v>6009</v>
      </c>
      <c r="E487" s="14"/>
      <c r="F487" s="14"/>
      <c r="G487" s="24"/>
      <c r="H487" s="14"/>
      <c r="I487" s="24">
        <v>2.29</v>
      </c>
      <c r="J487" s="14"/>
      <c r="K487" s="24"/>
      <c r="L487" s="509">
        <v>515</v>
      </c>
      <c r="M487" s="72">
        <v>21.4728</v>
      </c>
      <c r="N487" s="72">
        <f t="shared" si="49"/>
        <v>11058.492</v>
      </c>
      <c r="O487" s="72">
        <v>515</v>
      </c>
      <c r="P487" s="72">
        <f t="shared" si="50"/>
        <v>21.4728</v>
      </c>
      <c r="Q487" s="72">
        <f t="shared" si="51"/>
        <v>11058.492</v>
      </c>
      <c r="R487" s="257">
        <f t="shared" si="52"/>
        <v>0</v>
      </c>
      <c r="S487" s="257"/>
      <c r="T487" s="257">
        <f t="shared" si="53"/>
        <v>0</v>
      </c>
      <c r="U487" s="257">
        <f t="shared" si="54"/>
        <v>0</v>
      </c>
      <c r="V487" s="257"/>
      <c r="W487" s="257">
        <f t="shared" si="55"/>
        <v>0</v>
      </c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</row>
    <row r="488" s="2" customFormat="1" ht="14.25" spans="1:34">
      <c r="A488" s="24">
        <v>490</v>
      </c>
      <c r="B488" s="14"/>
      <c r="C488" s="749" t="s">
        <v>6267</v>
      </c>
      <c r="D488" s="749" t="s">
        <v>6268</v>
      </c>
      <c r="E488" s="14"/>
      <c r="F488" s="14"/>
      <c r="G488" s="24"/>
      <c r="H488" s="14"/>
      <c r="I488" s="24">
        <v>2.29</v>
      </c>
      <c r="J488" s="14"/>
      <c r="K488" s="24"/>
      <c r="L488" s="509">
        <v>300</v>
      </c>
      <c r="M488" s="72">
        <v>39.2656</v>
      </c>
      <c r="N488" s="72">
        <f t="shared" si="49"/>
        <v>11779.68</v>
      </c>
      <c r="O488" s="72">
        <v>300</v>
      </c>
      <c r="P488" s="72">
        <f t="shared" si="50"/>
        <v>39.2656</v>
      </c>
      <c r="Q488" s="72">
        <f t="shared" si="51"/>
        <v>11779.68</v>
      </c>
      <c r="R488" s="257">
        <f t="shared" si="52"/>
        <v>0</v>
      </c>
      <c r="S488" s="257"/>
      <c r="T488" s="257">
        <f t="shared" si="53"/>
        <v>0</v>
      </c>
      <c r="U488" s="257">
        <f t="shared" si="54"/>
        <v>0</v>
      </c>
      <c r="V488" s="257"/>
      <c r="W488" s="257">
        <f t="shared" si="55"/>
        <v>0</v>
      </c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</row>
    <row r="489" s="2" customFormat="1" ht="14.25" spans="1:34">
      <c r="A489" s="24">
        <v>491</v>
      </c>
      <c r="B489" s="14"/>
      <c r="C489" s="749" t="s">
        <v>6010</v>
      </c>
      <c r="D489" s="749" t="s">
        <v>6011</v>
      </c>
      <c r="E489" s="14"/>
      <c r="F489" s="14"/>
      <c r="G489" s="24"/>
      <c r="H489" s="14"/>
      <c r="I489" s="24">
        <v>2.29</v>
      </c>
      <c r="J489" s="14"/>
      <c r="K489" s="24"/>
      <c r="L489" s="509">
        <v>631</v>
      </c>
      <c r="M489" s="72">
        <v>75.4059</v>
      </c>
      <c r="N489" s="72">
        <f t="shared" si="49"/>
        <v>47581.1229</v>
      </c>
      <c r="O489" s="72">
        <v>631</v>
      </c>
      <c r="P489" s="72">
        <f t="shared" si="50"/>
        <v>75.4059</v>
      </c>
      <c r="Q489" s="72">
        <f t="shared" si="51"/>
        <v>47581.1229</v>
      </c>
      <c r="R489" s="257">
        <f t="shared" si="52"/>
        <v>0</v>
      </c>
      <c r="S489" s="257"/>
      <c r="T489" s="257">
        <f t="shared" si="53"/>
        <v>0</v>
      </c>
      <c r="U489" s="257">
        <f t="shared" si="54"/>
        <v>0</v>
      </c>
      <c r="V489" s="257"/>
      <c r="W489" s="257">
        <f t="shared" si="55"/>
        <v>0</v>
      </c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</row>
    <row r="490" s="2" customFormat="1" ht="14.25" spans="1:34">
      <c r="A490" s="24">
        <v>492</v>
      </c>
      <c r="B490" s="14"/>
      <c r="C490" s="749" t="s">
        <v>6269</v>
      </c>
      <c r="D490" s="749" t="s">
        <v>6270</v>
      </c>
      <c r="E490" s="14"/>
      <c r="F490" s="14"/>
      <c r="G490" s="24"/>
      <c r="H490" s="14"/>
      <c r="I490" s="24">
        <v>2.29</v>
      </c>
      <c r="J490" s="14"/>
      <c r="K490" s="24"/>
      <c r="L490" s="509">
        <v>40</v>
      </c>
      <c r="M490" s="72">
        <v>129.7172</v>
      </c>
      <c r="N490" s="72">
        <f t="shared" si="49"/>
        <v>5188.688</v>
      </c>
      <c r="O490" s="72">
        <v>40</v>
      </c>
      <c r="P490" s="72">
        <f t="shared" si="50"/>
        <v>129.7172</v>
      </c>
      <c r="Q490" s="72">
        <f t="shared" si="51"/>
        <v>5188.688</v>
      </c>
      <c r="R490" s="257">
        <f t="shared" si="52"/>
        <v>0</v>
      </c>
      <c r="S490" s="257"/>
      <c r="T490" s="257">
        <f t="shared" si="53"/>
        <v>0</v>
      </c>
      <c r="U490" s="257">
        <f t="shared" si="54"/>
        <v>0</v>
      </c>
      <c r="V490" s="257"/>
      <c r="W490" s="257">
        <f t="shared" si="55"/>
        <v>0</v>
      </c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</row>
    <row r="491" s="2" customFormat="1" ht="14.25" spans="1:34">
      <c r="A491" s="24">
        <v>493</v>
      </c>
      <c r="B491" s="14"/>
      <c r="C491" s="749" t="s">
        <v>6271</v>
      </c>
      <c r="D491" s="749" t="s">
        <v>6272</v>
      </c>
      <c r="E491" s="14"/>
      <c r="F491" s="14"/>
      <c r="G491" s="24"/>
      <c r="H491" s="14"/>
      <c r="I491" s="24">
        <v>2.29</v>
      </c>
      <c r="J491" s="14"/>
      <c r="K491" s="24"/>
      <c r="L491" s="509">
        <v>64</v>
      </c>
      <c r="M491" s="72">
        <v>88.3358</v>
      </c>
      <c r="N491" s="72">
        <f t="shared" si="49"/>
        <v>5653.4912</v>
      </c>
      <c r="O491" s="72">
        <v>64</v>
      </c>
      <c r="P491" s="72">
        <f t="shared" si="50"/>
        <v>88.3358</v>
      </c>
      <c r="Q491" s="72">
        <f t="shared" si="51"/>
        <v>5653.4912</v>
      </c>
      <c r="R491" s="257">
        <f t="shared" si="52"/>
        <v>0</v>
      </c>
      <c r="S491" s="257"/>
      <c r="T491" s="257">
        <f t="shared" si="53"/>
        <v>0</v>
      </c>
      <c r="U491" s="257">
        <f t="shared" si="54"/>
        <v>0</v>
      </c>
      <c r="V491" s="257"/>
      <c r="W491" s="257">
        <f t="shared" si="55"/>
        <v>0</v>
      </c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</row>
    <row r="492" s="2" customFormat="1" ht="14.25" spans="1:34">
      <c r="A492" s="24">
        <v>494</v>
      </c>
      <c r="B492" s="14"/>
      <c r="C492" s="749" t="s">
        <v>6273</v>
      </c>
      <c r="D492" s="749" t="s">
        <v>6274</v>
      </c>
      <c r="E492" s="14"/>
      <c r="F492" s="14"/>
      <c r="G492" s="24"/>
      <c r="H492" s="14"/>
      <c r="I492" s="24">
        <v>2.29</v>
      </c>
      <c r="J492" s="14"/>
      <c r="K492" s="24"/>
      <c r="L492" s="509">
        <v>385</v>
      </c>
      <c r="M492" s="72">
        <v>97.8672</v>
      </c>
      <c r="N492" s="72">
        <f t="shared" si="49"/>
        <v>37678.872</v>
      </c>
      <c r="O492" s="72">
        <v>385</v>
      </c>
      <c r="P492" s="72">
        <f t="shared" si="50"/>
        <v>97.8672</v>
      </c>
      <c r="Q492" s="72">
        <f t="shared" si="51"/>
        <v>37678.872</v>
      </c>
      <c r="R492" s="257">
        <f t="shared" si="52"/>
        <v>0</v>
      </c>
      <c r="S492" s="257"/>
      <c r="T492" s="257">
        <f t="shared" si="53"/>
        <v>0</v>
      </c>
      <c r="U492" s="257">
        <f t="shared" si="54"/>
        <v>0</v>
      </c>
      <c r="V492" s="257"/>
      <c r="W492" s="257">
        <f t="shared" si="55"/>
        <v>0</v>
      </c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</row>
    <row r="493" s="2" customFormat="1" ht="14.25" spans="1:34">
      <c r="A493" s="24">
        <v>495</v>
      </c>
      <c r="B493" s="14"/>
      <c r="C493" s="749" t="s">
        <v>6275</v>
      </c>
      <c r="D493" s="749" t="s">
        <v>6276</v>
      </c>
      <c r="E493" s="14"/>
      <c r="F493" s="14"/>
      <c r="G493" s="24"/>
      <c r="H493" s="14"/>
      <c r="I493" s="24">
        <v>2.29</v>
      </c>
      <c r="J493" s="14"/>
      <c r="K493" s="24"/>
      <c r="L493" s="509">
        <v>42</v>
      </c>
      <c r="M493" s="72">
        <v>50.6568</v>
      </c>
      <c r="N493" s="72">
        <f t="shared" si="49"/>
        <v>2127.5856</v>
      </c>
      <c r="O493" s="72">
        <v>42</v>
      </c>
      <c r="P493" s="72">
        <f t="shared" si="50"/>
        <v>50.6568</v>
      </c>
      <c r="Q493" s="72">
        <f t="shared" si="51"/>
        <v>2127.5856</v>
      </c>
      <c r="R493" s="257">
        <f t="shared" si="52"/>
        <v>0</v>
      </c>
      <c r="S493" s="257"/>
      <c r="T493" s="257">
        <f t="shared" si="53"/>
        <v>0</v>
      </c>
      <c r="U493" s="257">
        <f t="shared" si="54"/>
        <v>0</v>
      </c>
      <c r="V493" s="257"/>
      <c r="W493" s="257">
        <f t="shared" si="55"/>
        <v>0</v>
      </c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</row>
    <row r="494" s="2" customFormat="1" ht="14.25" spans="1:34">
      <c r="A494" s="24">
        <v>496</v>
      </c>
      <c r="B494" s="14"/>
      <c r="C494" s="749" t="s">
        <v>6277</v>
      </c>
      <c r="D494" s="749" t="s">
        <v>6278</v>
      </c>
      <c r="E494" s="14"/>
      <c r="F494" s="14"/>
      <c r="G494" s="24"/>
      <c r="H494" s="14"/>
      <c r="I494" s="24">
        <v>2.29</v>
      </c>
      <c r="J494" s="14"/>
      <c r="K494" s="24"/>
      <c r="L494" s="509">
        <v>116</v>
      </c>
      <c r="M494" s="72">
        <v>102.1888</v>
      </c>
      <c r="N494" s="72">
        <f t="shared" si="49"/>
        <v>11853.9008</v>
      </c>
      <c r="O494" s="72">
        <v>116</v>
      </c>
      <c r="P494" s="72">
        <f t="shared" si="50"/>
        <v>102.1888</v>
      </c>
      <c r="Q494" s="72">
        <f t="shared" si="51"/>
        <v>11853.9008</v>
      </c>
      <c r="R494" s="257">
        <f t="shared" si="52"/>
        <v>0</v>
      </c>
      <c r="S494" s="257"/>
      <c r="T494" s="257">
        <f t="shared" si="53"/>
        <v>0</v>
      </c>
      <c r="U494" s="257">
        <f t="shared" si="54"/>
        <v>0</v>
      </c>
      <c r="V494" s="257"/>
      <c r="W494" s="257">
        <f t="shared" si="55"/>
        <v>0</v>
      </c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</row>
    <row r="495" s="2" customFormat="1" ht="14.25" spans="1:34">
      <c r="A495" s="24">
        <v>497</v>
      </c>
      <c r="B495" s="14"/>
      <c r="C495" s="749" t="s">
        <v>6279</v>
      </c>
      <c r="D495" s="749" t="s">
        <v>6280</v>
      </c>
      <c r="E495" s="14"/>
      <c r="F495" s="14"/>
      <c r="G495" s="24"/>
      <c r="H495" s="14"/>
      <c r="I495" s="24">
        <v>2.29</v>
      </c>
      <c r="J495" s="14"/>
      <c r="K495" s="24"/>
      <c r="L495" s="509">
        <v>4</v>
      </c>
      <c r="M495" s="72">
        <v>134.874</v>
      </c>
      <c r="N495" s="72">
        <f t="shared" si="49"/>
        <v>539.496</v>
      </c>
      <c r="O495" s="72">
        <v>4</v>
      </c>
      <c r="P495" s="72">
        <f t="shared" si="50"/>
        <v>134.874</v>
      </c>
      <c r="Q495" s="72">
        <f t="shared" si="51"/>
        <v>539.496</v>
      </c>
      <c r="R495" s="257">
        <f t="shared" si="52"/>
        <v>0</v>
      </c>
      <c r="S495" s="257"/>
      <c r="T495" s="257">
        <f t="shared" si="53"/>
        <v>0</v>
      </c>
      <c r="U495" s="257">
        <f t="shared" si="54"/>
        <v>0</v>
      </c>
      <c r="V495" s="257"/>
      <c r="W495" s="257">
        <f t="shared" si="55"/>
        <v>0</v>
      </c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</row>
    <row r="496" s="2" customFormat="1" ht="14.25" spans="1:34">
      <c r="A496" s="24">
        <v>498</v>
      </c>
      <c r="B496" s="14"/>
      <c r="C496" s="749" t="s">
        <v>6281</v>
      </c>
      <c r="D496" s="749" t="s">
        <v>6282</v>
      </c>
      <c r="E496" s="14"/>
      <c r="F496" s="14"/>
      <c r="G496" s="24"/>
      <c r="H496" s="14"/>
      <c r="I496" s="24">
        <v>2.29</v>
      </c>
      <c r="J496" s="14"/>
      <c r="K496" s="24"/>
      <c r="L496" s="509">
        <v>10</v>
      </c>
      <c r="M496" s="72">
        <v>94.4076</v>
      </c>
      <c r="N496" s="72">
        <f t="shared" si="49"/>
        <v>944.076</v>
      </c>
      <c r="O496" s="72">
        <v>10</v>
      </c>
      <c r="P496" s="72">
        <f t="shared" si="50"/>
        <v>94.4076</v>
      </c>
      <c r="Q496" s="72">
        <f t="shared" si="51"/>
        <v>944.076</v>
      </c>
      <c r="R496" s="257">
        <f t="shared" si="52"/>
        <v>0</v>
      </c>
      <c r="S496" s="257"/>
      <c r="T496" s="257">
        <f t="shared" si="53"/>
        <v>0</v>
      </c>
      <c r="U496" s="257">
        <f t="shared" si="54"/>
        <v>0</v>
      </c>
      <c r="V496" s="257"/>
      <c r="W496" s="257">
        <f t="shared" si="55"/>
        <v>0</v>
      </c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</row>
    <row r="497" s="2" customFormat="1" ht="14.25" spans="1:34">
      <c r="A497" s="24">
        <v>499</v>
      </c>
      <c r="B497" s="14"/>
      <c r="C497" s="749" t="s">
        <v>6283</v>
      </c>
      <c r="D497" s="749" t="s">
        <v>6284</v>
      </c>
      <c r="E497" s="14"/>
      <c r="F497" s="14"/>
      <c r="G497" s="24"/>
      <c r="H497" s="14"/>
      <c r="I497" s="24">
        <v>2.29</v>
      </c>
      <c r="J497" s="14"/>
      <c r="K497" s="24"/>
      <c r="L497" s="509">
        <v>9</v>
      </c>
      <c r="M497" s="72">
        <v>120.6182</v>
      </c>
      <c r="N497" s="72">
        <f t="shared" si="49"/>
        <v>1085.5638</v>
      </c>
      <c r="O497" s="72">
        <v>9</v>
      </c>
      <c r="P497" s="72">
        <f t="shared" si="50"/>
        <v>120.6182</v>
      </c>
      <c r="Q497" s="72">
        <f t="shared" si="51"/>
        <v>1085.5638</v>
      </c>
      <c r="R497" s="257">
        <f t="shared" si="52"/>
        <v>0</v>
      </c>
      <c r="S497" s="257"/>
      <c r="T497" s="257">
        <f t="shared" si="53"/>
        <v>0</v>
      </c>
      <c r="U497" s="257">
        <f t="shared" si="54"/>
        <v>0</v>
      </c>
      <c r="V497" s="257"/>
      <c r="W497" s="257">
        <f t="shared" si="55"/>
        <v>0</v>
      </c>
      <c r="X497" s="14"/>
      <c r="Y497" s="14"/>
      <c r="Z497" s="14"/>
      <c r="AA497" s="14"/>
      <c r="AB497" s="14"/>
      <c r="AC497" s="14"/>
      <c r="AD497" s="14"/>
      <c r="AE497" s="14" t="s">
        <v>1191</v>
      </c>
      <c r="AF497" s="14"/>
      <c r="AG497" s="14"/>
      <c r="AH497" s="14"/>
    </row>
    <row r="498" s="2" customFormat="1" ht="14.25" spans="1:34">
      <c r="A498" s="24">
        <v>500</v>
      </c>
      <c r="B498" s="14"/>
      <c r="C498" s="749" t="s">
        <v>6285</v>
      </c>
      <c r="D498" s="749" t="s">
        <v>6286</v>
      </c>
      <c r="E498" s="14"/>
      <c r="F498" s="14"/>
      <c r="G498" s="24"/>
      <c r="H498" s="14"/>
      <c r="I498" s="24">
        <v>2.29</v>
      </c>
      <c r="J498" s="14"/>
      <c r="K498" s="24"/>
      <c r="L498" s="509">
        <v>139</v>
      </c>
      <c r="M498" s="72">
        <v>17.0752</v>
      </c>
      <c r="N498" s="72">
        <f t="shared" si="49"/>
        <v>2373.4528</v>
      </c>
      <c r="O498" s="72">
        <v>139</v>
      </c>
      <c r="P498" s="72">
        <f t="shared" si="50"/>
        <v>17.0752</v>
      </c>
      <c r="Q498" s="72">
        <f t="shared" si="51"/>
        <v>2373.4528</v>
      </c>
      <c r="R498" s="257">
        <f t="shared" si="52"/>
        <v>0</v>
      </c>
      <c r="S498" s="257"/>
      <c r="T498" s="257">
        <f t="shared" si="53"/>
        <v>0</v>
      </c>
      <c r="U498" s="257">
        <f t="shared" si="54"/>
        <v>0</v>
      </c>
      <c r="V498" s="257"/>
      <c r="W498" s="257">
        <f t="shared" si="55"/>
        <v>0</v>
      </c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</row>
    <row r="499" s="2" customFormat="1" ht="14.25" spans="1:34">
      <c r="A499" s="24">
        <v>501</v>
      </c>
      <c r="B499" s="14"/>
      <c r="C499" s="749" t="s">
        <v>6287</v>
      </c>
      <c r="D499" s="749" t="s">
        <v>6288</v>
      </c>
      <c r="E499" s="14"/>
      <c r="F499" s="14"/>
      <c r="G499" s="24"/>
      <c r="H499" s="14"/>
      <c r="I499" s="24">
        <v>2.29</v>
      </c>
      <c r="J499" s="14"/>
      <c r="K499" s="24"/>
      <c r="L499" s="509">
        <v>87</v>
      </c>
      <c r="M499" s="72">
        <v>78.537</v>
      </c>
      <c r="N499" s="72">
        <f t="shared" si="49"/>
        <v>6832.719</v>
      </c>
      <c r="O499" s="72">
        <v>87</v>
      </c>
      <c r="P499" s="72">
        <f t="shared" si="50"/>
        <v>78.537</v>
      </c>
      <c r="Q499" s="72">
        <f t="shared" si="51"/>
        <v>6832.719</v>
      </c>
      <c r="R499" s="257">
        <f t="shared" si="52"/>
        <v>0</v>
      </c>
      <c r="S499" s="257"/>
      <c r="T499" s="257">
        <f t="shared" si="53"/>
        <v>0</v>
      </c>
      <c r="U499" s="257">
        <f t="shared" si="54"/>
        <v>0</v>
      </c>
      <c r="V499" s="257"/>
      <c r="W499" s="257">
        <f t="shared" si="55"/>
        <v>0</v>
      </c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</row>
    <row r="500" s="2" customFormat="1" ht="14.25" spans="1:34">
      <c r="A500" s="24" t="s">
        <v>187</v>
      </c>
      <c r="B500" s="24"/>
      <c r="C500" s="14"/>
      <c r="D500" s="14"/>
      <c r="E500" s="14"/>
      <c r="F500" s="192"/>
      <c r="G500" s="14"/>
      <c r="H500" s="14"/>
      <c r="I500" s="14"/>
      <c r="J500" s="14"/>
      <c r="K500" s="14"/>
      <c r="L500" s="509">
        <f>SUM(L5:L499)</f>
        <v>121655</v>
      </c>
      <c r="M500" s="72"/>
      <c r="N500" s="72">
        <f>SUM(N5:N499)</f>
        <v>4358590.97410781</v>
      </c>
      <c r="O500" s="72">
        <f>SUM(O5:O499)</f>
        <v>120868</v>
      </c>
      <c r="P500" s="72"/>
      <c r="Q500" s="72">
        <f>SUM(Q5:Q499)</f>
        <v>4368738.04610781</v>
      </c>
      <c r="R500" s="14">
        <f>SUM(R5:R499)</f>
        <v>3217</v>
      </c>
      <c r="S500" s="14"/>
      <c r="T500" s="14">
        <f>SUM(T5:T499)</f>
        <v>63675.7986</v>
      </c>
      <c r="U500" s="14">
        <f>SUM(U5:U499)</f>
        <v>-4004</v>
      </c>
      <c r="V500" s="14"/>
      <c r="W500" s="14">
        <f>SUM(W5:W499)</f>
        <v>-53528.7266</v>
      </c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</row>
    <row r="501" s="28" customFormat="1" ht="14.25" spans="1:17">
      <c r="A501" s="28" t="s">
        <v>222</v>
      </c>
      <c r="L501" s="519"/>
      <c r="M501" s="194"/>
      <c r="Q501" s="194"/>
    </row>
    <row r="502" s="28" customFormat="1" ht="14.25" spans="1:17">
      <c r="A502" s="28" t="str">
        <f>[6]封面!$A8</f>
        <v>单位总经理：***</v>
      </c>
      <c r="F502" s="28" t="str">
        <f>[6]封面!A9</f>
        <v>单位财务负责人：***</v>
      </c>
      <c r="J502" s="28" t="str">
        <f>[6]封面!A11</f>
        <v>会计审核人：***</v>
      </c>
      <c r="L502" s="519"/>
      <c r="M502" s="194" t="str">
        <f>[6]封面!A10</f>
        <v>单位物资部门负责人：***</v>
      </c>
      <c r="Q502" s="194" t="s">
        <v>97</v>
      </c>
    </row>
  </sheetData>
  <autoFilter ref="A4:AI502">
    <extLst/>
  </autoFilter>
  <mergeCells count="21">
    <mergeCell ref="A1:Z1"/>
    <mergeCell ref="B3:C3"/>
    <mergeCell ref="L3:N3"/>
    <mergeCell ref="O3:Q3"/>
    <mergeCell ref="R3:T3"/>
    <mergeCell ref="U3:W3"/>
    <mergeCell ref="X3:AD3"/>
    <mergeCell ref="A500:B500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  <mergeCell ref="AI3:AI4"/>
  </mergeCells>
  <conditionalFormatting sqref="C$1:C$1048576">
    <cfRule type="duplicateValues" dxfId="0" priority="1"/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G17"/>
  <sheetViews>
    <sheetView workbookViewId="0">
      <pane ySplit="4" topLeftCell="A5" activePane="bottomLeft" state="frozen"/>
      <selection/>
      <selection pane="bottomLeft" activeCell="M36" sqref="M36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498" t="s">
        <v>6289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</row>
    <row r="2" s="28" customFormat="1" ht="39" customHeight="1" spans="1:26">
      <c r="A2" s="31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Z2" s="34" t="s">
        <v>175</v>
      </c>
    </row>
    <row r="3" s="28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8" customFormat="1" ht="15.75" spans="1:33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s="28" customFormat="1" ht="14.25" spans="1:33">
      <c r="A5" s="35">
        <v>1</v>
      </c>
      <c r="B5" s="38"/>
      <c r="C5" s="38"/>
      <c r="D5" s="38"/>
      <c r="E5" s="38"/>
      <c r="F5" s="35"/>
      <c r="G5" s="35"/>
      <c r="H5" s="35"/>
      <c r="I5" s="35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</row>
    <row r="6" s="28" customFormat="1" ht="14.25" spans="1:33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</row>
    <row r="7" s="28" customFormat="1" ht="14.25" spans="1:33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</row>
    <row r="8" s="28" customFormat="1" ht="14.25" spans="1:33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</row>
    <row r="9" s="28" customFormat="1" ht="14.25" spans="1:33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</row>
    <row r="10" s="28" customFormat="1" ht="14.25" spans="1:33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</row>
    <row r="11" s="28" customFormat="1" ht="14.25" spans="1:33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</row>
    <row r="12" s="28" customFormat="1" ht="14.25" spans="1:33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</row>
    <row r="13" s="28" customFormat="1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s="28" customFormat="1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s="28" customFormat="1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1">
      <c r="A16" s="28" t="s">
        <v>222</v>
      </c>
    </row>
    <row r="17" s="28" customFormat="1" ht="14.25" spans="1:19">
      <c r="A17" s="28" t="str">
        <f>封面!A8</f>
        <v>单位总经理：***</v>
      </c>
      <c r="E17" s="28" t="str">
        <f>封面!A9</f>
        <v>单位财务负责人：***</v>
      </c>
      <c r="H17" s="28" t="str">
        <f>封面!A11</f>
        <v>会计审核人：***</v>
      </c>
      <c r="K17" s="28" t="str">
        <f>封面!A10</f>
        <v>单位物资部门负责人：***</v>
      </c>
      <c r="S17" s="28" t="s">
        <v>97</v>
      </c>
    </row>
  </sheetData>
  <mergeCells count="20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-0.5"/>
  </sheetPr>
  <dimension ref="A1:AI1702"/>
  <sheetViews>
    <sheetView workbookViewId="0">
      <pane xSplit="4" ySplit="4" topLeftCell="J5" activePane="bottomRight" state="frozen"/>
      <selection/>
      <selection pane="topRight"/>
      <selection pane="bottomLeft"/>
      <selection pane="bottomRight" activeCell="S12" sqref="S12"/>
    </sheetView>
  </sheetViews>
  <sheetFormatPr defaultColWidth="9" defaultRowHeight="14.25"/>
  <cols>
    <col min="1" max="1" width="5.5" style="456" customWidth="1"/>
    <col min="2" max="2" width="6" style="455" customWidth="1"/>
    <col min="3" max="3" width="13.875" style="455" customWidth="1"/>
    <col min="4" max="4" width="6.375" style="455" customWidth="1"/>
    <col min="5" max="5" width="31" style="455" customWidth="1"/>
    <col min="6" max="6" width="7.625" style="455" customWidth="1"/>
    <col min="7" max="7" width="5.5" style="455" customWidth="1"/>
    <col min="8" max="8" width="8.875" style="455" customWidth="1"/>
    <col min="9" max="9" width="6" style="455" customWidth="1"/>
    <col min="10" max="10" width="11.875" style="455" customWidth="1"/>
    <col min="11" max="11" width="5.5" style="455" customWidth="1"/>
    <col min="12" max="12" width="4.75" style="455" customWidth="1"/>
    <col min="13" max="14" width="10.125" style="457" customWidth="1"/>
    <col min="15" max="15" width="11.5" style="457" customWidth="1"/>
    <col min="16" max="16" width="11.5" style="458" customWidth="1"/>
    <col min="17" max="17" width="10.125" style="457" customWidth="1"/>
    <col min="18" max="18" width="11.625" style="457" customWidth="1"/>
    <col min="19" max="19" width="10.125" style="457" customWidth="1"/>
    <col min="20" max="20" width="7.375" style="457" customWidth="1"/>
    <col min="21" max="21" width="12.5" style="457" customWidth="1"/>
    <col min="22" max="22" width="10.125" style="457" customWidth="1"/>
    <col min="23" max="23" width="9" style="457"/>
    <col min="24" max="24" width="13.25" style="457" customWidth="1"/>
    <col min="25" max="25" width="11.375" style="459" customWidth="1"/>
    <col min="26" max="26" width="14.875" style="455" customWidth="1"/>
    <col min="27" max="35" width="9" style="455" customWidth="1"/>
    <col min="36" max="252" width="9" style="455"/>
    <col min="253" max="16384" width="9" style="460"/>
  </cols>
  <sheetData>
    <row r="1" s="455" customFormat="1" ht="34.5" customHeight="1" spans="1:27">
      <c r="A1" s="461" t="s">
        <v>6290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9"/>
      <c r="N1" s="469"/>
      <c r="O1" s="469"/>
      <c r="P1" s="470"/>
      <c r="Q1" s="469"/>
      <c r="R1" s="469"/>
      <c r="S1" s="469"/>
      <c r="T1" s="469"/>
      <c r="U1" s="469"/>
      <c r="V1" s="469"/>
      <c r="W1" s="469"/>
      <c r="X1" s="469"/>
      <c r="Y1" s="479"/>
      <c r="Z1" s="462"/>
      <c r="AA1" s="462"/>
    </row>
    <row r="2" s="455" customFormat="1" ht="39" customHeight="1" spans="1:27">
      <c r="A2" s="463" t="str">
        <f>[7]封面!A5</f>
        <v>单位名称：*****</v>
      </c>
      <c r="B2" s="464"/>
      <c r="C2" s="465"/>
      <c r="D2" s="465"/>
      <c r="E2" s="466"/>
      <c r="H2" s="465"/>
      <c r="J2" s="471" t="str">
        <f>[7]封面!A6</f>
        <v>清查基准日：年 月 日</v>
      </c>
      <c r="L2" s="465"/>
      <c r="M2" s="457"/>
      <c r="N2" s="457"/>
      <c r="O2" s="457"/>
      <c r="P2" s="458"/>
      <c r="Q2" s="457"/>
      <c r="R2" s="478" t="s">
        <v>215</v>
      </c>
      <c r="S2" s="457"/>
      <c r="T2" s="457"/>
      <c r="U2" s="457"/>
      <c r="V2" s="457"/>
      <c r="W2" s="457"/>
      <c r="X2" s="457"/>
      <c r="Y2" s="459"/>
      <c r="AA2" s="465" t="s">
        <v>175</v>
      </c>
    </row>
    <row r="3" s="455" customFormat="1" ht="18.75" customHeight="1" spans="1:35">
      <c r="A3" s="467" t="s">
        <v>10</v>
      </c>
      <c r="B3" s="191" t="s">
        <v>240</v>
      </c>
      <c r="C3" s="191"/>
      <c r="D3" s="468" t="s">
        <v>6291</v>
      </c>
      <c r="E3" s="191" t="s">
        <v>185</v>
      </c>
      <c r="F3" s="191" t="s">
        <v>241</v>
      </c>
      <c r="G3" s="191" t="s">
        <v>242</v>
      </c>
      <c r="H3" s="191" t="s">
        <v>243</v>
      </c>
      <c r="I3" s="191" t="s">
        <v>244</v>
      </c>
      <c r="J3" s="191" t="s">
        <v>4293</v>
      </c>
      <c r="K3" s="191" t="s">
        <v>246</v>
      </c>
      <c r="L3" s="191" t="s">
        <v>247</v>
      </c>
      <c r="M3" s="472" t="s">
        <v>190</v>
      </c>
      <c r="N3" s="472"/>
      <c r="O3" s="472"/>
      <c r="P3" s="473" t="s">
        <v>191</v>
      </c>
      <c r="Q3" s="472"/>
      <c r="R3" s="472"/>
      <c r="S3" s="472" t="s">
        <v>192</v>
      </c>
      <c r="T3" s="472"/>
      <c r="U3" s="472"/>
      <c r="V3" s="472" t="s">
        <v>193</v>
      </c>
      <c r="W3" s="472"/>
      <c r="X3" s="472"/>
      <c r="Y3" s="480" t="s">
        <v>248</v>
      </c>
      <c r="Z3" s="447"/>
      <c r="AA3" s="447"/>
      <c r="AB3" s="447"/>
      <c r="AC3" s="447"/>
      <c r="AD3" s="447"/>
      <c r="AE3" s="447"/>
      <c r="AF3" s="447"/>
      <c r="AG3" s="191" t="s">
        <v>249</v>
      </c>
      <c r="AH3" s="481" t="s">
        <v>250</v>
      </c>
      <c r="AI3" s="191" t="s">
        <v>76</v>
      </c>
    </row>
    <row r="4" s="455" customFormat="1" ht="28.5" spans="1:35">
      <c r="A4" s="467"/>
      <c r="B4" s="263" t="s">
        <v>254</v>
      </c>
      <c r="C4" s="263" t="s">
        <v>255</v>
      </c>
      <c r="D4" s="22"/>
      <c r="E4" s="191"/>
      <c r="F4" s="191"/>
      <c r="G4" s="191"/>
      <c r="H4" s="191"/>
      <c r="I4" s="191"/>
      <c r="J4" s="191"/>
      <c r="K4" s="191"/>
      <c r="L4" s="191"/>
      <c r="M4" s="474" t="s">
        <v>194</v>
      </c>
      <c r="N4" s="474" t="s">
        <v>195</v>
      </c>
      <c r="O4" s="474" t="s">
        <v>86</v>
      </c>
      <c r="P4" s="475" t="s">
        <v>194</v>
      </c>
      <c r="Q4" s="474" t="s">
        <v>195</v>
      </c>
      <c r="R4" s="474" t="s">
        <v>86</v>
      </c>
      <c r="S4" s="474" t="s">
        <v>194</v>
      </c>
      <c r="T4" s="474" t="s">
        <v>195</v>
      </c>
      <c r="U4" s="474" t="s">
        <v>86</v>
      </c>
      <c r="V4" s="474" t="s">
        <v>194</v>
      </c>
      <c r="W4" s="474" t="s">
        <v>195</v>
      </c>
      <c r="X4" s="474" t="s">
        <v>86</v>
      </c>
      <c r="Y4" s="480" t="s">
        <v>256</v>
      </c>
      <c r="Z4" s="447" t="s">
        <v>257</v>
      </c>
      <c r="AA4" s="447" t="s">
        <v>258</v>
      </c>
      <c r="AB4" s="447" t="s">
        <v>259</v>
      </c>
      <c r="AC4" s="447" t="s">
        <v>260</v>
      </c>
      <c r="AD4" s="447" t="s">
        <v>261</v>
      </c>
      <c r="AE4" s="450" t="s">
        <v>262</v>
      </c>
      <c r="AF4" s="450" t="s">
        <v>263</v>
      </c>
      <c r="AG4" s="191"/>
      <c r="AH4" s="481"/>
      <c r="AI4" s="191"/>
    </row>
    <row r="5" s="455" customFormat="1" spans="1:35">
      <c r="A5" s="467">
        <v>1</v>
      </c>
      <c r="B5" s="296"/>
      <c r="C5" s="754" t="s">
        <v>5407</v>
      </c>
      <c r="D5" s="296"/>
      <c r="E5" s="754" t="s">
        <v>5408</v>
      </c>
      <c r="F5" s="296"/>
      <c r="G5" s="191"/>
      <c r="H5" s="191" t="s">
        <v>6292</v>
      </c>
      <c r="I5" s="191"/>
      <c r="J5" s="191" t="s">
        <v>6293</v>
      </c>
      <c r="K5" s="296"/>
      <c r="L5" s="296"/>
      <c r="M5" s="476">
        <v>70</v>
      </c>
      <c r="N5" s="477">
        <v>91.0461</v>
      </c>
      <c r="O5" s="477">
        <f t="shared" ref="O5:O68" si="0">N5*M5</f>
        <v>6373.227</v>
      </c>
      <c r="P5" s="477">
        <v>332</v>
      </c>
      <c r="Q5" s="477">
        <f>N5</f>
        <v>91.0461</v>
      </c>
      <c r="R5" s="477">
        <f>Q5*P5</f>
        <v>30227.3052</v>
      </c>
      <c r="S5" s="477">
        <f>IF((P5-M5)&gt;0,P5-M5,0)</f>
        <v>262</v>
      </c>
      <c r="T5" s="477">
        <f>N5</f>
        <v>91.0461</v>
      </c>
      <c r="U5" s="477">
        <f>R5-O5</f>
        <v>23854.0782</v>
      </c>
      <c r="V5" s="477">
        <f>IF((P5-M5)&lt;0,P5-M5,0)</f>
        <v>0</v>
      </c>
      <c r="W5" s="477">
        <f t="shared" ref="W5:W68" si="1">N5</f>
        <v>91.0461</v>
      </c>
      <c r="X5" s="477">
        <f t="shared" ref="X5:X68" si="2">W5*V5</f>
        <v>0</v>
      </c>
      <c r="Y5" s="444"/>
      <c r="Z5" s="296"/>
      <c r="AA5" s="296"/>
      <c r="AB5" s="296"/>
      <c r="AC5" s="296"/>
      <c r="AD5" s="296"/>
      <c r="AE5" s="296"/>
      <c r="AF5" s="296"/>
      <c r="AG5" s="296"/>
      <c r="AH5" s="296"/>
      <c r="AI5" s="296"/>
    </row>
    <row r="6" s="455" customFormat="1" spans="1:35">
      <c r="A6" s="467">
        <v>2</v>
      </c>
      <c r="B6" s="296"/>
      <c r="C6" s="754" t="s">
        <v>5409</v>
      </c>
      <c r="D6" s="296"/>
      <c r="E6" s="754" t="s">
        <v>5410</v>
      </c>
      <c r="F6" s="296"/>
      <c r="G6" s="341"/>
      <c r="H6" s="191" t="s">
        <v>6292</v>
      </c>
      <c r="I6" s="296"/>
      <c r="J6" s="191" t="s">
        <v>6293</v>
      </c>
      <c r="K6" s="296"/>
      <c r="L6" s="296"/>
      <c r="M6" s="476">
        <v>47</v>
      </c>
      <c r="N6" s="477">
        <v>89.4595</v>
      </c>
      <c r="O6" s="477">
        <f t="shared" si="0"/>
        <v>4204.5965</v>
      </c>
      <c r="P6" s="477">
        <v>301</v>
      </c>
      <c r="Q6" s="477">
        <f t="shared" ref="Q5:Q68" si="3">N6</f>
        <v>89.4595</v>
      </c>
      <c r="R6" s="477">
        <f t="shared" ref="R6:R69" si="4">Q6*P6</f>
        <v>26927.3095</v>
      </c>
      <c r="S6" s="477">
        <f t="shared" ref="S5:S68" si="5">IF((P6-M6)&gt;0,P6-M6,0)</f>
        <v>254</v>
      </c>
      <c r="T6" s="477">
        <f t="shared" ref="T5:T68" si="6">N6</f>
        <v>89.4595</v>
      </c>
      <c r="U6" s="477">
        <f>R6-O6</f>
        <v>22722.713</v>
      </c>
      <c r="V6" s="477">
        <f t="shared" ref="V5:V68" si="7">IF((P6-M6)&lt;0,P6-M6,0)</f>
        <v>0</v>
      </c>
      <c r="W6" s="477">
        <f t="shared" si="1"/>
        <v>89.4595</v>
      </c>
      <c r="X6" s="477">
        <f t="shared" si="2"/>
        <v>0</v>
      </c>
      <c r="Y6" s="444"/>
      <c r="Z6" s="296"/>
      <c r="AA6" s="296"/>
      <c r="AB6" s="296"/>
      <c r="AC6" s="296"/>
      <c r="AD6" s="296"/>
      <c r="AE6" s="296"/>
      <c r="AF6" s="296"/>
      <c r="AG6" s="296"/>
      <c r="AH6" s="296"/>
      <c r="AI6" s="296"/>
    </row>
    <row r="7" s="455" customFormat="1" spans="1:35">
      <c r="A7" s="467">
        <v>3</v>
      </c>
      <c r="B7" s="296"/>
      <c r="C7" s="754" t="s">
        <v>5411</v>
      </c>
      <c r="D7" s="296"/>
      <c r="E7" s="754" t="s">
        <v>5412</v>
      </c>
      <c r="F7" s="296"/>
      <c r="G7" s="341"/>
      <c r="H7" s="191" t="s">
        <v>6292</v>
      </c>
      <c r="I7" s="296"/>
      <c r="J7" s="191" t="s">
        <v>6293</v>
      </c>
      <c r="K7" s="296"/>
      <c r="L7" s="296"/>
      <c r="M7" s="476">
        <v>-330</v>
      </c>
      <c r="N7" s="477">
        <v>7.455</v>
      </c>
      <c r="O7" s="477">
        <f t="shared" si="0"/>
        <v>-2460.15</v>
      </c>
      <c r="P7" s="477">
        <v>324</v>
      </c>
      <c r="Q7" s="477">
        <f t="shared" si="3"/>
        <v>7.455</v>
      </c>
      <c r="R7" s="477">
        <f t="shared" si="4"/>
        <v>2415.42</v>
      </c>
      <c r="S7" s="477">
        <f t="shared" si="5"/>
        <v>654</v>
      </c>
      <c r="T7" s="477">
        <f t="shared" si="6"/>
        <v>7.455</v>
      </c>
      <c r="U7" s="477">
        <f>R7-O7</f>
        <v>4875.57</v>
      </c>
      <c r="V7" s="477">
        <f t="shared" si="7"/>
        <v>0</v>
      </c>
      <c r="W7" s="477">
        <f t="shared" si="1"/>
        <v>7.455</v>
      </c>
      <c r="X7" s="477">
        <f t="shared" si="2"/>
        <v>0</v>
      </c>
      <c r="Y7" s="444"/>
      <c r="Z7" s="296"/>
      <c r="AA7" s="296"/>
      <c r="AB7" s="296"/>
      <c r="AC7" s="296"/>
      <c r="AD7" s="296"/>
      <c r="AE7" s="296"/>
      <c r="AF7" s="296"/>
      <c r="AG7" s="296"/>
      <c r="AH7" s="296"/>
      <c r="AI7" s="296"/>
    </row>
    <row r="8" s="455" customFormat="1" spans="1:35">
      <c r="A8" s="467">
        <v>4</v>
      </c>
      <c r="B8" s="296"/>
      <c r="C8" s="754" t="s">
        <v>5413</v>
      </c>
      <c r="D8" s="296"/>
      <c r="E8" s="754" t="s">
        <v>5414</v>
      </c>
      <c r="F8" s="296"/>
      <c r="G8" s="341"/>
      <c r="H8" s="191" t="s">
        <v>6292</v>
      </c>
      <c r="I8" s="296"/>
      <c r="J8" s="191" t="s">
        <v>6293</v>
      </c>
      <c r="K8" s="296"/>
      <c r="L8" s="296"/>
      <c r="M8" s="476">
        <v>209</v>
      </c>
      <c r="N8" s="477">
        <v>25.0367</v>
      </c>
      <c r="O8" s="477">
        <f t="shared" si="0"/>
        <v>5232.6703</v>
      </c>
      <c r="P8" s="477">
        <v>680</v>
      </c>
      <c r="Q8" s="477">
        <f t="shared" si="3"/>
        <v>25.0367</v>
      </c>
      <c r="R8" s="477">
        <f t="shared" si="4"/>
        <v>17024.956</v>
      </c>
      <c r="S8" s="477">
        <f t="shared" si="5"/>
        <v>471</v>
      </c>
      <c r="T8" s="477">
        <f t="shared" si="6"/>
        <v>25.0367</v>
      </c>
      <c r="U8" s="477">
        <f>R8-O8</f>
        <v>11792.2857</v>
      </c>
      <c r="V8" s="477">
        <f t="shared" si="7"/>
        <v>0</v>
      </c>
      <c r="W8" s="477">
        <f t="shared" si="1"/>
        <v>25.0367</v>
      </c>
      <c r="X8" s="477">
        <f t="shared" si="2"/>
        <v>0</v>
      </c>
      <c r="Y8" s="444"/>
      <c r="Z8" s="296"/>
      <c r="AA8" s="296"/>
      <c r="AB8" s="296"/>
      <c r="AC8" s="296"/>
      <c r="AD8" s="296"/>
      <c r="AE8" s="296"/>
      <c r="AF8" s="296"/>
      <c r="AG8" s="296"/>
      <c r="AH8" s="296"/>
      <c r="AI8" s="296"/>
    </row>
    <row r="9" s="455" customFormat="1" spans="1:35">
      <c r="A9" s="467">
        <v>5</v>
      </c>
      <c r="B9" s="296"/>
      <c r="C9" s="754" t="s">
        <v>5910</v>
      </c>
      <c r="D9" s="296"/>
      <c r="E9" s="754" t="s">
        <v>5911</v>
      </c>
      <c r="F9" s="296"/>
      <c r="G9" s="296"/>
      <c r="H9" s="191" t="s">
        <v>6292</v>
      </c>
      <c r="I9" s="296"/>
      <c r="J9" s="191" t="s">
        <v>6293</v>
      </c>
      <c r="K9" s="296"/>
      <c r="L9" s="296"/>
      <c r="M9" s="476">
        <v>50</v>
      </c>
      <c r="N9" s="477">
        <v>14.6998</v>
      </c>
      <c r="O9" s="477">
        <f t="shared" si="0"/>
        <v>734.99</v>
      </c>
      <c r="P9" s="477">
        <v>50</v>
      </c>
      <c r="Q9" s="477">
        <f t="shared" si="3"/>
        <v>14.6998</v>
      </c>
      <c r="R9" s="477">
        <f t="shared" si="4"/>
        <v>734.99</v>
      </c>
      <c r="S9" s="477">
        <f t="shared" si="5"/>
        <v>0</v>
      </c>
      <c r="T9" s="477">
        <f t="shared" si="6"/>
        <v>14.6998</v>
      </c>
      <c r="U9" s="477">
        <f t="shared" ref="U5:U68" si="8">T9*S9</f>
        <v>0</v>
      </c>
      <c r="V9" s="477">
        <f t="shared" si="7"/>
        <v>0</v>
      </c>
      <c r="W9" s="477">
        <f t="shared" si="1"/>
        <v>14.6998</v>
      </c>
      <c r="X9" s="477">
        <f t="shared" si="2"/>
        <v>0</v>
      </c>
      <c r="Y9" s="444"/>
      <c r="Z9" s="296"/>
      <c r="AA9" s="296"/>
      <c r="AB9" s="296"/>
      <c r="AC9" s="296"/>
      <c r="AD9" s="296"/>
      <c r="AE9" s="296"/>
      <c r="AF9" s="296"/>
      <c r="AG9" s="296"/>
      <c r="AH9" s="296"/>
      <c r="AI9" s="296"/>
    </row>
    <row r="10" s="455" customFormat="1" spans="1:35">
      <c r="A10" s="467">
        <v>23</v>
      </c>
      <c r="B10" s="296"/>
      <c r="C10" s="754" t="s">
        <v>5468</v>
      </c>
      <c r="D10" s="296"/>
      <c r="E10" s="754" t="s">
        <v>5469</v>
      </c>
      <c r="F10" s="296"/>
      <c r="G10" s="296"/>
      <c r="H10" s="755" t="s">
        <v>6294</v>
      </c>
      <c r="I10" s="296"/>
      <c r="J10" s="191" t="s">
        <v>6295</v>
      </c>
      <c r="K10" s="296"/>
      <c r="L10" s="296"/>
      <c r="M10" s="476">
        <v>42</v>
      </c>
      <c r="N10" s="477">
        <v>23.7976</v>
      </c>
      <c r="O10" s="477">
        <f t="shared" si="0"/>
        <v>999.4992</v>
      </c>
      <c r="P10" s="477"/>
      <c r="Q10" s="477">
        <f t="shared" si="3"/>
        <v>23.7976</v>
      </c>
      <c r="R10" s="477">
        <f t="shared" si="4"/>
        <v>0</v>
      </c>
      <c r="S10" s="477">
        <f t="shared" si="5"/>
        <v>0</v>
      </c>
      <c r="T10" s="477">
        <f t="shared" si="6"/>
        <v>23.7976</v>
      </c>
      <c r="U10" s="477">
        <f t="shared" si="8"/>
        <v>0</v>
      </c>
      <c r="V10" s="477">
        <f t="shared" si="7"/>
        <v>-42</v>
      </c>
      <c r="W10" s="477">
        <f t="shared" si="1"/>
        <v>23.7976</v>
      </c>
      <c r="X10" s="477">
        <f>R10-O10</f>
        <v>-999.4992</v>
      </c>
      <c r="Y10" s="444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</row>
    <row r="11" s="455" customFormat="1" spans="1:35">
      <c r="A11" s="467">
        <v>24</v>
      </c>
      <c r="B11" s="296"/>
      <c r="C11" s="754" t="s">
        <v>5480</v>
      </c>
      <c r="D11" s="296"/>
      <c r="E11" s="754" t="s">
        <v>5481</v>
      </c>
      <c r="F11" s="296"/>
      <c r="G11" s="296"/>
      <c r="H11" s="755" t="s">
        <v>6292</v>
      </c>
      <c r="I11" s="296"/>
      <c r="J11" s="191" t="s">
        <v>6295</v>
      </c>
      <c r="K11" s="296"/>
      <c r="L11" s="296"/>
      <c r="M11" s="476">
        <v>1</v>
      </c>
      <c r="N11" s="477">
        <v>67.9778</v>
      </c>
      <c r="O11" s="477">
        <f t="shared" si="0"/>
        <v>67.9778</v>
      </c>
      <c r="P11" s="477">
        <v>1</v>
      </c>
      <c r="Q11" s="477">
        <f t="shared" si="3"/>
        <v>67.9778</v>
      </c>
      <c r="R11" s="477">
        <f t="shared" si="4"/>
        <v>67.9778</v>
      </c>
      <c r="S11" s="477">
        <f t="shared" si="5"/>
        <v>0</v>
      </c>
      <c r="T11" s="477">
        <f t="shared" si="6"/>
        <v>67.9778</v>
      </c>
      <c r="U11" s="477">
        <f t="shared" si="8"/>
        <v>0</v>
      </c>
      <c r="V11" s="477">
        <f t="shared" si="7"/>
        <v>0</v>
      </c>
      <c r="W11" s="477">
        <f t="shared" si="1"/>
        <v>67.9778</v>
      </c>
      <c r="X11" s="477">
        <f t="shared" si="2"/>
        <v>0</v>
      </c>
      <c r="Y11" s="444"/>
      <c r="Z11" s="296"/>
      <c r="AA11" s="296"/>
      <c r="AB11" s="296"/>
      <c r="AC11" s="296"/>
      <c r="AD11" s="296"/>
      <c r="AE11" s="296"/>
      <c r="AF11" s="296"/>
      <c r="AG11" s="296"/>
      <c r="AH11" s="296"/>
      <c r="AI11" s="296"/>
    </row>
    <row r="12" s="455" customFormat="1" spans="1:35">
      <c r="A12" s="467">
        <v>25</v>
      </c>
      <c r="B12" s="296"/>
      <c r="C12" s="754" t="s">
        <v>5484</v>
      </c>
      <c r="D12" s="296"/>
      <c r="E12" s="754" t="s">
        <v>5485</v>
      </c>
      <c r="F12" s="296"/>
      <c r="G12" s="296"/>
      <c r="H12" s="755" t="s">
        <v>6292</v>
      </c>
      <c r="I12" s="296"/>
      <c r="J12" s="191" t="s">
        <v>6295</v>
      </c>
      <c r="K12" s="296"/>
      <c r="L12" s="296"/>
      <c r="M12" s="476">
        <v>-236</v>
      </c>
      <c r="N12" s="477">
        <v>13.4102</v>
      </c>
      <c r="O12" s="477">
        <f t="shared" si="0"/>
        <v>-3164.8072</v>
      </c>
      <c r="P12" s="477"/>
      <c r="Q12" s="477">
        <f t="shared" si="3"/>
        <v>13.4102</v>
      </c>
      <c r="R12" s="477">
        <f t="shared" si="4"/>
        <v>0</v>
      </c>
      <c r="S12" s="477">
        <f t="shared" si="5"/>
        <v>236</v>
      </c>
      <c r="T12" s="477">
        <f t="shared" si="6"/>
        <v>13.4102</v>
      </c>
      <c r="U12" s="477">
        <f>R12-O12</f>
        <v>3164.8072</v>
      </c>
      <c r="V12" s="477">
        <f t="shared" si="7"/>
        <v>0</v>
      </c>
      <c r="W12" s="477">
        <f t="shared" si="1"/>
        <v>13.4102</v>
      </c>
      <c r="X12" s="477">
        <f t="shared" si="2"/>
        <v>0</v>
      </c>
      <c r="Y12" s="444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</row>
    <row r="13" s="455" customFormat="1" spans="1:35">
      <c r="A13" s="467">
        <v>26</v>
      </c>
      <c r="B13" s="296"/>
      <c r="C13" s="754" t="s">
        <v>6296</v>
      </c>
      <c r="D13" s="296"/>
      <c r="E13" s="754" t="s">
        <v>6297</v>
      </c>
      <c r="F13" s="296"/>
      <c r="G13" s="296"/>
      <c r="H13" s="755" t="s">
        <v>6292</v>
      </c>
      <c r="I13" s="296"/>
      <c r="J13" s="191" t="s">
        <v>6295</v>
      </c>
      <c r="K13" s="296"/>
      <c r="L13" s="296"/>
      <c r="M13" s="476">
        <v>63</v>
      </c>
      <c r="N13" s="477">
        <v>12.8313</v>
      </c>
      <c r="O13" s="477">
        <f t="shared" si="0"/>
        <v>808.3719</v>
      </c>
      <c r="P13" s="477"/>
      <c r="Q13" s="477">
        <f t="shared" si="3"/>
        <v>12.8313</v>
      </c>
      <c r="R13" s="477">
        <f t="shared" si="4"/>
        <v>0</v>
      </c>
      <c r="S13" s="477">
        <f t="shared" si="5"/>
        <v>0</v>
      </c>
      <c r="T13" s="477">
        <f t="shared" si="6"/>
        <v>12.8313</v>
      </c>
      <c r="U13" s="477">
        <f t="shared" si="8"/>
        <v>0</v>
      </c>
      <c r="V13" s="477">
        <f t="shared" si="7"/>
        <v>-63</v>
      </c>
      <c r="W13" s="477">
        <f t="shared" si="1"/>
        <v>12.8313</v>
      </c>
      <c r="X13" s="477">
        <f>R13-O13</f>
        <v>-808.3719</v>
      </c>
      <c r="Y13" s="444"/>
      <c r="Z13" s="296"/>
      <c r="AA13" s="296"/>
      <c r="AB13" s="296"/>
      <c r="AC13" s="296"/>
      <c r="AD13" s="296"/>
      <c r="AE13" s="296"/>
      <c r="AF13" s="296"/>
      <c r="AG13" s="296"/>
      <c r="AH13" s="296"/>
      <c r="AI13" s="296"/>
    </row>
    <row r="14" s="455" customFormat="1" spans="1:35">
      <c r="A14" s="467">
        <v>27</v>
      </c>
      <c r="B14" s="296"/>
      <c r="C14" s="754" t="s">
        <v>6298</v>
      </c>
      <c r="D14" s="296"/>
      <c r="E14" s="754" t="s">
        <v>6299</v>
      </c>
      <c r="F14" s="296"/>
      <c r="G14" s="296"/>
      <c r="H14" s="755" t="s">
        <v>6292</v>
      </c>
      <c r="I14" s="296"/>
      <c r="J14" s="191" t="s">
        <v>6295</v>
      </c>
      <c r="K14" s="296"/>
      <c r="L14" s="296"/>
      <c r="M14" s="476">
        <v>-15</v>
      </c>
      <c r="N14" s="477">
        <v>87.3507</v>
      </c>
      <c r="O14" s="477">
        <f t="shared" si="0"/>
        <v>-1310.2605</v>
      </c>
      <c r="P14" s="477"/>
      <c r="Q14" s="477">
        <f t="shared" si="3"/>
        <v>87.3507</v>
      </c>
      <c r="R14" s="477">
        <f t="shared" si="4"/>
        <v>0</v>
      </c>
      <c r="S14" s="477">
        <f t="shared" si="5"/>
        <v>15</v>
      </c>
      <c r="T14" s="477">
        <f t="shared" si="6"/>
        <v>87.3507</v>
      </c>
      <c r="U14" s="477">
        <f>R14-O14</f>
        <v>1310.2605</v>
      </c>
      <c r="V14" s="477">
        <f t="shared" si="7"/>
        <v>0</v>
      </c>
      <c r="W14" s="477">
        <f t="shared" si="1"/>
        <v>87.3507</v>
      </c>
      <c r="X14" s="477">
        <f t="shared" si="2"/>
        <v>0</v>
      </c>
      <c r="Y14" s="444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</row>
    <row r="15" s="455" customFormat="1" spans="1:35">
      <c r="A15" s="467">
        <v>28</v>
      </c>
      <c r="B15" s="296"/>
      <c r="C15" s="754" t="s">
        <v>6300</v>
      </c>
      <c r="D15" s="296"/>
      <c r="E15" s="754" t="s">
        <v>6301</v>
      </c>
      <c r="F15" s="296"/>
      <c r="G15" s="296"/>
      <c r="H15" s="755" t="s">
        <v>6292</v>
      </c>
      <c r="I15" s="296"/>
      <c r="J15" s="191" t="s">
        <v>6295</v>
      </c>
      <c r="K15" s="296"/>
      <c r="L15" s="296"/>
      <c r="M15" s="476">
        <v>-246</v>
      </c>
      <c r="N15" s="477">
        <v>201.13</v>
      </c>
      <c r="O15" s="477">
        <f t="shared" si="0"/>
        <v>-49477.98</v>
      </c>
      <c r="P15" s="477"/>
      <c r="Q15" s="477">
        <f t="shared" si="3"/>
        <v>201.13</v>
      </c>
      <c r="R15" s="477">
        <f t="shared" si="4"/>
        <v>0</v>
      </c>
      <c r="S15" s="477">
        <f t="shared" si="5"/>
        <v>246</v>
      </c>
      <c r="T15" s="477">
        <f t="shared" si="6"/>
        <v>201.13</v>
      </c>
      <c r="U15" s="477">
        <f>R15-O15</f>
        <v>49477.98</v>
      </c>
      <c r="V15" s="477">
        <f t="shared" si="7"/>
        <v>0</v>
      </c>
      <c r="W15" s="477">
        <f t="shared" si="1"/>
        <v>201.13</v>
      </c>
      <c r="X15" s="477">
        <f t="shared" si="2"/>
        <v>0</v>
      </c>
      <c r="Y15" s="444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</row>
    <row r="16" s="455" customFormat="1" spans="1:35">
      <c r="A16" s="467">
        <v>29</v>
      </c>
      <c r="B16" s="296"/>
      <c r="C16" s="754" t="s">
        <v>6302</v>
      </c>
      <c r="D16" s="296"/>
      <c r="E16" s="754" t="s">
        <v>6303</v>
      </c>
      <c r="F16" s="296"/>
      <c r="G16" s="296"/>
      <c r="H16" s="755" t="s">
        <v>6292</v>
      </c>
      <c r="I16" s="296"/>
      <c r="J16" s="191" t="s">
        <v>6295</v>
      </c>
      <c r="K16" s="296"/>
      <c r="L16" s="296"/>
      <c r="M16" s="476">
        <v>-8</v>
      </c>
      <c r="N16" s="477">
        <v>437.7481</v>
      </c>
      <c r="O16" s="477">
        <f t="shared" si="0"/>
        <v>-3501.9848</v>
      </c>
      <c r="P16" s="477"/>
      <c r="Q16" s="477">
        <f t="shared" si="3"/>
        <v>437.7481</v>
      </c>
      <c r="R16" s="477">
        <f t="shared" si="4"/>
        <v>0</v>
      </c>
      <c r="S16" s="477">
        <f t="shared" si="5"/>
        <v>8</v>
      </c>
      <c r="T16" s="477">
        <f t="shared" si="6"/>
        <v>437.7481</v>
      </c>
      <c r="U16" s="477">
        <f>R16-O16</f>
        <v>3501.9848</v>
      </c>
      <c r="V16" s="477">
        <f t="shared" si="7"/>
        <v>0</v>
      </c>
      <c r="W16" s="477">
        <f t="shared" si="1"/>
        <v>437.7481</v>
      </c>
      <c r="X16" s="477">
        <f t="shared" si="2"/>
        <v>0</v>
      </c>
      <c r="Y16" s="444"/>
      <c r="Z16" s="296"/>
      <c r="AA16" s="296"/>
      <c r="AB16" s="296"/>
      <c r="AC16" s="296"/>
      <c r="AD16" s="296"/>
      <c r="AE16" s="296"/>
      <c r="AF16" s="296"/>
      <c r="AG16" s="296"/>
      <c r="AH16" s="296"/>
      <c r="AI16" s="296"/>
    </row>
    <row r="17" s="455" customFormat="1" spans="1:35">
      <c r="A17" s="467">
        <v>30</v>
      </c>
      <c r="B17" s="296"/>
      <c r="C17" s="754" t="s">
        <v>5490</v>
      </c>
      <c r="D17" s="296"/>
      <c r="E17" s="754" t="s">
        <v>5491</v>
      </c>
      <c r="F17" s="296"/>
      <c r="G17" s="296"/>
      <c r="H17" s="755" t="s">
        <v>6292</v>
      </c>
      <c r="I17" s="296"/>
      <c r="J17" s="191" t="s">
        <v>6295</v>
      </c>
      <c r="K17" s="296"/>
      <c r="L17" s="296"/>
      <c r="M17" s="476">
        <v>9</v>
      </c>
      <c r="N17" s="477">
        <v>129.2563</v>
      </c>
      <c r="O17" s="477">
        <f t="shared" si="0"/>
        <v>1163.3067</v>
      </c>
      <c r="P17" s="477"/>
      <c r="Q17" s="477">
        <f t="shared" si="3"/>
        <v>129.2563</v>
      </c>
      <c r="R17" s="477">
        <f t="shared" si="4"/>
        <v>0</v>
      </c>
      <c r="S17" s="477">
        <f t="shared" si="5"/>
        <v>0</v>
      </c>
      <c r="T17" s="477">
        <f t="shared" si="6"/>
        <v>129.2563</v>
      </c>
      <c r="U17" s="477">
        <f t="shared" si="8"/>
        <v>0</v>
      </c>
      <c r="V17" s="477">
        <f t="shared" si="7"/>
        <v>-9</v>
      </c>
      <c r="W17" s="477">
        <f t="shared" si="1"/>
        <v>129.2563</v>
      </c>
      <c r="X17" s="477">
        <f t="shared" ref="X17:X22" si="9">R17-O17</f>
        <v>-1163.3067</v>
      </c>
      <c r="Y17" s="444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</row>
    <row r="18" s="455" customFormat="1" spans="1:35">
      <c r="A18" s="467">
        <v>31</v>
      </c>
      <c r="B18" s="296"/>
      <c r="C18" s="754" t="s">
        <v>6304</v>
      </c>
      <c r="D18" s="296"/>
      <c r="E18" s="754" t="s">
        <v>6305</v>
      </c>
      <c r="F18" s="296"/>
      <c r="G18" s="296"/>
      <c r="H18" s="755" t="s">
        <v>6292</v>
      </c>
      <c r="I18" s="296"/>
      <c r="J18" s="191" t="s">
        <v>6295</v>
      </c>
      <c r="K18" s="296"/>
      <c r="L18" s="296"/>
      <c r="M18" s="476">
        <v>-212</v>
      </c>
      <c r="N18" s="477">
        <v>4782.356</v>
      </c>
      <c r="O18" s="477">
        <f t="shared" si="0"/>
        <v>-1013859.472</v>
      </c>
      <c r="P18" s="477"/>
      <c r="Q18" s="477">
        <f t="shared" si="3"/>
        <v>4782.356</v>
      </c>
      <c r="R18" s="477">
        <f t="shared" si="4"/>
        <v>0</v>
      </c>
      <c r="S18" s="477">
        <f t="shared" si="5"/>
        <v>212</v>
      </c>
      <c r="T18" s="477">
        <f t="shared" si="6"/>
        <v>4782.356</v>
      </c>
      <c r="U18" s="477">
        <f>R18-O18</f>
        <v>1013859.472</v>
      </c>
      <c r="V18" s="477">
        <f t="shared" si="7"/>
        <v>0</v>
      </c>
      <c r="W18" s="477">
        <f t="shared" si="1"/>
        <v>4782.356</v>
      </c>
      <c r="X18" s="477">
        <f t="shared" si="2"/>
        <v>0</v>
      </c>
      <c r="Y18" s="444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</row>
    <row r="19" s="455" customFormat="1" spans="1:35">
      <c r="A19" s="467">
        <v>32</v>
      </c>
      <c r="B19" s="296"/>
      <c r="C19" s="754" t="s">
        <v>6306</v>
      </c>
      <c r="D19" s="296"/>
      <c r="E19" s="754" t="s">
        <v>6307</v>
      </c>
      <c r="F19" s="296"/>
      <c r="G19" s="296"/>
      <c r="H19" s="755" t="s">
        <v>6292</v>
      </c>
      <c r="I19" s="296"/>
      <c r="J19" s="191" t="s">
        <v>6295</v>
      </c>
      <c r="K19" s="296"/>
      <c r="L19" s="296"/>
      <c r="M19" s="476">
        <v>389</v>
      </c>
      <c r="N19" s="477">
        <v>180.8403</v>
      </c>
      <c r="O19" s="477">
        <f t="shared" si="0"/>
        <v>70346.8767</v>
      </c>
      <c r="P19" s="477"/>
      <c r="Q19" s="477">
        <f t="shared" si="3"/>
        <v>180.8403</v>
      </c>
      <c r="R19" s="477">
        <f t="shared" si="4"/>
        <v>0</v>
      </c>
      <c r="S19" s="477">
        <f t="shared" si="5"/>
        <v>0</v>
      </c>
      <c r="T19" s="477">
        <f t="shared" si="6"/>
        <v>180.8403</v>
      </c>
      <c r="U19" s="477">
        <f t="shared" si="8"/>
        <v>0</v>
      </c>
      <c r="V19" s="477">
        <f t="shared" si="7"/>
        <v>-389</v>
      </c>
      <c r="W19" s="477">
        <f t="shared" si="1"/>
        <v>180.8403</v>
      </c>
      <c r="X19" s="477">
        <f t="shared" si="9"/>
        <v>-70346.8767</v>
      </c>
      <c r="Y19" s="444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</row>
    <row r="20" s="455" customFormat="1" spans="1:35">
      <c r="A20" s="467">
        <v>33</v>
      </c>
      <c r="B20" s="296"/>
      <c r="C20" s="754" t="s">
        <v>6308</v>
      </c>
      <c r="D20" s="296"/>
      <c r="E20" s="754" t="s">
        <v>6309</v>
      </c>
      <c r="F20" s="296"/>
      <c r="G20" s="296"/>
      <c r="H20" s="755" t="s">
        <v>6292</v>
      </c>
      <c r="I20" s="296"/>
      <c r="J20" s="191" t="s">
        <v>6295</v>
      </c>
      <c r="K20" s="296"/>
      <c r="L20" s="296"/>
      <c r="M20" s="476">
        <v>-181</v>
      </c>
      <c r="N20" s="477">
        <v>97.4384</v>
      </c>
      <c r="O20" s="477">
        <f t="shared" si="0"/>
        <v>-17636.3504</v>
      </c>
      <c r="P20" s="477"/>
      <c r="Q20" s="477">
        <f t="shared" si="3"/>
        <v>97.4384</v>
      </c>
      <c r="R20" s="477">
        <f t="shared" si="4"/>
        <v>0</v>
      </c>
      <c r="S20" s="477">
        <f t="shared" si="5"/>
        <v>181</v>
      </c>
      <c r="T20" s="477">
        <f t="shared" si="6"/>
        <v>97.4384</v>
      </c>
      <c r="U20" s="477">
        <f>R20-O20</f>
        <v>17636.3504</v>
      </c>
      <c r="V20" s="477">
        <f t="shared" si="7"/>
        <v>0</v>
      </c>
      <c r="W20" s="477">
        <f t="shared" si="1"/>
        <v>97.4384</v>
      </c>
      <c r="X20" s="477">
        <f t="shared" si="2"/>
        <v>0</v>
      </c>
      <c r="Y20" s="444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</row>
    <row r="21" s="455" customFormat="1" spans="1:35">
      <c r="A21" s="467">
        <v>34</v>
      </c>
      <c r="B21" s="296"/>
      <c r="C21" s="754" t="s">
        <v>5494</v>
      </c>
      <c r="D21" s="296"/>
      <c r="E21" s="754" t="s">
        <v>5495</v>
      </c>
      <c r="F21" s="296"/>
      <c r="G21" s="296"/>
      <c r="H21" s="755" t="s">
        <v>6292</v>
      </c>
      <c r="I21" s="296"/>
      <c r="J21" s="191" t="s">
        <v>6295</v>
      </c>
      <c r="K21" s="296"/>
      <c r="L21" s="296"/>
      <c r="M21" s="476">
        <v>2230</v>
      </c>
      <c r="N21" s="477">
        <v>13.0763</v>
      </c>
      <c r="O21" s="477">
        <f t="shared" si="0"/>
        <v>29160.149</v>
      </c>
      <c r="P21" s="477">
        <v>1399</v>
      </c>
      <c r="Q21" s="477">
        <f t="shared" si="3"/>
        <v>13.0763</v>
      </c>
      <c r="R21" s="477">
        <f t="shared" si="4"/>
        <v>18293.7437</v>
      </c>
      <c r="S21" s="477">
        <f t="shared" si="5"/>
        <v>0</v>
      </c>
      <c r="T21" s="477">
        <f t="shared" si="6"/>
        <v>13.0763</v>
      </c>
      <c r="U21" s="477">
        <f t="shared" si="8"/>
        <v>0</v>
      </c>
      <c r="V21" s="477">
        <f t="shared" si="7"/>
        <v>-831</v>
      </c>
      <c r="W21" s="477">
        <f t="shared" si="1"/>
        <v>13.0763</v>
      </c>
      <c r="X21" s="477">
        <f t="shared" si="9"/>
        <v>-10866.4053</v>
      </c>
      <c r="Y21" s="444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</row>
    <row r="22" s="455" customFormat="1" spans="1:35">
      <c r="A22" s="467">
        <v>35</v>
      </c>
      <c r="B22" s="296"/>
      <c r="C22" s="754" t="s">
        <v>5496</v>
      </c>
      <c r="D22" s="296"/>
      <c r="E22" s="754" t="s">
        <v>5497</v>
      </c>
      <c r="F22" s="296"/>
      <c r="G22" s="296"/>
      <c r="H22" s="755" t="s">
        <v>6292</v>
      </c>
      <c r="I22" s="296"/>
      <c r="J22" s="191" t="s">
        <v>6295</v>
      </c>
      <c r="K22" s="296"/>
      <c r="L22" s="296"/>
      <c r="M22" s="476">
        <v>1633</v>
      </c>
      <c r="N22" s="477">
        <v>13.103</v>
      </c>
      <c r="O22" s="477">
        <f t="shared" si="0"/>
        <v>21397.199</v>
      </c>
      <c r="P22" s="477">
        <v>1600</v>
      </c>
      <c r="Q22" s="477">
        <f t="shared" si="3"/>
        <v>13.103</v>
      </c>
      <c r="R22" s="477">
        <f t="shared" si="4"/>
        <v>20964.8</v>
      </c>
      <c r="S22" s="477">
        <f t="shared" si="5"/>
        <v>0</v>
      </c>
      <c r="T22" s="477">
        <f t="shared" si="6"/>
        <v>13.103</v>
      </c>
      <c r="U22" s="477">
        <f t="shared" si="8"/>
        <v>0</v>
      </c>
      <c r="V22" s="477">
        <f t="shared" si="7"/>
        <v>-33</v>
      </c>
      <c r="W22" s="477">
        <f t="shared" si="1"/>
        <v>13.103</v>
      </c>
      <c r="X22" s="477">
        <f t="shared" si="9"/>
        <v>-432.399000000001</v>
      </c>
      <c r="Y22" s="444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</row>
    <row r="23" s="455" customFormat="1" spans="1:35">
      <c r="A23" s="467">
        <v>36</v>
      </c>
      <c r="B23" s="296"/>
      <c r="C23" s="754" t="s">
        <v>5500</v>
      </c>
      <c r="D23" s="296"/>
      <c r="E23" s="754" t="s">
        <v>5501</v>
      </c>
      <c r="F23" s="296"/>
      <c r="G23" s="296"/>
      <c r="H23" s="755" t="s">
        <v>6292</v>
      </c>
      <c r="I23" s="296"/>
      <c r="J23" s="191" t="s">
        <v>6295</v>
      </c>
      <c r="K23" s="296"/>
      <c r="L23" s="296"/>
      <c r="M23" s="476">
        <v>1268</v>
      </c>
      <c r="N23" s="477">
        <v>289.1615</v>
      </c>
      <c r="O23" s="477">
        <f t="shared" si="0"/>
        <v>366656.782</v>
      </c>
      <c r="P23" s="477">
        <v>1500</v>
      </c>
      <c r="Q23" s="477">
        <f t="shared" si="3"/>
        <v>289.1615</v>
      </c>
      <c r="R23" s="477">
        <f t="shared" si="4"/>
        <v>433742.25</v>
      </c>
      <c r="S23" s="477">
        <f t="shared" si="5"/>
        <v>232</v>
      </c>
      <c r="T23" s="477">
        <f t="shared" si="6"/>
        <v>289.1615</v>
      </c>
      <c r="U23" s="477">
        <f>R23-O23</f>
        <v>67085.468</v>
      </c>
      <c r="V23" s="477">
        <f t="shared" si="7"/>
        <v>0</v>
      </c>
      <c r="W23" s="477">
        <f t="shared" si="1"/>
        <v>289.1615</v>
      </c>
      <c r="X23" s="477">
        <f t="shared" si="2"/>
        <v>0</v>
      </c>
      <c r="Y23" s="444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</row>
    <row r="24" s="455" customFormat="1" spans="1:35">
      <c r="A24" s="467">
        <v>37</v>
      </c>
      <c r="B24" s="296"/>
      <c r="C24" s="754" t="s">
        <v>6310</v>
      </c>
      <c r="D24" s="296"/>
      <c r="E24" s="754" t="s">
        <v>6311</v>
      </c>
      <c r="F24" s="296"/>
      <c r="G24" s="296"/>
      <c r="H24" s="755" t="s">
        <v>6292</v>
      </c>
      <c r="I24" s="296"/>
      <c r="J24" s="191" t="s">
        <v>6295</v>
      </c>
      <c r="K24" s="296"/>
      <c r="L24" s="296"/>
      <c r="M24" s="476">
        <v>229</v>
      </c>
      <c r="N24" s="477">
        <v>98.1706</v>
      </c>
      <c r="O24" s="477">
        <f t="shared" si="0"/>
        <v>22481.0674</v>
      </c>
      <c r="P24" s="477"/>
      <c r="Q24" s="477">
        <f t="shared" si="3"/>
        <v>98.1706</v>
      </c>
      <c r="R24" s="477">
        <f t="shared" si="4"/>
        <v>0</v>
      </c>
      <c r="S24" s="477">
        <f t="shared" si="5"/>
        <v>0</v>
      </c>
      <c r="T24" s="477">
        <f t="shared" si="6"/>
        <v>98.1706</v>
      </c>
      <c r="U24" s="477">
        <f t="shared" si="8"/>
        <v>0</v>
      </c>
      <c r="V24" s="477">
        <f t="shared" si="7"/>
        <v>-229</v>
      </c>
      <c r="W24" s="477">
        <f t="shared" si="1"/>
        <v>98.1706</v>
      </c>
      <c r="X24" s="477">
        <f t="shared" ref="X24:X27" si="10">R24-O24</f>
        <v>-22481.0674</v>
      </c>
      <c r="Y24" s="444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</row>
    <row r="25" s="455" customFormat="1" spans="1:35">
      <c r="A25" s="467">
        <v>38</v>
      </c>
      <c r="B25" s="296"/>
      <c r="C25" s="754" t="s">
        <v>5506</v>
      </c>
      <c r="D25" s="296"/>
      <c r="E25" s="754" t="s">
        <v>5507</v>
      </c>
      <c r="F25" s="296"/>
      <c r="G25" s="296"/>
      <c r="H25" s="755" t="s">
        <v>6292</v>
      </c>
      <c r="I25" s="296"/>
      <c r="J25" s="191" t="s">
        <v>6295</v>
      </c>
      <c r="K25" s="296"/>
      <c r="L25" s="296"/>
      <c r="M25" s="476">
        <v>-200</v>
      </c>
      <c r="N25" s="477">
        <v>13.2932</v>
      </c>
      <c r="O25" s="477">
        <f t="shared" si="0"/>
        <v>-2658.64</v>
      </c>
      <c r="P25" s="477"/>
      <c r="Q25" s="477">
        <f t="shared" si="3"/>
        <v>13.2932</v>
      </c>
      <c r="R25" s="477">
        <f t="shared" si="4"/>
        <v>0</v>
      </c>
      <c r="S25" s="477">
        <f t="shared" si="5"/>
        <v>200</v>
      </c>
      <c r="T25" s="477">
        <f t="shared" si="6"/>
        <v>13.2932</v>
      </c>
      <c r="U25" s="477">
        <f>R25-O25</f>
        <v>2658.64</v>
      </c>
      <c r="V25" s="477">
        <f t="shared" si="7"/>
        <v>0</v>
      </c>
      <c r="W25" s="477">
        <f t="shared" si="1"/>
        <v>13.2932</v>
      </c>
      <c r="X25" s="477">
        <f t="shared" si="2"/>
        <v>0</v>
      </c>
      <c r="Y25" s="444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</row>
    <row r="26" s="455" customFormat="1" spans="1:35">
      <c r="A26" s="467">
        <v>39</v>
      </c>
      <c r="B26" s="296"/>
      <c r="C26" s="754" t="s">
        <v>6312</v>
      </c>
      <c r="D26" s="296"/>
      <c r="E26" s="754" t="s">
        <v>6313</v>
      </c>
      <c r="F26" s="296"/>
      <c r="G26" s="296"/>
      <c r="H26" s="755" t="s">
        <v>6292</v>
      </c>
      <c r="I26" s="296"/>
      <c r="J26" s="191" t="s">
        <v>6295</v>
      </c>
      <c r="K26" s="296"/>
      <c r="L26" s="296"/>
      <c r="M26" s="476">
        <v>19</v>
      </c>
      <c r="N26" s="477">
        <v>157.4931</v>
      </c>
      <c r="O26" s="477">
        <f t="shared" si="0"/>
        <v>2992.3689</v>
      </c>
      <c r="P26" s="477">
        <v>4</v>
      </c>
      <c r="Q26" s="477">
        <f t="shared" si="3"/>
        <v>157.4931</v>
      </c>
      <c r="R26" s="477">
        <f t="shared" si="4"/>
        <v>629.9724</v>
      </c>
      <c r="S26" s="477">
        <f t="shared" si="5"/>
        <v>0</v>
      </c>
      <c r="T26" s="477">
        <f t="shared" si="6"/>
        <v>157.4931</v>
      </c>
      <c r="U26" s="477">
        <f t="shared" si="8"/>
        <v>0</v>
      </c>
      <c r="V26" s="477">
        <f t="shared" si="7"/>
        <v>-15</v>
      </c>
      <c r="W26" s="477">
        <f t="shared" si="1"/>
        <v>157.4931</v>
      </c>
      <c r="X26" s="477">
        <f t="shared" si="10"/>
        <v>-2362.3965</v>
      </c>
      <c r="Y26" s="444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</row>
    <row r="27" s="455" customFormat="1" spans="1:35">
      <c r="A27" s="467">
        <v>40</v>
      </c>
      <c r="B27" s="296"/>
      <c r="C27" s="754" t="s">
        <v>6314</v>
      </c>
      <c r="D27" s="296"/>
      <c r="E27" s="754" t="s">
        <v>6315</v>
      </c>
      <c r="F27" s="296"/>
      <c r="G27" s="296"/>
      <c r="H27" s="755" t="s">
        <v>6292</v>
      </c>
      <c r="I27" s="296"/>
      <c r="J27" s="191" t="s">
        <v>6295</v>
      </c>
      <c r="K27" s="296"/>
      <c r="L27" s="296"/>
      <c r="M27" s="476">
        <v>12</v>
      </c>
      <c r="N27" s="477">
        <v>55.749</v>
      </c>
      <c r="O27" s="477">
        <f t="shared" si="0"/>
        <v>668.988</v>
      </c>
      <c r="P27" s="477">
        <v>5</v>
      </c>
      <c r="Q27" s="477">
        <f t="shared" si="3"/>
        <v>55.749</v>
      </c>
      <c r="R27" s="477">
        <f t="shared" si="4"/>
        <v>278.745</v>
      </c>
      <c r="S27" s="477">
        <f t="shared" si="5"/>
        <v>0</v>
      </c>
      <c r="T27" s="477">
        <f t="shared" si="6"/>
        <v>55.749</v>
      </c>
      <c r="U27" s="477">
        <f t="shared" si="8"/>
        <v>0</v>
      </c>
      <c r="V27" s="477">
        <f t="shared" si="7"/>
        <v>-7</v>
      </c>
      <c r="W27" s="477">
        <f t="shared" si="1"/>
        <v>55.749</v>
      </c>
      <c r="X27" s="477">
        <f t="shared" si="10"/>
        <v>-390.243</v>
      </c>
      <c r="Y27" s="444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</row>
    <row r="28" s="455" customFormat="1" spans="1:35">
      <c r="A28" s="467">
        <v>41</v>
      </c>
      <c r="B28" s="296"/>
      <c r="C28" s="754" t="s">
        <v>6316</v>
      </c>
      <c r="D28" s="296"/>
      <c r="E28" s="754" t="s">
        <v>6317</v>
      </c>
      <c r="F28" s="296"/>
      <c r="G28" s="296"/>
      <c r="H28" s="755" t="s">
        <v>6292</v>
      </c>
      <c r="I28" s="296"/>
      <c r="J28" s="191" t="s">
        <v>6295</v>
      </c>
      <c r="K28" s="296"/>
      <c r="L28" s="296"/>
      <c r="M28" s="476">
        <v>-1</v>
      </c>
      <c r="N28" s="477">
        <v>791.19</v>
      </c>
      <c r="O28" s="477">
        <f t="shared" si="0"/>
        <v>-791.19</v>
      </c>
      <c r="P28" s="477">
        <v>15</v>
      </c>
      <c r="Q28" s="477">
        <f t="shared" si="3"/>
        <v>791.19</v>
      </c>
      <c r="R28" s="477">
        <f t="shared" si="4"/>
        <v>11867.85</v>
      </c>
      <c r="S28" s="477">
        <f t="shared" si="5"/>
        <v>16</v>
      </c>
      <c r="T28" s="477">
        <f t="shared" si="6"/>
        <v>791.19</v>
      </c>
      <c r="U28" s="477">
        <f>R28-O28</f>
        <v>12659.04</v>
      </c>
      <c r="V28" s="477">
        <f t="shared" si="7"/>
        <v>0</v>
      </c>
      <c r="W28" s="477">
        <f t="shared" si="1"/>
        <v>791.19</v>
      </c>
      <c r="X28" s="477">
        <f t="shared" si="2"/>
        <v>0</v>
      </c>
      <c r="Y28" s="444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</row>
    <row r="29" s="455" customFormat="1" spans="1:35">
      <c r="A29" s="467">
        <v>42</v>
      </c>
      <c r="B29" s="296"/>
      <c r="C29" s="754" t="s">
        <v>6318</v>
      </c>
      <c r="D29" s="296"/>
      <c r="E29" s="754" t="s">
        <v>6319</v>
      </c>
      <c r="F29" s="296"/>
      <c r="G29" s="296"/>
      <c r="H29" s="755" t="s">
        <v>6294</v>
      </c>
      <c r="I29" s="296"/>
      <c r="J29" s="191" t="s">
        <v>6295</v>
      </c>
      <c r="K29" s="296"/>
      <c r="L29" s="296"/>
      <c r="M29" s="476">
        <v>18</v>
      </c>
      <c r="N29" s="477">
        <v>131.3861</v>
      </c>
      <c r="O29" s="477">
        <f t="shared" si="0"/>
        <v>2364.9498</v>
      </c>
      <c r="P29" s="477">
        <v>5</v>
      </c>
      <c r="Q29" s="477">
        <f t="shared" si="3"/>
        <v>131.3861</v>
      </c>
      <c r="R29" s="477">
        <f t="shared" si="4"/>
        <v>656.9305</v>
      </c>
      <c r="S29" s="477">
        <f t="shared" si="5"/>
        <v>0</v>
      </c>
      <c r="T29" s="477">
        <f t="shared" si="6"/>
        <v>131.3861</v>
      </c>
      <c r="U29" s="477">
        <f t="shared" si="8"/>
        <v>0</v>
      </c>
      <c r="V29" s="477">
        <f t="shared" si="7"/>
        <v>-13</v>
      </c>
      <c r="W29" s="477">
        <f t="shared" si="1"/>
        <v>131.3861</v>
      </c>
      <c r="X29" s="477">
        <f t="shared" ref="X29:X37" si="11">R29-O29</f>
        <v>-1708.0193</v>
      </c>
      <c r="Y29" s="444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</row>
    <row r="30" s="455" customFormat="1" spans="1:35">
      <c r="A30" s="467">
        <v>43</v>
      </c>
      <c r="B30" s="296"/>
      <c r="C30" s="754" t="s">
        <v>6320</v>
      </c>
      <c r="D30" s="296"/>
      <c r="E30" s="754" t="s">
        <v>6321</v>
      </c>
      <c r="F30" s="296"/>
      <c r="G30" s="296"/>
      <c r="H30" s="755" t="s">
        <v>6294</v>
      </c>
      <c r="I30" s="296"/>
      <c r="J30" s="191" t="s">
        <v>6295</v>
      </c>
      <c r="K30" s="296"/>
      <c r="L30" s="296"/>
      <c r="M30" s="476">
        <v>21</v>
      </c>
      <c r="N30" s="477">
        <v>76.1743</v>
      </c>
      <c r="O30" s="477">
        <f t="shared" si="0"/>
        <v>1599.6603</v>
      </c>
      <c r="P30" s="477">
        <v>11</v>
      </c>
      <c r="Q30" s="477">
        <f t="shared" si="3"/>
        <v>76.1743</v>
      </c>
      <c r="R30" s="477">
        <f t="shared" si="4"/>
        <v>837.9173</v>
      </c>
      <c r="S30" s="477">
        <f t="shared" si="5"/>
        <v>0</v>
      </c>
      <c r="T30" s="477">
        <f t="shared" si="6"/>
        <v>76.1743</v>
      </c>
      <c r="U30" s="477">
        <f t="shared" si="8"/>
        <v>0</v>
      </c>
      <c r="V30" s="477">
        <f t="shared" si="7"/>
        <v>-10</v>
      </c>
      <c r="W30" s="477">
        <f t="shared" si="1"/>
        <v>76.1743</v>
      </c>
      <c r="X30" s="477">
        <f t="shared" si="11"/>
        <v>-761.743</v>
      </c>
      <c r="Y30" s="444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</row>
    <row r="31" s="455" customFormat="1" spans="1:35">
      <c r="A31" s="467">
        <v>44</v>
      </c>
      <c r="B31" s="296"/>
      <c r="C31" s="754" t="s">
        <v>5524</v>
      </c>
      <c r="D31" s="296"/>
      <c r="E31" s="754" t="s">
        <v>5525</v>
      </c>
      <c r="F31" s="296"/>
      <c r="G31" s="296"/>
      <c r="H31" s="755" t="s">
        <v>6294</v>
      </c>
      <c r="I31" s="296"/>
      <c r="J31" s="191" t="s">
        <v>6295</v>
      </c>
      <c r="K31" s="296"/>
      <c r="L31" s="296"/>
      <c r="M31" s="476">
        <v>-4</v>
      </c>
      <c r="N31" s="477">
        <v>238.384</v>
      </c>
      <c r="O31" s="477">
        <f t="shared" si="0"/>
        <v>-953.536</v>
      </c>
      <c r="P31" s="477">
        <v>10</v>
      </c>
      <c r="Q31" s="477">
        <f t="shared" si="3"/>
        <v>238.384</v>
      </c>
      <c r="R31" s="477">
        <f t="shared" si="4"/>
        <v>2383.84</v>
      </c>
      <c r="S31" s="477">
        <f t="shared" si="5"/>
        <v>14</v>
      </c>
      <c r="T31" s="477">
        <f t="shared" si="6"/>
        <v>238.384</v>
      </c>
      <c r="U31" s="477">
        <f>R31-O31</f>
        <v>3337.376</v>
      </c>
      <c r="V31" s="477">
        <f t="shared" si="7"/>
        <v>0</v>
      </c>
      <c r="W31" s="477">
        <f t="shared" si="1"/>
        <v>238.384</v>
      </c>
      <c r="X31" s="477">
        <f t="shared" si="2"/>
        <v>0</v>
      </c>
      <c r="Y31" s="444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</row>
    <row r="32" s="455" customFormat="1" spans="1:35">
      <c r="A32" s="467">
        <v>45</v>
      </c>
      <c r="B32" s="296"/>
      <c r="C32" s="754" t="s">
        <v>5526</v>
      </c>
      <c r="D32" s="296"/>
      <c r="E32" s="754" t="s">
        <v>5527</v>
      </c>
      <c r="F32" s="296"/>
      <c r="G32" s="296"/>
      <c r="H32" s="755" t="s">
        <v>6292</v>
      </c>
      <c r="I32" s="296"/>
      <c r="J32" s="191" t="s">
        <v>6295</v>
      </c>
      <c r="K32" s="296"/>
      <c r="L32" s="296"/>
      <c r="M32" s="476">
        <v>2</v>
      </c>
      <c r="N32" s="477">
        <v>44.3354</v>
      </c>
      <c r="O32" s="477">
        <f t="shared" si="0"/>
        <v>88.6708</v>
      </c>
      <c r="P32" s="477">
        <v>6</v>
      </c>
      <c r="Q32" s="477">
        <f t="shared" si="3"/>
        <v>44.3354</v>
      </c>
      <c r="R32" s="477">
        <f t="shared" si="4"/>
        <v>266.0124</v>
      </c>
      <c r="S32" s="477">
        <f t="shared" si="5"/>
        <v>4</v>
      </c>
      <c r="T32" s="477">
        <f t="shared" si="6"/>
        <v>44.3354</v>
      </c>
      <c r="U32" s="477">
        <f>R32-O32</f>
        <v>177.3416</v>
      </c>
      <c r="V32" s="477">
        <f t="shared" si="7"/>
        <v>0</v>
      </c>
      <c r="W32" s="477">
        <f t="shared" si="1"/>
        <v>44.3354</v>
      </c>
      <c r="X32" s="477">
        <f t="shared" si="2"/>
        <v>0</v>
      </c>
      <c r="Y32" s="444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</row>
    <row r="33" s="455" customFormat="1" spans="1:35">
      <c r="A33" s="467">
        <v>46</v>
      </c>
      <c r="B33" s="296"/>
      <c r="C33" s="754" t="s">
        <v>5528</v>
      </c>
      <c r="D33" s="296"/>
      <c r="E33" s="754" t="s">
        <v>5529</v>
      </c>
      <c r="F33" s="296"/>
      <c r="G33" s="296"/>
      <c r="H33" s="755" t="s">
        <v>6292</v>
      </c>
      <c r="I33" s="296"/>
      <c r="J33" s="191" t="s">
        <v>6295</v>
      </c>
      <c r="K33" s="296"/>
      <c r="L33" s="296"/>
      <c r="M33" s="476">
        <v>-4</v>
      </c>
      <c r="N33" s="477">
        <v>56.2923</v>
      </c>
      <c r="O33" s="477">
        <f t="shared" si="0"/>
        <v>-225.1692</v>
      </c>
      <c r="P33" s="477">
        <v>6</v>
      </c>
      <c r="Q33" s="477">
        <f t="shared" si="3"/>
        <v>56.2923</v>
      </c>
      <c r="R33" s="477">
        <f t="shared" si="4"/>
        <v>337.7538</v>
      </c>
      <c r="S33" s="477">
        <f t="shared" si="5"/>
        <v>10</v>
      </c>
      <c r="T33" s="477">
        <f t="shared" si="6"/>
        <v>56.2923</v>
      </c>
      <c r="U33" s="477">
        <f>R33-O33</f>
        <v>562.923</v>
      </c>
      <c r="V33" s="477">
        <f t="shared" si="7"/>
        <v>0</v>
      </c>
      <c r="W33" s="477">
        <f t="shared" si="1"/>
        <v>56.2923</v>
      </c>
      <c r="X33" s="477">
        <f t="shared" si="2"/>
        <v>0</v>
      </c>
      <c r="Y33" s="444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</row>
    <row r="34" s="455" customFormat="1" spans="1:35">
      <c r="A34" s="467">
        <v>47</v>
      </c>
      <c r="B34" s="296"/>
      <c r="C34" s="754" t="s">
        <v>5530</v>
      </c>
      <c r="D34" s="296"/>
      <c r="E34" s="754" t="s">
        <v>5531</v>
      </c>
      <c r="F34" s="296"/>
      <c r="G34" s="296"/>
      <c r="H34" s="755" t="s">
        <v>6292</v>
      </c>
      <c r="I34" s="296"/>
      <c r="J34" s="191" t="s">
        <v>6295</v>
      </c>
      <c r="K34" s="296"/>
      <c r="L34" s="296"/>
      <c r="M34" s="476">
        <v>19</v>
      </c>
      <c r="N34" s="477">
        <v>39.2947</v>
      </c>
      <c r="O34" s="477">
        <f t="shared" si="0"/>
        <v>746.5993</v>
      </c>
      <c r="P34" s="477">
        <v>2</v>
      </c>
      <c r="Q34" s="477">
        <f t="shared" si="3"/>
        <v>39.2947</v>
      </c>
      <c r="R34" s="477">
        <f t="shared" si="4"/>
        <v>78.5894</v>
      </c>
      <c r="S34" s="477">
        <f t="shared" si="5"/>
        <v>0</v>
      </c>
      <c r="T34" s="477">
        <f t="shared" si="6"/>
        <v>39.2947</v>
      </c>
      <c r="U34" s="477">
        <f t="shared" si="8"/>
        <v>0</v>
      </c>
      <c r="V34" s="477">
        <f t="shared" si="7"/>
        <v>-17</v>
      </c>
      <c r="W34" s="477">
        <f t="shared" si="1"/>
        <v>39.2947</v>
      </c>
      <c r="X34" s="477">
        <f t="shared" si="11"/>
        <v>-668.0099</v>
      </c>
      <c r="Y34" s="444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</row>
    <row r="35" s="455" customFormat="1" spans="1:35">
      <c r="A35" s="467">
        <v>48</v>
      </c>
      <c r="B35" s="296"/>
      <c r="C35" s="754" t="s">
        <v>5532</v>
      </c>
      <c r="D35" s="296"/>
      <c r="E35" s="754" t="s">
        <v>5533</v>
      </c>
      <c r="F35" s="296"/>
      <c r="G35" s="296"/>
      <c r="H35" s="755" t="s">
        <v>6292</v>
      </c>
      <c r="I35" s="296"/>
      <c r="J35" s="191" t="s">
        <v>6295</v>
      </c>
      <c r="K35" s="296"/>
      <c r="L35" s="296"/>
      <c r="M35" s="476">
        <v>13</v>
      </c>
      <c r="N35" s="477">
        <v>76.7741</v>
      </c>
      <c r="O35" s="477">
        <f t="shared" si="0"/>
        <v>998.0633</v>
      </c>
      <c r="P35" s="477"/>
      <c r="Q35" s="477">
        <f t="shared" si="3"/>
        <v>76.7741</v>
      </c>
      <c r="R35" s="477">
        <f t="shared" si="4"/>
        <v>0</v>
      </c>
      <c r="S35" s="477">
        <f t="shared" si="5"/>
        <v>0</v>
      </c>
      <c r="T35" s="477">
        <f t="shared" si="6"/>
        <v>76.7741</v>
      </c>
      <c r="U35" s="477">
        <f t="shared" si="8"/>
        <v>0</v>
      </c>
      <c r="V35" s="477">
        <f t="shared" si="7"/>
        <v>-13</v>
      </c>
      <c r="W35" s="477">
        <f t="shared" si="1"/>
        <v>76.7741</v>
      </c>
      <c r="X35" s="477">
        <f t="shared" si="11"/>
        <v>-998.0633</v>
      </c>
      <c r="Y35" s="444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</row>
    <row r="36" s="455" customFormat="1" spans="1:35">
      <c r="A36" s="467">
        <v>49</v>
      </c>
      <c r="B36" s="296"/>
      <c r="C36" s="754" t="s">
        <v>5536</v>
      </c>
      <c r="D36" s="296"/>
      <c r="E36" s="754" t="s">
        <v>5537</v>
      </c>
      <c r="F36" s="296"/>
      <c r="G36" s="296"/>
      <c r="H36" s="755" t="s">
        <v>6292</v>
      </c>
      <c r="I36" s="296"/>
      <c r="J36" s="191" t="s">
        <v>6295</v>
      </c>
      <c r="K36" s="296"/>
      <c r="L36" s="296"/>
      <c r="M36" s="476">
        <v>1</v>
      </c>
      <c r="N36" s="477">
        <v>65.4395</v>
      </c>
      <c r="O36" s="477">
        <f t="shared" si="0"/>
        <v>65.4395</v>
      </c>
      <c r="P36" s="477"/>
      <c r="Q36" s="477">
        <f t="shared" si="3"/>
        <v>65.4395</v>
      </c>
      <c r="R36" s="477">
        <f t="shared" si="4"/>
        <v>0</v>
      </c>
      <c r="S36" s="477">
        <f t="shared" si="5"/>
        <v>0</v>
      </c>
      <c r="T36" s="477">
        <f t="shared" si="6"/>
        <v>65.4395</v>
      </c>
      <c r="U36" s="477">
        <f t="shared" si="8"/>
        <v>0</v>
      </c>
      <c r="V36" s="477">
        <f t="shared" si="7"/>
        <v>-1</v>
      </c>
      <c r="W36" s="477">
        <f t="shared" si="1"/>
        <v>65.4395</v>
      </c>
      <c r="X36" s="477">
        <f t="shared" si="11"/>
        <v>-65.4395</v>
      </c>
      <c r="Y36" s="444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</row>
    <row r="37" s="455" customFormat="1" spans="1:35">
      <c r="A37" s="467">
        <v>50</v>
      </c>
      <c r="B37" s="296"/>
      <c r="C37" s="754" t="s">
        <v>5538</v>
      </c>
      <c r="D37" s="296"/>
      <c r="E37" s="754" t="s">
        <v>5539</v>
      </c>
      <c r="F37" s="296"/>
      <c r="G37" s="296"/>
      <c r="H37" s="755" t="s">
        <v>6292</v>
      </c>
      <c r="I37" s="296"/>
      <c r="J37" s="191" t="s">
        <v>6295</v>
      </c>
      <c r="K37" s="296"/>
      <c r="L37" s="296"/>
      <c r="M37" s="476">
        <v>6</v>
      </c>
      <c r="N37" s="477">
        <v>111.978</v>
      </c>
      <c r="O37" s="477">
        <f t="shared" si="0"/>
        <v>671.868</v>
      </c>
      <c r="P37" s="477"/>
      <c r="Q37" s="477">
        <f t="shared" si="3"/>
        <v>111.978</v>
      </c>
      <c r="R37" s="477">
        <f t="shared" si="4"/>
        <v>0</v>
      </c>
      <c r="S37" s="477">
        <f t="shared" si="5"/>
        <v>0</v>
      </c>
      <c r="T37" s="477">
        <f t="shared" si="6"/>
        <v>111.978</v>
      </c>
      <c r="U37" s="477">
        <f t="shared" si="8"/>
        <v>0</v>
      </c>
      <c r="V37" s="477">
        <f t="shared" si="7"/>
        <v>-6</v>
      </c>
      <c r="W37" s="477">
        <f t="shared" si="1"/>
        <v>111.978</v>
      </c>
      <c r="X37" s="477">
        <f t="shared" si="11"/>
        <v>-671.868</v>
      </c>
      <c r="Y37" s="444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</row>
    <row r="38" s="455" customFormat="1" spans="1:35">
      <c r="A38" s="467">
        <v>51</v>
      </c>
      <c r="B38" s="296"/>
      <c r="C38" s="754" t="s">
        <v>6322</v>
      </c>
      <c r="D38" s="296"/>
      <c r="E38" s="754" t="s">
        <v>6323</v>
      </c>
      <c r="F38" s="296"/>
      <c r="G38" s="296"/>
      <c r="H38" s="755" t="s">
        <v>6292</v>
      </c>
      <c r="I38" s="296"/>
      <c r="J38" s="191" t="s">
        <v>6295</v>
      </c>
      <c r="K38" s="296"/>
      <c r="L38" s="296"/>
      <c r="M38" s="476">
        <v>-8315</v>
      </c>
      <c r="N38" s="477">
        <v>120.7442</v>
      </c>
      <c r="O38" s="477">
        <f t="shared" si="0"/>
        <v>-1003988.023</v>
      </c>
      <c r="P38" s="477"/>
      <c r="Q38" s="477">
        <f t="shared" si="3"/>
        <v>120.7442</v>
      </c>
      <c r="R38" s="477">
        <f t="shared" si="4"/>
        <v>0</v>
      </c>
      <c r="S38" s="477">
        <f t="shared" si="5"/>
        <v>8315</v>
      </c>
      <c r="T38" s="477">
        <f t="shared" si="6"/>
        <v>120.7442</v>
      </c>
      <c r="U38" s="477">
        <f>R38-O38</f>
        <v>1003988.023</v>
      </c>
      <c r="V38" s="477">
        <f t="shared" si="7"/>
        <v>0</v>
      </c>
      <c r="W38" s="477">
        <f t="shared" si="1"/>
        <v>120.7442</v>
      </c>
      <c r="X38" s="477">
        <f t="shared" si="2"/>
        <v>0</v>
      </c>
      <c r="Y38" s="444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</row>
    <row r="39" s="455" customFormat="1" spans="1:35">
      <c r="A39" s="467">
        <v>52</v>
      </c>
      <c r="B39" s="296"/>
      <c r="C39" s="754" t="s">
        <v>6324</v>
      </c>
      <c r="D39" s="296"/>
      <c r="E39" s="754" t="s">
        <v>6325</v>
      </c>
      <c r="F39" s="296"/>
      <c r="G39" s="296"/>
      <c r="H39" s="755" t="s">
        <v>6292</v>
      </c>
      <c r="I39" s="296"/>
      <c r="J39" s="191" t="s">
        <v>6295</v>
      </c>
      <c r="K39" s="296"/>
      <c r="L39" s="296"/>
      <c r="M39" s="476">
        <v>-8378</v>
      </c>
      <c r="N39" s="477">
        <v>182.4276</v>
      </c>
      <c r="O39" s="477">
        <f t="shared" si="0"/>
        <v>-1528378.4328</v>
      </c>
      <c r="P39" s="477"/>
      <c r="Q39" s="477">
        <f t="shared" si="3"/>
        <v>182.4276</v>
      </c>
      <c r="R39" s="477">
        <f t="shared" si="4"/>
        <v>0</v>
      </c>
      <c r="S39" s="477">
        <f t="shared" si="5"/>
        <v>8378</v>
      </c>
      <c r="T39" s="477">
        <f t="shared" si="6"/>
        <v>182.4276</v>
      </c>
      <c r="U39" s="477">
        <f>R39-O39</f>
        <v>1528378.4328</v>
      </c>
      <c r="V39" s="477">
        <f t="shared" si="7"/>
        <v>0</v>
      </c>
      <c r="W39" s="477">
        <f t="shared" si="1"/>
        <v>182.4276</v>
      </c>
      <c r="X39" s="477">
        <f t="shared" si="2"/>
        <v>0</v>
      </c>
      <c r="Y39" s="444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</row>
    <row r="40" s="455" customFormat="1" spans="1:35">
      <c r="A40" s="467">
        <v>53</v>
      </c>
      <c r="B40" s="296"/>
      <c r="C40" s="754" t="s">
        <v>5540</v>
      </c>
      <c r="D40" s="296"/>
      <c r="E40" s="754" t="s">
        <v>5541</v>
      </c>
      <c r="F40" s="296"/>
      <c r="G40" s="296"/>
      <c r="H40" s="755" t="s">
        <v>6292</v>
      </c>
      <c r="I40" s="296"/>
      <c r="J40" s="191" t="s">
        <v>6295</v>
      </c>
      <c r="K40" s="296"/>
      <c r="L40" s="296"/>
      <c r="M40" s="476">
        <v>2927</v>
      </c>
      <c r="N40" s="477">
        <v>129.8681</v>
      </c>
      <c r="O40" s="477">
        <f t="shared" si="0"/>
        <v>380123.9287</v>
      </c>
      <c r="P40" s="477">
        <v>2510</v>
      </c>
      <c r="Q40" s="477">
        <f t="shared" si="3"/>
        <v>129.8681</v>
      </c>
      <c r="R40" s="477">
        <f t="shared" si="4"/>
        <v>325968.931</v>
      </c>
      <c r="S40" s="477">
        <f t="shared" si="5"/>
        <v>0</v>
      </c>
      <c r="T40" s="477">
        <f t="shared" si="6"/>
        <v>129.8681</v>
      </c>
      <c r="U40" s="477">
        <f t="shared" si="8"/>
        <v>0</v>
      </c>
      <c r="V40" s="477">
        <f t="shared" si="7"/>
        <v>-417</v>
      </c>
      <c r="W40" s="477">
        <f t="shared" si="1"/>
        <v>129.8681</v>
      </c>
      <c r="X40" s="477">
        <f t="shared" ref="X40:X45" si="12">R40-O40</f>
        <v>-54154.9977</v>
      </c>
      <c r="Y40" s="444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</row>
    <row r="41" s="455" customFormat="1" spans="1:35">
      <c r="A41" s="467">
        <v>54</v>
      </c>
      <c r="B41" s="296"/>
      <c r="C41" s="754" t="s">
        <v>5542</v>
      </c>
      <c r="D41" s="296"/>
      <c r="E41" s="754" t="s">
        <v>5543</v>
      </c>
      <c r="F41" s="296"/>
      <c r="G41" s="296"/>
      <c r="H41" s="755" t="s">
        <v>6292</v>
      </c>
      <c r="I41" s="296"/>
      <c r="J41" s="191" t="s">
        <v>6295</v>
      </c>
      <c r="K41" s="296"/>
      <c r="L41" s="296"/>
      <c r="M41" s="476">
        <v>2908</v>
      </c>
      <c r="N41" s="477">
        <v>204.5822</v>
      </c>
      <c r="O41" s="477">
        <f t="shared" si="0"/>
        <v>594925.0376</v>
      </c>
      <c r="P41" s="477">
        <v>2562</v>
      </c>
      <c r="Q41" s="477">
        <f t="shared" si="3"/>
        <v>204.5822</v>
      </c>
      <c r="R41" s="477">
        <f t="shared" si="4"/>
        <v>524139.5964</v>
      </c>
      <c r="S41" s="477">
        <f t="shared" si="5"/>
        <v>0</v>
      </c>
      <c r="T41" s="477">
        <f t="shared" si="6"/>
        <v>204.5822</v>
      </c>
      <c r="U41" s="477">
        <f t="shared" si="8"/>
        <v>0</v>
      </c>
      <c r="V41" s="477">
        <f t="shared" si="7"/>
        <v>-346</v>
      </c>
      <c r="W41" s="477">
        <f t="shared" si="1"/>
        <v>204.5822</v>
      </c>
      <c r="X41" s="477">
        <f t="shared" si="12"/>
        <v>-70785.4412000001</v>
      </c>
      <c r="Y41" s="444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</row>
    <row r="42" s="455" customFormat="1" spans="1:35">
      <c r="A42" s="467">
        <v>55</v>
      </c>
      <c r="B42" s="296"/>
      <c r="C42" s="754" t="s">
        <v>5544</v>
      </c>
      <c r="D42" s="296"/>
      <c r="E42" s="754" t="s">
        <v>5545</v>
      </c>
      <c r="F42" s="296"/>
      <c r="G42" s="296"/>
      <c r="H42" s="755" t="s">
        <v>6292</v>
      </c>
      <c r="I42" s="296"/>
      <c r="J42" s="191" t="s">
        <v>6295</v>
      </c>
      <c r="K42" s="296"/>
      <c r="L42" s="296"/>
      <c r="M42" s="476">
        <v>6437</v>
      </c>
      <c r="N42" s="477">
        <v>0.4688</v>
      </c>
      <c r="O42" s="477">
        <f t="shared" si="0"/>
        <v>3017.6656</v>
      </c>
      <c r="P42" s="477">
        <v>4988</v>
      </c>
      <c r="Q42" s="477">
        <f t="shared" si="3"/>
        <v>0.4688</v>
      </c>
      <c r="R42" s="477">
        <f t="shared" si="4"/>
        <v>2338.3744</v>
      </c>
      <c r="S42" s="477">
        <f t="shared" si="5"/>
        <v>0</v>
      </c>
      <c r="T42" s="477">
        <f t="shared" si="6"/>
        <v>0.4688</v>
      </c>
      <c r="U42" s="477">
        <f t="shared" si="8"/>
        <v>0</v>
      </c>
      <c r="V42" s="477">
        <f t="shared" si="7"/>
        <v>-1449</v>
      </c>
      <c r="W42" s="477">
        <f t="shared" si="1"/>
        <v>0.4688</v>
      </c>
      <c r="X42" s="477">
        <f t="shared" si="12"/>
        <v>-679.2912</v>
      </c>
      <c r="Y42" s="444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</row>
    <row r="43" s="455" customFormat="1" spans="1:35">
      <c r="A43" s="467">
        <v>56</v>
      </c>
      <c r="B43" s="296"/>
      <c r="C43" s="754" t="s">
        <v>5546</v>
      </c>
      <c r="D43" s="296"/>
      <c r="E43" s="754" t="s">
        <v>5547</v>
      </c>
      <c r="F43" s="296"/>
      <c r="G43" s="296"/>
      <c r="H43" s="755" t="s">
        <v>6292</v>
      </c>
      <c r="I43" s="296"/>
      <c r="J43" s="191" t="s">
        <v>6295</v>
      </c>
      <c r="K43" s="296"/>
      <c r="L43" s="296"/>
      <c r="M43" s="476">
        <v>6662</v>
      </c>
      <c r="N43" s="477">
        <v>0.4894</v>
      </c>
      <c r="O43" s="477">
        <f t="shared" si="0"/>
        <v>3260.3828</v>
      </c>
      <c r="P43" s="477">
        <v>4991</v>
      </c>
      <c r="Q43" s="477">
        <f t="shared" si="3"/>
        <v>0.4894</v>
      </c>
      <c r="R43" s="477">
        <f t="shared" si="4"/>
        <v>2442.5954</v>
      </c>
      <c r="S43" s="477">
        <f t="shared" si="5"/>
        <v>0</v>
      </c>
      <c r="T43" s="477">
        <f t="shared" si="6"/>
        <v>0.4894</v>
      </c>
      <c r="U43" s="477">
        <f t="shared" si="8"/>
        <v>0</v>
      </c>
      <c r="V43" s="477">
        <f t="shared" si="7"/>
        <v>-1671</v>
      </c>
      <c r="W43" s="477">
        <f t="shared" si="1"/>
        <v>0.4894</v>
      </c>
      <c r="X43" s="477">
        <f t="shared" si="12"/>
        <v>-817.7874</v>
      </c>
      <c r="Y43" s="444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</row>
    <row r="44" s="455" customFormat="1" spans="1:35">
      <c r="A44" s="467">
        <v>57</v>
      </c>
      <c r="B44" s="296"/>
      <c r="C44" s="754" t="s">
        <v>5548</v>
      </c>
      <c r="D44" s="296"/>
      <c r="E44" s="754" t="s">
        <v>5549</v>
      </c>
      <c r="F44" s="296"/>
      <c r="G44" s="296"/>
      <c r="H44" s="755" t="s">
        <v>6292</v>
      </c>
      <c r="I44" s="296"/>
      <c r="J44" s="191" t="s">
        <v>6295</v>
      </c>
      <c r="K44" s="296"/>
      <c r="L44" s="296"/>
      <c r="M44" s="476">
        <v>11202</v>
      </c>
      <c r="N44" s="477">
        <v>115.5525</v>
      </c>
      <c r="O44" s="477">
        <f t="shared" si="0"/>
        <v>1294419.105</v>
      </c>
      <c r="P44" s="477">
        <v>2640</v>
      </c>
      <c r="Q44" s="477">
        <f t="shared" si="3"/>
        <v>115.5525</v>
      </c>
      <c r="R44" s="477">
        <f t="shared" si="4"/>
        <v>305058.6</v>
      </c>
      <c r="S44" s="477">
        <f t="shared" si="5"/>
        <v>0</v>
      </c>
      <c r="T44" s="477">
        <f t="shared" si="6"/>
        <v>115.5525</v>
      </c>
      <c r="U44" s="477">
        <f t="shared" si="8"/>
        <v>0</v>
      </c>
      <c r="V44" s="477">
        <f t="shared" si="7"/>
        <v>-8562</v>
      </c>
      <c r="W44" s="477">
        <f t="shared" si="1"/>
        <v>115.5525</v>
      </c>
      <c r="X44" s="477">
        <f t="shared" si="12"/>
        <v>-989360.505</v>
      </c>
      <c r="Y44" s="444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</row>
    <row r="45" s="455" customFormat="1" spans="1:35">
      <c r="A45" s="467">
        <v>58</v>
      </c>
      <c r="B45" s="296"/>
      <c r="C45" s="754" t="s">
        <v>5550</v>
      </c>
      <c r="D45" s="296"/>
      <c r="E45" s="754" t="s">
        <v>5551</v>
      </c>
      <c r="F45" s="296"/>
      <c r="G45" s="296"/>
      <c r="H45" s="755" t="s">
        <v>6292</v>
      </c>
      <c r="I45" s="296"/>
      <c r="J45" s="191" t="s">
        <v>6295</v>
      </c>
      <c r="K45" s="296"/>
      <c r="L45" s="296"/>
      <c r="M45" s="476">
        <v>11074</v>
      </c>
      <c r="N45" s="477">
        <v>163.228</v>
      </c>
      <c r="O45" s="477">
        <f t="shared" si="0"/>
        <v>1807586.872</v>
      </c>
      <c r="P45" s="477">
        <v>2532</v>
      </c>
      <c r="Q45" s="477">
        <f t="shared" si="3"/>
        <v>163.228</v>
      </c>
      <c r="R45" s="477">
        <f t="shared" si="4"/>
        <v>413293.296</v>
      </c>
      <c r="S45" s="477">
        <f t="shared" si="5"/>
        <v>0</v>
      </c>
      <c r="T45" s="477">
        <f t="shared" si="6"/>
        <v>163.228</v>
      </c>
      <c r="U45" s="477">
        <f t="shared" si="8"/>
        <v>0</v>
      </c>
      <c r="V45" s="477">
        <f t="shared" si="7"/>
        <v>-8542</v>
      </c>
      <c r="W45" s="477">
        <f t="shared" si="1"/>
        <v>163.228</v>
      </c>
      <c r="X45" s="477">
        <f t="shared" si="12"/>
        <v>-1394293.576</v>
      </c>
      <c r="Y45" s="444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</row>
    <row r="46" s="455" customFormat="1" spans="1:35">
      <c r="A46" s="467">
        <v>59</v>
      </c>
      <c r="B46" s="296"/>
      <c r="C46" s="754" t="s">
        <v>6326</v>
      </c>
      <c r="D46" s="296"/>
      <c r="E46" s="754" t="s">
        <v>6327</v>
      </c>
      <c r="F46" s="296"/>
      <c r="G46" s="296"/>
      <c r="H46" s="755" t="s">
        <v>6292</v>
      </c>
      <c r="I46" s="296"/>
      <c r="J46" s="191" t="s">
        <v>6295</v>
      </c>
      <c r="K46" s="296"/>
      <c r="L46" s="296"/>
      <c r="M46" s="476">
        <v>-257</v>
      </c>
      <c r="N46" s="477">
        <v>586.654</v>
      </c>
      <c r="O46" s="477">
        <f t="shared" si="0"/>
        <v>-150770.078</v>
      </c>
      <c r="P46" s="477">
        <v>27</v>
      </c>
      <c r="Q46" s="477">
        <f t="shared" si="3"/>
        <v>586.654</v>
      </c>
      <c r="R46" s="477">
        <f t="shared" si="4"/>
        <v>15839.658</v>
      </c>
      <c r="S46" s="477">
        <f t="shared" si="5"/>
        <v>284</v>
      </c>
      <c r="T46" s="477">
        <f t="shared" si="6"/>
        <v>586.654</v>
      </c>
      <c r="U46" s="477">
        <f>R46-O46</f>
        <v>166609.736</v>
      </c>
      <c r="V46" s="477">
        <f t="shared" si="7"/>
        <v>0</v>
      </c>
      <c r="W46" s="477">
        <f t="shared" si="1"/>
        <v>586.654</v>
      </c>
      <c r="X46" s="477">
        <f t="shared" si="2"/>
        <v>0</v>
      </c>
      <c r="Y46" s="444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</row>
    <row r="47" s="455" customFormat="1" spans="1:35">
      <c r="A47" s="467">
        <v>60</v>
      </c>
      <c r="B47" s="296"/>
      <c r="C47" s="754" t="s">
        <v>6328</v>
      </c>
      <c r="D47" s="296"/>
      <c r="E47" s="754" t="s">
        <v>6329</v>
      </c>
      <c r="F47" s="296"/>
      <c r="G47" s="296"/>
      <c r="H47" s="755" t="s">
        <v>6292</v>
      </c>
      <c r="I47" s="296"/>
      <c r="J47" s="191" t="s">
        <v>6295</v>
      </c>
      <c r="K47" s="296"/>
      <c r="L47" s="296"/>
      <c r="M47" s="476">
        <v>-1205</v>
      </c>
      <c r="N47" s="477">
        <v>673.1168</v>
      </c>
      <c r="O47" s="477">
        <f t="shared" si="0"/>
        <v>-811105.744</v>
      </c>
      <c r="P47" s="477">
        <v>68</v>
      </c>
      <c r="Q47" s="477">
        <f t="shared" si="3"/>
        <v>673.1168</v>
      </c>
      <c r="R47" s="477">
        <f t="shared" si="4"/>
        <v>45771.9424</v>
      </c>
      <c r="S47" s="477">
        <f t="shared" si="5"/>
        <v>1273</v>
      </c>
      <c r="T47" s="477">
        <f t="shared" si="6"/>
        <v>673.1168</v>
      </c>
      <c r="U47" s="477">
        <f>R47-O47</f>
        <v>856877.6864</v>
      </c>
      <c r="V47" s="477">
        <f t="shared" si="7"/>
        <v>0</v>
      </c>
      <c r="W47" s="477">
        <f t="shared" si="1"/>
        <v>673.1168</v>
      </c>
      <c r="X47" s="477">
        <f t="shared" si="2"/>
        <v>0</v>
      </c>
      <c r="Y47" s="444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</row>
    <row r="48" s="455" customFormat="1" spans="1:35">
      <c r="A48" s="467">
        <v>61</v>
      </c>
      <c r="B48" s="296"/>
      <c r="C48" s="754" t="s">
        <v>6330</v>
      </c>
      <c r="D48" s="296"/>
      <c r="E48" s="754" t="s">
        <v>6331</v>
      </c>
      <c r="F48" s="296"/>
      <c r="G48" s="296"/>
      <c r="H48" s="755" t="s">
        <v>6292</v>
      </c>
      <c r="I48" s="296"/>
      <c r="J48" s="191" t="s">
        <v>6295</v>
      </c>
      <c r="K48" s="296"/>
      <c r="L48" s="296"/>
      <c r="M48" s="476">
        <v>3</v>
      </c>
      <c r="N48" s="477">
        <v>299.2167</v>
      </c>
      <c r="O48" s="477">
        <f t="shared" si="0"/>
        <v>897.6501</v>
      </c>
      <c r="P48" s="477"/>
      <c r="Q48" s="477">
        <f t="shared" si="3"/>
        <v>299.2167</v>
      </c>
      <c r="R48" s="477">
        <f t="shared" si="4"/>
        <v>0</v>
      </c>
      <c r="S48" s="477">
        <f t="shared" si="5"/>
        <v>0</v>
      </c>
      <c r="T48" s="477">
        <f t="shared" si="6"/>
        <v>299.2167</v>
      </c>
      <c r="U48" s="477">
        <f t="shared" si="8"/>
        <v>0</v>
      </c>
      <c r="V48" s="477">
        <f t="shared" si="7"/>
        <v>-3</v>
      </c>
      <c r="W48" s="477">
        <f t="shared" si="1"/>
        <v>299.2167</v>
      </c>
      <c r="X48" s="477">
        <f t="shared" ref="X48:X53" si="13">R48-O48</f>
        <v>-897.6501</v>
      </c>
      <c r="Y48" s="444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</row>
    <row r="49" s="455" customFormat="1" spans="1:35">
      <c r="A49" s="467">
        <v>62</v>
      </c>
      <c r="B49" s="296"/>
      <c r="C49" s="754" t="s">
        <v>6332</v>
      </c>
      <c r="D49" s="296"/>
      <c r="E49" s="754" t="s">
        <v>6333</v>
      </c>
      <c r="F49" s="296"/>
      <c r="G49" s="296"/>
      <c r="H49" s="755" t="s">
        <v>6292</v>
      </c>
      <c r="I49" s="296"/>
      <c r="J49" s="191" t="s">
        <v>6295</v>
      </c>
      <c r="K49" s="296"/>
      <c r="L49" s="296"/>
      <c r="M49" s="476">
        <v>-1311</v>
      </c>
      <c r="N49" s="477">
        <v>87.0292</v>
      </c>
      <c r="O49" s="477">
        <f t="shared" si="0"/>
        <v>-114095.2812</v>
      </c>
      <c r="P49" s="477"/>
      <c r="Q49" s="477">
        <f t="shared" si="3"/>
        <v>87.0292</v>
      </c>
      <c r="R49" s="477">
        <f t="shared" si="4"/>
        <v>0</v>
      </c>
      <c r="S49" s="477">
        <f t="shared" si="5"/>
        <v>1311</v>
      </c>
      <c r="T49" s="477">
        <f t="shared" si="6"/>
        <v>87.0292</v>
      </c>
      <c r="U49" s="477">
        <f>R49-O49</f>
        <v>114095.2812</v>
      </c>
      <c r="V49" s="477">
        <f t="shared" si="7"/>
        <v>0</v>
      </c>
      <c r="W49" s="477">
        <f t="shared" si="1"/>
        <v>87.0292</v>
      </c>
      <c r="X49" s="477">
        <f t="shared" si="2"/>
        <v>0</v>
      </c>
      <c r="Y49" s="444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</row>
    <row r="50" s="455" customFormat="1" spans="1:35">
      <c r="A50" s="467">
        <v>63</v>
      </c>
      <c r="B50" s="296"/>
      <c r="C50" s="754" t="s">
        <v>5552</v>
      </c>
      <c r="D50" s="296"/>
      <c r="E50" s="754" t="s">
        <v>5553</v>
      </c>
      <c r="F50" s="296"/>
      <c r="G50" s="296"/>
      <c r="H50" s="755" t="s">
        <v>6292</v>
      </c>
      <c r="I50" s="296"/>
      <c r="J50" s="191" t="s">
        <v>6295</v>
      </c>
      <c r="K50" s="296"/>
      <c r="L50" s="296"/>
      <c r="M50" s="476">
        <v>9406</v>
      </c>
      <c r="N50" s="477">
        <v>78.4298</v>
      </c>
      <c r="O50" s="477">
        <f t="shared" si="0"/>
        <v>737710.6988</v>
      </c>
      <c r="P50" s="477">
        <v>7213</v>
      </c>
      <c r="Q50" s="477">
        <f t="shared" si="3"/>
        <v>78.4298</v>
      </c>
      <c r="R50" s="477">
        <f t="shared" si="4"/>
        <v>565714.1474</v>
      </c>
      <c r="S50" s="477">
        <f t="shared" si="5"/>
        <v>0</v>
      </c>
      <c r="T50" s="477">
        <f t="shared" si="6"/>
        <v>78.4298</v>
      </c>
      <c r="U50" s="477">
        <f t="shared" si="8"/>
        <v>0</v>
      </c>
      <c r="V50" s="477">
        <f t="shared" si="7"/>
        <v>-2193</v>
      </c>
      <c r="W50" s="477">
        <f t="shared" si="1"/>
        <v>78.4298</v>
      </c>
      <c r="X50" s="477">
        <f t="shared" si="13"/>
        <v>-171996.5514</v>
      </c>
      <c r="Y50" s="444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</row>
    <row r="51" s="455" customFormat="1" spans="1:35">
      <c r="A51" s="467">
        <v>64</v>
      </c>
      <c r="B51" s="296"/>
      <c r="C51" s="754" t="s">
        <v>6334</v>
      </c>
      <c r="D51" s="296"/>
      <c r="E51" s="754" t="s">
        <v>6335</v>
      </c>
      <c r="F51" s="296"/>
      <c r="G51" s="296"/>
      <c r="H51" s="755" t="s">
        <v>6292</v>
      </c>
      <c r="I51" s="296"/>
      <c r="J51" s="191" t="s">
        <v>6295</v>
      </c>
      <c r="K51" s="296"/>
      <c r="L51" s="296"/>
      <c r="M51" s="476">
        <v>-1185</v>
      </c>
      <c r="N51" s="477">
        <v>82.1258</v>
      </c>
      <c r="O51" s="477">
        <f t="shared" si="0"/>
        <v>-97319.073</v>
      </c>
      <c r="P51" s="477"/>
      <c r="Q51" s="477">
        <f t="shared" si="3"/>
        <v>82.1258</v>
      </c>
      <c r="R51" s="477">
        <f t="shared" si="4"/>
        <v>0</v>
      </c>
      <c r="S51" s="477">
        <f t="shared" si="5"/>
        <v>1185</v>
      </c>
      <c r="T51" s="477">
        <f t="shared" si="6"/>
        <v>82.1258</v>
      </c>
      <c r="U51" s="477">
        <f>R51-O51</f>
        <v>97319.073</v>
      </c>
      <c r="V51" s="477">
        <f t="shared" si="7"/>
        <v>0</v>
      </c>
      <c r="W51" s="477">
        <f t="shared" si="1"/>
        <v>82.1258</v>
      </c>
      <c r="X51" s="477">
        <f t="shared" si="2"/>
        <v>0</v>
      </c>
      <c r="Y51" s="444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</row>
    <row r="52" s="455" customFormat="1" spans="1:35">
      <c r="A52" s="467">
        <v>65</v>
      </c>
      <c r="B52" s="296"/>
      <c r="C52" s="754" t="s">
        <v>5554</v>
      </c>
      <c r="D52" s="296"/>
      <c r="E52" s="754" t="s">
        <v>5555</v>
      </c>
      <c r="F52" s="296"/>
      <c r="G52" s="296"/>
      <c r="H52" s="755" t="s">
        <v>6292</v>
      </c>
      <c r="I52" s="296"/>
      <c r="J52" s="191" t="s">
        <v>6295</v>
      </c>
      <c r="K52" s="296"/>
      <c r="L52" s="296"/>
      <c r="M52" s="476">
        <v>9340</v>
      </c>
      <c r="N52" s="477">
        <v>78.3843</v>
      </c>
      <c r="O52" s="477">
        <f t="shared" si="0"/>
        <v>732109.362</v>
      </c>
      <c r="P52" s="477">
        <v>7482</v>
      </c>
      <c r="Q52" s="477">
        <f t="shared" si="3"/>
        <v>78.3843</v>
      </c>
      <c r="R52" s="477">
        <f t="shared" si="4"/>
        <v>586471.3326</v>
      </c>
      <c r="S52" s="477">
        <f t="shared" si="5"/>
        <v>0</v>
      </c>
      <c r="T52" s="477">
        <f t="shared" si="6"/>
        <v>78.3843</v>
      </c>
      <c r="U52" s="477">
        <f t="shared" si="8"/>
        <v>0</v>
      </c>
      <c r="V52" s="477">
        <f t="shared" si="7"/>
        <v>-1858</v>
      </c>
      <c r="W52" s="477">
        <f t="shared" si="1"/>
        <v>78.3843</v>
      </c>
      <c r="X52" s="477">
        <f t="shared" si="13"/>
        <v>-145638.0294</v>
      </c>
      <c r="Y52" s="444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</row>
    <row r="53" s="455" customFormat="1" spans="1:35">
      <c r="A53" s="467">
        <v>66</v>
      </c>
      <c r="B53" s="296"/>
      <c r="C53" s="754" t="s">
        <v>6336</v>
      </c>
      <c r="D53" s="296"/>
      <c r="E53" s="754" t="s">
        <v>6337</v>
      </c>
      <c r="F53" s="296"/>
      <c r="G53" s="296"/>
      <c r="H53" s="755" t="s">
        <v>6292</v>
      </c>
      <c r="I53" s="296"/>
      <c r="J53" s="191" t="s">
        <v>6295</v>
      </c>
      <c r="K53" s="296"/>
      <c r="L53" s="296"/>
      <c r="M53" s="476">
        <v>69</v>
      </c>
      <c r="N53" s="477">
        <v>251.2818</v>
      </c>
      <c r="O53" s="477">
        <f t="shared" si="0"/>
        <v>17338.4442</v>
      </c>
      <c r="P53" s="477"/>
      <c r="Q53" s="477">
        <f t="shared" si="3"/>
        <v>251.2818</v>
      </c>
      <c r="R53" s="477">
        <f t="shared" si="4"/>
        <v>0</v>
      </c>
      <c r="S53" s="477">
        <f t="shared" si="5"/>
        <v>0</v>
      </c>
      <c r="T53" s="477">
        <f t="shared" si="6"/>
        <v>251.2818</v>
      </c>
      <c r="U53" s="477">
        <f t="shared" si="8"/>
        <v>0</v>
      </c>
      <c r="V53" s="477">
        <f t="shared" si="7"/>
        <v>-69</v>
      </c>
      <c r="W53" s="477">
        <f t="shared" si="1"/>
        <v>251.2818</v>
      </c>
      <c r="X53" s="477">
        <f t="shared" si="13"/>
        <v>-17338.4442</v>
      </c>
      <c r="Y53" s="444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</row>
    <row r="54" s="455" customFormat="1" spans="1:35">
      <c r="A54" s="467">
        <v>67</v>
      </c>
      <c r="B54" s="296"/>
      <c r="C54" s="754" t="s">
        <v>6338</v>
      </c>
      <c r="D54" s="296"/>
      <c r="E54" s="754" t="s">
        <v>6339</v>
      </c>
      <c r="F54" s="296"/>
      <c r="G54" s="296"/>
      <c r="H54" s="755" t="s">
        <v>6292</v>
      </c>
      <c r="I54" s="296"/>
      <c r="J54" s="191" t="s">
        <v>6295</v>
      </c>
      <c r="K54" s="296"/>
      <c r="L54" s="296"/>
      <c r="M54" s="476">
        <v>-61</v>
      </c>
      <c r="N54" s="477">
        <v>141.1212</v>
      </c>
      <c r="O54" s="477">
        <f t="shared" si="0"/>
        <v>-8608.3932</v>
      </c>
      <c r="P54" s="477">
        <v>11</v>
      </c>
      <c r="Q54" s="477">
        <f t="shared" si="3"/>
        <v>141.1212</v>
      </c>
      <c r="R54" s="477">
        <f t="shared" si="4"/>
        <v>1552.3332</v>
      </c>
      <c r="S54" s="477">
        <f t="shared" si="5"/>
        <v>72</v>
      </c>
      <c r="T54" s="477">
        <f t="shared" si="6"/>
        <v>141.1212</v>
      </c>
      <c r="U54" s="477">
        <f>R54-O54</f>
        <v>10160.7264</v>
      </c>
      <c r="V54" s="477">
        <f t="shared" si="7"/>
        <v>0</v>
      </c>
      <c r="W54" s="477">
        <f t="shared" si="1"/>
        <v>141.1212</v>
      </c>
      <c r="X54" s="477">
        <f t="shared" si="2"/>
        <v>0</v>
      </c>
      <c r="Y54" s="444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</row>
    <row r="55" s="455" customFormat="1" spans="1:35">
      <c r="A55" s="467">
        <v>68</v>
      </c>
      <c r="B55" s="296"/>
      <c r="C55" s="754" t="s">
        <v>6340</v>
      </c>
      <c r="D55" s="296"/>
      <c r="E55" s="754" t="s">
        <v>6341</v>
      </c>
      <c r="F55" s="296"/>
      <c r="G55" s="296"/>
      <c r="H55" s="755" t="s">
        <v>6292</v>
      </c>
      <c r="I55" s="296"/>
      <c r="J55" s="191" t="s">
        <v>6295</v>
      </c>
      <c r="K55" s="296"/>
      <c r="L55" s="296"/>
      <c r="M55" s="476">
        <v>422</v>
      </c>
      <c r="N55" s="477">
        <v>607.0498</v>
      </c>
      <c r="O55" s="477">
        <f t="shared" si="0"/>
        <v>256175.0156</v>
      </c>
      <c r="P55" s="477">
        <v>5</v>
      </c>
      <c r="Q55" s="477">
        <f t="shared" si="3"/>
        <v>607.0498</v>
      </c>
      <c r="R55" s="477">
        <f t="shared" si="4"/>
        <v>3035.249</v>
      </c>
      <c r="S55" s="477">
        <f t="shared" si="5"/>
        <v>0</v>
      </c>
      <c r="T55" s="477">
        <f t="shared" si="6"/>
        <v>607.0498</v>
      </c>
      <c r="U55" s="477">
        <f t="shared" si="8"/>
        <v>0</v>
      </c>
      <c r="V55" s="477">
        <f t="shared" si="7"/>
        <v>-417</v>
      </c>
      <c r="W55" s="477">
        <f t="shared" si="1"/>
        <v>607.0498</v>
      </c>
      <c r="X55" s="477">
        <f>R55-O55</f>
        <v>-253139.7666</v>
      </c>
      <c r="Y55" s="444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</row>
    <row r="56" s="455" customFormat="1" spans="1:35">
      <c r="A56" s="467">
        <v>69</v>
      </c>
      <c r="B56" s="296"/>
      <c r="C56" s="754" t="s">
        <v>5557</v>
      </c>
      <c r="D56" s="296"/>
      <c r="E56" s="754" t="s">
        <v>5558</v>
      </c>
      <c r="F56" s="296"/>
      <c r="G56" s="296"/>
      <c r="H56" s="755" t="s">
        <v>6292</v>
      </c>
      <c r="I56" s="296"/>
      <c r="J56" s="191" t="s">
        <v>6295</v>
      </c>
      <c r="K56" s="296"/>
      <c r="L56" s="296"/>
      <c r="M56" s="476">
        <v>6606</v>
      </c>
      <c r="N56" s="477">
        <v>642.4553</v>
      </c>
      <c r="O56" s="477">
        <f t="shared" si="0"/>
        <v>4244059.7118</v>
      </c>
      <c r="P56" s="477">
        <v>7172</v>
      </c>
      <c r="Q56" s="477">
        <f t="shared" si="3"/>
        <v>642.4553</v>
      </c>
      <c r="R56" s="477">
        <f t="shared" si="4"/>
        <v>4607689.4116</v>
      </c>
      <c r="S56" s="477">
        <f t="shared" si="5"/>
        <v>566</v>
      </c>
      <c r="T56" s="477">
        <f t="shared" si="6"/>
        <v>642.4553</v>
      </c>
      <c r="U56" s="477">
        <f>R56-O56</f>
        <v>363629.6998</v>
      </c>
      <c r="V56" s="477">
        <f t="shared" si="7"/>
        <v>0</v>
      </c>
      <c r="W56" s="477">
        <f t="shared" si="1"/>
        <v>642.4553</v>
      </c>
      <c r="X56" s="477">
        <f t="shared" si="2"/>
        <v>0</v>
      </c>
      <c r="Y56" s="444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</row>
    <row r="57" s="455" customFormat="1" spans="1:35">
      <c r="A57" s="467">
        <v>70</v>
      </c>
      <c r="B57" s="296"/>
      <c r="C57" s="754" t="s">
        <v>5559</v>
      </c>
      <c r="D57" s="296"/>
      <c r="E57" s="754" t="s">
        <v>5560</v>
      </c>
      <c r="F57" s="296"/>
      <c r="G57" s="296"/>
      <c r="H57" s="755" t="s">
        <v>6292</v>
      </c>
      <c r="I57" s="296"/>
      <c r="J57" s="191" t="s">
        <v>6295</v>
      </c>
      <c r="K57" s="296"/>
      <c r="L57" s="296"/>
      <c r="M57" s="476">
        <v>7047</v>
      </c>
      <c r="N57" s="477">
        <v>78.922</v>
      </c>
      <c r="O57" s="477">
        <f t="shared" si="0"/>
        <v>556163.334</v>
      </c>
      <c r="P57" s="477">
        <v>7097</v>
      </c>
      <c r="Q57" s="477">
        <f t="shared" si="3"/>
        <v>78.922</v>
      </c>
      <c r="R57" s="477">
        <f t="shared" si="4"/>
        <v>560109.434</v>
      </c>
      <c r="S57" s="477">
        <f t="shared" si="5"/>
        <v>50</v>
      </c>
      <c r="T57" s="477">
        <f t="shared" si="6"/>
        <v>78.922</v>
      </c>
      <c r="U57" s="477">
        <f>R57-O57</f>
        <v>3946.09999999998</v>
      </c>
      <c r="V57" s="477">
        <f t="shared" si="7"/>
        <v>0</v>
      </c>
      <c r="W57" s="477">
        <f t="shared" si="1"/>
        <v>78.922</v>
      </c>
      <c r="X57" s="477">
        <f t="shared" si="2"/>
        <v>0</v>
      </c>
      <c r="Y57" s="444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</row>
    <row r="58" s="455" customFormat="1" spans="1:35">
      <c r="A58" s="467">
        <v>71</v>
      </c>
      <c r="B58" s="296"/>
      <c r="C58" s="754" t="s">
        <v>5561</v>
      </c>
      <c r="D58" s="296"/>
      <c r="E58" s="754" t="s">
        <v>5562</v>
      </c>
      <c r="F58" s="296"/>
      <c r="G58" s="296"/>
      <c r="H58" s="755" t="s">
        <v>6292</v>
      </c>
      <c r="I58" s="296"/>
      <c r="J58" s="191" t="s">
        <v>6295</v>
      </c>
      <c r="K58" s="296"/>
      <c r="L58" s="296"/>
      <c r="M58" s="476">
        <v>7293</v>
      </c>
      <c r="N58" s="477">
        <v>78.3188</v>
      </c>
      <c r="O58" s="477">
        <f t="shared" si="0"/>
        <v>571179.0084</v>
      </c>
      <c r="P58" s="477">
        <v>7293</v>
      </c>
      <c r="Q58" s="477">
        <f t="shared" si="3"/>
        <v>78.3188</v>
      </c>
      <c r="R58" s="477">
        <f t="shared" si="4"/>
        <v>571179.0084</v>
      </c>
      <c r="S58" s="477">
        <f t="shared" si="5"/>
        <v>0</v>
      </c>
      <c r="T58" s="477">
        <f t="shared" si="6"/>
        <v>78.3188</v>
      </c>
      <c r="U58" s="477">
        <f t="shared" si="8"/>
        <v>0</v>
      </c>
      <c r="V58" s="477">
        <f t="shared" si="7"/>
        <v>0</v>
      </c>
      <c r="W58" s="477">
        <f t="shared" si="1"/>
        <v>78.3188</v>
      </c>
      <c r="X58" s="477">
        <f t="shared" si="2"/>
        <v>0</v>
      </c>
      <c r="Y58" s="444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</row>
    <row r="59" s="455" customFormat="1" spans="1:35">
      <c r="A59" s="467">
        <v>72</v>
      </c>
      <c r="B59" s="296"/>
      <c r="C59" s="754" t="s">
        <v>5563</v>
      </c>
      <c r="D59" s="296"/>
      <c r="E59" s="754" t="s">
        <v>5564</v>
      </c>
      <c r="F59" s="296"/>
      <c r="G59" s="296"/>
      <c r="H59" s="755" t="s">
        <v>6292</v>
      </c>
      <c r="I59" s="296"/>
      <c r="J59" s="191" t="s">
        <v>6295</v>
      </c>
      <c r="K59" s="296"/>
      <c r="L59" s="296"/>
      <c r="M59" s="476">
        <v>42</v>
      </c>
      <c r="N59" s="477">
        <v>501.1025</v>
      </c>
      <c r="O59" s="477">
        <f t="shared" si="0"/>
        <v>21046.305</v>
      </c>
      <c r="P59" s="477">
        <v>32</v>
      </c>
      <c r="Q59" s="477">
        <f t="shared" si="3"/>
        <v>501.1025</v>
      </c>
      <c r="R59" s="477">
        <f t="shared" si="4"/>
        <v>16035.28</v>
      </c>
      <c r="S59" s="477">
        <f t="shared" si="5"/>
        <v>0</v>
      </c>
      <c r="T59" s="477">
        <f t="shared" si="6"/>
        <v>501.1025</v>
      </c>
      <c r="U59" s="477">
        <f t="shared" si="8"/>
        <v>0</v>
      </c>
      <c r="V59" s="477">
        <f t="shared" si="7"/>
        <v>-10</v>
      </c>
      <c r="W59" s="477">
        <f t="shared" si="1"/>
        <v>501.1025</v>
      </c>
      <c r="X59" s="477">
        <f>R59-O59</f>
        <v>-5011.025</v>
      </c>
      <c r="Y59" s="444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</row>
    <row r="60" s="455" customFormat="1" spans="1:35">
      <c r="A60" s="467">
        <v>73</v>
      </c>
      <c r="B60" s="296"/>
      <c r="C60" s="754" t="s">
        <v>5565</v>
      </c>
      <c r="D60" s="296"/>
      <c r="E60" s="754" t="s">
        <v>5566</v>
      </c>
      <c r="F60" s="296"/>
      <c r="G60" s="296"/>
      <c r="H60" s="755" t="s">
        <v>6292</v>
      </c>
      <c r="I60" s="296"/>
      <c r="J60" s="191" t="s">
        <v>6295</v>
      </c>
      <c r="K60" s="296"/>
      <c r="L60" s="296"/>
      <c r="M60" s="476">
        <v>20</v>
      </c>
      <c r="N60" s="477">
        <v>581.2497</v>
      </c>
      <c r="O60" s="477">
        <f t="shared" si="0"/>
        <v>11624.994</v>
      </c>
      <c r="P60" s="477">
        <v>20</v>
      </c>
      <c r="Q60" s="477">
        <f t="shared" si="3"/>
        <v>581.2497</v>
      </c>
      <c r="R60" s="477">
        <f t="shared" si="4"/>
        <v>11624.994</v>
      </c>
      <c r="S60" s="477">
        <f t="shared" si="5"/>
        <v>0</v>
      </c>
      <c r="T60" s="477">
        <f t="shared" si="6"/>
        <v>581.2497</v>
      </c>
      <c r="U60" s="477">
        <f t="shared" si="8"/>
        <v>0</v>
      </c>
      <c r="V60" s="477">
        <f t="shared" si="7"/>
        <v>0</v>
      </c>
      <c r="W60" s="477">
        <f t="shared" si="1"/>
        <v>581.2497</v>
      </c>
      <c r="X60" s="477">
        <f t="shared" si="2"/>
        <v>0</v>
      </c>
      <c r="Y60" s="444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</row>
    <row r="61" s="455" customFormat="1" spans="1:35">
      <c r="A61" s="467">
        <v>74</v>
      </c>
      <c r="B61" s="296"/>
      <c r="C61" s="754" t="s">
        <v>5589</v>
      </c>
      <c r="D61" s="296"/>
      <c r="E61" s="754" t="s">
        <v>5590</v>
      </c>
      <c r="F61" s="296"/>
      <c r="G61" s="296"/>
      <c r="H61" s="755" t="s">
        <v>6292</v>
      </c>
      <c r="I61" s="296"/>
      <c r="J61" s="191" t="s">
        <v>6295</v>
      </c>
      <c r="K61" s="296"/>
      <c r="L61" s="296"/>
      <c r="M61" s="476">
        <v>2</v>
      </c>
      <c r="N61" s="477">
        <v>47.4971</v>
      </c>
      <c r="O61" s="477">
        <f t="shared" si="0"/>
        <v>94.9942</v>
      </c>
      <c r="P61" s="477"/>
      <c r="Q61" s="477">
        <f t="shared" si="3"/>
        <v>47.4971</v>
      </c>
      <c r="R61" s="477">
        <f t="shared" si="4"/>
        <v>0</v>
      </c>
      <c r="S61" s="477">
        <f t="shared" si="5"/>
        <v>0</v>
      </c>
      <c r="T61" s="477">
        <f t="shared" si="6"/>
        <v>47.4971</v>
      </c>
      <c r="U61" s="477">
        <f t="shared" si="8"/>
        <v>0</v>
      </c>
      <c r="V61" s="477">
        <f t="shared" si="7"/>
        <v>-2</v>
      </c>
      <c r="W61" s="477">
        <f t="shared" si="1"/>
        <v>47.4971</v>
      </c>
      <c r="X61" s="477">
        <f>R61-O61</f>
        <v>-94.9942</v>
      </c>
      <c r="Y61" s="444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</row>
    <row r="62" s="455" customFormat="1" spans="1:35">
      <c r="A62" s="467">
        <v>75</v>
      </c>
      <c r="B62" s="296"/>
      <c r="C62" s="754" t="s">
        <v>5591</v>
      </c>
      <c r="D62" s="296"/>
      <c r="E62" s="754" t="s">
        <v>5592</v>
      </c>
      <c r="F62" s="296"/>
      <c r="G62" s="296"/>
      <c r="H62" s="755" t="s">
        <v>6292</v>
      </c>
      <c r="I62" s="296"/>
      <c r="J62" s="191" t="s">
        <v>6295</v>
      </c>
      <c r="K62" s="296"/>
      <c r="L62" s="296"/>
      <c r="M62" s="476">
        <v>-2</v>
      </c>
      <c r="N62" s="477">
        <v>62.1892</v>
      </c>
      <c r="O62" s="477">
        <f t="shared" si="0"/>
        <v>-124.3784</v>
      </c>
      <c r="P62" s="477"/>
      <c r="Q62" s="477">
        <f t="shared" si="3"/>
        <v>62.1892</v>
      </c>
      <c r="R62" s="477">
        <f t="shared" si="4"/>
        <v>0</v>
      </c>
      <c r="S62" s="477">
        <f t="shared" si="5"/>
        <v>2</v>
      </c>
      <c r="T62" s="477">
        <f t="shared" si="6"/>
        <v>62.1892</v>
      </c>
      <c r="U62" s="477">
        <f t="shared" ref="U62:U91" si="14">R62-O62</f>
        <v>124.3784</v>
      </c>
      <c r="V62" s="477">
        <f t="shared" si="7"/>
        <v>0</v>
      </c>
      <c r="W62" s="477">
        <f t="shared" si="1"/>
        <v>62.1892</v>
      </c>
      <c r="X62" s="477">
        <f t="shared" si="2"/>
        <v>0</v>
      </c>
      <c r="Y62" s="444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</row>
    <row r="63" s="455" customFormat="1" spans="1:35">
      <c r="A63" s="467">
        <v>76</v>
      </c>
      <c r="B63" s="296"/>
      <c r="C63" s="754" t="s">
        <v>6342</v>
      </c>
      <c r="D63" s="296"/>
      <c r="E63" s="754" t="s">
        <v>6343</v>
      </c>
      <c r="F63" s="296"/>
      <c r="G63" s="296"/>
      <c r="H63" s="755" t="s">
        <v>6292</v>
      </c>
      <c r="I63" s="296"/>
      <c r="J63" s="191" t="s">
        <v>6295</v>
      </c>
      <c r="K63" s="296"/>
      <c r="L63" s="296"/>
      <c r="M63" s="476">
        <v>-60</v>
      </c>
      <c r="N63" s="477">
        <v>89.22</v>
      </c>
      <c r="O63" s="477">
        <f t="shared" si="0"/>
        <v>-5353.2</v>
      </c>
      <c r="P63" s="477"/>
      <c r="Q63" s="477">
        <f t="shared" si="3"/>
        <v>89.22</v>
      </c>
      <c r="R63" s="477">
        <f t="shared" si="4"/>
        <v>0</v>
      </c>
      <c r="S63" s="477">
        <f t="shared" si="5"/>
        <v>60</v>
      </c>
      <c r="T63" s="477">
        <f t="shared" si="6"/>
        <v>89.22</v>
      </c>
      <c r="U63" s="477">
        <f t="shared" si="14"/>
        <v>5353.2</v>
      </c>
      <c r="V63" s="477">
        <f t="shared" si="7"/>
        <v>0</v>
      </c>
      <c r="W63" s="477">
        <f t="shared" si="1"/>
        <v>89.22</v>
      </c>
      <c r="X63" s="477">
        <f t="shared" si="2"/>
        <v>0</v>
      </c>
      <c r="Y63" s="444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</row>
    <row r="64" s="455" customFormat="1" spans="1:35">
      <c r="A64" s="467">
        <v>77</v>
      </c>
      <c r="B64" s="296"/>
      <c r="C64" s="754" t="s">
        <v>5653</v>
      </c>
      <c r="D64" s="296"/>
      <c r="E64" s="754" t="s">
        <v>5654</v>
      </c>
      <c r="F64" s="296"/>
      <c r="G64" s="296"/>
      <c r="H64" s="755" t="s">
        <v>6292</v>
      </c>
      <c r="I64" s="296"/>
      <c r="J64" s="191" t="s">
        <v>6295</v>
      </c>
      <c r="K64" s="296"/>
      <c r="L64" s="296"/>
      <c r="M64" s="476">
        <v>-37</v>
      </c>
      <c r="N64" s="477">
        <v>500.86</v>
      </c>
      <c r="O64" s="477">
        <f t="shared" si="0"/>
        <v>-18531.82</v>
      </c>
      <c r="P64" s="477"/>
      <c r="Q64" s="477">
        <f t="shared" si="3"/>
        <v>500.86</v>
      </c>
      <c r="R64" s="477">
        <f t="shared" si="4"/>
        <v>0</v>
      </c>
      <c r="S64" s="477">
        <f t="shared" si="5"/>
        <v>37</v>
      </c>
      <c r="T64" s="477">
        <f t="shared" si="6"/>
        <v>500.86</v>
      </c>
      <c r="U64" s="477">
        <f t="shared" si="14"/>
        <v>18531.82</v>
      </c>
      <c r="V64" s="477">
        <f t="shared" si="7"/>
        <v>0</v>
      </c>
      <c r="W64" s="477">
        <f t="shared" si="1"/>
        <v>500.86</v>
      </c>
      <c r="X64" s="477">
        <f t="shared" si="2"/>
        <v>0</v>
      </c>
      <c r="Y64" s="444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</row>
    <row r="65" s="455" customFormat="1" spans="1:35">
      <c r="A65" s="467">
        <v>78</v>
      </c>
      <c r="B65" s="296"/>
      <c r="C65" s="754" t="s">
        <v>6344</v>
      </c>
      <c r="D65" s="296"/>
      <c r="E65" s="754" t="s">
        <v>6345</v>
      </c>
      <c r="F65" s="296"/>
      <c r="G65" s="296"/>
      <c r="H65" s="755" t="s">
        <v>6292</v>
      </c>
      <c r="I65" s="296"/>
      <c r="J65" s="191" t="s">
        <v>6295</v>
      </c>
      <c r="K65" s="296"/>
      <c r="L65" s="296"/>
      <c r="M65" s="476">
        <v>-1100</v>
      </c>
      <c r="N65" s="477">
        <v>2.714</v>
      </c>
      <c r="O65" s="477">
        <f t="shared" si="0"/>
        <v>-2985.4</v>
      </c>
      <c r="P65" s="477">
        <v>5500</v>
      </c>
      <c r="Q65" s="477">
        <f t="shared" si="3"/>
        <v>2.714</v>
      </c>
      <c r="R65" s="477">
        <f t="shared" si="4"/>
        <v>14927</v>
      </c>
      <c r="S65" s="477">
        <f t="shared" si="5"/>
        <v>6600</v>
      </c>
      <c r="T65" s="477">
        <f t="shared" si="6"/>
        <v>2.714</v>
      </c>
      <c r="U65" s="477">
        <f t="shared" si="14"/>
        <v>17912.4</v>
      </c>
      <c r="V65" s="477">
        <f t="shared" si="7"/>
        <v>0</v>
      </c>
      <c r="W65" s="477">
        <f t="shared" si="1"/>
        <v>2.714</v>
      </c>
      <c r="X65" s="477">
        <f t="shared" si="2"/>
        <v>0</v>
      </c>
      <c r="Y65" s="444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</row>
    <row r="66" s="455" customFormat="1" spans="1:35">
      <c r="A66" s="467">
        <v>79</v>
      </c>
      <c r="B66" s="296"/>
      <c r="C66" s="754" t="s">
        <v>6346</v>
      </c>
      <c r="D66" s="296"/>
      <c r="E66" s="754" t="s">
        <v>6347</v>
      </c>
      <c r="F66" s="296"/>
      <c r="G66" s="296"/>
      <c r="H66" s="755" t="s">
        <v>6292</v>
      </c>
      <c r="I66" s="296"/>
      <c r="J66" s="191" t="s">
        <v>6295</v>
      </c>
      <c r="K66" s="296"/>
      <c r="L66" s="296"/>
      <c r="M66" s="476">
        <v>-6650</v>
      </c>
      <c r="N66" s="477">
        <v>0.05</v>
      </c>
      <c r="O66" s="477">
        <f t="shared" si="0"/>
        <v>-332.5</v>
      </c>
      <c r="P66" s="477">
        <v>6700</v>
      </c>
      <c r="Q66" s="477">
        <f t="shared" si="3"/>
        <v>0.05</v>
      </c>
      <c r="R66" s="477">
        <f t="shared" si="4"/>
        <v>335</v>
      </c>
      <c r="S66" s="477">
        <f t="shared" si="5"/>
        <v>13350</v>
      </c>
      <c r="T66" s="477">
        <f t="shared" si="6"/>
        <v>0.05</v>
      </c>
      <c r="U66" s="477">
        <f t="shared" si="14"/>
        <v>667.5</v>
      </c>
      <c r="V66" s="477">
        <f t="shared" si="7"/>
        <v>0</v>
      </c>
      <c r="W66" s="477">
        <f t="shared" si="1"/>
        <v>0.05</v>
      </c>
      <c r="X66" s="477">
        <f t="shared" si="2"/>
        <v>0</v>
      </c>
      <c r="Y66" s="444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</row>
    <row r="67" s="455" customFormat="1" spans="1:35">
      <c r="A67" s="467">
        <v>80</v>
      </c>
      <c r="B67" s="296"/>
      <c r="C67" s="754" t="s">
        <v>6348</v>
      </c>
      <c r="D67" s="296"/>
      <c r="E67" s="754" t="s">
        <v>6349</v>
      </c>
      <c r="F67" s="296"/>
      <c r="G67" s="296"/>
      <c r="H67" s="755" t="s">
        <v>6292</v>
      </c>
      <c r="I67" s="296"/>
      <c r="J67" s="191" t="s">
        <v>6295</v>
      </c>
      <c r="K67" s="296"/>
      <c r="L67" s="296"/>
      <c r="M67" s="476">
        <v>-14600</v>
      </c>
      <c r="N67" s="477">
        <v>2.1</v>
      </c>
      <c r="O67" s="477">
        <f t="shared" si="0"/>
        <v>-30660</v>
      </c>
      <c r="P67" s="477">
        <v>14600</v>
      </c>
      <c r="Q67" s="477">
        <f t="shared" si="3"/>
        <v>2.1</v>
      </c>
      <c r="R67" s="477">
        <f t="shared" si="4"/>
        <v>30660</v>
      </c>
      <c r="S67" s="477">
        <f t="shared" si="5"/>
        <v>29200</v>
      </c>
      <c r="T67" s="477">
        <f t="shared" si="6"/>
        <v>2.1</v>
      </c>
      <c r="U67" s="477">
        <f t="shared" si="14"/>
        <v>61320</v>
      </c>
      <c r="V67" s="477">
        <f t="shared" si="7"/>
        <v>0</v>
      </c>
      <c r="W67" s="477">
        <f t="shared" si="1"/>
        <v>2.1</v>
      </c>
      <c r="X67" s="477">
        <f t="shared" si="2"/>
        <v>0</v>
      </c>
      <c r="Y67" s="444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</row>
    <row r="68" s="455" customFormat="1" spans="1:35">
      <c r="A68" s="467">
        <v>81</v>
      </c>
      <c r="B68" s="296"/>
      <c r="C68" s="754" t="s">
        <v>6350</v>
      </c>
      <c r="D68" s="296"/>
      <c r="E68" s="754" t="s">
        <v>6351</v>
      </c>
      <c r="F68" s="296"/>
      <c r="G68" s="296"/>
      <c r="H68" s="755" t="s">
        <v>6292</v>
      </c>
      <c r="I68" s="296"/>
      <c r="J68" s="191" t="s">
        <v>6295</v>
      </c>
      <c r="K68" s="296"/>
      <c r="L68" s="296"/>
      <c r="M68" s="476">
        <v>-1000</v>
      </c>
      <c r="N68" s="477">
        <v>2.74</v>
      </c>
      <c r="O68" s="477">
        <f t="shared" si="0"/>
        <v>-2740</v>
      </c>
      <c r="P68" s="477">
        <v>4200</v>
      </c>
      <c r="Q68" s="477">
        <f t="shared" si="3"/>
        <v>2.74</v>
      </c>
      <c r="R68" s="477">
        <f t="shared" si="4"/>
        <v>11508</v>
      </c>
      <c r="S68" s="477">
        <f t="shared" si="5"/>
        <v>5200</v>
      </c>
      <c r="T68" s="477">
        <f t="shared" si="6"/>
        <v>2.74</v>
      </c>
      <c r="U68" s="477">
        <f t="shared" si="14"/>
        <v>14248</v>
      </c>
      <c r="V68" s="477">
        <f t="shared" si="7"/>
        <v>0</v>
      </c>
      <c r="W68" s="477">
        <f t="shared" si="1"/>
        <v>2.74</v>
      </c>
      <c r="X68" s="477">
        <f t="shared" si="2"/>
        <v>0</v>
      </c>
      <c r="Y68" s="444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</row>
    <row r="69" s="455" customFormat="1" spans="1:35">
      <c r="A69" s="467">
        <v>82</v>
      </c>
      <c r="B69" s="296"/>
      <c r="C69" s="754" t="s">
        <v>6352</v>
      </c>
      <c r="D69" s="296"/>
      <c r="E69" s="754" t="s">
        <v>6353</v>
      </c>
      <c r="F69" s="296"/>
      <c r="G69" s="296"/>
      <c r="H69" s="755" t="s">
        <v>6292</v>
      </c>
      <c r="I69" s="296"/>
      <c r="J69" s="191" t="s">
        <v>6295</v>
      </c>
      <c r="K69" s="296"/>
      <c r="L69" s="296"/>
      <c r="M69" s="476">
        <v>-1000</v>
      </c>
      <c r="N69" s="477">
        <v>0.5</v>
      </c>
      <c r="O69" s="477">
        <f t="shared" ref="O69:O132" si="15">N69*M69</f>
        <v>-500</v>
      </c>
      <c r="P69" s="477">
        <v>4000</v>
      </c>
      <c r="Q69" s="477">
        <f t="shared" ref="Q69:Q132" si="16">N69</f>
        <v>0.5</v>
      </c>
      <c r="R69" s="477">
        <f t="shared" si="4"/>
        <v>2000</v>
      </c>
      <c r="S69" s="477">
        <f t="shared" ref="S69:S132" si="17">IF((P69-M69)&gt;0,P69-M69,0)</f>
        <v>5000</v>
      </c>
      <c r="T69" s="477">
        <f t="shared" ref="T69:T132" si="18">N69</f>
        <v>0.5</v>
      </c>
      <c r="U69" s="477">
        <f t="shared" si="14"/>
        <v>2500</v>
      </c>
      <c r="V69" s="477">
        <f t="shared" ref="V69:V132" si="19">IF((P69-M69)&lt;0,P69-M69,0)</f>
        <v>0</v>
      </c>
      <c r="W69" s="477">
        <f t="shared" ref="W69:W132" si="20">N69</f>
        <v>0.5</v>
      </c>
      <c r="X69" s="477">
        <f t="shared" ref="X69:X132" si="21">W69*V69</f>
        <v>0</v>
      </c>
      <c r="Y69" s="444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</row>
    <row r="70" s="455" customFormat="1" spans="1:35">
      <c r="A70" s="467">
        <v>83</v>
      </c>
      <c r="B70" s="296"/>
      <c r="C70" s="754" t="s">
        <v>6354</v>
      </c>
      <c r="D70" s="296"/>
      <c r="E70" s="754" t="s">
        <v>6355</v>
      </c>
      <c r="F70" s="296"/>
      <c r="G70" s="296"/>
      <c r="H70" s="755" t="s">
        <v>6292</v>
      </c>
      <c r="I70" s="296"/>
      <c r="J70" s="191" t="s">
        <v>6295</v>
      </c>
      <c r="K70" s="296"/>
      <c r="L70" s="296"/>
      <c r="M70" s="476">
        <v>-13000</v>
      </c>
      <c r="N70" s="477">
        <v>2.1916</v>
      </c>
      <c r="O70" s="477">
        <f t="shared" si="15"/>
        <v>-28490.8</v>
      </c>
      <c r="P70" s="477">
        <v>14100</v>
      </c>
      <c r="Q70" s="477">
        <f t="shared" si="16"/>
        <v>2.1916</v>
      </c>
      <c r="R70" s="477">
        <f t="shared" ref="R70:R133" si="22">Q70*P70</f>
        <v>30901.56</v>
      </c>
      <c r="S70" s="477">
        <f t="shared" si="17"/>
        <v>27100</v>
      </c>
      <c r="T70" s="477">
        <f t="shared" si="18"/>
        <v>2.1916</v>
      </c>
      <c r="U70" s="477">
        <f t="shared" si="14"/>
        <v>59392.36</v>
      </c>
      <c r="V70" s="477">
        <f t="shared" si="19"/>
        <v>0</v>
      </c>
      <c r="W70" s="477">
        <f t="shared" si="20"/>
        <v>2.1916</v>
      </c>
      <c r="X70" s="477">
        <f t="shared" si="21"/>
        <v>0</v>
      </c>
      <c r="Y70" s="444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</row>
    <row r="71" s="455" customFormat="1" spans="1:35">
      <c r="A71" s="467">
        <v>84</v>
      </c>
      <c r="B71" s="296"/>
      <c r="C71" s="754" t="s">
        <v>6356</v>
      </c>
      <c r="D71" s="296"/>
      <c r="E71" s="754" t="s">
        <v>6357</v>
      </c>
      <c r="F71" s="296"/>
      <c r="G71" s="296"/>
      <c r="H71" s="755" t="s">
        <v>6292</v>
      </c>
      <c r="I71" s="296"/>
      <c r="J71" s="191" t="s">
        <v>6295</v>
      </c>
      <c r="K71" s="296"/>
      <c r="L71" s="296"/>
      <c r="M71" s="476">
        <v>-5400</v>
      </c>
      <c r="N71" s="477">
        <v>1</v>
      </c>
      <c r="O71" s="477">
        <f t="shared" si="15"/>
        <v>-5400</v>
      </c>
      <c r="P71" s="477"/>
      <c r="Q71" s="477">
        <f t="shared" si="16"/>
        <v>1</v>
      </c>
      <c r="R71" s="477">
        <f t="shared" si="22"/>
        <v>0</v>
      </c>
      <c r="S71" s="477">
        <f t="shared" si="17"/>
        <v>5400</v>
      </c>
      <c r="T71" s="477">
        <f t="shared" si="18"/>
        <v>1</v>
      </c>
      <c r="U71" s="477">
        <f t="shared" si="14"/>
        <v>5400</v>
      </c>
      <c r="V71" s="477">
        <f t="shared" si="19"/>
        <v>0</v>
      </c>
      <c r="W71" s="477">
        <f t="shared" si="20"/>
        <v>1</v>
      </c>
      <c r="X71" s="477">
        <f t="shared" si="21"/>
        <v>0</v>
      </c>
      <c r="Y71" s="444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</row>
    <row r="72" s="455" customFormat="1" spans="1:35">
      <c r="A72" s="467">
        <v>85</v>
      </c>
      <c r="B72" s="296"/>
      <c r="C72" s="754" t="s">
        <v>6358</v>
      </c>
      <c r="D72" s="296"/>
      <c r="E72" s="754" t="s">
        <v>6359</v>
      </c>
      <c r="F72" s="296"/>
      <c r="G72" s="296"/>
      <c r="H72" s="755" t="s">
        <v>6292</v>
      </c>
      <c r="I72" s="296"/>
      <c r="J72" s="191" t="s">
        <v>6295</v>
      </c>
      <c r="K72" s="296"/>
      <c r="L72" s="296"/>
      <c r="M72" s="476">
        <v>-4500</v>
      </c>
      <c r="N72" s="477">
        <v>1</v>
      </c>
      <c r="O72" s="477">
        <f t="shared" si="15"/>
        <v>-4500</v>
      </c>
      <c r="P72" s="477"/>
      <c r="Q72" s="477">
        <f t="shared" si="16"/>
        <v>1</v>
      </c>
      <c r="R72" s="477">
        <f t="shared" si="22"/>
        <v>0</v>
      </c>
      <c r="S72" s="477">
        <f t="shared" si="17"/>
        <v>4500</v>
      </c>
      <c r="T72" s="477">
        <f t="shared" si="18"/>
        <v>1</v>
      </c>
      <c r="U72" s="477">
        <f t="shared" si="14"/>
        <v>4500</v>
      </c>
      <c r="V72" s="477">
        <f t="shared" si="19"/>
        <v>0</v>
      </c>
      <c r="W72" s="477">
        <f t="shared" si="20"/>
        <v>1</v>
      </c>
      <c r="X72" s="477">
        <f t="shared" si="21"/>
        <v>0</v>
      </c>
      <c r="Y72" s="444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</row>
    <row r="73" s="455" customFormat="1" spans="1:35">
      <c r="A73" s="467">
        <v>86</v>
      </c>
      <c r="B73" s="296"/>
      <c r="C73" s="754" t="s">
        <v>6360</v>
      </c>
      <c r="D73" s="296"/>
      <c r="E73" s="754" t="s">
        <v>6361</v>
      </c>
      <c r="F73" s="296"/>
      <c r="G73" s="296"/>
      <c r="H73" s="755" t="s">
        <v>6292</v>
      </c>
      <c r="I73" s="296"/>
      <c r="J73" s="191" t="s">
        <v>6295</v>
      </c>
      <c r="K73" s="296"/>
      <c r="L73" s="296"/>
      <c r="M73" s="476">
        <v>-30000</v>
      </c>
      <c r="N73" s="477">
        <v>0.0685</v>
      </c>
      <c r="O73" s="477">
        <f t="shared" si="15"/>
        <v>-2055</v>
      </c>
      <c r="P73" s="477">
        <v>70000</v>
      </c>
      <c r="Q73" s="477">
        <f t="shared" si="16"/>
        <v>0.0685</v>
      </c>
      <c r="R73" s="477">
        <f t="shared" si="22"/>
        <v>4795</v>
      </c>
      <c r="S73" s="477">
        <f t="shared" si="17"/>
        <v>100000</v>
      </c>
      <c r="T73" s="477">
        <f t="shared" si="18"/>
        <v>0.0685</v>
      </c>
      <c r="U73" s="477">
        <f t="shared" si="14"/>
        <v>6850</v>
      </c>
      <c r="V73" s="477">
        <f t="shared" si="19"/>
        <v>0</v>
      </c>
      <c r="W73" s="477">
        <f t="shared" si="20"/>
        <v>0.0685</v>
      </c>
      <c r="X73" s="477">
        <f t="shared" si="21"/>
        <v>0</v>
      </c>
      <c r="Y73" s="444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</row>
    <row r="74" s="455" customFormat="1" spans="1:35">
      <c r="A74" s="467">
        <v>87</v>
      </c>
      <c r="B74" s="296"/>
      <c r="C74" s="754" t="s">
        <v>6362</v>
      </c>
      <c r="D74" s="296"/>
      <c r="E74" s="754" t="s">
        <v>6363</v>
      </c>
      <c r="F74" s="296"/>
      <c r="G74" s="296"/>
      <c r="H74" s="755" t="s">
        <v>6292</v>
      </c>
      <c r="I74" s="296"/>
      <c r="J74" s="191" t="s">
        <v>6295</v>
      </c>
      <c r="K74" s="296"/>
      <c r="L74" s="296"/>
      <c r="M74" s="476">
        <v>-300</v>
      </c>
      <c r="N74" s="477">
        <v>1.148</v>
      </c>
      <c r="O74" s="477">
        <f t="shared" si="15"/>
        <v>-344.4</v>
      </c>
      <c r="P74" s="477"/>
      <c r="Q74" s="477">
        <f t="shared" si="16"/>
        <v>1.148</v>
      </c>
      <c r="R74" s="477">
        <f t="shared" si="22"/>
        <v>0</v>
      </c>
      <c r="S74" s="477">
        <f t="shared" si="17"/>
        <v>300</v>
      </c>
      <c r="T74" s="477">
        <f t="shared" si="18"/>
        <v>1.148</v>
      </c>
      <c r="U74" s="477">
        <f t="shared" si="14"/>
        <v>344.4</v>
      </c>
      <c r="V74" s="477">
        <f t="shared" si="19"/>
        <v>0</v>
      </c>
      <c r="W74" s="477">
        <f t="shared" si="20"/>
        <v>1.148</v>
      </c>
      <c r="X74" s="477">
        <f t="shared" si="21"/>
        <v>0</v>
      </c>
      <c r="Y74" s="444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</row>
    <row r="75" s="455" customFormat="1" spans="1:35">
      <c r="A75" s="467">
        <v>88</v>
      </c>
      <c r="B75" s="296"/>
      <c r="C75" s="754" t="s">
        <v>6364</v>
      </c>
      <c r="D75" s="296"/>
      <c r="E75" s="754" t="s">
        <v>6365</v>
      </c>
      <c r="F75" s="296"/>
      <c r="G75" s="296"/>
      <c r="H75" s="755" t="s">
        <v>6292</v>
      </c>
      <c r="I75" s="296"/>
      <c r="J75" s="191" t="s">
        <v>6295</v>
      </c>
      <c r="K75" s="296"/>
      <c r="L75" s="296"/>
      <c r="M75" s="476">
        <v>-8000</v>
      </c>
      <c r="N75" s="477">
        <v>0.5459</v>
      </c>
      <c r="O75" s="477">
        <f t="shared" si="15"/>
        <v>-4367.2</v>
      </c>
      <c r="P75" s="477">
        <v>7000</v>
      </c>
      <c r="Q75" s="477">
        <f t="shared" si="16"/>
        <v>0.5459</v>
      </c>
      <c r="R75" s="477">
        <f t="shared" si="22"/>
        <v>3821.3</v>
      </c>
      <c r="S75" s="477">
        <f t="shared" si="17"/>
        <v>15000</v>
      </c>
      <c r="T75" s="477">
        <f t="shared" si="18"/>
        <v>0.5459</v>
      </c>
      <c r="U75" s="477">
        <f t="shared" si="14"/>
        <v>8188.5</v>
      </c>
      <c r="V75" s="477">
        <f t="shared" si="19"/>
        <v>0</v>
      </c>
      <c r="W75" s="477">
        <f t="shared" si="20"/>
        <v>0.5459</v>
      </c>
      <c r="X75" s="477">
        <f t="shared" si="21"/>
        <v>0</v>
      </c>
      <c r="Y75" s="444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</row>
    <row r="76" s="455" customFormat="1" spans="1:35">
      <c r="A76" s="467">
        <v>89</v>
      </c>
      <c r="B76" s="296"/>
      <c r="C76" s="754" t="s">
        <v>6366</v>
      </c>
      <c r="D76" s="296"/>
      <c r="E76" s="754" t="s">
        <v>6367</v>
      </c>
      <c r="F76" s="296"/>
      <c r="G76" s="296"/>
      <c r="H76" s="755" t="s">
        <v>6292</v>
      </c>
      <c r="I76" s="296"/>
      <c r="J76" s="191" t="s">
        <v>6295</v>
      </c>
      <c r="K76" s="296"/>
      <c r="L76" s="296"/>
      <c r="M76" s="476">
        <v>-7900</v>
      </c>
      <c r="N76" s="477">
        <v>10.371</v>
      </c>
      <c r="O76" s="477">
        <f t="shared" si="15"/>
        <v>-81930.9</v>
      </c>
      <c r="P76" s="477">
        <v>7380</v>
      </c>
      <c r="Q76" s="477">
        <f t="shared" si="16"/>
        <v>10.371</v>
      </c>
      <c r="R76" s="477">
        <f t="shared" si="22"/>
        <v>76537.98</v>
      </c>
      <c r="S76" s="477">
        <f t="shared" si="17"/>
        <v>15280</v>
      </c>
      <c r="T76" s="477">
        <f t="shared" si="18"/>
        <v>10.371</v>
      </c>
      <c r="U76" s="477">
        <f t="shared" si="14"/>
        <v>158468.88</v>
      </c>
      <c r="V76" s="477">
        <f t="shared" si="19"/>
        <v>0</v>
      </c>
      <c r="W76" s="477">
        <f t="shared" si="20"/>
        <v>10.371</v>
      </c>
      <c r="X76" s="477">
        <f t="shared" si="21"/>
        <v>0</v>
      </c>
      <c r="Y76" s="444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</row>
    <row r="77" s="455" customFormat="1" spans="1:35">
      <c r="A77" s="467">
        <v>90</v>
      </c>
      <c r="B77" s="296"/>
      <c r="C77" s="754" t="s">
        <v>6368</v>
      </c>
      <c r="D77" s="296"/>
      <c r="E77" s="754" t="s">
        <v>6369</v>
      </c>
      <c r="F77" s="296"/>
      <c r="G77" s="296"/>
      <c r="H77" s="755" t="s">
        <v>6292</v>
      </c>
      <c r="I77" s="296"/>
      <c r="J77" s="191" t="s">
        <v>6295</v>
      </c>
      <c r="K77" s="296"/>
      <c r="L77" s="296"/>
      <c r="M77" s="476">
        <v>-50</v>
      </c>
      <c r="N77" s="477">
        <v>1.8336</v>
      </c>
      <c r="O77" s="477">
        <f t="shared" si="15"/>
        <v>-91.68</v>
      </c>
      <c r="P77" s="477"/>
      <c r="Q77" s="477">
        <f t="shared" si="16"/>
        <v>1.8336</v>
      </c>
      <c r="R77" s="477">
        <f t="shared" si="22"/>
        <v>0</v>
      </c>
      <c r="S77" s="477">
        <f t="shared" si="17"/>
        <v>50</v>
      </c>
      <c r="T77" s="477">
        <f t="shared" si="18"/>
        <v>1.8336</v>
      </c>
      <c r="U77" s="477">
        <f t="shared" si="14"/>
        <v>91.68</v>
      </c>
      <c r="V77" s="477">
        <f t="shared" si="19"/>
        <v>0</v>
      </c>
      <c r="W77" s="477">
        <f t="shared" si="20"/>
        <v>1.8336</v>
      </c>
      <c r="X77" s="477">
        <f t="shared" si="21"/>
        <v>0</v>
      </c>
      <c r="Y77" s="444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</row>
    <row r="78" s="455" customFormat="1" spans="1:35">
      <c r="A78" s="467">
        <v>91</v>
      </c>
      <c r="B78" s="296"/>
      <c r="C78" s="754" t="s">
        <v>6370</v>
      </c>
      <c r="D78" s="296"/>
      <c r="E78" s="754" t="s">
        <v>6371</v>
      </c>
      <c r="F78" s="296"/>
      <c r="G78" s="296"/>
      <c r="H78" s="755" t="s">
        <v>6292</v>
      </c>
      <c r="I78" s="296"/>
      <c r="J78" s="191" t="s">
        <v>6295</v>
      </c>
      <c r="K78" s="296"/>
      <c r="L78" s="296"/>
      <c r="M78" s="476">
        <v>-300</v>
      </c>
      <c r="N78" s="477">
        <v>0.7475</v>
      </c>
      <c r="O78" s="477">
        <f t="shared" si="15"/>
        <v>-224.25</v>
      </c>
      <c r="P78" s="477"/>
      <c r="Q78" s="477">
        <f t="shared" si="16"/>
        <v>0.7475</v>
      </c>
      <c r="R78" s="477">
        <f t="shared" si="22"/>
        <v>0</v>
      </c>
      <c r="S78" s="477">
        <f t="shared" si="17"/>
        <v>300</v>
      </c>
      <c r="T78" s="477">
        <f t="shared" si="18"/>
        <v>0.7475</v>
      </c>
      <c r="U78" s="477">
        <f t="shared" si="14"/>
        <v>224.25</v>
      </c>
      <c r="V78" s="477">
        <f t="shared" si="19"/>
        <v>0</v>
      </c>
      <c r="W78" s="477">
        <f t="shared" si="20"/>
        <v>0.7475</v>
      </c>
      <c r="X78" s="477">
        <f t="shared" si="21"/>
        <v>0</v>
      </c>
      <c r="Y78" s="444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</row>
    <row r="79" s="455" customFormat="1" spans="1:35">
      <c r="A79" s="467">
        <v>92</v>
      </c>
      <c r="B79" s="296"/>
      <c r="C79" s="754" t="s">
        <v>6372</v>
      </c>
      <c r="D79" s="296"/>
      <c r="E79" s="754" t="s">
        <v>6373</v>
      </c>
      <c r="F79" s="296"/>
      <c r="G79" s="296"/>
      <c r="H79" s="755" t="s">
        <v>6292</v>
      </c>
      <c r="I79" s="296"/>
      <c r="J79" s="191" t="s">
        <v>6295</v>
      </c>
      <c r="K79" s="296"/>
      <c r="L79" s="296"/>
      <c r="M79" s="476">
        <v>-4000</v>
      </c>
      <c r="N79" s="477">
        <v>0.1317</v>
      </c>
      <c r="O79" s="477">
        <f t="shared" si="15"/>
        <v>-526.8</v>
      </c>
      <c r="P79" s="477">
        <v>2000</v>
      </c>
      <c r="Q79" s="477">
        <f t="shared" si="16"/>
        <v>0.1317</v>
      </c>
      <c r="R79" s="477">
        <f t="shared" si="22"/>
        <v>263.4</v>
      </c>
      <c r="S79" s="477">
        <f t="shared" si="17"/>
        <v>6000</v>
      </c>
      <c r="T79" s="477">
        <f t="shared" si="18"/>
        <v>0.1317</v>
      </c>
      <c r="U79" s="477">
        <f t="shared" si="14"/>
        <v>790.2</v>
      </c>
      <c r="V79" s="477">
        <f t="shared" si="19"/>
        <v>0</v>
      </c>
      <c r="W79" s="477">
        <f t="shared" si="20"/>
        <v>0.1317</v>
      </c>
      <c r="X79" s="477">
        <f t="shared" si="21"/>
        <v>0</v>
      </c>
      <c r="Y79" s="444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</row>
    <row r="80" s="455" customFormat="1" spans="1:35">
      <c r="A80" s="467">
        <v>93</v>
      </c>
      <c r="B80" s="296"/>
      <c r="C80" s="754" t="s">
        <v>6374</v>
      </c>
      <c r="D80" s="296"/>
      <c r="E80" s="754" t="s">
        <v>6375</v>
      </c>
      <c r="F80" s="296"/>
      <c r="G80" s="296"/>
      <c r="H80" s="755" t="s">
        <v>6292</v>
      </c>
      <c r="I80" s="296"/>
      <c r="J80" s="191" t="s">
        <v>6295</v>
      </c>
      <c r="K80" s="296"/>
      <c r="L80" s="296"/>
      <c r="M80" s="476">
        <v>-10600</v>
      </c>
      <c r="N80" s="477">
        <v>1.0874</v>
      </c>
      <c r="O80" s="477">
        <f t="shared" si="15"/>
        <v>-11526.44</v>
      </c>
      <c r="P80" s="477">
        <v>15200</v>
      </c>
      <c r="Q80" s="477">
        <f t="shared" si="16"/>
        <v>1.0874</v>
      </c>
      <c r="R80" s="477">
        <f t="shared" si="22"/>
        <v>16528.48</v>
      </c>
      <c r="S80" s="477">
        <f t="shared" si="17"/>
        <v>25800</v>
      </c>
      <c r="T80" s="477">
        <f t="shared" si="18"/>
        <v>1.0874</v>
      </c>
      <c r="U80" s="477">
        <f t="shared" si="14"/>
        <v>28054.92</v>
      </c>
      <c r="V80" s="477">
        <f t="shared" si="19"/>
        <v>0</v>
      </c>
      <c r="W80" s="477">
        <f t="shared" si="20"/>
        <v>1.0874</v>
      </c>
      <c r="X80" s="477">
        <f t="shared" si="21"/>
        <v>0</v>
      </c>
      <c r="Y80" s="444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</row>
    <row r="81" s="455" customFormat="1" spans="1:35">
      <c r="A81" s="467">
        <v>94</v>
      </c>
      <c r="B81" s="296"/>
      <c r="C81" s="754" t="s">
        <v>6376</v>
      </c>
      <c r="D81" s="296"/>
      <c r="E81" s="754" t="s">
        <v>6377</v>
      </c>
      <c r="F81" s="296"/>
      <c r="G81" s="296"/>
      <c r="H81" s="755" t="s">
        <v>6292</v>
      </c>
      <c r="I81" s="296"/>
      <c r="J81" s="191" t="s">
        <v>6295</v>
      </c>
      <c r="K81" s="296"/>
      <c r="L81" s="296"/>
      <c r="M81" s="476">
        <v>-3422</v>
      </c>
      <c r="N81" s="477">
        <v>35.8771</v>
      </c>
      <c r="O81" s="477">
        <f t="shared" si="15"/>
        <v>-122771.4362</v>
      </c>
      <c r="P81" s="477"/>
      <c r="Q81" s="477">
        <f t="shared" si="16"/>
        <v>35.8771</v>
      </c>
      <c r="R81" s="477">
        <f t="shared" si="22"/>
        <v>0</v>
      </c>
      <c r="S81" s="477">
        <f t="shared" si="17"/>
        <v>3422</v>
      </c>
      <c r="T81" s="477">
        <f t="shared" si="18"/>
        <v>35.8771</v>
      </c>
      <c r="U81" s="477">
        <f t="shared" si="14"/>
        <v>122771.4362</v>
      </c>
      <c r="V81" s="477">
        <f t="shared" si="19"/>
        <v>0</v>
      </c>
      <c r="W81" s="477">
        <f t="shared" si="20"/>
        <v>35.8771</v>
      </c>
      <c r="X81" s="477">
        <f t="shared" si="21"/>
        <v>0</v>
      </c>
      <c r="Y81" s="444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</row>
    <row r="82" s="455" customFormat="1" spans="1:35">
      <c r="A82" s="467">
        <v>95</v>
      </c>
      <c r="B82" s="296"/>
      <c r="C82" s="754" t="s">
        <v>6378</v>
      </c>
      <c r="D82" s="296"/>
      <c r="E82" s="754" t="s">
        <v>6379</v>
      </c>
      <c r="F82" s="296"/>
      <c r="G82" s="296"/>
      <c r="H82" s="755" t="s">
        <v>6292</v>
      </c>
      <c r="I82" s="296"/>
      <c r="J82" s="191" t="s">
        <v>6295</v>
      </c>
      <c r="K82" s="296"/>
      <c r="L82" s="296"/>
      <c r="M82" s="476">
        <v>-990</v>
      </c>
      <c r="N82" s="477">
        <v>12.4239</v>
      </c>
      <c r="O82" s="477">
        <f t="shared" si="15"/>
        <v>-12299.661</v>
      </c>
      <c r="P82" s="477">
        <v>1860</v>
      </c>
      <c r="Q82" s="477">
        <f t="shared" si="16"/>
        <v>12.4239</v>
      </c>
      <c r="R82" s="477">
        <f t="shared" si="22"/>
        <v>23108.454</v>
      </c>
      <c r="S82" s="477">
        <f t="shared" si="17"/>
        <v>2850</v>
      </c>
      <c r="T82" s="477">
        <f t="shared" si="18"/>
        <v>12.4239</v>
      </c>
      <c r="U82" s="477">
        <f t="shared" si="14"/>
        <v>35408.115</v>
      </c>
      <c r="V82" s="477">
        <f t="shared" si="19"/>
        <v>0</v>
      </c>
      <c r="W82" s="477">
        <f t="shared" si="20"/>
        <v>12.4239</v>
      </c>
      <c r="X82" s="477">
        <f t="shared" si="21"/>
        <v>0</v>
      </c>
      <c r="Y82" s="444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</row>
    <row r="83" s="455" customFormat="1" spans="1:35">
      <c r="A83" s="467">
        <v>96</v>
      </c>
      <c r="B83" s="296"/>
      <c r="C83" s="754" t="s">
        <v>6380</v>
      </c>
      <c r="D83" s="296"/>
      <c r="E83" s="754" t="s">
        <v>6381</v>
      </c>
      <c r="F83" s="296"/>
      <c r="G83" s="296"/>
      <c r="H83" s="755" t="s">
        <v>6292</v>
      </c>
      <c r="I83" s="296"/>
      <c r="J83" s="191" t="s">
        <v>6295</v>
      </c>
      <c r="K83" s="296"/>
      <c r="L83" s="296"/>
      <c r="M83" s="476">
        <v>-1200</v>
      </c>
      <c r="N83" s="477">
        <v>1.8615</v>
      </c>
      <c r="O83" s="477">
        <f t="shared" si="15"/>
        <v>-2233.8</v>
      </c>
      <c r="P83" s="477">
        <v>1250</v>
      </c>
      <c r="Q83" s="477">
        <f t="shared" si="16"/>
        <v>1.8615</v>
      </c>
      <c r="R83" s="477">
        <f t="shared" si="22"/>
        <v>2326.875</v>
      </c>
      <c r="S83" s="477">
        <f t="shared" si="17"/>
        <v>2450</v>
      </c>
      <c r="T83" s="477">
        <f t="shared" si="18"/>
        <v>1.8615</v>
      </c>
      <c r="U83" s="477">
        <f t="shared" si="14"/>
        <v>4560.675</v>
      </c>
      <c r="V83" s="477">
        <f t="shared" si="19"/>
        <v>0</v>
      </c>
      <c r="W83" s="477">
        <f t="shared" si="20"/>
        <v>1.8615</v>
      </c>
      <c r="X83" s="477">
        <f t="shared" si="21"/>
        <v>0</v>
      </c>
      <c r="Y83" s="444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</row>
    <row r="84" s="455" customFormat="1" spans="1:35">
      <c r="A84" s="467">
        <v>97</v>
      </c>
      <c r="B84" s="296"/>
      <c r="C84" s="754" t="s">
        <v>6382</v>
      </c>
      <c r="D84" s="296"/>
      <c r="E84" s="754" t="s">
        <v>6383</v>
      </c>
      <c r="F84" s="296"/>
      <c r="G84" s="296"/>
      <c r="H84" s="755" t="s">
        <v>6292</v>
      </c>
      <c r="I84" s="296"/>
      <c r="J84" s="191" t="s">
        <v>6295</v>
      </c>
      <c r="K84" s="296"/>
      <c r="L84" s="296"/>
      <c r="M84" s="476">
        <v>-1250</v>
      </c>
      <c r="N84" s="477">
        <v>1.8345</v>
      </c>
      <c r="O84" s="477">
        <f t="shared" si="15"/>
        <v>-2293.125</v>
      </c>
      <c r="P84" s="477">
        <v>1750</v>
      </c>
      <c r="Q84" s="477">
        <f t="shared" si="16"/>
        <v>1.8345</v>
      </c>
      <c r="R84" s="477">
        <f t="shared" si="22"/>
        <v>3210.375</v>
      </c>
      <c r="S84" s="477">
        <f t="shared" si="17"/>
        <v>3000</v>
      </c>
      <c r="T84" s="477">
        <f t="shared" si="18"/>
        <v>1.8345</v>
      </c>
      <c r="U84" s="477">
        <f t="shared" si="14"/>
        <v>5503.5</v>
      </c>
      <c r="V84" s="477">
        <f t="shared" si="19"/>
        <v>0</v>
      </c>
      <c r="W84" s="477">
        <f t="shared" si="20"/>
        <v>1.8345</v>
      </c>
      <c r="X84" s="477">
        <f t="shared" si="21"/>
        <v>0</v>
      </c>
      <c r="Y84" s="444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</row>
    <row r="85" s="455" customFormat="1" spans="1:35">
      <c r="A85" s="467">
        <v>98</v>
      </c>
      <c r="B85" s="296"/>
      <c r="C85" s="754" t="s">
        <v>6384</v>
      </c>
      <c r="D85" s="296"/>
      <c r="E85" s="754" t="s">
        <v>6385</v>
      </c>
      <c r="F85" s="296"/>
      <c r="G85" s="296"/>
      <c r="H85" s="755" t="s">
        <v>6292</v>
      </c>
      <c r="I85" s="296"/>
      <c r="J85" s="191" t="s">
        <v>6295</v>
      </c>
      <c r="K85" s="296"/>
      <c r="L85" s="296"/>
      <c r="M85" s="476">
        <v>-1140</v>
      </c>
      <c r="N85" s="477">
        <v>3.1003</v>
      </c>
      <c r="O85" s="477">
        <f t="shared" si="15"/>
        <v>-3534.342</v>
      </c>
      <c r="P85" s="477">
        <v>2000</v>
      </c>
      <c r="Q85" s="477">
        <f t="shared" si="16"/>
        <v>3.1003</v>
      </c>
      <c r="R85" s="477">
        <f t="shared" si="22"/>
        <v>6200.6</v>
      </c>
      <c r="S85" s="477">
        <f t="shared" si="17"/>
        <v>3140</v>
      </c>
      <c r="T85" s="477">
        <f t="shared" si="18"/>
        <v>3.1003</v>
      </c>
      <c r="U85" s="477">
        <f t="shared" si="14"/>
        <v>9734.942</v>
      </c>
      <c r="V85" s="477">
        <f t="shared" si="19"/>
        <v>0</v>
      </c>
      <c r="W85" s="477">
        <f t="shared" si="20"/>
        <v>3.1003</v>
      </c>
      <c r="X85" s="477">
        <f t="shared" si="21"/>
        <v>0</v>
      </c>
      <c r="Y85" s="444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</row>
    <row r="86" s="455" customFormat="1" spans="1:35">
      <c r="A86" s="467">
        <v>99</v>
      </c>
      <c r="B86" s="296"/>
      <c r="C86" s="754" t="s">
        <v>6386</v>
      </c>
      <c r="D86" s="296"/>
      <c r="E86" s="754" t="s">
        <v>6387</v>
      </c>
      <c r="F86" s="296"/>
      <c r="G86" s="296"/>
      <c r="H86" s="755" t="s">
        <v>6292</v>
      </c>
      <c r="I86" s="296"/>
      <c r="J86" s="191" t="s">
        <v>6295</v>
      </c>
      <c r="K86" s="296"/>
      <c r="L86" s="296"/>
      <c r="M86" s="476">
        <v>-1000</v>
      </c>
      <c r="N86" s="477">
        <v>1.9544</v>
      </c>
      <c r="O86" s="477">
        <f t="shared" si="15"/>
        <v>-1954.4</v>
      </c>
      <c r="P86" s="477">
        <v>5000</v>
      </c>
      <c r="Q86" s="477">
        <f t="shared" si="16"/>
        <v>1.9544</v>
      </c>
      <c r="R86" s="477">
        <f t="shared" si="22"/>
        <v>9772</v>
      </c>
      <c r="S86" s="477">
        <f t="shared" si="17"/>
        <v>6000</v>
      </c>
      <c r="T86" s="477">
        <f t="shared" si="18"/>
        <v>1.9544</v>
      </c>
      <c r="U86" s="477">
        <f t="shared" si="14"/>
        <v>11726.4</v>
      </c>
      <c r="V86" s="477">
        <f t="shared" si="19"/>
        <v>0</v>
      </c>
      <c r="W86" s="477">
        <f t="shared" si="20"/>
        <v>1.9544</v>
      </c>
      <c r="X86" s="477">
        <f t="shared" si="21"/>
        <v>0</v>
      </c>
      <c r="Y86" s="444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</row>
    <row r="87" s="455" customFormat="1" spans="1:35">
      <c r="A87" s="467">
        <v>100</v>
      </c>
      <c r="B87" s="296"/>
      <c r="C87" s="754" t="s">
        <v>6388</v>
      </c>
      <c r="D87" s="296"/>
      <c r="E87" s="754" t="s">
        <v>6389</v>
      </c>
      <c r="F87" s="296"/>
      <c r="G87" s="296"/>
      <c r="H87" s="755" t="s">
        <v>6292</v>
      </c>
      <c r="I87" s="296"/>
      <c r="J87" s="191" t="s">
        <v>6295</v>
      </c>
      <c r="K87" s="296"/>
      <c r="L87" s="296"/>
      <c r="M87" s="476">
        <v>-1200</v>
      </c>
      <c r="N87" s="477">
        <v>0.6486</v>
      </c>
      <c r="O87" s="477">
        <f t="shared" si="15"/>
        <v>-778.32</v>
      </c>
      <c r="P87" s="477">
        <v>3600</v>
      </c>
      <c r="Q87" s="477">
        <f t="shared" si="16"/>
        <v>0.6486</v>
      </c>
      <c r="R87" s="477">
        <f t="shared" si="22"/>
        <v>2334.96</v>
      </c>
      <c r="S87" s="477">
        <f t="shared" si="17"/>
        <v>4800</v>
      </c>
      <c r="T87" s="477">
        <f t="shared" si="18"/>
        <v>0.6486</v>
      </c>
      <c r="U87" s="477">
        <f t="shared" si="14"/>
        <v>3113.28</v>
      </c>
      <c r="V87" s="477">
        <f t="shared" si="19"/>
        <v>0</v>
      </c>
      <c r="W87" s="477">
        <f t="shared" si="20"/>
        <v>0.6486</v>
      </c>
      <c r="X87" s="477">
        <f t="shared" si="21"/>
        <v>0</v>
      </c>
      <c r="Y87" s="444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</row>
    <row r="88" s="455" customFormat="1" spans="1:35">
      <c r="A88" s="467">
        <v>101</v>
      </c>
      <c r="B88" s="296"/>
      <c r="C88" s="754" t="s">
        <v>6390</v>
      </c>
      <c r="D88" s="296"/>
      <c r="E88" s="754" t="s">
        <v>6391</v>
      </c>
      <c r="F88" s="296"/>
      <c r="G88" s="296"/>
      <c r="H88" s="755" t="s">
        <v>6292</v>
      </c>
      <c r="I88" s="296"/>
      <c r="J88" s="191" t="s">
        <v>6295</v>
      </c>
      <c r="K88" s="296"/>
      <c r="L88" s="296"/>
      <c r="M88" s="476">
        <v>-42</v>
      </c>
      <c r="N88" s="477">
        <v>14.5513</v>
      </c>
      <c r="O88" s="477">
        <f t="shared" si="15"/>
        <v>-611.1546</v>
      </c>
      <c r="P88" s="477"/>
      <c r="Q88" s="477">
        <f t="shared" si="16"/>
        <v>14.5513</v>
      </c>
      <c r="R88" s="477">
        <f t="shared" si="22"/>
        <v>0</v>
      </c>
      <c r="S88" s="477">
        <f t="shared" si="17"/>
        <v>42</v>
      </c>
      <c r="T88" s="477">
        <f t="shared" si="18"/>
        <v>14.5513</v>
      </c>
      <c r="U88" s="477">
        <f t="shared" si="14"/>
        <v>611.1546</v>
      </c>
      <c r="V88" s="477">
        <f t="shared" si="19"/>
        <v>0</v>
      </c>
      <c r="W88" s="477">
        <f t="shared" si="20"/>
        <v>14.5513</v>
      </c>
      <c r="X88" s="477">
        <f t="shared" si="21"/>
        <v>0</v>
      </c>
      <c r="Y88" s="444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</row>
    <row r="89" s="455" customFormat="1" spans="1:35">
      <c r="A89" s="467">
        <v>102</v>
      </c>
      <c r="B89" s="296"/>
      <c r="C89" s="754" t="s">
        <v>6392</v>
      </c>
      <c r="D89" s="296"/>
      <c r="E89" s="754" t="s">
        <v>6393</v>
      </c>
      <c r="F89" s="296"/>
      <c r="G89" s="296"/>
      <c r="H89" s="755" t="s">
        <v>6292</v>
      </c>
      <c r="I89" s="296"/>
      <c r="J89" s="191" t="s">
        <v>6295</v>
      </c>
      <c r="K89" s="296"/>
      <c r="L89" s="296"/>
      <c r="M89" s="476">
        <v>-1760</v>
      </c>
      <c r="N89" s="477">
        <v>1.3826</v>
      </c>
      <c r="O89" s="477">
        <f t="shared" si="15"/>
        <v>-2433.376</v>
      </c>
      <c r="P89" s="477">
        <v>6160</v>
      </c>
      <c r="Q89" s="477">
        <f t="shared" si="16"/>
        <v>1.3826</v>
      </c>
      <c r="R89" s="477">
        <f t="shared" si="22"/>
        <v>8516.816</v>
      </c>
      <c r="S89" s="477">
        <f t="shared" si="17"/>
        <v>7920</v>
      </c>
      <c r="T89" s="477">
        <f t="shared" si="18"/>
        <v>1.3826</v>
      </c>
      <c r="U89" s="477">
        <f t="shared" si="14"/>
        <v>10950.192</v>
      </c>
      <c r="V89" s="477">
        <f t="shared" si="19"/>
        <v>0</v>
      </c>
      <c r="W89" s="477">
        <f t="shared" si="20"/>
        <v>1.3826</v>
      </c>
      <c r="X89" s="477">
        <f t="shared" si="21"/>
        <v>0</v>
      </c>
      <c r="Y89" s="444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</row>
    <row r="90" s="455" customFormat="1" spans="1:35">
      <c r="A90" s="467">
        <v>103</v>
      </c>
      <c r="B90" s="296"/>
      <c r="C90" s="754" t="s">
        <v>6394</v>
      </c>
      <c r="D90" s="296"/>
      <c r="E90" s="754" t="s">
        <v>6395</v>
      </c>
      <c r="F90" s="296"/>
      <c r="G90" s="296"/>
      <c r="H90" s="755" t="s">
        <v>6292</v>
      </c>
      <c r="I90" s="296"/>
      <c r="J90" s="191" t="s">
        <v>6295</v>
      </c>
      <c r="K90" s="296"/>
      <c r="L90" s="296"/>
      <c r="M90" s="476">
        <v>-17000</v>
      </c>
      <c r="N90" s="477">
        <v>0.0628</v>
      </c>
      <c r="O90" s="477">
        <f t="shared" si="15"/>
        <v>-1067.6</v>
      </c>
      <c r="P90" s="477">
        <v>18000</v>
      </c>
      <c r="Q90" s="477">
        <f t="shared" si="16"/>
        <v>0.0628</v>
      </c>
      <c r="R90" s="477">
        <f t="shared" si="22"/>
        <v>1130.4</v>
      </c>
      <c r="S90" s="477">
        <f t="shared" si="17"/>
        <v>35000</v>
      </c>
      <c r="T90" s="477">
        <f t="shared" si="18"/>
        <v>0.0628</v>
      </c>
      <c r="U90" s="477">
        <f t="shared" si="14"/>
        <v>2198</v>
      </c>
      <c r="V90" s="477">
        <f t="shared" si="19"/>
        <v>0</v>
      </c>
      <c r="W90" s="477">
        <f t="shared" si="20"/>
        <v>0.0628</v>
      </c>
      <c r="X90" s="477">
        <f t="shared" si="21"/>
        <v>0</v>
      </c>
      <c r="Y90" s="444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</row>
    <row r="91" s="455" customFormat="1" spans="1:35">
      <c r="A91" s="467">
        <v>104</v>
      </c>
      <c r="B91" s="296"/>
      <c r="C91" s="754" t="s">
        <v>6396</v>
      </c>
      <c r="D91" s="296"/>
      <c r="E91" s="754" t="s">
        <v>6397</v>
      </c>
      <c r="F91" s="296"/>
      <c r="G91" s="296"/>
      <c r="H91" s="755" t="s">
        <v>6292</v>
      </c>
      <c r="I91" s="296"/>
      <c r="J91" s="191" t="s">
        <v>6295</v>
      </c>
      <c r="K91" s="296"/>
      <c r="L91" s="296"/>
      <c r="M91" s="476">
        <v>-3657</v>
      </c>
      <c r="N91" s="477">
        <v>43.52</v>
      </c>
      <c r="O91" s="477">
        <f t="shared" si="15"/>
        <v>-159152.64</v>
      </c>
      <c r="P91" s="477"/>
      <c r="Q91" s="477">
        <f t="shared" si="16"/>
        <v>43.52</v>
      </c>
      <c r="R91" s="477">
        <f t="shared" si="22"/>
        <v>0</v>
      </c>
      <c r="S91" s="477">
        <f t="shared" si="17"/>
        <v>3657</v>
      </c>
      <c r="T91" s="477">
        <f t="shared" si="18"/>
        <v>43.52</v>
      </c>
      <c r="U91" s="477">
        <f t="shared" si="14"/>
        <v>159152.64</v>
      </c>
      <c r="V91" s="477">
        <f t="shared" si="19"/>
        <v>0</v>
      </c>
      <c r="W91" s="477">
        <f t="shared" si="20"/>
        <v>43.52</v>
      </c>
      <c r="X91" s="477">
        <f t="shared" si="21"/>
        <v>0</v>
      </c>
      <c r="Y91" s="444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</row>
    <row r="92" s="455" customFormat="1" spans="1:35">
      <c r="A92" s="467">
        <v>105</v>
      </c>
      <c r="B92" s="296"/>
      <c r="C92" s="754" t="s">
        <v>5703</v>
      </c>
      <c r="D92" s="296"/>
      <c r="E92" s="754" t="s">
        <v>5704</v>
      </c>
      <c r="F92" s="296"/>
      <c r="G92" s="296"/>
      <c r="H92" s="755" t="s">
        <v>6292</v>
      </c>
      <c r="I92" s="296"/>
      <c r="J92" s="191" t="s">
        <v>6295</v>
      </c>
      <c r="K92" s="296"/>
      <c r="L92" s="296"/>
      <c r="M92" s="476">
        <v>4169</v>
      </c>
      <c r="N92" s="477">
        <v>71.5074</v>
      </c>
      <c r="O92" s="477">
        <f t="shared" si="15"/>
        <v>298114.3506</v>
      </c>
      <c r="P92" s="477">
        <v>1563</v>
      </c>
      <c r="Q92" s="477">
        <f t="shared" si="16"/>
        <v>71.5074</v>
      </c>
      <c r="R92" s="477">
        <f t="shared" si="22"/>
        <v>111766.0662</v>
      </c>
      <c r="S92" s="477">
        <f t="shared" si="17"/>
        <v>0</v>
      </c>
      <c r="T92" s="477">
        <f t="shared" si="18"/>
        <v>71.5074</v>
      </c>
      <c r="U92" s="477">
        <f>T92*S92</f>
        <v>0</v>
      </c>
      <c r="V92" s="477">
        <f t="shared" si="19"/>
        <v>-2606</v>
      </c>
      <c r="W92" s="477">
        <f t="shared" si="20"/>
        <v>71.5074</v>
      </c>
      <c r="X92" s="477">
        <f t="shared" ref="X92:X95" si="23">R92-O92</f>
        <v>-186348.2844</v>
      </c>
      <c r="Y92" s="444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</row>
    <row r="93" s="455" customFormat="1" spans="1:35">
      <c r="A93" s="467">
        <v>106</v>
      </c>
      <c r="B93" s="296"/>
      <c r="C93" s="754" t="s">
        <v>6398</v>
      </c>
      <c r="D93" s="296"/>
      <c r="E93" s="754" t="s">
        <v>6399</v>
      </c>
      <c r="F93" s="296"/>
      <c r="G93" s="296"/>
      <c r="H93" s="755" t="s">
        <v>6292</v>
      </c>
      <c r="I93" s="296"/>
      <c r="J93" s="191" t="s">
        <v>6295</v>
      </c>
      <c r="K93" s="296"/>
      <c r="L93" s="296"/>
      <c r="M93" s="476">
        <v>4327</v>
      </c>
      <c r="N93" s="477">
        <v>41.2014</v>
      </c>
      <c r="O93" s="477">
        <f t="shared" si="15"/>
        <v>178278.4578</v>
      </c>
      <c r="P93" s="477">
        <v>1749</v>
      </c>
      <c r="Q93" s="477">
        <f t="shared" si="16"/>
        <v>41.2014</v>
      </c>
      <c r="R93" s="477">
        <f t="shared" si="22"/>
        <v>72061.2486</v>
      </c>
      <c r="S93" s="477">
        <f t="shared" si="17"/>
        <v>0</v>
      </c>
      <c r="T93" s="477">
        <f t="shared" si="18"/>
        <v>41.2014</v>
      </c>
      <c r="U93" s="477">
        <f>T93*S93</f>
        <v>0</v>
      </c>
      <c r="V93" s="477">
        <f t="shared" si="19"/>
        <v>-2578</v>
      </c>
      <c r="W93" s="477">
        <f t="shared" si="20"/>
        <v>41.2014</v>
      </c>
      <c r="X93" s="477">
        <f t="shared" si="23"/>
        <v>-106217.2092</v>
      </c>
      <c r="Y93" s="444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</row>
    <row r="94" s="455" customFormat="1" spans="1:35">
      <c r="A94" s="467">
        <v>107</v>
      </c>
      <c r="B94" s="296"/>
      <c r="C94" s="754" t="s">
        <v>6400</v>
      </c>
      <c r="D94" s="296"/>
      <c r="E94" s="754" t="s">
        <v>6401</v>
      </c>
      <c r="F94" s="296"/>
      <c r="G94" s="296"/>
      <c r="H94" s="755" t="s">
        <v>6292</v>
      </c>
      <c r="I94" s="296"/>
      <c r="J94" s="191" t="s">
        <v>6295</v>
      </c>
      <c r="K94" s="296"/>
      <c r="L94" s="296"/>
      <c r="M94" s="476">
        <v>4321</v>
      </c>
      <c r="N94" s="477">
        <v>59.532</v>
      </c>
      <c r="O94" s="477">
        <f t="shared" si="15"/>
        <v>257237.772</v>
      </c>
      <c r="P94" s="477">
        <v>1473</v>
      </c>
      <c r="Q94" s="477">
        <f t="shared" si="16"/>
        <v>59.532</v>
      </c>
      <c r="R94" s="477">
        <f t="shared" si="22"/>
        <v>87690.636</v>
      </c>
      <c r="S94" s="477">
        <f t="shared" si="17"/>
        <v>0</v>
      </c>
      <c r="T94" s="477">
        <f t="shared" si="18"/>
        <v>59.532</v>
      </c>
      <c r="U94" s="477">
        <f>T94*S94</f>
        <v>0</v>
      </c>
      <c r="V94" s="477">
        <f t="shared" si="19"/>
        <v>-2848</v>
      </c>
      <c r="W94" s="477">
        <f t="shared" si="20"/>
        <v>59.532</v>
      </c>
      <c r="X94" s="477">
        <f t="shared" si="23"/>
        <v>-169547.136</v>
      </c>
      <c r="Y94" s="444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</row>
    <row r="95" s="455" customFormat="1" spans="1:35">
      <c r="A95" s="467">
        <v>108</v>
      </c>
      <c r="B95" s="296"/>
      <c r="C95" s="754" t="s">
        <v>6402</v>
      </c>
      <c r="D95" s="296"/>
      <c r="E95" s="754" t="s">
        <v>6403</v>
      </c>
      <c r="F95" s="296"/>
      <c r="G95" s="296"/>
      <c r="H95" s="755" t="s">
        <v>6292</v>
      </c>
      <c r="I95" s="296"/>
      <c r="J95" s="191" t="s">
        <v>6295</v>
      </c>
      <c r="K95" s="296"/>
      <c r="L95" s="296"/>
      <c r="M95" s="476">
        <v>3927</v>
      </c>
      <c r="N95" s="477">
        <v>41.6135</v>
      </c>
      <c r="O95" s="477">
        <f t="shared" si="15"/>
        <v>163416.2145</v>
      </c>
      <c r="P95" s="477">
        <v>1425</v>
      </c>
      <c r="Q95" s="477">
        <f t="shared" si="16"/>
        <v>41.6135</v>
      </c>
      <c r="R95" s="477">
        <f t="shared" si="22"/>
        <v>59299.2375</v>
      </c>
      <c r="S95" s="477">
        <f t="shared" si="17"/>
        <v>0</v>
      </c>
      <c r="T95" s="477">
        <f t="shared" si="18"/>
        <v>41.6135</v>
      </c>
      <c r="U95" s="477">
        <f>T95*S95</f>
        <v>0</v>
      </c>
      <c r="V95" s="477">
        <f t="shared" si="19"/>
        <v>-2502</v>
      </c>
      <c r="W95" s="477">
        <f t="shared" si="20"/>
        <v>41.6135</v>
      </c>
      <c r="X95" s="477">
        <f t="shared" si="23"/>
        <v>-104116.977</v>
      </c>
      <c r="Y95" s="444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</row>
    <row r="96" s="455" customFormat="1" spans="1:35">
      <c r="A96" s="467">
        <v>109</v>
      </c>
      <c r="B96" s="296"/>
      <c r="C96" s="754" t="s">
        <v>6404</v>
      </c>
      <c r="D96" s="296"/>
      <c r="E96" s="754" t="s">
        <v>6405</v>
      </c>
      <c r="F96" s="296"/>
      <c r="G96" s="296"/>
      <c r="H96" s="755" t="s">
        <v>6292</v>
      </c>
      <c r="I96" s="296"/>
      <c r="J96" s="191" t="s">
        <v>6295</v>
      </c>
      <c r="K96" s="296"/>
      <c r="L96" s="296"/>
      <c r="M96" s="476">
        <v>-285</v>
      </c>
      <c r="N96" s="477">
        <v>115.1153</v>
      </c>
      <c r="O96" s="477">
        <f t="shared" si="15"/>
        <v>-32807.8605</v>
      </c>
      <c r="P96" s="477"/>
      <c r="Q96" s="477">
        <f t="shared" si="16"/>
        <v>115.1153</v>
      </c>
      <c r="R96" s="477">
        <f t="shared" si="22"/>
        <v>0</v>
      </c>
      <c r="S96" s="477">
        <f t="shared" si="17"/>
        <v>285</v>
      </c>
      <c r="T96" s="477">
        <f t="shared" si="18"/>
        <v>115.1153</v>
      </c>
      <c r="U96" s="477">
        <f t="shared" ref="U96:U107" si="24">R96-O96</f>
        <v>32807.8605</v>
      </c>
      <c r="V96" s="477">
        <f t="shared" si="19"/>
        <v>0</v>
      </c>
      <c r="W96" s="477">
        <f t="shared" si="20"/>
        <v>115.1153</v>
      </c>
      <c r="X96" s="477">
        <f t="shared" si="21"/>
        <v>0</v>
      </c>
      <c r="Y96" s="444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</row>
    <row r="97" s="455" customFormat="1" spans="1:35">
      <c r="A97" s="467">
        <v>110</v>
      </c>
      <c r="B97" s="296"/>
      <c r="C97" s="754" t="s">
        <v>6406</v>
      </c>
      <c r="D97" s="296"/>
      <c r="E97" s="754" t="s">
        <v>6407</v>
      </c>
      <c r="F97" s="296"/>
      <c r="G97" s="296"/>
      <c r="H97" s="755" t="s">
        <v>6292</v>
      </c>
      <c r="I97" s="296"/>
      <c r="J97" s="191" t="s">
        <v>6295</v>
      </c>
      <c r="K97" s="296"/>
      <c r="L97" s="296"/>
      <c r="M97" s="476">
        <v>-37</v>
      </c>
      <c r="N97" s="477">
        <v>314.6054</v>
      </c>
      <c r="O97" s="477">
        <f t="shared" si="15"/>
        <v>-11640.3998</v>
      </c>
      <c r="P97" s="477">
        <v>71</v>
      </c>
      <c r="Q97" s="477">
        <f t="shared" si="16"/>
        <v>314.6054</v>
      </c>
      <c r="R97" s="477">
        <f t="shared" si="22"/>
        <v>22336.9834</v>
      </c>
      <c r="S97" s="477">
        <f t="shared" si="17"/>
        <v>108</v>
      </c>
      <c r="T97" s="477">
        <f t="shared" si="18"/>
        <v>314.6054</v>
      </c>
      <c r="U97" s="477">
        <f t="shared" si="24"/>
        <v>33977.3832</v>
      </c>
      <c r="V97" s="477">
        <f t="shared" si="19"/>
        <v>0</v>
      </c>
      <c r="W97" s="477">
        <f t="shared" si="20"/>
        <v>314.6054</v>
      </c>
      <c r="X97" s="477">
        <f t="shared" si="21"/>
        <v>0</v>
      </c>
      <c r="Y97" s="444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</row>
    <row r="98" s="455" customFormat="1" spans="1:35">
      <c r="A98" s="467">
        <v>111</v>
      </c>
      <c r="B98" s="296"/>
      <c r="C98" s="754" t="s">
        <v>6408</v>
      </c>
      <c r="D98" s="296"/>
      <c r="E98" s="754" t="s">
        <v>6409</v>
      </c>
      <c r="F98" s="296"/>
      <c r="G98" s="296"/>
      <c r="H98" s="755" t="s">
        <v>6292</v>
      </c>
      <c r="I98" s="296"/>
      <c r="J98" s="191" t="s">
        <v>6295</v>
      </c>
      <c r="K98" s="296"/>
      <c r="L98" s="296"/>
      <c r="M98" s="476">
        <v>-216</v>
      </c>
      <c r="N98" s="477">
        <v>104.8826</v>
      </c>
      <c r="O98" s="477">
        <f t="shared" si="15"/>
        <v>-22654.6416</v>
      </c>
      <c r="P98" s="477"/>
      <c r="Q98" s="477">
        <f t="shared" si="16"/>
        <v>104.8826</v>
      </c>
      <c r="R98" s="477">
        <f t="shared" si="22"/>
        <v>0</v>
      </c>
      <c r="S98" s="477">
        <f t="shared" si="17"/>
        <v>216</v>
      </c>
      <c r="T98" s="477">
        <f t="shared" si="18"/>
        <v>104.8826</v>
      </c>
      <c r="U98" s="477">
        <f t="shared" si="24"/>
        <v>22654.6416</v>
      </c>
      <c r="V98" s="477">
        <f t="shared" si="19"/>
        <v>0</v>
      </c>
      <c r="W98" s="477">
        <f t="shared" si="20"/>
        <v>104.8826</v>
      </c>
      <c r="X98" s="477">
        <f t="shared" si="21"/>
        <v>0</v>
      </c>
      <c r="Y98" s="444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</row>
    <row r="99" s="455" customFormat="1" spans="1:35">
      <c r="A99" s="467">
        <v>112</v>
      </c>
      <c r="B99" s="296"/>
      <c r="C99" s="754" t="s">
        <v>6410</v>
      </c>
      <c r="D99" s="296"/>
      <c r="E99" s="754" t="s">
        <v>6411</v>
      </c>
      <c r="F99" s="296"/>
      <c r="G99" s="296"/>
      <c r="H99" s="755" t="s">
        <v>6292</v>
      </c>
      <c r="I99" s="296"/>
      <c r="J99" s="191" t="s">
        <v>6295</v>
      </c>
      <c r="K99" s="296"/>
      <c r="L99" s="296"/>
      <c r="M99" s="476">
        <v>-340</v>
      </c>
      <c r="N99" s="477">
        <v>49.1056</v>
      </c>
      <c r="O99" s="477">
        <f t="shared" si="15"/>
        <v>-16695.904</v>
      </c>
      <c r="P99" s="477"/>
      <c r="Q99" s="477">
        <f t="shared" si="16"/>
        <v>49.1056</v>
      </c>
      <c r="R99" s="477">
        <f t="shared" si="22"/>
        <v>0</v>
      </c>
      <c r="S99" s="477">
        <f t="shared" si="17"/>
        <v>340</v>
      </c>
      <c r="T99" s="477">
        <f t="shared" si="18"/>
        <v>49.1056</v>
      </c>
      <c r="U99" s="477">
        <f t="shared" si="24"/>
        <v>16695.904</v>
      </c>
      <c r="V99" s="477">
        <f t="shared" si="19"/>
        <v>0</v>
      </c>
      <c r="W99" s="477">
        <f t="shared" si="20"/>
        <v>49.1056</v>
      </c>
      <c r="X99" s="477">
        <f t="shared" si="21"/>
        <v>0</v>
      </c>
      <c r="Y99" s="444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</row>
    <row r="100" s="455" customFormat="1" spans="1:35">
      <c r="A100" s="467">
        <v>113</v>
      </c>
      <c r="B100" s="296"/>
      <c r="C100" s="754" t="s">
        <v>5705</v>
      </c>
      <c r="D100" s="296"/>
      <c r="E100" s="754" t="s">
        <v>5706</v>
      </c>
      <c r="F100" s="296"/>
      <c r="G100" s="296"/>
      <c r="H100" s="755" t="s">
        <v>6292</v>
      </c>
      <c r="I100" s="296"/>
      <c r="J100" s="191" t="s">
        <v>6295</v>
      </c>
      <c r="K100" s="296"/>
      <c r="L100" s="296"/>
      <c r="M100" s="476">
        <v>-331</v>
      </c>
      <c r="N100" s="477">
        <v>76.4829</v>
      </c>
      <c r="O100" s="477">
        <f t="shared" si="15"/>
        <v>-25315.8399</v>
      </c>
      <c r="P100" s="477"/>
      <c r="Q100" s="477">
        <f t="shared" si="16"/>
        <v>76.4829</v>
      </c>
      <c r="R100" s="477">
        <f t="shared" si="22"/>
        <v>0</v>
      </c>
      <c r="S100" s="477">
        <f t="shared" si="17"/>
        <v>331</v>
      </c>
      <c r="T100" s="477">
        <f t="shared" si="18"/>
        <v>76.4829</v>
      </c>
      <c r="U100" s="477">
        <f t="shared" si="24"/>
        <v>25315.8399</v>
      </c>
      <c r="V100" s="477">
        <f t="shared" si="19"/>
        <v>0</v>
      </c>
      <c r="W100" s="477">
        <f t="shared" si="20"/>
        <v>76.4829</v>
      </c>
      <c r="X100" s="477">
        <f t="shared" si="21"/>
        <v>0</v>
      </c>
      <c r="Y100" s="444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</row>
    <row r="101" s="455" customFormat="1" spans="1:35">
      <c r="A101" s="467">
        <v>114</v>
      </c>
      <c r="B101" s="296"/>
      <c r="C101" s="754" t="s">
        <v>6412</v>
      </c>
      <c r="D101" s="296"/>
      <c r="E101" s="754" t="s">
        <v>6413</v>
      </c>
      <c r="F101" s="296"/>
      <c r="G101" s="296"/>
      <c r="H101" s="755" t="s">
        <v>6292</v>
      </c>
      <c r="I101" s="296"/>
      <c r="J101" s="191" t="s">
        <v>6295</v>
      </c>
      <c r="K101" s="296"/>
      <c r="L101" s="296"/>
      <c r="M101" s="476">
        <v>-106</v>
      </c>
      <c r="N101" s="477">
        <v>521.7943</v>
      </c>
      <c r="O101" s="477">
        <f t="shared" si="15"/>
        <v>-55310.1958</v>
      </c>
      <c r="P101" s="477"/>
      <c r="Q101" s="477">
        <f t="shared" si="16"/>
        <v>521.7943</v>
      </c>
      <c r="R101" s="477">
        <f t="shared" si="22"/>
        <v>0</v>
      </c>
      <c r="S101" s="477">
        <f t="shared" si="17"/>
        <v>106</v>
      </c>
      <c r="T101" s="477">
        <f t="shared" si="18"/>
        <v>521.7943</v>
      </c>
      <c r="U101" s="477">
        <f t="shared" si="24"/>
        <v>55310.1958</v>
      </c>
      <c r="V101" s="477">
        <f t="shared" si="19"/>
        <v>0</v>
      </c>
      <c r="W101" s="477">
        <f t="shared" si="20"/>
        <v>521.7943</v>
      </c>
      <c r="X101" s="477">
        <f t="shared" si="21"/>
        <v>0</v>
      </c>
      <c r="Y101" s="444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</row>
    <row r="102" s="455" customFormat="1" spans="1:35">
      <c r="A102" s="467">
        <v>115</v>
      </c>
      <c r="B102" s="296"/>
      <c r="C102" s="754" t="s">
        <v>6414</v>
      </c>
      <c r="D102" s="296"/>
      <c r="E102" s="754" t="s">
        <v>6415</v>
      </c>
      <c r="F102" s="296"/>
      <c r="G102" s="296"/>
      <c r="H102" s="755" t="s">
        <v>6292</v>
      </c>
      <c r="I102" s="296"/>
      <c r="J102" s="191" t="s">
        <v>6295</v>
      </c>
      <c r="K102" s="296"/>
      <c r="L102" s="296"/>
      <c r="M102" s="476">
        <v>-269</v>
      </c>
      <c r="N102" s="477">
        <v>75.2214</v>
      </c>
      <c r="O102" s="477">
        <f t="shared" si="15"/>
        <v>-20234.5566</v>
      </c>
      <c r="P102" s="477"/>
      <c r="Q102" s="477">
        <f t="shared" si="16"/>
        <v>75.2214</v>
      </c>
      <c r="R102" s="477">
        <f t="shared" si="22"/>
        <v>0</v>
      </c>
      <c r="S102" s="477">
        <f t="shared" si="17"/>
        <v>269</v>
      </c>
      <c r="T102" s="477">
        <f t="shared" si="18"/>
        <v>75.2214</v>
      </c>
      <c r="U102" s="477">
        <f t="shared" si="24"/>
        <v>20234.5566</v>
      </c>
      <c r="V102" s="477">
        <f t="shared" si="19"/>
        <v>0</v>
      </c>
      <c r="W102" s="477">
        <f t="shared" si="20"/>
        <v>75.2214</v>
      </c>
      <c r="X102" s="477">
        <f t="shared" si="21"/>
        <v>0</v>
      </c>
      <c r="Y102" s="444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</row>
    <row r="103" s="455" customFormat="1" spans="1:35">
      <c r="A103" s="467">
        <v>116</v>
      </c>
      <c r="B103" s="296"/>
      <c r="C103" s="754" t="s">
        <v>6416</v>
      </c>
      <c r="D103" s="296"/>
      <c r="E103" s="754" t="s">
        <v>6417</v>
      </c>
      <c r="F103" s="296"/>
      <c r="G103" s="296"/>
      <c r="H103" s="755" t="s">
        <v>6292</v>
      </c>
      <c r="I103" s="296"/>
      <c r="J103" s="191" t="s">
        <v>6295</v>
      </c>
      <c r="K103" s="296"/>
      <c r="L103" s="296"/>
      <c r="M103" s="476">
        <v>-231</v>
      </c>
      <c r="N103" s="477">
        <v>43.7093</v>
      </c>
      <c r="O103" s="477">
        <f t="shared" si="15"/>
        <v>-10096.8483</v>
      </c>
      <c r="P103" s="477"/>
      <c r="Q103" s="477">
        <f t="shared" si="16"/>
        <v>43.7093</v>
      </c>
      <c r="R103" s="477">
        <f t="shared" si="22"/>
        <v>0</v>
      </c>
      <c r="S103" s="477">
        <f t="shared" si="17"/>
        <v>231</v>
      </c>
      <c r="T103" s="477">
        <f t="shared" si="18"/>
        <v>43.7093</v>
      </c>
      <c r="U103" s="477">
        <f t="shared" si="24"/>
        <v>10096.8483</v>
      </c>
      <c r="V103" s="477">
        <f t="shared" si="19"/>
        <v>0</v>
      </c>
      <c r="W103" s="477">
        <f t="shared" si="20"/>
        <v>43.7093</v>
      </c>
      <c r="X103" s="477">
        <f t="shared" si="21"/>
        <v>0</v>
      </c>
      <c r="Y103" s="444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</row>
    <row r="104" s="455" customFormat="1" spans="1:35">
      <c r="A104" s="467">
        <v>117</v>
      </c>
      <c r="B104" s="296"/>
      <c r="C104" s="754" t="s">
        <v>6418</v>
      </c>
      <c r="D104" s="296"/>
      <c r="E104" s="754" t="s">
        <v>6419</v>
      </c>
      <c r="F104" s="296"/>
      <c r="G104" s="296"/>
      <c r="H104" s="755" t="s">
        <v>6292</v>
      </c>
      <c r="I104" s="296"/>
      <c r="J104" s="191" t="s">
        <v>6295</v>
      </c>
      <c r="K104" s="296"/>
      <c r="L104" s="296"/>
      <c r="M104" s="476">
        <v>-101</v>
      </c>
      <c r="N104" s="477">
        <v>853.5464</v>
      </c>
      <c r="O104" s="477">
        <f t="shared" si="15"/>
        <v>-86208.1864</v>
      </c>
      <c r="P104" s="477">
        <v>30</v>
      </c>
      <c r="Q104" s="477">
        <f t="shared" si="16"/>
        <v>853.5464</v>
      </c>
      <c r="R104" s="477">
        <f t="shared" si="22"/>
        <v>25606.392</v>
      </c>
      <c r="S104" s="477">
        <f t="shared" si="17"/>
        <v>131</v>
      </c>
      <c r="T104" s="477">
        <f t="shared" si="18"/>
        <v>853.5464</v>
      </c>
      <c r="U104" s="477">
        <f t="shared" si="24"/>
        <v>111814.5784</v>
      </c>
      <c r="V104" s="477">
        <f t="shared" si="19"/>
        <v>0</v>
      </c>
      <c r="W104" s="477">
        <f t="shared" si="20"/>
        <v>853.5464</v>
      </c>
      <c r="X104" s="477">
        <f t="shared" si="21"/>
        <v>0</v>
      </c>
      <c r="Y104" s="444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</row>
    <row r="105" s="455" customFormat="1" spans="1:35">
      <c r="A105" s="467">
        <v>118</v>
      </c>
      <c r="B105" s="296"/>
      <c r="C105" s="754" t="s">
        <v>6420</v>
      </c>
      <c r="D105" s="296"/>
      <c r="E105" s="754" t="s">
        <v>6421</v>
      </c>
      <c r="F105" s="296"/>
      <c r="G105" s="296"/>
      <c r="H105" s="755" t="s">
        <v>6292</v>
      </c>
      <c r="I105" s="296"/>
      <c r="J105" s="191" t="s">
        <v>6295</v>
      </c>
      <c r="K105" s="296"/>
      <c r="L105" s="296"/>
      <c r="M105" s="476">
        <v>-200</v>
      </c>
      <c r="N105" s="477">
        <v>136.1355</v>
      </c>
      <c r="O105" s="477">
        <f t="shared" si="15"/>
        <v>-27227.1</v>
      </c>
      <c r="P105" s="477">
        <v>31</v>
      </c>
      <c r="Q105" s="477">
        <f t="shared" si="16"/>
        <v>136.1355</v>
      </c>
      <c r="R105" s="477">
        <f t="shared" si="22"/>
        <v>4220.2005</v>
      </c>
      <c r="S105" s="477">
        <f t="shared" si="17"/>
        <v>231</v>
      </c>
      <c r="T105" s="477">
        <f t="shared" si="18"/>
        <v>136.1355</v>
      </c>
      <c r="U105" s="477">
        <f t="shared" si="24"/>
        <v>31447.3005</v>
      </c>
      <c r="V105" s="477">
        <f t="shared" si="19"/>
        <v>0</v>
      </c>
      <c r="W105" s="477">
        <f t="shared" si="20"/>
        <v>136.1355</v>
      </c>
      <c r="X105" s="477">
        <f t="shared" si="21"/>
        <v>0</v>
      </c>
      <c r="Y105" s="444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</row>
    <row r="106" s="455" customFormat="1" spans="1:35">
      <c r="A106" s="467">
        <v>119</v>
      </c>
      <c r="B106" s="296"/>
      <c r="C106" s="754" t="s">
        <v>6422</v>
      </c>
      <c r="D106" s="296"/>
      <c r="E106" s="754" t="s">
        <v>6423</v>
      </c>
      <c r="F106" s="296"/>
      <c r="G106" s="296"/>
      <c r="H106" s="755" t="s">
        <v>6292</v>
      </c>
      <c r="I106" s="296"/>
      <c r="J106" s="191" t="s">
        <v>6295</v>
      </c>
      <c r="K106" s="296"/>
      <c r="L106" s="296"/>
      <c r="M106" s="476">
        <v>-148</v>
      </c>
      <c r="N106" s="477">
        <v>21.8146</v>
      </c>
      <c r="O106" s="477">
        <f t="shared" si="15"/>
        <v>-3228.5608</v>
      </c>
      <c r="P106" s="477"/>
      <c r="Q106" s="477">
        <f t="shared" si="16"/>
        <v>21.8146</v>
      </c>
      <c r="R106" s="477">
        <f t="shared" si="22"/>
        <v>0</v>
      </c>
      <c r="S106" s="477">
        <f t="shared" si="17"/>
        <v>148</v>
      </c>
      <c r="T106" s="477">
        <f t="shared" si="18"/>
        <v>21.8146</v>
      </c>
      <c r="U106" s="477">
        <f t="shared" si="24"/>
        <v>3228.5608</v>
      </c>
      <c r="V106" s="477">
        <f t="shared" si="19"/>
        <v>0</v>
      </c>
      <c r="W106" s="477">
        <f t="shared" si="20"/>
        <v>21.8146</v>
      </c>
      <c r="X106" s="477">
        <f t="shared" si="21"/>
        <v>0</v>
      </c>
      <c r="Y106" s="444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</row>
    <row r="107" s="455" customFormat="1" spans="1:35">
      <c r="A107" s="467">
        <v>120</v>
      </c>
      <c r="B107" s="296"/>
      <c r="C107" s="754" t="s">
        <v>6424</v>
      </c>
      <c r="D107" s="296"/>
      <c r="E107" s="754" t="s">
        <v>6425</v>
      </c>
      <c r="F107" s="296"/>
      <c r="G107" s="296"/>
      <c r="H107" s="755" t="s">
        <v>6292</v>
      </c>
      <c r="I107" s="296"/>
      <c r="J107" s="191" t="s">
        <v>6295</v>
      </c>
      <c r="K107" s="296"/>
      <c r="L107" s="296"/>
      <c r="M107" s="476">
        <v>-163</v>
      </c>
      <c r="N107" s="477">
        <v>40.2693</v>
      </c>
      <c r="O107" s="477">
        <f t="shared" si="15"/>
        <v>-6563.8959</v>
      </c>
      <c r="P107" s="477"/>
      <c r="Q107" s="477">
        <f t="shared" si="16"/>
        <v>40.2693</v>
      </c>
      <c r="R107" s="477">
        <f t="shared" si="22"/>
        <v>0</v>
      </c>
      <c r="S107" s="477">
        <f t="shared" si="17"/>
        <v>163</v>
      </c>
      <c r="T107" s="477">
        <f t="shared" si="18"/>
        <v>40.2693</v>
      </c>
      <c r="U107" s="477">
        <f t="shared" si="24"/>
        <v>6563.8959</v>
      </c>
      <c r="V107" s="477">
        <f t="shared" si="19"/>
        <v>0</v>
      </c>
      <c r="W107" s="477">
        <f t="shared" si="20"/>
        <v>40.2693</v>
      </c>
      <c r="X107" s="477">
        <f t="shared" si="21"/>
        <v>0</v>
      </c>
      <c r="Y107" s="444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</row>
    <row r="108" s="455" customFormat="1" spans="1:35">
      <c r="A108" s="467">
        <v>121</v>
      </c>
      <c r="B108" s="296"/>
      <c r="C108" s="754" t="s">
        <v>5707</v>
      </c>
      <c r="D108" s="296"/>
      <c r="E108" s="754" t="s">
        <v>5708</v>
      </c>
      <c r="F108" s="296"/>
      <c r="G108" s="296"/>
      <c r="H108" s="755" t="s">
        <v>6292</v>
      </c>
      <c r="I108" s="296"/>
      <c r="J108" s="191" t="s">
        <v>6295</v>
      </c>
      <c r="K108" s="296"/>
      <c r="L108" s="296"/>
      <c r="M108" s="476">
        <v>1818</v>
      </c>
      <c r="N108" s="477">
        <v>81.865</v>
      </c>
      <c r="O108" s="477">
        <f t="shared" si="15"/>
        <v>148830.57</v>
      </c>
      <c r="P108" s="477">
        <v>1670</v>
      </c>
      <c r="Q108" s="477">
        <f t="shared" si="16"/>
        <v>81.865</v>
      </c>
      <c r="R108" s="477">
        <f t="shared" si="22"/>
        <v>136714.55</v>
      </c>
      <c r="S108" s="477">
        <f t="shared" si="17"/>
        <v>0</v>
      </c>
      <c r="T108" s="477">
        <f t="shared" si="18"/>
        <v>81.865</v>
      </c>
      <c r="U108" s="477">
        <f>T108*S108</f>
        <v>0</v>
      </c>
      <c r="V108" s="477">
        <f t="shared" si="19"/>
        <v>-148</v>
      </c>
      <c r="W108" s="477">
        <f t="shared" si="20"/>
        <v>81.865</v>
      </c>
      <c r="X108" s="477">
        <f t="shared" ref="X108:X112" si="25">R108-O108</f>
        <v>-12116.02</v>
      </c>
      <c r="Y108" s="444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</row>
    <row r="109" s="455" customFormat="1" spans="1:35">
      <c r="A109" s="467">
        <v>122</v>
      </c>
      <c r="B109" s="296"/>
      <c r="C109" s="754" t="s">
        <v>6426</v>
      </c>
      <c r="D109" s="296"/>
      <c r="E109" s="754" t="s">
        <v>6427</v>
      </c>
      <c r="F109" s="296"/>
      <c r="G109" s="296"/>
      <c r="H109" s="755" t="s">
        <v>6292</v>
      </c>
      <c r="I109" s="296"/>
      <c r="J109" s="191" t="s">
        <v>6295</v>
      </c>
      <c r="K109" s="296"/>
      <c r="L109" s="296"/>
      <c r="M109" s="476">
        <v>464</v>
      </c>
      <c r="N109" s="477">
        <v>37.0398</v>
      </c>
      <c r="O109" s="477">
        <f t="shared" si="15"/>
        <v>17186.4672</v>
      </c>
      <c r="P109" s="477"/>
      <c r="Q109" s="477">
        <f t="shared" si="16"/>
        <v>37.0398</v>
      </c>
      <c r="R109" s="477">
        <f t="shared" si="22"/>
        <v>0</v>
      </c>
      <c r="S109" s="477">
        <f t="shared" si="17"/>
        <v>0</v>
      </c>
      <c r="T109" s="477">
        <f t="shared" si="18"/>
        <v>37.0398</v>
      </c>
      <c r="U109" s="477">
        <f>T109*S109</f>
        <v>0</v>
      </c>
      <c r="V109" s="477">
        <f t="shared" si="19"/>
        <v>-464</v>
      </c>
      <c r="W109" s="477">
        <f t="shared" si="20"/>
        <v>37.0398</v>
      </c>
      <c r="X109" s="477">
        <f t="shared" si="25"/>
        <v>-17186.4672</v>
      </c>
      <c r="Y109" s="444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</row>
    <row r="110" s="455" customFormat="1" spans="1:35">
      <c r="A110" s="467">
        <v>123</v>
      </c>
      <c r="B110" s="296"/>
      <c r="C110" s="754" t="s">
        <v>5709</v>
      </c>
      <c r="D110" s="296"/>
      <c r="E110" s="754" t="s">
        <v>5710</v>
      </c>
      <c r="F110" s="296"/>
      <c r="G110" s="296"/>
      <c r="H110" s="755" t="s">
        <v>6292</v>
      </c>
      <c r="I110" s="296"/>
      <c r="J110" s="191" t="s">
        <v>6295</v>
      </c>
      <c r="K110" s="296"/>
      <c r="L110" s="296"/>
      <c r="M110" s="476">
        <v>1976</v>
      </c>
      <c r="N110" s="477">
        <v>40.7279</v>
      </c>
      <c r="O110" s="477">
        <f t="shared" si="15"/>
        <v>80478.3304</v>
      </c>
      <c r="P110" s="477">
        <v>1695</v>
      </c>
      <c r="Q110" s="477">
        <f t="shared" si="16"/>
        <v>40.7279</v>
      </c>
      <c r="R110" s="477">
        <f t="shared" si="22"/>
        <v>69033.7905</v>
      </c>
      <c r="S110" s="477">
        <f t="shared" si="17"/>
        <v>0</v>
      </c>
      <c r="T110" s="477">
        <f t="shared" si="18"/>
        <v>40.7279</v>
      </c>
      <c r="U110" s="477">
        <f>T110*S110</f>
        <v>0</v>
      </c>
      <c r="V110" s="477">
        <f t="shared" si="19"/>
        <v>-281</v>
      </c>
      <c r="W110" s="477">
        <f t="shared" si="20"/>
        <v>40.7279</v>
      </c>
      <c r="X110" s="477">
        <f t="shared" si="25"/>
        <v>-11444.5399</v>
      </c>
      <c r="Y110" s="444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</row>
    <row r="111" s="455" customFormat="1" spans="1:35">
      <c r="A111" s="467">
        <v>124</v>
      </c>
      <c r="B111" s="296"/>
      <c r="C111" s="754" t="s">
        <v>6428</v>
      </c>
      <c r="D111" s="296"/>
      <c r="E111" s="754" t="s">
        <v>6429</v>
      </c>
      <c r="F111" s="296"/>
      <c r="G111" s="296"/>
      <c r="H111" s="755" t="s">
        <v>6292</v>
      </c>
      <c r="I111" s="296"/>
      <c r="J111" s="191" t="s">
        <v>6295</v>
      </c>
      <c r="K111" s="296"/>
      <c r="L111" s="296"/>
      <c r="M111" s="476">
        <v>1776</v>
      </c>
      <c r="N111" s="477">
        <v>82.7265</v>
      </c>
      <c r="O111" s="477">
        <f t="shared" si="15"/>
        <v>146922.264</v>
      </c>
      <c r="P111" s="477">
        <v>1529</v>
      </c>
      <c r="Q111" s="477">
        <f t="shared" si="16"/>
        <v>82.7265</v>
      </c>
      <c r="R111" s="477">
        <f t="shared" si="22"/>
        <v>126488.8185</v>
      </c>
      <c r="S111" s="477">
        <f t="shared" si="17"/>
        <v>0</v>
      </c>
      <c r="T111" s="477">
        <f t="shared" si="18"/>
        <v>82.7265</v>
      </c>
      <c r="U111" s="477">
        <f>T111*S111</f>
        <v>0</v>
      </c>
      <c r="V111" s="477">
        <f t="shared" si="19"/>
        <v>-247</v>
      </c>
      <c r="W111" s="477">
        <f t="shared" si="20"/>
        <v>82.7265</v>
      </c>
      <c r="X111" s="477">
        <f t="shared" si="25"/>
        <v>-20433.4455</v>
      </c>
      <c r="Y111" s="444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</row>
    <row r="112" s="455" customFormat="1" spans="1:35">
      <c r="A112" s="467">
        <v>125</v>
      </c>
      <c r="B112" s="296"/>
      <c r="C112" s="754" t="s">
        <v>6430</v>
      </c>
      <c r="D112" s="296"/>
      <c r="E112" s="754" t="s">
        <v>6431</v>
      </c>
      <c r="F112" s="296"/>
      <c r="G112" s="296"/>
      <c r="H112" s="755" t="s">
        <v>6292</v>
      </c>
      <c r="I112" s="296"/>
      <c r="J112" s="191" t="s">
        <v>6295</v>
      </c>
      <c r="K112" s="296"/>
      <c r="L112" s="296"/>
      <c r="M112" s="476">
        <v>1871</v>
      </c>
      <c r="N112" s="477">
        <v>62.5246</v>
      </c>
      <c r="O112" s="477">
        <f t="shared" si="15"/>
        <v>116983.5266</v>
      </c>
      <c r="P112" s="477">
        <v>1541</v>
      </c>
      <c r="Q112" s="477">
        <f t="shared" si="16"/>
        <v>62.5246</v>
      </c>
      <c r="R112" s="477">
        <f t="shared" si="22"/>
        <v>96350.4086</v>
      </c>
      <c r="S112" s="477">
        <f t="shared" si="17"/>
        <v>0</v>
      </c>
      <c r="T112" s="477">
        <f t="shared" si="18"/>
        <v>62.5246</v>
      </c>
      <c r="U112" s="477">
        <f>T112*S112</f>
        <v>0</v>
      </c>
      <c r="V112" s="477">
        <f t="shared" si="19"/>
        <v>-330</v>
      </c>
      <c r="W112" s="477">
        <f t="shared" si="20"/>
        <v>62.5246</v>
      </c>
      <c r="X112" s="477">
        <f t="shared" si="25"/>
        <v>-20633.118</v>
      </c>
      <c r="Y112" s="444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</row>
    <row r="113" s="455" customFormat="1" spans="1:35">
      <c r="A113" s="467">
        <v>126</v>
      </c>
      <c r="B113" s="296"/>
      <c r="C113" s="754" t="s">
        <v>5711</v>
      </c>
      <c r="D113" s="296"/>
      <c r="E113" s="754" t="s">
        <v>5712</v>
      </c>
      <c r="F113" s="296"/>
      <c r="G113" s="296"/>
      <c r="H113" s="755" t="s">
        <v>6292</v>
      </c>
      <c r="I113" s="296"/>
      <c r="J113" s="191" t="s">
        <v>6295</v>
      </c>
      <c r="K113" s="296"/>
      <c r="L113" s="296"/>
      <c r="M113" s="476">
        <v>3717</v>
      </c>
      <c r="N113" s="477">
        <v>90.5929</v>
      </c>
      <c r="O113" s="477">
        <f t="shared" si="15"/>
        <v>336733.8093</v>
      </c>
      <c r="P113" s="477">
        <v>4191</v>
      </c>
      <c r="Q113" s="477">
        <f t="shared" si="16"/>
        <v>90.5929</v>
      </c>
      <c r="R113" s="477">
        <f t="shared" si="22"/>
        <v>379674.8439</v>
      </c>
      <c r="S113" s="477">
        <f t="shared" si="17"/>
        <v>474</v>
      </c>
      <c r="T113" s="477">
        <f t="shared" si="18"/>
        <v>90.5929</v>
      </c>
      <c r="U113" s="477">
        <f>R113-O113</f>
        <v>42941.0346</v>
      </c>
      <c r="V113" s="477">
        <f t="shared" si="19"/>
        <v>0</v>
      </c>
      <c r="W113" s="477">
        <f t="shared" si="20"/>
        <v>90.5929</v>
      </c>
      <c r="X113" s="477">
        <f t="shared" si="21"/>
        <v>0</v>
      </c>
      <c r="Y113" s="444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</row>
    <row r="114" s="455" customFormat="1" spans="1:35">
      <c r="A114" s="467">
        <v>127</v>
      </c>
      <c r="B114" s="296"/>
      <c r="C114" s="754" t="s">
        <v>6432</v>
      </c>
      <c r="D114" s="296"/>
      <c r="E114" s="754" t="s">
        <v>6433</v>
      </c>
      <c r="F114" s="296"/>
      <c r="G114" s="296"/>
      <c r="H114" s="755" t="s">
        <v>6292</v>
      </c>
      <c r="I114" s="296"/>
      <c r="J114" s="191" t="s">
        <v>6295</v>
      </c>
      <c r="K114" s="296"/>
      <c r="L114" s="296"/>
      <c r="M114" s="476">
        <v>-622</v>
      </c>
      <c r="N114" s="477">
        <v>41.5773</v>
      </c>
      <c r="O114" s="477">
        <f t="shared" si="15"/>
        <v>-25861.0806</v>
      </c>
      <c r="P114" s="477"/>
      <c r="Q114" s="477">
        <f t="shared" si="16"/>
        <v>41.5773</v>
      </c>
      <c r="R114" s="477">
        <f t="shared" si="22"/>
        <v>0</v>
      </c>
      <c r="S114" s="477">
        <f t="shared" si="17"/>
        <v>622</v>
      </c>
      <c r="T114" s="477">
        <f t="shared" si="18"/>
        <v>41.5773</v>
      </c>
      <c r="U114" s="477">
        <f>R114-O114</f>
        <v>25861.0806</v>
      </c>
      <c r="V114" s="477">
        <f t="shared" si="19"/>
        <v>0</v>
      </c>
      <c r="W114" s="477">
        <f t="shared" si="20"/>
        <v>41.5773</v>
      </c>
      <c r="X114" s="477">
        <f t="shared" si="21"/>
        <v>0</v>
      </c>
      <c r="Y114" s="444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</row>
    <row r="115" s="455" customFormat="1" spans="1:35">
      <c r="A115" s="467">
        <v>128</v>
      </c>
      <c r="B115" s="296"/>
      <c r="C115" s="754" t="s">
        <v>6434</v>
      </c>
      <c r="D115" s="296"/>
      <c r="E115" s="754" t="s">
        <v>6435</v>
      </c>
      <c r="F115" s="296"/>
      <c r="G115" s="296"/>
      <c r="H115" s="755" t="s">
        <v>6292</v>
      </c>
      <c r="I115" s="296"/>
      <c r="J115" s="191" t="s">
        <v>6295</v>
      </c>
      <c r="K115" s="296"/>
      <c r="L115" s="296"/>
      <c r="M115" s="476">
        <v>3936</v>
      </c>
      <c r="N115" s="477">
        <v>47.2393</v>
      </c>
      <c r="O115" s="477">
        <f t="shared" si="15"/>
        <v>185933.8848</v>
      </c>
      <c r="P115" s="477">
        <v>4034</v>
      </c>
      <c r="Q115" s="477">
        <f t="shared" si="16"/>
        <v>47.2393</v>
      </c>
      <c r="R115" s="477">
        <f t="shared" si="22"/>
        <v>190563.3362</v>
      </c>
      <c r="S115" s="477">
        <f t="shared" si="17"/>
        <v>98</v>
      </c>
      <c r="T115" s="477">
        <f t="shared" si="18"/>
        <v>47.2393</v>
      </c>
      <c r="U115" s="477">
        <f>R115-O115</f>
        <v>4629.45139999999</v>
      </c>
      <c r="V115" s="477">
        <f t="shared" si="19"/>
        <v>0</v>
      </c>
      <c r="W115" s="477">
        <f t="shared" si="20"/>
        <v>47.2393</v>
      </c>
      <c r="X115" s="477">
        <f t="shared" si="21"/>
        <v>0</v>
      </c>
      <c r="Y115" s="444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</row>
    <row r="116" s="455" customFormat="1" spans="1:35">
      <c r="A116" s="467">
        <v>129</v>
      </c>
      <c r="B116" s="296"/>
      <c r="C116" s="754" t="s">
        <v>5713</v>
      </c>
      <c r="D116" s="296"/>
      <c r="E116" s="754" t="s">
        <v>5714</v>
      </c>
      <c r="F116" s="296"/>
      <c r="G116" s="296"/>
      <c r="H116" s="755" t="s">
        <v>6292</v>
      </c>
      <c r="I116" s="296"/>
      <c r="J116" s="191" t="s">
        <v>6295</v>
      </c>
      <c r="K116" s="296"/>
      <c r="L116" s="296"/>
      <c r="M116" s="476">
        <v>3967</v>
      </c>
      <c r="N116" s="477">
        <v>89.5157</v>
      </c>
      <c r="O116" s="477">
        <f t="shared" si="15"/>
        <v>355108.7819</v>
      </c>
      <c r="P116" s="477">
        <v>4362</v>
      </c>
      <c r="Q116" s="477">
        <f t="shared" si="16"/>
        <v>89.5157</v>
      </c>
      <c r="R116" s="477">
        <f t="shared" si="22"/>
        <v>390467.4834</v>
      </c>
      <c r="S116" s="477">
        <f t="shared" si="17"/>
        <v>395</v>
      </c>
      <c r="T116" s="477">
        <f t="shared" si="18"/>
        <v>89.5157</v>
      </c>
      <c r="U116" s="477">
        <f>R116-O116</f>
        <v>35358.7015</v>
      </c>
      <c r="V116" s="477">
        <f t="shared" si="19"/>
        <v>0</v>
      </c>
      <c r="W116" s="477">
        <f t="shared" si="20"/>
        <v>89.5157</v>
      </c>
      <c r="X116" s="477">
        <f t="shared" si="21"/>
        <v>0</v>
      </c>
      <c r="Y116" s="444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</row>
    <row r="117" s="455" customFormat="1" spans="1:35">
      <c r="A117" s="467">
        <v>130</v>
      </c>
      <c r="B117" s="296"/>
      <c r="C117" s="754" t="s">
        <v>6436</v>
      </c>
      <c r="D117" s="296"/>
      <c r="E117" s="754" t="s">
        <v>6437</v>
      </c>
      <c r="F117" s="296"/>
      <c r="G117" s="296"/>
      <c r="H117" s="755" t="s">
        <v>6292</v>
      </c>
      <c r="I117" s="296"/>
      <c r="J117" s="191" t="s">
        <v>6295</v>
      </c>
      <c r="K117" s="296"/>
      <c r="L117" s="296"/>
      <c r="M117" s="476">
        <v>3891</v>
      </c>
      <c r="N117" s="477">
        <v>48.6008</v>
      </c>
      <c r="O117" s="477">
        <f t="shared" si="15"/>
        <v>189105.7128</v>
      </c>
      <c r="P117" s="477">
        <v>4412</v>
      </c>
      <c r="Q117" s="477">
        <f t="shared" si="16"/>
        <v>48.6008</v>
      </c>
      <c r="R117" s="477">
        <f t="shared" si="22"/>
        <v>214426.7296</v>
      </c>
      <c r="S117" s="477">
        <f t="shared" si="17"/>
        <v>521</v>
      </c>
      <c r="T117" s="477">
        <f t="shared" si="18"/>
        <v>48.6008</v>
      </c>
      <c r="U117" s="477">
        <f>R117-O117</f>
        <v>25321.0168</v>
      </c>
      <c r="V117" s="477">
        <f t="shared" si="19"/>
        <v>0</v>
      </c>
      <c r="W117" s="477">
        <f t="shared" si="20"/>
        <v>48.6008</v>
      </c>
      <c r="X117" s="477">
        <f t="shared" si="21"/>
        <v>0</v>
      </c>
      <c r="Y117" s="444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</row>
    <row r="118" s="455" customFormat="1" spans="1:35">
      <c r="A118" s="467">
        <v>131</v>
      </c>
      <c r="B118" s="296"/>
      <c r="C118" s="754" t="s">
        <v>5715</v>
      </c>
      <c r="D118" s="296"/>
      <c r="E118" s="754" t="s">
        <v>5716</v>
      </c>
      <c r="F118" s="296"/>
      <c r="G118" s="296"/>
      <c r="H118" s="755" t="s">
        <v>6292</v>
      </c>
      <c r="I118" s="296"/>
      <c r="J118" s="191" t="s">
        <v>6295</v>
      </c>
      <c r="K118" s="296"/>
      <c r="L118" s="296"/>
      <c r="M118" s="476">
        <v>1606</v>
      </c>
      <c r="N118" s="477">
        <v>188.4462</v>
      </c>
      <c r="O118" s="477">
        <f t="shared" si="15"/>
        <v>302644.5972</v>
      </c>
      <c r="P118" s="477">
        <v>1432</v>
      </c>
      <c r="Q118" s="477">
        <f t="shared" si="16"/>
        <v>188.4462</v>
      </c>
      <c r="R118" s="477">
        <f t="shared" si="22"/>
        <v>269854.9584</v>
      </c>
      <c r="S118" s="477">
        <f t="shared" si="17"/>
        <v>0</v>
      </c>
      <c r="T118" s="477">
        <f t="shared" si="18"/>
        <v>188.4462</v>
      </c>
      <c r="U118" s="477">
        <f>T118*S118</f>
        <v>0</v>
      </c>
      <c r="V118" s="477">
        <f t="shared" si="19"/>
        <v>-174</v>
      </c>
      <c r="W118" s="477">
        <f t="shared" si="20"/>
        <v>188.4462</v>
      </c>
      <c r="X118" s="477">
        <f t="shared" ref="X118:X130" si="26">R118-O118</f>
        <v>-32789.6388</v>
      </c>
      <c r="Y118" s="444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</row>
    <row r="119" s="455" customFormat="1" spans="1:35">
      <c r="A119" s="467">
        <v>132</v>
      </c>
      <c r="B119" s="296"/>
      <c r="C119" s="754" t="s">
        <v>6438</v>
      </c>
      <c r="D119" s="296"/>
      <c r="E119" s="754" t="s">
        <v>6439</v>
      </c>
      <c r="F119" s="296"/>
      <c r="G119" s="296"/>
      <c r="H119" s="755" t="s">
        <v>6292</v>
      </c>
      <c r="I119" s="296"/>
      <c r="J119" s="191" t="s">
        <v>6295</v>
      </c>
      <c r="K119" s="296"/>
      <c r="L119" s="296"/>
      <c r="M119" s="476">
        <v>-20</v>
      </c>
      <c r="N119" s="477">
        <v>99.8515</v>
      </c>
      <c r="O119" s="477">
        <f t="shared" si="15"/>
        <v>-1997.03</v>
      </c>
      <c r="P119" s="477"/>
      <c r="Q119" s="477">
        <f t="shared" si="16"/>
        <v>99.8515</v>
      </c>
      <c r="R119" s="477">
        <f t="shared" si="22"/>
        <v>0</v>
      </c>
      <c r="S119" s="477">
        <f t="shared" si="17"/>
        <v>20</v>
      </c>
      <c r="T119" s="477">
        <f t="shared" si="18"/>
        <v>99.8515</v>
      </c>
      <c r="U119" s="477">
        <f>R119-O119</f>
        <v>1997.03</v>
      </c>
      <c r="V119" s="477">
        <f t="shared" si="19"/>
        <v>0</v>
      </c>
      <c r="W119" s="477">
        <f t="shared" si="20"/>
        <v>99.8515</v>
      </c>
      <c r="X119" s="477">
        <f t="shared" si="21"/>
        <v>0</v>
      </c>
      <c r="Y119" s="444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</row>
    <row r="120" s="455" customFormat="1" spans="1:35">
      <c r="A120" s="467">
        <v>133</v>
      </c>
      <c r="B120" s="296"/>
      <c r="C120" s="754" t="s">
        <v>5717</v>
      </c>
      <c r="D120" s="296"/>
      <c r="E120" s="754" t="s">
        <v>5718</v>
      </c>
      <c r="F120" s="296"/>
      <c r="G120" s="296"/>
      <c r="H120" s="755" t="s">
        <v>6292</v>
      </c>
      <c r="I120" s="296"/>
      <c r="J120" s="191" t="s">
        <v>6295</v>
      </c>
      <c r="K120" s="296"/>
      <c r="L120" s="296"/>
      <c r="M120" s="476">
        <v>1546</v>
      </c>
      <c r="N120" s="477">
        <v>113.5376</v>
      </c>
      <c r="O120" s="477">
        <f t="shared" si="15"/>
        <v>175529.1296</v>
      </c>
      <c r="P120" s="477">
        <v>1387</v>
      </c>
      <c r="Q120" s="477">
        <f t="shared" si="16"/>
        <v>113.5376</v>
      </c>
      <c r="R120" s="477">
        <f t="shared" si="22"/>
        <v>157476.6512</v>
      </c>
      <c r="S120" s="477">
        <f t="shared" si="17"/>
        <v>0</v>
      </c>
      <c r="T120" s="477">
        <f t="shared" si="18"/>
        <v>113.5376</v>
      </c>
      <c r="U120" s="477">
        <f t="shared" ref="U120:U130" si="27">T120*S120</f>
        <v>0</v>
      </c>
      <c r="V120" s="477">
        <f t="shared" si="19"/>
        <v>-159</v>
      </c>
      <c r="W120" s="477">
        <f t="shared" si="20"/>
        <v>113.5376</v>
      </c>
      <c r="X120" s="477">
        <f t="shared" si="26"/>
        <v>-18052.4784</v>
      </c>
      <c r="Y120" s="444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</row>
    <row r="121" s="455" customFormat="1" spans="1:35">
      <c r="A121" s="467">
        <v>134</v>
      </c>
      <c r="B121" s="296"/>
      <c r="C121" s="754" t="s">
        <v>5719</v>
      </c>
      <c r="D121" s="296"/>
      <c r="E121" s="754" t="s">
        <v>5720</v>
      </c>
      <c r="F121" s="296"/>
      <c r="G121" s="296"/>
      <c r="H121" s="755" t="s">
        <v>6292</v>
      </c>
      <c r="I121" s="296"/>
      <c r="J121" s="191" t="s">
        <v>6295</v>
      </c>
      <c r="K121" s="296"/>
      <c r="L121" s="296"/>
      <c r="M121" s="476">
        <v>1609</v>
      </c>
      <c r="N121" s="477">
        <v>197.4099</v>
      </c>
      <c r="O121" s="477">
        <f t="shared" si="15"/>
        <v>317632.5291</v>
      </c>
      <c r="P121" s="477">
        <v>1356</v>
      </c>
      <c r="Q121" s="477">
        <f t="shared" si="16"/>
        <v>197.4099</v>
      </c>
      <c r="R121" s="477">
        <f t="shared" si="22"/>
        <v>267687.8244</v>
      </c>
      <c r="S121" s="477">
        <f t="shared" si="17"/>
        <v>0</v>
      </c>
      <c r="T121" s="477">
        <f t="shared" si="18"/>
        <v>197.4099</v>
      </c>
      <c r="U121" s="477">
        <f t="shared" si="27"/>
        <v>0</v>
      </c>
      <c r="V121" s="477">
        <f t="shared" si="19"/>
        <v>-253</v>
      </c>
      <c r="W121" s="477">
        <f t="shared" si="20"/>
        <v>197.4099</v>
      </c>
      <c r="X121" s="477">
        <f t="shared" si="26"/>
        <v>-49944.7047</v>
      </c>
      <c r="Y121" s="444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</row>
    <row r="122" s="455" customFormat="1" spans="1:35">
      <c r="A122" s="467">
        <v>135</v>
      </c>
      <c r="B122" s="296"/>
      <c r="C122" s="754" t="s">
        <v>6440</v>
      </c>
      <c r="D122" s="296"/>
      <c r="E122" s="754" t="s">
        <v>6441</v>
      </c>
      <c r="F122" s="296"/>
      <c r="G122" s="296"/>
      <c r="H122" s="755" t="s">
        <v>6292</v>
      </c>
      <c r="I122" s="296"/>
      <c r="J122" s="191" t="s">
        <v>6295</v>
      </c>
      <c r="K122" s="296"/>
      <c r="L122" s="296"/>
      <c r="M122" s="476">
        <v>1476</v>
      </c>
      <c r="N122" s="477">
        <v>102.9024</v>
      </c>
      <c r="O122" s="477">
        <f t="shared" si="15"/>
        <v>151883.9424</v>
      </c>
      <c r="P122" s="477">
        <v>1275</v>
      </c>
      <c r="Q122" s="477">
        <f t="shared" si="16"/>
        <v>102.9024</v>
      </c>
      <c r="R122" s="477">
        <f t="shared" si="22"/>
        <v>131200.56</v>
      </c>
      <c r="S122" s="477">
        <f t="shared" si="17"/>
        <v>0</v>
      </c>
      <c r="T122" s="477">
        <f t="shared" si="18"/>
        <v>102.9024</v>
      </c>
      <c r="U122" s="477">
        <f t="shared" si="27"/>
        <v>0</v>
      </c>
      <c r="V122" s="477">
        <f t="shared" si="19"/>
        <v>-201</v>
      </c>
      <c r="W122" s="477">
        <f t="shared" si="20"/>
        <v>102.9024</v>
      </c>
      <c r="X122" s="477">
        <f t="shared" si="26"/>
        <v>-20683.3824</v>
      </c>
      <c r="Y122" s="444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</row>
    <row r="123" s="455" customFormat="1" spans="1:35">
      <c r="A123" s="467">
        <v>136</v>
      </c>
      <c r="B123" s="296"/>
      <c r="C123" s="754" t="s">
        <v>6442</v>
      </c>
      <c r="D123" s="296"/>
      <c r="E123" s="754" t="s">
        <v>6443</v>
      </c>
      <c r="F123" s="296"/>
      <c r="G123" s="296"/>
      <c r="H123" s="755" t="s">
        <v>6292</v>
      </c>
      <c r="I123" s="296"/>
      <c r="J123" s="191" t="s">
        <v>6295</v>
      </c>
      <c r="K123" s="296"/>
      <c r="L123" s="296"/>
      <c r="M123" s="476">
        <v>266</v>
      </c>
      <c r="N123" s="477">
        <v>0.6856</v>
      </c>
      <c r="O123" s="477">
        <f t="shared" si="15"/>
        <v>182.3696</v>
      </c>
      <c r="P123" s="477"/>
      <c r="Q123" s="477">
        <f t="shared" si="16"/>
        <v>0.6856</v>
      </c>
      <c r="R123" s="477">
        <f t="shared" si="22"/>
        <v>0</v>
      </c>
      <c r="S123" s="477">
        <f t="shared" si="17"/>
        <v>0</v>
      </c>
      <c r="T123" s="477">
        <f t="shared" si="18"/>
        <v>0.6856</v>
      </c>
      <c r="U123" s="477">
        <f t="shared" si="27"/>
        <v>0</v>
      </c>
      <c r="V123" s="477">
        <f t="shared" si="19"/>
        <v>-266</v>
      </c>
      <c r="W123" s="477">
        <f t="shared" si="20"/>
        <v>0.6856</v>
      </c>
      <c r="X123" s="477">
        <f t="shared" si="26"/>
        <v>-182.3696</v>
      </c>
      <c r="Y123" s="444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</row>
    <row r="124" s="455" customFormat="1" spans="1:35">
      <c r="A124" s="467">
        <v>137</v>
      </c>
      <c r="B124" s="296"/>
      <c r="C124" s="754" t="s">
        <v>6444</v>
      </c>
      <c r="D124" s="296"/>
      <c r="E124" s="754" t="s">
        <v>6445</v>
      </c>
      <c r="F124" s="296"/>
      <c r="G124" s="296"/>
      <c r="H124" s="755" t="s">
        <v>6292</v>
      </c>
      <c r="I124" s="296"/>
      <c r="J124" s="191" t="s">
        <v>6295</v>
      </c>
      <c r="K124" s="296"/>
      <c r="L124" s="296"/>
      <c r="M124" s="476">
        <v>246</v>
      </c>
      <c r="N124" s="477">
        <v>1.0802</v>
      </c>
      <c r="O124" s="477">
        <f t="shared" si="15"/>
        <v>265.7292</v>
      </c>
      <c r="P124" s="477"/>
      <c r="Q124" s="477">
        <f t="shared" si="16"/>
        <v>1.0802</v>
      </c>
      <c r="R124" s="477">
        <f t="shared" si="22"/>
        <v>0</v>
      </c>
      <c r="S124" s="477">
        <f t="shared" si="17"/>
        <v>0</v>
      </c>
      <c r="T124" s="477">
        <f t="shared" si="18"/>
        <v>1.0802</v>
      </c>
      <c r="U124" s="477">
        <f t="shared" si="27"/>
        <v>0</v>
      </c>
      <c r="V124" s="477">
        <f t="shared" si="19"/>
        <v>-246</v>
      </c>
      <c r="W124" s="477">
        <f t="shared" si="20"/>
        <v>1.0802</v>
      </c>
      <c r="X124" s="477">
        <f t="shared" si="26"/>
        <v>-265.7292</v>
      </c>
      <c r="Y124" s="444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</row>
    <row r="125" s="455" customFormat="1" spans="1:35">
      <c r="A125" s="467">
        <v>138</v>
      </c>
      <c r="B125" s="296"/>
      <c r="C125" s="754" t="s">
        <v>6446</v>
      </c>
      <c r="D125" s="296"/>
      <c r="E125" s="754" t="s">
        <v>6447</v>
      </c>
      <c r="F125" s="296"/>
      <c r="G125" s="296"/>
      <c r="H125" s="755" t="s">
        <v>6292</v>
      </c>
      <c r="I125" s="296"/>
      <c r="J125" s="191" t="s">
        <v>6295</v>
      </c>
      <c r="K125" s="296"/>
      <c r="L125" s="296"/>
      <c r="M125" s="476">
        <v>5</v>
      </c>
      <c r="N125" s="477">
        <v>1.402</v>
      </c>
      <c r="O125" s="477">
        <f t="shared" si="15"/>
        <v>7.01</v>
      </c>
      <c r="P125" s="477"/>
      <c r="Q125" s="477">
        <f t="shared" si="16"/>
        <v>1.402</v>
      </c>
      <c r="R125" s="477">
        <f t="shared" si="22"/>
        <v>0</v>
      </c>
      <c r="S125" s="477">
        <f t="shared" si="17"/>
        <v>0</v>
      </c>
      <c r="T125" s="477">
        <f t="shared" si="18"/>
        <v>1.402</v>
      </c>
      <c r="U125" s="477">
        <f t="shared" si="27"/>
        <v>0</v>
      </c>
      <c r="V125" s="477">
        <f t="shared" si="19"/>
        <v>-5</v>
      </c>
      <c r="W125" s="477">
        <f t="shared" si="20"/>
        <v>1.402</v>
      </c>
      <c r="X125" s="477">
        <f t="shared" si="26"/>
        <v>-7.01</v>
      </c>
      <c r="Y125" s="444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</row>
    <row r="126" s="455" customFormat="1" spans="1:35">
      <c r="A126" s="467">
        <v>139</v>
      </c>
      <c r="B126" s="296"/>
      <c r="C126" s="754" t="s">
        <v>6448</v>
      </c>
      <c r="D126" s="296"/>
      <c r="E126" s="754" t="s">
        <v>6449</v>
      </c>
      <c r="F126" s="296"/>
      <c r="G126" s="296"/>
      <c r="H126" s="755" t="s">
        <v>6292</v>
      </c>
      <c r="I126" s="296"/>
      <c r="J126" s="191" t="s">
        <v>6295</v>
      </c>
      <c r="K126" s="296"/>
      <c r="L126" s="296"/>
      <c r="M126" s="476">
        <v>5</v>
      </c>
      <c r="N126" s="477">
        <v>1.942</v>
      </c>
      <c r="O126" s="477">
        <f t="shared" si="15"/>
        <v>9.71</v>
      </c>
      <c r="P126" s="477"/>
      <c r="Q126" s="477">
        <f t="shared" si="16"/>
        <v>1.942</v>
      </c>
      <c r="R126" s="477">
        <f t="shared" si="22"/>
        <v>0</v>
      </c>
      <c r="S126" s="477">
        <f t="shared" si="17"/>
        <v>0</v>
      </c>
      <c r="T126" s="477">
        <f t="shared" si="18"/>
        <v>1.942</v>
      </c>
      <c r="U126" s="477">
        <f t="shared" si="27"/>
        <v>0</v>
      </c>
      <c r="V126" s="477">
        <f t="shared" si="19"/>
        <v>-5</v>
      </c>
      <c r="W126" s="477">
        <f t="shared" si="20"/>
        <v>1.942</v>
      </c>
      <c r="X126" s="477">
        <f t="shared" si="26"/>
        <v>-9.71</v>
      </c>
      <c r="Y126" s="444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</row>
    <row r="127" s="455" customFormat="1" spans="1:35">
      <c r="A127" s="467">
        <v>140</v>
      </c>
      <c r="B127" s="296"/>
      <c r="C127" s="754" t="s">
        <v>6450</v>
      </c>
      <c r="D127" s="296"/>
      <c r="E127" s="754" t="s">
        <v>6451</v>
      </c>
      <c r="F127" s="296"/>
      <c r="G127" s="296"/>
      <c r="H127" s="755" t="s">
        <v>6292</v>
      </c>
      <c r="I127" s="296"/>
      <c r="J127" s="191" t="s">
        <v>6295</v>
      </c>
      <c r="K127" s="296"/>
      <c r="L127" s="296"/>
      <c r="M127" s="476">
        <v>70</v>
      </c>
      <c r="N127" s="477">
        <v>155.6029</v>
      </c>
      <c r="O127" s="477">
        <f t="shared" si="15"/>
        <v>10892.203</v>
      </c>
      <c r="P127" s="477"/>
      <c r="Q127" s="477">
        <f t="shared" si="16"/>
        <v>155.6029</v>
      </c>
      <c r="R127" s="477">
        <f t="shared" si="22"/>
        <v>0</v>
      </c>
      <c r="S127" s="477">
        <f t="shared" si="17"/>
        <v>0</v>
      </c>
      <c r="T127" s="477">
        <f t="shared" si="18"/>
        <v>155.6029</v>
      </c>
      <c r="U127" s="477">
        <f t="shared" si="27"/>
        <v>0</v>
      </c>
      <c r="V127" s="477">
        <f t="shared" si="19"/>
        <v>-70</v>
      </c>
      <c r="W127" s="477">
        <f t="shared" si="20"/>
        <v>155.6029</v>
      </c>
      <c r="X127" s="477">
        <f t="shared" si="26"/>
        <v>-10892.203</v>
      </c>
      <c r="Y127" s="444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</row>
    <row r="128" s="455" customFormat="1" spans="1:35">
      <c r="A128" s="467">
        <v>141</v>
      </c>
      <c r="B128" s="296"/>
      <c r="C128" s="754" t="s">
        <v>6452</v>
      </c>
      <c r="D128" s="296"/>
      <c r="E128" s="754" t="s">
        <v>6453</v>
      </c>
      <c r="F128" s="296"/>
      <c r="G128" s="296"/>
      <c r="H128" s="755" t="s">
        <v>6292</v>
      </c>
      <c r="I128" s="296"/>
      <c r="J128" s="191" t="s">
        <v>6295</v>
      </c>
      <c r="K128" s="296"/>
      <c r="L128" s="296"/>
      <c r="M128" s="476">
        <v>159</v>
      </c>
      <c r="N128" s="477">
        <v>75.1344</v>
      </c>
      <c r="O128" s="477">
        <f t="shared" si="15"/>
        <v>11946.3696</v>
      </c>
      <c r="P128" s="477"/>
      <c r="Q128" s="477">
        <f t="shared" si="16"/>
        <v>75.1344</v>
      </c>
      <c r="R128" s="477">
        <f t="shared" si="22"/>
        <v>0</v>
      </c>
      <c r="S128" s="477">
        <f t="shared" si="17"/>
        <v>0</v>
      </c>
      <c r="T128" s="477">
        <f t="shared" si="18"/>
        <v>75.1344</v>
      </c>
      <c r="U128" s="477">
        <f t="shared" si="27"/>
        <v>0</v>
      </c>
      <c r="V128" s="477">
        <f t="shared" si="19"/>
        <v>-159</v>
      </c>
      <c r="W128" s="477">
        <f t="shared" si="20"/>
        <v>75.1344</v>
      </c>
      <c r="X128" s="477">
        <f t="shared" si="26"/>
        <v>-11946.3696</v>
      </c>
      <c r="Y128" s="444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</row>
    <row r="129" s="455" customFormat="1" spans="1:35">
      <c r="A129" s="467">
        <v>142</v>
      </c>
      <c r="B129" s="296"/>
      <c r="C129" s="754" t="s">
        <v>6454</v>
      </c>
      <c r="D129" s="296"/>
      <c r="E129" s="754" t="s">
        <v>6455</v>
      </c>
      <c r="F129" s="296"/>
      <c r="G129" s="296"/>
      <c r="H129" s="755" t="s">
        <v>6292</v>
      </c>
      <c r="I129" s="296"/>
      <c r="J129" s="191" t="s">
        <v>6295</v>
      </c>
      <c r="K129" s="296"/>
      <c r="L129" s="296"/>
      <c r="M129" s="476">
        <v>50</v>
      </c>
      <c r="N129" s="477">
        <v>69.4348</v>
      </c>
      <c r="O129" s="477">
        <f t="shared" si="15"/>
        <v>3471.74</v>
      </c>
      <c r="P129" s="477"/>
      <c r="Q129" s="477">
        <f t="shared" si="16"/>
        <v>69.4348</v>
      </c>
      <c r="R129" s="477">
        <f t="shared" si="22"/>
        <v>0</v>
      </c>
      <c r="S129" s="477">
        <f t="shared" si="17"/>
        <v>0</v>
      </c>
      <c r="T129" s="477">
        <f t="shared" si="18"/>
        <v>69.4348</v>
      </c>
      <c r="U129" s="477">
        <f t="shared" si="27"/>
        <v>0</v>
      </c>
      <c r="V129" s="477">
        <f t="shared" si="19"/>
        <v>-50</v>
      </c>
      <c r="W129" s="477">
        <f t="shared" si="20"/>
        <v>69.4348</v>
      </c>
      <c r="X129" s="477">
        <f t="shared" si="26"/>
        <v>-3471.74</v>
      </c>
      <c r="Y129" s="444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</row>
    <row r="130" s="455" customFormat="1" spans="1:35">
      <c r="A130" s="467">
        <v>143</v>
      </c>
      <c r="B130" s="296"/>
      <c r="C130" s="754" t="s">
        <v>6456</v>
      </c>
      <c r="D130" s="296"/>
      <c r="E130" s="754" t="s">
        <v>6457</v>
      </c>
      <c r="F130" s="296"/>
      <c r="G130" s="296"/>
      <c r="H130" s="755" t="s">
        <v>6292</v>
      </c>
      <c r="I130" s="296"/>
      <c r="J130" s="191" t="s">
        <v>6295</v>
      </c>
      <c r="K130" s="296"/>
      <c r="L130" s="296"/>
      <c r="M130" s="476">
        <v>100</v>
      </c>
      <c r="N130" s="477">
        <v>160.0232</v>
      </c>
      <c r="O130" s="477">
        <f t="shared" si="15"/>
        <v>16002.32</v>
      </c>
      <c r="P130" s="477"/>
      <c r="Q130" s="477">
        <f t="shared" si="16"/>
        <v>160.0232</v>
      </c>
      <c r="R130" s="477">
        <f t="shared" si="22"/>
        <v>0</v>
      </c>
      <c r="S130" s="477">
        <f t="shared" si="17"/>
        <v>0</v>
      </c>
      <c r="T130" s="477">
        <f t="shared" si="18"/>
        <v>160.0232</v>
      </c>
      <c r="U130" s="477">
        <f t="shared" si="27"/>
        <v>0</v>
      </c>
      <c r="V130" s="477">
        <f t="shared" si="19"/>
        <v>-100</v>
      </c>
      <c r="W130" s="477">
        <f t="shared" si="20"/>
        <v>160.0232</v>
      </c>
      <c r="X130" s="477">
        <f t="shared" si="26"/>
        <v>-16002.32</v>
      </c>
      <c r="Y130" s="444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</row>
    <row r="131" s="455" customFormat="1" spans="1:35">
      <c r="A131" s="467">
        <v>144</v>
      </c>
      <c r="B131" s="296"/>
      <c r="C131" s="754" t="s">
        <v>6458</v>
      </c>
      <c r="D131" s="296"/>
      <c r="E131" s="754" t="s">
        <v>6459</v>
      </c>
      <c r="F131" s="296"/>
      <c r="G131" s="296"/>
      <c r="H131" s="755" t="s">
        <v>6292</v>
      </c>
      <c r="I131" s="296"/>
      <c r="J131" s="191" t="s">
        <v>6295</v>
      </c>
      <c r="K131" s="296"/>
      <c r="L131" s="296"/>
      <c r="M131" s="476">
        <v>-131</v>
      </c>
      <c r="N131" s="477">
        <v>208.5848</v>
      </c>
      <c r="O131" s="477">
        <f t="shared" si="15"/>
        <v>-27324.6088</v>
      </c>
      <c r="P131" s="477"/>
      <c r="Q131" s="477">
        <f t="shared" si="16"/>
        <v>208.5848</v>
      </c>
      <c r="R131" s="477">
        <f t="shared" si="22"/>
        <v>0</v>
      </c>
      <c r="S131" s="477">
        <f t="shared" si="17"/>
        <v>131</v>
      </c>
      <c r="T131" s="477">
        <f t="shared" si="18"/>
        <v>208.5848</v>
      </c>
      <c r="U131" s="477">
        <f t="shared" ref="U131:U148" si="28">R131-O131</f>
        <v>27324.6088</v>
      </c>
      <c r="V131" s="477">
        <f t="shared" si="19"/>
        <v>0</v>
      </c>
      <c r="W131" s="477">
        <f t="shared" si="20"/>
        <v>208.5848</v>
      </c>
      <c r="X131" s="477">
        <f t="shared" si="21"/>
        <v>0</v>
      </c>
      <c r="Y131" s="444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</row>
    <row r="132" s="455" customFormat="1" spans="1:35">
      <c r="A132" s="467">
        <v>145</v>
      </c>
      <c r="B132" s="296"/>
      <c r="C132" s="754" t="s">
        <v>6460</v>
      </c>
      <c r="D132" s="296"/>
      <c r="E132" s="754" t="s">
        <v>6461</v>
      </c>
      <c r="F132" s="296"/>
      <c r="G132" s="296"/>
      <c r="H132" s="755" t="s">
        <v>6292</v>
      </c>
      <c r="I132" s="296"/>
      <c r="J132" s="191" t="s">
        <v>6295</v>
      </c>
      <c r="K132" s="296"/>
      <c r="L132" s="296"/>
      <c r="M132" s="476">
        <v>-135</v>
      </c>
      <c r="N132" s="477">
        <v>275.9836</v>
      </c>
      <c r="O132" s="477">
        <f t="shared" si="15"/>
        <v>-37257.786</v>
      </c>
      <c r="P132" s="477"/>
      <c r="Q132" s="477">
        <f t="shared" si="16"/>
        <v>275.9836</v>
      </c>
      <c r="R132" s="477">
        <f t="shared" si="22"/>
        <v>0</v>
      </c>
      <c r="S132" s="477">
        <f t="shared" si="17"/>
        <v>135</v>
      </c>
      <c r="T132" s="477">
        <f t="shared" si="18"/>
        <v>275.9836</v>
      </c>
      <c r="U132" s="477">
        <f t="shared" si="28"/>
        <v>37257.786</v>
      </c>
      <c r="V132" s="477">
        <f t="shared" si="19"/>
        <v>0</v>
      </c>
      <c r="W132" s="477">
        <f t="shared" si="20"/>
        <v>275.9836</v>
      </c>
      <c r="X132" s="477">
        <f t="shared" si="21"/>
        <v>0</v>
      </c>
      <c r="Y132" s="444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</row>
    <row r="133" s="455" customFormat="1" spans="1:35">
      <c r="A133" s="467">
        <v>146</v>
      </c>
      <c r="B133" s="296"/>
      <c r="C133" s="754" t="s">
        <v>6251</v>
      </c>
      <c r="D133" s="296"/>
      <c r="E133" s="754" t="s">
        <v>6252</v>
      </c>
      <c r="F133" s="296"/>
      <c r="G133" s="296"/>
      <c r="H133" s="755" t="s">
        <v>6292</v>
      </c>
      <c r="I133" s="296"/>
      <c r="J133" s="191" t="s">
        <v>6295</v>
      </c>
      <c r="K133" s="296"/>
      <c r="L133" s="296"/>
      <c r="M133" s="476">
        <v>-322</v>
      </c>
      <c r="N133" s="477">
        <v>78.834</v>
      </c>
      <c r="O133" s="477">
        <f t="shared" ref="O133:O196" si="29">N133*M133</f>
        <v>-25384.548</v>
      </c>
      <c r="P133" s="477"/>
      <c r="Q133" s="477">
        <f t="shared" ref="Q133:Q196" si="30">N133</f>
        <v>78.834</v>
      </c>
      <c r="R133" s="477">
        <f t="shared" si="22"/>
        <v>0</v>
      </c>
      <c r="S133" s="477">
        <f t="shared" ref="S133:S196" si="31">IF((P133-M133)&gt;0,P133-M133,0)</f>
        <v>322</v>
      </c>
      <c r="T133" s="477">
        <f t="shared" ref="T133:T196" si="32">N133</f>
        <v>78.834</v>
      </c>
      <c r="U133" s="477">
        <f t="shared" si="28"/>
        <v>25384.548</v>
      </c>
      <c r="V133" s="477">
        <f t="shared" ref="V133:V196" si="33">IF((P133-M133)&lt;0,P133-M133,0)</f>
        <v>0</v>
      </c>
      <c r="W133" s="477">
        <f t="shared" ref="W133:W196" si="34">N133</f>
        <v>78.834</v>
      </c>
      <c r="X133" s="477">
        <f t="shared" ref="X133:X196" si="35">W133*V133</f>
        <v>0</v>
      </c>
      <c r="Y133" s="444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</row>
    <row r="134" s="455" customFormat="1" spans="1:35">
      <c r="A134" s="467">
        <v>147</v>
      </c>
      <c r="B134" s="296"/>
      <c r="C134" s="754" t="s">
        <v>6253</v>
      </c>
      <c r="D134" s="296"/>
      <c r="E134" s="754" t="s">
        <v>6254</v>
      </c>
      <c r="F134" s="296"/>
      <c r="G134" s="296"/>
      <c r="H134" s="755" t="s">
        <v>6292</v>
      </c>
      <c r="I134" s="296"/>
      <c r="J134" s="191" t="s">
        <v>6295</v>
      </c>
      <c r="K134" s="296"/>
      <c r="L134" s="296"/>
      <c r="M134" s="476">
        <v>-114</v>
      </c>
      <c r="N134" s="477">
        <v>898.4058</v>
      </c>
      <c r="O134" s="477">
        <f t="shared" si="29"/>
        <v>-102418.2612</v>
      </c>
      <c r="P134" s="477"/>
      <c r="Q134" s="477">
        <f t="shared" si="30"/>
        <v>898.4058</v>
      </c>
      <c r="R134" s="477">
        <f t="shared" ref="R134:R197" si="36">Q134*P134</f>
        <v>0</v>
      </c>
      <c r="S134" s="477">
        <f t="shared" si="31"/>
        <v>114</v>
      </c>
      <c r="T134" s="477">
        <f t="shared" si="32"/>
        <v>898.4058</v>
      </c>
      <c r="U134" s="477">
        <f t="shared" si="28"/>
        <v>102418.2612</v>
      </c>
      <c r="V134" s="477">
        <f t="shared" si="33"/>
        <v>0</v>
      </c>
      <c r="W134" s="477">
        <f t="shared" si="34"/>
        <v>898.4058</v>
      </c>
      <c r="X134" s="477">
        <f t="shared" si="35"/>
        <v>0</v>
      </c>
      <c r="Y134" s="444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</row>
    <row r="135" s="455" customFormat="1" spans="1:35">
      <c r="A135" s="467">
        <v>148</v>
      </c>
      <c r="B135" s="296"/>
      <c r="C135" s="754" t="s">
        <v>6462</v>
      </c>
      <c r="D135" s="296"/>
      <c r="E135" s="754" t="s">
        <v>6463</v>
      </c>
      <c r="F135" s="296"/>
      <c r="G135" s="296"/>
      <c r="H135" s="755" t="s">
        <v>6292</v>
      </c>
      <c r="I135" s="296"/>
      <c r="J135" s="191" t="s">
        <v>6295</v>
      </c>
      <c r="K135" s="296"/>
      <c r="L135" s="296"/>
      <c r="M135" s="476">
        <v>-274</v>
      </c>
      <c r="N135" s="477">
        <v>94.8862</v>
      </c>
      <c r="O135" s="477">
        <f t="shared" si="29"/>
        <v>-25998.8188</v>
      </c>
      <c r="P135" s="477"/>
      <c r="Q135" s="477">
        <f t="shared" si="30"/>
        <v>94.8862</v>
      </c>
      <c r="R135" s="477">
        <f t="shared" si="36"/>
        <v>0</v>
      </c>
      <c r="S135" s="477">
        <f t="shared" si="31"/>
        <v>274</v>
      </c>
      <c r="T135" s="477">
        <f t="shared" si="32"/>
        <v>94.8862</v>
      </c>
      <c r="U135" s="477">
        <f t="shared" si="28"/>
        <v>25998.8188</v>
      </c>
      <c r="V135" s="477">
        <f t="shared" si="33"/>
        <v>0</v>
      </c>
      <c r="W135" s="477">
        <f t="shared" si="34"/>
        <v>94.8862</v>
      </c>
      <c r="X135" s="477">
        <f t="shared" si="35"/>
        <v>0</v>
      </c>
      <c r="Y135" s="444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</row>
    <row r="136" s="455" customFormat="1" spans="1:35">
      <c r="A136" s="467">
        <v>149</v>
      </c>
      <c r="B136" s="296"/>
      <c r="C136" s="754" t="s">
        <v>6464</v>
      </c>
      <c r="D136" s="296"/>
      <c r="E136" s="754" t="s">
        <v>6465</v>
      </c>
      <c r="F136" s="296"/>
      <c r="G136" s="296"/>
      <c r="H136" s="755" t="s">
        <v>6292</v>
      </c>
      <c r="I136" s="296"/>
      <c r="J136" s="191" t="s">
        <v>6295</v>
      </c>
      <c r="K136" s="296"/>
      <c r="L136" s="296"/>
      <c r="M136" s="476">
        <v>-40</v>
      </c>
      <c r="N136" s="477">
        <v>82</v>
      </c>
      <c r="O136" s="477">
        <f t="shared" si="29"/>
        <v>-3280</v>
      </c>
      <c r="P136" s="477"/>
      <c r="Q136" s="477">
        <f t="shared" si="30"/>
        <v>82</v>
      </c>
      <c r="R136" s="477">
        <f t="shared" si="36"/>
        <v>0</v>
      </c>
      <c r="S136" s="477">
        <f t="shared" si="31"/>
        <v>40</v>
      </c>
      <c r="T136" s="477">
        <f t="shared" si="32"/>
        <v>82</v>
      </c>
      <c r="U136" s="477">
        <f t="shared" si="28"/>
        <v>3280</v>
      </c>
      <c r="V136" s="477">
        <f t="shared" si="33"/>
        <v>0</v>
      </c>
      <c r="W136" s="477">
        <f t="shared" si="34"/>
        <v>82</v>
      </c>
      <c r="X136" s="477">
        <f t="shared" si="35"/>
        <v>0</v>
      </c>
      <c r="Y136" s="444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</row>
    <row r="137" s="455" customFormat="1" spans="1:35">
      <c r="A137" s="467">
        <v>150</v>
      </c>
      <c r="B137" s="296"/>
      <c r="C137" s="754" t="s">
        <v>6466</v>
      </c>
      <c r="D137" s="296"/>
      <c r="E137" s="754" t="s">
        <v>6467</v>
      </c>
      <c r="F137" s="296"/>
      <c r="G137" s="296"/>
      <c r="H137" s="755" t="s">
        <v>6292</v>
      </c>
      <c r="I137" s="296"/>
      <c r="J137" s="191" t="s">
        <v>6295</v>
      </c>
      <c r="K137" s="296"/>
      <c r="L137" s="296"/>
      <c r="M137" s="476">
        <v>-54</v>
      </c>
      <c r="N137" s="477">
        <v>39.8186</v>
      </c>
      <c r="O137" s="477">
        <f t="shared" si="29"/>
        <v>-2150.2044</v>
      </c>
      <c r="P137" s="477"/>
      <c r="Q137" s="477">
        <f t="shared" si="30"/>
        <v>39.8186</v>
      </c>
      <c r="R137" s="477">
        <f t="shared" si="36"/>
        <v>0</v>
      </c>
      <c r="S137" s="477">
        <f t="shared" si="31"/>
        <v>54</v>
      </c>
      <c r="T137" s="477">
        <f t="shared" si="32"/>
        <v>39.8186</v>
      </c>
      <c r="U137" s="477">
        <f t="shared" si="28"/>
        <v>2150.2044</v>
      </c>
      <c r="V137" s="477">
        <f t="shared" si="33"/>
        <v>0</v>
      </c>
      <c r="W137" s="477">
        <f t="shared" si="34"/>
        <v>39.8186</v>
      </c>
      <c r="X137" s="477">
        <f t="shared" si="35"/>
        <v>0</v>
      </c>
      <c r="Y137" s="444"/>
      <c r="Z137" s="296"/>
      <c r="AA137" s="296"/>
      <c r="AB137" s="296"/>
      <c r="AC137" s="296"/>
      <c r="AD137" s="296"/>
      <c r="AE137" s="296"/>
      <c r="AF137" s="296"/>
      <c r="AG137" s="296"/>
      <c r="AH137" s="296"/>
      <c r="AI137" s="296"/>
    </row>
    <row r="138" s="455" customFormat="1" spans="1:35">
      <c r="A138" s="467">
        <v>151</v>
      </c>
      <c r="B138" s="296"/>
      <c r="C138" s="754" t="s">
        <v>6468</v>
      </c>
      <c r="D138" s="296"/>
      <c r="E138" s="754" t="s">
        <v>6469</v>
      </c>
      <c r="F138" s="296"/>
      <c r="G138" s="296"/>
      <c r="H138" s="755" t="s">
        <v>6292</v>
      </c>
      <c r="I138" s="296"/>
      <c r="J138" s="191" t="s">
        <v>6295</v>
      </c>
      <c r="K138" s="296"/>
      <c r="L138" s="296"/>
      <c r="M138" s="476">
        <v>-41</v>
      </c>
      <c r="N138" s="477">
        <v>66.0056</v>
      </c>
      <c r="O138" s="477">
        <f t="shared" si="29"/>
        <v>-2706.2296</v>
      </c>
      <c r="P138" s="477"/>
      <c r="Q138" s="477">
        <f t="shared" si="30"/>
        <v>66.0056</v>
      </c>
      <c r="R138" s="477">
        <f t="shared" si="36"/>
        <v>0</v>
      </c>
      <c r="S138" s="477">
        <f t="shared" si="31"/>
        <v>41</v>
      </c>
      <c r="T138" s="477">
        <f t="shared" si="32"/>
        <v>66.0056</v>
      </c>
      <c r="U138" s="477">
        <f t="shared" si="28"/>
        <v>2706.2296</v>
      </c>
      <c r="V138" s="477">
        <f t="shared" si="33"/>
        <v>0</v>
      </c>
      <c r="W138" s="477">
        <f t="shared" si="34"/>
        <v>66.0056</v>
      </c>
      <c r="X138" s="477">
        <f t="shared" si="35"/>
        <v>0</v>
      </c>
      <c r="Y138" s="444"/>
      <c r="Z138" s="296"/>
      <c r="AA138" s="296"/>
      <c r="AB138" s="296"/>
      <c r="AC138" s="296"/>
      <c r="AD138" s="296"/>
      <c r="AE138" s="296"/>
      <c r="AF138" s="296"/>
      <c r="AG138" s="296"/>
      <c r="AH138" s="296"/>
      <c r="AI138" s="296"/>
    </row>
    <row r="139" s="455" customFormat="1" spans="1:35">
      <c r="A139" s="467">
        <v>152</v>
      </c>
      <c r="B139" s="296"/>
      <c r="C139" s="754" t="s">
        <v>6255</v>
      </c>
      <c r="D139" s="296"/>
      <c r="E139" s="754" t="s">
        <v>6256</v>
      </c>
      <c r="F139" s="296"/>
      <c r="G139" s="296"/>
      <c r="H139" s="755" t="s">
        <v>6292</v>
      </c>
      <c r="I139" s="296"/>
      <c r="J139" s="191" t="s">
        <v>6295</v>
      </c>
      <c r="K139" s="296"/>
      <c r="L139" s="296"/>
      <c r="M139" s="476">
        <v>-73</v>
      </c>
      <c r="N139" s="477">
        <v>588.0389</v>
      </c>
      <c r="O139" s="477">
        <f t="shared" si="29"/>
        <v>-42926.8397</v>
      </c>
      <c r="P139" s="477"/>
      <c r="Q139" s="477">
        <f t="shared" si="30"/>
        <v>588.0389</v>
      </c>
      <c r="R139" s="477">
        <f t="shared" si="36"/>
        <v>0</v>
      </c>
      <c r="S139" s="477">
        <f t="shared" si="31"/>
        <v>73</v>
      </c>
      <c r="T139" s="477">
        <f t="shared" si="32"/>
        <v>588.0389</v>
      </c>
      <c r="U139" s="477">
        <f t="shared" si="28"/>
        <v>42926.8397</v>
      </c>
      <c r="V139" s="477">
        <f t="shared" si="33"/>
        <v>0</v>
      </c>
      <c r="W139" s="477">
        <f t="shared" si="34"/>
        <v>588.0389</v>
      </c>
      <c r="X139" s="477">
        <f t="shared" si="35"/>
        <v>0</v>
      </c>
      <c r="Y139" s="444"/>
      <c r="Z139" s="296"/>
      <c r="AA139" s="296"/>
      <c r="AB139" s="296"/>
      <c r="AC139" s="296"/>
      <c r="AD139" s="296"/>
      <c r="AE139" s="296"/>
      <c r="AF139" s="296"/>
      <c r="AG139" s="296"/>
      <c r="AH139" s="296"/>
      <c r="AI139" s="296"/>
    </row>
    <row r="140" s="455" customFormat="1" spans="1:35">
      <c r="A140" s="467">
        <v>153</v>
      </c>
      <c r="B140" s="296"/>
      <c r="C140" s="754" t="s">
        <v>5850</v>
      </c>
      <c r="D140" s="296"/>
      <c r="E140" s="754" t="s">
        <v>5851</v>
      </c>
      <c r="F140" s="296"/>
      <c r="G140" s="296"/>
      <c r="H140" s="755" t="s">
        <v>6292</v>
      </c>
      <c r="I140" s="296"/>
      <c r="J140" s="191" t="s">
        <v>6295</v>
      </c>
      <c r="K140" s="296"/>
      <c r="L140" s="296"/>
      <c r="M140" s="476">
        <v>-1639</v>
      </c>
      <c r="N140" s="477">
        <v>19.5018</v>
      </c>
      <c r="O140" s="477">
        <f t="shared" si="29"/>
        <v>-31963.4502</v>
      </c>
      <c r="P140" s="477">
        <v>16</v>
      </c>
      <c r="Q140" s="477">
        <f t="shared" si="30"/>
        <v>19.5018</v>
      </c>
      <c r="R140" s="477">
        <f t="shared" si="36"/>
        <v>312.0288</v>
      </c>
      <c r="S140" s="477">
        <f t="shared" si="31"/>
        <v>1655</v>
      </c>
      <c r="T140" s="477">
        <f t="shared" si="32"/>
        <v>19.5018</v>
      </c>
      <c r="U140" s="477">
        <f t="shared" si="28"/>
        <v>32275.479</v>
      </c>
      <c r="V140" s="477">
        <f t="shared" si="33"/>
        <v>0</v>
      </c>
      <c r="W140" s="477">
        <f t="shared" si="34"/>
        <v>19.5018</v>
      </c>
      <c r="X140" s="477">
        <f t="shared" si="35"/>
        <v>0</v>
      </c>
      <c r="Y140" s="444"/>
      <c r="Z140" s="296"/>
      <c r="AA140" s="296"/>
      <c r="AB140" s="296"/>
      <c r="AC140" s="296"/>
      <c r="AD140" s="296"/>
      <c r="AE140" s="296"/>
      <c r="AF140" s="296"/>
      <c r="AG140" s="296"/>
      <c r="AH140" s="296"/>
      <c r="AI140" s="296"/>
    </row>
    <row r="141" s="455" customFormat="1" spans="1:35">
      <c r="A141" s="467">
        <v>154</v>
      </c>
      <c r="B141" s="296"/>
      <c r="C141" s="754" t="s">
        <v>5852</v>
      </c>
      <c r="D141" s="296"/>
      <c r="E141" s="754" t="s">
        <v>5853</v>
      </c>
      <c r="F141" s="296"/>
      <c r="G141" s="296"/>
      <c r="H141" s="755" t="s">
        <v>6292</v>
      </c>
      <c r="I141" s="296"/>
      <c r="J141" s="191" t="s">
        <v>6295</v>
      </c>
      <c r="K141" s="296"/>
      <c r="L141" s="296"/>
      <c r="M141" s="476">
        <v>-673</v>
      </c>
      <c r="N141" s="477">
        <v>24.8944</v>
      </c>
      <c r="O141" s="477">
        <f t="shared" si="29"/>
        <v>-16753.9312</v>
      </c>
      <c r="P141" s="477">
        <v>13</v>
      </c>
      <c r="Q141" s="477">
        <f t="shared" si="30"/>
        <v>24.8944</v>
      </c>
      <c r="R141" s="477">
        <f t="shared" si="36"/>
        <v>323.6272</v>
      </c>
      <c r="S141" s="477">
        <f t="shared" si="31"/>
        <v>686</v>
      </c>
      <c r="T141" s="477">
        <f t="shared" si="32"/>
        <v>24.8944</v>
      </c>
      <c r="U141" s="477">
        <f t="shared" si="28"/>
        <v>17077.5584</v>
      </c>
      <c r="V141" s="477">
        <f t="shared" si="33"/>
        <v>0</v>
      </c>
      <c r="W141" s="477">
        <f t="shared" si="34"/>
        <v>24.8944</v>
      </c>
      <c r="X141" s="477">
        <f t="shared" si="35"/>
        <v>0</v>
      </c>
      <c r="Y141" s="444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</row>
    <row r="142" s="455" customFormat="1" spans="1:35">
      <c r="A142" s="467">
        <v>155</v>
      </c>
      <c r="B142" s="296"/>
      <c r="C142" s="754" t="s">
        <v>5856</v>
      </c>
      <c r="D142" s="296"/>
      <c r="E142" s="754" t="s">
        <v>5857</v>
      </c>
      <c r="F142" s="296"/>
      <c r="G142" s="296"/>
      <c r="H142" s="755" t="s">
        <v>6292</v>
      </c>
      <c r="I142" s="296"/>
      <c r="J142" s="191" t="s">
        <v>6295</v>
      </c>
      <c r="K142" s="296"/>
      <c r="L142" s="296"/>
      <c r="M142" s="476">
        <v>-53</v>
      </c>
      <c r="N142" s="477">
        <v>11.1323</v>
      </c>
      <c r="O142" s="477">
        <f t="shared" si="29"/>
        <v>-590.0119</v>
      </c>
      <c r="P142" s="477"/>
      <c r="Q142" s="477">
        <f t="shared" si="30"/>
        <v>11.1323</v>
      </c>
      <c r="R142" s="477">
        <f t="shared" si="36"/>
        <v>0</v>
      </c>
      <c r="S142" s="477">
        <f t="shared" si="31"/>
        <v>53</v>
      </c>
      <c r="T142" s="477">
        <f t="shared" si="32"/>
        <v>11.1323</v>
      </c>
      <c r="U142" s="477">
        <f t="shared" si="28"/>
        <v>590.0119</v>
      </c>
      <c r="V142" s="477">
        <f t="shared" si="33"/>
        <v>0</v>
      </c>
      <c r="W142" s="477">
        <f t="shared" si="34"/>
        <v>11.1323</v>
      </c>
      <c r="X142" s="477">
        <f t="shared" si="35"/>
        <v>0</v>
      </c>
      <c r="Y142" s="444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</row>
    <row r="143" s="455" customFormat="1" spans="1:35">
      <c r="A143" s="467">
        <v>156</v>
      </c>
      <c r="B143" s="296"/>
      <c r="C143" s="754" t="s">
        <v>6470</v>
      </c>
      <c r="D143" s="296"/>
      <c r="E143" s="754" t="s">
        <v>6471</v>
      </c>
      <c r="F143" s="296"/>
      <c r="G143" s="296"/>
      <c r="H143" s="755" t="s">
        <v>6292</v>
      </c>
      <c r="I143" s="296"/>
      <c r="J143" s="191" t="s">
        <v>6295</v>
      </c>
      <c r="K143" s="296"/>
      <c r="L143" s="296"/>
      <c r="M143" s="476">
        <v>-18</v>
      </c>
      <c r="N143" s="477">
        <v>11.355</v>
      </c>
      <c r="O143" s="477">
        <f t="shared" si="29"/>
        <v>-204.39</v>
      </c>
      <c r="P143" s="477"/>
      <c r="Q143" s="477">
        <f t="shared" si="30"/>
        <v>11.355</v>
      </c>
      <c r="R143" s="477">
        <f t="shared" si="36"/>
        <v>0</v>
      </c>
      <c r="S143" s="477">
        <f t="shared" si="31"/>
        <v>18</v>
      </c>
      <c r="T143" s="477">
        <f t="shared" si="32"/>
        <v>11.355</v>
      </c>
      <c r="U143" s="477">
        <f t="shared" si="28"/>
        <v>204.39</v>
      </c>
      <c r="V143" s="477">
        <f t="shared" si="33"/>
        <v>0</v>
      </c>
      <c r="W143" s="477">
        <f t="shared" si="34"/>
        <v>11.355</v>
      </c>
      <c r="X143" s="477">
        <f t="shared" si="35"/>
        <v>0</v>
      </c>
      <c r="Y143" s="444"/>
      <c r="Z143" s="296"/>
      <c r="AA143" s="296"/>
      <c r="AB143" s="296"/>
      <c r="AC143" s="296"/>
      <c r="AD143" s="296"/>
      <c r="AE143" s="296"/>
      <c r="AF143" s="296"/>
      <c r="AG143" s="296"/>
      <c r="AH143" s="296"/>
      <c r="AI143" s="296"/>
    </row>
    <row r="144" s="455" customFormat="1" spans="1:35">
      <c r="A144" s="467">
        <v>157</v>
      </c>
      <c r="B144" s="296"/>
      <c r="C144" s="754" t="s">
        <v>5858</v>
      </c>
      <c r="D144" s="296"/>
      <c r="E144" s="754" t="s">
        <v>5859</v>
      </c>
      <c r="F144" s="296"/>
      <c r="G144" s="296"/>
      <c r="H144" s="755" t="s">
        <v>6292</v>
      </c>
      <c r="I144" s="296"/>
      <c r="J144" s="191" t="s">
        <v>6295</v>
      </c>
      <c r="K144" s="296"/>
      <c r="L144" s="296"/>
      <c r="M144" s="476">
        <v>-63</v>
      </c>
      <c r="N144" s="477">
        <v>11.2214</v>
      </c>
      <c r="O144" s="477">
        <f t="shared" si="29"/>
        <v>-706.9482</v>
      </c>
      <c r="P144" s="477">
        <v>3</v>
      </c>
      <c r="Q144" s="477">
        <f t="shared" si="30"/>
        <v>11.2214</v>
      </c>
      <c r="R144" s="477">
        <f t="shared" si="36"/>
        <v>33.6642</v>
      </c>
      <c r="S144" s="477">
        <f t="shared" si="31"/>
        <v>66</v>
      </c>
      <c r="T144" s="477">
        <f t="shared" si="32"/>
        <v>11.2214</v>
      </c>
      <c r="U144" s="477">
        <f t="shared" si="28"/>
        <v>740.6124</v>
      </c>
      <c r="V144" s="477">
        <f t="shared" si="33"/>
        <v>0</v>
      </c>
      <c r="W144" s="477">
        <f t="shared" si="34"/>
        <v>11.2214</v>
      </c>
      <c r="X144" s="477">
        <f t="shared" si="35"/>
        <v>0</v>
      </c>
      <c r="Y144" s="444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</row>
    <row r="145" s="455" customFormat="1" spans="1:35">
      <c r="A145" s="467">
        <v>158</v>
      </c>
      <c r="B145" s="296"/>
      <c r="C145" s="754" t="s">
        <v>5860</v>
      </c>
      <c r="D145" s="296"/>
      <c r="E145" s="754" t="s">
        <v>5861</v>
      </c>
      <c r="F145" s="296"/>
      <c r="G145" s="296"/>
      <c r="H145" s="755" t="s">
        <v>6292</v>
      </c>
      <c r="I145" s="296"/>
      <c r="J145" s="191" t="s">
        <v>6295</v>
      </c>
      <c r="K145" s="296"/>
      <c r="L145" s="296"/>
      <c r="M145" s="476">
        <v>-109</v>
      </c>
      <c r="N145" s="477">
        <v>8.6873</v>
      </c>
      <c r="O145" s="477">
        <f t="shared" si="29"/>
        <v>-946.9157</v>
      </c>
      <c r="P145" s="477">
        <v>3</v>
      </c>
      <c r="Q145" s="477">
        <f t="shared" si="30"/>
        <v>8.6873</v>
      </c>
      <c r="R145" s="477">
        <f t="shared" si="36"/>
        <v>26.0619</v>
      </c>
      <c r="S145" s="477">
        <f t="shared" si="31"/>
        <v>112</v>
      </c>
      <c r="T145" s="477">
        <f t="shared" si="32"/>
        <v>8.6873</v>
      </c>
      <c r="U145" s="477">
        <f t="shared" si="28"/>
        <v>972.9776</v>
      </c>
      <c r="V145" s="477">
        <f t="shared" si="33"/>
        <v>0</v>
      </c>
      <c r="W145" s="477">
        <f t="shared" si="34"/>
        <v>8.6873</v>
      </c>
      <c r="X145" s="477">
        <f t="shared" si="35"/>
        <v>0</v>
      </c>
      <c r="Y145" s="444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</row>
    <row r="146" s="455" customFormat="1" spans="1:35">
      <c r="A146" s="467">
        <v>159</v>
      </c>
      <c r="B146" s="296"/>
      <c r="C146" s="754" t="s">
        <v>5916</v>
      </c>
      <c r="D146" s="296"/>
      <c r="E146" s="754" t="s">
        <v>5917</v>
      </c>
      <c r="F146" s="296"/>
      <c r="G146" s="296"/>
      <c r="H146" s="755" t="s">
        <v>6292</v>
      </c>
      <c r="I146" s="296"/>
      <c r="J146" s="191" t="s">
        <v>6295</v>
      </c>
      <c r="K146" s="296"/>
      <c r="L146" s="296"/>
      <c r="M146" s="476">
        <v>-7</v>
      </c>
      <c r="N146" s="477">
        <v>29.1202</v>
      </c>
      <c r="O146" s="477">
        <f t="shared" si="29"/>
        <v>-203.8414</v>
      </c>
      <c r="P146" s="477"/>
      <c r="Q146" s="477">
        <f t="shared" si="30"/>
        <v>29.1202</v>
      </c>
      <c r="R146" s="477">
        <f t="shared" si="36"/>
        <v>0</v>
      </c>
      <c r="S146" s="477">
        <f t="shared" si="31"/>
        <v>7</v>
      </c>
      <c r="T146" s="477">
        <f t="shared" si="32"/>
        <v>29.1202</v>
      </c>
      <c r="U146" s="477">
        <f t="shared" si="28"/>
        <v>203.8414</v>
      </c>
      <c r="V146" s="477">
        <f t="shared" si="33"/>
        <v>0</v>
      </c>
      <c r="W146" s="477">
        <f t="shared" si="34"/>
        <v>29.1202</v>
      </c>
      <c r="X146" s="477">
        <f t="shared" si="35"/>
        <v>0</v>
      </c>
      <c r="Y146" s="444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</row>
    <row r="147" s="455" customFormat="1" spans="1:35">
      <c r="A147" s="467">
        <v>160</v>
      </c>
      <c r="B147" s="296"/>
      <c r="C147" s="754" t="s">
        <v>5918</v>
      </c>
      <c r="D147" s="296"/>
      <c r="E147" s="754" t="s">
        <v>5919</v>
      </c>
      <c r="F147" s="296"/>
      <c r="G147" s="296"/>
      <c r="H147" s="755" t="s">
        <v>6292</v>
      </c>
      <c r="I147" s="296"/>
      <c r="J147" s="191" t="s">
        <v>6295</v>
      </c>
      <c r="K147" s="296"/>
      <c r="L147" s="296"/>
      <c r="M147" s="476">
        <v>-59</v>
      </c>
      <c r="N147" s="477">
        <v>17.2912</v>
      </c>
      <c r="O147" s="477">
        <f t="shared" si="29"/>
        <v>-1020.1808</v>
      </c>
      <c r="P147" s="477"/>
      <c r="Q147" s="477">
        <f t="shared" si="30"/>
        <v>17.2912</v>
      </c>
      <c r="R147" s="477">
        <f t="shared" si="36"/>
        <v>0</v>
      </c>
      <c r="S147" s="477">
        <f t="shared" si="31"/>
        <v>59</v>
      </c>
      <c r="T147" s="477">
        <f t="shared" si="32"/>
        <v>17.2912</v>
      </c>
      <c r="U147" s="477">
        <f t="shared" si="28"/>
        <v>1020.1808</v>
      </c>
      <c r="V147" s="477">
        <f t="shared" si="33"/>
        <v>0</v>
      </c>
      <c r="W147" s="477">
        <f t="shared" si="34"/>
        <v>17.2912</v>
      </c>
      <c r="X147" s="477">
        <f t="shared" si="35"/>
        <v>0</v>
      </c>
      <c r="Y147" s="444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</row>
    <row r="148" s="455" customFormat="1" spans="1:35">
      <c r="A148" s="467">
        <v>161</v>
      </c>
      <c r="B148" s="296"/>
      <c r="C148" s="754" t="s">
        <v>5920</v>
      </c>
      <c r="D148" s="296"/>
      <c r="E148" s="754" t="s">
        <v>5921</v>
      </c>
      <c r="F148" s="296"/>
      <c r="G148" s="296"/>
      <c r="H148" s="755" t="s">
        <v>6292</v>
      </c>
      <c r="I148" s="296"/>
      <c r="J148" s="191" t="s">
        <v>6295</v>
      </c>
      <c r="K148" s="296"/>
      <c r="L148" s="296"/>
      <c r="M148" s="476">
        <v>-11</v>
      </c>
      <c r="N148" s="477">
        <v>29.2899</v>
      </c>
      <c r="O148" s="477">
        <f t="shared" si="29"/>
        <v>-322.1889</v>
      </c>
      <c r="P148" s="477"/>
      <c r="Q148" s="477">
        <f t="shared" si="30"/>
        <v>29.2899</v>
      </c>
      <c r="R148" s="477">
        <f t="shared" si="36"/>
        <v>0</v>
      </c>
      <c r="S148" s="477">
        <f t="shared" si="31"/>
        <v>11</v>
      </c>
      <c r="T148" s="477">
        <f t="shared" si="32"/>
        <v>29.2899</v>
      </c>
      <c r="U148" s="477">
        <f t="shared" si="28"/>
        <v>322.1889</v>
      </c>
      <c r="V148" s="477">
        <f t="shared" si="33"/>
        <v>0</v>
      </c>
      <c r="W148" s="477">
        <f t="shared" si="34"/>
        <v>29.2899</v>
      </c>
      <c r="X148" s="477">
        <f t="shared" si="35"/>
        <v>0</v>
      </c>
      <c r="Y148" s="444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</row>
    <row r="149" s="455" customFormat="1" spans="1:35">
      <c r="A149" s="467">
        <v>162</v>
      </c>
      <c r="B149" s="296"/>
      <c r="C149" s="754" t="s">
        <v>5922</v>
      </c>
      <c r="D149" s="296"/>
      <c r="E149" s="754" t="s">
        <v>5923</v>
      </c>
      <c r="F149" s="296"/>
      <c r="G149" s="296"/>
      <c r="H149" s="755" t="s">
        <v>6292</v>
      </c>
      <c r="I149" s="296"/>
      <c r="J149" s="191" t="s">
        <v>6295</v>
      </c>
      <c r="K149" s="296"/>
      <c r="L149" s="296"/>
      <c r="M149" s="476">
        <v>2</v>
      </c>
      <c r="N149" s="477">
        <v>17.3258</v>
      </c>
      <c r="O149" s="477">
        <f t="shared" si="29"/>
        <v>34.6516</v>
      </c>
      <c r="P149" s="477"/>
      <c r="Q149" s="477">
        <f t="shared" si="30"/>
        <v>17.3258</v>
      </c>
      <c r="R149" s="477">
        <f t="shared" si="36"/>
        <v>0</v>
      </c>
      <c r="S149" s="477">
        <f t="shared" si="31"/>
        <v>0</v>
      </c>
      <c r="T149" s="477">
        <f t="shared" si="32"/>
        <v>17.3258</v>
      </c>
      <c r="U149" s="477">
        <f t="shared" ref="U149:U155" si="37">T149*S149</f>
        <v>0</v>
      </c>
      <c r="V149" s="477">
        <f t="shared" si="33"/>
        <v>-2</v>
      </c>
      <c r="W149" s="477">
        <f t="shared" si="34"/>
        <v>17.3258</v>
      </c>
      <c r="X149" s="477">
        <f t="shared" ref="X149:X155" si="38">R149-O149</f>
        <v>-34.6516</v>
      </c>
      <c r="Y149" s="444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</row>
    <row r="150" s="455" customFormat="1" spans="1:35">
      <c r="A150" s="467">
        <v>163</v>
      </c>
      <c r="B150" s="296"/>
      <c r="C150" s="754" t="s">
        <v>6472</v>
      </c>
      <c r="D150" s="296"/>
      <c r="E150" s="754" t="s">
        <v>6473</v>
      </c>
      <c r="F150" s="296"/>
      <c r="G150" s="296"/>
      <c r="H150" s="755" t="s">
        <v>6292</v>
      </c>
      <c r="I150" s="296"/>
      <c r="J150" s="191" t="s">
        <v>6295</v>
      </c>
      <c r="K150" s="296"/>
      <c r="L150" s="296"/>
      <c r="M150" s="476">
        <v>115</v>
      </c>
      <c r="N150" s="477">
        <v>10.347</v>
      </c>
      <c r="O150" s="477">
        <f t="shared" si="29"/>
        <v>1189.905</v>
      </c>
      <c r="P150" s="477"/>
      <c r="Q150" s="477">
        <f t="shared" si="30"/>
        <v>10.347</v>
      </c>
      <c r="R150" s="477">
        <f t="shared" si="36"/>
        <v>0</v>
      </c>
      <c r="S150" s="477">
        <f t="shared" si="31"/>
        <v>0</v>
      </c>
      <c r="T150" s="477">
        <f t="shared" si="32"/>
        <v>10.347</v>
      </c>
      <c r="U150" s="477">
        <f t="shared" si="37"/>
        <v>0</v>
      </c>
      <c r="V150" s="477">
        <f t="shared" si="33"/>
        <v>-115</v>
      </c>
      <c r="W150" s="477">
        <f t="shared" si="34"/>
        <v>10.347</v>
      </c>
      <c r="X150" s="477">
        <f t="shared" si="38"/>
        <v>-1189.905</v>
      </c>
      <c r="Y150" s="444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</row>
    <row r="151" s="455" customFormat="1" spans="1:35">
      <c r="A151" s="467">
        <v>164</v>
      </c>
      <c r="B151" s="296"/>
      <c r="C151" s="754" t="s">
        <v>5924</v>
      </c>
      <c r="D151" s="296"/>
      <c r="E151" s="754" t="s">
        <v>5925</v>
      </c>
      <c r="F151" s="296"/>
      <c r="G151" s="296"/>
      <c r="H151" s="755" t="s">
        <v>6292</v>
      </c>
      <c r="I151" s="296"/>
      <c r="J151" s="191" t="s">
        <v>6295</v>
      </c>
      <c r="K151" s="296"/>
      <c r="L151" s="296"/>
      <c r="M151" s="476">
        <v>716</v>
      </c>
      <c r="N151" s="477">
        <v>29.756</v>
      </c>
      <c r="O151" s="477">
        <f t="shared" si="29"/>
        <v>21305.296</v>
      </c>
      <c r="P151" s="477"/>
      <c r="Q151" s="477">
        <f t="shared" si="30"/>
        <v>29.756</v>
      </c>
      <c r="R151" s="477">
        <f t="shared" si="36"/>
        <v>0</v>
      </c>
      <c r="S151" s="477">
        <f t="shared" si="31"/>
        <v>0</v>
      </c>
      <c r="T151" s="477">
        <f t="shared" si="32"/>
        <v>29.756</v>
      </c>
      <c r="U151" s="477">
        <f t="shared" si="37"/>
        <v>0</v>
      </c>
      <c r="V151" s="477">
        <f t="shared" si="33"/>
        <v>-716</v>
      </c>
      <c r="W151" s="477">
        <f t="shared" si="34"/>
        <v>29.756</v>
      </c>
      <c r="X151" s="477">
        <f t="shared" si="38"/>
        <v>-21305.296</v>
      </c>
      <c r="Y151" s="444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</row>
    <row r="152" s="455" customFormat="1" spans="1:35">
      <c r="A152" s="467">
        <v>165</v>
      </c>
      <c r="B152" s="296"/>
      <c r="C152" s="754" t="s">
        <v>5926</v>
      </c>
      <c r="D152" s="296"/>
      <c r="E152" s="754" t="s">
        <v>5927</v>
      </c>
      <c r="F152" s="296"/>
      <c r="G152" s="296"/>
      <c r="H152" s="755" t="s">
        <v>6292</v>
      </c>
      <c r="I152" s="296"/>
      <c r="J152" s="191" t="s">
        <v>6295</v>
      </c>
      <c r="K152" s="296"/>
      <c r="L152" s="296"/>
      <c r="M152" s="476">
        <v>854</v>
      </c>
      <c r="N152" s="477">
        <v>16.2962</v>
      </c>
      <c r="O152" s="477">
        <f t="shared" si="29"/>
        <v>13916.9548</v>
      </c>
      <c r="P152" s="477"/>
      <c r="Q152" s="477">
        <f t="shared" si="30"/>
        <v>16.2962</v>
      </c>
      <c r="R152" s="477">
        <f t="shared" si="36"/>
        <v>0</v>
      </c>
      <c r="S152" s="477">
        <f t="shared" si="31"/>
        <v>0</v>
      </c>
      <c r="T152" s="477">
        <f t="shared" si="32"/>
        <v>16.2962</v>
      </c>
      <c r="U152" s="477">
        <f t="shared" si="37"/>
        <v>0</v>
      </c>
      <c r="V152" s="477">
        <f t="shared" si="33"/>
        <v>-854</v>
      </c>
      <c r="W152" s="477">
        <f t="shared" si="34"/>
        <v>16.2962</v>
      </c>
      <c r="X152" s="477">
        <f t="shared" si="38"/>
        <v>-13916.9548</v>
      </c>
      <c r="Y152" s="444"/>
      <c r="Z152" s="296"/>
      <c r="AA152" s="296"/>
      <c r="AB152" s="296"/>
      <c r="AC152" s="296"/>
      <c r="AD152" s="296"/>
      <c r="AE152" s="296"/>
      <c r="AF152" s="296"/>
      <c r="AG152" s="296"/>
      <c r="AH152" s="296"/>
      <c r="AI152" s="296"/>
    </row>
    <row r="153" s="455" customFormat="1" spans="1:35">
      <c r="A153" s="467">
        <v>166</v>
      </c>
      <c r="B153" s="296"/>
      <c r="C153" s="754" t="s">
        <v>5928</v>
      </c>
      <c r="D153" s="296"/>
      <c r="E153" s="754" t="s">
        <v>5929</v>
      </c>
      <c r="F153" s="296"/>
      <c r="G153" s="296"/>
      <c r="H153" s="755" t="s">
        <v>6292</v>
      </c>
      <c r="I153" s="296"/>
      <c r="J153" s="191" t="s">
        <v>6295</v>
      </c>
      <c r="K153" s="296"/>
      <c r="L153" s="296"/>
      <c r="M153" s="476">
        <v>20</v>
      </c>
      <c r="N153" s="477">
        <v>15.0036</v>
      </c>
      <c r="O153" s="477">
        <f t="shared" si="29"/>
        <v>300.072</v>
      </c>
      <c r="P153" s="477"/>
      <c r="Q153" s="477">
        <f t="shared" si="30"/>
        <v>15.0036</v>
      </c>
      <c r="R153" s="477">
        <f t="shared" si="36"/>
        <v>0</v>
      </c>
      <c r="S153" s="477">
        <f t="shared" si="31"/>
        <v>0</v>
      </c>
      <c r="T153" s="477">
        <f t="shared" si="32"/>
        <v>15.0036</v>
      </c>
      <c r="U153" s="477">
        <f t="shared" si="37"/>
        <v>0</v>
      </c>
      <c r="V153" s="477">
        <f t="shared" si="33"/>
        <v>-20</v>
      </c>
      <c r="W153" s="477">
        <f t="shared" si="34"/>
        <v>15.0036</v>
      </c>
      <c r="X153" s="477">
        <f t="shared" si="38"/>
        <v>-300.072</v>
      </c>
      <c r="Y153" s="444"/>
      <c r="Z153" s="296"/>
      <c r="AA153" s="296"/>
      <c r="AB153" s="296"/>
      <c r="AC153" s="296"/>
      <c r="AD153" s="296"/>
      <c r="AE153" s="296"/>
      <c r="AF153" s="296"/>
      <c r="AG153" s="296"/>
      <c r="AH153" s="296"/>
      <c r="AI153" s="296"/>
    </row>
    <row r="154" s="455" customFormat="1" spans="1:35">
      <c r="A154" s="467">
        <v>167</v>
      </c>
      <c r="B154" s="296"/>
      <c r="C154" s="754" t="s">
        <v>5930</v>
      </c>
      <c r="D154" s="296"/>
      <c r="E154" s="754" t="s">
        <v>5931</v>
      </c>
      <c r="F154" s="296"/>
      <c r="G154" s="296"/>
      <c r="H154" s="755" t="s">
        <v>6292</v>
      </c>
      <c r="I154" s="296"/>
      <c r="J154" s="191" t="s">
        <v>6295</v>
      </c>
      <c r="K154" s="296"/>
      <c r="L154" s="296"/>
      <c r="M154" s="476">
        <v>929</v>
      </c>
      <c r="N154" s="477">
        <v>29.7424</v>
      </c>
      <c r="O154" s="477">
        <f t="shared" si="29"/>
        <v>27630.6896</v>
      </c>
      <c r="P154" s="477"/>
      <c r="Q154" s="477">
        <f t="shared" si="30"/>
        <v>29.7424</v>
      </c>
      <c r="R154" s="477">
        <f t="shared" si="36"/>
        <v>0</v>
      </c>
      <c r="S154" s="477">
        <f t="shared" si="31"/>
        <v>0</v>
      </c>
      <c r="T154" s="477">
        <f t="shared" si="32"/>
        <v>29.7424</v>
      </c>
      <c r="U154" s="477">
        <f t="shared" si="37"/>
        <v>0</v>
      </c>
      <c r="V154" s="477">
        <f t="shared" si="33"/>
        <v>-929</v>
      </c>
      <c r="W154" s="477">
        <f t="shared" si="34"/>
        <v>29.7424</v>
      </c>
      <c r="X154" s="477">
        <f t="shared" si="38"/>
        <v>-27630.6896</v>
      </c>
      <c r="Y154" s="444"/>
      <c r="Z154" s="296"/>
      <c r="AA154" s="296"/>
      <c r="AB154" s="296"/>
      <c r="AC154" s="296"/>
      <c r="AD154" s="296"/>
      <c r="AE154" s="296"/>
      <c r="AF154" s="296"/>
      <c r="AG154" s="296"/>
      <c r="AH154" s="296"/>
      <c r="AI154" s="296"/>
    </row>
    <row r="155" s="455" customFormat="1" spans="1:35">
      <c r="A155" s="467">
        <v>168</v>
      </c>
      <c r="B155" s="296"/>
      <c r="C155" s="754" t="s">
        <v>5932</v>
      </c>
      <c r="D155" s="296"/>
      <c r="E155" s="754" t="s">
        <v>5933</v>
      </c>
      <c r="F155" s="296"/>
      <c r="G155" s="296"/>
      <c r="H155" s="755" t="s">
        <v>6292</v>
      </c>
      <c r="I155" s="296"/>
      <c r="J155" s="191" t="s">
        <v>6295</v>
      </c>
      <c r="K155" s="296"/>
      <c r="L155" s="296"/>
      <c r="M155" s="476">
        <v>1028</v>
      </c>
      <c r="N155" s="477">
        <v>17.9557</v>
      </c>
      <c r="O155" s="477">
        <f t="shared" si="29"/>
        <v>18458.4596</v>
      </c>
      <c r="P155" s="477"/>
      <c r="Q155" s="477">
        <f t="shared" si="30"/>
        <v>17.9557</v>
      </c>
      <c r="R155" s="477">
        <f t="shared" si="36"/>
        <v>0</v>
      </c>
      <c r="S155" s="477">
        <f t="shared" si="31"/>
        <v>0</v>
      </c>
      <c r="T155" s="477">
        <f t="shared" si="32"/>
        <v>17.9557</v>
      </c>
      <c r="U155" s="477">
        <f t="shared" si="37"/>
        <v>0</v>
      </c>
      <c r="V155" s="477">
        <f t="shared" si="33"/>
        <v>-1028</v>
      </c>
      <c r="W155" s="477">
        <f t="shared" si="34"/>
        <v>17.9557</v>
      </c>
      <c r="X155" s="477">
        <f t="shared" si="38"/>
        <v>-18458.4596</v>
      </c>
      <c r="Y155" s="444"/>
      <c r="Z155" s="296"/>
      <c r="AA155" s="296"/>
      <c r="AB155" s="296"/>
      <c r="AC155" s="296"/>
      <c r="AD155" s="296"/>
      <c r="AE155" s="296"/>
      <c r="AF155" s="296"/>
      <c r="AG155" s="296"/>
      <c r="AH155" s="296"/>
      <c r="AI155" s="296"/>
    </row>
    <row r="156" s="455" customFormat="1" spans="1:35">
      <c r="A156" s="467">
        <v>169</v>
      </c>
      <c r="B156" s="296"/>
      <c r="C156" s="754" t="s">
        <v>5934</v>
      </c>
      <c r="D156" s="296"/>
      <c r="E156" s="754" t="s">
        <v>5935</v>
      </c>
      <c r="F156" s="296"/>
      <c r="G156" s="296"/>
      <c r="H156" s="755" t="s">
        <v>6292</v>
      </c>
      <c r="I156" s="296"/>
      <c r="J156" s="191" t="s">
        <v>6295</v>
      </c>
      <c r="K156" s="296"/>
      <c r="L156" s="296"/>
      <c r="M156" s="476">
        <v>3394</v>
      </c>
      <c r="N156" s="477">
        <v>53.522</v>
      </c>
      <c r="O156" s="477">
        <f t="shared" si="29"/>
        <v>181653.668</v>
      </c>
      <c r="P156" s="477">
        <v>3916</v>
      </c>
      <c r="Q156" s="477">
        <f t="shared" si="30"/>
        <v>53.522</v>
      </c>
      <c r="R156" s="477">
        <f t="shared" si="36"/>
        <v>209592.152</v>
      </c>
      <c r="S156" s="477">
        <f t="shared" si="31"/>
        <v>522</v>
      </c>
      <c r="T156" s="477">
        <f t="shared" si="32"/>
        <v>53.522</v>
      </c>
      <c r="U156" s="477">
        <f>R156-O156</f>
        <v>27938.484</v>
      </c>
      <c r="V156" s="477">
        <f t="shared" si="33"/>
        <v>0</v>
      </c>
      <c r="W156" s="477">
        <f t="shared" si="34"/>
        <v>53.522</v>
      </c>
      <c r="X156" s="477">
        <f t="shared" si="35"/>
        <v>0</v>
      </c>
      <c r="Y156" s="444"/>
      <c r="Z156" s="296"/>
      <c r="AA156" s="296"/>
      <c r="AB156" s="296"/>
      <c r="AC156" s="296"/>
      <c r="AD156" s="296"/>
      <c r="AE156" s="296"/>
      <c r="AF156" s="296"/>
      <c r="AG156" s="296"/>
      <c r="AH156" s="296"/>
      <c r="AI156" s="296"/>
    </row>
    <row r="157" s="455" customFormat="1" spans="1:35">
      <c r="A157" s="467">
        <v>170</v>
      </c>
      <c r="B157" s="296"/>
      <c r="C157" s="754" t="s">
        <v>5936</v>
      </c>
      <c r="D157" s="296"/>
      <c r="E157" s="754" t="s">
        <v>5937</v>
      </c>
      <c r="F157" s="296"/>
      <c r="G157" s="296"/>
      <c r="H157" s="755" t="s">
        <v>6292</v>
      </c>
      <c r="I157" s="296"/>
      <c r="J157" s="191" t="s">
        <v>6295</v>
      </c>
      <c r="K157" s="296"/>
      <c r="L157" s="296"/>
      <c r="M157" s="476">
        <v>-99</v>
      </c>
      <c r="N157" s="477">
        <v>25.91</v>
      </c>
      <c r="O157" s="477">
        <f t="shared" si="29"/>
        <v>-2565.09</v>
      </c>
      <c r="P157" s="477"/>
      <c r="Q157" s="477">
        <f t="shared" si="30"/>
        <v>25.91</v>
      </c>
      <c r="R157" s="477">
        <f t="shared" si="36"/>
        <v>0</v>
      </c>
      <c r="S157" s="477">
        <f t="shared" si="31"/>
        <v>99</v>
      </c>
      <c r="T157" s="477">
        <f t="shared" si="32"/>
        <v>25.91</v>
      </c>
      <c r="U157" s="477">
        <f>R157-O157</f>
        <v>2565.09</v>
      </c>
      <c r="V157" s="477">
        <f t="shared" si="33"/>
        <v>0</v>
      </c>
      <c r="W157" s="477">
        <f t="shared" si="34"/>
        <v>25.91</v>
      </c>
      <c r="X157" s="477">
        <f t="shared" si="35"/>
        <v>0</v>
      </c>
      <c r="Y157" s="444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</row>
    <row r="158" s="455" customFormat="1" spans="1:35">
      <c r="A158" s="467">
        <v>171</v>
      </c>
      <c r="B158" s="296"/>
      <c r="C158" s="754" t="s">
        <v>5938</v>
      </c>
      <c r="D158" s="296"/>
      <c r="E158" s="754" t="s">
        <v>5939</v>
      </c>
      <c r="F158" s="296"/>
      <c r="G158" s="296"/>
      <c r="H158" s="755" t="s">
        <v>6292</v>
      </c>
      <c r="I158" s="296"/>
      <c r="J158" s="191" t="s">
        <v>6295</v>
      </c>
      <c r="K158" s="296"/>
      <c r="L158" s="296"/>
      <c r="M158" s="476">
        <v>3</v>
      </c>
      <c r="N158" s="477">
        <v>57.712</v>
      </c>
      <c r="O158" s="477">
        <f t="shared" si="29"/>
        <v>173.136</v>
      </c>
      <c r="P158" s="477"/>
      <c r="Q158" s="477">
        <f t="shared" si="30"/>
        <v>57.712</v>
      </c>
      <c r="R158" s="477">
        <f t="shared" si="36"/>
        <v>0</v>
      </c>
      <c r="S158" s="477">
        <f t="shared" si="31"/>
        <v>0</v>
      </c>
      <c r="T158" s="477">
        <f t="shared" si="32"/>
        <v>57.712</v>
      </c>
      <c r="U158" s="477">
        <f>T158*S158</f>
        <v>0</v>
      </c>
      <c r="V158" s="477">
        <f t="shared" si="33"/>
        <v>-3</v>
      </c>
      <c r="W158" s="477">
        <f t="shared" si="34"/>
        <v>57.712</v>
      </c>
      <c r="X158" s="477">
        <f>R158-O158</f>
        <v>-173.136</v>
      </c>
      <c r="Y158" s="444"/>
      <c r="Z158" s="296"/>
      <c r="AA158" s="296"/>
      <c r="AB158" s="296"/>
      <c r="AC158" s="296"/>
      <c r="AD158" s="296"/>
      <c r="AE158" s="296"/>
      <c r="AF158" s="296"/>
      <c r="AG158" s="296"/>
      <c r="AH158" s="296"/>
      <c r="AI158" s="296"/>
    </row>
    <row r="159" s="455" customFormat="1" spans="1:35">
      <c r="A159" s="467">
        <v>172</v>
      </c>
      <c r="B159" s="296"/>
      <c r="C159" s="754" t="s">
        <v>5940</v>
      </c>
      <c r="D159" s="296"/>
      <c r="E159" s="754" t="s">
        <v>5941</v>
      </c>
      <c r="F159" s="296"/>
      <c r="G159" s="296"/>
      <c r="H159" s="755" t="s">
        <v>6292</v>
      </c>
      <c r="I159" s="296"/>
      <c r="J159" s="191" t="s">
        <v>6295</v>
      </c>
      <c r="K159" s="296"/>
      <c r="L159" s="296"/>
      <c r="M159" s="476">
        <v>-102</v>
      </c>
      <c r="N159" s="477">
        <v>38.4961</v>
      </c>
      <c r="O159" s="477">
        <f t="shared" si="29"/>
        <v>-3926.6022</v>
      </c>
      <c r="P159" s="477"/>
      <c r="Q159" s="477">
        <f t="shared" si="30"/>
        <v>38.4961</v>
      </c>
      <c r="R159" s="477">
        <f t="shared" si="36"/>
        <v>0</v>
      </c>
      <c r="S159" s="477">
        <f t="shared" si="31"/>
        <v>102</v>
      </c>
      <c r="T159" s="477">
        <f t="shared" si="32"/>
        <v>38.4961</v>
      </c>
      <c r="U159" s="477">
        <f>R159-O159</f>
        <v>3926.6022</v>
      </c>
      <c r="V159" s="477">
        <f t="shared" si="33"/>
        <v>0</v>
      </c>
      <c r="W159" s="477">
        <f t="shared" si="34"/>
        <v>38.4961</v>
      </c>
      <c r="X159" s="477">
        <f t="shared" si="35"/>
        <v>0</v>
      </c>
      <c r="Y159" s="444"/>
      <c r="Z159" s="296"/>
      <c r="AA159" s="296"/>
      <c r="AB159" s="296"/>
      <c r="AC159" s="296"/>
      <c r="AD159" s="296"/>
      <c r="AE159" s="296"/>
      <c r="AF159" s="296"/>
      <c r="AG159" s="296"/>
      <c r="AH159" s="296"/>
      <c r="AI159" s="296"/>
    </row>
    <row r="160" s="455" customFormat="1" spans="1:35">
      <c r="A160" s="467">
        <v>173</v>
      </c>
      <c r="B160" s="296"/>
      <c r="C160" s="754" t="s">
        <v>5942</v>
      </c>
      <c r="D160" s="296"/>
      <c r="E160" s="754" t="s">
        <v>5943</v>
      </c>
      <c r="F160" s="296"/>
      <c r="G160" s="296"/>
      <c r="H160" s="755" t="s">
        <v>6292</v>
      </c>
      <c r="I160" s="296"/>
      <c r="J160" s="191" t="s">
        <v>6295</v>
      </c>
      <c r="K160" s="296"/>
      <c r="L160" s="296"/>
      <c r="M160" s="476">
        <v>2</v>
      </c>
      <c r="N160" s="477">
        <v>58.8091</v>
      </c>
      <c r="O160" s="477">
        <f t="shared" si="29"/>
        <v>117.6182</v>
      </c>
      <c r="P160" s="477"/>
      <c r="Q160" s="477">
        <f t="shared" si="30"/>
        <v>58.8091</v>
      </c>
      <c r="R160" s="477">
        <f t="shared" si="36"/>
        <v>0</v>
      </c>
      <c r="S160" s="477">
        <f t="shared" si="31"/>
        <v>0</v>
      </c>
      <c r="T160" s="477">
        <f t="shared" si="32"/>
        <v>58.8091</v>
      </c>
      <c r="U160" s="477">
        <f>T160*S160</f>
        <v>0</v>
      </c>
      <c r="V160" s="477">
        <f t="shared" si="33"/>
        <v>-2</v>
      </c>
      <c r="W160" s="477">
        <f t="shared" si="34"/>
        <v>58.8091</v>
      </c>
      <c r="X160" s="477">
        <f>R160-O160</f>
        <v>-117.6182</v>
      </c>
      <c r="Y160" s="444"/>
      <c r="Z160" s="296"/>
      <c r="AA160" s="296"/>
      <c r="AB160" s="296"/>
      <c r="AC160" s="296"/>
      <c r="AD160" s="296"/>
      <c r="AE160" s="296"/>
      <c r="AF160" s="296"/>
      <c r="AG160" s="296"/>
      <c r="AH160" s="296"/>
      <c r="AI160" s="296"/>
    </row>
    <row r="161" s="455" customFormat="1" spans="1:35">
      <c r="A161" s="467">
        <v>174</v>
      </c>
      <c r="B161" s="296"/>
      <c r="C161" s="754" t="s">
        <v>5944</v>
      </c>
      <c r="D161" s="296"/>
      <c r="E161" s="754" t="s">
        <v>5945</v>
      </c>
      <c r="F161" s="296"/>
      <c r="G161" s="296"/>
      <c r="H161" s="755" t="s">
        <v>6292</v>
      </c>
      <c r="I161" s="296"/>
      <c r="J161" s="191" t="s">
        <v>6295</v>
      </c>
      <c r="K161" s="296"/>
      <c r="L161" s="296"/>
      <c r="M161" s="476">
        <v>-76</v>
      </c>
      <c r="N161" s="477">
        <v>8.7272</v>
      </c>
      <c r="O161" s="477">
        <f t="shared" si="29"/>
        <v>-663.2672</v>
      </c>
      <c r="P161" s="477"/>
      <c r="Q161" s="477">
        <f t="shared" si="30"/>
        <v>8.7272</v>
      </c>
      <c r="R161" s="477">
        <f t="shared" si="36"/>
        <v>0</v>
      </c>
      <c r="S161" s="477">
        <f t="shared" si="31"/>
        <v>76</v>
      </c>
      <c r="T161" s="477">
        <f t="shared" si="32"/>
        <v>8.7272</v>
      </c>
      <c r="U161" s="477">
        <f t="shared" ref="U161:U169" si="39">R161-O161</f>
        <v>663.2672</v>
      </c>
      <c r="V161" s="477">
        <f t="shared" si="33"/>
        <v>0</v>
      </c>
      <c r="W161" s="477">
        <f t="shared" si="34"/>
        <v>8.7272</v>
      </c>
      <c r="X161" s="477">
        <f t="shared" si="35"/>
        <v>0</v>
      </c>
      <c r="Y161" s="444"/>
      <c r="Z161" s="296"/>
      <c r="AA161" s="296"/>
      <c r="AB161" s="296"/>
      <c r="AC161" s="296"/>
      <c r="AD161" s="296"/>
      <c r="AE161" s="296"/>
      <c r="AF161" s="296"/>
      <c r="AG161" s="296"/>
      <c r="AH161" s="296"/>
      <c r="AI161" s="296"/>
    </row>
    <row r="162" s="455" customFormat="1" spans="1:35">
      <c r="A162" s="467">
        <v>175</v>
      </c>
      <c r="B162" s="296"/>
      <c r="C162" s="754" t="s">
        <v>5946</v>
      </c>
      <c r="D162" s="296"/>
      <c r="E162" s="754" t="s">
        <v>5947</v>
      </c>
      <c r="F162" s="296"/>
      <c r="G162" s="296"/>
      <c r="H162" s="755" t="s">
        <v>6292</v>
      </c>
      <c r="I162" s="296"/>
      <c r="J162" s="191" t="s">
        <v>6295</v>
      </c>
      <c r="K162" s="296"/>
      <c r="L162" s="296"/>
      <c r="M162" s="476">
        <v>-30</v>
      </c>
      <c r="N162" s="477">
        <v>23.6794</v>
      </c>
      <c r="O162" s="477">
        <f t="shared" si="29"/>
        <v>-710.382</v>
      </c>
      <c r="P162" s="477"/>
      <c r="Q162" s="477">
        <f t="shared" si="30"/>
        <v>23.6794</v>
      </c>
      <c r="R162" s="477">
        <f t="shared" si="36"/>
        <v>0</v>
      </c>
      <c r="S162" s="477">
        <f t="shared" si="31"/>
        <v>30</v>
      </c>
      <c r="T162" s="477">
        <f t="shared" si="32"/>
        <v>23.6794</v>
      </c>
      <c r="U162" s="477">
        <f t="shared" si="39"/>
        <v>710.382</v>
      </c>
      <c r="V162" s="477">
        <f t="shared" si="33"/>
        <v>0</v>
      </c>
      <c r="W162" s="477">
        <f t="shared" si="34"/>
        <v>23.6794</v>
      </c>
      <c r="X162" s="477">
        <f t="shared" si="35"/>
        <v>0</v>
      </c>
      <c r="Y162" s="444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</row>
    <row r="163" s="455" customFormat="1" spans="1:35">
      <c r="A163" s="467">
        <v>176</v>
      </c>
      <c r="B163" s="296"/>
      <c r="C163" s="754" t="s">
        <v>6474</v>
      </c>
      <c r="D163" s="296"/>
      <c r="E163" s="754" t="s">
        <v>6475</v>
      </c>
      <c r="F163" s="296"/>
      <c r="G163" s="296"/>
      <c r="H163" s="755" t="s">
        <v>6292</v>
      </c>
      <c r="I163" s="296"/>
      <c r="J163" s="191" t="s">
        <v>6295</v>
      </c>
      <c r="K163" s="296"/>
      <c r="L163" s="296"/>
      <c r="M163" s="476">
        <v>-25</v>
      </c>
      <c r="N163" s="477">
        <v>23.5653</v>
      </c>
      <c r="O163" s="477">
        <f t="shared" si="29"/>
        <v>-589.1325</v>
      </c>
      <c r="P163" s="477"/>
      <c r="Q163" s="477">
        <f t="shared" si="30"/>
        <v>23.5653</v>
      </c>
      <c r="R163" s="477">
        <f t="shared" si="36"/>
        <v>0</v>
      </c>
      <c r="S163" s="477">
        <f t="shared" si="31"/>
        <v>25</v>
      </c>
      <c r="T163" s="477">
        <f t="shared" si="32"/>
        <v>23.5653</v>
      </c>
      <c r="U163" s="477">
        <f t="shared" si="39"/>
        <v>589.1325</v>
      </c>
      <c r="V163" s="477">
        <f t="shared" si="33"/>
        <v>0</v>
      </c>
      <c r="W163" s="477">
        <f t="shared" si="34"/>
        <v>23.5653</v>
      </c>
      <c r="X163" s="477">
        <f t="shared" si="35"/>
        <v>0</v>
      </c>
      <c r="Y163" s="444"/>
      <c r="Z163" s="296"/>
      <c r="AA163" s="296"/>
      <c r="AB163" s="296"/>
      <c r="AC163" s="296"/>
      <c r="AD163" s="296"/>
      <c r="AE163" s="296"/>
      <c r="AF163" s="296"/>
      <c r="AG163" s="296"/>
      <c r="AH163" s="296"/>
      <c r="AI163" s="296"/>
    </row>
    <row r="164" s="455" customFormat="1" spans="1:35">
      <c r="A164" s="467">
        <v>177</v>
      </c>
      <c r="B164" s="296"/>
      <c r="C164" s="754" t="s">
        <v>5948</v>
      </c>
      <c r="D164" s="296"/>
      <c r="E164" s="754" t="s">
        <v>5949</v>
      </c>
      <c r="F164" s="296"/>
      <c r="G164" s="296"/>
      <c r="H164" s="755" t="s">
        <v>6292</v>
      </c>
      <c r="I164" s="296"/>
      <c r="J164" s="191" t="s">
        <v>6295</v>
      </c>
      <c r="K164" s="296"/>
      <c r="L164" s="296"/>
      <c r="M164" s="476">
        <v>-735</v>
      </c>
      <c r="N164" s="477">
        <v>79.1897</v>
      </c>
      <c r="O164" s="477">
        <f t="shared" si="29"/>
        <v>-58204.4295</v>
      </c>
      <c r="P164" s="477"/>
      <c r="Q164" s="477">
        <f t="shared" si="30"/>
        <v>79.1897</v>
      </c>
      <c r="R164" s="477">
        <f t="shared" si="36"/>
        <v>0</v>
      </c>
      <c r="S164" s="477">
        <f t="shared" si="31"/>
        <v>735</v>
      </c>
      <c r="T164" s="477">
        <f t="shared" si="32"/>
        <v>79.1897</v>
      </c>
      <c r="U164" s="477">
        <f t="shared" si="39"/>
        <v>58204.4295</v>
      </c>
      <c r="V164" s="477">
        <f t="shared" si="33"/>
        <v>0</v>
      </c>
      <c r="W164" s="477">
        <f t="shared" si="34"/>
        <v>79.1897</v>
      </c>
      <c r="X164" s="477">
        <f t="shared" si="35"/>
        <v>0</v>
      </c>
      <c r="Y164" s="444"/>
      <c r="Z164" s="296"/>
      <c r="AA164" s="296"/>
      <c r="AB164" s="296"/>
      <c r="AC164" s="296"/>
      <c r="AD164" s="296"/>
      <c r="AE164" s="296"/>
      <c r="AF164" s="296"/>
      <c r="AG164" s="296"/>
      <c r="AH164" s="296"/>
      <c r="AI164" s="296"/>
    </row>
    <row r="165" s="455" customFormat="1" spans="1:35">
      <c r="A165" s="467">
        <v>178</v>
      </c>
      <c r="B165" s="296"/>
      <c r="C165" s="754" t="s">
        <v>5950</v>
      </c>
      <c r="D165" s="296"/>
      <c r="E165" s="754" t="s">
        <v>5951</v>
      </c>
      <c r="F165" s="296"/>
      <c r="G165" s="296"/>
      <c r="H165" s="755" t="s">
        <v>6292</v>
      </c>
      <c r="I165" s="296"/>
      <c r="J165" s="191" t="s">
        <v>6295</v>
      </c>
      <c r="K165" s="296"/>
      <c r="L165" s="296"/>
      <c r="M165" s="476">
        <v>-675</v>
      </c>
      <c r="N165" s="477">
        <v>74.8924</v>
      </c>
      <c r="O165" s="477">
        <f t="shared" si="29"/>
        <v>-50552.37</v>
      </c>
      <c r="P165" s="477"/>
      <c r="Q165" s="477">
        <f t="shared" si="30"/>
        <v>74.8924</v>
      </c>
      <c r="R165" s="477">
        <f t="shared" si="36"/>
        <v>0</v>
      </c>
      <c r="S165" s="477">
        <f t="shared" si="31"/>
        <v>675</v>
      </c>
      <c r="T165" s="477">
        <f t="shared" si="32"/>
        <v>74.8924</v>
      </c>
      <c r="U165" s="477">
        <f t="shared" si="39"/>
        <v>50552.37</v>
      </c>
      <c r="V165" s="477">
        <f t="shared" si="33"/>
        <v>0</v>
      </c>
      <c r="W165" s="477">
        <f t="shared" si="34"/>
        <v>74.8924</v>
      </c>
      <c r="X165" s="477">
        <f t="shared" si="35"/>
        <v>0</v>
      </c>
      <c r="Y165" s="444"/>
      <c r="Z165" s="296"/>
      <c r="AA165" s="296"/>
      <c r="AB165" s="296"/>
      <c r="AC165" s="296"/>
      <c r="AD165" s="296"/>
      <c r="AE165" s="296"/>
      <c r="AF165" s="296"/>
      <c r="AG165" s="296"/>
      <c r="AH165" s="296"/>
      <c r="AI165" s="296"/>
    </row>
    <row r="166" s="455" customFormat="1" spans="1:35">
      <c r="A166" s="467">
        <v>179</v>
      </c>
      <c r="B166" s="296"/>
      <c r="C166" s="754" t="s">
        <v>5952</v>
      </c>
      <c r="D166" s="296"/>
      <c r="E166" s="754" t="s">
        <v>5953</v>
      </c>
      <c r="F166" s="296"/>
      <c r="G166" s="296"/>
      <c r="H166" s="755" t="s">
        <v>6292</v>
      </c>
      <c r="I166" s="296"/>
      <c r="J166" s="191" t="s">
        <v>6295</v>
      </c>
      <c r="K166" s="296"/>
      <c r="L166" s="296"/>
      <c r="M166" s="476">
        <v>-707</v>
      </c>
      <c r="N166" s="477">
        <v>20.054</v>
      </c>
      <c r="O166" s="477">
        <f t="shared" si="29"/>
        <v>-14178.178</v>
      </c>
      <c r="P166" s="477"/>
      <c r="Q166" s="477">
        <f t="shared" si="30"/>
        <v>20.054</v>
      </c>
      <c r="R166" s="477">
        <f t="shared" si="36"/>
        <v>0</v>
      </c>
      <c r="S166" s="477">
        <f t="shared" si="31"/>
        <v>707</v>
      </c>
      <c r="T166" s="477">
        <f t="shared" si="32"/>
        <v>20.054</v>
      </c>
      <c r="U166" s="477">
        <f t="shared" si="39"/>
        <v>14178.178</v>
      </c>
      <c r="V166" s="477">
        <f t="shared" si="33"/>
        <v>0</v>
      </c>
      <c r="W166" s="477">
        <f t="shared" si="34"/>
        <v>20.054</v>
      </c>
      <c r="X166" s="477">
        <f t="shared" si="35"/>
        <v>0</v>
      </c>
      <c r="Y166" s="444"/>
      <c r="Z166" s="296"/>
      <c r="AA166" s="296"/>
      <c r="AB166" s="296"/>
      <c r="AC166" s="296"/>
      <c r="AD166" s="296"/>
      <c r="AE166" s="296"/>
      <c r="AF166" s="296"/>
      <c r="AG166" s="296"/>
      <c r="AH166" s="296"/>
      <c r="AI166" s="296"/>
    </row>
    <row r="167" s="455" customFormat="1" spans="1:35">
      <c r="A167" s="467">
        <v>180</v>
      </c>
      <c r="B167" s="296"/>
      <c r="C167" s="754" t="s">
        <v>5954</v>
      </c>
      <c r="D167" s="296"/>
      <c r="E167" s="754" t="s">
        <v>5955</v>
      </c>
      <c r="F167" s="296"/>
      <c r="G167" s="296"/>
      <c r="H167" s="755" t="s">
        <v>6292</v>
      </c>
      <c r="I167" s="296"/>
      <c r="J167" s="191" t="s">
        <v>6295</v>
      </c>
      <c r="K167" s="296"/>
      <c r="L167" s="296"/>
      <c r="M167" s="476">
        <v>-19</v>
      </c>
      <c r="N167" s="477">
        <v>39.23</v>
      </c>
      <c r="O167" s="477">
        <f t="shared" si="29"/>
        <v>-745.37</v>
      </c>
      <c r="P167" s="477"/>
      <c r="Q167" s="477">
        <f t="shared" si="30"/>
        <v>39.23</v>
      </c>
      <c r="R167" s="477">
        <f t="shared" si="36"/>
        <v>0</v>
      </c>
      <c r="S167" s="477">
        <f t="shared" si="31"/>
        <v>19</v>
      </c>
      <c r="T167" s="477">
        <f t="shared" si="32"/>
        <v>39.23</v>
      </c>
      <c r="U167" s="477">
        <f t="shared" si="39"/>
        <v>745.37</v>
      </c>
      <c r="V167" s="477">
        <f t="shared" si="33"/>
        <v>0</v>
      </c>
      <c r="W167" s="477">
        <f t="shared" si="34"/>
        <v>39.23</v>
      </c>
      <c r="X167" s="477">
        <f t="shared" si="35"/>
        <v>0</v>
      </c>
      <c r="Y167" s="444"/>
      <c r="Z167" s="296"/>
      <c r="AA167" s="296"/>
      <c r="AB167" s="296"/>
      <c r="AC167" s="296"/>
      <c r="AD167" s="296"/>
      <c r="AE167" s="296"/>
      <c r="AF167" s="296"/>
      <c r="AG167" s="296"/>
      <c r="AH167" s="296"/>
      <c r="AI167" s="296"/>
    </row>
    <row r="168" s="455" customFormat="1" spans="1:35">
      <c r="A168" s="467">
        <v>181</v>
      </c>
      <c r="B168" s="296"/>
      <c r="C168" s="754" t="s">
        <v>5958</v>
      </c>
      <c r="D168" s="296"/>
      <c r="E168" s="754" t="s">
        <v>5959</v>
      </c>
      <c r="F168" s="296"/>
      <c r="G168" s="296"/>
      <c r="H168" s="755" t="s">
        <v>6292</v>
      </c>
      <c r="I168" s="296"/>
      <c r="J168" s="191" t="s">
        <v>6295</v>
      </c>
      <c r="K168" s="296"/>
      <c r="L168" s="296"/>
      <c r="M168" s="476">
        <v>-49</v>
      </c>
      <c r="N168" s="477">
        <v>78.5161</v>
      </c>
      <c r="O168" s="477">
        <f t="shared" si="29"/>
        <v>-3847.2889</v>
      </c>
      <c r="P168" s="477"/>
      <c r="Q168" s="477">
        <f t="shared" si="30"/>
        <v>78.5161</v>
      </c>
      <c r="R168" s="477">
        <f t="shared" si="36"/>
        <v>0</v>
      </c>
      <c r="S168" s="477">
        <f t="shared" si="31"/>
        <v>49</v>
      </c>
      <c r="T168" s="477">
        <f t="shared" si="32"/>
        <v>78.5161</v>
      </c>
      <c r="U168" s="477">
        <f t="shared" si="39"/>
        <v>3847.2889</v>
      </c>
      <c r="V168" s="477">
        <f t="shared" si="33"/>
        <v>0</v>
      </c>
      <c r="W168" s="477">
        <f t="shared" si="34"/>
        <v>78.5161</v>
      </c>
      <c r="X168" s="477">
        <f t="shared" si="35"/>
        <v>0</v>
      </c>
      <c r="Y168" s="444"/>
      <c r="Z168" s="296"/>
      <c r="AA168" s="296"/>
      <c r="AB168" s="296"/>
      <c r="AC168" s="296"/>
      <c r="AD168" s="296"/>
      <c r="AE168" s="296"/>
      <c r="AF168" s="296"/>
      <c r="AG168" s="296"/>
      <c r="AH168" s="296"/>
      <c r="AI168" s="296"/>
    </row>
    <row r="169" s="455" customFormat="1" spans="1:35">
      <c r="A169" s="467">
        <v>182</v>
      </c>
      <c r="B169" s="296"/>
      <c r="C169" s="754" t="s">
        <v>5960</v>
      </c>
      <c r="D169" s="296"/>
      <c r="E169" s="754" t="s">
        <v>5961</v>
      </c>
      <c r="F169" s="296"/>
      <c r="G169" s="296"/>
      <c r="H169" s="755" t="s">
        <v>6292</v>
      </c>
      <c r="I169" s="296"/>
      <c r="J169" s="191" t="s">
        <v>6295</v>
      </c>
      <c r="K169" s="296"/>
      <c r="L169" s="296"/>
      <c r="M169" s="476">
        <v>-9</v>
      </c>
      <c r="N169" s="477">
        <v>39.0525</v>
      </c>
      <c r="O169" s="477">
        <f t="shared" si="29"/>
        <v>-351.4725</v>
      </c>
      <c r="P169" s="477"/>
      <c r="Q169" s="477">
        <f t="shared" si="30"/>
        <v>39.0525</v>
      </c>
      <c r="R169" s="477">
        <f t="shared" si="36"/>
        <v>0</v>
      </c>
      <c r="S169" s="477">
        <f t="shared" si="31"/>
        <v>9</v>
      </c>
      <c r="T169" s="477">
        <f t="shared" si="32"/>
        <v>39.0525</v>
      </c>
      <c r="U169" s="477">
        <f t="shared" si="39"/>
        <v>351.4725</v>
      </c>
      <c r="V169" s="477">
        <f t="shared" si="33"/>
        <v>0</v>
      </c>
      <c r="W169" s="477">
        <f t="shared" si="34"/>
        <v>39.0525</v>
      </c>
      <c r="X169" s="477">
        <f t="shared" si="35"/>
        <v>0</v>
      </c>
      <c r="Y169" s="444"/>
      <c r="Z169" s="296"/>
      <c r="AA169" s="296"/>
      <c r="AB169" s="296"/>
      <c r="AC169" s="296"/>
      <c r="AD169" s="296"/>
      <c r="AE169" s="296"/>
      <c r="AF169" s="296"/>
      <c r="AG169" s="296"/>
      <c r="AH169" s="296"/>
      <c r="AI169" s="296"/>
    </row>
    <row r="170" s="455" customFormat="1" spans="1:35">
      <c r="A170" s="467">
        <v>183</v>
      </c>
      <c r="B170" s="296"/>
      <c r="C170" s="754" t="s">
        <v>5962</v>
      </c>
      <c r="D170" s="296"/>
      <c r="E170" s="754" t="s">
        <v>5963</v>
      </c>
      <c r="F170" s="296"/>
      <c r="G170" s="296"/>
      <c r="H170" s="755" t="s">
        <v>6292</v>
      </c>
      <c r="I170" s="296"/>
      <c r="J170" s="191" t="s">
        <v>6295</v>
      </c>
      <c r="K170" s="296"/>
      <c r="L170" s="296"/>
      <c r="M170" s="476">
        <v>9</v>
      </c>
      <c r="N170" s="477">
        <v>24.6073</v>
      </c>
      <c r="O170" s="477">
        <f t="shared" si="29"/>
        <v>221.4657</v>
      </c>
      <c r="P170" s="477"/>
      <c r="Q170" s="477">
        <f t="shared" si="30"/>
        <v>24.6073</v>
      </c>
      <c r="R170" s="477">
        <f t="shared" si="36"/>
        <v>0</v>
      </c>
      <c r="S170" s="477">
        <f t="shared" si="31"/>
        <v>0</v>
      </c>
      <c r="T170" s="477">
        <f t="shared" si="32"/>
        <v>24.6073</v>
      </c>
      <c r="U170" s="477">
        <f>T170*S170</f>
        <v>0</v>
      </c>
      <c r="V170" s="477">
        <f t="shared" si="33"/>
        <v>-9</v>
      </c>
      <c r="W170" s="477">
        <f t="shared" si="34"/>
        <v>24.6073</v>
      </c>
      <c r="X170" s="477">
        <f t="shared" ref="X170:X174" si="40">R170-O170</f>
        <v>-221.4657</v>
      </c>
      <c r="Y170" s="444"/>
      <c r="Z170" s="296"/>
      <c r="AA170" s="296"/>
      <c r="AB170" s="296"/>
      <c r="AC170" s="296"/>
      <c r="AD170" s="296"/>
      <c r="AE170" s="296"/>
      <c r="AF170" s="296"/>
      <c r="AG170" s="296"/>
      <c r="AH170" s="296"/>
      <c r="AI170" s="296"/>
    </row>
    <row r="171" s="455" customFormat="1" spans="1:35">
      <c r="A171" s="467">
        <v>184</v>
      </c>
      <c r="B171" s="296"/>
      <c r="C171" s="754" t="s">
        <v>6476</v>
      </c>
      <c r="D171" s="296"/>
      <c r="E171" s="754" t="s">
        <v>6477</v>
      </c>
      <c r="F171" s="296"/>
      <c r="G171" s="296"/>
      <c r="H171" s="755" t="s">
        <v>6292</v>
      </c>
      <c r="I171" s="296"/>
      <c r="J171" s="191" t="s">
        <v>6295</v>
      </c>
      <c r="K171" s="296"/>
      <c r="L171" s="296"/>
      <c r="M171" s="476">
        <v>47</v>
      </c>
      <c r="N171" s="477">
        <v>23.955</v>
      </c>
      <c r="O171" s="477">
        <f t="shared" si="29"/>
        <v>1125.885</v>
      </c>
      <c r="P171" s="477">
        <v>12</v>
      </c>
      <c r="Q171" s="477">
        <f t="shared" si="30"/>
        <v>23.955</v>
      </c>
      <c r="R171" s="477">
        <f t="shared" si="36"/>
        <v>287.46</v>
      </c>
      <c r="S171" s="477">
        <f t="shared" si="31"/>
        <v>0</v>
      </c>
      <c r="T171" s="477">
        <f t="shared" si="32"/>
        <v>23.955</v>
      </c>
      <c r="U171" s="477">
        <f>T171*S171</f>
        <v>0</v>
      </c>
      <c r="V171" s="477">
        <f t="shared" si="33"/>
        <v>-35</v>
      </c>
      <c r="W171" s="477">
        <f t="shared" si="34"/>
        <v>23.955</v>
      </c>
      <c r="X171" s="477">
        <f t="shared" si="40"/>
        <v>-838.425</v>
      </c>
      <c r="Y171" s="444"/>
      <c r="Z171" s="296"/>
      <c r="AA171" s="296"/>
      <c r="AB171" s="296"/>
      <c r="AC171" s="296"/>
      <c r="AD171" s="296"/>
      <c r="AE171" s="296"/>
      <c r="AF171" s="296"/>
      <c r="AG171" s="296"/>
      <c r="AH171" s="296"/>
      <c r="AI171" s="296"/>
    </row>
    <row r="172" s="455" customFormat="1" spans="1:35">
      <c r="A172" s="467">
        <v>185</v>
      </c>
      <c r="B172" s="296"/>
      <c r="C172" s="754" t="s">
        <v>6478</v>
      </c>
      <c r="D172" s="296"/>
      <c r="E172" s="754" t="s">
        <v>6479</v>
      </c>
      <c r="F172" s="296"/>
      <c r="G172" s="296"/>
      <c r="H172" s="755" t="s">
        <v>6292</v>
      </c>
      <c r="I172" s="296"/>
      <c r="J172" s="191" t="s">
        <v>6295</v>
      </c>
      <c r="K172" s="296"/>
      <c r="L172" s="296"/>
      <c r="M172" s="476">
        <v>8</v>
      </c>
      <c r="N172" s="477">
        <v>27.4168</v>
      </c>
      <c r="O172" s="477">
        <f t="shared" si="29"/>
        <v>219.3344</v>
      </c>
      <c r="P172" s="477">
        <v>12</v>
      </c>
      <c r="Q172" s="477">
        <f t="shared" si="30"/>
        <v>27.4168</v>
      </c>
      <c r="R172" s="477">
        <f t="shared" si="36"/>
        <v>329.0016</v>
      </c>
      <c r="S172" s="477">
        <f t="shared" si="31"/>
        <v>4</v>
      </c>
      <c r="T172" s="477">
        <f t="shared" si="32"/>
        <v>27.4168</v>
      </c>
      <c r="U172" s="477">
        <f>R172-O172</f>
        <v>109.6672</v>
      </c>
      <c r="V172" s="477">
        <f t="shared" si="33"/>
        <v>0</v>
      </c>
      <c r="W172" s="477">
        <f t="shared" si="34"/>
        <v>27.4168</v>
      </c>
      <c r="X172" s="477">
        <f t="shared" si="35"/>
        <v>0</v>
      </c>
      <c r="Y172" s="444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</row>
    <row r="173" s="455" customFormat="1" spans="1:35">
      <c r="A173" s="467">
        <v>186</v>
      </c>
      <c r="B173" s="296"/>
      <c r="C173" s="754" t="s">
        <v>6480</v>
      </c>
      <c r="D173" s="296"/>
      <c r="E173" s="754" t="s">
        <v>6481</v>
      </c>
      <c r="F173" s="296"/>
      <c r="G173" s="296"/>
      <c r="H173" s="755" t="s">
        <v>6292</v>
      </c>
      <c r="I173" s="296"/>
      <c r="J173" s="191" t="s">
        <v>6295</v>
      </c>
      <c r="K173" s="296"/>
      <c r="L173" s="296"/>
      <c r="M173" s="476">
        <v>43</v>
      </c>
      <c r="N173" s="477">
        <v>32.3351</v>
      </c>
      <c r="O173" s="477">
        <f t="shared" si="29"/>
        <v>1390.4093</v>
      </c>
      <c r="P173" s="477"/>
      <c r="Q173" s="477">
        <f t="shared" si="30"/>
        <v>32.3351</v>
      </c>
      <c r="R173" s="477">
        <f t="shared" si="36"/>
        <v>0</v>
      </c>
      <c r="S173" s="477">
        <f t="shared" si="31"/>
        <v>0</v>
      </c>
      <c r="T173" s="477">
        <f t="shared" si="32"/>
        <v>32.3351</v>
      </c>
      <c r="U173" s="477">
        <f>T173*S173</f>
        <v>0</v>
      </c>
      <c r="V173" s="477">
        <f t="shared" si="33"/>
        <v>-43</v>
      </c>
      <c r="W173" s="477">
        <f t="shared" si="34"/>
        <v>32.3351</v>
      </c>
      <c r="X173" s="477">
        <f t="shared" si="40"/>
        <v>-1390.4093</v>
      </c>
      <c r="Y173" s="444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</row>
    <row r="174" s="455" customFormat="1" spans="1:35">
      <c r="A174" s="467">
        <v>187</v>
      </c>
      <c r="B174" s="296"/>
      <c r="C174" s="754" t="s">
        <v>6482</v>
      </c>
      <c r="D174" s="296"/>
      <c r="E174" s="754" t="s">
        <v>6483</v>
      </c>
      <c r="F174" s="296"/>
      <c r="G174" s="296"/>
      <c r="H174" s="755" t="s">
        <v>6292</v>
      </c>
      <c r="I174" s="296"/>
      <c r="J174" s="191" t="s">
        <v>6295</v>
      </c>
      <c r="K174" s="296"/>
      <c r="L174" s="296"/>
      <c r="M174" s="476">
        <v>86</v>
      </c>
      <c r="N174" s="477">
        <v>23.8987</v>
      </c>
      <c r="O174" s="477">
        <f t="shared" si="29"/>
        <v>2055.2882</v>
      </c>
      <c r="P174" s="477"/>
      <c r="Q174" s="477">
        <f t="shared" si="30"/>
        <v>23.8987</v>
      </c>
      <c r="R174" s="477">
        <f t="shared" si="36"/>
        <v>0</v>
      </c>
      <c r="S174" s="477">
        <f t="shared" si="31"/>
        <v>0</v>
      </c>
      <c r="T174" s="477">
        <f t="shared" si="32"/>
        <v>23.8987</v>
      </c>
      <c r="U174" s="477">
        <f>T174*S174</f>
        <v>0</v>
      </c>
      <c r="V174" s="477">
        <f t="shared" si="33"/>
        <v>-86</v>
      </c>
      <c r="W174" s="477">
        <f t="shared" si="34"/>
        <v>23.8987</v>
      </c>
      <c r="X174" s="477">
        <f t="shared" si="40"/>
        <v>-2055.2882</v>
      </c>
      <c r="Y174" s="444"/>
      <c r="Z174" s="296"/>
      <c r="AA174" s="296"/>
      <c r="AB174" s="296"/>
      <c r="AC174" s="296"/>
      <c r="AD174" s="296"/>
      <c r="AE174" s="296"/>
      <c r="AF174" s="296"/>
      <c r="AG174" s="296"/>
      <c r="AH174" s="296"/>
      <c r="AI174" s="296"/>
    </row>
    <row r="175" s="455" customFormat="1" spans="1:35">
      <c r="A175" s="467">
        <v>188</v>
      </c>
      <c r="B175" s="296"/>
      <c r="C175" s="754" t="s">
        <v>6484</v>
      </c>
      <c r="D175" s="296"/>
      <c r="E175" s="754" t="s">
        <v>6485</v>
      </c>
      <c r="F175" s="296"/>
      <c r="G175" s="296"/>
      <c r="H175" s="755" t="s">
        <v>6292</v>
      </c>
      <c r="I175" s="296"/>
      <c r="J175" s="191" t="s">
        <v>6295</v>
      </c>
      <c r="K175" s="296"/>
      <c r="L175" s="296"/>
      <c r="M175" s="476">
        <v>-21</v>
      </c>
      <c r="N175" s="477">
        <v>63.6681</v>
      </c>
      <c r="O175" s="477">
        <f t="shared" si="29"/>
        <v>-1337.0301</v>
      </c>
      <c r="P175" s="477"/>
      <c r="Q175" s="477">
        <f t="shared" si="30"/>
        <v>63.6681</v>
      </c>
      <c r="R175" s="477">
        <f t="shared" si="36"/>
        <v>0</v>
      </c>
      <c r="S175" s="477">
        <f t="shared" si="31"/>
        <v>21</v>
      </c>
      <c r="T175" s="477">
        <f t="shared" si="32"/>
        <v>63.6681</v>
      </c>
      <c r="U175" s="477">
        <f>R175-O175</f>
        <v>1337.0301</v>
      </c>
      <c r="V175" s="477">
        <f t="shared" si="33"/>
        <v>0</v>
      </c>
      <c r="W175" s="477">
        <f t="shared" si="34"/>
        <v>63.6681</v>
      </c>
      <c r="X175" s="477">
        <f t="shared" si="35"/>
        <v>0</v>
      </c>
      <c r="Y175" s="444"/>
      <c r="Z175" s="296"/>
      <c r="AA175" s="296"/>
      <c r="AB175" s="296"/>
      <c r="AC175" s="296"/>
      <c r="AD175" s="296"/>
      <c r="AE175" s="296"/>
      <c r="AF175" s="296"/>
      <c r="AG175" s="296"/>
      <c r="AH175" s="296"/>
      <c r="AI175" s="296"/>
    </row>
    <row r="176" s="455" customFormat="1" spans="1:35">
      <c r="A176" s="467">
        <v>189</v>
      </c>
      <c r="B176" s="296"/>
      <c r="C176" s="754" t="s">
        <v>6486</v>
      </c>
      <c r="D176" s="296"/>
      <c r="E176" s="754" t="s">
        <v>6487</v>
      </c>
      <c r="F176" s="296"/>
      <c r="G176" s="296"/>
      <c r="H176" s="755" t="s">
        <v>6292</v>
      </c>
      <c r="I176" s="296"/>
      <c r="J176" s="191" t="s">
        <v>6295</v>
      </c>
      <c r="K176" s="296"/>
      <c r="L176" s="296"/>
      <c r="M176" s="476">
        <v>49</v>
      </c>
      <c r="N176" s="477">
        <v>71.4688</v>
      </c>
      <c r="O176" s="477">
        <f t="shared" si="29"/>
        <v>3501.9712</v>
      </c>
      <c r="P176" s="477"/>
      <c r="Q176" s="477">
        <f t="shared" si="30"/>
        <v>71.4688</v>
      </c>
      <c r="R176" s="477">
        <f t="shared" si="36"/>
        <v>0</v>
      </c>
      <c r="S176" s="477">
        <f t="shared" si="31"/>
        <v>0</v>
      </c>
      <c r="T176" s="477">
        <f t="shared" si="32"/>
        <v>71.4688</v>
      </c>
      <c r="U176" s="477">
        <f>T176*S176</f>
        <v>0</v>
      </c>
      <c r="V176" s="477">
        <f t="shared" si="33"/>
        <v>-49</v>
      </c>
      <c r="W176" s="477">
        <f t="shared" si="34"/>
        <v>71.4688</v>
      </c>
      <c r="X176" s="477">
        <f t="shared" ref="X176:X182" si="41">R176-O176</f>
        <v>-3501.9712</v>
      </c>
      <c r="Y176" s="444"/>
      <c r="Z176" s="296"/>
      <c r="AA176" s="296"/>
      <c r="AB176" s="296"/>
      <c r="AC176" s="296"/>
      <c r="AD176" s="296"/>
      <c r="AE176" s="296"/>
      <c r="AF176" s="296"/>
      <c r="AG176" s="296"/>
      <c r="AH176" s="296"/>
      <c r="AI176" s="296"/>
    </row>
    <row r="177" s="455" customFormat="1" spans="1:35">
      <c r="A177" s="467">
        <v>190</v>
      </c>
      <c r="B177" s="296"/>
      <c r="C177" s="754" t="s">
        <v>6488</v>
      </c>
      <c r="D177" s="296"/>
      <c r="E177" s="754" t="s">
        <v>6489</v>
      </c>
      <c r="F177" s="296"/>
      <c r="G177" s="296"/>
      <c r="H177" s="755" t="s">
        <v>6292</v>
      </c>
      <c r="I177" s="296"/>
      <c r="J177" s="191" t="s">
        <v>6295</v>
      </c>
      <c r="K177" s="296"/>
      <c r="L177" s="296"/>
      <c r="M177" s="476">
        <v>7</v>
      </c>
      <c r="N177" s="477">
        <v>44.4108</v>
      </c>
      <c r="O177" s="477">
        <f t="shared" si="29"/>
        <v>310.8756</v>
      </c>
      <c r="P177" s="477">
        <v>12</v>
      </c>
      <c r="Q177" s="477">
        <f t="shared" si="30"/>
        <v>44.4108</v>
      </c>
      <c r="R177" s="477">
        <f t="shared" si="36"/>
        <v>532.9296</v>
      </c>
      <c r="S177" s="477">
        <f t="shared" si="31"/>
        <v>5</v>
      </c>
      <c r="T177" s="477">
        <f t="shared" si="32"/>
        <v>44.4108</v>
      </c>
      <c r="U177" s="477">
        <f>R177-O177</f>
        <v>222.054</v>
      </c>
      <c r="V177" s="477">
        <f t="shared" si="33"/>
        <v>0</v>
      </c>
      <c r="W177" s="477">
        <f t="shared" si="34"/>
        <v>44.4108</v>
      </c>
      <c r="X177" s="477">
        <f t="shared" si="35"/>
        <v>0</v>
      </c>
      <c r="Y177" s="444"/>
      <c r="Z177" s="296"/>
      <c r="AA177" s="296"/>
      <c r="AB177" s="296"/>
      <c r="AC177" s="296"/>
      <c r="AD177" s="296"/>
      <c r="AE177" s="296"/>
      <c r="AF177" s="296"/>
      <c r="AG177" s="296"/>
      <c r="AH177" s="296"/>
      <c r="AI177" s="296"/>
    </row>
    <row r="178" s="455" customFormat="1" spans="1:35">
      <c r="A178" s="467">
        <v>191</v>
      </c>
      <c r="B178" s="296"/>
      <c r="C178" s="754" t="s">
        <v>6490</v>
      </c>
      <c r="D178" s="296"/>
      <c r="E178" s="754" t="s">
        <v>6491</v>
      </c>
      <c r="F178" s="296"/>
      <c r="G178" s="296"/>
      <c r="H178" s="755" t="s">
        <v>6292</v>
      </c>
      <c r="I178" s="296"/>
      <c r="J178" s="191" t="s">
        <v>6295</v>
      </c>
      <c r="K178" s="296"/>
      <c r="L178" s="296"/>
      <c r="M178" s="476">
        <v>7</v>
      </c>
      <c r="N178" s="477">
        <v>33.98</v>
      </c>
      <c r="O178" s="477">
        <f t="shared" si="29"/>
        <v>237.86</v>
      </c>
      <c r="P178" s="477">
        <v>12</v>
      </c>
      <c r="Q178" s="477">
        <f t="shared" si="30"/>
        <v>33.98</v>
      </c>
      <c r="R178" s="477">
        <f t="shared" si="36"/>
        <v>407.76</v>
      </c>
      <c r="S178" s="477">
        <f t="shared" si="31"/>
        <v>5</v>
      </c>
      <c r="T178" s="477">
        <f t="shared" si="32"/>
        <v>33.98</v>
      </c>
      <c r="U178" s="477">
        <f>R178-O178</f>
        <v>169.9</v>
      </c>
      <c r="V178" s="477">
        <f t="shared" si="33"/>
        <v>0</v>
      </c>
      <c r="W178" s="477">
        <f t="shared" si="34"/>
        <v>33.98</v>
      </c>
      <c r="X178" s="477">
        <f t="shared" si="35"/>
        <v>0</v>
      </c>
      <c r="Y178" s="444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</row>
    <row r="179" s="455" customFormat="1" spans="1:35">
      <c r="A179" s="467">
        <v>192</v>
      </c>
      <c r="B179" s="296"/>
      <c r="C179" s="754" t="s">
        <v>5970</v>
      </c>
      <c r="D179" s="296"/>
      <c r="E179" s="754" t="s">
        <v>5971</v>
      </c>
      <c r="F179" s="296"/>
      <c r="G179" s="296"/>
      <c r="H179" s="755" t="s">
        <v>6292</v>
      </c>
      <c r="I179" s="296"/>
      <c r="J179" s="191" t="s">
        <v>6295</v>
      </c>
      <c r="K179" s="296"/>
      <c r="L179" s="296"/>
      <c r="M179" s="476">
        <v>2690</v>
      </c>
      <c r="N179" s="477">
        <v>25.3518</v>
      </c>
      <c r="O179" s="477">
        <f t="shared" si="29"/>
        <v>68196.342</v>
      </c>
      <c r="P179" s="477">
        <v>2656</v>
      </c>
      <c r="Q179" s="477">
        <f t="shared" si="30"/>
        <v>25.3518</v>
      </c>
      <c r="R179" s="477">
        <f t="shared" si="36"/>
        <v>67334.3808</v>
      </c>
      <c r="S179" s="477">
        <f t="shared" si="31"/>
        <v>0</v>
      </c>
      <c r="T179" s="477">
        <f t="shared" si="32"/>
        <v>25.3518</v>
      </c>
      <c r="U179" s="477">
        <f>T179*S179</f>
        <v>0</v>
      </c>
      <c r="V179" s="477">
        <f t="shared" si="33"/>
        <v>-34</v>
      </c>
      <c r="W179" s="477">
        <f t="shared" si="34"/>
        <v>25.3518</v>
      </c>
      <c r="X179" s="477">
        <f t="shared" si="41"/>
        <v>-861.961200000005</v>
      </c>
      <c r="Y179" s="444"/>
      <c r="Z179" s="296"/>
      <c r="AA179" s="296"/>
      <c r="AB179" s="296"/>
      <c r="AC179" s="296"/>
      <c r="AD179" s="296"/>
      <c r="AE179" s="296"/>
      <c r="AF179" s="296"/>
      <c r="AG179" s="296"/>
      <c r="AH179" s="296"/>
      <c r="AI179" s="296"/>
    </row>
    <row r="180" s="455" customFormat="1" spans="1:35">
      <c r="A180" s="467">
        <v>193</v>
      </c>
      <c r="B180" s="296"/>
      <c r="C180" s="754" t="s">
        <v>6492</v>
      </c>
      <c r="D180" s="296"/>
      <c r="E180" s="754" t="s">
        <v>6493</v>
      </c>
      <c r="F180" s="296"/>
      <c r="G180" s="296"/>
      <c r="H180" s="755" t="s">
        <v>6292</v>
      </c>
      <c r="I180" s="296"/>
      <c r="J180" s="191" t="s">
        <v>6295</v>
      </c>
      <c r="K180" s="296"/>
      <c r="L180" s="296"/>
      <c r="M180" s="476">
        <v>-370</v>
      </c>
      <c r="N180" s="477">
        <v>23.427</v>
      </c>
      <c r="O180" s="477">
        <f t="shared" si="29"/>
        <v>-8667.99</v>
      </c>
      <c r="P180" s="477"/>
      <c r="Q180" s="477">
        <f t="shared" si="30"/>
        <v>23.427</v>
      </c>
      <c r="R180" s="477">
        <f t="shared" si="36"/>
        <v>0</v>
      </c>
      <c r="S180" s="477">
        <f t="shared" si="31"/>
        <v>370</v>
      </c>
      <c r="T180" s="477">
        <f t="shared" si="32"/>
        <v>23.427</v>
      </c>
      <c r="U180" s="477">
        <f>R180-O180</f>
        <v>8667.99</v>
      </c>
      <c r="V180" s="477">
        <f t="shared" si="33"/>
        <v>0</v>
      </c>
      <c r="W180" s="477">
        <f t="shared" si="34"/>
        <v>23.427</v>
      </c>
      <c r="X180" s="477">
        <f t="shared" si="35"/>
        <v>0</v>
      </c>
      <c r="Y180" s="444"/>
      <c r="Z180" s="296"/>
      <c r="AA180" s="296"/>
      <c r="AB180" s="296"/>
      <c r="AC180" s="296"/>
      <c r="AD180" s="296"/>
      <c r="AE180" s="296"/>
      <c r="AF180" s="296"/>
      <c r="AG180" s="296"/>
      <c r="AH180" s="296"/>
      <c r="AI180" s="296"/>
    </row>
    <row r="181" s="455" customFormat="1" spans="1:35">
      <c r="A181" s="467">
        <v>194</v>
      </c>
      <c r="B181" s="296"/>
      <c r="C181" s="754" t="s">
        <v>5972</v>
      </c>
      <c r="D181" s="296"/>
      <c r="E181" s="754" t="s">
        <v>5973</v>
      </c>
      <c r="F181" s="296"/>
      <c r="G181" s="296"/>
      <c r="H181" s="755" t="s">
        <v>6292</v>
      </c>
      <c r="I181" s="296"/>
      <c r="J181" s="191" t="s">
        <v>6295</v>
      </c>
      <c r="K181" s="296"/>
      <c r="L181" s="296"/>
      <c r="M181" s="476">
        <v>2945</v>
      </c>
      <c r="N181" s="477">
        <v>24.0782</v>
      </c>
      <c r="O181" s="477">
        <f t="shared" si="29"/>
        <v>70910.299</v>
      </c>
      <c r="P181" s="477">
        <v>2612</v>
      </c>
      <c r="Q181" s="477">
        <f t="shared" si="30"/>
        <v>24.0782</v>
      </c>
      <c r="R181" s="477">
        <f t="shared" si="36"/>
        <v>62892.2584</v>
      </c>
      <c r="S181" s="477">
        <f t="shared" si="31"/>
        <v>0</v>
      </c>
      <c r="T181" s="477">
        <f t="shared" si="32"/>
        <v>24.0782</v>
      </c>
      <c r="U181" s="477">
        <f>T181*S181</f>
        <v>0</v>
      </c>
      <c r="V181" s="477">
        <f t="shared" si="33"/>
        <v>-333</v>
      </c>
      <c r="W181" s="477">
        <f t="shared" si="34"/>
        <v>24.0782</v>
      </c>
      <c r="X181" s="477">
        <f t="shared" si="41"/>
        <v>-8018.0406</v>
      </c>
      <c r="Y181" s="444"/>
      <c r="Z181" s="296"/>
      <c r="AA181" s="296"/>
      <c r="AB181" s="296"/>
      <c r="AC181" s="296"/>
      <c r="AD181" s="296"/>
      <c r="AE181" s="296"/>
      <c r="AF181" s="296"/>
      <c r="AG181" s="296"/>
      <c r="AH181" s="296"/>
      <c r="AI181" s="296"/>
    </row>
    <row r="182" s="455" customFormat="1" spans="1:35">
      <c r="A182" s="467">
        <v>195</v>
      </c>
      <c r="B182" s="296"/>
      <c r="C182" s="754" t="s">
        <v>5974</v>
      </c>
      <c r="D182" s="296"/>
      <c r="E182" s="754" t="s">
        <v>5975</v>
      </c>
      <c r="F182" s="296"/>
      <c r="G182" s="296"/>
      <c r="H182" s="755" t="s">
        <v>6292</v>
      </c>
      <c r="I182" s="296"/>
      <c r="J182" s="191" t="s">
        <v>6295</v>
      </c>
      <c r="K182" s="296"/>
      <c r="L182" s="296"/>
      <c r="M182" s="476">
        <v>2840</v>
      </c>
      <c r="N182" s="477">
        <v>40.1042</v>
      </c>
      <c r="O182" s="477">
        <f t="shared" si="29"/>
        <v>113895.928</v>
      </c>
      <c r="P182" s="477">
        <v>2620</v>
      </c>
      <c r="Q182" s="477">
        <f t="shared" si="30"/>
        <v>40.1042</v>
      </c>
      <c r="R182" s="477">
        <f t="shared" si="36"/>
        <v>105073.004</v>
      </c>
      <c r="S182" s="477">
        <f t="shared" si="31"/>
        <v>0</v>
      </c>
      <c r="T182" s="477">
        <f t="shared" si="32"/>
        <v>40.1042</v>
      </c>
      <c r="U182" s="477">
        <f>T182*S182</f>
        <v>0</v>
      </c>
      <c r="V182" s="477">
        <f t="shared" si="33"/>
        <v>-220</v>
      </c>
      <c r="W182" s="477">
        <f t="shared" si="34"/>
        <v>40.1042</v>
      </c>
      <c r="X182" s="477">
        <f t="shared" si="41"/>
        <v>-8822.924</v>
      </c>
      <c r="Y182" s="444"/>
      <c r="Z182" s="296"/>
      <c r="AA182" s="296"/>
      <c r="AB182" s="296"/>
      <c r="AC182" s="296"/>
      <c r="AD182" s="296"/>
      <c r="AE182" s="296"/>
      <c r="AF182" s="296"/>
      <c r="AG182" s="296"/>
      <c r="AH182" s="296"/>
      <c r="AI182" s="296"/>
    </row>
    <row r="183" s="455" customFormat="1" spans="1:35">
      <c r="A183" s="467">
        <v>196</v>
      </c>
      <c r="B183" s="296"/>
      <c r="C183" s="754" t="s">
        <v>6494</v>
      </c>
      <c r="D183" s="296"/>
      <c r="E183" s="754" t="s">
        <v>6495</v>
      </c>
      <c r="F183" s="296"/>
      <c r="G183" s="296"/>
      <c r="H183" s="755" t="s">
        <v>6292</v>
      </c>
      <c r="I183" s="296"/>
      <c r="J183" s="191" t="s">
        <v>6295</v>
      </c>
      <c r="K183" s="296"/>
      <c r="L183" s="296"/>
      <c r="M183" s="476">
        <v>-621</v>
      </c>
      <c r="N183" s="477">
        <v>37.8167</v>
      </c>
      <c r="O183" s="477">
        <f t="shared" si="29"/>
        <v>-23484.1707</v>
      </c>
      <c r="P183" s="477"/>
      <c r="Q183" s="477">
        <f t="shared" si="30"/>
        <v>37.8167</v>
      </c>
      <c r="R183" s="477">
        <f t="shared" si="36"/>
        <v>0</v>
      </c>
      <c r="S183" s="477">
        <f t="shared" si="31"/>
        <v>621</v>
      </c>
      <c r="T183" s="477">
        <f t="shared" si="32"/>
        <v>37.8167</v>
      </c>
      <c r="U183" s="477">
        <f>R183-O183</f>
        <v>23484.1707</v>
      </c>
      <c r="V183" s="477">
        <f t="shared" si="33"/>
        <v>0</v>
      </c>
      <c r="W183" s="477">
        <f t="shared" si="34"/>
        <v>37.8167</v>
      </c>
      <c r="X183" s="477">
        <f t="shared" si="35"/>
        <v>0</v>
      </c>
      <c r="Y183" s="444"/>
      <c r="Z183" s="296"/>
      <c r="AA183" s="296"/>
      <c r="AB183" s="296"/>
      <c r="AC183" s="296"/>
      <c r="AD183" s="296"/>
      <c r="AE183" s="296"/>
      <c r="AF183" s="296"/>
      <c r="AG183" s="296"/>
      <c r="AH183" s="296"/>
      <c r="AI183" s="296"/>
    </row>
    <row r="184" s="455" customFormat="1" spans="1:35">
      <c r="A184" s="467">
        <v>197</v>
      </c>
      <c r="B184" s="296"/>
      <c r="C184" s="754" t="s">
        <v>5976</v>
      </c>
      <c r="D184" s="296"/>
      <c r="E184" s="754" t="s">
        <v>5977</v>
      </c>
      <c r="F184" s="296"/>
      <c r="G184" s="296"/>
      <c r="H184" s="755" t="s">
        <v>6292</v>
      </c>
      <c r="I184" s="296"/>
      <c r="J184" s="191" t="s">
        <v>6295</v>
      </c>
      <c r="K184" s="296"/>
      <c r="L184" s="296"/>
      <c r="M184" s="476">
        <v>3018</v>
      </c>
      <c r="N184" s="477">
        <v>35.2117</v>
      </c>
      <c r="O184" s="477">
        <f t="shared" si="29"/>
        <v>106268.9106</v>
      </c>
      <c r="P184" s="477">
        <v>2767</v>
      </c>
      <c r="Q184" s="477">
        <f t="shared" si="30"/>
        <v>35.2117</v>
      </c>
      <c r="R184" s="477">
        <f t="shared" si="36"/>
        <v>97430.7739</v>
      </c>
      <c r="S184" s="477">
        <f t="shared" si="31"/>
        <v>0</v>
      </c>
      <c r="T184" s="477">
        <f t="shared" si="32"/>
        <v>35.2117</v>
      </c>
      <c r="U184" s="477">
        <f>T184*S184</f>
        <v>0</v>
      </c>
      <c r="V184" s="477">
        <f t="shared" si="33"/>
        <v>-251</v>
      </c>
      <c r="W184" s="477">
        <f t="shared" si="34"/>
        <v>35.2117</v>
      </c>
      <c r="X184" s="477">
        <f t="shared" ref="X184:X188" si="42">R184-O184</f>
        <v>-8838.1367</v>
      </c>
      <c r="Y184" s="444"/>
      <c r="Z184" s="296"/>
      <c r="AA184" s="296"/>
      <c r="AB184" s="296"/>
      <c r="AC184" s="296"/>
      <c r="AD184" s="296"/>
      <c r="AE184" s="296"/>
      <c r="AF184" s="296"/>
      <c r="AG184" s="296"/>
      <c r="AH184" s="296"/>
      <c r="AI184" s="296"/>
    </row>
    <row r="185" s="455" customFormat="1" spans="1:35">
      <c r="A185" s="467">
        <v>198</v>
      </c>
      <c r="B185" s="296"/>
      <c r="C185" s="754" t="s">
        <v>6496</v>
      </c>
      <c r="D185" s="296"/>
      <c r="E185" s="754" t="s">
        <v>6497</v>
      </c>
      <c r="F185" s="296"/>
      <c r="G185" s="296"/>
      <c r="H185" s="755" t="s">
        <v>6292</v>
      </c>
      <c r="I185" s="296"/>
      <c r="J185" s="191" t="s">
        <v>6295</v>
      </c>
      <c r="K185" s="296"/>
      <c r="L185" s="296"/>
      <c r="M185" s="476">
        <v>-99</v>
      </c>
      <c r="N185" s="477">
        <v>21.9191</v>
      </c>
      <c r="O185" s="477">
        <f t="shared" si="29"/>
        <v>-2169.9909</v>
      </c>
      <c r="P185" s="477"/>
      <c r="Q185" s="477">
        <f t="shared" si="30"/>
        <v>21.9191</v>
      </c>
      <c r="R185" s="477">
        <f t="shared" si="36"/>
        <v>0</v>
      </c>
      <c r="S185" s="477">
        <f t="shared" si="31"/>
        <v>99</v>
      </c>
      <c r="T185" s="477">
        <f t="shared" si="32"/>
        <v>21.9191</v>
      </c>
      <c r="U185" s="477">
        <f>R185-O185</f>
        <v>2169.9909</v>
      </c>
      <c r="V185" s="477">
        <f t="shared" si="33"/>
        <v>0</v>
      </c>
      <c r="W185" s="477">
        <f t="shared" si="34"/>
        <v>21.9191</v>
      </c>
      <c r="X185" s="477">
        <f t="shared" si="35"/>
        <v>0</v>
      </c>
      <c r="Y185" s="444"/>
      <c r="Z185" s="296"/>
      <c r="AA185" s="296"/>
      <c r="AB185" s="296"/>
      <c r="AC185" s="296"/>
      <c r="AD185" s="296"/>
      <c r="AE185" s="296"/>
      <c r="AF185" s="296"/>
      <c r="AG185" s="296"/>
      <c r="AH185" s="296"/>
      <c r="AI185" s="296"/>
    </row>
    <row r="186" s="455" customFormat="1" spans="1:35">
      <c r="A186" s="467">
        <v>199</v>
      </c>
      <c r="B186" s="296"/>
      <c r="C186" s="754" t="s">
        <v>6498</v>
      </c>
      <c r="D186" s="296"/>
      <c r="E186" s="754" t="s">
        <v>6499</v>
      </c>
      <c r="F186" s="296"/>
      <c r="G186" s="296"/>
      <c r="H186" s="755" t="s">
        <v>6292</v>
      </c>
      <c r="I186" s="296"/>
      <c r="J186" s="191" t="s">
        <v>6295</v>
      </c>
      <c r="K186" s="296"/>
      <c r="L186" s="296"/>
      <c r="M186" s="476">
        <v>315</v>
      </c>
      <c r="N186" s="477">
        <v>24.2366</v>
      </c>
      <c r="O186" s="477">
        <f t="shared" si="29"/>
        <v>7634.529</v>
      </c>
      <c r="P186" s="477"/>
      <c r="Q186" s="477">
        <f t="shared" si="30"/>
        <v>24.2366</v>
      </c>
      <c r="R186" s="477">
        <f t="shared" si="36"/>
        <v>0</v>
      </c>
      <c r="S186" s="477">
        <f t="shared" si="31"/>
        <v>0</v>
      </c>
      <c r="T186" s="477">
        <f t="shared" si="32"/>
        <v>24.2366</v>
      </c>
      <c r="U186" s="477">
        <f>T186*S186</f>
        <v>0</v>
      </c>
      <c r="V186" s="477">
        <f t="shared" si="33"/>
        <v>-315</v>
      </c>
      <c r="W186" s="477">
        <f t="shared" si="34"/>
        <v>24.2366</v>
      </c>
      <c r="X186" s="477">
        <f t="shared" si="42"/>
        <v>-7634.529</v>
      </c>
      <c r="Y186" s="444"/>
      <c r="Z186" s="296"/>
      <c r="AA186" s="296"/>
      <c r="AB186" s="296"/>
      <c r="AC186" s="296"/>
      <c r="AD186" s="296"/>
      <c r="AE186" s="296"/>
      <c r="AF186" s="296"/>
      <c r="AG186" s="296"/>
      <c r="AH186" s="296"/>
      <c r="AI186" s="296"/>
    </row>
    <row r="187" s="455" customFormat="1" spans="1:35">
      <c r="A187" s="467">
        <v>200</v>
      </c>
      <c r="B187" s="296"/>
      <c r="C187" s="754" t="s">
        <v>6004</v>
      </c>
      <c r="D187" s="296"/>
      <c r="E187" s="754" t="s">
        <v>6005</v>
      </c>
      <c r="F187" s="296"/>
      <c r="G187" s="296"/>
      <c r="H187" s="755" t="s">
        <v>6292</v>
      </c>
      <c r="I187" s="296"/>
      <c r="J187" s="191" t="s">
        <v>6295</v>
      </c>
      <c r="K187" s="296"/>
      <c r="L187" s="296"/>
      <c r="M187" s="476">
        <v>-68</v>
      </c>
      <c r="N187" s="477">
        <v>7.174</v>
      </c>
      <c r="O187" s="477">
        <f t="shared" si="29"/>
        <v>-487.832</v>
      </c>
      <c r="P187" s="477"/>
      <c r="Q187" s="477">
        <f t="shared" si="30"/>
        <v>7.174</v>
      </c>
      <c r="R187" s="477">
        <f t="shared" si="36"/>
        <v>0</v>
      </c>
      <c r="S187" s="477">
        <f t="shared" si="31"/>
        <v>68</v>
      </c>
      <c r="T187" s="477">
        <f t="shared" si="32"/>
        <v>7.174</v>
      </c>
      <c r="U187" s="477">
        <f>R187-O187</f>
        <v>487.832</v>
      </c>
      <c r="V187" s="477">
        <f t="shared" si="33"/>
        <v>0</v>
      </c>
      <c r="W187" s="477">
        <f t="shared" si="34"/>
        <v>7.174</v>
      </c>
      <c r="X187" s="477">
        <f t="shared" si="35"/>
        <v>0</v>
      </c>
      <c r="Y187" s="444"/>
      <c r="Z187" s="296"/>
      <c r="AA187" s="296"/>
      <c r="AB187" s="296"/>
      <c r="AC187" s="296"/>
      <c r="AD187" s="296"/>
      <c r="AE187" s="296"/>
      <c r="AF187" s="296"/>
      <c r="AG187" s="296"/>
      <c r="AH187" s="296"/>
      <c r="AI187" s="296"/>
    </row>
    <row r="188" s="455" customFormat="1" spans="1:35">
      <c r="A188" s="467">
        <v>201</v>
      </c>
      <c r="B188" s="296"/>
      <c r="C188" s="754" t="s">
        <v>6155</v>
      </c>
      <c r="D188" s="296"/>
      <c r="E188" s="754" t="s">
        <v>6156</v>
      </c>
      <c r="F188" s="296"/>
      <c r="G188" s="296"/>
      <c r="H188" s="755" t="s">
        <v>6292</v>
      </c>
      <c r="I188" s="296"/>
      <c r="J188" s="191" t="s">
        <v>6295</v>
      </c>
      <c r="K188" s="296"/>
      <c r="L188" s="296"/>
      <c r="M188" s="476">
        <v>429</v>
      </c>
      <c r="N188" s="477">
        <v>19.9291</v>
      </c>
      <c r="O188" s="477">
        <f t="shared" si="29"/>
        <v>8549.5839</v>
      </c>
      <c r="P188" s="477"/>
      <c r="Q188" s="477">
        <f t="shared" si="30"/>
        <v>19.9291</v>
      </c>
      <c r="R188" s="477">
        <f t="shared" si="36"/>
        <v>0</v>
      </c>
      <c r="S188" s="477">
        <f t="shared" si="31"/>
        <v>0</v>
      </c>
      <c r="T188" s="477">
        <f t="shared" si="32"/>
        <v>19.9291</v>
      </c>
      <c r="U188" s="477">
        <f>T188*S188</f>
        <v>0</v>
      </c>
      <c r="V188" s="477">
        <f t="shared" si="33"/>
        <v>-429</v>
      </c>
      <c r="W188" s="477">
        <f t="shared" si="34"/>
        <v>19.9291</v>
      </c>
      <c r="X188" s="477">
        <f t="shared" si="42"/>
        <v>-8549.5839</v>
      </c>
      <c r="Y188" s="444"/>
      <c r="Z188" s="296"/>
      <c r="AA188" s="296"/>
      <c r="AB188" s="296"/>
      <c r="AC188" s="296"/>
      <c r="AD188" s="296"/>
      <c r="AE188" s="296"/>
      <c r="AF188" s="296"/>
      <c r="AG188" s="296"/>
      <c r="AH188" s="296"/>
      <c r="AI188" s="296"/>
    </row>
    <row r="189" s="455" customFormat="1" spans="1:35">
      <c r="A189" s="467">
        <v>202</v>
      </c>
      <c r="B189" s="296"/>
      <c r="C189" s="754" t="s">
        <v>6157</v>
      </c>
      <c r="D189" s="296"/>
      <c r="E189" s="754" t="s">
        <v>6158</v>
      </c>
      <c r="F189" s="296"/>
      <c r="G189" s="296"/>
      <c r="H189" s="755" t="s">
        <v>6292</v>
      </c>
      <c r="I189" s="296"/>
      <c r="J189" s="191" t="s">
        <v>6295</v>
      </c>
      <c r="K189" s="296"/>
      <c r="L189" s="296"/>
      <c r="M189" s="476">
        <v>-43</v>
      </c>
      <c r="N189" s="477">
        <v>3.3873</v>
      </c>
      <c r="O189" s="477">
        <f t="shared" si="29"/>
        <v>-145.6539</v>
      </c>
      <c r="P189" s="477"/>
      <c r="Q189" s="477">
        <f t="shared" si="30"/>
        <v>3.3873</v>
      </c>
      <c r="R189" s="477">
        <f t="shared" si="36"/>
        <v>0</v>
      </c>
      <c r="S189" s="477">
        <f t="shared" si="31"/>
        <v>43</v>
      </c>
      <c r="T189" s="477">
        <f t="shared" si="32"/>
        <v>3.3873</v>
      </c>
      <c r="U189" s="477">
        <f>R189-O189</f>
        <v>145.6539</v>
      </c>
      <c r="V189" s="477">
        <f t="shared" si="33"/>
        <v>0</v>
      </c>
      <c r="W189" s="477">
        <f t="shared" si="34"/>
        <v>3.3873</v>
      </c>
      <c r="X189" s="477">
        <f t="shared" si="35"/>
        <v>0</v>
      </c>
      <c r="Y189" s="444"/>
      <c r="Z189" s="296"/>
      <c r="AA189" s="296"/>
      <c r="AB189" s="296"/>
      <c r="AC189" s="296"/>
      <c r="AD189" s="296"/>
      <c r="AE189" s="296"/>
      <c r="AF189" s="296"/>
      <c r="AG189" s="296"/>
      <c r="AH189" s="296"/>
      <c r="AI189" s="296"/>
    </row>
    <row r="190" s="455" customFormat="1" spans="1:35">
      <c r="A190" s="467">
        <v>203</v>
      </c>
      <c r="B190" s="296"/>
      <c r="C190" s="754" t="s">
        <v>6500</v>
      </c>
      <c r="D190" s="296"/>
      <c r="E190" s="754" t="s">
        <v>6501</v>
      </c>
      <c r="F190" s="296"/>
      <c r="G190" s="296"/>
      <c r="H190" s="755" t="s">
        <v>6292</v>
      </c>
      <c r="I190" s="296"/>
      <c r="J190" s="191" t="s">
        <v>6295</v>
      </c>
      <c r="K190" s="296"/>
      <c r="L190" s="296"/>
      <c r="M190" s="476">
        <v>6</v>
      </c>
      <c r="N190" s="477">
        <v>3.7583</v>
      </c>
      <c r="O190" s="477">
        <f t="shared" si="29"/>
        <v>22.5498</v>
      </c>
      <c r="P190" s="477"/>
      <c r="Q190" s="477">
        <f t="shared" si="30"/>
        <v>3.7583</v>
      </c>
      <c r="R190" s="477">
        <f t="shared" si="36"/>
        <v>0</v>
      </c>
      <c r="S190" s="477">
        <f t="shared" si="31"/>
        <v>0</v>
      </c>
      <c r="T190" s="477">
        <f t="shared" si="32"/>
        <v>3.7583</v>
      </c>
      <c r="U190" s="477">
        <f>T190*S190</f>
        <v>0</v>
      </c>
      <c r="V190" s="477">
        <f t="shared" si="33"/>
        <v>-6</v>
      </c>
      <c r="W190" s="477">
        <f t="shared" si="34"/>
        <v>3.7583</v>
      </c>
      <c r="X190" s="477">
        <f>R190-O190</f>
        <v>-22.5498</v>
      </c>
      <c r="Y190" s="444"/>
      <c r="Z190" s="296"/>
      <c r="AA190" s="296"/>
      <c r="AB190" s="296"/>
      <c r="AC190" s="296"/>
      <c r="AD190" s="296"/>
      <c r="AE190" s="296"/>
      <c r="AF190" s="296"/>
      <c r="AG190" s="296"/>
      <c r="AH190" s="296"/>
      <c r="AI190" s="296"/>
    </row>
    <row r="191" s="455" customFormat="1" spans="1:35">
      <c r="A191" s="467">
        <v>204</v>
      </c>
      <c r="B191" s="296"/>
      <c r="C191" s="754" t="s">
        <v>6502</v>
      </c>
      <c r="D191" s="296"/>
      <c r="E191" s="754" t="s">
        <v>6503</v>
      </c>
      <c r="F191" s="296"/>
      <c r="G191" s="296"/>
      <c r="H191" s="755" t="s">
        <v>6292</v>
      </c>
      <c r="I191" s="296"/>
      <c r="J191" s="191" t="s">
        <v>6295</v>
      </c>
      <c r="K191" s="296"/>
      <c r="L191" s="296"/>
      <c r="M191" s="476">
        <v>-20</v>
      </c>
      <c r="N191" s="477">
        <v>20.0965</v>
      </c>
      <c r="O191" s="477">
        <f t="shared" si="29"/>
        <v>-401.93</v>
      </c>
      <c r="P191" s="477"/>
      <c r="Q191" s="477">
        <f t="shared" si="30"/>
        <v>20.0965</v>
      </c>
      <c r="R191" s="477">
        <f t="shared" si="36"/>
        <v>0</v>
      </c>
      <c r="S191" s="477">
        <f t="shared" si="31"/>
        <v>20</v>
      </c>
      <c r="T191" s="477">
        <f t="shared" si="32"/>
        <v>20.0965</v>
      </c>
      <c r="U191" s="477">
        <f>R191-O191</f>
        <v>401.93</v>
      </c>
      <c r="V191" s="477">
        <f t="shared" si="33"/>
        <v>0</v>
      </c>
      <c r="W191" s="477">
        <f t="shared" si="34"/>
        <v>20.0965</v>
      </c>
      <c r="X191" s="477">
        <f t="shared" si="35"/>
        <v>0</v>
      </c>
      <c r="Y191" s="444"/>
      <c r="Z191" s="296"/>
      <c r="AA191" s="296"/>
      <c r="AB191" s="296"/>
      <c r="AC191" s="296"/>
      <c r="AD191" s="296"/>
      <c r="AE191" s="296"/>
      <c r="AF191" s="296"/>
      <c r="AG191" s="296"/>
      <c r="AH191" s="296"/>
      <c r="AI191" s="296"/>
    </row>
    <row r="192" s="455" customFormat="1" spans="1:35">
      <c r="A192" s="467">
        <v>205</v>
      </c>
      <c r="B192" s="296"/>
      <c r="C192" s="754" t="s">
        <v>6504</v>
      </c>
      <c r="D192" s="296"/>
      <c r="E192" s="754" t="s">
        <v>6505</v>
      </c>
      <c r="F192" s="296"/>
      <c r="G192" s="296"/>
      <c r="H192" s="755" t="s">
        <v>6292</v>
      </c>
      <c r="I192" s="296"/>
      <c r="J192" s="191" t="s">
        <v>6295</v>
      </c>
      <c r="K192" s="296"/>
      <c r="L192" s="296"/>
      <c r="M192" s="476">
        <v>-2</v>
      </c>
      <c r="N192" s="477">
        <v>39.9009</v>
      </c>
      <c r="O192" s="477">
        <f t="shared" si="29"/>
        <v>-79.8018</v>
      </c>
      <c r="P192" s="477"/>
      <c r="Q192" s="477">
        <f t="shared" si="30"/>
        <v>39.9009</v>
      </c>
      <c r="R192" s="477">
        <f t="shared" si="36"/>
        <v>0</v>
      </c>
      <c r="S192" s="477">
        <f t="shared" si="31"/>
        <v>2</v>
      </c>
      <c r="T192" s="477">
        <f t="shared" si="32"/>
        <v>39.9009</v>
      </c>
      <c r="U192" s="477">
        <f>R192-O192</f>
        <v>79.8018</v>
      </c>
      <c r="V192" s="477">
        <f t="shared" si="33"/>
        <v>0</v>
      </c>
      <c r="W192" s="477">
        <f t="shared" si="34"/>
        <v>39.9009</v>
      </c>
      <c r="X192" s="477">
        <f t="shared" si="35"/>
        <v>0</v>
      </c>
      <c r="Y192" s="444"/>
      <c r="Z192" s="296"/>
      <c r="AA192" s="296"/>
      <c r="AB192" s="296"/>
      <c r="AC192" s="296"/>
      <c r="AD192" s="296"/>
      <c r="AE192" s="296"/>
      <c r="AF192" s="296"/>
      <c r="AG192" s="296"/>
      <c r="AH192" s="296"/>
      <c r="AI192" s="296"/>
    </row>
    <row r="193" s="455" customFormat="1" spans="1:35">
      <c r="A193" s="467">
        <v>206</v>
      </c>
      <c r="B193" s="296"/>
      <c r="C193" s="754" t="s">
        <v>6159</v>
      </c>
      <c r="D193" s="296"/>
      <c r="E193" s="754" t="s">
        <v>6160</v>
      </c>
      <c r="F193" s="296"/>
      <c r="G193" s="296"/>
      <c r="H193" s="755" t="s">
        <v>6292</v>
      </c>
      <c r="I193" s="296"/>
      <c r="J193" s="191" t="s">
        <v>6295</v>
      </c>
      <c r="K193" s="296"/>
      <c r="L193" s="296"/>
      <c r="M193" s="476">
        <v>38</v>
      </c>
      <c r="N193" s="477">
        <v>114.7515</v>
      </c>
      <c r="O193" s="477">
        <f t="shared" si="29"/>
        <v>4360.557</v>
      </c>
      <c r="P193" s="477"/>
      <c r="Q193" s="477">
        <f t="shared" si="30"/>
        <v>114.7515</v>
      </c>
      <c r="R193" s="477">
        <f t="shared" si="36"/>
        <v>0</v>
      </c>
      <c r="S193" s="477">
        <f t="shared" si="31"/>
        <v>0</v>
      </c>
      <c r="T193" s="477">
        <f t="shared" si="32"/>
        <v>114.7515</v>
      </c>
      <c r="U193" s="477">
        <f>T193*S193</f>
        <v>0</v>
      </c>
      <c r="V193" s="477">
        <f t="shared" si="33"/>
        <v>-38</v>
      </c>
      <c r="W193" s="477">
        <f t="shared" si="34"/>
        <v>114.7515</v>
      </c>
      <c r="X193" s="477">
        <f>R193-O193</f>
        <v>-4360.557</v>
      </c>
      <c r="Y193" s="444"/>
      <c r="Z193" s="296"/>
      <c r="AA193" s="296"/>
      <c r="AB193" s="296"/>
      <c r="AC193" s="296"/>
      <c r="AD193" s="296"/>
      <c r="AE193" s="296"/>
      <c r="AF193" s="296"/>
      <c r="AG193" s="296"/>
      <c r="AH193" s="296"/>
      <c r="AI193" s="296"/>
    </row>
    <row r="194" s="455" customFormat="1" spans="1:35">
      <c r="A194" s="467">
        <v>207</v>
      </c>
      <c r="B194" s="296"/>
      <c r="C194" s="754" t="s">
        <v>6161</v>
      </c>
      <c r="D194" s="296"/>
      <c r="E194" s="754" t="s">
        <v>6162</v>
      </c>
      <c r="F194" s="296"/>
      <c r="G194" s="296"/>
      <c r="H194" s="755" t="s">
        <v>6292</v>
      </c>
      <c r="I194" s="296"/>
      <c r="J194" s="191" t="s">
        <v>6295</v>
      </c>
      <c r="K194" s="296"/>
      <c r="L194" s="296"/>
      <c r="M194" s="476">
        <v>-35</v>
      </c>
      <c r="N194" s="477">
        <v>161.348</v>
      </c>
      <c r="O194" s="477">
        <f t="shared" si="29"/>
        <v>-5647.18</v>
      </c>
      <c r="P194" s="477"/>
      <c r="Q194" s="477">
        <f t="shared" si="30"/>
        <v>161.348</v>
      </c>
      <c r="R194" s="477">
        <f t="shared" si="36"/>
        <v>0</v>
      </c>
      <c r="S194" s="477">
        <f t="shared" si="31"/>
        <v>35</v>
      </c>
      <c r="T194" s="477">
        <f t="shared" si="32"/>
        <v>161.348</v>
      </c>
      <c r="U194" s="477">
        <f t="shared" ref="U194:U199" si="43">R194-O194</f>
        <v>5647.18</v>
      </c>
      <c r="V194" s="477">
        <f t="shared" si="33"/>
        <v>0</v>
      </c>
      <c r="W194" s="477">
        <f t="shared" si="34"/>
        <v>161.348</v>
      </c>
      <c r="X194" s="477">
        <f t="shared" si="35"/>
        <v>0</v>
      </c>
      <c r="Y194" s="444"/>
      <c r="Z194" s="296"/>
      <c r="AA194" s="296"/>
      <c r="AB194" s="296"/>
      <c r="AC194" s="296"/>
      <c r="AD194" s="296"/>
      <c r="AE194" s="296"/>
      <c r="AF194" s="296"/>
      <c r="AG194" s="296"/>
      <c r="AH194" s="296"/>
      <c r="AI194" s="296"/>
    </row>
    <row r="195" s="455" customFormat="1" spans="1:35">
      <c r="A195" s="467">
        <v>208</v>
      </c>
      <c r="B195" s="296"/>
      <c r="C195" s="754" t="s">
        <v>6199</v>
      </c>
      <c r="D195" s="296"/>
      <c r="E195" s="754" t="s">
        <v>6200</v>
      </c>
      <c r="F195" s="296"/>
      <c r="G195" s="296"/>
      <c r="H195" s="755" t="s">
        <v>6292</v>
      </c>
      <c r="I195" s="296"/>
      <c r="J195" s="191" t="s">
        <v>6295</v>
      </c>
      <c r="K195" s="296"/>
      <c r="L195" s="296"/>
      <c r="M195" s="476">
        <v>-220</v>
      </c>
      <c r="N195" s="477">
        <v>71.9762</v>
      </c>
      <c r="O195" s="477">
        <f t="shared" si="29"/>
        <v>-15834.764</v>
      </c>
      <c r="P195" s="477"/>
      <c r="Q195" s="477">
        <f t="shared" si="30"/>
        <v>71.9762</v>
      </c>
      <c r="R195" s="477">
        <f t="shared" si="36"/>
        <v>0</v>
      </c>
      <c r="S195" s="477">
        <f t="shared" si="31"/>
        <v>220</v>
      </c>
      <c r="T195" s="477">
        <f t="shared" si="32"/>
        <v>71.9762</v>
      </c>
      <c r="U195" s="477">
        <f t="shared" si="43"/>
        <v>15834.764</v>
      </c>
      <c r="V195" s="477">
        <f t="shared" si="33"/>
        <v>0</v>
      </c>
      <c r="W195" s="477">
        <f t="shared" si="34"/>
        <v>71.9762</v>
      </c>
      <c r="X195" s="477">
        <f t="shared" si="35"/>
        <v>0</v>
      </c>
      <c r="Y195" s="444"/>
      <c r="Z195" s="296"/>
      <c r="AA195" s="296"/>
      <c r="AB195" s="296"/>
      <c r="AC195" s="296"/>
      <c r="AD195" s="296"/>
      <c r="AE195" s="296"/>
      <c r="AF195" s="296"/>
      <c r="AG195" s="296"/>
      <c r="AH195" s="296"/>
      <c r="AI195" s="296"/>
    </row>
    <row r="196" s="455" customFormat="1" spans="1:35">
      <c r="A196" s="467">
        <v>209</v>
      </c>
      <c r="B196" s="296"/>
      <c r="C196" s="754" t="s">
        <v>6506</v>
      </c>
      <c r="D196" s="296"/>
      <c r="E196" s="754" t="s">
        <v>6507</v>
      </c>
      <c r="F196" s="296"/>
      <c r="G196" s="296"/>
      <c r="H196" s="755" t="s">
        <v>6292</v>
      </c>
      <c r="I196" s="296"/>
      <c r="J196" s="191" t="s">
        <v>6295</v>
      </c>
      <c r="K196" s="296"/>
      <c r="L196" s="296"/>
      <c r="M196" s="476">
        <v>-22</v>
      </c>
      <c r="N196" s="477">
        <v>9.4441</v>
      </c>
      <c r="O196" s="477">
        <f t="shared" si="29"/>
        <v>-207.7702</v>
      </c>
      <c r="P196" s="477"/>
      <c r="Q196" s="477">
        <f t="shared" si="30"/>
        <v>9.4441</v>
      </c>
      <c r="R196" s="477">
        <f t="shared" si="36"/>
        <v>0</v>
      </c>
      <c r="S196" s="477">
        <f t="shared" si="31"/>
        <v>22</v>
      </c>
      <c r="T196" s="477">
        <f t="shared" si="32"/>
        <v>9.4441</v>
      </c>
      <c r="U196" s="477">
        <f t="shared" si="43"/>
        <v>207.7702</v>
      </c>
      <c r="V196" s="477">
        <f t="shared" si="33"/>
        <v>0</v>
      </c>
      <c r="W196" s="477">
        <f t="shared" si="34"/>
        <v>9.4441</v>
      </c>
      <c r="X196" s="477">
        <f t="shared" si="35"/>
        <v>0</v>
      </c>
      <c r="Y196" s="444"/>
      <c r="Z196" s="296"/>
      <c r="AA196" s="296"/>
      <c r="AB196" s="296"/>
      <c r="AC196" s="296"/>
      <c r="AD196" s="296"/>
      <c r="AE196" s="296"/>
      <c r="AF196" s="296"/>
      <c r="AG196" s="296"/>
      <c r="AH196" s="296"/>
      <c r="AI196" s="296"/>
    </row>
    <row r="197" s="455" customFormat="1" spans="1:35">
      <c r="A197" s="467">
        <v>210</v>
      </c>
      <c r="B197" s="296"/>
      <c r="C197" s="754" t="s">
        <v>6163</v>
      </c>
      <c r="D197" s="296"/>
      <c r="E197" s="754" t="s">
        <v>6164</v>
      </c>
      <c r="F197" s="296"/>
      <c r="G197" s="296"/>
      <c r="H197" s="755" t="s">
        <v>6292</v>
      </c>
      <c r="I197" s="296"/>
      <c r="J197" s="191" t="s">
        <v>6295</v>
      </c>
      <c r="K197" s="296"/>
      <c r="L197" s="296"/>
      <c r="M197" s="476">
        <v>-113</v>
      </c>
      <c r="N197" s="477">
        <v>24.6776</v>
      </c>
      <c r="O197" s="477">
        <f t="shared" ref="O197:O260" si="44">N197*M197</f>
        <v>-2788.5688</v>
      </c>
      <c r="P197" s="477"/>
      <c r="Q197" s="477">
        <f t="shared" ref="Q197:Q260" si="45">N197</f>
        <v>24.6776</v>
      </c>
      <c r="R197" s="477">
        <f t="shared" si="36"/>
        <v>0</v>
      </c>
      <c r="S197" s="477">
        <f t="shared" ref="S197:S260" si="46">IF((P197-M197)&gt;0,P197-M197,0)</f>
        <v>113</v>
      </c>
      <c r="T197" s="477">
        <f t="shared" ref="T197:T260" si="47">N197</f>
        <v>24.6776</v>
      </c>
      <c r="U197" s="477">
        <f t="shared" si="43"/>
        <v>2788.5688</v>
      </c>
      <c r="V197" s="477">
        <f t="shared" ref="V197:V260" si="48">IF((P197-M197)&lt;0,P197-M197,0)</f>
        <v>0</v>
      </c>
      <c r="W197" s="477">
        <f t="shared" ref="W197:W260" si="49">N197</f>
        <v>24.6776</v>
      </c>
      <c r="X197" s="477">
        <f t="shared" ref="X197:X260" si="50">W197*V197</f>
        <v>0</v>
      </c>
      <c r="Y197" s="444"/>
      <c r="Z197" s="296"/>
      <c r="AA197" s="296"/>
      <c r="AB197" s="296"/>
      <c r="AC197" s="296"/>
      <c r="AD197" s="296"/>
      <c r="AE197" s="296"/>
      <c r="AF197" s="296"/>
      <c r="AG197" s="296"/>
      <c r="AH197" s="296"/>
      <c r="AI197" s="296"/>
    </row>
    <row r="198" s="455" customFormat="1" spans="1:35">
      <c r="A198" s="467">
        <v>211</v>
      </c>
      <c r="B198" s="296"/>
      <c r="C198" s="754" t="s">
        <v>6508</v>
      </c>
      <c r="D198" s="296"/>
      <c r="E198" s="754" t="s">
        <v>6509</v>
      </c>
      <c r="F198" s="296"/>
      <c r="G198" s="296"/>
      <c r="H198" s="755" t="s">
        <v>6292</v>
      </c>
      <c r="I198" s="296"/>
      <c r="J198" s="191" t="s">
        <v>6295</v>
      </c>
      <c r="K198" s="296"/>
      <c r="L198" s="296"/>
      <c r="M198" s="476">
        <v>-91</v>
      </c>
      <c r="N198" s="477">
        <v>18.0001</v>
      </c>
      <c r="O198" s="477">
        <f t="shared" si="44"/>
        <v>-1638.0091</v>
      </c>
      <c r="P198" s="477"/>
      <c r="Q198" s="477">
        <f t="shared" si="45"/>
        <v>18.0001</v>
      </c>
      <c r="R198" s="477">
        <f t="shared" ref="R198:R261" si="51">Q198*P198</f>
        <v>0</v>
      </c>
      <c r="S198" s="477">
        <f t="shared" si="46"/>
        <v>91</v>
      </c>
      <c r="T198" s="477">
        <f t="shared" si="47"/>
        <v>18.0001</v>
      </c>
      <c r="U198" s="477">
        <f t="shared" si="43"/>
        <v>1638.0091</v>
      </c>
      <c r="V198" s="477">
        <f t="shared" si="48"/>
        <v>0</v>
      </c>
      <c r="W198" s="477">
        <f t="shared" si="49"/>
        <v>18.0001</v>
      </c>
      <c r="X198" s="477">
        <f t="shared" si="50"/>
        <v>0</v>
      </c>
      <c r="Y198" s="444"/>
      <c r="Z198" s="296"/>
      <c r="AA198" s="296"/>
      <c r="AB198" s="296"/>
      <c r="AC198" s="296"/>
      <c r="AD198" s="296"/>
      <c r="AE198" s="296"/>
      <c r="AF198" s="296"/>
      <c r="AG198" s="296"/>
      <c r="AH198" s="296"/>
      <c r="AI198" s="296"/>
    </row>
    <row r="199" s="455" customFormat="1" spans="1:35">
      <c r="A199" s="467">
        <v>212</v>
      </c>
      <c r="B199" s="296"/>
      <c r="C199" s="754" t="s">
        <v>6510</v>
      </c>
      <c r="D199" s="296"/>
      <c r="E199" s="754" t="s">
        <v>6511</v>
      </c>
      <c r="F199" s="296"/>
      <c r="G199" s="296"/>
      <c r="H199" s="755" t="s">
        <v>6292</v>
      </c>
      <c r="I199" s="296"/>
      <c r="J199" s="191" t="s">
        <v>6295</v>
      </c>
      <c r="K199" s="296"/>
      <c r="L199" s="296"/>
      <c r="M199" s="476">
        <v>-84</v>
      </c>
      <c r="N199" s="477">
        <v>27.9999</v>
      </c>
      <c r="O199" s="477">
        <f t="shared" si="44"/>
        <v>-2351.9916</v>
      </c>
      <c r="P199" s="477"/>
      <c r="Q199" s="477">
        <f t="shared" si="45"/>
        <v>27.9999</v>
      </c>
      <c r="R199" s="477">
        <f t="shared" si="51"/>
        <v>0</v>
      </c>
      <c r="S199" s="477">
        <f t="shared" si="46"/>
        <v>84</v>
      </c>
      <c r="T199" s="477">
        <f t="shared" si="47"/>
        <v>27.9999</v>
      </c>
      <c r="U199" s="477">
        <f t="shared" si="43"/>
        <v>2351.9916</v>
      </c>
      <c r="V199" s="477">
        <f t="shared" si="48"/>
        <v>0</v>
      </c>
      <c r="W199" s="477">
        <f t="shared" si="49"/>
        <v>27.9999</v>
      </c>
      <c r="X199" s="477">
        <f t="shared" si="50"/>
        <v>0</v>
      </c>
      <c r="Y199" s="444"/>
      <c r="Z199" s="296"/>
      <c r="AA199" s="296"/>
      <c r="AB199" s="296"/>
      <c r="AC199" s="296"/>
      <c r="AD199" s="296"/>
      <c r="AE199" s="296"/>
      <c r="AF199" s="296"/>
      <c r="AG199" s="296"/>
      <c r="AH199" s="296"/>
      <c r="AI199" s="296"/>
    </row>
    <row r="200" s="455" customFormat="1" spans="1:35">
      <c r="A200" s="467">
        <v>213</v>
      </c>
      <c r="B200" s="296"/>
      <c r="C200" s="754" t="s">
        <v>6512</v>
      </c>
      <c r="D200" s="296"/>
      <c r="E200" s="754" t="s">
        <v>6513</v>
      </c>
      <c r="F200" s="296"/>
      <c r="G200" s="296"/>
      <c r="H200" s="755" t="s">
        <v>6292</v>
      </c>
      <c r="I200" s="296"/>
      <c r="J200" s="191" t="s">
        <v>6295</v>
      </c>
      <c r="K200" s="296"/>
      <c r="L200" s="296"/>
      <c r="M200" s="476">
        <v>69</v>
      </c>
      <c r="N200" s="477">
        <v>12.6891</v>
      </c>
      <c r="O200" s="477">
        <f t="shared" si="44"/>
        <v>875.5479</v>
      </c>
      <c r="P200" s="477"/>
      <c r="Q200" s="477">
        <f t="shared" si="45"/>
        <v>12.6891</v>
      </c>
      <c r="R200" s="477">
        <f t="shared" si="51"/>
        <v>0</v>
      </c>
      <c r="S200" s="477">
        <f t="shared" si="46"/>
        <v>0</v>
      </c>
      <c r="T200" s="477">
        <f t="shared" si="47"/>
        <v>12.6891</v>
      </c>
      <c r="U200" s="477">
        <f>T200*S200</f>
        <v>0</v>
      </c>
      <c r="V200" s="477">
        <f t="shared" si="48"/>
        <v>-69</v>
      </c>
      <c r="W200" s="477">
        <f t="shared" si="49"/>
        <v>12.6891</v>
      </c>
      <c r="X200" s="477">
        <f>R200-O200</f>
        <v>-875.5479</v>
      </c>
      <c r="Y200" s="444"/>
      <c r="Z200" s="296"/>
      <c r="AA200" s="296"/>
      <c r="AB200" s="296"/>
      <c r="AC200" s="296"/>
      <c r="AD200" s="296"/>
      <c r="AE200" s="296"/>
      <c r="AF200" s="296"/>
      <c r="AG200" s="296"/>
      <c r="AH200" s="296"/>
      <c r="AI200" s="296"/>
    </row>
    <row r="201" s="455" customFormat="1" spans="1:35">
      <c r="A201" s="467">
        <v>214</v>
      </c>
      <c r="B201" s="296"/>
      <c r="C201" s="754" t="s">
        <v>6514</v>
      </c>
      <c r="D201" s="296"/>
      <c r="E201" s="754" t="s">
        <v>6515</v>
      </c>
      <c r="F201" s="296"/>
      <c r="G201" s="296"/>
      <c r="H201" s="755" t="s">
        <v>6292</v>
      </c>
      <c r="I201" s="296"/>
      <c r="J201" s="191" t="s">
        <v>6295</v>
      </c>
      <c r="K201" s="296"/>
      <c r="L201" s="296"/>
      <c r="M201" s="476">
        <v>69</v>
      </c>
      <c r="N201" s="477">
        <v>16.1608</v>
      </c>
      <c r="O201" s="477">
        <f t="shared" si="44"/>
        <v>1115.0952</v>
      </c>
      <c r="P201" s="477"/>
      <c r="Q201" s="477">
        <f t="shared" si="45"/>
        <v>16.1608</v>
      </c>
      <c r="R201" s="477">
        <f t="shared" si="51"/>
        <v>0</v>
      </c>
      <c r="S201" s="477">
        <f t="shared" si="46"/>
        <v>0</v>
      </c>
      <c r="T201" s="477">
        <f t="shared" si="47"/>
        <v>16.1608</v>
      </c>
      <c r="U201" s="477">
        <f>T201*S201</f>
        <v>0</v>
      </c>
      <c r="V201" s="477">
        <f t="shared" si="48"/>
        <v>-69</v>
      </c>
      <c r="W201" s="477">
        <f t="shared" si="49"/>
        <v>16.1608</v>
      </c>
      <c r="X201" s="477">
        <f>R201-O201</f>
        <v>-1115.0952</v>
      </c>
      <c r="Y201" s="444"/>
      <c r="Z201" s="296"/>
      <c r="AA201" s="296"/>
      <c r="AB201" s="296"/>
      <c r="AC201" s="296"/>
      <c r="AD201" s="296"/>
      <c r="AE201" s="296"/>
      <c r="AF201" s="296"/>
      <c r="AG201" s="296"/>
      <c r="AH201" s="296"/>
      <c r="AI201" s="296"/>
    </row>
    <row r="202" s="455" customFormat="1" spans="1:35">
      <c r="A202" s="467">
        <v>215</v>
      </c>
      <c r="B202" s="296"/>
      <c r="C202" s="754" t="s">
        <v>6516</v>
      </c>
      <c r="D202" s="296"/>
      <c r="E202" s="754" t="s">
        <v>6517</v>
      </c>
      <c r="F202" s="296"/>
      <c r="G202" s="296"/>
      <c r="H202" s="755" t="s">
        <v>6292</v>
      </c>
      <c r="I202" s="296"/>
      <c r="J202" s="191" t="s">
        <v>6295</v>
      </c>
      <c r="K202" s="296"/>
      <c r="L202" s="296"/>
      <c r="M202" s="476">
        <v>-50</v>
      </c>
      <c r="N202" s="477">
        <v>4.5004</v>
      </c>
      <c r="O202" s="477">
        <f t="shared" si="44"/>
        <v>-225.02</v>
      </c>
      <c r="P202" s="477"/>
      <c r="Q202" s="477">
        <f t="shared" si="45"/>
        <v>4.5004</v>
      </c>
      <c r="R202" s="477">
        <f t="shared" si="51"/>
        <v>0</v>
      </c>
      <c r="S202" s="477">
        <f t="shared" si="46"/>
        <v>50</v>
      </c>
      <c r="T202" s="477">
        <f t="shared" si="47"/>
        <v>4.5004</v>
      </c>
      <c r="U202" s="477">
        <f t="shared" ref="U202:U207" si="52">R202-O202</f>
        <v>225.02</v>
      </c>
      <c r="V202" s="477">
        <f t="shared" si="48"/>
        <v>0</v>
      </c>
      <c r="W202" s="477">
        <f t="shared" si="49"/>
        <v>4.5004</v>
      </c>
      <c r="X202" s="477">
        <f t="shared" si="50"/>
        <v>0</v>
      </c>
      <c r="Y202" s="444"/>
      <c r="Z202" s="296"/>
      <c r="AA202" s="296"/>
      <c r="AB202" s="296"/>
      <c r="AC202" s="296"/>
      <c r="AD202" s="296"/>
      <c r="AE202" s="296"/>
      <c r="AF202" s="296"/>
      <c r="AG202" s="296"/>
      <c r="AH202" s="296"/>
      <c r="AI202" s="296"/>
    </row>
    <row r="203" s="455" customFormat="1" spans="1:35">
      <c r="A203" s="467">
        <v>216</v>
      </c>
      <c r="B203" s="296"/>
      <c r="C203" s="754" t="s">
        <v>6518</v>
      </c>
      <c r="D203" s="296"/>
      <c r="E203" s="754" t="s">
        <v>6519</v>
      </c>
      <c r="F203" s="296"/>
      <c r="G203" s="296"/>
      <c r="H203" s="755" t="s">
        <v>6292</v>
      </c>
      <c r="I203" s="296"/>
      <c r="J203" s="191" t="s">
        <v>6295</v>
      </c>
      <c r="K203" s="296"/>
      <c r="L203" s="296"/>
      <c r="M203" s="476">
        <v>-1</v>
      </c>
      <c r="N203" s="477">
        <f>VLOOKUP(C203,[9]厂外金额!$A$2:$K$1586,11,0)</f>
        <v>39.5515</v>
      </c>
      <c r="O203" s="477">
        <f t="shared" si="44"/>
        <v>-39.5515</v>
      </c>
      <c r="P203" s="477"/>
      <c r="Q203" s="477">
        <f t="shared" si="45"/>
        <v>39.5515</v>
      </c>
      <c r="R203" s="477">
        <f t="shared" si="51"/>
        <v>0</v>
      </c>
      <c r="S203" s="477">
        <f t="shared" si="46"/>
        <v>1</v>
      </c>
      <c r="T203" s="477">
        <f t="shared" si="47"/>
        <v>39.5515</v>
      </c>
      <c r="U203" s="477">
        <f t="shared" si="52"/>
        <v>39.5515</v>
      </c>
      <c r="V203" s="477">
        <f t="shared" si="48"/>
        <v>0</v>
      </c>
      <c r="W203" s="477">
        <f t="shared" si="49"/>
        <v>39.5515</v>
      </c>
      <c r="X203" s="477">
        <f t="shared" si="50"/>
        <v>0</v>
      </c>
      <c r="Y203" s="444"/>
      <c r="Z203" s="296"/>
      <c r="AA203" s="296"/>
      <c r="AB203" s="296"/>
      <c r="AC203" s="296"/>
      <c r="AD203" s="296"/>
      <c r="AE203" s="296"/>
      <c r="AF203" s="296"/>
      <c r="AG203" s="296"/>
      <c r="AH203" s="296"/>
      <c r="AI203" s="296"/>
    </row>
    <row r="204" s="455" customFormat="1" spans="1:35">
      <c r="A204" s="467">
        <v>217</v>
      </c>
      <c r="B204" s="296"/>
      <c r="C204" s="754" t="s">
        <v>6165</v>
      </c>
      <c r="D204" s="296"/>
      <c r="E204" s="754" t="s">
        <v>6166</v>
      </c>
      <c r="F204" s="296"/>
      <c r="G204" s="296"/>
      <c r="H204" s="755" t="s">
        <v>6292</v>
      </c>
      <c r="I204" s="296"/>
      <c r="J204" s="191" t="s">
        <v>6295</v>
      </c>
      <c r="K204" s="296"/>
      <c r="L204" s="296"/>
      <c r="M204" s="476">
        <v>111</v>
      </c>
      <c r="N204" s="477">
        <v>0.9431</v>
      </c>
      <c r="O204" s="477">
        <f t="shared" si="44"/>
        <v>104.6841</v>
      </c>
      <c r="P204" s="477">
        <v>500</v>
      </c>
      <c r="Q204" s="477">
        <f t="shared" si="45"/>
        <v>0.9431</v>
      </c>
      <c r="R204" s="477">
        <f t="shared" si="51"/>
        <v>471.55</v>
      </c>
      <c r="S204" s="477">
        <f t="shared" si="46"/>
        <v>389</v>
      </c>
      <c r="T204" s="477">
        <f t="shared" si="47"/>
        <v>0.9431</v>
      </c>
      <c r="U204" s="477">
        <f t="shared" si="52"/>
        <v>366.8659</v>
      </c>
      <c r="V204" s="477">
        <f t="shared" si="48"/>
        <v>0</v>
      </c>
      <c r="W204" s="477">
        <f t="shared" si="49"/>
        <v>0.9431</v>
      </c>
      <c r="X204" s="477">
        <f t="shared" si="50"/>
        <v>0</v>
      </c>
      <c r="Y204" s="444"/>
      <c r="Z204" s="296"/>
      <c r="AA204" s="296"/>
      <c r="AB204" s="296"/>
      <c r="AC204" s="296"/>
      <c r="AD204" s="296"/>
      <c r="AE204" s="296"/>
      <c r="AF204" s="296"/>
      <c r="AG204" s="296"/>
      <c r="AH204" s="296"/>
      <c r="AI204" s="296"/>
    </row>
    <row r="205" s="455" customFormat="1" spans="1:35">
      <c r="A205" s="467">
        <v>218</v>
      </c>
      <c r="B205" s="296"/>
      <c r="C205" s="754" t="s">
        <v>6167</v>
      </c>
      <c r="D205" s="296"/>
      <c r="E205" s="754" t="s">
        <v>6168</v>
      </c>
      <c r="F205" s="296"/>
      <c r="G205" s="296"/>
      <c r="H205" s="755" t="s">
        <v>6292</v>
      </c>
      <c r="I205" s="296"/>
      <c r="J205" s="191" t="s">
        <v>6295</v>
      </c>
      <c r="K205" s="296"/>
      <c r="L205" s="296"/>
      <c r="M205" s="476">
        <v>-1075</v>
      </c>
      <c r="N205" s="477">
        <v>1.1344</v>
      </c>
      <c r="O205" s="477">
        <f t="shared" si="44"/>
        <v>-1219.48</v>
      </c>
      <c r="P205" s="477">
        <v>1000</v>
      </c>
      <c r="Q205" s="477">
        <f t="shared" si="45"/>
        <v>1.1344</v>
      </c>
      <c r="R205" s="477">
        <f t="shared" si="51"/>
        <v>1134.4</v>
      </c>
      <c r="S205" s="477">
        <f t="shared" si="46"/>
        <v>2075</v>
      </c>
      <c r="T205" s="477">
        <f t="shared" si="47"/>
        <v>1.1344</v>
      </c>
      <c r="U205" s="477">
        <f t="shared" si="52"/>
        <v>2353.88</v>
      </c>
      <c r="V205" s="477">
        <f t="shared" si="48"/>
        <v>0</v>
      </c>
      <c r="W205" s="477">
        <f t="shared" si="49"/>
        <v>1.1344</v>
      </c>
      <c r="X205" s="477">
        <f t="shared" si="50"/>
        <v>0</v>
      </c>
      <c r="Y205" s="444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</row>
    <row r="206" s="455" customFormat="1" spans="1:35">
      <c r="A206" s="467">
        <v>219</v>
      </c>
      <c r="B206" s="296"/>
      <c r="C206" s="754" t="s">
        <v>6520</v>
      </c>
      <c r="D206" s="296"/>
      <c r="E206" s="754" t="s">
        <v>6521</v>
      </c>
      <c r="F206" s="296"/>
      <c r="G206" s="296"/>
      <c r="H206" s="755" t="s">
        <v>6292</v>
      </c>
      <c r="I206" s="296"/>
      <c r="J206" s="191" t="s">
        <v>6295</v>
      </c>
      <c r="K206" s="296"/>
      <c r="L206" s="296"/>
      <c r="M206" s="476">
        <v>-118</v>
      </c>
      <c r="N206" s="477">
        <v>60</v>
      </c>
      <c r="O206" s="477">
        <f t="shared" si="44"/>
        <v>-7080</v>
      </c>
      <c r="P206" s="477"/>
      <c r="Q206" s="477">
        <f t="shared" si="45"/>
        <v>60</v>
      </c>
      <c r="R206" s="477">
        <f t="shared" si="51"/>
        <v>0</v>
      </c>
      <c r="S206" s="477">
        <f t="shared" si="46"/>
        <v>118</v>
      </c>
      <c r="T206" s="477">
        <f t="shared" si="47"/>
        <v>60</v>
      </c>
      <c r="U206" s="477">
        <f t="shared" si="52"/>
        <v>7080</v>
      </c>
      <c r="V206" s="477">
        <f t="shared" si="48"/>
        <v>0</v>
      </c>
      <c r="W206" s="477">
        <f t="shared" si="49"/>
        <v>60</v>
      </c>
      <c r="X206" s="477">
        <f t="shared" si="50"/>
        <v>0</v>
      </c>
      <c r="Y206" s="444"/>
      <c r="Z206" s="296"/>
      <c r="AA206" s="296"/>
      <c r="AB206" s="296"/>
      <c r="AC206" s="296"/>
      <c r="AD206" s="296"/>
      <c r="AE206" s="296"/>
      <c r="AF206" s="296"/>
      <c r="AG206" s="296"/>
      <c r="AH206" s="296"/>
      <c r="AI206" s="296"/>
    </row>
    <row r="207" s="455" customFormat="1" spans="1:35">
      <c r="A207" s="467">
        <v>220</v>
      </c>
      <c r="B207" s="296"/>
      <c r="C207" s="754" t="s">
        <v>6522</v>
      </c>
      <c r="D207" s="296"/>
      <c r="E207" s="754" t="s">
        <v>6523</v>
      </c>
      <c r="F207" s="296"/>
      <c r="G207" s="296"/>
      <c r="H207" s="755" t="s">
        <v>6292</v>
      </c>
      <c r="I207" s="296"/>
      <c r="J207" s="191" t="s">
        <v>6295</v>
      </c>
      <c r="K207" s="296"/>
      <c r="L207" s="296"/>
      <c r="M207" s="476">
        <v>-17</v>
      </c>
      <c r="N207" s="477">
        <v>88</v>
      </c>
      <c r="O207" s="477">
        <f t="shared" si="44"/>
        <v>-1496</v>
      </c>
      <c r="P207" s="477"/>
      <c r="Q207" s="477">
        <f t="shared" si="45"/>
        <v>88</v>
      </c>
      <c r="R207" s="477">
        <f t="shared" si="51"/>
        <v>0</v>
      </c>
      <c r="S207" s="477">
        <f t="shared" si="46"/>
        <v>17</v>
      </c>
      <c r="T207" s="477">
        <f t="shared" si="47"/>
        <v>88</v>
      </c>
      <c r="U207" s="477">
        <f t="shared" si="52"/>
        <v>1496</v>
      </c>
      <c r="V207" s="477">
        <f t="shared" si="48"/>
        <v>0</v>
      </c>
      <c r="W207" s="477">
        <f t="shared" si="49"/>
        <v>88</v>
      </c>
      <c r="X207" s="477">
        <f t="shared" si="50"/>
        <v>0</v>
      </c>
      <c r="Y207" s="444"/>
      <c r="Z207" s="296"/>
      <c r="AA207" s="296"/>
      <c r="AB207" s="296"/>
      <c r="AC207" s="296"/>
      <c r="AD207" s="296"/>
      <c r="AE207" s="296"/>
      <c r="AF207" s="296"/>
      <c r="AG207" s="296"/>
      <c r="AH207" s="296"/>
      <c r="AI207" s="296"/>
    </row>
    <row r="208" s="455" customFormat="1" spans="1:35">
      <c r="A208" s="467">
        <v>221</v>
      </c>
      <c r="B208" s="296"/>
      <c r="C208" s="754" t="s">
        <v>6179</v>
      </c>
      <c r="D208" s="296"/>
      <c r="E208" s="754" t="s">
        <v>6180</v>
      </c>
      <c r="F208" s="296"/>
      <c r="G208" s="296"/>
      <c r="H208" s="755" t="s">
        <v>6292</v>
      </c>
      <c r="I208" s="296"/>
      <c r="J208" s="191" t="s">
        <v>6295</v>
      </c>
      <c r="K208" s="296"/>
      <c r="L208" s="296"/>
      <c r="M208" s="476">
        <v>19</v>
      </c>
      <c r="N208" s="477">
        <v>37.5659</v>
      </c>
      <c r="O208" s="477">
        <f t="shared" si="44"/>
        <v>713.7521</v>
      </c>
      <c r="P208" s="477"/>
      <c r="Q208" s="477">
        <f t="shared" si="45"/>
        <v>37.5659</v>
      </c>
      <c r="R208" s="477">
        <f t="shared" si="51"/>
        <v>0</v>
      </c>
      <c r="S208" s="477">
        <f t="shared" si="46"/>
        <v>0</v>
      </c>
      <c r="T208" s="477">
        <f t="shared" si="47"/>
        <v>37.5659</v>
      </c>
      <c r="U208" s="477">
        <f>T208*S208</f>
        <v>0</v>
      </c>
      <c r="V208" s="477">
        <f t="shared" si="48"/>
        <v>-19</v>
      </c>
      <c r="W208" s="477">
        <f t="shared" si="49"/>
        <v>37.5659</v>
      </c>
      <c r="X208" s="477">
        <f>R208-O208</f>
        <v>-713.7521</v>
      </c>
      <c r="Y208" s="444"/>
      <c r="Z208" s="296"/>
      <c r="AA208" s="296"/>
      <c r="AB208" s="296"/>
      <c r="AC208" s="296"/>
      <c r="AD208" s="296"/>
      <c r="AE208" s="296"/>
      <c r="AF208" s="296"/>
      <c r="AG208" s="296"/>
      <c r="AH208" s="296"/>
      <c r="AI208" s="296"/>
    </row>
    <row r="209" s="455" customFormat="1" spans="1:35">
      <c r="A209" s="467">
        <v>222</v>
      </c>
      <c r="B209" s="296"/>
      <c r="C209" s="754" t="s">
        <v>6524</v>
      </c>
      <c r="D209" s="296"/>
      <c r="E209" s="754" t="s">
        <v>6525</v>
      </c>
      <c r="F209" s="296"/>
      <c r="G209" s="296"/>
      <c r="H209" s="755" t="s">
        <v>6292</v>
      </c>
      <c r="I209" s="296"/>
      <c r="J209" s="191" t="s">
        <v>6295</v>
      </c>
      <c r="K209" s="296"/>
      <c r="L209" s="296"/>
      <c r="M209" s="476">
        <v>-411</v>
      </c>
      <c r="N209" s="477">
        <v>30.8284</v>
      </c>
      <c r="O209" s="477">
        <f t="shared" si="44"/>
        <v>-12670.4724</v>
      </c>
      <c r="P209" s="477"/>
      <c r="Q209" s="477">
        <f t="shared" si="45"/>
        <v>30.8284</v>
      </c>
      <c r="R209" s="477">
        <f t="shared" si="51"/>
        <v>0</v>
      </c>
      <c r="S209" s="477">
        <f t="shared" si="46"/>
        <v>411</v>
      </c>
      <c r="T209" s="477">
        <f t="shared" si="47"/>
        <v>30.8284</v>
      </c>
      <c r="U209" s="477">
        <f>R209-O209</f>
        <v>12670.4724</v>
      </c>
      <c r="V209" s="477">
        <f t="shared" si="48"/>
        <v>0</v>
      </c>
      <c r="W209" s="477">
        <f t="shared" si="49"/>
        <v>30.8284</v>
      </c>
      <c r="X209" s="477">
        <f t="shared" si="50"/>
        <v>0</v>
      </c>
      <c r="Y209" s="444"/>
      <c r="Z209" s="296"/>
      <c r="AA209" s="296"/>
      <c r="AB209" s="296"/>
      <c r="AC209" s="296"/>
      <c r="AD209" s="296"/>
      <c r="AE209" s="296"/>
      <c r="AF209" s="296"/>
      <c r="AG209" s="296"/>
      <c r="AH209" s="296"/>
      <c r="AI209" s="296"/>
    </row>
    <row r="210" s="455" customFormat="1" spans="1:35">
      <c r="A210" s="467">
        <v>223</v>
      </c>
      <c r="B210" s="296"/>
      <c r="C210" s="754" t="s">
        <v>6526</v>
      </c>
      <c r="D210" s="296"/>
      <c r="E210" s="754" t="s">
        <v>6527</v>
      </c>
      <c r="F210" s="296"/>
      <c r="G210" s="296"/>
      <c r="H210" s="755" t="s">
        <v>6292</v>
      </c>
      <c r="I210" s="296"/>
      <c r="J210" s="191" t="s">
        <v>6295</v>
      </c>
      <c r="K210" s="296"/>
      <c r="L210" s="296"/>
      <c r="M210" s="476">
        <v>-451</v>
      </c>
      <c r="N210" s="477">
        <v>18.5573</v>
      </c>
      <c r="O210" s="477">
        <f t="shared" si="44"/>
        <v>-8369.3423</v>
      </c>
      <c r="P210" s="477"/>
      <c r="Q210" s="477">
        <f t="shared" si="45"/>
        <v>18.5573</v>
      </c>
      <c r="R210" s="477">
        <f t="shared" si="51"/>
        <v>0</v>
      </c>
      <c r="S210" s="477">
        <f t="shared" si="46"/>
        <v>451</v>
      </c>
      <c r="T210" s="477">
        <f t="shared" si="47"/>
        <v>18.5573</v>
      </c>
      <c r="U210" s="477">
        <f>R210-O210</f>
        <v>8369.3423</v>
      </c>
      <c r="V210" s="477">
        <f t="shared" si="48"/>
        <v>0</v>
      </c>
      <c r="W210" s="477">
        <f t="shared" si="49"/>
        <v>18.5573</v>
      </c>
      <c r="X210" s="477">
        <f t="shared" si="50"/>
        <v>0</v>
      </c>
      <c r="Y210" s="444"/>
      <c r="Z210" s="296"/>
      <c r="AA210" s="296"/>
      <c r="AB210" s="296"/>
      <c r="AC210" s="296"/>
      <c r="AD210" s="296"/>
      <c r="AE210" s="296"/>
      <c r="AF210" s="296"/>
      <c r="AG210" s="296"/>
      <c r="AH210" s="296"/>
      <c r="AI210" s="296"/>
    </row>
    <row r="211" s="455" customFormat="1" spans="1:35">
      <c r="A211" s="467">
        <v>224</v>
      </c>
      <c r="B211" s="296"/>
      <c r="C211" s="754" t="s">
        <v>6528</v>
      </c>
      <c r="D211" s="296"/>
      <c r="E211" s="754" t="s">
        <v>6529</v>
      </c>
      <c r="F211" s="296"/>
      <c r="G211" s="296"/>
      <c r="H211" s="755" t="s">
        <v>6292</v>
      </c>
      <c r="I211" s="296"/>
      <c r="J211" s="191" t="s">
        <v>6295</v>
      </c>
      <c r="K211" s="296"/>
      <c r="L211" s="296"/>
      <c r="M211" s="476">
        <v>-47</v>
      </c>
      <c r="N211" s="477">
        <v>25.9579</v>
      </c>
      <c r="O211" s="477">
        <f t="shared" si="44"/>
        <v>-1220.0213</v>
      </c>
      <c r="P211" s="477"/>
      <c r="Q211" s="477">
        <f t="shared" si="45"/>
        <v>25.9579</v>
      </c>
      <c r="R211" s="477">
        <f t="shared" si="51"/>
        <v>0</v>
      </c>
      <c r="S211" s="477">
        <f t="shared" si="46"/>
        <v>47</v>
      </c>
      <c r="T211" s="477">
        <f t="shared" si="47"/>
        <v>25.9579</v>
      </c>
      <c r="U211" s="477">
        <f>R211-O211</f>
        <v>1220.0213</v>
      </c>
      <c r="V211" s="477">
        <f t="shared" si="48"/>
        <v>0</v>
      </c>
      <c r="W211" s="477">
        <f t="shared" si="49"/>
        <v>25.9579</v>
      </c>
      <c r="X211" s="477">
        <f t="shared" si="50"/>
        <v>0</v>
      </c>
      <c r="Y211" s="444"/>
      <c r="Z211" s="296"/>
      <c r="AA211" s="296"/>
      <c r="AB211" s="296"/>
      <c r="AC211" s="296"/>
      <c r="AD211" s="296"/>
      <c r="AE211" s="296"/>
      <c r="AF211" s="296"/>
      <c r="AG211" s="296"/>
      <c r="AH211" s="296"/>
      <c r="AI211" s="296"/>
    </row>
    <row r="212" s="455" customFormat="1" spans="1:35">
      <c r="A212" s="467">
        <v>225</v>
      </c>
      <c r="B212" s="296"/>
      <c r="C212" s="754" t="s">
        <v>6245</v>
      </c>
      <c r="D212" s="296"/>
      <c r="E212" s="754" t="s">
        <v>6246</v>
      </c>
      <c r="F212" s="296"/>
      <c r="G212" s="296"/>
      <c r="H212" s="755" t="s">
        <v>6292</v>
      </c>
      <c r="I212" s="296"/>
      <c r="J212" s="191" t="s">
        <v>6295</v>
      </c>
      <c r="K212" s="296"/>
      <c r="L212" s="296"/>
      <c r="M212" s="476">
        <v>-1</v>
      </c>
      <c r="N212" s="477">
        <v>13.316</v>
      </c>
      <c r="O212" s="477">
        <f t="shared" si="44"/>
        <v>-13.316</v>
      </c>
      <c r="P212" s="477"/>
      <c r="Q212" s="477">
        <f t="shared" si="45"/>
        <v>13.316</v>
      </c>
      <c r="R212" s="477">
        <f t="shared" si="51"/>
        <v>0</v>
      </c>
      <c r="S212" s="477">
        <f t="shared" si="46"/>
        <v>1</v>
      </c>
      <c r="T212" s="477">
        <f t="shared" si="47"/>
        <v>13.316</v>
      </c>
      <c r="U212" s="477">
        <f>R212-O212</f>
        <v>13.316</v>
      </c>
      <c r="V212" s="477">
        <f t="shared" si="48"/>
        <v>0</v>
      </c>
      <c r="W212" s="477">
        <f t="shared" si="49"/>
        <v>13.316</v>
      </c>
      <c r="X212" s="477">
        <f t="shared" si="50"/>
        <v>0</v>
      </c>
      <c r="Y212" s="444"/>
      <c r="Z212" s="296"/>
      <c r="AA212" s="296"/>
      <c r="AB212" s="296"/>
      <c r="AC212" s="296"/>
      <c r="AD212" s="296"/>
      <c r="AE212" s="296"/>
      <c r="AF212" s="296"/>
      <c r="AG212" s="296"/>
      <c r="AH212" s="296"/>
      <c r="AI212" s="296"/>
    </row>
    <row r="213" s="455" customFormat="1" spans="1:35">
      <c r="A213" s="467">
        <v>226</v>
      </c>
      <c r="B213" s="296"/>
      <c r="C213" s="754" t="s">
        <v>6257</v>
      </c>
      <c r="D213" s="296"/>
      <c r="E213" s="754" t="s">
        <v>6258</v>
      </c>
      <c r="F213" s="296"/>
      <c r="G213" s="296"/>
      <c r="H213" s="755" t="s">
        <v>6292</v>
      </c>
      <c r="I213" s="296"/>
      <c r="J213" s="191" t="s">
        <v>6295</v>
      </c>
      <c r="K213" s="296"/>
      <c r="L213" s="296"/>
      <c r="M213" s="476">
        <v>17</v>
      </c>
      <c r="N213" s="477">
        <v>16.6047</v>
      </c>
      <c r="O213" s="477">
        <f t="shared" si="44"/>
        <v>282.2799</v>
      </c>
      <c r="P213" s="477"/>
      <c r="Q213" s="477">
        <f t="shared" si="45"/>
        <v>16.6047</v>
      </c>
      <c r="R213" s="477">
        <f t="shared" si="51"/>
        <v>0</v>
      </c>
      <c r="S213" s="477">
        <f t="shared" si="46"/>
        <v>0</v>
      </c>
      <c r="T213" s="477">
        <f t="shared" si="47"/>
        <v>16.6047</v>
      </c>
      <c r="U213" s="477">
        <f>T213*S213</f>
        <v>0</v>
      </c>
      <c r="V213" s="477">
        <f t="shared" si="48"/>
        <v>-17</v>
      </c>
      <c r="W213" s="477">
        <f t="shared" si="49"/>
        <v>16.6047</v>
      </c>
      <c r="X213" s="477">
        <f t="shared" ref="X213:X217" si="53">R213-O213</f>
        <v>-282.2799</v>
      </c>
      <c r="Y213" s="444"/>
      <c r="Z213" s="296"/>
      <c r="AA213" s="296"/>
      <c r="AB213" s="296"/>
      <c r="AC213" s="296"/>
      <c r="AD213" s="296"/>
      <c r="AE213" s="296"/>
      <c r="AF213" s="296"/>
      <c r="AG213" s="296"/>
      <c r="AH213" s="296"/>
      <c r="AI213" s="296"/>
    </row>
    <row r="214" s="455" customFormat="1" spans="1:35">
      <c r="A214" s="467">
        <v>227</v>
      </c>
      <c r="B214" s="296"/>
      <c r="C214" s="754" t="s">
        <v>6285</v>
      </c>
      <c r="D214" s="296"/>
      <c r="E214" s="754" t="s">
        <v>6286</v>
      </c>
      <c r="F214" s="296"/>
      <c r="G214" s="296"/>
      <c r="H214" s="755" t="s">
        <v>6292</v>
      </c>
      <c r="I214" s="296"/>
      <c r="J214" s="191" t="s">
        <v>6295</v>
      </c>
      <c r="K214" s="296"/>
      <c r="L214" s="296"/>
      <c r="M214" s="476">
        <v>26</v>
      </c>
      <c r="N214" s="477">
        <v>17.0752</v>
      </c>
      <c r="O214" s="477">
        <f t="shared" si="44"/>
        <v>443.9552</v>
      </c>
      <c r="P214" s="477"/>
      <c r="Q214" s="477">
        <f t="shared" si="45"/>
        <v>17.0752</v>
      </c>
      <c r="R214" s="477">
        <f t="shared" si="51"/>
        <v>0</v>
      </c>
      <c r="S214" s="477">
        <f t="shared" si="46"/>
        <v>0</v>
      </c>
      <c r="T214" s="477">
        <f t="shared" si="47"/>
        <v>17.0752</v>
      </c>
      <c r="U214" s="477">
        <f>T214*S214</f>
        <v>0</v>
      </c>
      <c r="V214" s="477">
        <f t="shared" si="48"/>
        <v>-26</v>
      </c>
      <c r="W214" s="477">
        <f t="shared" si="49"/>
        <v>17.0752</v>
      </c>
      <c r="X214" s="477">
        <f t="shared" si="53"/>
        <v>-443.9552</v>
      </c>
      <c r="Y214" s="444"/>
      <c r="Z214" s="296"/>
      <c r="AA214" s="296"/>
      <c r="AB214" s="296"/>
      <c r="AC214" s="296"/>
      <c r="AD214" s="296"/>
      <c r="AE214" s="296"/>
      <c r="AF214" s="296"/>
      <c r="AG214" s="296"/>
      <c r="AH214" s="296"/>
      <c r="AI214" s="296"/>
    </row>
    <row r="215" s="455" customFormat="1" spans="1:35">
      <c r="A215" s="467">
        <v>228</v>
      </c>
      <c r="B215" s="296"/>
      <c r="C215" s="754" t="s">
        <v>6530</v>
      </c>
      <c r="D215" s="296"/>
      <c r="E215" s="754" t="s">
        <v>6531</v>
      </c>
      <c r="F215" s="296"/>
      <c r="G215" s="296"/>
      <c r="H215" s="755" t="s">
        <v>6292</v>
      </c>
      <c r="I215" s="296"/>
      <c r="J215" s="191" t="s">
        <v>6295</v>
      </c>
      <c r="K215" s="296"/>
      <c r="L215" s="296"/>
      <c r="M215" s="476">
        <v>-36</v>
      </c>
      <c r="N215" s="477">
        <v>18.7367</v>
      </c>
      <c r="O215" s="477">
        <f t="shared" si="44"/>
        <v>-674.5212</v>
      </c>
      <c r="P215" s="477"/>
      <c r="Q215" s="477">
        <f t="shared" si="45"/>
        <v>18.7367</v>
      </c>
      <c r="R215" s="477">
        <f t="shared" si="51"/>
        <v>0</v>
      </c>
      <c r="S215" s="477">
        <f t="shared" si="46"/>
        <v>36</v>
      </c>
      <c r="T215" s="477">
        <f t="shared" si="47"/>
        <v>18.7367</v>
      </c>
      <c r="U215" s="477">
        <f>R215-O215</f>
        <v>674.5212</v>
      </c>
      <c r="V215" s="477">
        <f t="shared" si="48"/>
        <v>0</v>
      </c>
      <c r="W215" s="477">
        <f t="shared" si="49"/>
        <v>18.7367</v>
      </c>
      <c r="X215" s="477">
        <f t="shared" si="50"/>
        <v>0</v>
      </c>
      <c r="Y215" s="444"/>
      <c r="Z215" s="296"/>
      <c r="AA215" s="296"/>
      <c r="AB215" s="296"/>
      <c r="AC215" s="296"/>
      <c r="AD215" s="296"/>
      <c r="AE215" s="296"/>
      <c r="AF215" s="296"/>
      <c r="AG215" s="296"/>
      <c r="AH215" s="296"/>
      <c r="AI215" s="296"/>
    </row>
    <row r="216" s="455" customFormat="1" spans="1:35">
      <c r="A216" s="467">
        <v>229</v>
      </c>
      <c r="B216" s="296"/>
      <c r="C216" s="754" t="s">
        <v>6247</v>
      </c>
      <c r="D216" s="296"/>
      <c r="E216" s="754" t="s">
        <v>6248</v>
      </c>
      <c r="F216" s="296"/>
      <c r="G216" s="296"/>
      <c r="H216" s="755" t="s">
        <v>6292</v>
      </c>
      <c r="I216" s="296"/>
      <c r="J216" s="191" t="s">
        <v>6295</v>
      </c>
      <c r="K216" s="296"/>
      <c r="L216" s="296"/>
      <c r="M216" s="476">
        <v>79</v>
      </c>
      <c r="N216" s="477">
        <v>19.1318</v>
      </c>
      <c r="O216" s="477">
        <f t="shared" si="44"/>
        <v>1511.4122</v>
      </c>
      <c r="P216" s="477"/>
      <c r="Q216" s="477">
        <f t="shared" si="45"/>
        <v>19.1318</v>
      </c>
      <c r="R216" s="477">
        <f t="shared" si="51"/>
        <v>0</v>
      </c>
      <c r="S216" s="477">
        <f t="shared" si="46"/>
        <v>0</v>
      </c>
      <c r="T216" s="477">
        <f t="shared" si="47"/>
        <v>19.1318</v>
      </c>
      <c r="U216" s="477">
        <f>T216*S216</f>
        <v>0</v>
      </c>
      <c r="V216" s="477">
        <f t="shared" si="48"/>
        <v>-79</v>
      </c>
      <c r="W216" s="477">
        <f t="shared" si="49"/>
        <v>19.1318</v>
      </c>
      <c r="X216" s="477">
        <f t="shared" si="53"/>
        <v>-1511.4122</v>
      </c>
      <c r="Y216" s="444"/>
      <c r="Z216" s="296"/>
      <c r="AA216" s="296"/>
      <c r="AB216" s="296"/>
      <c r="AC216" s="296"/>
      <c r="AD216" s="296"/>
      <c r="AE216" s="296"/>
      <c r="AF216" s="296"/>
      <c r="AG216" s="296"/>
      <c r="AH216" s="296"/>
      <c r="AI216" s="296"/>
    </row>
    <row r="217" s="455" customFormat="1" spans="1:35">
      <c r="A217" s="467">
        <v>230</v>
      </c>
      <c r="B217" s="296"/>
      <c r="C217" s="754" t="s">
        <v>6259</v>
      </c>
      <c r="D217" s="296"/>
      <c r="E217" s="754" t="s">
        <v>6260</v>
      </c>
      <c r="F217" s="296"/>
      <c r="G217" s="296"/>
      <c r="H217" s="755" t="s">
        <v>6292</v>
      </c>
      <c r="I217" s="296"/>
      <c r="J217" s="191" t="s">
        <v>6295</v>
      </c>
      <c r="K217" s="296"/>
      <c r="L217" s="296"/>
      <c r="M217" s="476">
        <v>38</v>
      </c>
      <c r="N217" s="477">
        <v>32.6085</v>
      </c>
      <c r="O217" s="477">
        <f t="shared" si="44"/>
        <v>1239.123</v>
      </c>
      <c r="P217" s="477"/>
      <c r="Q217" s="477">
        <f t="shared" si="45"/>
        <v>32.6085</v>
      </c>
      <c r="R217" s="477">
        <f t="shared" si="51"/>
        <v>0</v>
      </c>
      <c r="S217" s="477">
        <f t="shared" si="46"/>
        <v>0</v>
      </c>
      <c r="T217" s="477">
        <f t="shared" si="47"/>
        <v>32.6085</v>
      </c>
      <c r="U217" s="477">
        <f>T217*S217</f>
        <v>0</v>
      </c>
      <c r="V217" s="477">
        <f t="shared" si="48"/>
        <v>-38</v>
      </c>
      <c r="W217" s="477">
        <f t="shared" si="49"/>
        <v>32.6085</v>
      </c>
      <c r="X217" s="477">
        <f t="shared" si="53"/>
        <v>-1239.123</v>
      </c>
      <c r="Y217" s="444"/>
      <c r="Z217" s="296"/>
      <c r="AA217" s="296"/>
      <c r="AB217" s="296"/>
      <c r="AC217" s="296"/>
      <c r="AD217" s="296"/>
      <c r="AE217" s="296"/>
      <c r="AF217" s="296"/>
      <c r="AG217" s="296"/>
      <c r="AH217" s="296"/>
      <c r="AI217" s="296"/>
    </row>
    <row r="218" s="455" customFormat="1" spans="1:35">
      <c r="A218" s="467">
        <v>231</v>
      </c>
      <c r="B218" s="296"/>
      <c r="C218" s="754" t="s">
        <v>6175</v>
      </c>
      <c r="D218" s="296"/>
      <c r="E218" s="754" t="s">
        <v>6176</v>
      </c>
      <c r="F218" s="296"/>
      <c r="G218" s="296"/>
      <c r="H218" s="755" t="s">
        <v>6292</v>
      </c>
      <c r="I218" s="296"/>
      <c r="J218" s="191" t="s">
        <v>6295</v>
      </c>
      <c r="K218" s="296"/>
      <c r="L218" s="296"/>
      <c r="M218" s="476">
        <v>-124</v>
      </c>
      <c r="N218" s="477">
        <v>50.0082</v>
      </c>
      <c r="O218" s="477">
        <f t="shared" si="44"/>
        <v>-6201.0168</v>
      </c>
      <c r="P218" s="477"/>
      <c r="Q218" s="477">
        <f t="shared" si="45"/>
        <v>50.0082</v>
      </c>
      <c r="R218" s="477">
        <f t="shared" si="51"/>
        <v>0</v>
      </c>
      <c r="S218" s="477">
        <f t="shared" si="46"/>
        <v>124</v>
      </c>
      <c r="T218" s="477">
        <f t="shared" si="47"/>
        <v>50.0082</v>
      </c>
      <c r="U218" s="477">
        <f t="shared" ref="U218:U223" si="54">R218-O218</f>
        <v>6201.0168</v>
      </c>
      <c r="V218" s="477">
        <f t="shared" si="48"/>
        <v>0</v>
      </c>
      <c r="W218" s="477">
        <f t="shared" si="49"/>
        <v>50.0082</v>
      </c>
      <c r="X218" s="477">
        <f t="shared" si="50"/>
        <v>0</v>
      </c>
      <c r="Y218" s="444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</row>
    <row r="219" s="455" customFormat="1" spans="1:35">
      <c r="A219" s="467">
        <v>232</v>
      </c>
      <c r="B219" s="296"/>
      <c r="C219" s="754" t="s">
        <v>6249</v>
      </c>
      <c r="D219" s="296"/>
      <c r="E219" s="754" t="s">
        <v>6250</v>
      </c>
      <c r="F219" s="296"/>
      <c r="G219" s="296"/>
      <c r="H219" s="755" t="s">
        <v>6292</v>
      </c>
      <c r="I219" s="296"/>
      <c r="J219" s="191" t="s">
        <v>6295</v>
      </c>
      <c r="K219" s="296"/>
      <c r="L219" s="296"/>
      <c r="M219" s="476">
        <v>-12</v>
      </c>
      <c r="N219" s="477">
        <v>33.5016</v>
      </c>
      <c r="O219" s="477">
        <f t="shared" si="44"/>
        <v>-402.0192</v>
      </c>
      <c r="P219" s="477"/>
      <c r="Q219" s="477">
        <f t="shared" si="45"/>
        <v>33.5016</v>
      </c>
      <c r="R219" s="477">
        <f t="shared" si="51"/>
        <v>0</v>
      </c>
      <c r="S219" s="477">
        <f t="shared" si="46"/>
        <v>12</v>
      </c>
      <c r="T219" s="477">
        <f t="shared" si="47"/>
        <v>33.5016</v>
      </c>
      <c r="U219" s="477">
        <f t="shared" si="54"/>
        <v>402.0192</v>
      </c>
      <c r="V219" s="477">
        <f t="shared" si="48"/>
        <v>0</v>
      </c>
      <c r="W219" s="477">
        <f t="shared" si="49"/>
        <v>33.5016</v>
      </c>
      <c r="X219" s="477">
        <f t="shared" si="50"/>
        <v>0</v>
      </c>
      <c r="Y219" s="444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</row>
    <row r="220" s="455" customFormat="1" spans="1:35">
      <c r="A220" s="467">
        <v>233</v>
      </c>
      <c r="B220" s="296"/>
      <c r="C220" s="754" t="s">
        <v>6261</v>
      </c>
      <c r="D220" s="296"/>
      <c r="E220" s="754" t="s">
        <v>6262</v>
      </c>
      <c r="F220" s="296"/>
      <c r="G220" s="296"/>
      <c r="H220" s="755" t="s">
        <v>6292</v>
      </c>
      <c r="I220" s="296"/>
      <c r="J220" s="191" t="s">
        <v>6295</v>
      </c>
      <c r="K220" s="296"/>
      <c r="L220" s="296"/>
      <c r="M220" s="476">
        <v>-70</v>
      </c>
      <c r="N220" s="477">
        <v>33.5273</v>
      </c>
      <c r="O220" s="477">
        <f t="shared" si="44"/>
        <v>-2346.911</v>
      </c>
      <c r="P220" s="477"/>
      <c r="Q220" s="477">
        <f t="shared" si="45"/>
        <v>33.5273</v>
      </c>
      <c r="R220" s="477">
        <f t="shared" si="51"/>
        <v>0</v>
      </c>
      <c r="S220" s="477">
        <f t="shared" si="46"/>
        <v>70</v>
      </c>
      <c r="T220" s="477">
        <f t="shared" si="47"/>
        <v>33.5273</v>
      </c>
      <c r="U220" s="477">
        <f t="shared" si="54"/>
        <v>2346.911</v>
      </c>
      <c r="V220" s="477">
        <f t="shared" si="48"/>
        <v>0</v>
      </c>
      <c r="W220" s="477">
        <f t="shared" si="49"/>
        <v>33.5273</v>
      </c>
      <c r="X220" s="477">
        <f t="shared" si="50"/>
        <v>0</v>
      </c>
      <c r="Y220" s="444"/>
      <c r="Z220" s="296"/>
      <c r="AA220" s="296"/>
      <c r="AB220" s="296"/>
      <c r="AC220" s="296"/>
      <c r="AD220" s="296"/>
      <c r="AE220" s="296"/>
      <c r="AF220" s="296"/>
      <c r="AG220" s="296"/>
      <c r="AH220" s="296"/>
      <c r="AI220" s="296"/>
    </row>
    <row r="221" s="455" customFormat="1" spans="1:35">
      <c r="A221" s="467">
        <v>234</v>
      </c>
      <c r="B221" s="296"/>
      <c r="C221" s="754" t="s">
        <v>6177</v>
      </c>
      <c r="D221" s="296"/>
      <c r="E221" s="754" t="s">
        <v>6178</v>
      </c>
      <c r="F221" s="296"/>
      <c r="G221" s="296"/>
      <c r="H221" s="755" t="s">
        <v>6292</v>
      </c>
      <c r="I221" s="296"/>
      <c r="J221" s="191" t="s">
        <v>6295</v>
      </c>
      <c r="K221" s="296"/>
      <c r="L221" s="296"/>
      <c r="M221" s="476">
        <v>-86</v>
      </c>
      <c r="N221" s="477">
        <v>48.0714</v>
      </c>
      <c r="O221" s="477">
        <f t="shared" si="44"/>
        <v>-4134.1404</v>
      </c>
      <c r="P221" s="477"/>
      <c r="Q221" s="477">
        <f t="shared" si="45"/>
        <v>48.0714</v>
      </c>
      <c r="R221" s="477">
        <f t="shared" si="51"/>
        <v>0</v>
      </c>
      <c r="S221" s="477">
        <f t="shared" si="46"/>
        <v>86</v>
      </c>
      <c r="T221" s="477">
        <f t="shared" si="47"/>
        <v>48.0714</v>
      </c>
      <c r="U221" s="477">
        <f t="shared" si="54"/>
        <v>4134.1404</v>
      </c>
      <c r="V221" s="477">
        <f t="shared" si="48"/>
        <v>0</v>
      </c>
      <c r="W221" s="477">
        <f t="shared" si="49"/>
        <v>48.0714</v>
      </c>
      <c r="X221" s="477">
        <f t="shared" si="50"/>
        <v>0</v>
      </c>
      <c r="Y221" s="444"/>
      <c r="Z221" s="296"/>
      <c r="AA221" s="296"/>
      <c r="AB221" s="296"/>
      <c r="AC221" s="296"/>
      <c r="AD221" s="296"/>
      <c r="AE221" s="296"/>
      <c r="AF221" s="296"/>
      <c r="AG221" s="296"/>
      <c r="AH221" s="296"/>
      <c r="AI221" s="296"/>
    </row>
    <row r="222" s="455" customFormat="1" spans="1:35">
      <c r="A222" s="467">
        <v>235</v>
      </c>
      <c r="B222" s="296"/>
      <c r="C222" s="754" t="s">
        <v>6532</v>
      </c>
      <c r="D222" s="296"/>
      <c r="E222" s="754" t="s">
        <v>6533</v>
      </c>
      <c r="F222" s="296"/>
      <c r="G222" s="296"/>
      <c r="H222" s="755" t="s">
        <v>6292</v>
      </c>
      <c r="I222" s="296"/>
      <c r="J222" s="191" t="s">
        <v>6295</v>
      </c>
      <c r="K222" s="296"/>
      <c r="L222" s="296"/>
      <c r="M222" s="476">
        <v>-8</v>
      </c>
      <c r="N222" s="477">
        <v>43.8388</v>
      </c>
      <c r="O222" s="477">
        <f t="shared" si="44"/>
        <v>-350.7104</v>
      </c>
      <c r="P222" s="477"/>
      <c r="Q222" s="477">
        <f t="shared" si="45"/>
        <v>43.8388</v>
      </c>
      <c r="R222" s="477">
        <f t="shared" si="51"/>
        <v>0</v>
      </c>
      <c r="S222" s="477">
        <f t="shared" si="46"/>
        <v>8</v>
      </c>
      <c r="T222" s="477">
        <f t="shared" si="47"/>
        <v>43.8388</v>
      </c>
      <c r="U222" s="477">
        <f t="shared" si="54"/>
        <v>350.7104</v>
      </c>
      <c r="V222" s="477">
        <f t="shared" si="48"/>
        <v>0</v>
      </c>
      <c r="W222" s="477">
        <f t="shared" si="49"/>
        <v>43.8388</v>
      </c>
      <c r="X222" s="477">
        <f t="shared" si="50"/>
        <v>0</v>
      </c>
      <c r="Y222" s="444"/>
      <c r="Z222" s="296"/>
      <c r="AA222" s="296"/>
      <c r="AB222" s="296"/>
      <c r="AC222" s="296"/>
      <c r="AD222" s="296"/>
      <c r="AE222" s="296"/>
      <c r="AF222" s="296"/>
      <c r="AG222" s="296"/>
      <c r="AH222" s="296"/>
      <c r="AI222" s="296"/>
    </row>
    <row r="223" s="455" customFormat="1" spans="1:35">
      <c r="A223" s="467">
        <v>236</v>
      </c>
      <c r="B223" s="296"/>
      <c r="C223" s="754" t="s">
        <v>6263</v>
      </c>
      <c r="D223" s="296"/>
      <c r="E223" s="754" t="s">
        <v>6264</v>
      </c>
      <c r="F223" s="296"/>
      <c r="G223" s="296"/>
      <c r="H223" s="755" t="s">
        <v>6292</v>
      </c>
      <c r="I223" s="296"/>
      <c r="J223" s="191" t="s">
        <v>6295</v>
      </c>
      <c r="K223" s="296"/>
      <c r="L223" s="296"/>
      <c r="M223" s="476">
        <v>-21</v>
      </c>
      <c r="N223" s="477">
        <v>33.757</v>
      </c>
      <c r="O223" s="477">
        <f t="shared" si="44"/>
        <v>-708.897</v>
      </c>
      <c r="P223" s="477"/>
      <c r="Q223" s="477">
        <f t="shared" si="45"/>
        <v>33.757</v>
      </c>
      <c r="R223" s="477">
        <f t="shared" si="51"/>
        <v>0</v>
      </c>
      <c r="S223" s="477">
        <f t="shared" si="46"/>
        <v>21</v>
      </c>
      <c r="T223" s="477">
        <f t="shared" si="47"/>
        <v>33.757</v>
      </c>
      <c r="U223" s="477">
        <f t="shared" si="54"/>
        <v>708.897</v>
      </c>
      <c r="V223" s="477">
        <f t="shared" si="48"/>
        <v>0</v>
      </c>
      <c r="W223" s="477">
        <f t="shared" si="49"/>
        <v>33.757</v>
      </c>
      <c r="X223" s="477">
        <f t="shared" si="50"/>
        <v>0</v>
      </c>
      <c r="Y223" s="444"/>
      <c r="Z223" s="296"/>
      <c r="AA223" s="296"/>
      <c r="AB223" s="296"/>
      <c r="AC223" s="296"/>
      <c r="AD223" s="296"/>
      <c r="AE223" s="296"/>
      <c r="AF223" s="296"/>
      <c r="AG223" s="296"/>
      <c r="AH223" s="296"/>
      <c r="AI223" s="296"/>
    </row>
    <row r="224" s="455" customFormat="1" spans="1:35">
      <c r="A224" s="467">
        <v>237</v>
      </c>
      <c r="B224" s="296"/>
      <c r="C224" s="754" t="s">
        <v>6181</v>
      </c>
      <c r="D224" s="296"/>
      <c r="E224" s="754" t="s">
        <v>6182</v>
      </c>
      <c r="F224" s="296"/>
      <c r="G224" s="296"/>
      <c r="H224" s="755" t="s">
        <v>6292</v>
      </c>
      <c r="I224" s="296"/>
      <c r="J224" s="191" t="s">
        <v>6295</v>
      </c>
      <c r="K224" s="296"/>
      <c r="L224" s="296"/>
      <c r="M224" s="476">
        <v>104</v>
      </c>
      <c r="N224" s="477">
        <v>46.4643</v>
      </c>
      <c r="O224" s="477">
        <f t="shared" si="44"/>
        <v>4832.2872</v>
      </c>
      <c r="P224" s="477"/>
      <c r="Q224" s="477">
        <f t="shared" si="45"/>
        <v>46.4643</v>
      </c>
      <c r="R224" s="477">
        <f t="shared" si="51"/>
        <v>0</v>
      </c>
      <c r="S224" s="477">
        <f t="shared" si="46"/>
        <v>0</v>
      </c>
      <c r="T224" s="477">
        <f t="shared" si="47"/>
        <v>46.4643</v>
      </c>
      <c r="U224" s="477">
        <f>T224*S224</f>
        <v>0</v>
      </c>
      <c r="V224" s="477">
        <f t="shared" si="48"/>
        <v>-104</v>
      </c>
      <c r="W224" s="477">
        <f t="shared" si="49"/>
        <v>46.4643</v>
      </c>
      <c r="X224" s="477">
        <f>R224-O224</f>
        <v>-4832.2872</v>
      </c>
      <c r="Y224" s="444"/>
      <c r="Z224" s="296"/>
      <c r="AA224" s="296"/>
      <c r="AB224" s="296"/>
      <c r="AC224" s="296"/>
      <c r="AD224" s="296"/>
      <c r="AE224" s="296"/>
      <c r="AF224" s="296"/>
      <c r="AG224" s="296"/>
      <c r="AH224" s="296"/>
      <c r="AI224" s="296"/>
    </row>
    <row r="225" s="455" customFormat="1" spans="1:35">
      <c r="A225" s="467">
        <v>238</v>
      </c>
      <c r="B225" s="296"/>
      <c r="C225" s="754" t="s">
        <v>6183</v>
      </c>
      <c r="D225" s="296"/>
      <c r="E225" s="754" t="s">
        <v>6184</v>
      </c>
      <c r="F225" s="296"/>
      <c r="G225" s="296"/>
      <c r="H225" s="755" t="s">
        <v>6292</v>
      </c>
      <c r="I225" s="296"/>
      <c r="J225" s="191" t="s">
        <v>6295</v>
      </c>
      <c r="K225" s="296"/>
      <c r="L225" s="296"/>
      <c r="M225" s="476">
        <v>-150</v>
      </c>
      <c r="N225" s="477">
        <v>810.7864</v>
      </c>
      <c r="O225" s="477">
        <f t="shared" si="44"/>
        <v>-121617.96</v>
      </c>
      <c r="P225" s="477"/>
      <c r="Q225" s="477">
        <f t="shared" si="45"/>
        <v>810.7864</v>
      </c>
      <c r="R225" s="477">
        <f t="shared" si="51"/>
        <v>0</v>
      </c>
      <c r="S225" s="477">
        <f t="shared" si="46"/>
        <v>150</v>
      </c>
      <c r="T225" s="477">
        <f t="shared" si="47"/>
        <v>810.7864</v>
      </c>
      <c r="U225" s="477">
        <f>R225-O225</f>
        <v>121617.96</v>
      </c>
      <c r="V225" s="477">
        <f t="shared" si="48"/>
        <v>0</v>
      </c>
      <c r="W225" s="477">
        <f t="shared" si="49"/>
        <v>810.7864</v>
      </c>
      <c r="X225" s="477">
        <f t="shared" si="50"/>
        <v>0</v>
      </c>
      <c r="Y225" s="444"/>
      <c r="Z225" s="296"/>
      <c r="AA225" s="296"/>
      <c r="AB225" s="296"/>
      <c r="AC225" s="296"/>
      <c r="AD225" s="296"/>
      <c r="AE225" s="296"/>
      <c r="AF225" s="296"/>
      <c r="AG225" s="296"/>
      <c r="AH225" s="296"/>
      <c r="AI225" s="296"/>
    </row>
    <row r="226" s="455" customFormat="1" spans="1:35">
      <c r="A226" s="467">
        <v>239</v>
      </c>
      <c r="B226" s="296"/>
      <c r="C226" s="754" t="s">
        <v>6185</v>
      </c>
      <c r="D226" s="296"/>
      <c r="E226" s="754" t="s">
        <v>6186</v>
      </c>
      <c r="F226" s="296"/>
      <c r="G226" s="296"/>
      <c r="H226" s="755" t="s">
        <v>6292</v>
      </c>
      <c r="I226" s="296"/>
      <c r="J226" s="191" t="s">
        <v>6295</v>
      </c>
      <c r="K226" s="296"/>
      <c r="L226" s="296"/>
      <c r="M226" s="476">
        <v>29</v>
      </c>
      <c r="N226" s="477">
        <v>68.3147</v>
      </c>
      <c r="O226" s="477">
        <f t="shared" si="44"/>
        <v>1981.1263</v>
      </c>
      <c r="P226" s="477"/>
      <c r="Q226" s="477">
        <f t="shared" si="45"/>
        <v>68.3147</v>
      </c>
      <c r="R226" s="477">
        <f t="shared" si="51"/>
        <v>0</v>
      </c>
      <c r="S226" s="477">
        <f t="shared" si="46"/>
        <v>0</v>
      </c>
      <c r="T226" s="477">
        <f t="shared" si="47"/>
        <v>68.3147</v>
      </c>
      <c r="U226" s="477">
        <f>T226*S226</f>
        <v>0</v>
      </c>
      <c r="V226" s="477">
        <f t="shared" si="48"/>
        <v>-29</v>
      </c>
      <c r="W226" s="477">
        <f t="shared" si="49"/>
        <v>68.3147</v>
      </c>
      <c r="X226" s="477">
        <f>R226-O226</f>
        <v>-1981.1263</v>
      </c>
      <c r="Y226" s="444"/>
      <c r="Z226" s="296"/>
      <c r="AA226" s="296"/>
      <c r="AB226" s="296"/>
      <c r="AC226" s="296"/>
      <c r="AD226" s="296"/>
      <c r="AE226" s="296"/>
      <c r="AF226" s="296"/>
      <c r="AG226" s="296"/>
      <c r="AH226" s="296"/>
      <c r="AI226" s="296"/>
    </row>
    <row r="227" s="455" customFormat="1" spans="1:35">
      <c r="A227" s="467">
        <v>240</v>
      </c>
      <c r="B227" s="296"/>
      <c r="C227" s="754" t="s">
        <v>6187</v>
      </c>
      <c r="D227" s="296"/>
      <c r="E227" s="754" t="s">
        <v>6188</v>
      </c>
      <c r="F227" s="296"/>
      <c r="G227" s="296"/>
      <c r="H227" s="755" t="s">
        <v>6292</v>
      </c>
      <c r="I227" s="296"/>
      <c r="J227" s="191" t="s">
        <v>6295</v>
      </c>
      <c r="K227" s="296"/>
      <c r="L227" s="296"/>
      <c r="M227" s="476">
        <v>-37</v>
      </c>
      <c r="N227" s="477">
        <v>20.1449</v>
      </c>
      <c r="O227" s="477">
        <f t="shared" si="44"/>
        <v>-745.3613</v>
      </c>
      <c r="P227" s="477"/>
      <c r="Q227" s="477">
        <f t="shared" si="45"/>
        <v>20.1449</v>
      </c>
      <c r="R227" s="477">
        <f t="shared" si="51"/>
        <v>0</v>
      </c>
      <c r="S227" s="477">
        <f t="shared" si="46"/>
        <v>37</v>
      </c>
      <c r="T227" s="477">
        <f t="shared" si="47"/>
        <v>20.1449</v>
      </c>
      <c r="U227" s="477">
        <f>R227-O227</f>
        <v>745.3613</v>
      </c>
      <c r="V227" s="477">
        <f t="shared" si="48"/>
        <v>0</v>
      </c>
      <c r="W227" s="477">
        <f t="shared" si="49"/>
        <v>20.1449</v>
      </c>
      <c r="X227" s="477">
        <f t="shared" si="50"/>
        <v>0</v>
      </c>
      <c r="Y227" s="444"/>
      <c r="Z227" s="296"/>
      <c r="AA227" s="296"/>
      <c r="AB227" s="296"/>
      <c r="AC227" s="296"/>
      <c r="AD227" s="296"/>
      <c r="AE227" s="296"/>
      <c r="AF227" s="296"/>
      <c r="AG227" s="296"/>
      <c r="AH227" s="296"/>
      <c r="AI227" s="296"/>
    </row>
    <row r="228" s="455" customFormat="1" spans="1:35">
      <c r="A228" s="467">
        <v>241</v>
      </c>
      <c r="B228" s="296"/>
      <c r="C228" s="754" t="s">
        <v>6189</v>
      </c>
      <c r="D228" s="296"/>
      <c r="E228" s="754" t="s">
        <v>6190</v>
      </c>
      <c r="F228" s="296"/>
      <c r="G228" s="296"/>
      <c r="H228" s="755" t="s">
        <v>6292</v>
      </c>
      <c r="I228" s="296"/>
      <c r="J228" s="191" t="s">
        <v>6295</v>
      </c>
      <c r="K228" s="296"/>
      <c r="L228" s="296"/>
      <c r="M228" s="476">
        <v>-28</v>
      </c>
      <c r="N228" s="477">
        <v>67.7242</v>
      </c>
      <c r="O228" s="477">
        <f t="shared" si="44"/>
        <v>-1896.2776</v>
      </c>
      <c r="P228" s="477"/>
      <c r="Q228" s="477">
        <f t="shared" si="45"/>
        <v>67.7242</v>
      </c>
      <c r="R228" s="477">
        <f t="shared" si="51"/>
        <v>0</v>
      </c>
      <c r="S228" s="477">
        <f t="shared" si="46"/>
        <v>28</v>
      </c>
      <c r="T228" s="477">
        <f t="shared" si="47"/>
        <v>67.7242</v>
      </c>
      <c r="U228" s="477">
        <f>R228-O228</f>
        <v>1896.2776</v>
      </c>
      <c r="V228" s="477">
        <f t="shared" si="48"/>
        <v>0</v>
      </c>
      <c r="W228" s="477">
        <f t="shared" si="49"/>
        <v>67.7242</v>
      </c>
      <c r="X228" s="477">
        <f t="shared" si="50"/>
        <v>0</v>
      </c>
      <c r="Y228" s="444"/>
      <c r="Z228" s="296"/>
      <c r="AA228" s="296"/>
      <c r="AB228" s="296"/>
      <c r="AC228" s="296"/>
      <c r="AD228" s="296"/>
      <c r="AE228" s="296"/>
      <c r="AF228" s="296"/>
      <c r="AG228" s="296"/>
      <c r="AH228" s="296"/>
      <c r="AI228" s="296"/>
    </row>
    <row r="229" s="455" customFormat="1" spans="1:35">
      <c r="A229" s="467">
        <v>242</v>
      </c>
      <c r="B229" s="296"/>
      <c r="C229" s="754" t="s">
        <v>6191</v>
      </c>
      <c r="D229" s="296"/>
      <c r="E229" s="754" t="s">
        <v>6192</v>
      </c>
      <c r="F229" s="296"/>
      <c r="G229" s="296"/>
      <c r="H229" s="755" t="s">
        <v>6292</v>
      </c>
      <c r="I229" s="296"/>
      <c r="J229" s="191" t="s">
        <v>6295</v>
      </c>
      <c r="K229" s="296"/>
      <c r="L229" s="296"/>
      <c r="M229" s="476">
        <v>-1664</v>
      </c>
      <c r="N229" s="477">
        <v>16.1247</v>
      </c>
      <c r="O229" s="477">
        <f t="shared" si="44"/>
        <v>-26831.5008</v>
      </c>
      <c r="P229" s="477"/>
      <c r="Q229" s="477">
        <f t="shared" si="45"/>
        <v>16.1247</v>
      </c>
      <c r="R229" s="477">
        <f t="shared" si="51"/>
        <v>0</v>
      </c>
      <c r="S229" s="477">
        <f t="shared" si="46"/>
        <v>1664</v>
      </c>
      <c r="T229" s="477">
        <f t="shared" si="47"/>
        <v>16.1247</v>
      </c>
      <c r="U229" s="477">
        <f>R229-O229</f>
        <v>26831.5008</v>
      </c>
      <c r="V229" s="477">
        <f t="shared" si="48"/>
        <v>0</v>
      </c>
      <c r="W229" s="477">
        <f t="shared" si="49"/>
        <v>16.1247</v>
      </c>
      <c r="X229" s="477">
        <f t="shared" si="50"/>
        <v>0</v>
      </c>
      <c r="Y229" s="444"/>
      <c r="Z229" s="296"/>
      <c r="AA229" s="296"/>
      <c r="AB229" s="296"/>
      <c r="AC229" s="296"/>
      <c r="AD229" s="296"/>
      <c r="AE229" s="296"/>
      <c r="AF229" s="296"/>
      <c r="AG229" s="296"/>
      <c r="AH229" s="296"/>
      <c r="AI229" s="296"/>
    </row>
    <row r="230" s="455" customFormat="1" spans="1:35">
      <c r="A230" s="467">
        <v>243</v>
      </c>
      <c r="B230" s="296"/>
      <c r="C230" s="754" t="s">
        <v>6534</v>
      </c>
      <c r="D230" s="296"/>
      <c r="E230" s="754" t="s">
        <v>6535</v>
      </c>
      <c r="F230" s="296"/>
      <c r="G230" s="296"/>
      <c r="H230" s="755" t="s">
        <v>6292</v>
      </c>
      <c r="I230" s="296"/>
      <c r="J230" s="191" t="s">
        <v>6295</v>
      </c>
      <c r="K230" s="296"/>
      <c r="L230" s="296"/>
      <c r="M230" s="476">
        <v>-1983</v>
      </c>
      <c r="N230" s="477">
        <v>29.8576</v>
      </c>
      <c r="O230" s="477">
        <f t="shared" si="44"/>
        <v>-59207.6208</v>
      </c>
      <c r="P230" s="477"/>
      <c r="Q230" s="477">
        <f t="shared" si="45"/>
        <v>29.8576</v>
      </c>
      <c r="R230" s="477">
        <f t="shared" si="51"/>
        <v>0</v>
      </c>
      <c r="S230" s="477">
        <f t="shared" si="46"/>
        <v>1983</v>
      </c>
      <c r="T230" s="477">
        <f t="shared" si="47"/>
        <v>29.8576</v>
      </c>
      <c r="U230" s="477">
        <f>R230-O230</f>
        <v>59207.6208</v>
      </c>
      <c r="V230" s="477">
        <f t="shared" si="48"/>
        <v>0</v>
      </c>
      <c r="W230" s="477">
        <f t="shared" si="49"/>
        <v>29.8576</v>
      </c>
      <c r="X230" s="477">
        <f t="shared" si="50"/>
        <v>0</v>
      </c>
      <c r="Y230" s="444"/>
      <c r="Z230" s="296"/>
      <c r="AA230" s="296"/>
      <c r="AB230" s="296"/>
      <c r="AC230" s="296"/>
      <c r="AD230" s="296"/>
      <c r="AE230" s="296"/>
      <c r="AF230" s="296"/>
      <c r="AG230" s="296"/>
      <c r="AH230" s="296"/>
      <c r="AI230" s="296"/>
    </row>
    <row r="231" s="455" customFormat="1" spans="1:35">
      <c r="A231" s="467">
        <v>244</v>
      </c>
      <c r="B231" s="296"/>
      <c r="C231" s="754" t="s">
        <v>6193</v>
      </c>
      <c r="D231" s="296"/>
      <c r="E231" s="754" t="s">
        <v>6194</v>
      </c>
      <c r="F231" s="296"/>
      <c r="G231" s="296"/>
      <c r="H231" s="755" t="s">
        <v>6292</v>
      </c>
      <c r="I231" s="296"/>
      <c r="J231" s="191" t="s">
        <v>6295</v>
      </c>
      <c r="K231" s="296"/>
      <c r="L231" s="296"/>
      <c r="M231" s="476">
        <v>1831</v>
      </c>
      <c r="N231" s="477">
        <v>28.3942</v>
      </c>
      <c r="O231" s="477">
        <f t="shared" si="44"/>
        <v>51989.7802</v>
      </c>
      <c r="P231" s="477"/>
      <c r="Q231" s="477">
        <f t="shared" si="45"/>
        <v>28.3942</v>
      </c>
      <c r="R231" s="477">
        <f t="shared" si="51"/>
        <v>0</v>
      </c>
      <c r="S231" s="477">
        <f t="shared" si="46"/>
        <v>0</v>
      </c>
      <c r="T231" s="477">
        <f t="shared" si="47"/>
        <v>28.3942</v>
      </c>
      <c r="U231" s="477">
        <f>T231*S231</f>
        <v>0</v>
      </c>
      <c r="V231" s="477">
        <f t="shared" si="48"/>
        <v>-1831</v>
      </c>
      <c r="W231" s="477">
        <f t="shared" si="49"/>
        <v>28.3942</v>
      </c>
      <c r="X231" s="477">
        <f t="shared" ref="X231:X236" si="55">R231-O231</f>
        <v>-51989.7802</v>
      </c>
      <c r="Y231" s="444"/>
      <c r="Z231" s="296"/>
      <c r="AA231" s="296"/>
      <c r="AB231" s="296"/>
      <c r="AC231" s="296"/>
      <c r="AD231" s="296"/>
      <c r="AE231" s="296"/>
      <c r="AF231" s="296"/>
      <c r="AG231" s="296"/>
      <c r="AH231" s="296"/>
      <c r="AI231" s="296"/>
    </row>
    <row r="232" s="455" customFormat="1" spans="1:35">
      <c r="A232" s="467">
        <v>245</v>
      </c>
      <c r="B232" s="296"/>
      <c r="C232" s="754" t="s">
        <v>6195</v>
      </c>
      <c r="D232" s="296"/>
      <c r="E232" s="754" t="s">
        <v>6196</v>
      </c>
      <c r="F232" s="296"/>
      <c r="G232" s="296"/>
      <c r="H232" s="755" t="s">
        <v>6292</v>
      </c>
      <c r="I232" s="296"/>
      <c r="J232" s="191" t="s">
        <v>6295</v>
      </c>
      <c r="K232" s="296"/>
      <c r="L232" s="296"/>
      <c r="M232" s="476">
        <v>-89</v>
      </c>
      <c r="N232" s="477">
        <v>18.5561</v>
      </c>
      <c r="O232" s="477">
        <f t="shared" si="44"/>
        <v>-1651.4929</v>
      </c>
      <c r="P232" s="477"/>
      <c r="Q232" s="477">
        <f t="shared" si="45"/>
        <v>18.5561</v>
      </c>
      <c r="R232" s="477">
        <f t="shared" si="51"/>
        <v>0</v>
      </c>
      <c r="S232" s="477">
        <f t="shared" si="46"/>
        <v>89</v>
      </c>
      <c r="T232" s="477">
        <f t="shared" si="47"/>
        <v>18.5561</v>
      </c>
      <c r="U232" s="477">
        <f>R232-O232</f>
        <v>1651.4929</v>
      </c>
      <c r="V232" s="477">
        <f t="shared" si="48"/>
        <v>0</v>
      </c>
      <c r="W232" s="477">
        <f t="shared" si="49"/>
        <v>18.5561</v>
      </c>
      <c r="X232" s="477">
        <f t="shared" si="50"/>
        <v>0</v>
      </c>
      <c r="Y232" s="444"/>
      <c r="Z232" s="296"/>
      <c r="AA232" s="296"/>
      <c r="AB232" s="296"/>
      <c r="AC232" s="296"/>
      <c r="AD232" s="296"/>
      <c r="AE232" s="296"/>
      <c r="AF232" s="296"/>
      <c r="AG232" s="296"/>
      <c r="AH232" s="296"/>
      <c r="AI232" s="296"/>
    </row>
    <row r="233" s="455" customFormat="1" spans="1:35">
      <c r="A233" s="467">
        <v>246</v>
      </c>
      <c r="B233" s="296"/>
      <c r="C233" s="754" t="s">
        <v>6197</v>
      </c>
      <c r="D233" s="296"/>
      <c r="E233" s="754" t="s">
        <v>6198</v>
      </c>
      <c r="F233" s="296"/>
      <c r="G233" s="296"/>
      <c r="H233" s="755" t="s">
        <v>6292</v>
      </c>
      <c r="I233" s="296"/>
      <c r="J233" s="191" t="s">
        <v>6295</v>
      </c>
      <c r="K233" s="296"/>
      <c r="L233" s="296"/>
      <c r="M233" s="476">
        <v>9</v>
      </c>
      <c r="N233" s="477">
        <v>21.2747</v>
      </c>
      <c r="O233" s="477">
        <f t="shared" si="44"/>
        <v>191.4723</v>
      </c>
      <c r="P233" s="477"/>
      <c r="Q233" s="477">
        <f t="shared" si="45"/>
        <v>21.2747</v>
      </c>
      <c r="R233" s="477">
        <f t="shared" si="51"/>
        <v>0</v>
      </c>
      <c r="S233" s="477">
        <f t="shared" si="46"/>
        <v>0</v>
      </c>
      <c r="T233" s="477">
        <f t="shared" si="47"/>
        <v>21.2747</v>
      </c>
      <c r="U233" s="477">
        <f>T233*S233</f>
        <v>0</v>
      </c>
      <c r="V233" s="477">
        <f t="shared" si="48"/>
        <v>-9</v>
      </c>
      <c r="W233" s="477">
        <f t="shared" si="49"/>
        <v>21.2747</v>
      </c>
      <c r="X233" s="477">
        <f t="shared" si="55"/>
        <v>-191.4723</v>
      </c>
      <c r="Y233" s="444"/>
      <c r="Z233" s="296"/>
      <c r="AA233" s="296"/>
      <c r="AB233" s="296"/>
      <c r="AC233" s="296"/>
      <c r="AD233" s="296"/>
      <c r="AE233" s="296"/>
      <c r="AF233" s="296"/>
      <c r="AG233" s="296"/>
      <c r="AH233" s="296"/>
      <c r="AI233" s="296"/>
    </row>
    <row r="234" s="455" customFormat="1" spans="1:35">
      <c r="A234" s="467">
        <v>247</v>
      </c>
      <c r="B234" s="296"/>
      <c r="C234" s="754" t="s">
        <v>6006</v>
      </c>
      <c r="D234" s="296"/>
      <c r="E234" s="754" t="s">
        <v>6007</v>
      </c>
      <c r="F234" s="296"/>
      <c r="G234" s="296"/>
      <c r="H234" s="755" t="s">
        <v>6292</v>
      </c>
      <c r="I234" s="296"/>
      <c r="J234" s="191" t="s">
        <v>6295</v>
      </c>
      <c r="K234" s="296"/>
      <c r="L234" s="296"/>
      <c r="M234" s="476">
        <v>-102</v>
      </c>
      <c r="N234" s="477">
        <v>49.9728</v>
      </c>
      <c r="O234" s="477">
        <f t="shared" si="44"/>
        <v>-5097.2256</v>
      </c>
      <c r="P234" s="477"/>
      <c r="Q234" s="477">
        <f t="shared" si="45"/>
        <v>49.9728</v>
      </c>
      <c r="R234" s="477">
        <f t="shared" si="51"/>
        <v>0</v>
      </c>
      <c r="S234" s="477">
        <f t="shared" si="46"/>
        <v>102</v>
      </c>
      <c r="T234" s="477">
        <f t="shared" si="47"/>
        <v>49.9728</v>
      </c>
      <c r="U234" s="477">
        <f>R234-O234</f>
        <v>5097.2256</v>
      </c>
      <c r="V234" s="477">
        <f t="shared" si="48"/>
        <v>0</v>
      </c>
      <c r="W234" s="477">
        <f t="shared" si="49"/>
        <v>49.9728</v>
      </c>
      <c r="X234" s="477">
        <f t="shared" si="50"/>
        <v>0</v>
      </c>
      <c r="Y234" s="444"/>
      <c r="Z234" s="296"/>
      <c r="AA234" s="296"/>
      <c r="AB234" s="296"/>
      <c r="AC234" s="296"/>
      <c r="AD234" s="296"/>
      <c r="AE234" s="296"/>
      <c r="AF234" s="296"/>
      <c r="AG234" s="296"/>
      <c r="AH234" s="296"/>
      <c r="AI234" s="296"/>
    </row>
    <row r="235" s="455" customFormat="1" spans="1:35">
      <c r="A235" s="467">
        <v>248</v>
      </c>
      <c r="B235" s="296"/>
      <c r="C235" s="754" t="s">
        <v>6536</v>
      </c>
      <c r="D235" s="296"/>
      <c r="E235" s="754" t="s">
        <v>6537</v>
      </c>
      <c r="F235" s="296"/>
      <c r="G235" s="296"/>
      <c r="H235" s="755" t="s">
        <v>6292</v>
      </c>
      <c r="I235" s="296"/>
      <c r="J235" s="191" t="s">
        <v>6295</v>
      </c>
      <c r="K235" s="296"/>
      <c r="L235" s="296"/>
      <c r="M235" s="476">
        <v>50</v>
      </c>
      <c r="N235" s="477">
        <v>125.1156</v>
      </c>
      <c r="O235" s="477">
        <f t="shared" si="44"/>
        <v>6255.78</v>
      </c>
      <c r="P235" s="477"/>
      <c r="Q235" s="477">
        <f t="shared" si="45"/>
        <v>125.1156</v>
      </c>
      <c r="R235" s="477">
        <f t="shared" si="51"/>
        <v>0</v>
      </c>
      <c r="S235" s="477">
        <f t="shared" si="46"/>
        <v>0</v>
      </c>
      <c r="T235" s="477">
        <f t="shared" si="47"/>
        <v>125.1156</v>
      </c>
      <c r="U235" s="477">
        <f>T235*S235</f>
        <v>0</v>
      </c>
      <c r="V235" s="477">
        <f t="shared" si="48"/>
        <v>-50</v>
      </c>
      <c r="W235" s="477">
        <f t="shared" si="49"/>
        <v>125.1156</v>
      </c>
      <c r="X235" s="477">
        <f t="shared" si="55"/>
        <v>-6255.78</v>
      </c>
      <c r="Y235" s="444"/>
      <c r="Z235" s="296"/>
      <c r="AA235" s="296"/>
      <c r="AB235" s="296"/>
      <c r="AC235" s="296"/>
      <c r="AD235" s="296"/>
      <c r="AE235" s="296"/>
      <c r="AF235" s="296"/>
      <c r="AG235" s="296"/>
      <c r="AH235" s="296"/>
      <c r="AI235" s="296"/>
    </row>
    <row r="236" s="455" customFormat="1" spans="1:35">
      <c r="A236" s="467">
        <v>249</v>
      </c>
      <c r="B236" s="296"/>
      <c r="C236" s="754" t="s">
        <v>6538</v>
      </c>
      <c r="D236" s="296"/>
      <c r="E236" s="754" t="s">
        <v>6539</v>
      </c>
      <c r="F236" s="296"/>
      <c r="G236" s="296"/>
      <c r="H236" s="755" t="s">
        <v>6292</v>
      </c>
      <c r="I236" s="296"/>
      <c r="J236" s="191" t="s">
        <v>6295</v>
      </c>
      <c r="K236" s="296"/>
      <c r="L236" s="296"/>
      <c r="M236" s="476">
        <v>126</v>
      </c>
      <c r="N236" s="477">
        <v>152.0346</v>
      </c>
      <c r="O236" s="477">
        <f t="shared" si="44"/>
        <v>19156.3596</v>
      </c>
      <c r="P236" s="477"/>
      <c r="Q236" s="477">
        <f t="shared" si="45"/>
        <v>152.0346</v>
      </c>
      <c r="R236" s="477">
        <f t="shared" si="51"/>
        <v>0</v>
      </c>
      <c r="S236" s="477">
        <f t="shared" si="46"/>
        <v>0</v>
      </c>
      <c r="T236" s="477">
        <f t="shared" si="47"/>
        <v>152.0346</v>
      </c>
      <c r="U236" s="477">
        <f>T236*S236</f>
        <v>0</v>
      </c>
      <c r="V236" s="477">
        <f t="shared" si="48"/>
        <v>-126</v>
      </c>
      <c r="W236" s="477">
        <f t="shared" si="49"/>
        <v>152.0346</v>
      </c>
      <c r="X236" s="477">
        <f t="shared" si="55"/>
        <v>-19156.3596</v>
      </c>
      <c r="Y236" s="444"/>
      <c r="Z236" s="296"/>
      <c r="AA236" s="296"/>
      <c r="AB236" s="296"/>
      <c r="AC236" s="296"/>
      <c r="AD236" s="296"/>
      <c r="AE236" s="296"/>
      <c r="AF236" s="296"/>
      <c r="AG236" s="296"/>
      <c r="AH236" s="296"/>
      <c r="AI236" s="296"/>
    </row>
    <row r="237" s="455" customFormat="1" spans="1:35">
      <c r="A237" s="467">
        <v>250</v>
      </c>
      <c r="B237" s="296"/>
      <c r="C237" s="754" t="s">
        <v>6201</v>
      </c>
      <c r="D237" s="296"/>
      <c r="E237" s="754" t="s">
        <v>6202</v>
      </c>
      <c r="F237" s="296"/>
      <c r="G237" s="296"/>
      <c r="H237" s="755" t="s">
        <v>6292</v>
      </c>
      <c r="I237" s="296"/>
      <c r="J237" s="191" t="s">
        <v>6295</v>
      </c>
      <c r="K237" s="296"/>
      <c r="L237" s="296"/>
      <c r="M237" s="476">
        <v>-63</v>
      </c>
      <c r="N237" s="477">
        <v>28.2124</v>
      </c>
      <c r="O237" s="477">
        <f t="shared" si="44"/>
        <v>-1777.3812</v>
      </c>
      <c r="P237" s="477"/>
      <c r="Q237" s="477">
        <f t="shared" si="45"/>
        <v>28.2124</v>
      </c>
      <c r="R237" s="477">
        <f t="shared" si="51"/>
        <v>0</v>
      </c>
      <c r="S237" s="477">
        <f t="shared" si="46"/>
        <v>63</v>
      </c>
      <c r="T237" s="477">
        <f t="shared" si="47"/>
        <v>28.2124</v>
      </c>
      <c r="U237" s="477">
        <f>R237-O237</f>
        <v>1777.3812</v>
      </c>
      <c r="V237" s="477">
        <f t="shared" si="48"/>
        <v>0</v>
      </c>
      <c r="W237" s="477">
        <f t="shared" si="49"/>
        <v>28.2124</v>
      </c>
      <c r="X237" s="477">
        <f t="shared" si="50"/>
        <v>0</v>
      </c>
      <c r="Y237" s="444"/>
      <c r="Z237" s="296"/>
      <c r="AA237" s="296"/>
      <c r="AB237" s="296"/>
      <c r="AC237" s="296"/>
      <c r="AD237" s="296"/>
      <c r="AE237" s="296"/>
      <c r="AF237" s="296"/>
      <c r="AG237" s="296"/>
      <c r="AH237" s="296"/>
      <c r="AI237" s="296"/>
    </row>
    <row r="238" s="455" customFormat="1" spans="1:35">
      <c r="A238" s="467">
        <v>251</v>
      </c>
      <c r="B238" s="296"/>
      <c r="C238" s="754" t="s">
        <v>6203</v>
      </c>
      <c r="D238" s="296"/>
      <c r="E238" s="754" t="s">
        <v>6204</v>
      </c>
      <c r="F238" s="296"/>
      <c r="G238" s="296"/>
      <c r="H238" s="755" t="s">
        <v>6292</v>
      </c>
      <c r="I238" s="296"/>
      <c r="J238" s="191" t="s">
        <v>6295</v>
      </c>
      <c r="K238" s="296"/>
      <c r="L238" s="296"/>
      <c r="M238" s="476">
        <v>148</v>
      </c>
      <c r="N238" s="477">
        <v>16.0521</v>
      </c>
      <c r="O238" s="477">
        <f t="shared" si="44"/>
        <v>2375.7108</v>
      </c>
      <c r="P238" s="477"/>
      <c r="Q238" s="477">
        <f t="shared" si="45"/>
        <v>16.0521</v>
      </c>
      <c r="R238" s="477">
        <f t="shared" si="51"/>
        <v>0</v>
      </c>
      <c r="S238" s="477">
        <f t="shared" si="46"/>
        <v>0</v>
      </c>
      <c r="T238" s="477">
        <f t="shared" si="47"/>
        <v>16.0521</v>
      </c>
      <c r="U238" s="477">
        <f>T238*S238</f>
        <v>0</v>
      </c>
      <c r="V238" s="477">
        <f t="shared" si="48"/>
        <v>-148</v>
      </c>
      <c r="W238" s="477">
        <f t="shared" si="49"/>
        <v>16.0521</v>
      </c>
      <c r="X238" s="477">
        <f t="shared" ref="X238:X242" si="56">R238-O238</f>
        <v>-2375.7108</v>
      </c>
      <c r="Y238" s="444"/>
      <c r="Z238" s="296"/>
      <c r="AA238" s="296"/>
      <c r="AB238" s="296"/>
      <c r="AC238" s="296"/>
      <c r="AD238" s="296"/>
      <c r="AE238" s="296"/>
      <c r="AF238" s="296"/>
      <c r="AG238" s="296"/>
      <c r="AH238" s="296"/>
      <c r="AI238" s="296"/>
    </row>
    <row r="239" s="455" customFormat="1" spans="1:35">
      <c r="A239" s="467">
        <v>252</v>
      </c>
      <c r="B239" s="296"/>
      <c r="C239" s="754" t="s">
        <v>6205</v>
      </c>
      <c r="D239" s="296"/>
      <c r="E239" s="754" t="s">
        <v>6206</v>
      </c>
      <c r="F239" s="296"/>
      <c r="G239" s="296"/>
      <c r="H239" s="755" t="s">
        <v>6292</v>
      </c>
      <c r="I239" s="296"/>
      <c r="J239" s="191" t="s">
        <v>6295</v>
      </c>
      <c r="K239" s="296"/>
      <c r="L239" s="296"/>
      <c r="M239" s="476">
        <v>-77</v>
      </c>
      <c r="N239" s="477">
        <v>28.635</v>
      </c>
      <c r="O239" s="477">
        <f t="shared" si="44"/>
        <v>-2204.895</v>
      </c>
      <c r="P239" s="477"/>
      <c r="Q239" s="477">
        <f t="shared" si="45"/>
        <v>28.635</v>
      </c>
      <c r="R239" s="477">
        <f t="shared" si="51"/>
        <v>0</v>
      </c>
      <c r="S239" s="477">
        <f t="shared" si="46"/>
        <v>77</v>
      </c>
      <c r="T239" s="477">
        <f t="shared" si="47"/>
        <v>28.635</v>
      </c>
      <c r="U239" s="477">
        <f>R239-O239</f>
        <v>2204.895</v>
      </c>
      <c r="V239" s="477">
        <f t="shared" si="48"/>
        <v>0</v>
      </c>
      <c r="W239" s="477">
        <f t="shared" si="49"/>
        <v>28.635</v>
      </c>
      <c r="X239" s="477">
        <f t="shared" si="50"/>
        <v>0</v>
      </c>
      <c r="Y239" s="444"/>
      <c r="Z239" s="296"/>
      <c r="AA239" s="296"/>
      <c r="AB239" s="296"/>
      <c r="AC239" s="296"/>
      <c r="AD239" s="296"/>
      <c r="AE239" s="296"/>
      <c r="AF239" s="296"/>
      <c r="AG239" s="296"/>
      <c r="AH239" s="296"/>
      <c r="AI239" s="296"/>
    </row>
    <row r="240" s="455" customFormat="1" spans="1:35">
      <c r="A240" s="467">
        <v>253</v>
      </c>
      <c r="B240" s="296"/>
      <c r="C240" s="754" t="s">
        <v>6207</v>
      </c>
      <c r="D240" s="296"/>
      <c r="E240" s="754" t="s">
        <v>6208</v>
      </c>
      <c r="F240" s="296"/>
      <c r="G240" s="296"/>
      <c r="H240" s="755" t="s">
        <v>6292</v>
      </c>
      <c r="I240" s="296"/>
      <c r="J240" s="191" t="s">
        <v>6295</v>
      </c>
      <c r="K240" s="296"/>
      <c r="L240" s="296"/>
      <c r="M240" s="476">
        <v>-158</v>
      </c>
      <c r="N240" s="477">
        <v>16.1108</v>
      </c>
      <c r="O240" s="477">
        <f t="shared" si="44"/>
        <v>-2545.5064</v>
      </c>
      <c r="P240" s="477"/>
      <c r="Q240" s="477">
        <f t="shared" si="45"/>
        <v>16.1108</v>
      </c>
      <c r="R240" s="477">
        <f t="shared" si="51"/>
        <v>0</v>
      </c>
      <c r="S240" s="477">
        <f t="shared" si="46"/>
        <v>158</v>
      </c>
      <c r="T240" s="477">
        <f t="shared" si="47"/>
        <v>16.1108</v>
      </c>
      <c r="U240" s="477">
        <f>R240-O240</f>
        <v>2545.5064</v>
      </c>
      <c r="V240" s="477">
        <f t="shared" si="48"/>
        <v>0</v>
      </c>
      <c r="W240" s="477">
        <f t="shared" si="49"/>
        <v>16.1108</v>
      </c>
      <c r="X240" s="477">
        <f t="shared" si="50"/>
        <v>0</v>
      </c>
      <c r="Y240" s="444"/>
      <c r="Z240" s="296"/>
      <c r="AA240" s="296"/>
      <c r="AB240" s="296"/>
      <c r="AC240" s="296"/>
      <c r="AD240" s="296"/>
      <c r="AE240" s="296"/>
      <c r="AF240" s="296"/>
      <c r="AG240" s="296"/>
      <c r="AH240" s="296"/>
      <c r="AI240" s="296"/>
    </row>
    <row r="241" s="455" customFormat="1" spans="1:35">
      <c r="A241" s="467">
        <v>254</v>
      </c>
      <c r="B241" s="296"/>
      <c r="C241" s="754" t="s">
        <v>6229</v>
      </c>
      <c r="D241" s="296"/>
      <c r="E241" s="754" t="s">
        <v>6230</v>
      </c>
      <c r="F241" s="296"/>
      <c r="G241" s="296"/>
      <c r="H241" s="755" t="s">
        <v>6292</v>
      </c>
      <c r="I241" s="296"/>
      <c r="J241" s="191" t="s">
        <v>6295</v>
      </c>
      <c r="K241" s="296"/>
      <c r="L241" s="296"/>
      <c r="M241" s="476">
        <v>93</v>
      </c>
      <c r="N241" s="477">
        <v>39.5731</v>
      </c>
      <c r="O241" s="477">
        <f t="shared" si="44"/>
        <v>3680.2983</v>
      </c>
      <c r="P241" s="477"/>
      <c r="Q241" s="477">
        <f t="shared" si="45"/>
        <v>39.5731</v>
      </c>
      <c r="R241" s="477">
        <f t="shared" si="51"/>
        <v>0</v>
      </c>
      <c r="S241" s="477">
        <f t="shared" si="46"/>
        <v>0</v>
      </c>
      <c r="T241" s="477">
        <f t="shared" si="47"/>
        <v>39.5731</v>
      </c>
      <c r="U241" s="477">
        <f>T241*S241</f>
        <v>0</v>
      </c>
      <c r="V241" s="477">
        <f t="shared" si="48"/>
        <v>-93</v>
      </c>
      <c r="W241" s="477">
        <f t="shared" si="49"/>
        <v>39.5731</v>
      </c>
      <c r="X241" s="477">
        <f t="shared" si="56"/>
        <v>-3680.2983</v>
      </c>
      <c r="Y241" s="444"/>
      <c r="Z241" s="296"/>
      <c r="AA241" s="296"/>
      <c r="AB241" s="296"/>
      <c r="AC241" s="296"/>
      <c r="AD241" s="296"/>
      <c r="AE241" s="296"/>
      <c r="AF241" s="296"/>
      <c r="AG241" s="296"/>
      <c r="AH241" s="296"/>
      <c r="AI241" s="296"/>
    </row>
    <row r="242" s="455" customFormat="1" spans="1:35">
      <c r="A242" s="467">
        <v>255</v>
      </c>
      <c r="B242" s="296"/>
      <c r="C242" s="754" t="s">
        <v>6265</v>
      </c>
      <c r="D242" s="296"/>
      <c r="E242" s="754" t="s">
        <v>6266</v>
      </c>
      <c r="F242" s="296"/>
      <c r="G242" s="296"/>
      <c r="H242" s="755" t="s">
        <v>6292</v>
      </c>
      <c r="I242" s="296"/>
      <c r="J242" s="191" t="s">
        <v>6295</v>
      </c>
      <c r="K242" s="296"/>
      <c r="L242" s="296"/>
      <c r="M242" s="476">
        <v>702</v>
      </c>
      <c r="N242" s="477">
        <v>40.6316</v>
      </c>
      <c r="O242" s="477">
        <f t="shared" si="44"/>
        <v>28523.3832</v>
      </c>
      <c r="P242" s="477"/>
      <c r="Q242" s="477">
        <f t="shared" si="45"/>
        <v>40.6316</v>
      </c>
      <c r="R242" s="477">
        <f t="shared" si="51"/>
        <v>0</v>
      </c>
      <c r="S242" s="477">
        <f t="shared" si="46"/>
        <v>0</v>
      </c>
      <c r="T242" s="477">
        <f t="shared" si="47"/>
        <v>40.6316</v>
      </c>
      <c r="U242" s="477">
        <f>T242*S242</f>
        <v>0</v>
      </c>
      <c r="V242" s="477">
        <f t="shared" si="48"/>
        <v>-702</v>
      </c>
      <c r="W242" s="477">
        <f t="shared" si="49"/>
        <v>40.6316</v>
      </c>
      <c r="X242" s="477">
        <f t="shared" si="56"/>
        <v>-28523.3832</v>
      </c>
      <c r="Y242" s="444"/>
      <c r="Z242" s="296"/>
      <c r="AA242" s="296"/>
      <c r="AB242" s="296"/>
      <c r="AC242" s="296"/>
      <c r="AD242" s="296"/>
      <c r="AE242" s="296"/>
      <c r="AF242" s="296"/>
      <c r="AG242" s="296"/>
      <c r="AH242" s="296"/>
      <c r="AI242" s="296"/>
    </row>
    <row r="243" s="455" customFormat="1" spans="1:35">
      <c r="A243" s="467">
        <v>256</v>
      </c>
      <c r="B243" s="296"/>
      <c r="C243" s="754" t="s">
        <v>6231</v>
      </c>
      <c r="D243" s="296"/>
      <c r="E243" s="754" t="s">
        <v>6232</v>
      </c>
      <c r="F243" s="296"/>
      <c r="G243" s="296"/>
      <c r="H243" s="755" t="s">
        <v>6292</v>
      </c>
      <c r="I243" s="296"/>
      <c r="J243" s="191" t="s">
        <v>6295</v>
      </c>
      <c r="K243" s="296"/>
      <c r="L243" s="296"/>
      <c r="M243" s="476">
        <v>-7</v>
      </c>
      <c r="N243" s="477">
        <v>15.5661</v>
      </c>
      <c r="O243" s="477">
        <f t="shared" si="44"/>
        <v>-108.9627</v>
      </c>
      <c r="P243" s="477"/>
      <c r="Q243" s="477">
        <f t="shared" si="45"/>
        <v>15.5661</v>
      </c>
      <c r="R243" s="477">
        <f t="shared" si="51"/>
        <v>0</v>
      </c>
      <c r="S243" s="477">
        <f t="shared" si="46"/>
        <v>7</v>
      </c>
      <c r="T243" s="477">
        <f t="shared" si="47"/>
        <v>15.5661</v>
      </c>
      <c r="U243" s="477">
        <f>R243-O243</f>
        <v>108.9627</v>
      </c>
      <c r="V243" s="477">
        <f t="shared" si="48"/>
        <v>0</v>
      </c>
      <c r="W243" s="477">
        <f t="shared" si="49"/>
        <v>15.5661</v>
      </c>
      <c r="X243" s="477">
        <f t="shared" si="50"/>
        <v>0</v>
      </c>
      <c r="Y243" s="444"/>
      <c r="Z243" s="296"/>
      <c r="AA243" s="296"/>
      <c r="AB243" s="296"/>
      <c r="AC243" s="296"/>
      <c r="AD243" s="296"/>
      <c r="AE243" s="296"/>
      <c r="AF243" s="296"/>
      <c r="AG243" s="296"/>
      <c r="AH243" s="296"/>
      <c r="AI243" s="296"/>
    </row>
    <row r="244" s="455" customFormat="1" spans="1:35">
      <c r="A244" s="467">
        <v>257</v>
      </c>
      <c r="B244" s="296"/>
      <c r="C244" s="754" t="s">
        <v>6008</v>
      </c>
      <c r="D244" s="296"/>
      <c r="E244" s="754" t="s">
        <v>6009</v>
      </c>
      <c r="F244" s="296"/>
      <c r="G244" s="296"/>
      <c r="H244" s="755" t="s">
        <v>6292</v>
      </c>
      <c r="I244" s="296"/>
      <c r="J244" s="191" t="s">
        <v>6295</v>
      </c>
      <c r="K244" s="296"/>
      <c r="L244" s="296"/>
      <c r="M244" s="476">
        <v>842</v>
      </c>
      <c r="N244" s="477">
        <v>21.4728</v>
      </c>
      <c r="O244" s="477">
        <f t="shared" si="44"/>
        <v>18080.0976</v>
      </c>
      <c r="P244" s="477"/>
      <c r="Q244" s="477">
        <f t="shared" si="45"/>
        <v>21.4728</v>
      </c>
      <c r="R244" s="477">
        <f t="shared" si="51"/>
        <v>0</v>
      </c>
      <c r="S244" s="477">
        <f t="shared" si="46"/>
        <v>0</v>
      </c>
      <c r="T244" s="477">
        <f t="shared" si="47"/>
        <v>21.4728</v>
      </c>
      <c r="U244" s="477">
        <f>T244*S244</f>
        <v>0</v>
      </c>
      <c r="V244" s="477">
        <f t="shared" si="48"/>
        <v>-842</v>
      </c>
      <c r="W244" s="477">
        <f t="shared" si="49"/>
        <v>21.4728</v>
      </c>
      <c r="X244" s="477">
        <f t="shared" ref="X244:X247" si="57">R244-O244</f>
        <v>-18080.0976</v>
      </c>
      <c r="Y244" s="444"/>
      <c r="Z244" s="296"/>
      <c r="AA244" s="296"/>
      <c r="AB244" s="296"/>
      <c r="AC244" s="296"/>
      <c r="AD244" s="296"/>
      <c r="AE244" s="296"/>
      <c r="AF244" s="296"/>
      <c r="AG244" s="296"/>
      <c r="AH244" s="296"/>
      <c r="AI244" s="296"/>
    </row>
    <row r="245" s="455" customFormat="1" spans="1:35">
      <c r="A245" s="467">
        <v>258</v>
      </c>
      <c r="B245" s="296"/>
      <c r="C245" s="754" t="s">
        <v>6540</v>
      </c>
      <c r="D245" s="296"/>
      <c r="E245" s="754" t="s">
        <v>6541</v>
      </c>
      <c r="F245" s="296"/>
      <c r="G245" s="296"/>
      <c r="H245" s="755" t="s">
        <v>6292</v>
      </c>
      <c r="I245" s="296"/>
      <c r="J245" s="191" t="s">
        <v>6295</v>
      </c>
      <c r="K245" s="296"/>
      <c r="L245" s="296"/>
      <c r="M245" s="476">
        <v>51</v>
      </c>
      <c r="N245" s="477">
        <v>22.7953</v>
      </c>
      <c r="O245" s="477">
        <f t="shared" si="44"/>
        <v>1162.5603</v>
      </c>
      <c r="P245" s="477"/>
      <c r="Q245" s="477">
        <f t="shared" si="45"/>
        <v>22.7953</v>
      </c>
      <c r="R245" s="477">
        <f t="shared" si="51"/>
        <v>0</v>
      </c>
      <c r="S245" s="477">
        <f t="shared" si="46"/>
        <v>0</v>
      </c>
      <c r="T245" s="477">
        <f t="shared" si="47"/>
        <v>22.7953</v>
      </c>
      <c r="U245" s="477">
        <f>T245*S245</f>
        <v>0</v>
      </c>
      <c r="V245" s="477">
        <f t="shared" si="48"/>
        <v>-51</v>
      </c>
      <c r="W245" s="477">
        <f t="shared" si="49"/>
        <v>22.7953</v>
      </c>
      <c r="X245" s="477">
        <f t="shared" si="57"/>
        <v>-1162.5603</v>
      </c>
      <c r="Y245" s="444"/>
      <c r="Z245" s="296"/>
      <c r="AA245" s="296"/>
      <c r="AB245" s="296"/>
      <c r="AC245" s="296"/>
      <c r="AD245" s="296"/>
      <c r="AE245" s="296"/>
      <c r="AF245" s="296"/>
      <c r="AG245" s="296"/>
      <c r="AH245" s="296"/>
      <c r="AI245" s="296"/>
    </row>
    <row r="246" s="455" customFormat="1" spans="1:35">
      <c r="A246" s="467">
        <v>259</v>
      </c>
      <c r="B246" s="296"/>
      <c r="C246" s="754" t="s">
        <v>6233</v>
      </c>
      <c r="D246" s="296"/>
      <c r="E246" s="754" t="s">
        <v>6234</v>
      </c>
      <c r="F246" s="296"/>
      <c r="G246" s="296"/>
      <c r="H246" s="755" t="s">
        <v>6292</v>
      </c>
      <c r="I246" s="296"/>
      <c r="J246" s="191" t="s">
        <v>6295</v>
      </c>
      <c r="K246" s="296"/>
      <c r="L246" s="296"/>
      <c r="M246" s="476">
        <v>-11</v>
      </c>
      <c r="N246" s="477">
        <v>24.6383</v>
      </c>
      <c r="O246" s="477">
        <f t="shared" si="44"/>
        <v>-271.0213</v>
      </c>
      <c r="P246" s="477"/>
      <c r="Q246" s="477">
        <f t="shared" si="45"/>
        <v>24.6383</v>
      </c>
      <c r="R246" s="477">
        <f t="shared" si="51"/>
        <v>0</v>
      </c>
      <c r="S246" s="477">
        <f t="shared" si="46"/>
        <v>11</v>
      </c>
      <c r="T246" s="477">
        <f t="shared" si="47"/>
        <v>24.6383</v>
      </c>
      <c r="U246" s="477">
        <f>R246-O246</f>
        <v>271.0213</v>
      </c>
      <c r="V246" s="477">
        <f t="shared" si="48"/>
        <v>0</v>
      </c>
      <c r="W246" s="477">
        <f t="shared" si="49"/>
        <v>24.6383</v>
      </c>
      <c r="X246" s="477">
        <f t="shared" si="50"/>
        <v>0</v>
      </c>
      <c r="Y246" s="444"/>
      <c r="Z246" s="296"/>
      <c r="AA246" s="296"/>
      <c r="AB246" s="296"/>
      <c r="AC246" s="296"/>
      <c r="AD246" s="296"/>
      <c r="AE246" s="296"/>
      <c r="AF246" s="296"/>
      <c r="AG246" s="296"/>
      <c r="AH246" s="296"/>
      <c r="AI246" s="296"/>
    </row>
    <row r="247" s="455" customFormat="1" spans="1:35">
      <c r="A247" s="467">
        <v>260</v>
      </c>
      <c r="B247" s="296"/>
      <c r="C247" s="754" t="s">
        <v>6542</v>
      </c>
      <c r="D247" s="296"/>
      <c r="E247" s="754" t="s">
        <v>6543</v>
      </c>
      <c r="F247" s="296"/>
      <c r="G247" s="296"/>
      <c r="H247" s="755" t="s">
        <v>6292</v>
      </c>
      <c r="I247" s="296"/>
      <c r="J247" s="191" t="s">
        <v>6295</v>
      </c>
      <c r="K247" s="296"/>
      <c r="L247" s="296"/>
      <c r="M247" s="476">
        <v>845</v>
      </c>
      <c r="N247" s="477">
        <v>20.5105</v>
      </c>
      <c r="O247" s="477">
        <f t="shared" si="44"/>
        <v>17331.3725</v>
      </c>
      <c r="P247" s="477"/>
      <c r="Q247" s="477">
        <f t="shared" si="45"/>
        <v>20.5105</v>
      </c>
      <c r="R247" s="477">
        <f t="shared" si="51"/>
        <v>0</v>
      </c>
      <c r="S247" s="477">
        <f t="shared" si="46"/>
        <v>0</v>
      </c>
      <c r="T247" s="477">
        <f t="shared" si="47"/>
        <v>20.5105</v>
      </c>
      <c r="U247" s="477">
        <f>T247*S247</f>
        <v>0</v>
      </c>
      <c r="V247" s="477">
        <f t="shared" si="48"/>
        <v>-845</v>
      </c>
      <c r="W247" s="477">
        <f t="shared" si="49"/>
        <v>20.5105</v>
      </c>
      <c r="X247" s="477">
        <f t="shared" si="57"/>
        <v>-17331.3725</v>
      </c>
      <c r="Y247" s="444"/>
      <c r="Z247" s="296"/>
      <c r="AA247" s="296"/>
      <c r="AB247" s="296"/>
      <c r="AC247" s="296"/>
      <c r="AD247" s="296"/>
      <c r="AE247" s="296"/>
      <c r="AF247" s="296"/>
      <c r="AG247" s="296"/>
      <c r="AH247" s="296"/>
      <c r="AI247" s="296"/>
    </row>
    <row r="248" s="455" customFormat="1" spans="1:35">
      <c r="A248" s="467">
        <v>261</v>
      </c>
      <c r="B248" s="296"/>
      <c r="C248" s="754" t="s">
        <v>6235</v>
      </c>
      <c r="D248" s="296"/>
      <c r="E248" s="754" t="s">
        <v>6236</v>
      </c>
      <c r="F248" s="296"/>
      <c r="G248" s="296"/>
      <c r="H248" s="755" t="s">
        <v>6292</v>
      </c>
      <c r="I248" s="296"/>
      <c r="J248" s="191" t="s">
        <v>6295</v>
      </c>
      <c r="K248" s="296"/>
      <c r="L248" s="296"/>
      <c r="M248" s="476">
        <v>-13</v>
      </c>
      <c r="N248" s="477">
        <v>58.1743</v>
      </c>
      <c r="O248" s="477">
        <f t="shared" si="44"/>
        <v>-756.2659</v>
      </c>
      <c r="P248" s="477"/>
      <c r="Q248" s="477">
        <f t="shared" si="45"/>
        <v>58.1743</v>
      </c>
      <c r="R248" s="477">
        <f t="shared" si="51"/>
        <v>0</v>
      </c>
      <c r="S248" s="477">
        <f t="shared" si="46"/>
        <v>13</v>
      </c>
      <c r="T248" s="477">
        <f t="shared" si="47"/>
        <v>58.1743</v>
      </c>
      <c r="U248" s="477">
        <f>R248-O248</f>
        <v>756.2659</v>
      </c>
      <c r="V248" s="477">
        <f t="shared" si="48"/>
        <v>0</v>
      </c>
      <c r="W248" s="477">
        <f t="shared" si="49"/>
        <v>58.1743</v>
      </c>
      <c r="X248" s="477">
        <f t="shared" si="50"/>
        <v>0</v>
      </c>
      <c r="Y248" s="444"/>
      <c r="Z248" s="296"/>
      <c r="AA248" s="296"/>
      <c r="AB248" s="296"/>
      <c r="AC248" s="296"/>
      <c r="AD248" s="296"/>
      <c r="AE248" s="296"/>
      <c r="AF248" s="296"/>
      <c r="AG248" s="296"/>
      <c r="AH248" s="296"/>
      <c r="AI248" s="296"/>
    </row>
    <row r="249" s="455" customFormat="1" spans="1:35">
      <c r="A249" s="467">
        <v>262</v>
      </c>
      <c r="B249" s="296"/>
      <c r="C249" s="754" t="s">
        <v>6267</v>
      </c>
      <c r="D249" s="296"/>
      <c r="E249" s="754" t="s">
        <v>6268</v>
      </c>
      <c r="F249" s="296"/>
      <c r="G249" s="296"/>
      <c r="H249" s="755" t="s">
        <v>6292</v>
      </c>
      <c r="I249" s="296"/>
      <c r="J249" s="191" t="s">
        <v>6295</v>
      </c>
      <c r="K249" s="296"/>
      <c r="L249" s="296"/>
      <c r="M249" s="476">
        <v>774</v>
      </c>
      <c r="N249" s="477">
        <v>39.2656</v>
      </c>
      <c r="O249" s="477">
        <f t="shared" si="44"/>
        <v>30391.5744</v>
      </c>
      <c r="P249" s="477"/>
      <c r="Q249" s="477">
        <f t="shared" si="45"/>
        <v>39.2656</v>
      </c>
      <c r="R249" s="477">
        <f t="shared" si="51"/>
        <v>0</v>
      </c>
      <c r="S249" s="477">
        <f t="shared" si="46"/>
        <v>0</v>
      </c>
      <c r="T249" s="477">
        <f t="shared" si="47"/>
        <v>39.2656</v>
      </c>
      <c r="U249" s="477">
        <f>T249*S249</f>
        <v>0</v>
      </c>
      <c r="V249" s="477">
        <f t="shared" si="48"/>
        <v>-774</v>
      </c>
      <c r="W249" s="477">
        <f t="shared" si="49"/>
        <v>39.2656</v>
      </c>
      <c r="X249" s="477">
        <f>R249-O249</f>
        <v>-30391.5744</v>
      </c>
      <c r="Y249" s="444"/>
      <c r="Z249" s="296"/>
      <c r="AA249" s="296"/>
      <c r="AB249" s="296"/>
      <c r="AC249" s="296"/>
      <c r="AD249" s="296"/>
      <c r="AE249" s="296"/>
      <c r="AF249" s="296"/>
      <c r="AG249" s="296"/>
      <c r="AH249" s="296"/>
      <c r="AI249" s="296"/>
    </row>
    <row r="250" s="455" customFormat="1" spans="1:35">
      <c r="A250" s="467">
        <v>263</v>
      </c>
      <c r="B250" s="296"/>
      <c r="C250" s="754" t="s">
        <v>6544</v>
      </c>
      <c r="D250" s="296"/>
      <c r="E250" s="754" t="s">
        <v>6545</v>
      </c>
      <c r="F250" s="296"/>
      <c r="G250" s="296"/>
      <c r="H250" s="755" t="s">
        <v>6292</v>
      </c>
      <c r="I250" s="296"/>
      <c r="J250" s="191" t="s">
        <v>6295</v>
      </c>
      <c r="K250" s="296"/>
      <c r="L250" s="296"/>
      <c r="M250" s="476">
        <v>-14</v>
      </c>
      <c r="N250" s="477">
        <v>98</v>
      </c>
      <c r="O250" s="477">
        <f t="shared" si="44"/>
        <v>-1372</v>
      </c>
      <c r="P250" s="477"/>
      <c r="Q250" s="477">
        <f t="shared" si="45"/>
        <v>98</v>
      </c>
      <c r="R250" s="477">
        <f t="shared" si="51"/>
        <v>0</v>
      </c>
      <c r="S250" s="477">
        <f t="shared" si="46"/>
        <v>14</v>
      </c>
      <c r="T250" s="477">
        <f t="shared" si="47"/>
        <v>98</v>
      </c>
      <c r="U250" s="477">
        <f t="shared" ref="U250:U255" si="58">R250-O250</f>
        <v>1372</v>
      </c>
      <c r="V250" s="477">
        <f t="shared" si="48"/>
        <v>0</v>
      </c>
      <c r="W250" s="477">
        <f t="shared" si="49"/>
        <v>98</v>
      </c>
      <c r="X250" s="477">
        <f t="shared" si="50"/>
        <v>0</v>
      </c>
      <c r="Y250" s="444"/>
      <c r="Z250" s="296"/>
      <c r="AA250" s="296"/>
      <c r="AB250" s="296"/>
      <c r="AC250" s="296"/>
      <c r="AD250" s="296"/>
      <c r="AE250" s="296"/>
      <c r="AF250" s="296"/>
      <c r="AG250" s="296"/>
      <c r="AH250" s="296"/>
      <c r="AI250" s="296"/>
    </row>
    <row r="251" s="455" customFormat="1" spans="1:35">
      <c r="A251" s="467">
        <v>264</v>
      </c>
      <c r="B251" s="296"/>
      <c r="C251" s="754" t="s">
        <v>6237</v>
      </c>
      <c r="D251" s="296"/>
      <c r="E251" s="754" t="s">
        <v>6238</v>
      </c>
      <c r="F251" s="296"/>
      <c r="G251" s="296"/>
      <c r="H251" s="755" t="s">
        <v>6292</v>
      </c>
      <c r="I251" s="296"/>
      <c r="J251" s="191" t="s">
        <v>6295</v>
      </c>
      <c r="K251" s="296"/>
      <c r="L251" s="296"/>
      <c r="M251" s="476">
        <v>-3</v>
      </c>
      <c r="N251" s="477">
        <v>41.0315</v>
      </c>
      <c r="O251" s="477">
        <f t="shared" si="44"/>
        <v>-123.0945</v>
      </c>
      <c r="P251" s="477"/>
      <c r="Q251" s="477">
        <f t="shared" si="45"/>
        <v>41.0315</v>
      </c>
      <c r="R251" s="477">
        <f t="shared" si="51"/>
        <v>0</v>
      </c>
      <c r="S251" s="477">
        <f t="shared" si="46"/>
        <v>3</v>
      </c>
      <c r="T251" s="477">
        <f t="shared" si="47"/>
        <v>41.0315</v>
      </c>
      <c r="U251" s="477">
        <f t="shared" si="58"/>
        <v>123.0945</v>
      </c>
      <c r="V251" s="477">
        <f t="shared" si="48"/>
        <v>0</v>
      </c>
      <c r="W251" s="477">
        <f t="shared" si="49"/>
        <v>41.0315</v>
      </c>
      <c r="X251" s="477">
        <f t="shared" si="50"/>
        <v>0</v>
      </c>
      <c r="Y251" s="444"/>
      <c r="Z251" s="296"/>
      <c r="AA251" s="296"/>
      <c r="AB251" s="296"/>
      <c r="AC251" s="296"/>
      <c r="AD251" s="296"/>
      <c r="AE251" s="296"/>
      <c r="AF251" s="296"/>
      <c r="AG251" s="296"/>
      <c r="AH251" s="296"/>
      <c r="AI251" s="296"/>
    </row>
    <row r="252" s="455" customFormat="1" spans="1:35">
      <c r="A252" s="467">
        <v>265</v>
      </c>
      <c r="B252" s="296"/>
      <c r="C252" s="754" t="s">
        <v>6546</v>
      </c>
      <c r="D252" s="296"/>
      <c r="E252" s="754" t="s">
        <v>6547</v>
      </c>
      <c r="F252" s="296"/>
      <c r="G252" s="296"/>
      <c r="H252" s="755" t="s">
        <v>6292</v>
      </c>
      <c r="I252" s="296"/>
      <c r="J252" s="191" t="s">
        <v>6295</v>
      </c>
      <c r="K252" s="296"/>
      <c r="L252" s="296"/>
      <c r="M252" s="476">
        <v>-38</v>
      </c>
      <c r="N252" s="477">
        <v>115.1153</v>
      </c>
      <c r="O252" s="477">
        <f t="shared" si="44"/>
        <v>-4374.3814</v>
      </c>
      <c r="P252" s="477"/>
      <c r="Q252" s="477">
        <f t="shared" si="45"/>
        <v>115.1153</v>
      </c>
      <c r="R252" s="477">
        <f t="shared" si="51"/>
        <v>0</v>
      </c>
      <c r="S252" s="477">
        <f t="shared" si="46"/>
        <v>38</v>
      </c>
      <c r="T252" s="477">
        <f t="shared" si="47"/>
        <v>115.1153</v>
      </c>
      <c r="U252" s="477">
        <f t="shared" si="58"/>
        <v>4374.3814</v>
      </c>
      <c r="V252" s="477">
        <f t="shared" si="48"/>
        <v>0</v>
      </c>
      <c r="W252" s="477">
        <f t="shared" si="49"/>
        <v>115.1153</v>
      </c>
      <c r="X252" s="477">
        <f t="shared" si="50"/>
        <v>0</v>
      </c>
      <c r="Y252" s="444"/>
      <c r="Z252" s="296"/>
      <c r="AA252" s="296"/>
      <c r="AB252" s="296"/>
      <c r="AC252" s="296"/>
      <c r="AD252" s="296"/>
      <c r="AE252" s="296"/>
      <c r="AF252" s="296"/>
      <c r="AG252" s="296"/>
      <c r="AH252" s="296"/>
      <c r="AI252" s="296"/>
    </row>
    <row r="253" s="455" customFormat="1" spans="1:35">
      <c r="A253" s="467">
        <v>266</v>
      </c>
      <c r="B253" s="296"/>
      <c r="C253" s="754" t="s">
        <v>6548</v>
      </c>
      <c r="D253" s="296"/>
      <c r="E253" s="754" t="s">
        <v>6549</v>
      </c>
      <c r="F253" s="296"/>
      <c r="G253" s="296"/>
      <c r="H253" s="755" t="s">
        <v>6292</v>
      </c>
      <c r="I253" s="296"/>
      <c r="J253" s="191" t="s">
        <v>6295</v>
      </c>
      <c r="K253" s="296"/>
      <c r="L253" s="296"/>
      <c r="M253" s="476">
        <v>-14</v>
      </c>
      <c r="N253" s="477">
        <v>20</v>
      </c>
      <c r="O253" s="477">
        <f t="shared" si="44"/>
        <v>-280</v>
      </c>
      <c r="P253" s="477"/>
      <c r="Q253" s="477">
        <f t="shared" si="45"/>
        <v>20</v>
      </c>
      <c r="R253" s="477">
        <f t="shared" si="51"/>
        <v>0</v>
      </c>
      <c r="S253" s="477">
        <f t="shared" si="46"/>
        <v>14</v>
      </c>
      <c r="T253" s="477">
        <f t="shared" si="47"/>
        <v>20</v>
      </c>
      <c r="U253" s="477">
        <f t="shared" si="58"/>
        <v>280</v>
      </c>
      <c r="V253" s="477">
        <f t="shared" si="48"/>
        <v>0</v>
      </c>
      <c r="W253" s="477">
        <f t="shared" si="49"/>
        <v>20</v>
      </c>
      <c r="X253" s="477">
        <f t="shared" si="50"/>
        <v>0</v>
      </c>
      <c r="Y253" s="444"/>
      <c r="Z253" s="296"/>
      <c r="AA253" s="296"/>
      <c r="AB253" s="296"/>
      <c r="AC253" s="296"/>
      <c r="AD253" s="296"/>
      <c r="AE253" s="296"/>
      <c r="AF253" s="296"/>
      <c r="AG253" s="296"/>
      <c r="AH253" s="296"/>
      <c r="AI253" s="296"/>
    </row>
    <row r="254" s="455" customFormat="1" spans="1:35">
      <c r="A254" s="467">
        <v>267</v>
      </c>
      <c r="B254" s="296"/>
      <c r="C254" s="754" t="s">
        <v>6239</v>
      </c>
      <c r="D254" s="296"/>
      <c r="E254" s="754" t="s">
        <v>6240</v>
      </c>
      <c r="F254" s="296"/>
      <c r="G254" s="296"/>
      <c r="H254" s="755" t="s">
        <v>6292</v>
      </c>
      <c r="I254" s="296"/>
      <c r="J254" s="191" t="s">
        <v>6295</v>
      </c>
      <c r="K254" s="296"/>
      <c r="L254" s="296"/>
      <c r="M254" s="476">
        <v>-6</v>
      </c>
      <c r="N254" s="477">
        <v>16.1809</v>
      </c>
      <c r="O254" s="477">
        <f t="shared" si="44"/>
        <v>-97.0854</v>
      </c>
      <c r="P254" s="477"/>
      <c r="Q254" s="477">
        <f t="shared" si="45"/>
        <v>16.1809</v>
      </c>
      <c r="R254" s="477">
        <f t="shared" si="51"/>
        <v>0</v>
      </c>
      <c r="S254" s="477">
        <f t="shared" si="46"/>
        <v>6</v>
      </c>
      <c r="T254" s="477">
        <f t="shared" si="47"/>
        <v>16.1809</v>
      </c>
      <c r="U254" s="477">
        <f t="shared" si="58"/>
        <v>97.0854</v>
      </c>
      <c r="V254" s="477">
        <f t="shared" si="48"/>
        <v>0</v>
      </c>
      <c r="W254" s="477">
        <f t="shared" si="49"/>
        <v>16.1809</v>
      </c>
      <c r="X254" s="477">
        <f t="shared" si="50"/>
        <v>0</v>
      </c>
      <c r="Y254" s="444"/>
      <c r="Z254" s="296"/>
      <c r="AA254" s="296"/>
      <c r="AB254" s="296"/>
      <c r="AC254" s="296"/>
      <c r="AD254" s="296"/>
      <c r="AE254" s="296"/>
      <c r="AF254" s="296"/>
      <c r="AG254" s="296"/>
      <c r="AH254" s="296"/>
      <c r="AI254" s="296"/>
    </row>
    <row r="255" s="455" customFormat="1" spans="1:35">
      <c r="A255" s="467">
        <v>268</v>
      </c>
      <c r="B255" s="296"/>
      <c r="C255" s="754" t="s">
        <v>6010</v>
      </c>
      <c r="D255" s="296"/>
      <c r="E255" s="754" t="s">
        <v>6011</v>
      </c>
      <c r="F255" s="296"/>
      <c r="G255" s="296"/>
      <c r="H255" s="755" t="s">
        <v>6292</v>
      </c>
      <c r="I255" s="296"/>
      <c r="J255" s="191" t="s">
        <v>6295</v>
      </c>
      <c r="K255" s="296"/>
      <c r="L255" s="296"/>
      <c r="M255" s="476">
        <v>-5</v>
      </c>
      <c r="N255" s="477">
        <v>75.4059</v>
      </c>
      <c r="O255" s="477">
        <f t="shared" si="44"/>
        <v>-377.0295</v>
      </c>
      <c r="P255" s="477"/>
      <c r="Q255" s="477">
        <f t="shared" si="45"/>
        <v>75.4059</v>
      </c>
      <c r="R255" s="477">
        <f t="shared" si="51"/>
        <v>0</v>
      </c>
      <c r="S255" s="477">
        <f t="shared" si="46"/>
        <v>5</v>
      </c>
      <c r="T255" s="477">
        <f t="shared" si="47"/>
        <v>75.4059</v>
      </c>
      <c r="U255" s="477">
        <f t="shared" si="58"/>
        <v>377.0295</v>
      </c>
      <c r="V255" s="477">
        <f t="shared" si="48"/>
        <v>0</v>
      </c>
      <c r="W255" s="477">
        <f t="shared" si="49"/>
        <v>75.4059</v>
      </c>
      <c r="X255" s="477">
        <f t="shared" si="50"/>
        <v>0</v>
      </c>
      <c r="Y255" s="444"/>
      <c r="Z255" s="296"/>
      <c r="AA255" s="296"/>
      <c r="AB255" s="296"/>
      <c r="AC255" s="296"/>
      <c r="AD255" s="296"/>
      <c r="AE255" s="296"/>
      <c r="AF255" s="296"/>
      <c r="AG255" s="296"/>
      <c r="AH255" s="296"/>
      <c r="AI255" s="296"/>
    </row>
    <row r="256" s="455" customFormat="1" spans="1:35">
      <c r="A256" s="467">
        <v>269</v>
      </c>
      <c r="B256" s="296"/>
      <c r="C256" s="754" t="s">
        <v>6287</v>
      </c>
      <c r="D256" s="296"/>
      <c r="E256" s="754" t="s">
        <v>6288</v>
      </c>
      <c r="F256" s="296"/>
      <c r="G256" s="296"/>
      <c r="H256" s="755" t="s">
        <v>6292</v>
      </c>
      <c r="I256" s="296"/>
      <c r="J256" s="191" t="s">
        <v>6295</v>
      </c>
      <c r="K256" s="296"/>
      <c r="L256" s="296"/>
      <c r="M256" s="476">
        <v>26</v>
      </c>
      <c r="N256" s="477">
        <v>78.537</v>
      </c>
      <c r="O256" s="477">
        <f t="shared" si="44"/>
        <v>2041.962</v>
      </c>
      <c r="P256" s="477"/>
      <c r="Q256" s="477">
        <f t="shared" si="45"/>
        <v>78.537</v>
      </c>
      <c r="R256" s="477">
        <f t="shared" si="51"/>
        <v>0</v>
      </c>
      <c r="S256" s="477">
        <f t="shared" si="46"/>
        <v>0</v>
      </c>
      <c r="T256" s="477">
        <f t="shared" si="47"/>
        <v>78.537</v>
      </c>
      <c r="U256" s="477">
        <f>T256*S256</f>
        <v>0</v>
      </c>
      <c r="V256" s="477">
        <f t="shared" si="48"/>
        <v>-26</v>
      </c>
      <c r="W256" s="477">
        <f t="shared" si="49"/>
        <v>78.537</v>
      </c>
      <c r="X256" s="477">
        <f>R256-O256</f>
        <v>-2041.962</v>
      </c>
      <c r="Y256" s="444"/>
      <c r="Z256" s="296"/>
      <c r="AA256" s="296"/>
      <c r="AB256" s="296"/>
      <c r="AC256" s="296"/>
      <c r="AD256" s="296"/>
      <c r="AE256" s="296"/>
      <c r="AF256" s="296"/>
      <c r="AG256" s="296"/>
      <c r="AH256" s="296"/>
      <c r="AI256" s="296"/>
    </row>
    <row r="257" s="455" customFormat="1" spans="1:35">
      <c r="A257" s="467">
        <v>270</v>
      </c>
      <c r="B257" s="296"/>
      <c r="C257" s="754" t="s">
        <v>6241</v>
      </c>
      <c r="D257" s="296"/>
      <c r="E257" s="754" t="s">
        <v>6242</v>
      </c>
      <c r="F257" s="296"/>
      <c r="G257" s="296"/>
      <c r="H257" s="755" t="s">
        <v>6292</v>
      </c>
      <c r="I257" s="296"/>
      <c r="J257" s="191" t="s">
        <v>6295</v>
      </c>
      <c r="K257" s="296"/>
      <c r="L257" s="296"/>
      <c r="M257" s="476">
        <v>24</v>
      </c>
      <c r="N257" s="477">
        <v>46.4369</v>
      </c>
      <c r="O257" s="477">
        <f t="shared" si="44"/>
        <v>1114.4856</v>
      </c>
      <c r="P257" s="477"/>
      <c r="Q257" s="477">
        <f t="shared" si="45"/>
        <v>46.4369</v>
      </c>
      <c r="R257" s="477">
        <f t="shared" si="51"/>
        <v>0</v>
      </c>
      <c r="S257" s="477">
        <f t="shared" si="46"/>
        <v>0</v>
      </c>
      <c r="T257" s="477">
        <f t="shared" si="47"/>
        <v>46.4369</v>
      </c>
      <c r="U257" s="477">
        <f>T257*S257</f>
        <v>0</v>
      </c>
      <c r="V257" s="477">
        <f t="shared" si="48"/>
        <v>-24</v>
      </c>
      <c r="W257" s="477">
        <f t="shared" si="49"/>
        <v>46.4369</v>
      </c>
      <c r="X257" s="477">
        <f>R257-O257</f>
        <v>-1114.4856</v>
      </c>
      <c r="Y257" s="444"/>
      <c r="Z257" s="296"/>
      <c r="AA257" s="296"/>
      <c r="AB257" s="296"/>
      <c r="AC257" s="296"/>
      <c r="AD257" s="296"/>
      <c r="AE257" s="296"/>
      <c r="AF257" s="296"/>
      <c r="AG257" s="296"/>
      <c r="AH257" s="296"/>
      <c r="AI257" s="296"/>
    </row>
    <row r="258" s="455" customFormat="1" spans="1:35">
      <c r="A258" s="467">
        <v>271</v>
      </c>
      <c r="B258" s="296"/>
      <c r="C258" s="754" t="s">
        <v>6550</v>
      </c>
      <c r="D258" s="296"/>
      <c r="E258" s="754" t="s">
        <v>6551</v>
      </c>
      <c r="F258" s="296"/>
      <c r="G258" s="296"/>
      <c r="H258" s="755" t="s">
        <v>6292</v>
      </c>
      <c r="I258" s="296"/>
      <c r="J258" s="191" t="s">
        <v>6295</v>
      </c>
      <c r="K258" s="296"/>
      <c r="L258" s="296"/>
      <c r="M258" s="476">
        <v>-97</v>
      </c>
      <c r="N258" s="477">
        <v>121.1598</v>
      </c>
      <c r="O258" s="477">
        <f t="shared" si="44"/>
        <v>-11752.5006</v>
      </c>
      <c r="P258" s="477"/>
      <c r="Q258" s="477">
        <f t="shared" si="45"/>
        <v>121.1598</v>
      </c>
      <c r="R258" s="477">
        <f t="shared" si="51"/>
        <v>0</v>
      </c>
      <c r="S258" s="477">
        <f t="shared" si="46"/>
        <v>97</v>
      </c>
      <c r="T258" s="477">
        <f t="shared" si="47"/>
        <v>121.1598</v>
      </c>
      <c r="U258" s="477">
        <f t="shared" ref="U258:U263" si="59">R258-O258</f>
        <v>11752.5006</v>
      </c>
      <c r="V258" s="477">
        <f t="shared" si="48"/>
        <v>0</v>
      </c>
      <c r="W258" s="477">
        <f t="shared" si="49"/>
        <v>121.1598</v>
      </c>
      <c r="X258" s="477">
        <f t="shared" si="50"/>
        <v>0</v>
      </c>
      <c r="Y258" s="444"/>
      <c r="Z258" s="296"/>
      <c r="AA258" s="296"/>
      <c r="AB258" s="296"/>
      <c r="AC258" s="296"/>
      <c r="AD258" s="296"/>
      <c r="AE258" s="296"/>
      <c r="AF258" s="296"/>
      <c r="AG258" s="296"/>
      <c r="AH258" s="296"/>
      <c r="AI258" s="296"/>
    </row>
    <row r="259" s="455" customFormat="1" spans="1:35">
      <c r="A259" s="467">
        <v>272</v>
      </c>
      <c r="B259" s="296"/>
      <c r="C259" s="754" t="s">
        <v>6243</v>
      </c>
      <c r="D259" s="296"/>
      <c r="E259" s="754" t="s">
        <v>6244</v>
      </c>
      <c r="F259" s="296"/>
      <c r="G259" s="296"/>
      <c r="H259" s="755" t="s">
        <v>6292</v>
      </c>
      <c r="I259" s="296"/>
      <c r="J259" s="191" t="s">
        <v>6295</v>
      </c>
      <c r="K259" s="296"/>
      <c r="L259" s="296"/>
      <c r="M259" s="476">
        <v>-3</v>
      </c>
      <c r="N259" s="477">
        <v>29.8738</v>
      </c>
      <c r="O259" s="477">
        <f t="shared" si="44"/>
        <v>-89.6214</v>
      </c>
      <c r="P259" s="477"/>
      <c r="Q259" s="477">
        <f t="shared" si="45"/>
        <v>29.8738</v>
      </c>
      <c r="R259" s="477">
        <f t="shared" si="51"/>
        <v>0</v>
      </c>
      <c r="S259" s="477">
        <f t="shared" si="46"/>
        <v>3</v>
      </c>
      <c r="T259" s="477">
        <f t="shared" si="47"/>
        <v>29.8738</v>
      </c>
      <c r="U259" s="477">
        <f t="shared" si="59"/>
        <v>89.6214</v>
      </c>
      <c r="V259" s="477">
        <f t="shared" si="48"/>
        <v>0</v>
      </c>
      <c r="W259" s="477">
        <f t="shared" si="49"/>
        <v>29.8738</v>
      </c>
      <c r="X259" s="477">
        <f t="shared" si="50"/>
        <v>0</v>
      </c>
      <c r="Y259" s="444"/>
      <c r="Z259" s="296"/>
      <c r="AA259" s="296"/>
      <c r="AB259" s="296"/>
      <c r="AC259" s="296"/>
      <c r="AD259" s="296"/>
      <c r="AE259" s="296"/>
      <c r="AF259" s="296"/>
      <c r="AG259" s="296"/>
      <c r="AH259" s="296"/>
      <c r="AI259" s="296"/>
    </row>
    <row r="260" s="455" customFormat="1" spans="1:35">
      <c r="A260" s="467">
        <v>273</v>
      </c>
      <c r="B260" s="296"/>
      <c r="C260" s="754" t="s">
        <v>6552</v>
      </c>
      <c r="D260" s="296"/>
      <c r="E260" s="754" t="s">
        <v>6553</v>
      </c>
      <c r="F260" s="296"/>
      <c r="G260" s="296"/>
      <c r="H260" s="755" t="s">
        <v>6292</v>
      </c>
      <c r="I260" s="296"/>
      <c r="J260" s="191" t="s">
        <v>6295</v>
      </c>
      <c r="K260" s="296"/>
      <c r="L260" s="296"/>
      <c r="M260" s="476">
        <v>-2</v>
      </c>
      <c r="N260" s="477">
        <v>65.239</v>
      </c>
      <c r="O260" s="477">
        <f t="shared" si="44"/>
        <v>-130.478</v>
      </c>
      <c r="P260" s="477"/>
      <c r="Q260" s="477">
        <f t="shared" si="45"/>
        <v>65.239</v>
      </c>
      <c r="R260" s="477">
        <f t="shared" si="51"/>
        <v>0</v>
      </c>
      <c r="S260" s="477">
        <f t="shared" si="46"/>
        <v>2</v>
      </c>
      <c r="T260" s="477">
        <f t="shared" si="47"/>
        <v>65.239</v>
      </c>
      <c r="U260" s="477">
        <f t="shared" si="59"/>
        <v>130.478</v>
      </c>
      <c r="V260" s="477">
        <f t="shared" si="48"/>
        <v>0</v>
      </c>
      <c r="W260" s="477">
        <f t="shared" si="49"/>
        <v>65.239</v>
      </c>
      <c r="X260" s="477">
        <f t="shared" si="50"/>
        <v>0</v>
      </c>
      <c r="Y260" s="444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</row>
    <row r="261" s="455" customFormat="1" spans="1:35">
      <c r="A261" s="467">
        <v>274</v>
      </c>
      <c r="B261" s="296"/>
      <c r="C261" s="754" t="s">
        <v>6213</v>
      </c>
      <c r="D261" s="296"/>
      <c r="E261" s="754" t="s">
        <v>6214</v>
      </c>
      <c r="F261" s="296"/>
      <c r="G261" s="296"/>
      <c r="H261" s="755" t="s">
        <v>6292</v>
      </c>
      <c r="I261" s="296"/>
      <c r="J261" s="191" t="s">
        <v>6295</v>
      </c>
      <c r="K261" s="296"/>
      <c r="L261" s="296"/>
      <c r="M261" s="476">
        <v>-386</v>
      </c>
      <c r="N261" s="477">
        <v>79.3367</v>
      </c>
      <c r="O261" s="477">
        <f t="shared" ref="O261:O324" si="60">N261*M261</f>
        <v>-30623.9662</v>
      </c>
      <c r="P261" s="477"/>
      <c r="Q261" s="477">
        <f t="shared" ref="Q261:Q324" si="61">N261</f>
        <v>79.3367</v>
      </c>
      <c r="R261" s="477">
        <f t="shared" si="51"/>
        <v>0</v>
      </c>
      <c r="S261" s="477">
        <f t="shared" ref="S261:S324" si="62">IF((P261-M261)&gt;0,P261-M261,0)</f>
        <v>386</v>
      </c>
      <c r="T261" s="477">
        <f t="shared" ref="T261:T324" si="63">N261</f>
        <v>79.3367</v>
      </c>
      <c r="U261" s="477">
        <f t="shared" si="59"/>
        <v>30623.9662</v>
      </c>
      <c r="V261" s="477">
        <f t="shared" ref="V261:V324" si="64">IF((P261-M261)&lt;0,P261-M261,0)</f>
        <v>0</v>
      </c>
      <c r="W261" s="477">
        <f t="shared" ref="W261:W324" si="65">N261</f>
        <v>79.3367</v>
      </c>
      <c r="X261" s="477">
        <f t="shared" ref="X261:X324" si="66">W261*V261</f>
        <v>0</v>
      </c>
      <c r="Y261" s="444"/>
      <c r="Z261" s="296"/>
      <c r="AA261" s="296"/>
      <c r="AB261" s="296"/>
      <c r="AC261" s="296"/>
      <c r="AD261" s="296"/>
      <c r="AE261" s="296"/>
      <c r="AF261" s="296"/>
      <c r="AG261" s="296"/>
      <c r="AH261" s="296"/>
      <c r="AI261" s="296"/>
    </row>
    <row r="262" s="455" customFormat="1" spans="1:35">
      <c r="A262" s="467">
        <v>275</v>
      </c>
      <c r="B262" s="296"/>
      <c r="C262" s="754" t="s">
        <v>6215</v>
      </c>
      <c r="D262" s="296"/>
      <c r="E262" s="754" t="s">
        <v>6216</v>
      </c>
      <c r="F262" s="296"/>
      <c r="G262" s="296"/>
      <c r="H262" s="755" t="s">
        <v>6292</v>
      </c>
      <c r="I262" s="296"/>
      <c r="J262" s="191" t="s">
        <v>6295</v>
      </c>
      <c r="K262" s="296"/>
      <c r="L262" s="296"/>
      <c r="M262" s="476">
        <v>-380</v>
      </c>
      <c r="N262" s="477">
        <v>120.9645</v>
      </c>
      <c r="O262" s="477">
        <f t="shared" si="60"/>
        <v>-45966.51</v>
      </c>
      <c r="P262" s="477"/>
      <c r="Q262" s="477">
        <f t="shared" si="61"/>
        <v>120.9645</v>
      </c>
      <c r="R262" s="477">
        <f t="shared" ref="R262:R325" si="67">Q262*P262</f>
        <v>0</v>
      </c>
      <c r="S262" s="477">
        <f t="shared" si="62"/>
        <v>380</v>
      </c>
      <c r="T262" s="477">
        <f t="shared" si="63"/>
        <v>120.9645</v>
      </c>
      <c r="U262" s="477">
        <f t="shared" si="59"/>
        <v>45966.51</v>
      </c>
      <c r="V262" s="477">
        <f t="shared" si="64"/>
        <v>0</v>
      </c>
      <c r="W262" s="477">
        <f t="shared" si="65"/>
        <v>120.9645</v>
      </c>
      <c r="X262" s="477">
        <f t="shared" si="66"/>
        <v>0</v>
      </c>
      <c r="Y262" s="444"/>
      <c r="Z262" s="296"/>
      <c r="AA262" s="296"/>
      <c r="AB262" s="296"/>
      <c r="AC262" s="296"/>
      <c r="AD262" s="296"/>
      <c r="AE262" s="296"/>
      <c r="AF262" s="296"/>
      <c r="AG262" s="296"/>
      <c r="AH262" s="296"/>
      <c r="AI262" s="296"/>
    </row>
    <row r="263" s="455" customFormat="1" spans="1:35">
      <c r="A263" s="467">
        <v>276</v>
      </c>
      <c r="B263" s="296"/>
      <c r="C263" s="754" t="s">
        <v>6217</v>
      </c>
      <c r="D263" s="296"/>
      <c r="E263" s="754" t="s">
        <v>6218</v>
      </c>
      <c r="F263" s="296"/>
      <c r="G263" s="296"/>
      <c r="H263" s="755" t="s">
        <v>6292</v>
      </c>
      <c r="I263" s="296"/>
      <c r="J263" s="191" t="s">
        <v>6295</v>
      </c>
      <c r="K263" s="296"/>
      <c r="L263" s="296"/>
      <c r="M263" s="476">
        <v>-1</v>
      </c>
      <c r="N263" s="477">
        <v>91.4344</v>
      </c>
      <c r="O263" s="477">
        <f t="shared" si="60"/>
        <v>-91.4344</v>
      </c>
      <c r="P263" s="477"/>
      <c r="Q263" s="477">
        <f t="shared" si="61"/>
        <v>91.4344</v>
      </c>
      <c r="R263" s="477">
        <f t="shared" si="67"/>
        <v>0</v>
      </c>
      <c r="S263" s="477">
        <f t="shared" si="62"/>
        <v>1</v>
      </c>
      <c r="T263" s="477">
        <f t="shared" si="63"/>
        <v>91.4344</v>
      </c>
      <c r="U263" s="477">
        <f t="shared" si="59"/>
        <v>91.4344</v>
      </c>
      <c r="V263" s="477">
        <f t="shared" si="64"/>
        <v>0</v>
      </c>
      <c r="W263" s="477">
        <f t="shared" si="65"/>
        <v>91.4344</v>
      </c>
      <c r="X263" s="477">
        <f t="shared" si="66"/>
        <v>0</v>
      </c>
      <c r="Y263" s="444"/>
      <c r="Z263" s="296"/>
      <c r="AA263" s="296"/>
      <c r="AB263" s="296"/>
      <c r="AC263" s="296"/>
      <c r="AD263" s="296"/>
      <c r="AE263" s="296"/>
      <c r="AF263" s="296"/>
      <c r="AG263" s="296"/>
      <c r="AH263" s="296"/>
      <c r="AI263" s="296"/>
    </row>
    <row r="264" s="455" customFormat="1" spans="1:35">
      <c r="A264" s="467">
        <v>277</v>
      </c>
      <c r="B264" s="296"/>
      <c r="C264" s="754" t="s">
        <v>6219</v>
      </c>
      <c r="D264" s="296"/>
      <c r="E264" s="754" t="s">
        <v>6220</v>
      </c>
      <c r="F264" s="296"/>
      <c r="G264" s="296"/>
      <c r="H264" s="755" t="s">
        <v>6292</v>
      </c>
      <c r="I264" s="296"/>
      <c r="J264" s="191" t="s">
        <v>6295</v>
      </c>
      <c r="K264" s="296"/>
      <c r="L264" s="296"/>
      <c r="M264" s="476">
        <v>3</v>
      </c>
      <c r="N264" s="477">
        <v>111.1314</v>
      </c>
      <c r="O264" s="477">
        <f t="shared" si="60"/>
        <v>333.3942</v>
      </c>
      <c r="P264" s="477"/>
      <c r="Q264" s="477">
        <f t="shared" si="61"/>
        <v>111.1314</v>
      </c>
      <c r="R264" s="477">
        <f t="shared" si="67"/>
        <v>0</v>
      </c>
      <c r="S264" s="477">
        <f t="shared" si="62"/>
        <v>0</v>
      </c>
      <c r="T264" s="477">
        <f t="shared" si="63"/>
        <v>111.1314</v>
      </c>
      <c r="U264" s="477">
        <f>T264*S264</f>
        <v>0</v>
      </c>
      <c r="V264" s="477">
        <f t="shared" si="64"/>
        <v>-3</v>
      </c>
      <c r="W264" s="477">
        <f t="shared" si="65"/>
        <v>111.1314</v>
      </c>
      <c r="X264" s="477">
        <f t="shared" ref="X264:X268" si="68">R264-O264</f>
        <v>-333.3942</v>
      </c>
      <c r="Y264" s="444"/>
      <c r="Z264" s="296"/>
      <c r="AA264" s="296"/>
      <c r="AB264" s="296"/>
      <c r="AC264" s="296"/>
      <c r="AD264" s="296"/>
      <c r="AE264" s="296"/>
      <c r="AF264" s="296"/>
      <c r="AG264" s="296"/>
      <c r="AH264" s="296"/>
      <c r="AI264" s="296"/>
    </row>
    <row r="265" s="455" customFormat="1" spans="1:35">
      <c r="A265" s="467">
        <v>278</v>
      </c>
      <c r="B265" s="296"/>
      <c r="C265" s="754" t="s">
        <v>6221</v>
      </c>
      <c r="D265" s="296"/>
      <c r="E265" s="754" t="s">
        <v>6222</v>
      </c>
      <c r="F265" s="296"/>
      <c r="G265" s="296"/>
      <c r="H265" s="755" t="s">
        <v>6292</v>
      </c>
      <c r="I265" s="296"/>
      <c r="J265" s="191" t="s">
        <v>6295</v>
      </c>
      <c r="K265" s="296"/>
      <c r="L265" s="296"/>
      <c r="M265" s="476">
        <v>-1</v>
      </c>
      <c r="N265" s="477">
        <v>80.6277</v>
      </c>
      <c r="O265" s="477">
        <f t="shared" si="60"/>
        <v>-80.6277</v>
      </c>
      <c r="P265" s="477"/>
      <c r="Q265" s="477">
        <f t="shared" si="61"/>
        <v>80.6277</v>
      </c>
      <c r="R265" s="477">
        <f t="shared" si="67"/>
        <v>0</v>
      </c>
      <c r="S265" s="477">
        <f t="shared" si="62"/>
        <v>1</v>
      </c>
      <c r="T265" s="477">
        <f t="shared" si="63"/>
        <v>80.6277</v>
      </c>
      <c r="U265" s="477">
        <f>R265-O265</f>
        <v>80.6277</v>
      </c>
      <c r="V265" s="477">
        <f t="shared" si="64"/>
        <v>0</v>
      </c>
      <c r="W265" s="477">
        <f t="shared" si="65"/>
        <v>80.6277</v>
      </c>
      <c r="X265" s="477">
        <f t="shared" si="66"/>
        <v>0</v>
      </c>
      <c r="Y265" s="444"/>
      <c r="Z265" s="296"/>
      <c r="AA265" s="296"/>
      <c r="AB265" s="296"/>
      <c r="AC265" s="296"/>
      <c r="AD265" s="296"/>
      <c r="AE265" s="296"/>
      <c r="AF265" s="296"/>
      <c r="AG265" s="296"/>
      <c r="AH265" s="296"/>
      <c r="AI265" s="296"/>
    </row>
    <row r="266" s="455" customFormat="1" spans="1:35">
      <c r="A266" s="467">
        <v>279</v>
      </c>
      <c r="B266" s="296"/>
      <c r="C266" s="754" t="s">
        <v>6223</v>
      </c>
      <c r="D266" s="296"/>
      <c r="E266" s="754" t="s">
        <v>6224</v>
      </c>
      <c r="F266" s="296"/>
      <c r="G266" s="296"/>
      <c r="H266" s="755" t="s">
        <v>6292</v>
      </c>
      <c r="I266" s="296"/>
      <c r="J266" s="191" t="s">
        <v>6295</v>
      </c>
      <c r="K266" s="296"/>
      <c r="L266" s="296"/>
      <c r="M266" s="476">
        <v>404</v>
      </c>
      <c r="N266" s="477">
        <v>43.224</v>
      </c>
      <c r="O266" s="477">
        <f t="shared" si="60"/>
        <v>17462.496</v>
      </c>
      <c r="P266" s="477"/>
      <c r="Q266" s="477">
        <f t="shared" si="61"/>
        <v>43.224</v>
      </c>
      <c r="R266" s="477">
        <f t="shared" si="67"/>
        <v>0</v>
      </c>
      <c r="S266" s="477">
        <f t="shared" si="62"/>
        <v>0</v>
      </c>
      <c r="T266" s="477">
        <f t="shared" si="63"/>
        <v>43.224</v>
      </c>
      <c r="U266" s="477">
        <f>T266*S266</f>
        <v>0</v>
      </c>
      <c r="V266" s="477">
        <f t="shared" si="64"/>
        <v>-404</v>
      </c>
      <c r="W266" s="477">
        <f t="shared" si="65"/>
        <v>43.224</v>
      </c>
      <c r="X266" s="477">
        <f t="shared" si="68"/>
        <v>-17462.496</v>
      </c>
      <c r="Y266" s="444"/>
      <c r="Z266" s="296"/>
      <c r="AA266" s="296"/>
      <c r="AB266" s="296"/>
      <c r="AC266" s="296"/>
      <c r="AD266" s="296"/>
      <c r="AE266" s="296"/>
      <c r="AF266" s="296"/>
      <c r="AG266" s="296"/>
      <c r="AH266" s="296"/>
      <c r="AI266" s="296"/>
    </row>
    <row r="267" s="455" customFormat="1" spans="1:35">
      <c r="A267" s="467">
        <v>280</v>
      </c>
      <c r="B267" s="296"/>
      <c r="C267" s="754" t="s">
        <v>6225</v>
      </c>
      <c r="D267" s="296"/>
      <c r="E267" s="754" t="s">
        <v>6226</v>
      </c>
      <c r="F267" s="296"/>
      <c r="G267" s="296"/>
      <c r="H267" s="755" t="s">
        <v>6292</v>
      </c>
      <c r="I267" s="296"/>
      <c r="J267" s="191" t="s">
        <v>6295</v>
      </c>
      <c r="K267" s="296"/>
      <c r="L267" s="296"/>
      <c r="M267" s="476">
        <v>310</v>
      </c>
      <c r="N267" s="477">
        <v>43.5141</v>
      </c>
      <c r="O267" s="477">
        <f t="shared" si="60"/>
        <v>13489.371</v>
      </c>
      <c r="P267" s="477">
        <v>250</v>
      </c>
      <c r="Q267" s="477">
        <f t="shared" si="61"/>
        <v>43.5141</v>
      </c>
      <c r="R267" s="477">
        <f t="shared" si="67"/>
        <v>10878.525</v>
      </c>
      <c r="S267" s="477">
        <f t="shared" si="62"/>
        <v>0</v>
      </c>
      <c r="T267" s="477">
        <f t="shared" si="63"/>
        <v>43.5141</v>
      </c>
      <c r="U267" s="477">
        <f>T267*S267</f>
        <v>0</v>
      </c>
      <c r="V267" s="477">
        <f t="shared" si="64"/>
        <v>-60</v>
      </c>
      <c r="W267" s="477">
        <f t="shared" si="65"/>
        <v>43.5141</v>
      </c>
      <c r="X267" s="477">
        <f t="shared" si="68"/>
        <v>-2610.846</v>
      </c>
      <c r="Y267" s="444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</row>
    <row r="268" s="455" customFormat="1" spans="1:35">
      <c r="A268" s="467">
        <v>281</v>
      </c>
      <c r="B268" s="296"/>
      <c r="C268" s="754" t="s">
        <v>6227</v>
      </c>
      <c r="D268" s="296"/>
      <c r="E268" s="754" t="s">
        <v>6228</v>
      </c>
      <c r="F268" s="296"/>
      <c r="G268" s="296"/>
      <c r="H268" s="755" t="s">
        <v>6292</v>
      </c>
      <c r="I268" s="296"/>
      <c r="J268" s="191" t="s">
        <v>6295</v>
      </c>
      <c r="K268" s="296"/>
      <c r="L268" s="296"/>
      <c r="M268" s="476">
        <v>143</v>
      </c>
      <c r="N268" s="477">
        <v>70.6925</v>
      </c>
      <c r="O268" s="477">
        <f t="shared" si="60"/>
        <v>10109.0275</v>
      </c>
      <c r="P268" s="477">
        <v>70</v>
      </c>
      <c r="Q268" s="477">
        <f t="shared" si="61"/>
        <v>70.6925</v>
      </c>
      <c r="R268" s="477">
        <f t="shared" si="67"/>
        <v>4948.475</v>
      </c>
      <c r="S268" s="477">
        <f t="shared" si="62"/>
        <v>0</v>
      </c>
      <c r="T268" s="477">
        <f t="shared" si="63"/>
        <v>70.6925</v>
      </c>
      <c r="U268" s="477">
        <f>T268*S268</f>
        <v>0</v>
      </c>
      <c r="V268" s="477">
        <f t="shared" si="64"/>
        <v>-73</v>
      </c>
      <c r="W268" s="477">
        <f t="shared" si="65"/>
        <v>70.6925</v>
      </c>
      <c r="X268" s="477">
        <f t="shared" si="68"/>
        <v>-5160.5525</v>
      </c>
      <c r="Y268" s="444"/>
      <c r="Z268" s="296"/>
      <c r="AA268" s="296"/>
      <c r="AB268" s="296"/>
      <c r="AC268" s="296"/>
      <c r="AD268" s="296"/>
      <c r="AE268" s="296"/>
      <c r="AF268" s="296"/>
      <c r="AG268" s="296"/>
      <c r="AH268" s="296"/>
      <c r="AI268" s="296"/>
    </row>
    <row r="269" s="455" customFormat="1" spans="1:35">
      <c r="A269" s="467">
        <v>282</v>
      </c>
      <c r="B269" s="296"/>
      <c r="C269" s="754" t="s">
        <v>6554</v>
      </c>
      <c r="D269" s="296"/>
      <c r="E269" s="754" t="s">
        <v>6555</v>
      </c>
      <c r="F269" s="296"/>
      <c r="G269" s="296"/>
      <c r="H269" s="755" t="s">
        <v>6294</v>
      </c>
      <c r="I269" s="296"/>
      <c r="J269" s="191" t="s">
        <v>6295</v>
      </c>
      <c r="K269" s="296"/>
      <c r="L269" s="296"/>
      <c r="M269" s="476">
        <v>-32</v>
      </c>
      <c r="N269" s="477">
        <v>104.4391</v>
      </c>
      <c r="O269" s="477">
        <f t="shared" si="60"/>
        <v>-3342.0512</v>
      </c>
      <c r="P269" s="477"/>
      <c r="Q269" s="477">
        <f t="shared" si="61"/>
        <v>104.4391</v>
      </c>
      <c r="R269" s="477">
        <f t="shared" si="67"/>
        <v>0</v>
      </c>
      <c r="S269" s="477">
        <f t="shared" si="62"/>
        <v>32</v>
      </c>
      <c r="T269" s="477">
        <f t="shared" si="63"/>
        <v>104.4391</v>
      </c>
      <c r="U269" s="477">
        <f>R269-O269</f>
        <v>3342.0512</v>
      </c>
      <c r="V269" s="477">
        <f t="shared" si="64"/>
        <v>0</v>
      </c>
      <c r="W269" s="477">
        <f t="shared" si="65"/>
        <v>104.4391</v>
      </c>
      <c r="X269" s="477">
        <f t="shared" si="66"/>
        <v>0</v>
      </c>
      <c r="Y269" s="444"/>
      <c r="Z269" s="296"/>
      <c r="AA269" s="296"/>
      <c r="AB269" s="296"/>
      <c r="AC269" s="296"/>
      <c r="AD269" s="296"/>
      <c r="AE269" s="296"/>
      <c r="AF269" s="296"/>
      <c r="AG269" s="296"/>
      <c r="AH269" s="296"/>
      <c r="AI269" s="296"/>
    </row>
    <row r="270" s="455" customFormat="1" spans="1:35">
      <c r="A270" s="467">
        <v>283</v>
      </c>
      <c r="B270" s="296"/>
      <c r="C270" s="754" t="s">
        <v>6012</v>
      </c>
      <c r="D270" s="296"/>
      <c r="E270" s="754" t="s">
        <v>6013</v>
      </c>
      <c r="F270" s="296"/>
      <c r="G270" s="296"/>
      <c r="H270" s="755" t="s">
        <v>6292</v>
      </c>
      <c r="I270" s="296"/>
      <c r="J270" s="191" t="s">
        <v>6295</v>
      </c>
      <c r="K270" s="296"/>
      <c r="L270" s="296"/>
      <c r="M270" s="476">
        <v>173</v>
      </c>
      <c r="N270" s="477">
        <v>52.8062</v>
      </c>
      <c r="O270" s="477">
        <f t="shared" si="60"/>
        <v>9135.4726</v>
      </c>
      <c r="P270" s="477">
        <v>300</v>
      </c>
      <c r="Q270" s="477">
        <f t="shared" si="61"/>
        <v>52.8062</v>
      </c>
      <c r="R270" s="477">
        <f t="shared" si="67"/>
        <v>15841.86</v>
      </c>
      <c r="S270" s="477">
        <f t="shared" si="62"/>
        <v>127</v>
      </c>
      <c r="T270" s="477">
        <f t="shared" si="63"/>
        <v>52.8062</v>
      </c>
      <c r="U270" s="477">
        <f>R270-O270</f>
        <v>6706.3874</v>
      </c>
      <c r="V270" s="477">
        <f t="shared" si="64"/>
        <v>0</v>
      </c>
      <c r="W270" s="477">
        <f t="shared" si="65"/>
        <v>52.8062</v>
      </c>
      <c r="X270" s="477">
        <f t="shared" si="66"/>
        <v>0</v>
      </c>
      <c r="Y270" s="444"/>
      <c r="Z270" s="296"/>
      <c r="AA270" s="296"/>
      <c r="AB270" s="296"/>
      <c r="AC270" s="296"/>
      <c r="AD270" s="296"/>
      <c r="AE270" s="296"/>
      <c r="AF270" s="296"/>
      <c r="AG270" s="296"/>
      <c r="AH270" s="296"/>
      <c r="AI270" s="296"/>
    </row>
    <row r="271" s="455" customFormat="1" spans="1:35">
      <c r="A271" s="467">
        <v>284</v>
      </c>
      <c r="B271" s="296"/>
      <c r="C271" s="754" t="s">
        <v>6556</v>
      </c>
      <c r="D271" s="296"/>
      <c r="E271" s="754" t="s">
        <v>6557</v>
      </c>
      <c r="F271" s="296"/>
      <c r="G271" s="296"/>
      <c r="H271" s="755" t="s">
        <v>6292</v>
      </c>
      <c r="I271" s="296"/>
      <c r="J271" s="191" t="s">
        <v>6295</v>
      </c>
      <c r="K271" s="296"/>
      <c r="L271" s="296"/>
      <c r="M271" s="476">
        <v>60</v>
      </c>
      <c r="N271" s="477">
        <v>108.8837</v>
      </c>
      <c r="O271" s="477">
        <f t="shared" si="60"/>
        <v>6533.022</v>
      </c>
      <c r="P271" s="477">
        <v>47</v>
      </c>
      <c r="Q271" s="477">
        <f t="shared" si="61"/>
        <v>108.8837</v>
      </c>
      <c r="R271" s="477">
        <f t="shared" si="67"/>
        <v>5117.5339</v>
      </c>
      <c r="S271" s="477">
        <f t="shared" si="62"/>
        <v>0</v>
      </c>
      <c r="T271" s="477">
        <f t="shared" si="63"/>
        <v>108.8837</v>
      </c>
      <c r="U271" s="477">
        <f>T271*S271</f>
        <v>0</v>
      </c>
      <c r="V271" s="477">
        <f t="shared" si="64"/>
        <v>-13</v>
      </c>
      <c r="W271" s="477">
        <f t="shared" si="65"/>
        <v>108.8837</v>
      </c>
      <c r="X271" s="477">
        <f t="shared" ref="X271:X280" si="69">R271-O271</f>
        <v>-1415.4881</v>
      </c>
      <c r="Y271" s="444"/>
      <c r="Z271" s="296"/>
      <c r="AA271" s="296"/>
      <c r="AB271" s="296"/>
      <c r="AC271" s="296"/>
      <c r="AD271" s="296"/>
      <c r="AE271" s="296"/>
      <c r="AF271" s="296"/>
      <c r="AG271" s="296"/>
      <c r="AH271" s="296"/>
      <c r="AI271" s="296"/>
    </row>
    <row r="272" s="455" customFormat="1" spans="1:35">
      <c r="A272" s="467">
        <v>285</v>
      </c>
      <c r="B272" s="296"/>
      <c r="C272" s="754" t="s">
        <v>6269</v>
      </c>
      <c r="D272" s="296"/>
      <c r="E272" s="754" t="s">
        <v>6270</v>
      </c>
      <c r="F272" s="296"/>
      <c r="G272" s="296"/>
      <c r="H272" s="755" t="s">
        <v>6292</v>
      </c>
      <c r="I272" s="296"/>
      <c r="J272" s="191" t="s">
        <v>6295</v>
      </c>
      <c r="K272" s="296"/>
      <c r="L272" s="296"/>
      <c r="M272" s="476">
        <v>-28</v>
      </c>
      <c r="N272" s="477">
        <v>129.7172</v>
      </c>
      <c r="O272" s="477">
        <f t="shared" si="60"/>
        <v>-3632.0816</v>
      </c>
      <c r="P272" s="477"/>
      <c r="Q272" s="477">
        <f t="shared" si="61"/>
        <v>129.7172</v>
      </c>
      <c r="R272" s="477">
        <f t="shared" si="67"/>
        <v>0</v>
      </c>
      <c r="S272" s="477">
        <f t="shared" si="62"/>
        <v>28</v>
      </c>
      <c r="T272" s="477">
        <f t="shared" si="63"/>
        <v>129.7172</v>
      </c>
      <c r="U272" s="477">
        <f>R272-O272</f>
        <v>3632.0816</v>
      </c>
      <c r="V272" s="477">
        <f t="shared" si="64"/>
        <v>0</v>
      </c>
      <c r="W272" s="477">
        <f t="shared" si="65"/>
        <v>129.7172</v>
      </c>
      <c r="X272" s="477">
        <f t="shared" si="66"/>
        <v>0</v>
      </c>
      <c r="Y272" s="444"/>
      <c r="Z272" s="296"/>
      <c r="AA272" s="296"/>
      <c r="AB272" s="296"/>
      <c r="AC272" s="296"/>
      <c r="AD272" s="296"/>
      <c r="AE272" s="296"/>
      <c r="AF272" s="296"/>
      <c r="AG272" s="296"/>
      <c r="AH272" s="296"/>
      <c r="AI272" s="296"/>
    </row>
    <row r="273" s="455" customFormat="1" spans="1:35">
      <c r="A273" s="467">
        <v>286</v>
      </c>
      <c r="B273" s="296"/>
      <c r="C273" s="754" t="s">
        <v>6271</v>
      </c>
      <c r="D273" s="296"/>
      <c r="E273" s="754" t="s">
        <v>6272</v>
      </c>
      <c r="F273" s="296"/>
      <c r="G273" s="296"/>
      <c r="H273" s="755" t="s">
        <v>6292</v>
      </c>
      <c r="I273" s="296"/>
      <c r="J273" s="191" t="s">
        <v>6295</v>
      </c>
      <c r="K273" s="296"/>
      <c r="L273" s="296"/>
      <c r="M273" s="476">
        <v>-7</v>
      </c>
      <c r="N273" s="477">
        <v>88.3358</v>
      </c>
      <c r="O273" s="477">
        <f t="shared" si="60"/>
        <v>-618.3506</v>
      </c>
      <c r="P273" s="477"/>
      <c r="Q273" s="477">
        <f t="shared" si="61"/>
        <v>88.3358</v>
      </c>
      <c r="R273" s="477">
        <f t="shared" si="67"/>
        <v>0</v>
      </c>
      <c r="S273" s="477">
        <f t="shared" si="62"/>
        <v>7</v>
      </c>
      <c r="T273" s="477">
        <f t="shared" si="63"/>
        <v>88.3358</v>
      </c>
      <c r="U273" s="477">
        <f>R273-O273</f>
        <v>618.3506</v>
      </c>
      <c r="V273" s="477">
        <f t="shared" si="64"/>
        <v>0</v>
      </c>
      <c r="W273" s="477">
        <f t="shared" si="65"/>
        <v>88.3358</v>
      </c>
      <c r="X273" s="477">
        <f t="shared" si="66"/>
        <v>0</v>
      </c>
      <c r="Y273" s="444"/>
      <c r="Z273" s="296"/>
      <c r="AA273" s="296"/>
      <c r="AB273" s="296"/>
      <c r="AC273" s="296"/>
      <c r="AD273" s="296"/>
      <c r="AE273" s="296"/>
      <c r="AF273" s="296"/>
      <c r="AG273" s="296"/>
      <c r="AH273" s="296"/>
      <c r="AI273" s="296"/>
    </row>
    <row r="274" s="455" customFormat="1" spans="1:35">
      <c r="A274" s="467">
        <v>287</v>
      </c>
      <c r="B274" s="296"/>
      <c r="C274" s="754" t="s">
        <v>6273</v>
      </c>
      <c r="D274" s="296"/>
      <c r="E274" s="754" t="s">
        <v>6274</v>
      </c>
      <c r="F274" s="296"/>
      <c r="G274" s="296"/>
      <c r="H274" s="755" t="s">
        <v>6292</v>
      </c>
      <c r="I274" s="296"/>
      <c r="J274" s="191" t="s">
        <v>6295</v>
      </c>
      <c r="K274" s="296"/>
      <c r="L274" s="296"/>
      <c r="M274" s="476">
        <v>2772</v>
      </c>
      <c r="N274" s="477">
        <v>97.8672</v>
      </c>
      <c r="O274" s="477">
        <f t="shared" si="60"/>
        <v>271287.8784</v>
      </c>
      <c r="P274" s="477">
        <v>2600</v>
      </c>
      <c r="Q274" s="477">
        <f t="shared" si="61"/>
        <v>97.8672</v>
      </c>
      <c r="R274" s="477">
        <f t="shared" si="67"/>
        <v>254454.72</v>
      </c>
      <c r="S274" s="477">
        <f t="shared" si="62"/>
        <v>0</v>
      </c>
      <c r="T274" s="477">
        <f t="shared" si="63"/>
        <v>97.8672</v>
      </c>
      <c r="U274" s="477">
        <f>T274*S274</f>
        <v>0</v>
      </c>
      <c r="V274" s="477">
        <f t="shared" si="64"/>
        <v>-172</v>
      </c>
      <c r="W274" s="477">
        <f t="shared" si="65"/>
        <v>97.8672</v>
      </c>
      <c r="X274" s="477">
        <f t="shared" si="69"/>
        <v>-16833.1584</v>
      </c>
      <c r="Y274" s="444"/>
      <c r="Z274" s="296"/>
      <c r="AA274" s="296"/>
      <c r="AB274" s="296"/>
      <c r="AC274" s="296"/>
      <c r="AD274" s="296"/>
      <c r="AE274" s="296"/>
      <c r="AF274" s="296"/>
      <c r="AG274" s="296"/>
      <c r="AH274" s="296"/>
      <c r="AI274" s="296"/>
    </row>
    <row r="275" s="455" customFormat="1" spans="1:35">
      <c r="A275" s="467">
        <v>288</v>
      </c>
      <c r="B275" s="296"/>
      <c r="C275" s="754" t="s">
        <v>6275</v>
      </c>
      <c r="D275" s="296"/>
      <c r="E275" s="754" t="s">
        <v>6276</v>
      </c>
      <c r="F275" s="296"/>
      <c r="G275" s="296"/>
      <c r="H275" s="755" t="s">
        <v>6292</v>
      </c>
      <c r="I275" s="296"/>
      <c r="J275" s="191" t="s">
        <v>6295</v>
      </c>
      <c r="K275" s="296"/>
      <c r="L275" s="296"/>
      <c r="M275" s="476">
        <v>-92</v>
      </c>
      <c r="N275" s="477">
        <v>50.6568</v>
      </c>
      <c r="O275" s="477">
        <f t="shared" si="60"/>
        <v>-4660.4256</v>
      </c>
      <c r="P275" s="477"/>
      <c r="Q275" s="477">
        <f t="shared" si="61"/>
        <v>50.6568</v>
      </c>
      <c r="R275" s="477">
        <f t="shared" si="67"/>
        <v>0</v>
      </c>
      <c r="S275" s="477">
        <f t="shared" si="62"/>
        <v>92</v>
      </c>
      <c r="T275" s="477">
        <f t="shared" si="63"/>
        <v>50.6568</v>
      </c>
      <c r="U275" s="477">
        <f>R275-O275</f>
        <v>4660.4256</v>
      </c>
      <c r="V275" s="477">
        <f t="shared" si="64"/>
        <v>0</v>
      </c>
      <c r="W275" s="477">
        <f t="shared" si="65"/>
        <v>50.6568</v>
      </c>
      <c r="X275" s="477">
        <f t="shared" si="66"/>
        <v>0</v>
      </c>
      <c r="Y275" s="444"/>
      <c r="Z275" s="296"/>
      <c r="AA275" s="296"/>
      <c r="AB275" s="296"/>
      <c r="AC275" s="296"/>
      <c r="AD275" s="296"/>
      <c r="AE275" s="296"/>
      <c r="AF275" s="296"/>
      <c r="AG275" s="296"/>
      <c r="AH275" s="296"/>
      <c r="AI275" s="296"/>
    </row>
    <row r="276" s="455" customFormat="1" spans="1:35">
      <c r="A276" s="467">
        <v>289</v>
      </c>
      <c r="B276" s="296"/>
      <c r="C276" s="754" t="s">
        <v>6277</v>
      </c>
      <c r="D276" s="296"/>
      <c r="E276" s="754" t="s">
        <v>6278</v>
      </c>
      <c r="F276" s="296"/>
      <c r="G276" s="296"/>
      <c r="H276" s="755" t="s">
        <v>6292</v>
      </c>
      <c r="I276" s="296"/>
      <c r="J276" s="191" t="s">
        <v>6295</v>
      </c>
      <c r="K276" s="296"/>
      <c r="L276" s="296"/>
      <c r="M276" s="476">
        <v>1429</v>
      </c>
      <c r="N276" s="477">
        <v>102.1888</v>
      </c>
      <c r="O276" s="477">
        <f t="shared" si="60"/>
        <v>146027.7952</v>
      </c>
      <c r="P276" s="477">
        <v>1290</v>
      </c>
      <c r="Q276" s="477">
        <f t="shared" si="61"/>
        <v>102.1888</v>
      </c>
      <c r="R276" s="477">
        <f t="shared" si="67"/>
        <v>131823.552</v>
      </c>
      <c r="S276" s="477">
        <f t="shared" si="62"/>
        <v>0</v>
      </c>
      <c r="T276" s="477">
        <f t="shared" si="63"/>
        <v>102.1888</v>
      </c>
      <c r="U276" s="477">
        <f>T276*S276</f>
        <v>0</v>
      </c>
      <c r="V276" s="477">
        <f t="shared" si="64"/>
        <v>-139</v>
      </c>
      <c r="W276" s="477">
        <f t="shared" si="65"/>
        <v>102.1888</v>
      </c>
      <c r="X276" s="477">
        <f t="shared" si="69"/>
        <v>-14204.2432</v>
      </c>
      <c r="Y276" s="444"/>
      <c r="Z276" s="296"/>
      <c r="AA276" s="296"/>
      <c r="AB276" s="296"/>
      <c r="AC276" s="296"/>
      <c r="AD276" s="296"/>
      <c r="AE276" s="296"/>
      <c r="AF276" s="296"/>
      <c r="AG276" s="296"/>
      <c r="AH276" s="296"/>
      <c r="AI276" s="296"/>
    </row>
    <row r="277" s="455" customFormat="1" spans="1:35">
      <c r="A277" s="467">
        <v>290</v>
      </c>
      <c r="B277" s="296"/>
      <c r="C277" s="754" t="s">
        <v>6279</v>
      </c>
      <c r="D277" s="296"/>
      <c r="E277" s="754" t="s">
        <v>6280</v>
      </c>
      <c r="F277" s="296"/>
      <c r="G277" s="296"/>
      <c r="H277" s="755" t="s">
        <v>6292</v>
      </c>
      <c r="I277" s="296"/>
      <c r="J277" s="191" t="s">
        <v>6295</v>
      </c>
      <c r="K277" s="296"/>
      <c r="L277" s="296"/>
      <c r="M277" s="476">
        <v>6</v>
      </c>
      <c r="N277" s="477">
        <v>134.874</v>
      </c>
      <c r="O277" s="477">
        <f t="shared" si="60"/>
        <v>809.244</v>
      </c>
      <c r="P277" s="477"/>
      <c r="Q277" s="477">
        <f t="shared" si="61"/>
        <v>134.874</v>
      </c>
      <c r="R277" s="477">
        <f t="shared" si="67"/>
        <v>0</v>
      </c>
      <c r="S277" s="477">
        <f t="shared" si="62"/>
        <v>0</v>
      </c>
      <c r="T277" s="477">
        <f t="shared" si="63"/>
        <v>134.874</v>
      </c>
      <c r="U277" s="477">
        <f>T277*S277</f>
        <v>0</v>
      </c>
      <c r="V277" s="477">
        <f t="shared" si="64"/>
        <v>-6</v>
      </c>
      <c r="W277" s="477">
        <f t="shared" si="65"/>
        <v>134.874</v>
      </c>
      <c r="X277" s="477">
        <f t="shared" si="69"/>
        <v>-809.244</v>
      </c>
      <c r="Y277" s="444"/>
      <c r="Z277" s="296"/>
      <c r="AA277" s="296"/>
      <c r="AB277" s="296"/>
      <c r="AC277" s="296"/>
      <c r="AD277" s="296"/>
      <c r="AE277" s="296"/>
      <c r="AF277" s="296"/>
      <c r="AG277" s="296"/>
      <c r="AH277" s="296"/>
      <c r="AI277" s="296"/>
    </row>
    <row r="278" s="455" customFormat="1" spans="1:35">
      <c r="A278" s="467">
        <v>291</v>
      </c>
      <c r="B278" s="296"/>
      <c r="C278" s="754" t="s">
        <v>6281</v>
      </c>
      <c r="D278" s="296"/>
      <c r="E278" s="754" t="s">
        <v>6282</v>
      </c>
      <c r="F278" s="296"/>
      <c r="G278" s="296"/>
      <c r="H278" s="755" t="s">
        <v>6292</v>
      </c>
      <c r="I278" s="296"/>
      <c r="J278" s="191" t="s">
        <v>6295</v>
      </c>
      <c r="K278" s="296"/>
      <c r="L278" s="296"/>
      <c r="M278" s="476">
        <v>11</v>
      </c>
      <c r="N278" s="477">
        <v>94.4076</v>
      </c>
      <c r="O278" s="477">
        <f t="shared" si="60"/>
        <v>1038.4836</v>
      </c>
      <c r="P278" s="477"/>
      <c r="Q278" s="477">
        <f t="shared" si="61"/>
        <v>94.4076</v>
      </c>
      <c r="R278" s="477">
        <f t="shared" si="67"/>
        <v>0</v>
      </c>
      <c r="S278" s="477">
        <f t="shared" si="62"/>
        <v>0</v>
      </c>
      <c r="T278" s="477">
        <f t="shared" si="63"/>
        <v>94.4076</v>
      </c>
      <c r="U278" s="477">
        <f>T278*S278</f>
        <v>0</v>
      </c>
      <c r="V278" s="477">
        <f t="shared" si="64"/>
        <v>-11</v>
      </c>
      <c r="W278" s="477">
        <f t="shared" si="65"/>
        <v>94.4076</v>
      </c>
      <c r="X278" s="477">
        <f t="shared" si="69"/>
        <v>-1038.4836</v>
      </c>
      <c r="Y278" s="444"/>
      <c r="Z278" s="296"/>
      <c r="AA278" s="296"/>
      <c r="AB278" s="296"/>
      <c r="AC278" s="296"/>
      <c r="AD278" s="296"/>
      <c r="AE278" s="296"/>
      <c r="AF278" s="296"/>
      <c r="AG278" s="296"/>
      <c r="AH278" s="296"/>
      <c r="AI278" s="296"/>
    </row>
    <row r="279" s="455" customFormat="1" spans="1:35">
      <c r="A279" s="467">
        <v>292</v>
      </c>
      <c r="B279" s="296"/>
      <c r="C279" s="754" t="s">
        <v>6283</v>
      </c>
      <c r="D279" s="296"/>
      <c r="E279" s="754" t="s">
        <v>6284</v>
      </c>
      <c r="F279" s="296"/>
      <c r="G279" s="296"/>
      <c r="H279" s="755" t="s">
        <v>6292</v>
      </c>
      <c r="I279" s="296"/>
      <c r="J279" s="191" t="s">
        <v>6295</v>
      </c>
      <c r="K279" s="296"/>
      <c r="L279" s="296"/>
      <c r="M279" s="476">
        <v>20</v>
      </c>
      <c r="N279" s="477">
        <v>120.6182</v>
      </c>
      <c r="O279" s="477">
        <f t="shared" si="60"/>
        <v>2412.364</v>
      </c>
      <c r="P279" s="477"/>
      <c r="Q279" s="477">
        <f t="shared" si="61"/>
        <v>120.6182</v>
      </c>
      <c r="R279" s="477">
        <f t="shared" si="67"/>
        <v>0</v>
      </c>
      <c r="S279" s="477">
        <f t="shared" si="62"/>
        <v>0</v>
      </c>
      <c r="T279" s="477">
        <f t="shared" si="63"/>
        <v>120.6182</v>
      </c>
      <c r="U279" s="477">
        <f>T279*S279</f>
        <v>0</v>
      </c>
      <c r="V279" s="477">
        <f t="shared" si="64"/>
        <v>-20</v>
      </c>
      <c r="W279" s="477">
        <f t="shared" si="65"/>
        <v>120.6182</v>
      </c>
      <c r="X279" s="477">
        <f t="shared" si="69"/>
        <v>-2412.364</v>
      </c>
      <c r="Y279" s="444"/>
      <c r="Z279" s="296"/>
      <c r="AA279" s="296"/>
      <c r="AB279" s="296"/>
      <c r="AC279" s="296"/>
      <c r="AD279" s="296"/>
      <c r="AE279" s="296"/>
      <c r="AF279" s="296"/>
      <c r="AG279" s="296"/>
      <c r="AH279" s="296"/>
      <c r="AI279" s="296"/>
    </row>
    <row r="280" s="455" customFormat="1" spans="1:35">
      <c r="A280" s="467">
        <v>293</v>
      </c>
      <c r="B280" s="296"/>
      <c r="C280" s="754" t="s">
        <v>6558</v>
      </c>
      <c r="D280" s="296"/>
      <c r="E280" s="754" t="s">
        <v>6559</v>
      </c>
      <c r="F280" s="296"/>
      <c r="G280" s="296"/>
      <c r="H280" s="755" t="s">
        <v>6292</v>
      </c>
      <c r="I280" s="296"/>
      <c r="J280" s="191" t="s">
        <v>6295</v>
      </c>
      <c r="K280" s="296"/>
      <c r="L280" s="296"/>
      <c r="M280" s="476">
        <v>36</v>
      </c>
      <c r="N280" s="477">
        <v>193.4189</v>
      </c>
      <c r="O280" s="477">
        <f t="shared" si="60"/>
        <v>6963.0804</v>
      </c>
      <c r="P280" s="477"/>
      <c r="Q280" s="477">
        <f t="shared" si="61"/>
        <v>193.4189</v>
      </c>
      <c r="R280" s="477">
        <f t="shared" si="67"/>
        <v>0</v>
      </c>
      <c r="S280" s="477">
        <f t="shared" si="62"/>
        <v>0</v>
      </c>
      <c r="T280" s="477">
        <f t="shared" si="63"/>
        <v>193.4189</v>
      </c>
      <c r="U280" s="477">
        <f>T280*S280</f>
        <v>0</v>
      </c>
      <c r="V280" s="477">
        <f t="shared" si="64"/>
        <v>-36</v>
      </c>
      <c r="W280" s="477">
        <f t="shared" si="65"/>
        <v>193.4189</v>
      </c>
      <c r="X280" s="477">
        <f t="shared" si="69"/>
        <v>-6963.0804</v>
      </c>
      <c r="Y280" s="444"/>
      <c r="Z280" s="296"/>
      <c r="AA280" s="296"/>
      <c r="AB280" s="296"/>
      <c r="AC280" s="296"/>
      <c r="AD280" s="296"/>
      <c r="AE280" s="296"/>
      <c r="AF280" s="296"/>
      <c r="AG280" s="296"/>
      <c r="AH280" s="296"/>
      <c r="AI280" s="296"/>
    </row>
    <row r="281" s="455" customFormat="1" spans="1:35">
      <c r="A281" s="467">
        <v>294</v>
      </c>
      <c r="B281" s="296"/>
      <c r="C281" s="754" t="s">
        <v>6560</v>
      </c>
      <c r="D281" s="296"/>
      <c r="E281" s="754" t="s">
        <v>6561</v>
      </c>
      <c r="F281" s="296"/>
      <c r="G281" s="296"/>
      <c r="H281" s="755" t="s">
        <v>6292</v>
      </c>
      <c r="I281" s="296"/>
      <c r="J281" s="191" t="s">
        <v>6295</v>
      </c>
      <c r="K281" s="296"/>
      <c r="L281" s="296"/>
      <c r="M281" s="476">
        <v>-94</v>
      </c>
      <c r="N281" s="477">
        <v>138.3836</v>
      </c>
      <c r="O281" s="477">
        <f t="shared" si="60"/>
        <v>-13008.0584</v>
      </c>
      <c r="P281" s="477"/>
      <c r="Q281" s="477">
        <f t="shared" si="61"/>
        <v>138.3836</v>
      </c>
      <c r="R281" s="477">
        <f t="shared" si="67"/>
        <v>0</v>
      </c>
      <c r="S281" s="477">
        <f t="shared" si="62"/>
        <v>94</v>
      </c>
      <c r="T281" s="477">
        <f t="shared" si="63"/>
        <v>138.3836</v>
      </c>
      <c r="U281" s="477">
        <f>R281-O281</f>
        <v>13008.0584</v>
      </c>
      <c r="V281" s="477">
        <f t="shared" si="64"/>
        <v>0</v>
      </c>
      <c r="W281" s="477">
        <f t="shared" si="65"/>
        <v>138.3836</v>
      </c>
      <c r="X281" s="477">
        <f t="shared" si="66"/>
        <v>0</v>
      </c>
      <c r="Y281" s="444"/>
      <c r="Z281" s="296"/>
      <c r="AA281" s="296"/>
      <c r="AB281" s="296"/>
      <c r="AC281" s="296"/>
      <c r="AD281" s="296"/>
      <c r="AE281" s="296"/>
      <c r="AF281" s="296"/>
      <c r="AG281" s="296"/>
      <c r="AH281" s="296"/>
      <c r="AI281" s="296"/>
    </row>
    <row r="282" s="455" customFormat="1" spans="1:35">
      <c r="A282" s="467">
        <v>295</v>
      </c>
      <c r="B282" s="296"/>
      <c r="C282" s="754" t="s">
        <v>6562</v>
      </c>
      <c r="D282" s="296"/>
      <c r="E282" s="754" t="s">
        <v>6563</v>
      </c>
      <c r="F282" s="296"/>
      <c r="G282" s="296"/>
      <c r="H282" s="755" t="s">
        <v>6292</v>
      </c>
      <c r="I282" s="296"/>
      <c r="J282" s="191" t="s">
        <v>6295</v>
      </c>
      <c r="K282" s="296"/>
      <c r="L282" s="296"/>
      <c r="M282" s="476">
        <v>83</v>
      </c>
      <c r="N282" s="477">
        <v>167.6183</v>
      </c>
      <c r="O282" s="477">
        <f t="shared" si="60"/>
        <v>13912.3189</v>
      </c>
      <c r="P282" s="477"/>
      <c r="Q282" s="477">
        <f t="shared" si="61"/>
        <v>167.6183</v>
      </c>
      <c r="R282" s="477">
        <f t="shared" si="67"/>
        <v>0</v>
      </c>
      <c r="S282" s="477">
        <f t="shared" si="62"/>
        <v>0</v>
      </c>
      <c r="T282" s="477">
        <f t="shared" si="63"/>
        <v>167.6183</v>
      </c>
      <c r="U282" s="477">
        <f>T282*S282</f>
        <v>0</v>
      </c>
      <c r="V282" s="477">
        <f t="shared" si="64"/>
        <v>-83</v>
      </c>
      <c r="W282" s="477">
        <f t="shared" si="65"/>
        <v>167.6183</v>
      </c>
      <c r="X282" s="477">
        <f t="shared" ref="X282:X285" si="70">R282-O282</f>
        <v>-13912.3189</v>
      </c>
      <c r="Y282" s="444"/>
      <c r="Z282" s="296"/>
      <c r="AA282" s="296"/>
      <c r="AB282" s="296"/>
      <c r="AC282" s="296"/>
      <c r="AD282" s="296"/>
      <c r="AE282" s="296"/>
      <c r="AF282" s="296"/>
      <c r="AG282" s="296"/>
      <c r="AH282" s="296"/>
      <c r="AI282" s="296"/>
    </row>
    <row r="283" s="455" customFormat="1" spans="1:35">
      <c r="A283" s="467">
        <v>296</v>
      </c>
      <c r="B283" s="296"/>
      <c r="C283" s="754" t="s">
        <v>6564</v>
      </c>
      <c r="D283" s="296"/>
      <c r="E283" s="754" t="s">
        <v>6565</v>
      </c>
      <c r="F283" s="296"/>
      <c r="G283" s="296"/>
      <c r="H283" s="755" t="s">
        <v>6292</v>
      </c>
      <c r="I283" s="296"/>
      <c r="J283" s="191" t="s">
        <v>6295</v>
      </c>
      <c r="K283" s="296"/>
      <c r="L283" s="296"/>
      <c r="M283" s="476">
        <v>3</v>
      </c>
      <c r="N283" s="477">
        <v>14.9033</v>
      </c>
      <c r="O283" s="477">
        <f t="shared" si="60"/>
        <v>44.7099</v>
      </c>
      <c r="P283" s="477"/>
      <c r="Q283" s="477">
        <f t="shared" si="61"/>
        <v>14.9033</v>
      </c>
      <c r="R283" s="477">
        <f t="shared" si="67"/>
        <v>0</v>
      </c>
      <c r="S283" s="477">
        <f t="shared" si="62"/>
        <v>0</v>
      </c>
      <c r="T283" s="477">
        <f t="shared" si="63"/>
        <v>14.9033</v>
      </c>
      <c r="U283" s="477">
        <f>T283*S283</f>
        <v>0</v>
      </c>
      <c r="V283" s="477">
        <f t="shared" si="64"/>
        <v>-3</v>
      </c>
      <c r="W283" s="477">
        <f t="shared" si="65"/>
        <v>14.9033</v>
      </c>
      <c r="X283" s="477">
        <f t="shared" si="70"/>
        <v>-44.7099</v>
      </c>
      <c r="Y283" s="444"/>
      <c r="Z283" s="296"/>
      <c r="AA283" s="296"/>
      <c r="AB283" s="296"/>
      <c r="AC283" s="296"/>
      <c r="AD283" s="296"/>
      <c r="AE283" s="296"/>
      <c r="AF283" s="296"/>
      <c r="AG283" s="296"/>
      <c r="AH283" s="296"/>
      <c r="AI283" s="296"/>
    </row>
    <row r="284" s="455" customFormat="1" spans="1:35">
      <c r="A284" s="467">
        <v>297</v>
      </c>
      <c r="B284" s="296"/>
      <c r="C284" s="754" t="s">
        <v>6566</v>
      </c>
      <c r="D284" s="296"/>
      <c r="E284" s="754" t="s">
        <v>6567</v>
      </c>
      <c r="F284" s="296"/>
      <c r="G284" s="296"/>
      <c r="H284" s="755" t="s">
        <v>6292</v>
      </c>
      <c r="I284" s="296"/>
      <c r="J284" s="191" t="s">
        <v>6295</v>
      </c>
      <c r="K284" s="296"/>
      <c r="L284" s="296"/>
      <c r="M284" s="476">
        <v>3</v>
      </c>
      <c r="N284" s="477">
        <v>22.1033</v>
      </c>
      <c r="O284" s="477">
        <f t="shared" si="60"/>
        <v>66.3099</v>
      </c>
      <c r="P284" s="477"/>
      <c r="Q284" s="477">
        <f t="shared" si="61"/>
        <v>22.1033</v>
      </c>
      <c r="R284" s="477">
        <f t="shared" si="67"/>
        <v>0</v>
      </c>
      <c r="S284" s="477">
        <f t="shared" si="62"/>
        <v>0</v>
      </c>
      <c r="T284" s="477">
        <f t="shared" si="63"/>
        <v>22.1033</v>
      </c>
      <c r="U284" s="477">
        <f>T284*S284</f>
        <v>0</v>
      </c>
      <c r="V284" s="477">
        <f t="shared" si="64"/>
        <v>-3</v>
      </c>
      <c r="W284" s="477">
        <f t="shared" si="65"/>
        <v>22.1033</v>
      </c>
      <c r="X284" s="477">
        <f t="shared" si="70"/>
        <v>-66.3099</v>
      </c>
      <c r="Y284" s="444"/>
      <c r="Z284" s="296"/>
      <c r="AA284" s="296"/>
      <c r="AB284" s="296"/>
      <c r="AC284" s="296"/>
      <c r="AD284" s="296"/>
      <c r="AE284" s="296"/>
      <c r="AF284" s="296"/>
      <c r="AG284" s="296"/>
      <c r="AH284" s="296"/>
      <c r="AI284" s="296"/>
    </row>
    <row r="285" s="455" customFormat="1" spans="1:35">
      <c r="A285" s="467">
        <v>298</v>
      </c>
      <c r="B285" s="296"/>
      <c r="C285" s="754" t="s">
        <v>6568</v>
      </c>
      <c r="D285" s="296"/>
      <c r="E285" s="754" t="s">
        <v>6569</v>
      </c>
      <c r="F285" s="296"/>
      <c r="G285" s="296"/>
      <c r="H285" s="755" t="s">
        <v>6292</v>
      </c>
      <c r="I285" s="296"/>
      <c r="J285" s="191" t="s">
        <v>6295</v>
      </c>
      <c r="K285" s="296"/>
      <c r="L285" s="296"/>
      <c r="M285" s="476">
        <v>48</v>
      </c>
      <c r="N285" s="477">
        <v>42.0542</v>
      </c>
      <c r="O285" s="477">
        <f t="shared" si="60"/>
        <v>2018.6016</v>
      </c>
      <c r="P285" s="477"/>
      <c r="Q285" s="477">
        <f t="shared" si="61"/>
        <v>42.0542</v>
      </c>
      <c r="R285" s="477">
        <f t="shared" si="67"/>
        <v>0</v>
      </c>
      <c r="S285" s="477">
        <f t="shared" si="62"/>
        <v>0</v>
      </c>
      <c r="T285" s="477">
        <f t="shared" si="63"/>
        <v>42.0542</v>
      </c>
      <c r="U285" s="477">
        <f>T285*S285</f>
        <v>0</v>
      </c>
      <c r="V285" s="477">
        <f t="shared" si="64"/>
        <v>-48</v>
      </c>
      <c r="W285" s="477">
        <f t="shared" si="65"/>
        <v>42.0542</v>
      </c>
      <c r="X285" s="477">
        <f t="shared" si="70"/>
        <v>-2018.6016</v>
      </c>
      <c r="Y285" s="444"/>
      <c r="Z285" s="296"/>
      <c r="AA285" s="296"/>
      <c r="AB285" s="296"/>
      <c r="AC285" s="296"/>
      <c r="AD285" s="296"/>
      <c r="AE285" s="296"/>
      <c r="AF285" s="296"/>
      <c r="AG285" s="296"/>
      <c r="AH285" s="296"/>
      <c r="AI285" s="296"/>
    </row>
    <row r="286" s="455" customFormat="1" spans="1:35">
      <c r="A286" s="467">
        <v>299</v>
      </c>
      <c r="B286" s="296"/>
      <c r="C286" s="754" t="s">
        <v>784</v>
      </c>
      <c r="D286" s="296"/>
      <c r="E286" s="754" t="s">
        <v>785</v>
      </c>
      <c r="F286" s="296"/>
      <c r="G286" s="296"/>
      <c r="H286" s="755" t="s">
        <v>6292</v>
      </c>
      <c r="I286" s="296"/>
      <c r="J286" s="191" t="s">
        <v>6295</v>
      </c>
      <c r="K286" s="296"/>
      <c r="L286" s="296"/>
      <c r="M286" s="476">
        <v>-227</v>
      </c>
      <c r="N286" s="477">
        <v>34.5849</v>
      </c>
      <c r="O286" s="477">
        <f t="shared" si="60"/>
        <v>-7850.7723</v>
      </c>
      <c r="P286" s="477"/>
      <c r="Q286" s="477">
        <f t="shared" si="61"/>
        <v>34.5849</v>
      </c>
      <c r="R286" s="477">
        <f t="shared" si="67"/>
        <v>0</v>
      </c>
      <c r="S286" s="477">
        <f t="shared" si="62"/>
        <v>227</v>
      </c>
      <c r="T286" s="477">
        <f t="shared" si="63"/>
        <v>34.5849</v>
      </c>
      <c r="U286" s="477">
        <f>R286-O286</f>
        <v>7850.7723</v>
      </c>
      <c r="V286" s="477">
        <f t="shared" si="64"/>
        <v>0</v>
      </c>
      <c r="W286" s="477">
        <f t="shared" si="65"/>
        <v>34.5849</v>
      </c>
      <c r="X286" s="477">
        <f t="shared" si="66"/>
        <v>0</v>
      </c>
      <c r="Y286" s="444"/>
      <c r="Z286" s="296"/>
      <c r="AA286" s="296"/>
      <c r="AB286" s="296"/>
      <c r="AC286" s="296"/>
      <c r="AD286" s="296"/>
      <c r="AE286" s="296"/>
      <c r="AF286" s="296"/>
      <c r="AG286" s="296"/>
      <c r="AH286" s="296"/>
      <c r="AI286" s="296"/>
    </row>
    <row r="287" s="455" customFormat="1" spans="1:35">
      <c r="A287" s="467">
        <v>300</v>
      </c>
      <c r="B287" s="296"/>
      <c r="C287" s="754" t="s">
        <v>6570</v>
      </c>
      <c r="D287" s="296"/>
      <c r="E287" s="754" t="s">
        <v>6571</v>
      </c>
      <c r="F287" s="296"/>
      <c r="G287" s="296"/>
      <c r="H287" s="755" t="s">
        <v>6292</v>
      </c>
      <c r="I287" s="296"/>
      <c r="J287" s="191" t="s">
        <v>6295</v>
      </c>
      <c r="K287" s="296"/>
      <c r="L287" s="296"/>
      <c r="M287" s="476">
        <v>-5</v>
      </c>
      <c r="N287" s="477">
        <v>3.402</v>
      </c>
      <c r="O287" s="477">
        <f t="shared" si="60"/>
        <v>-17.01</v>
      </c>
      <c r="P287" s="477"/>
      <c r="Q287" s="477">
        <f t="shared" si="61"/>
        <v>3.402</v>
      </c>
      <c r="R287" s="477">
        <f t="shared" si="67"/>
        <v>0</v>
      </c>
      <c r="S287" s="477">
        <f t="shared" si="62"/>
        <v>5</v>
      </c>
      <c r="T287" s="477">
        <f t="shared" si="63"/>
        <v>3.402</v>
      </c>
      <c r="U287" s="477">
        <f>R287-O287</f>
        <v>17.01</v>
      </c>
      <c r="V287" s="477">
        <f t="shared" si="64"/>
        <v>0</v>
      </c>
      <c r="W287" s="477">
        <f t="shared" si="65"/>
        <v>3.402</v>
      </c>
      <c r="X287" s="477">
        <f t="shared" si="66"/>
        <v>0</v>
      </c>
      <c r="Y287" s="444"/>
      <c r="Z287" s="296"/>
      <c r="AA287" s="296"/>
      <c r="AB287" s="296"/>
      <c r="AC287" s="296"/>
      <c r="AD287" s="296"/>
      <c r="AE287" s="296"/>
      <c r="AF287" s="296"/>
      <c r="AG287" s="296"/>
      <c r="AH287" s="296"/>
      <c r="AI287" s="296"/>
    </row>
    <row r="288" s="455" customFormat="1" spans="1:35">
      <c r="A288" s="467">
        <v>301</v>
      </c>
      <c r="B288" s="296"/>
      <c r="C288" s="754" t="s">
        <v>4512</v>
      </c>
      <c r="D288" s="296"/>
      <c r="E288" s="754" t="s">
        <v>4513</v>
      </c>
      <c r="F288" s="296"/>
      <c r="G288" s="296"/>
      <c r="H288" s="755" t="s">
        <v>6292</v>
      </c>
      <c r="I288" s="296"/>
      <c r="J288" s="191" t="s">
        <v>6295</v>
      </c>
      <c r="K288" s="296"/>
      <c r="L288" s="296"/>
      <c r="M288" s="476">
        <v>1500</v>
      </c>
      <c r="N288" s="477">
        <v>0.5526</v>
      </c>
      <c r="O288" s="477">
        <f t="shared" si="60"/>
        <v>828.9</v>
      </c>
      <c r="P288" s="477"/>
      <c r="Q288" s="477">
        <f t="shared" si="61"/>
        <v>0.5526</v>
      </c>
      <c r="R288" s="477">
        <f t="shared" si="67"/>
        <v>0</v>
      </c>
      <c r="S288" s="477">
        <f t="shared" si="62"/>
        <v>0</v>
      </c>
      <c r="T288" s="477">
        <f t="shared" si="63"/>
        <v>0.5526</v>
      </c>
      <c r="U288" s="477">
        <f>T288*S288</f>
        <v>0</v>
      </c>
      <c r="V288" s="477">
        <f t="shared" si="64"/>
        <v>-1500</v>
      </c>
      <c r="W288" s="477">
        <f t="shared" si="65"/>
        <v>0.5526</v>
      </c>
      <c r="X288" s="477">
        <f t="shared" ref="X288:X291" si="71">R288-O288</f>
        <v>-828.9</v>
      </c>
      <c r="Y288" s="444"/>
      <c r="Z288" s="296"/>
      <c r="AA288" s="296"/>
      <c r="AB288" s="296"/>
      <c r="AC288" s="296"/>
      <c r="AD288" s="296"/>
      <c r="AE288" s="296"/>
      <c r="AF288" s="296"/>
      <c r="AG288" s="296"/>
      <c r="AH288" s="296"/>
      <c r="AI288" s="296"/>
    </row>
    <row r="289" s="455" customFormat="1" spans="1:35">
      <c r="A289" s="467">
        <v>302</v>
      </c>
      <c r="B289" s="296"/>
      <c r="C289" s="754" t="s">
        <v>4520</v>
      </c>
      <c r="D289" s="296"/>
      <c r="E289" s="754" t="s">
        <v>4521</v>
      </c>
      <c r="F289" s="296"/>
      <c r="G289" s="296"/>
      <c r="H289" s="755" t="s">
        <v>6292</v>
      </c>
      <c r="I289" s="296"/>
      <c r="J289" s="191" t="s">
        <v>6295</v>
      </c>
      <c r="K289" s="296"/>
      <c r="L289" s="296"/>
      <c r="M289" s="476">
        <v>-174</v>
      </c>
      <c r="N289" s="477">
        <v>0.5327</v>
      </c>
      <c r="O289" s="477">
        <f t="shared" si="60"/>
        <v>-92.6898</v>
      </c>
      <c r="P289" s="477">
        <v>2000</v>
      </c>
      <c r="Q289" s="477">
        <f t="shared" si="61"/>
        <v>0.5327</v>
      </c>
      <c r="R289" s="477">
        <f t="shared" si="67"/>
        <v>1065.4</v>
      </c>
      <c r="S289" s="477">
        <f t="shared" si="62"/>
        <v>2174</v>
      </c>
      <c r="T289" s="477">
        <f t="shared" si="63"/>
        <v>0.5327</v>
      </c>
      <c r="U289" s="477">
        <f>R289-O289</f>
        <v>1158.0898</v>
      </c>
      <c r="V289" s="477">
        <f t="shared" si="64"/>
        <v>0</v>
      </c>
      <c r="W289" s="477">
        <f t="shared" si="65"/>
        <v>0.5327</v>
      </c>
      <c r="X289" s="477">
        <f t="shared" si="66"/>
        <v>0</v>
      </c>
      <c r="Y289" s="444"/>
      <c r="Z289" s="296"/>
      <c r="AA289" s="296"/>
      <c r="AB289" s="296"/>
      <c r="AC289" s="296"/>
      <c r="AD289" s="296"/>
      <c r="AE289" s="296"/>
      <c r="AF289" s="296"/>
      <c r="AG289" s="296"/>
      <c r="AH289" s="296"/>
      <c r="AI289" s="296"/>
    </row>
    <row r="290" s="455" customFormat="1" spans="1:35">
      <c r="A290" s="467">
        <v>303</v>
      </c>
      <c r="B290" s="296"/>
      <c r="C290" s="754" t="s">
        <v>4514</v>
      </c>
      <c r="D290" s="296"/>
      <c r="E290" s="754" t="s">
        <v>4515</v>
      </c>
      <c r="F290" s="296"/>
      <c r="G290" s="296"/>
      <c r="H290" s="755" t="s">
        <v>6292</v>
      </c>
      <c r="I290" s="296"/>
      <c r="J290" s="191" t="s">
        <v>6295</v>
      </c>
      <c r="K290" s="296"/>
      <c r="L290" s="296"/>
      <c r="M290" s="476">
        <v>1000</v>
      </c>
      <c r="N290" s="477">
        <v>0.5428</v>
      </c>
      <c r="O290" s="477">
        <f t="shared" si="60"/>
        <v>542.8</v>
      </c>
      <c r="P290" s="477"/>
      <c r="Q290" s="477">
        <f t="shared" si="61"/>
        <v>0.5428</v>
      </c>
      <c r="R290" s="477">
        <f t="shared" si="67"/>
        <v>0</v>
      </c>
      <c r="S290" s="477">
        <f t="shared" si="62"/>
        <v>0</v>
      </c>
      <c r="T290" s="477">
        <f t="shared" si="63"/>
        <v>0.5428</v>
      </c>
      <c r="U290" s="477">
        <f>T290*S290</f>
        <v>0</v>
      </c>
      <c r="V290" s="477">
        <f t="shared" si="64"/>
        <v>-1000</v>
      </c>
      <c r="W290" s="477">
        <f t="shared" si="65"/>
        <v>0.5428</v>
      </c>
      <c r="X290" s="477">
        <f t="shared" si="71"/>
        <v>-542.8</v>
      </c>
      <c r="Y290" s="444"/>
      <c r="Z290" s="296"/>
      <c r="AA290" s="296"/>
      <c r="AB290" s="296"/>
      <c r="AC290" s="296"/>
      <c r="AD290" s="296"/>
      <c r="AE290" s="296"/>
      <c r="AF290" s="296"/>
      <c r="AG290" s="296"/>
      <c r="AH290" s="296"/>
      <c r="AI290" s="296"/>
    </row>
    <row r="291" s="455" customFormat="1" spans="1:35">
      <c r="A291" s="467">
        <v>304</v>
      </c>
      <c r="B291" s="296"/>
      <c r="C291" s="754" t="s">
        <v>4522</v>
      </c>
      <c r="D291" s="296"/>
      <c r="E291" s="754" t="s">
        <v>4523</v>
      </c>
      <c r="F291" s="296"/>
      <c r="G291" s="296"/>
      <c r="H291" s="755" t="s">
        <v>6292</v>
      </c>
      <c r="I291" s="296"/>
      <c r="J291" s="191" t="s">
        <v>6295</v>
      </c>
      <c r="K291" s="296"/>
      <c r="L291" s="296"/>
      <c r="M291" s="476">
        <v>1767</v>
      </c>
      <c r="N291" s="477">
        <v>0.5226</v>
      </c>
      <c r="O291" s="477">
        <f t="shared" si="60"/>
        <v>923.4342</v>
      </c>
      <c r="P291" s="477"/>
      <c r="Q291" s="477">
        <f t="shared" si="61"/>
        <v>0.5226</v>
      </c>
      <c r="R291" s="477">
        <f t="shared" si="67"/>
        <v>0</v>
      </c>
      <c r="S291" s="477">
        <f t="shared" si="62"/>
        <v>0</v>
      </c>
      <c r="T291" s="477">
        <f t="shared" si="63"/>
        <v>0.5226</v>
      </c>
      <c r="U291" s="477">
        <f>T291*S291</f>
        <v>0</v>
      </c>
      <c r="V291" s="477">
        <f t="shared" si="64"/>
        <v>-1767</v>
      </c>
      <c r="W291" s="477">
        <f t="shared" si="65"/>
        <v>0.5226</v>
      </c>
      <c r="X291" s="477">
        <f t="shared" si="71"/>
        <v>-923.4342</v>
      </c>
      <c r="Y291" s="444"/>
      <c r="Z291" s="296"/>
      <c r="AA291" s="296"/>
      <c r="AB291" s="296"/>
      <c r="AC291" s="296"/>
      <c r="AD291" s="296"/>
      <c r="AE291" s="296"/>
      <c r="AF291" s="296"/>
      <c r="AG291" s="296"/>
      <c r="AH291" s="296"/>
      <c r="AI291" s="296"/>
    </row>
    <row r="292" s="455" customFormat="1" spans="1:35">
      <c r="A292" s="467">
        <v>305</v>
      </c>
      <c r="B292" s="296"/>
      <c r="C292" s="754" t="s">
        <v>4672</v>
      </c>
      <c r="D292" s="296"/>
      <c r="E292" s="754" t="s">
        <v>4673</v>
      </c>
      <c r="F292" s="296"/>
      <c r="G292" s="296"/>
      <c r="H292" s="755" t="s">
        <v>6292</v>
      </c>
      <c r="I292" s="296"/>
      <c r="J292" s="191" t="s">
        <v>6295</v>
      </c>
      <c r="K292" s="296"/>
      <c r="L292" s="296"/>
      <c r="M292" s="476">
        <v>8868</v>
      </c>
      <c r="N292" s="477">
        <v>1.2739</v>
      </c>
      <c r="O292" s="477">
        <f t="shared" si="60"/>
        <v>11296.9452</v>
      </c>
      <c r="P292" s="477">
        <v>14300</v>
      </c>
      <c r="Q292" s="477">
        <f t="shared" si="61"/>
        <v>1.2739</v>
      </c>
      <c r="R292" s="477">
        <f t="shared" si="67"/>
        <v>18216.77</v>
      </c>
      <c r="S292" s="477">
        <f t="shared" si="62"/>
        <v>5432</v>
      </c>
      <c r="T292" s="477">
        <f t="shared" si="63"/>
        <v>1.2739</v>
      </c>
      <c r="U292" s="477">
        <f>R292-O292</f>
        <v>6919.8248</v>
      </c>
      <c r="V292" s="477">
        <f t="shared" si="64"/>
        <v>0</v>
      </c>
      <c r="W292" s="477">
        <f t="shared" si="65"/>
        <v>1.2739</v>
      </c>
      <c r="X292" s="477">
        <f t="shared" si="66"/>
        <v>0</v>
      </c>
      <c r="Y292" s="444"/>
      <c r="Z292" s="296"/>
      <c r="AA292" s="296"/>
      <c r="AB292" s="296"/>
      <c r="AC292" s="296"/>
      <c r="AD292" s="296"/>
      <c r="AE292" s="296"/>
      <c r="AF292" s="296"/>
      <c r="AG292" s="296"/>
      <c r="AH292" s="296"/>
      <c r="AI292" s="296"/>
    </row>
    <row r="293" s="455" customFormat="1" spans="1:35">
      <c r="A293" s="467">
        <v>306</v>
      </c>
      <c r="B293" s="296"/>
      <c r="C293" s="754" t="s">
        <v>6572</v>
      </c>
      <c r="D293" s="296"/>
      <c r="E293" s="754" t="s">
        <v>6573</v>
      </c>
      <c r="F293" s="296"/>
      <c r="G293" s="296"/>
      <c r="H293" s="755" t="s">
        <v>6292</v>
      </c>
      <c r="I293" s="296"/>
      <c r="J293" s="191" t="s">
        <v>6295</v>
      </c>
      <c r="K293" s="296"/>
      <c r="L293" s="296"/>
      <c r="M293" s="476">
        <v>-1513</v>
      </c>
      <c r="N293" s="477">
        <v>6.9947</v>
      </c>
      <c r="O293" s="477">
        <f t="shared" si="60"/>
        <v>-10582.9811</v>
      </c>
      <c r="P293" s="477"/>
      <c r="Q293" s="477">
        <f t="shared" si="61"/>
        <v>6.9947</v>
      </c>
      <c r="R293" s="477">
        <f t="shared" si="67"/>
        <v>0</v>
      </c>
      <c r="S293" s="477">
        <f t="shared" si="62"/>
        <v>1513</v>
      </c>
      <c r="T293" s="477">
        <f t="shared" si="63"/>
        <v>6.9947</v>
      </c>
      <c r="U293" s="477">
        <f>R293-O293</f>
        <v>10582.9811</v>
      </c>
      <c r="V293" s="477">
        <f t="shared" si="64"/>
        <v>0</v>
      </c>
      <c r="W293" s="477">
        <f t="shared" si="65"/>
        <v>6.9947</v>
      </c>
      <c r="X293" s="477">
        <f t="shared" si="66"/>
        <v>0</v>
      </c>
      <c r="Y293" s="444"/>
      <c r="Z293" s="296"/>
      <c r="AA293" s="296"/>
      <c r="AB293" s="296"/>
      <c r="AC293" s="296"/>
      <c r="AD293" s="296"/>
      <c r="AE293" s="296"/>
      <c r="AF293" s="296"/>
      <c r="AG293" s="296"/>
      <c r="AH293" s="296"/>
      <c r="AI293" s="296"/>
    </row>
    <row r="294" s="455" customFormat="1" spans="1:35">
      <c r="A294" s="467">
        <v>307</v>
      </c>
      <c r="B294" s="296"/>
      <c r="C294" s="754" t="s">
        <v>6574</v>
      </c>
      <c r="D294" s="296"/>
      <c r="E294" s="754" t="s">
        <v>6575</v>
      </c>
      <c r="F294" s="296"/>
      <c r="G294" s="296"/>
      <c r="H294" s="755" t="s">
        <v>6292</v>
      </c>
      <c r="I294" s="296"/>
      <c r="J294" s="191" t="s">
        <v>6295</v>
      </c>
      <c r="K294" s="296"/>
      <c r="L294" s="296"/>
      <c r="M294" s="476">
        <v>-304</v>
      </c>
      <c r="N294" s="477">
        <v>2.7425</v>
      </c>
      <c r="O294" s="477">
        <f t="shared" si="60"/>
        <v>-833.72</v>
      </c>
      <c r="P294" s="477"/>
      <c r="Q294" s="477">
        <f t="shared" si="61"/>
        <v>2.7425</v>
      </c>
      <c r="R294" s="477">
        <f t="shared" si="67"/>
        <v>0</v>
      </c>
      <c r="S294" s="477">
        <f t="shared" si="62"/>
        <v>304</v>
      </c>
      <c r="T294" s="477">
        <f t="shared" si="63"/>
        <v>2.7425</v>
      </c>
      <c r="U294" s="477">
        <f>R294-O294</f>
        <v>833.72</v>
      </c>
      <c r="V294" s="477">
        <f t="shared" si="64"/>
        <v>0</v>
      </c>
      <c r="W294" s="477">
        <f t="shared" si="65"/>
        <v>2.7425</v>
      </c>
      <c r="X294" s="477">
        <f t="shared" si="66"/>
        <v>0</v>
      </c>
      <c r="Y294" s="444"/>
      <c r="Z294" s="296"/>
      <c r="AA294" s="296"/>
      <c r="AB294" s="296"/>
      <c r="AC294" s="296"/>
      <c r="AD294" s="296"/>
      <c r="AE294" s="296"/>
      <c r="AF294" s="296"/>
      <c r="AG294" s="296"/>
      <c r="AH294" s="296"/>
      <c r="AI294" s="296"/>
    </row>
    <row r="295" s="455" customFormat="1" spans="1:35">
      <c r="A295" s="467">
        <v>308</v>
      </c>
      <c r="B295" s="296"/>
      <c r="C295" s="754" t="s">
        <v>4698</v>
      </c>
      <c r="D295" s="296"/>
      <c r="E295" s="754" t="s">
        <v>4699</v>
      </c>
      <c r="F295" s="296"/>
      <c r="G295" s="296"/>
      <c r="H295" s="755" t="s">
        <v>6292</v>
      </c>
      <c r="I295" s="296"/>
      <c r="J295" s="191" t="s">
        <v>6295</v>
      </c>
      <c r="K295" s="296"/>
      <c r="L295" s="296"/>
      <c r="M295" s="476">
        <v>6119</v>
      </c>
      <c r="N295" s="477">
        <v>2.7808</v>
      </c>
      <c r="O295" s="477">
        <f t="shared" si="60"/>
        <v>17015.7152</v>
      </c>
      <c r="P295" s="477">
        <v>7344</v>
      </c>
      <c r="Q295" s="477">
        <f t="shared" si="61"/>
        <v>2.7808</v>
      </c>
      <c r="R295" s="477">
        <f t="shared" si="67"/>
        <v>20422.1952</v>
      </c>
      <c r="S295" s="477">
        <f t="shared" si="62"/>
        <v>1225</v>
      </c>
      <c r="T295" s="477">
        <f t="shared" si="63"/>
        <v>2.7808</v>
      </c>
      <c r="U295" s="477">
        <f>R295-O295</f>
        <v>3406.48</v>
      </c>
      <c r="V295" s="477">
        <f t="shared" si="64"/>
        <v>0</v>
      </c>
      <c r="W295" s="477">
        <f t="shared" si="65"/>
        <v>2.7808</v>
      </c>
      <c r="X295" s="477">
        <f t="shared" si="66"/>
        <v>0</v>
      </c>
      <c r="Y295" s="444"/>
      <c r="Z295" s="296"/>
      <c r="AA295" s="296"/>
      <c r="AB295" s="296"/>
      <c r="AC295" s="296"/>
      <c r="AD295" s="296"/>
      <c r="AE295" s="296"/>
      <c r="AF295" s="296"/>
      <c r="AG295" s="296"/>
      <c r="AH295" s="296"/>
      <c r="AI295" s="296"/>
    </row>
    <row r="296" s="455" customFormat="1" spans="1:35">
      <c r="A296" s="467">
        <v>309</v>
      </c>
      <c r="B296" s="296"/>
      <c r="C296" s="754" t="s">
        <v>6576</v>
      </c>
      <c r="D296" s="296"/>
      <c r="E296" s="754" t="s">
        <v>6577</v>
      </c>
      <c r="F296" s="296"/>
      <c r="G296" s="296"/>
      <c r="H296" s="755" t="s">
        <v>6292</v>
      </c>
      <c r="I296" s="296"/>
      <c r="J296" s="191" t="s">
        <v>6295</v>
      </c>
      <c r="K296" s="296"/>
      <c r="L296" s="296"/>
      <c r="M296" s="476">
        <v>300</v>
      </c>
      <c r="N296" s="477">
        <v>2.7424</v>
      </c>
      <c r="O296" s="477">
        <f t="shared" si="60"/>
        <v>822.72</v>
      </c>
      <c r="P296" s="477"/>
      <c r="Q296" s="477">
        <f t="shared" si="61"/>
        <v>2.7424</v>
      </c>
      <c r="R296" s="477">
        <f t="shared" si="67"/>
        <v>0</v>
      </c>
      <c r="S296" s="477">
        <f t="shared" si="62"/>
        <v>0</v>
      </c>
      <c r="T296" s="477">
        <f t="shared" si="63"/>
        <v>2.7424</v>
      </c>
      <c r="U296" s="477">
        <f>T296*S296</f>
        <v>0</v>
      </c>
      <c r="V296" s="477">
        <f t="shared" si="64"/>
        <v>-300</v>
      </c>
      <c r="W296" s="477">
        <f t="shared" si="65"/>
        <v>2.7424</v>
      </c>
      <c r="X296" s="477">
        <f>R296-O296</f>
        <v>-822.72</v>
      </c>
      <c r="Y296" s="444"/>
      <c r="Z296" s="296"/>
      <c r="AA296" s="296"/>
      <c r="AB296" s="296"/>
      <c r="AC296" s="296"/>
      <c r="AD296" s="296"/>
      <c r="AE296" s="296"/>
      <c r="AF296" s="296"/>
      <c r="AG296" s="296"/>
      <c r="AH296" s="296"/>
      <c r="AI296" s="296"/>
    </row>
    <row r="297" s="455" customFormat="1" spans="1:35">
      <c r="A297" s="467">
        <v>310</v>
      </c>
      <c r="B297" s="296"/>
      <c r="C297" s="754" t="s">
        <v>4730</v>
      </c>
      <c r="D297" s="296"/>
      <c r="E297" s="754" t="s">
        <v>4731</v>
      </c>
      <c r="F297" s="296"/>
      <c r="G297" s="296"/>
      <c r="H297" s="755" t="s">
        <v>6292</v>
      </c>
      <c r="I297" s="296"/>
      <c r="J297" s="191" t="s">
        <v>6295</v>
      </c>
      <c r="K297" s="296"/>
      <c r="L297" s="296"/>
      <c r="M297" s="476">
        <v>-24</v>
      </c>
      <c r="N297" s="477">
        <v>1.1096</v>
      </c>
      <c r="O297" s="477">
        <f t="shared" si="60"/>
        <v>-26.6304</v>
      </c>
      <c r="P297" s="477"/>
      <c r="Q297" s="477">
        <f t="shared" si="61"/>
        <v>1.1096</v>
      </c>
      <c r="R297" s="477">
        <f t="shared" si="67"/>
        <v>0</v>
      </c>
      <c r="S297" s="477">
        <f t="shared" si="62"/>
        <v>24</v>
      </c>
      <c r="T297" s="477">
        <f t="shared" si="63"/>
        <v>1.1096</v>
      </c>
      <c r="U297" s="477">
        <f>R297-O297</f>
        <v>26.6304</v>
      </c>
      <c r="V297" s="477">
        <f t="shared" si="64"/>
        <v>0</v>
      </c>
      <c r="W297" s="477">
        <f t="shared" si="65"/>
        <v>1.1096</v>
      </c>
      <c r="X297" s="477">
        <f t="shared" si="66"/>
        <v>0</v>
      </c>
      <c r="Y297" s="444"/>
      <c r="Z297" s="296"/>
      <c r="AA297" s="296"/>
      <c r="AB297" s="296"/>
      <c r="AC297" s="296"/>
      <c r="AD297" s="296"/>
      <c r="AE297" s="296"/>
      <c r="AF297" s="296"/>
      <c r="AG297" s="296"/>
      <c r="AH297" s="296"/>
      <c r="AI297" s="296"/>
    </row>
    <row r="298" s="455" customFormat="1" spans="1:35">
      <c r="A298" s="467">
        <v>311</v>
      </c>
      <c r="B298" s="296"/>
      <c r="C298" s="754" t="s">
        <v>6578</v>
      </c>
      <c r="D298" s="296"/>
      <c r="E298" s="754" t="s">
        <v>6579</v>
      </c>
      <c r="F298" s="296"/>
      <c r="G298" s="296"/>
      <c r="H298" s="755" t="s">
        <v>6292</v>
      </c>
      <c r="I298" s="296"/>
      <c r="J298" s="191" t="s">
        <v>6295</v>
      </c>
      <c r="K298" s="296"/>
      <c r="L298" s="296"/>
      <c r="M298" s="476">
        <v>-17183</v>
      </c>
      <c r="N298" s="477">
        <v>1.7794</v>
      </c>
      <c r="O298" s="477">
        <f t="shared" si="60"/>
        <v>-30575.4302</v>
      </c>
      <c r="P298" s="477"/>
      <c r="Q298" s="477">
        <f t="shared" si="61"/>
        <v>1.7794</v>
      </c>
      <c r="R298" s="477">
        <f t="shared" si="67"/>
        <v>0</v>
      </c>
      <c r="S298" s="477">
        <f t="shared" si="62"/>
        <v>17183</v>
      </c>
      <c r="T298" s="477">
        <f t="shared" si="63"/>
        <v>1.7794</v>
      </c>
      <c r="U298" s="477">
        <f>R298-O298</f>
        <v>30575.4302</v>
      </c>
      <c r="V298" s="477">
        <f t="shared" si="64"/>
        <v>0</v>
      </c>
      <c r="W298" s="477">
        <f t="shared" si="65"/>
        <v>1.7794</v>
      </c>
      <c r="X298" s="477">
        <f t="shared" si="66"/>
        <v>0</v>
      </c>
      <c r="Y298" s="444"/>
      <c r="Z298" s="296"/>
      <c r="AA298" s="296"/>
      <c r="AB298" s="296"/>
      <c r="AC298" s="296"/>
      <c r="AD298" s="296"/>
      <c r="AE298" s="296"/>
      <c r="AF298" s="296"/>
      <c r="AG298" s="296"/>
      <c r="AH298" s="296"/>
      <c r="AI298" s="296"/>
    </row>
    <row r="299" s="455" customFormat="1" spans="1:35">
      <c r="A299" s="467">
        <v>312</v>
      </c>
      <c r="B299" s="296"/>
      <c r="C299" s="754" t="s">
        <v>4734</v>
      </c>
      <c r="D299" s="296"/>
      <c r="E299" s="754" t="s">
        <v>4735</v>
      </c>
      <c r="F299" s="296"/>
      <c r="G299" s="296"/>
      <c r="H299" s="755" t="s">
        <v>6292</v>
      </c>
      <c r="I299" s="296"/>
      <c r="J299" s="191" t="s">
        <v>6295</v>
      </c>
      <c r="K299" s="296"/>
      <c r="L299" s="296"/>
      <c r="M299" s="476">
        <v>4730</v>
      </c>
      <c r="N299" s="477">
        <v>0.5083</v>
      </c>
      <c r="O299" s="477">
        <f t="shared" si="60"/>
        <v>2404.259</v>
      </c>
      <c r="P299" s="477">
        <v>4700</v>
      </c>
      <c r="Q299" s="477">
        <f t="shared" si="61"/>
        <v>0.5083</v>
      </c>
      <c r="R299" s="477">
        <f t="shared" si="67"/>
        <v>2389.01</v>
      </c>
      <c r="S299" s="477">
        <f t="shared" si="62"/>
        <v>0</v>
      </c>
      <c r="T299" s="477">
        <f t="shared" si="63"/>
        <v>0.5083</v>
      </c>
      <c r="U299" s="477">
        <f>T299*S299</f>
        <v>0</v>
      </c>
      <c r="V299" s="477">
        <f t="shared" si="64"/>
        <v>-30</v>
      </c>
      <c r="W299" s="477">
        <f t="shared" si="65"/>
        <v>0.5083</v>
      </c>
      <c r="X299" s="477">
        <f t="shared" ref="X299:X305" si="72">R299-O299</f>
        <v>-15.2490000000003</v>
      </c>
      <c r="Y299" s="444"/>
      <c r="Z299" s="296"/>
      <c r="AA299" s="296"/>
      <c r="AB299" s="296"/>
      <c r="AC299" s="296"/>
      <c r="AD299" s="296"/>
      <c r="AE299" s="296"/>
      <c r="AF299" s="296"/>
      <c r="AG299" s="296"/>
      <c r="AH299" s="296"/>
      <c r="AI299" s="296"/>
    </row>
    <row r="300" s="455" customFormat="1" spans="1:35">
      <c r="A300" s="467">
        <v>313</v>
      </c>
      <c r="B300" s="296"/>
      <c r="C300" s="754" t="s">
        <v>4736</v>
      </c>
      <c r="D300" s="296"/>
      <c r="E300" s="754" t="s">
        <v>4737</v>
      </c>
      <c r="F300" s="296"/>
      <c r="G300" s="296"/>
      <c r="H300" s="755" t="s">
        <v>6292</v>
      </c>
      <c r="I300" s="296"/>
      <c r="J300" s="191" t="s">
        <v>6295</v>
      </c>
      <c r="K300" s="296"/>
      <c r="L300" s="296"/>
      <c r="M300" s="476">
        <v>4632</v>
      </c>
      <c r="N300" s="477">
        <v>0.5065</v>
      </c>
      <c r="O300" s="477">
        <f t="shared" si="60"/>
        <v>2346.108</v>
      </c>
      <c r="P300" s="477">
        <v>4700</v>
      </c>
      <c r="Q300" s="477">
        <f t="shared" si="61"/>
        <v>0.5065</v>
      </c>
      <c r="R300" s="477">
        <f t="shared" si="67"/>
        <v>2380.55</v>
      </c>
      <c r="S300" s="477">
        <f t="shared" si="62"/>
        <v>68</v>
      </c>
      <c r="T300" s="477">
        <f t="shared" si="63"/>
        <v>0.5065</v>
      </c>
      <c r="U300" s="477">
        <f>R300-O300</f>
        <v>34.442</v>
      </c>
      <c r="V300" s="477">
        <f t="shared" si="64"/>
        <v>0</v>
      </c>
      <c r="W300" s="477">
        <f t="shared" si="65"/>
        <v>0.5065</v>
      </c>
      <c r="X300" s="477">
        <f t="shared" si="66"/>
        <v>0</v>
      </c>
      <c r="Y300" s="444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</row>
    <row r="301" s="455" customFormat="1" spans="1:35">
      <c r="A301" s="467">
        <v>314</v>
      </c>
      <c r="B301" s="296"/>
      <c r="C301" s="754" t="s">
        <v>6580</v>
      </c>
      <c r="D301" s="296"/>
      <c r="E301" s="754" t="s">
        <v>6349</v>
      </c>
      <c r="F301" s="296"/>
      <c r="G301" s="296"/>
      <c r="H301" s="755" t="s">
        <v>6292</v>
      </c>
      <c r="I301" s="296"/>
      <c r="J301" s="191" t="s">
        <v>6295</v>
      </c>
      <c r="K301" s="296"/>
      <c r="L301" s="296"/>
      <c r="M301" s="476">
        <v>-82816</v>
      </c>
      <c r="N301" s="477">
        <v>0.1139</v>
      </c>
      <c r="O301" s="477">
        <f t="shared" si="60"/>
        <v>-9432.7424</v>
      </c>
      <c r="P301" s="477"/>
      <c r="Q301" s="477">
        <f t="shared" si="61"/>
        <v>0.1139</v>
      </c>
      <c r="R301" s="477">
        <f t="shared" si="67"/>
        <v>0</v>
      </c>
      <c r="S301" s="477">
        <f t="shared" si="62"/>
        <v>82816</v>
      </c>
      <c r="T301" s="477">
        <f t="shared" si="63"/>
        <v>0.1139</v>
      </c>
      <c r="U301" s="477">
        <f>R301-O301</f>
        <v>9432.7424</v>
      </c>
      <c r="V301" s="477">
        <f t="shared" si="64"/>
        <v>0</v>
      </c>
      <c r="W301" s="477">
        <f t="shared" si="65"/>
        <v>0.1139</v>
      </c>
      <c r="X301" s="477">
        <f t="shared" si="66"/>
        <v>0</v>
      </c>
      <c r="Y301" s="444"/>
      <c r="Z301" s="296"/>
      <c r="AA301" s="296"/>
      <c r="AB301" s="296"/>
      <c r="AC301" s="296"/>
      <c r="AD301" s="296"/>
      <c r="AE301" s="296"/>
      <c r="AF301" s="296"/>
      <c r="AG301" s="296"/>
      <c r="AH301" s="296"/>
      <c r="AI301" s="296"/>
    </row>
    <row r="302" s="455" customFormat="1" spans="1:35">
      <c r="A302" s="467">
        <v>315</v>
      </c>
      <c r="B302" s="296"/>
      <c r="C302" s="754" t="s">
        <v>6581</v>
      </c>
      <c r="D302" s="296"/>
      <c r="E302" s="754" t="s">
        <v>6582</v>
      </c>
      <c r="F302" s="296"/>
      <c r="G302" s="296"/>
      <c r="H302" s="755" t="s">
        <v>6292</v>
      </c>
      <c r="I302" s="296"/>
      <c r="J302" s="191" t="s">
        <v>6295</v>
      </c>
      <c r="K302" s="296"/>
      <c r="L302" s="296"/>
      <c r="M302" s="476">
        <v>-42829</v>
      </c>
      <c r="N302" s="477">
        <v>0.16</v>
      </c>
      <c r="O302" s="477">
        <f t="shared" si="60"/>
        <v>-6852.64</v>
      </c>
      <c r="P302" s="477"/>
      <c r="Q302" s="477">
        <f t="shared" si="61"/>
        <v>0.16</v>
      </c>
      <c r="R302" s="477">
        <f t="shared" si="67"/>
        <v>0</v>
      </c>
      <c r="S302" s="477">
        <f t="shared" si="62"/>
        <v>42829</v>
      </c>
      <c r="T302" s="477">
        <f t="shared" si="63"/>
        <v>0.16</v>
      </c>
      <c r="U302" s="477">
        <f>R302-O302</f>
        <v>6852.64</v>
      </c>
      <c r="V302" s="477">
        <f t="shared" si="64"/>
        <v>0</v>
      </c>
      <c r="W302" s="477">
        <f t="shared" si="65"/>
        <v>0.16</v>
      </c>
      <c r="X302" s="477">
        <f t="shared" si="66"/>
        <v>0</v>
      </c>
      <c r="Y302" s="444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</row>
    <row r="303" s="455" customFormat="1" spans="1:35">
      <c r="A303" s="467">
        <v>316</v>
      </c>
      <c r="B303" s="296"/>
      <c r="C303" s="754" t="s">
        <v>4744</v>
      </c>
      <c r="D303" s="296"/>
      <c r="E303" s="754" t="s">
        <v>4745</v>
      </c>
      <c r="F303" s="296"/>
      <c r="G303" s="296"/>
      <c r="H303" s="755" t="s">
        <v>6292</v>
      </c>
      <c r="I303" s="296"/>
      <c r="J303" s="191" t="s">
        <v>6295</v>
      </c>
      <c r="K303" s="296"/>
      <c r="L303" s="296"/>
      <c r="M303" s="476">
        <v>3356</v>
      </c>
      <c r="N303" s="477">
        <v>2.0599</v>
      </c>
      <c r="O303" s="477">
        <f t="shared" si="60"/>
        <v>6913.0244</v>
      </c>
      <c r="P303" s="477">
        <v>2676</v>
      </c>
      <c r="Q303" s="477">
        <f t="shared" si="61"/>
        <v>2.0599</v>
      </c>
      <c r="R303" s="477">
        <f t="shared" si="67"/>
        <v>5512.2924</v>
      </c>
      <c r="S303" s="477">
        <f t="shared" si="62"/>
        <v>0</v>
      </c>
      <c r="T303" s="477">
        <f t="shared" si="63"/>
        <v>2.0599</v>
      </c>
      <c r="U303" s="477">
        <f>T303*S303</f>
        <v>0</v>
      </c>
      <c r="V303" s="477">
        <f t="shared" si="64"/>
        <v>-680</v>
      </c>
      <c r="W303" s="477">
        <f t="shared" si="65"/>
        <v>2.0599</v>
      </c>
      <c r="X303" s="477">
        <f t="shared" si="72"/>
        <v>-1400.732</v>
      </c>
      <c r="Y303" s="444"/>
      <c r="Z303" s="296"/>
      <c r="AA303" s="296"/>
      <c r="AB303" s="296"/>
      <c r="AC303" s="296"/>
      <c r="AD303" s="296"/>
      <c r="AE303" s="296"/>
      <c r="AF303" s="296"/>
      <c r="AG303" s="296"/>
      <c r="AH303" s="296"/>
      <c r="AI303" s="296"/>
    </row>
    <row r="304" s="455" customFormat="1" spans="1:35">
      <c r="A304" s="467">
        <v>317</v>
      </c>
      <c r="B304" s="296"/>
      <c r="C304" s="754" t="s">
        <v>4746</v>
      </c>
      <c r="D304" s="296"/>
      <c r="E304" s="754" t="s">
        <v>4747</v>
      </c>
      <c r="F304" s="296"/>
      <c r="G304" s="296"/>
      <c r="H304" s="755" t="s">
        <v>6292</v>
      </c>
      <c r="I304" s="296"/>
      <c r="J304" s="191" t="s">
        <v>6295</v>
      </c>
      <c r="K304" s="296"/>
      <c r="L304" s="296"/>
      <c r="M304" s="476">
        <v>17694</v>
      </c>
      <c r="N304" s="477">
        <v>0.6624</v>
      </c>
      <c r="O304" s="477">
        <f t="shared" si="60"/>
        <v>11720.5056</v>
      </c>
      <c r="P304" s="477">
        <v>11750</v>
      </c>
      <c r="Q304" s="477">
        <f t="shared" si="61"/>
        <v>0.6624</v>
      </c>
      <c r="R304" s="477">
        <f t="shared" si="67"/>
        <v>7783.2</v>
      </c>
      <c r="S304" s="477">
        <f t="shared" si="62"/>
        <v>0</v>
      </c>
      <c r="T304" s="477">
        <f t="shared" si="63"/>
        <v>0.6624</v>
      </c>
      <c r="U304" s="477">
        <f>T304*S304</f>
        <v>0</v>
      </c>
      <c r="V304" s="477">
        <f t="shared" si="64"/>
        <v>-5944</v>
      </c>
      <c r="W304" s="477">
        <f t="shared" si="65"/>
        <v>0.6624</v>
      </c>
      <c r="X304" s="477">
        <f t="shared" si="72"/>
        <v>-3937.3056</v>
      </c>
      <c r="Y304" s="444"/>
      <c r="Z304" s="296"/>
      <c r="AA304" s="296"/>
      <c r="AB304" s="296"/>
      <c r="AC304" s="296"/>
      <c r="AD304" s="296"/>
      <c r="AE304" s="296"/>
      <c r="AF304" s="296"/>
      <c r="AG304" s="296"/>
      <c r="AH304" s="296"/>
      <c r="AI304" s="296"/>
    </row>
    <row r="305" s="455" customFormat="1" spans="1:35">
      <c r="A305" s="467">
        <v>318</v>
      </c>
      <c r="B305" s="296"/>
      <c r="C305" s="754" t="s">
        <v>4748</v>
      </c>
      <c r="D305" s="296"/>
      <c r="E305" s="754" t="s">
        <v>4749</v>
      </c>
      <c r="F305" s="296"/>
      <c r="G305" s="296"/>
      <c r="H305" s="755" t="s">
        <v>6292</v>
      </c>
      <c r="I305" s="296"/>
      <c r="J305" s="191" t="s">
        <v>6295</v>
      </c>
      <c r="K305" s="296"/>
      <c r="L305" s="296"/>
      <c r="M305" s="476">
        <v>16994</v>
      </c>
      <c r="N305" s="477">
        <v>0.8933</v>
      </c>
      <c r="O305" s="477">
        <f t="shared" si="60"/>
        <v>15180.7402</v>
      </c>
      <c r="P305" s="477">
        <v>11750</v>
      </c>
      <c r="Q305" s="477">
        <f t="shared" si="61"/>
        <v>0.8933</v>
      </c>
      <c r="R305" s="477">
        <f t="shared" si="67"/>
        <v>10496.275</v>
      </c>
      <c r="S305" s="477">
        <f t="shared" si="62"/>
        <v>0</v>
      </c>
      <c r="T305" s="477">
        <f t="shared" si="63"/>
        <v>0.8933</v>
      </c>
      <c r="U305" s="477">
        <f>T305*S305</f>
        <v>0</v>
      </c>
      <c r="V305" s="477">
        <f t="shared" si="64"/>
        <v>-5244</v>
      </c>
      <c r="W305" s="477">
        <f t="shared" si="65"/>
        <v>0.8933</v>
      </c>
      <c r="X305" s="477">
        <f t="shared" si="72"/>
        <v>-4684.4652</v>
      </c>
      <c r="Y305" s="444"/>
      <c r="Z305" s="296"/>
      <c r="AA305" s="296"/>
      <c r="AB305" s="296"/>
      <c r="AC305" s="296"/>
      <c r="AD305" s="296"/>
      <c r="AE305" s="296"/>
      <c r="AF305" s="296"/>
      <c r="AG305" s="296"/>
      <c r="AH305" s="296"/>
      <c r="AI305" s="296"/>
    </row>
    <row r="306" s="455" customFormat="1" spans="1:35">
      <c r="A306" s="467">
        <v>319</v>
      </c>
      <c r="B306" s="296"/>
      <c r="C306" s="754" t="s">
        <v>6583</v>
      </c>
      <c r="D306" s="296"/>
      <c r="E306" s="754" t="s">
        <v>6584</v>
      </c>
      <c r="F306" s="296"/>
      <c r="G306" s="296"/>
      <c r="H306" s="755" t="s">
        <v>6292</v>
      </c>
      <c r="I306" s="296"/>
      <c r="J306" s="191" t="s">
        <v>6295</v>
      </c>
      <c r="K306" s="296"/>
      <c r="L306" s="296"/>
      <c r="M306" s="476">
        <v>-26456</v>
      </c>
      <c r="N306" s="477">
        <v>0.1923</v>
      </c>
      <c r="O306" s="477">
        <f t="shared" si="60"/>
        <v>-5087.4888</v>
      </c>
      <c r="P306" s="477"/>
      <c r="Q306" s="477">
        <f t="shared" si="61"/>
        <v>0.1923</v>
      </c>
      <c r="R306" s="477">
        <f t="shared" si="67"/>
        <v>0</v>
      </c>
      <c r="S306" s="477">
        <f t="shared" si="62"/>
        <v>26456</v>
      </c>
      <c r="T306" s="477">
        <f t="shared" si="63"/>
        <v>0.1923</v>
      </c>
      <c r="U306" s="477">
        <f t="shared" ref="U306:U313" si="73">R306-O306</f>
        <v>5087.4888</v>
      </c>
      <c r="V306" s="477">
        <f t="shared" si="64"/>
        <v>0</v>
      </c>
      <c r="W306" s="477">
        <f t="shared" si="65"/>
        <v>0.1923</v>
      </c>
      <c r="X306" s="477">
        <f t="shared" si="66"/>
        <v>0</v>
      </c>
      <c r="Y306" s="444"/>
      <c r="Z306" s="296"/>
      <c r="AA306" s="296"/>
      <c r="AB306" s="296"/>
      <c r="AC306" s="296"/>
      <c r="AD306" s="296"/>
      <c r="AE306" s="296"/>
      <c r="AF306" s="296"/>
      <c r="AG306" s="296"/>
      <c r="AH306" s="296"/>
      <c r="AI306" s="296"/>
    </row>
    <row r="307" s="455" customFormat="1" spans="1:35">
      <c r="A307" s="467">
        <v>320</v>
      </c>
      <c r="B307" s="296"/>
      <c r="C307" s="754" t="s">
        <v>4750</v>
      </c>
      <c r="D307" s="296"/>
      <c r="E307" s="754" t="s">
        <v>4751</v>
      </c>
      <c r="F307" s="296"/>
      <c r="G307" s="296"/>
      <c r="H307" s="755" t="s">
        <v>6292</v>
      </c>
      <c r="I307" s="296"/>
      <c r="J307" s="191" t="s">
        <v>6295</v>
      </c>
      <c r="K307" s="296"/>
      <c r="L307" s="296"/>
      <c r="M307" s="476">
        <v>6363</v>
      </c>
      <c r="N307" s="477">
        <v>5.212</v>
      </c>
      <c r="O307" s="477">
        <f t="shared" si="60"/>
        <v>33163.956</v>
      </c>
      <c r="P307" s="477">
        <v>8013</v>
      </c>
      <c r="Q307" s="477">
        <f t="shared" si="61"/>
        <v>5.212</v>
      </c>
      <c r="R307" s="477">
        <f t="shared" si="67"/>
        <v>41763.756</v>
      </c>
      <c r="S307" s="477">
        <f t="shared" si="62"/>
        <v>1650</v>
      </c>
      <c r="T307" s="477">
        <f t="shared" si="63"/>
        <v>5.212</v>
      </c>
      <c r="U307" s="477">
        <f t="shared" si="73"/>
        <v>8599.8</v>
      </c>
      <c r="V307" s="477">
        <f t="shared" si="64"/>
        <v>0</v>
      </c>
      <c r="W307" s="477">
        <f t="shared" si="65"/>
        <v>5.212</v>
      </c>
      <c r="X307" s="477">
        <f t="shared" si="66"/>
        <v>0</v>
      </c>
      <c r="Y307" s="444"/>
      <c r="Z307" s="296"/>
      <c r="AA307" s="296"/>
      <c r="AB307" s="296"/>
      <c r="AC307" s="296"/>
      <c r="AD307" s="296"/>
      <c r="AE307" s="296"/>
      <c r="AF307" s="296"/>
      <c r="AG307" s="296"/>
      <c r="AH307" s="296"/>
      <c r="AI307" s="296"/>
    </row>
    <row r="308" s="455" customFormat="1" spans="1:35">
      <c r="A308" s="467">
        <v>321</v>
      </c>
      <c r="B308" s="296"/>
      <c r="C308" s="754" t="s">
        <v>6585</v>
      </c>
      <c r="D308" s="296"/>
      <c r="E308" s="754" t="s">
        <v>6586</v>
      </c>
      <c r="F308" s="296"/>
      <c r="G308" s="296"/>
      <c r="H308" s="755" t="s">
        <v>6587</v>
      </c>
      <c r="I308" s="296"/>
      <c r="J308" s="191" t="s">
        <v>6295</v>
      </c>
      <c r="K308" s="296"/>
      <c r="L308" s="296"/>
      <c r="M308" s="476">
        <v>-83343</v>
      </c>
      <c r="N308" s="477">
        <v>0.7609</v>
      </c>
      <c r="O308" s="477">
        <f t="shared" si="60"/>
        <v>-63415.6887</v>
      </c>
      <c r="P308" s="477"/>
      <c r="Q308" s="477">
        <f t="shared" si="61"/>
        <v>0.7609</v>
      </c>
      <c r="R308" s="477">
        <f t="shared" si="67"/>
        <v>0</v>
      </c>
      <c r="S308" s="477">
        <f t="shared" si="62"/>
        <v>83343</v>
      </c>
      <c r="T308" s="477">
        <f t="shared" si="63"/>
        <v>0.7609</v>
      </c>
      <c r="U308" s="477">
        <f t="shared" si="73"/>
        <v>63415.6887</v>
      </c>
      <c r="V308" s="477">
        <f t="shared" si="64"/>
        <v>0</v>
      </c>
      <c r="W308" s="477">
        <f t="shared" si="65"/>
        <v>0.7609</v>
      </c>
      <c r="X308" s="477">
        <f t="shared" si="66"/>
        <v>0</v>
      </c>
      <c r="Y308" s="444"/>
      <c r="Z308" s="296"/>
      <c r="AA308" s="296"/>
      <c r="AB308" s="296"/>
      <c r="AC308" s="296"/>
      <c r="AD308" s="296"/>
      <c r="AE308" s="296"/>
      <c r="AF308" s="296"/>
      <c r="AG308" s="296"/>
      <c r="AH308" s="296"/>
      <c r="AI308" s="296"/>
    </row>
    <row r="309" s="455" customFormat="1" spans="1:35">
      <c r="A309" s="467">
        <v>322</v>
      </c>
      <c r="B309" s="296"/>
      <c r="C309" s="754" t="s">
        <v>4764</v>
      </c>
      <c r="D309" s="296"/>
      <c r="E309" s="754" t="s">
        <v>4765</v>
      </c>
      <c r="F309" s="296"/>
      <c r="G309" s="296"/>
      <c r="H309" s="755" t="s">
        <v>6587</v>
      </c>
      <c r="I309" s="296"/>
      <c r="J309" s="191" t="s">
        <v>6295</v>
      </c>
      <c r="K309" s="296"/>
      <c r="L309" s="296"/>
      <c r="M309" s="476">
        <v>6568</v>
      </c>
      <c r="N309" s="477">
        <v>1.3691</v>
      </c>
      <c r="O309" s="477">
        <f t="shared" si="60"/>
        <v>8992.2488</v>
      </c>
      <c r="P309" s="477">
        <v>7342</v>
      </c>
      <c r="Q309" s="477">
        <f t="shared" si="61"/>
        <v>1.3691</v>
      </c>
      <c r="R309" s="477">
        <f t="shared" si="67"/>
        <v>10051.9322</v>
      </c>
      <c r="S309" s="477">
        <f t="shared" si="62"/>
        <v>774</v>
      </c>
      <c r="T309" s="477">
        <f t="shared" si="63"/>
        <v>1.3691</v>
      </c>
      <c r="U309" s="477">
        <f t="shared" si="73"/>
        <v>1059.6834</v>
      </c>
      <c r="V309" s="477">
        <f t="shared" si="64"/>
        <v>0</v>
      </c>
      <c r="W309" s="477">
        <f t="shared" si="65"/>
        <v>1.3691</v>
      </c>
      <c r="X309" s="477">
        <f t="shared" si="66"/>
        <v>0</v>
      </c>
      <c r="Y309" s="444"/>
      <c r="Z309" s="296"/>
      <c r="AA309" s="296"/>
      <c r="AB309" s="296"/>
      <c r="AC309" s="296"/>
      <c r="AD309" s="296"/>
      <c r="AE309" s="296"/>
      <c r="AF309" s="296"/>
      <c r="AG309" s="296"/>
      <c r="AH309" s="296"/>
      <c r="AI309" s="296"/>
    </row>
    <row r="310" s="455" customFormat="1" spans="1:35">
      <c r="A310" s="467">
        <v>323</v>
      </c>
      <c r="B310" s="296"/>
      <c r="C310" s="754" t="s">
        <v>6588</v>
      </c>
      <c r="D310" s="296"/>
      <c r="E310" s="754" t="s">
        <v>6589</v>
      </c>
      <c r="F310" s="296"/>
      <c r="G310" s="296"/>
      <c r="H310" s="755" t="s">
        <v>6587</v>
      </c>
      <c r="I310" s="296"/>
      <c r="J310" s="191" t="s">
        <v>6295</v>
      </c>
      <c r="K310" s="296"/>
      <c r="L310" s="296"/>
      <c r="M310" s="476">
        <v>-143</v>
      </c>
      <c r="N310" s="477">
        <v>2.5526</v>
      </c>
      <c r="O310" s="477">
        <f t="shared" si="60"/>
        <v>-365.0218</v>
      </c>
      <c r="P310" s="477"/>
      <c r="Q310" s="477">
        <f t="shared" si="61"/>
        <v>2.5526</v>
      </c>
      <c r="R310" s="477">
        <f t="shared" si="67"/>
        <v>0</v>
      </c>
      <c r="S310" s="477">
        <f t="shared" si="62"/>
        <v>143</v>
      </c>
      <c r="T310" s="477">
        <f t="shared" si="63"/>
        <v>2.5526</v>
      </c>
      <c r="U310" s="477">
        <f t="shared" si="73"/>
        <v>365.0218</v>
      </c>
      <c r="V310" s="477">
        <f t="shared" si="64"/>
        <v>0</v>
      </c>
      <c r="W310" s="477">
        <f t="shared" si="65"/>
        <v>2.5526</v>
      </c>
      <c r="X310" s="477">
        <f t="shared" si="66"/>
        <v>0</v>
      </c>
      <c r="Y310" s="444"/>
      <c r="Z310" s="296"/>
      <c r="AA310" s="296"/>
      <c r="AB310" s="296"/>
      <c r="AC310" s="296"/>
      <c r="AD310" s="296"/>
      <c r="AE310" s="296"/>
      <c r="AF310" s="296"/>
      <c r="AG310" s="296"/>
      <c r="AH310" s="296"/>
      <c r="AI310" s="296"/>
    </row>
    <row r="311" s="455" customFormat="1" spans="1:35">
      <c r="A311" s="467">
        <v>324</v>
      </c>
      <c r="B311" s="296"/>
      <c r="C311" s="754" t="s">
        <v>6590</v>
      </c>
      <c r="D311" s="296"/>
      <c r="E311" s="754" t="s">
        <v>6591</v>
      </c>
      <c r="F311" s="296"/>
      <c r="G311" s="296"/>
      <c r="H311" s="755" t="s">
        <v>6587</v>
      </c>
      <c r="I311" s="296"/>
      <c r="J311" s="191" t="s">
        <v>6295</v>
      </c>
      <c r="K311" s="296"/>
      <c r="L311" s="296"/>
      <c r="M311" s="476">
        <v>-85</v>
      </c>
      <c r="N311" s="477">
        <v>2</v>
      </c>
      <c r="O311" s="477">
        <f t="shared" si="60"/>
        <v>-170</v>
      </c>
      <c r="P311" s="477"/>
      <c r="Q311" s="477">
        <f t="shared" si="61"/>
        <v>2</v>
      </c>
      <c r="R311" s="477">
        <f t="shared" si="67"/>
        <v>0</v>
      </c>
      <c r="S311" s="477">
        <f t="shared" si="62"/>
        <v>85</v>
      </c>
      <c r="T311" s="477">
        <f t="shared" si="63"/>
        <v>2</v>
      </c>
      <c r="U311" s="477">
        <f t="shared" si="73"/>
        <v>170</v>
      </c>
      <c r="V311" s="477">
        <f t="shared" si="64"/>
        <v>0</v>
      </c>
      <c r="W311" s="477">
        <f t="shared" si="65"/>
        <v>2</v>
      </c>
      <c r="X311" s="477">
        <f t="shared" si="66"/>
        <v>0</v>
      </c>
      <c r="Y311" s="444"/>
      <c r="Z311" s="296"/>
      <c r="AA311" s="296"/>
      <c r="AB311" s="296"/>
      <c r="AC311" s="296"/>
      <c r="AD311" s="296"/>
      <c r="AE311" s="296"/>
      <c r="AF311" s="296"/>
      <c r="AG311" s="296"/>
      <c r="AH311" s="296"/>
      <c r="AI311" s="296"/>
    </row>
    <row r="312" s="455" customFormat="1" spans="1:35">
      <c r="A312" s="467">
        <v>325</v>
      </c>
      <c r="B312" s="296"/>
      <c r="C312" s="754" t="s">
        <v>4778</v>
      </c>
      <c r="D312" s="296"/>
      <c r="E312" s="754" t="s">
        <v>4779</v>
      </c>
      <c r="F312" s="296"/>
      <c r="G312" s="296"/>
      <c r="H312" s="755" t="s">
        <v>6292</v>
      </c>
      <c r="I312" s="296"/>
      <c r="J312" s="191" t="s">
        <v>6295</v>
      </c>
      <c r="K312" s="296"/>
      <c r="L312" s="296"/>
      <c r="M312" s="476">
        <v>6513</v>
      </c>
      <c r="N312" s="477">
        <v>2.0124</v>
      </c>
      <c r="O312" s="477">
        <f t="shared" si="60"/>
        <v>13106.7612</v>
      </c>
      <c r="P312" s="477">
        <v>7400</v>
      </c>
      <c r="Q312" s="477">
        <f t="shared" si="61"/>
        <v>2.0124</v>
      </c>
      <c r="R312" s="477">
        <f t="shared" si="67"/>
        <v>14891.76</v>
      </c>
      <c r="S312" s="477">
        <f t="shared" si="62"/>
        <v>887</v>
      </c>
      <c r="T312" s="477">
        <f t="shared" si="63"/>
        <v>2.0124</v>
      </c>
      <c r="U312" s="477">
        <f t="shared" si="73"/>
        <v>1784.9988</v>
      </c>
      <c r="V312" s="477">
        <f t="shared" si="64"/>
        <v>0</v>
      </c>
      <c r="W312" s="477">
        <f t="shared" si="65"/>
        <v>2.0124</v>
      </c>
      <c r="X312" s="477">
        <f t="shared" si="66"/>
        <v>0</v>
      </c>
      <c r="Y312" s="444"/>
      <c r="Z312" s="296"/>
      <c r="AA312" s="296"/>
      <c r="AB312" s="296"/>
      <c r="AC312" s="296"/>
      <c r="AD312" s="296"/>
      <c r="AE312" s="296"/>
      <c r="AF312" s="296"/>
      <c r="AG312" s="296"/>
      <c r="AH312" s="296"/>
      <c r="AI312" s="296"/>
    </row>
    <row r="313" s="455" customFormat="1" spans="1:35">
      <c r="A313" s="467">
        <v>326</v>
      </c>
      <c r="B313" s="296"/>
      <c r="C313" s="754" t="s">
        <v>4804</v>
      </c>
      <c r="D313" s="296"/>
      <c r="E313" s="754" t="s">
        <v>4805</v>
      </c>
      <c r="F313" s="296"/>
      <c r="G313" s="296"/>
      <c r="H313" s="755" t="s">
        <v>6292</v>
      </c>
      <c r="I313" s="296"/>
      <c r="J313" s="191" t="s">
        <v>6295</v>
      </c>
      <c r="K313" s="296"/>
      <c r="L313" s="296"/>
      <c r="M313" s="476">
        <v>5443</v>
      </c>
      <c r="N313" s="477">
        <v>2.0601</v>
      </c>
      <c r="O313" s="477">
        <f t="shared" si="60"/>
        <v>11213.1243</v>
      </c>
      <c r="P313" s="477">
        <v>6850</v>
      </c>
      <c r="Q313" s="477">
        <f t="shared" si="61"/>
        <v>2.0601</v>
      </c>
      <c r="R313" s="477">
        <f t="shared" si="67"/>
        <v>14111.685</v>
      </c>
      <c r="S313" s="477">
        <f t="shared" si="62"/>
        <v>1407</v>
      </c>
      <c r="T313" s="477">
        <f t="shared" si="63"/>
        <v>2.0601</v>
      </c>
      <c r="U313" s="477">
        <f t="shared" si="73"/>
        <v>2898.5607</v>
      </c>
      <c r="V313" s="477">
        <f t="shared" si="64"/>
        <v>0</v>
      </c>
      <c r="W313" s="477">
        <f t="shared" si="65"/>
        <v>2.0601</v>
      </c>
      <c r="X313" s="477">
        <f t="shared" si="66"/>
        <v>0</v>
      </c>
      <c r="Y313" s="444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</row>
    <row r="314" s="455" customFormat="1" spans="1:35">
      <c r="A314" s="467">
        <v>327</v>
      </c>
      <c r="B314" s="296"/>
      <c r="C314" s="754" t="s">
        <v>6592</v>
      </c>
      <c r="D314" s="296"/>
      <c r="E314" s="754" t="s">
        <v>6593</v>
      </c>
      <c r="F314" s="296"/>
      <c r="G314" s="296"/>
      <c r="H314" s="755" t="s">
        <v>6292</v>
      </c>
      <c r="I314" s="296"/>
      <c r="J314" s="191" t="s">
        <v>6295</v>
      </c>
      <c r="K314" s="296"/>
      <c r="L314" s="296"/>
      <c r="M314" s="476">
        <v>2580</v>
      </c>
      <c r="N314" s="477">
        <v>0.5465</v>
      </c>
      <c r="O314" s="477">
        <f t="shared" si="60"/>
        <v>1409.97</v>
      </c>
      <c r="P314" s="477"/>
      <c r="Q314" s="477">
        <f t="shared" si="61"/>
        <v>0.5465</v>
      </c>
      <c r="R314" s="477">
        <f t="shared" si="67"/>
        <v>0</v>
      </c>
      <c r="S314" s="477">
        <f t="shared" si="62"/>
        <v>0</v>
      </c>
      <c r="T314" s="477">
        <f t="shared" si="63"/>
        <v>0.5465</v>
      </c>
      <c r="U314" s="477">
        <f>T314*S314</f>
        <v>0</v>
      </c>
      <c r="V314" s="477">
        <f t="shared" si="64"/>
        <v>-2580</v>
      </c>
      <c r="W314" s="477">
        <f t="shared" si="65"/>
        <v>0.5465</v>
      </c>
      <c r="X314" s="477">
        <f>R314-O314</f>
        <v>-1409.97</v>
      </c>
      <c r="Y314" s="444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</row>
    <row r="315" s="455" customFormat="1" spans="1:35">
      <c r="A315" s="467">
        <v>328</v>
      </c>
      <c r="B315" s="296"/>
      <c r="C315" s="754" t="s">
        <v>6594</v>
      </c>
      <c r="D315" s="296"/>
      <c r="E315" s="754" t="s">
        <v>6595</v>
      </c>
      <c r="F315" s="296"/>
      <c r="G315" s="296"/>
      <c r="H315" s="755" t="s">
        <v>6292</v>
      </c>
      <c r="I315" s="296"/>
      <c r="J315" s="191" t="s">
        <v>6295</v>
      </c>
      <c r="K315" s="296"/>
      <c r="L315" s="296"/>
      <c r="M315" s="476">
        <v>-30448</v>
      </c>
      <c r="N315" s="477">
        <v>0.8658</v>
      </c>
      <c r="O315" s="477">
        <f t="shared" si="60"/>
        <v>-26361.8784</v>
      </c>
      <c r="P315" s="477"/>
      <c r="Q315" s="477">
        <f t="shared" si="61"/>
        <v>0.8658</v>
      </c>
      <c r="R315" s="477">
        <f t="shared" si="67"/>
        <v>0</v>
      </c>
      <c r="S315" s="477">
        <f t="shared" si="62"/>
        <v>30448</v>
      </c>
      <c r="T315" s="477">
        <f t="shared" si="63"/>
        <v>0.8658</v>
      </c>
      <c r="U315" s="477">
        <f>R315-O315</f>
        <v>26361.8784</v>
      </c>
      <c r="V315" s="477">
        <f t="shared" si="64"/>
        <v>0</v>
      </c>
      <c r="W315" s="477">
        <f t="shared" si="65"/>
        <v>0.8658</v>
      </c>
      <c r="X315" s="477">
        <f t="shared" si="66"/>
        <v>0</v>
      </c>
      <c r="Y315" s="444"/>
      <c r="Z315" s="296"/>
      <c r="AA315" s="296"/>
      <c r="AB315" s="296"/>
      <c r="AC315" s="296"/>
      <c r="AD315" s="296"/>
      <c r="AE315" s="296"/>
      <c r="AF315" s="296"/>
      <c r="AG315" s="296"/>
      <c r="AH315" s="296"/>
      <c r="AI315" s="296"/>
    </row>
    <row r="316" s="455" customFormat="1" spans="1:35">
      <c r="A316" s="467">
        <v>329</v>
      </c>
      <c r="B316" s="296"/>
      <c r="C316" s="754" t="s">
        <v>4810</v>
      </c>
      <c r="D316" s="296"/>
      <c r="E316" s="754" t="s">
        <v>4811</v>
      </c>
      <c r="F316" s="296"/>
      <c r="G316" s="296"/>
      <c r="H316" s="755" t="s">
        <v>6292</v>
      </c>
      <c r="I316" s="296"/>
      <c r="J316" s="191" t="s">
        <v>6295</v>
      </c>
      <c r="K316" s="296"/>
      <c r="L316" s="296"/>
      <c r="M316" s="476">
        <v>-4139</v>
      </c>
      <c r="N316" s="477">
        <v>0.64</v>
      </c>
      <c r="O316" s="477">
        <f t="shared" si="60"/>
        <v>-2648.96</v>
      </c>
      <c r="P316" s="477"/>
      <c r="Q316" s="477">
        <f t="shared" si="61"/>
        <v>0.64</v>
      </c>
      <c r="R316" s="477">
        <f t="shared" si="67"/>
        <v>0</v>
      </c>
      <c r="S316" s="477">
        <f t="shared" si="62"/>
        <v>4139</v>
      </c>
      <c r="T316" s="477">
        <f t="shared" si="63"/>
        <v>0.64</v>
      </c>
      <c r="U316" s="477">
        <f>R316-O316</f>
        <v>2648.96</v>
      </c>
      <c r="V316" s="477">
        <f t="shared" si="64"/>
        <v>0</v>
      </c>
      <c r="W316" s="477">
        <f t="shared" si="65"/>
        <v>0.64</v>
      </c>
      <c r="X316" s="477">
        <f t="shared" si="66"/>
        <v>0</v>
      </c>
      <c r="Y316" s="444"/>
      <c r="Z316" s="296"/>
      <c r="AA316" s="296"/>
      <c r="AB316" s="296"/>
      <c r="AC316" s="296"/>
      <c r="AD316" s="296"/>
      <c r="AE316" s="296"/>
      <c r="AF316" s="296"/>
      <c r="AG316" s="296"/>
      <c r="AH316" s="296"/>
      <c r="AI316" s="296"/>
    </row>
    <row r="317" s="455" customFormat="1" spans="1:35">
      <c r="A317" s="467">
        <v>330</v>
      </c>
      <c r="B317" s="296"/>
      <c r="C317" s="754" t="s">
        <v>6596</v>
      </c>
      <c r="D317" s="296"/>
      <c r="E317" s="754" t="s">
        <v>6597</v>
      </c>
      <c r="F317" s="296"/>
      <c r="G317" s="296"/>
      <c r="H317" s="755" t="s">
        <v>6292</v>
      </c>
      <c r="I317" s="296"/>
      <c r="J317" s="191" t="s">
        <v>6295</v>
      </c>
      <c r="K317" s="296"/>
      <c r="L317" s="296"/>
      <c r="M317" s="476">
        <v>3000</v>
      </c>
      <c r="N317" s="477">
        <v>0.3668</v>
      </c>
      <c r="O317" s="477">
        <f t="shared" si="60"/>
        <v>1100.4</v>
      </c>
      <c r="P317" s="477"/>
      <c r="Q317" s="477">
        <f t="shared" si="61"/>
        <v>0.3668</v>
      </c>
      <c r="R317" s="477">
        <f t="shared" si="67"/>
        <v>0</v>
      </c>
      <c r="S317" s="477">
        <f t="shared" si="62"/>
        <v>0</v>
      </c>
      <c r="T317" s="477">
        <f t="shared" si="63"/>
        <v>0.3668</v>
      </c>
      <c r="U317" s="477">
        <f>T317*S317</f>
        <v>0</v>
      </c>
      <c r="V317" s="477">
        <f t="shared" si="64"/>
        <v>-3000</v>
      </c>
      <c r="W317" s="477">
        <f t="shared" si="65"/>
        <v>0.3668</v>
      </c>
      <c r="X317" s="477">
        <f t="shared" ref="X317:X322" si="74">R317-O317</f>
        <v>-1100.4</v>
      </c>
      <c r="Y317" s="444"/>
      <c r="Z317" s="296"/>
      <c r="AA317" s="296"/>
      <c r="AB317" s="296"/>
      <c r="AC317" s="296"/>
      <c r="AD317" s="296"/>
      <c r="AE317" s="296"/>
      <c r="AF317" s="296"/>
      <c r="AG317" s="296"/>
      <c r="AH317" s="296"/>
      <c r="AI317" s="296"/>
    </row>
    <row r="318" s="455" customFormat="1" spans="1:35">
      <c r="A318" s="467">
        <v>331</v>
      </c>
      <c r="B318" s="296"/>
      <c r="C318" s="754" t="s">
        <v>6598</v>
      </c>
      <c r="D318" s="296"/>
      <c r="E318" s="754" t="s">
        <v>6351</v>
      </c>
      <c r="F318" s="296"/>
      <c r="G318" s="296"/>
      <c r="H318" s="756" t="s">
        <v>6292</v>
      </c>
      <c r="I318" s="296"/>
      <c r="J318" s="191" t="s">
        <v>6295</v>
      </c>
      <c r="K318" s="296"/>
      <c r="L318" s="296"/>
      <c r="M318" s="476">
        <v>-28600</v>
      </c>
      <c r="N318" s="477">
        <v>0.063</v>
      </c>
      <c r="O318" s="477">
        <f t="shared" si="60"/>
        <v>-1801.8</v>
      </c>
      <c r="P318" s="477"/>
      <c r="Q318" s="477">
        <f t="shared" si="61"/>
        <v>0.063</v>
      </c>
      <c r="R318" s="477">
        <f t="shared" si="67"/>
        <v>0</v>
      </c>
      <c r="S318" s="477">
        <f t="shared" si="62"/>
        <v>28600</v>
      </c>
      <c r="T318" s="477">
        <f t="shared" si="63"/>
        <v>0.063</v>
      </c>
      <c r="U318" s="477">
        <f>R318-O318</f>
        <v>1801.8</v>
      </c>
      <c r="V318" s="477">
        <f t="shared" si="64"/>
        <v>0</v>
      </c>
      <c r="W318" s="477">
        <f t="shared" si="65"/>
        <v>0.063</v>
      </c>
      <c r="X318" s="477">
        <f t="shared" si="66"/>
        <v>0</v>
      </c>
      <c r="Y318" s="444"/>
      <c r="Z318" s="296"/>
      <c r="AA318" s="296"/>
      <c r="AB318" s="296"/>
      <c r="AC318" s="296"/>
      <c r="AD318" s="296"/>
      <c r="AE318" s="296"/>
      <c r="AF318" s="296"/>
      <c r="AG318" s="296"/>
      <c r="AH318" s="296"/>
      <c r="AI318" s="296"/>
    </row>
    <row r="319" s="455" customFormat="1" spans="1:35">
      <c r="A319" s="467"/>
      <c r="B319" s="296"/>
      <c r="C319" s="754" t="s">
        <v>4826</v>
      </c>
      <c r="D319" s="296"/>
      <c r="E319" s="754" t="s">
        <v>4827</v>
      </c>
      <c r="F319" s="296"/>
      <c r="G319" s="296"/>
      <c r="H319" s="755" t="s">
        <v>6292</v>
      </c>
      <c r="I319" s="296"/>
      <c r="J319" s="191" t="s">
        <v>6295</v>
      </c>
      <c r="K319" s="296"/>
      <c r="L319" s="296"/>
      <c r="M319" s="476">
        <v>-14517</v>
      </c>
      <c r="N319" s="477">
        <v>1.4313</v>
      </c>
      <c r="O319" s="477">
        <f t="shared" si="60"/>
        <v>-20778.1821</v>
      </c>
      <c r="P319" s="477"/>
      <c r="Q319" s="477">
        <f t="shared" si="61"/>
        <v>1.4313</v>
      </c>
      <c r="R319" s="477">
        <f t="shared" si="67"/>
        <v>0</v>
      </c>
      <c r="S319" s="477">
        <f t="shared" si="62"/>
        <v>14517</v>
      </c>
      <c r="T319" s="477">
        <f t="shared" si="63"/>
        <v>1.4313</v>
      </c>
      <c r="U319" s="477">
        <f>R319-O319</f>
        <v>20778.1821</v>
      </c>
      <c r="V319" s="477">
        <f t="shared" si="64"/>
        <v>0</v>
      </c>
      <c r="W319" s="477">
        <f t="shared" si="65"/>
        <v>1.4313</v>
      </c>
      <c r="X319" s="477">
        <f t="shared" si="66"/>
        <v>0</v>
      </c>
      <c r="Y319" s="444"/>
      <c r="Z319" s="296"/>
      <c r="AA319" s="296"/>
      <c r="AB319" s="296"/>
      <c r="AC319" s="296"/>
      <c r="AD319" s="296"/>
      <c r="AE319" s="296"/>
      <c r="AF319" s="296"/>
      <c r="AG319" s="296"/>
      <c r="AH319" s="296"/>
      <c r="AI319" s="296"/>
    </row>
    <row r="320" s="455" customFormat="1" spans="1:35">
      <c r="A320" s="467"/>
      <c r="B320" s="296"/>
      <c r="C320" s="754" t="s">
        <v>4824</v>
      </c>
      <c r="D320" s="296"/>
      <c r="E320" s="754" t="s">
        <v>4825</v>
      </c>
      <c r="F320" s="296"/>
      <c r="G320" s="296"/>
      <c r="H320" s="755" t="s">
        <v>6292</v>
      </c>
      <c r="I320" s="296"/>
      <c r="J320" s="191" t="s">
        <v>6295</v>
      </c>
      <c r="K320" s="296"/>
      <c r="L320" s="296"/>
      <c r="M320" s="476">
        <v>-7338</v>
      </c>
      <c r="N320" s="477">
        <v>1.0934</v>
      </c>
      <c r="O320" s="477">
        <f t="shared" si="60"/>
        <v>-8023.3692</v>
      </c>
      <c r="P320" s="477"/>
      <c r="Q320" s="477">
        <f t="shared" si="61"/>
        <v>1.0934</v>
      </c>
      <c r="R320" s="477">
        <f t="shared" si="67"/>
        <v>0</v>
      </c>
      <c r="S320" s="477">
        <f t="shared" si="62"/>
        <v>7338</v>
      </c>
      <c r="T320" s="477">
        <f t="shared" si="63"/>
        <v>1.0934</v>
      </c>
      <c r="U320" s="477">
        <f>R320-O320</f>
        <v>8023.3692</v>
      </c>
      <c r="V320" s="477">
        <f t="shared" si="64"/>
        <v>0</v>
      </c>
      <c r="W320" s="477">
        <f t="shared" si="65"/>
        <v>1.0934</v>
      </c>
      <c r="X320" s="477">
        <f t="shared" si="66"/>
        <v>0</v>
      </c>
      <c r="Y320" s="444"/>
      <c r="Z320" s="296"/>
      <c r="AA320" s="296"/>
      <c r="AB320" s="296"/>
      <c r="AC320" s="296"/>
      <c r="AD320" s="296"/>
      <c r="AE320" s="296"/>
      <c r="AF320" s="296"/>
      <c r="AG320" s="296"/>
      <c r="AH320" s="296"/>
      <c r="AI320" s="296"/>
    </row>
    <row r="321" s="455" customFormat="1" spans="1:35">
      <c r="A321" s="467"/>
      <c r="B321" s="296"/>
      <c r="C321" s="754" t="s">
        <v>6599</v>
      </c>
      <c r="D321" s="296"/>
      <c r="E321" s="754" t="s">
        <v>6600</v>
      </c>
      <c r="F321" s="296"/>
      <c r="G321" s="296"/>
      <c r="H321" s="755" t="s">
        <v>6292</v>
      </c>
      <c r="I321" s="296"/>
      <c r="J321" s="191" t="s">
        <v>6295</v>
      </c>
      <c r="K321" s="296"/>
      <c r="L321" s="296"/>
      <c r="M321" s="476">
        <v>138</v>
      </c>
      <c r="N321" s="477">
        <v>7.1773</v>
      </c>
      <c r="O321" s="477">
        <f t="shared" si="60"/>
        <v>990.4674</v>
      </c>
      <c r="P321" s="477"/>
      <c r="Q321" s="477">
        <f t="shared" si="61"/>
        <v>7.1773</v>
      </c>
      <c r="R321" s="477">
        <f t="shared" si="67"/>
        <v>0</v>
      </c>
      <c r="S321" s="477">
        <f t="shared" si="62"/>
        <v>0</v>
      </c>
      <c r="T321" s="477">
        <f t="shared" si="63"/>
        <v>7.1773</v>
      </c>
      <c r="U321" s="477">
        <f>T321*S321</f>
        <v>0</v>
      </c>
      <c r="V321" s="477">
        <f t="shared" si="64"/>
        <v>-138</v>
      </c>
      <c r="W321" s="477">
        <f t="shared" si="65"/>
        <v>7.1773</v>
      </c>
      <c r="X321" s="477">
        <f t="shared" si="74"/>
        <v>-990.4674</v>
      </c>
      <c r="Y321" s="444"/>
      <c r="Z321" s="296"/>
      <c r="AA321" s="296"/>
      <c r="AB321" s="296"/>
      <c r="AC321" s="296"/>
      <c r="AD321" s="296"/>
      <c r="AE321" s="296"/>
      <c r="AF321" s="296"/>
      <c r="AG321" s="296"/>
      <c r="AH321" s="296"/>
      <c r="AI321" s="296"/>
    </row>
    <row r="322" s="455" customFormat="1" spans="1:35">
      <c r="A322" s="467"/>
      <c r="B322" s="296"/>
      <c r="C322" s="754" t="s">
        <v>6601</v>
      </c>
      <c r="D322" s="296"/>
      <c r="E322" s="754" t="s">
        <v>6602</v>
      </c>
      <c r="F322" s="296"/>
      <c r="G322" s="296"/>
      <c r="H322" s="755" t="s">
        <v>6292</v>
      </c>
      <c r="I322" s="296"/>
      <c r="J322" s="191" t="s">
        <v>6295</v>
      </c>
      <c r="K322" s="296"/>
      <c r="L322" s="296"/>
      <c r="M322" s="476">
        <v>150</v>
      </c>
      <c r="N322" s="477">
        <v>2.3279</v>
      </c>
      <c r="O322" s="477">
        <f t="shared" si="60"/>
        <v>349.185</v>
      </c>
      <c r="P322" s="477"/>
      <c r="Q322" s="477">
        <f t="shared" si="61"/>
        <v>2.3279</v>
      </c>
      <c r="R322" s="477">
        <f t="shared" si="67"/>
        <v>0</v>
      </c>
      <c r="S322" s="477">
        <f t="shared" si="62"/>
        <v>0</v>
      </c>
      <c r="T322" s="477">
        <f t="shared" si="63"/>
        <v>2.3279</v>
      </c>
      <c r="U322" s="477">
        <f>T322*S322</f>
        <v>0</v>
      </c>
      <c r="V322" s="477">
        <f t="shared" si="64"/>
        <v>-150</v>
      </c>
      <c r="W322" s="477">
        <f t="shared" si="65"/>
        <v>2.3279</v>
      </c>
      <c r="X322" s="477">
        <f t="shared" si="74"/>
        <v>-349.185</v>
      </c>
      <c r="Y322" s="444"/>
      <c r="Z322" s="296"/>
      <c r="AA322" s="296"/>
      <c r="AB322" s="296"/>
      <c r="AC322" s="296"/>
      <c r="AD322" s="296"/>
      <c r="AE322" s="296"/>
      <c r="AF322" s="296"/>
      <c r="AG322" s="296"/>
      <c r="AH322" s="296"/>
      <c r="AI322" s="296"/>
    </row>
    <row r="323" s="455" customFormat="1" spans="1:35">
      <c r="A323" s="467"/>
      <c r="B323" s="296"/>
      <c r="C323" s="754" t="s">
        <v>6603</v>
      </c>
      <c r="D323" s="296"/>
      <c r="E323" s="754" t="s">
        <v>6604</v>
      </c>
      <c r="F323" s="296"/>
      <c r="G323" s="296"/>
      <c r="H323" s="755" t="s">
        <v>6292</v>
      </c>
      <c r="I323" s="296"/>
      <c r="J323" s="191" t="s">
        <v>6295</v>
      </c>
      <c r="K323" s="296"/>
      <c r="L323" s="296"/>
      <c r="M323" s="476">
        <v>2603</v>
      </c>
      <c r="N323" s="477">
        <v>0.4242</v>
      </c>
      <c r="O323" s="477">
        <f t="shared" si="60"/>
        <v>1104.1926</v>
      </c>
      <c r="P323" s="477">
        <v>2800</v>
      </c>
      <c r="Q323" s="477">
        <f t="shared" si="61"/>
        <v>0.4242</v>
      </c>
      <c r="R323" s="477">
        <f t="shared" si="67"/>
        <v>1187.76</v>
      </c>
      <c r="S323" s="477">
        <f t="shared" si="62"/>
        <v>197</v>
      </c>
      <c r="T323" s="477">
        <f t="shared" si="63"/>
        <v>0.4242</v>
      </c>
      <c r="U323" s="477">
        <f>R323-O323</f>
        <v>83.5673999999999</v>
      </c>
      <c r="V323" s="477">
        <f t="shared" si="64"/>
        <v>0</v>
      </c>
      <c r="W323" s="477">
        <f t="shared" si="65"/>
        <v>0.4242</v>
      </c>
      <c r="X323" s="477">
        <f t="shared" si="66"/>
        <v>0</v>
      </c>
      <c r="Y323" s="444"/>
      <c r="Z323" s="296"/>
      <c r="AA323" s="296"/>
      <c r="AB323" s="296"/>
      <c r="AC323" s="296"/>
      <c r="AD323" s="296"/>
      <c r="AE323" s="296"/>
      <c r="AF323" s="296"/>
      <c r="AG323" s="296"/>
      <c r="AH323" s="296"/>
      <c r="AI323" s="296"/>
    </row>
    <row r="324" s="455" customFormat="1" spans="1:35">
      <c r="A324" s="467">
        <v>332</v>
      </c>
      <c r="B324" s="296"/>
      <c r="C324" s="754" t="s">
        <v>6605</v>
      </c>
      <c r="D324" s="296"/>
      <c r="E324" s="754" t="s">
        <v>6353</v>
      </c>
      <c r="F324" s="296"/>
      <c r="G324" s="296"/>
      <c r="H324" s="755" t="s">
        <v>6292</v>
      </c>
      <c r="I324" s="296"/>
      <c r="J324" s="191" t="s">
        <v>6295</v>
      </c>
      <c r="K324" s="296"/>
      <c r="L324" s="296"/>
      <c r="M324" s="476">
        <v>-24600</v>
      </c>
      <c r="N324" s="477">
        <v>0.0298</v>
      </c>
      <c r="O324" s="477">
        <f t="shared" si="60"/>
        <v>-733.08</v>
      </c>
      <c r="P324" s="477"/>
      <c r="Q324" s="477">
        <f t="shared" si="61"/>
        <v>0.0298</v>
      </c>
      <c r="R324" s="477">
        <f t="shared" si="67"/>
        <v>0</v>
      </c>
      <c r="S324" s="477">
        <f t="shared" si="62"/>
        <v>24600</v>
      </c>
      <c r="T324" s="477">
        <f t="shared" si="63"/>
        <v>0.0298</v>
      </c>
      <c r="U324" s="477">
        <f>R324-O324</f>
        <v>733.08</v>
      </c>
      <c r="V324" s="477">
        <f t="shared" si="64"/>
        <v>0</v>
      </c>
      <c r="W324" s="477">
        <f t="shared" si="65"/>
        <v>0.0298</v>
      </c>
      <c r="X324" s="477">
        <f t="shared" si="66"/>
        <v>0</v>
      </c>
      <c r="Y324" s="444"/>
      <c r="Z324" s="296"/>
      <c r="AA324" s="296"/>
      <c r="AB324" s="296"/>
      <c r="AC324" s="296"/>
      <c r="AD324" s="296"/>
      <c r="AE324" s="296"/>
      <c r="AF324" s="296"/>
      <c r="AG324" s="296"/>
      <c r="AH324" s="296"/>
      <c r="AI324" s="296"/>
    </row>
    <row r="325" s="455" customFormat="1" spans="1:35">
      <c r="A325" s="467"/>
      <c r="B325" s="296"/>
      <c r="C325" s="754" t="s">
        <v>6606</v>
      </c>
      <c r="D325" s="296"/>
      <c r="E325" s="754" t="s">
        <v>6345</v>
      </c>
      <c r="F325" s="296"/>
      <c r="G325" s="296"/>
      <c r="H325" s="755" t="s">
        <v>6292</v>
      </c>
      <c r="I325" s="296"/>
      <c r="J325" s="191" t="s">
        <v>6295</v>
      </c>
      <c r="K325" s="296"/>
      <c r="L325" s="296"/>
      <c r="M325" s="476">
        <v>172</v>
      </c>
      <c r="N325" s="477">
        <v>7.0133</v>
      </c>
      <c r="O325" s="477">
        <f t="shared" ref="O325:O388" si="75">N325*M325</f>
        <v>1206.2876</v>
      </c>
      <c r="P325" s="477"/>
      <c r="Q325" s="477">
        <f t="shared" ref="Q325:Q388" si="76">N325</f>
        <v>7.0133</v>
      </c>
      <c r="R325" s="477">
        <f t="shared" si="67"/>
        <v>0</v>
      </c>
      <c r="S325" s="477">
        <f t="shared" ref="S325:S365" si="77">IF((P325-M325)&gt;0,P325-M325,0)</f>
        <v>0</v>
      </c>
      <c r="T325" s="477">
        <f t="shared" ref="T325:T388" si="78">N325</f>
        <v>7.0133</v>
      </c>
      <c r="U325" s="477">
        <f t="shared" ref="U325:U388" si="79">T325*S325</f>
        <v>0</v>
      </c>
      <c r="V325" s="477">
        <f t="shared" ref="V325:V388" si="80">IF((P325-M325)&lt;0,P325-M325,0)</f>
        <v>-172</v>
      </c>
      <c r="W325" s="477">
        <f t="shared" ref="W325:W388" si="81">N325</f>
        <v>7.0133</v>
      </c>
      <c r="X325" s="477">
        <f t="shared" ref="X325:X334" si="82">R325-O325</f>
        <v>-1206.2876</v>
      </c>
      <c r="Y325" s="444"/>
      <c r="Z325" s="296"/>
      <c r="AA325" s="296"/>
      <c r="AB325" s="296"/>
      <c r="AC325" s="296"/>
      <c r="AD325" s="296"/>
      <c r="AE325" s="296"/>
      <c r="AF325" s="296"/>
      <c r="AG325" s="296"/>
      <c r="AH325" s="296"/>
      <c r="AI325" s="296"/>
    </row>
    <row r="326" s="455" customFormat="1" spans="1:35">
      <c r="A326" s="467"/>
      <c r="B326" s="296"/>
      <c r="C326" s="754" t="s">
        <v>4983</v>
      </c>
      <c r="D326" s="296"/>
      <c r="E326" s="754" t="s">
        <v>4984</v>
      </c>
      <c r="F326" s="296"/>
      <c r="G326" s="296"/>
      <c r="H326" s="755" t="s">
        <v>6292</v>
      </c>
      <c r="I326" s="296"/>
      <c r="J326" s="191" t="s">
        <v>6295</v>
      </c>
      <c r="K326" s="296"/>
      <c r="L326" s="296"/>
      <c r="M326" s="476">
        <v>900</v>
      </c>
      <c r="N326" s="477">
        <v>0.2069</v>
      </c>
      <c r="O326" s="477">
        <f t="shared" si="75"/>
        <v>186.21</v>
      </c>
      <c r="P326" s="477"/>
      <c r="Q326" s="477">
        <f t="shared" si="76"/>
        <v>0.2069</v>
      </c>
      <c r="R326" s="477">
        <f t="shared" ref="R326:R389" si="83">Q326*P326</f>
        <v>0</v>
      </c>
      <c r="S326" s="477">
        <f t="shared" si="77"/>
        <v>0</v>
      </c>
      <c r="T326" s="477">
        <f t="shared" si="78"/>
        <v>0.2069</v>
      </c>
      <c r="U326" s="477">
        <f t="shared" si="79"/>
        <v>0</v>
      </c>
      <c r="V326" s="477">
        <f t="shared" si="80"/>
        <v>-900</v>
      </c>
      <c r="W326" s="477">
        <f t="shared" si="81"/>
        <v>0.2069</v>
      </c>
      <c r="X326" s="477">
        <f t="shared" si="82"/>
        <v>-186.21</v>
      </c>
      <c r="Y326" s="444"/>
      <c r="Z326" s="296"/>
      <c r="AA326" s="296"/>
      <c r="AB326" s="296"/>
      <c r="AC326" s="296"/>
      <c r="AD326" s="296"/>
      <c r="AE326" s="296"/>
      <c r="AF326" s="296"/>
      <c r="AG326" s="296"/>
      <c r="AH326" s="296"/>
      <c r="AI326" s="296"/>
    </row>
    <row r="327" s="455" customFormat="1" spans="1:35">
      <c r="A327" s="467"/>
      <c r="B327" s="296"/>
      <c r="C327" s="754" t="s">
        <v>4985</v>
      </c>
      <c r="D327" s="296"/>
      <c r="E327" s="754" t="s">
        <v>4986</v>
      </c>
      <c r="F327" s="296"/>
      <c r="G327" s="296"/>
      <c r="H327" s="755" t="s">
        <v>6292</v>
      </c>
      <c r="I327" s="296"/>
      <c r="J327" s="191" t="s">
        <v>6295</v>
      </c>
      <c r="K327" s="296"/>
      <c r="L327" s="296"/>
      <c r="M327" s="476">
        <v>900</v>
      </c>
      <c r="N327" s="477">
        <v>0.282</v>
      </c>
      <c r="O327" s="477">
        <f t="shared" si="75"/>
        <v>253.8</v>
      </c>
      <c r="P327" s="477"/>
      <c r="Q327" s="477">
        <f t="shared" si="76"/>
        <v>0.282</v>
      </c>
      <c r="R327" s="477">
        <f t="shared" si="83"/>
        <v>0</v>
      </c>
      <c r="S327" s="477">
        <f t="shared" si="77"/>
        <v>0</v>
      </c>
      <c r="T327" s="477">
        <f t="shared" si="78"/>
        <v>0.282</v>
      </c>
      <c r="U327" s="477">
        <f t="shared" si="79"/>
        <v>0</v>
      </c>
      <c r="V327" s="477">
        <f t="shared" si="80"/>
        <v>-900</v>
      </c>
      <c r="W327" s="477">
        <f t="shared" si="81"/>
        <v>0.282</v>
      </c>
      <c r="X327" s="477">
        <f t="shared" si="82"/>
        <v>-253.8</v>
      </c>
      <c r="Y327" s="444"/>
      <c r="Z327" s="296"/>
      <c r="AA327" s="296"/>
      <c r="AB327" s="296"/>
      <c r="AC327" s="296"/>
      <c r="AD327" s="296"/>
      <c r="AE327" s="296"/>
      <c r="AF327" s="296"/>
      <c r="AG327" s="296"/>
      <c r="AH327" s="296"/>
      <c r="AI327" s="296"/>
    </row>
    <row r="328" s="455" customFormat="1" spans="1:35">
      <c r="A328" s="467"/>
      <c r="B328" s="296"/>
      <c r="C328" s="754" t="s">
        <v>4987</v>
      </c>
      <c r="D328" s="296"/>
      <c r="E328" s="754" t="s">
        <v>4988</v>
      </c>
      <c r="F328" s="296"/>
      <c r="G328" s="296"/>
      <c r="H328" s="755" t="s">
        <v>6292</v>
      </c>
      <c r="I328" s="296"/>
      <c r="J328" s="191" t="s">
        <v>6295</v>
      </c>
      <c r="K328" s="296"/>
      <c r="L328" s="296"/>
      <c r="M328" s="476">
        <v>900</v>
      </c>
      <c r="N328" s="477">
        <v>0.1741</v>
      </c>
      <c r="O328" s="477">
        <f t="shared" si="75"/>
        <v>156.69</v>
      </c>
      <c r="P328" s="477"/>
      <c r="Q328" s="477">
        <f t="shared" si="76"/>
        <v>0.1741</v>
      </c>
      <c r="R328" s="477">
        <f t="shared" si="83"/>
        <v>0</v>
      </c>
      <c r="S328" s="477">
        <f t="shared" si="77"/>
        <v>0</v>
      </c>
      <c r="T328" s="477">
        <f t="shared" si="78"/>
        <v>0.1741</v>
      </c>
      <c r="U328" s="477">
        <f t="shared" si="79"/>
        <v>0</v>
      </c>
      <c r="V328" s="477">
        <f t="shared" si="80"/>
        <v>-900</v>
      </c>
      <c r="W328" s="477">
        <f t="shared" si="81"/>
        <v>0.1741</v>
      </c>
      <c r="X328" s="477">
        <f t="shared" si="82"/>
        <v>-156.69</v>
      </c>
      <c r="Y328" s="444"/>
      <c r="Z328" s="296"/>
      <c r="AA328" s="296"/>
      <c r="AB328" s="296"/>
      <c r="AC328" s="296"/>
      <c r="AD328" s="296"/>
      <c r="AE328" s="296"/>
      <c r="AF328" s="296"/>
      <c r="AG328" s="296"/>
      <c r="AH328" s="296"/>
      <c r="AI328" s="296"/>
    </row>
    <row r="329" s="455" customFormat="1" spans="1:35">
      <c r="A329" s="467"/>
      <c r="B329" s="296"/>
      <c r="C329" s="754" t="s">
        <v>6607</v>
      </c>
      <c r="D329" s="296"/>
      <c r="E329" s="754" t="s">
        <v>6608</v>
      </c>
      <c r="F329" s="296"/>
      <c r="G329" s="296"/>
      <c r="H329" s="755" t="s">
        <v>6292</v>
      </c>
      <c r="I329" s="296"/>
      <c r="J329" s="191" t="s">
        <v>6295</v>
      </c>
      <c r="K329" s="296"/>
      <c r="L329" s="296"/>
      <c r="M329" s="476">
        <v>104</v>
      </c>
      <c r="N329" s="477">
        <v>4.528</v>
      </c>
      <c r="O329" s="477">
        <f t="shared" si="75"/>
        <v>470.912</v>
      </c>
      <c r="P329" s="477"/>
      <c r="Q329" s="477">
        <f t="shared" si="76"/>
        <v>4.528</v>
      </c>
      <c r="R329" s="477">
        <f t="shared" si="83"/>
        <v>0</v>
      </c>
      <c r="S329" s="477">
        <f t="shared" si="77"/>
        <v>0</v>
      </c>
      <c r="T329" s="477">
        <f t="shared" si="78"/>
        <v>4.528</v>
      </c>
      <c r="U329" s="477">
        <f t="shared" si="79"/>
        <v>0</v>
      </c>
      <c r="V329" s="477">
        <f t="shared" si="80"/>
        <v>-104</v>
      </c>
      <c r="W329" s="477">
        <f t="shared" si="81"/>
        <v>4.528</v>
      </c>
      <c r="X329" s="477">
        <f t="shared" si="82"/>
        <v>-470.912</v>
      </c>
      <c r="Y329" s="444"/>
      <c r="Z329" s="296"/>
      <c r="AA329" s="296"/>
      <c r="AB329" s="296"/>
      <c r="AC329" s="296"/>
      <c r="AD329" s="296"/>
      <c r="AE329" s="296"/>
      <c r="AF329" s="296"/>
      <c r="AG329" s="296"/>
      <c r="AH329" s="296"/>
      <c r="AI329" s="296"/>
    </row>
    <row r="330" s="455" customFormat="1" spans="1:35">
      <c r="A330" s="467"/>
      <c r="B330" s="296"/>
      <c r="C330" s="754" t="s">
        <v>6609</v>
      </c>
      <c r="D330" s="296"/>
      <c r="E330" s="754" t="s">
        <v>6610</v>
      </c>
      <c r="F330" s="296"/>
      <c r="G330" s="296"/>
      <c r="H330" s="755" t="s">
        <v>6292</v>
      </c>
      <c r="I330" s="296"/>
      <c r="J330" s="191" t="s">
        <v>6295</v>
      </c>
      <c r="K330" s="296"/>
      <c r="L330" s="296"/>
      <c r="M330" s="476">
        <v>104</v>
      </c>
      <c r="N330" s="477">
        <v>2.0738</v>
      </c>
      <c r="O330" s="477">
        <f t="shared" si="75"/>
        <v>215.6752</v>
      </c>
      <c r="P330" s="477"/>
      <c r="Q330" s="477">
        <f t="shared" si="76"/>
        <v>2.0738</v>
      </c>
      <c r="R330" s="477">
        <f t="shared" si="83"/>
        <v>0</v>
      </c>
      <c r="S330" s="477">
        <f t="shared" si="77"/>
        <v>0</v>
      </c>
      <c r="T330" s="477">
        <f t="shared" si="78"/>
        <v>2.0738</v>
      </c>
      <c r="U330" s="477">
        <f t="shared" si="79"/>
        <v>0</v>
      </c>
      <c r="V330" s="477">
        <f t="shared" si="80"/>
        <v>-104</v>
      </c>
      <c r="W330" s="477">
        <f t="shared" si="81"/>
        <v>2.0738</v>
      </c>
      <c r="X330" s="477">
        <f t="shared" si="82"/>
        <v>-215.6752</v>
      </c>
      <c r="Y330" s="444"/>
      <c r="Z330" s="296"/>
      <c r="AA330" s="296"/>
      <c r="AB330" s="296"/>
      <c r="AC330" s="296"/>
      <c r="AD330" s="296"/>
      <c r="AE330" s="296"/>
      <c r="AF330" s="296"/>
      <c r="AG330" s="296"/>
      <c r="AH330" s="296"/>
      <c r="AI330" s="296"/>
    </row>
    <row r="331" s="455" customFormat="1" spans="1:35">
      <c r="A331" s="467"/>
      <c r="B331" s="296"/>
      <c r="C331" s="754" t="s">
        <v>6611</v>
      </c>
      <c r="D331" s="296"/>
      <c r="E331" s="754" t="s">
        <v>6612</v>
      </c>
      <c r="F331" s="296"/>
      <c r="G331" s="296"/>
      <c r="H331" s="755" t="s">
        <v>6292</v>
      </c>
      <c r="I331" s="296"/>
      <c r="J331" s="191" t="s">
        <v>6295</v>
      </c>
      <c r="K331" s="296"/>
      <c r="L331" s="296"/>
      <c r="M331" s="476">
        <v>306</v>
      </c>
      <c r="N331" s="477">
        <v>1.0659</v>
      </c>
      <c r="O331" s="477">
        <f t="shared" si="75"/>
        <v>326.1654</v>
      </c>
      <c r="P331" s="477"/>
      <c r="Q331" s="477">
        <f t="shared" si="76"/>
        <v>1.0659</v>
      </c>
      <c r="R331" s="477">
        <f t="shared" si="83"/>
        <v>0</v>
      </c>
      <c r="S331" s="477">
        <f t="shared" si="77"/>
        <v>0</v>
      </c>
      <c r="T331" s="477">
        <f t="shared" si="78"/>
        <v>1.0659</v>
      </c>
      <c r="U331" s="477">
        <f t="shared" si="79"/>
        <v>0</v>
      </c>
      <c r="V331" s="477">
        <f t="shared" si="80"/>
        <v>-306</v>
      </c>
      <c r="W331" s="477">
        <f t="shared" si="81"/>
        <v>1.0659</v>
      </c>
      <c r="X331" s="477">
        <f t="shared" si="82"/>
        <v>-326.1654</v>
      </c>
      <c r="Y331" s="444"/>
      <c r="Z331" s="296"/>
      <c r="AA331" s="296"/>
      <c r="AB331" s="296"/>
      <c r="AC331" s="296"/>
      <c r="AD331" s="296"/>
      <c r="AE331" s="296"/>
      <c r="AF331" s="296"/>
      <c r="AG331" s="296"/>
      <c r="AH331" s="296"/>
      <c r="AI331" s="296"/>
    </row>
    <row r="332" s="455" customFormat="1" spans="1:35">
      <c r="A332" s="467"/>
      <c r="B332" s="296"/>
      <c r="C332" s="754" t="s">
        <v>6613</v>
      </c>
      <c r="D332" s="296"/>
      <c r="E332" s="754" t="s">
        <v>6614</v>
      </c>
      <c r="F332" s="296"/>
      <c r="G332" s="296"/>
      <c r="H332" s="755" t="s">
        <v>6292</v>
      </c>
      <c r="I332" s="296"/>
      <c r="J332" s="191" t="s">
        <v>6295</v>
      </c>
      <c r="K332" s="296"/>
      <c r="L332" s="296"/>
      <c r="M332" s="476">
        <v>183</v>
      </c>
      <c r="N332" s="477">
        <v>14.1706</v>
      </c>
      <c r="O332" s="477">
        <f t="shared" si="75"/>
        <v>2593.2198</v>
      </c>
      <c r="P332" s="477"/>
      <c r="Q332" s="477">
        <f t="shared" si="76"/>
        <v>14.1706</v>
      </c>
      <c r="R332" s="477">
        <f t="shared" si="83"/>
        <v>0</v>
      </c>
      <c r="S332" s="477">
        <f t="shared" si="77"/>
        <v>0</v>
      </c>
      <c r="T332" s="477">
        <f t="shared" si="78"/>
        <v>14.1706</v>
      </c>
      <c r="U332" s="477">
        <f t="shared" si="79"/>
        <v>0</v>
      </c>
      <c r="V332" s="477">
        <f t="shared" si="80"/>
        <v>-183</v>
      </c>
      <c r="W332" s="477">
        <f t="shared" si="81"/>
        <v>14.1706</v>
      </c>
      <c r="X332" s="477">
        <f t="shared" si="82"/>
        <v>-2593.2198</v>
      </c>
      <c r="Y332" s="444"/>
      <c r="Z332" s="296"/>
      <c r="AA332" s="296"/>
      <c r="AB332" s="296"/>
      <c r="AC332" s="296"/>
      <c r="AD332" s="296"/>
      <c r="AE332" s="296"/>
      <c r="AF332" s="296"/>
      <c r="AG332" s="296"/>
      <c r="AH332" s="296"/>
      <c r="AI332" s="296"/>
    </row>
    <row r="333" s="455" customFormat="1" spans="1:35">
      <c r="A333" s="467"/>
      <c r="B333" s="296"/>
      <c r="C333" s="754" t="s">
        <v>6615</v>
      </c>
      <c r="D333" s="296"/>
      <c r="E333" s="754" t="s">
        <v>6616</v>
      </c>
      <c r="F333" s="296"/>
      <c r="G333" s="296"/>
      <c r="H333" s="755" t="s">
        <v>6292</v>
      </c>
      <c r="I333" s="296"/>
      <c r="J333" s="191" t="s">
        <v>6295</v>
      </c>
      <c r="K333" s="296"/>
      <c r="L333" s="296"/>
      <c r="M333" s="476">
        <v>391</v>
      </c>
      <c r="N333" s="477">
        <v>2.3815</v>
      </c>
      <c r="O333" s="477">
        <f t="shared" si="75"/>
        <v>931.1665</v>
      </c>
      <c r="P333" s="477"/>
      <c r="Q333" s="477">
        <f t="shared" si="76"/>
        <v>2.3815</v>
      </c>
      <c r="R333" s="477">
        <f t="shared" si="83"/>
        <v>0</v>
      </c>
      <c r="S333" s="477">
        <f t="shared" si="77"/>
        <v>0</v>
      </c>
      <c r="T333" s="477">
        <f t="shared" si="78"/>
        <v>2.3815</v>
      </c>
      <c r="U333" s="477">
        <f t="shared" si="79"/>
        <v>0</v>
      </c>
      <c r="V333" s="477">
        <f t="shared" si="80"/>
        <v>-391</v>
      </c>
      <c r="W333" s="477">
        <f t="shared" si="81"/>
        <v>2.3815</v>
      </c>
      <c r="X333" s="477">
        <f t="shared" si="82"/>
        <v>-931.1665</v>
      </c>
      <c r="Y333" s="444"/>
      <c r="Z333" s="296"/>
      <c r="AA333" s="296"/>
      <c r="AB333" s="296"/>
      <c r="AC333" s="296"/>
      <c r="AD333" s="296"/>
      <c r="AE333" s="296"/>
      <c r="AF333" s="296"/>
      <c r="AG333" s="296"/>
      <c r="AH333" s="296"/>
      <c r="AI333" s="296"/>
    </row>
    <row r="334" s="455" customFormat="1" spans="1:35">
      <c r="A334" s="467"/>
      <c r="B334" s="296"/>
      <c r="C334" s="754" t="s">
        <v>6617</v>
      </c>
      <c r="D334" s="296"/>
      <c r="E334" s="754" t="s">
        <v>6618</v>
      </c>
      <c r="F334" s="296"/>
      <c r="G334" s="296"/>
      <c r="H334" s="755" t="s">
        <v>6292</v>
      </c>
      <c r="I334" s="296"/>
      <c r="J334" s="191" t="s">
        <v>6295</v>
      </c>
      <c r="K334" s="296"/>
      <c r="L334" s="296"/>
      <c r="M334" s="476">
        <v>351</v>
      </c>
      <c r="N334" s="477">
        <v>2.4079</v>
      </c>
      <c r="O334" s="477">
        <f t="shared" si="75"/>
        <v>845.1729</v>
      </c>
      <c r="P334" s="477"/>
      <c r="Q334" s="477">
        <f t="shared" si="76"/>
        <v>2.4079</v>
      </c>
      <c r="R334" s="477">
        <f t="shared" si="83"/>
        <v>0</v>
      </c>
      <c r="S334" s="477">
        <f t="shared" si="77"/>
        <v>0</v>
      </c>
      <c r="T334" s="477">
        <f t="shared" si="78"/>
        <v>2.4079</v>
      </c>
      <c r="U334" s="477">
        <f t="shared" si="79"/>
        <v>0</v>
      </c>
      <c r="V334" s="477">
        <f t="shared" si="80"/>
        <v>-351</v>
      </c>
      <c r="W334" s="477">
        <f t="shared" si="81"/>
        <v>2.4079</v>
      </c>
      <c r="X334" s="477">
        <f t="shared" si="82"/>
        <v>-845.1729</v>
      </c>
      <c r="Y334" s="444"/>
      <c r="Z334" s="296"/>
      <c r="AA334" s="296"/>
      <c r="AB334" s="296"/>
      <c r="AC334" s="296"/>
      <c r="AD334" s="296"/>
      <c r="AE334" s="296"/>
      <c r="AF334" s="296"/>
      <c r="AG334" s="296"/>
      <c r="AH334" s="296"/>
      <c r="AI334" s="296"/>
    </row>
    <row r="335" s="455" customFormat="1" spans="1:35">
      <c r="A335" s="467"/>
      <c r="B335" s="296"/>
      <c r="C335" s="754" t="s">
        <v>6619</v>
      </c>
      <c r="D335" s="296"/>
      <c r="E335" s="754" t="s">
        <v>6620</v>
      </c>
      <c r="F335" s="296"/>
      <c r="G335" s="296"/>
      <c r="H335" s="755" t="s">
        <v>6292</v>
      </c>
      <c r="I335" s="296"/>
      <c r="J335" s="191" t="s">
        <v>6295</v>
      </c>
      <c r="K335" s="296"/>
      <c r="L335" s="296"/>
      <c r="M335" s="476">
        <v>-5</v>
      </c>
      <c r="N335" s="477">
        <v>0.79</v>
      </c>
      <c r="O335" s="477">
        <f t="shared" si="75"/>
        <v>-3.95</v>
      </c>
      <c r="P335" s="477"/>
      <c r="Q335" s="477">
        <f t="shared" si="76"/>
        <v>0.79</v>
      </c>
      <c r="R335" s="477">
        <f t="shared" si="83"/>
        <v>0</v>
      </c>
      <c r="S335" s="477">
        <f t="shared" si="77"/>
        <v>5</v>
      </c>
      <c r="T335" s="477">
        <f t="shared" si="78"/>
        <v>0.79</v>
      </c>
      <c r="U335" s="477">
        <f>R335-O335</f>
        <v>3.95</v>
      </c>
      <c r="V335" s="477">
        <f t="shared" si="80"/>
        <v>0</v>
      </c>
      <c r="W335" s="477">
        <f t="shared" si="81"/>
        <v>0.79</v>
      </c>
      <c r="X335" s="477">
        <f>W335*V335</f>
        <v>0</v>
      </c>
      <c r="Y335" s="444"/>
      <c r="Z335" s="296"/>
      <c r="AA335" s="296"/>
      <c r="AB335" s="296"/>
      <c r="AC335" s="296"/>
      <c r="AD335" s="296"/>
      <c r="AE335" s="296"/>
      <c r="AF335" s="296"/>
      <c r="AG335" s="296"/>
      <c r="AH335" s="296"/>
      <c r="AI335" s="296"/>
    </row>
    <row r="336" s="455" customFormat="1" spans="1:35">
      <c r="A336" s="467"/>
      <c r="B336" s="296"/>
      <c r="C336" s="754" t="s">
        <v>6621</v>
      </c>
      <c r="D336" s="296"/>
      <c r="E336" s="754" t="s">
        <v>6622</v>
      </c>
      <c r="F336" s="296"/>
      <c r="G336" s="296"/>
      <c r="H336" s="755" t="s">
        <v>6292</v>
      </c>
      <c r="I336" s="296"/>
      <c r="J336" s="191" t="s">
        <v>6295</v>
      </c>
      <c r="K336" s="296"/>
      <c r="L336" s="296"/>
      <c r="M336" s="476">
        <v>-5</v>
      </c>
      <c r="N336" s="477">
        <v>13.08</v>
      </c>
      <c r="O336" s="477">
        <f t="shared" si="75"/>
        <v>-65.4</v>
      </c>
      <c r="P336" s="477"/>
      <c r="Q336" s="477">
        <f t="shared" si="76"/>
        <v>13.08</v>
      </c>
      <c r="R336" s="477">
        <f t="shared" si="83"/>
        <v>0</v>
      </c>
      <c r="S336" s="477">
        <f t="shared" si="77"/>
        <v>5</v>
      </c>
      <c r="T336" s="477">
        <f t="shared" si="78"/>
        <v>13.08</v>
      </c>
      <c r="U336" s="477">
        <f>R336-O336</f>
        <v>65.4</v>
      </c>
      <c r="V336" s="477">
        <f t="shared" si="80"/>
        <v>0</v>
      </c>
      <c r="W336" s="477">
        <f t="shared" si="81"/>
        <v>13.08</v>
      </c>
      <c r="X336" s="477">
        <f>W336*V336</f>
        <v>0</v>
      </c>
      <c r="Y336" s="444"/>
      <c r="Z336" s="296"/>
      <c r="AA336" s="296"/>
      <c r="AB336" s="296"/>
      <c r="AC336" s="296"/>
      <c r="AD336" s="296"/>
      <c r="AE336" s="296"/>
      <c r="AF336" s="296"/>
      <c r="AG336" s="296"/>
      <c r="AH336" s="296"/>
      <c r="AI336" s="296"/>
    </row>
    <row r="337" s="455" customFormat="1" spans="1:35">
      <c r="A337" s="467"/>
      <c r="B337" s="296"/>
      <c r="C337" s="754" t="s">
        <v>6623</v>
      </c>
      <c r="D337" s="296"/>
      <c r="E337" s="754" t="s">
        <v>6624</v>
      </c>
      <c r="F337" s="296"/>
      <c r="G337" s="296"/>
      <c r="H337" s="755" t="s">
        <v>6292</v>
      </c>
      <c r="I337" s="296"/>
      <c r="J337" s="191" t="s">
        <v>6295</v>
      </c>
      <c r="K337" s="296"/>
      <c r="L337" s="296"/>
      <c r="M337" s="476">
        <v>350</v>
      </c>
      <c r="N337" s="477">
        <v>4.6011</v>
      </c>
      <c r="O337" s="477">
        <f t="shared" si="75"/>
        <v>1610.385</v>
      </c>
      <c r="P337" s="477"/>
      <c r="Q337" s="477">
        <f t="shared" si="76"/>
        <v>4.6011</v>
      </c>
      <c r="R337" s="477">
        <f t="shared" si="83"/>
        <v>0</v>
      </c>
      <c r="S337" s="477">
        <f t="shared" si="77"/>
        <v>0</v>
      </c>
      <c r="T337" s="477">
        <f t="shared" si="78"/>
        <v>4.6011</v>
      </c>
      <c r="U337" s="477">
        <f t="shared" si="79"/>
        <v>0</v>
      </c>
      <c r="V337" s="477">
        <f t="shared" si="80"/>
        <v>-350</v>
      </c>
      <c r="W337" s="477">
        <f t="shared" si="81"/>
        <v>4.6011</v>
      </c>
      <c r="X337" s="477">
        <f t="shared" ref="X337:X345" si="84">R337-O337</f>
        <v>-1610.385</v>
      </c>
      <c r="Y337" s="444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</row>
    <row r="338" s="455" customFormat="1" spans="1:35">
      <c r="A338" s="467"/>
      <c r="B338" s="296"/>
      <c r="C338" s="754" t="s">
        <v>6625</v>
      </c>
      <c r="D338" s="296"/>
      <c r="E338" s="754" t="s">
        <v>6626</v>
      </c>
      <c r="F338" s="296"/>
      <c r="G338" s="296"/>
      <c r="H338" s="755" t="s">
        <v>6292</v>
      </c>
      <c r="I338" s="296"/>
      <c r="J338" s="191" t="s">
        <v>6295</v>
      </c>
      <c r="K338" s="296"/>
      <c r="L338" s="296"/>
      <c r="M338" s="476">
        <v>276</v>
      </c>
      <c r="N338" s="477">
        <v>0.6147</v>
      </c>
      <c r="O338" s="477">
        <f t="shared" si="75"/>
        <v>169.6572</v>
      </c>
      <c r="P338" s="477"/>
      <c r="Q338" s="477">
        <f t="shared" si="76"/>
        <v>0.6147</v>
      </c>
      <c r="R338" s="477">
        <f t="shared" si="83"/>
        <v>0</v>
      </c>
      <c r="S338" s="477">
        <f t="shared" si="77"/>
        <v>0</v>
      </c>
      <c r="T338" s="477">
        <f t="shared" si="78"/>
        <v>0.6147</v>
      </c>
      <c r="U338" s="477">
        <f t="shared" si="79"/>
        <v>0</v>
      </c>
      <c r="V338" s="477">
        <f t="shared" si="80"/>
        <v>-276</v>
      </c>
      <c r="W338" s="477">
        <f t="shared" si="81"/>
        <v>0.6147</v>
      </c>
      <c r="X338" s="477">
        <f t="shared" si="84"/>
        <v>-169.6572</v>
      </c>
      <c r="Y338" s="444"/>
      <c r="Z338" s="296"/>
      <c r="AA338" s="296"/>
      <c r="AB338" s="296"/>
      <c r="AC338" s="296"/>
      <c r="AD338" s="296"/>
      <c r="AE338" s="296"/>
      <c r="AF338" s="296"/>
      <c r="AG338" s="296"/>
      <c r="AH338" s="296"/>
      <c r="AI338" s="296"/>
    </row>
    <row r="339" s="455" customFormat="1" spans="1:35">
      <c r="A339" s="467"/>
      <c r="B339" s="296"/>
      <c r="C339" s="754" t="s">
        <v>5083</v>
      </c>
      <c r="D339" s="296"/>
      <c r="E339" s="754" t="s">
        <v>5084</v>
      </c>
      <c r="F339" s="296"/>
      <c r="G339" s="296"/>
      <c r="H339" s="755" t="s">
        <v>6292</v>
      </c>
      <c r="I339" s="296"/>
      <c r="J339" s="191" t="s">
        <v>6295</v>
      </c>
      <c r="K339" s="296"/>
      <c r="L339" s="296"/>
      <c r="M339" s="476">
        <v>7692</v>
      </c>
      <c r="N339" s="477">
        <v>3.0762</v>
      </c>
      <c r="O339" s="477">
        <f t="shared" si="75"/>
        <v>23662.1304</v>
      </c>
      <c r="P339" s="477">
        <v>7368</v>
      </c>
      <c r="Q339" s="477">
        <f t="shared" si="76"/>
        <v>3.0762</v>
      </c>
      <c r="R339" s="477">
        <f t="shared" si="83"/>
        <v>22665.4416</v>
      </c>
      <c r="S339" s="477">
        <f t="shared" si="77"/>
        <v>0</v>
      </c>
      <c r="T339" s="477">
        <f t="shared" si="78"/>
        <v>3.0762</v>
      </c>
      <c r="U339" s="477">
        <f t="shared" si="79"/>
        <v>0</v>
      </c>
      <c r="V339" s="477">
        <f t="shared" si="80"/>
        <v>-324</v>
      </c>
      <c r="W339" s="477">
        <f t="shared" si="81"/>
        <v>3.0762</v>
      </c>
      <c r="X339" s="477">
        <f t="shared" si="84"/>
        <v>-996.6888</v>
      </c>
      <c r="Y339" s="444"/>
      <c r="Z339" s="296"/>
      <c r="AA339" s="296"/>
      <c r="AB339" s="296"/>
      <c r="AC339" s="296"/>
      <c r="AD339" s="296"/>
      <c r="AE339" s="296"/>
      <c r="AF339" s="296"/>
      <c r="AG339" s="296"/>
      <c r="AH339" s="296"/>
      <c r="AI339" s="296"/>
    </row>
    <row r="340" s="455" customFormat="1" spans="1:35">
      <c r="A340" s="467"/>
      <c r="B340" s="296"/>
      <c r="C340" s="754" t="s">
        <v>6627</v>
      </c>
      <c r="D340" s="296"/>
      <c r="E340" s="754" t="s">
        <v>6628</v>
      </c>
      <c r="F340" s="296"/>
      <c r="G340" s="296"/>
      <c r="H340" s="755" t="s">
        <v>6292</v>
      </c>
      <c r="I340" s="296"/>
      <c r="J340" s="191" t="s">
        <v>6295</v>
      </c>
      <c r="K340" s="296"/>
      <c r="L340" s="296"/>
      <c r="M340" s="476">
        <v>50</v>
      </c>
      <c r="N340" s="477">
        <v>1.2264</v>
      </c>
      <c r="O340" s="477">
        <f t="shared" si="75"/>
        <v>61.32</v>
      </c>
      <c r="P340" s="477"/>
      <c r="Q340" s="477">
        <f t="shared" si="76"/>
        <v>1.2264</v>
      </c>
      <c r="R340" s="477">
        <f t="shared" si="83"/>
        <v>0</v>
      </c>
      <c r="S340" s="477">
        <f t="shared" si="77"/>
        <v>0</v>
      </c>
      <c r="T340" s="477">
        <f t="shared" si="78"/>
        <v>1.2264</v>
      </c>
      <c r="U340" s="477">
        <f t="shared" si="79"/>
        <v>0</v>
      </c>
      <c r="V340" s="477">
        <f t="shared" si="80"/>
        <v>-50</v>
      </c>
      <c r="W340" s="477">
        <f t="shared" si="81"/>
        <v>1.2264</v>
      </c>
      <c r="X340" s="477">
        <f t="shared" si="84"/>
        <v>-61.32</v>
      </c>
      <c r="Y340" s="444"/>
      <c r="Z340" s="296"/>
      <c r="AA340" s="296"/>
      <c r="AB340" s="296"/>
      <c r="AC340" s="296"/>
      <c r="AD340" s="296"/>
      <c r="AE340" s="296"/>
      <c r="AF340" s="296"/>
      <c r="AG340" s="296"/>
      <c r="AH340" s="296"/>
      <c r="AI340" s="296"/>
    </row>
    <row r="341" s="455" customFormat="1" spans="1:35">
      <c r="A341" s="467"/>
      <c r="B341" s="296"/>
      <c r="C341" s="754" t="s">
        <v>6629</v>
      </c>
      <c r="D341" s="296"/>
      <c r="E341" s="754" t="s">
        <v>6630</v>
      </c>
      <c r="F341" s="296"/>
      <c r="G341" s="296"/>
      <c r="H341" s="755" t="s">
        <v>6292</v>
      </c>
      <c r="I341" s="296"/>
      <c r="J341" s="191" t="s">
        <v>6295</v>
      </c>
      <c r="K341" s="296"/>
      <c r="L341" s="296"/>
      <c r="M341" s="476">
        <v>745</v>
      </c>
      <c r="N341" s="477">
        <v>0.0719</v>
      </c>
      <c r="O341" s="477">
        <f t="shared" si="75"/>
        <v>53.5655</v>
      </c>
      <c r="P341" s="477"/>
      <c r="Q341" s="477">
        <f t="shared" si="76"/>
        <v>0.0719</v>
      </c>
      <c r="R341" s="477">
        <f t="shared" si="83"/>
        <v>0</v>
      </c>
      <c r="S341" s="477">
        <f t="shared" si="77"/>
        <v>0</v>
      </c>
      <c r="T341" s="477">
        <f t="shared" si="78"/>
        <v>0.0719</v>
      </c>
      <c r="U341" s="477">
        <f t="shared" si="79"/>
        <v>0</v>
      </c>
      <c r="V341" s="477">
        <f t="shared" si="80"/>
        <v>-745</v>
      </c>
      <c r="W341" s="477">
        <f t="shared" si="81"/>
        <v>0.0719</v>
      </c>
      <c r="X341" s="477">
        <f t="shared" si="84"/>
        <v>-53.5655</v>
      </c>
      <c r="Y341" s="444"/>
      <c r="Z341" s="296"/>
      <c r="AA341" s="296"/>
      <c r="AB341" s="296"/>
      <c r="AC341" s="296"/>
      <c r="AD341" s="296"/>
      <c r="AE341" s="296"/>
      <c r="AF341" s="296"/>
      <c r="AG341" s="296"/>
      <c r="AH341" s="296"/>
      <c r="AI341" s="296"/>
    </row>
    <row r="342" s="455" customFormat="1" spans="1:35">
      <c r="A342" s="467"/>
      <c r="B342" s="296"/>
      <c r="C342" s="754" t="s">
        <v>6631</v>
      </c>
      <c r="D342" s="296"/>
      <c r="E342" s="754" t="s">
        <v>6632</v>
      </c>
      <c r="F342" s="296"/>
      <c r="G342" s="296"/>
      <c r="H342" s="755" t="s">
        <v>6292</v>
      </c>
      <c r="I342" s="296"/>
      <c r="J342" s="191" t="s">
        <v>6295</v>
      </c>
      <c r="K342" s="296"/>
      <c r="L342" s="296"/>
      <c r="M342" s="476">
        <v>200</v>
      </c>
      <c r="N342" s="477">
        <v>2.4432</v>
      </c>
      <c r="O342" s="477">
        <f t="shared" si="75"/>
        <v>488.64</v>
      </c>
      <c r="P342" s="477"/>
      <c r="Q342" s="477">
        <f t="shared" si="76"/>
        <v>2.4432</v>
      </c>
      <c r="R342" s="477">
        <f t="shared" si="83"/>
        <v>0</v>
      </c>
      <c r="S342" s="477">
        <f t="shared" si="77"/>
        <v>0</v>
      </c>
      <c r="T342" s="477">
        <f t="shared" si="78"/>
        <v>2.4432</v>
      </c>
      <c r="U342" s="477">
        <f t="shared" si="79"/>
        <v>0</v>
      </c>
      <c r="V342" s="477">
        <f t="shared" si="80"/>
        <v>-200</v>
      </c>
      <c r="W342" s="477">
        <f t="shared" si="81"/>
        <v>2.4432</v>
      </c>
      <c r="X342" s="477">
        <f t="shared" si="84"/>
        <v>-488.64</v>
      </c>
      <c r="Y342" s="444"/>
      <c r="Z342" s="296"/>
      <c r="AA342" s="296"/>
      <c r="AB342" s="296"/>
      <c r="AC342" s="296"/>
      <c r="AD342" s="296"/>
      <c r="AE342" s="296"/>
      <c r="AF342" s="296"/>
      <c r="AG342" s="296"/>
      <c r="AH342" s="296"/>
      <c r="AI342" s="296"/>
    </row>
    <row r="343" s="455" customFormat="1" spans="1:35">
      <c r="A343" s="467"/>
      <c r="B343" s="296"/>
      <c r="C343" s="754" t="s">
        <v>6633</v>
      </c>
      <c r="D343" s="296"/>
      <c r="E343" s="754" t="s">
        <v>6634</v>
      </c>
      <c r="F343" s="296"/>
      <c r="G343" s="296"/>
      <c r="H343" s="755" t="s">
        <v>6292</v>
      </c>
      <c r="I343" s="296"/>
      <c r="J343" s="191" t="s">
        <v>6295</v>
      </c>
      <c r="K343" s="296"/>
      <c r="L343" s="296"/>
      <c r="M343" s="476">
        <v>200</v>
      </c>
      <c r="N343" s="477">
        <v>1.4911</v>
      </c>
      <c r="O343" s="477">
        <f t="shared" si="75"/>
        <v>298.22</v>
      </c>
      <c r="P343" s="477"/>
      <c r="Q343" s="477">
        <f t="shared" si="76"/>
        <v>1.4911</v>
      </c>
      <c r="R343" s="477">
        <f t="shared" si="83"/>
        <v>0</v>
      </c>
      <c r="S343" s="477">
        <f t="shared" si="77"/>
        <v>0</v>
      </c>
      <c r="T343" s="477">
        <f t="shared" si="78"/>
        <v>1.4911</v>
      </c>
      <c r="U343" s="477">
        <f t="shared" si="79"/>
        <v>0</v>
      </c>
      <c r="V343" s="477">
        <f t="shared" si="80"/>
        <v>-200</v>
      </c>
      <c r="W343" s="477">
        <f t="shared" si="81"/>
        <v>1.4911</v>
      </c>
      <c r="X343" s="477">
        <f t="shared" si="84"/>
        <v>-298.22</v>
      </c>
      <c r="Y343" s="444"/>
      <c r="Z343" s="296"/>
      <c r="AA343" s="296"/>
      <c r="AB343" s="296"/>
      <c r="AC343" s="296"/>
      <c r="AD343" s="296"/>
      <c r="AE343" s="296"/>
      <c r="AF343" s="296"/>
      <c r="AG343" s="296"/>
      <c r="AH343" s="296"/>
      <c r="AI343" s="296"/>
    </row>
    <row r="344" s="455" customFormat="1" spans="1:35">
      <c r="A344" s="467"/>
      <c r="B344" s="296"/>
      <c r="C344" s="754" t="s">
        <v>6635</v>
      </c>
      <c r="D344" s="296"/>
      <c r="E344" s="754" t="s">
        <v>6636</v>
      </c>
      <c r="F344" s="296"/>
      <c r="G344" s="296"/>
      <c r="H344" s="755" t="s">
        <v>6292</v>
      </c>
      <c r="I344" s="296"/>
      <c r="J344" s="191" t="s">
        <v>6295</v>
      </c>
      <c r="K344" s="296"/>
      <c r="L344" s="296"/>
      <c r="M344" s="476">
        <v>400</v>
      </c>
      <c r="N344" s="477">
        <v>0.1626</v>
      </c>
      <c r="O344" s="477">
        <f t="shared" si="75"/>
        <v>65.04</v>
      </c>
      <c r="P344" s="477"/>
      <c r="Q344" s="477">
        <f t="shared" si="76"/>
        <v>0.1626</v>
      </c>
      <c r="R344" s="477">
        <f t="shared" si="83"/>
        <v>0</v>
      </c>
      <c r="S344" s="477">
        <f t="shared" si="77"/>
        <v>0</v>
      </c>
      <c r="T344" s="477">
        <f t="shared" si="78"/>
        <v>0.1626</v>
      </c>
      <c r="U344" s="477">
        <f t="shared" si="79"/>
        <v>0</v>
      </c>
      <c r="V344" s="477">
        <f t="shared" si="80"/>
        <v>-400</v>
      </c>
      <c r="W344" s="477">
        <f t="shared" si="81"/>
        <v>0.1626</v>
      </c>
      <c r="X344" s="477">
        <f t="shared" si="84"/>
        <v>-65.04</v>
      </c>
      <c r="Y344" s="444"/>
      <c r="Z344" s="296"/>
      <c r="AA344" s="296"/>
      <c r="AB344" s="296"/>
      <c r="AC344" s="296"/>
      <c r="AD344" s="296"/>
      <c r="AE344" s="296"/>
      <c r="AF344" s="296"/>
      <c r="AG344" s="296"/>
      <c r="AH344" s="296"/>
      <c r="AI344" s="296"/>
    </row>
    <row r="345" s="455" customFormat="1" spans="1:35">
      <c r="A345" s="467"/>
      <c r="B345" s="296"/>
      <c r="C345" s="754" t="s">
        <v>6637</v>
      </c>
      <c r="D345" s="296"/>
      <c r="E345" s="754" t="s">
        <v>6638</v>
      </c>
      <c r="F345" s="296"/>
      <c r="G345" s="296"/>
      <c r="H345" s="755" t="s">
        <v>6292</v>
      </c>
      <c r="I345" s="296"/>
      <c r="J345" s="191" t="s">
        <v>6295</v>
      </c>
      <c r="K345" s="296"/>
      <c r="L345" s="296"/>
      <c r="M345" s="476">
        <v>180</v>
      </c>
      <c r="N345" s="477">
        <v>1.8204</v>
      </c>
      <c r="O345" s="477">
        <f t="shared" si="75"/>
        <v>327.672</v>
      </c>
      <c r="P345" s="477"/>
      <c r="Q345" s="477">
        <f t="shared" si="76"/>
        <v>1.8204</v>
      </c>
      <c r="R345" s="477">
        <f t="shared" si="83"/>
        <v>0</v>
      </c>
      <c r="S345" s="477">
        <f t="shared" si="77"/>
        <v>0</v>
      </c>
      <c r="T345" s="477">
        <f t="shared" si="78"/>
        <v>1.8204</v>
      </c>
      <c r="U345" s="477">
        <f t="shared" si="79"/>
        <v>0</v>
      </c>
      <c r="V345" s="477">
        <f t="shared" si="80"/>
        <v>-180</v>
      </c>
      <c r="W345" s="477">
        <f t="shared" si="81"/>
        <v>1.8204</v>
      </c>
      <c r="X345" s="477">
        <f t="shared" si="84"/>
        <v>-327.672</v>
      </c>
      <c r="Y345" s="444"/>
      <c r="Z345" s="296"/>
      <c r="AA345" s="296"/>
      <c r="AB345" s="296"/>
      <c r="AC345" s="296"/>
      <c r="AD345" s="296"/>
      <c r="AE345" s="296"/>
      <c r="AF345" s="296"/>
      <c r="AG345" s="296"/>
      <c r="AH345" s="296"/>
      <c r="AI345" s="296"/>
    </row>
    <row r="346" s="455" customFormat="1" spans="1:35">
      <c r="A346" s="467"/>
      <c r="B346" s="296"/>
      <c r="C346" s="754" t="s">
        <v>6639</v>
      </c>
      <c r="D346" s="296"/>
      <c r="E346" s="754" t="s">
        <v>6640</v>
      </c>
      <c r="F346" s="296"/>
      <c r="G346" s="296"/>
      <c r="H346" s="755" t="s">
        <v>6587</v>
      </c>
      <c r="I346" s="296"/>
      <c r="J346" s="191" t="s">
        <v>6295</v>
      </c>
      <c r="K346" s="296"/>
      <c r="L346" s="296"/>
      <c r="M346" s="476">
        <v>-1</v>
      </c>
      <c r="N346" s="477">
        <v>11.9428</v>
      </c>
      <c r="O346" s="477">
        <f t="shared" si="75"/>
        <v>-11.9428</v>
      </c>
      <c r="P346" s="477"/>
      <c r="Q346" s="477">
        <f t="shared" si="76"/>
        <v>11.9428</v>
      </c>
      <c r="R346" s="477">
        <f t="shared" si="83"/>
        <v>0</v>
      </c>
      <c r="S346" s="477">
        <f t="shared" si="77"/>
        <v>1</v>
      </c>
      <c r="T346" s="477">
        <f t="shared" si="78"/>
        <v>11.9428</v>
      </c>
      <c r="U346" s="477">
        <f>R346-O346</f>
        <v>11.9428</v>
      </c>
      <c r="V346" s="477">
        <f t="shared" si="80"/>
        <v>0</v>
      </c>
      <c r="W346" s="477">
        <f t="shared" si="81"/>
        <v>11.9428</v>
      </c>
      <c r="X346" s="477">
        <f>W346*V346</f>
        <v>0</v>
      </c>
      <c r="Y346" s="444"/>
      <c r="Z346" s="296"/>
      <c r="AA346" s="296"/>
      <c r="AB346" s="296"/>
      <c r="AC346" s="296"/>
      <c r="AD346" s="296"/>
      <c r="AE346" s="296"/>
      <c r="AF346" s="296"/>
      <c r="AG346" s="296"/>
      <c r="AH346" s="296"/>
      <c r="AI346" s="296"/>
    </row>
    <row r="347" s="455" customFormat="1" spans="1:35">
      <c r="A347" s="467"/>
      <c r="B347" s="296"/>
      <c r="C347" s="754" t="s">
        <v>5269</v>
      </c>
      <c r="D347" s="296"/>
      <c r="E347" s="754" t="s">
        <v>5270</v>
      </c>
      <c r="F347" s="296"/>
      <c r="G347" s="296"/>
      <c r="H347" s="755" t="s">
        <v>6587</v>
      </c>
      <c r="I347" s="296"/>
      <c r="J347" s="191" t="s">
        <v>6295</v>
      </c>
      <c r="K347" s="296"/>
      <c r="L347" s="296"/>
      <c r="M347" s="476">
        <v>8300</v>
      </c>
      <c r="N347" s="477">
        <v>0.8643</v>
      </c>
      <c r="O347" s="477">
        <f t="shared" si="75"/>
        <v>7173.69</v>
      </c>
      <c r="P347" s="477">
        <v>7300</v>
      </c>
      <c r="Q347" s="477">
        <f t="shared" si="76"/>
        <v>0.8643</v>
      </c>
      <c r="R347" s="477">
        <f t="shared" si="83"/>
        <v>6309.39</v>
      </c>
      <c r="S347" s="477">
        <f t="shared" si="77"/>
        <v>0</v>
      </c>
      <c r="T347" s="477">
        <f t="shared" si="78"/>
        <v>0.8643</v>
      </c>
      <c r="U347" s="477">
        <f t="shared" si="79"/>
        <v>0</v>
      </c>
      <c r="V347" s="477">
        <f t="shared" si="80"/>
        <v>-1000</v>
      </c>
      <c r="W347" s="477">
        <f t="shared" si="81"/>
        <v>0.8643</v>
      </c>
      <c r="X347" s="477">
        <f t="shared" ref="X347:X350" si="85">R347-O347</f>
        <v>-864.3</v>
      </c>
      <c r="Y347" s="444"/>
      <c r="Z347" s="296"/>
      <c r="AA347" s="296"/>
      <c r="AB347" s="296"/>
      <c r="AC347" s="296"/>
      <c r="AD347" s="296"/>
      <c r="AE347" s="296"/>
      <c r="AF347" s="296"/>
      <c r="AG347" s="296"/>
      <c r="AH347" s="296"/>
      <c r="AI347" s="296"/>
    </row>
    <row r="348" s="455" customFormat="1" spans="1:35">
      <c r="A348" s="467"/>
      <c r="B348" s="296"/>
      <c r="C348" s="754" t="s">
        <v>5272</v>
      </c>
      <c r="D348" s="296"/>
      <c r="E348" s="754" t="s">
        <v>5273</v>
      </c>
      <c r="F348" s="296"/>
      <c r="G348" s="296"/>
      <c r="H348" s="191" t="s">
        <v>6641</v>
      </c>
      <c r="I348" s="296"/>
      <c r="J348" s="191" t="s">
        <v>6295</v>
      </c>
      <c r="K348" s="296"/>
      <c r="L348" s="296"/>
      <c r="M348" s="476">
        <v>7900</v>
      </c>
      <c r="N348" s="477">
        <v>0.8643</v>
      </c>
      <c r="O348" s="477">
        <f t="shared" si="75"/>
        <v>6827.97</v>
      </c>
      <c r="P348" s="477">
        <v>7100</v>
      </c>
      <c r="Q348" s="477">
        <f t="shared" si="76"/>
        <v>0.8643</v>
      </c>
      <c r="R348" s="477">
        <f t="shared" si="83"/>
        <v>6136.53</v>
      </c>
      <c r="S348" s="477">
        <f t="shared" si="77"/>
        <v>0</v>
      </c>
      <c r="T348" s="477">
        <f t="shared" si="78"/>
        <v>0.8643</v>
      </c>
      <c r="U348" s="477">
        <f t="shared" si="79"/>
        <v>0</v>
      </c>
      <c r="V348" s="477">
        <f t="shared" si="80"/>
        <v>-800</v>
      </c>
      <c r="W348" s="477">
        <f t="shared" si="81"/>
        <v>0.8643</v>
      </c>
      <c r="X348" s="477">
        <f t="shared" si="85"/>
        <v>-691.44</v>
      </c>
      <c r="Y348" s="444"/>
      <c r="Z348" s="296"/>
      <c r="AA348" s="296"/>
      <c r="AB348" s="296"/>
      <c r="AC348" s="296"/>
      <c r="AD348" s="296"/>
      <c r="AE348" s="296"/>
      <c r="AF348" s="296"/>
      <c r="AG348" s="296"/>
      <c r="AH348" s="296"/>
      <c r="AI348" s="296"/>
    </row>
    <row r="349" s="455" customFormat="1" spans="1:35">
      <c r="A349" s="467"/>
      <c r="B349" s="296"/>
      <c r="C349" s="754" t="s">
        <v>6146</v>
      </c>
      <c r="D349" s="296"/>
      <c r="E349" s="754" t="s">
        <v>6147</v>
      </c>
      <c r="F349" s="296"/>
      <c r="G349" s="296"/>
      <c r="H349" s="191" t="s">
        <v>6641</v>
      </c>
      <c r="I349" s="296"/>
      <c r="J349" s="191" t="s">
        <v>6295</v>
      </c>
      <c r="K349" s="296"/>
      <c r="L349" s="296"/>
      <c r="M349" s="476">
        <v>7168</v>
      </c>
      <c r="N349" s="477">
        <v>0.6709</v>
      </c>
      <c r="O349" s="477">
        <f t="shared" si="75"/>
        <v>4809.0112</v>
      </c>
      <c r="P349" s="477">
        <v>7468</v>
      </c>
      <c r="Q349" s="477">
        <f t="shared" si="76"/>
        <v>0.6709</v>
      </c>
      <c r="R349" s="477">
        <f t="shared" si="83"/>
        <v>5010.2812</v>
      </c>
      <c r="S349" s="477">
        <f t="shared" si="77"/>
        <v>300</v>
      </c>
      <c r="T349" s="477">
        <f t="shared" si="78"/>
        <v>0.6709</v>
      </c>
      <c r="U349" s="477">
        <f>R349-O349</f>
        <v>201.27</v>
      </c>
      <c r="V349" s="477">
        <f t="shared" si="80"/>
        <v>0</v>
      </c>
      <c r="W349" s="477">
        <f t="shared" si="81"/>
        <v>0.6709</v>
      </c>
      <c r="X349" s="477">
        <f>W349*V349</f>
        <v>0</v>
      </c>
      <c r="Y349" s="444"/>
      <c r="Z349" s="296"/>
      <c r="AA349" s="296"/>
      <c r="AB349" s="296"/>
      <c r="AC349" s="296"/>
      <c r="AD349" s="296"/>
      <c r="AE349" s="296"/>
      <c r="AF349" s="296"/>
      <c r="AG349" s="296"/>
      <c r="AH349" s="296"/>
      <c r="AI349" s="296"/>
    </row>
    <row r="350" s="455" customFormat="1" spans="1:35">
      <c r="A350" s="467"/>
      <c r="B350" s="296"/>
      <c r="C350" s="754" t="s">
        <v>6642</v>
      </c>
      <c r="D350" s="296"/>
      <c r="E350" s="754" t="s">
        <v>6643</v>
      </c>
      <c r="F350" s="296"/>
      <c r="G350" s="296"/>
      <c r="H350" s="191" t="s">
        <v>6641</v>
      </c>
      <c r="I350" s="296"/>
      <c r="J350" s="191" t="s">
        <v>6295</v>
      </c>
      <c r="K350" s="296"/>
      <c r="L350" s="296"/>
      <c r="M350" s="476">
        <v>150</v>
      </c>
      <c r="N350" s="477">
        <v>24.8426</v>
      </c>
      <c r="O350" s="477">
        <f t="shared" si="75"/>
        <v>3726.39</v>
      </c>
      <c r="P350" s="477"/>
      <c r="Q350" s="477">
        <f t="shared" si="76"/>
        <v>24.8426</v>
      </c>
      <c r="R350" s="477">
        <f t="shared" si="83"/>
        <v>0</v>
      </c>
      <c r="S350" s="477">
        <f t="shared" si="77"/>
        <v>0</v>
      </c>
      <c r="T350" s="477">
        <f t="shared" si="78"/>
        <v>24.8426</v>
      </c>
      <c r="U350" s="477">
        <f t="shared" si="79"/>
        <v>0</v>
      </c>
      <c r="V350" s="477">
        <f t="shared" si="80"/>
        <v>-150</v>
      </c>
      <c r="W350" s="477">
        <f t="shared" si="81"/>
        <v>24.8426</v>
      </c>
      <c r="X350" s="477">
        <f t="shared" si="85"/>
        <v>-3726.39</v>
      </c>
      <c r="Y350" s="444"/>
      <c r="Z350" s="296"/>
      <c r="AA350" s="296"/>
      <c r="AB350" s="296"/>
      <c r="AC350" s="296"/>
      <c r="AD350" s="296"/>
      <c r="AE350" s="296"/>
      <c r="AF350" s="296"/>
      <c r="AG350" s="296"/>
      <c r="AH350" s="296"/>
      <c r="AI350" s="296"/>
    </row>
    <row r="351" s="455" customFormat="1" spans="1:35">
      <c r="A351" s="467"/>
      <c r="B351" s="296"/>
      <c r="C351" s="754" t="s">
        <v>6644</v>
      </c>
      <c r="D351" s="296"/>
      <c r="E351" s="754" t="s">
        <v>6645</v>
      </c>
      <c r="F351" s="296"/>
      <c r="G351" s="296"/>
      <c r="H351" s="191" t="s">
        <v>6641</v>
      </c>
      <c r="I351" s="296"/>
      <c r="J351" s="191" t="s">
        <v>6295</v>
      </c>
      <c r="K351" s="296"/>
      <c r="L351" s="296"/>
      <c r="M351" s="476">
        <v>-172</v>
      </c>
      <c r="N351" s="477">
        <v>24.3062</v>
      </c>
      <c r="O351" s="477">
        <f t="shared" si="75"/>
        <v>-4180.6664</v>
      </c>
      <c r="P351" s="477"/>
      <c r="Q351" s="477">
        <f t="shared" si="76"/>
        <v>24.3062</v>
      </c>
      <c r="R351" s="477">
        <f t="shared" si="83"/>
        <v>0</v>
      </c>
      <c r="S351" s="477">
        <f t="shared" si="77"/>
        <v>172</v>
      </c>
      <c r="T351" s="477">
        <f t="shared" si="78"/>
        <v>24.3062</v>
      </c>
      <c r="U351" s="477">
        <f>R351-O351</f>
        <v>4180.6664</v>
      </c>
      <c r="V351" s="477">
        <f t="shared" si="80"/>
        <v>0</v>
      </c>
      <c r="W351" s="477">
        <f t="shared" si="81"/>
        <v>24.3062</v>
      </c>
      <c r="X351" s="477">
        <f>W351*V351</f>
        <v>0</v>
      </c>
      <c r="Y351" s="444"/>
      <c r="Z351" s="296"/>
      <c r="AA351" s="296"/>
      <c r="AB351" s="296"/>
      <c r="AC351" s="296"/>
      <c r="AD351" s="296"/>
      <c r="AE351" s="296"/>
      <c r="AF351" s="296"/>
      <c r="AG351" s="296"/>
      <c r="AH351" s="296"/>
      <c r="AI351" s="296"/>
    </row>
    <row r="352" s="455" customFormat="1" spans="1:35">
      <c r="A352" s="467"/>
      <c r="B352" s="296"/>
      <c r="C352" s="754" t="s">
        <v>6646</v>
      </c>
      <c r="D352" s="296"/>
      <c r="E352" s="754" t="s">
        <v>6645</v>
      </c>
      <c r="F352" s="296"/>
      <c r="G352" s="296"/>
      <c r="H352" s="191" t="s">
        <v>6641</v>
      </c>
      <c r="I352" s="296"/>
      <c r="J352" s="191" t="s">
        <v>6295</v>
      </c>
      <c r="K352" s="296"/>
      <c r="L352" s="296"/>
      <c r="M352" s="476">
        <v>44</v>
      </c>
      <c r="N352" s="477">
        <v>20.7982</v>
      </c>
      <c r="O352" s="477">
        <f t="shared" si="75"/>
        <v>915.1208</v>
      </c>
      <c r="P352" s="477">
        <v>3</v>
      </c>
      <c r="Q352" s="477">
        <f t="shared" si="76"/>
        <v>20.7982</v>
      </c>
      <c r="R352" s="477">
        <f t="shared" si="83"/>
        <v>62.3946</v>
      </c>
      <c r="S352" s="477">
        <f t="shared" si="77"/>
        <v>0</v>
      </c>
      <c r="T352" s="477">
        <f t="shared" si="78"/>
        <v>20.7982</v>
      </c>
      <c r="U352" s="477">
        <f t="shared" si="79"/>
        <v>0</v>
      </c>
      <c r="V352" s="477">
        <f t="shared" si="80"/>
        <v>-41</v>
      </c>
      <c r="W352" s="477">
        <f t="shared" si="81"/>
        <v>20.7982</v>
      </c>
      <c r="X352" s="477">
        <f t="shared" ref="X352:X357" si="86">R352-O352</f>
        <v>-852.7262</v>
      </c>
      <c r="Y352" s="444"/>
      <c r="Z352" s="296"/>
      <c r="AA352" s="296"/>
      <c r="AB352" s="296"/>
      <c r="AC352" s="296"/>
      <c r="AD352" s="296"/>
      <c r="AE352" s="296"/>
      <c r="AF352" s="296"/>
      <c r="AG352" s="296"/>
      <c r="AH352" s="296"/>
      <c r="AI352" s="296"/>
    </row>
    <row r="353" s="455" customFormat="1" spans="1:35">
      <c r="A353" s="467"/>
      <c r="B353" s="296"/>
      <c r="C353" s="754" t="s">
        <v>6647</v>
      </c>
      <c r="D353" s="296"/>
      <c r="E353" s="754" t="s">
        <v>6648</v>
      </c>
      <c r="F353" s="296"/>
      <c r="G353" s="296"/>
      <c r="H353" s="191" t="s">
        <v>6641</v>
      </c>
      <c r="I353" s="296"/>
      <c r="J353" s="191" t="s">
        <v>6295</v>
      </c>
      <c r="K353" s="296"/>
      <c r="L353" s="296"/>
      <c r="M353" s="476">
        <v>-489</v>
      </c>
      <c r="N353" s="477">
        <v>0.1427</v>
      </c>
      <c r="O353" s="477">
        <f t="shared" si="75"/>
        <v>-69.7803</v>
      </c>
      <c r="P353" s="477"/>
      <c r="Q353" s="477">
        <f t="shared" si="76"/>
        <v>0.1427</v>
      </c>
      <c r="R353" s="477">
        <f t="shared" si="83"/>
        <v>0</v>
      </c>
      <c r="S353" s="477">
        <f t="shared" si="77"/>
        <v>489</v>
      </c>
      <c r="T353" s="477">
        <f t="shared" si="78"/>
        <v>0.1427</v>
      </c>
      <c r="U353" s="477">
        <f>R353-O353</f>
        <v>69.7803</v>
      </c>
      <c r="V353" s="477">
        <f t="shared" si="80"/>
        <v>0</v>
      </c>
      <c r="W353" s="477">
        <f t="shared" si="81"/>
        <v>0.1427</v>
      </c>
      <c r="X353" s="477">
        <f>W353*V353</f>
        <v>0</v>
      </c>
      <c r="Y353" s="444"/>
      <c r="Z353" s="296"/>
      <c r="AA353" s="296"/>
      <c r="AB353" s="296"/>
      <c r="AC353" s="296"/>
      <c r="AD353" s="296"/>
      <c r="AE353" s="296"/>
      <c r="AF353" s="296"/>
      <c r="AG353" s="296"/>
      <c r="AH353" s="296"/>
      <c r="AI353" s="296"/>
    </row>
    <row r="354" s="455" customFormat="1" spans="1:35">
      <c r="A354" s="467"/>
      <c r="B354" s="296"/>
      <c r="C354" s="754" t="s">
        <v>6649</v>
      </c>
      <c r="D354" s="296"/>
      <c r="E354" s="754" t="s">
        <v>6650</v>
      </c>
      <c r="F354" s="296"/>
      <c r="G354" s="296"/>
      <c r="H354" s="191" t="s">
        <v>6641</v>
      </c>
      <c r="I354" s="296"/>
      <c r="J354" s="191" t="s">
        <v>6295</v>
      </c>
      <c r="K354" s="296"/>
      <c r="L354" s="296"/>
      <c r="M354" s="476">
        <v>38</v>
      </c>
      <c r="N354" s="477">
        <v>39.8618</v>
      </c>
      <c r="O354" s="477">
        <f t="shared" si="75"/>
        <v>1514.7484</v>
      </c>
      <c r="P354" s="477">
        <v>5</v>
      </c>
      <c r="Q354" s="477">
        <f t="shared" si="76"/>
        <v>39.8618</v>
      </c>
      <c r="R354" s="477">
        <f t="shared" si="83"/>
        <v>199.309</v>
      </c>
      <c r="S354" s="477">
        <f t="shared" si="77"/>
        <v>0</v>
      </c>
      <c r="T354" s="477">
        <f t="shared" si="78"/>
        <v>39.8618</v>
      </c>
      <c r="U354" s="477">
        <f t="shared" si="79"/>
        <v>0</v>
      </c>
      <c r="V354" s="477">
        <f t="shared" si="80"/>
        <v>-33</v>
      </c>
      <c r="W354" s="477">
        <f t="shared" si="81"/>
        <v>39.8618</v>
      </c>
      <c r="X354" s="477">
        <f t="shared" si="86"/>
        <v>-1315.4394</v>
      </c>
      <c r="Y354" s="444"/>
      <c r="Z354" s="296"/>
      <c r="AA354" s="296"/>
      <c r="AB354" s="296"/>
      <c r="AC354" s="296"/>
      <c r="AD354" s="296"/>
      <c r="AE354" s="296"/>
      <c r="AF354" s="296"/>
      <c r="AG354" s="296"/>
      <c r="AH354" s="296"/>
      <c r="AI354" s="296"/>
    </row>
    <row r="355" s="455" customFormat="1" spans="1:35">
      <c r="A355" s="467"/>
      <c r="B355" s="296"/>
      <c r="C355" s="754" t="s">
        <v>6651</v>
      </c>
      <c r="D355" s="296"/>
      <c r="E355" s="754" t="s">
        <v>6652</v>
      </c>
      <c r="F355" s="296"/>
      <c r="G355" s="296"/>
      <c r="H355" s="191" t="s">
        <v>6641</v>
      </c>
      <c r="I355" s="296"/>
      <c r="J355" s="191" t="s">
        <v>6295</v>
      </c>
      <c r="K355" s="296"/>
      <c r="L355" s="296"/>
      <c r="M355" s="476">
        <v>-3</v>
      </c>
      <c r="N355" s="477">
        <f>VLOOKUP(C355,[9]厂外金额!$A$2:$K$1586,11,0)</f>
        <v>38.4615</v>
      </c>
      <c r="O355" s="477">
        <f t="shared" si="75"/>
        <v>-115.3845</v>
      </c>
      <c r="P355" s="477"/>
      <c r="Q355" s="477">
        <f t="shared" si="76"/>
        <v>38.4615</v>
      </c>
      <c r="R355" s="477">
        <f t="shared" si="83"/>
        <v>0</v>
      </c>
      <c r="S355" s="477">
        <f t="shared" si="77"/>
        <v>3</v>
      </c>
      <c r="T355" s="477">
        <f t="shared" si="78"/>
        <v>38.4615</v>
      </c>
      <c r="U355" s="477">
        <f>R355-O355</f>
        <v>115.3845</v>
      </c>
      <c r="V355" s="477">
        <f t="shared" si="80"/>
        <v>0</v>
      </c>
      <c r="W355" s="477">
        <f t="shared" si="81"/>
        <v>38.4615</v>
      </c>
      <c r="X355" s="477">
        <f>W355*V355</f>
        <v>0</v>
      </c>
      <c r="Y355" s="444"/>
      <c r="Z355" s="296"/>
      <c r="AA355" s="296"/>
      <c r="AB355" s="296"/>
      <c r="AC355" s="296"/>
      <c r="AD355" s="296"/>
      <c r="AE355" s="296"/>
      <c r="AF355" s="296"/>
      <c r="AG355" s="296"/>
      <c r="AH355" s="296"/>
      <c r="AI355" s="296"/>
    </row>
    <row r="356" s="455" customFormat="1" spans="1:35">
      <c r="A356" s="467"/>
      <c r="B356" s="296"/>
      <c r="C356" s="754" t="s">
        <v>6653</v>
      </c>
      <c r="D356" s="296"/>
      <c r="E356" s="754" t="s">
        <v>6654</v>
      </c>
      <c r="F356" s="296"/>
      <c r="G356" s="296"/>
      <c r="H356" s="191" t="s">
        <v>6641</v>
      </c>
      <c r="I356" s="296"/>
      <c r="J356" s="191" t="s">
        <v>6295</v>
      </c>
      <c r="K356" s="296"/>
      <c r="L356" s="296"/>
      <c r="M356" s="476">
        <v>206</v>
      </c>
      <c r="N356" s="477">
        <v>22.4509</v>
      </c>
      <c r="O356" s="477">
        <f t="shared" si="75"/>
        <v>4624.8854</v>
      </c>
      <c r="P356" s="477">
        <v>30</v>
      </c>
      <c r="Q356" s="477">
        <f t="shared" si="76"/>
        <v>22.4509</v>
      </c>
      <c r="R356" s="477">
        <f t="shared" si="83"/>
        <v>673.527</v>
      </c>
      <c r="S356" s="477">
        <f t="shared" si="77"/>
        <v>0</v>
      </c>
      <c r="T356" s="477">
        <f t="shared" si="78"/>
        <v>22.4509</v>
      </c>
      <c r="U356" s="477">
        <f t="shared" si="79"/>
        <v>0</v>
      </c>
      <c r="V356" s="477">
        <f t="shared" si="80"/>
        <v>-176</v>
      </c>
      <c r="W356" s="477">
        <f t="shared" si="81"/>
        <v>22.4509</v>
      </c>
      <c r="X356" s="477">
        <f t="shared" si="86"/>
        <v>-3951.3584</v>
      </c>
      <c r="Y356" s="444"/>
      <c r="Z356" s="296"/>
      <c r="AA356" s="296"/>
      <c r="AB356" s="296"/>
      <c r="AC356" s="296"/>
      <c r="AD356" s="296"/>
      <c r="AE356" s="296"/>
      <c r="AF356" s="296"/>
      <c r="AG356" s="296"/>
      <c r="AH356" s="296"/>
      <c r="AI356" s="296"/>
    </row>
    <row r="357" s="455" customFormat="1" spans="1:35">
      <c r="A357" s="467"/>
      <c r="B357" s="296"/>
      <c r="C357" s="754" t="s">
        <v>989</v>
      </c>
      <c r="D357" s="296"/>
      <c r="E357" s="754" t="s">
        <v>990</v>
      </c>
      <c r="F357" s="296"/>
      <c r="G357" s="296"/>
      <c r="H357" s="191" t="s">
        <v>6641</v>
      </c>
      <c r="I357" s="296"/>
      <c r="J357" s="191" t="s">
        <v>6295</v>
      </c>
      <c r="K357" s="296"/>
      <c r="L357" s="296"/>
      <c r="M357" s="476">
        <v>8</v>
      </c>
      <c r="N357" s="477">
        <v>121.6738</v>
      </c>
      <c r="O357" s="477">
        <f t="shared" si="75"/>
        <v>973.3904</v>
      </c>
      <c r="P357" s="477"/>
      <c r="Q357" s="477">
        <f t="shared" si="76"/>
        <v>121.6738</v>
      </c>
      <c r="R357" s="477">
        <f t="shared" si="83"/>
        <v>0</v>
      </c>
      <c r="S357" s="477">
        <f t="shared" si="77"/>
        <v>0</v>
      </c>
      <c r="T357" s="477">
        <f t="shared" si="78"/>
        <v>121.6738</v>
      </c>
      <c r="U357" s="477">
        <f t="shared" si="79"/>
        <v>0</v>
      </c>
      <c r="V357" s="477">
        <f t="shared" si="80"/>
        <v>-8</v>
      </c>
      <c r="W357" s="477">
        <f t="shared" si="81"/>
        <v>121.6738</v>
      </c>
      <c r="X357" s="477">
        <f t="shared" si="86"/>
        <v>-973.3904</v>
      </c>
      <c r="Y357" s="444"/>
      <c r="Z357" s="296"/>
      <c r="AA357" s="296"/>
      <c r="AB357" s="296"/>
      <c r="AC357" s="296"/>
      <c r="AD357" s="296"/>
      <c r="AE357" s="296"/>
      <c r="AF357" s="296"/>
      <c r="AG357" s="296"/>
      <c r="AH357" s="296"/>
      <c r="AI357" s="296"/>
    </row>
    <row r="358" s="455" customFormat="1" spans="1:35">
      <c r="A358" s="467"/>
      <c r="B358" s="296"/>
      <c r="C358" s="754" t="s">
        <v>6655</v>
      </c>
      <c r="D358" s="296"/>
      <c r="E358" s="754" t="s">
        <v>6656</v>
      </c>
      <c r="F358" s="296"/>
      <c r="G358" s="296"/>
      <c r="H358" s="191" t="s">
        <v>6641</v>
      </c>
      <c r="I358" s="296"/>
      <c r="J358" s="191" t="s">
        <v>6295</v>
      </c>
      <c r="K358" s="296"/>
      <c r="L358" s="296"/>
      <c r="M358" s="476">
        <v>45</v>
      </c>
      <c r="N358" s="477">
        <v>42.69</v>
      </c>
      <c r="O358" s="477">
        <f t="shared" si="75"/>
        <v>1921.05</v>
      </c>
      <c r="P358" s="477">
        <v>45</v>
      </c>
      <c r="Q358" s="477">
        <f t="shared" si="76"/>
        <v>42.69</v>
      </c>
      <c r="R358" s="477">
        <f t="shared" si="83"/>
        <v>1921.05</v>
      </c>
      <c r="S358" s="477">
        <f t="shared" si="77"/>
        <v>0</v>
      </c>
      <c r="T358" s="477">
        <f t="shared" si="78"/>
        <v>42.69</v>
      </c>
      <c r="U358" s="477">
        <f t="shared" si="79"/>
        <v>0</v>
      </c>
      <c r="V358" s="477">
        <f t="shared" si="80"/>
        <v>0</v>
      </c>
      <c r="W358" s="477">
        <f t="shared" si="81"/>
        <v>42.69</v>
      </c>
      <c r="X358" s="477">
        <f>W358*V358</f>
        <v>0</v>
      </c>
      <c r="Y358" s="444"/>
      <c r="Z358" s="296"/>
      <c r="AA358" s="296"/>
      <c r="AB358" s="296"/>
      <c r="AC358" s="296"/>
      <c r="AD358" s="296"/>
      <c r="AE358" s="296"/>
      <c r="AF358" s="296"/>
      <c r="AG358" s="296"/>
      <c r="AH358" s="296"/>
      <c r="AI358" s="296"/>
    </row>
    <row r="359" s="455" customFormat="1" spans="1:35">
      <c r="A359" s="467"/>
      <c r="B359" s="296"/>
      <c r="C359" s="754" t="s">
        <v>6657</v>
      </c>
      <c r="D359" s="296"/>
      <c r="E359" s="754" t="s">
        <v>6658</v>
      </c>
      <c r="F359" s="296"/>
      <c r="G359" s="296"/>
      <c r="H359" s="191" t="s">
        <v>6641</v>
      </c>
      <c r="I359" s="296"/>
      <c r="J359" s="191" t="s">
        <v>6295</v>
      </c>
      <c r="K359" s="296"/>
      <c r="L359" s="296"/>
      <c r="M359" s="476">
        <v>9</v>
      </c>
      <c r="N359" s="477">
        <v>65.72</v>
      </c>
      <c r="O359" s="477">
        <f t="shared" si="75"/>
        <v>591.48</v>
      </c>
      <c r="P359" s="477">
        <v>9</v>
      </c>
      <c r="Q359" s="477">
        <f t="shared" si="76"/>
        <v>65.72</v>
      </c>
      <c r="R359" s="477">
        <f t="shared" si="83"/>
        <v>591.48</v>
      </c>
      <c r="S359" s="477">
        <f t="shared" si="77"/>
        <v>0</v>
      </c>
      <c r="T359" s="477">
        <f t="shared" si="78"/>
        <v>65.72</v>
      </c>
      <c r="U359" s="477">
        <f t="shared" si="79"/>
        <v>0</v>
      </c>
      <c r="V359" s="477">
        <f t="shared" si="80"/>
        <v>0</v>
      </c>
      <c r="W359" s="477">
        <f t="shared" si="81"/>
        <v>65.72</v>
      </c>
      <c r="X359" s="477">
        <f>W359*V359</f>
        <v>0</v>
      </c>
      <c r="Y359" s="444"/>
      <c r="Z359" s="296"/>
      <c r="AA359" s="296"/>
      <c r="AB359" s="296"/>
      <c r="AC359" s="296"/>
      <c r="AD359" s="296"/>
      <c r="AE359" s="296"/>
      <c r="AF359" s="296"/>
      <c r="AG359" s="296"/>
      <c r="AH359" s="296"/>
      <c r="AI359" s="296"/>
    </row>
    <row r="360" s="455" customFormat="1" spans="1:35">
      <c r="A360" s="467"/>
      <c r="B360" s="296"/>
      <c r="C360" s="754" t="s">
        <v>1009</v>
      </c>
      <c r="D360" s="296"/>
      <c r="E360" s="754" t="s">
        <v>1010</v>
      </c>
      <c r="F360" s="296"/>
      <c r="G360" s="296"/>
      <c r="H360" s="191" t="s">
        <v>6641</v>
      </c>
      <c r="I360" s="296"/>
      <c r="J360" s="191" t="s">
        <v>6295</v>
      </c>
      <c r="K360" s="296"/>
      <c r="L360" s="296"/>
      <c r="M360" s="476">
        <v>1262</v>
      </c>
      <c r="N360" s="477">
        <v>9.0562</v>
      </c>
      <c r="O360" s="477">
        <f t="shared" si="75"/>
        <v>11428.9244</v>
      </c>
      <c r="P360" s="477"/>
      <c r="Q360" s="477">
        <f t="shared" si="76"/>
        <v>9.0562</v>
      </c>
      <c r="R360" s="477">
        <f t="shared" si="83"/>
        <v>0</v>
      </c>
      <c r="S360" s="477">
        <f t="shared" si="77"/>
        <v>0</v>
      </c>
      <c r="T360" s="477">
        <f t="shared" si="78"/>
        <v>9.0562</v>
      </c>
      <c r="U360" s="477">
        <f t="shared" si="79"/>
        <v>0</v>
      </c>
      <c r="V360" s="477">
        <f t="shared" si="80"/>
        <v>-1262</v>
      </c>
      <c r="W360" s="477">
        <f t="shared" si="81"/>
        <v>9.0562</v>
      </c>
      <c r="X360" s="477">
        <f t="shared" ref="X360:X363" si="87">R360-O360</f>
        <v>-11428.9244</v>
      </c>
      <c r="Y360" s="444"/>
      <c r="Z360" s="296"/>
      <c r="AA360" s="296"/>
      <c r="AB360" s="296"/>
      <c r="AC360" s="296"/>
      <c r="AD360" s="296"/>
      <c r="AE360" s="296"/>
      <c r="AF360" s="296"/>
      <c r="AG360" s="296"/>
      <c r="AH360" s="296"/>
      <c r="AI360" s="296"/>
    </row>
    <row r="361" s="455" customFormat="1" spans="1:35">
      <c r="A361" s="467"/>
      <c r="B361" s="296"/>
      <c r="C361" s="754" t="s">
        <v>6659</v>
      </c>
      <c r="D361" s="296"/>
      <c r="E361" s="754" t="s">
        <v>6660</v>
      </c>
      <c r="F361" s="296"/>
      <c r="G361" s="296"/>
      <c r="H361" s="191" t="s">
        <v>6641</v>
      </c>
      <c r="I361" s="296"/>
      <c r="J361" s="191" t="s">
        <v>6295</v>
      </c>
      <c r="K361" s="296"/>
      <c r="L361" s="296"/>
      <c r="M361" s="476">
        <v>-12</v>
      </c>
      <c r="N361" s="477">
        <v>42.69</v>
      </c>
      <c r="O361" s="477">
        <f t="shared" si="75"/>
        <v>-512.28</v>
      </c>
      <c r="P361" s="477"/>
      <c r="Q361" s="477">
        <f t="shared" si="76"/>
        <v>42.69</v>
      </c>
      <c r="R361" s="477">
        <f t="shared" si="83"/>
        <v>0</v>
      </c>
      <c r="S361" s="477">
        <f t="shared" si="77"/>
        <v>12</v>
      </c>
      <c r="T361" s="477">
        <f t="shared" si="78"/>
        <v>42.69</v>
      </c>
      <c r="U361" s="477">
        <f>R361-O361</f>
        <v>512.28</v>
      </c>
      <c r="V361" s="477">
        <f t="shared" si="80"/>
        <v>0</v>
      </c>
      <c r="W361" s="477">
        <f t="shared" si="81"/>
        <v>42.69</v>
      </c>
      <c r="X361" s="477">
        <f>W361*V361</f>
        <v>0</v>
      </c>
      <c r="Y361" s="444"/>
      <c r="Z361" s="296"/>
      <c r="AA361" s="296"/>
      <c r="AB361" s="296"/>
      <c r="AC361" s="296"/>
      <c r="AD361" s="296"/>
      <c r="AE361" s="296"/>
      <c r="AF361" s="296"/>
      <c r="AG361" s="296"/>
      <c r="AH361" s="296"/>
      <c r="AI361" s="296"/>
    </row>
    <row r="362" s="455" customFormat="1" spans="1:35">
      <c r="A362" s="467"/>
      <c r="B362" s="296"/>
      <c r="C362" s="754" t="s">
        <v>6661</v>
      </c>
      <c r="D362" s="296"/>
      <c r="E362" s="754" t="s">
        <v>6662</v>
      </c>
      <c r="F362" s="296"/>
      <c r="G362" s="296"/>
      <c r="H362" s="191" t="s">
        <v>6641</v>
      </c>
      <c r="I362" s="296"/>
      <c r="J362" s="191" t="s">
        <v>6295</v>
      </c>
      <c r="K362" s="296"/>
      <c r="L362" s="296"/>
      <c r="M362" s="476">
        <v>71</v>
      </c>
      <c r="N362" s="477">
        <v>68.0764</v>
      </c>
      <c r="O362" s="477">
        <f t="shared" si="75"/>
        <v>4833.4244</v>
      </c>
      <c r="P362" s="477"/>
      <c r="Q362" s="477">
        <f t="shared" si="76"/>
        <v>68.0764</v>
      </c>
      <c r="R362" s="477">
        <f t="shared" si="83"/>
        <v>0</v>
      </c>
      <c r="S362" s="477">
        <f t="shared" si="77"/>
        <v>0</v>
      </c>
      <c r="T362" s="477">
        <f t="shared" si="78"/>
        <v>68.0764</v>
      </c>
      <c r="U362" s="477">
        <f t="shared" si="79"/>
        <v>0</v>
      </c>
      <c r="V362" s="477">
        <f t="shared" si="80"/>
        <v>-71</v>
      </c>
      <c r="W362" s="477">
        <f t="shared" si="81"/>
        <v>68.0764</v>
      </c>
      <c r="X362" s="477">
        <f t="shared" si="87"/>
        <v>-4833.4244</v>
      </c>
      <c r="Y362" s="444"/>
      <c r="Z362" s="296"/>
      <c r="AA362" s="296"/>
      <c r="AB362" s="296"/>
      <c r="AC362" s="296"/>
      <c r="AD362" s="296"/>
      <c r="AE362" s="296"/>
      <c r="AF362" s="296"/>
      <c r="AG362" s="296"/>
      <c r="AH362" s="296"/>
      <c r="AI362" s="296"/>
    </row>
    <row r="363" s="455" customFormat="1" spans="1:35">
      <c r="A363" s="467"/>
      <c r="B363" s="296"/>
      <c r="C363" s="754" t="s">
        <v>6663</v>
      </c>
      <c r="D363" s="296"/>
      <c r="E363" s="754" t="s">
        <v>6664</v>
      </c>
      <c r="F363" s="296"/>
      <c r="G363" s="296"/>
      <c r="H363" s="191" t="s">
        <v>6641</v>
      </c>
      <c r="I363" s="296"/>
      <c r="J363" s="191" t="s">
        <v>6295</v>
      </c>
      <c r="K363" s="296"/>
      <c r="L363" s="296"/>
      <c r="M363" s="476">
        <v>138</v>
      </c>
      <c r="N363" s="477">
        <v>38.8232</v>
      </c>
      <c r="O363" s="477">
        <f t="shared" si="75"/>
        <v>5357.6016</v>
      </c>
      <c r="P363" s="477"/>
      <c r="Q363" s="477">
        <f t="shared" si="76"/>
        <v>38.8232</v>
      </c>
      <c r="R363" s="477">
        <f t="shared" si="83"/>
        <v>0</v>
      </c>
      <c r="S363" s="477">
        <f t="shared" si="77"/>
        <v>0</v>
      </c>
      <c r="T363" s="477">
        <f t="shared" si="78"/>
        <v>38.8232</v>
      </c>
      <c r="U363" s="477">
        <f t="shared" si="79"/>
        <v>0</v>
      </c>
      <c r="V363" s="477">
        <f t="shared" si="80"/>
        <v>-138</v>
      </c>
      <c r="W363" s="477">
        <f t="shared" si="81"/>
        <v>38.8232</v>
      </c>
      <c r="X363" s="477">
        <f t="shared" si="87"/>
        <v>-5357.6016</v>
      </c>
      <c r="Y363" s="444"/>
      <c r="Z363" s="296"/>
      <c r="AA363" s="296"/>
      <c r="AB363" s="296"/>
      <c r="AC363" s="296"/>
      <c r="AD363" s="296"/>
      <c r="AE363" s="296"/>
      <c r="AF363" s="296"/>
      <c r="AG363" s="296"/>
      <c r="AH363" s="296"/>
      <c r="AI363" s="296"/>
    </row>
    <row r="364" s="455" customFormat="1" spans="1:35">
      <c r="A364" s="467"/>
      <c r="B364" s="296"/>
      <c r="C364" s="754" t="s">
        <v>6665</v>
      </c>
      <c r="D364" s="296"/>
      <c r="E364" s="754" t="s">
        <v>6666</v>
      </c>
      <c r="F364" s="296"/>
      <c r="G364" s="296"/>
      <c r="H364" s="191" t="s">
        <v>6641</v>
      </c>
      <c r="I364" s="296"/>
      <c r="J364" s="191" t="s">
        <v>6295</v>
      </c>
      <c r="K364" s="296"/>
      <c r="L364" s="296"/>
      <c r="M364" s="476">
        <v>-69</v>
      </c>
      <c r="N364" s="477">
        <v>46.9134</v>
      </c>
      <c r="O364" s="477">
        <f t="shared" si="75"/>
        <v>-3237.0246</v>
      </c>
      <c r="P364" s="477">
        <v>1</v>
      </c>
      <c r="Q364" s="477">
        <f t="shared" si="76"/>
        <v>46.9134</v>
      </c>
      <c r="R364" s="477">
        <f t="shared" si="83"/>
        <v>46.9134</v>
      </c>
      <c r="S364" s="477">
        <f t="shared" si="77"/>
        <v>70</v>
      </c>
      <c r="T364" s="477">
        <f t="shared" si="78"/>
        <v>46.9134</v>
      </c>
      <c r="U364" s="477">
        <f>R364-O364</f>
        <v>3283.938</v>
      </c>
      <c r="V364" s="477">
        <f t="shared" si="80"/>
        <v>0</v>
      </c>
      <c r="W364" s="477">
        <f t="shared" si="81"/>
        <v>46.9134</v>
      </c>
      <c r="X364" s="477">
        <f>W364*V364</f>
        <v>0</v>
      </c>
      <c r="Y364" s="444"/>
      <c r="Z364" s="296"/>
      <c r="AA364" s="296"/>
      <c r="AB364" s="296"/>
      <c r="AC364" s="296"/>
      <c r="AD364" s="296"/>
      <c r="AE364" s="296"/>
      <c r="AF364" s="296"/>
      <c r="AG364" s="296"/>
      <c r="AH364" s="296"/>
      <c r="AI364" s="296"/>
    </row>
    <row r="365" s="455" customFormat="1" spans="1:35">
      <c r="A365" s="467"/>
      <c r="B365" s="296"/>
      <c r="C365" s="296" t="s">
        <v>6667</v>
      </c>
      <c r="D365" s="296"/>
      <c r="E365" s="296" t="s">
        <v>6668</v>
      </c>
      <c r="F365" s="296"/>
      <c r="G365" s="296"/>
      <c r="H365" s="191" t="s">
        <v>6641</v>
      </c>
      <c r="I365" s="296"/>
      <c r="J365" s="191" t="s">
        <v>6295</v>
      </c>
      <c r="K365" s="296"/>
      <c r="L365" s="296"/>
      <c r="M365" s="476">
        <v>0</v>
      </c>
      <c r="N365" s="477">
        <v>57.0463</v>
      </c>
      <c r="O365" s="477">
        <f t="shared" si="75"/>
        <v>0</v>
      </c>
      <c r="P365" s="477">
        <v>1</v>
      </c>
      <c r="Q365" s="477">
        <f t="shared" si="76"/>
        <v>57.0463</v>
      </c>
      <c r="R365" s="477">
        <f t="shared" si="83"/>
        <v>57.0463</v>
      </c>
      <c r="S365" s="477">
        <f t="shared" si="77"/>
        <v>1</v>
      </c>
      <c r="T365" s="477">
        <f t="shared" si="78"/>
        <v>57.0463</v>
      </c>
      <c r="U365" s="477">
        <f t="shared" si="79"/>
        <v>57.0463</v>
      </c>
      <c r="V365" s="477">
        <f t="shared" si="80"/>
        <v>0</v>
      </c>
      <c r="W365" s="477">
        <f t="shared" si="81"/>
        <v>57.0463</v>
      </c>
      <c r="X365" s="477">
        <f>W365*V365</f>
        <v>0</v>
      </c>
      <c r="Y365" s="444"/>
      <c r="Z365" s="296"/>
      <c r="AA365" s="296"/>
      <c r="AB365" s="296"/>
      <c r="AC365" s="296"/>
      <c r="AD365" s="296"/>
      <c r="AE365" s="296"/>
      <c r="AF365" s="296"/>
      <c r="AG365" s="296"/>
      <c r="AH365" s="296"/>
      <c r="AI365" s="296"/>
    </row>
    <row r="366" s="455" customFormat="1" spans="1:35">
      <c r="A366" s="467"/>
      <c r="B366" s="296"/>
      <c r="C366" s="754" t="s">
        <v>6669</v>
      </c>
      <c r="D366" s="296"/>
      <c r="E366" s="754" t="s">
        <v>6670</v>
      </c>
      <c r="F366" s="296"/>
      <c r="G366" s="296"/>
      <c r="H366" s="755" t="s">
        <v>6671</v>
      </c>
      <c r="I366" s="296"/>
      <c r="J366" s="191" t="s">
        <v>6295</v>
      </c>
      <c r="K366" s="296"/>
      <c r="L366" s="296"/>
      <c r="M366" s="476">
        <v>120</v>
      </c>
      <c r="N366" s="477">
        <v>76.9231</v>
      </c>
      <c r="O366" s="477">
        <f t="shared" si="75"/>
        <v>9230.772</v>
      </c>
      <c r="P366" s="477"/>
      <c r="Q366" s="477">
        <f t="shared" si="76"/>
        <v>76.9231</v>
      </c>
      <c r="R366" s="477">
        <f t="shared" si="83"/>
        <v>0</v>
      </c>
      <c r="S366" s="477">
        <f t="shared" ref="S366:S429" si="88">IF((P366-M366)&gt;0,P366-M366,0)</f>
        <v>0</v>
      </c>
      <c r="T366" s="477">
        <f t="shared" si="78"/>
        <v>76.9231</v>
      </c>
      <c r="U366" s="477">
        <f t="shared" si="79"/>
        <v>0</v>
      </c>
      <c r="V366" s="477">
        <f t="shared" si="80"/>
        <v>-120</v>
      </c>
      <c r="W366" s="477">
        <f t="shared" si="81"/>
        <v>76.9231</v>
      </c>
      <c r="X366" s="477">
        <f t="shared" ref="X366:X369" si="89">R366-O366</f>
        <v>-9230.772</v>
      </c>
      <c r="Y366" s="444"/>
      <c r="Z366" s="296"/>
      <c r="AA366" s="296"/>
      <c r="AB366" s="296"/>
      <c r="AC366" s="296"/>
      <c r="AD366" s="296"/>
      <c r="AE366" s="296"/>
      <c r="AF366" s="296"/>
      <c r="AG366" s="296"/>
      <c r="AH366" s="296"/>
      <c r="AI366" s="296"/>
    </row>
    <row r="367" s="455" customFormat="1" spans="1:35">
      <c r="A367" s="467"/>
      <c r="B367" s="296"/>
      <c r="C367" s="754" t="s">
        <v>3325</v>
      </c>
      <c r="D367" s="296"/>
      <c r="E367" s="754" t="s">
        <v>3326</v>
      </c>
      <c r="F367" s="296"/>
      <c r="G367" s="296"/>
      <c r="H367" s="755" t="s">
        <v>6672</v>
      </c>
      <c r="I367" s="296"/>
      <c r="J367" s="191" t="s">
        <v>6295</v>
      </c>
      <c r="K367" s="296"/>
      <c r="L367" s="296"/>
      <c r="M367" s="476">
        <v>30.87</v>
      </c>
      <c r="N367" s="477">
        <v>174.5923</v>
      </c>
      <c r="O367" s="477">
        <f t="shared" si="75"/>
        <v>5389.664301</v>
      </c>
      <c r="P367" s="477">
        <v>5</v>
      </c>
      <c r="Q367" s="477">
        <f t="shared" si="76"/>
        <v>174.5923</v>
      </c>
      <c r="R367" s="477">
        <f t="shared" si="83"/>
        <v>872.9615</v>
      </c>
      <c r="S367" s="477">
        <f t="shared" si="88"/>
        <v>0</v>
      </c>
      <c r="T367" s="477">
        <f t="shared" si="78"/>
        <v>174.5923</v>
      </c>
      <c r="U367" s="477">
        <f t="shared" si="79"/>
        <v>0</v>
      </c>
      <c r="V367" s="477">
        <f t="shared" si="80"/>
        <v>-25.87</v>
      </c>
      <c r="W367" s="477">
        <f t="shared" si="81"/>
        <v>174.5923</v>
      </c>
      <c r="X367" s="477">
        <f t="shared" si="89"/>
        <v>-4516.702801</v>
      </c>
      <c r="Y367" s="444"/>
      <c r="Z367" s="296"/>
      <c r="AA367" s="296"/>
      <c r="AB367" s="296"/>
      <c r="AC367" s="296"/>
      <c r="AD367" s="296"/>
      <c r="AE367" s="296"/>
      <c r="AF367" s="296"/>
      <c r="AG367" s="296"/>
      <c r="AH367" s="296"/>
      <c r="AI367" s="296"/>
    </row>
    <row r="368" s="455" customFormat="1" spans="1:35">
      <c r="A368" s="467">
        <v>333</v>
      </c>
      <c r="B368" s="296"/>
      <c r="C368" s="754" t="s">
        <v>5349</v>
      </c>
      <c r="D368" s="296"/>
      <c r="E368" s="754" t="s">
        <v>5350</v>
      </c>
      <c r="F368" s="296"/>
      <c r="G368" s="296"/>
      <c r="H368" s="191" t="s">
        <v>6292</v>
      </c>
      <c r="I368" s="296"/>
      <c r="J368" s="191" t="s">
        <v>6673</v>
      </c>
      <c r="K368" s="296"/>
      <c r="L368" s="296"/>
      <c r="M368" s="476">
        <v>2184</v>
      </c>
      <c r="N368" s="477">
        <v>106.749</v>
      </c>
      <c r="O368" s="477">
        <f t="shared" si="75"/>
        <v>233139.816</v>
      </c>
      <c r="P368" s="477">
        <v>272</v>
      </c>
      <c r="Q368" s="477">
        <f t="shared" si="76"/>
        <v>106.749</v>
      </c>
      <c r="R368" s="477">
        <f t="shared" si="83"/>
        <v>29035.728</v>
      </c>
      <c r="S368" s="477">
        <f t="shared" si="88"/>
        <v>0</v>
      </c>
      <c r="T368" s="477">
        <f t="shared" si="78"/>
        <v>106.749</v>
      </c>
      <c r="U368" s="477">
        <f t="shared" si="79"/>
        <v>0</v>
      </c>
      <c r="V368" s="477">
        <f t="shared" si="80"/>
        <v>-1912</v>
      </c>
      <c r="W368" s="477">
        <f t="shared" si="81"/>
        <v>106.749</v>
      </c>
      <c r="X368" s="477">
        <f t="shared" si="89"/>
        <v>-204104.088</v>
      </c>
      <c r="Y368" s="444"/>
      <c r="Z368" s="296"/>
      <c r="AA368" s="296"/>
      <c r="AB368" s="296"/>
      <c r="AC368" s="296"/>
      <c r="AD368" s="296"/>
      <c r="AE368" s="296"/>
      <c r="AF368" s="296"/>
      <c r="AG368" s="296"/>
      <c r="AH368" s="296"/>
      <c r="AI368" s="296"/>
    </row>
    <row r="369" s="455" customFormat="1" spans="1:35">
      <c r="A369" s="467">
        <v>334</v>
      </c>
      <c r="B369" s="296"/>
      <c r="C369" s="754" t="s">
        <v>5351</v>
      </c>
      <c r="D369" s="296"/>
      <c r="E369" s="754" t="s">
        <v>5352</v>
      </c>
      <c r="F369" s="296"/>
      <c r="G369" s="296"/>
      <c r="H369" s="191" t="s">
        <v>6292</v>
      </c>
      <c r="I369" s="296"/>
      <c r="J369" s="191" t="s">
        <v>6673</v>
      </c>
      <c r="K369" s="296"/>
      <c r="L369" s="296"/>
      <c r="M369" s="476">
        <v>2602</v>
      </c>
      <c r="N369" s="477">
        <v>103.6894</v>
      </c>
      <c r="O369" s="477">
        <f t="shared" si="75"/>
        <v>269799.8188</v>
      </c>
      <c r="P369" s="477">
        <v>183</v>
      </c>
      <c r="Q369" s="477">
        <f t="shared" si="76"/>
        <v>103.6894</v>
      </c>
      <c r="R369" s="477">
        <f t="shared" si="83"/>
        <v>18975.1602</v>
      </c>
      <c r="S369" s="477">
        <f t="shared" si="88"/>
        <v>0</v>
      </c>
      <c r="T369" s="477">
        <f t="shared" si="78"/>
        <v>103.6894</v>
      </c>
      <c r="U369" s="477">
        <f t="shared" si="79"/>
        <v>0</v>
      </c>
      <c r="V369" s="477">
        <f t="shared" si="80"/>
        <v>-2419</v>
      </c>
      <c r="W369" s="477">
        <f t="shared" si="81"/>
        <v>103.6894</v>
      </c>
      <c r="X369" s="477">
        <f t="shared" si="89"/>
        <v>-250824.6586</v>
      </c>
      <c r="Y369" s="444"/>
      <c r="Z369" s="296"/>
      <c r="AA369" s="296"/>
      <c r="AB369" s="296"/>
      <c r="AC369" s="296"/>
      <c r="AD369" s="296"/>
      <c r="AE369" s="296"/>
      <c r="AF369" s="296"/>
      <c r="AG369" s="296"/>
      <c r="AH369" s="296"/>
      <c r="AI369" s="296"/>
    </row>
    <row r="370" s="455" customFormat="1" spans="1:35">
      <c r="A370" s="467">
        <v>335</v>
      </c>
      <c r="B370" s="296"/>
      <c r="C370" s="754" t="s">
        <v>6674</v>
      </c>
      <c r="D370" s="296"/>
      <c r="E370" s="754" t="s">
        <v>6675</v>
      </c>
      <c r="F370" s="296"/>
      <c r="G370" s="296"/>
      <c r="H370" s="191" t="s">
        <v>6292</v>
      </c>
      <c r="I370" s="296"/>
      <c r="J370" s="191" t="s">
        <v>6673</v>
      </c>
      <c r="K370" s="296"/>
      <c r="L370" s="296"/>
      <c r="M370" s="476">
        <v>-20</v>
      </c>
      <c r="N370" s="477">
        <v>15.7462</v>
      </c>
      <c r="O370" s="477">
        <f t="shared" si="75"/>
        <v>-314.924</v>
      </c>
      <c r="P370" s="477"/>
      <c r="Q370" s="477">
        <f t="shared" si="76"/>
        <v>15.7462</v>
      </c>
      <c r="R370" s="477">
        <f t="shared" si="83"/>
        <v>0</v>
      </c>
      <c r="S370" s="477">
        <f t="shared" si="88"/>
        <v>20</v>
      </c>
      <c r="T370" s="477">
        <f t="shared" si="78"/>
        <v>15.7462</v>
      </c>
      <c r="U370" s="477">
        <f>R370-O370</f>
        <v>314.924</v>
      </c>
      <c r="V370" s="477">
        <f t="shared" si="80"/>
        <v>0</v>
      </c>
      <c r="W370" s="477">
        <f t="shared" si="81"/>
        <v>15.7462</v>
      </c>
      <c r="X370" s="477">
        <f>W370*V370</f>
        <v>0</v>
      </c>
      <c r="Y370" s="444"/>
      <c r="Z370" s="296"/>
      <c r="AA370" s="296"/>
      <c r="AB370" s="296"/>
      <c r="AC370" s="296"/>
      <c r="AD370" s="296"/>
      <c r="AE370" s="296"/>
      <c r="AF370" s="296"/>
      <c r="AG370" s="296"/>
      <c r="AH370" s="296"/>
      <c r="AI370" s="296"/>
    </row>
    <row r="371" s="455" customFormat="1" spans="1:35">
      <c r="A371" s="467">
        <v>336</v>
      </c>
      <c r="B371" s="296"/>
      <c r="C371" s="754" t="s">
        <v>5353</v>
      </c>
      <c r="D371" s="296"/>
      <c r="E371" s="754" t="s">
        <v>5354</v>
      </c>
      <c r="F371" s="296"/>
      <c r="G371" s="296"/>
      <c r="H371" s="191" t="s">
        <v>6292</v>
      </c>
      <c r="I371" s="296"/>
      <c r="J371" s="191" t="s">
        <v>6673</v>
      </c>
      <c r="K371" s="296"/>
      <c r="L371" s="296"/>
      <c r="M371" s="476">
        <v>2990</v>
      </c>
      <c r="N371" s="477">
        <v>21.6758</v>
      </c>
      <c r="O371" s="477">
        <f t="shared" si="75"/>
        <v>64810.642</v>
      </c>
      <c r="P371" s="477">
        <v>78</v>
      </c>
      <c r="Q371" s="477">
        <f t="shared" si="76"/>
        <v>21.6758</v>
      </c>
      <c r="R371" s="477">
        <f t="shared" si="83"/>
        <v>1690.7124</v>
      </c>
      <c r="S371" s="477">
        <f t="shared" si="88"/>
        <v>0</v>
      </c>
      <c r="T371" s="477">
        <f t="shared" si="78"/>
        <v>21.6758</v>
      </c>
      <c r="U371" s="477">
        <f t="shared" si="79"/>
        <v>0</v>
      </c>
      <c r="V371" s="477">
        <f t="shared" si="80"/>
        <v>-2912</v>
      </c>
      <c r="W371" s="477">
        <f t="shared" si="81"/>
        <v>21.6758</v>
      </c>
      <c r="X371" s="477">
        <f t="shared" ref="X371:X388" si="90">R371-O371</f>
        <v>-63119.9296</v>
      </c>
      <c r="Y371" s="444"/>
      <c r="Z371" s="296"/>
      <c r="AA371" s="296"/>
      <c r="AB371" s="296"/>
      <c r="AC371" s="296"/>
      <c r="AD371" s="296"/>
      <c r="AE371" s="296"/>
      <c r="AF371" s="296"/>
      <c r="AG371" s="296"/>
      <c r="AH371" s="296"/>
      <c r="AI371" s="296"/>
    </row>
    <row r="372" s="455" customFormat="1" spans="1:35">
      <c r="A372" s="467">
        <v>337</v>
      </c>
      <c r="B372" s="296"/>
      <c r="C372" s="754" t="s">
        <v>5355</v>
      </c>
      <c r="D372" s="296"/>
      <c r="E372" s="754" t="s">
        <v>5356</v>
      </c>
      <c r="F372" s="296"/>
      <c r="G372" s="296"/>
      <c r="H372" s="191" t="s">
        <v>6292</v>
      </c>
      <c r="I372" s="296"/>
      <c r="J372" s="191" t="s">
        <v>6673</v>
      </c>
      <c r="K372" s="296"/>
      <c r="L372" s="296"/>
      <c r="M372" s="476">
        <v>1552</v>
      </c>
      <c r="N372" s="477">
        <v>66.3504</v>
      </c>
      <c r="O372" s="477">
        <f t="shared" si="75"/>
        <v>102975.8208</v>
      </c>
      <c r="P372" s="477">
        <v>0</v>
      </c>
      <c r="Q372" s="477">
        <f t="shared" si="76"/>
        <v>66.3504</v>
      </c>
      <c r="R372" s="477">
        <f t="shared" si="83"/>
        <v>0</v>
      </c>
      <c r="S372" s="477">
        <f t="shared" si="88"/>
        <v>0</v>
      </c>
      <c r="T372" s="477">
        <f t="shared" si="78"/>
        <v>66.3504</v>
      </c>
      <c r="U372" s="477">
        <f t="shared" si="79"/>
        <v>0</v>
      </c>
      <c r="V372" s="477">
        <f t="shared" si="80"/>
        <v>-1552</v>
      </c>
      <c r="W372" s="477">
        <f t="shared" si="81"/>
        <v>66.3504</v>
      </c>
      <c r="X372" s="477">
        <f t="shared" si="90"/>
        <v>-102975.8208</v>
      </c>
      <c r="Y372" s="444"/>
      <c r="Z372" s="296"/>
      <c r="AA372" s="296"/>
      <c r="AB372" s="296"/>
      <c r="AC372" s="296"/>
      <c r="AD372" s="296"/>
      <c r="AE372" s="296"/>
      <c r="AF372" s="296"/>
      <c r="AG372" s="296"/>
      <c r="AH372" s="296"/>
      <c r="AI372" s="296"/>
    </row>
    <row r="373" s="455" customFormat="1" spans="1:35">
      <c r="A373" s="467">
        <v>338</v>
      </c>
      <c r="B373" s="296"/>
      <c r="C373" s="754" t="s">
        <v>5357</v>
      </c>
      <c r="D373" s="296"/>
      <c r="E373" s="754" t="s">
        <v>5358</v>
      </c>
      <c r="F373" s="296"/>
      <c r="G373" s="296"/>
      <c r="H373" s="191" t="s">
        <v>6292</v>
      </c>
      <c r="I373" s="296"/>
      <c r="J373" s="191" t="s">
        <v>6673</v>
      </c>
      <c r="K373" s="296"/>
      <c r="L373" s="296"/>
      <c r="M373" s="476">
        <v>646</v>
      </c>
      <c r="N373" s="477">
        <v>120.4423</v>
      </c>
      <c r="O373" s="477">
        <f t="shared" si="75"/>
        <v>77805.7258</v>
      </c>
      <c r="P373" s="477">
        <v>3</v>
      </c>
      <c r="Q373" s="477">
        <f t="shared" si="76"/>
        <v>120.4423</v>
      </c>
      <c r="R373" s="477">
        <f t="shared" si="83"/>
        <v>361.3269</v>
      </c>
      <c r="S373" s="477">
        <f t="shared" si="88"/>
        <v>0</v>
      </c>
      <c r="T373" s="477">
        <f t="shared" si="78"/>
        <v>120.4423</v>
      </c>
      <c r="U373" s="477">
        <f t="shared" si="79"/>
        <v>0</v>
      </c>
      <c r="V373" s="477">
        <f t="shared" si="80"/>
        <v>-643</v>
      </c>
      <c r="W373" s="477">
        <f t="shared" si="81"/>
        <v>120.4423</v>
      </c>
      <c r="X373" s="477">
        <f t="shared" si="90"/>
        <v>-77444.3989</v>
      </c>
      <c r="Y373" s="444"/>
      <c r="Z373" s="296"/>
      <c r="AA373" s="296"/>
      <c r="AB373" s="296"/>
      <c r="AC373" s="296"/>
      <c r="AD373" s="296"/>
      <c r="AE373" s="296"/>
      <c r="AF373" s="296"/>
      <c r="AG373" s="296"/>
      <c r="AH373" s="296"/>
      <c r="AI373" s="296"/>
    </row>
    <row r="374" s="455" customFormat="1" spans="1:35">
      <c r="A374" s="467">
        <v>339</v>
      </c>
      <c r="B374" s="296"/>
      <c r="C374" s="754" t="s">
        <v>5359</v>
      </c>
      <c r="D374" s="296"/>
      <c r="E374" s="754" t="s">
        <v>5360</v>
      </c>
      <c r="F374" s="296"/>
      <c r="G374" s="296"/>
      <c r="H374" s="191" t="s">
        <v>6292</v>
      </c>
      <c r="I374" s="296"/>
      <c r="J374" s="191" t="s">
        <v>6673</v>
      </c>
      <c r="K374" s="296"/>
      <c r="L374" s="296"/>
      <c r="M374" s="476">
        <v>792</v>
      </c>
      <c r="N374" s="477">
        <v>124.8361</v>
      </c>
      <c r="O374" s="477">
        <f t="shared" si="75"/>
        <v>98870.1912</v>
      </c>
      <c r="P374" s="477">
        <v>10</v>
      </c>
      <c r="Q374" s="477">
        <f t="shared" si="76"/>
        <v>124.8361</v>
      </c>
      <c r="R374" s="477">
        <f t="shared" si="83"/>
        <v>1248.361</v>
      </c>
      <c r="S374" s="477">
        <f t="shared" si="88"/>
        <v>0</v>
      </c>
      <c r="T374" s="477">
        <f t="shared" si="78"/>
        <v>124.8361</v>
      </c>
      <c r="U374" s="477">
        <f t="shared" si="79"/>
        <v>0</v>
      </c>
      <c r="V374" s="477">
        <f t="shared" si="80"/>
        <v>-782</v>
      </c>
      <c r="W374" s="477">
        <f t="shared" si="81"/>
        <v>124.8361</v>
      </c>
      <c r="X374" s="477">
        <f t="shared" si="90"/>
        <v>-97621.8302</v>
      </c>
      <c r="Y374" s="444"/>
      <c r="Z374" s="296"/>
      <c r="AA374" s="296"/>
      <c r="AB374" s="296"/>
      <c r="AC374" s="296"/>
      <c r="AD374" s="296"/>
      <c r="AE374" s="296"/>
      <c r="AF374" s="296"/>
      <c r="AG374" s="296"/>
      <c r="AH374" s="296"/>
      <c r="AI374" s="296"/>
    </row>
    <row r="375" s="455" customFormat="1" spans="1:35">
      <c r="A375" s="467">
        <v>340</v>
      </c>
      <c r="B375" s="296"/>
      <c r="C375" s="754" t="s">
        <v>5361</v>
      </c>
      <c r="D375" s="296"/>
      <c r="E375" s="754" t="s">
        <v>5362</v>
      </c>
      <c r="F375" s="296"/>
      <c r="G375" s="296"/>
      <c r="H375" s="191" t="s">
        <v>6292</v>
      </c>
      <c r="I375" s="296"/>
      <c r="J375" s="191" t="s">
        <v>6673</v>
      </c>
      <c r="K375" s="296"/>
      <c r="L375" s="296"/>
      <c r="M375" s="476">
        <v>529</v>
      </c>
      <c r="N375" s="477">
        <v>95.4446</v>
      </c>
      <c r="O375" s="477">
        <f t="shared" si="75"/>
        <v>50490.1934</v>
      </c>
      <c r="P375" s="477">
        <v>11</v>
      </c>
      <c r="Q375" s="477">
        <f t="shared" si="76"/>
        <v>95.4446</v>
      </c>
      <c r="R375" s="477">
        <f t="shared" si="83"/>
        <v>1049.8906</v>
      </c>
      <c r="S375" s="477">
        <f t="shared" si="88"/>
        <v>0</v>
      </c>
      <c r="T375" s="477">
        <f t="shared" si="78"/>
        <v>95.4446</v>
      </c>
      <c r="U375" s="477">
        <f t="shared" si="79"/>
        <v>0</v>
      </c>
      <c r="V375" s="477">
        <f t="shared" si="80"/>
        <v>-518</v>
      </c>
      <c r="W375" s="477">
        <f t="shared" si="81"/>
        <v>95.4446</v>
      </c>
      <c r="X375" s="477">
        <f t="shared" si="90"/>
        <v>-49440.3028</v>
      </c>
      <c r="Y375" s="444"/>
      <c r="Z375" s="296"/>
      <c r="AA375" s="296"/>
      <c r="AB375" s="296"/>
      <c r="AC375" s="296"/>
      <c r="AD375" s="296"/>
      <c r="AE375" s="296"/>
      <c r="AF375" s="296"/>
      <c r="AG375" s="296"/>
      <c r="AH375" s="296"/>
      <c r="AI375" s="296"/>
    </row>
    <row r="376" s="455" customFormat="1" spans="1:35">
      <c r="A376" s="467">
        <v>341</v>
      </c>
      <c r="B376" s="296"/>
      <c r="C376" s="754" t="s">
        <v>5363</v>
      </c>
      <c r="D376" s="296"/>
      <c r="E376" s="754" t="s">
        <v>5364</v>
      </c>
      <c r="F376" s="296"/>
      <c r="G376" s="296"/>
      <c r="H376" s="191" t="s">
        <v>6292</v>
      </c>
      <c r="I376" s="296"/>
      <c r="J376" s="191" t="s">
        <v>6673</v>
      </c>
      <c r="K376" s="296"/>
      <c r="L376" s="296"/>
      <c r="M376" s="476">
        <v>499</v>
      </c>
      <c r="N376" s="477">
        <v>95.4307</v>
      </c>
      <c r="O376" s="477">
        <f t="shared" si="75"/>
        <v>47619.9193</v>
      </c>
      <c r="P376" s="477">
        <v>13</v>
      </c>
      <c r="Q376" s="477">
        <f t="shared" si="76"/>
        <v>95.4307</v>
      </c>
      <c r="R376" s="477">
        <f t="shared" si="83"/>
        <v>1240.5991</v>
      </c>
      <c r="S376" s="477">
        <f t="shared" si="88"/>
        <v>0</v>
      </c>
      <c r="T376" s="477">
        <f t="shared" si="78"/>
        <v>95.4307</v>
      </c>
      <c r="U376" s="477">
        <f t="shared" si="79"/>
        <v>0</v>
      </c>
      <c r="V376" s="477">
        <f t="shared" si="80"/>
        <v>-486</v>
      </c>
      <c r="W376" s="477">
        <f t="shared" si="81"/>
        <v>95.4307</v>
      </c>
      <c r="X376" s="477">
        <f t="shared" si="90"/>
        <v>-46379.3202</v>
      </c>
      <c r="Y376" s="444"/>
      <c r="Z376" s="296"/>
      <c r="AA376" s="296"/>
      <c r="AB376" s="296"/>
      <c r="AC376" s="296"/>
      <c r="AD376" s="296"/>
      <c r="AE376" s="296"/>
      <c r="AF376" s="296"/>
      <c r="AG376" s="296"/>
      <c r="AH376" s="296"/>
      <c r="AI376" s="296"/>
    </row>
    <row r="377" s="455" customFormat="1" spans="1:35">
      <c r="A377" s="467">
        <v>342</v>
      </c>
      <c r="B377" s="296"/>
      <c r="C377" s="754" t="s">
        <v>5365</v>
      </c>
      <c r="D377" s="296"/>
      <c r="E377" s="754" t="s">
        <v>5366</v>
      </c>
      <c r="F377" s="296"/>
      <c r="G377" s="296"/>
      <c r="H377" s="191" t="s">
        <v>6292</v>
      </c>
      <c r="I377" s="296"/>
      <c r="J377" s="191" t="s">
        <v>6673</v>
      </c>
      <c r="K377" s="296"/>
      <c r="L377" s="296"/>
      <c r="M377" s="476">
        <v>632</v>
      </c>
      <c r="N377" s="477">
        <v>115.3169</v>
      </c>
      <c r="O377" s="477">
        <f t="shared" si="75"/>
        <v>72880.2808</v>
      </c>
      <c r="P377" s="477">
        <v>13</v>
      </c>
      <c r="Q377" s="477">
        <f t="shared" si="76"/>
        <v>115.3169</v>
      </c>
      <c r="R377" s="477">
        <f t="shared" si="83"/>
        <v>1499.1197</v>
      </c>
      <c r="S377" s="477">
        <f t="shared" si="88"/>
        <v>0</v>
      </c>
      <c r="T377" s="477">
        <f t="shared" si="78"/>
        <v>115.3169</v>
      </c>
      <c r="U377" s="477">
        <f t="shared" si="79"/>
        <v>0</v>
      </c>
      <c r="V377" s="477">
        <f t="shared" si="80"/>
        <v>-619</v>
      </c>
      <c r="W377" s="477">
        <f t="shared" si="81"/>
        <v>115.3169</v>
      </c>
      <c r="X377" s="477">
        <f t="shared" si="90"/>
        <v>-71381.1611</v>
      </c>
      <c r="Y377" s="444"/>
      <c r="Z377" s="296"/>
      <c r="AA377" s="296"/>
      <c r="AB377" s="296"/>
      <c r="AC377" s="296"/>
      <c r="AD377" s="296"/>
      <c r="AE377" s="296"/>
      <c r="AF377" s="296"/>
      <c r="AG377" s="296"/>
      <c r="AH377" s="296"/>
      <c r="AI377" s="296"/>
    </row>
    <row r="378" s="455" customFormat="1" spans="1:35">
      <c r="A378" s="467">
        <v>343</v>
      </c>
      <c r="B378" s="296"/>
      <c r="C378" s="754" t="s">
        <v>5367</v>
      </c>
      <c r="D378" s="296"/>
      <c r="E378" s="754" t="s">
        <v>5368</v>
      </c>
      <c r="F378" s="296"/>
      <c r="G378" s="296"/>
      <c r="H378" s="191" t="s">
        <v>6292</v>
      </c>
      <c r="I378" s="296"/>
      <c r="J378" s="191" t="s">
        <v>6673</v>
      </c>
      <c r="K378" s="296"/>
      <c r="L378" s="296"/>
      <c r="M378" s="476">
        <v>684</v>
      </c>
      <c r="N378" s="477">
        <v>117.3185</v>
      </c>
      <c r="O378" s="477">
        <f t="shared" si="75"/>
        <v>80245.854</v>
      </c>
      <c r="P378" s="477">
        <v>8</v>
      </c>
      <c r="Q378" s="477">
        <f t="shared" si="76"/>
        <v>117.3185</v>
      </c>
      <c r="R378" s="477">
        <f t="shared" si="83"/>
        <v>938.548</v>
      </c>
      <c r="S378" s="477">
        <f t="shared" si="88"/>
        <v>0</v>
      </c>
      <c r="T378" s="477">
        <f t="shared" si="78"/>
        <v>117.3185</v>
      </c>
      <c r="U378" s="477">
        <f t="shared" si="79"/>
        <v>0</v>
      </c>
      <c r="V378" s="477">
        <f t="shared" si="80"/>
        <v>-676</v>
      </c>
      <c r="W378" s="477">
        <f t="shared" si="81"/>
        <v>117.3185</v>
      </c>
      <c r="X378" s="477">
        <f t="shared" si="90"/>
        <v>-79307.306</v>
      </c>
      <c r="Y378" s="444"/>
      <c r="Z378" s="296"/>
      <c r="AA378" s="296"/>
      <c r="AB378" s="296"/>
      <c r="AC378" s="296"/>
      <c r="AD378" s="296"/>
      <c r="AE378" s="296"/>
      <c r="AF378" s="296"/>
      <c r="AG378" s="296"/>
      <c r="AH378" s="296"/>
      <c r="AI378" s="296"/>
    </row>
    <row r="379" s="455" customFormat="1" spans="1:35">
      <c r="A379" s="467">
        <v>344</v>
      </c>
      <c r="B379" s="296"/>
      <c r="C379" s="754" t="s">
        <v>6676</v>
      </c>
      <c r="D379" s="296"/>
      <c r="E379" s="754" t="s">
        <v>6677</v>
      </c>
      <c r="F379" s="296"/>
      <c r="G379" s="296"/>
      <c r="H379" s="191" t="s">
        <v>6292</v>
      </c>
      <c r="I379" s="296"/>
      <c r="J379" s="191" t="s">
        <v>6673</v>
      </c>
      <c r="K379" s="296"/>
      <c r="L379" s="296"/>
      <c r="M379" s="476">
        <v>50</v>
      </c>
      <c r="N379" s="477">
        <v>18.8297</v>
      </c>
      <c r="O379" s="477">
        <f t="shared" si="75"/>
        <v>941.485</v>
      </c>
      <c r="P379" s="477"/>
      <c r="Q379" s="477">
        <f t="shared" si="76"/>
        <v>18.8297</v>
      </c>
      <c r="R379" s="477">
        <f t="shared" si="83"/>
        <v>0</v>
      </c>
      <c r="S379" s="477">
        <f t="shared" si="88"/>
        <v>0</v>
      </c>
      <c r="T379" s="477">
        <f t="shared" si="78"/>
        <v>18.8297</v>
      </c>
      <c r="U379" s="477">
        <f t="shared" si="79"/>
        <v>0</v>
      </c>
      <c r="V379" s="477">
        <f t="shared" si="80"/>
        <v>-50</v>
      </c>
      <c r="W379" s="477">
        <f t="shared" si="81"/>
        <v>18.8297</v>
      </c>
      <c r="X379" s="477">
        <f t="shared" si="90"/>
        <v>-941.485</v>
      </c>
      <c r="Y379" s="444"/>
      <c r="Z379" s="296"/>
      <c r="AA379" s="296"/>
      <c r="AB379" s="296"/>
      <c r="AC379" s="296"/>
      <c r="AD379" s="296"/>
      <c r="AE379" s="296"/>
      <c r="AF379" s="296"/>
      <c r="AG379" s="296"/>
      <c r="AH379" s="296"/>
      <c r="AI379" s="296"/>
    </row>
    <row r="380" s="455" customFormat="1" spans="1:35">
      <c r="A380" s="467">
        <v>345</v>
      </c>
      <c r="B380" s="296"/>
      <c r="C380" s="754" t="s">
        <v>6678</v>
      </c>
      <c r="D380" s="296"/>
      <c r="E380" s="754" t="s">
        <v>6679</v>
      </c>
      <c r="F380" s="296"/>
      <c r="G380" s="296"/>
      <c r="H380" s="191" t="s">
        <v>6292</v>
      </c>
      <c r="I380" s="296"/>
      <c r="J380" s="191" t="s">
        <v>6673</v>
      </c>
      <c r="K380" s="296"/>
      <c r="L380" s="296"/>
      <c r="M380" s="476">
        <v>300</v>
      </c>
      <c r="N380" s="477">
        <v>17.1597</v>
      </c>
      <c r="O380" s="477">
        <f t="shared" si="75"/>
        <v>5147.91</v>
      </c>
      <c r="P380" s="477"/>
      <c r="Q380" s="477">
        <f t="shared" si="76"/>
        <v>17.1597</v>
      </c>
      <c r="R380" s="477">
        <f t="shared" si="83"/>
        <v>0</v>
      </c>
      <c r="S380" s="477">
        <f t="shared" si="88"/>
        <v>0</v>
      </c>
      <c r="T380" s="477">
        <f t="shared" si="78"/>
        <v>17.1597</v>
      </c>
      <c r="U380" s="477">
        <f t="shared" si="79"/>
        <v>0</v>
      </c>
      <c r="V380" s="477">
        <f t="shared" si="80"/>
        <v>-300</v>
      </c>
      <c r="W380" s="477">
        <f t="shared" si="81"/>
        <v>17.1597</v>
      </c>
      <c r="X380" s="477">
        <f t="shared" si="90"/>
        <v>-5147.91</v>
      </c>
      <c r="Y380" s="444"/>
      <c r="Z380" s="296"/>
      <c r="AA380" s="296"/>
      <c r="AB380" s="296"/>
      <c r="AC380" s="296"/>
      <c r="AD380" s="296"/>
      <c r="AE380" s="296"/>
      <c r="AF380" s="296"/>
      <c r="AG380" s="296"/>
      <c r="AH380" s="296"/>
      <c r="AI380" s="296"/>
    </row>
    <row r="381" s="455" customFormat="1" spans="1:35">
      <c r="A381" s="467">
        <v>346</v>
      </c>
      <c r="B381" s="296"/>
      <c r="C381" s="754" t="s">
        <v>5375</v>
      </c>
      <c r="D381" s="296"/>
      <c r="E381" s="754" t="s">
        <v>5376</v>
      </c>
      <c r="F381" s="296"/>
      <c r="G381" s="296"/>
      <c r="H381" s="191" t="s">
        <v>6292</v>
      </c>
      <c r="I381" s="296"/>
      <c r="J381" s="191" t="s">
        <v>6673</v>
      </c>
      <c r="K381" s="296"/>
      <c r="L381" s="296"/>
      <c r="M381" s="476">
        <v>601</v>
      </c>
      <c r="N381" s="477">
        <v>118.7459</v>
      </c>
      <c r="O381" s="477">
        <f t="shared" si="75"/>
        <v>71366.2859</v>
      </c>
      <c r="P381" s="477">
        <v>51</v>
      </c>
      <c r="Q381" s="477">
        <f t="shared" si="76"/>
        <v>118.7459</v>
      </c>
      <c r="R381" s="477">
        <f t="shared" si="83"/>
        <v>6056.0409</v>
      </c>
      <c r="S381" s="477">
        <f t="shared" si="88"/>
        <v>0</v>
      </c>
      <c r="T381" s="477">
        <f t="shared" si="78"/>
        <v>118.7459</v>
      </c>
      <c r="U381" s="477">
        <f t="shared" si="79"/>
        <v>0</v>
      </c>
      <c r="V381" s="477">
        <f t="shared" si="80"/>
        <v>-550</v>
      </c>
      <c r="W381" s="477">
        <f t="shared" si="81"/>
        <v>118.7459</v>
      </c>
      <c r="X381" s="477">
        <f t="shared" si="90"/>
        <v>-65310.245</v>
      </c>
      <c r="Y381" s="444"/>
      <c r="Z381" s="296"/>
      <c r="AA381" s="296"/>
      <c r="AB381" s="296"/>
      <c r="AC381" s="296"/>
      <c r="AD381" s="296"/>
      <c r="AE381" s="296"/>
      <c r="AF381" s="296"/>
      <c r="AG381" s="296"/>
      <c r="AH381" s="296"/>
      <c r="AI381" s="296"/>
    </row>
    <row r="382" s="455" customFormat="1" spans="1:35">
      <c r="A382" s="467">
        <v>347</v>
      </c>
      <c r="B382" s="296"/>
      <c r="C382" s="754" t="s">
        <v>5377</v>
      </c>
      <c r="D382" s="296"/>
      <c r="E382" s="754" t="s">
        <v>5378</v>
      </c>
      <c r="F382" s="296"/>
      <c r="G382" s="296"/>
      <c r="H382" s="191" t="s">
        <v>6292</v>
      </c>
      <c r="I382" s="296"/>
      <c r="J382" s="191" t="s">
        <v>6673</v>
      </c>
      <c r="K382" s="296"/>
      <c r="L382" s="296"/>
      <c r="M382" s="476">
        <v>742</v>
      </c>
      <c r="N382" s="477">
        <v>114.6956</v>
      </c>
      <c r="O382" s="477">
        <f t="shared" si="75"/>
        <v>85104.1352</v>
      </c>
      <c r="P382" s="477">
        <v>0</v>
      </c>
      <c r="Q382" s="477">
        <f t="shared" si="76"/>
        <v>114.6956</v>
      </c>
      <c r="R382" s="477">
        <f t="shared" si="83"/>
        <v>0</v>
      </c>
      <c r="S382" s="477">
        <f t="shared" si="88"/>
        <v>0</v>
      </c>
      <c r="T382" s="477">
        <f t="shared" si="78"/>
        <v>114.6956</v>
      </c>
      <c r="U382" s="477">
        <f t="shared" si="79"/>
        <v>0</v>
      </c>
      <c r="V382" s="477">
        <f t="shared" si="80"/>
        <v>-742</v>
      </c>
      <c r="W382" s="477">
        <f t="shared" si="81"/>
        <v>114.6956</v>
      </c>
      <c r="X382" s="477">
        <f t="shared" si="90"/>
        <v>-85104.1352</v>
      </c>
      <c r="Y382" s="444"/>
      <c r="Z382" s="296"/>
      <c r="AA382" s="296"/>
      <c r="AB382" s="296"/>
      <c r="AC382" s="296"/>
      <c r="AD382" s="296"/>
      <c r="AE382" s="296"/>
      <c r="AF382" s="296"/>
      <c r="AG382" s="296"/>
      <c r="AH382" s="296"/>
      <c r="AI382" s="296"/>
    </row>
    <row r="383" s="455" customFormat="1" spans="1:35">
      <c r="A383" s="467">
        <v>348</v>
      </c>
      <c r="B383" s="296"/>
      <c r="C383" s="754" t="s">
        <v>5379</v>
      </c>
      <c r="D383" s="296"/>
      <c r="E383" s="754" t="s">
        <v>5380</v>
      </c>
      <c r="F383" s="296"/>
      <c r="G383" s="296"/>
      <c r="H383" s="191" t="s">
        <v>6292</v>
      </c>
      <c r="I383" s="296"/>
      <c r="J383" s="191" t="s">
        <v>6673</v>
      </c>
      <c r="K383" s="296"/>
      <c r="L383" s="296"/>
      <c r="M383" s="476">
        <v>2542</v>
      </c>
      <c r="N383" s="477">
        <v>36.3949</v>
      </c>
      <c r="O383" s="477">
        <f t="shared" si="75"/>
        <v>92515.8358</v>
      </c>
      <c r="P383" s="477">
        <v>279</v>
      </c>
      <c r="Q383" s="477">
        <f t="shared" si="76"/>
        <v>36.3949</v>
      </c>
      <c r="R383" s="477">
        <f t="shared" si="83"/>
        <v>10154.1771</v>
      </c>
      <c r="S383" s="477">
        <f t="shared" si="88"/>
        <v>0</v>
      </c>
      <c r="T383" s="477">
        <f t="shared" si="78"/>
        <v>36.3949</v>
      </c>
      <c r="U383" s="477">
        <f t="shared" si="79"/>
        <v>0</v>
      </c>
      <c r="V383" s="477">
        <f t="shared" si="80"/>
        <v>-2263</v>
      </c>
      <c r="W383" s="477">
        <f t="shared" si="81"/>
        <v>36.3949</v>
      </c>
      <c r="X383" s="477">
        <f t="shared" si="90"/>
        <v>-82361.6587</v>
      </c>
      <c r="Y383" s="444"/>
      <c r="Z383" s="296"/>
      <c r="AA383" s="296"/>
      <c r="AB383" s="296"/>
      <c r="AC383" s="296"/>
      <c r="AD383" s="296"/>
      <c r="AE383" s="296"/>
      <c r="AF383" s="296"/>
      <c r="AG383" s="296"/>
      <c r="AH383" s="296"/>
      <c r="AI383" s="296"/>
    </row>
    <row r="384" s="455" customFormat="1" spans="1:35">
      <c r="A384" s="467">
        <v>349</v>
      </c>
      <c r="B384" s="296"/>
      <c r="C384" s="754" t="s">
        <v>5381</v>
      </c>
      <c r="D384" s="296"/>
      <c r="E384" s="754" t="s">
        <v>5382</v>
      </c>
      <c r="F384" s="296"/>
      <c r="G384" s="296"/>
      <c r="H384" s="191" t="s">
        <v>6292</v>
      </c>
      <c r="I384" s="296"/>
      <c r="J384" s="191" t="s">
        <v>6673</v>
      </c>
      <c r="K384" s="296"/>
      <c r="L384" s="296"/>
      <c r="M384" s="476">
        <v>2857</v>
      </c>
      <c r="N384" s="477">
        <v>38.5709</v>
      </c>
      <c r="O384" s="477">
        <f t="shared" si="75"/>
        <v>110197.0613</v>
      </c>
      <c r="P384" s="477">
        <v>44</v>
      </c>
      <c r="Q384" s="477">
        <f t="shared" si="76"/>
        <v>38.5709</v>
      </c>
      <c r="R384" s="477">
        <f t="shared" si="83"/>
        <v>1697.1196</v>
      </c>
      <c r="S384" s="477">
        <f t="shared" si="88"/>
        <v>0</v>
      </c>
      <c r="T384" s="477">
        <f t="shared" si="78"/>
        <v>38.5709</v>
      </c>
      <c r="U384" s="477">
        <f t="shared" si="79"/>
        <v>0</v>
      </c>
      <c r="V384" s="477">
        <f t="shared" si="80"/>
        <v>-2813</v>
      </c>
      <c r="W384" s="477">
        <f t="shared" si="81"/>
        <v>38.5709</v>
      </c>
      <c r="X384" s="477">
        <f t="shared" si="90"/>
        <v>-108499.9417</v>
      </c>
      <c r="Y384" s="444"/>
      <c r="Z384" s="296"/>
      <c r="AA384" s="296"/>
      <c r="AB384" s="296"/>
      <c r="AC384" s="296"/>
      <c r="AD384" s="296"/>
      <c r="AE384" s="296"/>
      <c r="AF384" s="296"/>
      <c r="AG384" s="296"/>
      <c r="AH384" s="296"/>
      <c r="AI384" s="296"/>
    </row>
    <row r="385" s="455" customFormat="1" spans="1:35">
      <c r="A385" s="467">
        <v>350</v>
      </c>
      <c r="B385" s="296"/>
      <c r="C385" s="754" t="s">
        <v>5383</v>
      </c>
      <c r="D385" s="296"/>
      <c r="E385" s="754" t="s">
        <v>5384</v>
      </c>
      <c r="F385" s="296"/>
      <c r="G385" s="296"/>
      <c r="H385" s="191" t="s">
        <v>6292</v>
      </c>
      <c r="I385" s="296"/>
      <c r="J385" s="191" t="s">
        <v>6673</v>
      </c>
      <c r="K385" s="296"/>
      <c r="L385" s="296"/>
      <c r="M385" s="476">
        <v>13562</v>
      </c>
      <c r="N385" s="477">
        <v>50.2936</v>
      </c>
      <c r="O385" s="477">
        <f t="shared" si="75"/>
        <v>682081.8032</v>
      </c>
      <c r="P385" s="477">
        <v>5</v>
      </c>
      <c r="Q385" s="477">
        <f t="shared" si="76"/>
        <v>50.2936</v>
      </c>
      <c r="R385" s="477">
        <f t="shared" si="83"/>
        <v>251.468</v>
      </c>
      <c r="S385" s="477">
        <f t="shared" si="88"/>
        <v>0</v>
      </c>
      <c r="T385" s="477">
        <f t="shared" si="78"/>
        <v>50.2936</v>
      </c>
      <c r="U385" s="477">
        <f t="shared" si="79"/>
        <v>0</v>
      </c>
      <c r="V385" s="477">
        <f t="shared" si="80"/>
        <v>-13557</v>
      </c>
      <c r="W385" s="477">
        <f t="shared" si="81"/>
        <v>50.2936</v>
      </c>
      <c r="X385" s="477">
        <f t="shared" si="90"/>
        <v>-681830.3352</v>
      </c>
      <c r="Y385" s="444"/>
      <c r="Z385" s="296"/>
      <c r="AA385" s="296"/>
      <c r="AB385" s="296"/>
      <c r="AC385" s="296"/>
      <c r="AD385" s="296"/>
      <c r="AE385" s="296"/>
      <c r="AF385" s="296"/>
      <c r="AG385" s="296"/>
      <c r="AH385" s="296"/>
      <c r="AI385" s="296"/>
    </row>
    <row r="386" s="455" customFormat="1" spans="1:35">
      <c r="A386" s="467">
        <v>351</v>
      </c>
      <c r="B386" s="296"/>
      <c r="C386" s="754" t="s">
        <v>6680</v>
      </c>
      <c r="D386" s="296"/>
      <c r="E386" s="754" t="s">
        <v>6681</v>
      </c>
      <c r="F386" s="296"/>
      <c r="G386" s="296"/>
      <c r="H386" s="191" t="s">
        <v>6292</v>
      </c>
      <c r="I386" s="296"/>
      <c r="J386" s="191" t="s">
        <v>6673</v>
      </c>
      <c r="K386" s="296"/>
      <c r="L386" s="296"/>
      <c r="M386" s="476">
        <v>50</v>
      </c>
      <c r="N386" s="477">
        <v>147.91</v>
      </c>
      <c r="O386" s="477">
        <f t="shared" si="75"/>
        <v>7395.5</v>
      </c>
      <c r="P386" s="477"/>
      <c r="Q386" s="477">
        <f t="shared" si="76"/>
        <v>147.91</v>
      </c>
      <c r="R386" s="477">
        <f t="shared" si="83"/>
        <v>0</v>
      </c>
      <c r="S386" s="477">
        <f t="shared" si="88"/>
        <v>0</v>
      </c>
      <c r="T386" s="477">
        <f t="shared" si="78"/>
        <v>147.91</v>
      </c>
      <c r="U386" s="477">
        <f t="shared" si="79"/>
        <v>0</v>
      </c>
      <c r="V386" s="477">
        <f t="shared" si="80"/>
        <v>-50</v>
      </c>
      <c r="W386" s="477">
        <f t="shared" si="81"/>
        <v>147.91</v>
      </c>
      <c r="X386" s="477">
        <f t="shared" si="90"/>
        <v>-7395.5</v>
      </c>
      <c r="Y386" s="444"/>
      <c r="Z386" s="296"/>
      <c r="AA386" s="296"/>
      <c r="AB386" s="296"/>
      <c r="AC386" s="296"/>
      <c r="AD386" s="296"/>
      <c r="AE386" s="296"/>
      <c r="AF386" s="296"/>
      <c r="AG386" s="296"/>
      <c r="AH386" s="296"/>
      <c r="AI386" s="296"/>
    </row>
    <row r="387" s="455" customFormat="1" spans="1:35">
      <c r="A387" s="467">
        <v>352</v>
      </c>
      <c r="B387" s="296"/>
      <c r="C387" s="754" t="s">
        <v>6682</v>
      </c>
      <c r="D387" s="296"/>
      <c r="E387" s="754" t="s">
        <v>6683</v>
      </c>
      <c r="F387" s="296"/>
      <c r="G387" s="296"/>
      <c r="H387" s="191" t="s">
        <v>6292</v>
      </c>
      <c r="I387" s="296"/>
      <c r="J387" s="191" t="s">
        <v>6673</v>
      </c>
      <c r="K387" s="296"/>
      <c r="L387" s="296"/>
      <c r="M387" s="476">
        <v>43</v>
      </c>
      <c r="N387" s="477">
        <v>183.0445</v>
      </c>
      <c r="O387" s="477">
        <f t="shared" si="75"/>
        <v>7870.9135</v>
      </c>
      <c r="P387" s="477"/>
      <c r="Q387" s="477">
        <f t="shared" si="76"/>
        <v>183.0445</v>
      </c>
      <c r="R387" s="477">
        <f t="shared" si="83"/>
        <v>0</v>
      </c>
      <c r="S387" s="477">
        <f t="shared" si="88"/>
        <v>0</v>
      </c>
      <c r="T387" s="477">
        <f t="shared" si="78"/>
        <v>183.0445</v>
      </c>
      <c r="U387" s="477">
        <f t="shared" si="79"/>
        <v>0</v>
      </c>
      <c r="V387" s="477">
        <f t="shared" si="80"/>
        <v>-43</v>
      </c>
      <c r="W387" s="477">
        <f t="shared" si="81"/>
        <v>183.0445</v>
      </c>
      <c r="X387" s="477">
        <f t="shared" si="90"/>
        <v>-7870.9135</v>
      </c>
      <c r="Y387" s="444"/>
      <c r="Z387" s="296"/>
      <c r="AA387" s="296"/>
      <c r="AB387" s="296"/>
      <c r="AC387" s="296"/>
      <c r="AD387" s="296"/>
      <c r="AE387" s="296"/>
      <c r="AF387" s="296"/>
      <c r="AG387" s="296"/>
      <c r="AH387" s="296"/>
      <c r="AI387" s="296"/>
    </row>
    <row r="388" s="455" customFormat="1" spans="1:35">
      <c r="A388" s="467">
        <v>353</v>
      </c>
      <c r="B388" s="296"/>
      <c r="C388" s="754" t="s">
        <v>5393</v>
      </c>
      <c r="D388" s="296"/>
      <c r="E388" s="754" t="s">
        <v>5394</v>
      </c>
      <c r="F388" s="296"/>
      <c r="G388" s="296"/>
      <c r="H388" s="191" t="s">
        <v>6292</v>
      </c>
      <c r="I388" s="296"/>
      <c r="J388" s="191" t="s">
        <v>6673</v>
      </c>
      <c r="K388" s="296"/>
      <c r="L388" s="296"/>
      <c r="M388" s="476">
        <v>731</v>
      </c>
      <c r="N388" s="477">
        <v>17.0358</v>
      </c>
      <c r="O388" s="477">
        <f t="shared" si="75"/>
        <v>12453.1698</v>
      </c>
      <c r="P388" s="477">
        <v>4</v>
      </c>
      <c r="Q388" s="477">
        <f t="shared" si="76"/>
        <v>17.0358</v>
      </c>
      <c r="R388" s="477">
        <f t="shared" si="83"/>
        <v>68.1432</v>
      </c>
      <c r="S388" s="477">
        <f t="shared" si="88"/>
        <v>0</v>
      </c>
      <c r="T388" s="477">
        <f t="shared" si="78"/>
        <v>17.0358</v>
      </c>
      <c r="U388" s="477">
        <f t="shared" si="79"/>
        <v>0</v>
      </c>
      <c r="V388" s="477">
        <f t="shared" si="80"/>
        <v>-727</v>
      </c>
      <c r="W388" s="477">
        <f t="shared" si="81"/>
        <v>17.0358</v>
      </c>
      <c r="X388" s="477">
        <f t="shared" si="90"/>
        <v>-12385.0266</v>
      </c>
      <c r="Y388" s="444"/>
      <c r="Z388" s="296"/>
      <c r="AA388" s="296"/>
      <c r="AB388" s="296"/>
      <c r="AC388" s="296"/>
      <c r="AD388" s="296"/>
      <c r="AE388" s="296"/>
      <c r="AF388" s="296"/>
      <c r="AG388" s="296"/>
      <c r="AH388" s="296"/>
      <c r="AI388" s="296"/>
    </row>
    <row r="389" s="455" customFormat="1" spans="1:35">
      <c r="A389" s="467">
        <v>354</v>
      </c>
      <c r="B389" s="296"/>
      <c r="C389" s="754" t="s">
        <v>6684</v>
      </c>
      <c r="D389" s="296"/>
      <c r="E389" s="754" t="s">
        <v>6685</v>
      </c>
      <c r="F389" s="296"/>
      <c r="G389" s="296"/>
      <c r="H389" s="191" t="s">
        <v>6292</v>
      </c>
      <c r="I389" s="296"/>
      <c r="J389" s="191" t="s">
        <v>6673</v>
      </c>
      <c r="K389" s="296"/>
      <c r="L389" s="296"/>
      <c r="M389" s="476">
        <v>-20</v>
      </c>
      <c r="N389" s="477">
        <v>39.645</v>
      </c>
      <c r="O389" s="477">
        <f t="shared" ref="O389:O452" si="91">N389*M389</f>
        <v>-792.9</v>
      </c>
      <c r="P389" s="477"/>
      <c r="Q389" s="477">
        <f t="shared" ref="Q389:Q452" si="92">N389</f>
        <v>39.645</v>
      </c>
      <c r="R389" s="477">
        <f t="shared" si="83"/>
        <v>0</v>
      </c>
      <c r="S389" s="477">
        <f t="shared" si="88"/>
        <v>20</v>
      </c>
      <c r="T389" s="477">
        <f t="shared" ref="T389:T452" si="93">N389</f>
        <v>39.645</v>
      </c>
      <c r="U389" s="477">
        <f>R389-O389</f>
        <v>792.9</v>
      </c>
      <c r="V389" s="477">
        <f t="shared" ref="V389:V452" si="94">IF((P389-M389)&lt;0,P389-M389,0)</f>
        <v>0</v>
      </c>
      <c r="W389" s="477">
        <f t="shared" ref="W389:W452" si="95">N389</f>
        <v>39.645</v>
      </c>
      <c r="X389" s="477">
        <f>W389*V389</f>
        <v>0</v>
      </c>
      <c r="Y389" s="444"/>
      <c r="Z389" s="296"/>
      <c r="AA389" s="296"/>
      <c r="AB389" s="296"/>
      <c r="AC389" s="296"/>
      <c r="AD389" s="296"/>
      <c r="AE389" s="296"/>
      <c r="AF389" s="296"/>
      <c r="AG389" s="296"/>
      <c r="AH389" s="296"/>
      <c r="AI389" s="296"/>
    </row>
    <row r="390" s="455" customFormat="1" spans="1:35">
      <c r="A390" s="467">
        <v>355</v>
      </c>
      <c r="B390" s="296"/>
      <c r="C390" s="754" t="s">
        <v>6686</v>
      </c>
      <c r="D390" s="296"/>
      <c r="E390" s="754" t="s">
        <v>6687</v>
      </c>
      <c r="F390" s="296"/>
      <c r="G390" s="296"/>
      <c r="H390" s="191" t="s">
        <v>6292</v>
      </c>
      <c r="I390" s="296"/>
      <c r="J390" s="191" t="s">
        <v>6673</v>
      </c>
      <c r="K390" s="296"/>
      <c r="L390" s="296"/>
      <c r="M390" s="476">
        <v>314</v>
      </c>
      <c r="N390" s="477">
        <v>38.2863</v>
      </c>
      <c r="O390" s="477">
        <f t="shared" si="91"/>
        <v>12021.8982</v>
      </c>
      <c r="P390" s="477"/>
      <c r="Q390" s="477">
        <f t="shared" si="92"/>
        <v>38.2863</v>
      </c>
      <c r="R390" s="477">
        <f t="shared" ref="R390:R453" si="96">Q390*P390</f>
        <v>0</v>
      </c>
      <c r="S390" s="477">
        <f t="shared" si="88"/>
        <v>0</v>
      </c>
      <c r="T390" s="477">
        <f t="shared" si="93"/>
        <v>38.2863</v>
      </c>
      <c r="U390" s="477">
        <f t="shared" ref="U389:U452" si="97">T390*S390</f>
        <v>0</v>
      </c>
      <c r="V390" s="477">
        <f t="shared" si="94"/>
        <v>-314</v>
      </c>
      <c r="W390" s="477">
        <f t="shared" si="95"/>
        <v>38.2863</v>
      </c>
      <c r="X390" s="477">
        <f t="shared" ref="X390:X408" si="98">R390-O390</f>
        <v>-12021.8982</v>
      </c>
      <c r="Y390" s="444"/>
      <c r="Z390" s="296"/>
      <c r="AA390" s="296"/>
      <c r="AB390" s="296"/>
      <c r="AC390" s="296"/>
      <c r="AD390" s="296"/>
      <c r="AE390" s="296"/>
      <c r="AF390" s="296"/>
      <c r="AG390" s="296"/>
      <c r="AH390" s="296"/>
      <c r="AI390" s="296"/>
    </row>
    <row r="391" s="455" customFormat="1" spans="1:35">
      <c r="A391" s="467">
        <v>356</v>
      </c>
      <c r="B391" s="296"/>
      <c r="C391" s="754" t="s">
        <v>6688</v>
      </c>
      <c r="D391" s="296"/>
      <c r="E391" s="754" t="s">
        <v>6689</v>
      </c>
      <c r="F391" s="296"/>
      <c r="G391" s="296"/>
      <c r="H391" s="191" t="s">
        <v>6292</v>
      </c>
      <c r="I391" s="296"/>
      <c r="J391" s="191" t="s">
        <v>6673</v>
      </c>
      <c r="K391" s="296"/>
      <c r="L391" s="296"/>
      <c r="M391" s="476">
        <v>30</v>
      </c>
      <c r="N391" s="477">
        <v>27.6929</v>
      </c>
      <c r="O391" s="477">
        <f t="shared" si="91"/>
        <v>830.787</v>
      </c>
      <c r="P391" s="477"/>
      <c r="Q391" s="477">
        <f t="shared" si="92"/>
        <v>27.6929</v>
      </c>
      <c r="R391" s="477">
        <f t="shared" si="96"/>
        <v>0</v>
      </c>
      <c r="S391" s="477">
        <f t="shared" si="88"/>
        <v>0</v>
      </c>
      <c r="T391" s="477">
        <f t="shared" si="93"/>
        <v>27.6929</v>
      </c>
      <c r="U391" s="477">
        <f t="shared" si="97"/>
        <v>0</v>
      </c>
      <c r="V391" s="477">
        <f t="shared" si="94"/>
        <v>-30</v>
      </c>
      <c r="W391" s="477">
        <f t="shared" si="95"/>
        <v>27.6929</v>
      </c>
      <c r="X391" s="477">
        <f t="shared" si="98"/>
        <v>-830.787</v>
      </c>
      <c r="Y391" s="444"/>
      <c r="Z391" s="296"/>
      <c r="AA391" s="296"/>
      <c r="AB391" s="296"/>
      <c r="AC391" s="296"/>
      <c r="AD391" s="296"/>
      <c r="AE391" s="296"/>
      <c r="AF391" s="296"/>
      <c r="AG391" s="296"/>
      <c r="AH391" s="296"/>
      <c r="AI391" s="296"/>
    </row>
    <row r="392" s="455" customFormat="1" spans="1:35">
      <c r="A392" s="467">
        <v>357</v>
      </c>
      <c r="B392" s="296"/>
      <c r="C392" s="754" t="s">
        <v>6690</v>
      </c>
      <c r="D392" s="296"/>
      <c r="E392" s="754" t="s">
        <v>6691</v>
      </c>
      <c r="F392" s="296"/>
      <c r="G392" s="296"/>
      <c r="H392" s="191" t="s">
        <v>6292</v>
      </c>
      <c r="I392" s="296"/>
      <c r="J392" s="191" t="s">
        <v>6673</v>
      </c>
      <c r="K392" s="296"/>
      <c r="L392" s="296"/>
      <c r="M392" s="476">
        <v>90</v>
      </c>
      <c r="N392" s="477">
        <v>90.4369</v>
      </c>
      <c r="O392" s="477">
        <f t="shared" si="91"/>
        <v>8139.321</v>
      </c>
      <c r="P392" s="477"/>
      <c r="Q392" s="477">
        <f t="shared" si="92"/>
        <v>90.4369</v>
      </c>
      <c r="R392" s="477">
        <f t="shared" si="96"/>
        <v>0</v>
      </c>
      <c r="S392" s="477">
        <f t="shared" si="88"/>
        <v>0</v>
      </c>
      <c r="T392" s="477">
        <f t="shared" si="93"/>
        <v>90.4369</v>
      </c>
      <c r="U392" s="477">
        <f t="shared" si="97"/>
        <v>0</v>
      </c>
      <c r="V392" s="477">
        <f t="shared" si="94"/>
        <v>-90</v>
      </c>
      <c r="W392" s="477">
        <f t="shared" si="95"/>
        <v>90.4369</v>
      </c>
      <c r="X392" s="477">
        <f t="shared" si="98"/>
        <v>-8139.321</v>
      </c>
      <c r="Y392" s="444"/>
      <c r="Z392" s="296"/>
      <c r="AA392" s="296"/>
      <c r="AB392" s="296"/>
      <c r="AC392" s="296"/>
      <c r="AD392" s="296"/>
      <c r="AE392" s="296"/>
      <c r="AF392" s="296"/>
      <c r="AG392" s="296"/>
      <c r="AH392" s="296"/>
      <c r="AI392" s="296"/>
    </row>
    <row r="393" s="455" customFormat="1" spans="1:35">
      <c r="A393" s="467">
        <v>358</v>
      </c>
      <c r="B393" s="296"/>
      <c r="C393" s="754" t="s">
        <v>6692</v>
      </c>
      <c r="D393" s="296"/>
      <c r="E393" s="754" t="s">
        <v>6693</v>
      </c>
      <c r="F393" s="296"/>
      <c r="G393" s="296"/>
      <c r="H393" s="191" t="s">
        <v>6292</v>
      </c>
      <c r="I393" s="296"/>
      <c r="J393" s="191" t="s">
        <v>6673</v>
      </c>
      <c r="K393" s="296"/>
      <c r="L393" s="296"/>
      <c r="M393" s="476">
        <v>16</v>
      </c>
      <c r="N393" s="477">
        <v>102.3367</v>
      </c>
      <c r="O393" s="477">
        <f t="shared" si="91"/>
        <v>1637.3872</v>
      </c>
      <c r="P393" s="477"/>
      <c r="Q393" s="477">
        <f t="shared" si="92"/>
        <v>102.3367</v>
      </c>
      <c r="R393" s="477">
        <f t="shared" si="96"/>
        <v>0</v>
      </c>
      <c r="S393" s="477">
        <f t="shared" si="88"/>
        <v>0</v>
      </c>
      <c r="T393" s="477">
        <f t="shared" si="93"/>
        <v>102.3367</v>
      </c>
      <c r="U393" s="477">
        <f t="shared" si="97"/>
        <v>0</v>
      </c>
      <c r="V393" s="477">
        <f t="shared" si="94"/>
        <v>-16</v>
      </c>
      <c r="W393" s="477">
        <f t="shared" si="95"/>
        <v>102.3367</v>
      </c>
      <c r="X393" s="477">
        <f t="shared" si="98"/>
        <v>-1637.3872</v>
      </c>
      <c r="Y393" s="444"/>
      <c r="Z393" s="296"/>
      <c r="AA393" s="296"/>
      <c r="AB393" s="296"/>
      <c r="AC393" s="296"/>
      <c r="AD393" s="296"/>
      <c r="AE393" s="296"/>
      <c r="AF393" s="296"/>
      <c r="AG393" s="296"/>
      <c r="AH393" s="296"/>
      <c r="AI393" s="296"/>
    </row>
    <row r="394" s="455" customFormat="1" spans="1:35">
      <c r="A394" s="467">
        <v>359</v>
      </c>
      <c r="B394" s="296"/>
      <c r="C394" s="754" t="s">
        <v>6694</v>
      </c>
      <c r="D394" s="296"/>
      <c r="E394" s="754" t="s">
        <v>6695</v>
      </c>
      <c r="F394" s="296"/>
      <c r="G394" s="296"/>
      <c r="H394" s="191" t="s">
        <v>6292</v>
      </c>
      <c r="I394" s="296"/>
      <c r="J394" s="191" t="s">
        <v>6673</v>
      </c>
      <c r="K394" s="296"/>
      <c r="L394" s="296"/>
      <c r="M394" s="476">
        <v>20</v>
      </c>
      <c r="N394" s="477">
        <v>102.5625</v>
      </c>
      <c r="O394" s="477">
        <f t="shared" si="91"/>
        <v>2051.25</v>
      </c>
      <c r="P394" s="477"/>
      <c r="Q394" s="477">
        <f t="shared" si="92"/>
        <v>102.5625</v>
      </c>
      <c r="R394" s="477">
        <f t="shared" si="96"/>
        <v>0</v>
      </c>
      <c r="S394" s="477">
        <f t="shared" si="88"/>
        <v>0</v>
      </c>
      <c r="T394" s="477">
        <f t="shared" si="93"/>
        <v>102.5625</v>
      </c>
      <c r="U394" s="477">
        <f t="shared" si="97"/>
        <v>0</v>
      </c>
      <c r="V394" s="477">
        <f t="shared" si="94"/>
        <v>-20</v>
      </c>
      <c r="W394" s="477">
        <f t="shared" si="95"/>
        <v>102.5625</v>
      </c>
      <c r="X394" s="477">
        <f t="shared" si="98"/>
        <v>-2051.25</v>
      </c>
      <c r="Y394" s="444"/>
      <c r="Z394" s="296"/>
      <c r="AA394" s="296"/>
      <c r="AB394" s="296"/>
      <c r="AC394" s="296"/>
      <c r="AD394" s="296"/>
      <c r="AE394" s="296"/>
      <c r="AF394" s="296"/>
      <c r="AG394" s="296"/>
      <c r="AH394" s="296"/>
      <c r="AI394" s="296"/>
    </row>
    <row r="395" s="455" customFormat="1" spans="1:35">
      <c r="A395" s="467">
        <v>360</v>
      </c>
      <c r="B395" s="296"/>
      <c r="C395" s="754" t="s">
        <v>6696</v>
      </c>
      <c r="D395" s="296"/>
      <c r="E395" s="754" t="s">
        <v>6697</v>
      </c>
      <c r="F395" s="296"/>
      <c r="G395" s="296"/>
      <c r="H395" s="191" t="s">
        <v>6292</v>
      </c>
      <c r="I395" s="296"/>
      <c r="J395" s="191" t="s">
        <v>6673</v>
      </c>
      <c r="K395" s="296"/>
      <c r="L395" s="296"/>
      <c r="M395" s="476">
        <v>47</v>
      </c>
      <c r="N395" s="477">
        <v>104.4913</v>
      </c>
      <c r="O395" s="477">
        <f t="shared" si="91"/>
        <v>4911.0911</v>
      </c>
      <c r="P395" s="477"/>
      <c r="Q395" s="477">
        <f t="shared" si="92"/>
        <v>104.4913</v>
      </c>
      <c r="R395" s="477">
        <f t="shared" si="96"/>
        <v>0</v>
      </c>
      <c r="S395" s="477">
        <f t="shared" si="88"/>
        <v>0</v>
      </c>
      <c r="T395" s="477">
        <f t="shared" si="93"/>
        <v>104.4913</v>
      </c>
      <c r="U395" s="477">
        <f t="shared" si="97"/>
        <v>0</v>
      </c>
      <c r="V395" s="477">
        <f t="shared" si="94"/>
        <v>-47</v>
      </c>
      <c r="W395" s="477">
        <f t="shared" si="95"/>
        <v>104.4913</v>
      </c>
      <c r="X395" s="477">
        <f t="shared" si="98"/>
        <v>-4911.0911</v>
      </c>
      <c r="Y395" s="444"/>
      <c r="Z395" s="296"/>
      <c r="AA395" s="296"/>
      <c r="AB395" s="296"/>
      <c r="AC395" s="296"/>
      <c r="AD395" s="296"/>
      <c r="AE395" s="296"/>
      <c r="AF395" s="296"/>
      <c r="AG395" s="296"/>
      <c r="AH395" s="296"/>
      <c r="AI395" s="296"/>
    </row>
    <row r="396" s="455" customFormat="1" spans="1:35">
      <c r="A396" s="467">
        <v>361</v>
      </c>
      <c r="B396" s="296"/>
      <c r="C396" s="754" t="s">
        <v>5399</v>
      </c>
      <c r="D396" s="296"/>
      <c r="E396" s="754" t="s">
        <v>5400</v>
      </c>
      <c r="F396" s="296"/>
      <c r="G396" s="296"/>
      <c r="H396" s="191" t="s">
        <v>6292</v>
      </c>
      <c r="I396" s="296"/>
      <c r="J396" s="191" t="s">
        <v>6673</v>
      </c>
      <c r="K396" s="296"/>
      <c r="L396" s="296"/>
      <c r="M396" s="476">
        <v>113</v>
      </c>
      <c r="N396" s="477">
        <v>84.7323</v>
      </c>
      <c r="O396" s="477">
        <f t="shared" si="91"/>
        <v>9574.7499</v>
      </c>
      <c r="P396" s="477"/>
      <c r="Q396" s="477">
        <f t="shared" si="92"/>
        <v>84.7323</v>
      </c>
      <c r="R396" s="477">
        <f t="shared" si="96"/>
        <v>0</v>
      </c>
      <c r="S396" s="477">
        <f t="shared" si="88"/>
        <v>0</v>
      </c>
      <c r="T396" s="477">
        <f t="shared" si="93"/>
        <v>84.7323</v>
      </c>
      <c r="U396" s="477">
        <f t="shared" si="97"/>
        <v>0</v>
      </c>
      <c r="V396" s="477">
        <f t="shared" si="94"/>
        <v>-113</v>
      </c>
      <c r="W396" s="477">
        <f t="shared" si="95"/>
        <v>84.7323</v>
      </c>
      <c r="X396" s="477">
        <f t="shared" si="98"/>
        <v>-9574.7499</v>
      </c>
      <c r="Y396" s="444"/>
      <c r="Z396" s="296"/>
      <c r="AA396" s="296"/>
      <c r="AB396" s="296"/>
      <c r="AC396" s="296"/>
      <c r="AD396" s="296"/>
      <c r="AE396" s="296"/>
      <c r="AF396" s="296"/>
      <c r="AG396" s="296"/>
      <c r="AH396" s="296"/>
      <c r="AI396" s="296"/>
    </row>
    <row r="397" s="455" customFormat="1" spans="1:35">
      <c r="A397" s="467">
        <v>362</v>
      </c>
      <c r="B397" s="296"/>
      <c r="C397" s="754" t="s">
        <v>5401</v>
      </c>
      <c r="D397" s="296"/>
      <c r="E397" s="754" t="s">
        <v>5402</v>
      </c>
      <c r="F397" s="296"/>
      <c r="G397" s="296"/>
      <c r="H397" s="191" t="s">
        <v>6292</v>
      </c>
      <c r="I397" s="296"/>
      <c r="J397" s="191" t="s">
        <v>6673</v>
      </c>
      <c r="K397" s="296"/>
      <c r="L397" s="296"/>
      <c r="M397" s="476">
        <v>104</v>
      </c>
      <c r="N397" s="477">
        <v>87.323</v>
      </c>
      <c r="O397" s="477">
        <f t="shared" si="91"/>
        <v>9081.592</v>
      </c>
      <c r="P397" s="477"/>
      <c r="Q397" s="477">
        <f t="shared" si="92"/>
        <v>87.323</v>
      </c>
      <c r="R397" s="477">
        <f t="shared" si="96"/>
        <v>0</v>
      </c>
      <c r="S397" s="477">
        <f t="shared" si="88"/>
        <v>0</v>
      </c>
      <c r="T397" s="477">
        <f t="shared" si="93"/>
        <v>87.323</v>
      </c>
      <c r="U397" s="477">
        <f t="shared" si="97"/>
        <v>0</v>
      </c>
      <c r="V397" s="477">
        <f t="shared" si="94"/>
        <v>-104</v>
      </c>
      <c r="W397" s="477">
        <f t="shared" si="95"/>
        <v>87.323</v>
      </c>
      <c r="X397" s="477">
        <f t="shared" si="98"/>
        <v>-9081.592</v>
      </c>
      <c r="Y397" s="444"/>
      <c r="Z397" s="296"/>
      <c r="AA397" s="296"/>
      <c r="AB397" s="296"/>
      <c r="AC397" s="296"/>
      <c r="AD397" s="296"/>
      <c r="AE397" s="296"/>
      <c r="AF397" s="296"/>
      <c r="AG397" s="296"/>
      <c r="AH397" s="296"/>
      <c r="AI397" s="296"/>
    </row>
    <row r="398" s="455" customFormat="1" spans="1:35">
      <c r="A398" s="467">
        <v>363</v>
      </c>
      <c r="B398" s="296"/>
      <c r="C398" s="754" t="s">
        <v>5417</v>
      </c>
      <c r="D398" s="296"/>
      <c r="E398" s="754" t="s">
        <v>5418</v>
      </c>
      <c r="F398" s="296"/>
      <c r="G398" s="296"/>
      <c r="H398" s="191" t="s">
        <v>6292</v>
      </c>
      <c r="I398" s="296"/>
      <c r="J398" s="191" t="s">
        <v>6673</v>
      </c>
      <c r="K398" s="296"/>
      <c r="L398" s="296"/>
      <c r="M398" s="476">
        <v>20</v>
      </c>
      <c r="N398" s="477">
        <v>160.8155</v>
      </c>
      <c r="O398" s="477">
        <f t="shared" si="91"/>
        <v>3216.31</v>
      </c>
      <c r="P398" s="477"/>
      <c r="Q398" s="477">
        <f t="shared" si="92"/>
        <v>160.8155</v>
      </c>
      <c r="R398" s="477">
        <f t="shared" si="96"/>
        <v>0</v>
      </c>
      <c r="S398" s="477">
        <f t="shared" si="88"/>
        <v>0</v>
      </c>
      <c r="T398" s="477">
        <f t="shared" si="93"/>
        <v>160.8155</v>
      </c>
      <c r="U398" s="477">
        <f t="shared" si="97"/>
        <v>0</v>
      </c>
      <c r="V398" s="477">
        <f t="shared" si="94"/>
        <v>-20</v>
      </c>
      <c r="W398" s="477">
        <f t="shared" si="95"/>
        <v>160.8155</v>
      </c>
      <c r="X398" s="477">
        <f t="shared" si="98"/>
        <v>-3216.31</v>
      </c>
      <c r="Y398" s="444"/>
      <c r="Z398" s="296"/>
      <c r="AA398" s="296"/>
      <c r="AB398" s="296"/>
      <c r="AC398" s="296"/>
      <c r="AD398" s="296"/>
      <c r="AE398" s="296"/>
      <c r="AF398" s="296"/>
      <c r="AG398" s="296"/>
      <c r="AH398" s="296"/>
      <c r="AI398" s="296"/>
    </row>
    <row r="399" s="455" customFormat="1" spans="1:35">
      <c r="A399" s="467">
        <v>364</v>
      </c>
      <c r="B399" s="296"/>
      <c r="C399" s="754" t="s">
        <v>5419</v>
      </c>
      <c r="D399" s="296"/>
      <c r="E399" s="754" t="s">
        <v>5420</v>
      </c>
      <c r="F399" s="296"/>
      <c r="G399" s="296"/>
      <c r="H399" s="191" t="s">
        <v>6292</v>
      </c>
      <c r="I399" s="296"/>
      <c r="J399" s="191" t="s">
        <v>6673</v>
      </c>
      <c r="K399" s="296"/>
      <c r="L399" s="296"/>
      <c r="M399" s="476">
        <v>14</v>
      </c>
      <c r="N399" s="477">
        <v>163.5273</v>
      </c>
      <c r="O399" s="477">
        <f t="shared" si="91"/>
        <v>2289.3822</v>
      </c>
      <c r="P399" s="477"/>
      <c r="Q399" s="477">
        <f t="shared" si="92"/>
        <v>163.5273</v>
      </c>
      <c r="R399" s="477">
        <f t="shared" si="96"/>
        <v>0</v>
      </c>
      <c r="S399" s="477">
        <f t="shared" si="88"/>
        <v>0</v>
      </c>
      <c r="T399" s="477">
        <f t="shared" si="93"/>
        <v>163.5273</v>
      </c>
      <c r="U399" s="477">
        <f t="shared" si="97"/>
        <v>0</v>
      </c>
      <c r="V399" s="477">
        <f t="shared" si="94"/>
        <v>-14</v>
      </c>
      <c r="W399" s="477">
        <f t="shared" si="95"/>
        <v>163.5273</v>
      </c>
      <c r="X399" s="477">
        <f t="shared" si="98"/>
        <v>-2289.3822</v>
      </c>
      <c r="Y399" s="444"/>
      <c r="Z399" s="296"/>
      <c r="AA399" s="296"/>
      <c r="AB399" s="296"/>
      <c r="AC399" s="296"/>
      <c r="AD399" s="296"/>
      <c r="AE399" s="296"/>
      <c r="AF399" s="296"/>
      <c r="AG399" s="296"/>
      <c r="AH399" s="296"/>
      <c r="AI399" s="296"/>
    </row>
    <row r="400" s="455" customFormat="1" spans="1:35">
      <c r="A400" s="467">
        <v>365</v>
      </c>
      <c r="B400" s="296"/>
      <c r="C400" s="754" t="s">
        <v>5431</v>
      </c>
      <c r="D400" s="296"/>
      <c r="E400" s="754" t="s">
        <v>5432</v>
      </c>
      <c r="F400" s="296"/>
      <c r="G400" s="296"/>
      <c r="H400" s="191" t="s">
        <v>6292</v>
      </c>
      <c r="I400" s="296"/>
      <c r="J400" s="191" t="s">
        <v>6673</v>
      </c>
      <c r="K400" s="296"/>
      <c r="L400" s="296"/>
      <c r="M400" s="476">
        <v>40</v>
      </c>
      <c r="N400" s="477">
        <v>41.6813</v>
      </c>
      <c r="O400" s="477">
        <f t="shared" si="91"/>
        <v>1667.252</v>
      </c>
      <c r="P400" s="477"/>
      <c r="Q400" s="477">
        <f t="shared" si="92"/>
        <v>41.6813</v>
      </c>
      <c r="R400" s="477">
        <f t="shared" si="96"/>
        <v>0</v>
      </c>
      <c r="S400" s="477">
        <f t="shared" si="88"/>
        <v>0</v>
      </c>
      <c r="T400" s="477">
        <f t="shared" si="93"/>
        <v>41.6813</v>
      </c>
      <c r="U400" s="477">
        <f t="shared" si="97"/>
        <v>0</v>
      </c>
      <c r="V400" s="477">
        <f t="shared" si="94"/>
        <v>-40</v>
      </c>
      <c r="W400" s="477">
        <f t="shared" si="95"/>
        <v>41.6813</v>
      </c>
      <c r="X400" s="477">
        <f t="shared" si="98"/>
        <v>-1667.252</v>
      </c>
      <c r="Y400" s="444"/>
      <c r="Z400" s="296"/>
      <c r="AA400" s="296"/>
      <c r="AB400" s="296"/>
      <c r="AC400" s="296"/>
      <c r="AD400" s="296"/>
      <c r="AE400" s="296"/>
      <c r="AF400" s="296"/>
      <c r="AG400" s="296"/>
      <c r="AH400" s="296"/>
      <c r="AI400" s="296"/>
    </row>
    <row r="401" s="455" customFormat="1" spans="1:35">
      <c r="A401" s="467">
        <v>366</v>
      </c>
      <c r="B401" s="296"/>
      <c r="C401" s="754" t="s">
        <v>5450</v>
      </c>
      <c r="D401" s="296"/>
      <c r="E401" s="754" t="s">
        <v>5451</v>
      </c>
      <c r="F401" s="296"/>
      <c r="G401" s="296"/>
      <c r="H401" s="191" t="s">
        <v>6294</v>
      </c>
      <c r="I401" s="296"/>
      <c r="J401" s="191" t="s">
        <v>6673</v>
      </c>
      <c r="K401" s="296"/>
      <c r="L401" s="296"/>
      <c r="M401" s="476">
        <v>2104</v>
      </c>
      <c r="N401" s="477">
        <v>4.8012</v>
      </c>
      <c r="O401" s="477">
        <f t="shared" si="91"/>
        <v>10101.7248</v>
      </c>
      <c r="P401" s="477">
        <v>8</v>
      </c>
      <c r="Q401" s="477">
        <f t="shared" si="92"/>
        <v>4.8012</v>
      </c>
      <c r="R401" s="477">
        <f t="shared" si="96"/>
        <v>38.4096</v>
      </c>
      <c r="S401" s="477">
        <f t="shared" si="88"/>
        <v>0</v>
      </c>
      <c r="T401" s="477">
        <f t="shared" si="93"/>
        <v>4.8012</v>
      </c>
      <c r="U401" s="477">
        <f t="shared" si="97"/>
        <v>0</v>
      </c>
      <c r="V401" s="477">
        <f t="shared" si="94"/>
        <v>-2096</v>
      </c>
      <c r="W401" s="477">
        <f t="shared" si="95"/>
        <v>4.8012</v>
      </c>
      <c r="X401" s="477">
        <f t="shared" si="98"/>
        <v>-10063.3152</v>
      </c>
      <c r="Y401" s="444"/>
      <c r="Z401" s="296"/>
      <c r="AA401" s="296"/>
      <c r="AB401" s="296"/>
      <c r="AC401" s="296"/>
      <c r="AD401" s="296"/>
      <c r="AE401" s="296"/>
      <c r="AF401" s="296"/>
      <c r="AG401" s="296"/>
      <c r="AH401" s="296"/>
      <c r="AI401" s="296"/>
    </row>
    <row r="402" s="455" customFormat="1" spans="1:35">
      <c r="A402" s="467">
        <v>367</v>
      </c>
      <c r="B402" s="296"/>
      <c r="C402" s="754" t="s">
        <v>5452</v>
      </c>
      <c r="D402" s="296"/>
      <c r="E402" s="754" t="s">
        <v>5453</v>
      </c>
      <c r="F402" s="296"/>
      <c r="G402" s="296"/>
      <c r="H402" s="191" t="s">
        <v>6294</v>
      </c>
      <c r="I402" s="296"/>
      <c r="J402" s="191" t="s">
        <v>6673</v>
      </c>
      <c r="K402" s="296"/>
      <c r="L402" s="296"/>
      <c r="M402" s="476">
        <v>1971</v>
      </c>
      <c r="N402" s="477">
        <v>4.3962</v>
      </c>
      <c r="O402" s="477">
        <f t="shared" si="91"/>
        <v>8664.9102</v>
      </c>
      <c r="P402" s="477">
        <v>8</v>
      </c>
      <c r="Q402" s="477">
        <f t="shared" si="92"/>
        <v>4.3962</v>
      </c>
      <c r="R402" s="477">
        <f t="shared" si="96"/>
        <v>35.1696</v>
      </c>
      <c r="S402" s="477">
        <f t="shared" si="88"/>
        <v>0</v>
      </c>
      <c r="T402" s="477">
        <f t="shared" si="93"/>
        <v>4.3962</v>
      </c>
      <c r="U402" s="477">
        <f t="shared" si="97"/>
        <v>0</v>
      </c>
      <c r="V402" s="477">
        <f t="shared" si="94"/>
        <v>-1963</v>
      </c>
      <c r="W402" s="477">
        <f t="shared" si="95"/>
        <v>4.3962</v>
      </c>
      <c r="X402" s="477">
        <f t="shared" si="98"/>
        <v>-8629.7406</v>
      </c>
      <c r="Y402" s="444"/>
      <c r="Z402" s="296"/>
      <c r="AA402" s="296"/>
      <c r="AB402" s="296"/>
      <c r="AC402" s="296"/>
      <c r="AD402" s="296"/>
      <c r="AE402" s="296"/>
      <c r="AF402" s="296"/>
      <c r="AG402" s="296"/>
      <c r="AH402" s="296"/>
      <c r="AI402" s="296"/>
    </row>
    <row r="403" s="455" customFormat="1" spans="1:35">
      <c r="A403" s="467">
        <v>368</v>
      </c>
      <c r="B403" s="296"/>
      <c r="C403" s="754" t="s">
        <v>5454</v>
      </c>
      <c r="D403" s="296"/>
      <c r="E403" s="754" t="s">
        <v>5455</v>
      </c>
      <c r="F403" s="296"/>
      <c r="G403" s="296"/>
      <c r="H403" s="191" t="s">
        <v>6294</v>
      </c>
      <c r="I403" s="296"/>
      <c r="J403" s="191" t="s">
        <v>6673</v>
      </c>
      <c r="K403" s="296"/>
      <c r="L403" s="296"/>
      <c r="M403" s="476">
        <v>448</v>
      </c>
      <c r="N403" s="477">
        <v>13.3242</v>
      </c>
      <c r="O403" s="477">
        <f t="shared" si="91"/>
        <v>5969.2416</v>
      </c>
      <c r="P403" s="477">
        <v>40</v>
      </c>
      <c r="Q403" s="477">
        <f t="shared" si="92"/>
        <v>13.3242</v>
      </c>
      <c r="R403" s="477">
        <f t="shared" si="96"/>
        <v>532.968</v>
      </c>
      <c r="S403" s="477">
        <f t="shared" si="88"/>
        <v>0</v>
      </c>
      <c r="T403" s="477">
        <f t="shared" si="93"/>
        <v>13.3242</v>
      </c>
      <c r="U403" s="477">
        <f t="shared" si="97"/>
        <v>0</v>
      </c>
      <c r="V403" s="477">
        <f t="shared" si="94"/>
        <v>-408</v>
      </c>
      <c r="W403" s="477">
        <f t="shared" si="95"/>
        <v>13.3242</v>
      </c>
      <c r="X403" s="477">
        <f t="shared" si="98"/>
        <v>-5436.2736</v>
      </c>
      <c r="Y403" s="444"/>
      <c r="Z403" s="296"/>
      <c r="AA403" s="296"/>
      <c r="AB403" s="296"/>
      <c r="AC403" s="296"/>
      <c r="AD403" s="296"/>
      <c r="AE403" s="296"/>
      <c r="AF403" s="296"/>
      <c r="AG403" s="296"/>
      <c r="AH403" s="296"/>
      <c r="AI403" s="296"/>
    </row>
    <row r="404" s="455" customFormat="1" spans="1:35">
      <c r="A404" s="467">
        <v>369</v>
      </c>
      <c r="B404" s="296"/>
      <c r="C404" s="754" t="s">
        <v>5456</v>
      </c>
      <c r="D404" s="296"/>
      <c r="E404" s="754" t="s">
        <v>5457</v>
      </c>
      <c r="F404" s="296"/>
      <c r="G404" s="296"/>
      <c r="H404" s="191" t="s">
        <v>6294</v>
      </c>
      <c r="I404" s="296"/>
      <c r="J404" s="191" t="s">
        <v>6673</v>
      </c>
      <c r="K404" s="296"/>
      <c r="L404" s="296"/>
      <c r="M404" s="476">
        <v>7394</v>
      </c>
      <c r="N404" s="477">
        <v>13.1987</v>
      </c>
      <c r="O404" s="477">
        <f t="shared" si="91"/>
        <v>97591.1878</v>
      </c>
      <c r="P404" s="477">
        <v>8</v>
      </c>
      <c r="Q404" s="477">
        <f t="shared" si="92"/>
        <v>13.1987</v>
      </c>
      <c r="R404" s="477">
        <f t="shared" si="96"/>
        <v>105.5896</v>
      </c>
      <c r="S404" s="477">
        <f t="shared" si="88"/>
        <v>0</v>
      </c>
      <c r="T404" s="477">
        <f t="shared" si="93"/>
        <v>13.1987</v>
      </c>
      <c r="U404" s="477">
        <f t="shared" si="97"/>
        <v>0</v>
      </c>
      <c r="V404" s="477">
        <f t="shared" si="94"/>
        <v>-7386</v>
      </c>
      <c r="W404" s="477">
        <f t="shared" si="95"/>
        <v>13.1987</v>
      </c>
      <c r="X404" s="477">
        <f t="shared" si="98"/>
        <v>-97485.5982</v>
      </c>
      <c r="Y404" s="444"/>
      <c r="Z404" s="296"/>
      <c r="AA404" s="296"/>
      <c r="AB404" s="296"/>
      <c r="AC404" s="296"/>
      <c r="AD404" s="296"/>
      <c r="AE404" s="296"/>
      <c r="AF404" s="296"/>
      <c r="AG404" s="296"/>
      <c r="AH404" s="296"/>
      <c r="AI404" s="296"/>
    </row>
    <row r="405" s="455" customFormat="1" spans="1:35">
      <c r="A405" s="467">
        <v>370</v>
      </c>
      <c r="B405" s="296"/>
      <c r="C405" s="754" t="s">
        <v>5458</v>
      </c>
      <c r="D405" s="296"/>
      <c r="E405" s="754" t="s">
        <v>5459</v>
      </c>
      <c r="F405" s="296"/>
      <c r="G405" s="296"/>
      <c r="H405" s="191" t="s">
        <v>6294</v>
      </c>
      <c r="I405" s="296"/>
      <c r="J405" s="191" t="s">
        <v>6673</v>
      </c>
      <c r="K405" s="296"/>
      <c r="L405" s="296"/>
      <c r="M405" s="476">
        <v>588</v>
      </c>
      <c r="N405" s="477">
        <v>11.1187</v>
      </c>
      <c r="O405" s="477">
        <f t="shared" si="91"/>
        <v>6537.7956</v>
      </c>
      <c r="P405" s="477"/>
      <c r="Q405" s="477">
        <f t="shared" si="92"/>
        <v>11.1187</v>
      </c>
      <c r="R405" s="477">
        <f t="shared" si="96"/>
        <v>0</v>
      </c>
      <c r="S405" s="477">
        <f t="shared" si="88"/>
        <v>0</v>
      </c>
      <c r="T405" s="477">
        <f t="shared" si="93"/>
        <v>11.1187</v>
      </c>
      <c r="U405" s="477">
        <f t="shared" si="97"/>
        <v>0</v>
      </c>
      <c r="V405" s="477">
        <f t="shared" si="94"/>
        <v>-588</v>
      </c>
      <c r="W405" s="477">
        <f t="shared" si="95"/>
        <v>11.1187</v>
      </c>
      <c r="X405" s="477">
        <f t="shared" si="98"/>
        <v>-6537.7956</v>
      </c>
      <c r="Y405" s="444"/>
      <c r="Z405" s="296"/>
      <c r="AA405" s="296"/>
      <c r="AB405" s="296"/>
      <c r="AC405" s="296"/>
      <c r="AD405" s="296"/>
      <c r="AE405" s="296"/>
      <c r="AF405" s="296"/>
      <c r="AG405" s="296"/>
      <c r="AH405" s="296"/>
      <c r="AI405" s="296"/>
    </row>
    <row r="406" s="455" customFormat="1" spans="1:35">
      <c r="A406" s="467">
        <v>371</v>
      </c>
      <c r="B406" s="296"/>
      <c r="C406" s="754" t="s">
        <v>5460</v>
      </c>
      <c r="D406" s="296"/>
      <c r="E406" s="754" t="s">
        <v>5461</v>
      </c>
      <c r="F406" s="296"/>
      <c r="G406" s="296"/>
      <c r="H406" s="191" t="s">
        <v>6294</v>
      </c>
      <c r="I406" s="296"/>
      <c r="J406" s="191" t="s">
        <v>6673</v>
      </c>
      <c r="K406" s="296"/>
      <c r="L406" s="296"/>
      <c r="M406" s="476">
        <v>610</v>
      </c>
      <c r="N406" s="477">
        <v>12.3899</v>
      </c>
      <c r="O406" s="477">
        <f t="shared" si="91"/>
        <v>7557.839</v>
      </c>
      <c r="P406" s="477"/>
      <c r="Q406" s="477">
        <f t="shared" si="92"/>
        <v>12.3899</v>
      </c>
      <c r="R406" s="477">
        <f t="shared" si="96"/>
        <v>0</v>
      </c>
      <c r="S406" s="477">
        <f t="shared" si="88"/>
        <v>0</v>
      </c>
      <c r="T406" s="477">
        <f t="shared" si="93"/>
        <v>12.3899</v>
      </c>
      <c r="U406" s="477">
        <f t="shared" si="97"/>
        <v>0</v>
      </c>
      <c r="V406" s="477">
        <f t="shared" si="94"/>
        <v>-610</v>
      </c>
      <c r="W406" s="477">
        <f t="shared" si="95"/>
        <v>12.3899</v>
      </c>
      <c r="X406" s="477">
        <f t="shared" si="98"/>
        <v>-7557.839</v>
      </c>
      <c r="Y406" s="444"/>
      <c r="Z406" s="296"/>
      <c r="AA406" s="296"/>
      <c r="AB406" s="296"/>
      <c r="AC406" s="296"/>
      <c r="AD406" s="296"/>
      <c r="AE406" s="296"/>
      <c r="AF406" s="296"/>
      <c r="AG406" s="296"/>
      <c r="AH406" s="296"/>
      <c r="AI406" s="296"/>
    </row>
    <row r="407" s="455" customFormat="1" spans="1:35">
      <c r="A407" s="467">
        <v>372</v>
      </c>
      <c r="B407" s="296"/>
      <c r="C407" s="754" t="s">
        <v>6698</v>
      </c>
      <c r="D407" s="296"/>
      <c r="E407" s="754" t="s">
        <v>6699</v>
      </c>
      <c r="F407" s="296"/>
      <c r="G407" s="296"/>
      <c r="H407" s="191" t="s">
        <v>6294</v>
      </c>
      <c r="I407" s="296"/>
      <c r="J407" s="191" t="s">
        <v>6673</v>
      </c>
      <c r="K407" s="296"/>
      <c r="L407" s="296"/>
      <c r="M407" s="476">
        <v>60</v>
      </c>
      <c r="N407" s="477">
        <v>9.9838</v>
      </c>
      <c r="O407" s="477">
        <f t="shared" si="91"/>
        <v>599.028</v>
      </c>
      <c r="P407" s="477"/>
      <c r="Q407" s="477">
        <f t="shared" si="92"/>
        <v>9.9838</v>
      </c>
      <c r="R407" s="477">
        <f t="shared" si="96"/>
        <v>0</v>
      </c>
      <c r="S407" s="477">
        <f t="shared" si="88"/>
        <v>0</v>
      </c>
      <c r="T407" s="477">
        <f t="shared" si="93"/>
        <v>9.9838</v>
      </c>
      <c r="U407" s="477">
        <f t="shared" si="97"/>
        <v>0</v>
      </c>
      <c r="V407" s="477">
        <f t="shared" si="94"/>
        <v>-60</v>
      </c>
      <c r="W407" s="477">
        <f t="shared" si="95"/>
        <v>9.9838</v>
      </c>
      <c r="X407" s="477">
        <f t="shared" si="98"/>
        <v>-599.028</v>
      </c>
      <c r="Y407" s="444"/>
      <c r="Z407" s="296"/>
      <c r="AA407" s="296"/>
      <c r="AB407" s="296"/>
      <c r="AC407" s="296"/>
      <c r="AD407" s="296"/>
      <c r="AE407" s="296"/>
      <c r="AF407" s="296"/>
      <c r="AG407" s="296"/>
      <c r="AH407" s="296"/>
      <c r="AI407" s="296"/>
    </row>
    <row r="408" s="455" customFormat="1" spans="1:35">
      <c r="A408" s="467">
        <v>373</v>
      </c>
      <c r="B408" s="296"/>
      <c r="C408" s="754" t="s">
        <v>5462</v>
      </c>
      <c r="D408" s="296"/>
      <c r="E408" s="754" t="s">
        <v>5463</v>
      </c>
      <c r="F408" s="296"/>
      <c r="G408" s="296"/>
      <c r="H408" s="191" t="s">
        <v>6294</v>
      </c>
      <c r="I408" s="296"/>
      <c r="J408" s="191" t="s">
        <v>6673</v>
      </c>
      <c r="K408" s="296"/>
      <c r="L408" s="296"/>
      <c r="M408" s="476">
        <v>42</v>
      </c>
      <c r="N408" s="477">
        <v>16.7563</v>
      </c>
      <c r="O408" s="477">
        <f t="shared" si="91"/>
        <v>703.7646</v>
      </c>
      <c r="P408" s="477"/>
      <c r="Q408" s="477">
        <f t="shared" si="92"/>
        <v>16.7563</v>
      </c>
      <c r="R408" s="477">
        <f t="shared" si="96"/>
        <v>0</v>
      </c>
      <c r="S408" s="477">
        <f t="shared" si="88"/>
        <v>0</v>
      </c>
      <c r="T408" s="477">
        <f t="shared" si="93"/>
        <v>16.7563</v>
      </c>
      <c r="U408" s="477">
        <f t="shared" si="97"/>
        <v>0</v>
      </c>
      <c r="V408" s="477">
        <f t="shared" si="94"/>
        <v>-42</v>
      </c>
      <c r="W408" s="477">
        <f t="shared" si="95"/>
        <v>16.7563</v>
      </c>
      <c r="X408" s="477">
        <f t="shared" si="98"/>
        <v>-703.7646</v>
      </c>
      <c r="Y408" s="444"/>
      <c r="Z408" s="296"/>
      <c r="AA408" s="296"/>
      <c r="AB408" s="296"/>
      <c r="AC408" s="296"/>
      <c r="AD408" s="296"/>
      <c r="AE408" s="296"/>
      <c r="AF408" s="296"/>
      <c r="AG408" s="296"/>
      <c r="AH408" s="296"/>
      <c r="AI408" s="296"/>
    </row>
    <row r="409" s="455" customFormat="1" spans="1:35">
      <c r="A409" s="467">
        <v>374</v>
      </c>
      <c r="B409" s="296"/>
      <c r="C409" s="754" t="s">
        <v>6700</v>
      </c>
      <c r="D409" s="296"/>
      <c r="E409" s="754" t="s">
        <v>6701</v>
      </c>
      <c r="F409" s="296"/>
      <c r="G409" s="296"/>
      <c r="H409" s="191" t="s">
        <v>6292</v>
      </c>
      <c r="I409" s="296"/>
      <c r="J409" s="191" t="s">
        <v>6673</v>
      </c>
      <c r="K409" s="296"/>
      <c r="L409" s="296"/>
      <c r="M409" s="476">
        <v>-1</v>
      </c>
      <c r="N409" s="477">
        <v>1.9017</v>
      </c>
      <c r="O409" s="477">
        <f t="shared" si="91"/>
        <v>-1.9017</v>
      </c>
      <c r="P409" s="477">
        <v>1</v>
      </c>
      <c r="Q409" s="477">
        <f t="shared" si="92"/>
        <v>1.9017</v>
      </c>
      <c r="R409" s="477">
        <f t="shared" si="96"/>
        <v>1.9017</v>
      </c>
      <c r="S409" s="477">
        <f t="shared" si="88"/>
        <v>2</v>
      </c>
      <c r="T409" s="477">
        <f t="shared" si="93"/>
        <v>1.9017</v>
      </c>
      <c r="U409" s="477">
        <f>R409-O409</f>
        <v>3.8034</v>
      </c>
      <c r="V409" s="477">
        <f t="shared" si="94"/>
        <v>0</v>
      </c>
      <c r="W409" s="477">
        <f t="shared" si="95"/>
        <v>1.9017</v>
      </c>
      <c r="X409" s="477">
        <f>W409*V409</f>
        <v>0</v>
      </c>
      <c r="Y409" s="444"/>
      <c r="Z409" s="296"/>
      <c r="AA409" s="296"/>
      <c r="AB409" s="296"/>
      <c r="AC409" s="296"/>
      <c r="AD409" s="296"/>
      <c r="AE409" s="296"/>
      <c r="AF409" s="296"/>
      <c r="AG409" s="296"/>
      <c r="AH409" s="296"/>
      <c r="AI409" s="296"/>
    </row>
    <row r="410" s="455" customFormat="1" spans="1:35">
      <c r="A410" s="467">
        <v>375</v>
      </c>
      <c r="B410" s="296"/>
      <c r="C410" s="754" t="s">
        <v>4355</v>
      </c>
      <c r="D410" s="296"/>
      <c r="E410" s="754" t="s">
        <v>4356</v>
      </c>
      <c r="F410" s="296"/>
      <c r="G410" s="296"/>
      <c r="H410" s="191" t="s">
        <v>6292</v>
      </c>
      <c r="I410" s="296"/>
      <c r="J410" s="191" t="s">
        <v>6673</v>
      </c>
      <c r="K410" s="296"/>
      <c r="L410" s="296"/>
      <c r="M410" s="476">
        <v>20</v>
      </c>
      <c r="N410" s="477">
        <v>1.2711</v>
      </c>
      <c r="O410" s="477">
        <f t="shared" si="91"/>
        <v>25.422</v>
      </c>
      <c r="P410" s="477"/>
      <c r="Q410" s="477">
        <f t="shared" si="92"/>
        <v>1.2711</v>
      </c>
      <c r="R410" s="477">
        <f t="shared" si="96"/>
        <v>0</v>
      </c>
      <c r="S410" s="477">
        <f t="shared" si="88"/>
        <v>0</v>
      </c>
      <c r="T410" s="477">
        <f t="shared" si="93"/>
        <v>1.2711</v>
      </c>
      <c r="U410" s="477">
        <f t="shared" si="97"/>
        <v>0</v>
      </c>
      <c r="V410" s="477">
        <f t="shared" si="94"/>
        <v>-20</v>
      </c>
      <c r="W410" s="477">
        <f t="shared" si="95"/>
        <v>1.2711</v>
      </c>
      <c r="X410" s="477">
        <f>R410-O410</f>
        <v>-25.422</v>
      </c>
      <c r="Y410" s="444"/>
      <c r="Z410" s="296"/>
      <c r="AA410" s="296"/>
      <c r="AB410" s="296"/>
      <c r="AC410" s="296"/>
      <c r="AD410" s="296"/>
      <c r="AE410" s="296"/>
      <c r="AF410" s="296"/>
      <c r="AG410" s="296"/>
      <c r="AH410" s="296"/>
      <c r="AI410" s="296"/>
    </row>
    <row r="411" s="455" customFormat="1" spans="1:35">
      <c r="A411" s="467">
        <v>376</v>
      </c>
      <c r="B411" s="296"/>
      <c r="C411" s="754" t="s">
        <v>4357</v>
      </c>
      <c r="D411" s="296"/>
      <c r="E411" s="754" t="s">
        <v>4358</v>
      </c>
      <c r="F411" s="296"/>
      <c r="G411" s="296"/>
      <c r="H411" s="191" t="s">
        <v>6292</v>
      </c>
      <c r="I411" s="296"/>
      <c r="J411" s="191" t="s">
        <v>6673</v>
      </c>
      <c r="K411" s="296"/>
      <c r="L411" s="296"/>
      <c r="M411" s="476">
        <v>20</v>
      </c>
      <c r="N411" s="477">
        <v>1.2651</v>
      </c>
      <c r="O411" s="477">
        <f t="shared" si="91"/>
        <v>25.302</v>
      </c>
      <c r="P411" s="477"/>
      <c r="Q411" s="477">
        <f t="shared" si="92"/>
        <v>1.2651</v>
      </c>
      <c r="R411" s="477">
        <f t="shared" si="96"/>
        <v>0</v>
      </c>
      <c r="S411" s="477">
        <f t="shared" si="88"/>
        <v>0</v>
      </c>
      <c r="T411" s="477">
        <f t="shared" si="93"/>
        <v>1.2651</v>
      </c>
      <c r="U411" s="477">
        <f t="shared" si="97"/>
        <v>0</v>
      </c>
      <c r="V411" s="477">
        <f t="shared" si="94"/>
        <v>-20</v>
      </c>
      <c r="W411" s="477">
        <f t="shared" si="95"/>
        <v>1.2651</v>
      </c>
      <c r="X411" s="477">
        <f>R411-O411</f>
        <v>-25.302</v>
      </c>
      <c r="Y411" s="444"/>
      <c r="Z411" s="296"/>
      <c r="AA411" s="296"/>
      <c r="AB411" s="296"/>
      <c r="AC411" s="296"/>
      <c r="AD411" s="296"/>
      <c r="AE411" s="296"/>
      <c r="AF411" s="296"/>
      <c r="AG411" s="296"/>
      <c r="AH411" s="296"/>
      <c r="AI411" s="296"/>
    </row>
    <row r="412" s="455" customFormat="1" spans="1:35">
      <c r="A412" s="467"/>
      <c r="B412" s="296"/>
      <c r="C412" s="754" t="s">
        <v>4983</v>
      </c>
      <c r="D412" s="296"/>
      <c r="E412" s="754" t="s">
        <v>4984</v>
      </c>
      <c r="F412" s="296"/>
      <c r="G412" s="296"/>
      <c r="H412" s="191" t="s">
        <v>6587</v>
      </c>
      <c r="I412" s="296"/>
      <c r="J412" s="191" t="s">
        <v>6673</v>
      </c>
      <c r="K412" s="296"/>
      <c r="L412" s="296"/>
      <c r="M412" s="476">
        <v>-1571</v>
      </c>
      <c r="N412" s="477">
        <v>0.2069</v>
      </c>
      <c r="O412" s="477">
        <f t="shared" si="91"/>
        <v>-325.0399</v>
      </c>
      <c r="P412" s="477"/>
      <c r="Q412" s="477">
        <f t="shared" si="92"/>
        <v>0.2069</v>
      </c>
      <c r="R412" s="477">
        <f t="shared" si="96"/>
        <v>0</v>
      </c>
      <c r="S412" s="477">
        <f t="shared" si="88"/>
        <v>1571</v>
      </c>
      <c r="T412" s="477">
        <f t="shared" si="93"/>
        <v>0.2069</v>
      </c>
      <c r="U412" s="477">
        <f>R412-O412</f>
        <v>325.0399</v>
      </c>
      <c r="V412" s="477">
        <f t="shared" si="94"/>
        <v>0</v>
      </c>
      <c r="W412" s="477">
        <f t="shared" si="95"/>
        <v>0.2069</v>
      </c>
      <c r="X412" s="477">
        <f t="shared" ref="X412:X418" si="99">W412*V412</f>
        <v>0</v>
      </c>
      <c r="Y412" s="444"/>
      <c r="Z412" s="296"/>
      <c r="AA412" s="296"/>
      <c r="AB412" s="296"/>
      <c r="AC412" s="296"/>
      <c r="AD412" s="296"/>
      <c r="AE412" s="296"/>
      <c r="AF412" s="296"/>
      <c r="AG412" s="296"/>
      <c r="AH412" s="296"/>
      <c r="AI412" s="296"/>
    </row>
    <row r="413" s="455" customFormat="1" spans="1:35">
      <c r="A413" s="467">
        <v>377</v>
      </c>
      <c r="B413" s="296"/>
      <c r="C413" s="754" t="s">
        <v>4985</v>
      </c>
      <c r="D413" s="296"/>
      <c r="E413" s="754" t="s">
        <v>4986</v>
      </c>
      <c r="F413" s="296"/>
      <c r="G413" s="296"/>
      <c r="H413" s="191" t="s">
        <v>6587</v>
      </c>
      <c r="I413" s="296"/>
      <c r="J413" s="191" t="s">
        <v>6673</v>
      </c>
      <c r="K413" s="296"/>
      <c r="L413" s="296"/>
      <c r="M413" s="476">
        <v>-1136</v>
      </c>
      <c r="N413" s="477">
        <v>0.282</v>
      </c>
      <c r="O413" s="477">
        <f t="shared" si="91"/>
        <v>-320.352</v>
      </c>
      <c r="P413" s="477"/>
      <c r="Q413" s="477">
        <f t="shared" si="92"/>
        <v>0.282</v>
      </c>
      <c r="R413" s="477">
        <f t="shared" si="96"/>
        <v>0</v>
      </c>
      <c r="S413" s="477">
        <f t="shared" si="88"/>
        <v>1136</v>
      </c>
      <c r="T413" s="477">
        <f t="shared" si="93"/>
        <v>0.282</v>
      </c>
      <c r="U413" s="477">
        <f>R413-O413</f>
        <v>320.352</v>
      </c>
      <c r="V413" s="477">
        <f t="shared" si="94"/>
        <v>0</v>
      </c>
      <c r="W413" s="477">
        <f t="shared" si="95"/>
        <v>0.282</v>
      </c>
      <c r="X413" s="477">
        <f t="shared" si="99"/>
        <v>0</v>
      </c>
      <c r="Y413" s="444"/>
      <c r="Z413" s="296"/>
      <c r="AA413" s="296"/>
      <c r="AB413" s="296"/>
      <c r="AC413" s="296"/>
      <c r="AD413" s="296"/>
      <c r="AE413" s="296"/>
      <c r="AF413" s="296"/>
      <c r="AG413" s="296"/>
      <c r="AH413" s="296"/>
      <c r="AI413" s="296"/>
    </row>
    <row r="414" s="455" customFormat="1" spans="1:35">
      <c r="A414" s="467">
        <v>378</v>
      </c>
      <c r="B414" s="296"/>
      <c r="C414" s="754" t="s">
        <v>4987</v>
      </c>
      <c r="D414" s="296"/>
      <c r="E414" s="754" t="s">
        <v>4988</v>
      </c>
      <c r="F414" s="296"/>
      <c r="G414" s="296"/>
      <c r="H414" s="191" t="s">
        <v>6587</v>
      </c>
      <c r="I414" s="296"/>
      <c r="J414" s="191" t="s">
        <v>6673</v>
      </c>
      <c r="K414" s="296"/>
      <c r="L414" s="296"/>
      <c r="M414" s="476">
        <v>-890</v>
      </c>
      <c r="N414" s="477">
        <v>0.1741</v>
      </c>
      <c r="O414" s="477">
        <f t="shared" si="91"/>
        <v>-154.949</v>
      </c>
      <c r="P414" s="477"/>
      <c r="Q414" s="477">
        <f t="shared" si="92"/>
        <v>0.1741</v>
      </c>
      <c r="R414" s="477">
        <f t="shared" si="96"/>
        <v>0</v>
      </c>
      <c r="S414" s="477">
        <f t="shared" si="88"/>
        <v>890</v>
      </c>
      <c r="T414" s="477">
        <f t="shared" si="93"/>
        <v>0.1741</v>
      </c>
      <c r="U414" s="477">
        <f>R414-O414</f>
        <v>154.949</v>
      </c>
      <c r="V414" s="477">
        <f t="shared" si="94"/>
        <v>0</v>
      </c>
      <c r="W414" s="477">
        <f t="shared" si="95"/>
        <v>0.1741</v>
      </c>
      <c r="X414" s="477">
        <f t="shared" si="99"/>
        <v>0</v>
      </c>
      <c r="Y414" s="444"/>
      <c r="Z414" s="296"/>
      <c r="AA414" s="296"/>
      <c r="AB414" s="296"/>
      <c r="AC414" s="296"/>
      <c r="AD414" s="296"/>
      <c r="AE414" s="296"/>
      <c r="AF414" s="296"/>
      <c r="AG414" s="296"/>
      <c r="AH414" s="296"/>
      <c r="AI414" s="296"/>
    </row>
    <row r="415" s="455" customFormat="1" spans="1:35">
      <c r="A415" s="467">
        <v>379</v>
      </c>
      <c r="B415" s="296"/>
      <c r="C415" s="754" t="s">
        <v>6702</v>
      </c>
      <c r="D415" s="296"/>
      <c r="E415" s="754" t="s">
        <v>6703</v>
      </c>
      <c r="F415" s="296"/>
      <c r="G415" s="296"/>
      <c r="H415" s="755" t="s">
        <v>6294</v>
      </c>
      <c r="I415" s="296"/>
      <c r="J415" s="191" t="s">
        <v>6704</v>
      </c>
      <c r="K415" s="296"/>
      <c r="L415" s="296"/>
      <c r="M415" s="482">
        <v>32</v>
      </c>
      <c r="N415" s="477">
        <v>29.3578</v>
      </c>
      <c r="O415" s="477">
        <f t="shared" si="91"/>
        <v>939.4496</v>
      </c>
      <c r="P415" s="477">
        <v>32</v>
      </c>
      <c r="Q415" s="477">
        <f t="shared" si="92"/>
        <v>29.3578</v>
      </c>
      <c r="R415" s="477">
        <f t="shared" si="96"/>
        <v>939.4496</v>
      </c>
      <c r="S415" s="477">
        <f t="shared" si="88"/>
        <v>0</v>
      </c>
      <c r="T415" s="477">
        <f t="shared" si="93"/>
        <v>29.3578</v>
      </c>
      <c r="U415" s="477">
        <f t="shared" si="97"/>
        <v>0</v>
      </c>
      <c r="V415" s="477">
        <f t="shared" si="94"/>
        <v>0</v>
      </c>
      <c r="W415" s="477">
        <f t="shared" si="95"/>
        <v>29.3578</v>
      </c>
      <c r="X415" s="477">
        <f t="shared" si="99"/>
        <v>0</v>
      </c>
      <c r="Y415" s="444"/>
      <c r="Z415" s="296"/>
      <c r="AA415" s="296"/>
      <c r="AB415" s="296"/>
      <c r="AC415" s="296"/>
      <c r="AD415" s="296"/>
      <c r="AE415" s="296"/>
      <c r="AF415" s="296"/>
      <c r="AG415" s="296"/>
      <c r="AH415" s="296"/>
      <c r="AI415" s="296"/>
    </row>
    <row r="416" s="455" customFormat="1" spans="1:35">
      <c r="A416" s="467">
        <v>380</v>
      </c>
      <c r="B416" s="296"/>
      <c r="C416" s="754" t="s">
        <v>6705</v>
      </c>
      <c r="D416" s="296"/>
      <c r="E416" s="754" t="s">
        <v>6706</v>
      </c>
      <c r="F416" s="296"/>
      <c r="G416" s="296"/>
      <c r="H416" s="755" t="s">
        <v>6294</v>
      </c>
      <c r="I416" s="296"/>
      <c r="J416" s="191" t="s">
        <v>6704</v>
      </c>
      <c r="K416" s="296"/>
      <c r="L416" s="296"/>
      <c r="M416" s="482">
        <v>59</v>
      </c>
      <c r="N416" s="477">
        <v>29.5307</v>
      </c>
      <c r="O416" s="477">
        <f t="shared" si="91"/>
        <v>1742.3113</v>
      </c>
      <c r="P416" s="477">
        <v>61</v>
      </c>
      <c r="Q416" s="477">
        <f t="shared" si="92"/>
        <v>29.5307</v>
      </c>
      <c r="R416" s="477">
        <f t="shared" si="96"/>
        <v>1801.3727</v>
      </c>
      <c r="S416" s="477">
        <f t="shared" si="88"/>
        <v>2</v>
      </c>
      <c r="T416" s="477">
        <f t="shared" si="93"/>
        <v>29.5307</v>
      </c>
      <c r="U416" s="477">
        <f>R416-O416</f>
        <v>59.0613999999998</v>
      </c>
      <c r="V416" s="477">
        <f t="shared" si="94"/>
        <v>0</v>
      </c>
      <c r="W416" s="477">
        <f t="shared" si="95"/>
        <v>29.5307</v>
      </c>
      <c r="X416" s="477">
        <f t="shared" si="99"/>
        <v>0</v>
      </c>
      <c r="Y416" s="444"/>
      <c r="Z416" s="296"/>
      <c r="AA416" s="296"/>
      <c r="AB416" s="296"/>
      <c r="AC416" s="296"/>
      <c r="AD416" s="296"/>
      <c r="AE416" s="296"/>
      <c r="AF416" s="296"/>
      <c r="AG416" s="296"/>
      <c r="AH416" s="296"/>
      <c r="AI416" s="296"/>
    </row>
    <row r="417" s="455" customFormat="1" spans="1:35">
      <c r="A417" s="467">
        <v>381</v>
      </c>
      <c r="B417" s="296"/>
      <c r="C417" s="754" t="s">
        <v>6707</v>
      </c>
      <c r="D417" s="296"/>
      <c r="E417" s="754" t="s">
        <v>6708</v>
      </c>
      <c r="F417" s="296"/>
      <c r="G417" s="296"/>
      <c r="H417" s="755" t="s">
        <v>6294</v>
      </c>
      <c r="I417" s="296"/>
      <c r="J417" s="191" t="s">
        <v>6704</v>
      </c>
      <c r="K417" s="296"/>
      <c r="L417" s="296"/>
      <c r="M417" s="482">
        <v>188</v>
      </c>
      <c r="N417" s="477">
        <v>39.6659</v>
      </c>
      <c r="O417" s="477">
        <f t="shared" si="91"/>
        <v>7457.1892</v>
      </c>
      <c r="P417" s="477">
        <v>263</v>
      </c>
      <c r="Q417" s="477">
        <f t="shared" si="92"/>
        <v>39.6659</v>
      </c>
      <c r="R417" s="477">
        <f t="shared" si="96"/>
        <v>10432.1317</v>
      </c>
      <c r="S417" s="477">
        <f t="shared" si="88"/>
        <v>75</v>
      </c>
      <c r="T417" s="477">
        <f t="shared" si="93"/>
        <v>39.6659</v>
      </c>
      <c r="U417" s="477">
        <f>R417-O417</f>
        <v>2974.9425</v>
      </c>
      <c r="V417" s="477">
        <f t="shared" si="94"/>
        <v>0</v>
      </c>
      <c r="W417" s="477">
        <f t="shared" si="95"/>
        <v>39.6659</v>
      </c>
      <c r="X417" s="477">
        <f t="shared" si="99"/>
        <v>0</v>
      </c>
      <c r="Y417" s="444"/>
      <c r="Z417" s="296"/>
      <c r="AA417" s="296"/>
      <c r="AB417" s="296"/>
      <c r="AC417" s="296"/>
      <c r="AD417" s="296"/>
      <c r="AE417" s="296"/>
      <c r="AF417" s="296"/>
      <c r="AG417" s="296"/>
      <c r="AH417" s="296"/>
      <c r="AI417" s="296"/>
    </row>
    <row r="418" s="455" customFormat="1" spans="1:35">
      <c r="A418" s="467">
        <v>382</v>
      </c>
      <c r="B418" s="296"/>
      <c r="C418" s="754" t="s">
        <v>5299</v>
      </c>
      <c r="D418" s="296"/>
      <c r="E418" s="754" t="s">
        <v>5300</v>
      </c>
      <c r="F418" s="296"/>
      <c r="G418" s="296"/>
      <c r="H418" s="755" t="s">
        <v>6294</v>
      </c>
      <c r="I418" s="296"/>
      <c r="J418" s="191" t="s">
        <v>6704</v>
      </c>
      <c r="K418" s="296"/>
      <c r="L418" s="296"/>
      <c r="M418" s="482">
        <v>380</v>
      </c>
      <c r="N418" s="477">
        <v>39.7112</v>
      </c>
      <c r="O418" s="477">
        <f t="shared" si="91"/>
        <v>15090.256</v>
      </c>
      <c r="P418" s="477">
        <v>456</v>
      </c>
      <c r="Q418" s="477">
        <f t="shared" si="92"/>
        <v>39.7112</v>
      </c>
      <c r="R418" s="477">
        <f t="shared" si="96"/>
        <v>18108.3072</v>
      </c>
      <c r="S418" s="477">
        <f t="shared" si="88"/>
        <v>76</v>
      </c>
      <c r="T418" s="477">
        <f t="shared" si="93"/>
        <v>39.7112</v>
      </c>
      <c r="U418" s="477">
        <f>R418-O418</f>
        <v>3018.0512</v>
      </c>
      <c r="V418" s="477">
        <f t="shared" si="94"/>
        <v>0</v>
      </c>
      <c r="W418" s="477">
        <f t="shared" si="95"/>
        <v>39.7112</v>
      </c>
      <c r="X418" s="477">
        <f t="shared" si="99"/>
        <v>0</v>
      </c>
      <c r="Y418" s="444"/>
      <c r="Z418" s="296"/>
      <c r="AA418" s="296"/>
      <c r="AB418" s="296"/>
      <c r="AC418" s="296"/>
      <c r="AD418" s="296"/>
      <c r="AE418" s="296"/>
      <c r="AF418" s="296"/>
      <c r="AG418" s="296"/>
      <c r="AH418" s="296"/>
      <c r="AI418" s="296"/>
    </row>
    <row r="419" s="455" customFormat="1" spans="1:35">
      <c r="A419" s="467">
        <v>383</v>
      </c>
      <c r="B419" s="296"/>
      <c r="C419" s="754" t="s">
        <v>6709</v>
      </c>
      <c r="D419" s="296"/>
      <c r="E419" s="754" t="s">
        <v>6710</v>
      </c>
      <c r="F419" s="296"/>
      <c r="G419" s="296"/>
      <c r="H419" s="755" t="s">
        <v>6294</v>
      </c>
      <c r="I419" s="296"/>
      <c r="J419" s="191" t="s">
        <v>6704</v>
      </c>
      <c r="K419" s="296"/>
      <c r="L419" s="296"/>
      <c r="M419" s="482">
        <v>234</v>
      </c>
      <c r="N419" s="477">
        <v>51.9506</v>
      </c>
      <c r="O419" s="477">
        <f t="shared" si="91"/>
        <v>12156.4404</v>
      </c>
      <c r="P419" s="477">
        <v>232</v>
      </c>
      <c r="Q419" s="477">
        <f t="shared" si="92"/>
        <v>51.9506</v>
      </c>
      <c r="R419" s="477">
        <f t="shared" si="96"/>
        <v>12052.5392</v>
      </c>
      <c r="S419" s="477">
        <f t="shared" si="88"/>
        <v>0</v>
      </c>
      <c r="T419" s="477">
        <f t="shared" si="93"/>
        <v>51.9506</v>
      </c>
      <c r="U419" s="477">
        <f t="shared" si="97"/>
        <v>0</v>
      </c>
      <c r="V419" s="477">
        <f t="shared" si="94"/>
        <v>-2</v>
      </c>
      <c r="W419" s="477">
        <f t="shared" si="95"/>
        <v>51.9506</v>
      </c>
      <c r="X419" s="477">
        <f t="shared" ref="X419:X426" si="100">R419-O419</f>
        <v>-103.901199999998</v>
      </c>
      <c r="Y419" s="444"/>
      <c r="Z419" s="296"/>
      <c r="AA419" s="296"/>
      <c r="AB419" s="296"/>
      <c r="AC419" s="296"/>
      <c r="AD419" s="296"/>
      <c r="AE419" s="296"/>
      <c r="AF419" s="296"/>
      <c r="AG419" s="296"/>
      <c r="AH419" s="296"/>
      <c r="AI419" s="296"/>
    </row>
    <row r="420" s="455" customFormat="1" spans="1:35">
      <c r="A420" s="467">
        <v>384</v>
      </c>
      <c r="B420" s="296"/>
      <c r="C420" s="754" t="s">
        <v>6711</v>
      </c>
      <c r="D420" s="296"/>
      <c r="E420" s="754" t="s">
        <v>6712</v>
      </c>
      <c r="F420" s="296"/>
      <c r="G420" s="296"/>
      <c r="H420" s="755" t="s">
        <v>6294</v>
      </c>
      <c r="I420" s="296"/>
      <c r="J420" s="191" t="s">
        <v>6704</v>
      </c>
      <c r="K420" s="296"/>
      <c r="L420" s="296"/>
      <c r="M420" s="482">
        <v>35</v>
      </c>
      <c r="N420" s="477">
        <v>50.0911</v>
      </c>
      <c r="O420" s="477">
        <f t="shared" si="91"/>
        <v>1753.1885</v>
      </c>
      <c r="P420" s="477">
        <v>35</v>
      </c>
      <c r="Q420" s="477">
        <f t="shared" si="92"/>
        <v>50.0911</v>
      </c>
      <c r="R420" s="477">
        <f t="shared" si="96"/>
        <v>1753.1885</v>
      </c>
      <c r="S420" s="477">
        <f t="shared" si="88"/>
        <v>0</v>
      </c>
      <c r="T420" s="477">
        <f t="shared" si="93"/>
        <v>50.0911</v>
      </c>
      <c r="U420" s="477">
        <f t="shared" si="97"/>
        <v>0</v>
      </c>
      <c r="V420" s="477">
        <f t="shared" si="94"/>
        <v>0</v>
      </c>
      <c r="W420" s="477">
        <f t="shared" si="95"/>
        <v>50.0911</v>
      </c>
      <c r="X420" s="477">
        <f>W420*V420</f>
        <v>0</v>
      </c>
      <c r="Y420" s="444"/>
      <c r="Z420" s="296"/>
      <c r="AA420" s="296"/>
      <c r="AB420" s="296"/>
      <c r="AC420" s="296"/>
      <c r="AD420" s="296"/>
      <c r="AE420" s="296"/>
      <c r="AF420" s="296"/>
      <c r="AG420" s="296"/>
      <c r="AH420" s="296"/>
      <c r="AI420" s="296"/>
    </row>
    <row r="421" s="455" customFormat="1" spans="1:35">
      <c r="A421" s="467">
        <v>385</v>
      </c>
      <c r="B421" s="296"/>
      <c r="C421" s="754" t="s">
        <v>6713</v>
      </c>
      <c r="D421" s="296"/>
      <c r="E421" s="754" t="s">
        <v>6714</v>
      </c>
      <c r="F421" s="296"/>
      <c r="G421" s="296"/>
      <c r="H421" s="755" t="s">
        <v>6294</v>
      </c>
      <c r="I421" s="296"/>
      <c r="J421" s="191" t="s">
        <v>6704</v>
      </c>
      <c r="K421" s="296"/>
      <c r="L421" s="296"/>
      <c r="M421" s="482">
        <v>155</v>
      </c>
      <c r="N421" s="477">
        <v>22.591</v>
      </c>
      <c r="O421" s="477">
        <f t="shared" si="91"/>
        <v>3501.605</v>
      </c>
      <c r="P421" s="477">
        <v>151</v>
      </c>
      <c r="Q421" s="477">
        <f t="shared" si="92"/>
        <v>22.591</v>
      </c>
      <c r="R421" s="477">
        <f t="shared" si="96"/>
        <v>3411.241</v>
      </c>
      <c r="S421" s="477">
        <f t="shared" si="88"/>
        <v>0</v>
      </c>
      <c r="T421" s="477">
        <f t="shared" si="93"/>
        <v>22.591</v>
      </c>
      <c r="U421" s="477">
        <f t="shared" si="97"/>
        <v>0</v>
      </c>
      <c r="V421" s="477">
        <f t="shared" si="94"/>
        <v>-4</v>
      </c>
      <c r="W421" s="477">
        <f t="shared" si="95"/>
        <v>22.591</v>
      </c>
      <c r="X421" s="477">
        <f t="shared" si="100"/>
        <v>-90.364</v>
      </c>
      <c r="Y421" s="444"/>
      <c r="Z421" s="296"/>
      <c r="AA421" s="296"/>
      <c r="AB421" s="296"/>
      <c r="AC421" s="296"/>
      <c r="AD421" s="296"/>
      <c r="AE421" s="296"/>
      <c r="AF421" s="296"/>
      <c r="AG421" s="296"/>
      <c r="AH421" s="296"/>
      <c r="AI421" s="296"/>
    </row>
    <row r="422" s="455" customFormat="1" spans="1:35">
      <c r="A422" s="467">
        <v>386</v>
      </c>
      <c r="B422" s="296"/>
      <c r="C422" s="754" t="s">
        <v>6715</v>
      </c>
      <c r="D422" s="296"/>
      <c r="E422" s="754" t="s">
        <v>6716</v>
      </c>
      <c r="F422" s="296"/>
      <c r="G422" s="296"/>
      <c r="H422" s="755" t="s">
        <v>6294</v>
      </c>
      <c r="I422" s="296"/>
      <c r="J422" s="191" t="s">
        <v>6704</v>
      </c>
      <c r="K422" s="296"/>
      <c r="L422" s="296"/>
      <c r="M422" s="482">
        <v>313</v>
      </c>
      <c r="N422" s="477">
        <v>35.0881</v>
      </c>
      <c r="O422" s="477">
        <f t="shared" si="91"/>
        <v>10982.5753</v>
      </c>
      <c r="P422" s="477">
        <v>315</v>
      </c>
      <c r="Q422" s="477">
        <f t="shared" si="92"/>
        <v>35.0881</v>
      </c>
      <c r="R422" s="477">
        <f t="shared" si="96"/>
        <v>11052.7515</v>
      </c>
      <c r="S422" s="477">
        <f t="shared" si="88"/>
        <v>2</v>
      </c>
      <c r="T422" s="477">
        <f t="shared" si="93"/>
        <v>35.0881</v>
      </c>
      <c r="U422" s="477">
        <f>R422-O422</f>
        <v>70.1761999999999</v>
      </c>
      <c r="V422" s="477">
        <f t="shared" si="94"/>
        <v>0</v>
      </c>
      <c r="W422" s="477">
        <f t="shared" si="95"/>
        <v>35.0881</v>
      </c>
      <c r="X422" s="477">
        <f>W422*V422</f>
        <v>0</v>
      </c>
      <c r="Y422" s="444"/>
      <c r="Z422" s="296"/>
      <c r="AA422" s="296"/>
      <c r="AB422" s="296"/>
      <c r="AC422" s="296"/>
      <c r="AD422" s="296"/>
      <c r="AE422" s="296"/>
      <c r="AF422" s="296"/>
      <c r="AG422" s="296"/>
      <c r="AH422" s="296"/>
      <c r="AI422" s="296"/>
    </row>
    <row r="423" s="455" customFormat="1" spans="1:35">
      <c r="A423" s="467">
        <v>387</v>
      </c>
      <c r="B423" s="296"/>
      <c r="C423" s="754" t="s">
        <v>6717</v>
      </c>
      <c r="D423" s="296"/>
      <c r="E423" s="754" t="s">
        <v>6718</v>
      </c>
      <c r="F423" s="296"/>
      <c r="G423" s="296"/>
      <c r="H423" s="755" t="s">
        <v>6294</v>
      </c>
      <c r="I423" s="296"/>
      <c r="J423" s="191" t="s">
        <v>6704</v>
      </c>
      <c r="K423" s="296"/>
      <c r="L423" s="296"/>
      <c r="M423" s="482">
        <v>33</v>
      </c>
      <c r="N423" s="477">
        <v>8.1309</v>
      </c>
      <c r="O423" s="477">
        <f t="shared" si="91"/>
        <v>268.3197</v>
      </c>
      <c r="P423" s="477">
        <v>33</v>
      </c>
      <c r="Q423" s="477">
        <f t="shared" si="92"/>
        <v>8.1309</v>
      </c>
      <c r="R423" s="477">
        <f t="shared" si="96"/>
        <v>268.3197</v>
      </c>
      <c r="S423" s="477">
        <f t="shared" si="88"/>
        <v>0</v>
      </c>
      <c r="T423" s="477">
        <f t="shared" si="93"/>
        <v>8.1309</v>
      </c>
      <c r="U423" s="477">
        <f t="shared" si="97"/>
        <v>0</v>
      </c>
      <c r="V423" s="477">
        <f t="shared" si="94"/>
        <v>0</v>
      </c>
      <c r="W423" s="477">
        <f t="shared" si="95"/>
        <v>8.1309</v>
      </c>
      <c r="X423" s="477">
        <f>W423*V423</f>
        <v>0</v>
      </c>
      <c r="Y423" s="444"/>
      <c r="Z423" s="296"/>
      <c r="AA423" s="296"/>
      <c r="AB423" s="296"/>
      <c r="AC423" s="296"/>
      <c r="AD423" s="296"/>
      <c r="AE423" s="296"/>
      <c r="AF423" s="296"/>
      <c r="AG423" s="296"/>
      <c r="AH423" s="296"/>
      <c r="AI423" s="296"/>
    </row>
    <row r="424" s="455" customFormat="1" spans="1:35">
      <c r="A424" s="467">
        <v>388</v>
      </c>
      <c r="B424" s="296"/>
      <c r="C424" s="754" t="s">
        <v>6719</v>
      </c>
      <c r="D424" s="296"/>
      <c r="E424" s="754" t="s">
        <v>6720</v>
      </c>
      <c r="F424" s="296"/>
      <c r="G424" s="296"/>
      <c r="H424" s="755" t="s">
        <v>6294</v>
      </c>
      <c r="I424" s="296"/>
      <c r="J424" s="191" t="s">
        <v>6704</v>
      </c>
      <c r="K424" s="296"/>
      <c r="L424" s="296"/>
      <c r="M424" s="482">
        <v>1108</v>
      </c>
      <c r="N424" s="477">
        <v>68.0971</v>
      </c>
      <c r="O424" s="477">
        <f t="shared" si="91"/>
        <v>75451.5868</v>
      </c>
      <c r="P424" s="477">
        <v>1035</v>
      </c>
      <c r="Q424" s="477">
        <f t="shared" si="92"/>
        <v>68.0971</v>
      </c>
      <c r="R424" s="477">
        <f t="shared" si="96"/>
        <v>70480.4985</v>
      </c>
      <c r="S424" s="477">
        <f t="shared" si="88"/>
        <v>0</v>
      </c>
      <c r="T424" s="477">
        <f t="shared" si="93"/>
        <v>68.0971</v>
      </c>
      <c r="U424" s="477">
        <f t="shared" si="97"/>
        <v>0</v>
      </c>
      <c r="V424" s="477">
        <f t="shared" si="94"/>
        <v>-73</v>
      </c>
      <c r="W424" s="477">
        <f t="shared" si="95"/>
        <v>68.0971</v>
      </c>
      <c r="X424" s="477">
        <f t="shared" si="100"/>
        <v>-4971.08829999999</v>
      </c>
      <c r="Y424" s="444"/>
      <c r="Z424" s="296"/>
      <c r="AA424" s="296"/>
      <c r="AB424" s="296"/>
      <c r="AC424" s="296"/>
      <c r="AD424" s="296"/>
      <c r="AE424" s="296"/>
      <c r="AF424" s="296"/>
      <c r="AG424" s="296"/>
      <c r="AH424" s="296"/>
      <c r="AI424" s="296"/>
    </row>
    <row r="425" s="455" customFormat="1" spans="1:35">
      <c r="A425" s="467">
        <v>389</v>
      </c>
      <c r="B425" s="296"/>
      <c r="C425" s="754" t="s">
        <v>5301</v>
      </c>
      <c r="D425" s="296"/>
      <c r="E425" s="754" t="s">
        <v>5302</v>
      </c>
      <c r="F425" s="296"/>
      <c r="G425" s="296"/>
      <c r="H425" s="755" t="s">
        <v>6294</v>
      </c>
      <c r="I425" s="296"/>
      <c r="J425" s="191" t="s">
        <v>6704</v>
      </c>
      <c r="K425" s="296"/>
      <c r="L425" s="296"/>
      <c r="M425" s="482">
        <v>1082</v>
      </c>
      <c r="N425" s="477">
        <v>68.3429</v>
      </c>
      <c r="O425" s="477">
        <f t="shared" si="91"/>
        <v>73947.0178</v>
      </c>
      <c r="P425" s="477">
        <v>1062</v>
      </c>
      <c r="Q425" s="477">
        <f t="shared" si="92"/>
        <v>68.3429</v>
      </c>
      <c r="R425" s="477">
        <f t="shared" si="96"/>
        <v>72580.1598</v>
      </c>
      <c r="S425" s="477">
        <f t="shared" si="88"/>
        <v>0</v>
      </c>
      <c r="T425" s="477">
        <f t="shared" si="93"/>
        <v>68.3429</v>
      </c>
      <c r="U425" s="477">
        <f t="shared" si="97"/>
        <v>0</v>
      </c>
      <c r="V425" s="477">
        <f t="shared" si="94"/>
        <v>-20</v>
      </c>
      <c r="W425" s="477">
        <f t="shared" si="95"/>
        <v>68.3429</v>
      </c>
      <c r="X425" s="477">
        <f t="shared" si="100"/>
        <v>-1366.85800000001</v>
      </c>
      <c r="Y425" s="444"/>
      <c r="Z425" s="296"/>
      <c r="AA425" s="296"/>
      <c r="AB425" s="296"/>
      <c r="AC425" s="296"/>
      <c r="AD425" s="296"/>
      <c r="AE425" s="296"/>
      <c r="AF425" s="296"/>
      <c r="AG425" s="296"/>
      <c r="AH425" s="296"/>
      <c r="AI425" s="296"/>
    </row>
    <row r="426" s="455" customFormat="1" spans="1:35">
      <c r="A426" s="467">
        <v>390</v>
      </c>
      <c r="B426" s="296"/>
      <c r="C426" s="754" t="s">
        <v>5303</v>
      </c>
      <c r="D426" s="296"/>
      <c r="E426" s="754" t="s">
        <v>5304</v>
      </c>
      <c r="F426" s="296"/>
      <c r="G426" s="296"/>
      <c r="H426" s="755" t="s">
        <v>6294</v>
      </c>
      <c r="I426" s="296"/>
      <c r="J426" s="191" t="s">
        <v>6704</v>
      </c>
      <c r="K426" s="296"/>
      <c r="L426" s="296"/>
      <c r="M426" s="482">
        <v>85</v>
      </c>
      <c r="N426" s="477">
        <v>11.786</v>
      </c>
      <c r="O426" s="477">
        <f t="shared" si="91"/>
        <v>1001.81</v>
      </c>
      <c r="P426" s="477">
        <v>83</v>
      </c>
      <c r="Q426" s="477">
        <f t="shared" si="92"/>
        <v>11.786</v>
      </c>
      <c r="R426" s="477">
        <f t="shared" si="96"/>
        <v>978.238</v>
      </c>
      <c r="S426" s="477">
        <f t="shared" si="88"/>
        <v>0</v>
      </c>
      <c r="T426" s="477">
        <f t="shared" si="93"/>
        <v>11.786</v>
      </c>
      <c r="U426" s="477">
        <f t="shared" si="97"/>
        <v>0</v>
      </c>
      <c r="V426" s="477">
        <f t="shared" si="94"/>
        <v>-2</v>
      </c>
      <c r="W426" s="477">
        <f t="shared" si="95"/>
        <v>11.786</v>
      </c>
      <c r="X426" s="477">
        <f t="shared" si="100"/>
        <v>-23.572</v>
      </c>
      <c r="Y426" s="444"/>
      <c r="Z426" s="296"/>
      <c r="AA426" s="296"/>
      <c r="AB426" s="296"/>
      <c r="AC426" s="296"/>
      <c r="AD426" s="296"/>
      <c r="AE426" s="296"/>
      <c r="AF426" s="296"/>
      <c r="AG426" s="296"/>
      <c r="AH426" s="296"/>
      <c r="AI426" s="296"/>
    </row>
    <row r="427" s="455" customFormat="1" spans="1:35">
      <c r="A427" s="467">
        <v>391</v>
      </c>
      <c r="B427" s="296"/>
      <c r="C427" s="754" t="s">
        <v>6721</v>
      </c>
      <c r="D427" s="296"/>
      <c r="E427" s="754" t="s">
        <v>6722</v>
      </c>
      <c r="F427" s="296"/>
      <c r="G427" s="296"/>
      <c r="H427" s="755" t="s">
        <v>6294</v>
      </c>
      <c r="I427" s="296"/>
      <c r="J427" s="191" t="s">
        <v>6704</v>
      </c>
      <c r="K427" s="296"/>
      <c r="L427" s="296"/>
      <c r="M427" s="482">
        <v>59</v>
      </c>
      <c r="N427" s="477">
        <v>9.0852</v>
      </c>
      <c r="O427" s="477">
        <f t="shared" si="91"/>
        <v>536.0268</v>
      </c>
      <c r="P427" s="477">
        <v>69</v>
      </c>
      <c r="Q427" s="477">
        <f t="shared" si="92"/>
        <v>9.0852</v>
      </c>
      <c r="R427" s="477">
        <f t="shared" si="96"/>
        <v>626.8788</v>
      </c>
      <c r="S427" s="477">
        <f t="shared" si="88"/>
        <v>10</v>
      </c>
      <c r="T427" s="477">
        <f t="shared" si="93"/>
        <v>9.0852</v>
      </c>
      <c r="U427" s="477">
        <f>R427-O427</f>
        <v>90.8520000000001</v>
      </c>
      <c r="V427" s="477">
        <f t="shared" si="94"/>
        <v>0</v>
      </c>
      <c r="W427" s="477">
        <f t="shared" si="95"/>
        <v>9.0852</v>
      </c>
      <c r="X427" s="477">
        <f>W427*V427</f>
        <v>0</v>
      </c>
      <c r="Y427" s="444"/>
      <c r="Z427" s="296"/>
      <c r="AA427" s="296"/>
      <c r="AB427" s="296"/>
      <c r="AC427" s="296"/>
      <c r="AD427" s="296"/>
      <c r="AE427" s="296"/>
      <c r="AF427" s="296"/>
      <c r="AG427" s="296"/>
      <c r="AH427" s="296"/>
      <c r="AI427" s="296"/>
    </row>
    <row r="428" s="455" customFormat="1" spans="1:35">
      <c r="A428" s="467">
        <v>392</v>
      </c>
      <c r="B428" s="296"/>
      <c r="C428" s="754" t="s">
        <v>6723</v>
      </c>
      <c r="D428" s="296"/>
      <c r="E428" s="754" t="s">
        <v>6724</v>
      </c>
      <c r="F428" s="296"/>
      <c r="G428" s="296"/>
      <c r="H428" s="755" t="s">
        <v>6294</v>
      </c>
      <c r="I428" s="296"/>
      <c r="J428" s="191" t="s">
        <v>6704</v>
      </c>
      <c r="K428" s="296"/>
      <c r="L428" s="296"/>
      <c r="M428" s="482">
        <v>665</v>
      </c>
      <c r="N428" s="477">
        <v>18.8495</v>
      </c>
      <c r="O428" s="477">
        <f t="shared" si="91"/>
        <v>12534.9175</v>
      </c>
      <c r="P428" s="477">
        <v>666</v>
      </c>
      <c r="Q428" s="477">
        <f t="shared" si="92"/>
        <v>18.8495</v>
      </c>
      <c r="R428" s="477">
        <f t="shared" si="96"/>
        <v>12553.767</v>
      </c>
      <c r="S428" s="477">
        <f t="shared" si="88"/>
        <v>1</v>
      </c>
      <c r="T428" s="477">
        <f t="shared" si="93"/>
        <v>18.8495</v>
      </c>
      <c r="U428" s="477">
        <f>R428-O428</f>
        <v>18.8495000000003</v>
      </c>
      <c r="V428" s="477">
        <f t="shared" si="94"/>
        <v>0</v>
      </c>
      <c r="W428" s="477">
        <f t="shared" si="95"/>
        <v>18.8495</v>
      </c>
      <c r="X428" s="477">
        <f>W428*V428</f>
        <v>0</v>
      </c>
      <c r="Y428" s="444"/>
      <c r="Z428" s="296"/>
      <c r="AA428" s="296"/>
      <c r="AB428" s="296"/>
      <c r="AC428" s="296"/>
      <c r="AD428" s="296"/>
      <c r="AE428" s="296"/>
      <c r="AF428" s="296"/>
      <c r="AG428" s="296"/>
      <c r="AH428" s="296"/>
      <c r="AI428" s="296"/>
    </row>
    <row r="429" s="455" customFormat="1" spans="1:35">
      <c r="A429" s="467">
        <v>393</v>
      </c>
      <c r="B429" s="296"/>
      <c r="C429" s="754" t="s">
        <v>5305</v>
      </c>
      <c r="D429" s="296"/>
      <c r="E429" s="754" t="s">
        <v>5306</v>
      </c>
      <c r="F429" s="296"/>
      <c r="G429" s="296"/>
      <c r="H429" s="755" t="s">
        <v>6294</v>
      </c>
      <c r="I429" s="296"/>
      <c r="J429" s="191" t="s">
        <v>6704</v>
      </c>
      <c r="K429" s="296"/>
      <c r="L429" s="296"/>
      <c r="M429" s="482">
        <v>836</v>
      </c>
      <c r="N429" s="477">
        <v>18.5694</v>
      </c>
      <c r="O429" s="477">
        <f t="shared" si="91"/>
        <v>15524.0184</v>
      </c>
      <c r="P429" s="477">
        <v>832</v>
      </c>
      <c r="Q429" s="477">
        <f t="shared" si="92"/>
        <v>18.5694</v>
      </c>
      <c r="R429" s="477">
        <f t="shared" si="96"/>
        <v>15449.7408</v>
      </c>
      <c r="S429" s="477">
        <f t="shared" si="88"/>
        <v>0</v>
      </c>
      <c r="T429" s="477">
        <f t="shared" si="93"/>
        <v>18.5694</v>
      </c>
      <c r="U429" s="477">
        <f t="shared" si="97"/>
        <v>0</v>
      </c>
      <c r="V429" s="477">
        <f t="shared" si="94"/>
        <v>-4</v>
      </c>
      <c r="W429" s="477">
        <f t="shared" si="95"/>
        <v>18.5694</v>
      </c>
      <c r="X429" s="477">
        <f t="shared" ref="X429:X431" si="101">R429-O429</f>
        <v>-74.2775999999994</v>
      </c>
      <c r="Y429" s="444"/>
      <c r="Z429" s="296"/>
      <c r="AA429" s="296"/>
      <c r="AB429" s="296"/>
      <c r="AC429" s="296"/>
      <c r="AD429" s="296"/>
      <c r="AE429" s="296"/>
      <c r="AF429" s="296"/>
      <c r="AG429" s="296"/>
      <c r="AH429" s="296"/>
      <c r="AI429" s="296"/>
    </row>
    <row r="430" s="455" customFormat="1" spans="1:35">
      <c r="A430" s="467">
        <v>394</v>
      </c>
      <c r="B430" s="296"/>
      <c r="C430" s="754" t="s">
        <v>6725</v>
      </c>
      <c r="D430" s="296"/>
      <c r="E430" s="754" t="s">
        <v>6726</v>
      </c>
      <c r="F430" s="296"/>
      <c r="G430" s="296"/>
      <c r="H430" s="755" t="s">
        <v>6294</v>
      </c>
      <c r="I430" s="296"/>
      <c r="J430" s="191" t="s">
        <v>6704</v>
      </c>
      <c r="K430" s="296"/>
      <c r="L430" s="296"/>
      <c r="M430" s="482">
        <v>361</v>
      </c>
      <c r="N430" s="477">
        <v>37.8636</v>
      </c>
      <c r="O430" s="477">
        <f t="shared" si="91"/>
        <v>13668.7596</v>
      </c>
      <c r="P430" s="477">
        <v>352</v>
      </c>
      <c r="Q430" s="477">
        <f t="shared" si="92"/>
        <v>37.8636</v>
      </c>
      <c r="R430" s="477">
        <f t="shared" si="96"/>
        <v>13327.9872</v>
      </c>
      <c r="S430" s="477">
        <f t="shared" ref="S430:S493" si="102">IF((P430-M430)&gt;0,P430-M430,0)</f>
        <v>0</v>
      </c>
      <c r="T430" s="477">
        <f t="shared" si="93"/>
        <v>37.8636</v>
      </c>
      <c r="U430" s="477">
        <f t="shared" si="97"/>
        <v>0</v>
      </c>
      <c r="V430" s="477">
        <f t="shared" si="94"/>
        <v>-9</v>
      </c>
      <c r="W430" s="477">
        <f t="shared" si="95"/>
        <v>37.8636</v>
      </c>
      <c r="X430" s="477">
        <f t="shared" si="101"/>
        <v>-340.7724</v>
      </c>
      <c r="Y430" s="444"/>
      <c r="Z430" s="296"/>
      <c r="AA430" s="296"/>
      <c r="AB430" s="296"/>
      <c r="AC430" s="296"/>
      <c r="AD430" s="296"/>
      <c r="AE430" s="296"/>
      <c r="AF430" s="296"/>
      <c r="AG430" s="296"/>
      <c r="AH430" s="296"/>
      <c r="AI430" s="296"/>
    </row>
    <row r="431" s="455" customFormat="1" spans="1:35">
      <c r="A431" s="467">
        <v>395</v>
      </c>
      <c r="B431" s="296"/>
      <c r="C431" s="754" t="s">
        <v>6727</v>
      </c>
      <c r="D431" s="296"/>
      <c r="E431" s="754" t="s">
        <v>6728</v>
      </c>
      <c r="F431" s="296"/>
      <c r="G431" s="296"/>
      <c r="H431" s="755" t="s">
        <v>6294</v>
      </c>
      <c r="I431" s="296"/>
      <c r="J431" s="191" t="s">
        <v>6704</v>
      </c>
      <c r="K431" s="296"/>
      <c r="L431" s="296"/>
      <c r="M431" s="482">
        <v>319</v>
      </c>
      <c r="N431" s="477">
        <v>39.9149</v>
      </c>
      <c r="O431" s="477">
        <f t="shared" si="91"/>
        <v>12732.8531</v>
      </c>
      <c r="P431" s="477">
        <v>212</v>
      </c>
      <c r="Q431" s="477">
        <f t="shared" si="92"/>
        <v>39.9149</v>
      </c>
      <c r="R431" s="477">
        <f t="shared" si="96"/>
        <v>8461.9588</v>
      </c>
      <c r="S431" s="477">
        <f t="shared" si="102"/>
        <v>0</v>
      </c>
      <c r="T431" s="477">
        <f t="shared" si="93"/>
        <v>39.9149</v>
      </c>
      <c r="U431" s="477">
        <f t="shared" si="97"/>
        <v>0</v>
      </c>
      <c r="V431" s="477">
        <f t="shared" si="94"/>
        <v>-107</v>
      </c>
      <c r="W431" s="477">
        <f t="shared" si="95"/>
        <v>39.9149</v>
      </c>
      <c r="X431" s="477">
        <f t="shared" si="101"/>
        <v>-4270.8943</v>
      </c>
      <c r="Y431" s="444"/>
      <c r="Z431" s="296"/>
      <c r="AA431" s="296"/>
      <c r="AB431" s="296"/>
      <c r="AC431" s="296"/>
      <c r="AD431" s="296"/>
      <c r="AE431" s="296"/>
      <c r="AF431" s="296"/>
      <c r="AG431" s="296"/>
      <c r="AH431" s="296"/>
      <c r="AI431" s="296"/>
    </row>
    <row r="432" s="455" customFormat="1" spans="1:35">
      <c r="A432" s="467">
        <v>396</v>
      </c>
      <c r="B432" s="296"/>
      <c r="C432" s="754" t="s">
        <v>6729</v>
      </c>
      <c r="D432" s="296"/>
      <c r="E432" s="754" t="s">
        <v>6730</v>
      </c>
      <c r="F432" s="296"/>
      <c r="G432" s="296"/>
      <c r="H432" s="755" t="s">
        <v>6294</v>
      </c>
      <c r="I432" s="296"/>
      <c r="J432" s="191" t="s">
        <v>6704</v>
      </c>
      <c r="K432" s="296"/>
      <c r="L432" s="296"/>
      <c r="M432" s="482">
        <v>132</v>
      </c>
      <c r="N432" s="477">
        <v>47.676</v>
      </c>
      <c r="O432" s="477">
        <f t="shared" si="91"/>
        <v>6293.232</v>
      </c>
      <c r="P432" s="477">
        <v>217</v>
      </c>
      <c r="Q432" s="477">
        <f t="shared" si="92"/>
        <v>47.676</v>
      </c>
      <c r="R432" s="477">
        <f t="shared" si="96"/>
        <v>10345.692</v>
      </c>
      <c r="S432" s="477">
        <f t="shared" si="102"/>
        <v>85</v>
      </c>
      <c r="T432" s="477">
        <f t="shared" si="93"/>
        <v>47.676</v>
      </c>
      <c r="U432" s="477">
        <f>R432-O432</f>
        <v>4052.46</v>
      </c>
      <c r="V432" s="477">
        <f t="shared" si="94"/>
        <v>0</v>
      </c>
      <c r="W432" s="477">
        <f t="shared" si="95"/>
        <v>47.676</v>
      </c>
      <c r="X432" s="477">
        <f>W432*V432</f>
        <v>0</v>
      </c>
      <c r="Y432" s="444"/>
      <c r="Z432" s="296"/>
      <c r="AA432" s="296"/>
      <c r="AB432" s="296"/>
      <c r="AC432" s="296"/>
      <c r="AD432" s="296"/>
      <c r="AE432" s="296"/>
      <c r="AF432" s="296"/>
      <c r="AG432" s="296"/>
      <c r="AH432" s="296"/>
      <c r="AI432" s="296"/>
    </row>
    <row r="433" s="455" customFormat="1" spans="1:35">
      <c r="A433" s="467">
        <v>397</v>
      </c>
      <c r="B433" s="296"/>
      <c r="C433" s="754" t="s">
        <v>6731</v>
      </c>
      <c r="D433" s="296"/>
      <c r="E433" s="754" t="s">
        <v>6732</v>
      </c>
      <c r="F433" s="296"/>
      <c r="G433" s="296"/>
      <c r="H433" s="755" t="s">
        <v>6294</v>
      </c>
      <c r="I433" s="296"/>
      <c r="J433" s="191" t="s">
        <v>6704</v>
      </c>
      <c r="K433" s="296"/>
      <c r="L433" s="296"/>
      <c r="M433" s="482">
        <v>3</v>
      </c>
      <c r="N433" s="477">
        <v>64.1067</v>
      </c>
      <c r="O433" s="477">
        <f t="shared" si="91"/>
        <v>192.3201</v>
      </c>
      <c r="P433" s="477">
        <v>3</v>
      </c>
      <c r="Q433" s="477">
        <f t="shared" si="92"/>
        <v>64.1067</v>
      </c>
      <c r="R433" s="477">
        <f t="shared" si="96"/>
        <v>192.3201</v>
      </c>
      <c r="S433" s="477">
        <f t="shared" si="102"/>
        <v>0</v>
      </c>
      <c r="T433" s="477">
        <f t="shared" si="93"/>
        <v>64.1067</v>
      </c>
      <c r="U433" s="477">
        <f t="shared" si="97"/>
        <v>0</v>
      </c>
      <c r="V433" s="477">
        <f t="shared" si="94"/>
        <v>0</v>
      </c>
      <c r="W433" s="477">
        <f t="shared" si="95"/>
        <v>64.1067</v>
      </c>
      <c r="X433" s="477">
        <f>W433*V433</f>
        <v>0</v>
      </c>
      <c r="Y433" s="444"/>
      <c r="Z433" s="296"/>
      <c r="AA433" s="296"/>
      <c r="AB433" s="296"/>
      <c r="AC433" s="296"/>
      <c r="AD433" s="296"/>
      <c r="AE433" s="296"/>
      <c r="AF433" s="296"/>
      <c r="AG433" s="296"/>
      <c r="AH433" s="296"/>
      <c r="AI433" s="296"/>
    </row>
    <row r="434" s="455" customFormat="1" spans="1:35">
      <c r="A434" s="467">
        <v>398</v>
      </c>
      <c r="B434" s="296"/>
      <c r="C434" s="754" t="s">
        <v>6733</v>
      </c>
      <c r="D434" s="296"/>
      <c r="E434" s="754" t="s">
        <v>6734</v>
      </c>
      <c r="F434" s="296"/>
      <c r="G434" s="296"/>
      <c r="H434" s="755" t="s">
        <v>6294</v>
      </c>
      <c r="I434" s="296"/>
      <c r="J434" s="191" t="s">
        <v>6704</v>
      </c>
      <c r="K434" s="296"/>
      <c r="L434" s="296"/>
      <c r="M434" s="482">
        <v>2</v>
      </c>
      <c r="N434" s="477">
        <v>191.735</v>
      </c>
      <c r="O434" s="477">
        <f t="shared" si="91"/>
        <v>383.47</v>
      </c>
      <c r="P434" s="477">
        <v>2</v>
      </c>
      <c r="Q434" s="477">
        <f t="shared" si="92"/>
        <v>191.735</v>
      </c>
      <c r="R434" s="477">
        <f t="shared" si="96"/>
        <v>383.47</v>
      </c>
      <c r="S434" s="477">
        <f t="shared" si="102"/>
        <v>0</v>
      </c>
      <c r="T434" s="477">
        <f t="shared" si="93"/>
        <v>191.735</v>
      </c>
      <c r="U434" s="477">
        <f t="shared" si="97"/>
        <v>0</v>
      </c>
      <c r="V434" s="477">
        <f t="shared" si="94"/>
        <v>0</v>
      </c>
      <c r="W434" s="477">
        <f t="shared" si="95"/>
        <v>191.735</v>
      </c>
      <c r="X434" s="477">
        <f>W434*V434</f>
        <v>0</v>
      </c>
      <c r="Y434" s="444"/>
      <c r="Z434" s="296"/>
      <c r="AA434" s="296"/>
      <c r="AB434" s="296"/>
      <c r="AC434" s="296"/>
      <c r="AD434" s="296"/>
      <c r="AE434" s="296"/>
      <c r="AF434" s="296"/>
      <c r="AG434" s="296"/>
      <c r="AH434" s="296"/>
      <c r="AI434" s="296"/>
    </row>
    <row r="435" s="455" customFormat="1" spans="1:35">
      <c r="A435" s="467">
        <v>399</v>
      </c>
      <c r="B435" s="296"/>
      <c r="C435" s="754" t="s">
        <v>6735</v>
      </c>
      <c r="D435" s="296"/>
      <c r="E435" s="754" t="s">
        <v>6736</v>
      </c>
      <c r="F435" s="296"/>
      <c r="G435" s="296"/>
      <c r="H435" s="755" t="s">
        <v>6294</v>
      </c>
      <c r="I435" s="296"/>
      <c r="J435" s="191" t="s">
        <v>6704</v>
      </c>
      <c r="K435" s="296"/>
      <c r="L435" s="296"/>
      <c r="M435" s="482">
        <v>321</v>
      </c>
      <c r="N435" s="477">
        <v>12.2958</v>
      </c>
      <c r="O435" s="477">
        <f t="shared" si="91"/>
        <v>3946.9518</v>
      </c>
      <c r="P435" s="477">
        <v>331</v>
      </c>
      <c r="Q435" s="477">
        <f t="shared" si="92"/>
        <v>12.2958</v>
      </c>
      <c r="R435" s="477">
        <f t="shared" si="96"/>
        <v>4069.9098</v>
      </c>
      <c r="S435" s="477">
        <f t="shared" si="102"/>
        <v>10</v>
      </c>
      <c r="T435" s="477">
        <f t="shared" si="93"/>
        <v>12.2958</v>
      </c>
      <c r="U435" s="477">
        <f>R435-O435</f>
        <v>122.958</v>
      </c>
      <c r="V435" s="477">
        <f t="shared" si="94"/>
        <v>0</v>
      </c>
      <c r="W435" s="477">
        <f t="shared" si="95"/>
        <v>12.2958</v>
      </c>
      <c r="X435" s="477">
        <f>W435*V435</f>
        <v>0</v>
      </c>
      <c r="Y435" s="444"/>
      <c r="Z435" s="296"/>
      <c r="AA435" s="296"/>
      <c r="AB435" s="296"/>
      <c r="AC435" s="296"/>
      <c r="AD435" s="296"/>
      <c r="AE435" s="296"/>
      <c r="AF435" s="296"/>
      <c r="AG435" s="296"/>
      <c r="AH435" s="296"/>
      <c r="AI435" s="296"/>
    </row>
    <row r="436" s="455" customFormat="1" spans="1:35">
      <c r="A436" s="467">
        <v>400</v>
      </c>
      <c r="B436" s="296"/>
      <c r="C436" s="754" t="s">
        <v>6737</v>
      </c>
      <c r="D436" s="296"/>
      <c r="E436" s="754" t="s">
        <v>6738</v>
      </c>
      <c r="F436" s="296"/>
      <c r="G436" s="296"/>
      <c r="H436" s="755" t="s">
        <v>6294</v>
      </c>
      <c r="I436" s="296"/>
      <c r="J436" s="191" t="s">
        <v>6704</v>
      </c>
      <c r="K436" s="296"/>
      <c r="L436" s="296"/>
      <c r="M436" s="482">
        <v>103</v>
      </c>
      <c r="N436" s="477">
        <v>16.1745</v>
      </c>
      <c r="O436" s="477">
        <f t="shared" si="91"/>
        <v>1665.9735</v>
      </c>
      <c r="P436" s="477">
        <v>106</v>
      </c>
      <c r="Q436" s="477">
        <f t="shared" si="92"/>
        <v>16.1745</v>
      </c>
      <c r="R436" s="477">
        <f t="shared" si="96"/>
        <v>1714.497</v>
      </c>
      <c r="S436" s="477">
        <f t="shared" si="102"/>
        <v>3</v>
      </c>
      <c r="T436" s="477">
        <f t="shared" si="93"/>
        <v>16.1745</v>
      </c>
      <c r="U436" s="477">
        <f>R436-O436</f>
        <v>48.5235</v>
      </c>
      <c r="V436" s="477">
        <f t="shared" si="94"/>
        <v>0</v>
      </c>
      <c r="W436" s="477">
        <f t="shared" si="95"/>
        <v>16.1745</v>
      </c>
      <c r="X436" s="477">
        <f>W436*V436</f>
        <v>0</v>
      </c>
      <c r="Y436" s="444"/>
      <c r="Z436" s="296"/>
      <c r="AA436" s="296"/>
      <c r="AB436" s="296"/>
      <c r="AC436" s="296"/>
      <c r="AD436" s="296"/>
      <c r="AE436" s="296"/>
      <c r="AF436" s="296"/>
      <c r="AG436" s="296"/>
      <c r="AH436" s="296"/>
      <c r="AI436" s="296"/>
    </row>
    <row r="437" s="455" customFormat="1" spans="1:35">
      <c r="A437" s="467">
        <v>401</v>
      </c>
      <c r="B437" s="296"/>
      <c r="C437" s="754" t="s">
        <v>5307</v>
      </c>
      <c r="D437" s="296"/>
      <c r="E437" s="754" t="s">
        <v>5308</v>
      </c>
      <c r="F437" s="296"/>
      <c r="G437" s="296"/>
      <c r="H437" s="755" t="s">
        <v>6294</v>
      </c>
      <c r="I437" s="296"/>
      <c r="J437" s="191" t="s">
        <v>6704</v>
      </c>
      <c r="K437" s="296"/>
      <c r="L437" s="296"/>
      <c r="M437" s="482">
        <v>38</v>
      </c>
      <c r="N437" s="477">
        <v>34.7745</v>
      </c>
      <c r="O437" s="477">
        <f t="shared" si="91"/>
        <v>1321.431</v>
      </c>
      <c r="P437" s="477">
        <v>32</v>
      </c>
      <c r="Q437" s="477">
        <f t="shared" si="92"/>
        <v>34.7745</v>
      </c>
      <c r="R437" s="477">
        <f t="shared" si="96"/>
        <v>1112.784</v>
      </c>
      <c r="S437" s="477">
        <f t="shared" si="102"/>
        <v>0</v>
      </c>
      <c r="T437" s="477">
        <f t="shared" si="93"/>
        <v>34.7745</v>
      </c>
      <c r="U437" s="477">
        <f t="shared" si="97"/>
        <v>0</v>
      </c>
      <c r="V437" s="477">
        <f t="shared" si="94"/>
        <v>-6</v>
      </c>
      <c r="W437" s="477">
        <f t="shared" si="95"/>
        <v>34.7745</v>
      </c>
      <c r="X437" s="477">
        <f t="shared" ref="X437:X441" si="103">R437-O437</f>
        <v>-208.647</v>
      </c>
      <c r="Y437" s="444"/>
      <c r="Z437" s="296"/>
      <c r="AA437" s="296"/>
      <c r="AB437" s="296"/>
      <c r="AC437" s="296"/>
      <c r="AD437" s="296"/>
      <c r="AE437" s="296"/>
      <c r="AF437" s="296"/>
      <c r="AG437" s="296"/>
      <c r="AH437" s="296"/>
      <c r="AI437" s="296"/>
    </row>
    <row r="438" s="455" customFormat="1" spans="1:35">
      <c r="A438" s="467">
        <v>402</v>
      </c>
      <c r="B438" s="296"/>
      <c r="C438" s="754" t="s">
        <v>6739</v>
      </c>
      <c r="D438" s="296"/>
      <c r="E438" s="754" t="s">
        <v>6740</v>
      </c>
      <c r="F438" s="296"/>
      <c r="G438" s="296"/>
      <c r="H438" s="755" t="s">
        <v>6294</v>
      </c>
      <c r="I438" s="296"/>
      <c r="J438" s="191" t="s">
        <v>6704</v>
      </c>
      <c r="K438" s="296"/>
      <c r="L438" s="296"/>
      <c r="M438" s="482">
        <v>381</v>
      </c>
      <c r="N438" s="477">
        <v>30.0097</v>
      </c>
      <c r="O438" s="477">
        <f t="shared" si="91"/>
        <v>11433.6957</v>
      </c>
      <c r="P438" s="477">
        <v>381</v>
      </c>
      <c r="Q438" s="477">
        <f t="shared" si="92"/>
        <v>30.0097</v>
      </c>
      <c r="R438" s="477">
        <f t="shared" si="96"/>
        <v>11433.6957</v>
      </c>
      <c r="S438" s="477">
        <f t="shared" si="102"/>
        <v>0</v>
      </c>
      <c r="T438" s="477">
        <f t="shared" si="93"/>
        <v>30.0097</v>
      </c>
      <c r="U438" s="477">
        <f t="shared" si="97"/>
        <v>0</v>
      </c>
      <c r="V438" s="477">
        <f t="shared" si="94"/>
        <v>0</v>
      </c>
      <c r="W438" s="477">
        <f t="shared" si="95"/>
        <v>30.0097</v>
      </c>
      <c r="X438" s="477">
        <f>W438*V438</f>
        <v>0</v>
      </c>
      <c r="Y438" s="444"/>
      <c r="Z438" s="296"/>
      <c r="AA438" s="296"/>
      <c r="AB438" s="296"/>
      <c r="AC438" s="296"/>
      <c r="AD438" s="296"/>
      <c r="AE438" s="296"/>
      <c r="AF438" s="296"/>
      <c r="AG438" s="296"/>
      <c r="AH438" s="296"/>
      <c r="AI438" s="296"/>
    </row>
    <row r="439" s="455" customFormat="1" spans="1:35">
      <c r="A439" s="467">
        <v>403</v>
      </c>
      <c r="B439" s="296"/>
      <c r="C439" s="754" t="s">
        <v>6741</v>
      </c>
      <c r="D439" s="296"/>
      <c r="E439" s="754" t="s">
        <v>6742</v>
      </c>
      <c r="F439" s="296"/>
      <c r="G439" s="296"/>
      <c r="H439" s="755" t="s">
        <v>6294</v>
      </c>
      <c r="I439" s="296"/>
      <c r="J439" s="191" t="s">
        <v>6704</v>
      </c>
      <c r="K439" s="296"/>
      <c r="L439" s="296"/>
      <c r="M439" s="482">
        <v>816</v>
      </c>
      <c r="N439" s="477">
        <v>31.674</v>
      </c>
      <c r="O439" s="477">
        <f t="shared" si="91"/>
        <v>25845.984</v>
      </c>
      <c r="P439" s="477">
        <v>782</v>
      </c>
      <c r="Q439" s="477">
        <f t="shared" si="92"/>
        <v>31.674</v>
      </c>
      <c r="R439" s="477">
        <f t="shared" si="96"/>
        <v>24769.068</v>
      </c>
      <c r="S439" s="477">
        <f t="shared" si="102"/>
        <v>0</v>
      </c>
      <c r="T439" s="477">
        <f t="shared" si="93"/>
        <v>31.674</v>
      </c>
      <c r="U439" s="477">
        <f t="shared" si="97"/>
        <v>0</v>
      </c>
      <c r="V439" s="477">
        <f t="shared" si="94"/>
        <v>-34</v>
      </c>
      <c r="W439" s="477">
        <f t="shared" si="95"/>
        <v>31.674</v>
      </c>
      <c r="X439" s="477">
        <f t="shared" si="103"/>
        <v>-1076.916</v>
      </c>
      <c r="Y439" s="444"/>
      <c r="Z439" s="296"/>
      <c r="AA439" s="296"/>
      <c r="AB439" s="296"/>
      <c r="AC439" s="296"/>
      <c r="AD439" s="296"/>
      <c r="AE439" s="296"/>
      <c r="AF439" s="296"/>
      <c r="AG439" s="296"/>
      <c r="AH439" s="296"/>
      <c r="AI439" s="296"/>
    </row>
    <row r="440" s="455" customFormat="1" spans="1:35">
      <c r="A440" s="467">
        <v>404</v>
      </c>
      <c r="B440" s="296"/>
      <c r="C440" s="754" t="s">
        <v>5309</v>
      </c>
      <c r="D440" s="296"/>
      <c r="E440" s="754" t="s">
        <v>5310</v>
      </c>
      <c r="F440" s="296"/>
      <c r="G440" s="296"/>
      <c r="H440" s="755" t="s">
        <v>6294</v>
      </c>
      <c r="I440" s="296"/>
      <c r="J440" s="191" t="s">
        <v>6704</v>
      </c>
      <c r="K440" s="296"/>
      <c r="L440" s="296"/>
      <c r="M440" s="482">
        <v>-4379</v>
      </c>
      <c r="N440" s="477">
        <v>34.8486</v>
      </c>
      <c r="O440" s="477">
        <f t="shared" si="91"/>
        <v>-152602.0194</v>
      </c>
      <c r="P440" s="477">
        <v>689</v>
      </c>
      <c r="Q440" s="477">
        <f t="shared" si="92"/>
        <v>34.8486</v>
      </c>
      <c r="R440" s="477">
        <f t="shared" si="96"/>
        <v>24010.6854</v>
      </c>
      <c r="S440" s="477">
        <f t="shared" si="102"/>
        <v>5068</v>
      </c>
      <c r="T440" s="477">
        <f t="shared" si="93"/>
        <v>34.8486</v>
      </c>
      <c r="U440" s="477">
        <f>R440-O440</f>
        <v>176612.7048</v>
      </c>
      <c r="V440" s="477">
        <f t="shared" si="94"/>
        <v>0</v>
      </c>
      <c r="W440" s="477">
        <f t="shared" si="95"/>
        <v>34.8486</v>
      </c>
      <c r="X440" s="477">
        <f>W440*V440</f>
        <v>0</v>
      </c>
      <c r="Y440" s="444"/>
      <c r="Z440" s="296"/>
      <c r="AA440" s="296"/>
      <c r="AB440" s="296"/>
      <c r="AC440" s="296"/>
      <c r="AD440" s="296"/>
      <c r="AE440" s="296"/>
      <c r="AF440" s="296"/>
      <c r="AG440" s="296"/>
      <c r="AH440" s="296"/>
      <c r="AI440" s="296"/>
    </row>
    <row r="441" s="455" customFormat="1" spans="1:35">
      <c r="A441" s="467">
        <v>405</v>
      </c>
      <c r="B441" s="296"/>
      <c r="C441" s="754" t="s">
        <v>6743</v>
      </c>
      <c r="D441" s="296"/>
      <c r="E441" s="754" t="s">
        <v>6744</v>
      </c>
      <c r="F441" s="296"/>
      <c r="G441" s="296"/>
      <c r="H441" s="755" t="s">
        <v>6294</v>
      </c>
      <c r="I441" s="296"/>
      <c r="J441" s="191" t="s">
        <v>6704</v>
      </c>
      <c r="K441" s="296"/>
      <c r="L441" s="296"/>
      <c r="M441" s="482">
        <v>5122</v>
      </c>
      <c r="N441" s="477">
        <v>29.7301</v>
      </c>
      <c r="O441" s="477">
        <f t="shared" si="91"/>
        <v>152277.5722</v>
      </c>
      <c r="P441" s="477"/>
      <c r="Q441" s="477">
        <f t="shared" si="92"/>
        <v>29.7301</v>
      </c>
      <c r="R441" s="477">
        <f t="shared" si="96"/>
        <v>0</v>
      </c>
      <c r="S441" s="477">
        <f t="shared" si="102"/>
        <v>0</v>
      </c>
      <c r="T441" s="477">
        <f t="shared" si="93"/>
        <v>29.7301</v>
      </c>
      <c r="U441" s="477">
        <f t="shared" si="97"/>
        <v>0</v>
      </c>
      <c r="V441" s="477">
        <f t="shared" si="94"/>
        <v>-5122</v>
      </c>
      <c r="W441" s="477">
        <f t="shared" si="95"/>
        <v>29.7301</v>
      </c>
      <c r="X441" s="477">
        <f t="shared" si="103"/>
        <v>-152277.5722</v>
      </c>
      <c r="Y441" s="444"/>
      <c r="Z441" s="296"/>
      <c r="AA441" s="296"/>
      <c r="AB441" s="296"/>
      <c r="AC441" s="296"/>
      <c r="AD441" s="296"/>
      <c r="AE441" s="296"/>
      <c r="AF441" s="296"/>
      <c r="AG441" s="296"/>
      <c r="AH441" s="296"/>
      <c r="AI441" s="296"/>
    </row>
    <row r="442" s="455" customFormat="1" spans="1:35">
      <c r="A442" s="467">
        <v>406</v>
      </c>
      <c r="B442" s="296"/>
      <c r="C442" s="754" t="s">
        <v>6745</v>
      </c>
      <c r="D442" s="296"/>
      <c r="E442" s="754" t="s">
        <v>6746</v>
      </c>
      <c r="F442" s="296"/>
      <c r="G442" s="296"/>
      <c r="H442" s="755" t="s">
        <v>6294</v>
      </c>
      <c r="I442" s="296"/>
      <c r="J442" s="191" t="s">
        <v>6704</v>
      </c>
      <c r="K442" s="296"/>
      <c r="L442" s="296"/>
      <c r="M442" s="482">
        <v>634</v>
      </c>
      <c r="N442" s="477">
        <v>21.3714</v>
      </c>
      <c r="O442" s="477">
        <f t="shared" si="91"/>
        <v>13549.4676</v>
      </c>
      <c r="P442" s="477">
        <v>646</v>
      </c>
      <c r="Q442" s="477">
        <f t="shared" si="92"/>
        <v>21.3714</v>
      </c>
      <c r="R442" s="477">
        <f t="shared" si="96"/>
        <v>13805.9244</v>
      </c>
      <c r="S442" s="477">
        <f t="shared" si="102"/>
        <v>12</v>
      </c>
      <c r="T442" s="477">
        <f t="shared" si="93"/>
        <v>21.3714</v>
      </c>
      <c r="U442" s="477">
        <f>R442-O442</f>
        <v>256.456800000002</v>
      </c>
      <c r="V442" s="477">
        <f t="shared" si="94"/>
        <v>0</v>
      </c>
      <c r="W442" s="477">
        <f t="shared" si="95"/>
        <v>21.3714</v>
      </c>
      <c r="X442" s="477">
        <f>W442*V442</f>
        <v>0</v>
      </c>
      <c r="Y442" s="444"/>
      <c r="Z442" s="296"/>
      <c r="AA442" s="296"/>
      <c r="AB442" s="296"/>
      <c r="AC442" s="296"/>
      <c r="AD442" s="296"/>
      <c r="AE442" s="296"/>
      <c r="AF442" s="296"/>
      <c r="AG442" s="296"/>
      <c r="AH442" s="296"/>
      <c r="AI442" s="296"/>
    </row>
    <row r="443" s="455" customFormat="1" spans="1:35">
      <c r="A443" s="467">
        <v>407</v>
      </c>
      <c r="B443" s="296"/>
      <c r="C443" s="754" t="s">
        <v>5313</v>
      </c>
      <c r="D443" s="296"/>
      <c r="E443" s="754" t="s">
        <v>5314</v>
      </c>
      <c r="F443" s="296"/>
      <c r="G443" s="296"/>
      <c r="H443" s="755" t="s">
        <v>6294</v>
      </c>
      <c r="I443" s="296"/>
      <c r="J443" s="191" t="s">
        <v>6704</v>
      </c>
      <c r="K443" s="296"/>
      <c r="L443" s="296"/>
      <c r="M443" s="482">
        <v>-2</v>
      </c>
      <c r="N443" s="477">
        <v>22.3691</v>
      </c>
      <c r="O443" s="477">
        <f t="shared" si="91"/>
        <v>-44.7382</v>
      </c>
      <c r="P443" s="477">
        <v>18</v>
      </c>
      <c r="Q443" s="477">
        <f t="shared" si="92"/>
        <v>22.3691</v>
      </c>
      <c r="R443" s="477">
        <f t="shared" si="96"/>
        <v>402.6438</v>
      </c>
      <c r="S443" s="477">
        <f t="shared" si="102"/>
        <v>20</v>
      </c>
      <c r="T443" s="477">
        <f t="shared" si="93"/>
        <v>22.3691</v>
      </c>
      <c r="U443" s="477">
        <f>R443-O443</f>
        <v>447.382</v>
      </c>
      <c r="V443" s="477">
        <f t="shared" si="94"/>
        <v>0</v>
      </c>
      <c r="W443" s="477">
        <f t="shared" si="95"/>
        <v>22.3691</v>
      </c>
      <c r="X443" s="477">
        <f>W443*V443</f>
        <v>0</v>
      </c>
      <c r="Y443" s="444"/>
      <c r="Z443" s="296"/>
      <c r="AA443" s="296"/>
      <c r="AB443" s="296"/>
      <c r="AC443" s="296"/>
      <c r="AD443" s="296"/>
      <c r="AE443" s="296"/>
      <c r="AF443" s="296"/>
      <c r="AG443" s="296"/>
      <c r="AH443" s="296"/>
      <c r="AI443" s="296"/>
    </row>
    <row r="444" s="455" customFormat="1" spans="1:35">
      <c r="A444" s="467">
        <v>408</v>
      </c>
      <c r="B444" s="296"/>
      <c r="C444" s="754" t="s">
        <v>5315</v>
      </c>
      <c r="D444" s="296"/>
      <c r="E444" s="754" t="s">
        <v>5316</v>
      </c>
      <c r="F444" s="296"/>
      <c r="G444" s="296"/>
      <c r="H444" s="755" t="s">
        <v>6294</v>
      </c>
      <c r="I444" s="296"/>
      <c r="J444" s="191" t="s">
        <v>6704</v>
      </c>
      <c r="K444" s="296"/>
      <c r="L444" s="296"/>
      <c r="M444" s="482">
        <v>-3</v>
      </c>
      <c r="N444" s="477">
        <v>22.8368</v>
      </c>
      <c r="O444" s="477">
        <f t="shared" si="91"/>
        <v>-68.5104</v>
      </c>
      <c r="P444" s="477">
        <v>17</v>
      </c>
      <c r="Q444" s="477">
        <f t="shared" si="92"/>
        <v>22.8368</v>
      </c>
      <c r="R444" s="477">
        <f t="shared" si="96"/>
        <v>388.2256</v>
      </c>
      <c r="S444" s="477">
        <f t="shared" si="102"/>
        <v>20</v>
      </c>
      <c r="T444" s="477">
        <f t="shared" si="93"/>
        <v>22.8368</v>
      </c>
      <c r="U444" s="477">
        <f>R444-O444</f>
        <v>456.736</v>
      </c>
      <c r="V444" s="477">
        <f t="shared" si="94"/>
        <v>0</v>
      </c>
      <c r="W444" s="477">
        <f t="shared" si="95"/>
        <v>22.8368</v>
      </c>
      <c r="X444" s="477">
        <f>W444*V444</f>
        <v>0</v>
      </c>
      <c r="Y444" s="444"/>
      <c r="Z444" s="296"/>
      <c r="AA444" s="296"/>
      <c r="AB444" s="296"/>
      <c r="AC444" s="296"/>
      <c r="AD444" s="296"/>
      <c r="AE444" s="296"/>
      <c r="AF444" s="296"/>
      <c r="AG444" s="296"/>
      <c r="AH444" s="296"/>
      <c r="AI444" s="296"/>
    </row>
    <row r="445" s="455" customFormat="1" spans="1:35">
      <c r="A445" s="467">
        <v>409</v>
      </c>
      <c r="B445" s="296"/>
      <c r="C445" s="754" t="s">
        <v>6747</v>
      </c>
      <c r="D445" s="296"/>
      <c r="E445" s="754" t="s">
        <v>6748</v>
      </c>
      <c r="F445" s="296"/>
      <c r="G445" s="296"/>
      <c r="H445" s="755" t="s">
        <v>6294</v>
      </c>
      <c r="I445" s="296"/>
      <c r="J445" s="191" t="s">
        <v>6704</v>
      </c>
      <c r="K445" s="296"/>
      <c r="L445" s="296"/>
      <c r="M445" s="482">
        <v>160</v>
      </c>
      <c r="N445" s="477">
        <v>25.3567</v>
      </c>
      <c r="O445" s="477">
        <f t="shared" si="91"/>
        <v>4057.072</v>
      </c>
      <c r="P445" s="477">
        <v>160</v>
      </c>
      <c r="Q445" s="477">
        <f t="shared" si="92"/>
        <v>25.3567</v>
      </c>
      <c r="R445" s="477">
        <f t="shared" si="96"/>
        <v>4057.072</v>
      </c>
      <c r="S445" s="477">
        <f t="shared" si="102"/>
        <v>0</v>
      </c>
      <c r="T445" s="477">
        <f t="shared" si="93"/>
        <v>25.3567</v>
      </c>
      <c r="U445" s="477">
        <f t="shared" si="97"/>
        <v>0</v>
      </c>
      <c r="V445" s="477">
        <f t="shared" si="94"/>
        <v>0</v>
      </c>
      <c r="W445" s="477">
        <f t="shared" si="95"/>
        <v>25.3567</v>
      </c>
      <c r="X445" s="477">
        <f>W445*V445</f>
        <v>0</v>
      </c>
      <c r="Y445" s="444"/>
      <c r="Z445" s="296"/>
      <c r="AA445" s="296"/>
      <c r="AB445" s="296"/>
      <c r="AC445" s="296"/>
      <c r="AD445" s="296"/>
      <c r="AE445" s="296"/>
      <c r="AF445" s="296"/>
      <c r="AG445" s="296"/>
      <c r="AH445" s="296"/>
      <c r="AI445" s="296"/>
    </row>
    <row r="446" s="455" customFormat="1" spans="1:35">
      <c r="A446" s="467">
        <v>410</v>
      </c>
      <c r="B446" s="296"/>
      <c r="C446" s="754" t="s">
        <v>6749</v>
      </c>
      <c r="D446" s="296"/>
      <c r="E446" s="754" t="s">
        <v>6750</v>
      </c>
      <c r="F446" s="296"/>
      <c r="G446" s="296"/>
      <c r="H446" s="755" t="s">
        <v>6294</v>
      </c>
      <c r="I446" s="296"/>
      <c r="J446" s="191" t="s">
        <v>6704</v>
      </c>
      <c r="K446" s="296"/>
      <c r="L446" s="296"/>
      <c r="M446" s="482">
        <v>81</v>
      </c>
      <c r="N446" s="477">
        <v>29.7815</v>
      </c>
      <c r="O446" s="477">
        <f t="shared" si="91"/>
        <v>2412.3015</v>
      </c>
      <c r="P446" s="477"/>
      <c r="Q446" s="477">
        <f t="shared" si="92"/>
        <v>29.7815</v>
      </c>
      <c r="R446" s="477">
        <f t="shared" si="96"/>
        <v>0</v>
      </c>
      <c r="S446" s="477">
        <f t="shared" si="102"/>
        <v>0</v>
      </c>
      <c r="T446" s="477">
        <f t="shared" si="93"/>
        <v>29.7815</v>
      </c>
      <c r="U446" s="477">
        <f t="shared" si="97"/>
        <v>0</v>
      </c>
      <c r="V446" s="477">
        <f t="shared" si="94"/>
        <v>-81</v>
      </c>
      <c r="W446" s="477">
        <f t="shared" si="95"/>
        <v>29.7815</v>
      </c>
      <c r="X446" s="477">
        <f t="shared" ref="X446:X452" si="104">R446-O446</f>
        <v>-2412.3015</v>
      </c>
      <c r="Y446" s="444"/>
      <c r="Z446" s="296"/>
      <c r="AA446" s="296"/>
      <c r="AB446" s="296"/>
      <c r="AC446" s="296"/>
      <c r="AD446" s="296"/>
      <c r="AE446" s="296"/>
      <c r="AF446" s="296"/>
      <c r="AG446" s="296"/>
      <c r="AH446" s="296"/>
      <c r="AI446" s="296"/>
    </row>
    <row r="447" s="455" customFormat="1" spans="1:35">
      <c r="A447" s="467">
        <v>411</v>
      </c>
      <c r="B447" s="296"/>
      <c r="C447" s="754" t="s">
        <v>6751</v>
      </c>
      <c r="D447" s="296"/>
      <c r="E447" s="754" t="s">
        <v>6752</v>
      </c>
      <c r="F447" s="296"/>
      <c r="G447" s="296"/>
      <c r="H447" s="755" t="s">
        <v>6294</v>
      </c>
      <c r="I447" s="296"/>
      <c r="J447" s="191" t="s">
        <v>6704</v>
      </c>
      <c r="K447" s="296"/>
      <c r="L447" s="296"/>
      <c r="M447" s="482">
        <v>95</v>
      </c>
      <c r="N447" s="477">
        <v>87.7348</v>
      </c>
      <c r="O447" s="477">
        <f t="shared" si="91"/>
        <v>8334.806</v>
      </c>
      <c r="P447" s="477">
        <v>92</v>
      </c>
      <c r="Q447" s="477">
        <f t="shared" si="92"/>
        <v>87.7348</v>
      </c>
      <c r="R447" s="477">
        <f t="shared" si="96"/>
        <v>8071.6016</v>
      </c>
      <c r="S447" s="477">
        <f t="shared" si="102"/>
        <v>0</v>
      </c>
      <c r="T447" s="477">
        <f t="shared" si="93"/>
        <v>87.7348</v>
      </c>
      <c r="U447" s="477">
        <f t="shared" si="97"/>
        <v>0</v>
      </c>
      <c r="V447" s="477">
        <f t="shared" si="94"/>
        <v>-3</v>
      </c>
      <c r="W447" s="477">
        <f t="shared" si="95"/>
        <v>87.7348</v>
      </c>
      <c r="X447" s="477">
        <f t="shared" si="104"/>
        <v>-263.2044</v>
      </c>
      <c r="Y447" s="444"/>
      <c r="Z447" s="296"/>
      <c r="AA447" s="296"/>
      <c r="AB447" s="296"/>
      <c r="AC447" s="296"/>
      <c r="AD447" s="296"/>
      <c r="AE447" s="296"/>
      <c r="AF447" s="296"/>
      <c r="AG447" s="296"/>
      <c r="AH447" s="296"/>
      <c r="AI447" s="296"/>
    </row>
    <row r="448" s="455" customFormat="1" spans="1:35">
      <c r="A448" s="467">
        <v>412</v>
      </c>
      <c r="B448" s="296"/>
      <c r="C448" s="754" t="s">
        <v>6753</v>
      </c>
      <c r="D448" s="296"/>
      <c r="E448" s="754" t="s">
        <v>6754</v>
      </c>
      <c r="F448" s="296"/>
      <c r="G448" s="296"/>
      <c r="H448" s="755" t="s">
        <v>6294</v>
      </c>
      <c r="I448" s="296"/>
      <c r="J448" s="191" t="s">
        <v>6704</v>
      </c>
      <c r="K448" s="296"/>
      <c r="L448" s="296"/>
      <c r="M448" s="482">
        <v>41</v>
      </c>
      <c r="N448" s="477">
        <v>48.748</v>
      </c>
      <c r="O448" s="477">
        <f t="shared" si="91"/>
        <v>1998.668</v>
      </c>
      <c r="P448" s="477">
        <v>41</v>
      </c>
      <c r="Q448" s="477">
        <f t="shared" si="92"/>
        <v>48.748</v>
      </c>
      <c r="R448" s="477">
        <f t="shared" si="96"/>
        <v>1998.668</v>
      </c>
      <c r="S448" s="477">
        <f t="shared" si="102"/>
        <v>0</v>
      </c>
      <c r="T448" s="477">
        <f t="shared" si="93"/>
        <v>48.748</v>
      </c>
      <c r="U448" s="477">
        <f t="shared" si="97"/>
        <v>0</v>
      </c>
      <c r="V448" s="477">
        <f t="shared" si="94"/>
        <v>0</v>
      </c>
      <c r="W448" s="477">
        <f t="shared" si="95"/>
        <v>48.748</v>
      </c>
      <c r="X448" s="477">
        <f>W448*V448</f>
        <v>0</v>
      </c>
      <c r="Y448" s="444"/>
      <c r="Z448" s="296"/>
      <c r="AA448" s="296"/>
      <c r="AB448" s="296"/>
      <c r="AC448" s="296"/>
      <c r="AD448" s="296"/>
      <c r="AE448" s="296"/>
      <c r="AF448" s="296"/>
      <c r="AG448" s="296"/>
      <c r="AH448" s="296"/>
      <c r="AI448" s="296"/>
    </row>
    <row r="449" s="455" customFormat="1" spans="1:35">
      <c r="A449" s="467">
        <v>413</v>
      </c>
      <c r="B449" s="296"/>
      <c r="C449" s="754" t="s">
        <v>6755</v>
      </c>
      <c r="D449" s="296"/>
      <c r="E449" s="754" t="s">
        <v>6756</v>
      </c>
      <c r="F449" s="296"/>
      <c r="G449" s="296"/>
      <c r="H449" s="755" t="s">
        <v>6294</v>
      </c>
      <c r="I449" s="296"/>
      <c r="J449" s="191" t="s">
        <v>6704</v>
      </c>
      <c r="K449" s="296"/>
      <c r="L449" s="296"/>
      <c r="M449" s="482">
        <v>39</v>
      </c>
      <c r="N449" s="477">
        <v>57.5411</v>
      </c>
      <c r="O449" s="477">
        <f t="shared" si="91"/>
        <v>2244.1029</v>
      </c>
      <c r="P449" s="477">
        <v>39</v>
      </c>
      <c r="Q449" s="477">
        <f t="shared" si="92"/>
        <v>57.5411</v>
      </c>
      <c r="R449" s="477">
        <f t="shared" si="96"/>
        <v>2244.1029</v>
      </c>
      <c r="S449" s="477">
        <f t="shared" si="102"/>
        <v>0</v>
      </c>
      <c r="T449" s="477">
        <f t="shared" si="93"/>
        <v>57.5411</v>
      </c>
      <c r="U449" s="477">
        <f t="shared" si="97"/>
        <v>0</v>
      </c>
      <c r="V449" s="477">
        <f t="shared" si="94"/>
        <v>0</v>
      </c>
      <c r="W449" s="477">
        <f t="shared" si="95"/>
        <v>57.5411</v>
      </c>
      <c r="X449" s="477">
        <f>W449*V449</f>
        <v>0</v>
      </c>
      <c r="Y449" s="444"/>
      <c r="Z449" s="296"/>
      <c r="AA449" s="296"/>
      <c r="AB449" s="296"/>
      <c r="AC449" s="296"/>
      <c r="AD449" s="296"/>
      <c r="AE449" s="296"/>
      <c r="AF449" s="296"/>
      <c r="AG449" s="296"/>
      <c r="AH449" s="296"/>
      <c r="AI449" s="296"/>
    </row>
    <row r="450" s="455" customFormat="1" spans="1:35">
      <c r="A450" s="467">
        <v>414</v>
      </c>
      <c r="B450" s="296"/>
      <c r="C450" s="754" t="s">
        <v>6757</v>
      </c>
      <c r="D450" s="296"/>
      <c r="E450" s="754" t="s">
        <v>6758</v>
      </c>
      <c r="F450" s="296"/>
      <c r="G450" s="296"/>
      <c r="H450" s="755" t="s">
        <v>6294</v>
      </c>
      <c r="I450" s="296"/>
      <c r="J450" s="191" t="s">
        <v>6704</v>
      </c>
      <c r="K450" s="296"/>
      <c r="L450" s="296"/>
      <c r="M450" s="482">
        <v>-40</v>
      </c>
      <c r="N450" s="477">
        <v>100.6403</v>
      </c>
      <c r="O450" s="477">
        <f t="shared" si="91"/>
        <v>-4025.612</v>
      </c>
      <c r="P450" s="477"/>
      <c r="Q450" s="477">
        <f t="shared" si="92"/>
        <v>100.6403</v>
      </c>
      <c r="R450" s="477">
        <f t="shared" si="96"/>
        <v>0</v>
      </c>
      <c r="S450" s="477">
        <f t="shared" si="102"/>
        <v>40</v>
      </c>
      <c r="T450" s="477">
        <f t="shared" si="93"/>
        <v>100.6403</v>
      </c>
      <c r="U450" s="477">
        <f>R450-O450</f>
        <v>4025.612</v>
      </c>
      <c r="V450" s="477">
        <f t="shared" si="94"/>
        <v>0</v>
      </c>
      <c r="W450" s="477">
        <f t="shared" si="95"/>
        <v>100.6403</v>
      </c>
      <c r="X450" s="477">
        <f>W450*V450</f>
        <v>0</v>
      </c>
      <c r="Y450" s="444"/>
      <c r="Z450" s="296"/>
      <c r="AA450" s="296"/>
      <c r="AB450" s="296"/>
      <c r="AC450" s="296"/>
      <c r="AD450" s="296"/>
      <c r="AE450" s="296"/>
      <c r="AF450" s="296"/>
      <c r="AG450" s="296"/>
      <c r="AH450" s="296"/>
      <c r="AI450" s="296"/>
    </row>
    <row r="451" s="455" customFormat="1" spans="1:35">
      <c r="A451" s="467">
        <v>415</v>
      </c>
      <c r="B451" s="296"/>
      <c r="C451" s="754" t="s">
        <v>5317</v>
      </c>
      <c r="D451" s="296"/>
      <c r="E451" s="754" t="s">
        <v>5318</v>
      </c>
      <c r="F451" s="296"/>
      <c r="G451" s="296"/>
      <c r="H451" s="755" t="s">
        <v>6294</v>
      </c>
      <c r="I451" s="296"/>
      <c r="J451" s="191" t="s">
        <v>6704</v>
      </c>
      <c r="K451" s="296"/>
      <c r="L451" s="296"/>
      <c r="M451" s="482">
        <v>207</v>
      </c>
      <c r="N451" s="477">
        <v>119.2909</v>
      </c>
      <c r="O451" s="477">
        <f t="shared" si="91"/>
        <v>24693.2163</v>
      </c>
      <c r="P451" s="477">
        <v>159</v>
      </c>
      <c r="Q451" s="477">
        <f t="shared" si="92"/>
        <v>119.2909</v>
      </c>
      <c r="R451" s="477">
        <f t="shared" si="96"/>
        <v>18967.2531</v>
      </c>
      <c r="S451" s="477">
        <f t="shared" si="102"/>
        <v>0</v>
      </c>
      <c r="T451" s="477">
        <f t="shared" si="93"/>
        <v>119.2909</v>
      </c>
      <c r="U451" s="477">
        <f t="shared" si="97"/>
        <v>0</v>
      </c>
      <c r="V451" s="477">
        <f t="shared" si="94"/>
        <v>-48</v>
      </c>
      <c r="W451" s="477">
        <f t="shared" si="95"/>
        <v>119.2909</v>
      </c>
      <c r="X451" s="477">
        <f t="shared" si="104"/>
        <v>-5725.9632</v>
      </c>
      <c r="Y451" s="444"/>
      <c r="Z451" s="296"/>
      <c r="AA451" s="296"/>
      <c r="AB451" s="296"/>
      <c r="AC451" s="296"/>
      <c r="AD451" s="296"/>
      <c r="AE451" s="296"/>
      <c r="AF451" s="296"/>
      <c r="AG451" s="296"/>
      <c r="AH451" s="296"/>
      <c r="AI451" s="296"/>
    </row>
    <row r="452" s="455" customFormat="1" spans="1:35">
      <c r="A452" s="467">
        <v>416</v>
      </c>
      <c r="B452" s="296"/>
      <c r="C452" s="754" t="s">
        <v>5319</v>
      </c>
      <c r="D452" s="296"/>
      <c r="E452" s="754" t="s">
        <v>5320</v>
      </c>
      <c r="F452" s="296"/>
      <c r="G452" s="296"/>
      <c r="H452" s="755" t="s">
        <v>6294</v>
      </c>
      <c r="I452" s="296"/>
      <c r="J452" s="191" t="s">
        <v>6704</v>
      </c>
      <c r="K452" s="296"/>
      <c r="L452" s="296"/>
      <c r="M452" s="482">
        <v>199</v>
      </c>
      <c r="N452" s="477">
        <v>119.7252</v>
      </c>
      <c r="O452" s="477">
        <f t="shared" si="91"/>
        <v>23825.3148</v>
      </c>
      <c r="P452" s="477">
        <v>159</v>
      </c>
      <c r="Q452" s="477">
        <f t="shared" si="92"/>
        <v>119.7252</v>
      </c>
      <c r="R452" s="477">
        <f t="shared" si="96"/>
        <v>19036.3068</v>
      </c>
      <c r="S452" s="477">
        <f t="shared" si="102"/>
        <v>0</v>
      </c>
      <c r="T452" s="477">
        <f t="shared" si="93"/>
        <v>119.7252</v>
      </c>
      <c r="U452" s="477">
        <f t="shared" si="97"/>
        <v>0</v>
      </c>
      <c r="V452" s="477">
        <f t="shared" si="94"/>
        <v>-40</v>
      </c>
      <c r="W452" s="477">
        <f t="shared" si="95"/>
        <v>119.7252</v>
      </c>
      <c r="X452" s="477">
        <f t="shared" si="104"/>
        <v>-4789.008</v>
      </c>
      <c r="Y452" s="444"/>
      <c r="Z452" s="296"/>
      <c r="AA452" s="296"/>
      <c r="AB452" s="296"/>
      <c r="AC452" s="296"/>
      <c r="AD452" s="296"/>
      <c r="AE452" s="296"/>
      <c r="AF452" s="296"/>
      <c r="AG452" s="296"/>
      <c r="AH452" s="296"/>
      <c r="AI452" s="296"/>
    </row>
    <row r="453" s="455" customFormat="1" spans="1:35">
      <c r="A453" s="467">
        <v>417</v>
      </c>
      <c r="B453" s="296"/>
      <c r="C453" s="754" t="s">
        <v>6759</v>
      </c>
      <c r="D453" s="296"/>
      <c r="E453" s="754" t="s">
        <v>6760</v>
      </c>
      <c r="F453" s="296"/>
      <c r="G453" s="296"/>
      <c r="H453" s="755" t="s">
        <v>6294</v>
      </c>
      <c r="I453" s="296"/>
      <c r="J453" s="191" t="s">
        <v>6704</v>
      </c>
      <c r="K453" s="296"/>
      <c r="L453" s="296"/>
      <c r="M453" s="482">
        <v>15</v>
      </c>
      <c r="N453" s="477">
        <v>79.9633</v>
      </c>
      <c r="O453" s="477">
        <f t="shared" ref="O453:O516" si="105">N453*M453</f>
        <v>1199.4495</v>
      </c>
      <c r="P453" s="477">
        <v>15</v>
      </c>
      <c r="Q453" s="477">
        <f t="shared" ref="Q453:Q516" si="106">N453</f>
        <v>79.9633</v>
      </c>
      <c r="R453" s="477">
        <f t="shared" si="96"/>
        <v>1199.4495</v>
      </c>
      <c r="S453" s="477">
        <f t="shared" si="102"/>
        <v>0</v>
      </c>
      <c r="T453" s="477">
        <f t="shared" ref="T453:T516" si="107">N453</f>
        <v>79.9633</v>
      </c>
      <c r="U453" s="477">
        <f t="shared" ref="U453:U516" si="108">T453*S453</f>
        <v>0</v>
      </c>
      <c r="V453" s="477">
        <f t="shared" ref="V453:V516" si="109">IF((P453-M453)&lt;0,P453-M453,0)</f>
        <v>0</v>
      </c>
      <c r="W453" s="477">
        <f t="shared" ref="W453:W516" si="110">N453</f>
        <v>79.9633</v>
      </c>
      <c r="X453" s="477">
        <f t="shared" ref="X453:X516" si="111">W453*V453</f>
        <v>0</v>
      </c>
      <c r="Y453" s="444"/>
      <c r="Z453" s="296"/>
      <c r="AA453" s="296"/>
      <c r="AB453" s="296"/>
      <c r="AC453" s="296"/>
      <c r="AD453" s="296"/>
      <c r="AE453" s="296"/>
      <c r="AF453" s="296"/>
      <c r="AG453" s="296"/>
      <c r="AH453" s="296"/>
      <c r="AI453" s="296"/>
    </row>
    <row r="454" s="455" customFormat="1" spans="1:35">
      <c r="A454" s="467">
        <v>418</v>
      </c>
      <c r="B454" s="296"/>
      <c r="C454" s="754" t="s">
        <v>6761</v>
      </c>
      <c r="D454" s="296"/>
      <c r="E454" s="754" t="s">
        <v>6762</v>
      </c>
      <c r="F454" s="296"/>
      <c r="G454" s="296"/>
      <c r="H454" s="755" t="s">
        <v>6294</v>
      </c>
      <c r="I454" s="296"/>
      <c r="J454" s="191" t="s">
        <v>6704</v>
      </c>
      <c r="K454" s="296"/>
      <c r="L454" s="296"/>
      <c r="M454" s="482">
        <v>12</v>
      </c>
      <c r="N454" s="477">
        <v>81.5317</v>
      </c>
      <c r="O454" s="477">
        <f t="shared" si="105"/>
        <v>978.3804</v>
      </c>
      <c r="P454" s="477">
        <v>12</v>
      </c>
      <c r="Q454" s="477">
        <f t="shared" si="106"/>
        <v>81.5317</v>
      </c>
      <c r="R454" s="477">
        <f t="shared" ref="R454:R517" si="112">Q454*P454</f>
        <v>978.3804</v>
      </c>
      <c r="S454" s="477">
        <f t="shared" si="102"/>
        <v>0</v>
      </c>
      <c r="T454" s="477">
        <f t="shared" si="107"/>
        <v>81.5317</v>
      </c>
      <c r="U454" s="477">
        <f t="shared" si="108"/>
        <v>0</v>
      </c>
      <c r="V454" s="477">
        <f t="shared" si="109"/>
        <v>0</v>
      </c>
      <c r="W454" s="477">
        <f t="shared" si="110"/>
        <v>81.5317</v>
      </c>
      <c r="X454" s="477">
        <f t="shared" si="111"/>
        <v>0</v>
      </c>
      <c r="Y454" s="444"/>
      <c r="Z454" s="296"/>
      <c r="AA454" s="296"/>
      <c r="AB454" s="296"/>
      <c r="AC454" s="296"/>
      <c r="AD454" s="296"/>
      <c r="AE454" s="296"/>
      <c r="AF454" s="296"/>
      <c r="AG454" s="296"/>
      <c r="AH454" s="296"/>
      <c r="AI454" s="296"/>
    </row>
    <row r="455" s="455" customFormat="1" spans="1:35">
      <c r="A455" s="467">
        <v>419</v>
      </c>
      <c r="B455" s="296"/>
      <c r="C455" s="754" t="s">
        <v>6763</v>
      </c>
      <c r="D455" s="296"/>
      <c r="E455" s="754" t="s">
        <v>6764</v>
      </c>
      <c r="F455" s="296"/>
      <c r="G455" s="296"/>
      <c r="H455" s="755" t="s">
        <v>6294</v>
      </c>
      <c r="I455" s="296"/>
      <c r="J455" s="191" t="s">
        <v>6704</v>
      </c>
      <c r="K455" s="296"/>
      <c r="L455" s="296"/>
      <c r="M455" s="482">
        <v>586</v>
      </c>
      <c r="N455" s="477">
        <v>16.1534</v>
      </c>
      <c r="O455" s="477">
        <f t="shared" si="105"/>
        <v>9465.8924</v>
      </c>
      <c r="P455" s="477">
        <v>586</v>
      </c>
      <c r="Q455" s="477">
        <f t="shared" si="106"/>
        <v>16.1534</v>
      </c>
      <c r="R455" s="477">
        <f t="shared" si="112"/>
        <v>9465.8924</v>
      </c>
      <c r="S455" s="477">
        <f t="shared" si="102"/>
        <v>0</v>
      </c>
      <c r="T455" s="477">
        <f t="shared" si="107"/>
        <v>16.1534</v>
      </c>
      <c r="U455" s="477">
        <f t="shared" si="108"/>
        <v>0</v>
      </c>
      <c r="V455" s="477">
        <f t="shared" si="109"/>
        <v>0</v>
      </c>
      <c r="W455" s="477">
        <f t="shared" si="110"/>
        <v>16.1534</v>
      </c>
      <c r="X455" s="477">
        <f t="shared" si="111"/>
        <v>0</v>
      </c>
      <c r="Y455" s="444"/>
      <c r="Z455" s="296"/>
      <c r="AA455" s="296"/>
      <c r="AB455" s="296"/>
      <c r="AC455" s="296"/>
      <c r="AD455" s="296"/>
      <c r="AE455" s="296"/>
      <c r="AF455" s="296"/>
      <c r="AG455" s="296"/>
      <c r="AH455" s="296"/>
      <c r="AI455" s="296"/>
    </row>
    <row r="456" s="455" customFormat="1" spans="1:35">
      <c r="A456" s="467">
        <v>420</v>
      </c>
      <c r="B456" s="296"/>
      <c r="C456" s="754" t="s">
        <v>5321</v>
      </c>
      <c r="D456" s="296"/>
      <c r="E456" s="754" t="s">
        <v>5322</v>
      </c>
      <c r="F456" s="296"/>
      <c r="G456" s="296"/>
      <c r="H456" s="755" t="s">
        <v>6294</v>
      </c>
      <c r="I456" s="296"/>
      <c r="J456" s="191" t="s">
        <v>6704</v>
      </c>
      <c r="K456" s="296"/>
      <c r="L456" s="296"/>
      <c r="M456" s="482">
        <v>-17575</v>
      </c>
      <c r="N456" s="477">
        <v>19.9003</v>
      </c>
      <c r="O456" s="477">
        <f t="shared" si="105"/>
        <v>-349747.7725</v>
      </c>
      <c r="P456" s="477">
        <v>2162</v>
      </c>
      <c r="Q456" s="477">
        <f t="shared" si="106"/>
        <v>19.9003</v>
      </c>
      <c r="R456" s="477">
        <f t="shared" si="112"/>
        <v>43024.4486</v>
      </c>
      <c r="S456" s="477">
        <f t="shared" si="102"/>
        <v>19737</v>
      </c>
      <c r="T456" s="477">
        <f t="shared" si="107"/>
        <v>19.9003</v>
      </c>
      <c r="U456" s="477">
        <f>R456-O456</f>
        <v>392772.2211</v>
      </c>
      <c r="V456" s="477">
        <f t="shared" si="109"/>
        <v>0</v>
      </c>
      <c r="W456" s="477">
        <f t="shared" si="110"/>
        <v>19.9003</v>
      </c>
      <c r="X456" s="477">
        <f t="shared" si="111"/>
        <v>0</v>
      </c>
      <c r="Y456" s="444"/>
      <c r="Z456" s="296"/>
      <c r="AA456" s="296"/>
      <c r="AB456" s="296"/>
      <c r="AC456" s="296"/>
      <c r="AD456" s="296"/>
      <c r="AE456" s="296"/>
      <c r="AF456" s="296"/>
      <c r="AG456" s="296"/>
      <c r="AH456" s="296"/>
      <c r="AI456" s="296"/>
    </row>
    <row r="457" s="455" customFormat="1" spans="1:35">
      <c r="A457" s="467">
        <v>421</v>
      </c>
      <c r="B457" s="296"/>
      <c r="C457" s="754" t="s">
        <v>6765</v>
      </c>
      <c r="D457" s="296"/>
      <c r="E457" s="754" t="s">
        <v>6766</v>
      </c>
      <c r="F457" s="296"/>
      <c r="G457" s="296"/>
      <c r="H457" s="755" t="s">
        <v>6294</v>
      </c>
      <c r="I457" s="296"/>
      <c r="J457" s="191" t="s">
        <v>6704</v>
      </c>
      <c r="K457" s="296"/>
      <c r="L457" s="296"/>
      <c r="M457" s="482">
        <v>19752</v>
      </c>
      <c r="N457" s="477">
        <v>18.5136</v>
      </c>
      <c r="O457" s="477">
        <f t="shared" si="105"/>
        <v>365680.6272</v>
      </c>
      <c r="P457" s="477"/>
      <c r="Q457" s="477">
        <f t="shared" si="106"/>
        <v>18.5136</v>
      </c>
      <c r="R457" s="477">
        <f t="shared" si="112"/>
        <v>0</v>
      </c>
      <c r="S457" s="477">
        <f t="shared" si="102"/>
        <v>0</v>
      </c>
      <c r="T457" s="477">
        <f t="shared" si="107"/>
        <v>18.5136</v>
      </c>
      <c r="U457" s="477">
        <f t="shared" si="108"/>
        <v>0</v>
      </c>
      <c r="V457" s="477">
        <f t="shared" si="109"/>
        <v>-19752</v>
      </c>
      <c r="W457" s="477">
        <f t="shared" si="110"/>
        <v>18.5136</v>
      </c>
      <c r="X457" s="477">
        <f>R457-O457</f>
        <v>-365680.6272</v>
      </c>
      <c r="Y457" s="444"/>
      <c r="Z457" s="296"/>
      <c r="AA457" s="296"/>
      <c r="AB457" s="296"/>
      <c r="AC457" s="296"/>
      <c r="AD457" s="296"/>
      <c r="AE457" s="296"/>
      <c r="AF457" s="296"/>
      <c r="AG457" s="296"/>
      <c r="AH457" s="296"/>
      <c r="AI457" s="296"/>
    </row>
    <row r="458" s="455" customFormat="1" spans="1:35">
      <c r="A458" s="467">
        <v>422</v>
      </c>
      <c r="B458" s="296"/>
      <c r="C458" s="754" t="s">
        <v>6767</v>
      </c>
      <c r="D458" s="296"/>
      <c r="E458" s="754" t="s">
        <v>6768</v>
      </c>
      <c r="F458" s="296"/>
      <c r="G458" s="296"/>
      <c r="H458" s="755" t="s">
        <v>6294</v>
      </c>
      <c r="I458" s="296"/>
      <c r="J458" s="191" t="s">
        <v>6704</v>
      </c>
      <c r="K458" s="296"/>
      <c r="L458" s="296"/>
      <c r="M458" s="482">
        <v>16</v>
      </c>
      <c r="N458" s="477">
        <v>65.59</v>
      </c>
      <c r="O458" s="477">
        <f t="shared" si="105"/>
        <v>1049.44</v>
      </c>
      <c r="P458" s="477">
        <v>16</v>
      </c>
      <c r="Q458" s="477">
        <f t="shared" si="106"/>
        <v>65.59</v>
      </c>
      <c r="R458" s="477">
        <f t="shared" si="112"/>
        <v>1049.44</v>
      </c>
      <c r="S458" s="477">
        <f t="shared" si="102"/>
        <v>0</v>
      </c>
      <c r="T458" s="477">
        <f t="shared" si="107"/>
        <v>65.59</v>
      </c>
      <c r="U458" s="477">
        <f t="shared" si="108"/>
        <v>0</v>
      </c>
      <c r="V458" s="477">
        <f t="shared" si="109"/>
        <v>0</v>
      </c>
      <c r="W458" s="477">
        <f t="shared" si="110"/>
        <v>65.59</v>
      </c>
      <c r="X458" s="477">
        <f t="shared" si="111"/>
        <v>0</v>
      </c>
      <c r="Y458" s="444"/>
      <c r="Z458" s="296"/>
      <c r="AA458" s="296"/>
      <c r="AB458" s="296"/>
      <c r="AC458" s="296"/>
      <c r="AD458" s="296"/>
      <c r="AE458" s="296"/>
      <c r="AF458" s="296"/>
      <c r="AG458" s="296"/>
      <c r="AH458" s="296"/>
      <c r="AI458" s="296"/>
    </row>
    <row r="459" s="455" customFormat="1" spans="1:35">
      <c r="A459" s="467">
        <v>423</v>
      </c>
      <c r="B459" s="296"/>
      <c r="C459" s="754" t="s">
        <v>6769</v>
      </c>
      <c r="D459" s="296"/>
      <c r="E459" s="754" t="s">
        <v>6770</v>
      </c>
      <c r="F459" s="296"/>
      <c r="G459" s="296"/>
      <c r="H459" s="755" t="s">
        <v>6294</v>
      </c>
      <c r="I459" s="296"/>
      <c r="J459" s="191" t="s">
        <v>6704</v>
      </c>
      <c r="K459" s="296"/>
      <c r="L459" s="296"/>
      <c r="M459" s="482">
        <v>21</v>
      </c>
      <c r="N459" s="477">
        <v>10.4819</v>
      </c>
      <c r="O459" s="477">
        <f t="shared" si="105"/>
        <v>220.1199</v>
      </c>
      <c r="P459" s="477">
        <v>21</v>
      </c>
      <c r="Q459" s="477">
        <f t="shared" si="106"/>
        <v>10.4819</v>
      </c>
      <c r="R459" s="477">
        <f t="shared" si="112"/>
        <v>220.1199</v>
      </c>
      <c r="S459" s="477">
        <f t="shared" si="102"/>
        <v>0</v>
      </c>
      <c r="T459" s="477">
        <f t="shared" si="107"/>
        <v>10.4819</v>
      </c>
      <c r="U459" s="477">
        <f t="shared" si="108"/>
        <v>0</v>
      </c>
      <c r="V459" s="477">
        <f t="shared" si="109"/>
        <v>0</v>
      </c>
      <c r="W459" s="477">
        <f t="shared" si="110"/>
        <v>10.4819</v>
      </c>
      <c r="X459" s="477">
        <f t="shared" si="111"/>
        <v>0</v>
      </c>
      <c r="Y459" s="444"/>
      <c r="Z459" s="296"/>
      <c r="AA459" s="296"/>
      <c r="AB459" s="296"/>
      <c r="AC459" s="296"/>
      <c r="AD459" s="296"/>
      <c r="AE459" s="296"/>
      <c r="AF459" s="296"/>
      <c r="AG459" s="296"/>
      <c r="AH459" s="296"/>
      <c r="AI459" s="296"/>
    </row>
    <row r="460" s="455" customFormat="1" spans="1:35">
      <c r="A460" s="467">
        <v>424</v>
      </c>
      <c r="B460" s="296"/>
      <c r="C460" s="754" t="s">
        <v>6771</v>
      </c>
      <c r="D460" s="296"/>
      <c r="E460" s="754" t="s">
        <v>6772</v>
      </c>
      <c r="F460" s="296"/>
      <c r="G460" s="296"/>
      <c r="H460" s="755" t="s">
        <v>6294</v>
      </c>
      <c r="I460" s="296"/>
      <c r="J460" s="191" t="s">
        <v>6704</v>
      </c>
      <c r="K460" s="296"/>
      <c r="L460" s="296"/>
      <c r="M460" s="482">
        <v>31</v>
      </c>
      <c r="N460" s="477">
        <v>123.0839</v>
      </c>
      <c r="O460" s="477">
        <f t="shared" si="105"/>
        <v>3815.6009</v>
      </c>
      <c r="P460" s="477">
        <v>126</v>
      </c>
      <c r="Q460" s="477">
        <f t="shared" si="106"/>
        <v>123.0839</v>
      </c>
      <c r="R460" s="477">
        <f t="shared" si="112"/>
        <v>15508.5714</v>
      </c>
      <c r="S460" s="477">
        <f t="shared" si="102"/>
        <v>95</v>
      </c>
      <c r="T460" s="477">
        <f t="shared" si="107"/>
        <v>123.0839</v>
      </c>
      <c r="U460" s="477">
        <f>R460-O460</f>
        <v>11692.9705</v>
      </c>
      <c r="V460" s="477">
        <f t="shared" si="109"/>
        <v>0</v>
      </c>
      <c r="W460" s="477">
        <f t="shared" si="110"/>
        <v>123.0839</v>
      </c>
      <c r="X460" s="477">
        <f t="shared" si="111"/>
        <v>0</v>
      </c>
      <c r="Y460" s="444"/>
      <c r="Z460" s="296"/>
      <c r="AA460" s="296"/>
      <c r="AB460" s="296"/>
      <c r="AC460" s="296"/>
      <c r="AD460" s="296"/>
      <c r="AE460" s="296"/>
      <c r="AF460" s="296"/>
      <c r="AG460" s="296"/>
      <c r="AH460" s="296"/>
      <c r="AI460" s="296"/>
    </row>
    <row r="461" s="455" customFormat="1" spans="1:35">
      <c r="A461" s="467">
        <v>425</v>
      </c>
      <c r="B461" s="296"/>
      <c r="C461" s="754" t="s">
        <v>6773</v>
      </c>
      <c r="D461" s="296"/>
      <c r="E461" s="754" t="s">
        <v>6774</v>
      </c>
      <c r="F461" s="296"/>
      <c r="G461" s="296"/>
      <c r="H461" s="755" t="s">
        <v>6294</v>
      </c>
      <c r="I461" s="296"/>
      <c r="J461" s="191" t="s">
        <v>6704</v>
      </c>
      <c r="K461" s="296"/>
      <c r="L461" s="296"/>
      <c r="M461" s="482">
        <v>11</v>
      </c>
      <c r="N461" s="477">
        <v>130.9273</v>
      </c>
      <c r="O461" s="477">
        <f t="shared" si="105"/>
        <v>1440.2003</v>
      </c>
      <c r="P461" s="477">
        <v>99</v>
      </c>
      <c r="Q461" s="477">
        <f t="shared" si="106"/>
        <v>130.9273</v>
      </c>
      <c r="R461" s="477">
        <f t="shared" si="112"/>
        <v>12961.8027</v>
      </c>
      <c r="S461" s="477">
        <f t="shared" si="102"/>
        <v>88</v>
      </c>
      <c r="T461" s="477">
        <f t="shared" si="107"/>
        <v>130.9273</v>
      </c>
      <c r="U461" s="477">
        <f>R461-O461</f>
        <v>11521.6024</v>
      </c>
      <c r="V461" s="477">
        <f t="shared" si="109"/>
        <v>0</v>
      </c>
      <c r="W461" s="477">
        <f t="shared" si="110"/>
        <v>130.9273</v>
      </c>
      <c r="X461" s="477">
        <f t="shared" si="111"/>
        <v>0</v>
      </c>
      <c r="Y461" s="444"/>
      <c r="Z461" s="296"/>
      <c r="AA461" s="296"/>
      <c r="AB461" s="296"/>
      <c r="AC461" s="296"/>
      <c r="AD461" s="296"/>
      <c r="AE461" s="296"/>
      <c r="AF461" s="296"/>
      <c r="AG461" s="296"/>
      <c r="AH461" s="296"/>
      <c r="AI461" s="296"/>
    </row>
    <row r="462" s="455" customFormat="1" spans="1:35">
      <c r="A462" s="467">
        <v>426</v>
      </c>
      <c r="B462" s="296"/>
      <c r="C462" s="754" t="s">
        <v>5323</v>
      </c>
      <c r="D462" s="296"/>
      <c r="E462" s="754" t="s">
        <v>5324</v>
      </c>
      <c r="F462" s="296"/>
      <c r="G462" s="296"/>
      <c r="H462" s="755" t="s">
        <v>6294</v>
      </c>
      <c r="I462" s="296"/>
      <c r="J462" s="191" t="s">
        <v>6704</v>
      </c>
      <c r="K462" s="296"/>
      <c r="L462" s="296"/>
      <c r="M462" s="482">
        <v>48</v>
      </c>
      <c r="N462" s="477">
        <v>157.5829</v>
      </c>
      <c r="O462" s="477">
        <f t="shared" si="105"/>
        <v>7563.9792</v>
      </c>
      <c r="P462" s="477">
        <v>48</v>
      </c>
      <c r="Q462" s="477">
        <f t="shared" si="106"/>
        <v>157.5829</v>
      </c>
      <c r="R462" s="477">
        <f t="shared" si="112"/>
        <v>7563.9792</v>
      </c>
      <c r="S462" s="477">
        <f t="shared" si="102"/>
        <v>0</v>
      </c>
      <c r="T462" s="477">
        <f t="shared" si="107"/>
        <v>157.5829</v>
      </c>
      <c r="U462" s="477">
        <f t="shared" si="108"/>
        <v>0</v>
      </c>
      <c r="V462" s="477">
        <f t="shared" si="109"/>
        <v>0</v>
      </c>
      <c r="W462" s="477">
        <f t="shared" si="110"/>
        <v>157.5829</v>
      </c>
      <c r="X462" s="477">
        <f t="shared" si="111"/>
        <v>0</v>
      </c>
      <c r="Y462" s="444"/>
      <c r="Z462" s="296"/>
      <c r="AA462" s="296"/>
      <c r="AB462" s="296"/>
      <c r="AC462" s="296"/>
      <c r="AD462" s="296"/>
      <c r="AE462" s="296"/>
      <c r="AF462" s="296"/>
      <c r="AG462" s="296"/>
      <c r="AH462" s="296"/>
      <c r="AI462" s="296"/>
    </row>
    <row r="463" s="455" customFormat="1" spans="1:35">
      <c r="A463" s="467">
        <v>427</v>
      </c>
      <c r="B463" s="296"/>
      <c r="C463" s="754" t="s">
        <v>5325</v>
      </c>
      <c r="D463" s="296"/>
      <c r="E463" s="754" t="s">
        <v>5326</v>
      </c>
      <c r="F463" s="296"/>
      <c r="G463" s="296"/>
      <c r="H463" s="755" t="s">
        <v>6294</v>
      </c>
      <c r="I463" s="296"/>
      <c r="J463" s="191" t="s">
        <v>6704</v>
      </c>
      <c r="K463" s="296"/>
      <c r="L463" s="296"/>
      <c r="M463" s="482">
        <v>41</v>
      </c>
      <c r="N463" s="477">
        <v>163.1393</v>
      </c>
      <c r="O463" s="477">
        <f t="shared" si="105"/>
        <v>6688.7113</v>
      </c>
      <c r="P463" s="477">
        <v>39</v>
      </c>
      <c r="Q463" s="477">
        <f t="shared" si="106"/>
        <v>163.1393</v>
      </c>
      <c r="R463" s="477">
        <f t="shared" si="112"/>
        <v>6362.4327</v>
      </c>
      <c r="S463" s="477">
        <f t="shared" si="102"/>
        <v>0</v>
      </c>
      <c r="T463" s="477">
        <f t="shared" si="107"/>
        <v>163.1393</v>
      </c>
      <c r="U463" s="477">
        <f t="shared" si="108"/>
        <v>0</v>
      </c>
      <c r="V463" s="477">
        <f t="shared" si="109"/>
        <v>-2</v>
      </c>
      <c r="W463" s="477">
        <f t="shared" si="110"/>
        <v>163.1393</v>
      </c>
      <c r="X463" s="477">
        <f>R463-O463</f>
        <v>-326.278600000001</v>
      </c>
      <c r="Y463" s="444"/>
      <c r="Z463" s="296"/>
      <c r="AA463" s="296"/>
      <c r="AB463" s="296"/>
      <c r="AC463" s="296"/>
      <c r="AD463" s="296"/>
      <c r="AE463" s="296"/>
      <c r="AF463" s="296"/>
      <c r="AG463" s="296"/>
      <c r="AH463" s="296"/>
      <c r="AI463" s="296"/>
    </row>
    <row r="464" s="455" customFormat="1" spans="1:35">
      <c r="A464" s="467">
        <v>428</v>
      </c>
      <c r="B464" s="296"/>
      <c r="C464" s="754" t="s">
        <v>6775</v>
      </c>
      <c r="D464" s="296"/>
      <c r="E464" s="754" t="s">
        <v>6776</v>
      </c>
      <c r="F464" s="296"/>
      <c r="G464" s="296"/>
      <c r="H464" s="755" t="s">
        <v>6294</v>
      </c>
      <c r="I464" s="296"/>
      <c r="J464" s="191" t="s">
        <v>6704</v>
      </c>
      <c r="K464" s="296"/>
      <c r="L464" s="296"/>
      <c r="M464" s="482">
        <v>4</v>
      </c>
      <c r="N464" s="477">
        <v>171.975</v>
      </c>
      <c r="O464" s="477">
        <f t="shared" si="105"/>
        <v>687.9</v>
      </c>
      <c r="P464" s="477">
        <v>4</v>
      </c>
      <c r="Q464" s="477">
        <f t="shared" si="106"/>
        <v>171.975</v>
      </c>
      <c r="R464" s="477">
        <f t="shared" si="112"/>
        <v>687.9</v>
      </c>
      <c r="S464" s="477">
        <f t="shared" si="102"/>
        <v>0</v>
      </c>
      <c r="T464" s="477">
        <f t="shared" si="107"/>
        <v>171.975</v>
      </c>
      <c r="U464" s="477">
        <f t="shared" si="108"/>
        <v>0</v>
      </c>
      <c r="V464" s="477">
        <f t="shared" si="109"/>
        <v>0</v>
      </c>
      <c r="W464" s="477">
        <f t="shared" si="110"/>
        <v>171.975</v>
      </c>
      <c r="X464" s="477">
        <f t="shared" si="111"/>
        <v>0</v>
      </c>
      <c r="Y464" s="444"/>
      <c r="Z464" s="296"/>
      <c r="AA464" s="296"/>
      <c r="AB464" s="296"/>
      <c r="AC464" s="296"/>
      <c r="AD464" s="296"/>
      <c r="AE464" s="296"/>
      <c r="AF464" s="296"/>
      <c r="AG464" s="296"/>
      <c r="AH464" s="296"/>
      <c r="AI464" s="296"/>
    </row>
    <row r="465" s="455" customFormat="1" spans="1:35">
      <c r="A465" s="467">
        <v>429</v>
      </c>
      <c r="B465" s="296"/>
      <c r="C465" s="754" t="s">
        <v>6777</v>
      </c>
      <c r="D465" s="296"/>
      <c r="E465" s="754" t="s">
        <v>6778</v>
      </c>
      <c r="F465" s="296"/>
      <c r="G465" s="296"/>
      <c r="H465" s="755" t="s">
        <v>6294</v>
      </c>
      <c r="I465" s="296"/>
      <c r="J465" s="191" t="s">
        <v>6704</v>
      </c>
      <c r="K465" s="296"/>
      <c r="L465" s="296"/>
      <c r="M465" s="482">
        <v>4</v>
      </c>
      <c r="N465" s="477">
        <v>242.5875</v>
      </c>
      <c r="O465" s="477">
        <f t="shared" si="105"/>
        <v>970.35</v>
      </c>
      <c r="P465" s="477">
        <v>4</v>
      </c>
      <c r="Q465" s="477">
        <f t="shared" si="106"/>
        <v>242.5875</v>
      </c>
      <c r="R465" s="477">
        <f t="shared" si="112"/>
        <v>970.35</v>
      </c>
      <c r="S465" s="477">
        <f t="shared" si="102"/>
        <v>0</v>
      </c>
      <c r="T465" s="477">
        <f t="shared" si="107"/>
        <v>242.5875</v>
      </c>
      <c r="U465" s="477">
        <f t="shared" si="108"/>
        <v>0</v>
      </c>
      <c r="V465" s="477">
        <f t="shared" si="109"/>
        <v>0</v>
      </c>
      <c r="W465" s="477">
        <f t="shared" si="110"/>
        <v>242.5875</v>
      </c>
      <c r="X465" s="477">
        <f t="shared" si="111"/>
        <v>0</v>
      </c>
      <c r="Y465" s="444"/>
      <c r="Z465" s="296"/>
      <c r="AA465" s="296"/>
      <c r="AB465" s="296"/>
      <c r="AC465" s="296"/>
      <c r="AD465" s="296"/>
      <c r="AE465" s="296"/>
      <c r="AF465" s="296"/>
      <c r="AG465" s="296"/>
      <c r="AH465" s="296"/>
      <c r="AI465" s="296"/>
    </row>
    <row r="466" s="455" customFormat="1" spans="1:35">
      <c r="A466" s="467">
        <v>430</v>
      </c>
      <c r="B466" s="296"/>
      <c r="C466" s="754" t="s">
        <v>6779</v>
      </c>
      <c r="D466" s="296"/>
      <c r="E466" s="754" t="s">
        <v>6780</v>
      </c>
      <c r="F466" s="296"/>
      <c r="G466" s="296"/>
      <c r="H466" s="755" t="s">
        <v>6294</v>
      </c>
      <c r="I466" s="296"/>
      <c r="J466" s="191" t="s">
        <v>6704</v>
      </c>
      <c r="K466" s="296"/>
      <c r="L466" s="296"/>
      <c r="M466" s="482">
        <v>238</v>
      </c>
      <c r="N466" s="477">
        <v>57.7695</v>
      </c>
      <c r="O466" s="477">
        <f t="shared" si="105"/>
        <v>13749.141</v>
      </c>
      <c r="P466" s="477">
        <v>238</v>
      </c>
      <c r="Q466" s="477">
        <f t="shared" si="106"/>
        <v>57.7695</v>
      </c>
      <c r="R466" s="477">
        <f t="shared" si="112"/>
        <v>13749.141</v>
      </c>
      <c r="S466" s="477">
        <f t="shared" si="102"/>
        <v>0</v>
      </c>
      <c r="T466" s="477">
        <f t="shared" si="107"/>
        <v>57.7695</v>
      </c>
      <c r="U466" s="477">
        <f t="shared" si="108"/>
        <v>0</v>
      </c>
      <c r="V466" s="477">
        <f t="shared" si="109"/>
        <v>0</v>
      </c>
      <c r="W466" s="477">
        <f t="shared" si="110"/>
        <v>57.7695</v>
      </c>
      <c r="X466" s="477">
        <f t="shared" si="111"/>
        <v>0</v>
      </c>
      <c r="Y466" s="444"/>
      <c r="Z466" s="296"/>
      <c r="AA466" s="296"/>
      <c r="AB466" s="296"/>
      <c r="AC466" s="296"/>
      <c r="AD466" s="296"/>
      <c r="AE466" s="296"/>
      <c r="AF466" s="296"/>
      <c r="AG466" s="296"/>
      <c r="AH466" s="296"/>
      <c r="AI466" s="296"/>
    </row>
    <row r="467" s="455" customFormat="1" spans="1:35">
      <c r="A467" s="467">
        <v>431</v>
      </c>
      <c r="B467" s="296"/>
      <c r="C467" s="754" t="s">
        <v>5335</v>
      </c>
      <c r="D467" s="296"/>
      <c r="E467" s="754" t="s">
        <v>5336</v>
      </c>
      <c r="F467" s="296"/>
      <c r="G467" s="296"/>
      <c r="H467" s="755" t="s">
        <v>6294</v>
      </c>
      <c r="I467" s="296"/>
      <c r="J467" s="191" t="s">
        <v>6704</v>
      </c>
      <c r="K467" s="296"/>
      <c r="L467" s="296"/>
      <c r="M467" s="482">
        <v>473</v>
      </c>
      <c r="N467" s="477">
        <v>67.468</v>
      </c>
      <c r="O467" s="477">
        <f t="shared" si="105"/>
        <v>31912.364</v>
      </c>
      <c r="P467" s="477">
        <v>460</v>
      </c>
      <c r="Q467" s="477">
        <f t="shared" si="106"/>
        <v>67.468</v>
      </c>
      <c r="R467" s="477">
        <f t="shared" si="112"/>
        <v>31035.28</v>
      </c>
      <c r="S467" s="477">
        <f t="shared" si="102"/>
        <v>0</v>
      </c>
      <c r="T467" s="477">
        <f t="shared" si="107"/>
        <v>67.468</v>
      </c>
      <c r="U467" s="477">
        <f t="shared" si="108"/>
        <v>0</v>
      </c>
      <c r="V467" s="477">
        <f t="shared" si="109"/>
        <v>-13</v>
      </c>
      <c r="W467" s="477">
        <f t="shared" si="110"/>
        <v>67.468</v>
      </c>
      <c r="X467" s="477">
        <f>R467-O467</f>
        <v>-877.083999999999</v>
      </c>
      <c r="Y467" s="444"/>
      <c r="Z467" s="296"/>
      <c r="AA467" s="296"/>
      <c r="AB467" s="296"/>
      <c r="AC467" s="296"/>
      <c r="AD467" s="296"/>
      <c r="AE467" s="296"/>
      <c r="AF467" s="296"/>
      <c r="AG467" s="296"/>
      <c r="AH467" s="296"/>
      <c r="AI467" s="296"/>
    </row>
    <row r="468" s="455" customFormat="1" spans="1:35">
      <c r="A468" s="467">
        <v>432</v>
      </c>
      <c r="B468" s="296"/>
      <c r="C468" s="754" t="s">
        <v>6781</v>
      </c>
      <c r="D468" s="296"/>
      <c r="E468" s="754" t="s">
        <v>6782</v>
      </c>
      <c r="F468" s="296"/>
      <c r="G468" s="296"/>
      <c r="H468" s="755" t="s">
        <v>6294</v>
      </c>
      <c r="I468" s="296"/>
      <c r="J468" s="191" t="s">
        <v>6704</v>
      </c>
      <c r="K468" s="296"/>
      <c r="L468" s="296"/>
      <c r="M468" s="482">
        <v>499</v>
      </c>
      <c r="N468" s="477">
        <v>68.0212</v>
      </c>
      <c r="O468" s="477">
        <f t="shared" si="105"/>
        <v>33942.5788</v>
      </c>
      <c r="P468" s="477">
        <v>509</v>
      </c>
      <c r="Q468" s="477">
        <f t="shared" si="106"/>
        <v>68.0212</v>
      </c>
      <c r="R468" s="477">
        <f t="shared" si="112"/>
        <v>34622.7908</v>
      </c>
      <c r="S468" s="477">
        <f t="shared" si="102"/>
        <v>10</v>
      </c>
      <c r="T468" s="477">
        <f t="shared" si="107"/>
        <v>68.0212</v>
      </c>
      <c r="U468" s="477">
        <f>R468-O468</f>
        <v>680.212</v>
      </c>
      <c r="V468" s="477">
        <f t="shared" si="109"/>
        <v>0</v>
      </c>
      <c r="W468" s="477">
        <f t="shared" si="110"/>
        <v>68.0212</v>
      </c>
      <c r="X468" s="477">
        <f t="shared" si="111"/>
        <v>0</v>
      </c>
      <c r="Y468" s="444"/>
      <c r="Z468" s="296"/>
      <c r="AA468" s="296"/>
      <c r="AB468" s="296"/>
      <c r="AC468" s="296"/>
      <c r="AD468" s="296"/>
      <c r="AE468" s="296"/>
      <c r="AF468" s="296"/>
      <c r="AG468" s="296"/>
      <c r="AH468" s="296"/>
      <c r="AI468" s="296"/>
    </row>
    <row r="469" s="455" customFormat="1" spans="1:35">
      <c r="A469" s="467">
        <v>433</v>
      </c>
      <c r="B469" s="296"/>
      <c r="C469" s="754" t="s">
        <v>5337</v>
      </c>
      <c r="D469" s="296"/>
      <c r="E469" s="754" t="s">
        <v>5338</v>
      </c>
      <c r="F469" s="296"/>
      <c r="G469" s="296"/>
      <c r="H469" s="755" t="s">
        <v>6294</v>
      </c>
      <c r="I469" s="296"/>
      <c r="J469" s="191" t="s">
        <v>6704</v>
      </c>
      <c r="K469" s="296"/>
      <c r="L469" s="296"/>
      <c r="M469" s="482">
        <v>62</v>
      </c>
      <c r="N469" s="477">
        <v>28.5582</v>
      </c>
      <c r="O469" s="477">
        <f t="shared" si="105"/>
        <v>1770.6084</v>
      </c>
      <c r="P469" s="477">
        <v>66</v>
      </c>
      <c r="Q469" s="477">
        <f t="shared" si="106"/>
        <v>28.5582</v>
      </c>
      <c r="R469" s="477">
        <f t="shared" si="112"/>
        <v>1884.8412</v>
      </c>
      <c r="S469" s="477">
        <f t="shared" si="102"/>
        <v>4</v>
      </c>
      <c r="T469" s="477">
        <f t="shared" si="107"/>
        <v>28.5582</v>
      </c>
      <c r="U469" s="477">
        <f>R469-O469</f>
        <v>114.2328</v>
      </c>
      <c r="V469" s="477">
        <f t="shared" si="109"/>
        <v>0</v>
      </c>
      <c r="W469" s="477">
        <f t="shared" si="110"/>
        <v>28.5582</v>
      </c>
      <c r="X469" s="477">
        <f t="shared" si="111"/>
        <v>0</v>
      </c>
      <c r="Y469" s="444"/>
      <c r="Z469" s="296"/>
      <c r="AA469" s="296"/>
      <c r="AB469" s="296"/>
      <c r="AC469" s="296"/>
      <c r="AD469" s="296"/>
      <c r="AE469" s="296"/>
      <c r="AF469" s="296"/>
      <c r="AG469" s="296"/>
      <c r="AH469" s="296"/>
      <c r="AI469" s="296"/>
    </row>
    <row r="470" s="455" customFormat="1" spans="1:35">
      <c r="A470" s="467">
        <v>434</v>
      </c>
      <c r="B470" s="296"/>
      <c r="C470" s="754" t="s">
        <v>6783</v>
      </c>
      <c r="D470" s="296"/>
      <c r="E470" s="754" t="s">
        <v>6784</v>
      </c>
      <c r="F470" s="296"/>
      <c r="G470" s="296"/>
      <c r="H470" s="755" t="s">
        <v>6294</v>
      </c>
      <c r="I470" s="296"/>
      <c r="J470" s="191" t="s">
        <v>6704</v>
      </c>
      <c r="K470" s="296"/>
      <c r="L470" s="296"/>
      <c r="M470" s="482">
        <v>83</v>
      </c>
      <c r="N470" s="477">
        <v>86.3827</v>
      </c>
      <c r="O470" s="477">
        <f t="shared" si="105"/>
        <v>7169.7641</v>
      </c>
      <c r="P470" s="477">
        <v>80</v>
      </c>
      <c r="Q470" s="477">
        <f t="shared" si="106"/>
        <v>86.3827</v>
      </c>
      <c r="R470" s="477">
        <f t="shared" si="112"/>
        <v>6910.616</v>
      </c>
      <c r="S470" s="477">
        <f t="shared" si="102"/>
        <v>0</v>
      </c>
      <c r="T470" s="477">
        <f t="shared" si="107"/>
        <v>86.3827</v>
      </c>
      <c r="U470" s="477">
        <f t="shared" si="108"/>
        <v>0</v>
      </c>
      <c r="V470" s="477">
        <f t="shared" si="109"/>
        <v>-3</v>
      </c>
      <c r="W470" s="477">
        <f t="shared" si="110"/>
        <v>86.3827</v>
      </c>
      <c r="X470" s="477">
        <f t="shared" ref="X470:X475" si="113">R470-O470</f>
        <v>-259.1481</v>
      </c>
      <c r="Y470" s="444"/>
      <c r="Z470" s="296"/>
      <c r="AA470" s="296"/>
      <c r="AB470" s="296"/>
      <c r="AC470" s="296"/>
      <c r="AD470" s="296"/>
      <c r="AE470" s="296"/>
      <c r="AF470" s="296"/>
      <c r="AG470" s="296"/>
      <c r="AH470" s="296"/>
      <c r="AI470" s="296"/>
    </row>
    <row r="471" s="455" customFormat="1" spans="1:35">
      <c r="A471" s="467">
        <v>435</v>
      </c>
      <c r="B471" s="296"/>
      <c r="C471" s="754" t="s">
        <v>6785</v>
      </c>
      <c r="D471" s="296"/>
      <c r="E471" s="754" t="s">
        <v>6786</v>
      </c>
      <c r="F471" s="296"/>
      <c r="G471" s="296"/>
      <c r="H471" s="755" t="s">
        <v>6294</v>
      </c>
      <c r="I471" s="296"/>
      <c r="J471" s="191" t="s">
        <v>6704</v>
      </c>
      <c r="K471" s="296"/>
      <c r="L471" s="296"/>
      <c r="M471" s="482">
        <v>14</v>
      </c>
      <c r="N471" s="477">
        <v>43.6164</v>
      </c>
      <c r="O471" s="477">
        <f t="shared" si="105"/>
        <v>610.6296</v>
      </c>
      <c r="P471" s="477">
        <v>14</v>
      </c>
      <c r="Q471" s="477">
        <f t="shared" si="106"/>
        <v>43.6164</v>
      </c>
      <c r="R471" s="477">
        <f t="shared" si="112"/>
        <v>610.6296</v>
      </c>
      <c r="S471" s="477">
        <f t="shared" si="102"/>
        <v>0</v>
      </c>
      <c r="T471" s="477">
        <f t="shared" si="107"/>
        <v>43.6164</v>
      </c>
      <c r="U471" s="477">
        <f t="shared" si="108"/>
        <v>0</v>
      </c>
      <c r="V471" s="477">
        <f t="shared" si="109"/>
        <v>0</v>
      </c>
      <c r="W471" s="477">
        <f t="shared" si="110"/>
        <v>43.6164</v>
      </c>
      <c r="X471" s="477">
        <f t="shared" si="111"/>
        <v>0</v>
      </c>
      <c r="Y471" s="444"/>
      <c r="Z471" s="296"/>
      <c r="AA471" s="296"/>
      <c r="AB471" s="296"/>
      <c r="AC471" s="296"/>
      <c r="AD471" s="296"/>
      <c r="AE471" s="296"/>
      <c r="AF471" s="296"/>
      <c r="AG471" s="296"/>
      <c r="AH471" s="296"/>
      <c r="AI471" s="296"/>
    </row>
    <row r="472" s="455" customFormat="1" spans="1:35">
      <c r="A472" s="467">
        <v>436</v>
      </c>
      <c r="B472" s="296"/>
      <c r="C472" s="754" t="s">
        <v>6787</v>
      </c>
      <c r="D472" s="296"/>
      <c r="E472" s="754" t="s">
        <v>6788</v>
      </c>
      <c r="F472" s="296"/>
      <c r="G472" s="296"/>
      <c r="H472" s="755" t="s">
        <v>6294</v>
      </c>
      <c r="I472" s="296"/>
      <c r="J472" s="191" t="s">
        <v>6704</v>
      </c>
      <c r="K472" s="296"/>
      <c r="L472" s="296"/>
      <c r="M472" s="482">
        <v>14</v>
      </c>
      <c r="N472" s="477">
        <v>32.955</v>
      </c>
      <c r="O472" s="477">
        <f t="shared" si="105"/>
        <v>461.37</v>
      </c>
      <c r="P472" s="477">
        <v>14</v>
      </c>
      <c r="Q472" s="477">
        <f t="shared" si="106"/>
        <v>32.955</v>
      </c>
      <c r="R472" s="477">
        <f t="shared" si="112"/>
        <v>461.37</v>
      </c>
      <c r="S472" s="477">
        <f t="shared" si="102"/>
        <v>0</v>
      </c>
      <c r="T472" s="477">
        <f t="shared" si="107"/>
        <v>32.955</v>
      </c>
      <c r="U472" s="477">
        <f t="shared" si="108"/>
        <v>0</v>
      </c>
      <c r="V472" s="477">
        <f t="shared" si="109"/>
        <v>0</v>
      </c>
      <c r="W472" s="477">
        <f t="shared" si="110"/>
        <v>32.955</v>
      </c>
      <c r="X472" s="477">
        <f t="shared" si="111"/>
        <v>0</v>
      </c>
      <c r="Y472" s="444"/>
      <c r="Z472" s="296"/>
      <c r="AA472" s="296"/>
      <c r="AB472" s="296"/>
      <c r="AC472" s="296"/>
      <c r="AD472" s="296"/>
      <c r="AE472" s="296"/>
      <c r="AF472" s="296"/>
      <c r="AG472" s="296"/>
      <c r="AH472" s="296"/>
      <c r="AI472" s="296"/>
    </row>
    <row r="473" s="455" customFormat="1" spans="1:35">
      <c r="A473" s="467">
        <v>437</v>
      </c>
      <c r="B473" s="296"/>
      <c r="C473" s="754" t="s">
        <v>6789</v>
      </c>
      <c r="D473" s="296"/>
      <c r="E473" s="754" t="s">
        <v>6790</v>
      </c>
      <c r="F473" s="296"/>
      <c r="G473" s="296"/>
      <c r="H473" s="755" t="s">
        <v>6294</v>
      </c>
      <c r="I473" s="296"/>
      <c r="J473" s="191" t="s">
        <v>6704</v>
      </c>
      <c r="K473" s="296"/>
      <c r="L473" s="296"/>
      <c r="M473" s="482">
        <v>4</v>
      </c>
      <c r="N473" s="477">
        <v>13.635</v>
      </c>
      <c r="O473" s="477">
        <f t="shared" si="105"/>
        <v>54.54</v>
      </c>
      <c r="P473" s="477">
        <v>4</v>
      </c>
      <c r="Q473" s="477">
        <f t="shared" si="106"/>
        <v>13.635</v>
      </c>
      <c r="R473" s="477">
        <f t="shared" si="112"/>
        <v>54.54</v>
      </c>
      <c r="S473" s="477">
        <f t="shared" si="102"/>
        <v>0</v>
      </c>
      <c r="T473" s="477">
        <f t="shared" si="107"/>
        <v>13.635</v>
      </c>
      <c r="U473" s="477">
        <f t="shared" si="108"/>
        <v>0</v>
      </c>
      <c r="V473" s="477">
        <f t="shared" si="109"/>
        <v>0</v>
      </c>
      <c r="W473" s="477">
        <f t="shared" si="110"/>
        <v>13.635</v>
      </c>
      <c r="X473" s="477">
        <f t="shared" si="111"/>
        <v>0</v>
      </c>
      <c r="Y473" s="444"/>
      <c r="Z473" s="296"/>
      <c r="AA473" s="296"/>
      <c r="AB473" s="296"/>
      <c r="AC473" s="296"/>
      <c r="AD473" s="296"/>
      <c r="AE473" s="296"/>
      <c r="AF473" s="296"/>
      <c r="AG473" s="296"/>
      <c r="AH473" s="296"/>
      <c r="AI473" s="296"/>
    </row>
    <row r="474" s="455" customFormat="1" spans="1:35">
      <c r="A474" s="467">
        <v>438</v>
      </c>
      <c r="B474" s="296"/>
      <c r="C474" s="754" t="s">
        <v>6791</v>
      </c>
      <c r="D474" s="296"/>
      <c r="E474" s="754" t="s">
        <v>6792</v>
      </c>
      <c r="F474" s="296"/>
      <c r="G474" s="296"/>
      <c r="H474" s="755" t="s">
        <v>6294</v>
      </c>
      <c r="I474" s="296"/>
      <c r="J474" s="191" t="s">
        <v>6704</v>
      </c>
      <c r="K474" s="296"/>
      <c r="L474" s="296"/>
      <c r="M474" s="482">
        <v>230</v>
      </c>
      <c r="N474" s="477">
        <v>78.3831</v>
      </c>
      <c r="O474" s="477">
        <f t="shared" si="105"/>
        <v>18028.113</v>
      </c>
      <c r="P474" s="477">
        <v>224</v>
      </c>
      <c r="Q474" s="477">
        <f t="shared" si="106"/>
        <v>78.3831</v>
      </c>
      <c r="R474" s="477">
        <f t="shared" si="112"/>
        <v>17557.8144</v>
      </c>
      <c r="S474" s="477">
        <f t="shared" si="102"/>
        <v>0</v>
      </c>
      <c r="T474" s="477">
        <f t="shared" si="107"/>
        <v>78.3831</v>
      </c>
      <c r="U474" s="477">
        <f t="shared" si="108"/>
        <v>0</v>
      </c>
      <c r="V474" s="477">
        <f t="shared" si="109"/>
        <v>-6</v>
      </c>
      <c r="W474" s="477">
        <f t="shared" si="110"/>
        <v>78.3831</v>
      </c>
      <c r="X474" s="477">
        <f t="shared" si="113"/>
        <v>-470.298600000002</v>
      </c>
      <c r="Y474" s="444"/>
      <c r="Z474" s="296"/>
      <c r="AA474" s="296"/>
      <c r="AB474" s="296"/>
      <c r="AC474" s="296"/>
      <c r="AD474" s="296"/>
      <c r="AE474" s="296"/>
      <c r="AF474" s="296"/>
      <c r="AG474" s="296"/>
      <c r="AH474" s="296"/>
      <c r="AI474" s="296"/>
    </row>
    <row r="475" s="455" customFormat="1" spans="1:35">
      <c r="A475" s="467">
        <v>439</v>
      </c>
      <c r="B475" s="296"/>
      <c r="C475" s="754" t="s">
        <v>6793</v>
      </c>
      <c r="D475" s="296"/>
      <c r="E475" s="754" t="s">
        <v>6794</v>
      </c>
      <c r="F475" s="296"/>
      <c r="G475" s="296"/>
      <c r="H475" s="755" t="s">
        <v>6294</v>
      </c>
      <c r="I475" s="296"/>
      <c r="J475" s="191" t="s">
        <v>6704</v>
      </c>
      <c r="K475" s="296"/>
      <c r="L475" s="296"/>
      <c r="M475" s="482">
        <v>247</v>
      </c>
      <c r="N475" s="477">
        <v>78.5717</v>
      </c>
      <c r="O475" s="477">
        <f t="shared" si="105"/>
        <v>19407.2099</v>
      </c>
      <c r="P475" s="477">
        <v>245</v>
      </c>
      <c r="Q475" s="477">
        <f t="shared" si="106"/>
        <v>78.5717</v>
      </c>
      <c r="R475" s="477">
        <f t="shared" si="112"/>
        <v>19250.0665</v>
      </c>
      <c r="S475" s="477">
        <f t="shared" si="102"/>
        <v>0</v>
      </c>
      <c r="T475" s="477">
        <f t="shared" si="107"/>
        <v>78.5717</v>
      </c>
      <c r="U475" s="477">
        <f t="shared" si="108"/>
        <v>0</v>
      </c>
      <c r="V475" s="477">
        <f t="shared" si="109"/>
        <v>-2</v>
      </c>
      <c r="W475" s="477">
        <f t="shared" si="110"/>
        <v>78.5717</v>
      </c>
      <c r="X475" s="477">
        <f t="shared" si="113"/>
        <v>-157.143400000001</v>
      </c>
      <c r="Y475" s="444"/>
      <c r="Z475" s="296"/>
      <c r="AA475" s="296"/>
      <c r="AB475" s="296"/>
      <c r="AC475" s="296"/>
      <c r="AD475" s="296"/>
      <c r="AE475" s="296"/>
      <c r="AF475" s="296"/>
      <c r="AG475" s="296"/>
      <c r="AH475" s="296"/>
      <c r="AI475" s="296"/>
    </row>
    <row r="476" s="455" customFormat="1" spans="1:35">
      <c r="A476" s="467">
        <v>440</v>
      </c>
      <c r="B476" s="296"/>
      <c r="C476" s="754" t="s">
        <v>5343</v>
      </c>
      <c r="D476" s="296"/>
      <c r="E476" s="754" t="s">
        <v>5344</v>
      </c>
      <c r="F476" s="296"/>
      <c r="G476" s="296"/>
      <c r="H476" s="755" t="s">
        <v>6294</v>
      </c>
      <c r="I476" s="296"/>
      <c r="J476" s="191" t="s">
        <v>6704</v>
      </c>
      <c r="K476" s="296"/>
      <c r="L476" s="296"/>
      <c r="M476" s="482">
        <v>274</v>
      </c>
      <c r="N476" s="477">
        <v>78.3352</v>
      </c>
      <c r="O476" s="477">
        <f t="shared" si="105"/>
        <v>21463.8448</v>
      </c>
      <c r="P476" s="477">
        <v>275</v>
      </c>
      <c r="Q476" s="477">
        <f t="shared" si="106"/>
        <v>78.3352</v>
      </c>
      <c r="R476" s="477">
        <f t="shared" si="112"/>
        <v>21542.18</v>
      </c>
      <c r="S476" s="477">
        <f t="shared" si="102"/>
        <v>1</v>
      </c>
      <c r="T476" s="477">
        <f t="shared" si="107"/>
        <v>78.3352</v>
      </c>
      <c r="U476" s="477">
        <f>R476-O476</f>
        <v>78.3352000000014</v>
      </c>
      <c r="V476" s="477">
        <f t="shared" si="109"/>
        <v>0</v>
      </c>
      <c r="W476" s="477">
        <f t="shared" si="110"/>
        <v>78.3352</v>
      </c>
      <c r="X476" s="477">
        <f t="shared" si="111"/>
        <v>0</v>
      </c>
      <c r="Y476" s="444"/>
      <c r="Z476" s="296"/>
      <c r="AA476" s="296"/>
      <c r="AB476" s="296"/>
      <c r="AC476" s="296"/>
      <c r="AD476" s="296"/>
      <c r="AE476" s="296"/>
      <c r="AF476" s="296"/>
      <c r="AG476" s="296"/>
      <c r="AH476" s="296"/>
      <c r="AI476" s="296"/>
    </row>
    <row r="477" s="455" customFormat="1" spans="1:35">
      <c r="A477" s="467">
        <v>441</v>
      </c>
      <c r="B477" s="296"/>
      <c r="C477" s="754" t="s">
        <v>6795</v>
      </c>
      <c r="D477" s="296"/>
      <c r="E477" s="754" t="s">
        <v>6796</v>
      </c>
      <c r="F477" s="296"/>
      <c r="G477" s="296"/>
      <c r="H477" s="755" t="s">
        <v>6294</v>
      </c>
      <c r="I477" s="296"/>
      <c r="J477" s="191" t="s">
        <v>6704</v>
      </c>
      <c r="K477" s="296"/>
      <c r="L477" s="296"/>
      <c r="M477" s="482">
        <v>327</v>
      </c>
      <c r="N477" s="477">
        <v>82.4376</v>
      </c>
      <c r="O477" s="477">
        <f t="shared" si="105"/>
        <v>26957.0952</v>
      </c>
      <c r="P477" s="477">
        <v>311</v>
      </c>
      <c r="Q477" s="477">
        <f t="shared" si="106"/>
        <v>82.4376</v>
      </c>
      <c r="R477" s="477">
        <f t="shared" si="112"/>
        <v>25638.0936</v>
      </c>
      <c r="S477" s="477">
        <f t="shared" si="102"/>
        <v>0</v>
      </c>
      <c r="T477" s="477">
        <f t="shared" si="107"/>
        <v>82.4376</v>
      </c>
      <c r="U477" s="477">
        <f t="shared" si="108"/>
        <v>0</v>
      </c>
      <c r="V477" s="477">
        <f t="shared" si="109"/>
        <v>-16</v>
      </c>
      <c r="W477" s="477">
        <f t="shared" si="110"/>
        <v>82.4376</v>
      </c>
      <c r="X477" s="477">
        <f>R477-O477</f>
        <v>-1319.0016</v>
      </c>
      <c r="Y477" s="444"/>
      <c r="Z477" s="296"/>
      <c r="AA477" s="296"/>
      <c r="AB477" s="296"/>
      <c r="AC477" s="296"/>
      <c r="AD477" s="296"/>
      <c r="AE477" s="296"/>
      <c r="AF477" s="296"/>
      <c r="AG477" s="296"/>
      <c r="AH477" s="296"/>
      <c r="AI477" s="296"/>
    </row>
    <row r="478" s="455" customFormat="1" spans="1:35">
      <c r="A478" s="467">
        <v>442</v>
      </c>
      <c r="B478" s="296"/>
      <c r="C478" s="754" t="s">
        <v>6797</v>
      </c>
      <c r="D478" s="296"/>
      <c r="E478" s="754" t="s">
        <v>6798</v>
      </c>
      <c r="F478" s="296"/>
      <c r="G478" s="296"/>
      <c r="H478" s="755" t="s">
        <v>6294</v>
      </c>
      <c r="I478" s="296"/>
      <c r="J478" s="191" t="s">
        <v>6704</v>
      </c>
      <c r="K478" s="296"/>
      <c r="L478" s="296"/>
      <c r="M478" s="482">
        <v>454</v>
      </c>
      <c r="N478" s="477">
        <v>19.2183</v>
      </c>
      <c r="O478" s="477">
        <f t="shared" si="105"/>
        <v>8725.1082</v>
      </c>
      <c r="P478" s="477">
        <v>435</v>
      </c>
      <c r="Q478" s="477">
        <f t="shared" si="106"/>
        <v>19.2183</v>
      </c>
      <c r="R478" s="477">
        <f t="shared" si="112"/>
        <v>8359.9605</v>
      </c>
      <c r="S478" s="477">
        <f t="shared" si="102"/>
        <v>0</v>
      </c>
      <c r="T478" s="477">
        <f t="shared" si="107"/>
        <v>19.2183</v>
      </c>
      <c r="U478" s="477">
        <f t="shared" si="108"/>
        <v>0</v>
      </c>
      <c r="V478" s="477">
        <f t="shared" si="109"/>
        <v>-19</v>
      </c>
      <c r="W478" s="477">
        <f t="shared" si="110"/>
        <v>19.2183</v>
      </c>
      <c r="X478" s="477">
        <f>R478-O478</f>
        <v>-365.1477</v>
      </c>
      <c r="Y478" s="444"/>
      <c r="Z478" s="296"/>
      <c r="AA478" s="296"/>
      <c r="AB478" s="296"/>
      <c r="AC478" s="296"/>
      <c r="AD478" s="296"/>
      <c r="AE478" s="296"/>
      <c r="AF478" s="296"/>
      <c r="AG478" s="296"/>
      <c r="AH478" s="296"/>
      <c r="AI478" s="296"/>
    </row>
    <row r="479" s="455" customFormat="1" spans="1:35">
      <c r="A479" s="467">
        <v>443</v>
      </c>
      <c r="B479" s="296"/>
      <c r="C479" s="754" t="s">
        <v>5345</v>
      </c>
      <c r="D479" s="296"/>
      <c r="E479" s="754" t="s">
        <v>5346</v>
      </c>
      <c r="F479" s="296"/>
      <c r="G479" s="296"/>
      <c r="H479" s="755" t="s">
        <v>6292</v>
      </c>
      <c r="I479" s="296"/>
      <c r="J479" s="191" t="s">
        <v>6704</v>
      </c>
      <c r="K479" s="296"/>
      <c r="L479" s="296"/>
      <c r="M479" s="482">
        <v>-396</v>
      </c>
      <c r="N479" s="477">
        <v>47.6955</v>
      </c>
      <c r="O479" s="477">
        <f t="shared" si="105"/>
        <v>-18887.418</v>
      </c>
      <c r="P479" s="477">
        <v>53</v>
      </c>
      <c r="Q479" s="477">
        <f t="shared" si="106"/>
        <v>47.6955</v>
      </c>
      <c r="R479" s="477">
        <f t="shared" si="112"/>
        <v>2527.8615</v>
      </c>
      <c r="S479" s="477">
        <f t="shared" si="102"/>
        <v>449</v>
      </c>
      <c r="T479" s="477">
        <f t="shared" si="107"/>
        <v>47.6955</v>
      </c>
      <c r="U479" s="477">
        <f>R479-O479</f>
        <v>21415.2795</v>
      </c>
      <c r="V479" s="477">
        <f t="shared" si="109"/>
        <v>0</v>
      </c>
      <c r="W479" s="477">
        <f t="shared" si="110"/>
        <v>47.6955</v>
      </c>
      <c r="X479" s="477">
        <f t="shared" si="111"/>
        <v>0</v>
      </c>
      <c r="Y479" s="444"/>
      <c r="Z479" s="296"/>
      <c r="AA479" s="296"/>
      <c r="AB479" s="296"/>
      <c r="AC479" s="296"/>
      <c r="AD479" s="296"/>
      <c r="AE479" s="296"/>
      <c r="AF479" s="296"/>
      <c r="AG479" s="296"/>
      <c r="AH479" s="296"/>
      <c r="AI479" s="296"/>
    </row>
    <row r="480" s="455" customFormat="1" spans="1:35">
      <c r="A480" s="467">
        <v>444</v>
      </c>
      <c r="B480" s="296"/>
      <c r="C480" s="754" t="s">
        <v>5347</v>
      </c>
      <c r="D480" s="296"/>
      <c r="E480" s="754" t="s">
        <v>5348</v>
      </c>
      <c r="F480" s="296"/>
      <c r="G480" s="296"/>
      <c r="H480" s="755" t="s">
        <v>6292</v>
      </c>
      <c r="I480" s="296"/>
      <c r="J480" s="191" t="s">
        <v>6704</v>
      </c>
      <c r="K480" s="296"/>
      <c r="L480" s="296"/>
      <c r="M480" s="482">
        <v>-406</v>
      </c>
      <c r="N480" s="477">
        <v>46.9796</v>
      </c>
      <c r="O480" s="477">
        <f t="shared" si="105"/>
        <v>-19073.7176</v>
      </c>
      <c r="P480" s="477">
        <v>55</v>
      </c>
      <c r="Q480" s="477">
        <f t="shared" si="106"/>
        <v>46.9796</v>
      </c>
      <c r="R480" s="477">
        <f t="shared" si="112"/>
        <v>2583.878</v>
      </c>
      <c r="S480" s="477">
        <f t="shared" si="102"/>
        <v>461</v>
      </c>
      <c r="T480" s="477">
        <f t="shared" si="107"/>
        <v>46.9796</v>
      </c>
      <c r="U480" s="477">
        <f>R480-O480</f>
        <v>21657.5956</v>
      </c>
      <c r="V480" s="477">
        <f t="shared" si="109"/>
        <v>0</v>
      </c>
      <c r="W480" s="477">
        <f t="shared" si="110"/>
        <v>46.9796</v>
      </c>
      <c r="X480" s="477">
        <f t="shared" si="111"/>
        <v>0</v>
      </c>
      <c r="Y480" s="444"/>
      <c r="Z480" s="296"/>
      <c r="AA480" s="296"/>
      <c r="AB480" s="296"/>
      <c r="AC480" s="296"/>
      <c r="AD480" s="296"/>
      <c r="AE480" s="296"/>
      <c r="AF480" s="296"/>
      <c r="AG480" s="296"/>
      <c r="AH480" s="296"/>
      <c r="AI480" s="296"/>
    </row>
    <row r="481" s="455" customFormat="1" spans="1:35">
      <c r="A481" s="467">
        <v>445</v>
      </c>
      <c r="B481" s="296"/>
      <c r="C481" s="754" t="s">
        <v>5349</v>
      </c>
      <c r="D481" s="296"/>
      <c r="E481" s="754" t="s">
        <v>5350</v>
      </c>
      <c r="F481" s="296"/>
      <c r="G481" s="296"/>
      <c r="H481" s="755" t="s">
        <v>6292</v>
      </c>
      <c r="I481" s="296"/>
      <c r="J481" s="191" t="s">
        <v>6704</v>
      </c>
      <c r="K481" s="296"/>
      <c r="L481" s="296"/>
      <c r="M481" s="482">
        <v>-2</v>
      </c>
      <c r="N481" s="477">
        <v>106.749</v>
      </c>
      <c r="O481" s="477">
        <f t="shared" si="105"/>
        <v>-213.498</v>
      </c>
      <c r="P481" s="477"/>
      <c r="Q481" s="477">
        <f t="shared" si="106"/>
        <v>106.749</v>
      </c>
      <c r="R481" s="477">
        <f t="shared" si="112"/>
        <v>0</v>
      </c>
      <c r="S481" s="477">
        <f t="shared" si="102"/>
        <v>2</v>
      </c>
      <c r="T481" s="477">
        <f t="shared" si="107"/>
        <v>106.749</v>
      </c>
      <c r="U481" s="477">
        <f>R481-O481</f>
        <v>213.498</v>
      </c>
      <c r="V481" s="477">
        <f t="shared" si="109"/>
        <v>0</v>
      </c>
      <c r="W481" s="477">
        <f t="shared" si="110"/>
        <v>106.749</v>
      </c>
      <c r="X481" s="477">
        <f t="shared" si="111"/>
        <v>0</v>
      </c>
      <c r="Y481" s="444"/>
      <c r="Z481" s="296"/>
      <c r="AA481" s="296"/>
      <c r="AB481" s="296"/>
      <c r="AC481" s="296"/>
      <c r="AD481" s="296"/>
      <c r="AE481" s="296"/>
      <c r="AF481" s="296"/>
      <c r="AG481" s="296"/>
      <c r="AH481" s="296"/>
      <c r="AI481" s="296"/>
    </row>
    <row r="482" s="455" customFormat="1" spans="1:35">
      <c r="A482" s="467">
        <v>446</v>
      </c>
      <c r="B482" s="296"/>
      <c r="C482" s="754" t="s">
        <v>5351</v>
      </c>
      <c r="D482" s="296"/>
      <c r="E482" s="754" t="s">
        <v>5352</v>
      </c>
      <c r="F482" s="296"/>
      <c r="G482" s="296"/>
      <c r="H482" s="755" t="s">
        <v>6292</v>
      </c>
      <c r="I482" s="296"/>
      <c r="J482" s="191" t="s">
        <v>6704</v>
      </c>
      <c r="K482" s="296"/>
      <c r="L482" s="296"/>
      <c r="M482" s="482">
        <v>-2</v>
      </c>
      <c r="N482" s="477">
        <v>103.6894</v>
      </c>
      <c r="O482" s="477">
        <f t="shared" si="105"/>
        <v>-207.3788</v>
      </c>
      <c r="P482" s="477"/>
      <c r="Q482" s="477">
        <f t="shared" si="106"/>
        <v>103.6894</v>
      </c>
      <c r="R482" s="477">
        <f t="shared" si="112"/>
        <v>0</v>
      </c>
      <c r="S482" s="477">
        <f t="shared" si="102"/>
        <v>2</v>
      </c>
      <c r="T482" s="477">
        <f t="shared" si="107"/>
        <v>103.6894</v>
      </c>
      <c r="U482" s="477">
        <f>R482-O482</f>
        <v>207.3788</v>
      </c>
      <c r="V482" s="477">
        <f t="shared" si="109"/>
        <v>0</v>
      </c>
      <c r="W482" s="477">
        <f t="shared" si="110"/>
        <v>103.6894</v>
      </c>
      <c r="X482" s="477">
        <f t="shared" si="111"/>
        <v>0</v>
      </c>
      <c r="Y482" s="444"/>
      <c r="Z482" s="296"/>
      <c r="AA482" s="296"/>
      <c r="AB482" s="296"/>
      <c r="AC482" s="296"/>
      <c r="AD482" s="296"/>
      <c r="AE482" s="296"/>
      <c r="AF482" s="296"/>
      <c r="AG482" s="296"/>
      <c r="AH482" s="296"/>
      <c r="AI482" s="296"/>
    </row>
    <row r="483" s="455" customFormat="1" spans="1:35">
      <c r="A483" s="467"/>
      <c r="B483" s="296"/>
      <c r="C483" s="754" t="s">
        <v>6674</v>
      </c>
      <c r="D483" s="296"/>
      <c r="E483" s="754" t="s">
        <v>6675</v>
      </c>
      <c r="F483" s="296"/>
      <c r="G483" s="296"/>
      <c r="H483" s="755" t="s">
        <v>6292</v>
      </c>
      <c r="I483" s="296"/>
      <c r="J483" s="191" t="s">
        <v>6704</v>
      </c>
      <c r="K483" s="296"/>
      <c r="L483" s="296"/>
      <c r="M483" s="482">
        <v>2371</v>
      </c>
      <c r="N483" s="477">
        <v>15.7462</v>
      </c>
      <c r="O483" s="477">
        <f t="shared" si="105"/>
        <v>37334.2402</v>
      </c>
      <c r="P483" s="477">
        <v>2341</v>
      </c>
      <c r="Q483" s="477">
        <f t="shared" si="106"/>
        <v>15.7462</v>
      </c>
      <c r="R483" s="477">
        <f t="shared" si="112"/>
        <v>36861.8542</v>
      </c>
      <c r="S483" s="477">
        <f t="shared" si="102"/>
        <v>0</v>
      </c>
      <c r="T483" s="477">
        <f t="shared" si="107"/>
        <v>15.7462</v>
      </c>
      <c r="U483" s="477">
        <f t="shared" si="108"/>
        <v>0</v>
      </c>
      <c r="V483" s="477">
        <f t="shared" si="109"/>
        <v>-30</v>
      </c>
      <c r="W483" s="477">
        <f t="shared" si="110"/>
        <v>15.7462</v>
      </c>
      <c r="X483" s="477">
        <f>R483-O483</f>
        <v>-472.385999999999</v>
      </c>
      <c r="Y483" s="444"/>
      <c r="Z483" s="296"/>
      <c r="AA483" s="296"/>
      <c r="AB483" s="296"/>
      <c r="AC483" s="296"/>
      <c r="AD483" s="296"/>
      <c r="AE483" s="296"/>
      <c r="AF483" s="296"/>
      <c r="AG483" s="296"/>
      <c r="AH483" s="296"/>
      <c r="AI483" s="296"/>
    </row>
    <row r="484" s="455" customFormat="1" spans="1:35">
      <c r="A484" s="467"/>
      <c r="B484" s="296"/>
      <c r="C484" s="754" t="s">
        <v>5357</v>
      </c>
      <c r="D484" s="296"/>
      <c r="E484" s="754" t="s">
        <v>5358</v>
      </c>
      <c r="F484" s="296"/>
      <c r="G484" s="296"/>
      <c r="H484" s="755" t="s">
        <v>6292</v>
      </c>
      <c r="I484" s="296"/>
      <c r="J484" s="191" t="s">
        <v>6704</v>
      </c>
      <c r="K484" s="296"/>
      <c r="L484" s="296"/>
      <c r="M484" s="482">
        <v>-20</v>
      </c>
      <c r="N484" s="477">
        <v>120.4423</v>
      </c>
      <c r="O484" s="477">
        <f t="shared" si="105"/>
        <v>-2408.846</v>
      </c>
      <c r="P484" s="477"/>
      <c r="Q484" s="477">
        <f t="shared" si="106"/>
        <v>120.4423</v>
      </c>
      <c r="R484" s="477">
        <f t="shared" si="112"/>
        <v>0</v>
      </c>
      <c r="S484" s="477">
        <f t="shared" si="102"/>
        <v>20</v>
      </c>
      <c r="T484" s="477">
        <f t="shared" si="107"/>
        <v>120.4423</v>
      </c>
      <c r="U484" s="477">
        <f>R484-O484</f>
        <v>2408.846</v>
      </c>
      <c r="V484" s="477">
        <f t="shared" si="109"/>
        <v>0</v>
      </c>
      <c r="W484" s="477">
        <f t="shared" si="110"/>
        <v>120.4423</v>
      </c>
      <c r="X484" s="477">
        <f t="shared" si="111"/>
        <v>0</v>
      </c>
      <c r="Y484" s="444"/>
      <c r="Z484" s="296"/>
      <c r="AA484" s="296"/>
      <c r="AB484" s="296"/>
      <c r="AC484" s="296"/>
      <c r="AD484" s="296"/>
      <c r="AE484" s="296"/>
      <c r="AF484" s="296"/>
      <c r="AG484" s="296"/>
      <c r="AH484" s="296"/>
      <c r="AI484" s="296"/>
    </row>
    <row r="485" s="455" customFormat="1" spans="1:35">
      <c r="A485" s="467"/>
      <c r="B485" s="296"/>
      <c r="C485" s="754" t="s">
        <v>5359</v>
      </c>
      <c r="D485" s="296"/>
      <c r="E485" s="754" t="s">
        <v>5360</v>
      </c>
      <c r="F485" s="296"/>
      <c r="G485" s="296"/>
      <c r="H485" s="755" t="s">
        <v>6292</v>
      </c>
      <c r="I485" s="296"/>
      <c r="J485" s="191" t="s">
        <v>6704</v>
      </c>
      <c r="K485" s="296"/>
      <c r="L485" s="296"/>
      <c r="M485" s="482">
        <v>-20</v>
      </c>
      <c r="N485" s="477">
        <v>124.8361</v>
      </c>
      <c r="O485" s="477">
        <f t="shared" si="105"/>
        <v>-2496.722</v>
      </c>
      <c r="P485" s="477"/>
      <c r="Q485" s="477">
        <f t="shared" si="106"/>
        <v>124.8361</v>
      </c>
      <c r="R485" s="477">
        <f t="shared" si="112"/>
        <v>0</v>
      </c>
      <c r="S485" s="477">
        <f t="shared" si="102"/>
        <v>20</v>
      </c>
      <c r="T485" s="477">
        <f t="shared" si="107"/>
        <v>124.8361</v>
      </c>
      <c r="U485" s="477">
        <f>R485-O485</f>
        <v>2496.722</v>
      </c>
      <c r="V485" s="477">
        <f t="shared" si="109"/>
        <v>0</v>
      </c>
      <c r="W485" s="477">
        <f t="shared" si="110"/>
        <v>124.8361</v>
      </c>
      <c r="X485" s="477">
        <f t="shared" si="111"/>
        <v>0</v>
      </c>
      <c r="Y485" s="444"/>
      <c r="Z485" s="296"/>
      <c r="AA485" s="296"/>
      <c r="AB485" s="296"/>
      <c r="AC485" s="296"/>
      <c r="AD485" s="296"/>
      <c r="AE485" s="296"/>
      <c r="AF485" s="296"/>
      <c r="AG485" s="296"/>
      <c r="AH485" s="296"/>
      <c r="AI485" s="296"/>
    </row>
    <row r="486" s="455" customFormat="1" spans="1:35">
      <c r="A486" s="467"/>
      <c r="B486" s="296"/>
      <c r="C486" s="754" t="s">
        <v>6676</v>
      </c>
      <c r="D486" s="296"/>
      <c r="E486" s="754" t="s">
        <v>6677</v>
      </c>
      <c r="F486" s="296"/>
      <c r="G486" s="296"/>
      <c r="H486" s="755" t="s">
        <v>6292</v>
      </c>
      <c r="I486" s="296"/>
      <c r="J486" s="191" t="s">
        <v>6704</v>
      </c>
      <c r="K486" s="296"/>
      <c r="L486" s="296"/>
      <c r="M486" s="482">
        <v>516</v>
      </c>
      <c r="N486" s="477">
        <v>18.8297</v>
      </c>
      <c r="O486" s="477">
        <f t="shared" si="105"/>
        <v>9716.1252</v>
      </c>
      <c r="P486" s="477">
        <v>492</v>
      </c>
      <c r="Q486" s="477">
        <f t="shared" si="106"/>
        <v>18.8297</v>
      </c>
      <c r="R486" s="477">
        <f t="shared" si="112"/>
        <v>9264.2124</v>
      </c>
      <c r="S486" s="477">
        <f t="shared" si="102"/>
        <v>0</v>
      </c>
      <c r="T486" s="477">
        <f t="shared" si="107"/>
        <v>18.8297</v>
      </c>
      <c r="U486" s="477">
        <f t="shared" si="108"/>
        <v>0</v>
      </c>
      <c r="V486" s="477">
        <f t="shared" si="109"/>
        <v>-24</v>
      </c>
      <c r="W486" s="477">
        <f t="shared" si="110"/>
        <v>18.8297</v>
      </c>
      <c r="X486" s="477">
        <f>R486-O486</f>
        <v>-451.912799999998</v>
      </c>
      <c r="Y486" s="444"/>
      <c r="Z486" s="296"/>
      <c r="AA486" s="296"/>
      <c r="AB486" s="296"/>
      <c r="AC486" s="296"/>
      <c r="AD486" s="296"/>
      <c r="AE486" s="296"/>
      <c r="AF486" s="296"/>
      <c r="AG486" s="296"/>
      <c r="AH486" s="296"/>
      <c r="AI486" s="296"/>
    </row>
    <row r="487" s="455" customFormat="1" spans="1:35">
      <c r="A487" s="467"/>
      <c r="B487" s="296"/>
      <c r="C487" s="754" t="s">
        <v>6678</v>
      </c>
      <c r="D487" s="296"/>
      <c r="E487" s="754" t="s">
        <v>6679</v>
      </c>
      <c r="F487" s="296"/>
      <c r="G487" s="296"/>
      <c r="H487" s="755" t="s">
        <v>6292</v>
      </c>
      <c r="I487" s="296"/>
      <c r="J487" s="191" t="s">
        <v>6704</v>
      </c>
      <c r="K487" s="296"/>
      <c r="L487" s="296"/>
      <c r="M487" s="482">
        <v>558</v>
      </c>
      <c r="N487" s="477">
        <v>17.1597</v>
      </c>
      <c r="O487" s="477">
        <f t="shared" si="105"/>
        <v>9575.1126</v>
      </c>
      <c r="P487" s="477">
        <v>564</v>
      </c>
      <c r="Q487" s="477">
        <f t="shared" si="106"/>
        <v>17.1597</v>
      </c>
      <c r="R487" s="477">
        <f t="shared" si="112"/>
        <v>9678.0708</v>
      </c>
      <c r="S487" s="477">
        <f t="shared" si="102"/>
        <v>6</v>
      </c>
      <c r="T487" s="477">
        <f t="shared" si="107"/>
        <v>17.1597</v>
      </c>
      <c r="U487" s="477">
        <f>R487-O487</f>
        <v>102.958200000001</v>
      </c>
      <c r="V487" s="477">
        <f t="shared" si="109"/>
        <v>0</v>
      </c>
      <c r="W487" s="477">
        <f t="shared" si="110"/>
        <v>17.1597</v>
      </c>
      <c r="X487" s="477">
        <f t="shared" si="111"/>
        <v>0</v>
      </c>
      <c r="Y487" s="444"/>
      <c r="Z487" s="296"/>
      <c r="AA487" s="296"/>
      <c r="AB487" s="296"/>
      <c r="AC487" s="296"/>
      <c r="AD487" s="296"/>
      <c r="AE487" s="296"/>
      <c r="AF487" s="296"/>
      <c r="AG487" s="296"/>
      <c r="AH487" s="296"/>
      <c r="AI487" s="296"/>
    </row>
    <row r="488" s="455" customFormat="1" spans="1:35">
      <c r="A488" s="467"/>
      <c r="B488" s="296"/>
      <c r="C488" s="754" t="s">
        <v>5383</v>
      </c>
      <c r="D488" s="296"/>
      <c r="E488" s="754" t="s">
        <v>5384</v>
      </c>
      <c r="F488" s="296"/>
      <c r="G488" s="296"/>
      <c r="H488" s="755" t="s">
        <v>6292</v>
      </c>
      <c r="I488" s="296"/>
      <c r="J488" s="191" t="s">
        <v>6704</v>
      </c>
      <c r="K488" s="296"/>
      <c r="L488" s="296"/>
      <c r="M488" s="482">
        <v>-77</v>
      </c>
      <c r="N488" s="477">
        <v>50.2936</v>
      </c>
      <c r="O488" s="477">
        <f t="shared" si="105"/>
        <v>-3872.6072</v>
      </c>
      <c r="P488" s="477"/>
      <c r="Q488" s="477">
        <f t="shared" si="106"/>
        <v>50.2936</v>
      </c>
      <c r="R488" s="477">
        <f t="shared" si="112"/>
        <v>0</v>
      </c>
      <c r="S488" s="477">
        <f t="shared" si="102"/>
        <v>77</v>
      </c>
      <c r="T488" s="477">
        <f t="shared" si="107"/>
        <v>50.2936</v>
      </c>
      <c r="U488" s="477">
        <f>R488-O488</f>
        <v>3872.6072</v>
      </c>
      <c r="V488" s="477">
        <f t="shared" si="109"/>
        <v>0</v>
      </c>
      <c r="W488" s="477">
        <f t="shared" si="110"/>
        <v>50.2936</v>
      </c>
      <c r="X488" s="477">
        <f t="shared" si="111"/>
        <v>0</v>
      </c>
      <c r="Y488" s="444"/>
      <c r="Z488" s="296"/>
      <c r="AA488" s="296"/>
      <c r="AB488" s="296"/>
      <c r="AC488" s="296"/>
      <c r="AD488" s="296"/>
      <c r="AE488" s="296"/>
      <c r="AF488" s="296"/>
      <c r="AG488" s="296"/>
      <c r="AH488" s="296"/>
      <c r="AI488" s="296"/>
    </row>
    <row r="489" s="455" customFormat="1" spans="1:35">
      <c r="A489" s="467"/>
      <c r="B489" s="296"/>
      <c r="C489" s="754" t="s">
        <v>5393</v>
      </c>
      <c r="D489" s="296"/>
      <c r="E489" s="754" t="s">
        <v>5394</v>
      </c>
      <c r="F489" s="296"/>
      <c r="G489" s="296"/>
      <c r="H489" s="755" t="s">
        <v>6292</v>
      </c>
      <c r="I489" s="296"/>
      <c r="J489" s="191" t="s">
        <v>6704</v>
      </c>
      <c r="K489" s="296"/>
      <c r="L489" s="296"/>
      <c r="M489" s="482">
        <v>166</v>
      </c>
      <c r="N489" s="477">
        <v>17.0358</v>
      </c>
      <c r="O489" s="477">
        <f t="shared" si="105"/>
        <v>2827.9428</v>
      </c>
      <c r="P489" s="477">
        <v>208</v>
      </c>
      <c r="Q489" s="477">
        <f t="shared" si="106"/>
        <v>17.0358</v>
      </c>
      <c r="R489" s="477">
        <f t="shared" si="112"/>
        <v>3543.4464</v>
      </c>
      <c r="S489" s="477">
        <f t="shared" si="102"/>
        <v>42</v>
      </c>
      <c r="T489" s="477">
        <f t="shared" si="107"/>
        <v>17.0358</v>
      </c>
      <c r="U489" s="477">
        <f>R489-O489</f>
        <v>715.5036</v>
      </c>
      <c r="V489" s="477">
        <f t="shared" si="109"/>
        <v>0</v>
      </c>
      <c r="W489" s="477">
        <f t="shared" si="110"/>
        <v>17.0358</v>
      </c>
      <c r="X489" s="477">
        <f t="shared" si="111"/>
        <v>0</v>
      </c>
      <c r="Y489" s="444"/>
      <c r="Z489" s="296"/>
      <c r="AA489" s="296"/>
      <c r="AB489" s="296"/>
      <c r="AC489" s="296"/>
      <c r="AD489" s="296"/>
      <c r="AE489" s="296"/>
      <c r="AF489" s="296"/>
      <c r="AG489" s="296"/>
      <c r="AH489" s="296"/>
      <c r="AI489" s="296"/>
    </row>
    <row r="490" s="455" customFormat="1" spans="1:35">
      <c r="A490" s="467"/>
      <c r="B490" s="296"/>
      <c r="C490" s="754" t="s">
        <v>6688</v>
      </c>
      <c r="D490" s="296"/>
      <c r="E490" s="754" t="s">
        <v>6689</v>
      </c>
      <c r="F490" s="296"/>
      <c r="G490" s="296"/>
      <c r="H490" s="755" t="s">
        <v>6292</v>
      </c>
      <c r="I490" s="296"/>
      <c r="J490" s="191" t="s">
        <v>6704</v>
      </c>
      <c r="K490" s="296"/>
      <c r="L490" s="296"/>
      <c r="M490" s="482">
        <v>65</v>
      </c>
      <c r="N490" s="477">
        <v>27.6929</v>
      </c>
      <c r="O490" s="477">
        <f t="shared" si="105"/>
        <v>1800.0385</v>
      </c>
      <c r="P490" s="477">
        <v>65</v>
      </c>
      <c r="Q490" s="477">
        <f t="shared" si="106"/>
        <v>27.6929</v>
      </c>
      <c r="R490" s="477">
        <f t="shared" si="112"/>
        <v>1800.0385</v>
      </c>
      <c r="S490" s="477">
        <f t="shared" si="102"/>
        <v>0</v>
      </c>
      <c r="T490" s="477">
        <f t="shared" si="107"/>
        <v>27.6929</v>
      </c>
      <c r="U490" s="477">
        <f t="shared" si="108"/>
        <v>0</v>
      </c>
      <c r="V490" s="477">
        <f t="shared" si="109"/>
        <v>0</v>
      </c>
      <c r="W490" s="477">
        <f t="shared" si="110"/>
        <v>27.6929</v>
      </c>
      <c r="X490" s="477">
        <f t="shared" si="111"/>
        <v>0</v>
      </c>
      <c r="Y490" s="444"/>
      <c r="Z490" s="296"/>
      <c r="AA490" s="296"/>
      <c r="AB490" s="296"/>
      <c r="AC490" s="296"/>
      <c r="AD490" s="296"/>
      <c r="AE490" s="296"/>
      <c r="AF490" s="296"/>
      <c r="AG490" s="296"/>
      <c r="AH490" s="296"/>
      <c r="AI490" s="296"/>
    </row>
    <row r="491" s="455" customFormat="1" spans="1:35">
      <c r="A491" s="467"/>
      <c r="B491" s="296"/>
      <c r="C491" s="754" t="s">
        <v>6799</v>
      </c>
      <c r="D491" s="296"/>
      <c r="E491" s="754" t="s">
        <v>6800</v>
      </c>
      <c r="F491" s="296"/>
      <c r="G491" s="296"/>
      <c r="H491" s="755" t="s">
        <v>6292</v>
      </c>
      <c r="I491" s="296"/>
      <c r="J491" s="191" t="s">
        <v>6704</v>
      </c>
      <c r="K491" s="296"/>
      <c r="L491" s="296"/>
      <c r="M491" s="482">
        <v>122</v>
      </c>
      <c r="N491" s="477">
        <v>20.7234</v>
      </c>
      <c r="O491" s="477">
        <f t="shared" si="105"/>
        <v>2528.2548</v>
      </c>
      <c r="P491" s="477">
        <v>140</v>
      </c>
      <c r="Q491" s="477">
        <f t="shared" si="106"/>
        <v>20.7234</v>
      </c>
      <c r="R491" s="477">
        <f t="shared" si="112"/>
        <v>2901.276</v>
      </c>
      <c r="S491" s="477">
        <f t="shared" si="102"/>
        <v>18</v>
      </c>
      <c r="T491" s="477">
        <f t="shared" si="107"/>
        <v>20.7234</v>
      </c>
      <c r="U491" s="477">
        <f>R491-O491</f>
        <v>373.0212</v>
      </c>
      <c r="V491" s="477">
        <f t="shared" si="109"/>
        <v>0</v>
      </c>
      <c r="W491" s="477">
        <f t="shared" si="110"/>
        <v>20.7234</v>
      </c>
      <c r="X491" s="477">
        <f t="shared" si="111"/>
        <v>0</v>
      </c>
      <c r="Y491" s="444"/>
      <c r="Z491" s="296"/>
      <c r="AA491" s="296"/>
      <c r="AB491" s="296"/>
      <c r="AC491" s="296"/>
      <c r="AD491" s="296"/>
      <c r="AE491" s="296"/>
      <c r="AF491" s="296"/>
      <c r="AG491" s="296"/>
      <c r="AH491" s="296"/>
      <c r="AI491" s="296"/>
    </row>
    <row r="492" s="455" customFormat="1" spans="1:35">
      <c r="A492" s="467"/>
      <c r="B492" s="296"/>
      <c r="C492" s="754" t="s">
        <v>5401</v>
      </c>
      <c r="D492" s="296"/>
      <c r="E492" s="754" t="s">
        <v>5402</v>
      </c>
      <c r="F492" s="296"/>
      <c r="G492" s="296"/>
      <c r="H492" s="755" t="s">
        <v>6292</v>
      </c>
      <c r="I492" s="296"/>
      <c r="J492" s="191" t="s">
        <v>6704</v>
      </c>
      <c r="K492" s="296"/>
      <c r="L492" s="296"/>
      <c r="M492" s="482">
        <v>-10</v>
      </c>
      <c r="N492" s="477">
        <v>87.323</v>
      </c>
      <c r="O492" s="477">
        <f t="shared" si="105"/>
        <v>-873.23</v>
      </c>
      <c r="P492" s="477"/>
      <c r="Q492" s="477">
        <f t="shared" si="106"/>
        <v>87.323</v>
      </c>
      <c r="R492" s="477">
        <f t="shared" si="112"/>
        <v>0</v>
      </c>
      <c r="S492" s="477">
        <f t="shared" si="102"/>
        <v>10</v>
      </c>
      <c r="T492" s="477">
        <f t="shared" si="107"/>
        <v>87.323</v>
      </c>
      <c r="U492" s="477">
        <f>R492-O492</f>
        <v>873.23</v>
      </c>
      <c r="V492" s="477">
        <f t="shared" si="109"/>
        <v>0</v>
      </c>
      <c r="W492" s="477">
        <f t="shared" si="110"/>
        <v>87.323</v>
      </c>
      <c r="X492" s="477">
        <f t="shared" si="111"/>
        <v>0</v>
      </c>
      <c r="Y492" s="444"/>
      <c r="Z492" s="296"/>
      <c r="AA492" s="296"/>
      <c r="AB492" s="296"/>
      <c r="AC492" s="296"/>
      <c r="AD492" s="296"/>
      <c r="AE492" s="296"/>
      <c r="AF492" s="296"/>
      <c r="AG492" s="296"/>
      <c r="AH492" s="296"/>
      <c r="AI492" s="296"/>
    </row>
    <row r="493" s="455" customFormat="1" spans="1:35">
      <c r="A493" s="467"/>
      <c r="B493" s="296"/>
      <c r="C493" s="754" t="s">
        <v>6801</v>
      </c>
      <c r="D493" s="296"/>
      <c r="E493" s="754" t="s">
        <v>6802</v>
      </c>
      <c r="F493" s="296"/>
      <c r="G493" s="296"/>
      <c r="H493" s="755" t="s">
        <v>6294</v>
      </c>
      <c r="I493" s="296"/>
      <c r="J493" s="191" t="s">
        <v>6704</v>
      </c>
      <c r="K493" s="296"/>
      <c r="L493" s="296"/>
      <c r="M493" s="482">
        <v>1143</v>
      </c>
      <c r="N493" s="477">
        <v>10.9368</v>
      </c>
      <c r="O493" s="477">
        <f t="shared" si="105"/>
        <v>12500.7624</v>
      </c>
      <c r="P493" s="477">
        <v>1085</v>
      </c>
      <c r="Q493" s="477">
        <f t="shared" si="106"/>
        <v>10.9368</v>
      </c>
      <c r="R493" s="477">
        <f t="shared" si="112"/>
        <v>11866.428</v>
      </c>
      <c r="S493" s="477">
        <f t="shared" si="102"/>
        <v>0</v>
      </c>
      <c r="T493" s="477">
        <f t="shared" si="107"/>
        <v>10.9368</v>
      </c>
      <c r="U493" s="477">
        <f t="shared" si="108"/>
        <v>0</v>
      </c>
      <c r="V493" s="477">
        <f t="shared" si="109"/>
        <v>-58</v>
      </c>
      <c r="W493" s="477">
        <f t="shared" si="110"/>
        <v>10.9368</v>
      </c>
      <c r="X493" s="477">
        <f t="shared" ref="X493:X498" si="114">R493-O493</f>
        <v>-634.3344</v>
      </c>
      <c r="Y493" s="444"/>
      <c r="Z493" s="296"/>
      <c r="AA493" s="296"/>
      <c r="AB493" s="296"/>
      <c r="AC493" s="296"/>
      <c r="AD493" s="296"/>
      <c r="AE493" s="296"/>
      <c r="AF493" s="296"/>
      <c r="AG493" s="296"/>
      <c r="AH493" s="296"/>
      <c r="AI493" s="296"/>
    </row>
    <row r="494" s="455" customFormat="1" spans="1:35">
      <c r="A494" s="467"/>
      <c r="B494" s="296"/>
      <c r="C494" s="754" t="s">
        <v>6803</v>
      </c>
      <c r="D494" s="296"/>
      <c r="E494" s="754" t="s">
        <v>6804</v>
      </c>
      <c r="F494" s="296"/>
      <c r="G494" s="296"/>
      <c r="H494" s="755" t="s">
        <v>6294</v>
      </c>
      <c r="I494" s="296"/>
      <c r="J494" s="191" t="s">
        <v>6704</v>
      </c>
      <c r="K494" s="296"/>
      <c r="L494" s="296"/>
      <c r="M494" s="482">
        <v>486</v>
      </c>
      <c r="N494" s="477">
        <v>9.8141</v>
      </c>
      <c r="O494" s="477">
        <f t="shared" si="105"/>
        <v>4769.6526</v>
      </c>
      <c r="P494" s="477">
        <v>579</v>
      </c>
      <c r="Q494" s="477">
        <f t="shared" si="106"/>
        <v>9.8141</v>
      </c>
      <c r="R494" s="477">
        <f t="shared" si="112"/>
        <v>5682.3639</v>
      </c>
      <c r="S494" s="477">
        <f t="shared" ref="S494:S557" si="115">IF((P494-M494)&gt;0,P494-M494,0)</f>
        <v>93</v>
      </c>
      <c r="T494" s="477">
        <f t="shared" si="107"/>
        <v>9.8141</v>
      </c>
      <c r="U494" s="477">
        <f>R494-O494</f>
        <v>912.7113</v>
      </c>
      <c r="V494" s="477">
        <f t="shared" si="109"/>
        <v>0</v>
      </c>
      <c r="W494" s="477">
        <f t="shared" si="110"/>
        <v>9.8141</v>
      </c>
      <c r="X494" s="477">
        <f t="shared" si="111"/>
        <v>0</v>
      </c>
      <c r="Y494" s="444"/>
      <c r="Z494" s="296"/>
      <c r="AA494" s="296"/>
      <c r="AB494" s="296"/>
      <c r="AC494" s="296"/>
      <c r="AD494" s="296"/>
      <c r="AE494" s="296"/>
      <c r="AF494" s="296"/>
      <c r="AG494" s="296"/>
      <c r="AH494" s="296"/>
      <c r="AI494" s="296"/>
    </row>
    <row r="495" s="455" customFormat="1" spans="1:35">
      <c r="A495" s="467"/>
      <c r="B495" s="296"/>
      <c r="C495" s="754" t="s">
        <v>6805</v>
      </c>
      <c r="D495" s="296"/>
      <c r="E495" s="754" t="s">
        <v>6806</v>
      </c>
      <c r="F495" s="296"/>
      <c r="G495" s="296"/>
      <c r="H495" s="755" t="s">
        <v>6294</v>
      </c>
      <c r="I495" s="296"/>
      <c r="J495" s="191" t="s">
        <v>6704</v>
      </c>
      <c r="K495" s="296"/>
      <c r="L495" s="296"/>
      <c r="M495" s="482">
        <v>60</v>
      </c>
      <c r="N495" s="477">
        <v>13.054</v>
      </c>
      <c r="O495" s="477">
        <f t="shared" si="105"/>
        <v>783.24</v>
      </c>
      <c r="P495" s="477"/>
      <c r="Q495" s="477">
        <f t="shared" si="106"/>
        <v>13.054</v>
      </c>
      <c r="R495" s="477">
        <f t="shared" si="112"/>
        <v>0</v>
      </c>
      <c r="S495" s="477">
        <f t="shared" si="115"/>
        <v>0</v>
      </c>
      <c r="T495" s="477">
        <f t="shared" si="107"/>
        <v>13.054</v>
      </c>
      <c r="U495" s="477">
        <f t="shared" si="108"/>
        <v>0</v>
      </c>
      <c r="V495" s="477">
        <f t="shared" si="109"/>
        <v>-60</v>
      </c>
      <c r="W495" s="477">
        <f t="shared" si="110"/>
        <v>13.054</v>
      </c>
      <c r="X495" s="477">
        <f t="shared" si="114"/>
        <v>-783.24</v>
      </c>
      <c r="Y495" s="444"/>
      <c r="Z495" s="296"/>
      <c r="AA495" s="296"/>
      <c r="AB495" s="296"/>
      <c r="AC495" s="296"/>
      <c r="AD495" s="296"/>
      <c r="AE495" s="296"/>
      <c r="AF495" s="296"/>
      <c r="AG495" s="296"/>
      <c r="AH495" s="296"/>
      <c r="AI495" s="296"/>
    </row>
    <row r="496" s="455" customFormat="1" spans="1:35">
      <c r="A496" s="467"/>
      <c r="B496" s="296"/>
      <c r="C496" s="754" t="s">
        <v>5435</v>
      </c>
      <c r="D496" s="296"/>
      <c r="E496" s="754" t="s">
        <v>5436</v>
      </c>
      <c r="F496" s="296"/>
      <c r="G496" s="296"/>
      <c r="H496" s="755" t="s">
        <v>6294</v>
      </c>
      <c r="I496" s="296"/>
      <c r="J496" s="191" t="s">
        <v>6704</v>
      </c>
      <c r="K496" s="296"/>
      <c r="L496" s="296"/>
      <c r="M496" s="482">
        <v>142</v>
      </c>
      <c r="N496" s="477">
        <v>10.9471</v>
      </c>
      <c r="O496" s="477">
        <f t="shared" si="105"/>
        <v>1554.4882</v>
      </c>
      <c r="P496" s="477">
        <v>142</v>
      </c>
      <c r="Q496" s="477">
        <f t="shared" si="106"/>
        <v>10.9471</v>
      </c>
      <c r="R496" s="477">
        <f t="shared" si="112"/>
        <v>1554.4882</v>
      </c>
      <c r="S496" s="477">
        <f t="shared" si="115"/>
        <v>0</v>
      </c>
      <c r="T496" s="477">
        <f t="shared" si="107"/>
        <v>10.9471</v>
      </c>
      <c r="U496" s="477">
        <f t="shared" si="108"/>
        <v>0</v>
      </c>
      <c r="V496" s="477">
        <f t="shared" si="109"/>
        <v>0</v>
      </c>
      <c r="W496" s="477">
        <f t="shared" si="110"/>
        <v>10.9471</v>
      </c>
      <c r="X496" s="477">
        <f t="shared" si="111"/>
        <v>0</v>
      </c>
      <c r="Y496" s="444"/>
      <c r="Z496" s="296"/>
      <c r="AA496" s="296"/>
      <c r="AB496" s="296"/>
      <c r="AC496" s="296"/>
      <c r="AD496" s="296"/>
      <c r="AE496" s="296"/>
      <c r="AF496" s="296"/>
      <c r="AG496" s="296"/>
      <c r="AH496" s="296"/>
      <c r="AI496" s="296"/>
    </row>
    <row r="497" s="455" customFormat="1" spans="1:35">
      <c r="A497" s="467"/>
      <c r="B497" s="296"/>
      <c r="C497" s="754" t="s">
        <v>5437</v>
      </c>
      <c r="D497" s="296"/>
      <c r="E497" s="754" t="s">
        <v>5438</v>
      </c>
      <c r="F497" s="296"/>
      <c r="G497" s="296"/>
      <c r="H497" s="755" t="s">
        <v>6294</v>
      </c>
      <c r="I497" s="296"/>
      <c r="J497" s="191" t="s">
        <v>6704</v>
      </c>
      <c r="K497" s="296"/>
      <c r="L497" s="296"/>
      <c r="M497" s="482">
        <v>639</v>
      </c>
      <c r="N497" s="477">
        <v>11.9564</v>
      </c>
      <c r="O497" s="477">
        <f t="shared" si="105"/>
        <v>7640.1396</v>
      </c>
      <c r="P497" s="477">
        <v>625</v>
      </c>
      <c r="Q497" s="477">
        <f t="shared" si="106"/>
        <v>11.9564</v>
      </c>
      <c r="R497" s="477">
        <f t="shared" si="112"/>
        <v>7472.75</v>
      </c>
      <c r="S497" s="477">
        <f t="shared" si="115"/>
        <v>0</v>
      </c>
      <c r="T497" s="477">
        <f t="shared" si="107"/>
        <v>11.9564</v>
      </c>
      <c r="U497" s="477">
        <f t="shared" si="108"/>
        <v>0</v>
      </c>
      <c r="V497" s="477">
        <f t="shared" si="109"/>
        <v>-14</v>
      </c>
      <c r="W497" s="477">
        <f t="shared" si="110"/>
        <v>11.9564</v>
      </c>
      <c r="X497" s="477">
        <f t="shared" si="114"/>
        <v>-167.3896</v>
      </c>
      <c r="Y497" s="444"/>
      <c r="Z497" s="296"/>
      <c r="AA497" s="296"/>
      <c r="AB497" s="296"/>
      <c r="AC497" s="296"/>
      <c r="AD497" s="296"/>
      <c r="AE497" s="296"/>
      <c r="AF497" s="296"/>
      <c r="AG497" s="296"/>
      <c r="AH497" s="296"/>
      <c r="AI497" s="296"/>
    </row>
    <row r="498" s="455" customFormat="1" spans="1:35">
      <c r="A498" s="467"/>
      <c r="B498" s="296"/>
      <c r="C498" s="754" t="s">
        <v>6807</v>
      </c>
      <c r="D498" s="296"/>
      <c r="E498" s="754" t="s">
        <v>6808</v>
      </c>
      <c r="F498" s="296"/>
      <c r="G498" s="296"/>
      <c r="H498" s="755" t="s">
        <v>6294</v>
      </c>
      <c r="I498" s="296"/>
      <c r="J498" s="191" t="s">
        <v>6704</v>
      </c>
      <c r="K498" s="296"/>
      <c r="L498" s="296"/>
      <c r="M498" s="482">
        <v>2132</v>
      </c>
      <c r="N498" s="477">
        <v>11.2282</v>
      </c>
      <c r="O498" s="477">
        <f t="shared" si="105"/>
        <v>23938.5224</v>
      </c>
      <c r="P498" s="477">
        <v>1344</v>
      </c>
      <c r="Q498" s="477">
        <f t="shared" si="106"/>
        <v>11.2282</v>
      </c>
      <c r="R498" s="477">
        <f t="shared" si="112"/>
        <v>15090.7008</v>
      </c>
      <c r="S498" s="477">
        <f t="shared" si="115"/>
        <v>0</v>
      </c>
      <c r="T498" s="477">
        <f t="shared" si="107"/>
        <v>11.2282</v>
      </c>
      <c r="U498" s="477">
        <f t="shared" si="108"/>
        <v>0</v>
      </c>
      <c r="V498" s="477">
        <f t="shared" si="109"/>
        <v>-788</v>
      </c>
      <c r="W498" s="477">
        <f t="shared" si="110"/>
        <v>11.2282</v>
      </c>
      <c r="X498" s="477">
        <f t="shared" si="114"/>
        <v>-8847.8216</v>
      </c>
      <c r="Y498" s="444"/>
      <c r="Z498" s="296"/>
      <c r="AA498" s="296"/>
      <c r="AB498" s="296"/>
      <c r="AC498" s="296"/>
      <c r="AD498" s="296"/>
      <c r="AE498" s="296"/>
      <c r="AF498" s="296"/>
      <c r="AG498" s="296"/>
      <c r="AH498" s="296"/>
      <c r="AI498" s="296"/>
    </row>
    <row r="499" s="455" customFormat="1" spans="1:35">
      <c r="A499" s="467"/>
      <c r="B499" s="296"/>
      <c r="C499" s="754" t="s">
        <v>6809</v>
      </c>
      <c r="D499" s="296"/>
      <c r="E499" s="754" t="s">
        <v>6810</v>
      </c>
      <c r="F499" s="296"/>
      <c r="G499" s="296"/>
      <c r="H499" s="755" t="s">
        <v>6294</v>
      </c>
      <c r="I499" s="296"/>
      <c r="J499" s="191" t="s">
        <v>6704</v>
      </c>
      <c r="K499" s="296"/>
      <c r="L499" s="296"/>
      <c r="M499" s="482">
        <v>148</v>
      </c>
      <c r="N499" s="477">
        <v>10.4363</v>
      </c>
      <c r="O499" s="477">
        <f t="shared" si="105"/>
        <v>1544.5724</v>
      </c>
      <c r="P499" s="477">
        <v>148</v>
      </c>
      <c r="Q499" s="477">
        <f t="shared" si="106"/>
        <v>10.4363</v>
      </c>
      <c r="R499" s="477">
        <f t="shared" si="112"/>
        <v>1544.5724</v>
      </c>
      <c r="S499" s="477">
        <f t="shared" si="115"/>
        <v>0</v>
      </c>
      <c r="T499" s="477">
        <f t="shared" si="107"/>
        <v>10.4363</v>
      </c>
      <c r="U499" s="477">
        <f t="shared" si="108"/>
        <v>0</v>
      </c>
      <c r="V499" s="477">
        <f t="shared" si="109"/>
        <v>0</v>
      </c>
      <c r="W499" s="477">
        <f t="shared" si="110"/>
        <v>10.4363</v>
      </c>
      <c r="X499" s="477">
        <f t="shared" si="111"/>
        <v>0</v>
      </c>
      <c r="Y499" s="444"/>
      <c r="Z499" s="296"/>
      <c r="AA499" s="296"/>
      <c r="AB499" s="296"/>
      <c r="AC499" s="296"/>
      <c r="AD499" s="296"/>
      <c r="AE499" s="296"/>
      <c r="AF499" s="296"/>
      <c r="AG499" s="296"/>
      <c r="AH499" s="296"/>
      <c r="AI499" s="296"/>
    </row>
    <row r="500" s="455" customFormat="1" spans="1:35">
      <c r="A500" s="467"/>
      <c r="B500" s="296"/>
      <c r="C500" s="754" t="s">
        <v>6811</v>
      </c>
      <c r="D500" s="296"/>
      <c r="E500" s="754" t="s">
        <v>6812</v>
      </c>
      <c r="F500" s="296"/>
      <c r="G500" s="296"/>
      <c r="H500" s="755" t="s">
        <v>6294</v>
      </c>
      <c r="I500" s="296"/>
      <c r="J500" s="191" t="s">
        <v>6704</v>
      </c>
      <c r="K500" s="296"/>
      <c r="L500" s="296"/>
      <c r="M500" s="482">
        <v>402</v>
      </c>
      <c r="N500" s="477">
        <v>9.1569</v>
      </c>
      <c r="O500" s="477">
        <f t="shared" si="105"/>
        <v>3681.0738</v>
      </c>
      <c r="P500" s="477">
        <v>402</v>
      </c>
      <c r="Q500" s="477">
        <f t="shared" si="106"/>
        <v>9.1569</v>
      </c>
      <c r="R500" s="477">
        <f t="shared" si="112"/>
        <v>3681.0738</v>
      </c>
      <c r="S500" s="477">
        <f t="shared" si="115"/>
        <v>0</v>
      </c>
      <c r="T500" s="477">
        <f t="shared" si="107"/>
        <v>9.1569</v>
      </c>
      <c r="U500" s="477">
        <f t="shared" si="108"/>
        <v>0</v>
      </c>
      <c r="V500" s="477">
        <f t="shared" si="109"/>
        <v>0</v>
      </c>
      <c r="W500" s="477">
        <f t="shared" si="110"/>
        <v>9.1569</v>
      </c>
      <c r="X500" s="477">
        <f t="shared" si="111"/>
        <v>0</v>
      </c>
      <c r="Y500" s="444"/>
      <c r="Z500" s="296"/>
      <c r="AA500" s="296"/>
      <c r="AB500" s="296"/>
      <c r="AC500" s="296"/>
      <c r="AD500" s="296"/>
      <c r="AE500" s="296"/>
      <c r="AF500" s="296"/>
      <c r="AG500" s="296"/>
      <c r="AH500" s="296"/>
      <c r="AI500" s="296"/>
    </row>
    <row r="501" s="455" customFormat="1" spans="1:35">
      <c r="A501" s="467"/>
      <c r="B501" s="296"/>
      <c r="C501" s="754" t="s">
        <v>5439</v>
      </c>
      <c r="D501" s="296"/>
      <c r="E501" s="754" t="s">
        <v>5440</v>
      </c>
      <c r="F501" s="296"/>
      <c r="G501" s="296"/>
      <c r="H501" s="755" t="s">
        <v>6294</v>
      </c>
      <c r="I501" s="296"/>
      <c r="J501" s="191" t="s">
        <v>6704</v>
      </c>
      <c r="K501" s="296"/>
      <c r="L501" s="296"/>
      <c r="M501" s="482">
        <v>1043</v>
      </c>
      <c r="N501" s="477">
        <v>6.5993</v>
      </c>
      <c r="O501" s="477">
        <f t="shared" si="105"/>
        <v>6883.0699</v>
      </c>
      <c r="P501" s="477">
        <v>1061</v>
      </c>
      <c r="Q501" s="477">
        <f t="shared" si="106"/>
        <v>6.5993</v>
      </c>
      <c r="R501" s="477">
        <f t="shared" si="112"/>
        <v>7001.8573</v>
      </c>
      <c r="S501" s="477">
        <f t="shared" si="115"/>
        <v>18</v>
      </c>
      <c r="T501" s="477">
        <f t="shared" si="107"/>
        <v>6.5993</v>
      </c>
      <c r="U501" s="477">
        <f>R501-O501</f>
        <v>118.7874</v>
      </c>
      <c r="V501" s="477">
        <f t="shared" si="109"/>
        <v>0</v>
      </c>
      <c r="W501" s="477">
        <f t="shared" si="110"/>
        <v>6.5993</v>
      </c>
      <c r="X501" s="477">
        <f t="shared" si="111"/>
        <v>0</v>
      </c>
      <c r="Y501" s="444"/>
      <c r="Z501" s="296"/>
      <c r="AA501" s="296"/>
      <c r="AB501" s="296"/>
      <c r="AC501" s="296"/>
      <c r="AD501" s="296"/>
      <c r="AE501" s="296"/>
      <c r="AF501" s="296"/>
      <c r="AG501" s="296"/>
      <c r="AH501" s="296"/>
      <c r="AI501" s="296"/>
    </row>
    <row r="502" s="455" customFormat="1" spans="1:35">
      <c r="A502" s="467"/>
      <c r="B502" s="296"/>
      <c r="C502" s="754" t="s">
        <v>6813</v>
      </c>
      <c r="D502" s="296"/>
      <c r="E502" s="754" t="s">
        <v>6814</v>
      </c>
      <c r="F502" s="296"/>
      <c r="G502" s="296"/>
      <c r="H502" s="755" t="s">
        <v>6294</v>
      </c>
      <c r="I502" s="296"/>
      <c r="J502" s="191" t="s">
        <v>6704</v>
      </c>
      <c r="K502" s="296"/>
      <c r="L502" s="296"/>
      <c r="M502" s="482">
        <v>30</v>
      </c>
      <c r="N502" s="477">
        <v>7.6827</v>
      </c>
      <c r="O502" s="477">
        <f t="shared" si="105"/>
        <v>230.481</v>
      </c>
      <c r="P502" s="477">
        <v>30</v>
      </c>
      <c r="Q502" s="477">
        <f t="shared" si="106"/>
        <v>7.6827</v>
      </c>
      <c r="R502" s="477">
        <f t="shared" si="112"/>
        <v>230.481</v>
      </c>
      <c r="S502" s="477">
        <f t="shared" si="115"/>
        <v>0</v>
      </c>
      <c r="T502" s="477">
        <f t="shared" si="107"/>
        <v>7.6827</v>
      </c>
      <c r="U502" s="477">
        <f t="shared" si="108"/>
        <v>0</v>
      </c>
      <c r="V502" s="477">
        <f t="shared" si="109"/>
        <v>0</v>
      </c>
      <c r="W502" s="477">
        <f t="shared" si="110"/>
        <v>7.6827</v>
      </c>
      <c r="X502" s="477">
        <f t="shared" si="111"/>
        <v>0</v>
      </c>
      <c r="Y502" s="444"/>
      <c r="Z502" s="296"/>
      <c r="AA502" s="296"/>
      <c r="AB502" s="296"/>
      <c r="AC502" s="296"/>
      <c r="AD502" s="296"/>
      <c r="AE502" s="296"/>
      <c r="AF502" s="296"/>
      <c r="AG502" s="296"/>
      <c r="AH502" s="296"/>
      <c r="AI502" s="296"/>
    </row>
    <row r="503" s="455" customFormat="1" spans="1:35">
      <c r="A503" s="467"/>
      <c r="B503" s="296"/>
      <c r="C503" s="754" t="s">
        <v>6815</v>
      </c>
      <c r="D503" s="296"/>
      <c r="E503" s="754" t="s">
        <v>6816</v>
      </c>
      <c r="F503" s="296"/>
      <c r="G503" s="296"/>
      <c r="H503" s="755" t="s">
        <v>6294</v>
      </c>
      <c r="I503" s="296"/>
      <c r="J503" s="191" t="s">
        <v>6704</v>
      </c>
      <c r="K503" s="296"/>
      <c r="L503" s="296"/>
      <c r="M503" s="482">
        <v>515</v>
      </c>
      <c r="N503" s="477">
        <v>10.9896</v>
      </c>
      <c r="O503" s="477">
        <f t="shared" si="105"/>
        <v>5659.644</v>
      </c>
      <c r="P503" s="477">
        <v>515</v>
      </c>
      <c r="Q503" s="477">
        <f t="shared" si="106"/>
        <v>10.9896</v>
      </c>
      <c r="R503" s="477">
        <f t="shared" si="112"/>
        <v>5659.644</v>
      </c>
      <c r="S503" s="477">
        <f t="shared" si="115"/>
        <v>0</v>
      </c>
      <c r="T503" s="477">
        <f t="shared" si="107"/>
        <v>10.9896</v>
      </c>
      <c r="U503" s="477">
        <f t="shared" si="108"/>
        <v>0</v>
      </c>
      <c r="V503" s="477">
        <f t="shared" si="109"/>
        <v>0</v>
      </c>
      <c r="W503" s="477">
        <f t="shared" si="110"/>
        <v>10.9896</v>
      </c>
      <c r="X503" s="477">
        <f t="shared" si="111"/>
        <v>0</v>
      </c>
      <c r="Y503" s="444"/>
      <c r="Z503" s="296"/>
      <c r="AA503" s="296"/>
      <c r="AB503" s="296"/>
      <c r="AC503" s="296"/>
      <c r="AD503" s="296"/>
      <c r="AE503" s="296"/>
      <c r="AF503" s="296"/>
      <c r="AG503" s="296"/>
      <c r="AH503" s="296"/>
      <c r="AI503" s="296"/>
    </row>
    <row r="504" s="455" customFormat="1" spans="1:35">
      <c r="A504" s="467"/>
      <c r="B504" s="296"/>
      <c r="C504" s="754" t="s">
        <v>6817</v>
      </c>
      <c r="D504" s="296"/>
      <c r="E504" s="754" t="s">
        <v>6818</v>
      </c>
      <c r="F504" s="296"/>
      <c r="G504" s="296"/>
      <c r="H504" s="755" t="s">
        <v>6294</v>
      </c>
      <c r="I504" s="296"/>
      <c r="J504" s="191" t="s">
        <v>6704</v>
      </c>
      <c r="K504" s="296"/>
      <c r="L504" s="296"/>
      <c r="M504" s="482">
        <v>383</v>
      </c>
      <c r="N504" s="477">
        <v>8.8671</v>
      </c>
      <c r="O504" s="477">
        <f t="shared" si="105"/>
        <v>3396.0993</v>
      </c>
      <c r="P504" s="477">
        <v>383</v>
      </c>
      <c r="Q504" s="477">
        <f t="shared" si="106"/>
        <v>8.8671</v>
      </c>
      <c r="R504" s="477">
        <f t="shared" si="112"/>
        <v>3396.0993</v>
      </c>
      <c r="S504" s="477">
        <f t="shared" si="115"/>
        <v>0</v>
      </c>
      <c r="T504" s="477">
        <f t="shared" si="107"/>
        <v>8.8671</v>
      </c>
      <c r="U504" s="477">
        <f t="shared" si="108"/>
        <v>0</v>
      </c>
      <c r="V504" s="477">
        <f t="shared" si="109"/>
        <v>0</v>
      </c>
      <c r="W504" s="477">
        <f t="shared" si="110"/>
        <v>8.8671</v>
      </c>
      <c r="X504" s="477">
        <f t="shared" si="111"/>
        <v>0</v>
      </c>
      <c r="Y504" s="444"/>
      <c r="Z504" s="296"/>
      <c r="AA504" s="296"/>
      <c r="AB504" s="296"/>
      <c r="AC504" s="296"/>
      <c r="AD504" s="296"/>
      <c r="AE504" s="296"/>
      <c r="AF504" s="296"/>
      <c r="AG504" s="296"/>
      <c r="AH504" s="296"/>
      <c r="AI504" s="296"/>
    </row>
    <row r="505" s="455" customFormat="1" spans="1:35">
      <c r="A505" s="467"/>
      <c r="B505" s="296"/>
      <c r="C505" s="754" t="s">
        <v>6819</v>
      </c>
      <c r="D505" s="296"/>
      <c r="E505" s="754" t="s">
        <v>6820</v>
      </c>
      <c r="F505" s="296"/>
      <c r="G505" s="296"/>
      <c r="H505" s="755" t="s">
        <v>6294</v>
      </c>
      <c r="I505" s="296"/>
      <c r="J505" s="191" t="s">
        <v>6704</v>
      </c>
      <c r="K505" s="296"/>
      <c r="L505" s="296"/>
      <c r="M505" s="482">
        <v>92</v>
      </c>
      <c r="N505" s="477">
        <v>11.2165</v>
      </c>
      <c r="O505" s="477">
        <f t="shared" si="105"/>
        <v>1031.918</v>
      </c>
      <c r="P505" s="477">
        <v>92</v>
      </c>
      <c r="Q505" s="477">
        <f t="shared" si="106"/>
        <v>11.2165</v>
      </c>
      <c r="R505" s="477">
        <f t="shared" si="112"/>
        <v>1031.918</v>
      </c>
      <c r="S505" s="477">
        <f t="shared" si="115"/>
        <v>0</v>
      </c>
      <c r="T505" s="477">
        <f t="shared" si="107"/>
        <v>11.2165</v>
      </c>
      <c r="U505" s="477">
        <f t="shared" si="108"/>
        <v>0</v>
      </c>
      <c r="V505" s="477">
        <f t="shared" si="109"/>
        <v>0</v>
      </c>
      <c r="W505" s="477">
        <f t="shared" si="110"/>
        <v>11.2165</v>
      </c>
      <c r="X505" s="477">
        <f t="shared" si="111"/>
        <v>0</v>
      </c>
      <c r="Y505" s="444"/>
      <c r="Z505" s="296"/>
      <c r="AA505" s="296"/>
      <c r="AB505" s="296"/>
      <c r="AC505" s="296"/>
      <c r="AD505" s="296"/>
      <c r="AE505" s="296"/>
      <c r="AF505" s="296"/>
      <c r="AG505" s="296"/>
      <c r="AH505" s="296"/>
      <c r="AI505" s="296"/>
    </row>
    <row r="506" s="455" customFormat="1" spans="1:35">
      <c r="A506" s="467"/>
      <c r="B506" s="296"/>
      <c r="C506" s="754" t="s">
        <v>6821</v>
      </c>
      <c r="D506" s="296"/>
      <c r="E506" s="754" t="s">
        <v>6822</v>
      </c>
      <c r="F506" s="296"/>
      <c r="G506" s="296"/>
      <c r="H506" s="755" t="s">
        <v>6294</v>
      </c>
      <c r="I506" s="296"/>
      <c r="J506" s="191" t="s">
        <v>6704</v>
      </c>
      <c r="K506" s="296"/>
      <c r="L506" s="296"/>
      <c r="M506" s="482">
        <v>240</v>
      </c>
      <c r="N506" s="477">
        <v>11.1445</v>
      </c>
      <c r="O506" s="477">
        <f t="shared" si="105"/>
        <v>2674.68</v>
      </c>
      <c r="P506" s="477">
        <v>240</v>
      </c>
      <c r="Q506" s="477">
        <f t="shared" si="106"/>
        <v>11.1445</v>
      </c>
      <c r="R506" s="477">
        <f t="shared" si="112"/>
        <v>2674.68</v>
      </c>
      <c r="S506" s="477">
        <f t="shared" si="115"/>
        <v>0</v>
      </c>
      <c r="T506" s="477">
        <f t="shared" si="107"/>
        <v>11.1445</v>
      </c>
      <c r="U506" s="477">
        <f t="shared" si="108"/>
        <v>0</v>
      </c>
      <c r="V506" s="477">
        <f t="shared" si="109"/>
        <v>0</v>
      </c>
      <c r="W506" s="477">
        <f t="shared" si="110"/>
        <v>11.1445</v>
      </c>
      <c r="X506" s="477">
        <f t="shared" si="111"/>
        <v>0</v>
      </c>
      <c r="Y506" s="444"/>
      <c r="Z506" s="296"/>
      <c r="AA506" s="296"/>
      <c r="AB506" s="296"/>
      <c r="AC506" s="296"/>
      <c r="AD506" s="296"/>
      <c r="AE506" s="296"/>
      <c r="AF506" s="296"/>
      <c r="AG506" s="296"/>
      <c r="AH506" s="296"/>
      <c r="AI506" s="296"/>
    </row>
    <row r="507" s="455" customFormat="1" spans="1:35">
      <c r="A507" s="467"/>
      <c r="B507" s="296"/>
      <c r="C507" s="754" t="s">
        <v>6823</v>
      </c>
      <c r="D507" s="296"/>
      <c r="E507" s="754" t="s">
        <v>6824</v>
      </c>
      <c r="F507" s="296"/>
      <c r="G507" s="296"/>
      <c r="H507" s="755" t="s">
        <v>6294</v>
      </c>
      <c r="I507" s="296"/>
      <c r="J507" s="191" t="s">
        <v>6704</v>
      </c>
      <c r="K507" s="296"/>
      <c r="L507" s="296"/>
      <c r="M507" s="482">
        <v>275</v>
      </c>
      <c r="N507" s="477">
        <v>4.299</v>
      </c>
      <c r="O507" s="477">
        <f t="shared" si="105"/>
        <v>1182.225</v>
      </c>
      <c r="P507" s="477">
        <v>275</v>
      </c>
      <c r="Q507" s="477">
        <f t="shared" si="106"/>
        <v>4.299</v>
      </c>
      <c r="R507" s="477">
        <f t="shared" si="112"/>
        <v>1182.225</v>
      </c>
      <c r="S507" s="477">
        <f t="shared" si="115"/>
        <v>0</v>
      </c>
      <c r="T507" s="477">
        <f t="shared" si="107"/>
        <v>4.299</v>
      </c>
      <c r="U507" s="477">
        <f t="shared" si="108"/>
        <v>0</v>
      </c>
      <c r="V507" s="477">
        <f t="shared" si="109"/>
        <v>0</v>
      </c>
      <c r="W507" s="477">
        <f t="shared" si="110"/>
        <v>4.299</v>
      </c>
      <c r="X507" s="477">
        <f t="shared" si="111"/>
        <v>0</v>
      </c>
      <c r="Y507" s="444"/>
      <c r="Z507" s="296"/>
      <c r="AA507" s="296"/>
      <c r="AB507" s="296"/>
      <c r="AC507" s="296"/>
      <c r="AD507" s="296"/>
      <c r="AE507" s="296"/>
      <c r="AF507" s="296"/>
      <c r="AG507" s="296"/>
      <c r="AH507" s="296"/>
      <c r="AI507" s="296"/>
    </row>
    <row r="508" s="455" customFormat="1" spans="1:35">
      <c r="A508" s="467"/>
      <c r="B508" s="296"/>
      <c r="C508" s="754" t="s">
        <v>6825</v>
      </c>
      <c r="D508" s="296"/>
      <c r="E508" s="754" t="s">
        <v>6826</v>
      </c>
      <c r="F508" s="296"/>
      <c r="G508" s="296"/>
      <c r="H508" s="755" t="s">
        <v>6294</v>
      </c>
      <c r="I508" s="296"/>
      <c r="J508" s="191" t="s">
        <v>6704</v>
      </c>
      <c r="K508" s="296"/>
      <c r="L508" s="296"/>
      <c r="M508" s="482">
        <v>5</v>
      </c>
      <c r="N508" s="477">
        <v>8.518</v>
      </c>
      <c r="O508" s="477">
        <f t="shared" si="105"/>
        <v>42.59</v>
      </c>
      <c r="P508" s="477">
        <v>5</v>
      </c>
      <c r="Q508" s="477">
        <f t="shared" si="106"/>
        <v>8.518</v>
      </c>
      <c r="R508" s="477">
        <f t="shared" si="112"/>
        <v>42.59</v>
      </c>
      <c r="S508" s="477">
        <f t="shared" si="115"/>
        <v>0</v>
      </c>
      <c r="T508" s="477">
        <f t="shared" si="107"/>
        <v>8.518</v>
      </c>
      <c r="U508" s="477">
        <f t="shared" si="108"/>
        <v>0</v>
      </c>
      <c r="V508" s="477">
        <f t="shared" si="109"/>
        <v>0</v>
      </c>
      <c r="W508" s="477">
        <f t="shared" si="110"/>
        <v>8.518</v>
      </c>
      <c r="X508" s="477">
        <f t="shared" si="111"/>
        <v>0</v>
      </c>
      <c r="Y508" s="444"/>
      <c r="Z508" s="296"/>
      <c r="AA508" s="296"/>
      <c r="AB508" s="296"/>
      <c r="AC508" s="296"/>
      <c r="AD508" s="296"/>
      <c r="AE508" s="296"/>
      <c r="AF508" s="296"/>
      <c r="AG508" s="296"/>
      <c r="AH508" s="296"/>
      <c r="AI508" s="296"/>
    </row>
    <row r="509" s="455" customFormat="1" spans="1:35">
      <c r="A509" s="467"/>
      <c r="B509" s="296"/>
      <c r="C509" s="754" t="s">
        <v>6827</v>
      </c>
      <c r="D509" s="296"/>
      <c r="E509" s="754" t="s">
        <v>6828</v>
      </c>
      <c r="F509" s="296"/>
      <c r="G509" s="296"/>
      <c r="H509" s="755" t="s">
        <v>6294</v>
      </c>
      <c r="I509" s="296"/>
      <c r="J509" s="191" t="s">
        <v>6704</v>
      </c>
      <c r="K509" s="296"/>
      <c r="L509" s="296"/>
      <c r="M509" s="482">
        <v>2328</v>
      </c>
      <c r="N509" s="477">
        <v>9.5199</v>
      </c>
      <c r="O509" s="477">
        <f t="shared" si="105"/>
        <v>22162.3272</v>
      </c>
      <c r="P509" s="477">
        <v>2034</v>
      </c>
      <c r="Q509" s="477">
        <f t="shared" si="106"/>
        <v>9.5199</v>
      </c>
      <c r="R509" s="477">
        <f t="shared" si="112"/>
        <v>19363.4766</v>
      </c>
      <c r="S509" s="477">
        <f t="shared" si="115"/>
        <v>0</v>
      </c>
      <c r="T509" s="477">
        <f t="shared" si="107"/>
        <v>9.5199</v>
      </c>
      <c r="U509" s="477">
        <f t="shared" si="108"/>
        <v>0</v>
      </c>
      <c r="V509" s="477">
        <f t="shared" si="109"/>
        <v>-294</v>
      </c>
      <c r="W509" s="477">
        <f t="shared" si="110"/>
        <v>9.5199</v>
      </c>
      <c r="X509" s="477">
        <f>R509-O509</f>
        <v>-2798.8506</v>
      </c>
      <c r="Y509" s="444"/>
      <c r="Z509" s="296"/>
      <c r="AA509" s="296"/>
      <c r="AB509" s="296"/>
      <c r="AC509" s="296"/>
      <c r="AD509" s="296"/>
      <c r="AE509" s="296"/>
      <c r="AF509" s="296"/>
      <c r="AG509" s="296"/>
      <c r="AH509" s="296"/>
      <c r="AI509" s="296"/>
    </row>
    <row r="510" s="455" customFormat="1" spans="1:35">
      <c r="A510" s="467"/>
      <c r="B510" s="296"/>
      <c r="C510" s="754" t="s">
        <v>6829</v>
      </c>
      <c r="D510" s="296"/>
      <c r="E510" s="754" t="s">
        <v>6830</v>
      </c>
      <c r="F510" s="296"/>
      <c r="G510" s="296"/>
      <c r="H510" s="755" t="s">
        <v>6294</v>
      </c>
      <c r="I510" s="296"/>
      <c r="J510" s="191" t="s">
        <v>6704</v>
      </c>
      <c r="K510" s="296"/>
      <c r="L510" s="296"/>
      <c r="M510" s="482">
        <v>1005</v>
      </c>
      <c r="N510" s="477">
        <v>12.805</v>
      </c>
      <c r="O510" s="477">
        <f t="shared" si="105"/>
        <v>12869.025</v>
      </c>
      <c r="P510" s="477">
        <v>1005</v>
      </c>
      <c r="Q510" s="477">
        <f t="shared" si="106"/>
        <v>12.805</v>
      </c>
      <c r="R510" s="477">
        <f t="shared" si="112"/>
        <v>12869.025</v>
      </c>
      <c r="S510" s="477">
        <f t="shared" si="115"/>
        <v>0</v>
      </c>
      <c r="T510" s="477">
        <f t="shared" si="107"/>
        <v>12.805</v>
      </c>
      <c r="U510" s="477">
        <f t="shared" si="108"/>
        <v>0</v>
      </c>
      <c r="V510" s="477">
        <f t="shared" si="109"/>
        <v>0</v>
      </c>
      <c r="W510" s="477">
        <f t="shared" si="110"/>
        <v>12.805</v>
      </c>
      <c r="X510" s="477">
        <f t="shared" si="111"/>
        <v>0</v>
      </c>
      <c r="Y510" s="444"/>
      <c r="Z510" s="296"/>
      <c r="AA510" s="296"/>
      <c r="AB510" s="296"/>
      <c r="AC510" s="296"/>
      <c r="AD510" s="296"/>
      <c r="AE510" s="296"/>
      <c r="AF510" s="296"/>
      <c r="AG510" s="296"/>
      <c r="AH510" s="296"/>
      <c r="AI510" s="296"/>
    </row>
    <row r="511" s="455" customFormat="1" spans="1:35">
      <c r="A511" s="467"/>
      <c r="B511" s="296"/>
      <c r="C511" s="754" t="s">
        <v>5443</v>
      </c>
      <c r="D511" s="296"/>
      <c r="E511" s="754" t="s">
        <v>5444</v>
      </c>
      <c r="F511" s="296"/>
      <c r="G511" s="296"/>
      <c r="H511" s="755" t="s">
        <v>6294</v>
      </c>
      <c r="I511" s="296"/>
      <c r="J511" s="191" t="s">
        <v>6704</v>
      </c>
      <c r="K511" s="296"/>
      <c r="L511" s="296"/>
      <c r="M511" s="482">
        <v>-82</v>
      </c>
      <c r="N511" s="477">
        <v>15.661</v>
      </c>
      <c r="O511" s="477">
        <f t="shared" si="105"/>
        <v>-1284.202</v>
      </c>
      <c r="P511" s="477"/>
      <c r="Q511" s="477">
        <f t="shared" si="106"/>
        <v>15.661</v>
      </c>
      <c r="R511" s="477">
        <f t="shared" si="112"/>
        <v>0</v>
      </c>
      <c r="S511" s="477">
        <f t="shared" si="115"/>
        <v>82</v>
      </c>
      <c r="T511" s="477">
        <f t="shared" si="107"/>
        <v>15.661</v>
      </c>
      <c r="U511" s="477">
        <f>R511-O511</f>
        <v>1284.202</v>
      </c>
      <c r="V511" s="477">
        <f t="shared" si="109"/>
        <v>0</v>
      </c>
      <c r="W511" s="477">
        <f t="shared" si="110"/>
        <v>15.661</v>
      </c>
      <c r="X511" s="477">
        <f t="shared" si="111"/>
        <v>0</v>
      </c>
      <c r="Y511" s="444"/>
      <c r="Z511" s="296"/>
      <c r="AA511" s="296"/>
      <c r="AB511" s="296"/>
      <c r="AC511" s="296"/>
      <c r="AD511" s="296"/>
      <c r="AE511" s="296"/>
      <c r="AF511" s="296"/>
      <c r="AG511" s="296"/>
      <c r="AH511" s="296"/>
      <c r="AI511" s="296"/>
    </row>
    <row r="512" s="455" customFormat="1" spans="1:35">
      <c r="A512" s="467"/>
      <c r="B512" s="296"/>
      <c r="C512" s="754" t="s">
        <v>5447</v>
      </c>
      <c r="D512" s="296"/>
      <c r="E512" s="754" t="s">
        <v>5448</v>
      </c>
      <c r="F512" s="296"/>
      <c r="G512" s="296"/>
      <c r="H512" s="755" t="s">
        <v>6294</v>
      </c>
      <c r="I512" s="296"/>
      <c r="J512" s="191" t="s">
        <v>6704</v>
      </c>
      <c r="K512" s="296"/>
      <c r="L512" s="296"/>
      <c r="M512" s="482">
        <v>616</v>
      </c>
      <c r="N512" s="477">
        <v>6.2026</v>
      </c>
      <c r="O512" s="477">
        <f t="shared" si="105"/>
        <v>3820.8016</v>
      </c>
      <c r="P512" s="477">
        <v>432</v>
      </c>
      <c r="Q512" s="477">
        <f t="shared" si="106"/>
        <v>6.2026</v>
      </c>
      <c r="R512" s="477">
        <f t="shared" si="112"/>
        <v>2679.5232</v>
      </c>
      <c r="S512" s="477">
        <f t="shared" si="115"/>
        <v>0</v>
      </c>
      <c r="T512" s="477">
        <f t="shared" si="107"/>
        <v>6.2026</v>
      </c>
      <c r="U512" s="477">
        <f t="shared" si="108"/>
        <v>0</v>
      </c>
      <c r="V512" s="477">
        <f t="shared" si="109"/>
        <v>-184</v>
      </c>
      <c r="W512" s="477">
        <f t="shared" si="110"/>
        <v>6.2026</v>
      </c>
      <c r="X512" s="477">
        <f t="shared" ref="X512:X518" si="116">R512-O512</f>
        <v>-1141.2784</v>
      </c>
      <c r="Y512" s="444"/>
      <c r="Z512" s="296"/>
      <c r="AA512" s="296"/>
      <c r="AB512" s="296"/>
      <c r="AC512" s="296"/>
      <c r="AD512" s="296"/>
      <c r="AE512" s="296"/>
      <c r="AF512" s="296"/>
      <c r="AG512" s="296"/>
      <c r="AH512" s="296"/>
      <c r="AI512" s="296"/>
    </row>
    <row r="513" s="455" customFormat="1" spans="1:35">
      <c r="A513" s="467"/>
      <c r="B513" s="296"/>
      <c r="C513" s="754" t="s">
        <v>6831</v>
      </c>
      <c r="D513" s="296"/>
      <c r="E513" s="754" t="s">
        <v>6832</v>
      </c>
      <c r="F513" s="296"/>
      <c r="G513" s="296"/>
      <c r="H513" s="755" t="s">
        <v>6294</v>
      </c>
      <c r="I513" s="296"/>
      <c r="J513" s="191" t="s">
        <v>6704</v>
      </c>
      <c r="K513" s="296"/>
      <c r="L513" s="296"/>
      <c r="M513" s="482">
        <v>110</v>
      </c>
      <c r="N513" s="477">
        <v>6.377</v>
      </c>
      <c r="O513" s="477">
        <f t="shared" si="105"/>
        <v>701.47</v>
      </c>
      <c r="P513" s="477">
        <v>120</v>
      </c>
      <c r="Q513" s="477">
        <f t="shared" si="106"/>
        <v>6.377</v>
      </c>
      <c r="R513" s="477">
        <f t="shared" si="112"/>
        <v>765.24</v>
      </c>
      <c r="S513" s="477">
        <f t="shared" si="115"/>
        <v>10</v>
      </c>
      <c r="T513" s="477">
        <f t="shared" si="107"/>
        <v>6.377</v>
      </c>
      <c r="U513" s="477">
        <f>R513-O513</f>
        <v>63.77</v>
      </c>
      <c r="V513" s="477">
        <f t="shared" si="109"/>
        <v>0</v>
      </c>
      <c r="W513" s="477">
        <f t="shared" si="110"/>
        <v>6.377</v>
      </c>
      <c r="X513" s="477">
        <f t="shared" si="111"/>
        <v>0</v>
      </c>
      <c r="Y513" s="444"/>
      <c r="Z513" s="296"/>
      <c r="AA513" s="296"/>
      <c r="AB513" s="296"/>
      <c r="AC513" s="296"/>
      <c r="AD513" s="296"/>
      <c r="AE513" s="296"/>
      <c r="AF513" s="296"/>
      <c r="AG513" s="296"/>
      <c r="AH513" s="296"/>
      <c r="AI513" s="296"/>
    </row>
    <row r="514" s="455" customFormat="1" spans="1:35">
      <c r="A514" s="467"/>
      <c r="B514" s="296"/>
      <c r="C514" s="754" t="s">
        <v>6833</v>
      </c>
      <c r="D514" s="296"/>
      <c r="E514" s="754" t="s">
        <v>6834</v>
      </c>
      <c r="F514" s="296"/>
      <c r="G514" s="296"/>
      <c r="H514" s="755" t="s">
        <v>6294</v>
      </c>
      <c r="I514" s="296"/>
      <c r="J514" s="191" t="s">
        <v>6704</v>
      </c>
      <c r="K514" s="296"/>
      <c r="L514" s="296"/>
      <c r="M514" s="482">
        <v>359</v>
      </c>
      <c r="N514" s="477">
        <v>4.7116</v>
      </c>
      <c r="O514" s="477">
        <f t="shared" si="105"/>
        <v>1691.4644</v>
      </c>
      <c r="P514" s="477">
        <v>679</v>
      </c>
      <c r="Q514" s="477">
        <f t="shared" si="106"/>
        <v>4.7116</v>
      </c>
      <c r="R514" s="477">
        <f t="shared" si="112"/>
        <v>3199.1764</v>
      </c>
      <c r="S514" s="477">
        <f t="shared" si="115"/>
        <v>320</v>
      </c>
      <c r="T514" s="477">
        <f t="shared" si="107"/>
        <v>4.7116</v>
      </c>
      <c r="U514" s="477">
        <f>R514-O514</f>
        <v>1507.712</v>
      </c>
      <c r="V514" s="477">
        <f t="shared" si="109"/>
        <v>0</v>
      </c>
      <c r="W514" s="477">
        <f t="shared" si="110"/>
        <v>4.7116</v>
      </c>
      <c r="X514" s="477">
        <f t="shared" si="111"/>
        <v>0</v>
      </c>
      <c r="Y514" s="444"/>
      <c r="Z514" s="296"/>
      <c r="AA514" s="296"/>
      <c r="AB514" s="296"/>
      <c r="AC514" s="296"/>
      <c r="AD514" s="296"/>
      <c r="AE514" s="296"/>
      <c r="AF514" s="296"/>
      <c r="AG514" s="296"/>
      <c r="AH514" s="296"/>
      <c r="AI514" s="296"/>
    </row>
    <row r="515" s="455" customFormat="1" spans="1:35">
      <c r="A515" s="467"/>
      <c r="B515" s="296"/>
      <c r="C515" s="754" t="s">
        <v>6835</v>
      </c>
      <c r="D515" s="296"/>
      <c r="E515" s="754" t="s">
        <v>6836</v>
      </c>
      <c r="F515" s="296"/>
      <c r="G515" s="296"/>
      <c r="H515" s="755" t="s">
        <v>6294</v>
      </c>
      <c r="I515" s="296"/>
      <c r="J515" s="191" t="s">
        <v>6704</v>
      </c>
      <c r="K515" s="296"/>
      <c r="L515" s="296"/>
      <c r="M515" s="482">
        <v>679</v>
      </c>
      <c r="N515" s="477">
        <v>4.7023</v>
      </c>
      <c r="O515" s="477">
        <f t="shared" si="105"/>
        <v>3192.8617</v>
      </c>
      <c r="P515" s="477">
        <v>679</v>
      </c>
      <c r="Q515" s="477">
        <f t="shared" si="106"/>
        <v>4.7023</v>
      </c>
      <c r="R515" s="477">
        <f t="shared" si="112"/>
        <v>3192.8617</v>
      </c>
      <c r="S515" s="477">
        <f t="shared" si="115"/>
        <v>0</v>
      </c>
      <c r="T515" s="477">
        <f t="shared" si="107"/>
        <v>4.7023</v>
      </c>
      <c r="U515" s="477">
        <f t="shared" si="108"/>
        <v>0</v>
      </c>
      <c r="V515" s="477">
        <f t="shared" si="109"/>
        <v>0</v>
      </c>
      <c r="W515" s="477">
        <f t="shared" si="110"/>
        <v>4.7023</v>
      </c>
      <c r="X515" s="477">
        <f t="shared" si="111"/>
        <v>0</v>
      </c>
      <c r="Y515" s="444"/>
      <c r="Z515" s="296"/>
      <c r="AA515" s="296"/>
      <c r="AB515" s="296"/>
      <c r="AC515" s="296"/>
      <c r="AD515" s="296"/>
      <c r="AE515" s="296"/>
      <c r="AF515" s="296"/>
      <c r="AG515" s="296"/>
      <c r="AH515" s="296"/>
      <c r="AI515" s="296"/>
    </row>
    <row r="516" s="455" customFormat="1" spans="1:35">
      <c r="A516" s="467"/>
      <c r="B516" s="296"/>
      <c r="C516" s="754" t="s">
        <v>6837</v>
      </c>
      <c r="D516" s="296"/>
      <c r="E516" s="754" t="s">
        <v>6838</v>
      </c>
      <c r="F516" s="296"/>
      <c r="G516" s="296"/>
      <c r="H516" s="755" t="s">
        <v>6294</v>
      </c>
      <c r="I516" s="296"/>
      <c r="J516" s="191" t="s">
        <v>6704</v>
      </c>
      <c r="K516" s="296"/>
      <c r="L516" s="296"/>
      <c r="M516" s="482">
        <v>45</v>
      </c>
      <c r="N516" s="477">
        <v>8.3006</v>
      </c>
      <c r="O516" s="477">
        <f t="shared" si="105"/>
        <v>373.527</v>
      </c>
      <c r="P516" s="477"/>
      <c r="Q516" s="477">
        <f t="shared" si="106"/>
        <v>8.3006</v>
      </c>
      <c r="R516" s="477">
        <f t="shared" si="112"/>
        <v>0</v>
      </c>
      <c r="S516" s="477">
        <f t="shared" si="115"/>
        <v>0</v>
      </c>
      <c r="T516" s="477">
        <f t="shared" si="107"/>
        <v>8.3006</v>
      </c>
      <c r="U516" s="477">
        <f t="shared" si="108"/>
        <v>0</v>
      </c>
      <c r="V516" s="477">
        <f t="shared" si="109"/>
        <v>-45</v>
      </c>
      <c r="W516" s="477">
        <f t="shared" si="110"/>
        <v>8.3006</v>
      </c>
      <c r="X516" s="477">
        <f t="shared" si="116"/>
        <v>-373.527</v>
      </c>
      <c r="Y516" s="444"/>
      <c r="Z516" s="296"/>
      <c r="AA516" s="296"/>
      <c r="AB516" s="296"/>
      <c r="AC516" s="296"/>
      <c r="AD516" s="296"/>
      <c r="AE516" s="296"/>
      <c r="AF516" s="296"/>
      <c r="AG516" s="296"/>
      <c r="AH516" s="296"/>
      <c r="AI516" s="296"/>
    </row>
    <row r="517" s="455" customFormat="1" spans="1:35">
      <c r="A517" s="467"/>
      <c r="B517" s="296"/>
      <c r="C517" s="754" t="s">
        <v>6839</v>
      </c>
      <c r="D517" s="296"/>
      <c r="E517" s="754" t="s">
        <v>6840</v>
      </c>
      <c r="F517" s="296"/>
      <c r="G517" s="296"/>
      <c r="H517" s="755" t="s">
        <v>6294</v>
      </c>
      <c r="I517" s="296"/>
      <c r="J517" s="191" t="s">
        <v>6704</v>
      </c>
      <c r="K517" s="296"/>
      <c r="L517" s="296"/>
      <c r="M517" s="482">
        <v>10</v>
      </c>
      <c r="N517" s="477">
        <v>13.1179</v>
      </c>
      <c r="O517" s="477">
        <f t="shared" ref="O517:O530" si="117">N517*M517</f>
        <v>131.179</v>
      </c>
      <c r="P517" s="477"/>
      <c r="Q517" s="477">
        <f t="shared" ref="Q517:Q580" si="118">N517</f>
        <v>13.1179</v>
      </c>
      <c r="R517" s="477">
        <f t="shared" si="112"/>
        <v>0</v>
      </c>
      <c r="S517" s="477">
        <f t="shared" si="115"/>
        <v>0</v>
      </c>
      <c r="T517" s="477">
        <f t="shared" ref="T517:T580" si="119">N517</f>
        <v>13.1179</v>
      </c>
      <c r="U517" s="477">
        <f t="shared" ref="U517:U580" si="120">T517*S517</f>
        <v>0</v>
      </c>
      <c r="V517" s="477">
        <f t="shared" ref="V517:V580" si="121">IF((P517-M517)&lt;0,P517-M517,0)</f>
        <v>-10</v>
      </c>
      <c r="W517" s="477">
        <f t="shared" ref="W517:W580" si="122">N517</f>
        <v>13.1179</v>
      </c>
      <c r="X517" s="477">
        <f t="shared" si="116"/>
        <v>-131.179</v>
      </c>
      <c r="Y517" s="444"/>
      <c r="Z517" s="296"/>
      <c r="AA517" s="296"/>
      <c r="AB517" s="296"/>
      <c r="AC517" s="296"/>
      <c r="AD517" s="296"/>
      <c r="AE517" s="296"/>
      <c r="AF517" s="296"/>
      <c r="AG517" s="296"/>
      <c r="AH517" s="296"/>
      <c r="AI517" s="296"/>
    </row>
    <row r="518" s="455" customFormat="1" spans="1:35">
      <c r="A518" s="467"/>
      <c r="B518" s="296"/>
      <c r="C518" s="754" t="s">
        <v>6841</v>
      </c>
      <c r="D518" s="296"/>
      <c r="E518" s="754" t="s">
        <v>6842</v>
      </c>
      <c r="F518" s="296"/>
      <c r="G518" s="296"/>
      <c r="H518" s="755" t="s">
        <v>6294</v>
      </c>
      <c r="I518" s="296"/>
      <c r="J518" s="191" t="s">
        <v>6704</v>
      </c>
      <c r="K518" s="296"/>
      <c r="L518" s="296"/>
      <c r="M518" s="482">
        <v>40</v>
      </c>
      <c r="N518" s="477">
        <v>15.5435</v>
      </c>
      <c r="O518" s="477">
        <f t="shared" si="117"/>
        <v>621.74</v>
      </c>
      <c r="P518" s="477"/>
      <c r="Q518" s="477">
        <f t="shared" si="118"/>
        <v>15.5435</v>
      </c>
      <c r="R518" s="477">
        <f t="shared" ref="R518:R581" si="123">Q518*P518</f>
        <v>0</v>
      </c>
      <c r="S518" s="477">
        <f t="shared" si="115"/>
        <v>0</v>
      </c>
      <c r="T518" s="477">
        <f t="shared" si="119"/>
        <v>15.5435</v>
      </c>
      <c r="U518" s="477">
        <f t="shared" si="120"/>
        <v>0</v>
      </c>
      <c r="V518" s="477">
        <f t="shared" si="121"/>
        <v>-40</v>
      </c>
      <c r="W518" s="477">
        <f t="shared" si="122"/>
        <v>15.5435</v>
      </c>
      <c r="X518" s="477">
        <f t="shared" si="116"/>
        <v>-621.74</v>
      </c>
      <c r="Y518" s="444"/>
      <c r="Z518" s="296"/>
      <c r="AA518" s="296"/>
      <c r="AB518" s="296"/>
      <c r="AC518" s="296"/>
      <c r="AD518" s="296"/>
      <c r="AE518" s="296"/>
      <c r="AF518" s="296"/>
      <c r="AG518" s="296"/>
      <c r="AH518" s="296"/>
      <c r="AI518" s="296"/>
    </row>
    <row r="519" s="455" customFormat="1" spans="1:35">
      <c r="A519" s="467"/>
      <c r="B519" s="296"/>
      <c r="C519" s="754" t="s">
        <v>6843</v>
      </c>
      <c r="D519" s="296"/>
      <c r="E519" s="754" t="s">
        <v>6844</v>
      </c>
      <c r="F519" s="296"/>
      <c r="G519" s="296"/>
      <c r="H519" s="755" t="s">
        <v>6294</v>
      </c>
      <c r="I519" s="296"/>
      <c r="J519" s="191" t="s">
        <v>6704</v>
      </c>
      <c r="K519" s="296"/>
      <c r="L519" s="296"/>
      <c r="M519" s="482">
        <v>30</v>
      </c>
      <c r="N519" s="477">
        <v>11.4773</v>
      </c>
      <c r="O519" s="477">
        <f t="shared" si="117"/>
        <v>344.319</v>
      </c>
      <c r="P519" s="477">
        <v>30</v>
      </c>
      <c r="Q519" s="477">
        <f t="shared" si="118"/>
        <v>11.4773</v>
      </c>
      <c r="R519" s="477">
        <f t="shared" si="123"/>
        <v>344.319</v>
      </c>
      <c r="S519" s="477">
        <f t="shared" si="115"/>
        <v>0</v>
      </c>
      <c r="T519" s="477">
        <f t="shared" si="119"/>
        <v>11.4773</v>
      </c>
      <c r="U519" s="477">
        <f t="shared" si="120"/>
        <v>0</v>
      </c>
      <c r="V519" s="477">
        <f t="shared" si="121"/>
        <v>0</v>
      </c>
      <c r="W519" s="477">
        <f t="shared" si="122"/>
        <v>11.4773</v>
      </c>
      <c r="X519" s="477">
        <f t="shared" ref="X517:X580" si="124">W519*V519</f>
        <v>0</v>
      </c>
      <c r="Y519" s="444"/>
      <c r="Z519" s="296"/>
      <c r="AA519" s="296"/>
      <c r="AB519" s="296"/>
      <c r="AC519" s="296"/>
      <c r="AD519" s="296"/>
      <c r="AE519" s="296"/>
      <c r="AF519" s="296"/>
      <c r="AG519" s="296"/>
      <c r="AH519" s="296"/>
      <c r="AI519" s="296"/>
    </row>
    <row r="520" s="455" customFormat="1" spans="1:35">
      <c r="A520" s="467"/>
      <c r="B520" s="296"/>
      <c r="C520" s="754" t="s">
        <v>6845</v>
      </c>
      <c r="D520" s="296"/>
      <c r="E520" s="754" t="s">
        <v>6846</v>
      </c>
      <c r="F520" s="296"/>
      <c r="G520" s="296"/>
      <c r="H520" s="755" t="s">
        <v>6294</v>
      </c>
      <c r="I520" s="296"/>
      <c r="J520" s="191" t="s">
        <v>6704</v>
      </c>
      <c r="K520" s="296"/>
      <c r="L520" s="296"/>
      <c r="M520" s="482">
        <v>30</v>
      </c>
      <c r="N520" s="477">
        <v>11.5503</v>
      </c>
      <c r="O520" s="477">
        <f t="shared" si="117"/>
        <v>346.509</v>
      </c>
      <c r="P520" s="477">
        <v>30</v>
      </c>
      <c r="Q520" s="477">
        <f t="shared" si="118"/>
        <v>11.5503</v>
      </c>
      <c r="R520" s="477">
        <f t="shared" si="123"/>
        <v>346.509</v>
      </c>
      <c r="S520" s="477">
        <f t="shared" si="115"/>
        <v>0</v>
      </c>
      <c r="T520" s="477">
        <f t="shared" si="119"/>
        <v>11.5503</v>
      </c>
      <c r="U520" s="477">
        <f t="shared" si="120"/>
        <v>0</v>
      </c>
      <c r="V520" s="477">
        <f t="shared" si="121"/>
        <v>0</v>
      </c>
      <c r="W520" s="477">
        <f t="shared" si="122"/>
        <v>11.5503</v>
      </c>
      <c r="X520" s="477">
        <f t="shared" si="124"/>
        <v>0</v>
      </c>
      <c r="Y520" s="444"/>
      <c r="Z520" s="296"/>
      <c r="AA520" s="296"/>
      <c r="AB520" s="296"/>
      <c r="AC520" s="296"/>
      <c r="AD520" s="296"/>
      <c r="AE520" s="296"/>
      <c r="AF520" s="296"/>
      <c r="AG520" s="296"/>
      <c r="AH520" s="296"/>
      <c r="AI520" s="296"/>
    </row>
    <row r="521" s="455" customFormat="1" spans="1:35">
      <c r="A521" s="467"/>
      <c r="B521" s="296"/>
      <c r="C521" s="754" t="s">
        <v>6847</v>
      </c>
      <c r="D521" s="296"/>
      <c r="E521" s="754" t="s">
        <v>6848</v>
      </c>
      <c r="F521" s="296"/>
      <c r="G521" s="296"/>
      <c r="H521" s="755" t="s">
        <v>6294</v>
      </c>
      <c r="I521" s="296"/>
      <c r="J521" s="191" t="s">
        <v>6704</v>
      </c>
      <c r="K521" s="296"/>
      <c r="L521" s="296"/>
      <c r="M521" s="482">
        <v>20</v>
      </c>
      <c r="N521" s="477">
        <v>17.779</v>
      </c>
      <c r="O521" s="477">
        <f t="shared" si="117"/>
        <v>355.58</v>
      </c>
      <c r="P521" s="477"/>
      <c r="Q521" s="477">
        <f t="shared" si="118"/>
        <v>17.779</v>
      </c>
      <c r="R521" s="477">
        <f t="shared" si="123"/>
        <v>0</v>
      </c>
      <c r="S521" s="477">
        <f t="shared" si="115"/>
        <v>0</v>
      </c>
      <c r="T521" s="477">
        <f t="shared" si="119"/>
        <v>17.779</v>
      </c>
      <c r="U521" s="477">
        <f t="shared" si="120"/>
        <v>0</v>
      </c>
      <c r="V521" s="477">
        <f t="shared" si="121"/>
        <v>-20</v>
      </c>
      <c r="W521" s="477">
        <f t="shared" si="122"/>
        <v>17.779</v>
      </c>
      <c r="X521" s="477">
        <f>R521-O521</f>
        <v>-355.58</v>
      </c>
      <c r="Y521" s="444"/>
      <c r="Z521" s="296"/>
      <c r="AA521" s="296"/>
      <c r="AB521" s="296"/>
      <c r="AC521" s="296"/>
      <c r="AD521" s="296"/>
      <c r="AE521" s="296"/>
      <c r="AF521" s="296"/>
      <c r="AG521" s="296"/>
      <c r="AH521" s="296"/>
      <c r="AI521" s="296"/>
    </row>
    <row r="522" s="455" customFormat="1" spans="1:35">
      <c r="A522" s="467"/>
      <c r="B522" s="296"/>
      <c r="C522" s="754" t="s">
        <v>6849</v>
      </c>
      <c r="D522" s="296"/>
      <c r="E522" s="754" t="s">
        <v>6850</v>
      </c>
      <c r="F522" s="296"/>
      <c r="G522" s="296"/>
      <c r="H522" s="755" t="s">
        <v>6294</v>
      </c>
      <c r="I522" s="296"/>
      <c r="J522" s="191" t="s">
        <v>6704</v>
      </c>
      <c r="K522" s="296"/>
      <c r="L522" s="296"/>
      <c r="M522" s="482">
        <v>10</v>
      </c>
      <c r="N522" s="477">
        <v>15.863</v>
      </c>
      <c r="O522" s="477">
        <f t="shared" si="117"/>
        <v>158.63</v>
      </c>
      <c r="P522" s="477"/>
      <c r="Q522" s="477">
        <f t="shared" si="118"/>
        <v>15.863</v>
      </c>
      <c r="R522" s="477">
        <f t="shared" si="123"/>
        <v>0</v>
      </c>
      <c r="S522" s="477">
        <f t="shared" si="115"/>
        <v>0</v>
      </c>
      <c r="T522" s="477">
        <f t="shared" si="119"/>
        <v>15.863</v>
      </c>
      <c r="U522" s="477">
        <f t="shared" si="120"/>
        <v>0</v>
      </c>
      <c r="V522" s="477">
        <f t="shared" si="121"/>
        <v>-10</v>
      </c>
      <c r="W522" s="477">
        <f t="shared" si="122"/>
        <v>15.863</v>
      </c>
      <c r="X522" s="477">
        <f>R522-O522</f>
        <v>-158.63</v>
      </c>
      <c r="Y522" s="444"/>
      <c r="Z522" s="296"/>
      <c r="AA522" s="296"/>
      <c r="AB522" s="296"/>
      <c r="AC522" s="296"/>
      <c r="AD522" s="296"/>
      <c r="AE522" s="296"/>
      <c r="AF522" s="296"/>
      <c r="AG522" s="296"/>
      <c r="AH522" s="296"/>
      <c r="AI522" s="296"/>
    </row>
    <row r="523" s="455" customFormat="1" spans="1:35">
      <c r="A523" s="467"/>
      <c r="B523" s="296"/>
      <c r="C523" s="754" t="s">
        <v>5450</v>
      </c>
      <c r="D523" s="296"/>
      <c r="E523" s="754" t="s">
        <v>5451</v>
      </c>
      <c r="F523" s="296"/>
      <c r="G523" s="296"/>
      <c r="H523" s="755" t="s">
        <v>6294</v>
      </c>
      <c r="I523" s="296"/>
      <c r="J523" s="191" t="s">
        <v>6704</v>
      </c>
      <c r="K523" s="296"/>
      <c r="L523" s="296"/>
      <c r="M523" s="482">
        <v>-10</v>
      </c>
      <c r="N523" s="477">
        <v>4.8012</v>
      </c>
      <c r="O523" s="477">
        <f t="shared" si="117"/>
        <v>-48.012</v>
      </c>
      <c r="P523" s="477"/>
      <c r="Q523" s="477">
        <f t="shared" si="118"/>
        <v>4.8012</v>
      </c>
      <c r="R523" s="477">
        <f t="shared" si="123"/>
        <v>0</v>
      </c>
      <c r="S523" s="477">
        <f t="shared" si="115"/>
        <v>10</v>
      </c>
      <c r="T523" s="477">
        <f t="shared" si="119"/>
        <v>4.8012</v>
      </c>
      <c r="U523" s="477">
        <f t="shared" ref="U523:U528" si="125">R523-O523</f>
        <v>48.012</v>
      </c>
      <c r="V523" s="477">
        <f t="shared" si="121"/>
        <v>0</v>
      </c>
      <c r="W523" s="477">
        <f t="shared" si="122"/>
        <v>4.8012</v>
      </c>
      <c r="X523" s="477">
        <f t="shared" si="124"/>
        <v>0</v>
      </c>
      <c r="Y523" s="444"/>
      <c r="Z523" s="296"/>
      <c r="AA523" s="296"/>
      <c r="AB523" s="296"/>
      <c r="AC523" s="296"/>
      <c r="AD523" s="296"/>
      <c r="AE523" s="296"/>
      <c r="AF523" s="296"/>
      <c r="AG523" s="296"/>
      <c r="AH523" s="296"/>
      <c r="AI523" s="296"/>
    </row>
    <row r="524" s="455" customFormat="1" spans="1:35">
      <c r="A524" s="467"/>
      <c r="B524" s="296"/>
      <c r="C524" s="754" t="s">
        <v>5454</v>
      </c>
      <c r="D524" s="296"/>
      <c r="E524" s="754" t="s">
        <v>5455</v>
      </c>
      <c r="F524" s="296"/>
      <c r="G524" s="296"/>
      <c r="H524" s="755" t="s">
        <v>6294</v>
      </c>
      <c r="I524" s="296"/>
      <c r="J524" s="191" t="s">
        <v>6704</v>
      </c>
      <c r="K524" s="296"/>
      <c r="L524" s="296"/>
      <c r="M524" s="482">
        <v>-20</v>
      </c>
      <c r="N524" s="477">
        <v>13.3242</v>
      </c>
      <c r="O524" s="477">
        <f t="shared" si="117"/>
        <v>-266.484</v>
      </c>
      <c r="P524" s="477"/>
      <c r="Q524" s="477">
        <f t="shared" si="118"/>
        <v>13.3242</v>
      </c>
      <c r="R524" s="477">
        <f t="shared" si="123"/>
        <v>0</v>
      </c>
      <c r="S524" s="477">
        <f t="shared" si="115"/>
        <v>20</v>
      </c>
      <c r="T524" s="477">
        <f t="shared" si="119"/>
        <v>13.3242</v>
      </c>
      <c r="U524" s="477">
        <f t="shared" si="125"/>
        <v>266.484</v>
      </c>
      <c r="V524" s="477">
        <f t="shared" si="121"/>
        <v>0</v>
      </c>
      <c r="W524" s="477">
        <f t="shared" si="122"/>
        <v>13.3242</v>
      </c>
      <c r="X524" s="477">
        <f t="shared" si="124"/>
        <v>0</v>
      </c>
      <c r="Y524" s="444"/>
      <c r="Z524" s="296"/>
      <c r="AA524" s="296"/>
      <c r="AB524" s="296"/>
      <c r="AC524" s="296"/>
      <c r="AD524" s="296"/>
      <c r="AE524" s="296"/>
      <c r="AF524" s="296"/>
      <c r="AG524" s="296"/>
      <c r="AH524" s="296"/>
      <c r="AI524" s="296"/>
    </row>
    <row r="525" s="455" customFormat="1" spans="1:35">
      <c r="A525" s="467"/>
      <c r="B525" s="296"/>
      <c r="C525" s="754" t="s">
        <v>5456</v>
      </c>
      <c r="D525" s="296"/>
      <c r="E525" s="754" t="s">
        <v>5457</v>
      </c>
      <c r="F525" s="296"/>
      <c r="G525" s="296"/>
      <c r="H525" s="755" t="s">
        <v>6294</v>
      </c>
      <c r="I525" s="296"/>
      <c r="J525" s="191" t="s">
        <v>6704</v>
      </c>
      <c r="K525" s="296"/>
      <c r="L525" s="296"/>
      <c r="M525" s="482">
        <v>-40</v>
      </c>
      <c r="N525" s="477">
        <v>13.1987</v>
      </c>
      <c r="O525" s="477">
        <f t="shared" si="117"/>
        <v>-527.948</v>
      </c>
      <c r="P525" s="477"/>
      <c r="Q525" s="477">
        <f t="shared" si="118"/>
        <v>13.1987</v>
      </c>
      <c r="R525" s="477">
        <f t="shared" si="123"/>
        <v>0</v>
      </c>
      <c r="S525" s="477">
        <f t="shared" si="115"/>
        <v>40</v>
      </c>
      <c r="T525" s="477">
        <f t="shared" si="119"/>
        <v>13.1987</v>
      </c>
      <c r="U525" s="477">
        <f t="shared" si="125"/>
        <v>527.948</v>
      </c>
      <c r="V525" s="477">
        <f t="shared" si="121"/>
        <v>0</v>
      </c>
      <c r="W525" s="477">
        <f t="shared" si="122"/>
        <v>13.1987</v>
      </c>
      <c r="X525" s="477">
        <f t="shared" si="124"/>
        <v>0</v>
      </c>
      <c r="Y525" s="444"/>
      <c r="Z525" s="296"/>
      <c r="AA525" s="296"/>
      <c r="AB525" s="296"/>
      <c r="AC525" s="296"/>
      <c r="AD525" s="296"/>
      <c r="AE525" s="296"/>
      <c r="AF525" s="296"/>
      <c r="AG525" s="296"/>
      <c r="AH525" s="296"/>
      <c r="AI525" s="296"/>
    </row>
    <row r="526" s="455" customFormat="1" spans="1:35">
      <c r="A526" s="467"/>
      <c r="B526" s="296"/>
      <c r="C526" s="754" t="s">
        <v>5458</v>
      </c>
      <c r="D526" s="296"/>
      <c r="E526" s="754" t="s">
        <v>5459</v>
      </c>
      <c r="F526" s="296"/>
      <c r="G526" s="296"/>
      <c r="H526" s="755" t="s">
        <v>6294</v>
      </c>
      <c r="I526" s="296"/>
      <c r="J526" s="191" t="s">
        <v>6704</v>
      </c>
      <c r="K526" s="296"/>
      <c r="L526" s="296"/>
      <c r="M526" s="482">
        <v>-50</v>
      </c>
      <c r="N526" s="477">
        <v>11.1187</v>
      </c>
      <c r="O526" s="477">
        <f t="shared" si="117"/>
        <v>-555.935</v>
      </c>
      <c r="P526" s="477"/>
      <c r="Q526" s="477">
        <f t="shared" si="118"/>
        <v>11.1187</v>
      </c>
      <c r="R526" s="477">
        <f t="shared" si="123"/>
        <v>0</v>
      </c>
      <c r="S526" s="477">
        <f t="shared" si="115"/>
        <v>50</v>
      </c>
      <c r="T526" s="477">
        <f t="shared" si="119"/>
        <v>11.1187</v>
      </c>
      <c r="U526" s="477">
        <f t="shared" si="125"/>
        <v>555.935</v>
      </c>
      <c r="V526" s="477">
        <f t="shared" si="121"/>
        <v>0</v>
      </c>
      <c r="W526" s="477">
        <f t="shared" si="122"/>
        <v>11.1187</v>
      </c>
      <c r="X526" s="477">
        <f t="shared" si="124"/>
        <v>0</v>
      </c>
      <c r="Y526" s="444"/>
      <c r="Z526" s="296"/>
      <c r="AA526" s="296"/>
      <c r="AB526" s="296"/>
      <c r="AC526" s="296"/>
      <c r="AD526" s="296"/>
      <c r="AE526" s="296"/>
      <c r="AF526" s="296"/>
      <c r="AG526" s="296"/>
      <c r="AH526" s="296"/>
      <c r="AI526" s="296"/>
    </row>
    <row r="527" s="455" customFormat="1" spans="1:35">
      <c r="A527" s="467"/>
      <c r="B527" s="296"/>
      <c r="C527" s="754" t="s">
        <v>6851</v>
      </c>
      <c r="D527" s="296"/>
      <c r="E527" s="754" t="s">
        <v>6852</v>
      </c>
      <c r="F527" s="296"/>
      <c r="G527" s="296"/>
      <c r="H527" s="755" t="s">
        <v>6292</v>
      </c>
      <c r="I527" s="296"/>
      <c r="J527" s="191" t="s">
        <v>6704</v>
      </c>
      <c r="K527" s="296"/>
      <c r="L527" s="296"/>
      <c r="M527" s="482">
        <v>126</v>
      </c>
      <c r="N527" s="477">
        <v>17.0559</v>
      </c>
      <c r="O527" s="477">
        <f t="shared" si="117"/>
        <v>2149.0434</v>
      </c>
      <c r="P527" s="477">
        <v>211</v>
      </c>
      <c r="Q527" s="477">
        <f t="shared" si="118"/>
        <v>17.0559</v>
      </c>
      <c r="R527" s="477">
        <f t="shared" si="123"/>
        <v>3598.7949</v>
      </c>
      <c r="S527" s="477">
        <f t="shared" si="115"/>
        <v>85</v>
      </c>
      <c r="T527" s="477">
        <f t="shared" si="119"/>
        <v>17.0559</v>
      </c>
      <c r="U527" s="477">
        <f t="shared" si="125"/>
        <v>1449.7515</v>
      </c>
      <c r="V527" s="477">
        <f t="shared" si="121"/>
        <v>0</v>
      </c>
      <c r="W527" s="477">
        <f t="shared" si="122"/>
        <v>17.0559</v>
      </c>
      <c r="X527" s="477">
        <f t="shared" si="124"/>
        <v>0</v>
      </c>
      <c r="Y527" s="444"/>
      <c r="Z527" s="296"/>
      <c r="AA527" s="296"/>
      <c r="AB527" s="296"/>
      <c r="AC527" s="296"/>
      <c r="AD527" s="296"/>
      <c r="AE527" s="296"/>
      <c r="AF527" s="296"/>
      <c r="AG527" s="296"/>
      <c r="AH527" s="296"/>
      <c r="AI527" s="296"/>
    </row>
    <row r="528" s="455" customFormat="1" spans="1:35">
      <c r="A528" s="467"/>
      <c r="B528" s="296"/>
      <c r="C528" s="754" t="s">
        <v>6853</v>
      </c>
      <c r="D528" s="296"/>
      <c r="E528" s="754" t="s">
        <v>6854</v>
      </c>
      <c r="F528" s="296"/>
      <c r="G528" s="296"/>
      <c r="H528" s="755" t="s">
        <v>6292</v>
      </c>
      <c r="I528" s="296"/>
      <c r="J528" s="191" t="s">
        <v>6704</v>
      </c>
      <c r="K528" s="296"/>
      <c r="L528" s="296"/>
      <c r="M528" s="482">
        <v>116</v>
      </c>
      <c r="N528" s="477">
        <v>16.2634</v>
      </c>
      <c r="O528" s="477">
        <f t="shared" si="117"/>
        <v>1886.5544</v>
      </c>
      <c r="P528" s="477">
        <v>155</v>
      </c>
      <c r="Q528" s="477">
        <f t="shared" si="118"/>
        <v>16.2634</v>
      </c>
      <c r="R528" s="477">
        <f t="shared" si="123"/>
        <v>2520.827</v>
      </c>
      <c r="S528" s="477">
        <f t="shared" si="115"/>
        <v>39</v>
      </c>
      <c r="T528" s="477">
        <f t="shared" si="119"/>
        <v>16.2634</v>
      </c>
      <c r="U528" s="477">
        <f t="shared" si="125"/>
        <v>634.2726</v>
      </c>
      <c r="V528" s="477">
        <f t="shared" si="121"/>
        <v>0</v>
      </c>
      <c r="W528" s="477">
        <f t="shared" si="122"/>
        <v>16.2634</v>
      </c>
      <c r="X528" s="477">
        <f t="shared" si="124"/>
        <v>0</v>
      </c>
      <c r="Y528" s="444"/>
      <c r="Z528" s="296"/>
      <c r="AA528" s="296"/>
      <c r="AB528" s="296"/>
      <c r="AC528" s="296"/>
      <c r="AD528" s="296"/>
      <c r="AE528" s="296"/>
      <c r="AF528" s="296"/>
      <c r="AG528" s="296"/>
      <c r="AH528" s="296"/>
      <c r="AI528" s="296"/>
    </row>
    <row r="529" s="455" customFormat="1" spans="1:35">
      <c r="A529" s="467"/>
      <c r="B529" s="296"/>
      <c r="C529" s="754" t="s">
        <v>6855</v>
      </c>
      <c r="D529" s="296"/>
      <c r="E529" s="754" t="s">
        <v>6856</v>
      </c>
      <c r="F529" s="296"/>
      <c r="G529" s="296"/>
      <c r="H529" s="755" t="s">
        <v>6292</v>
      </c>
      <c r="I529" s="296"/>
      <c r="J529" s="191" t="s">
        <v>6704</v>
      </c>
      <c r="K529" s="296"/>
      <c r="L529" s="296"/>
      <c r="M529" s="482">
        <v>280</v>
      </c>
      <c r="N529" s="477">
        <v>3.5159</v>
      </c>
      <c r="O529" s="477">
        <f t="shared" si="117"/>
        <v>984.452</v>
      </c>
      <c r="P529" s="477">
        <v>272</v>
      </c>
      <c r="Q529" s="477">
        <f t="shared" si="118"/>
        <v>3.5159</v>
      </c>
      <c r="R529" s="477">
        <f t="shared" si="123"/>
        <v>956.3248</v>
      </c>
      <c r="S529" s="477">
        <f t="shared" si="115"/>
        <v>0</v>
      </c>
      <c r="T529" s="477">
        <f t="shared" si="119"/>
        <v>3.5159</v>
      </c>
      <c r="U529" s="477">
        <f t="shared" si="120"/>
        <v>0</v>
      </c>
      <c r="V529" s="477">
        <f t="shared" si="121"/>
        <v>-8</v>
      </c>
      <c r="W529" s="477">
        <f t="shared" si="122"/>
        <v>3.5159</v>
      </c>
      <c r="X529" s="477">
        <f>R529-O529</f>
        <v>-28.1272</v>
      </c>
      <c r="Y529" s="444"/>
      <c r="Z529" s="296"/>
      <c r="AA529" s="296"/>
      <c r="AB529" s="296"/>
      <c r="AC529" s="296"/>
      <c r="AD529" s="296"/>
      <c r="AE529" s="296"/>
      <c r="AF529" s="296"/>
      <c r="AG529" s="296"/>
      <c r="AH529" s="296"/>
      <c r="AI529" s="296"/>
    </row>
    <row r="530" s="455" customFormat="1" spans="1:35">
      <c r="A530" s="467"/>
      <c r="B530" s="296"/>
      <c r="C530" s="754" t="s">
        <v>5466</v>
      </c>
      <c r="D530" s="296"/>
      <c r="E530" s="754" t="s">
        <v>5467</v>
      </c>
      <c r="F530" s="296"/>
      <c r="G530" s="296"/>
      <c r="H530" s="755" t="s">
        <v>6292</v>
      </c>
      <c r="I530" s="296"/>
      <c r="J530" s="191" t="s">
        <v>6704</v>
      </c>
      <c r="K530" s="296"/>
      <c r="L530" s="296"/>
      <c r="M530" s="482">
        <v>432</v>
      </c>
      <c r="N530" s="477">
        <v>6.8789</v>
      </c>
      <c r="O530" s="477">
        <f t="shared" si="117"/>
        <v>2971.6848</v>
      </c>
      <c r="P530" s="477">
        <v>427</v>
      </c>
      <c r="Q530" s="477">
        <f t="shared" si="118"/>
        <v>6.8789</v>
      </c>
      <c r="R530" s="477">
        <f t="shared" si="123"/>
        <v>2937.2903</v>
      </c>
      <c r="S530" s="477">
        <f t="shared" si="115"/>
        <v>0</v>
      </c>
      <c r="T530" s="477">
        <f t="shared" si="119"/>
        <v>6.8789</v>
      </c>
      <c r="U530" s="477">
        <f t="shared" si="120"/>
        <v>0</v>
      </c>
      <c r="V530" s="477">
        <f t="shared" si="121"/>
        <v>-5</v>
      </c>
      <c r="W530" s="477">
        <f t="shared" si="122"/>
        <v>6.8789</v>
      </c>
      <c r="X530" s="477">
        <f>R530-O530</f>
        <v>-34.3944999999999</v>
      </c>
      <c r="Y530" s="444"/>
      <c r="Z530" s="296"/>
      <c r="AA530" s="296"/>
      <c r="AB530" s="296"/>
      <c r="AC530" s="296"/>
      <c r="AD530" s="296"/>
      <c r="AE530" s="296"/>
      <c r="AF530" s="296"/>
      <c r="AG530" s="296"/>
      <c r="AH530" s="296"/>
      <c r="AI530" s="296"/>
    </row>
    <row r="531" s="455" customFormat="1" spans="1:35">
      <c r="A531" s="467"/>
      <c r="B531" s="296"/>
      <c r="C531" s="296" t="s">
        <v>6857</v>
      </c>
      <c r="D531" s="296"/>
      <c r="E531" s="296" t="s">
        <v>6750</v>
      </c>
      <c r="F531" s="296"/>
      <c r="G531" s="296"/>
      <c r="H531" s="755" t="s">
        <v>6292</v>
      </c>
      <c r="I531" s="296"/>
      <c r="J531" s="191" t="s">
        <v>6704</v>
      </c>
      <c r="K531" s="296"/>
      <c r="L531" s="296"/>
      <c r="M531" s="482"/>
      <c r="N531" s="477">
        <v>29.7518</v>
      </c>
      <c r="O531" s="477"/>
      <c r="P531" s="477">
        <v>81</v>
      </c>
      <c r="Q531" s="477">
        <f t="shared" si="118"/>
        <v>29.7518</v>
      </c>
      <c r="R531" s="477">
        <f t="shared" si="123"/>
        <v>2409.8958</v>
      </c>
      <c r="S531" s="477">
        <f t="shared" si="115"/>
        <v>81</v>
      </c>
      <c r="T531" s="477">
        <f t="shared" si="119"/>
        <v>29.7518</v>
      </c>
      <c r="U531" s="477">
        <f>R531-O531</f>
        <v>2409.8958</v>
      </c>
      <c r="V531" s="477">
        <f t="shared" si="121"/>
        <v>0</v>
      </c>
      <c r="W531" s="477">
        <f t="shared" si="122"/>
        <v>29.7518</v>
      </c>
      <c r="X531" s="477">
        <f t="shared" si="124"/>
        <v>0</v>
      </c>
      <c r="Y531" s="444"/>
      <c r="Z531" s="296"/>
      <c r="AA531" s="296"/>
      <c r="AB531" s="296"/>
      <c r="AC531" s="296"/>
      <c r="AD531" s="296"/>
      <c r="AE531" s="296"/>
      <c r="AF531" s="296"/>
      <c r="AG531" s="296"/>
      <c r="AH531" s="296"/>
      <c r="AI531" s="296"/>
    </row>
    <row r="532" s="455" customFormat="1" spans="1:35">
      <c r="A532" s="467"/>
      <c r="B532" s="296"/>
      <c r="C532" s="754" t="s">
        <v>6858</v>
      </c>
      <c r="D532" s="296"/>
      <c r="E532" s="754" t="s">
        <v>6859</v>
      </c>
      <c r="F532" s="296"/>
      <c r="G532" s="296"/>
      <c r="H532" s="755" t="s">
        <v>6292</v>
      </c>
      <c r="I532" s="296"/>
      <c r="J532" s="191" t="s">
        <v>6704</v>
      </c>
      <c r="K532" s="296"/>
      <c r="L532" s="296"/>
      <c r="M532" s="482">
        <v>-24</v>
      </c>
      <c r="N532" s="477">
        <v>1.7173</v>
      </c>
      <c r="O532" s="477">
        <f t="shared" ref="O532:O595" si="126">N532*M532</f>
        <v>-41.2152</v>
      </c>
      <c r="P532" s="477">
        <v>120</v>
      </c>
      <c r="Q532" s="477">
        <f t="shared" si="118"/>
        <v>1.7173</v>
      </c>
      <c r="R532" s="477">
        <f t="shared" si="123"/>
        <v>206.076</v>
      </c>
      <c r="S532" s="477">
        <f t="shared" si="115"/>
        <v>144</v>
      </c>
      <c r="T532" s="477">
        <f t="shared" si="119"/>
        <v>1.7173</v>
      </c>
      <c r="U532" s="477">
        <f>R532-O532</f>
        <v>247.2912</v>
      </c>
      <c r="V532" s="477">
        <f t="shared" si="121"/>
        <v>0</v>
      </c>
      <c r="W532" s="477">
        <f t="shared" si="122"/>
        <v>1.7173</v>
      </c>
      <c r="X532" s="477">
        <f t="shared" si="124"/>
        <v>0</v>
      </c>
      <c r="Y532" s="444"/>
      <c r="Z532" s="296"/>
      <c r="AA532" s="296"/>
      <c r="AB532" s="296"/>
      <c r="AC532" s="296"/>
      <c r="AD532" s="296"/>
      <c r="AE532" s="296"/>
      <c r="AF532" s="296"/>
      <c r="AG532" s="296"/>
      <c r="AH532" s="296"/>
      <c r="AI532" s="296"/>
    </row>
    <row r="533" s="455" customFormat="1" spans="1:35">
      <c r="A533" s="467"/>
      <c r="B533" s="296"/>
      <c r="C533" s="754" t="s">
        <v>6860</v>
      </c>
      <c r="D533" s="296"/>
      <c r="E533" s="754" t="s">
        <v>6861</v>
      </c>
      <c r="F533" s="296"/>
      <c r="G533" s="296"/>
      <c r="H533" s="755" t="s">
        <v>6292</v>
      </c>
      <c r="I533" s="296"/>
      <c r="J533" s="191" t="s">
        <v>6704</v>
      </c>
      <c r="K533" s="296"/>
      <c r="L533" s="296"/>
      <c r="M533" s="482">
        <v>7</v>
      </c>
      <c r="N533" s="477">
        <v>164.6571</v>
      </c>
      <c r="O533" s="477">
        <f t="shared" si="126"/>
        <v>1152.5997</v>
      </c>
      <c r="P533" s="477">
        <v>7</v>
      </c>
      <c r="Q533" s="477">
        <f t="shared" si="118"/>
        <v>164.6571</v>
      </c>
      <c r="R533" s="477">
        <f t="shared" si="123"/>
        <v>1152.5997</v>
      </c>
      <c r="S533" s="477">
        <f t="shared" si="115"/>
        <v>0</v>
      </c>
      <c r="T533" s="477">
        <f t="shared" si="119"/>
        <v>164.6571</v>
      </c>
      <c r="U533" s="477">
        <f t="shared" si="120"/>
        <v>0</v>
      </c>
      <c r="V533" s="477">
        <f t="shared" si="121"/>
        <v>0</v>
      </c>
      <c r="W533" s="477">
        <f t="shared" si="122"/>
        <v>164.6571</v>
      </c>
      <c r="X533" s="477">
        <f t="shared" si="124"/>
        <v>0</v>
      </c>
      <c r="Y533" s="444"/>
      <c r="Z533" s="296"/>
      <c r="AA533" s="296"/>
      <c r="AB533" s="296"/>
      <c r="AC533" s="296"/>
      <c r="AD533" s="296"/>
      <c r="AE533" s="296"/>
      <c r="AF533" s="296"/>
      <c r="AG533" s="296"/>
      <c r="AH533" s="296"/>
      <c r="AI533" s="296"/>
    </row>
    <row r="534" s="455" customFormat="1" spans="1:35">
      <c r="A534" s="467"/>
      <c r="B534" s="296"/>
      <c r="C534" s="754" t="s">
        <v>6862</v>
      </c>
      <c r="D534" s="296"/>
      <c r="E534" s="754" t="s">
        <v>6863</v>
      </c>
      <c r="F534" s="296"/>
      <c r="G534" s="296"/>
      <c r="H534" s="755" t="s">
        <v>6294</v>
      </c>
      <c r="I534" s="296"/>
      <c r="J534" s="191" t="s">
        <v>6704</v>
      </c>
      <c r="K534" s="296"/>
      <c r="L534" s="296"/>
      <c r="M534" s="482">
        <v>6</v>
      </c>
      <c r="N534" s="477">
        <v>524.0483</v>
      </c>
      <c r="O534" s="477">
        <f t="shared" si="126"/>
        <v>3144.2898</v>
      </c>
      <c r="P534" s="477">
        <v>6</v>
      </c>
      <c r="Q534" s="477">
        <f t="shared" si="118"/>
        <v>524.0483</v>
      </c>
      <c r="R534" s="477">
        <f t="shared" si="123"/>
        <v>3144.2898</v>
      </c>
      <c r="S534" s="477">
        <f t="shared" si="115"/>
        <v>0</v>
      </c>
      <c r="T534" s="477">
        <f t="shared" si="119"/>
        <v>524.0483</v>
      </c>
      <c r="U534" s="477">
        <f t="shared" si="120"/>
        <v>0</v>
      </c>
      <c r="V534" s="477">
        <f t="shared" si="121"/>
        <v>0</v>
      </c>
      <c r="W534" s="477">
        <f t="shared" si="122"/>
        <v>524.0483</v>
      </c>
      <c r="X534" s="477">
        <f t="shared" si="124"/>
        <v>0</v>
      </c>
      <c r="Y534" s="444"/>
      <c r="Z534" s="296"/>
      <c r="AA534" s="296"/>
      <c r="AB534" s="296"/>
      <c r="AC534" s="296"/>
      <c r="AD534" s="296"/>
      <c r="AE534" s="296"/>
      <c r="AF534" s="296"/>
      <c r="AG534" s="296"/>
      <c r="AH534" s="296"/>
      <c r="AI534" s="296"/>
    </row>
    <row r="535" s="455" customFormat="1" spans="1:35">
      <c r="A535" s="467"/>
      <c r="B535" s="296"/>
      <c r="C535" s="754" t="s">
        <v>6864</v>
      </c>
      <c r="D535" s="296"/>
      <c r="E535" s="754" t="s">
        <v>6865</v>
      </c>
      <c r="F535" s="296"/>
      <c r="G535" s="296"/>
      <c r="H535" s="191" t="s">
        <v>6294</v>
      </c>
      <c r="I535" s="296"/>
      <c r="J535" s="191" t="s">
        <v>6704</v>
      </c>
      <c r="K535" s="296"/>
      <c r="L535" s="296"/>
      <c r="M535" s="482">
        <v>5</v>
      </c>
      <c r="N535" s="477">
        <v>279.584</v>
      </c>
      <c r="O535" s="477">
        <f t="shared" si="126"/>
        <v>1397.92</v>
      </c>
      <c r="P535" s="477">
        <v>5</v>
      </c>
      <c r="Q535" s="477">
        <f t="shared" si="118"/>
        <v>279.584</v>
      </c>
      <c r="R535" s="477">
        <f t="shared" si="123"/>
        <v>1397.92</v>
      </c>
      <c r="S535" s="477">
        <f t="shared" si="115"/>
        <v>0</v>
      </c>
      <c r="T535" s="477">
        <f t="shared" si="119"/>
        <v>279.584</v>
      </c>
      <c r="U535" s="477">
        <f t="shared" si="120"/>
        <v>0</v>
      </c>
      <c r="V535" s="477">
        <f t="shared" si="121"/>
        <v>0</v>
      </c>
      <c r="W535" s="477">
        <f t="shared" si="122"/>
        <v>279.584</v>
      </c>
      <c r="X535" s="477">
        <f t="shared" si="124"/>
        <v>0</v>
      </c>
      <c r="Y535" s="444"/>
      <c r="Z535" s="296"/>
      <c r="AA535" s="296"/>
      <c r="AB535" s="296"/>
      <c r="AC535" s="296"/>
      <c r="AD535" s="296"/>
      <c r="AE535" s="296"/>
      <c r="AF535" s="296"/>
      <c r="AG535" s="296"/>
      <c r="AH535" s="296"/>
      <c r="AI535" s="296"/>
    </row>
    <row r="536" s="455" customFormat="1" spans="1:35">
      <c r="A536" s="467"/>
      <c r="B536" s="296"/>
      <c r="C536" s="754" t="s">
        <v>6866</v>
      </c>
      <c r="D536" s="296"/>
      <c r="E536" s="754" t="s">
        <v>6867</v>
      </c>
      <c r="F536" s="296"/>
      <c r="G536" s="296"/>
      <c r="H536" s="191" t="s">
        <v>6294</v>
      </c>
      <c r="I536" s="296"/>
      <c r="J536" s="191" t="s">
        <v>6704</v>
      </c>
      <c r="K536" s="296"/>
      <c r="L536" s="296"/>
      <c r="M536" s="482">
        <v>5</v>
      </c>
      <c r="N536" s="477">
        <v>104.194</v>
      </c>
      <c r="O536" s="477">
        <f t="shared" si="126"/>
        <v>520.97</v>
      </c>
      <c r="P536" s="477">
        <v>5</v>
      </c>
      <c r="Q536" s="477">
        <f t="shared" si="118"/>
        <v>104.194</v>
      </c>
      <c r="R536" s="477">
        <f t="shared" si="123"/>
        <v>520.97</v>
      </c>
      <c r="S536" s="477">
        <f t="shared" si="115"/>
        <v>0</v>
      </c>
      <c r="T536" s="477">
        <f t="shared" si="119"/>
        <v>104.194</v>
      </c>
      <c r="U536" s="477">
        <f t="shared" si="120"/>
        <v>0</v>
      </c>
      <c r="V536" s="477">
        <f t="shared" si="121"/>
        <v>0</v>
      </c>
      <c r="W536" s="477">
        <f t="shared" si="122"/>
        <v>104.194</v>
      </c>
      <c r="X536" s="477">
        <f t="shared" si="124"/>
        <v>0</v>
      </c>
      <c r="Y536" s="444"/>
      <c r="Z536" s="296"/>
      <c r="AA536" s="296"/>
      <c r="AB536" s="296"/>
      <c r="AC536" s="296"/>
      <c r="AD536" s="296"/>
      <c r="AE536" s="296"/>
      <c r="AF536" s="296"/>
      <c r="AG536" s="296"/>
      <c r="AH536" s="296"/>
      <c r="AI536" s="296"/>
    </row>
    <row r="537" s="455" customFormat="1" spans="1:35">
      <c r="A537" s="467"/>
      <c r="B537" s="296"/>
      <c r="C537" s="754" t="s">
        <v>6868</v>
      </c>
      <c r="D537" s="296"/>
      <c r="E537" s="754" t="s">
        <v>6869</v>
      </c>
      <c r="F537" s="296"/>
      <c r="G537" s="296"/>
      <c r="H537" s="191" t="s">
        <v>6294</v>
      </c>
      <c r="I537" s="296"/>
      <c r="J537" s="191" t="s">
        <v>6704</v>
      </c>
      <c r="K537" s="296"/>
      <c r="L537" s="296"/>
      <c r="M537" s="482">
        <v>5</v>
      </c>
      <c r="N537" s="477">
        <v>96.924</v>
      </c>
      <c r="O537" s="477">
        <f t="shared" si="126"/>
        <v>484.62</v>
      </c>
      <c r="P537" s="477">
        <v>5</v>
      </c>
      <c r="Q537" s="477">
        <f t="shared" si="118"/>
        <v>96.924</v>
      </c>
      <c r="R537" s="477">
        <f t="shared" si="123"/>
        <v>484.62</v>
      </c>
      <c r="S537" s="477">
        <f t="shared" si="115"/>
        <v>0</v>
      </c>
      <c r="T537" s="477">
        <f t="shared" si="119"/>
        <v>96.924</v>
      </c>
      <c r="U537" s="477">
        <f t="shared" si="120"/>
        <v>0</v>
      </c>
      <c r="V537" s="477">
        <f t="shared" si="121"/>
        <v>0</v>
      </c>
      <c r="W537" s="477">
        <f t="shared" si="122"/>
        <v>96.924</v>
      </c>
      <c r="X537" s="477">
        <f t="shared" si="124"/>
        <v>0</v>
      </c>
      <c r="Y537" s="444"/>
      <c r="Z537" s="296"/>
      <c r="AA537" s="296"/>
      <c r="AB537" s="296"/>
      <c r="AC537" s="296"/>
      <c r="AD537" s="296"/>
      <c r="AE537" s="296"/>
      <c r="AF537" s="296"/>
      <c r="AG537" s="296"/>
      <c r="AH537" s="296"/>
      <c r="AI537" s="296"/>
    </row>
    <row r="538" s="455" customFormat="1" spans="1:35">
      <c r="A538" s="467"/>
      <c r="B538" s="296"/>
      <c r="C538" s="754" t="s">
        <v>6870</v>
      </c>
      <c r="D538" s="296"/>
      <c r="E538" s="754" t="s">
        <v>6871</v>
      </c>
      <c r="F538" s="296"/>
      <c r="G538" s="296"/>
      <c r="H538" s="191" t="s">
        <v>6294</v>
      </c>
      <c r="I538" s="296"/>
      <c r="J538" s="191" t="s">
        <v>6704</v>
      </c>
      <c r="K538" s="296"/>
      <c r="L538" s="296"/>
      <c r="M538" s="482">
        <v>3</v>
      </c>
      <c r="N538" s="477">
        <v>98.67</v>
      </c>
      <c r="O538" s="477">
        <f t="shared" si="126"/>
        <v>296.01</v>
      </c>
      <c r="P538" s="477">
        <v>3</v>
      </c>
      <c r="Q538" s="477">
        <f t="shared" si="118"/>
        <v>98.67</v>
      </c>
      <c r="R538" s="477">
        <f t="shared" si="123"/>
        <v>296.01</v>
      </c>
      <c r="S538" s="477">
        <f t="shared" si="115"/>
        <v>0</v>
      </c>
      <c r="T538" s="477">
        <f t="shared" si="119"/>
        <v>98.67</v>
      </c>
      <c r="U538" s="477">
        <f t="shared" si="120"/>
        <v>0</v>
      </c>
      <c r="V538" s="477">
        <f t="shared" si="121"/>
        <v>0</v>
      </c>
      <c r="W538" s="477">
        <f t="shared" si="122"/>
        <v>98.67</v>
      </c>
      <c r="X538" s="477">
        <f t="shared" si="124"/>
        <v>0</v>
      </c>
      <c r="Y538" s="444"/>
      <c r="Z538" s="296"/>
      <c r="AA538" s="296"/>
      <c r="AB538" s="296"/>
      <c r="AC538" s="296"/>
      <c r="AD538" s="296"/>
      <c r="AE538" s="296"/>
      <c r="AF538" s="296"/>
      <c r="AG538" s="296"/>
      <c r="AH538" s="296"/>
      <c r="AI538" s="296"/>
    </row>
    <row r="539" s="455" customFormat="1" spans="1:35">
      <c r="A539" s="467"/>
      <c r="B539" s="296"/>
      <c r="C539" s="754" t="s">
        <v>6872</v>
      </c>
      <c r="D539" s="296"/>
      <c r="E539" s="754" t="s">
        <v>6873</v>
      </c>
      <c r="F539" s="296"/>
      <c r="G539" s="296"/>
      <c r="H539" s="191" t="s">
        <v>6294</v>
      </c>
      <c r="I539" s="296"/>
      <c r="J539" s="191" t="s">
        <v>6704</v>
      </c>
      <c r="K539" s="296"/>
      <c r="L539" s="296"/>
      <c r="M539" s="482">
        <v>5</v>
      </c>
      <c r="N539" s="477">
        <v>0.506</v>
      </c>
      <c r="O539" s="477">
        <f t="shared" si="126"/>
        <v>2.53</v>
      </c>
      <c r="P539" s="477"/>
      <c r="Q539" s="477">
        <f t="shared" si="118"/>
        <v>0.506</v>
      </c>
      <c r="R539" s="477">
        <f t="shared" si="123"/>
        <v>0</v>
      </c>
      <c r="S539" s="477">
        <f t="shared" si="115"/>
        <v>0</v>
      </c>
      <c r="T539" s="477">
        <f t="shared" si="119"/>
        <v>0.506</v>
      </c>
      <c r="U539" s="477">
        <f t="shared" si="120"/>
        <v>0</v>
      </c>
      <c r="V539" s="477">
        <f t="shared" si="121"/>
        <v>-5</v>
      </c>
      <c r="W539" s="477">
        <f t="shared" si="122"/>
        <v>0.506</v>
      </c>
      <c r="X539" s="477">
        <f t="shared" ref="X539:X542" si="127">R539-O539</f>
        <v>-2.53</v>
      </c>
      <c r="Y539" s="444"/>
      <c r="Z539" s="296"/>
      <c r="AA539" s="296"/>
      <c r="AB539" s="296"/>
      <c r="AC539" s="296"/>
      <c r="AD539" s="296"/>
      <c r="AE539" s="296"/>
      <c r="AF539" s="296"/>
      <c r="AG539" s="296"/>
      <c r="AH539" s="296"/>
      <c r="AI539" s="296"/>
    </row>
    <row r="540" s="455" customFormat="1" spans="1:35">
      <c r="A540" s="467"/>
      <c r="B540" s="296"/>
      <c r="C540" s="754" t="s">
        <v>6874</v>
      </c>
      <c r="D540" s="296"/>
      <c r="E540" s="754" t="s">
        <v>6875</v>
      </c>
      <c r="F540" s="296"/>
      <c r="G540" s="296"/>
      <c r="H540" s="191" t="s">
        <v>6294</v>
      </c>
      <c r="I540" s="296"/>
      <c r="J540" s="191" t="s">
        <v>6704</v>
      </c>
      <c r="K540" s="296"/>
      <c r="L540" s="296"/>
      <c r="M540" s="482">
        <v>5</v>
      </c>
      <c r="N540" s="477">
        <v>0.506</v>
      </c>
      <c r="O540" s="477">
        <f t="shared" si="126"/>
        <v>2.53</v>
      </c>
      <c r="P540" s="477"/>
      <c r="Q540" s="477">
        <f t="shared" si="118"/>
        <v>0.506</v>
      </c>
      <c r="R540" s="477">
        <f t="shared" si="123"/>
        <v>0</v>
      </c>
      <c r="S540" s="477">
        <f t="shared" si="115"/>
        <v>0</v>
      </c>
      <c r="T540" s="477">
        <f t="shared" si="119"/>
        <v>0.506</v>
      </c>
      <c r="U540" s="477">
        <f t="shared" si="120"/>
        <v>0</v>
      </c>
      <c r="V540" s="477">
        <f t="shared" si="121"/>
        <v>-5</v>
      </c>
      <c r="W540" s="477">
        <f t="shared" si="122"/>
        <v>0.506</v>
      </c>
      <c r="X540" s="477">
        <f t="shared" si="127"/>
        <v>-2.53</v>
      </c>
      <c r="Y540" s="444"/>
      <c r="Z540" s="296"/>
      <c r="AA540" s="296"/>
      <c r="AB540" s="296"/>
      <c r="AC540" s="296"/>
      <c r="AD540" s="296"/>
      <c r="AE540" s="296"/>
      <c r="AF540" s="296"/>
      <c r="AG540" s="296"/>
      <c r="AH540" s="296"/>
      <c r="AI540" s="296"/>
    </row>
    <row r="541" s="455" customFormat="1" spans="1:35">
      <c r="A541" s="467"/>
      <c r="B541" s="296"/>
      <c r="C541" s="754" t="s">
        <v>4355</v>
      </c>
      <c r="D541" s="296"/>
      <c r="E541" s="754" t="s">
        <v>4356</v>
      </c>
      <c r="F541" s="296"/>
      <c r="G541" s="296"/>
      <c r="H541" s="755" t="s">
        <v>6292</v>
      </c>
      <c r="I541" s="296"/>
      <c r="J541" s="191" t="s">
        <v>6704</v>
      </c>
      <c r="K541" s="296"/>
      <c r="L541" s="296"/>
      <c r="M541" s="482">
        <v>30</v>
      </c>
      <c r="N541" s="477">
        <v>1.2711</v>
      </c>
      <c r="O541" s="477">
        <f t="shared" si="126"/>
        <v>38.133</v>
      </c>
      <c r="P541" s="477"/>
      <c r="Q541" s="477">
        <f t="shared" si="118"/>
        <v>1.2711</v>
      </c>
      <c r="R541" s="477">
        <f t="shared" si="123"/>
        <v>0</v>
      </c>
      <c r="S541" s="477">
        <f t="shared" si="115"/>
        <v>0</v>
      </c>
      <c r="T541" s="477">
        <f t="shared" si="119"/>
        <v>1.2711</v>
      </c>
      <c r="U541" s="477">
        <f t="shared" si="120"/>
        <v>0</v>
      </c>
      <c r="V541" s="477">
        <f t="shared" si="121"/>
        <v>-30</v>
      </c>
      <c r="W541" s="477">
        <f t="shared" si="122"/>
        <v>1.2711</v>
      </c>
      <c r="X541" s="477">
        <f t="shared" si="127"/>
        <v>-38.133</v>
      </c>
      <c r="Y541" s="444"/>
      <c r="Z541" s="296"/>
      <c r="AA541" s="296"/>
      <c r="AB541" s="296"/>
      <c r="AC541" s="296"/>
      <c r="AD541" s="296"/>
      <c r="AE541" s="296"/>
      <c r="AF541" s="296"/>
      <c r="AG541" s="296"/>
      <c r="AH541" s="296"/>
      <c r="AI541" s="296"/>
    </row>
    <row r="542" s="455" customFormat="1" spans="1:35">
      <c r="A542" s="467"/>
      <c r="B542" s="296"/>
      <c r="C542" s="754" t="s">
        <v>4480</v>
      </c>
      <c r="D542" s="296"/>
      <c r="E542" s="754" t="s">
        <v>4481</v>
      </c>
      <c r="F542" s="296"/>
      <c r="G542" s="296"/>
      <c r="H542" s="755" t="s">
        <v>6292</v>
      </c>
      <c r="I542" s="296"/>
      <c r="J542" s="191" t="s">
        <v>6704</v>
      </c>
      <c r="K542" s="296"/>
      <c r="L542" s="296"/>
      <c r="M542" s="482">
        <v>20</v>
      </c>
      <c r="N542" s="477">
        <v>0.816</v>
      </c>
      <c r="O542" s="477">
        <f t="shared" si="126"/>
        <v>16.32</v>
      </c>
      <c r="P542" s="477"/>
      <c r="Q542" s="477">
        <f t="shared" si="118"/>
        <v>0.816</v>
      </c>
      <c r="R542" s="477">
        <f t="shared" si="123"/>
        <v>0</v>
      </c>
      <c r="S542" s="477">
        <f t="shared" si="115"/>
        <v>0</v>
      </c>
      <c r="T542" s="477">
        <f t="shared" si="119"/>
        <v>0.816</v>
      </c>
      <c r="U542" s="477">
        <f t="shared" si="120"/>
        <v>0</v>
      </c>
      <c r="V542" s="477">
        <f t="shared" si="121"/>
        <v>-20</v>
      </c>
      <c r="W542" s="477">
        <f t="shared" si="122"/>
        <v>0.816</v>
      </c>
      <c r="X542" s="477">
        <f t="shared" si="127"/>
        <v>-16.32</v>
      </c>
      <c r="Y542" s="444"/>
      <c r="Z542" s="296"/>
      <c r="AA542" s="296"/>
      <c r="AB542" s="296"/>
      <c r="AC542" s="296"/>
      <c r="AD542" s="296"/>
      <c r="AE542" s="296"/>
      <c r="AF542" s="296"/>
      <c r="AG542" s="296"/>
      <c r="AH542" s="296"/>
      <c r="AI542" s="296"/>
    </row>
    <row r="543" s="455" customFormat="1" spans="1:35">
      <c r="A543" s="467">
        <v>449</v>
      </c>
      <c r="B543" s="296"/>
      <c r="C543" s="296"/>
      <c r="D543" s="296"/>
      <c r="E543" s="296"/>
      <c r="F543" s="296"/>
      <c r="G543" s="296"/>
      <c r="H543" s="191" t="s">
        <v>6294</v>
      </c>
      <c r="I543" s="296"/>
      <c r="J543" s="191" t="s">
        <v>6876</v>
      </c>
      <c r="K543" s="296"/>
      <c r="L543" s="296"/>
      <c r="M543" s="482"/>
      <c r="N543" s="477"/>
      <c r="O543" s="477">
        <f t="shared" si="126"/>
        <v>0</v>
      </c>
      <c r="P543" s="477"/>
      <c r="Q543" s="477">
        <f t="shared" si="118"/>
        <v>0</v>
      </c>
      <c r="R543" s="477">
        <f t="shared" si="123"/>
        <v>0</v>
      </c>
      <c r="S543" s="477">
        <f t="shared" si="115"/>
        <v>0</v>
      </c>
      <c r="T543" s="477">
        <f t="shared" si="119"/>
        <v>0</v>
      </c>
      <c r="U543" s="477">
        <f t="shared" si="120"/>
        <v>0</v>
      </c>
      <c r="V543" s="477">
        <f t="shared" si="121"/>
        <v>0</v>
      </c>
      <c r="W543" s="477">
        <f t="shared" si="122"/>
        <v>0</v>
      </c>
      <c r="X543" s="477">
        <f t="shared" si="124"/>
        <v>0</v>
      </c>
      <c r="Y543" s="444"/>
      <c r="Z543" s="296"/>
      <c r="AA543" s="296"/>
      <c r="AB543" s="296"/>
      <c r="AC543" s="296"/>
      <c r="AD543" s="296"/>
      <c r="AE543" s="296"/>
      <c r="AF543" s="296"/>
      <c r="AG543" s="296"/>
      <c r="AH543" s="296"/>
      <c r="AI543" s="296"/>
    </row>
    <row r="544" s="455" customFormat="1" spans="1:35">
      <c r="A544" s="467">
        <v>450</v>
      </c>
      <c r="B544" s="296"/>
      <c r="C544" s="296"/>
      <c r="D544" s="296"/>
      <c r="E544" s="296"/>
      <c r="F544" s="296"/>
      <c r="G544" s="296"/>
      <c r="H544" s="191" t="s">
        <v>6294</v>
      </c>
      <c r="I544" s="296"/>
      <c r="J544" s="191" t="s">
        <v>6876</v>
      </c>
      <c r="K544" s="296"/>
      <c r="L544" s="296"/>
      <c r="M544" s="482"/>
      <c r="N544" s="477"/>
      <c r="O544" s="477">
        <f t="shared" si="126"/>
        <v>0</v>
      </c>
      <c r="P544" s="477"/>
      <c r="Q544" s="477">
        <f t="shared" si="118"/>
        <v>0</v>
      </c>
      <c r="R544" s="477">
        <f t="shared" si="123"/>
        <v>0</v>
      </c>
      <c r="S544" s="477">
        <f t="shared" si="115"/>
        <v>0</v>
      </c>
      <c r="T544" s="477">
        <f t="shared" si="119"/>
        <v>0</v>
      </c>
      <c r="U544" s="477">
        <f t="shared" si="120"/>
        <v>0</v>
      </c>
      <c r="V544" s="477">
        <f t="shared" si="121"/>
        <v>0</v>
      </c>
      <c r="W544" s="477">
        <f t="shared" si="122"/>
        <v>0</v>
      </c>
      <c r="X544" s="477">
        <f t="shared" si="124"/>
        <v>0</v>
      </c>
      <c r="Y544" s="444"/>
      <c r="Z544" s="296"/>
      <c r="AA544" s="296"/>
      <c r="AB544" s="296"/>
      <c r="AC544" s="296"/>
      <c r="AD544" s="296"/>
      <c r="AE544" s="296"/>
      <c r="AF544" s="296"/>
      <c r="AG544" s="296"/>
      <c r="AH544" s="296"/>
      <c r="AI544" s="296"/>
    </row>
    <row r="545" s="455" customFormat="1" spans="1:35">
      <c r="A545" s="467">
        <v>451</v>
      </c>
      <c r="B545" s="296"/>
      <c r="C545" s="296"/>
      <c r="D545" s="296"/>
      <c r="E545" s="296"/>
      <c r="F545" s="296"/>
      <c r="G545" s="296"/>
      <c r="H545" s="191" t="s">
        <v>6294</v>
      </c>
      <c r="I545" s="296"/>
      <c r="J545" s="191" t="s">
        <v>6876</v>
      </c>
      <c r="K545" s="296"/>
      <c r="L545" s="296"/>
      <c r="M545" s="482"/>
      <c r="N545" s="477"/>
      <c r="O545" s="477">
        <f t="shared" si="126"/>
        <v>0</v>
      </c>
      <c r="P545" s="477"/>
      <c r="Q545" s="477">
        <f t="shared" si="118"/>
        <v>0</v>
      </c>
      <c r="R545" s="477">
        <f t="shared" si="123"/>
        <v>0</v>
      </c>
      <c r="S545" s="477">
        <f t="shared" si="115"/>
        <v>0</v>
      </c>
      <c r="T545" s="477">
        <f t="shared" si="119"/>
        <v>0</v>
      </c>
      <c r="U545" s="477">
        <f t="shared" si="120"/>
        <v>0</v>
      </c>
      <c r="V545" s="477">
        <f t="shared" si="121"/>
        <v>0</v>
      </c>
      <c r="W545" s="477">
        <f t="shared" si="122"/>
        <v>0</v>
      </c>
      <c r="X545" s="477">
        <f t="shared" si="124"/>
        <v>0</v>
      </c>
      <c r="Y545" s="444"/>
      <c r="Z545" s="296"/>
      <c r="AA545" s="296"/>
      <c r="AB545" s="296"/>
      <c r="AC545" s="296"/>
      <c r="AD545" s="296"/>
      <c r="AE545" s="296"/>
      <c r="AF545" s="296"/>
      <c r="AG545" s="296"/>
      <c r="AH545" s="296"/>
      <c r="AI545" s="296"/>
    </row>
    <row r="546" s="455" customFormat="1" spans="1:35">
      <c r="A546" s="467">
        <v>452</v>
      </c>
      <c r="B546" s="296"/>
      <c r="C546" s="296"/>
      <c r="D546" s="296"/>
      <c r="E546" s="296"/>
      <c r="F546" s="296"/>
      <c r="G546" s="296"/>
      <c r="H546" s="191" t="s">
        <v>6294</v>
      </c>
      <c r="I546" s="296"/>
      <c r="J546" s="191" t="s">
        <v>6876</v>
      </c>
      <c r="K546" s="296"/>
      <c r="L546" s="296"/>
      <c r="M546" s="482"/>
      <c r="N546" s="477"/>
      <c r="O546" s="477">
        <f t="shared" si="126"/>
        <v>0</v>
      </c>
      <c r="P546" s="477"/>
      <c r="Q546" s="477">
        <f t="shared" si="118"/>
        <v>0</v>
      </c>
      <c r="R546" s="477">
        <f t="shared" si="123"/>
        <v>0</v>
      </c>
      <c r="S546" s="477">
        <f t="shared" si="115"/>
        <v>0</v>
      </c>
      <c r="T546" s="477">
        <f t="shared" si="119"/>
        <v>0</v>
      </c>
      <c r="U546" s="477">
        <f t="shared" si="120"/>
        <v>0</v>
      </c>
      <c r="V546" s="477">
        <f t="shared" si="121"/>
        <v>0</v>
      </c>
      <c r="W546" s="477">
        <f t="shared" si="122"/>
        <v>0</v>
      </c>
      <c r="X546" s="477">
        <f t="shared" si="124"/>
        <v>0</v>
      </c>
      <c r="Y546" s="444"/>
      <c r="Z546" s="296"/>
      <c r="AA546" s="296"/>
      <c r="AB546" s="296"/>
      <c r="AC546" s="296"/>
      <c r="AD546" s="296"/>
      <c r="AE546" s="296"/>
      <c r="AF546" s="296"/>
      <c r="AG546" s="296"/>
      <c r="AH546" s="296"/>
      <c r="AI546" s="296"/>
    </row>
    <row r="547" s="455" customFormat="1" spans="1:35">
      <c r="A547" s="467">
        <v>453</v>
      </c>
      <c r="B547" s="296"/>
      <c r="C547" s="296"/>
      <c r="D547" s="296"/>
      <c r="E547" s="296"/>
      <c r="F547" s="296"/>
      <c r="G547" s="296"/>
      <c r="H547" s="191" t="s">
        <v>6294</v>
      </c>
      <c r="I547" s="296"/>
      <c r="J547" s="191" t="s">
        <v>6876</v>
      </c>
      <c r="K547" s="296"/>
      <c r="L547" s="296"/>
      <c r="M547" s="482"/>
      <c r="N547" s="477"/>
      <c r="O547" s="477">
        <f t="shared" si="126"/>
        <v>0</v>
      </c>
      <c r="P547" s="477"/>
      <c r="Q547" s="477">
        <f t="shared" si="118"/>
        <v>0</v>
      </c>
      <c r="R547" s="477">
        <f t="shared" si="123"/>
        <v>0</v>
      </c>
      <c r="S547" s="477">
        <f t="shared" si="115"/>
        <v>0</v>
      </c>
      <c r="T547" s="477">
        <f t="shared" si="119"/>
        <v>0</v>
      </c>
      <c r="U547" s="477">
        <f t="shared" si="120"/>
        <v>0</v>
      </c>
      <c r="V547" s="477">
        <f t="shared" si="121"/>
        <v>0</v>
      </c>
      <c r="W547" s="477">
        <f t="shared" si="122"/>
        <v>0</v>
      </c>
      <c r="X547" s="477">
        <f t="shared" si="124"/>
        <v>0</v>
      </c>
      <c r="Y547" s="444"/>
      <c r="Z547" s="296"/>
      <c r="AA547" s="296"/>
      <c r="AB547" s="296"/>
      <c r="AC547" s="296"/>
      <c r="AD547" s="296"/>
      <c r="AE547" s="296"/>
      <c r="AF547" s="296"/>
      <c r="AG547" s="296"/>
      <c r="AH547" s="296"/>
      <c r="AI547" s="296"/>
    </row>
    <row r="548" s="455" customFormat="1" spans="1:35">
      <c r="A548" s="467">
        <v>454</v>
      </c>
      <c r="B548" s="296"/>
      <c r="C548" s="296"/>
      <c r="D548" s="296"/>
      <c r="E548" s="296"/>
      <c r="F548" s="296"/>
      <c r="G548" s="296"/>
      <c r="H548" s="191" t="s">
        <v>6294</v>
      </c>
      <c r="I548" s="296"/>
      <c r="J548" s="191" t="s">
        <v>6876</v>
      </c>
      <c r="K548" s="296"/>
      <c r="L548" s="296"/>
      <c r="M548" s="482"/>
      <c r="N548" s="477"/>
      <c r="O548" s="477">
        <f t="shared" si="126"/>
        <v>0</v>
      </c>
      <c r="P548" s="477"/>
      <c r="Q548" s="477">
        <f t="shared" si="118"/>
        <v>0</v>
      </c>
      <c r="R548" s="477">
        <f t="shared" si="123"/>
        <v>0</v>
      </c>
      <c r="S548" s="477">
        <f t="shared" si="115"/>
        <v>0</v>
      </c>
      <c r="T548" s="477">
        <f t="shared" si="119"/>
        <v>0</v>
      </c>
      <c r="U548" s="477">
        <f t="shared" si="120"/>
        <v>0</v>
      </c>
      <c r="V548" s="477">
        <f t="shared" si="121"/>
        <v>0</v>
      </c>
      <c r="W548" s="477">
        <f t="shared" si="122"/>
        <v>0</v>
      </c>
      <c r="X548" s="477">
        <f t="shared" si="124"/>
        <v>0</v>
      </c>
      <c r="Y548" s="444"/>
      <c r="Z548" s="296"/>
      <c r="AA548" s="296"/>
      <c r="AB548" s="296"/>
      <c r="AC548" s="296"/>
      <c r="AD548" s="296"/>
      <c r="AE548" s="296"/>
      <c r="AF548" s="296"/>
      <c r="AG548" s="296"/>
      <c r="AH548" s="296"/>
      <c r="AI548" s="296"/>
    </row>
    <row r="549" s="455" customFormat="1" spans="1:35">
      <c r="A549" s="467">
        <v>455</v>
      </c>
      <c r="B549" s="296"/>
      <c r="C549" s="296"/>
      <c r="D549" s="296"/>
      <c r="E549" s="296"/>
      <c r="F549" s="296"/>
      <c r="G549" s="296"/>
      <c r="H549" s="191" t="s">
        <v>6294</v>
      </c>
      <c r="I549" s="296"/>
      <c r="J549" s="191" t="s">
        <v>6876</v>
      </c>
      <c r="K549" s="296"/>
      <c r="L549" s="296"/>
      <c r="M549" s="482"/>
      <c r="N549" s="477"/>
      <c r="O549" s="477">
        <f t="shared" si="126"/>
        <v>0</v>
      </c>
      <c r="P549" s="477"/>
      <c r="Q549" s="477">
        <f t="shared" si="118"/>
        <v>0</v>
      </c>
      <c r="R549" s="477">
        <f t="shared" si="123"/>
        <v>0</v>
      </c>
      <c r="S549" s="477">
        <f t="shared" si="115"/>
        <v>0</v>
      </c>
      <c r="T549" s="477">
        <f t="shared" si="119"/>
        <v>0</v>
      </c>
      <c r="U549" s="477">
        <f t="shared" si="120"/>
        <v>0</v>
      </c>
      <c r="V549" s="477">
        <f t="shared" si="121"/>
        <v>0</v>
      </c>
      <c r="W549" s="477">
        <f t="shared" si="122"/>
        <v>0</v>
      </c>
      <c r="X549" s="477">
        <f t="shared" si="124"/>
        <v>0</v>
      </c>
      <c r="Y549" s="444"/>
      <c r="Z549" s="296"/>
      <c r="AA549" s="296"/>
      <c r="AB549" s="296"/>
      <c r="AC549" s="296"/>
      <c r="AD549" s="296"/>
      <c r="AE549" s="296"/>
      <c r="AF549" s="296"/>
      <c r="AG549" s="296"/>
      <c r="AH549" s="296"/>
      <c r="AI549" s="296"/>
    </row>
    <row r="550" s="455" customFormat="1" spans="1:35">
      <c r="A550" s="467">
        <v>456</v>
      </c>
      <c r="B550" s="296"/>
      <c r="C550" s="296"/>
      <c r="D550" s="296"/>
      <c r="E550" s="296"/>
      <c r="F550" s="296"/>
      <c r="G550" s="296"/>
      <c r="H550" s="191" t="s">
        <v>6294</v>
      </c>
      <c r="I550" s="296"/>
      <c r="J550" s="191" t="s">
        <v>6876</v>
      </c>
      <c r="K550" s="296"/>
      <c r="L550" s="296"/>
      <c r="M550" s="482"/>
      <c r="N550" s="477"/>
      <c r="O550" s="477">
        <f t="shared" si="126"/>
        <v>0</v>
      </c>
      <c r="P550" s="477"/>
      <c r="Q550" s="477">
        <f t="shared" si="118"/>
        <v>0</v>
      </c>
      <c r="R550" s="477">
        <f t="shared" si="123"/>
        <v>0</v>
      </c>
      <c r="S550" s="477">
        <f t="shared" si="115"/>
        <v>0</v>
      </c>
      <c r="T550" s="477">
        <f t="shared" si="119"/>
        <v>0</v>
      </c>
      <c r="U550" s="477">
        <f t="shared" si="120"/>
        <v>0</v>
      </c>
      <c r="V550" s="477">
        <f t="shared" si="121"/>
        <v>0</v>
      </c>
      <c r="W550" s="477">
        <f t="shared" si="122"/>
        <v>0</v>
      </c>
      <c r="X550" s="477">
        <f t="shared" si="124"/>
        <v>0</v>
      </c>
      <c r="Y550" s="444"/>
      <c r="Z550" s="296"/>
      <c r="AA550" s="296"/>
      <c r="AB550" s="296"/>
      <c r="AC550" s="296"/>
      <c r="AD550" s="296"/>
      <c r="AE550" s="296"/>
      <c r="AF550" s="296"/>
      <c r="AG550" s="296"/>
      <c r="AH550" s="296"/>
      <c r="AI550" s="296"/>
    </row>
    <row r="551" s="455" customFormat="1" spans="1:35">
      <c r="A551" s="467">
        <v>457</v>
      </c>
      <c r="B551" s="296"/>
      <c r="C551" s="296"/>
      <c r="D551" s="296"/>
      <c r="E551" s="296"/>
      <c r="F551" s="296"/>
      <c r="G551" s="296"/>
      <c r="H551" s="191" t="s">
        <v>6294</v>
      </c>
      <c r="I551" s="296"/>
      <c r="J551" s="191" t="s">
        <v>6876</v>
      </c>
      <c r="K551" s="296"/>
      <c r="L551" s="296"/>
      <c r="M551" s="482"/>
      <c r="N551" s="477"/>
      <c r="O551" s="477">
        <f t="shared" si="126"/>
        <v>0</v>
      </c>
      <c r="P551" s="477"/>
      <c r="Q551" s="477">
        <f t="shared" si="118"/>
        <v>0</v>
      </c>
      <c r="R551" s="477">
        <f t="shared" si="123"/>
        <v>0</v>
      </c>
      <c r="S551" s="477">
        <f t="shared" si="115"/>
        <v>0</v>
      </c>
      <c r="T551" s="477">
        <f t="shared" si="119"/>
        <v>0</v>
      </c>
      <c r="U551" s="477">
        <f t="shared" si="120"/>
        <v>0</v>
      </c>
      <c r="V551" s="477">
        <f t="shared" si="121"/>
        <v>0</v>
      </c>
      <c r="W551" s="477">
        <f t="shared" si="122"/>
        <v>0</v>
      </c>
      <c r="X551" s="477">
        <f t="shared" si="124"/>
        <v>0</v>
      </c>
      <c r="Y551" s="444"/>
      <c r="Z551" s="296"/>
      <c r="AA551" s="296"/>
      <c r="AB551" s="296"/>
      <c r="AC551" s="296"/>
      <c r="AD551" s="296"/>
      <c r="AE551" s="296"/>
      <c r="AF551" s="296"/>
      <c r="AG551" s="296"/>
      <c r="AH551" s="296"/>
      <c r="AI551" s="296"/>
    </row>
    <row r="552" s="455" customFormat="1" spans="1:35">
      <c r="A552" s="467">
        <v>458</v>
      </c>
      <c r="B552" s="296"/>
      <c r="C552" s="296"/>
      <c r="D552" s="296"/>
      <c r="E552" s="296"/>
      <c r="F552" s="296"/>
      <c r="G552" s="296"/>
      <c r="H552" s="191" t="s">
        <v>6294</v>
      </c>
      <c r="I552" s="296"/>
      <c r="J552" s="191" t="s">
        <v>6876</v>
      </c>
      <c r="K552" s="296"/>
      <c r="L552" s="296"/>
      <c r="M552" s="482"/>
      <c r="N552" s="477"/>
      <c r="O552" s="477">
        <f t="shared" si="126"/>
        <v>0</v>
      </c>
      <c r="P552" s="477"/>
      <c r="Q552" s="477">
        <f t="shared" si="118"/>
        <v>0</v>
      </c>
      <c r="R552" s="477">
        <f t="shared" si="123"/>
        <v>0</v>
      </c>
      <c r="S552" s="477">
        <f t="shared" si="115"/>
        <v>0</v>
      </c>
      <c r="T552" s="477">
        <f t="shared" si="119"/>
        <v>0</v>
      </c>
      <c r="U552" s="477">
        <f t="shared" si="120"/>
        <v>0</v>
      </c>
      <c r="V552" s="477">
        <f t="shared" si="121"/>
        <v>0</v>
      </c>
      <c r="W552" s="477">
        <f t="shared" si="122"/>
        <v>0</v>
      </c>
      <c r="X552" s="477">
        <f t="shared" si="124"/>
        <v>0</v>
      </c>
      <c r="Y552" s="444"/>
      <c r="Z552" s="296"/>
      <c r="AA552" s="296"/>
      <c r="AB552" s="296"/>
      <c r="AC552" s="296"/>
      <c r="AD552" s="296"/>
      <c r="AE552" s="296"/>
      <c r="AF552" s="296"/>
      <c r="AG552" s="296"/>
      <c r="AH552" s="296"/>
      <c r="AI552" s="296"/>
    </row>
    <row r="553" s="455" customFormat="1" spans="1:35">
      <c r="A553" s="467">
        <v>459</v>
      </c>
      <c r="B553" s="296"/>
      <c r="C553" s="296"/>
      <c r="D553" s="296"/>
      <c r="E553" s="296"/>
      <c r="F553" s="296"/>
      <c r="G553" s="296"/>
      <c r="H553" s="191" t="s">
        <v>6294</v>
      </c>
      <c r="I553" s="296"/>
      <c r="J553" s="191" t="s">
        <v>6876</v>
      </c>
      <c r="K553" s="296"/>
      <c r="L553" s="296"/>
      <c r="M553" s="482"/>
      <c r="N553" s="477"/>
      <c r="O553" s="477">
        <f t="shared" si="126"/>
        <v>0</v>
      </c>
      <c r="P553" s="477"/>
      <c r="Q553" s="477">
        <f t="shared" si="118"/>
        <v>0</v>
      </c>
      <c r="R553" s="477">
        <f t="shared" si="123"/>
        <v>0</v>
      </c>
      <c r="S553" s="477">
        <f t="shared" si="115"/>
        <v>0</v>
      </c>
      <c r="T553" s="477">
        <f t="shared" si="119"/>
        <v>0</v>
      </c>
      <c r="U553" s="477">
        <f t="shared" si="120"/>
        <v>0</v>
      </c>
      <c r="V553" s="477">
        <f t="shared" si="121"/>
        <v>0</v>
      </c>
      <c r="W553" s="477">
        <f t="shared" si="122"/>
        <v>0</v>
      </c>
      <c r="X553" s="477">
        <f t="shared" si="124"/>
        <v>0</v>
      </c>
      <c r="Y553" s="444"/>
      <c r="Z553" s="296"/>
      <c r="AA553" s="296"/>
      <c r="AB553" s="296"/>
      <c r="AC553" s="296"/>
      <c r="AD553" s="296"/>
      <c r="AE553" s="296"/>
      <c r="AF553" s="296"/>
      <c r="AG553" s="296"/>
      <c r="AH553" s="296"/>
      <c r="AI553" s="296"/>
    </row>
    <row r="554" s="455" customFormat="1" spans="1:35">
      <c r="A554" s="467">
        <v>460</v>
      </c>
      <c r="B554" s="296"/>
      <c r="C554" s="296"/>
      <c r="D554" s="296"/>
      <c r="E554" s="296"/>
      <c r="F554" s="296"/>
      <c r="G554" s="296"/>
      <c r="H554" s="191" t="s">
        <v>6294</v>
      </c>
      <c r="I554" s="296"/>
      <c r="J554" s="191" t="s">
        <v>6876</v>
      </c>
      <c r="K554" s="296"/>
      <c r="L554" s="296"/>
      <c r="M554" s="482"/>
      <c r="N554" s="477"/>
      <c r="O554" s="477">
        <f t="shared" si="126"/>
        <v>0</v>
      </c>
      <c r="P554" s="477"/>
      <c r="Q554" s="477">
        <f t="shared" si="118"/>
        <v>0</v>
      </c>
      <c r="R554" s="477">
        <f t="shared" si="123"/>
        <v>0</v>
      </c>
      <c r="S554" s="477">
        <f t="shared" si="115"/>
        <v>0</v>
      </c>
      <c r="T554" s="477">
        <f t="shared" si="119"/>
        <v>0</v>
      </c>
      <c r="U554" s="477">
        <f t="shared" si="120"/>
        <v>0</v>
      </c>
      <c r="V554" s="477">
        <f t="shared" si="121"/>
        <v>0</v>
      </c>
      <c r="W554" s="477">
        <f t="shared" si="122"/>
        <v>0</v>
      </c>
      <c r="X554" s="477">
        <f t="shared" si="124"/>
        <v>0</v>
      </c>
      <c r="Y554" s="444"/>
      <c r="Z554" s="296"/>
      <c r="AA554" s="296"/>
      <c r="AB554" s="296"/>
      <c r="AC554" s="296"/>
      <c r="AD554" s="296"/>
      <c r="AE554" s="296"/>
      <c r="AF554" s="296"/>
      <c r="AG554" s="296"/>
      <c r="AH554" s="296"/>
      <c r="AI554" s="296"/>
    </row>
    <row r="555" s="455" customFormat="1" spans="1:35">
      <c r="A555" s="467">
        <v>461</v>
      </c>
      <c r="B555" s="296"/>
      <c r="C555" s="296"/>
      <c r="D555" s="296"/>
      <c r="E555" s="296"/>
      <c r="F555" s="296"/>
      <c r="G555" s="296"/>
      <c r="H555" s="191" t="s">
        <v>6294</v>
      </c>
      <c r="I555" s="296"/>
      <c r="J555" s="191" t="s">
        <v>6876</v>
      </c>
      <c r="K555" s="296"/>
      <c r="L555" s="296"/>
      <c r="M555" s="482"/>
      <c r="N555" s="477"/>
      <c r="O555" s="477">
        <f t="shared" si="126"/>
        <v>0</v>
      </c>
      <c r="P555" s="477"/>
      <c r="Q555" s="477">
        <f t="shared" si="118"/>
        <v>0</v>
      </c>
      <c r="R555" s="477">
        <f t="shared" si="123"/>
        <v>0</v>
      </c>
      <c r="S555" s="477">
        <f t="shared" si="115"/>
        <v>0</v>
      </c>
      <c r="T555" s="477">
        <f t="shared" si="119"/>
        <v>0</v>
      </c>
      <c r="U555" s="477">
        <f t="shared" si="120"/>
        <v>0</v>
      </c>
      <c r="V555" s="477">
        <f t="shared" si="121"/>
        <v>0</v>
      </c>
      <c r="W555" s="477">
        <f t="shared" si="122"/>
        <v>0</v>
      </c>
      <c r="X555" s="477">
        <f t="shared" si="124"/>
        <v>0</v>
      </c>
      <c r="Y555" s="444"/>
      <c r="Z555" s="296"/>
      <c r="AA555" s="296"/>
      <c r="AB555" s="296"/>
      <c r="AC555" s="296"/>
      <c r="AD555" s="296"/>
      <c r="AE555" s="296"/>
      <c r="AF555" s="296"/>
      <c r="AG555" s="296"/>
      <c r="AH555" s="296"/>
      <c r="AI555" s="296"/>
    </row>
    <row r="556" s="455" customFormat="1" spans="1:35">
      <c r="A556" s="467">
        <v>462</v>
      </c>
      <c r="B556" s="296"/>
      <c r="C556" s="296"/>
      <c r="D556" s="296"/>
      <c r="E556" s="296"/>
      <c r="F556" s="296"/>
      <c r="G556" s="296"/>
      <c r="H556" s="191" t="s">
        <v>6294</v>
      </c>
      <c r="I556" s="296"/>
      <c r="J556" s="191" t="s">
        <v>6876</v>
      </c>
      <c r="K556" s="296"/>
      <c r="L556" s="296"/>
      <c r="M556" s="482"/>
      <c r="N556" s="477"/>
      <c r="O556" s="477">
        <f t="shared" si="126"/>
        <v>0</v>
      </c>
      <c r="P556" s="477"/>
      <c r="Q556" s="477">
        <f t="shared" si="118"/>
        <v>0</v>
      </c>
      <c r="R556" s="477">
        <f t="shared" si="123"/>
        <v>0</v>
      </c>
      <c r="S556" s="477">
        <f t="shared" si="115"/>
        <v>0</v>
      </c>
      <c r="T556" s="477">
        <f t="shared" si="119"/>
        <v>0</v>
      </c>
      <c r="U556" s="477">
        <f t="shared" si="120"/>
        <v>0</v>
      </c>
      <c r="V556" s="477">
        <f t="shared" si="121"/>
        <v>0</v>
      </c>
      <c r="W556" s="477">
        <f t="shared" si="122"/>
        <v>0</v>
      </c>
      <c r="X556" s="477">
        <f t="shared" si="124"/>
        <v>0</v>
      </c>
      <c r="Y556" s="444"/>
      <c r="Z556" s="296"/>
      <c r="AA556" s="296"/>
      <c r="AB556" s="296"/>
      <c r="AC556" s="296"/>
      <c r="AD556" s="296"/>
      <c r="AE556" s="296"/>
      <c r="AF556" s="296"/>
      <c r="AG556" s="296"/>
      <c r="AH556" s="296"/>
      <c r="AI556" s="296"/>
    </row>
    <row r="557" s="455" customFormat="1" spans="1:35">
      <c r="A557" s="467">
        <v>463</v>
      </c>
      <c r="B557" s="296"/>
      <c r="C557" s="296"/>
      <c r="D557" s="296"/>
      <c r="E557" s="296"/>
      <c r="F557" s="296"/>
      <c r="G557" s="296"/>
      <c r="H557" s="191" t="s">
        <v>6294</v>
      </c>
      <c r="I557" s="296"/>
      <c r="J557" s="191" t="s">
        <v>6876</v>
      </c>
      <c r="K557" s="296"/>
      <c r="L557" s="296"/>
      <c r="M557" s="482"/>
      <c r="N557" s="477"/>
      <c r="O557" s="477">
        <f t="shared" si="126"/>
        <v>0</v>
      </c>
      <c r="P557" s="477"/>
      <c r="Q557" s="477">
        <f t="shared" si="118"/>
        <v>0</v>
      </c>
      <c r="R557" s="477">
        <f t="shared" si="123"/>
        <v>0</v>
      </c>
      <c r="S557" s="477">
        <f t="shared" si="115"/>
        <v>0</v>
      </c>
      <c r="T557" s="477">
        <f t="shared" si="119"/>
        <v>0</v>
      </c>
      <c r="U557" s="477">
        <f t="shared" si="120"/>
        <v>0</v>
      </c>
      <c r="V557" s="477">
        <f t="shared" si="121"/>
        <v>0</v>
      </c>
      <c r="W557" s="477">
        <f t="shared" si="122"/>
        <v>0</v>
      </c>
      <c r="X557" s="477">
        <f t="shared" si="124"/>
        <v>0</v>
      </c>
      <c r="Y557" s="444"/>
      <c r="Z557" s="296"/>
      <c r="AA557" s="296"/>
      <c r="AB557" s="296"/>
      <c r="AC557" s="296"/>
      <c r="AD557" s="296"/>
      <c r="AE557" s="296"/>
      <c r="AF557" s="296"/>
      <c r="AG557" s="296"/>
      <c r="AH557" s="296"/>
      <c r="AI557" s="296"/>
    </row>
    <row r="558" s="455" customFormat="1" spans="1:35">
      <c r="A558" s="467">
        <v>464</v>
      </c>
      <c r="B558" s="296"/>
      <c r="C558" s="296"/>
      <c r="D558" s="296"/>
      <c r="E558" s="296"/>
      <c r="F558" s="296"/>
      <c r="G558" s="296"/>
      <c r="H558" s="191" t="s">
        <v>6294</v>
      </c>
      <c r="I558" s="296"/>
      <c r="J558" s="191" t="s">
        <v>6876</v>
      </c>
      <c r="K558" s="296"/>
      <c r="L558" s="296"/>
      <c r="M558" s="482"/>
      <c r="N558" s="477"/>
      <c r="O558" s="477">
        <f t="shared" si="126"/>
        <v>0</v>
      </c>
      <c r="P558" s="477"/>
      <c r="Q558" s="477">
        <f t="shared" si="118"/>
        <v>0</v>
      </c>
      <c r="R558" s="477">
        <f t="shared" si="123"/>
        <v>0</v>
      </c>
      <c r="S558" s="477">
        <f t="shared" ref="S558:S621" si="128">IF((P558-M558)&gt;0,P558-M558,0)</f>
        <v>0</v>
      </c>
      <c r="T558" s="477">
        <f t="shared" si="119"/>
        <v>0</v>
      </c>
      <c r="U558" s="477">
        <f t="shared" si="120"/>
        <v>0</v>
      </c>
      <c r="V558" s="477">
        <f t="shared" si="121"/>
        <v>0</v>
      </c>
      <c r="W558" s="477">
        <f t="shared" si="122"/>
        <v>0</v>
      </c>
      <c r="X558" s="477">
        <f t="shared" si="124"/>
        <v>0</v>
      </c>
      <c r="Y558" s="444"/>
      <c r="Z558" s="296"/>
      <c r="AA558" s="296"/>
      <c r="AB558" s="296"/>
      <c r="AC558" s="296"/>
      <c r="AD558" s="296"/>
      <c r="AE558" s="296"/>
      <c r="AF558" s="296"/>
      <c r="AG558" s="296"/>
      <c r="AH558" s="296"/>
      <c r="AI558" s="296"/>
    </row>
    <row r="559" s="455" customFormat="1" spans="1:35">
      <c r="A559" s="467">
        <v>465</v>
      </c>
      <c r="B559" s="296"/>
      <c r="C559" s="296"/>
      <c r="D559" s="296"/>
      <c r="E559" s="296"/>
      <c r="F559" s="296"/>
      <c r="G559" s="296"/>
      <c r="H559" s="191" t="s">
        <v>6294</v>
      </c>
      <c r="I559" s="296"/>
      <c r="J559" s="191" t="s">
        <v>6876</v>
      </c>
      <c r="K559" s="296"/>
      <c r="L559" s="296"/>
      <c r="M559" s="482"/>
      <c r="N559" s="477"/>
      <c r="O559" s="477">
        <f t="shared" si="126"/>
        <v>0</v>
      </c>
      <c r="P559" s="477"/>
      <c r="Q559" s="477">
        <f t="shared" si="118"/>
        <v>0</v>
      </c>
      <c r="R559" s="477">
        <f t="shared" si="123"/>
        <v>0</v>
      </c>
      <c r="S559" s="477">
        <f t="shared" si="128"/>
        <v>0</v>
      </c>
      <c r="T559" s="477">
        <f t="shared" si="119"/>
        <v>0</v>
      </c>
      <c r="U559" s="477">
        <f t="shared" si="120"/>
        <v>0</v>
      </c>
      <c r="V559" s="477">
        <f t="shared" si="121"/>
        <v>0</v>
      </c>
      <c r="W559" s="477">
        <f t="shared" si="122"/>
        <v>0</v>
      </c>
      <c r="X559" s="477">
        <f t="shared" si="124"/>
        <v>0</v>
      </c>
      <c r="Y559" s="444"/>
      <c r="Z559" s="296"/>
      <c r="AA559" s="296"/>
      <c r="AB559" s="296"/>
      <c r="AC559" s="296"/>
      <c r="AD559" s="296"/>
      <c r="AE559" s="296"/>
      <c r="AF559" s="296"/>
      <c r="AG559" s="296"/>
      <c r="AH559" s="296"/>
      <c r="AI559" s="296"/>
    </row>
    <row r="560" s="455" customFormat="1" spans="1:35">
      <c r="A560" s="467">
        <v>466</v>
      </c>
      <c r="B560" s="296"/>
      <c r="C560" s="296"/>
      <c r="D560" s="296"/>
      <c r="E560" s="296"/>
      <c r="F560" s="296"/>
      <c r="G560" s="296"/>
      <c r="H560" s="191" t="s">
        <v>6294</v>
      </c>
      <c r="I560" s="296"/>
      <c r="J560" s="191" t="s">
        <v>6876</v>
      </c>
      <c r="K560" s="296"/>
      <c r="L560" s="296"/>
      <c r="M560" s="482"/>
      <c r="N560" s="477"/>
      <c r="O560" s="477">
        <f t="shared" si="126"/>
        <v>0</v>
      </c>
      <c r="P560" s="477"/>
      <c r="Q560" s="477">
        <f t="shared" si="118"/>
        <v>0</v>
      </c>
      <c r="R560" s="477">
        <f t="shared" si="123"/>
        <v>0</v>
      </c>
      <c r="S560" s="477">
        <f t="shared" si="128"/>
        <v>0</v>
      </c>
      <c r="T560" s="477">
        <f t="shared" si="119"/>
        <v>0</v>
      </c>
      <c r="U560" s="477">
        <f t="shared" si="120"/>
        <v>0</v>
      </c>
      <c r="V560" s="477">
        <f t="shared" si="121"/>
        <v>0</v>
      </c>
      <c r="W560" s="477">
        <f t="shared" si="122"/>
        <v>0</v>
      </c>
      <c r="X560" s="477">
        <f t="shared" si="124"/>
        <v>0</v>
      </c>
      <c r="Y560" s="444"/>
      <c r="Z560" s="296"/>
      <c r="AA560" s="296"/>
      <c r="AB560" s="296"/>
      <c r="AC560" s="296"/>
      <c r="AD560" s="296"/>
      <c r="AE560" s="296"/>
      <c r="AF560" s="296"/>
      <c r="AG560" s="296"/>
      <c r="AH560" s="296"/>
      <c r="AI560" s="296"/>
    </row>
    <row r="561" s="455" customFormat="1" spans="1:35">
      <c r="A561" s="467">
        <v>467</v>
      </c>
      <c r="B561" s="296"/>
      <c r="C561" s="296"/>
      <c r="D561" s="296"/>
      <c r="E561" s="296"/>
      <c r="F561" s="296"/>
      <c r="G561" s="296"/>
      <c r="H561" s="191" t="s">
        <v>6294</v>
      </c>
      <c r="I561" s="296"/>
      <c r="J561" s="191" t="s">
        <v>6876</v>
      </c>
      <c r="K561" s="296"/>
      <c r="L561" s="296"/>
      <c r="M561" s="482"/>
      <c r="N561" s="477"/>
      <c r="O561" s="477">
        <f t="shared" si="126"/>
        <v>0</v>
      </c>
      <c r="P561" s="477"/>
      <c r="Q561" s="477">
        <f t="shared" si="118"/>
        <v>0</v>
      </c>
      <c r="R561" s="477">
        <f t="shared" si="123"/>
        <v>0</v>
      </c>
      <c r="S561" s="477">
        <f t="shared" si="128"/>
        <v>0</v>
      </c>
      <c r="T561" s="477">
        <f t="shared" si="119"/>
        <v>0</v>
      </c>
      <c r="U561" s="477">
        <f t="shared" si="120"/>
        <v>0</v>
      </c>
      <c r="V561" s="477">
        <f t="shared" si="121"/>
        <v>0</v>
      </c>
      <c r="W561" s="477">
        <f t="shared" si="122"/>
        <v>0</v>
      </c>
      <c r="X561" s="477">
        <f t="shared" si="124"/>
        <v>0</v>
      </c>
      <c r="Y561" s="444"/>
      <c r="Z561" s="296"/>
      <c r="AA561" s="296"/>
      <c r="AB561" s="296"/>
      <c r="AC561" s="296"/>
      <c r="AD561" s="296"/>
      <c r="AE561" s="296"/>
      <c r="AF561" s="296"/>
      <c r="AG561" s="296"/>
      <c r="AH561" s="296"/>
      <c r="AI561" s="296"/>
    </row>
    <row r="562" s="455" customFormat="1" spans="1:35">
      <c r="A562" s="467">
        <v>468</v>
      </c>
      <c r="B562" s="296"/>
      <c r="C562" s="296"/>
      <c r="D562" s="296"/>
      <c r="E562" s="296"/>
      <c r="F562" s="296"/>
      <c r="G562" s="296"/>
      <c r="H562" s="191" t="s">
        <v>6294</v>
      </c>
      <c r="I562" s="296"/>
      <c r="J562" s="191" t="s">
        <v>6876</v>
      </c>
      <c r="K562" s="296"/>
      <c r="L562" s="296"/>
      <c r="M562" s="482"/>
      <c r="N562" s="477"/>
      <c r="O562" s="477">
        <f t="shared" si="126"/>
        <v>0</v>
      </c>
      <c r="P562" s="477"/>
      <c r="Q562" s="477">
        <f t="shared" si="118"/>
        <v>0</v>
      </c>
      <c r="R562" s="477">
        <f t="shared" si="123"/>
        <v>0</v>
      </c>
      <c r="S562" s="477">
        <f t="shared" si="128"/>
        <v>0</v>
      </c>
      <c r="T562" s="477">
        <f t="shared" si="119"/>
        <v>0</v>
      </c>
      <c r="U562" s="477">
        <f t="shared" si="120"/>
        <v>0</v>
      </c>
      <c r="V562" s="477">
        <f t="shared" si="121"/>
        <v>0</v>
      </c>
      <c r="W562" s="477">
        <f t="shared" si="122"/>
        <v>0</v>
      </c>
      <c r="X562" s="477">
        <f t="shared" si="124"/>
        <v>0</v>
      </c>
      <c r="Y562" s="444"/>
      <c r="Z562" s="296"/>
      <c r="AA562" s="296"/>
      <c r="AB562" s="296"/>
      <c r="AC562" s="296"/>
      <c r="AD562" s="296"/>
      <c r="AE562" s="296"/>
      <c r="AF562" s="296"/>
      <c r="AG562" s="296"/>
      <c r="AH562" s="296"/>
      <c r="AI562" s="296"/>
    </row>
    <row r="563" s="455" customFormat="1" spans="1:35">
      <c r="A563" s="467">
        <v>469</v>
      </c>
      <c r="B563" s="296"/>
      <c r="C563" s="296"/>
      <c r="D563" s="296"/>
      <c r="E563" s="296"/>
      <c r="F563" s="296"/>
      <c r="G563" s="296"/>
      <c r="H563" s="191" t="s">
        <v>6294</v>
      </c>
      <c r="I563" s="296"/>
      <c r="J563" s="191" t="s">
        <v>6876</v>
      </c>
      <c r="K563" s="296"/>
      <c r="L563" s="296"/>
      <c r="M563" s="482"/>
      <c r="N563" s="477"/>
      <c r="O563" s="477">
        <f t="shared" si="126"/>
        <v>0</v>
      </c>
      <c r="P563" s="477"/>
      <c r="Q563" s="477">
        <f t="shared" si="118"/>
        <v>0</v>
      </c>
      <c r="R563" s="477">
        <f t="shared" si="123"/>
        <v>0</v>
      </c>
      <c r="S563" s="477">
        <f t="shared" si="128"/>
        <v>0</v>
      </c>
      <c r="T563" s="477">
        <f t="shared" si="119"/>
        <v>0</v>
      </c>
      <c r="U563" s="477">
        <f t="shared" si="120"/>
        <v>0</v>
      </c>
      <c r="V563" s="477">
        <f t="shared" si="121"/>
        <v>0</v>
      </c>
      <c r="W563" s="477">
        <f t="shared" si="122"/>
        <v>0</v>
      </c>
      <c r="X563" s="477">
        <f t="shared" si="124"/>
        <v>0</v>
      </c>
      <c r="Y563" s="444"/>
      <c r="Z563" s="296"/>
      <c r="AA563" s="296"/>
      <c r="AB563" s="296"/>
      <c r="AC563" s="296"/>
      <c r="AD563" s="296"/>
      <c r="AE563" s="296"/>
      <c r="AF563" s="296"/>
      <c r="AG563" s="296"/>
      <c r="AH563" s="296"/>
      <c r="AI563" s="296"/>
    </row>
    <row r="564" s="455" customFormat="1" spans="1:35">
      <c r="A564" s="467">
        <v>470</v>
      </c>
      <c r="B564" s="296"/>
      <c r="C564" s="296"/>
      <c r="D564" s="296"/>
      <c r="E564" s="296"/>
      <c r="F564" s="296"/>
      <c r="G564" s="296"/>
      <c r="H564" s="191" t="s">
        <v>6294</v>
      </c>
      <c r="I564" s="296"/>
      <c r="J564" s="191" t="s">
        <v>6876</v>
      </c>
      <c r="K564" s="296"/>
      <c r="L564" s="296"/>
      <c r="M564" s="482"/>
      <c r="N564" s="477"/>
      <c r="O564" s="477">
        <f t="shared" si="126"/>
        <v>0</v>
      </c>
      <c r="P564" s="477"/>
      <c r="Q564" s="477">
        <f t="shared" si="118"/>
        <v>0</v>
      </c>
      <c r="R564" s="477">
        <f t="shared" si="123"/>
        <v>0</v>
      </c>
      <c r="S564" s="477">
        <f t="shared" si="128"/>
        <v>0</v>
      </c>
      <c r="T564" s="477">
        <f t="shared" si="119"/>
        <v>0</v>
      </c>
      <c r="U564" s="477">
        <f t="shared" si="120"/>
        <v>0</v>
      </c>
      <c r="V564" s="477">
        <f t="shared" si="121"/>
        <v>0</v>
      </c>
      <c r="W564" s="477">
        <f t="shared" si="122"/>
        <v>0</v>
      </c>
      <c r="X564" s="477">
        <f t="shared" si="124"/>
        <v>0</v>
      </c>
      <c r="Y564" s="444"/>
      <c r="Z564" s="296"/>
      <c r="AA564" s="296"/>
      <c r="AB564" s="296"/>
      <c r="AC564" s="296"/>
      <c r="AD564" s="296"/>
      <c r="AE564" s="296"/>
      <c r="AF564" s="296"/>
      <c r="AG564" s="296"/>
      <c r="AH564" s="296"/>
      <c r="AI564" s="296"/>
    </row>
    <row r="565" s="455" customFormat="1" spans="1:35">
      <c r="A565" s="467">
        <v>471</v>
      </c>
      <c r="B565" s="296"/>
      <c r="C565" s="296"/>
      <c r="D565" s="296"/>
      <c r="E565" s="296"/>
      <c r="F565" s="296"/>
      <c r="G565" s="296"/>
      <c r="H565" s="191" t="s">
        <v>6294</v>
      </c>
      <c r="I565" s="296"/>
      <c r="J565" s="191" t="s">
        <v>6876</v>
      </c>
      <c r="K565" s="296"/>
      <c r="L565" s="296"/>
      <c r="M565" s="482"/>
      <c r="N565" s="477"/>
      <c r="O565" s="477">
        <f t="shared" si="126"/>
        <v>0</v>
      </c>
      <c r="P565" s="477"/>
      <c r="Q565" s="477">
        <f t="shared" si="118"/>
        <v>0</v>
      </c>
      <c r="R565" s="477">
        <f t="shared" si="123"/>
        <v>0</v>
      </c>
      <c r="S565" s="477">
        <f t="shared" si="128"/>
        <v>0</v>
      </c>
      <c r="T565" s="477">
        <f t="shared" si="119"/>
        <v>0</v>
      </c>
      <c r="U565" s="477">
        <f t="shared" si="120"/>
        <v>0</v>
      </c>
      <c r="V565" s="477">
        <f t="shared" si="121"/>
        <v>0</v>
      </c>
      <c r="W565" s="477">
        <f t="shared" si="122"/>
        <v>0</v>
      </c>
      <c r="X565" s="477">
        <f t="shared" si="124"/>
        <v>0</v>
      </c>
      <c r="Y565" s="444"/>
      <c r="Z565" s="296"/>
      <c r="AA565" s="296"/>
      <c r="AB565" s="296"/>
      <c r="AC565" s="296"/>
      <c r="AD565" s="296"/>
      <c r="AE565" s="296"/>
      <c r="AF565" s="296"/>
      <c r="AG565" s="296"/>
      <c r="AH565" s="296"/>
      <c r="AI565" s="296"/>
    </row>
    <row r="566" s="455" customFormat="1" spans="1:35">
      <c r="A566" s="467">
        <v>472</v>
      </c>
      <c r="B566" s="296"/>
      <c r="C566" s="296"/>
      <c r="D566" s="296"/>
      <c r="E566" s="296"/>
      <c r="F566" s="296"/>
      <c r="G566" s="296"/>
      <c r="H566" s="191" t="s">
        <v>6294</v>
      </c>
      <c r="I566" s="296"/>
      <c r="J566" s="191" t="s">
        <v>6876</v>
      </c>
      <c r="K566" s="296"/>
      <c r="L566" s="296"/>
      <c r="M566" s="482"/>
      <c r="N566" s="477"/>
      <c r="O566" s="477">
        <f t="shared" si="126"/>
        <v>0</v>
      </c>
      <c r="P566" s="477"/>
      <c r="Q566" s="477">
        <f t="shared" si="118"/>
        <v>0</v>
      </c>
      <c r="R566" s="477">
        <f t="shared" si="123"/>
        <v>0</v>
      </c>
      <c r="S566" s="477">
        <f t="shared" si="128"/>
        <v>0</v>
      </c>
      <c r="T566" s="477">
        <f t="shared" si="119"/>
        <v>0</v>
      </c>
      <c r="U566" s="477">
        <f t="shared" si="120"/>
        <v>0</v>
      </c>
      <c r="V566" s="477">
        <f t="shared" si="121"/>
        <v>0</v>
      </c>
      <c r="W566" s="477">
        <f t="shared" si="122"/>
        <v>0</v>
      </c>
      <c r="X566" s="477">
        <f t="shared" si="124"/>
        <v>0</v>
      </c>
      <c r="Y566" s="444"/>
      <c r="Z566" s="296"/>
      <c r="AA566" s="296"/>
      <c r="AB566" s="296"/>
      <c r="AC566" s="296"/>
      <c r="AD566" s="296"/>
      <c r="AE566" s="296"/>
      <c r="AF566" s="296"/>
      <c r="AG566" s="296"/>
      <c r="AH566" s="296"/>
      <c r="AI566" s="296"/>
    </row>
    <row r="567" s="455" customFormat="1" spans="1:35">
      <c r="A567" s="467">
        <v>473</v>
      </c>
      <c r="B567" s="296"/>
      <c r="C567" s="296"/>
      <c r="D567" s="296"/>
      <c r="E567" s="296"/>
      <c r="F567" s="296"/>
      <c r="G567" s="296"/>
      <c r="H567" s="191" t="s">
        <v>6294</v>
      </c>
      <c r="I567" s="296"/>
      <c r="J567" s="191" t="s">
        <v>6876</v>
      </c>
      <c r="K567" s="296"/>
      <c r="L567" s="296"/>
      <c r="M567" s="482"/>
      <c r="N567" s="477"/>
      <c r="O567" s="477">
        <f t="shared" si="126"/>
        <v>0</v>
      </c>
      <c r="P567" s="477"/>
      <c r="Q567" s="477">
        <f t="shared" si="118"/>
        <v>0</v>
      </c>
      <c r="R567" s="477">
        <f t="shared" si="123"/>
        <v>0</v>
      </c>
      <c r="S567" s="477">
        <f t="shared" si="128"/>
        <v>0</v>
      </c>
      <c r="T567" s="477">
        <f t="shared" si="119"/>
        <v>0</v>
      </c>
      <c r="U567" s="477">
        <f t="shared" si="120"/>
        <v>0</v>
      </c>
      <c r="V567" s="477">
        <f t="shared" si="121"/>
        <v>0</v>
      </c>
      <c r="W567" s="477">
        <f t="shared" si="122"/>
        <v>0</v>
      </c>
      <c r="X567" s="477">
        <f t="shared" si="124"/>
        <v>0</v>
      </c>
      <c r="Y567" s="444"/>
      <c r="Z567" s="296"/>
      <c r="AA567" s="296"/>
      <c r="AB567" s="296"/>
      <c r="AC567" s="296"/>
      <c r="AD567" s="296"/>
      <c r="AE567" s="296"/>
      <c r="AF567" s="296"/>
      <c r="AG567" s="296"/>
      <c r="AH567" s="296"/>
      <c r="AI567" s="296"/>
    </row>
    <row r="568" s="455" customFormat="1" spans="1:35">
      <c r="A568" s="467">
        <v>457</v>
      </c>
      <c r="B568" s="296"/>
      <c r="C568" s="296"/>
      <c r="D568" s="296"/>
      <c r="E568" s="296"/>
      <c r="F568" s="296"/>
      <c r="G568" s="296"/>
      <c r="H568" s="191" t="s">
        <v>6294</v>
      </c>
      <c r="I568" s="296"/>
      <c r="J568" s="191" t="s">
        <v>6876</v>
      </c>
      <c r="K568" s="296"/>
      <c r="L568" s="296"/>
      <c r="M568" s="482"/>
      <c r="N568" s="477"/>
      <c r="O568" s="477">
        <f t="shared" si="126"/>
        <v>0</v>
      </c>
      <c r="P568" s="477"/>
      <c r="Q568" s="477">
        <f t="shared" si="118"/>
        <v>0</v>
      </c>
      <c r="R568" s="477">
        <f t="shared" si="123"/>
        <v>0</v>
      </c>
      <c r="S568" s="477">
        <f t="shared" si="128"/>
        <v>0</v>
      </c>
      <c r="T568" s="477">
        <f t="shared" si="119"/>
        <v>0</v>
      </c>
      <c r="U568" s="477">
        <f t="shared" si="120"/>
        <v>0</v>
      </c>
      <c r="V568" s="477">
        <f t="shared" si="121"/>
        <v>0</v>
      </c>
      <c r="W568" s="477">
        <f t="shared" si="122"/>
        <v>0</v>
      </c>
      <c r="X568" s="477">
        <f t="shared" si="124"/>
        <v>0</v>
      </c>
      <c r="Y568" s="444"/>
      <c r="Z568" s="296"/>
      <c r="AA568" s="296"/>
      <c r="AB568" s="296"/>
      <c r="AC568" s="296"/>
      <c r="AD568" s="296"/>
      <c r="AE568" s="296"/>
      <c r="AF568" s="296"/>
      <c r="AG568" s="296"/>
      <c r="AH568" s="296"/>
      <c r="AI568" s="296"/>
    </row>
    <row r="569" s="455" customFormat="1" spans="1:35">
      <c r="A569" s="467">
        <v>458</v>
      </c>
      <c r="B569" s="296"/>
      <c r="C569" s="296"/>
      <c r="D569" s="296"/>
      <c r="E569" s="296"/>
      <c r="F569" s="296"/>
      <c r="G569" s="296"/>
      <c r="H569" s="191" t="s">
        <v>6294</v>
      </c>
      <c r="I569" s="296"/>
      <c r="J569" s="191" t="s">
        <v>6876</v>
      </c>
      <c r="K569" s="296"/>
      <c r="L569" s="296"/>
      <c r="M569" s="482"/>
      <c r="N569" s="477"/>
      <c r="O569" s="477">
        <f t="shared" si="126"/>
        <v>0</v>
      </c>
      <c r="P569" s="477"/>
      <c r="Q569" s="477">
        <f t="shared" si="118"/>
        <v>0</v>
      </c>
      <c r="R569" s="477">
        <f t="shared" si="123"/>
        <v>0</v>
      </c>
      <c r="S569" s="477">
        <f t="shared" si="128"/>
        <v>0</v>
      </c>
      <c r="T569" s="477">
        <f t="shared" si="119"/>
        <v>0</v>
      </c>
      <c r="U569" s="477">
        <f t="shared" si="120"/>
        <v>0</v>
      </c>
      <c r="V569" s="477">
        <f t="shared" si="121"/>
        <v>0</v>
      </c>
      <c r="W569" s="477">
        <f t="shared" si="122"/>
        <v>0</v>
      </c>
      <c r="X569" s="477">
        <f t="shared" si="124"/>
        <v>0</v>
      </c>
      <c r="Y569" s="444"/>
      <c r="Z569" s="296"/>
      <c r="AA569" s="296"/>
      <c r="AB569" s="296"/>
      <c r="AC569" s="296"/>
      <c r="AD569" s="296"/>
      <c r="AE569" s="296"/>
      <c r="AF569" s="296"/>
      <c r="AG569" s="296"/>
      <c r="AH569" s="296"/>
      <c r="AI569" s="296"/>
    </row>
    <row r="570" s="455" customFormat="1" spans="1:35">
      <c r="A570" s="467">
        <v>459</v>
      </c>
      <c r="B570" s="296"/>
      <c r="C570" s="296"/>
      <c r="D570" s="296"/>
      <c r="E570" s="296"/>
      <c r="F570" s="296"/>
      <c r="G570" s="296"/>
      <c r="H570" s="191" t="s">
        <v>6294</v>
      </c>
      <c r="I570" s="296"/>
      <c r="J570" s="191" t="s">
        <v>6876</v>
      </c>
      <c r="K570" s="296"/>
      <c r="L570" s="296"/>
      <c r="M570" s="482"/>
      <c r="N570" s="477"/>
      <c r="O570" s="477">
        <f t="shared" si="126"/>
        <v>0</v>
      </c>
      <c r="P570" s="477"/>
      <c r="Q570" s="477">
        <f t="shared" si="118"/>
        <v>0</v>
      </c>
      <c r="R570" s="477">
        <f t="shared" si="123"/>
        <v>0</v>
      </c>
      <c r="S570" s="477">
        <f t="shared" si="128"/>
        <v>0</v>
      </c>
      <c r="T570" s="477">
        <f t="shared" si="119"/>
        <v>0</v>
      </c>
      <c r="U570" s="477">
        <f t="shared" si="120"/>
        <v>0</v>
      </c>
      <c r="V570" s="477">
        <f t="shared" si="121"/>
        <v>0</v>
      </c>
      <c r="W570" s="477">
        <f t="shared" si="122"/>
        <v>0</v>
      </c>
      <c r="X570" s="477">
        <f t="shared" si="124"/>
        <v>0</v>
      </c>
      <c r="Y570" s="444"/>
      <c r="Z570" s="296"/>
      <c r="AA570" s="296"/>
      <c r="AB570" s="296"/>
      <c r="AC570" s="296"/>
      <c r="AD570" s="296"/>
      <c r="AE570" s="296"/>
      <c r="AF570" s="296"/>
      <c r="AG570" s="296"/>
      <c r="AH570" s="296"/>
      <c r="AI570" s="296"/>
    </row>
    <row r="571" s="455" customFormat="1" spans="1:35">
      <c r="A571" s="467">
        <v>460</v>
      </c>
      <c r="B571" s="296"/>
      <c r="C571" s="296"/>
      <c r="D571" s="296"/>
      <c r="E571" s="296"/>
      <c r="F571" s="296"/>
      <c r="G571" s="296"/>
      <c r="H571" s="191" t="s">
        <v>6294</v>
      </c>
      <c r="I571" s="296"/>
      <c r="J571" s="191" t="s">
        <v>6876</v>
      </c>
      <c r="K571" s="296"/>
      <c r="L571" s="296"/>
      <c r="M571" s="482"/>
      <c r="N571" s="477"/>
      <c r="O571" s="477">
        <f t="shared" si="126"/>
        <v>0</v>
      </c>
      <c r="P571" s="477"/>
      <c r="Q571" s="477">
        <f t="shared" si="118"/>
        <v>0</v>
      </c>
      <c r="R571" s="477">
        <f t="shared" si="123"/>
        <v>0</v>
      </c>
      <c r="S571" s="477">
        <f t="shared" si="128"/>
        <v>0</v>
      </c>
      <c r="T571" s="477">
        <f t="shared" si="119"/>
        <v>0</v>
      </c>
      <c r="U571" s="477">
        <f t="shared" si="120"/>
        <v>0</v>
      </c>
      <c r="V571" s="477">
        <f t="shared" si="121"/>
        <v>0</v>
      </c>
      <c r="W571" s="477">
        <f t="shared" si="122"/>
        <v>0</v>
      </c>
      <c r="X571" s="477">
        <f t="shared" si="124"/>
        <v>0</v>
      </c>
      <c r="Y571" s="444"/>
      <c r="Z571" s="296"/>
      <c r="AA571" s="296"/>
      <c r="AB571" s="296"/>
      <c r="AC571" s="296"/>
      <c r="AD571" s="296"/>
      <c r="AE571" s="296"/>
      <c r="AF571" s="296"/>
      <c r="AG571" s="296"/>
      <c r="AH571" s="296"/>
      <c r="AI571" s="296"/>
    </row>
    <row r="572" s="455" customFormat="1" spans="1:35">
      <c r="A572" s="467">
        <v>461</v>
      </c>
      <c r="B572" s="296"/>
      <c r="C572" s="296"/>
      <c r="D572" s="296"/>
      <c r="E572" s="296"/>
      <c r="F572" s="296"/>
      <c r="G572" s="296"/>
      <c r="H572" s="191" t="s">
        <v>6294</v>
      </c>
      <c r="I572" s="296"/>
      <c r="J572" s="191" t="s">
        <v>6876</v>
      </c>
      <c r="K572" s="296"/>
      <c r="L572" s="296"/>
      <c r="M572" s="482"/>
      <c r="N572" s="477"/>
      <c r="O572" s="477">
        <f t="shared" si="126"/>
        <v>0</v>
      </c>
      <c r="P572" s="477"/>
      <c r="Q572" s="477">
        <f t="shared" si="118"/>
        <v>0</v>
      </c>
      <c r="R572" s="477">
        <f t="shared" si="123"/>
        <v>0</v>
      </c>
      <c r="S572" s="477">
        <f t="shared" si="128"/>
        <v>0</v>
      </c>
      <c r="T572" s="477">
        <f t="shared" si="119"/>
        <v>0</v>
      </c>
      <c r="U572" s="477">
        <f t="shared" si="120"/>
        <v>0</v>
      </c>
      <c r="V572" s="477">
        <f t="shared" si="121"/>
        <v>0</v>
      </c>
      <c r="W572" s="477">
        <f t="shared" si="122"/>
        <v>0</v>
      </c>
      <c r="X572" s="477">
        <f t="shared" si="124"/>
        <v>0</v>
      </c>
      <c r="Y572" s="444"/>
      <c r="Z572" s="296"/>
      <c r="AA572" s="296"/>
      <c r="AB572" s="296"/>
      <c r="AC572" s="296"/>
      <c r="AD572" s="296"/>
      <c r="AE572" s="296"/>
      <c r="AF572" s="296"/>
      <c r="AG572" s="296"/>
      <c r="AH572" s="296"/>
      <c r="AI572" s="296"/>
    </row>
    <row r="573" s="455" customFormat="1" spans="1:35">
      <c r="A573" s="467">
        <v>462</v>
      </c>
      <c r="B573" s="296"/>
      <c r="C573" s="296"/>
      <c r="D573" s="296"/>
      <c r="E573" s="296"/>
      <c r="F573" s="296"/>
      <c r="G573" s="296"/>
      <c r="H573" s="191" t="s">
        <v>6294</v>
      </c>
      <c r="I573" s="296"/>
      <c r="J573" s="191" t="s">
        <v>6876</v>
      </c>
      <c r="K573" s="296"/>
      <c r="L573" s="296"/>
      <c r="M573" s="482"/>
      <c r="N573" s="477"/>
      <c r="O573" s="477">
        <f t="shared" si="126"/>
        <v>0</v>
      </c>
      <c r="P573" s="477"/>
      <c r="Q573" s="477">
        <f t="shared" si="118"/>
        <v>0</v>
      </c>
      <c r="R573" s="477">
        <f t="shared" si="123"/>
        <v>0</v>
      </c>
      <c r="S573" s="477">
        <f t="shared" si="128"/>
        <v>0</v>
      </c>
      <c r="T573" s="477">
        <f t="shared" si="119"/>
        <v>0</v>
      </c>
      <c r="U573" s="477">
        <f t="shared" si="120"/>
        <v>0</v>
      </c>
      <c r="V573" s="477">
        <f t="shared" si="121"/>
        <v>0</v>
      </c>
      <c r="W573" s="477">
        <f t="shared" si="122"/>
        <v>0</v>
      </c>
      <c r="X573" s="477">
        <f t="shared" si="124"/>
        <v>0</v>
      </c>
      <c r="Y573" s="444"/>
      <c r="Z573" s="296"/>
      <c r="AA573" s="296"/>
      <c r="AB573" s="296"/>
      <c r="AC573" s="296"/>
      <c r="AD573" s="296"/>
      <c r="AE573" s="296"/>
      <c r="AF573" s="296"/>
      <c r="AG573" s="296"/>
      <c r="AH573" s="296"/>
      <c r="AI573" s="296"/>
    </row>
    <row r="574" s="455" customFormat="1" spans="1:35">
      <c r="A574" s="467">
        <v>463</v>
      </c>
      <c r="B574" s="296"/>
      <c r="C574" s="296"/>
      <c r="D574" s="296"/>
      <c r="E574" s="296"/>
      <c r="F574" s="296"/>
      <c r="G574" s="296"/>
      <c r="H574" s="191" t="s">
        <v>6294</v>
      </c>
      <c r="I574" s="296"/>
      <c r="J574" s="191" t="s">
        <v>6876</v>
      </c>
      <c r="K574" s="296"/>
      <c r="L574" s="296"/>
      <c r="M574" s="482"/>
      <c r="N574" s="477"/>
      <c r="O574" s="477">
        <f t="shared" si="126"/>
        <v>0</v>
      </c>
      <c r="P574" s="477"/>
      <c r="Q574" s="477">
        <f t="shared" si="118"/>
        <v>0</v>
      </c>
      <c r="R574" s="477">
        <f t="shared" si="123"/>
        <v>0</v>
      </c>
      <c r="S574" s="477">
        <f t="shared" si="128"/>
        <v>0</v>
      </c>
      <c r="T574" s="477">
        <f t="shared" si="119"/>
        <v>0</v>
      </c>
      <c r="U574" s="477">
        <f t="shared" si="120"/>
        <v>0</v>
      </c>
      <c r="V574" s="477">
        <f t="shared" si="121"/>
        <v>0</v>
      </c>
      <c r="W574" s="477">
        <f t="shared" si="122"/>
        <v>0</v>
      </c>
      <c r="X574" s="477">
        <f t="shared" si="124"/>
        <v>0</v>
      </c>
      <c r="Y574" s="444"/>
      <c r="Z574" s="296"/>
      <c r="AA574" s="296"/>
      <c r="AB574" s="296"/>
      <c r="AC574" s="296"/>
      <c r="AD574" s="296"/>
      <c r="AE574" s="296"/>
      <c r="AF574" s="296"/>
      <c r="AG574" s="296"/>
      <c r="AH574" s="296"/>
      <c r="AI574" s="296"/>
    </row>
    <row r="575" s="455" customFormat="1" spans="1:35">
      <c r="A575" s="467">
        <v>464</v>
      </c>
      <c r="B575" s="296"/>
      <c r="C575" s="296"/>
      <c r="D575" s="296"/>
      <c r="E575" s="296"/>
      <c r="F575" s="296"/>
      <c r="G575" s="296"/>
      <c r="H575" s="191" t="s">
        <v>6294</v>
      </c>
      <c r="I575" s="296"/>
      <c r="J575" s="191" t="s">
        <v>6876</v>
      </c>
      <c r="K575" s="296"/>
      <c r="L575" s="296"/>
      <c r="M575" s="482"/>
      <c r="N575" s="477"/>
      <c r="O575" s="477">
        <f t="shared" si="126"/>
        <v>0</v>
      </c>
      <c r="P575" s="477"/>
      <c r="Q575" s="477">
        <f t="shared" si="118"/>
        <v>0</v>
      </c>
      <c r="R575" s="477">
        <f t="shared" si="123"/>
        <v>0</v>
      </c>
      <c r="S575" s="477">
        <f t="shared" si="128"/>
        <v>0</v>
      </c>
      <c r="T575" s="477">
        <f t="shared" si="119"/>
        <v>0</v>
      </c>
      <c r="U575" s="477">
        <f t="shared" si="120"/>
        <v>0</v>
      </c>
      <c r="V575" s="477">
        <f t="shared" si="121"/>
        <v>0</v>
      </c>
      <c r="W575" s="477">
        <f t="shared" si="122"/>
        <v>0</v>
      </c>
      <c r="X575" s="477">
        <f t="shared" si="124"/>
        <v>0</v>
      </c>
      <c r="Y575" s="444"/>
      <c r="Z575" s="296"/>
      <c r="AA575" s="296"/>
      <c r="AB575" s="296"/>
      <c r="AC575" s="296"/>
      <c r="AD575" s="296"/>
      <c r="AE575" s="296"/>
      <c r="AF575" s="296"/>
      <c r="AG575" s="296"/>
      <c r="AH575" s="296"/>
      <c r="AI575" s="296"/>
    </row>
    <row r="576" s="455" customFormat="1" spans="1:35">
      <c r="A576" s="467">
        <v>465</v>
      </c>
      <c r="B576" s="296"/>
      <c r="C576" s="296"/>
      <c r="D576" s="296"/>
      <c r="E576" s="296"/>
      <c r="F576" s="296"/>
      <c r="G576" s="296"/>
      <c r="H576" s="191" t="s">
        <v>6294</v>
      </c>
      <c r="I576" s="296"/>
      <c r="J576" s="191" t="s">
        <v>6876</v>
      </c>
      <c r="K576" s="296"/>
      <c r="L576" s="296"/>
      <c r="M576" s="482"/>
      <c r="N576" s="477"/>
      <c r="O576" s="477">
        <f t="shared" si="126"/>
        <v>0</v>
      </c>
      <c r="P576" s="477"/>
      <c r="Q576" s="477">
        <f t="shared" si="118"/>
        <v>0</v>
      </c>
      <c r="R576" s="477">
        <f t="shared" si="123"/>
        <v>0</v>
      </c>
      <c r="S576" s="477">
        <f t="shared" si="128"/>
        <v>0</v>
      </c>
      <c r="T576" s="477">
        <f t="shared" si="119"/>
        <v>0</v>
      </c>
      <c r="U576" s="477">
        <f t="shared" si="120"/>
        <v>0</v>
      </c>
      <c r="V576" s="477">
        <f t="shared" si="121"/>
        <v>0</v>
      </c>
      <c r="W576" s="477">
        <f t="shared" si="122"/>
        <v>0</v>
      </c>
      <c r="X576" s="477">
        <f t="shared" si="124"/>
        <v>0</v>
      </c>
      <c r="Y576" s="444"/>
      <c r="Z576" s="296"/>
      <c r="AA576" s="296"/>
      <c r="AB576" s="296"/>
      <c r="AC576" s="296"/>
      <c r="AD576" s="296"/>
      <c r="AE576" s="296"/>
      <c r="AF576" s="296"/>
      <c r="AG576" s="296"/>
      <c r="AH576" s="296"/>
      <c r="AI576" s="296"/>
    </row>
    <row r="577" s="455" customFormat="1" spans="1:35">
      <c r="A577" s="467">
        <v>466</v>
      </c>
      <c r="B577" s="296"/>
      <c r="C577" s="296"/>
      <c r="D577" s="296"/>
      <c r="E577" s="296"/>
      <c r="F577" s="296"/>
      <c r="G577" s="296"/>
      <c r="H577" s="191" t="s">
        <v>6294</v>
      </c>
      <c r="I577" s="296"/>
      <c r="J577" s="191" t="s">
        <v>6876</v>
      </c>
      <c r="K577" s="296"/>
      <c r="L577" s="296"/>
      <c r="M577" s="482"/>
      <c r="N577" s="477"/>
      <c r="O577" s="477">
        <f t="shared" si="126"/>
        <v>0</v>
      </c>
      <c r="P577" s="477"/>
      <c r="Q577" s="477">
        <f t="shared" si="118"/>
        <v>0</v>
      </c>
      <c r="R577" s="477">
        <f t="shared" si="123"/>
        <v>0</v>
      </c>
      <c r="S577" s="477">
        <f t="shared" si="128"/>
        <v>0</v>
      </c>
      <c r="T577" s="477">
        <f t="shared" si="119"/>
        <v>0</v>
      </c>
      <c r="U577" s="477">
        <f t="shared" si="120"/>
        <v>0</v>
      </c>
      <c r="V577" s="477">
        <f t="shared" si="121"/>
        <v>0</v>
      </c>
      <c r="W577" s="477">
        <f t="shared" si="122"/>
        <v>0</v>
      </c>
      <c r="X577" s="477">
        <f t="shared" si="124"/>
        <v>0</v>
      </c>
      <c r="Y577" s="444"/>
      <c r="Z577" s="296"/>
      <c r="AA577" s="296"/>
      <c r="AB577" s="296"/>
      <c r="AC577" s="296"/>
      <c r="AD577" s="296"/>
      <c r="AE577" s="296"/>
      <c r="AF577" s="296"/>
      <c r="AG577" s="296"/>
      <c r="AH577" s="296"/>
      <c r="AI577" s="296"/>
    </row>
    <row r="578" s="455" customFormat="1" spans="1:35">
      <c r="A578" s="467">
        <v>467</v>
      </c>
      <c r="B578" s="296"/>
      <c r="C578" s="296"/>
      <c r="D578" s="296"/>
      <c r="E578" s="296"/>
      <c r="F578" s="296"/>
      <c r="G578" s="296"/>
      <c r="H578" s="191" t="s">
        <v>6294</v>
      </c>
      <c r="I578" s="296"/>
      <c r="J578" s="191" t="s">
        <v>6876</v>
      </c>
      <c r="K578" s="296"/>
      <c r="L578" s="296"/>
      <c r="M578" s="482"/>
      <c r="N578" s="477"/>
      <c r="O578" s="477">
        <f t="shared" si="126"/>
        <v>0</v>
      </c>
      <c r="P578" s="477"/>
      <c r="Q578" s="477">
        <f t="shared" si="118"/>
        <v>0</v>
      </c>
      <c r="R578" s="477">
        <f t="shared" si="123"/>
        <v>0</v>
      </c>
      <c r="S578" s="477">
        <f t="shared" si="128"/>
        <v>0</v>
      </c>
      <c r="T578" s="477">
        <f t="shared" si="119"/>
        <v>0</v>
      </c>
      <c r="U578" s="477">
        <f t="shared" si="120"/>
        <v>0</v>
      </c>
      <c r="V578" s="477">
        <f t="shared" si="121"/>
        <v>0</v>
      </c>
      <c r="W578" s="477">
        <f t="shared" si="122"/>
        <v>0</v>
      </c>
      <c r="X578" s="477">
        <f t="shared" si="124"/>
        <v>0</v>
      </c>
      <c r="Y578" s="444"/>
      <c r="Z578" s="296"/>
      <c r="AA578" s="296"/>
      <c r="AB578" s="296"/>
      <c r="AC578" s="296"/>
      <c r="AD578" s="296"/>
      <c r="AE578" s="296"/>
      <c r="AF578" s="296"/>
      <c r="AG578" s="296"/>
      <c r="AH578" s="296"/>
      <c r="AI578" s="296"/>
    </row>
    <row r="579" s="455" customFormat="1" spans="1:35">
      <c r="A579" s="467">
        <v>468</v>
      </c>
      <c r="B579" s="296"/>
      <c r="C579" s="296"/>
      <c r="D579" s="296"/>
      <c r="E579" s="296"/>
      <c r="F579" s="296"/>
      <c r="G579" s="296"/>
      <c r="H579" s="191" t="s">
        <v>6294</v>
      </c>
      <c r="I579" s="296"/>
      <c r="J579" s="191" t="s">
        <v>6876</v>
      </c>
      <c r="K579" s="296"/>
      <c r="L579" s="296"/>
      <c r="M579" s="482"/>
      <c r="N579" s="477"/>
      <c r="O579" s="477">
        <f t="shared" si="126"/>
        <v>0</v>
      </c>
      <c r="P579" s="477"/>
      <c r="Q579" s="477">
        <f t="shared" si="118"/>
        <v>0</v>
      </c>
      <c r="R579" s="477">
        <f t="shared" si="123"/>
        <v>0</v>
      </c>
      <c r="S579" s="477">
        <f t="shared" si="128"/>
        <v>0</v>
      </c>
      <c r="T579" s="477">
        <f t="shared" si="119"/>
        <v>0</v>
      </c>
      <c r="U579" s="477">
        <f t="shared" si="120"/>
        <v>0</v>
      </c>
      <c r="V579" s="477">
        <f t="shared" si="121"/>
        <v>0</v>
      </c>
      <c r="W579" s="477">
        <f t="shared" si="122"/>
        <v>0</v>
      </c>
      <c r="X579" s="477">
        <f t="shared" si="124"/>
        <v>0</v>
      </c>
      <c r="Y579" s="444"/>
      <c r="Z579" s="296"/>
      <c r="AA579" s="296"/>
      <c r="AB579" s="296"/>
      <c r="AC579" s="296"/>
      <c r="AD579" s="296"/>
      <c r="AE579" s="296"/>
      <c r="AF579" s="296"/>
      <c r="AG579" s="296"/>
      <c r="AH579" s="296"/>
      <c r="AI579" s="296"/>
    </row>
    <row r="580" s="455" customFormat="1" spans="1:35">
      <c r="A580" s="467">
        <v>469</v>
      </c>
      <c r="B580" s="296"/>
      <c r="C580" s="296"/>
      <c r="D580" s="296"/>
      <c r="E580" s="296"/>
      <c r="F580" s="296"/>
      <c r="G580" s="296"/>
      <c r="H580" s="191" t="s">
        <v>6294</v>
      </c>
      <c r="I580" s="296"/>
      <c r="J580" s="191" t="s">
        <v>6876</v>
      </c>
      <c r="K580" s="296"/>
      <c r="L580" s="296"/>
      <c r="M580" s="482"/>
      <c r="N580" s="477"/>
      <c r="O580" s="477">
        <f t="shared" si="126"/>
        <v>0</v>
      </c>
      <c r="P580" s="477"/>
      <c r="Q580" s="477">
        <f t="shared" si="118"/>
        <v>0</v>
      </c>
      <c r="R580" s="477">
        <f t="shared" si="123"/>
        <v>0</v>
      </c>
      <c r="S580" s="477">
        <f t="shared" si="128"/>
        <v>0</v>
      </c>
      <c r="T580" s="477">
        <f t="shared" si="119"/>
        <v>0</v>
      </c>
      <c r="U580" s="477">
        <f t="shared" si="120"/>
        <v>0</v>
      </c>
      <c r="V580" s="477">
        <f t="shared" si="121"/>
        <v>0</v>
      </c>
      <c r="W580" s="477">
        <f t="shared" si="122"/>
        <v>0</v>
      </c>
      <c r="X580" s="477">
        <f t="shared" si="124"/>
        <v>0</v>
      </c>
      <c r="Y580" s="444"/>
      <c r="Z580" s="296"/>
      <c r="AA580" s="296"/>
      <c r="AB580" s="296"/>
      <c r="AC580" s="296"/>
      <c r="AD580" s="296"/>
      <c r="AE580" s="296"/>
      <c r="AF580" s="296"/>
      <c r="AG580" s="296"/>
      <c r="AH580" s="296"/>
      <c r="AI580" s="296"/>
    </row>
    <row r="581" s="455" customFormat="1" spans="1:35">
      <c r="A581" s="467">
        <v>470</v>
      </c>
      <c r="B581" s="296"/>
      <c r="C581" s="296"/>
      <c r="D581" s="296"/>
      <c r="E581" s="296"/>
      <c r="F581" s="296"/>
      <c r="G581" s="296"/>
      <c r="H581" s="191" t="s">
        <v>6294</v>
      </c>
      <c r="I581" s="296"/>
      <c r="J581" s="191" t="s">
        <v>6876</v>
      </c>
      <c r="K581" s="296"/>
      <c r="L581" s="296"/>
      <c r="M581" s="482"/>
      <c r="N581" s="477"/>
      <c r="O581" s="477">
        <f t="shared" si="126"/>
        <v>0</v>
      </c>
      <c r="P581" s="477"/>
      <c r="Q581" s="477">
        <f t="shared" ref="Q581:Q644" si="129">N581</f>
        <v>0</v>
      </c>
      <c r="R581" s="477">
        <f t="shared" si="123"/>
        <v>0</v>
      </c>
      <c r="S581" s="477">
        <f t="shared" si="128"/>
        <v>0</v>
      </c>
      <c r="T581" s="477">
        <f t="shared" ref="T581:T644" si="130">N581</f>
        <v>0</v>
      </c>
      <c r="U581" s="477">
        <f t="shared" ref="U581:U644" si="131">T581*S581</f>
        <v>0</v>
      </c>
      <c r="V581" s="477">
        <f t="shared" ref="V581:V644" si="132">IF((P581-M581)&lt;0,P581-M581,0)</f>
        <v>0</v>
      </c>
      <c r="W581" s="477">
        <f t="shared" ref="W581:W644" si="133">N581</f>
        <v>0</v>
      </c>
      <c r="X581" s="477">
        <f t="shared" ref="X581:X644" si="134">W581*V581</f>
        <v>0</v>
      </c>
      <c r="Y581" s="444"/>
      <c r="Z581" s="296"/>
      <c r="AA581" s="296"/>
      <c r="AB581" s="296"/>
      <c r="AC581" s="296"/>
      <c r="AD581" s="296"/>
      <c r="AE581" s="296"/>
      <c r="AF581" s="296"/>
      <c r="AG581" s="296"/>
      <c r="AH581" s="296"/>
      <c r="AI581" s="296"/>
    </row>
    <row r="582" s="455" customFormat="1" spans="1:35">
      <c r="A582" s="467">
        <v>479</v>
      </c>
      <c r="B582" s="296"/>
      <c r="C582" s="296"/>
      <c r="D582" s="296"/>
      <c r="E582" s="296"/>
      <c r="F582" s="296"/>
      <c r="G582" s="296"/>
      <c r="H582" s="191" t="s">
        <v>6294</v>
      </c>
      <c r="I582" s="296"/>
      <c r="J582" s="191" t="s">
        <v>6876</v>
      </c>
      <c r="K582" s="296"/>
      <c r="L582" s="296"/>
      <c r="M582" s="482"/>
      <c r="N582" s="477"/>
      <c r="O582" s="477">
        <f t="shared" si="126"/>
        <v>0</v>
      </c>
      <c r="P582" s="477"/>
      <c r="Q582" s="477">
        <f t="shared" si="129"/>
        <v>0</v>
      </c>
      <c r="R582" s="477">
        <f t="shared" ref="R582:R645" si="135">Q582*P582</f>
        <v>0</v>
      </c>
      <c r="S582" s="477">
        <f t="shared" si="128"/>
        <v>0</v>
      </c>
      <c r="T582" s="477">
        <f t="shared" si="130"/>
        <v>0</v>
      </c>
      <c r="U582" s="477">
        <f t="shared" si="131"/>
        <v>0</v>
      </c>
      <c r="V582" s="477">
        <f t="shared" si="132"/>
        <v>0</v>
      </c>
      <c r="W582" s="477">
        <f t="shared" si="133"/>
        <v>0</v>
      </c>
      <c r="X582" s="477">
        <f t="shared" si="134"/>
        <v>0</v>
      </c>
      <c r="Y582" s="444"/>
      <c r="Z582" s="296"/>
      <c r="AA582" s="296"/>
      <c r="AB582" s="296"/>
      <c r="AC582" s="296"/>
      <c r="AD582" s="296"/>
      <c r="AE582" s="296"/>
      <c r="AF582" s="296"/>
      <c r="AG582" s="296"/>
      <c r="AH582" s="296"/>
      <c r="AI582" s="296"/>
    </row>
    <row r="583" s="455" customFormat="1" spans="1:35">
      <c r="A583" s="467">
        <v>480</v>
      </c>
      <c r="B583" s="296"/>
      <c r="C583" s="296"/>
      <c r="D583" s="296"/>
      <c r="E583" s="296"/>
      <c r="F583" s="296"/>
      <c r="G583" s="296"/>
      <c r="H583" s="191" t="s">
        <v>6294</v>
      </c>
      <c r="I583" s="296"/>
      <c r="J583" s="191" t="s">
        <v>6876</v>
      </c>
      <c r="K583" s="296"/>
      <c r="L583" s="296"/>
      <c r="M583" s="482"/>
      <c r="N583" s="477"/>
      <c r="O583" s="477">
        <f t="shared" si="126"/>
        <v>0</v>
      </c>
      <c r="P583" s="477"/>
      <c r="Q583" s="477">
        <f t="shared" si="129"/>
        <v>0</v>
      </c>
      <c r="R583" s="477">
        <f t="shared" si="135"/>
        <v>0</v>
      </c>
      <c r="S583" s="477">
        <f t="shared" si="128"/>
        <v>0</v>
      </c>
      <c r="T583" s="477">
        <f t="shared" si="130"/>
        <v>0</v>
      </c>
      <c r="U583" s="477">
        <f t="shared" si="131"/>
        <v>0</v>
      </c>
      <c r="V583" s="477">
        <f t="shared" si="132"/>
        <v>0</v>
      </c>
      <c r="W583" s="477">
        <f t="shared" si="133"/>
        <v>0</v>
      </c>
      <c r="X583" s="477">
        <f t="shared" si="134"/>
        <v>0</v>
      </c>
      <c r="Y583" s="444"/>
      <c r="Z583" s="296"/>
      <c r="AA583" s="296"/>
      <c r="AB583" s="296"/>
      <c r="AC583" s="296"/>
      <c r="AD583" s="296"/>
      <c r="AE583" s="296"/>
      <c r="AF583" s="296"/>
      <c r="AG583" s="296"/>
      <c r="AH583" s="296"/>
      <c r="AI583" s="296"/>
    </row>
    <row r="584" s="455" customFormat="1" spans="1:35">
      <c r="A584" s="467">
        <v>481</v>
      </c>
      <c r="B584" s="296"/>
      <c r="C584" s="296"/>
      <c r="D584" s="296"/>
      <c r="E584" s="296"/>
      <c r="F584" s="296"/>
      <c r="G584" s="296"/>
      <c r="H584" s="191" t="s">
        <v>6294</v>
      </c>
      <c r="I584" s="296"/>
      <c r="J584" s="191" t="s">
        <v>6876</v>
      </c>
      <c r="K584" s="296"/>
      <c r="L584" s="296"/>
      <c r="M584" s="482"/>
      <c r="N584" s="477"/>
      <c r="O584" s="477">
        <f t="shared" si="126"/>
        <v>0</v>
      </c>
      <c r="P584" s="477"/>
      <c r="Q584" s="477">
        <f t="shared" si="129"/>
        <v>0</v>
      </c>
      <c r="R584" s="477">
        <f t="shared" si="135"/>
        <v>0</v>
      </c>
      <c r="S584" s="477">
        <f t="shared" si="128"/>
        <v>0</v>
      </c>
      <c r="T584" s="477">
        <f t="shared" si="130"/>
        <v>0</v>
      </c>
      <c r="U584" s="477">
        <f t="shared" si="131"/>
        <v>0</v>
      </c>
      <c r="V584" s="477">
        <f t="shared" si="132"/>
        <v>0</v>
      </c>
      <c r="W584" s="477">
        <f t="shared" si="133"/>
        <v>0</v>
      </c>
      <c r="X584" s="477">
        <f t="shared" si="134"/>
        <v>0</v>
      </c>
      <c r="Y584" s="444"/>
      <c r="Z584" s="296"/>
      <c r="AA584" s="296"/>
      <c r="AB584" s="296"/>
      <c r="AC584" s="296"/>
      <c r="AD584" s="296"/>
      <c r="AE584" s="296"/>
      <c r="AF584" s="296"/>
      <c r="AG584" s="296"/>
      <c r="AH584" s="296"/>
      <c r="AI584" s="296"/>
    </row>
    <row r="585" s="455" customFormat="1" spans="1:35">
      <c r="A585" s="467">
        <v>482</v>
      </c>
      <c r="B585" s="296"/>
      <c r="C585" s="296"/>
      <c r="D585" s="296"/>
      <c r="E585" s="296"/>
      <c r="F585" s="296"/>
      <c r="G585" s="296"/>
      <c r="H585" s="191" t="s">
        <v>6294</v>
      </c>
      <c r="I585" s="296"/>
      <c r="J585" s="191" t="s">
        <v>6876</v>
      </c>
      <c r="K585" s="296"/>
      <c r="L585" s="296"/>
      <c r="M585" s="482"/>
      <c r="N585" s="477"/>
      <c r="O585" s="477">
        <f t="shared" si="126"/>
        <v>0</v>
      </c>
      <c r="P585" s="477"/>
      <c r="Q585" s="477">
        <f t="shared" si="129"/>
        <v>0</v>
      </c>
      <c r="R585" s="477">
        <f t="shared" si="135"/>
        <v>0</v>
      </c>
      <c r="S585" s="477">
        <f t="shared" si="128"/>
        <v>0</v>
      </c>
      <c r="T585" s="477">
        <f t="shared" si="130"/>
        <v>0</v>
      </c>
      <c r="U585" s="477">
        <f t="shared" si="131"/>
        <v>0</v>
      </c>
      <c r="V585" s="477">
        <f t="shared" si="132"/>
        <v>0</v>
      </c>
      <c r="W585" s="477">
        <f t="shared" si="133"/>
        <v>0</v>
      </c>
      <c r="X585" s="477">
        <f t="shared" si="134"/>
        <v>0</v>
      </c>
      <c r="Y585" s="444"/>
      <c r="Z585" s="296"/>
      <c r="AA585" s="296"/>
      <c r="AB585" s="296"/>
      <c r="AC585" s="296"/>
      <c r="AD585" s="296"/>
      <c r="AE585" s="296"/>
      <c r="AF585" s="296"/>
      <c r="AG585" s="296"/>
      <c r="AH585" s="296"/>
      <c r="AI585" s="296"/>
    </row>
    <row r="586" s="455" customFormat="1" spans="1:35">
      <c r="A586" s="467">
        <v>483</v>
      </c>
      <c r="B586" s="296"/>
      <c r="C586" s="296"/>
      <c r="D586" s="296"/>
      <c r="E586" s="296"/>
      <c r="F586" s="296"/>
      <c r="G586" s="296"/>
      <c r="H586" s="191" t="s">
        <v>6294</v>
      </c>
      <c r="I586" s="296"/>
      <c r="J586" s="191" t="s">
        <v>6876</v>
      </c>
      <c r="K586" s="296"/>
      <c r="L586" s="296"/>
      <c r="M586" s="482"/>
      <c r="N586" s="477"/>
      <c r="O586" s="477">
        <f t="shared" si="126"/>
        <v>0</v>
      </c>
      <c r="P586" s="477"/>
      <c r="Q586" s="477">
        <f t="shared" si="129"/>
        <v>0</v>
      </c>
      <c r="R586" s="477">
        <f t="shared" si="135"/>
        <v>0</v>
      </c>
      <c r="S586" s="477">
        <f t="shared" si="128"/>
        <v>0</v>
      </c>
      <c r="T586" s="477">
        <f t="shared" si="130"/>
        <v>0</v>
      </c>
      <c r="U586" s="477">
        <f t="shared" si="131"/>
        <v>0</v>
      </c>
      <c r="V586" s="477">
        <f t="shared" si="132"/>
        <v>0</v>
      </c>
      <c r="W586" s="477">
        <f t="shared" si="133"/>
        <v>0</v>
      </c>
      <c r="X586" s="477">
        <f t="shared" si="134"/>
        <v>0</v>
      </c>
      <c r="Y586" s="444"/>
      <c r="Z586" s="296"/>
      <c r="AA586" s="296"/>
      <c r="AB586" s="296"/>
      <c r="AC586" s="296"/>
      <c r="AD586" s="296"/>
      <c r="AE586" s="296"/>
      <c r="AF586" s="296"/>
      <c r="AG586" s="296"/>
      <c r="AH586" s="296"/>
      <c r="AI586" s="296"/>
    </row>
    <row r="587" s="455" customFormat="1" spans="1:35">
      <c r="A587" s="467">
        <v>484</v>
      </c>
      <c r="B587" s="296"/>
      <c r="C587" s="296"/>
      <c r="D587" s="296"/>
      <c r="E587" s="296"/>
      <c r="F587" s="296"/>
      <c r="G587" s="296"/>
      <c r="H587" s="191" t="s">
        <v>6294</v>
      </c>
      <c r="I587" s="296"/>
      <c r="J587" s="191" t="s">
        <v>6876</v>
      </c>
      <c r="K587" s="296"/>
      <c r="L587" s="296"/>
      <c r="M587" s="482"/>
      <c r="N587" s="477"/>
      <c r="O587" s="477">
        <f t="shared" si="126"/>
        <v>0</v>
      </c>
      <c r="P587" s="477"/>
      <c r="Q587" s="477">
        <f t="shared" si="129"/>
        <v>0</v>
      </c>
      <c r="R587" s="477">
        <f t="shared" si="135"/>
        <v>0</v>
      </c>
      <c r="S587" s="477">
        <f t="shared" si="128"/>
        <v>0</v>
      </c>
      <c r="T587" s="477">
        <f t="shared" si="130"/>
        <v>0</v>
      </c>
      <c r="U587" s="477">
        <f t="shared" si="131"/>
        <v>0</v>
      </c>
      <c r="V587" s="477">
        <f t="shared" si="132"/>
        <v>0</v>
      </c>
      <c r="W587" s="477">
        <f t="shared" si="133"/>
        <v>0</v>
      </c>
      <c r="X587" s="477">
        <f t="shared" si="134"/>
        <v>0</v>
      </c>
      <c r="Y587" s="444"/>
      <c r="Z587" s="296"/>
      <c r="AA587" s="296"/>
      <c r="AB587" s="296"/>
      <c r="AC587" s="296"/>
      <c r="AD587" s="296"/>
      <c r="AE587" s="296"/>
      <c r="AF587" s="296"/>
      <c r="AG587" s="296"/>
      <c r="AH587" s="296"/>
      <c r="AI587" s="296"/>
    </row>
    <row r="588" s="455" customFormat="1" spans="1:35">
      <c r="A588" s="467">
        <v>485</v>
      </c>
      <c r="B588" s="296"/>
      <c r="C588" s="296"/>
      <c r="D588" s="296"/>
      <c r="E588" s="296"/>
      <c r="F588" s="296"/>
      <c r="G588" s="296"/>
      <c r="H588" s="191" t="s">
        <v>6292</v>
      </c>
      <c r="I588" s="296"/>
      <c r="J588" s="191" t="s">
        <v>6876</v>
      </c>
      <c r="K588" s="296"/>
      <c r="L588" s="296"/>
      <c r="M588" s="482"/>
      <c r="N588" s="477"/>
      <c r="O588" s="477">
        <f t="shared" si="126"/>
        <v>0</v>
      </c>
      <c r="P588" s="477"/>
      <c r="Q588" s="477">
        <f t="shared" si="129"/>
        <v>0</v>
      </c>
      <c r="R588" s="477">
        <f t="shared" si="135"/>
        <v>0</v>
      </c>
      <c r="S588" s="477">
        <f t="shared" si="128"/>
        <v>0</v>
      </c>
      <c r="T588" s="477">
        <f t="shared" si="130"/>
        <v>0</v>
      </c>
      <c r="U588" s="477">
        <f t="shared" si="131"/>
        <v>0</v>
      </c>
      <c r="V588" s="477">
        <f t="shared" si="132"/>
        <v>0</v>
      </c>
      <c r="W588" s="477">
        <f t="shared" si="133"/>
        <v>0</v>
      </c>
      <c r="X588" s="477">
        <f t="shared" si="134"/>
        <v>0</v>
      </c>
      <c r="Y588" s="444"/>
      <c r="Z588" s="296"/>
      <c r="AA588" s="296"/>
      <c r="AB588" s="296"/>
      <c r="AC588" s="296"/>
      <c r="AD588" s="296"/>
      <c r="AE588" s="296"/>
      <c r="AF588" s="296"/>
      <c r="AG588" s="296"/>
      <c r="AH588" s="296"/>
      <c r="AI588" s="296"/>
    </row>
    <row r="589" s="455" customFormat="1" spans="1:35">
      <c r="A589" s="467">
        <v>486</v>
      </c>
      <c r="B589" s="296"/>
      <c r="C589" s="296"/>
      <c r="D589" s="296"/>
      <c r="E589" s="296"/>
      <c r="F589" s="296"/>
      <c r="G589" s="296"/>
      <c r="H589" s="191" t="s">
        <v>6292</v>
      </c>
      <c r="I589" s="296"/>
      <c r="J589" s="191" t="s">
        <v>6876</v>
      </c>
      <c r="K589" s="296"/>
      <c r="L589" s="296"/>
      <c r="M589" s="482"/>
      <c r="N589" s="477"/>
      <c r="O589" s="477">
        <f t="shared" si="126"/>
        <v>0</v>
      </c>
      <c r="P589" s="477"/>
      <c r="Q589" s="477">
        <f t="shared" si="129"/>
        <v>0</v>
      </c>
      <c r="R589" s="477">
        <f t="shared" si="135"/>
        <v>0</v>
      </c>
      <c r="S589" s="477">
        <f t="shared" si="128"/>
        <v>0</v>
      </c>
      <c r="T589" s="477">
        <f t="shared" si="130"/>
        <v>0</v>
      </c>
      <c r="U589" s="477">
        <f t="shared" si="131"/>
        <v>0</v>
      </c>
      <c r="V589" s="477">
        <f t="shared" si="132"/>
        <v>0</v>
      </c>
      <c r="W589" s="477">
        <f t="shared" si="133"/>
        <v>0</v>
      </c>
      <c r="X589" s="477">
        <f t="shared" si="134"/>
        <v>0</v>
      </c>
      <c r="Y589" s="444"/>
      <c r="Z589" s="296"/>
      <c r="AA589" s="296"/>
      <c r="AB589" s="296"/>
      <c r="AC589" s="296"/>
      <c r="AD589" s="296"/>
      <c r="AE589" s="296"/>
      <c r="AF589" s="296"/>
      <c r="AG589" s="296"/>
      <c r="AH589" s="296"/>
      <c r="AI589" s="296"/>
    </row>
    <row r="590" s="455" customFormat="1" spans="1:35">
      <c r="A590" s="467">
        <v>487</v>
      </c>
      <c r="B590" s="296"/>
      <c r="C590" s="296"/>
      <c r="D590" s="296"/>
      <c r="E590" s="296"/>
      <c r="F590" s="296"/>
      <c r="G590" s="296"/>
      <c r="H590" s="191" t="s">
        <v>6292</v>
      </c>
      <c r="I590" s="296"/>
      <c r="J590" s="191" t="s">
        <v>6876</v>
      </c>
      <c r="K590" s="296"/>
      <c r="L590" s="296"/>
      <c r="M590" s="482"/>
      <c r="N590" s="477"/>
      <c r="O590" s="477">
        <f t="shared" si="126"/>
        <v>0</v>
      </c>
      <c r="P590" s="477"/>
      <c r="Q590" s="477">
        <f t="shared" si="129"/>
        <v>0</v>
      </c>
      <c r="R590" s="477">
        <f t="shared" si="135"/>
        <v>0</v>
      </c>
      <c r="S590" s="477">
        <f t="shared" si="128"/>
        <v>0</v>
      </c>
      <c r="T590" s="477">
        <f t="shared" si="130"/>
        <v>0</v>
      </c>
      <c r="U590" s="477">
        <f t="shared" si="131"/>
        <v>0</v>
      </c>
      <c r="V590" s="477">
        <f t="shared" si="132"/>
        <v>0</v>
      </c>
      <c r="W590" s="477">
        <f t="shared" si="133"/>
        <v>0</v>
      </c>
      <c r="X590" s="477">
        <f t="shared" si="134"/>
        <v>0</v>
      </c>
      <c r="Y590" s="444"/>
      <c r="Z590" s="296"/>
      <c r="AA590" s="296"/>
      <c r="AB590" s="296"/>
      <c r="AC590" s="296"/>
      <c r="AD590" s="296"/>
      <c r="AE590" s="296"/>
      <c r="AF590" s="296"/>
      <c r="AG590" s="296"/>
      <c r="AH590" s="296"/>
      <c r="AI590" s="296"/>
    </row>
    <row r="591" s="455" customFormat="1" spans="1:35">
      <c r="A591" s="467">
        <v>488</v>
      </c>
      <c r="B591" s="296"/>
      <c r="C591" s="296"/>
      <c r="D591" s="296"/>
      <c r="E591" s="296"/>
      <c r="F591" s="296"/>
      <c r="G591" s="296"/>
      <c r="H591" s="191" t="s">
        <v>6292</v>
      </c>
      <c r="I591" s="296"/>
      <c r="J591" s="191" t="s">
        <v>6876</v>
      </c>
      <c r="K591" s="296"/>
      <c r="L591" s="296"/>
      <c r="M591" s="482"/>
      <c r="N591" s="477"/>
      <c r="O591" s="477">
        <f t="shared" si="126"/>
        <v>0</v>
      </c>
      <c r="P591" s="477"/>
      <c r="Q591" s="477">
        <f t="shared" si="129"/>
        <v>0</v>
      </c>
      <c r="R591" s="477">
        <f t="shared" si="135"/>
        <v>0</v>
      </c>
      <c r="S591" s="477">
        <f t="shared" si="128"/>
        <v>0</v>
      </c>
      <c r="T591" s="477">
        <f t="shared" si="130"/>
        <v>0</v>
      </c>
      <c r="U591" s="477">
        <f t="shared" si="131"/>
        <v>0</v>
      </c>
      <c r="V591" s="477">
        <f t="shared" si="132"/>
        <v>0</v>
      </c>
      <c r="W591" s="477">
        <f t="shared" si="133"/>
        <v>0</v>
      </c>
      <c r="X591" s="477">
        <f t="shared" si="134"/>
        <v>0</v>
      </c>
      <c r="Y591" s="444"/>
      <c r="Z591" s="296"/>
      <c r="AA591" s="296"/>
      <c r="AB591" s="296"/>
      <c r="AC591" s="296"/>
      <c r="AD591" s="296"/>
      <c r="AE591" s="296"/>
      <c r="AF591" s="296"/>
      <c r="AG591" s="296"/>
      <c r="AH591" s="296"/>
      <c r="AI591" s="296"/>
    </row>
    <row r="592" s="455" customFormat="1" spans="1:35">
      <c r="A592" s="467">
        <v>489</v>
      </c>
      <c r="B592" s="296"/>
      <c r="C592" s="296"/>
      <c r="D592" s="296"/>
      <c r="E592" s="296"/>
      <c r="F592" s="296"/>
      <c r="G592" s="296"/>
      <c r="H592" s="191" t="s">
        <v>6292</v>
      </c>
      <c r="I592" s="296"/>
      <c r="J592" s="191" t="s">
        <v>6876</v>
      </c>
      <c r="K592" s="296"/>
      <c r="L592" s="296"/>
      <c r="M592" s="482"/>
      <c r="N592" s="477"/>
      <c r="O592" s="477">
        <f t="shared" si="126"/>
        <v>0</v>
      </c>
      <c r="P592" s="477"/>
      <c r="Q592" s="477">
        <f t="shared" si="129"/>
        <v>0</v>
      </c>
      <c r="R592" s="477">
        <f t="shared" si="135"/>
        <v>0</v>
      </c>
      <c r="S592" s="477">
        <f t="shared" si="128"/>
        <v>0</v>
      </c>
      <c r="T592" s="477">
        <f t="shared" si="130"/>
        <v>0</v>
      </c>
      <c r="U592" s="477">
        <f t="shared" si="131"/>
        <v>0</v>
      </c>
      <c r="V592" s="477">
        <f t="shared" si="132"/>
        <v>0</v>
      </c>
      <c r="W592" s="477">
        <f t="shared" si="133"/>
        <v>0</v>
      </c>
      <c r="X592" s="477">
        <f t="shared" si="134"/>
        <v>0</v>
      </c>
      <c r="Y592" s="444"/>
      <c r="Z592" s="296"/>
      <c r="AA592" s="296"/>
      <c r="AB592" s="296"/>
      <c r="AC592" s="296"/>
      <c r="AD592" s="296"/>
      <c r="AE592" s="296"/>
      <c r="AF592" s="296"/>
      <c r="AG592" s="296"/>
      <c r="AH592" s="296"/>
      <c r="AI592" s="296"/>
    </row>
    <row r="593" s="455" customFormat="1" spans="1:35">
      <c r="A593" s="467">
        <v>490</v>
      </c>
      <c r="B593" s="296"/>
      <c r="C593" s="296"/>
      <c r="D593" s="296"/>
      <c r="E593" s="296"/>
      <c r="F593" s="296"/>
      <c r="G593" s="296"/>
      <c r="H593" s="191" t="s">
        <v>6292</v>
      </c>
      <c r="I593" s="296"/>
      <c r="J593" s="191" t="s">
        <v>6876</v>
      </c>
      <c r="K593" s="296"/>
      <c r="L593" s="296"/>
      <c r="M593" s="482"/>
      <c r="N593" s="477"/>
      <c r="O593" s="477">
        <f t="shared" si="126"/>
        <v>0</v>
      </c>
      <c r="P593" s="477"/>
      <c r="Q593" s="477">
        <f t="shared" si="129"/>
        <v>0</v>
      </c>
      <c r="R593" s="477">
        <f t="shared" si="135"/>
        <v>0</v>
      </c>
      <c r="S593" s="477">
        <f t="shared" si="128"/>
        <v>0</v>
      </c>
      <c r="T593" s="477">
        <f t="shared" si="130"/>
        <v>0</v>
      </c>
      <c r="U593" s="477">
        <f t="shared" si="131"/>
        <v>0</v>
      </c>
      <c r="V593" s="477">
        <f t="shared" si="132"/>
        <v>0</v>
      </c>
      <c r="W593" s="477">
        <f t="shared" si="133"/>
        <v>0</v>
      </c>
      <c r="X593" s="477">
        <f t="shared" si="134"/>
        <v>0</v>
      </c>
      <c r="Y593" s="444"/>
      <c r="Z593" s="296"/>
      <c r="AA593" s="296"/>
      <c r="AB593" s="296"/>
      <c r="AC593" s="296"/>
      <c r="AD593" s="296"/>
      <c r="AE593" s="296"/>
      <c r="AF593" s="296"/>
      <c r="AG593" s="296"/>
      <c r="AH593" s="296"/>
      <c r="AI593" s="296"/>
    </row>
    <row r="594" s="455" customFormat="1" spans="1:35">
      <c r="A594" s="467">
        <v>491</v>
      </c>
      <c r="B594" s="296"/>
      <c r="C594" s="296"/>
      <c r="D594" s="296"/>
      <c r="E594" s="296"/>
      <c r="F594" s="296"/>
      <c r="G594" s="296"/>
      <c r="H594" s="191" t="s">
        <v>6294</v>
      </c>
      <c r="I594" s="296"/>
      <c r="J594" s="191" t="s">
        <v>6876</v>
      </c>
      <c r="K594" s="296"/>
      <c r="L594" s="296"/>
      <c r="M594" s="482"/>
      <c r="N594" s="477"/>
      <c r="O594" s="477">
        <f t="shared" si="126"/>
        <v>0</v>
      </c>
      <c r="P594" s="477"/>
      <c r="Q594" s="477">
        <f t="shared" si="129"/>
        <v>0</v>
      </c>
      <c r="R594" s="477">
        <f t="shared" si="135"/>
        <v>0</v>
      </c>
      <c r="S594" s="477">
        <f t="shared" si="128"/>
        <v>0</v>
      </c>
      <c r="T594" s="477">
        <f t="shared" si="130"/>
        <v>0</v>
      </c>
      <c r="U594" s="477">
        <f t="shared" si="131"/>
        <v>0</v>
      </c>
      <c r="V594" s="477">
        <f t="shared" si="132"/>
        <v>0</v>
      </c>
      <c r="W594" s="477">
        <f t="shared" si="133"/>
        <v>0</v>
      </c>
      <c r="X594" s="477">
        <f t="shared" si="134"/>
        <v>0</v>
      </c>
      <c r="Y594" s="444"/>
      <c r="Z594" s="296"/>
      <c r="AA594" s="296"/>
      <c r="AB594" s="296"/>
      <c r="AC594" s="296"/>
      <c r="AD594" s="296"/>
      <c r="AE594" s="296"/>
      <c r="AF594" s="296"/>
      <c r="AG594" s="296"/>
      <c r="AH594" s="296"/>
      <c r="AI594" s="296"/>
    </row>
    <row r="595" s="455" customFormat="1" spans="1:35">
      <c r="A595" s="467">
        <v>492</v>
      </c>
      <c r="B595" s="296"/>
      <c r="C595" s="296"/>
      <c r="D595" s="296"/>
      <c r="E595" s="296"/>
      <c r="F595" s="296"/>
      <c r="G595" s="296"/>
      <c r="H595" s="191" t="s">
        <v>6294</v>
      </c>
      <c r="I595" s="296"/>
      <c r="J595" s="191" t="s">
        <v>6876</v>
      </c>
      <c r="K595" s="296"/>
      <c r="L595" s="296"/>
      <c r="M595" s="482"/>
      <c r="N595" s="477"/>
      <c r="O595" s="477">
        <f t="shared" si="126"/>
        <v>0</v>
      </c>
      <c r="P595" s="477"/>
      <c r="Q595" s="477">
        <f t="shared" si="129"/>
        <v>0</v>
      </c>
      <c r="R595" s="477">
        <f t="shared" si="135"/>
        <v>0</v>
      </c>
      <c r="S595" s="477">
        <f t="shared" si="128"/>
        <v>0</v>
      </c>
      <c r="T595" s="477">
        <f t="shared" si="130"/>
        <v>0</v>
      </c>
      <c r="U595" s="477">
        <f t="shared" si="131"/>
        <v>0</v>
      </c>
      <c r="V595" s="477">
        <f t="shared" si="132"/>
        <v>0</v>
      </c>
      <c r="W595" s="477">
        <f t="shared" si="133"/>
        <v>0</v>
      </c>
      <c r="X595" s="477">
        <f t="shared" si="134"/>
        <v>0</v>
      </c>
      <c r="Y595" s="444"/>
      <c r="Z595" s="296"/>
      <c r="AA595" s="296"/>
      <c r="AB595" s="296"/>
      <c r="AC595" s="296"/>
      <c r="AD595" s="296"/>
      <c r="AE595" s="296"/>
      <c r="AF595" s="296"/>
      <c r="AG595" s="296"/>
      <c r="AH595" s="296"/>
      <c r="AI595" s="296"/>
    </row>
    <row r="596" s="455" customFormat="1" spans="1:35">
      <c r="A596" s="467">
        <v>493</v>
      </c>
      <c r="B596" s="296"/>
      <c r="C596" s="296"/>
      <c r="D596" s="296"/>
      <c r="E596" s="296"/>
      <c r="F596" s="296"/>
      <c r="G596" s="296"/>
      <c r="H596" s="191" t="s">
        <v>6294</v>
      </c>
      <c r="I596" s="296"/>
      <c r="J596" s="191" t="s">
        <v>6876</v>
      </c>
      <c r="K596" s="296"/>
      <c r="L596" s="296"/>
      <c r="M596" s="482"/>
      <c r="N596" s="477"/>
      <c r="O596" s="477">
        <f t="shared" ref="O596:O659" si="136">N596*M596</f>
        <v>0</v>
      </c>
      <c r="P596" s="477"/>
      <c r="Q596" s="477">
        <f t="shared" si="129"/>
        <v>0</v>
      </c>
      <c r="R596" s="477">
        <f t="shared" si="135"/>
        <v>0</v>
      </c>
      <c r="S596" s="477">
        <f t="shared" si="128"/>
        <v>0</v>
      </c>
      <c r="T596" s="477">
        <f t="shared" si="130"/>
        <v>0</v>
      </c>
      <c r="U596" s="477">
        <f t="shared" si="131"/>
        <v>0</v>
      </c>
      <c r="V596" s="477">
        <f t="shared" si="132"/>
        <v>0</v>
      </c>
      <c r="W596" s="477">
        <f t="shared" si="133"/>
        <v>0</v>
      </c>
      <c r="X596" s="477">
        <f t="shared" si="134"/>
        <v>0</v>
      </c>
      <c r="Y596" s="444"/>
      <c r="Z596" s="296"/>
      <c r="AA596" s="296"/>
      <c r="AB596" s="296"/>
      <c r="AC596" s="296"/>
      <c r="AD596" s="296"/>
      <c r="AE596" s="296"/>
      <c r="AF596" s="296"/>
      <c r="AG596" s="296"/>
      <c r="AH596" s="296"/>
      <c r="AI596" s="296"/>
    </row>
    <row r="597" s="455" customFormat="1" spans="1:35">
      <c r="A597" s="467">
        <v>494</v>
      </c>
      <c r="B597" s="296"/>
      <c r="C597" s="296"/>
      <c r="D597" s="296"/>
      <c r="E597" s="296"/>
      <c r="F597" s="296"/>
      <c r="G597" s="296"/>
      <c r="H597" s="191" t="s">
        <v>6294</v>
      </c>
      <c r="I597" s="296"/>
      <c r="J597" s="191" t="s">
        <v>6876</v>
      </c>
      <c r="K597" s="296"/>
      <c r="L597" s="296"/>
      <c r="M597" s="482"/>
      <c r="N597" s="477"/>
      <c r="O597" s="477">
        <f t="shared" si="136"/>
        <v>0</v>
      </c>
      <c r="P597" s="477"/>
      <c r="Q597" s="477">
        <f t="shared" si="129"/>
        <v>0</v>
      </c>
      <c r="R597" s="477">
        <f t="shared" si="135"/>
        <v>0</v>
      </c>
      <c r="S597" s="477">
        <f t="shared" si="128"/>
        <v>0</v>
      </c>
      <c r="T597" s="477">
        <f t="shared" si="130"/>
        <v>0</v>
      </c>
      <c r="U597" s="477">
        <f t="shared" si="131"/>
        <v>0</v>
      </c>
      <c r="V597" s="477">
        <f t="shared" si="132"/>
        <v>0</v>
      </c>
      <c r="W597" s="477">
        <f t="shared" si="133"/>
        <v>0</v>
      </c>
      <c r="X597" s="477">
        <f t="shared" si="134"/>
        <v>0</v>
      </c>
      <c r="Y597" s="444"/>
      <c r="Z597" s="296"/>
      <c r="AA597" s="296"/>
      <c r="AB597" s="296"/>
      <c r="AC597" s="296"/>
      <c r="AD597" s="296"/>
      <c r="AE597" s="296"/>
      <c r="AF597" s="296"/>
      <c r="AG597" s="296"/>
      <c r="AH597" s="296"/>
      <c r="AI597" s="296"/>
    </row>
    <row r="598" s="455" customFormat="1" spans="1:35">
      <c r="A598" s="467">
        <v>495</v>
      </c>
      <c r="B598" s="296"/>
      <c r="C598" s="296"/>
      <c r="D598" s="296"/>
      <c r="E598" s="296"/>
      <c r="F598" s="296"/>
      <c r="G598" s="296"/>
      <c r="H598" s="191" t="s">
        <v>6294</v>
      </c>
      <c r="I598" s="296"/>
      <c r="J598" s="191" t="s">
        <v>6876</v>
      </c>
      <c r="K598" s="296"/>
      <c r="L598" s="296"/>
      <c r="M598" s="482"/>
      <c r="N598" s="477"/>
      <c r="O598" s="477">
        <f t="shared" si="136"/>
        <v>0</v>
      </c>
      <c r="P598" s="477"/>
      <c r="Q598" s="477">
        <f t="shared" si="129"/>
        <v>0</v>
      </c>
      <c r="R598" s="477">
        <f t="shared" si="135"/>
        <v>0</v>
      </c>
      <c r="S598" s="477">
        <f t="shared" si="128"/>
        <v>0</v>
      </c>
      <c r="T598" s="477">
        <f t="shared" si="130"/>
        <v>0</v>
      </c>
      <c r="U598" s="477">
        <f t="shared" si="131"/>
        <v>0</v>
      </c>
      <c r="V598" s="477">
        <f t="shared" si="132"/>
        <v>0</v>
      </c>
      <c r="W598" s="477">
        <f t="shared" si="133"/>
        <v>0</v>
      </c>
      <c r="X598" s="477">
        <f t="shared" si="134"/>
        <v>0</v>
      </c>
      <c r="Y598" s="444"/>
      <c r="Z598" s="296"/>
      <c r="AA598" s="296"/>
      <c r="AB598" s="296"/>
      <c r="AC598" s="296"/>
      <c r="AD598" s="296"/>
      <c r="AE598" s="296"/>
      <c r="AF598" s="296"/>
      <c r="AG598" s="296"/>
      <c r="AH598" s="296"/>
      <c r="AI598" s="296"/>
    </row>
    <row r="599" s="455" customFormat="1" spans="1:35">
      <c r="A599" s="467">
        <v>496</v>
      </c>
      <c r="B599" s="296"/>
      <c r="C599" s="296"/>
      <c r="D599" s="296"/>
      <c r="E599" s="296"/>
      <c r="F599" s="296"/>
      <c r="G599" s="296"/>
      <c r="H599" s="191" t="s">
        <v>6294</v>
      </c>
      <c r="I599" s="296"/>
      <c r="J599" s="191" t="s">
        <v>6876</v>
      </c>
      <c r="K599" s="296"/>
      <c r="L599" s="296"/>
      <c r="M599" s="482"/>
      <c r="N599" s="477"/>
      <c r="O599" s="477">
        <f t="shared" si="136"/>
        <v>0</v>
      </c>
      <c r="P599" s="477"/>
      <c r="Q599" s="477">
        <f t="shared" si="129"/>
        <v>0</v>
      </c>
      <c r="R599" s="477">
        <f t="shared" si="135"/>
        <v>0</v>
      </c>
      <c r="S599" s="477">
        <f t="shared" si="128"/>
        <v>0</v>
      </c>
      <c r="T599" s="477">
        <f t="shared" si="130"/>
        <v>0</v>
      </c>
      <c r="U599" s="477">
        <f t="shared" si="131"/>
        <v>0</v>
      </c>
      <c r="V599" s="477">
        <f t="shared" si="132"/>
        <v>0</v>
      </c>
      <c r="W599" s="477">
        <f t="shared" si="133"/>
        <v>0</v>
      </c>
      <c r="X599" s="477">
        <f t="shared" si="134"/>
        <v>0</v>
      </c>
      <c r="Y599" s="444"/>
      <c r="Z599" s="296"/>
      <c r="AA599" s="296"/>
      <c r="AB599" s="296"/>
      <c r="AC599" s="296"/>
      <c r="AD599" s="296"/>
      <c r="AE599" s="296"/>
      <c r="AF599" s="296"/>
      <c r="AG599" s="296"/>
      <c r="AH599" s="296"/>
      <c r="AI599" s="296"/>
    </row>
    <row r="600" s="455" customFormat="1" spans="1:35">
      <c r="A600" s="467">
        <v>497</v>
      </c>
      <c r="B600" s="296"/>
      <c r="C600" s="296"/>
      <c r="D600" s="296"/>
      <c r="E600" s="296"/>
      <c r="F600" s="296"/>
      <c r="G600" s="296"/>
      <c r="H600" s="191" t="s">
        <v>6294</v>
      </c>
      <c r="I600" s="296"/>
      <c r="J600" s="191" t="s">
        <v>6876</v>
      </c>
      <c r="K600" s="296"/>
      <c r="L600" s="296"/>
      <c r="M600" s="482"/>
      <c r="N600" s="477"/>
      <c r="O600" s="477">
        <f t="shared" si="136"/>
        <v>0</v>
      </c>
      <c r="P600" s="477"/>
      <c r="Q600" s="477">
        <f t="shared" si="129"/>
        <v>0</v>
      </c>
      <c r="R600" s="477">
        <f t="shared" si="135"/>
        <v>0</v>
      </c>
      <c r="S600" s="477">
        <f t="shared" si="128"/>
        <v>0</v>
      </c>
      <c r="T600" s="477">
        <f t="shared" si="130"/>
        <v>0</v>
      </c>
      <c r="U600" s="477">
        <f t="shared" si="131"/>
        <v>0</v>
      </c>
      <c r="V600" s="477">
        <f t="shared" si="132"/>
        <v>0</v>
      </c>
      <c r="W600" s="477">
        <f t="shared" si="133"/>
        <v>0</v>
      </c>
      <c r="X600" s="477">
        <f t="shared" si="134"/>
        <v>0</v>
      </c>
      <c r="Y600" s="444"/>
      <c r="Z600" s="296"/>
      <c r="AA600" s="296"/>
      <c r="AB600" s="296"/>
      <c r="AC600" s="296"/>
      <c r="AD600" s="296"/>
      <c r="AE600" s="296"/>
      <c r="AF600" s="296"/>
      <c r="AG600" s="296"/>
      <c r="AH600" s="296"/>
      <c r="AI600" s="296"/>
    </row>
    <row r="601" s="455" customFormat="1" spans="1:35">
      <c r="A601" s="467">
        <v>498</v>
      </c>
      <c r="B601" s="296"/>
      <c r="C601" s="296"/>
      <c r="D601" s="296"/>
      <c r="E601" s="296"/>
      <c r="F601" s="296"/>
      <c r="G601" s="296"/>
      <c r="H601" s="191" t="s">
        <v>6294</v>
      </c>
      <c r="I601" s="296"/>
      <c r="J601" s="191" t="s">
        <v>6876</v>
      </c>
      <c r="K601" s="296"/>
      <c r="L601" s="296"/>
      <c r="M601" s="482"/>
      <c r="N601" s="477"/>
      <c r="O601" s="477">
        <f t="shared" si="136"/>
        <v>0</v>
      </c>
      <c r="P601" s="477"/>
      <c r="Q601" s="477">
        <f t="shared" si="129"/>
        <v>0</v>
      </c>
      <c r="R601" s="477">
        <f t="shared" si="135"/>
        <v>0</v>
      </c>
      <c r="S601" s="477">
        <f t="shared" si="128"/>
        <v>0</v>
      </c>
      <c r="T601" s="477">
        <f t="shared" si="130"/>
        <v>0</v>
      </c>
      <c r="U601" s="477">
        <f t="shared" si="131"/>
        <v>0</v>
      </c>
      <c r="V601" s="477">
        <f t="shared" si="132"/>
        <v>0</v>
      </c>
      <c r="W601" s="477">
        <f t="shared" si="133"/>
        <v>0</v>
      </c>
      <c r="X601" s="477">
        <f t="shared" si="134"/>
        <v>0</v>
      </c>
      <c r="Y601" s="444"/>
      <c r="Z601" s="296"/>
      <c r="AA601" s="296"/>
      <c r="AB601" s="296"/>
      <c r="AC601" s="296"/>
      <c r="AD601" s="296"/>
      <c r="AE601" s="296"/>
      <c r="AF601" s="296"/>
      <c r="AG601" s="296"/>
      <c r="AH601" s="296"/>
      <c r="AI601" s="296"/>
    </row>
    <row r="602" s="455" customFormat="1" spans="1:35">
      <c r="A602" s="467">
        <v>499</v>
      </c>
      <c r="B602" s="296"/>
      <c r="C602" s="296"/>
      <c r="D602" s="296"/>
      <c r="E602" s="296"/>
      <c r="F602" s="296"/>
      <c r="G602" s="296"/>
      <c r="H602" s="191" t="s">
        <v>6294</v>
      </c>
      <c r="I602" s="296"/>
      <c r="J602" s="191" t="s">
        <v>6876</v>
      </c>
      <c r="K602" s="296"/>
      <c r="L602" s="296"/>
      <c r="M602" s="482"/>
      <c r="N602" s="477"/>
      <c r="O602" s="477">
        <f t="shared" si="136"/>
        <v>0</v>
      </c>
      <c r="P602" s="477"/>
      <c r="Q602" s="477">
        <f t="shared" si="129"/>
        <v>0</v>
      </c>
      <c r="R602" s="477">
        <f t="shared" si="135"/>
        <v>0</v>
      </c>
      <c r="S602" s="477">
        <f t="shared" si="128"/>
        <v>0</v>
      </c>
      <c r="T602" s="477">
        <f t="shared" si="130"/>
        <v>0</v>
      </c>
      <c r="U602" s="477">
        <f t="shared" si="131"/>
        <v>0</v>
      </c>
      <c r="V602" s="477">
        <f t="shared" si="132"/>
        <v>0</v>
      </c>
      <c r="W602" s="477">
        <f t="shared" si="133"/>
        <v>0</v>
      </c>
      <c r="X602" s="477">
        <f t="shared" si="134"/>
        <v>0</v>
      </c>
      <c r="Y602" s="444"/>
      <c r="Z602" s="296"/>
      <c r="AA602" s="296"/>
      <c r="AB602" s="296"/>
      <c r="AC602" s="296"/>
      <c r="AD602" s="296"/>
      <c r="AE602" s="296"/>
      <c r="AF602" s="296"/>
      <c r="AG602" s="296"/>
      <c r="AH602" s="296"/>
      <c r="AI602" s="296"/>
    </row>
    <row r="603" s="455" customFormat="1" spans="1:35">
      <c r="A603" s="467">
        <v>500</v>
      </c>
      <c r="B603" s="296"/>
      <c r="C603" s="296"/>
      <c r="D603" s="296"/>
      <c r="E603" s="296"/>
      <c r="F603" s="296"/>
      <c r="G603" s="296"/>
      <c r="H603" s="191" t="s">
        <v>6294</v>
      </c>
      <c r="I603" s="296"/>
      <c r="J603" s="191" t="s">
        <v>6876</v>
      </c>
      <c r="K603" s="296"/>
      <c r="L603" s="296"/>
      <c r="M603" s="482"/>
      <c r="N603" s="477"/>
      <c r="O603" s="477">
        <f t="shared" si="136"/>
        <v>0</v>
      </c>
      <c r="P603" s="477"/>
      <c r="Q603" s="477">
        <f t="shared" si="129"/>
        <v>0</v>
      </c>
      <c r="R603" s="477">
        <f t="shared" si="135"/>
        <v>0</v>
      </c>
      <c r="S603" s="477">
        <f t="shared" si="128"/>
        <v>0</v>
      </c>
      <c r="T603" s="477">
        <f t="shared" si="130"/>
        <v>0</v>
      </c>
      <c r="U603" s="477">
        <f t="shared" si="131"/>
        <v>0</v>
      </c>
      <c r="V603" s="477">
        <f t="shared" si="132"/>
        <v>0</v>
      </c>
      <c r="W603" s="477">
        <f t="shared" si="133"/>
        <v>0</v>
      </c>
      <c r="X603" s="477">
        <f t="shared" si="134"/>
        <v>0</v>
      </c>
      <c r="Y603" s="444"/>
      <c r="Z603" s="296"/>
      <c r="AA603" s="296"/>
      <c r="AB603" s="296"/>
      <c r="AC603" s="296"/>
      <c r="AD603" s="296"/>
      <c r="AE603" s="296"/>
      <c r="AF603" s="296"/>
      <c r="AG603" s="296"/>
      <c r="AH603" s="296"/>
      <c r="AI603" s="296"/>
    </row>
    <row r="604" s="455" customFormat="1" spans="1:35">
      <c r="A604" s="467">
        <v>501</v>
      </c>
      <c r="B604" s="296"/>
      <c r="C604" s="296"/>
      <c r="D604" s="296"/>
      <c r="E604" s="296"/>
      <c r="F604" s="296"/>
      <c r="G604" s="296"/>
      <c r="H604" s="191" t="s">
        <v>6294</v>
      </c>
      <c r="I604" s="296"/>
      <c r="J604" s="191" t="s">
        <v>6876</v>
      </c>
      <c r="K604" s="296"/>
      <c r="L604" s="296"/>
      <c r="M604" s="482"/>
      <c r="N604" s="477"/>
      <c r="O604" s="477">
        <f t="shared" si="136"/>
        <v>0</v>
      </c>
      <c r="P604" s="477"/>
      <c r="Q604" s="477">
        <f t="shared" si="129"/>
        <v>0</v>
      </c>
      <c r="R604" s="477">
        <f t="shared" si="135"/>
        <v>0</v>
      </c>
      <c r="S604" s="477">
        <f t="shared" si="128"/>
        <v>0</v>
      </c>
      <c r="T604" s="477">
        <f t="shared" si="130"/>
        <v>0</v>
      </c>
      <c r="U604" s="477">
        <f t="shared" si="131"/>
        <v>0</v>
      </c>
      <c r="V604" s="477">
        <f t="shared" si="132"/>
        <v>0</v>
      </c>
      <c r="W604" s="477">
        <f t="shared" si="133"/>
        <v>0</v>
      </c>
      <c r="X604" s="477">
        <f t="shared" si="134"/>
        <v>0</v>
      </c>
      <c r="Y604" s="444"/>
      <c r="Z604" s="296"/>
      <c r="AA604" s="296"/>
      <c r="AB604" s="296"/>
      <c r="AC604" s="296"/>
      <c r="AD604" s="296"/>
      <c r="AE604" s="296"/>
      <c r="AF604" s="296"/>
      <c r="AG604" s="296"/>
      <c r="AH604" s="296"/>
      <c r="AI604" s="296"/>
    </row>
    <row r="605" s="455" customFormat="1" spans="1:35">
      <c r="A605" s="467">
        <v>524</v>
      </c>
      <c r="B605" s="296"/>
      <c r="C605" s="754" t="s">
        <v>5327</v>
      </c>
      <c r="D605" s="296"/>
      <c r="E605" s="754" t="s">
        <v>5328</v>
      </c>
      <c r="F605" s="296"/>
      <c r="G605" s="296"/>
      <c r="H605" s="191" t="s">
        <v>6294</v>
      </c>
      <c r="I605" s="296"/>
      <c r="J605" s="191" t="s">
        <v>6877</v>
      </c>
      <c r="K605" s="296"/>
      <c r="L605" s="296"/>
      <c r="M605" s="476">
        <v>-21</v>
      </c>
      <c r="N605" s="477">
        <v>52.5824</v>
      </c>
      <c r="O605" s="477">
        <f t="shared" si="136"/>
        <v>-1104.2304</v>
      </c>
      <c r="P605" s="483">
        <v>391</v>
      </c>
      <c r="Q605" s="477">
        <f t="shared" si="129"/>
        <v>52.5824</v>
      </c>
      <c r="R605" s="477">
        <f t="shared" si="135"/>
        <v>20559.7184</v>
      </c>
      <c r="S605" s="477">
        <f t="shared" si="128"/>
        <v>412</v>
      </c>
      <c r="T605" s="477">
        <f t="shared" si="130"/>
        <v>52.5824</v>
      </c>
      <c r="U605" s="477">
        <f t="shared" ref="U605:U614" si="137">R605-O605</f>
        <v>21663.9488</v>
      </c>
      <c r="V605" s="477">
        <f t="shared" si="132"/>
        <v>0</v>
      </c>
      <c r="W605" s="477">
        <f t="shared" si="133"/>
        <v>52.5824</v>
      </c>
      <c r="X605" s="477">
        <f t="shared" si="134"/>
        <v>0</v>
      </c>
      <c r="Y605" s="444"/>
      <c r="Z605" s="296"/>
      <c r="AA605" s="296"/>
      <c r="AB605" s="296"/>
      <c r="AC605" s="296"/>
      <c r="AD605" s="296"/>
      <c r="AE605" s="296"/>
      <c r="AF605" s="296"/>
      <c r="AG605" s="296"/>
      <c r="AH605" s="296"/>
      <c r="AI605" s="296"/>
    </row>
    <row r="606" s="455" customFormat="1" spans="1:35">
      <c r="A606" s="467">
        <v>525</v>
      </c>
      <c r="B606" s="296"/>
      <c r="C606" s="754" t="s">
        <v>5329</v>
      </c>
      <c r="D606" s="296"/>
      <c r="E606" s="754" t="s">
        <v>5330</v>
      </c>
      <c r="F606" s="296"/>
      <c r="G606" s="296"/>
      <c r="H606" s="191" t="s">
        <v>6294</v>
      </c>
      <c r="I606" s="296"/>
      <c r="J606" s="191" t="s">
        <v>6877</v>
      </c>
      <c r="K606" s="296"/>
      <c r="L606" s="296"/>
      <c r="M606" s="476">
        <v>-70</v>
      </c>
      <c r="N606" s="477">
        <v>53.1707</v>
      </c>
      <c r="O606" s="477">
        <f t="shared" si="136"/>
        <v>-3721.949</v>
      </c>
      <c r="P606" s="483">
        <v>333</v>
      </c>
      <c r="Q606" s="477">
        <f t="shared" si="129"/>
        <v>53.1707</v>
      </c>
      <c r="R606" s="477">
        <f t="shared" si="135"/>
        <v>17705.8431</v>
      </c>
      <c r="S606" s="477">
        <f t="shared" si="128"/>
        <v>403</v>
      </c>
      <c r="T606" s="477">
        <f t="shared" si="130"/>
        <v>53.1707</v>
      </c>
      <c r="U606" s="477">
        <f t="shared" si="137"/>
        <v>21427.7921</v>
      </c>
      <c r="V606" s="477">
        <f t="shared" si="132"/>
        <v>0</v>
      </c>
      <c r="W606" s="477">
        <f t="shared" si="133"/>
        <v>53.1707</v>
      </c>
      <c r="X606" s="477">
        <f t="shared" si="134"/>
        <v>0</v>
      </c>
      <c r="Y606" s="444"/>
      <c r="Z606" s="296"/>
      <c r="AA606" s="296"/>
      <c r="AB606" s="296"/>
      <c r="AC606" s="296"/>
      <c r="AD606" s="296"/>
      <c r="AE606" s="296"/>
      <c r="AF606" s="296"/>
      <c r="AG606" s="296"/>
      <c r="AH606" s="296"/>
      <c r="AI606" s="296"/>
    </row>
    <row r="607" s="455" customFormat="1" spans="1:35">
      <c r="A607" s="467">
        <v>526</v>
      </c>
      <c r="B607" s="296"/>
      <c r="C607" s="754" t="s">
        <v>5331</v>
      </c>
      <c r="D607" s="296"/>
      <c r="E607" s="754" t="s">
        <v>5332</v>
      </c>
      <c r="F607" s="296"/>
      <c r="G607" s="296"/>
      <c r="H607" s="191" t="s">
        <v>6294</v>
      </c>
      <c r="I607" s="296"/>
      <c r="J607" s="191" t="s">
        <v>6877</v>
      </c>
      <c r="K607" s="296"/>
      <c r="L607" s="296"/>
      <c r="M607" s="476">
        <v>302</v>
      </c>
      <c r="N607" s="477">
        <v>23.6525</v>
      </c>
      <c r="O607" s="477">
        <f t="shared" si="136"/>
        <v>7143.055</v>
      </c>
      <c r="P607" s="483">
        <v>386</v>
      </c>
      <c r="Q607" s="477">
        <f t="shared" si="129"/>
        <v>23.6525</v>
      </c>
      <c r="R607" s="477">
        <f t="shared" si="135"/>
        <v>9129.865</v>
      </c>
      <c r="S607" s="477">
        <f t="shared" si="128"/>
        <v>84</v>
      </c>
      <c r="T607" s="477">
        <f t="shared" si="130"/>
        <v>23.6525</v>
      </c>
      <c r="U607" s="477">
        <f t="shared" si="137"/>
        <v>1986.81</v>
      </c>
      <c r="V607" s="477">
        <f t="shared" si="132"/>
        <v>0</v>
      </c>
      <c r="W607" s="477">
        <f t="shared" si="133"/>
        <v>23.6525</v>
      </c>
      <c r="X607" s="477">
        <f t="shared" si="134"/>
        <v>0</v>
      </c>
      <c r="Y607" s="444"/>
      <c r="Z607" s="296"/>
      <c r="AA607" s="296"/>
      <c r="AB607" s="296"/>
      <c r="AC607" s="296"/>
      <c r="AD607" s="296"/>
      <c r="AE607" s="296"/>
      <c r="AF607" s="296"/>
      <c r="AG607" s="296"/>
      <c r="AH607" s="296"/>
      <c r="AI607" s="296"/>
    </row>
    <row r="608" s="455" customFormat="1" spans="1:35">
      <c r="A608" s="467">
        <v>527</v>
      </c>
      <c r="B608" s="296"/>
      <c r="C608" s="754" t="s">
        <v>5333</v>
      </c>
      <c r="D608" s="296"/>
      <c r="E608" s="754" t="s">
        <v>5334</v>
      </c>
      <c r="F608" s="296"/>
      <c r="G608" s="296"/>
      <c r="H608" s="191" t="s">
        <v>6294</v>
      </c>
      <c r="I608" s="296"/>
      <c r="J608" s="191" t="s">
        <v>6877</v>
      </c>
      <c r="K608" s="296"/>
      <c r="L608" s="296"/>
      <c r="M608" s="476">
        <v>-822</v>
      </c>
      <c r="N608" s="477">
        <v>24.4359</v>
      </c>
      <c r="O608" s="477">
        <f t="shared" si="136"/>
        <v>-20086.3098</v>
      </c>
      <c r="P608" s="483">
        <v>317</v>
      </c>
      <c r="Q608" s="477">
        <f t="shared" si="129"/>
        <v>24.4359</v>
      </c>
      <c r="R608" s="477">
        <f t="shared" si="135"/>
        <v>7746.1803</v>
      </c>
      <c r="S608" s="477">
        <f t="shared" si="128"/>
        <v>1139</v>
      </c>
      <c r="T608" s="477">
        <f t="shared" si="130"/>
        <v>24.4359</v>
      </c>
      <c r="U608" s="477">
        <f t="shared" si="137"/>
        <v>27832.4901</v>
      </c>
      <c r="V608" s="477">
        <f t="shared" si="132"/>
        <v>0</v>
      </c>
      <c r="W608" s="477">
        <f t="shared" si="133"/>
        <v>24.4359</v>
      </c>
      <c r="X608" s="477">
        <f t="shared" si="134"/>
        <v>0</v>
      </c>
      <c r="Y608" s="444"/>
      <c r="Z608" s="296"/>
      <c r="AA608" s="296"/>
      <c r="AB608" s="296"/>
      <c r="AC608" s="296"/>
      <c r="AD608" s="296"/>
      <c r="AE608" s="296"/>
      <c r="AF608" s="296"/>
      <c r="AG608" s="296"/>
      <c r="AH608" s="296"/>
      <c r="AI608" s="296"/>
    </row>
    <row r="609" s="455" customFormat="1" spans="1:35">
      <c r="A609" s="467">
        <v>528</v>
      </c>
      <c r="B609" s="296"/>
      <c r="C609" s="754" t="s">
        <v>5339</v>
      </c>
      <c r="D609" s="296"/>
      <c r="E609" s="754" t="s">
        <v>5340</v>
      </c>
      <c r="F609" s="296"/>
      <c r="G609" s="296"/>
      <c r="H609" s="191" t="s">
        <v>6294</v>
      </c>
      <c r="I609" s="296"/>
      <c r="J609" s="191" t="s">
        <v>6877</v>
      </c>
      <c r="K609" s="296"/>
      <c r="L609" s="296"/>
      <c r="M609" s="476">
        <v>-659</v>
      </c>
      <c r="N609" s="477">
        <v>50.4207</v>
      </c>
      <c r="O609" s="477">
        <f t="shared" si="136"/>
        <v>-33227.2413</v>
      </c>
      <c r="P609" s="483">
        <v>207</v>
      </c>
      <c r="Q609" s="477">
        <f t="shared" si="129"/>
        <v>50.4207</v>
      </c>
      <c r="R609" s="477">
        <f t="shared" si="135"/>
        <v>10437.0849</v>
      </c>
      <c r="S609" s="477">
        <f t="shared" si="128"/>
        <v>866</v>
      </c>
      <c r="T609" s="477">
        <f t="shared" si="130"/>
        <v>50.4207</v>
      </c>
      <c r="U609" s="477">
        <f t="shared" si="137"/>
        <v>43664.3262</v>
      </c>
      <c r="V609" s="477">
        <f t="shared" si="132"/>
        <v>0</v>
      </c>
      <c r="W609" s="477">
        <f t="shared" si="133"/>
        <v>50.4207</v>
      </c>
      <c r="X609" s="477">
        <f t="shared" si="134"/>
        <v>0</v>
      </c>
      <c r="Y609" s="444"/>
      <c r="Z609" s="296"/>
      <c r="AA609" s="296"/>
      <c r="AB609" s="296"/>
      <c r="AC609" s="296"/>
      <c r="AD609" s="296"/>
      <c r="AE609" s="296"/>
      <c r="AF609" s="296"/>
      <c r="AG609" s="296"/>
      <c r="AH609" s="296"/>
      <c r="AI609" s="296"/>
    </row>
    <row r="610" s="455" customFormat="1" spans="1:35">
      <c r="A610" s="467">
        <v>529</v>
      </c>
      <c r="B610" s="296"/>
      <c r="C610" s="754" t="s">
        <v>5341</v>
      </c>
      <c r="D610" s="296"/>
      <c r="E610" s="754" t="s">
        <v>5342</v>
      </c>
      <c r="F610" s="296"/>
      <c r="G610" s="296"/>
      <c r="H610" s="191" t="s">
        <v>6294</v>
      </c>
      <c r="I610" s="296"/>
      <c r="J610" s="191" t="s">
        <v>6877</v>
      </c>
      <c r="K610" s="296"/>
      <c r="L610" s="296"/>
      <c r="M610" s="476">
        <v>-558</v>
      </c>
      <c r="N610" s="477">
        <v>50.4657</v>
      </c>
      <c r="O610" s="477">
        <f t="shared" si="136"/>
        <v>-28159.8606</v>
      </c>
      <c r="P610" s="483">
        <v>202</v>
      </c>
      <c r="Q610" s="477">
        <f t="shared" si="129"/>
        <v>50.4657</v>
      </c>
      <c r="R610" s="477">
        <f t="shared" si="135"/>
        <v>10194.0714</v>
      </c>
      <c r="S610" s="477">
        <f t="shared" si="128"/>
        <v>760</v>
      </c>
      <c r="T610" s="477">
        <f t="shared" si="130"/>
        <v>50.4657</v>
      </c>
      <c r="U610" s="477">
        <f t="shared" si="137"/>
        <v>38353.932</v>
      </c>
      <c r="V610" s="477">
        <f t="shared" si="132"/>
        <v>0</v>
      </c>
      <c r="W610" s="477">
        <f t="shared" si="133"/>
        <v>50.4657</v>
      </c>
      <c r="X610" s="477">
        <f t="shared" si="134"/>
        <v>0</v>
      </c>
      <c r="Y610" s="444"/>
      <c r="Z610" s="296"/>
      <c r="AA610" s="296"/>
      <c r="AB610" s="296"/>
      <c r="AC610" s="296"/>
      <c r="AD610" s="296"/>
      <c r="AE610" s="296"/>
      <c r="AF610" s="296"/>
      <c r="AG610" s="296"/>
      <c r="AH610" s="296"/>
      <c r="AI610" s="296"/>
    </row>
    <row r="611" s="455" customFormat="1" spans="1:35">
      <c r="A611" s="467">
        <v>530</v>
      </c>
      <c r="B611" s="296"/>
      <c r="C611" s="754" t="s">
        <v>6878</v>
      </c>
      <c r="D611" s="296"/>
      <c r="E611" s="754" t="s">
        <v>6879</v>
      </c>
      <c r="F611" s="296"/>
      <c r="G611" s="296"/>
      <c r="H611" s="191" t="s">
        <v>6294</v>
      </c>
      <c r="I611" s="296"/>
      <c r="J611" s="191" t="s">
        <v>6877</v>
      </c>
      <c r="K611" s="296"/>
      <c r="L611" s="296"/>
      <c r="M611" s="476">
        <v>-89</v>
      </c>
      <c r="N611" s="477">
        <v>25.26</v>
      </c>
      <c r="O611" s="477">
        <f t="shared" si="136"/>
        <v>-2248.14</v>
      </c>
      <c r="P611" s="483">
        <v>60</v>
      </c>
      <c r="Q611" s="477">
        <f t="shared" si="129"/>
        <v>25.26</v>
      </c>
      <c r="R611" s="477">
        <f t="shared" si="135"/>
        <v>1515.6</v>
      </c>
      <c r="S611" s="477">
        <f t="shared" si="128"/>
        <v>149</v>
      </c>
      <c r="T611" s="477">
        <f t="shared" si="130"/>
        <v>25.26</v>
      </c>
      <c r="U611" s="477">
        <f t="shared" si="137"/>
        <v>3763.74</v>
      </c>
      <c r="V611" s="477">
        <f t="shared" si="132"/>
        <v>0</v>
      </c>
      <c r="W611" s="477">
        <f t="shared" si="133"/>
        <v>25.26</v>
      </c>
      <c r="X611" s="477">
        <f t="shared" si="134"/>
        <v>0</v>
      </c>
      <c r="Y611" s="444"/>
      <c r="Z611" s="296"/>
      <c r="AA611" s="296"/>
      <c r="AB611" s="296"/>
      <c r="AC611" s="296"/>
      <c r="AD611" s="296"/>
      <c r="AE611" s="296"/>
      <c r="AF611" s="296"/>
      <c r="AG611" s="296"/>
      <c r="AH611" s="296"/>
      <c r="AI611" s="296"/>
    </row>
    <row r="612" s="455" customFormat="1" spans="1:35">
      <c r="A612" s="467">
        <v>531</v>
      </c>
      <c r="B612" s="296"/>
      <c r="C612" s="754" t="s">
        <v>6880</v>
      </c>
      <c r="D612" s="296"/>
      <c r="E612" s="754" t="s">
        <v>6881</v>
      </c>
      <c r="F612" s="296"/>
      <c r="G612" s="296"/>
      <c r="H612" s="191" t="s">
        <v>6294</v>
      </c>
      <c r="I612" s="296"/>
      <c r="J612" s="191" t="s">
        <v>6877</v>
      </c>
      <c r="K612" s="296"/>
      <c r="L612" s="296"/>
      <c r="M612" s="476">
        <v>31</v>
      </c>
      <c r="N612" s="477">
        <v>24.7315</v>
      </c>
      <c r="O612" s="477">
        <f t="shared" si="136"/>
        <v>766.6765</v>
      </c>
      <c r="P612" s="483">
        <v>66</v>
      </c>
      <c r="Q612" s="477">
        <f t="shared" si="129"/>
        <v>24.7315</v>
      </c>
      <c r="R612" s="477">
        <f t="shared" si="135"/>
        <v>1632.279</v>
      </c>
      <c r="S612" s="477">
        <f t="shared" si="128"/>
        <v>35</v>
      </c>
      <c r="T612" s="477">
        <f t="shared" si="130"/>
        <v>24.7315</v>
      </c>
      <c r="U612" s="477">
        <f t="shared" si="137"/>
        <v>865.6025</v>
      </c>
      <c r="V612" s="477">
        <f t="shared" si="132"/>
        <v>0</v>
      </c>
      <c r="W612" s="477">
        <f t="shared" si="133"/>
        <v>24.7315</v>
      </c>
      <c r="X612" s="477">
        <f t="shared" si="134"/>
        <v>0</v>
      </c>
      <c r="Y612" s="444"/>
      <c r="Z612" s="296"/>
      <c r="AA612" s="296"/>
      <c r="AB612" s="296"/>
      <c r="AC612" s="296"/>
      <c r="AD612" s="296"/>
      <c r="AE612" s="296"/>
      <c r="AF612" s="296"/>
      <c r="AG612" s="296"/>
      <c r="AH612" s="296"/>
      <c r="AI612" s="296"/>
    </row>
    <row r="613" s="455" customFormat="1" spans="1:35">
      <c r="A613" s="467">
        <v>532</v>
      </c>
      <c r="B613" s="296"/>
      <c r="C613" s="754" t="s">
        <v>6882</v>
      </c>
      <c r="D613" s="296"/>
      <c r="E613" s="754" t="s">
        <v>6883</v>
      </c>
      <c r="F613" s="296"/>
      <c r="G613" s="296"/>
      <c r="H613" s="191" t="s">
        <v>6294</v>
      </c>
      <c r="I613" s="296"/>
      <c r="J613" s="191" t="s">
        <v>6877</v>
      </c>
      <c r="K613" s="296"/>
      <c r="L613" s="296"/>
      <c r="M613" s="476">
        <v>-12</v>
      </c>
      <c r="N613" s="477">
        <v>10.16</v>
      </c>
      <c r="O613" s="477">
        <f t="shared" si="136"/>
        <v>-121.92</v>
      </c>
      <c r="P613" s="483"/>
      <c r="Q613" s="477">
        <f t="shared" si="129"/>
        <v>10.16</v>
      </c>
      <c r="R613" s="477">
        <f t="shared" si="135"/>
        <v>0</v>
      </c>
      <c r="S613" s="477">
        <f t="shared" si="128"/>
        <v>12</v>
      </c>
      <c r="T613" s="477">
        <f t="shared" si="130"/>
        <v>10.16</v>
      </c>
      <c r="U613" s="477">
        <f t="shared" si="137"/>
        <v>121.92</v>
      </c>
      <c r="V613" s="477">
        <f t="shared" si="132"/>
        <v>0</v>
      </c>
      <c r="W613" s="477">
        <f t="shared" si="133"/>
        <v>10.16</v>
      </c>
      <c r="X613" s="477">
        <f t="shared" si="134"/>
        <v>0</v>
      </c>
      <c r="Y613" s="444"/>
      <c r="Z613" s="296"/>
      <c r="AA613" s="296"/>
      <c r="AB613" s="296"/>
      <c r="AC613" s="296"/>
      <c r="AD613" s="296"/>
      <c r="AE613" s="296"/>
      <c r="AF613" s="296"/>
      <c r="AG613" s="296"/>
      <c r="AH613" s="296"/>
      <c r="AI613" s="296"/>
    </row>
    <row r="614" s="455" customFormat="1" spans="1:35">
      <c r="A614" s="467">
        <v>533</v>
      </c>
      <c r="B614" s="296"/>
      <c r="C614" s="754" t="s">
        <v>6884</v>
      </c>
      <c r="D614" s="296"/>
      <c r="E614" s="754" t="s">
        <v>6885</v>
      </c>
      <c r="F614" s="296"/>
      <c r="G614" s="296"/>
      <c r="H614" s="191" t="s">
        <v>6294</v>
      </c>
      <c r="I614" s="296"/>
      <c r="J614" s="191" t="s">
        <v>6877</v>
      </c>
      <c r="K614" s="296"/>
      <c r="L614" s="296"/>
      <c r="M614" s="476">
        <v>-23</v>
      </c>
      <c r="N614" s="477">
        <v>135.56</v>
      </c>
      <c r="O614" s="477">
        <f t="shared" si="136"/>
        <v>-3117.88</v>
      </c>
      <c r="P614" s="483"/>
      <c r="Q614" s="477">
        <f t="shared" si="129"/>
        <v>135.56</v>
      </c>
      <c r="R614" s="477">
        <f t="shared" si="135"/>
        <v>0</v>
      </c>
      <c r="S614" s="477">
        <f t="shared" si="128"/>
        <v>23</v>
      </c>
      <c r="T614" s="477">
        <f t="shared" si="130"/>
        <v>135.56</v>
      </c>
      <c r="U614" s="477">
        <f t="shared" si="137"/>
        <v>3117.88</v>
      </c>
      <c r="V614" s="477">
        <f t="shared" si="132"/>
        <v>0</v>
      </c>
      <c r="W614" s="477">
        <f t="shared" si="133"/>
        <v>135.56</v>
      </c>
      <c r="X614" s="477">
        <f t="shared" si="134"/>
        <v>0</v>
      </c>
      <c r="Y614" s="444"/>
      <c r="Z614" s="296"/>
      <c r="AA614" s="296"/>
      <c r="AB614" s="296"/>
      <c r="AC614" s="296"/>
      <c r="AD614" s="296"/>
      <c r="AE614" s="296"/>
      <c r="AF614" s="296"/>
      <c r="AG614" s="296"/>
      <c r="AH614" s="296"/>
      <c r="AI614" s="296"/>
    </row>
    <row r="615" s="455" customFormat="1" spans="1:35">
      <c r="A615" s="467">
        <v>534</v>
      </c>
      <c r="B615" s="296"/>
      <c r="C615" s="754" t="s">
        <v>6886</v>
      </c>
      <c r="D615" s="296"/>
      <c r="E615" s="754" t="s">
        <v>6887</v>
      </c>
      <c r="F615" s="296"/>
      <c r="G615" s="296"/>
      <c r="H615" s="191" t="s">
        <v>6294</v>
      </c>
      <c r="I615" s="296"/>
      <c r="J615" s="191" t="s">
        <v>6877</v>
      </c>
      <c r="K615" s="296"/>
      <c r="L615" s="296"/>
      <c r="M615" s="476">
        <v>55</v>
      </c>
      <c r="N615" s="477">
        <v>11.7504</v>
      </c>
      <c r="O615" s="477">
        <f t="shared" si="136"/>
        <v>646.272</v>
      </c>
      <c r="P615" s="483"/>
      <c r="Q615" s="477">
        <f t="shared" si="129"/>
        <v>11.7504</v>
      </c>
      <c r="R615" s="477">
        <f t="shared" si="135"/>
        <v>0</v>
      </c>
      <c r="S615" s="477">
        <f t="shared" si="128"/>
        <v>0</v>
      </c>
      <c r="T615" s="477">
        <f t="shared" si="130"/>
        <v>11.7504</v>
      </c>
      <c r="U615" s="477">
        <f t="shared" si="131"/>
        <v>0</v>
      </c>
      <c r="V615" s="477">
        <f t="shared" si="132"/>
        <v>-55</v>
      </c>
      <c r="W615" s="477">
        <f t="shared" si="133"/>
        <v>11.7504</v>
      </c>
      <c r="X615" s="477">
        <f>R615-O615</f>
        <v>-646.272</v>
      </c>
      <c r="Y615" s="444"/>
      <c r="Z615" s="296"/>
      <c r="AA615" s="296"/>
      <c r="AB615" s="296"/>
      <c r="AC615" s="296"/>
      <c r="AD615" s="296"/>
      <c r="AE615" s="296"/>
      <c r="AF615" s="296"/>
      <c r="AG615" s="296"/>
      <c r="AH615" s="296"/>
      <c r="AI615" s="296"/>
    </row>
    <row r="616" s="455" customFormat="1" spans="1:35">
      <c r="A616" s="467">
        <v>535</v>
      </c>
      <c r="B616" s="296"/>
      <c r="C616" s="754" t="s">
        <v>6888</v>
      </c>
      <c r="D616" s="296"/>
      <c r="E616" s="754" t="s">
        <v>6889</v>
      </c>
      <c r="F616" s="296"/>
      <c r="G616" s="296"/>
      <c r="H616" s="191" t="s">
        <v>6294</v>
      </c>
      <c r="I616" s="296"/>
      <c r="J616" s="191" t="s">
        <v>6877</v>
      </c>
      <c r="K616" s="296"/>
      <c r="L616" s="296"/>
      <c r="M616" s="476">
        <v>-89</v>
      </c>
      <c r="N616" s="477">
        <v>30</v>
      </c>
      <c r="O616" s="477">
        <f t="shared" si="136"/>
        <v>-2670</v>
      </c>
      <c r="P616" s="483"/>
      <c r="Q616" s="477">
        <f t="shared" si="129"/>
        <v>30</v>
      </c>
      <c r="R616" s="477">
        <f t="shared" si="135"/>
        <v>0</v>
      </c>
      <c r="S616" s="477">
        <f t="shared" si="128"/>
        <v>89</v>
      </c>
      <c r="T616" s="477">
        <f t="shared" si="130"/>
        <v>30</v>
      </c>
      <c r="U616" s="477">
        <f>R616-O616</f>
        <v>2670</v>
      </c>
      <c r="V616" s="477">
        <f t="shared" si="132"/>
        <v>0</v>
      </c>
      <c r="W616" s="477">
        <f t="shared" si="133"/>
        <v>30</v>
      </c>
      <c r="X616" s="477">
        <f t="shared" si="134"/>
        <v>0</v>
      </c>
      <c r="Y616" s="444"/>
      <c r="Z616" s="296"/>
      <c r="AA616" s="296"/>
      <c r="AB616" s="296"/>
      <c r="AC616" s="296"/>
      <c r="AD616" s="296"/>
      <c r="AE616" s="296"/>
      <c r="AF616" s="296"/>
      <c r="AG616" s="296"/>
      <c r="AH616" s="296"/>
      <c r="AI616" s="296"/>
    </row>
    <row r="617" s="455" customFormat="1" spans="1:35">
      <c r="A617" s="467">
        <v>536</v>
      </c>
      <c r="B617" s="296"/>
      <c r="C617" s="754" t="s">
        <v>6890</v>
      </c>
      <c r="D617" s="296"/>
      <c r="E617" s="754" t="s">
        <v>6891</v>
      </c>
      <c r="F617" s="296"/>
      <c r="G617" s="296"/>
      <c r="H617" s="191" t="s">
        <v>6294</v>
      </c>
      <c r="I617" s="296"/>
      <c r="J617" s="191" t="s">
        <v>6877</v>
      </c>
      <c r="K617" s="296"/>
      <c r="L617" s="296"/>
      <c r="M617" s="476">
        <v>-28</v>
      </c>
      <c r="N617" s="477">
        <v>39.2204</v>
      </c>
      <c r="O617" s="477">
        <f t="shared" si="136"/>
        <v>-1098.1712</v>
      </c>
      <c r="P617" s="483"/>
      <c r="Q617" s="477">
        <f t="shared" si="129"/>
        <v>39.2204</v>
      </c>
      <c r="R617" s="477">
        <f t="shared" si="135"/>
        <v>0</v>
      </c>
      <c r="S617" s="477">
        <f t="shared" si="128"/>
        <v>28</v>
      </c>
      <c r="T617" s="477">
        <f t="shared" si="130"/>
        <v>39.2204</v>
      </c>
      <c r="U617" s="477">
        <f>R617-O617</f>
        <v>1098.1712</v>
      </c>
      <c r="V617" s="477">
        <f t="shared" si="132"/>
        <v>0</v>
      </c>
      <c r="W617" s="477">
        <f t="shared" si="133"/>
        <v>39.2204</v>
      </c>
      <c r="X617" s="477">
        <f t="shared" si="134"/>
        <v>0</v>
      </c>
      <c r="Y617" s="444"/>
      <c r="Z617" s="296"/>
      <c r="AA617" s="296"/>
      <c r="AB617" s="296"/>
      <c r="AC617" s="296"/>
      <c r="AD617" s="296"/>
      <c r="AE617" s="296"/>
      <c r="AF617" s="296"/>
      <c r="AG617" s="296"/>
      <c r="AH617" s="296"/>
      <c r="AI617" s="296"/>
    </row>
    <row r="618" s="455" customFormat="1" spans="1:35">
      <c r="A618" s="467">
        <v>537</v>
      </c>
      <c r="B618" s="296"/>
      <c r="C618" s="754" t="s">
        <v>6892</v>
      </c>
      <c r="D618" s="296"/>
      <c r="E618" s="754" t="s">
        <v>6893</v>
      </c>
      <c r="F618" s="296"/>
      <c r="G618" s="296"/>
      <c r="H618" s="191" t="s">
        <v>6294</v>
      </c>
      <c r="I618" s="296"/>
      <c r="J618" s="191" t="s">
        <v>6877</v>
      </c>
      <c r="K618" s="296"/>
      <c r="L618" s="296"/>
      <c r="M618" s="476">
        <v>-55</v>
      </c>
      <c r="N618" s="477">
        <v>30.8796</v>
      </c>
      <c r="O618" s="477">
        <f t="shared" si="136"/>
        <v>-1698.378</v>
      </c>
      <c r="P618" s="483"/>
      <c r="Q618" s="477">
        <f t="shared" si="129"/>
        <v>30.8796</v>
      </c>
      <c r="R618" s="477">
        <f t="shared" si="135"/>
        <v>0</v>
      </c>
      <c r="S618" s="477">
        <f t="shared" si="128"/>
        <v>55</v>
      </c>
      <c r="T618" s="477">
        <f t="shared" si="130"/>
        <v>30.8796</v>
      </c>
      <c r="U618" s="477">
        <f>R618-O618</f>
        <v>1698.378</v>
      </c>
      <c r="V618" s="477">
        <f t="shared" si="132"/>
        <v>0</v>
      </c>
      <c r="W618" s="477">
        <f t="shared" si="133"/>
        <v>30.8796</v>
      </c>
      <c r="X618" s="477">
        <f t="shared" si="134"/>
        <v>0</v>
      </c>
      <c r="Y618" s="444"/>
      <c r="Z618" s="296"/>
      <c r="AA618" s="296"/>
      <c r="AB618" s="296"/>
      <c r="AC618" s="296"/>
      <c r="AD618" s="296"/>
      <c r="AE618" s="296"/>
      <c r="AF618" s="296"/>
      <c r="AG618" s="296"/>
      <c r="AH618" s="296"/>
      <c r="AI618" s="296"/>
    </row>
    <row r="619" s="455" customFormat="1" spans="1:35">
      <c r="A619" s="467"/>
      <c r="B619" s="296"/>
      <c r="C619" s="754" t="s">
        <v>6894</v>
      </c>
      <c r="D619" s="296"/>
      <c r="E619" s="754" t="s">
        <v>6895</v>
      </c>
      <c r="F619" s="296"/>
      <c r="G619" s="296"/>
      <c r="H619" s="191" t="s">
        <v>6294</v>
      </c>
      <c r="I619" s="296"/>
      <c r="J619" s="191" t="s">
        <v>6877</v>
      </c>
      <c r="K619" s="296"/>
      <c r="L619" s="296"/>
      <c r="M619" s="476">
        <v>-10</v>
      </c>
      <c r="N619" s="477">
        <v>24.66</v>
      </c>
      <c r="O619" s="477">
        <f t="shared" si="136"/>
        <v>-246.6</v>
      </c>
      <c r="P619" s="483"/>
      <c r="Q619" s="477">
        <f t="shared" si="129"/>
        <v>24.66</v>
      </c>
      <c r="R619" s="477">
        <f t="shared" si="135"/>
        <v>0</v>
      </c>
      <c r="S619" s="477">
        <f t="shared" si="128"/>
        <v>10</v>
      </c>
      <c r="T619" s="477">
        <f t="shared" si="130"/>
        <v>24.66</v>
      </c>
      <c r="U619" s="477">
        <f>R619-O619</f>
        <v>246.6</v>
      </c>
      <c r="V619" s="477">
        <f t="shared" si="132"/>
        <v>0</v>
      </c>
      <c r="W619" s="477">
        <f t="shared" si="133"/>
        <v>24.66</v>
      </c>
      <c r="X619" s="477">
        <f t="shared" si="134"/>
        <v>0</v>
      </c>
      <c r="Y619" s="444"/>
      <c r="Z619" s="296"/>
      <c r="AA619" s="296"/>
      <c r="AB619" s="296"/>
      <c r="AC619" s="296"/>
      <c r="AD619" s="296"/>
      <c r="AE619" s="296"/>
      <c r="AF619" s="296"/>
      <c r="AG619" s="296"/>
      <c r="AH619" s="296"/>
      <c r="AI619" s="296"/>
    </row>
    <row r="620" s="455" customFormat="1" spans="1:35">
      <c r="A620" s="467">
        <v>538</v>
      </c>
      <c r="B620" s="296"/>
      <c r="C620" s="754" t="s">
        <v>6896</v>
      </c>
      <c r="D620" s="296"/>
      <c r="E620" s="754" t="s">
        <v>6897</v>
      </c>
      <c r="F620" s="296"/>
      <c r="G620" s="296"/>
      <c r="H620" s="191" t="s">
        <v>6294</v>
      </c>
      <c r="I620" s="296"/>
      <c r="J620" s="191" t="s">
        <v>6877</v>
      </c>
      <c r="K620" s="296"/>
      <c r="L620" s="296"/>
      <c r="M620" s="476">
        <v>10</v>
      </c>
      <c r="N620" s="477">
        <v>4.507</v>
      </c>
      <c r="O620" s="477">
        <f t="shared" si="136"/>
        <v>45.07</v>
      </c>
      <c r="P620" s="483"/>
      <c r="Q620" s="477">
        <f t="shared" si="129"/>
        <v>4.507</v>
      </c>
      <c r="R620" s="477">
        <f t="shared" si="135"/>
        <v>0</v>
      </c>
      <c r="S620" s="477">
        <f t="shared" si="128"/>
        <v>0</v>
      </c>
      <c r="T620" s="477">
        <f t="shared" si="130"/>
        <v>4.507</v>
      </c>
      <c r="U620" s="477">
        <f t="shared" si="131"/>
        <v>0</v>
      </c>
      <c r="V620" s="477">
        <f t="shared" si="132"/>
        <v>-10</v>
      </c>
      <c r="W620" s="477">
        <f t="shared" si="133"/>
        <v>4.507</v>
      </c>
      <c r="X620" s="477">
        <f t="shared" ref="X620:X622" si="138">R620-O620</f>
        <v>-45.07</v>
      </c>
      <c r="Y620" s="444"/>
      <c r="Z620" s="296"/>
      <c r="AA620" s="296"/>
      <c r="AB620" s="296"/>
      <c r="AC620" s="296"/>
      <c r="AD620" s="296"/>
      <c r="AE620" s="296"/>
      <c r="AF620" s="296"/>
      <c r="AG620" s="296"/>
      <c r="AH620" s="296"/>
      <c r="AI620" s="296"/>
    </row>
    <row r="621" s="455" customFormat="1" spans="1:35">
      <c r="A621" s="467">
        <v>539</v>
      </c>
      <c r="B621" s="296"/>
      <c r="C621" s="754" t="s">
        <v>6898</v>
      </c>
      <c r="D621" s="296"/>
      <c r="E621" s="754" t="s">
        <v>6899</v>
      </c>
      <c r="F621" s="296"/>
      <c r="G621" s="296"/>
      <c r="H621" s="191" t="s">
        <v>6294</v>
      </c>
      <c r="I621" s="296"/>
      <c r="J621" s="191" t="s">
        <v>6877</v>
      </c>
      <c r="K621" s="296"/>
      <c r="L621" s="296"/>
      <c r="M621" s="476">
        <v>10</v>
      </c>
      <c r="N621" s="477">
        <v>4.507</v>
      </c>
      <c r="O621" s="477">
        <f t="shared" si="136"/>
        <v>45.07</v>
      </c>
      <c r="P621" s="483"/>
      <c r="Q621" s="477">
        <f t="shared" si="129"/>
        <v>4.507</v>
      </c>
      <c r="R621" s="477">
        <f t="shared" si="135"/>
        <v>0</v>
      </c>
      <c r="S621" s="477">
        <f t="shared" si="128"/>
        <v>0</v>
      </c>
      <c r="T621" s="477">
        <f t="shared" si="130"/>
        <v>4.507</v>
      </c>
      <c r="U621" s="477">
        <f t="shared" si="131"/>
        <v>0</v>
      </c>
      <c r="V621" s="477">
        <f t="shared" si="132"/>
        <v>-10</v>
      </c>
      <c r="W621" s="477">
        <f t="shared" si="133"/>
        <v>4.507</v>
      </c>
      <c r="X621" s="477">
        <f t="shared" si="138"/>
        <v>-45.07</v>
      </c>
      <c r="Y621" s="444"/>
      <c r="Z621" s="296"/>
      <c r="AA621" s="296"/>
      <c r="AB621" s="296"/>
      <c r="AC621" s="296"/>
      <c r="AD621" s="296"/>
      <c r="AE621" s="296"/>
      <c r="AF621" s="296"/>
      <c r="AG621" s="296"/>
      <c r="AH621" s="296"/>
      <c r="AI621" s="296"/>
    </row>
    <row r="622" s="455" customFormat="1" spans="1:35">
      <c r="A622" s="467">
        <v>540</v>
      </c>
      <c r="B622" s="296"/>
      <c r="C622" s="754" t="s">
        <v>6900</v>
      </c>
      <c r="D622" s="296"/>
      <c r="E622" s="754" t="s">
        <v>6901</v>
      </c>
      <c r="F622" s="296"/>
      <c r="G622" s="296"/>
      <c r="H622" s="191" t="s">
        <v>6294</v>
      </c>
      <c r="I622" s="296"/>
      <c r="J622" s="191" t="s">
        <v>6877</v>
      </c>
      <c r="K622" s="296"/>
      <c r="L622" s="296"/>
      <c r="M622" s="476">
        <v>50</v>
      </c>
      <c r="N622" s="477">
        <v>10.1248</v>
      </c>
      <c r="O622" s="477">
        <f t="shared" si="136"/>
        <v>506.24</v>
      </c>
      <c r="P622" s="483"/>
      <c r="Q622" s="477">
        <f t="shared" si="129"/>
        <v>10.1248</v>
      </c>
      <c r="R622" s="477">
        <f t="shared" si="135"/>
        <v>0</v>
      </c>
      <c r="S622" s="477">
        <f t="shared" ref="S622:S685" si="139">IF((P622-M622)&gt;0,P622-M622,0)</f>
        <v>0</v>
      </c>
      <c r="T622" s="477">
        <f t="shared" si="130"/>
        <v>10.1248</v>
      </c>
      <c r="U622" s="477">
        <f t="shared" si="131"/>
        <v>0</v>
      </c>
      <c r="V622" s="477">
        <f t="shared" si="132"/>
        <v>-50</v>
      </c>
      <c r="W622" s="477">
        <f t="shared" si="133"/>
        <v>10.1248</v>
      </c>
      <c r="X622" s="477">
        <f t="shared" si="138"/>
        <v>-506.24</v>
      </c>
      <c r="Y622" s="444"/>
      <c r="Z622" s="296"/>
      <c r="AA622" s="296"/>
      <c r="AB622" s="296"/>
      <c r="AC622" s="296"/>
      <c r="AD622" s="296"/>
      <c r="AE622" s="296"/>
      <c r="AF622" s="296"/>
      <c r="AG622" s="296"/>
      <c r="AH622" s="296"/>
      <c r="AI622" s="296"/>
    </row>
    <row r="623" s="455" customFormat="1" spans="1:35">
      <c r="A623" s="467">
        <v>541</v>
      </c>
      <c r="B623" s="296"/>
      <c r="C623" s="754" t="s">
        <v>6902</v>
      </c>
      <c r="D623" s="296"/>
      <c r="E623" s="754" t="s">
        <v>6903</v>
      </c>
      <c r="F623" s="296"/>
      <c r="G623" s="296"/>
      <c r="H623" s="191" t="s">
        <v>6294</v>
      </c>
      <c r="I623" s="296"/>
      <c r="J623" s="191" t="s">
        <v>6877</v>
      </c>
      <c r="K623" s="296"/>
      <c r="L623" s="296"/>
      <c r="M623" s="476">
        <v>-2</v>
      </c>
      <c r="N623" s="477">
        <v>1.0441</v>
      </c>
      <c r="O623" s="477">
        <f t="shared" si="136"/>
        <v>-2.0882</v>
      </c>
      <c r="P623" s="483"/>
      <c r="Q623" s="477">
        <f t="shared" si="129"/>
        <v>1.0441</v>
      </c>
      <c r="R623" s="477">
        <f t="shared" si="135"/>
        <v>0</v>
      </c>
      <c r="S623" s="477">
        <f t="shared" si="139"/>
        <v>2</v>
      </c>
      <c r="T623" s="477">
        <f t="shared" si="130"/>
        <v>1.0441</v>
      </c>
      <c r="U623" s="477">
        <f>R623-O623</f>
        <v>2.0882</v>
      </c>
      <c r="V623" s="477">
        <f t="shared" si="132"/>
        <v>0</v>
      </c>
      <c r="W623" s="477">
        <f t="shared" si="133"/>
        <v>1.0441</v>
      </c>
      <c r="X623" s="477">
        <f t="shared" si="134"/>
        <v>0</v>
      </c>
      <c r="Y623" s="444"/>
      <c r="Z623" s="296"/>
      <c r="AA623" s="296"/>
      <c r="AB623" s="296"/>
      <c r="AC623" s="296"/>
      <c r="AD623" s="296"/>
      <c r="AE623" s="296"/>
      <c r="AF623" s="296"/>
      <c r="AG623" s="296"/>
      <c r="AH623" s="296"/>
      <c r="AI623" s="296"/>
    </row>
    <row r="624" s="455" customFormat="1" spans="1:35">
      <c r="A624" s="467">
        <v>545</v>
      </c>
      <c r="B624" s="296"/>
      <c r="C624" s="754" t="s">
        <v>5395</v>
      </c>
      <c r="D624" s="296"/>
      <c r="E624" s="754" t="s">
        <v>5396</v>
      </c>
      <c r="F624" s="296"/>
      <c r="G624" s="296"/>
      <c r="H624" s="191" t="s">
        <v>6292</v>
      </c>
      <c r="I624" s="296"/>
      <c r="J624" s="191" t="s">
        <v>6904</v>
      </c>
      <c r="K624" s="296"/>
      <c r="L624" s="296"/>
      <c r="M624" s="476">
        <v>2158</v>
      </c>
      <c r="N624" s="477">
        <v>191.5326</v>
      </c>
      <c r="O624" s="477">
        <f t="shared" si="136"/>
        <v>413327.3508</v>
      </c>
      <c r="P624" s="477">
        <v>2374</v>
      </c>
      <c r="Q624" s="477">
        <f t="shared" si="129"/>
        <v>191.5326</v>
      </c>
      <c r="R624" s="477">
        <f t="shared" si="135"/>
        <v>454698.3924</v>
      </c>
      <c r="S624" s="477">
        <f t="shared" si="139"/>
        <v>216</v>
      </c>
      <c r="T624" s="477">
        <f t="shared" si="130"/>
        <v>191.5326</v>
      </c>
      <c r="U624" s="477">
        <f>R624-O624</f>
        <v>41371.0416</v>
      </c>
      <c r="V624" s="477">
        <f t="shared" si="132"/>
        <v>0</v>
      </c>
      <c r="W624" s="477">
        <f t="shared" si="133"/>
        <v>191.5326</v>
      </c>
      <c r="X624" s="477">
        <f t="shared" si="134"/>
        <v>0</v>
      </c>
      <c r="Y624" s="444"/>
      <c r="Z624" s="296"/>
      <c r="AA624" s="296"/>
      <c r="AB624" s="296"/>
      <c r="AC624" s="296"/>
      <c r="AD624" s="296"/>
      <c r="AE624" s="296"/>
      <c r="AF624" s="296"/>
      <c r="AG624" s="296"/>
      <c r="AH624" s="296"/>
      <c r="AI624" s="296"/>
    </row>
    <row r="625" s="455" customFormat="1" spans="1:35">
      <c r="A625" s="467">
        <v>546</v>
      </c>
      <c r="B625" s="296"/>
      <c r="C625" s="754" t="s">
        <v>5397</v>
      </c>
      <c r="D625" s="296"/>
      <c r="E625" s="754" t="s">
        <v>5398</v>
      </c>
      <c r="F625" s="296"/>
      <c r="G625" s="296"/>
      <c r="H625" s="191" t="s">
        <v>6292</v>
      </c>
      <c r="I625" s="296"/>
      <c r="J625" s="191" t="s">
        <v>6904</v>
      </c>
      <c r="K625" s="296"/>
      <c r="L625" s="296"/>
      <c r="M625" s="476">
        <v>2084</v>
      </c>
      <c r="N625" s="477">
        <v>191.7249</v>
      </c>
      <c r="O625" s="477">
        <f t="shared" si="136"/>
        <v>399554.6916</v>
      </c>
      <c r="P625" s="477">
        <v>2217</v>
      </c>
      <c r="Q625" s="477">
        <f t="shared" si="129"/>
        <v>191.7249</v>
      </c>
      <c r="R625" s="477">
        <f t="shared" si="135"/>
        <v>425054.1033</v>
      </c>
      <c r="S625" s="477">
        <f t="shared" si="139"/>
        <v>133</v>
      </c>
      <c r="T625" s="477">
        <f t="shared" si="130"/>
        <v>191.7249</v>
      </c>
      <c r="U625" s="477">
        <f>R625-O625</f>
        <v>25499.4117</v>
      </c>
      <c r="V625" s="477">
        <f t="shared" si="132"/>
        <v>0</v>
      </c>
      <c r="W625" s="477">
        <f t="shared" si="133"/>
        <v>191.7249</v>
      </c>
      <c r="X625" s="477">
        <f t="shared" si="134"/>
        <v>0</v>
      </c>
      <c r="Y625" s="444"/>
      <c r="Z625" s="296"/>
      <c r="AA625" s="296"/>
      <c r="AB625" s="296"/>
      <c r="AC625" s="296"/>
      <c r="AD625" s="296"/>
      <c r="AE625" s="296"/>
      <c r="AF625" s="296"/>
      <c r="AG625" s="296"/>
      <c r="AH625" s="296"/>
      <c r="AI625" s="296"/>
    </row>
    <row r="626" s="455" customFormat="1" spans="1:35">
      <c r="A626" s="467">
        <v>547</v>
      </c>
      <c r="B626" s="296"/>
      <c r="C626" s="754" t="s">
        <v>5403</v>
      </c>
      <c r="D626" s="296"/>
      <c r="E626" s="754" t="s">
        <v>5404</v>
      </c>
      <c r="F626" s="296"/>
      <c r="G626" s="296"/>
      <c r="H626" s="191" t="s">
        <v>6292</v>
      </c>
      <c r="I626" s="296"/>
      <c r="J626" s="191" t="s">
        <v>6904</v>
      </c>
      <c r="K626" s="296"/>
      <c r="L626" s="296"/>
      <c r="M626" s="476">
        <v>125</v>
      </c>
      <c r="N626" s="477">
        <v>163.6398</v>
      </c>
      <c r="O626" s="477">
        <f t="shared" si="136"/>
        <v>20454.975</v>
      </c>
      <c r="P626" s="477">
        <v>226</v>
      </c>
      <c r="Q626" s="477">
        <f t="shared" si="129"/>
        <v>163.6398</v>
      </c>
      <c r="R626" s="477">
        <f t="shared" si="135"/>
        <v>36982.5948</v>
      </c>
      <c r="S626" s="477">
        <f t="shared" si="139"/>
        <v>101</v>
      </c>
      <c r="T626" s="477">
        <f t="shared" si="130"/>
        <v>163.6398</v>
      </c>
      <c r="U626" s="477">
        <f>R626-O626</f>
        <v>16527.6198</v>
      </c>
      <c r="V626" s="477">
        <f t="shared" si="132"/>
        <v>0</v>
      </c>
      <c r="W626" s="477">
        <f t="shared" si="133"/>
        <v>163.6398</v>
      </c>
      <c r="X626" s="477">
        <f t="shared" si="134"/>
        <v>0</v>
      </c>
      <c r="Y626" s="444"/>
      <c r="Z626" s="296"/>
      <c r="AA626" s="296"/>
      <c r="AB626" s="296"/>
      <c r="AC626" s="296"/>
      <c r="AD626" s="296"/>
      <c r="AE626" s="296"/>
      <c r="AF626" s="296"/>
      <c r="AG626" s="296"/>
      <c r="AH626" s="296"/>
      <c r="AI626" s="296"/>
    </row>
    <row r="627" s="455" customFormat="1" spans="1:35">
      <c r="A627" s="467"/>
      <c r="B627" s="296"/>
      <c r="C627" s="754" t="s">
        <v>5405</v>
      </c>
      <c r="D627" s="296"/>
      <c r="E627" s="754" t="s">
        <v>5406</v>
      </c>
      <c r="F627" s="296"/>
      <c r="G627" s="296"/>
      <c r="H627" s="191" t="s">
        <v>6292</v>
      </c>
      <c r="I627" s="296"/>
      <c r="J627" s="191" t="s">
        <v>6904</v>
      </c>
      <c r="K627" s="296"/>
      <c r="L627" s="296"/>
      <c r="M627" s="476">
        <v>197</v>
      </c>
      <c r="N627" s="477">
        <v>151.9322</v>
      </c>
      <c r="O627" s="477">
        <f t="shared" si="136"/>
        <v>29930.6434</v>
      </c>
      <c r="P627" s="477">
        <v>238</v>
      </c>
      <c r="Q627" s="477">
        <f t="shared" si="129"/>
        <v>151.9322</v>
      </c>
      <c r="R627" s="477">
        <f t="shared" si="135"/>
        <v>36159.8636</v>
      </c>
      <c r="S627" s="477">
        <f t="shared" si="139"/>
        <v>41</v>
      </c>
      <c r="T627" s="477">
        <f t="shared" si="130"/>
        <v>151.9322</v>
      </c>
      <c r="U627" s="477">
        <f>R627-O627</f>
        <v>6229.2202</v>
      </c>
      <c r="V627" s="477">
        <f t="shared" si="132"/>
        <v>0</v>
      </c>
      <c r="W627" s="477">
        <f t="shared" si="133"/>
        <v>151.9322</v>
      </c>
      <c r="X627" s="477">
        <f t="shared" si="134"/>
        <v>0</v>
      </c>
      <c r="Y627" s="444"/>
      <c r="Z627" s="296"/>
      <c r="AA627" s="296"/>
      <c r="AB627" s="296"/>
      <c r="AC627" s="296"/>
      <c r="AD627" s="296"/>
      <c r="AE627" s="296"/>
      <c r="AF627" s="296"/>
      <c r="AG627" s="296"/>
      <c r="AH627" s="296"/>
      <c r="AI627" s="296"/>
    </row>
    <row r="628" s="455" customFormat="1" spans="1:35">
      <c r="A628" s="467">
        <v>548</v>
      </c>
      <c r="B628" s="296"/>
      <c r="C628" s="754" t="s">
        <v>6905</v>
      </c>
      <c r="D628" s="296"/>
      <c r="E628" s="754" t="s">
        <v>6906</v>
      </c>
      <c r="F628" s="296"/>
      <c r="G628" s="296"/>
      <c r="H628" s="191" t="s">
        <v>6292</v>
      </c>
      <c r="I628" s="296"/>
      <c r="J628" s="191" t="s">
        <v>6904</v>
      </c>
      <c r="K628" s="296"/>
      <c r="L628" s="296"/>
      <c r="M628" s="476">
        <v>801</v>
      </c>
      <c r="N628" s="477">
        <v>257.5052</v>
      </c>
      <c r="O628" s="477">
        <f t="shared" si="136"/>
        <v>206261.6652</v>
      </c>
      <c r="P628" s="477">
        <v>55</v>
      </c>
      <c r="Q628" s="477">
        <f t="shared" si="129"/>
        <v>257.5052</v>
      </c>
      <c r="R628" s="477">
        <f t="shared" si="135"/>
        <v>14162.786</v>
      </c>
      <c r="S628" s="477">
        <f t="shared" si="139"/>
        <v>0</v>
      </c>
      <c r="T628" s="477">
        <f t="shared" si="130"/>
        <v>257.5052</v>
      </c>
      <c r="U628" s="477">
        <f t="shared" si="131"/>
        <v>0</v>
      </c>
      <c r="V628" s="477">
        <f t="shared" si="132"/>
        <v>-746</v>
      </c>
      <c r="W628" s="477">
        <f t="shared" si="133"/>
        <v>257.5052</v>
      </c>
      <c r="X628" s="477">
        <f t="shared" ref="X628:X633" si="140">R628-O628</f>
        <v>-192098.8792</v>
      </c>
      <c r="Y628" s="444"/>
      <c r="Z628" s="296"/>
      <c r="AA628" s="296"/>
      <c r="AB628" s="296"/>
      <c r="AC628" s="296"/>
      <c r="AD628" s="296"/>
      <c r="AE628" s="296"/>
      <c r="AF628" s="296"/>
      <c r="AG628" s="296"/>
      <c r="AH628" s="296"/>
      <c r="AI628" s="296"/>
    </row>
    <row r="629" s="455" customFormat="1" spans="1:35">
      <c r="A629" s="467">
        <v>549</v>
      </c>
      <c r="B629" s="296"/>
      <c r="C629" s="754" t="s">
        <v>6907</v>
      </c>
      <c r="D629" s="296"/>
      <c r="E629" s="754" t="s">
        <v>6908</v>
      </c>
      <c r="F629" s="296"/>
      <c r="G629" s="296"/>
      <c r="H629" s="191" t="s">
        <v>6292</v>
      </c>
      <c r="I629" s="296"/>
      <c r="J629" s="191" t="s">
        <v>6904</v>
      </c>
      <c r="K629" s="296"/>
      <c r="L629" s="296"/>
      <c r="M629" s="476">
        <v>806</v>
      </c>
      <c r="N629" s="477">
        <v>251.8427</v>
      </c>
      <c r="O629" s="477">
        <f t="shared" si="136"/>
        <v>202985.2162</v>
      </c>
      <c r="P629" s="477">
        <v>55</v>
      </c>
      <c r="Q629" s="477">
        <f t="shared" si="129"/>
        <v>251.8427</v>
      </c>
      <c r="R629" s="477">
        <f t="shared" si="135"/>
        <v>13851.3485</v>
      </c>
      <c r="S629" s="477">
        <f t="shared" si="139"/>
        <v>0</v>
      </c>
      <c r="T629" s="477">
        <f t="shared" si="130"/>
        <v>251.8427</v>
      </c>
      <c r="U629" s="477">
        <f t="shared" si="131"/>
        <v>0</v>
      </c>
      <c r="V629" s="477">
        <f t="shared" si="132"/>
        <v>-751</v>
      </c>
      <c r="W629" s="477">
        <f t="shared" si="133"/>
        <v>251.8427</v>
      </c>
      <c r="X629" s="477">
        <f t="shared" si="140"/>
        <v>-189133.8677</v>
      </c>
      <c r="Y629" s="444"/>
      <c r="Z629" s="296"/>
      <c r="AA629" s="296"/>
      <c r="AB629" s="296"/>
      <c r="AC629" s="296"/>
      <c r="AD629" s="296"/>
      <c r="AE629" s="296"/>
      <c r="AF629" s="296"/>
      <c r="AG629" s="296"/>
      <c r="AH629" s="296"/>
      <c r="AI629" s="296"/>
    </row>
    <row r="630" s="455" customFormat="1" spans="1:35">
      <c r="A630" s="467">
        <v>550</v>
      </c>
      <c r="B630" s="296"/>
      <c r="C630" s="754" t="s">
        <v>6909</v>
      </c>
      <c r="D630" s="296"/>
      <c r="E630" s="754" t="s">
        <v>6910</v>
      </c>
      <c r="F630" s="296"/>
      <c r="G630" s="296"/>
      <c r="H630" s="191" t="s">
        <v>6292</v>
      </c>
      <c r="I630" s="296"/>
      <c r="J630" s="191" t="s">
        <v>6904</v>
      </c>
      <c r="K630" s="296"/>
      <c r="L630" s="296"/>
      <c r="M630" s="476">
        <v>9</v>
      </c>
      <c r="N630" s="477">
        <v>97.9156</v>
      </c>
      <c r="O630" s="477">
        <f t="shared" si="136"/>
        <v>881.2404</v>
      </c>
      <c r="P630" s="477">
        <v>13</v>
      </c>
      <c r="Q630" s="477">
        <f t="shared" si="129"/>
        <v>97.9156</v>
      </c>
      <c r="R630" s="477">
        <f t="shared" si="135"/>
        <v>1272.9028</v>
      </c>
      <c r="S630" s="477">
        <f t="shared" si="139"/>
        <v>4</v>
      </c>
      <c r="T630" s="477">
        <f t="shared" si="130"/>
        <v>97.9156</v>
      </c>
      <c r="U630" s="477">
        <f>R630-O630</f>
        <v>391.6624</v>
      </c>
      <c r="V630" s="477">
        <f t="shared" si="132"/>
        <v>0</v>
      </c>
      <c r="W630" s="477">
        <f t="shared" si="133"/>
        <v>97.9156</v>
      </c>
      <c r="X630" s="477">
        <f t="shared" si="134"/>
        <v>0</v>
      </c>
      <c r="Y630" s="444"/>
      <c r="Z630" s="296"/>
      <c r="AA630" s="296"/>
      <c r="AB630" s="296"/>
      <c r="AC630" s="296"/>
      <c r="AD630" s="296"/>
      <c r="AE630" s="296"/>
      <c r="AF630" s="296"/>
      <c r="AG630" s="296"/>
      <c r="AH630" s="296"/>
      <c r="AI630" s="296"/>
    </row>
    <row r="631" s="455" customFormat="1" spans="1:35">
      <c r="A631" s="467">
        <v>551</v>
      </c>
      <c r="B631" s="296"/>
      <c r="C631" s="754" t="s">
        <v>6911</v>
      </c>
      <c r="D631" s="296"/>
      <c r="E631" s="754" t="s">
        <v>6912</v>
      </c>
      <c r="F631" s="296"/>
      <c r="G631" s="296"/>
      <c r="H631" s="191" t="s">
        <v>6292</v>
      </c>
      <c r="I631" s="296"/>
      <c r="J631" s="191" t="s">
        <v>6904</v>
      </c>
      <c r="K631" s="296"/>
      <c r="L631" s="296"/>
      <c r="M631" s="476">
        <v>62</v>
      </c>
      <c r="N631" s="477">
        <v>102.4544</v>
      </c>
      <c r="O631" s="477">
        <f t="shared" si="136"/>
        <v>6352.1728</v>
      </c>
      <c r="P631" s="477">
        <v>4</v>
      </c>
      <c r="Q631" s="477">
        <f t="shared" si="129"/>
        <v>102.4544</v>
      </c>
      <c r="R631" s="477">
        <f t="shared" si="135"/>
        <v>409.8176</v>
      </c>
      <c r="S631" s="477">
        <f t="shared" si="139"/>
        <v>0</v>
      </c>
      <c r="T631" s="477">
        <f t="shared" si="130"/>
        <v>102.4544</v>
      </c>
      <c r="U631" s="477">
        <f t="shared" si="131"/>
        <v>0</v>
      </c>
      <c r="V631" s="477">
        <f t="shared" si="132"/>
        <v>-58</v>
      </c>
      <c r="W631" s="477">
        <f t="shared" si="133"/>
        <v>102.4544</v>
      </c>
      <c r="X631" s="477">
        <f t="shared" si="140"/>
        <v>-5942.3552</v>
      </c>
      <c r="Y631" s="444"/>
      <c r="Z631" s="296"/>
      <c r="AA631" s="296"/>
      <c r="AB631" s="296"/>
      <c r="AC631" s="296"/>
      <c r="AD631" s="296"/>
      <c r="AE631" s="296"/>
      <c r="AF631" s="296"/>
      <c r="AG631" s="296"/>
      <c r="AH631" s="296"/>
      <c r="AI631" s="296"/>
    </row>
    <row r="632" s="455" customFormat="1" spans="1:35">
      <c r="A632" s="467">
        <v>552</v>
      </c>
      <c r="B632" s="296"/>
      <c r="C632" s="754" t="s">
        <v>6913</v>
      </c>
      <c r="D632" s="296"/>
      <c r="E632" s="754" t="s">
        <v>6914</v>
      </c>
      <c r="F632" s="296"/>
      <c r="G632" s="296"/>
      <c r="H632" s="191" t="s">
        <v>6292</v>
      </c>
      <c r="I632" s="296"/>
      <c r="J632" s="191" t="s">
        <v>6904</v>
      </c>
      <c r="K632" s="296"/>
      <c r="L632" s="296"/>
      <c r="M632" s="476">
        <v>49</v>
      </c>
      <c r="N632" s="477">
        <v>72.1655</v>
      </c>
      <c r="O632" s="477">
        <f t="shared" si="136"/>
        <v>3536.1095</v>
      </c>
      <c r="P632" s="477"/>
      <c r="Q632" s="477">
        <f t="shared" si="129"/>
        <v>72.1655</v>
      </c>
      <c r="R632" s="477">
        <f t="shared" si="135"/>
        <v>0</v>
      </c>
      <c r="S632" s="477">
        <f t="shared" si="139"/>
        <v>0</v>
      </c>
      <c r="T632" s="477">
        <f t="shared" si="130"/>
        <v>72.1655</v>
      </c>
      <c r="U632" s="477">
        <f t="shared" si="131"/>
        <v>0</v>
      </c>
      <c r="V632" s="477">
        <f t="shared" si="132"/>
        <v>-49</v>
      </c>
      <c r="W632" s="477">
        <f t="shared" si="133"/>
        <v>72.1655</v>
      </c>
      <c r="X632" s="477">
        <f t="shared" si="140"/>
        <v>-3536.1095</v>
      </c>
      <c r="Y632" s="444"/>
      <c r="Z632" s="296"/>
      <c r="AA632" s="296"/>
      <c r="AB632" s="296"/>
      <c r="AC632" s="296"/>
      <c r="AD632" s="296"/>
      <c r="AE632" s="296"/>
      <c r="AF632" s="296"/>
      <c r="AG632" s="296"/>
      <c r="AH632" s="296"/>
      <c r="AI632" s="296"/>
    </row>
    <row r="633" s="455" customFormat="1" spans="1:35">
      <c r="A633" s="467">
        <v>553</v>
      </c>
      <c r="B633" s="296"/>
      <c r="C633" s="754" t="s">
        <v>6915</v>
      </c>
      <c r="D633" s="296"/>
      <c r="E633" s="754" t="s">
        <v>6916</v>
      </c>
      <c r="F633" s="296"/>
      <c r="G633" s="296"/>
      <c r="H633" s="191" t="s">
        <v>6292</v>
      </c>
      <c r="I633" s="296"/>
      <c r="J633" s="191" t="s">
        <v>6904</v>
      </c>
      <c r="K633" s="296"/>
      <c r="L633" s="296"/>
      <c r="M633" s="476">
        <v>13</v>
      </c>
      <c r="N633" s="477">
        <v>70.5505</v>
      </c>
      <c r="O633" s="477">
        <f t="shared" si="136"/>
        <v>917.1565</v>
      </c>
      <c r="P633" s="477"/>
      <c r="Q633" s="477">
        <f t="shared" si="129"/>
        <v>70.5505</v>
      </c>
      <c r="R633" s="477">
        <f t="shared" si="135"/>
        <v>0</v>
      </c>
      <c r="S633" s="477">
        <f t="shared" si="139"/>
        <v>0</v>
      </c>
      <c r="T633" s="477">
        <f t="shared" si="130"/>
        <v>70.5505</v>
      </c>
      <c r="U633" s="477">
        <f t="shared" si="131"/>
        <v>0</v>
      </c>
      <c r="V633" s="477">
        <f t="shared" si="132"/>
        <v>-13</v>
      </c>
      <c r="W633" s="477">
        <f t="shared" si="133"/>
        <v>70.5505</v>
      </c>
      <c r="X633" s="477">
        <f t="shared" si="140"/>
        <v>-917.1565</v>
      </c>
      <c r="Y633" s="444"/>
      <c r="Z633" s="296"/>
      <c r="AA633" s="296"/>
      <c r="AB633" s="296"/>
      <c r="AC633" s="296"/>
      <c r="AD633" s="296"/>
      <c r="AE633" s="296"/>
      <c r="AF633" s="296"/>
      <c r="AG633" s="296"/>
      <c r="AH633" s="296"/>
      <c r="AI633" s="296"/>
    </row>
    <row r="634" s="455" customFormat="1" spans="1:35">
      <c r="A634" s="467">
        <v>554</v>
      </c>
      <c r="B634" s="296"/>
      <c r="C634" s="754" t="s">
        <v>6917</v>
      </c>
      <c r="D634" s="296"/>
      <c r="E634" s="754" t="s">
        <v>6918</v>
      </c>
      <c r="F634" s="296"/>
      <c r="G634" s="296"/>
      <c r="H634" s="191" t="s">
        <v>6292</v>
      </c>
      <c r="I634" s="296"/>
      <c r="J634" s="191" t="s">
        <v>6904</v>
      </c>
      <c r="K634" s="296"/>
      <c r="L634" s="296"/>
      <c r="M634" s="476">
        <v>1061</v>
      </c>
      <c r="N634" s="477">
        <v>300.1156</v>
      </c>
      <c r="O634" s="477">
        <f t="shared" si="136"/>
        <v>318422.6516</v>
      </c>
      <c r="P634" s="477">
        <v>1411</v>
      </c>
      <c r="Q634" s="477">
        <f t="shared" si="129"/>
        <v>300.1156</v>
      </c>
      <c r="R634" s="477">
        <f t="shared" si="135"/>
        <v>423463.1116</v>
      </c>
      <c r="S634" s="477">
        <f t="shared" si="139"/>
        <v>350</v>
      </c>
      <c r="T634" s="477">
        <f t="shared" si="130"/>
        <v>300.1156</v>
      </c>
      <c r="U634" s="477">
        <f>R634-O634</f>
        <v>105040.46</v>
      </c>
      <c r="V634" s="477">
        <f t="shared" si="132"/>
        <v>0</v>
      </c>
      <c r="W634" s="477">
        <f t="shared" si="133"/>
        <v>300.1156</v>
      </c>
      <c r="X634" s="477">
        <f t="shared" si="134"/>
        <v>0</v>
      </c>
      <c r="Y634" s="444"/>
      <c r="Z634" s="296"/>
      <c r="AA634" s="296"/>
      <c r="AB634" s="296"/>
      <c r="AC634" s="296"/>
      <c r="AD634" s="296"/>
      <c r="AE634" s="296"/>
      <c r="AF634" s="296"/>
      <c r="AG634" s="296"/>
      <c r="AH634" s="296"/>
      <c r="AI634" s="296"/>
    </row>
    <row r="635" s="455" customFormat="1" spans="1:35">
      <c r="A635" s="467">
        <v>555</v>
      </c>
      <c r="B635" s="296"/>
      <c r="C635" s="754" t="s">
        <v>6919</v>
      </c>
      <c r="D635" s="296"/>
      <c r="E635" s="754" t="s">
        <v>6920</v>
      </c>
      <c r="F635" s="296"/>
      <c r="G635" s="296"/>
      <c r="H635" s="191" t="s">
        <v>6292</v>
      </c>
      <c r="I635" s="296"/>
      <c r="J635" s="191" t="s">
        <v>6904</v>
      </c>
      <c r="K635" s="296"/>
      <c r="L635" s="296"/>
      <c r="M635" s="476">
        <v>1196</v>
      </c>
      <c r="N635" s="477">
        <v>294.4331</v>
      </c>
      <c r="O635" s="477">
        <f t="shared" si="136"/>
        <v>352141.9876</v>
      </c>
      <c r="P635" s="477">
        <v>1434</v>
      </c>
      <c r="Q635" s="477">
        <f t="shared" si="129"/>
        <v>294.4331</v>
      </c>
      <c r="R635" s="477">
        <f t="shared" si="135"/>
        <v>422217.0654</v>
      </c>
      <c r="S635" s="477">
        <f t="shared" si="139"/>
        <v>238</v>
      </c>
      <c r="T635" s="477">
        <f t="shared" si="130"/>
        <v>294.4331</v>
      </c>
      <c r="U635" s="477">
        <f>R635-O635</f>
        <v>70075.0778</v>
      </c>
      <c r="V635" s="477">
        <f t="shared" si="132"/>
        <v>0</v>
      </c>
      <c r="W635" s="477">
        <f t="shared" si="133"/>
        <v>294.4331</v>
      </c>
      <c r="X635" s="477">
        <f t="shared" si="134"/>
        <v>0</v>
      </c>
      <c r="Y635" s="444"/>
      <c r="Z635" s="296"/>
      <c r="AA635" s="296"/>
      <c r="AB635" s="296"/>
      <c r="AC635" s="296"/>
      <c r="AD635" s="296"/>
      <c r="AE635" s="296"/>
      <c r="AF635" s="296"/>
      <c r="AG635" s="296"/>
      <c r="AH635" s="296"/>
      <c r="AI635" s="296"/>
    </row>
    <row r="636" s="455" customFormat="1" spans="1:35">
      <c r="A636" s="467">
        <v>556</v>
      </c>
      <c r="B636" s="296"/>
      <c r="C636" s="754" t="s">
        <v>6921</v>
      </c>
      <c r="D636" s="296"/>
      <c r="E636" s="754" t="s">
        <v>6922</v>
      </c>
      <c r="F636" s="296"/>
      <c r="G636" s="296"/>
      <c r="H636" s="191" t="s">
        <v>6292</v>
      </c>
      <c r="I636" s="296"/>
      <c r="J636" s="191" t="s">
        <v>6904</v>
      </c>
      <c r="K636" s="296"/>
      <c r="L636" s="296"/>
      <c r="M636" s="476">
        <v>47</v>
      </c>
      <c r="N636" s="477">
        <v>213.4104</v>
      </c>
      <c r="O636" s="477">
        <f t="shared" si="136"/>
        <v>10030.2888</v>
      </c>
      <c r="P636" s="477">
        <v>46</v>
      </c>
      <c r="Q636" s="477">
        <f t="shared" si="129"/>
        <v>213.4104</v>
      </c>
      <c r="R636" s="477">
        <f t="shared" si="135"/>
        <v>9816.8784</v>
      </c>
      <c r="S636" s="477">
        <f t="shared" si="139"/>
        <v>0</v>
      </c>
      <c r="T636" s="477">
        <f t="shared" si="130"/>
        <v>213.4104</v>
      </c>
      <c r="U636" s="477">
        <f t="shared" si="131"/>
        <v>0</v>
      </c>
      <c r="V636" s="477">
        <f t="shared" si="132"/>
        <v>-1</v>
      </c>
      <c r="W636" s="477">
        <f t="shared" si="133"/>
        <v>213.4104</v>
      </c>
      <c r="X636" s="477">
        <f t="shared" ref="X636:X647" si="141">R636-O636</f>
        <v>-213.410400000001</v>
      </c>
      <c r="Y636" s="444"/>
      <c r="Z636" s="296"/>
      <c r="AA636" s="296"/>
      <c r="AB636" s="296"/>
      <c r="AC636" s="296"/>
      <c r="AD636" s="296"/>
      <c r="AE636" s="296"/>
      <c r="AF636" s="296"/>
      <c r="AG636" s="296"/>
      <c r="AH636" s="296"/>
      <c r="AI636" s="296"/>
    </row>
    <row r="637" s="455" customFormat="1" spans="1:35">
      <c r="A637" s="467">
        <v>557</v>
      </c>
      <c r="B637" s="296"/>
      <c r="C637" s="754" t="s">
        <v>6923</v>
      </c>
      <c r="D637" s="296"/>
      <c r="E637" s="754" t="s">
        <v>6924</v>
      </c>
      <c r="F637" s="296"/>
      <c r="G637" s="296"/>
      <c r="H637" s="191" t="s">
        <v>6292</v>
      </c>
      <c r="I637" s="296"/>
      <c r="J637" s="191" t="s">
        <v>6904</v>
      </c>
      <c r="K637" s="296"/>
      <c r="L637" s="296"/>
      <c r="M637" s="476">
        <v>49</v>
      </c>
      <c r="N637" s="477">
        <v>213.6204</v>
      </c>
      <c r="O637" s="477">
        <f t="shared" si="136"/>
        <v>10467.3996</v>
      </c>
      <c r="P637" s="477">
        <v>46</v>
      </c>
      <c r="Q637" s="477">
        <f t="shared" si="129"/>
        <v>213.6204</v>
      </c>
      <c r="R637" s="477">
        <f t="shared" si="135"/>
        <v>9826.5384</v>
      </c>
      <c r="S637" s="477">
        <f t="shared" si="139"/>
        <v>0</v>
      </c>
      <c r="T637" s="477">
        <f t="shared" si="130"/>
        <v>213.6204</v>
      </c>
      <c r="U637" s="477">
        <f t="shared" si="131"/>
        <v>0</v>
      </c>
      <c r="V637" s="477">
        <f t="shared" si="132"/>
        <v>-3</v>
      </c>
      <c r="W637" s="477">
        <f t="shared" si="133"/>
        <v>213.6204</v>
      </c>
      <c r="X637" s="477">
        <f t="shared" si="141"/>
        <v>-640.861199999999</v>
      </c>
      <c r="Y637" s="444"/>
      <c r="Z637" s="296"/>
      <c r="AA637" s="296"/>
      <c r="AB637" s="296"/>
      <c r="AC637" s="296"/>
      <c r="AD637" s="296"/>
      <c r="AE637" s="296"/>
      <c r="AF637" s="296"/>
      <c r="AG637" s="296"/>
      <c r="AH637" s="296"/>
      <c r="AI637" s="296"/>
    </row>
    <row r="638" s="455" customFormat="1" spans="1:35">
      <c r="A638" s="467">
        <v>558</v>
      </c>
      <c r="B638" s="296"/>
      <c r="C638" s="754" t="s">
        <v>6925</v>
      </c>
      <c r="D638" s="296"/>
      <c r="E638" s="754" t="s">
        <v>6926</v>
      </c>
      <c r="F638" s="296"/>
      <c r="G638" s="296"/>
      <c r="H638" s="191" t="s">
        <v>6292</v>
      </c>
      <c r="I638" s="296"/>
      <c r="J638" s="191" t="s">
        <v>6904</v>
      </c>
      <c r="K638" s="296"/>
      <c r="L638" s="296"/>
      <c r="M638" s="476">
        <v>15</v>
      </c>
      <c r="N638" s="477">
        <v>263.8613</v>
      </c>
      <c r="O638" s="477">
        <f t="shared" si="136"/>
        <v>3957.9195</v>
      </c>
      <c r="P638" s="477">
        <v>13</v>
      </c>
      <c r="Q638" s="477">
        <f t="shared" si="129"/>
        <v>263.8613</v>
      </c>
      <c r="R638" s="477">
        <f t="shared" si="135"/>
        <v>3430.1969</v>
      </c>
      <c r="S638" s="477">
        <f t="shared" si="139"/>
        <v>0</v>
      </c>
      <c r="T638" s="477">
        <f t="shared" si="130"/>
        <v>263.8613</v>
      </c>
      <c r="U638" s="477">
        <f t="shared" si="131"/>
        <v>0</v>
      </c>
      <c r="V638" s="477">
        <f t="shared" si="132"/>
        <v>-2</v>
      </c>
      <c r="W638" s="477">
        <f t="shared" si="133"/>
        <v>263.8613</v>
      </c>
      <c r="X638" s="477">
        <f t="shared" si="141"/>
        <v>-527.7226</v>
      </c>
      <c r="Y638" s="444"/>
      <c r="Z638" s="296"/>
      <c r="AA638" s="296"/>
      <c r="AB638" s="296"/>
      <c r="AC638" s="296"/>
      <c r="AD638" s="296"/>
      <c r="AE638" s="296"/>
      <c r="AF638" s="296"/>
      <c r="AG638" s="296"/>
      <c r="AH638" s="296"/>
      <c r="AI638" s="296"/>
    </row>
    <row r="639" s="455" customFormat="1" spans="1:35">
      <c r="A639" s="467">
        <v>559</v>
      </c>
      <c r="B639" s="296"/>
      <c r="C639" s="754" t="s">
        <v>6927</v>
      </c>
      <c r="D639" s="296"/>
      <c r="E639" s="754" t="s">
        <v>6928</v>
      </c>
      <c r="F639" s="296"/>
      <c r="G639" s="296"/>
      <c r="H639" s="191" t="s">
        <v>6292</v>
      </c>
      <c r="I639" s="296"/>
      <c r="J639" s="191" t="s">
        <v>6904</v>
      </c>
      <c r="K639" s="296"/>
      <c r="L639" s="296"/>
      <c r="M639" s="476">
        <v>15</v>
      </c>
      <c r="N639" s="477">
        <v>258.5513</v>
      </c>
      <c r="O639" s="477">
        <f t="shared" si="136"/>
        <v>3878.2695</v>
      </c>
      <c r="P639" s="477">
        <v>13</v>
      </c>
      <c r="Q639" s="477">
        <f t="shared" si="129"/>
        <v>258.5513</v>
      </c>
      <c r="R639" s="477">
        <f t="shared" si="135"/>
        <v>3361.1669</v>
      </c>
      <c r="S639" s="477">
        <f t="shared" si="139"/>
        <v>0</v>
      </c>
      <c r="T639" s="477">
        <f t="shared" si="130"/>
        <v>258.5513</v>
      </c>
      <c r="U639" s="477">
        <f t="shared" si="131"/>
        <v>0</v>
      </c>
      <c r="V639" s="477">
        <f t="shared" si="132"/>
        <v>-2</v>
      </c>
      <c r="W639" s="477">
        <f t="shared" si="133"/>
        <v>258.5513</v>
      </c>
      <c r="X639" s="477">
        <f t="shared" si="141"/>
        <v>-517.1026</v>
      </c>
      <c r="Y639" s="444"/>
      <c r="Z639" s="296"/>
      <c r="AA639" s="296"/>
      <c r="AB639" s="296"/>
      <c r="AC639" s="296"/>
      <c r="AD639" s="296"/>
      <c r="AE639" s="296"/>
      <c r="AF639" s="296"/>
      <c r="AG639" s="296"/>
      <c r="AH639" s="296"/>
      <c r="AI639" s="296"/>
    </row>
    <row r="640" s="455" customFormat="1" spans="1:35">
      <c r="A640" s="467">
        <v>560</v>
      </c>
      <c r="B640" s="296"/>
      <c r="C640" s="754" t="s">
        <v>6929</v>
      </c>
      <c r="D640" s="296"/>
      <c r="E640" s="754" t="s">
        <v>6930</v>
      </c>
      <c r="F640" s="296"/>
      <c r="G640" s="296"/>
      <c r="H640" s="191" t="s">
        <v>6292</v>
      </c>
      <c r="I640" s="296"/>
      <c r="J640" s="191" t="s">
        <v>6904</v>
      </c>
      <c r="K640" s="296"/>
      <c r="L640" s="296"/>
      <c r="M640" s="476">
        <v>8</v>
      </c>
      <c r="N640" s="477">
        <v>223.6488</v>
      </c>
      <c r="O640" s="477">
        <f t="shared" si="136"/>
        <v>1789.1904</v>
      </c>
      <c r="P640" s="477">
        <v>0</v>
      </c>
      <c r="Q640" s="477">
        <f t="shared" si="129"/>
        <v>223.6488</v>
      </c>
      <c r="R640" s="477">
        <f t="shared" si="135"/>
        <v>0</v>
      </c>
      <c r="S640" s="477">
        <f t="shared" si="139"/>
        <v>0</v>
      </c>
      <c r="T640" s="477">
        <f t="shared" si="130"/>
        <v>223.6488</v>
      </c>
      <c r="U640" s="477">
        <f t="shared" si="131"/>
        <v>0</v>
      </c>
      <c r="V640" s="477">
        <f t="shared" si="132"/>
        <v>-8</v>
      </c>
      <c r="W640" s="477">
        <f t="shared" si="133"/>
        <v>223.6488</v>
      </c>
      <c r="X640" s="477">
        <f t="shared" si="141"/>
        <v>-1789.1904</v>
      </c>
      <c r="Y640" s="444"/>
      <c r="Z640" s="296"/>
      <c r="AA640" s="296"/>
      <c r="AB640" s="296"/>
      <c r="AC640" s="296"/>
      <c r="AD640" s="296"/>
      <c r="AE640" s="296"/>
      <c r="AF640" s="296"/>
      <c r="AG640" s="296"/>
      <c r="AH640" s="296"/>
      <c r="AI640" s="296"/>
    </row>
    <row r="641" s="455" customFormat="1" spans="1:35">
      <c r="A641" s="467">
        <v>561</v>
      </c>
      <c r="B641" s="296"/>
      <c r="C641" s="754" t="s">
        <v>6931</v>
      </c>
      <c r="D641" s="296"/>
      <c r="E641" s="754" t="s">
        <v>6932</v>
      </c>
      <c r="F641" s="296"/>
      <c r="G641" s="296"/>
      <c r="H641" s="191" t="s">
        <v>6292</v>
      </c>
      <c r="I641" s="296"/>
      <c r="J641" s="191" t="s">
        <v>6904</v>
      </c>
      <c r="K641" s="296"/>
      <c r="L641" s="296"/>
      <c r="M641" s="476">
        <v>10</v>
      </c>
      <c r="N641" s="477">
        <v>247.316</v>
      </c>
      <c r="O641" s="477">
        <f t="shared" si="136"/>
        <v>2473.16</v>
      </c>
      <c r="P641" s="477">
        <v>6</v>
      </c>
      <c r="Q641" s="477">
        <f t="shared" si="129"/>
        <v>247.316</v>
      </c>
      <c r="R641" s="477">
        <f t="shared" si="135"/>
        <v>1483.896</v>
      </c>
      <c r="S641" s="477">
        <f t="shared" si="139"/>
        <v>0</v>
      </c>
      <c r="T641" s="477">
        <f t="shared" si="130"/>
        <v>247.316</v>
      </c>
      <c r="U641" s="477">
        <f t="shared" si="131"/>
        <v>0</v>
      </c>
      <c r="V641" s="477">
        <f t="shared" si="132"/>
        <v>-4</v>
      </c>
      <c r="W641" s="477">
        <f t="shared" si="133"/>
        <v>247.316</v>
      </c>
      <c r="X641" s="477">
        <f t="shared" si="141"/>
        <v>-989.264</v>
      </c>
      <c r="Y641" s="444"/>
      <c r="Z641" s="296"/>
      <c r="AA641" s="296"/>
      <c r="AB641" s="296"/>
      <c r="AC641" s="296"/>
      <c r="AD641" s="296"/>
      <c r="AE641" s="296"/>
      <c r="AF641" s="296"/>
      <c r="AG641" s="296"/>
      <c r="AH641" s="296"/>
      <c r="AI641" s="296"/>
    </row>
    <row r="642" s="455" customFormat="1" spans="1:35">
      <c r="A642" s="467">
        <v>562</v>
      </c>
      <c r="B642" s="296"/>
      <c r="C642" s="754" t="s">
        <v>6933</v>
      </c>
      <c r="D642" s="296"/>
      <c r="E642" s="754" t="s">
        <v>6934</v>
      </c>
      <c r="F642" s="296"/>
      <c r="G642" s="296"/>
      <c r="H642" s="191" t="s">
        <v>6292</v>
      </c>
      <c r="I642" s="296"/>
      <c r="J642" s="191" t="s">
        <v>6904</v>
      </c>
      <c r="K642" s="296"/>
      <c r="L642" s="296"/>
      <c r="M642" s="476">
        <v>13</v>
      </c>
      <c r="N642" s="477">
        <v>145.4123</v>
      </c>
      <c r="O642" s="477">
        <f t="shared" si="136"/>
        <v>1890.3599</v>
      </c>
      <c r="P642" s="477">
        <v>5</v>
      </c>
      <c r="Q642" s="477">
        <f t="shared" si="129"/>
        <v>145.4123</v>
      </c>
      <c r="R642" s="477">
        <f t="shared" si="135"/>
        <v>727.0615</v>
      </c>
      <c r="S642" s="477">
        <f t="shared" si="139"/>
        <v>0</v>
      </c>
      <c r="T642" s="477">
        <f t="shared" si="130"/>
        <v>145.4123</v>
      </c>
      <c r="U642" s="477">
        <f t="shared" si="131"/>
        <v>0</v>
      </c>
      <c r="V642" s="477">
        <f t="shared" si="132"/>
        <v>-8</v>
      </c>
      <c r="W642" s="477">
        <f t="shared" si="133"/>
        <v>145.4123</v>
      </c>
      <c r="X642" s="477">
        <f t="shared" si="141"/>
        <v>-1163.2984</v>
      </c>
      <c r="Y642" s="444"/>
      <c r="Z642" s="296"/>
      <c r="AA642" s="296"/>
      <c r="AB642" s="296"/>
      <c r="AC642" s="296"/>
      <c r="AD642" s="296"/>
      <c r="AE642" s="296"/>
      <c r="AF642" s="296"/>
      <c r="AG642" s="296"/>
      <c r="AH642" s="296"/>
      <c r="AI642" s="296"/>
    </row>
    <row r="643" s="455" customFormat="1" spans="1:35">
      <c r="A643" s="467">
        <v>563</v>
      </c>
      <c r="B643" s="296"/>
      <c r="C643" s="754" t="s">
        <v>6935</v>
      </c>
      <c r="D643" s="296"/>
      <c r="E643" s="754" t="s">
        <v>6936</v>
      </c>
      <c r="F643" s="296"/>
      <c r="G643" s="296"/>
      <c r="H643" s="191" t="s">
        <v>6292</v>
      </c>
      <c r="I643" s="296"/>
      <c r="J643" s="191" t="s">
        <v>6904</v>
      </c>
      <c r="K643" s="296"/>
      <c r="L643" s="296"/>
      <c r="M643" s="476">
        <v>13</v>
      </c>
      <c r="N643" s="477">
        <v>147.2769</v>
      </c>
      <c r="O643" s="477">
        <f t="shared" si="136"/>
        <v>1914.5997</v>
      </c>
      <c r="P643" s="477">
        <v>5</v>
      </c>
      <c r="Q643" s="477">
        <f t="shared" si="129"/>
        <v>147.2769</v>
      </c>
      <c r="R643" s="477">
        <f t="shared" si="135"/>
        <v>736.3845</v>
      </c>
      <c r="S643" s="477">
        <f t="shared" si="139"/>
        <v>0</v>
      </c>
      <c r="T643" s="477">
        <f t="shared" si="130"/>
        <v>147.2769</v>
      </c>
      <c r="U643" s="477">
        <f t="shared" si="131"/>
        <v>0</v>
      </c>
      <c r="V643" s="477">
        <f t="shared" si="132"/>
        <v>-8</v>
      </c>
      <c r="W643" s="477">
        <f t="shared" si="133"/>
        <v>147.2769</v>
      </c>
      <c r="X643" s="477">
        <f t="shared" si="141"/>
        <v>-1178.2152</v>
      </c>
      <c r="Y643" s="444"/>
      <c r="Z643" s="296"/>
      <c r="AA643" s="296"/>
      <c r="AB643" s="296"/>
      <c r="AC643" s="296"/>
      <c r="AD643" s="296"/>
      <c r="AE643" s="296"/>
      <c r="AF643" s="296"/>
      <c r="AG643" s="296"/>
      <c r="AH643" s="296"/>
      <c r="AI643" s="296"/>
    </row>
    <row r="644" s="455" customFormat="1" spans="1:35">
      <c r="A644" s="467">
        <v>564</v>
      </c>
      <c r="B644" s="296"/>
      <c r="C644" s="754" t="s">
        <v>6937</v>
      </c>
      <c r="D644" s="296"/>
      <c r="E644" s="754" t="s">
        <v>6938</v>
      </c>
      <c r="F644" s="296"/>
      <c r="G644" s="296"/>
      <c r="H644" s="191" t="s">
        <v>6292</v>
      </c>
      <c r="I644" s="296"/>
      <c r="J644" s="191" t="s">
        <v>6904</v>
      </c>
      <c r="K644" s="296"/>
      <c r="L644" s="296"/>
      <c r="M644" s="476">
        <v>108</v>
      </c>
      <c r="N644" s="477">
        <v>310.6269</v>
      </c>
      <c r="O644" s="477">
        <f t="shared" si="136"/>
        <v>33547.7052</v>
      </c>
      <c r="P644" s="477">
        <v>99</v>
      </c>
      <c r="Q644" s="477">
        <f t="shared" si="129"/>
        <v>310.6269</v>
      </c>
      <c r="R644" s="477">
        <f t="shared" si="135"/>
        <v>30752.0631</v>
      </c>
      <c r="S644" s="477">
        <f t="shared" si="139"/>
        <v>0</v>
      </c>
      <c r="T644" s="477">
        <f t="shared" si="130"/>
        <v>310.6269</v>
      </c>
      <c r="U644" s="477">
        <f t="shared" si="131"/>
        <v>0</v>
      </c>
      <c r="V644" s="477">
        <f t="shared" si="132"/>
        <v>-9</v>
      </c>
      <c r="W644" s="477">
        <f t="shared" si="133"/>
        <v>310.6269</v>
      </c>
      <c r="X644" s="477">
        <f t="shared" si="141"/>
        <v>-2795.6421</v>
      </c>
      <c r="Y644" s="444"/>
      <c r="Z644" s="296"/>
      <c r="AA644" s="296"/>
      <c r="AB644" s="296"/>
      <c r="AC644" s="296"/>
      <c r="AD644" s="296"/>
      <c r="AE644" s="296"/>
      <c r="AF644" s="296"/>
      <c r="AG644" s="296"/>
      <c r="AH644" s="296"/>
      <c r="AI644" s="296"/>
    </row>
    <row r="645" s="455" customFormat="1" spans="1:35">
      <c r="A645" s="467"/>
      <c r="B645" s="296"/>
      <c r="C645" s="754" t="s">
        <v>6939</v>
      </c>
      <c r="D645" s="296"/>
      <c r="E645" s="754" t="s">
        <v>6940</v>
      </c>
      <c r="F645" s="296"/>
      <c r="G645" s="296"/>
      <c r="H645" s="191" t="s">
        <v>6292</v>
      </c>
      <c r="I645" s="296"/>
      <c r="J645" s="191" t="s">
        <v>6904</v>
      </c>
      <c r="K645" s="296"/>
      <c r="L645" s="296"/>
      <c r="M645" s="476">
        <v>110</v>
      </c>
      <c r="N645" s="477">
        <v>309.9836</v>
      </c>
      <c r="O645" s="477">
        <f t="shared" si="136"/>
        <v>34098.196</v>
      </c>
      <c r="P645" s="477">
        <v>101</v>
      </c>
      <c r="Q645" s="477">
        <f t="shared" ref="Q645:Q708" si="142">N645</f>
        <v>309.9836</v>
      </c>
      <c r="R645" s="477">
        <f t="shared" si="135"/>
        <v>31308.3436</v>
      </c>
      <c r="S645" s="477">
        <f t="shared" si="139"/>
        <v>0</v>
      </c>
      <c r="T645" s="477">
        <f t="shared" ref="T645:T708" si="143">N645</f>
        <v>309.9836</v>
      </c>
      <c r="U645" s="477">
        <f t="shared" ref="U645:U723" si="144">T645*S645</f>
        <v>0</v>
      </c>
      <c r="V645" s="477">
        <f t="shared" ref="V645:V708" si="145">IF((P645-M645)&lt;0,P645-M645,0)</f>
        <v>-9</v>
      </c>
      <c r="W645" s="477">
        <f t="shared" ref="W645:W708" si="146">N645</f>
        <v>309.9836</v>
      </c>
      <c r="X645" s="477">
        <f t="shared" si="141"/>
        <v>-2789.8524</v>
      </c>
      <c r="Y645" s="444"/>
      <c r="Z645" s="296"/>
      <c r="AA645" s="296"/>
      <c r="AB645" s="296"/>
      <c r="AC645" s="296"/>
      <c r="AD645" s="296"/>
      <c r="AE645" s="296"/>
      <c r="AF645" s="296"/>
      <c r="AG645" s="296"/>
      <c r="AH645" s="296"/>
      <c r="AI645" s="296"/>
    </row>
    <row r="646" s="455" customFormat="1" spans="1:35">
      <c r="A646" s="467"/>
      <c r="B646" s="296"/>
      <c r="C646" s="754" t="s">
        <v>6941</v>
      </c>
      <c r="D646" s="296"/>
      <c r="E646" s="754" t="s">
        <v>6942</v>
      </c>
      <c r="F646" s="296"/>
      <c r="G646" s="296"/>
      <c r="H646" s="191" t="s">
        <v>6292</v>
      </c>
      <c r="I646" s="296"/>
      <c r="J646" s="191" t="s">
        <v>6904</v>
      </c>
      <c r="K646" s="296"/>
      <c r="L646" s="296"/>
      <c r="M646" s="476">
        <v>5</v>
      </c>
      <c r="N646" s="477">
        <v>111.598</v>
      </c>
      <c r="O646" s="477">
        <f t="shared" si="136"/>
        <v>557.99</v>
      </c>
      <c r="P646" s="477"/>
      <c r="Q646" s="477">
        <f t="shared" si="142"/>
        <v>111.598</v>
      </c>
      <c r="R646" s="477">
        <f t="shared" ref="R646:R709" si="147">Q646*P646</f>
        <v>0</v>
      </c>
      <c r="S646" s="477">
        <f t="shared" si="139"/>
        <v>0</v>
      </c>
      <c r="T646" s="477">
        <f t="shared" si="143"/>
        <v>111.598</v>
      </c>
      <c r="U646" s="477">
        <f t="shared" si="144"/>
        <v>0</v>
      </c>
      <c r="V646" s="477">
        <f t="shared" si="145"/>
        <v>-5</v>
      </c>
      <c r="W646" s="477">
        <f t="shared" si="146"/>
        <v>111.598</v>
      </c>
      <c r="X646" s="477">
        <f t="shared" si="141"/>
        <v>-557.99</v>
      </c>
      <c r="Y646" s="444"/>
      <c r="Z646" s="296"/>
      <c r="AA646" s="296"/>
      <c r="AB646" s="296"/>
      <c r="AC646" s="296"/>
      <c r="AD646" s="296"/>
      <c r="AE646" s="296"/>
      <c r="AF646" s="296"/>
      <c r="AG646" s="296"/>
      <c r="AH646" s="296"/>
      <c r="AI646" s="296"/>
    </row>
    <row r="647" s="455" customFormat="1" spans="1:35">
      <c r="A647" s="467"/>
      <c r="B647" s="296"/>
      <c r="C647" s="754" t="s">
        <v>6943</v>
      </c>
      <c r="D647" s="296"/>
      <c r="E647" s="754" t="s">
        <v>6944</v>
      </c>
      <c r="F647" s="296"/>
      <c r="G647" s="296"/>
      <c r="H647" s="191" t="s">
        <v>6292</v>
      </c>
      <c r="I647" s="296"/>
      <c r="J647" s="191" t="s">
        <v>6904</v>
      </c>
      <c r="K647" s="296"/>
      <c r="L647" s="296"/>
      <c r="M647" s="476">
        <v>5</v>
      </c>
      <c r="N647" s="477">
        <v>111.616</v>
      </c>
      <c r="O647" s="477">
        <f t="shared" si="136"/>
        <v>558.08</v>
      </c>
      <c r="P647" s="477"/>
      <c r="Q647" s="477">
        <f t="shared" si="142"/>
        <v>111.616</v>
      </c>
      <c r="R647" s="477">
        <f t="shared" si="147"/>
        <v>0</v>
      </c>
      <c r="S647" s="477">
        <f t="shared" si="139"/>
        <v>0</v>
      </c>
      <c r="T647" s="477">
        <f t="shared" si="143"/>
        <v>111.616</v>
      </c>
      <c r="U647" s="477">
        <f t="shared" si="144"/>
        <v>0</v>
      </c>
      <c r="V647" s="477">
        <f t="shared" si="145"/>
        <v>-5</v>
      </c>
      <c r="W647" s="477">
        <f t="shared" si="146"/>
        <v>111.616</v>
      </c>
      <c r="X647" s="477">
        <f t="shared" si="141"/>
        <v>-558.08</v>
      </c>
      <c r="Y647" s="444"/>
      <c r="Z647" s="296"/>
      <c r="AA647" s="296"/>
      <c r="AB647" s="296"/>
      <c r="AC647" s="296"/>
      <c r="AD647" s="296"/>
      <c r="AE647" s="296"/>
      <c r="AF647" s="296"/>
      <c r="AG647" s="296"/>
      <c r="AH647" s="296"/>
      <c r="AI647" s="296"/>
    </row>
    <row r="648" s="455" customFormat="1" spans="1:35">
      <c r="A648" s="467">
        <v>565</v>
      </c>
      <c r="B648" s="296"/>
      <c r="C648" s="296"/>
      <c r="D648" s="296"/>
      <c r="E648" s="296"/>
      <c r="F648" s="296"/>
      <c r="G648" s="296"/>
      <c r="H648" s="191" t="s">
        <v>6292</v>
      </c>
      <c r="I648" s="296"/>
      <c r="J648" s="191" t="s">
        <v>6904</v>
      </c>
      <c r="K648" s="296"/>
      <c r="L648" s="296"/>
      <c r="M648" s="476"/>
      <c r="N648" s="477"/>
      <c r="O648" s="477">
        <f t="shared" si="136"/>
        <v>0</v>
      </c>
      <c r="P648" s="477"/>
      <c r="Q648" s="477">
        <f t="shared" si="142"/>
        <v>0</v>
      </c>
      <c r="R648" s="477">
        <f t="shared" si="147"/>
        <v>0</v>
      </c>
      <c r="S648" s="477">
        <f t="shared" si="139"/>
        <v>0</v>
      </c>
      <c r="T648" s="477">
        <f t="shared" si="143"/>
        <v>0</v>
      </c>
      <c r="U648" s="477">
        <f t="shared" si="144"/>
        <v>0</v>
      </c>
      <c r="V648" s="477">
        <f t="shared" si="145"/>
        <v>0</v>
      </c>
      <c r="W648" s="477">
        <f t="shared" si="146"/>
        <v>0</v>
      </c>
      <c r="X648" s="477">
        <f t="shared" ref="X645:X708" si="148">W648*V648</f>
        <v>0</v>
      </c>
      <c r="Y648" s="444"/>
      <c r="Z648" s="296"/>
      <c r="AA648" s="296"/>
      <c r="AB648" s="296"/>
      <c r="AC648" s="296"/>
      <c r="AD648" s="296"/>
      <c r="AE648" s="296"/>
      <c r="AF648" s="296"/>
      <c r="AG648" s="296"/>
      <c r="AH648" s="296"/>
      <c r="AI648" s="296"/>
    </row>
    <row r="649" s="455" customFormat="1" spans="1:35">
      <c r="A649" s="467">
        <v>566</v>
      </c>
      <c r="B649" s="296"/>
      <c r="C649" s="296"/>
      <c r="D649" s="296"/>
      <c r="E649" s="484"/>
      <c r="F649" s="296"/>
      <c r="G649" s="296"/>
      <c r="H649" s="191" t="s">
        <v>6292</v>
      </c>
      <c r="I649" s="296"/>
      <c r="J649" s="191" t="s">
        <v>6904</v>
      </c>
      <c r="K649" s="296"/>
      <c r="L649" s="296"/>
      <c r="M649" s="476"/>
      <c r="N649" s="477"/>
      <c r="O649" s="477">
        <f t="shared" si="136"/>
        <v>0</v>
      </c>
      <c r="P649" s="477"/>
      <c r="Q649" s="477">
        <f t="shared" si="142"/>
        <v>0</v>
      </c>
      <c r="R649" s="477">
        <f t="shared" si="147"/>
        <v>0</v>
      </c>
      <c r="S649" s="477">
        <f t="shared" si="139"/>
        <v>0</v>
      </c>
      <c r="T649" s="477">
        <f t="shared" si="143"/>
        <v>0</v>
      </c>
      <c r="U649" s="477">
        <f t="shared" si="144"/>
        <v>0</v>
      </c>
      <c r="V649" s="477">
        <f t="shared" si="145"/>
        <v>0</v>
      </c>
      <c r="W649" s="477">
        <f t="shared" si="146"/>
        <v>0</v>
      </c>
      <c r="X649" s="477">
        <f t="shared" si="148"/>
        <v>0</v>
      </c>
      <c r="Y649" s="444"/>
      <c r="Z649" s="296"/>
      <c r="AA649" s="296"/>
      <c r="AB649" s="296"/>
      <c r="AC649" s="296"/>
      <c r="AD649" s="296"/>
      <c r="AE649" s="296"/>
      <c r="AF649" s="296"/>
      <c r="AG649" s="296"/>
      <c r="AH649" s="296"/>
      <c r="AI649" s="296"/>
    </row>
    <row r="650" s="455" customFormat="1" spans="1:35">
      <c r="A650" s="467">
        <v>569</v>
      </c>
      <c r="B650" s="296"/>
      <c r="C650" s="754" t="s">
        <v>6945</v>
      </c>
      <c r="D650" s="296"/>
      <c r="E650" s="754" t="s">
        <v>6946</v>
      </c>
      <c r="F650" s="296"/>
      <c r="G650" s="296"/>
      <c r="H650" s="191" t="s">
        <v>6292</v>
      </c>
      <c r="I650" s="296"/>
      <c r="J650" s="191" t="s">
        <v>6947</v>
      </c>
      <c r="K650" s="296"/>
      <c r="L650" s="296"/>
      <c r="M650" s="476">
        <v>103024</v>
      </c>
      <c r="N650" s="477">
        <v>22.75</v>
      </c>
      <c r="O650" s="477">
        <f t="shared" si="136"/>
        <v>2343796</v>
      </c>
      <c r="P650" s="477">
        <v>110392</v>
      </c>
      <c r="Q650" s="477">
        <f t="shared" si="142"/>
        <v>22.75</v>
      </c>
      <c r="R650" s="477">
        <f t="shared" si="147"/>
        <v>2511418</v>
      </c>
      <c r="S650" s="477">
        <f t="shared" si="139"/>
        <v>7368</v>
      </c>
      <c r="T650" s="477">
        <f t="shared" si="143"/>
        <v>22.75</v>
      </c>
      <c r="U650" s="477">
        <f>R650-O650</f>
        <v>167622</v>
      </c>
      <c r="V650" s="477">
        <f t="shared" si="145"/>
        <v>0</v>
      </c>
      <c r="W650" s="477">
        <f t="shared" si="146"/>
        <v>22.75</v>
      </c>
      <c r="X650" s="477">
        <f t="shared" si="148"/>
        <v>0</v>
      </c>
      <c r="Y650" s="444"/>
      <c r="Z650" s="296"/>
      <c r="AA650" s="296"/>
      <c r="AB650" s="296"/>
      <c r="AC650" s="296"/>
      <c r="AD650" s="296"/>
      <c r="AE650" s="296"/>
      <c r="AF650" s="296"/>
      <c r="AG650" s="296"/>
      <c r="AH650" s="296"/>
      <c r="AI650" s="296"/>
    </row>
    <row r="651" s="455" customFormat="1" spans="1:35">
      <c r="A651" s="467">
        <v>570</v>
      </c>
      <c r="B651" s="296"/>
      <c r="C651" s="754" t="s">
        <v>6074</v>
      </c>
      <c r="D651" s="296"/>
      <c r="E651" s="754" t="s">
        <v>6075</v>
      </c>
      <c r="F651" s="296"/>
      <c r="G651" s="296"/>
      <c r="H651" s="191" t="s">
        <v>6292</v>
      </c>
      <c r="I651" s="296"/>
      <c r="J651" s="191" t="s">
        <v>6947</v>
      </c>
      <c r="K651" s="296"/>
      <c r="L651" s="296"/>
      <c r="M651" s="476">
        <v>101065</v>
      </c>
      <c r="N651" s="477">
        <v>22.44</v>
      </c>
      <c r="O651" s="477">
        <f t="shared" si="136"/>
        <v>2267898.6</v>
      </c>
      <c r="P651" s="477">
        <v>93813</v>
      </c>
      <c r="Q651" s="477">
        <f t="shared" si="142"/>
        <v>22.44</v>
      </c>
      <c r="R651" s="477">
        <f t="shared" si="147"/>
        <v>2105163.72</v>
      </c>
      <c r="S651" s="477">
        <f t="shared" si="139"/>
        <v>0</v>
      </c>
      <c r="T651" s="477">
        <f t="shared" si="143"/>
        <v>22.44</v>
      </c>
      <c r="U651" s="477">
        <f t="shared" si="144"/>
        <v>0</v>
      </c>
      <c r="V651" s="477">
        <f t="shared" si="145"/>
        <v>-7252</v>
      </c>
      <c r="W651" s="477">
        <f t="shared" si="146"/>
        <v>22.44</v>
      </c>
      <c r="X651" s="477">
        <f t="shared" ref="X651:X655" si="149">R651-O651</f>
        <v>-162734.88</v>
      </c>
      <c r="Y651" s="444"/>
      <c r="Z651" s="296"/>
      <c r="AA651" s="296"/>
      <c r="AB651" s="296"/>
      <c r="AC651" s="296"/>
      <c r="AD651" s="296"/>
      <c r="AE651" s="296"/>
      <c r="AF651" s="296"/>
      <c r="AG651" s="296"/>
      <c r="AH651" s="296"/>
      <c r="AI651" s="296"/>
    </row>
    <row r="652" s="455" customFormat="1" spans="1:35">
      <c r="A652" s="467">
        <v>571</v>
      </c>
      <c r="B652" s="296"/>
      <c r="C652" s="754" t="s">
        <v>6948</v>
      </c>
      <c r="D652" s="296"/>
      <c r="E652" s="754" t="s">
        <v>6949</v>
      </c>
      <c r="F652" s="296"/>
      <c r="G652" s="296"/>
      <c r="H652" s="191" t="s">
        <v>6292</v>
      </c>
      <c r="I652" s="296"/>
      <c r="J652" s="191" t="s">
        <v>6947</v>
      </c>
      <c r="K652" s="296"/>
      <c r="L652" s="296"/>
      <c r="M652" s="476">
        <v>4323</v>
      </c>
      <c r="N652" s="477">
        <v>28.4</v>
      </c>
      <c r="O652" s="477">
        <f t="shared" si="136"/>
        <v>122773.2</v>
      </c>
      <c r="P652" s="477">
        <v>4389</v>
      </c>
      <c r="Q652" s="477">
        <f t="shared" si="142"/>
        <v>28.4</v>
      </c>
      <c r="R652" s="477">
        <f t="shared" si="147"/>
        <v>124647.6</v>
      </c>
      <c r="S652" s="477">
        <f t="shared" si="139"/>
        <v>66</v>
      </c>
      <c r="T652" s="477">
        <f t="shared" si="143"/>
        <v>28.4</v>
      </c>
      <c r="U652" s="477">
        <f>R652-O652</f>
        <v>1874.39999999999</v>
      </c>
      <c r="V652" s="477">
        <f t="shared" si="145"/>
        <v>0</v>
      </c>
      <c r="W652" s="477">
        <f t="shared" si="146"/>
        <v>28.4</v>
      </c>
      <c r="X652" s="477">
        <f t="shared" si="148"/>
        <v>0</v>
      </c>
      <c r="Y652" s="444"/>
      <c r="Z652" s="296"/>
      <c r="AA652" s="296"/>
      <c r="AB652" s="296"/>
      <c r="AC652" s="296"/>
      <c r="AD652" s="296"/>
      <c r="AE652" s="296"/>
      <c r="AF652" s="296"/>
      <c r="AG652" s="296"/>
      <c r="AH652" s="296"/>
      <c r="AI652" s="296"/>
    </row>
    <row r="653" s="455" customFormat="1" spans="1:35">
      <c r="A653" s="467">
        <v>572</v>
      </c>
      <c r="B653" s="296"/>
      <c r="C653" s="754" t="s">
        <v>6950</v>
      </c>
      <c r="D653" s="296"/>
      <c r="E653" s="754" t="s">
        <v>6951</v>
      </c>
      <c r="F653" s="296"/>
      <c r="G653" s="296"/>
      <c r="H653" s="191" t="s">
        <v>6292</v>
      </c>
      <c r="I653" s="296"/>
      <c r="J653" s="191" t="s">
        <v>6947</v>
      </c>
      <c r="K653" s="296"/>
      <c r="L653" s="296"/>
      <c r="M653" s="476">
        <v>5399</v>
      </c>
      <c r="N653" s="477">
        <v>27.13</v>
      </c>
      <c r="O653" s="477">
        <f t="shared" si="136"/>
        <v>146474.87</v>
      </c>
      <c r="P653" s="477">
        <v>5212</v>
      </c>
      <c r="Q653" s="477">
        <f t="shared" si="142"/>
        <v>27.13</v>
      </c>
      <c r="R653" s="477">
        <f t="shared" si="147"/>
        <v>141401.56</v>
      </c>
      <c r="S653" s="477">
        <f t="shared" si="139"/>
        <v>0</v>
      </c>
      <c r="T653" s="477">
        <f t="shared" si="143"/>
        <v>27.13</v>
      </c>
      <c r="U653" s="477">
        <f t="shared" si="144"/>
        <v>0</v>
      </c>
      <c r="V653" s="477">
        <f t="shared" si="145"/>
        <v>-187</v>
      </c>
      <c r="W653" s="477">
        <f t="shared" si="146"/>
        <v>27.13</v>
      </c>
      <c r="X653" s="477">
        <f t="shared" si="149"/>
        <v>-5073.31</v>
      </c>
      <c r="Y653" s="444"/>
      <c r="Z653" s="296"/>
      <c r="AA653" s="296"/>
      <c r="AB653" s="296"/>
      <c r="AC653" s="296"/>
      <c r="AD653" s="296"/>
      <c r="AE653" s="296"/>
      <c r="AF653" s="296"/>
      <c r="AG653" s="296"/>
      <c r="AH653" s="296"/>
      <c r="AI653" s="296"/>
    </row>
    <row r="654" s="455" customFormat="1" spans="1:35">
      <c r="A654" s="467">
        <v>573</v>
      </c>
      <c r="B654" s="296"/>
      <c r="C654" s="754" t="s">
        <v>6952</v>
      </c>
      <c r="D654" s="296"/>
      <c r="E654" s="754" t="s">
        <v>6953</v>
      </c>
      <c r="F654" s="296"/>
      <c r="G654" s="296"/>
      <c r="H654" s="191" t="s">
        <v>6292</v>
      </c>
      <c r="I654" s="296"/>
      <c r="J654" s="191" t="s">
        <v>6947</v>
      </c>
      <c r="K654" s="296"/>
      <c r="L654" s="296"/>
      <c r="M654" s="476">
        <v>31378</v>
      </c>
      <c r="N654" s="477">
        <v>14.9</v>
      </c>
      <c r="O654" s="477">
        <f t="shared" si="136"/>
        <v>467532.2</v>
      </c>
      <c r="P654" s="477">
        <v>27457</v>
      </c>
      <c r="Q654" s="477">
        <f t="shared" si="142"/>
        <v>14.9</v>
      </c>
      <c r="R654" s="477">
        <f t="shared" si="147"/>
        <v>409109.3</v>
      </c>
      <c r="S654" s="477">
        <f t="shared" si="139"/>
        <v>0</v>
      </c>
      <c r="T654" s="477">
        <f t="shared" si="143"/>
        <v>14.9</v>
      </c>
      <c r="U654" s="477">
        <f t="shared" si="144"/>
        <v>0</v>
      </c>
      <c r="V654" s="477">
        <f t="shared" si="145"/>
        <v>-3921</v>
      </c>
      <c r="W654" s="477">
        <f t="shared" si="146"/>
        <v>14.9</v>
      </c>
      <c r="X654" s="477">
        <f t="shared" si="149"/>
        <v>-58422.9</v>
      </c>
      <c r="Y654" s="444"/>
      <c r="Z654" s="296"/>
      <c r="AA654" s="296"/>
      <c r="AB654" s="296"/>
      <c r="AC654" s="296"/>
      <c r="AD654" s="296"/>
      <c r="AE654" s="296"/>
      <c r="AF654" s="296"/>
      <c r="AG654" s="296"/>
      <c r="AH654" s="296"/>
      <c r="AI654" s="296"/>
    </row>
    <row r="655" s="455" customFormat="1" spans="1:35">
      <c r="A655" s="467">
        <v>574</v>
      </c>
      <c r="B655" s="296"/>
      <c r="C655" s="754" t="s">
        <v>6954</v>
      </c>
      <c r="D655" s="296"/>
      <c r="E655" s="754" t="s">
        <v>6955</v>
      </c>
      <c r="F655" s="296"/>
      <c r="G655" s="296"/>
      <c r="H655" s="191" t="s">
        <v>6292</v>
      </c>
      <c r="I655" s="296"/>
      <c r="J655" s="191" t="s">
        <v>6947</v>
      </c>
      <c r="K655" s="296"/>
      <c r="L655" s="296"/>
      <c r="M655" s="476">
        <v>33628</v>
      </c>
      <c r="N655" s="477">
        <v>14.88</v>
      </c>
      <c r="O655" s="477">
        <f t="shared" si="136"/>
        <v>500384.64</v>
      </c>
      <c r="P655" s="477">
        <v>28908</v>
      </c>
      <c r="Q655" s="477">
        <f t="shared" si="142"/>
        <v>14.88</v>
      </c>
      <c r="R655" s="477">
        <f t="shared" si="147"/>
        <v>430151.04</v>
      </c>
      <c r="S655" s="477">
        <f t="shared" si="139"/>
        <v>0</v>
      </c>
      <c r="T655" s="477">
        <f t="shared" si="143"/>
        <v>14.88</v>
      </c>
      <c r="U655" s="477">
        <f t="shared" si="144"/>
        <v>0</v>
      </c>
      <c r="V655" s="477">
        <f t="shared" si="145"/>
        <v>-4720</v>
      </c>
      <c r="W655" s="477">
        <f t="shared" si="146"/>
        <v>14.88</v>
      </c>
      <c r="X655" s="477">
        <f t="shared" si="149"/>
        <v>-70233.6</v>
      </c>
      <c r="Y655" s="444"/>
      <c r="Z655" s="296"/>
      <c r="AA655" s="296"/>
      <c r="AB655" s="296"/>
      <c r="AC655" s="296"/>
      <c r="AD655" s="296"/>
      <c r="AE655" s="296"/>
      <c r="AF655" s="296"/>
      <c r="AG655" s="296"/>
      <c r="AH655" s="296"/>
      <c r="AI655" s="296"/>
    </row>
    <row r="656" s="455" customFormat="1" spans="1:35">
      <c r="A656" s="467">
        <v>575</v>
      </c>
      <c r="B656" s="296"/>
      <c r="C656" s="754" t="s">
        <v>6956</v>
      </c>
      <c r="D656" s="296"/>
      <c r="E656" s="754" t="s">
        <v>6957</v>
      </c>
      <c r="F656" s="296"/>
      <c r="G656" s="296"/>
      <c r="H656" s="191" t="s">
        <v>6292</v>
      </c>
      <c r="I656" s="296"/>
      <c r="J656" s="191" t="s">
        <v>6947</v>
      </c>
      <c r="K656" s="296"/>
      <c r="L656" s="296"/>
      <c r="M656" s="476">
        <v>6327</v>
      </c>
      <c r="N656" s="477">
        <v>26.81</v>
      </c>
      <c r="O656" s="477">
        <f t="shared" si="136"/>
        <v>169626.87</v>
      </c>
      <c r="P656" s="477">
        <v>7342</v>
      </c>
      <c r="Q656" s="477">
        <f t="shared" si="142"/>
        <v>26.81</v>
      </c>
      <c r="R656" s="477">
        <f t="shared" si="147"/>
        <v>196839.02</v>
      </c>
      <c r="S656" s="477">
        <f t="shared" si="139"/>
        <v>1015</v>
      </c>
      <c r="T656" s="477">
        <f t="shared" si="143"/>
        <v>26.81</v>
      </c>
      <c r="U656" s="477">
        <f>R656-O656</f>
        <v>27212.15</v>
      </c>
      <c r="V656" s="477">
        <f t="shared" si="145"/>
        <v>0</v>
      </c>
      <c r="W656" s="477">
        <f t="shared" si="146"/>
        <v>26.81</v>
      </c>
      <c r="X656" s="477">
        <f t="shared" si="148"/>
        <v>0</v>
      </c>
      <c r="Y656" s="444"/>
      <c r="Z656" s="296"/>
      <c r="AA656" s="296"/>
      <c r="AB656" s="296"/>
      <c r="AC656" s="296"/>
      <c r="AD656" s="296"/>
      <c r="AE656" s="296"/>
      <c r="AF656" s="296"/>
      <c r="AG656" s="296"/>
      <c r="AH656" s="296"/>
      <c r="AI656" s="296"/>
    </row>
    <row r="657" s="455" customFormat="1" spans="1:35">
      <c r="A657" s="467">
        <v>576</v>
      </c>
      <c r="B657" s="296"/>
      <c r="C657" s="754" t="s">
        <v>6076</v>
      </c>
      <c r="D657" s="296"/>
      <c r="E657" s="754" t="s">
        <v>6077</v>
      </c>
      <c r="F657" s="296"/>
      <c r="G657" s="296"/>
      <c r="H657" s="191" t="s">
        <v>6292</v>
      </c>
      <c r="I657" s="296"/>
      <c r="J657" s="191" t="s">
        <v>6947</v>
      </c>
      <c r="K657" s="296"/>
      <c r="L657" s="296"/>
      <c r="M657" s="476">
        <v>6490</v>
      </c>
      <c r="N657" s="477">
        <v>27.39</v>
      </c>
      <c r="O657" s="477">
        <f t="shared" si="136"/>
        <v>177761.1</v>
      </c>
      <c r="P657" s="477">
        <v>6391</v>
      </c>
      <c r="Q657" s="477">
        <f t="shared" si="142"/>
        <v>27.39</v>
      </c>
      <c r="R657" s="477">
        <f t="shared" si="147"/>
        <v>175049.49</v>
      </c>
      <c r="S657" s="477">
        <f t="shared" si="139"/>
        <v>0</v>
      </c>
      <c r="T657" s="477">
        <f t="shared" si="143"/>
        <v>27.39</v>
      </c>
      <c r="U657" s="477">
        <f t="shared" si="144"/>
        <v>0</v>
      </c>
      <c r="V657" s="477">
        <f t="shared" si="145"/>
        <v>-99</v>
      </c>
      <c r="W657" s="477">
        <f t="shared" si="146"/>
        <v>27.39</v>
      </c>
      <c r="X657" s="477">
        <f>R657-O657</f>
        <v>-2711.61000000002</v>
      </c>
      <c r="Y657" s="444"/>
      <c r="Z657" s="296"/>
      <c r="AA657" s="296"/>
      <c r="AB657" s="296"/>
      <c r="AC657" s="296"/>
      <c r="AD657" s="296"/>
      <c r="AE657" s="296"/>
      <c r="AF657" s="296"/>
      <c r="AG657" s="296"/>
      <c r="AH657" s="296"/>
      <c r="AI657" s="296"/>
    </row>
    <row r="658" s="455" customFormat="1" spans="1:35">
      <c r="A658" s="467">
        <v>577</v>
      </c>
      <c r="B658" s="296"/>
      <c r="C658" s="754" t="s">
        <v>6958</v>
      </c>
      <c r="D658" s="296"/>
      <c r="E658" s="754" t="s">
        <v>6959</v>
      </c>
      <c r="F658" s="296"/>
      <c r="G658" s="296"/>
      <c r="H658" s="191" t="s">
        <v>6292</v>
      </c>
      <c r="I658" s="296"/>
      <c r="J658" s="191" t="s">
        <v>6947</v>
      </c>
      <c r="K658" s="296"/>
      <c r="L658" s="296"/>
      <c r="M658" s="476">
        <v>4079</v>
      </c>
      <c r="N658" s="477">
        <v>14.72</v>
      </c>
      <c r="O658" s="477">
        <f t="shared" si="136"/>
        <v>60042.88</v>
      </c>
      <c r="P658" s="477">
        <v>5849</v>
      </c>
      <c r="Q658" s="477">
        <f t="shared" si="142"/>
        <v>14.72</v>
      </c>
      <c r="R658" s="477">
        <f t="shared" si="147"/>
        <v>86097.28</v>
      </c>
      <c r="S658" s="477">
        <f t="shared" si="139"/>
        <v>1770</v>
      </c>
      <c r="T658" s="477">
        <f t="shared" si="143"/>
        <v>14.72</v>
      </c>
      <c r="U658" s="477">
        <f t="shared" ref="U658:U675" si="150">R658-O658</f>
        <v>26054.4</v>
      </c>
      <c r="V658" s="477">
        <f t="shared" si="145"/>
        <v>0</v>
      </c>
      <c r="W658" s="477">
        <f t="shared" si="146"/>
        <v>14.72</v>
      </c>
      <c r="X658" s="477">
        <f t="shared" si="148"/>
        <v>0</v>
      </c>
      <c r="Y658" s="444"/>
      <c r="Z658" s="296"/>
      <c r="AA658" s="296"/>
      <c r="AB658" s="296"/>
      <c r="AC658" s="296"/>
      <c r="AD658" s="296"/>
      <c r="AE658" s="296"/>
      <c r="AF658" s="296"/>
      <c r="AG658" s="296"/>
      <c r="AH658" s="296"/>
      <c r="AI658" s="296"/>
    </row>
    <row r="659" s="455" customFormat="1" spans="1:35">
      <c r="A659" s="467">
        <v>578</v>
      </c>
      <c r="B659" s="296"/>
      <c r="C659" s="754" t="s">
        <v>6960</v>
      </c>
      <c r="D659" s="296"/>
      <c r="E659" s="754" t="s">
        <v>6961</v>
      </c>
      <c r="F659" s="296"/>
      <c r="G659" s="296"/>
      <c r="H659" s="191" t="s">
        <v>6292</v>
      </c>
      <c r="I659" s="296"/>
      <c r="J659" s="191" t="s">
        <v>6947</v>
      </c>
      <c r="K659" s="296"/>
      <c r="L659" s="296"/>
      <c r="M659" s="476">
        <v>3553</v>
      </c>
      <c r="N659" s="477">
        <v>14.98</v>
      </c>
      <c r="O659" s="477">
        <f t="shared" si="136"/>
        <v>53223.94</v>
      </c>
      <c r="P659" s="477">
        <v>6815</v>
      </c>
      <c r="Q659" s="477">
        <f t="shared" si="142"/>
        <v>14.98</v>
      </c>
      <c r="R659" s="477">
        <f t="shared" si="147"/>
        <v>102088.7</v>
      </c>
      <c r="S659" s="477">
        <f t="shared" si="139"/>
        <v>3262</v>
      </c>
      <c r="T659" s="477">
        <f t="shared" si="143"/>
        <v>14.98</v>
      </c>
      <c r="U659" s="477">
        <f t="shared" si="150"/>
        <v>48864.76</v>
      </c>
      <c r="V659" s="477">
        <f t="shared" si="145"/>
        <v>0</v>
      </c>
      <c r="W659" s="477">
        <f t="shared" si="146"/>
        <v>14.98</v>
      </c>
      <c r="X659" s="477">
        <f t="shared" si="148"/>
        <v>0</v>
      </c>
      <c r="Y659" s="444"/>
      <c r="Z659" s="296"/>
      <c r="AA659" s="296"/>
      <c r="AB659" s="296"/>
      <c r="AC659" s="296"/>
      <c r="AD659" s="296"/>
      <c r="AE659" s="296"/>
      <c r="AF659" s="296"/>
      <c r="AG659" s="296"/>
      <c r="AH659" s="296"/>
      <c r="AI659" s="296"/>
    </row>
    <row r="660" s="455" customFormat="1" spans="1:35">
      <c r="A660" s="467">
        <v>579</v>
      </c>
      <c r="B660" s="296"/>
      <c r="C660" s="754" t="s">
        <v>6962</v>
      </c>
      <c r="D660" s="296"/>
      <c r="E660" s="754" t="s">
        <v>6963</v>
      </c>
      <c r="F660" s="296"/>
      <c r="G660" s="296"/>
      <c r="H660" s="191" t="s">
        <v>6292</v>
      </c>
      <c r="I660" s="296"/>
      <c r="J660" s="191" t="s">
        <v>6947</v>
      </c>
      <c r="K660" s="296"/>
      <c r="L660" s="296"/>
      <c r="M660" s="476">
        <v>1018</v>
      </c>
      <c r="N660" s="477">
        <v>18.07</v>
      </c>
      <c r="O660" s="477">
        <f t="shared" ref="O660:O723" si="151">N660*M660</f>
        <v>18395.26</v>
      </c>
      <c r="P660" s="477">
        <v>1910</v>
      </c>
      <c r="Q660" s="477">
        <f t="shared" si="142"/>
        <v>18.07</v>
      </c>
      <c r="R660" s="477">
        <f t="shared" si="147"/>
        <v>34513.7</v>
      </c>
      <c r="S660" s="477">
        <f t="shared" si="139"/>
        <v>892</v>
      </c>
      <c r="T660" s="477">
        <f t="shared" si="143"/>
        <v>18.07</v>
      </c>
      <c r="U660" s="477">
        <f t="shared" si="150"/>
        <v>16118.44</v>
      </c>
      <c r="V660" s="477">
        <f t="shared" si="145"/>
        <v>0</v>
      </c>
      <c r="W660" s="477">
        <f t="shared" si="146"/>
        <v>18.07</v>
      </c>
      <c r="X660" s="477">
        <f t="shared" si="148"/>
        <v>0</v>
      </c>
      <c r="Y660" s="444"/>
      <c r="Z660" s="296"/>
      <c r="AA660" s="296"/>
      <c r="AB660" s="296"/>
      <c r="AC660" s="296"/>
      <c r="AD660" s="296"/>
      <c r="AE660" s="296"/>
      <c r="AF660" s="296"/>
      <c r="AG660" s="296"/>
      <c r="AH660" s="296"/>
      <c r="AI660" s="296"/>
    </row>
    <row r="661" s="455" customFormat="1" spans="1:35">
      <c r="A661" s="467">
        <v>580</v>
      </c>
      <c r="B661" s="296"/>
      <c r="C661" s="754" t="s">
        <v>6964</v>
      </c>
      <c r="D661" s="296"/>
      <c r="E661" s="754" t="s">
        <v>6965</v>
      </c>
      <c r="F661" s="296"/>
      <c r="G661" s="296"/>
      <c r="H661" s="191" t="s">
        <v>6292</v>
      </c>
      <c r="I661" s="296"/>
      <c r="J661" s="191" t="s">
        <v>6947</v>
      </c>
      <c r="K661" s="296"/>
      <c r="L661" s="296"/>
      <c r="M661" s="476">
        <v>708</v>
      </c>
      <c r="N661" s="477">
        <v>17.85</v>
      </c>
      <c r="O661" s="477">
        <f t="shared" si="151"/>
        <v>12637.8</v>
      </c>
      <c r="P661" s="477">
        <v>1774</v>
      </c>
      <c r="Q661" s="477">
        <f t="shared" si="142"/>
        <v>17.85</v>
      </c>
      <c r="R661" s="477">
        <f t="shared" si="147"/>
        <v>31665.9</v>
      </c>
      <c r="S661" s="477">
        <f t="shared" si="139"/>
        <v>1066</v>
      </c>
      <c r="T661" s="477">
        <f t="shared" si="143"/>
        <v>17.85</v>
      </c>
      <c r="U661" s="477">
        <f t="shared" si="150"/>
        <v>19028.1</v>
      </c>
      <c r="V661" s="477">
        <f t="shared" si="145"/>
        <v>0</v>
      </c>
      <c r="W661" s="477">
        <f t="shared" si="146"/>
        <v>17.85</v>
      </c>
      <c r="X661" s="477">
        <f t="shared" si="148"/>
        <v>0</v>
      </c>
      <c r="Y661" s="444"/>
      <c r="Z661" s="296"/>
      <c r="AA661" s="296"/>
      <c r="AB661" s="296"/>
      <c r="AC661" s="296"/>
      <c r="AD661" s="296"/>
      <c r="AE661" s="296"/>
      <c r="AF661" s="296"/>
      <c r="AG661" s="296"/>
      <c r="AH661" s="296"/>
      <c r="AI661" s="296"/>
    </row>
    <row r="662" s="455" customFormat="1" spans="1:35">
      <c r="A662" s="467">
        <v>581</v>
      </c>
      <c r="B662" s="296"/>
      <c r="C662" s="754" t="s">
        <v>6966</v>
      </c>
      <c r="D662" s="296"/>
      <c r="E662" s="754" t="s">
        <v>6967</v>
      </c>
      <c r="F662" s="296"/>
      <c r="G662" s="296"/>
      <c r="H662" s="191" t="s">
        <v>6292</v>
      </c>
      <c r="I662" s="296"/>
      <c r="J662" s="191" t="s">
        <v>6947</v>
      </c>
      <c r="K662" s="296"/>
      <c r="L662" s="296"/>
      <c r="M662" s="476">
        <v>1734</v>
      </c>
      <c r="N662" s="477">
        <v>13.98</v>
      </c>
      <c r="O662" s="477">
        <f t="shared" si="151"/>
        <v>24241.32</v>
      </c>
      <c r="P662" s="477">
        <v>5331</v>
      </c>
      <c r="Q662" s="477">
        <f t="shared" si="142"/>
        <v>13.98</v>
      </c>
      <c r="R662" s="477">
        <f t="shared" si="147"/>
        <v>74527.38</v>
      </c>
      <c r="S662" s="477">
        <f t="shared" si="139"/>
        <v>3597</v>
      </c>
      <c r="T662" s="477">
        <f t="shared" si="143"/>
        <v>13.98</v>
      </c>
      <c r="U662" s="477">
        <f t="shared" si="150"/>
        <v>50286.06</v>
      </c>
      <c r="V662" s="477">
        <f t="shared" si="145"/>
        <v>0</v>
      </c>
      <c r="W662" s="477">
        <f t="shared" si="146"/>
        <v>13.98</v>
      </c>
      <c r="X662" s="477">
        <f t="shared" si="148"/>
        <v>0</v>
      </c>
      <c r="Y662" s="444"/>
      <c r="Z662" s="296"/>
      <c r="AA662" s="296"/>
      <c r="AB662" s="296"/>
      <c r="AC662" s="296"/>
      <c r="AD662" s="296"/>
      <c r="AE662" s="296"/>
      <c r="AF662" s="296"/>
      <c r="AG662" s="296"/>
      <c r="AH662" s="296"/>
      <c r="AI662" s="296"/>
    </row>
    <row r="663" s="455" customFormat="1" spans="1:35">
      <c r="A663" s="467">
        <v>582</v>
      </c>
      <c r="B663" s="296"/>
      <c r="C663" s="754" t="s">
        <v>6968</v>
      </c>
      <c r="D663" s="296"/>
      <c r="E663" s="754" t="s">
        <v>6969</v>
      </c>
      <c r="F663" s="296"/>
      <c r="G663" s="296"/>
      <c r="H663" s="191" t="s">
        <v>6292</v>
      </c>
      <c r="I663" s="296"/>
      <c r="J663" s="191" t="s">
        <v>6947</v>
      </c>
      <c r="K663" s="296"/>
      <c r="L663" s="296"/>
      <c r="M663" s="476">
        <v>1673</v>
      </c>
      <c r="N663" s="477">
        <v>14.55</v>
      </c>
      <c r="O663" s="477">
        <f t="shared" si="151"/>
        <v>24342.15</v>
      </c>
      <c r="P663" s="477">
        <v>5750</v>
      </c>
      <c r="Q663" s="477">
        <f t="shared" si="142"/>
        <v>14.55</v>
      </c>
      <c r="R663" s="477">
        <f t="shared" si="147"/>
        <v>83662.5</v>
      </c>
      <c r="S663" s="477">
        <f t="shared" si="139"/>
        <v>4077</v>
      </c>
      <c r="T663" s="477">
        <f t="shared" si="143"/>
        <v>14.55</v>
      </c>
      <c r="U663" s="477">
        <f t="shared" si="150"/>
        <v>59320.35</v>
      </c>
      <c r="V663" s="477">
        <f t="shared" si="145"/>
        <v>0</v>
      </c>
      <c r="W663" s="477">
        <f t="shared" si="146"/>
        <v>14.55</v>
      </c>
      <c r="X663" s="477">
        <f t="shared" si="148"/>
        <v>0</v>
      </c>
      <c r="Y663" s="444"/>
      <c r="Z663" s="296"/>
      <c r="AA663" s="296"/>
      <c r="AB663" s="296"/>
      <c r="AC663" s="296"/>
      <c r="AD663" s="296"/>
      <c r="AE663" s="296"/>
      <c r="AF663" s="296"/>
      <c r="AG663" s="296"/>
      <c r="AH663" s="296"/>
      <c r="AI663" s="296"/>
    </row>
    <row r="664" s="455" customFormat="1" spans="1:35">
      <c r="A664" s="467">
        <v>583</v>
      </c>
      <c r="B664" s="296"/>
      <c r="C664" s="754" t="s">
        <v>6970</v>
      </c>
      <c r="D664" s="296"/>
      <c r="E664" s="754" t="s">
        <v>6971</v>
      </c>
      <c r="F664" s="296"/>
      <c r="G664" s="296"/>
      <c r="H664" s="191" t="s">
        <v>6292</v>
      </c>
      <c r="I664" s="296"/>
      <c r="J664" s="191" t="s">
        <v>6947</v>
      </c>
      <c r="K664" s="296"/>
      <c r="L664" s="296"/>
      <c r="M664" s="476">
        <v>8229</v>
      </c>
      <c r="N664" s="477">
        <v>23.79</v>
      </c>
      <c r="O664" s="477">
        <f t="shared" si="151"/>
        <v>195767.91</v>
      </c>
      <c r="P664" s="477">
        <v>10597</v>
      </c>
      <c r="Q664" s="477">
        <f t="shared" si="142"/>
        <v>23.79</v>
      </c>
      <c r="R664" s="477">
        <f t="shared" si="147"/>
        <v>252102.63</v>
      </c>
      <c r="S664" s="477">
        <f t="shared" si="139"/>
        <v>2368</v>
      </c>
      <c r="T664" s="477">
        <f t="shared" si="143"/>
        <v>23.79</v>
      </c>
      <c r="U664" s="477">
        <f t="shared" si="150"/>
        <v>56334.72</v>
      </c>
      <c r="V664" s="477">
        <f t="shared" si="145"/>
        <v>0</v>
      </c>
      <c r="W664" s="477">
        <f t="shared" si="146"/>
        <v>23.79</v>
      </c>
      <c r="X664" s="477">
        <f t="shared" si="148"/>
        <v>0</v>
      </c>
      <c r="Y664" s="444"/>
      <c r="Z664" s="296"/>
      <c r="AA664" s="296"/>
      <c r="AB664" s="296"/>
      <c r="AC664" s="296"/>
      <c r="AD664" s="296"/>
      <c r="AE664" s="296"/>
      <c r="AF664" s="296"/>
      <c r="AG664" s="296"/>
      <c r="AH664" s="296"/>
      <c r="AI664" s="296"/>
    </row>
    <row r="665" s="455" customFormat="1" spans="1:35">
      <c r="A665" s="467">
        <v>584</v>
      </c>
      <c r="B665" s="296"/>
      <c r="C665" s="754" t="s">
        <v>6972</v>
      </c>
      <c r="D665" s="296"/>
      <c r="E665" s="754" t="s">
        <v>6973</v>
      </c>
      <c r="F665" s="296"/>
      <c r="G665" s="296"/>
      <c r="H665" s="191" t="s">
        <v>6292</v>
      </c>
      <c r="I665" s="296"/>
      <c r="J665" s="191" t="s">
        <v>6947</v>
      </c>
      <c r="K665" s="296"/>
      <c r="L665" s="296"/>
      <c r="M665" s="476">
        <v>7410</v>
      </c>
      <c r="N665" s="477">
        <v>23.82</v>
      </c>
      <c r="O665" s="477">
        <f t="shared" si="151"/>
        <v>176506.2</v>
      </c>
      <c r="P665" s="477">
        <v>9207</v>
      </c>
      <c r="Q665" s="477">
        <f t="shared" si="142"/>
        <v>23.82</v>
      </c>
      <c r="R665" s="477">
        <f t="shared" si="147"/>
        <v>219310.74</v>
      </c>
      <c r="S665" s="477">
        <f t="shared" si="139"/>
        <v>1797</v>
      </c>
      <c r="T665" s="477">
        <f t="shared" si="143"/>
        <v>23.82</v>
      </c>
      <c r="U665" s="477">
        <f t="shared" si="150"/>
        <v>42804.54</v>
      </c>
      <c r="V665" s="477">
        <f t="shared" si="145"/>
        <v>0</v>
      </c>
      <c r="W665" s="477">
        <f t="shared" si="146"/>
        <v>23.82</v>
      </c>
      <c r="X665" s="477">
        <f t="shared" si="148"/>
        <v>0</v>
      </c>
      <c r="Y665" s="444"/>
      <c r="Z665" s="296"/>
      <c r="AA665" s="296"/>
      <c r="AB665" s="296"/>
      <c r="AC665" s="296"/>
      <c r="AD665" s="296"/>
      <c r="AE665" s="296"/>
      <c r="AF665" s="296"/>
      <c r="AG665" s="296"/>
      <c r="AH665" s="296"/>
      <c r="AI665" s="296"/>
    </row>
    <row r="666" s="455" customFormat="1" spans="1:35">
      <c r="A666" s="467">
        <v>585</v>
      </c>
      <c r="B666" s="296"/>
      <c r="C666" s="754" t="s">
        <v>6974</v>
      </c>
      <c r="D666" s="296"/>
      <c r="E666" s="754" t="s">
        <v>6975</v>
      </c>
      <c r="F666" s="296"/>
      <c r="G666" s="296"/>
      <c r="H666" s="191" t="s">
        <v>6292</v>
      </c>
      <c r="I666" s="296"/>
      <c r="J666" s="191" t="s">
        <v>6947</v>
      </c>
      <c r="K666" s="296"/>
      <c r="L666" s="296"/>
      <c r="M666" s="476">
        <v>4989</v>
      </c>
      <c r="N666" s="477">
        <v>26.44</v>
      </c>
      <c r="O666" s="477">
        <f t="shared" si="151"/>
        <v>131909.16</v>
      </c>
      <c r="P666" s="477">
        <v>6320</v>
      </c>
      <c r="Q666" s="477">
        <f t="shared" si="142"/>
        <v>26.44</v>
      </c>
      <c r="R666" s="477">
        <f t="shared" si="147"/>
        <v>167100.8</v>
      </c>
      <c r="S666" s="477">
        <f t="shared" si="139"/>
        <v>1331</v>
      </c>
      <c r="T666" s="477">
        <f t="shared" si="143"/>
        <v>26.44</v>
      </c>
      <c r="U666" s="477">
        <f t="shared" si="150"/>
        <v>35191.64</v>
      </c>
      <c r="V666" s="477">
        <f t="shared" si="145"/>
        <v>0</v>
      </c>
      <c r="W666" s="477">
        <f t="shared" si="146"/>
        <v>26.44</v>
      </c>
      <c r="X666" s="477">
        <f t="shared" si="148"/>
        <v>0</v>
      </c>
      <c r="Y666" s="444"/>
      <c r="Z666" s="296"/>
      <c r="AA666" s="296"/>
      <c r="AB666" s="296"/>
      <c r="AC666" s="296"/>
      <c r="AD666" s="296"/>
      <c r="AE666" s="296"/>
      <c r="AF666" s="296"/>
      <c r="AG666" s="296"/>
      <c r="AH666" s="296"/>
      <c r="AI666" s="296"/>
    </row>
    <row r="667" s="455" customFormat="1" spans="1:35">
      <c r="A667" s="467">
        <v>586</v>
      </c>
      <c r="B667" s="296"/>
      <c r="C667" s="754" t="s">
        <v>6976</v>
      </c>
      <c r="D667" s="296"/>
      <c r="E667" s="754" t="s">
        <v>6977</v>
      </c>
      <c r="F667" s="296"/>
      <c r="G667" s="296"/>
      <c r="H667" s="191" t="s">
        <v>6292</v>
      </c>
      <c r="I667" s="296"/>
      <c r="J667" s="191" t="s">
        <v>6947</v>
      </c>
      <c r="K667" s="296"/>
      <c r="L667" s="296"/>
      <c r="M667" s="476">
        <v>4342</v>
      </c>
      <c r="N667" s="477">
        <v>25.14</v>
      </c>
      <c r="O667" s="477">
        <f t="shared" si="151"/>
        <v>109157.88</v>
      </c>
      <c r="P667" s="477">
        <v>5910</v>
      </c>
      <c r="Q667" s="477">
        <f t="shared" si="142"/>
        <v>25.14</v>
      </c>
      <c r="R667" s="477">
        <f t="shared" si="147"/>
        <v>148577.4</v>
      </c>
      <c r="S667" s="477">
        <f t="shared" si="139"/>
        <v>1568</v>
      </c>
      <c r="T667" s="477">
        <f t="shared" si="143"/>
        <v>25.14</v>
      </c>
      <c r="U667" s="477">
        <f t="shared" si="150"/>
        <v>39419.52</v>
      </c>
      <c r="V667" s="477">
        <f t="shared" si="145"/>
        <v>0</v>
      </c>
      <c r="W667" s="477">
        <f t="shared" si="146"/>
        <v>25.14</v>
      </c>
      <c r="X667" s="477">
        <f t="shared" si="148"/>
        <v>0</v>
      </c>
      <c r="Y667" s="444"/>
      <c r="Z667" s="296"/>
      <c r="AA667" s="296"/>
      <c r="AB667" s="296"/>
      <c r="AC667" s="296"/>
      <c r="AD667" s="296"/>
      <c r="AE667" s="296"/>
      <c r="AF667" s="296"/>
      <c r="AG667" s="296"/>
      <c r="AH667" s="296"/>
      <c r="AI667" s="296"/>
    </row>
    <row r="668" s="455" customFormat="1" spans="1:35">
      <c r="A668" s="467">
        <v>587</v>
      </c>
      <c r="B668" s="296"/>
      <c r="C668" s="754" t="s">
        <v>6978</v>
      </c>
      <c r="D668" s="296"/>
      <c r="E668" s="754" t="s">
        <v>6979</v>
      </c>
      <c r="F668" s="296"/>
      <c r="G668" s="296"/>
      <c r="H668" s="191" t="s">
        <v>6292</v>
      </c>
      <c r="I668" s="296"/>
      <c r="J668" s="191" t="s">
        <v>6947</v>
      </c>
      <c r="K668" s="296"/>
      <c r="L668" s="296"/>
      <c r="M668" s="476">
        <v>6539</v>
      </c>
      <c r="N668" s="477">
        <v>28.02</v>
      </c>
      <c r="O668" s="477">
        <f t="shared" si="151"/>
        <v>183222.78</v>
      </c>
      <c r="P668" s="477">
        <v>9954</v>
      </c>
      <c r="Q668" s="477">
        <f t="shared" si="142"/>
        <v>28.02</v>
      </c>
      <c r="R668" s="477">
        <f t="shared" si="147"/>
        <v>278911.08</v>
      </c>
      <c r="S668" s="477">
        <f t="shared" si="139"/>
        <v>3415</v>
      </c>
      <c r="T668" s="477">
        <f t="shared" si="143"/>
        <v>28.02</v>
      </c>
      <c r="U668" s="477">
        <f t="shared" si="150"/>
        <v>95688.3</v>
      </c>
      <c r="V668" s="477">
        <f t="shared" si="145"/>
        <v>0</v>
      </c>
      <c r="W668" s="477">
        <f t="shared" si="146"/>
        <v>28.02</v>
      </c>
      <c r="X668" s="477">
        <f t="shared" si="148"/>
        <v>0</v>
      </c>
      <c r="Y668" s="444"/>
      <c r="Z668" s="296"/>
      <c r="AA668" s="296"/>
      <c r="AB668" s="296"/>
      <c r="AC668" s="296"/>
      <c r="AD668" s="296"/>
      <c r="AE668" s="296"/>
      <c r="AF668" s="296"/>
      <c r="AG668" s="296"/>
      <c r="AH668" s="296"/>
      <c r="AI668" s="296"/>
    </row>
    <row r="669" s="455" customFormat="1" spans="1:35">
      <c r="A669" s="467">
        <v>588</v>
      </c>
      <c r="B669" s="296"/>
      <c r="C669" s="754" t="s">
        <v>6980</v>
      </c>
      <c r="D669" s="296"/>
      <c r="E669" s="754" t="s">
        <v>6981</v>
      </c>
      <c r="F669" s="296"/>
      <c r="G669" s="296"/>
      <c r="H669" s="191" t="s">
        <v>6292</v>
      </c>
      <c r="I669" s="296"/>
      <c r="J669" s="191" t="s">
        <v>6947</v>
      </c>
      <c r="K669" s="296"/>
      <c r="L669" s="296"/>
      <c r="M669" s="476">
        <v>6697</v>
      </c>
      <c r="N669" s="477">
        <v>27.77</v>
      </c>
      <c r="O669" s="477">
        <f t="shared" si="151"/>
        <v>185975.69</v>
      </c>
      <c r="P669" s="477">
        <v>9560</v>
      </c>
      <c r="Q669" s="477">
        <f t="shared" si="142"/>
        <v>27.77</v>
      </c>
      <c r="R669" s="477">
        <f t="shared" si="147"/>
        <v>265481.2</v>
      </c>
      <c r="S669" s="477">
        <f t="shared" si="139"/>
        <v>2863</v>
      </c>
      <c r="T669" s="477">
        <f t="shared" si="143"/>
        <v>27.77</v>
      </c>
      <c r="U669" s="477">
        <f t="shared" si="150"/>
        <v>79505.51</v>
      </c>
      <c r="V669" s="477">
        <f t="shared" si="145"/>
        <v>0</v>
      </c>
      <c r="W669" s="477">
        <f t="shared" si="146"/>
        <v>27.77</v>
      </c>
      <c r="X669" s="477">
        <f t="shared" si="148"/>
        <v>0</v>
      </c>
      <c r="Y669" s="444"/>
      <c r="Z669" s="296"/>
      <c r="AA669" s="296"/>
      <c r="AB669" s="296"/>
      <c r="AC669" s="296"/>
      <c r="AD669" s="296"/>
      <c r="AE669" s="296"/>
      <c r="AF669" s="296"/>
      <c r="AG669" s="296"/>
      <c r="AH669" s="296"/>
      <c r="AI669" s="296"/>
    </row>
    <row r="670" s="455" customFormat="1" spans="1:35">
      <c r="A670" s="467">
        <v>589</v>
      </c>
      <c r="B670" s="296"/>
      <c r="C670" s="754" t="s">
        <v>6982</v>
      </c>
      <c r="D670" s="296"/>
      <c r="E670" s="754" t="s">
        <v>6983</v>
      </c>
      <c r="F670" s="296"/>
      <c r="G670" s="296"/>
      <c r="H670" s="191" t="s">
        <v>6292</v>
      </c>
      <c r="I670" s="296"/>
      <c r="J670" s="191" t="s">
        <v>6947</v>
      </c>
      <c r="K670" s="296"/>
      <c r="L670" s="296"/>
      <c r="M670" s="476">
        <v>1074</v>
      </c>
      <c r="N670" s="477">
        <v>20.06</v>
      </c>
      <c r="O670" s="477">
        <f t="shared" si="151"/>
        <v>21544.44</v>
      </c>
      <c r="P670" s="477">
        <v>3405</v>
      </c>
      <c r="Q670" s="477">
        <f t="shared" si="142"/>
        <v>20.06</v>
      </c>
      <c r="R670" s="477">
        <f t="shared" si="147"/>
        <v>68304.3</v>
      </c>
      <c r="S670" s="477">
        <f t="shared" si="139"/>
        <v>2331</v>
      </c>
      <c r="T670" s="477">
        <f t="shared" si="143"/>
        <v>20.06</v>
      </c>
      <c r="U670" s="477">
        <f t="shared" si="150"/>
        <v>46759.86</v>
      </c>
      <c r="V670" s="477">
        <f t="shared" si="145"/>
        <v>0</v>
      </c>
      <c r="W670" s="477">
        <f t="shared" si="146"/>
        <v>20.06</v>
      </c>
      <c r="X670" s="477">
        <f t="shared" si="148"/>
        <v>0</v>
      </c>
      <c r="Y670" s="444"/>
      <c r="Z670" s="296"/>
      <c r="AA670" s="296"/>
      <c r="AB670" s="296"/>
      <c r="AC670" s="296"/>
      <c r="AD670" s="296"/>
      <c r="AE670" s="296"/>
      <c r="AF670" s="296"/>
      <c r="AG670" s="296"/>
      <c r="AH670" s="296"/>
      <c r="AI670" s="296"/>
    </row>
    <row r="671" s="455" customFormat="1" spans="1:35">
      <c r="A671" s="467">
        <v>590</v>
      </c>
      <c r="B671" s="296"/>
      <c r="C671" s="754" t="s">
        <v>6984</v>
      </c>
      <c r="D671" s="296"/>
      <c r="E671" s="754" t="s">
        <v>6985</v>
      </c>
      <c r="F671" s="296"/>
      <c r="G671" s="296"/>
      <c r="H671" s="191" t="s">
        <v>6292</v>
      </c>
      <c r="I671" s="296"/>
      <c r="J671" s="191" t="s">
        <v>6947</v>
      </c>
      <c r="K671" s="296"/>
      <c r="L671" s="296"/>
      <c r="M671" s="476">
        <v>1152</v>
      </c>
      <c r="N671" s="477">
        <v>16.06</v>
      </c>
      <c r="O671" s="477">
        <f t="shared" si="151"/>
        <v>18501.12</v>
      </c>
      <c r="P671" s="477">
        <v>3106</v>
      </c>
      <c r="Q671" s="477">
        <f t="shared" si="142"/>
        <v>16.06</v>
      </c>
      <c r="R671" s="477">
        <f t="shared" si="147"/>
        <v>49882.36</v>
      </c>
      <c r="S671" s="477">
        <f t="shared" si="139"/>
        <v>1954</v>
      </c>
      <c r="T671" s="477">
        <f t="shared" si="143"/>
        <v>16.06</v>
      </c>
      <c r="U671" s="477">
        <f t="shared" si="150"/>
        <v>31381.24</v>
      </c>
      <c r="V671" s="477">
        <f t="shared" si="145"/>
        <v>0</v>
      </c>
      <c r="W671" s="477">
        <f t="shared" si="146"/>
        <v>16.06</v>
      </c>
      <c r="X671" s="477">
        <f t="shared" si="148"/>
        <v>0</v>
      </c>
      <c r="Y671" s="444"/>
      <c r="Z671" s="296"/>
      <c r="AA671" s="296"/>
      <c r="AB671" s="296"/>
      <c r="AC671" s="296"/>
      <c r="AD671" s="296"/>
      <c r="AE671" s="296"/>
      <c r="AF671" s="296"/>
      <c r="AG671" s="296"/>
      <c r="AH671" s="296"/>
      <c r="AI671" s="296"/>
    </row>
    <row r="672" s="455" customFormat="1" spans="1:35">
      <c r="A672" s="467">
        <v>591</v>
      </c>
      <c r="B672" s="296"/>
      <c r="C672" s="754" t="s">
        <v>6986</v>
      </c>
      <c r="D672" s="296"/>
      <c r="E672" s="754" t="s">
        <v>6987</v>
      </c>
      <c r="F672" s="296"/>
      <c r="G672" s="296"/>
      <c r="H672" s="191" t="s">
        <v>6292</v>
      </c>
      <c r="I672" s="296"/>
      <c r="J672" s="191" t="s">
        <v>6947</v>
      </c>
      <c r="K672" s="296"/>
      <c r="L672" s="296"/>
      <c r="M672" s="476">
        <v>160</v>
      </c>
      <c r="N672" s="477">
        <v>15.17</v>
      </c>
      <c r="O672" s="477">
        <f t="shared" si="151"/>
        <v>2427.2</v>
      </c>
      <c r="P672" s="477">
        <v>286</v>
      </c>
      <c r="Q672" s="477">
        <f t="shared" si="142"/>
        <v>15.17</v>
      </c>
      <c r="R672" s="477">
        <f t="shared" si="147"/>
        <v>4338.62</v>
      </c>
      <c r="S672" s="477">
        <f t="shared" si="139"/>
        <v>126</v>
      </c>
      <c r="T672" s="477">
        <f t="shared" si="143"/>
        <v>15.17</v>
      </c>
      <c r="U672" s="477">
        <f t="shared" si="150"/>
        <v>1911.42</v>
      </c>
      <c r="V672" s="477">
        <f t="shared" si="145"/>
        <v>0</v>
      </c>
      <c r="W672" s="477">
        <f t="shared" si="146"/>
        <v>15.17</v>
      </c>
      <c r="X672" s="477">
        <f t="shared" si="148"/>
        <v>0</v>
      </c>
      <c r="Y672" s="444"/>
      <c r="Z672" s="296"/>
      <c r="AA672" s="296"/>
      <c r="AB672" s="296"/>
      <c r="AC672" s="296"/>
      <c r="AD672" s="296"/>
      <c r="AE672" s="296"/>
      <c r="AF672" s="296"/>
      <c r="AG672" s="296"/>
      <c r="AH672" s="296"/>
      <c r="AI672" s="296"/>
    </row>
    <row r="673" s="455" customFormat="1" spans="1:35">
      <c r="A673" s="467"/>
      <c r="B673" s="296"/>
      <c r="C673" s="754" t="s">
        <v>6988</v>
      </c>
      <c r="D673" s="296"/>
      <c r="E673" s="754" t="s">
        <v>6989</v>
      </c>
      <c r="F673" s="296"/>
      <c r="G673" s="296"/>
      <c r="H673" s="191" t="s">
        <v>6292</v>
      </c>
      <c r="I673" s="296"/>
      <c r="J673" s="191" t="s">
        <v>6947</v>
      </c>
      <c r="K673" s="296"/>
      <c r="L673" s="296"/>
      <c r="M673" s="476">
        <v>160</v>
      </c>
      <c r="N673" s="477">
        <v>15.17</v>
      </c>
      <c r="O673" s="477">
        <f t="shared" si="151"/>
        <v>2427.2</v>
      </c>
      <c r="P673" s="477">
        <v>286</v>
      </c>
      <c r="Q673" s="477">
        <f t="shared" si="142"/>
        <v>15.17</v>
      </c>
      <c r="R673" s="477">
        <f t="shared" si="147"/>
        <v>4338.62</v>
      </c>
      <c r="S673" s="477">
        <f t="shared" si="139"/>
        <v>126</v>
      </c>
      <c r="T673" s="477">
        <f t="shared" si="143"/>
        <v>15.17</v>
      </c>
      <c r="U673" s="477">
        <f t="shared" si="150"/>
        <v>1911.42</v>
      </c>
      <c r="V673" s="477">
        <f t="shared" si="145"/>
        <v>0</v>
      </c>
      <c r="W673" s="477">
        <f t="shared" si="146"/>
        <v>15.17</v>
      </c>
      <c r="X673" s="477">
        <f t="shared" si="148"/>
        <v>0</v>
      </c>
      <c r="Y673" s="444"/>
      <c r="Z673" s="296"/>
      <c r="AA673" s="296"/>
      <c r="AB673" s="296"/>
      <c r="AC673" s="296"/>
      <c r="AD673" s="296"/>
      <c r="AE673" s="296"/>
      <c r="AF673" s="296"/>
      <c r="AG673" s="296"/>
      <c r="AH673" s="296"/>
      <c r="AI673" s="296"/>
    </row>
    <row r="674" s="455" customFormat="1" spans="1:35">
      <c r="A674" s="467"/>
      <c r="B674" s="296"/>
      <c r="C674" s="754" t="s">
        <v>6990</v>
      </c>
      <c r="D674" s="296"/>
      <c r="E674" s="754" t="s">
        <v>6991</v>
      </c>
      <c r="F674" s="296"/>
      <c r="G674" s="296"/>
      <c r="H674" s="191" t="s">
        <v>6292</v>
      </c>
      <c r="I674" s="296"/>
      <c r="J674" s="191" t="s">
        <v>6947</v>
      </c>
      <c r="K674" s="296"/>
      <c r="L674" s="296"/>
      <c r="M674" s="476">
        <v>489</v>
      </c>
      <c r="N674" s="477">
        <v>17.86</v>
      </c>
      <c r="O674" s="477">
        <f t="shared" si="151"/>
        <v>8733.54</v>
      </c>
      <c r="P674" s="477">
        <v>679</v>
      </c>
      <c r="Q674" s="477">
        <f t="shared" si="142"/>
        <v>17.86</v>
      </c>
      <c r="R674" s="477">
        <f t="shared" si="147"/>
        <v>12126.94</v>
      </c>
      <c r="S674" s="477">
        <f t="shared" si="139"/>
        <v>190</v>
      </c>
      <c r="T674" s="477">
        <f t="shared" si="143"/>
        <v>17.86</v>
      </c>
      <c r="U674" s="477">
        <f t="shared" si="150"/>
        <v>3393.4</v>
      </c>
      <c r="V674" s="477">
        <f t="shared" si="145"/>
        <v>0</v>
      </c>
      <c r="W674" s="477">
        <f t="shared" si="146"/>
        <v>17.86</v>
      </c>
      <c r="X674" s="477">
        <f t="shared" si="148"/>
        <v>0</v>
      </c>
      <c r="Y674" s="444"/>
      <c r="Z674" s="296"/>
      <c r="AA674" s="296"/>
      <c r="AB674" s="296"/>
      <c r="AC674" s="296"/>
      <c r="AD674" s="296"/>
      <c r="AE674" s="296"/>
      <c r="AF674" s="296"/>
      <c r="AG674" s="296"/>
      <c r="AH674" s="296"/>
      <c r="AI674" s="296"/>
    </row>
    <row r="675" s="455" customFormat="1" spans="1:35">
      <c r="A675" s="467">
        <v>592</v>
      </c>
      <c r="B675" s="296"/>
      <c r="C675" s="754" t="s">
        <v>6992</v>
      </c>
      <c r="D675" s="296"/>
      <c r="E675" s="754" t="s">
        <v>6993</v>
      </c>
      <c r="F675" s="296"/>
      <c r="G675" s="296"/>
      <c r="H675" s="191" t="s">
        <v>6292</v>
      </c>
      <c r="I675" s="296"/>
      <c r="J675" s="191" t="s">
        <v>6947</v>
      </c>
      <c r="K675" s="296"/>
      <c r="L675" s="296"/>
      <c r="M675" s="476">
        <v>178</v>
      </c>
      <c r="N675" s="477">
        <v>15.19</v>
      </c>
      <c r="O675" s="477">
        <f t="shared" si="151"/>
        <v>2703.82</v>
      </c>
      <c r="P675" s="477">
        <v>368</v>
      </c>
      <c r="Q675" s="477">
        <f t="shared" si="142"/>
        <v>15.19</v>
      </c>
      <c r="R675" s="477">
        <f t="shared" si="147"/>
        <v>5589.92</v>
      </c>
      <c r="S675" s="477">
        <f t="shared" si="139"/>
        <v>190</v>
      </c>
      <c r="T675" s="477">
        <f t="shared" si="143"/>
        <v>15.19</v>
      </c>
      <c r="U675" s="477">
        <f t="shared" si="150"/>
        <v>2886.1</v>
      </c>
      <c r="V675" s="477">
        <f t="shared" si="145"/>
        <v>0</v>
      </c>
      <c r="W675" s="477">
        <f t="shared" si="146"/>
        <v>15.19</v>
      </c>
      <c r="X675" s="477">
        <f t="shared" si="148"/>
        <v>0</v>
      </c>
      <c r="Y675" s="444"/>
      <c r="Z675" s="296"/>
      <c r="AA675" s="296"/>
      <c r="AB675" s="296"/>
      <c r="AC675" s="296"/>
      <c r="AD675" s="296"/>
      <c r="AE675" s="296"/>
      <c r="AF675" s="296"/>
      <c r="AG675" s="296"/>
      <c r="AH675" s="296"/>
      <c r="AI675" s="296"/>
    </row>
    <row r="676" s="455" customFormat="1" spans="1:35">
      <c r="A676" s="467"/>
      <c r="B676" s="296"/>
      <c r="C676" s="754" t="s">
        <v>5117</v>
      </c>
      <c r="D676" s="296"/>
      <c r="E676" s="754" t="s">
        <v>5118</v>
      </c>
      <c r="F676" s="296"/>
      <c r="G676" s="296"/>
      <c r="H676" s="191" t="s">
        <v>6292</v>
      </c>
      <c r="I676" s="296"/>
      <c r="J676" s="191" t="s">
        <v>6947</v>
      </c>
      <c r="K676" s="296"/>
      <c r="L676" s="296"/>
      <c r="M676" s="476">
        <v>600</v>
      </c>
      <c r="N676" s="477">
        <v>0.8458</v>
      </c>
      <c r="O676" s="477">
        <f t="shared" si="151"/>
        <v>507.48</v>
      </c>
      <c r="P676" s="477">
        <v>600</v>
      </c>
      <c r="Q676" s="477">
        <f t="shared" si="142"/>
        <v>0.8458</v>
      </c>
      <c r="R676" s="477">
        <f t="shared" si="147"/>
        <v>507.48</v>
      </c>
      <c r="S676" s="477">
        <f t="shared" si="139"/>
        <v>0</v>
      </c>
      <c r="T676" s="477">
        <f t="shared" si="143"/>
        <v>0.8458</v>
      </c>
      <c r="U676" s="477">
        <f t="shared" si="144"/>
        <v>0</v>
      </c>
      <c r="V676" s="477">
        <f t="shared" si="145"/>
        <v>0</v>
      </c>
      <c r="W676" s="477">
        <f t="shared" si="146"/>
        <v>0.8458</v>
      </c>
      <c r="X676" s="477">
        <f t="shared" si="148"/>
        <v>0</v>
      </c>
      <c r="Y676" s="444"/>
      <c r="Z676" s="296"/>
      <c r="AA676" s="296"/>
      <c r="AB676" s="296"/>
      <c r="AC676" s="296"/>
      <c r="AD676" s="296"/>
      <c r="AE676" s="296"/>
      <c r="AF676" s="296"/>
      <c r="AG676" s="296"/>
      <c r="AH676" s="296"/>
      <c r="AI676" s="296"/>
    </row>
    <row r="677" s="455" customFormat="1" spans="1:35">
      <c r="A677" s="467"/>
      <c r="B677" s="296"/>
      <c r="C677" s="754" t="s">
        <v>6994</v>
      </c>
      <c r="D677" s="296"/>
      <c r="E677" s="754" t="s">
        <v>6995</v>
      </c>
      <c r="F677" s="296"/>
      <c r="G677" s="296"/>
      <c r="H677" s="191" t="s">
        <v>6292</v>
      </c>
      <c r="I677" s="296"/>
      <c r="J677" s="191" t="s">
        <v>6947</v>
      </c>
      <c r="K677" s="296"/>
      <c r="L677" s="296"/>
      <c r="M677" s="476">
        <v>1000</v>
      </c>
      <c r="N677" s="477">
        <v>0.4454</v>
      </c>
      <c r="O677" s="477">
        <f t="shared" si="151"/>
        <v>445.4</v>
      </c>
      <c r="P677" s="477">
        <v>1000</v>
      </c>
      <c r="Q677" s="477">
        <f t="shared" si="142"/>
        <v>0.4454</v>
      </c>
      <c r="R677" s="477">
        <f t="shared" si="147"/>
        <v>445.4</v>
      </c>
      <c r="S677" s="477">
        <f t="shared" si="139"/>
        <v>0</v>
      </c>
      <c r="T677" s="477">
        <f t="shared" si="143"/>
        <v>0.4454</v>
      </c>
      <c r="U677" s="477">
        <f t="shared" si="144"/>
        <v>0</v>
      </c>
      <c r="V677" s="477">
        <f t="shared" si="145"/>
        <v>0</v>
      </c>
      <c r="W677" s="477">
        <f t="shared" si="146"/>
        <v>0.4454</v>
      </c>
      <c r="X677" s="477">
        <f t="shared" si="148"/>
        <v>0</v>
      </c>
      <c r="Y677" s="444"/>
      <c r="Z677" s="296"/>
      <c r="AA677" s="296"/>
      <c r="AB677" s="296"/>
      <c r="AC677" s="296"/>
      <c r="AD677" s="296"/>
      <c r="AE677" s="296"/>
      <c r="AF677" s="296"/>
      <c r="AG677" s="296"/>
      <c r="AH677" s="296"/>
      <c r="AI677" s="296"/>
    </row>
    <row r="678" s="455" customFormat="1" spans="1:35">
      <c r="A678" s="467"/>
      <c r="B678" s="296"/>
      <c r="C678" s="754" t="s">
        <v>6996</v>
      </c>
      <c r="D678" s="296"/>
      <c r="E678" s="754" t="s">
        <v>6997</v>
      </c>
      <c r="F678" s="296"/>
      <c r="G678" s="296"/>
      <c r="H678" s="191" t="s">
        <v>6292</v>
      </c>
      <c r="I678" s="296"/>
      <c r="J678" s="191" t="s">
        <v>6947</v>
      </c>
      <c r="K678" s="296"/>
      <c r="L678" s="296"/>
      <c r="M678" s="476">
        <v>9850</v>
      </c>
      <c r="N678" s="477">
        <v>4.8884</v>
      </c>
      <c r="O678" s="477">
        <f t="shared" si="151"/>
        <v>48150.74</v>
      </c>
      <c r="P678" s="477"/>
      <c r="Q678" s="477">
        <f t="shared" si="142"/>
        <v>4.8884</v>
      </c>
      <c r="R678" s="477">
        <f t="shared" si="147"/>
        <v>0</v>
      </c>
      <c r="S678" s="477">
        <f t="shared" si="139"/>
        <v>0</v>
      </c>
      <c r="T678" s="477">
        <f t="shared" si="143"/>
        <v>4.8884</v>
      </c>
      <c r="U678" s="477">
        <f t="shared" si="144"/>
        <v>0</v>
      </c>
      <c r="V678" s="477">
        <f t="shared" si="145"/>
        <v>-9850</v>
      </c>
      <c r="W678" s="477">
        <f t="shared" si="146"/>
        <v>4.8884</v>
      </c>
      <c r="X678" s="477">
        <f t="shared" ref="X678:X681" si="152">R678-O678</f>
        <v>-48150.74</v>
      </c>
      <c r="Y678" s="444"/>
      <c r="Z678" s="296"/>
      <c r="AA678" s="296"/>
      <c r="AB678" s="296"/>
      <c r="AC678" s="296"/>
      <c r="AD678" s="296"/>
      <c r="AE678" s="296"/>
      <c r="AF678" s="296"/>
      <c r="AG678" s="296"/>
      <c r="AH678" s="296"/>
      <c r="AI678" s="296"/>
    </row>
    <row r="679" s="455" customFormat="1" spans="1:35">
      <c r="A679" s="467">
        <v>593</v>
      </c>
      <c r="B679" s="296"/>
      <c r="C679" s="754" t="s">
        <v>6998</v>
      </c>
      <c r="D679" s="296"/>
      <c r="E679" s="754" t="s">
        <v>6999</v>
      </c>
      <c r="F679" s="296"/>
      <c r="G679" s="296"/>
      <c r="H679" s="191" t="s">
        <v>6292</v>
      </c>
      <c r="I679" s="296"/>
      <c r="J679" s="191" t="s">
        <v>6947</v>
      </c>
      <c r="K679" s="296"/>
      <c r="L679" s="296"/>
      <c r="M679" s="476">
        <v>9850</v>
      </c>
      <c r="N679" s="477">
        <v>4.9129</v>
      </c>
      <c r="O679" s="477">
        <f t="shared" si="151"/>
        <v>48392.065</v>
      </c>
      <c r="P679" s="477"/>
      <c r="Q679" s="477">
        <f t="shared" si="142"/>
        <v>4.9129</v>
      </c>
      <c r="R679" s="477">
        <f t="shared" si="147"/>
        <v>0</v>
      </c>
      <c r="S679" s="477">
        <f t="shared" si="139"/>
        <v>0</v>
      </c>
      <c r="T679" s="477">
        <f t="shared" si="143"/>
        <v>4.9129</v>
      </c>
      <c r="U679" s="477">
        <f t="shared" si="144"/>
        <v>0</v>
      </c>
      <c r="V679" s="477">
        <f t="shared" si="145"/>
        <v>-9850</v>
      </c>
      <c r="W679" s="477">
        <f t="shared" si="146"/>
        <v>4.9129</v>
      </c>
      <c r="X679" s="477">
        <f t="shared" si="152"/>
        <v>-48392.065</v>
      </c>
      <c r="Y679" s="444"/>
      <c r="Z679" s="296"/>
      <c r="AA679" s="296"/>
      <c r="AB679" s="296"/>
      <c r="AC679" s="296"/>
      <c r="AD679" s="296"/>
      <c r="AE679" s="296"/>
      <c r="AF679" s="296"/>
      <c r="AG679" s="296"/>
      <c r="AH679" s="296"/>
      <c r="AI679" s="296"/>
    </row>
    <row r="680" s="455" customFormat="1" spans="1:35">
      <c r="A680" s="467"/>
      <c r="B680" s="296"/>
      <c r="C680" s="754" t="s">
        <v>7000</v>
      </c>
      <c r="D680" s="296"/>
      <c r="E680" s="754" t="s">
        <v>7001</v>
      </c>
      <c r="F680" s="296"/>
      <c r="G680" s="296"/>
      <c r="H680" s="191" t="s">
        <v>6292</v>
      </c>
      <c r="I680" s="296"/>
      <c r="J680" s="191" t="s">
        <v>6947</v>
      </c>
      <c r="K680" s="296"/>
      <c r="L680" s="296"/>
      <c r="M680" s="476">
        <v>6950</v>
      </c>
      <c r="N680" s="477">
        <v>7.682</v>
      </c>
      <c r="O680" s="477">
        <f t="shared" si="151"/>
        <v>53389.9</v>
      </c>
      <c r="P680" s="477"/>
      <c r="Q680" s="477">
        <f t="shared" si="142"/>
        <v>7.682</v>
      </c>
      <c r="R680" s="477">
        <f t="shared" si="147"/>
        <v>0</v>
      </c>
      <c r="S680" s="477">
        <f t="shared" si="139"/>
        <v>0</v>
      </c>
      <c r="T680" s="477">
        <f t="shared" si="143"/>
        <v>7.682</v>
      </c>
      <c r="U680" s="477">
        <f t="shared" si="144"/>
        <v>0</v>
      </c>
      <c r="V680" s="477">
        <f t="shared" si="145"/>
        <v>-6950</v>
      </c>
      <c r="W680" s="477">
        <f t="shared" si="146"/>
        <v>7.682</v>
      </c>
      <c r="X680" s="477">
        <f t="shared" si="152"/>
        <v>-53389.9</v>
      </c>
      <c r="Y680" s="444"/>
      <c r="Z680" s="296"/>
      <c r="AA680" s="296"/>
      <c r="AB680" s="296"/>
      <c r="AC680" s="296"/>
      <c r="AD680" s="296"/>
      <c r="AE680" s="296"/>
      <c r="AF680" s="296"/>
      <c r="AG680" s="296"/>
      <c r="AH680" s="296"/>
      <c r="AI680" s="296"/>
    </row>
    <row r="681" s="455" customFormat="1" spans="1:35">
      <c r="A681" s="467"/>
      <c r="B681" s="296"/>
      <c r="C681" s="754" t="s">
        <v>7002</v>
      </c>
      <c r="D681" s="296"/>
      <c r="E681" s="754" t="s">
        <v>7003</v>
      </c>
      <c r="F681" s="296"/>
      <c r="G681" s="296"/>
      <c r="H681" s="191" t="s">
        <v>6292</v>
      </c>
      <c r="I681" s="296"/>
      <c r="J681" s="191" t="s">
        <v>6947</v>
      </c>
      <c r="K681" s="296"/>
      <c r="L681" s="296"/>
      <c r="M681" s="476">
        <v>6950</v>
      </c>
      <c r="N681" s="477">
        <v>7.5644</v>
      </c>
      <c r="O681" s="477">
        <f t="shared" si="151"/>
        <v>52572.58</v>
      </c>
      <c r="P681" s="477"/>
      <c r="Q681" s="477">
        <f t="shared" si="142"/>
        <v>7.5644</v>
      </c>
      <c r="R681" s="477">
        <f t="shared" si="147"/>
        <v>0</v>
      </c>
      <c r="S681" s="477">
        <f t="shared" si="139"/>
        <v>0</v>
      </c>
      <c r="T681" s="477">
        <f t="shared" si="143"/>
        <v>7.5644</v>
      </c>
      <c r="U681" s="477">
        <f t="shared" si="144"/>
        <v>0</v>
      </c>
      <c r="V681" s="477">
        <f t="shared" si="145"/>
        <v>-6950</v>
      </c>
      <c r="W681" s="477">
        <f t="shared" si="146"/>
        <v>7.5644</v>
      </c>
      <c r="X681" s="477">
        <f t="shared" si="152"/>
        <v>-52572.58</v>
      </c>
      <c r="Y681" s="444"/>
      <c r="Z681" s="296"/>
      <c r="AA681" s="296"/>
      <c r="AB681" s="296"/>
      <c r="AC681" s="296"/>
      <c r="AD681" s="296"/>
      <c r="AE681" s="296"/>
      <c r="AF681" s="296"/>
      <c r="AG681" s="296"/>
      <c r="AH681" s="296"/>
      <c r="AI681" s="296"/>
    </row>
    <row r="682" s="455" customFormat="1" spans="1:35">
      <c r="A682" s="467"/>
      <c r="B682" s="296"/>
      <c r="C682" s="296"/>
      <c r="D682" s="296"/>
      <c r="E682" s="296"/>
      <c r="F682" s="296"/>
      <c r="G682" s="296"/>
      <c r="H682" s="755" t="s">
        <v>7004</v>
      </c>
      <c r="I682" s="296"/>
      <c r="J682" s="191" t="s">
        <v>6947</v>
      </c>
      <c r="K682" s="296"/>
      <c r="L682" s="296"/>
      <c r="M682" s="485"/>
      <c r="N682" s="477"/>
      <c r="O682" s="477">
        <f t="shared" si="151"/>
        <v>0</v>
      </c>
      <c r="P682" s="477"/>
      <c r="Q682" s="477">
        <f t="shared" si="142"/>
        <v>0</v>
      </c>
      <c r="R682" s="477">
        <f t="shared" si="147"/>
        <v>0</v>
      </c>
      <c r="S682" s="477">
        <f t="shared" si="139"/>
        <v>0</v>
      </c>
      <c r="T682" s="477">
        <f t="shared" si="143"/>
        <v>0</v>
      </c>
      <c r="U682" s="477">
        <f t="shared" si="144"/>
        <v>0</v>
      </c>
      <c r="V682" s="477">
        <f t="shared" si="145"/>
        <v>0</v>
      </c>
      <c r="W682" s="477">
        <f t="shared" si="146"/>
        <v>0</v>
      </c>
      <c r="X682" s="477">
        <f t="shared" si="148"/>
        <v>0</v>
      </c>
      <c r="Y682" s="444"/>
      <c r="Z682" s="296"/>
      <c r="AA682" s="296"/>
      <c r="AB682" s="296"/>
      <c r="AC682" s="296"/>
      <c r="AD682" s="296"/>
      <c r="AE682" s="296"/>
      <c r="AF682" s="296"/>
      <c r="AG682" s="296"/>
      <c r="AH682" s="296"/>
      <c r="AI682" s="296"/>
    </row>
    <row r="683" s="455" customFormat="1" spans="1:35">
      <c r="A683" s="467">
        <v>594</v>
      </c>
      <c r="B683" s="296"/>
      <c r="C683" s="296"/>
      <c r="D683" s="296"/>
      <c r="E683" s="296"/>
      <c r="F683" s="296"/>
      <c r="G683" s="296"/>
      <c r="H683" s="755" t="s">
        <v>7004</v>
      </c>
      <c r="I683" s="296"/>
      <c r="J683" s="191" t="s">
        <v>6947</v>
      </c>
      <c r="K683" s="296"/>
      <c r="L683" s="296"/>
      <c r="M683" s="485"/>
      <c r="N683" s="477"/>
      <c r="O683" s="477">
        <f t="shared" si="151"/>
        <v>0</v>
      </c>
      <c r="P683" s="477"/>
      <c r="Q683" s="477">
        <f t="shared" si="142"/>
        <v>0</v>
      </c>
      <c r="R683" s="477">
        <f t="shared" si="147"/>
        <v>0</v>
      </c>
      <c r="S683" s="477">
        <f t="shared" si="139"/>
        <v>0</v>
      </c>
      <c r="T683" s="477">
        <f t="shared" si="143"/>
        <v>0</v>
      </c>
      <c r="U683" s="477">
        <f t="shared" si="144"/>
        <v>0</v>
      </c>
      <c r="V683" s="477">
        <f t="shared" si="145"/>
        <v>0</v>
      </c>
      <c r="W683" s="477">
        <f t="shared" si="146"/>
        <v>0</v>
      </c>
      <c r="X683" s="477">
        <f t="shared" si="148"/>
        <v>0</v>
      </c>
      <c r="Y683" s="444"/>
      <c r="Z683" s="296"/>
      <c r="AA683" s="296"/>
      <c r="AB683" s="296"/>
      <c r="AC683" s="296"/>
      <c r="AD683" s="296"/>
      <c r="AE683" s="296"/>
      <c r="AF683" s="296"/>
      <c r="AG683" s="296"/>
      <c r="AH683" s="296"/>
      <c r="AI683" s="296"/>
    </row>
    <row r="684" s="455" customFormat="1" spans="1:35">
      <c r="A684" s="467">
        <v>595</v>
      </c>
      <c r="B684" s="296"/>
      <c r="C684" s="754" t="s">
        <v>5484</v>
      </c>
      <c r="D684" s="296"/>
      <c r="E684" s="754" t="s">
        <v>5485</v>
      </c>
      <c r="F684" s="296"/>
      <c r="G684" s="296"/>
      <c r="H684" s="755" t="s">
        <v>6294</v>
      </c>
      <c r="I684" s="296"/>
      <c r="J684" s="191" t="s">
        <v>7005</v>
      </c>
      <c r="K684" s="296"/>
      <c r="L684" s="296"/>
      <c r="M684" s="482">
        <v>3000</v>
      </c>
      <c r="N684" s="477">
        <v>13.4102</v>
      </c>
      <c r="O684" s="477">
        <f t="shared" si="151"/>
        <v>40230.6</v>
      </c>
      <c r="P684" s="486">
        <v>3000</v>
      </c>
      <c r="Q684" s="477">
        <f t="shared" si="142"/>
        <v>13.4102</v>
      </c>
      <c r="R684" s="477">
        <f t="shared" si="147"/>
        <v>40230.6</v>
      </c>
      <c r="S684" s="477">
        <f t="shared" si="139"/>
        <v>0</v>
      </c>
      <c r="T684" s="477">
        <f t="shared" si="143"/>
        <v>13.4102</v>
      </c>
      <c r="U684" s="477">
        <f t="shared" si="144"/>
        <v>0</v>
      </c>
      <c r="V684" s="477">
        <f t="shared" si="145"/>
        <v>0</v>
      </c>
      <c r="W684" s="477">
        <f t="shared" si="146"/>
        <v>13.4102</v>
      </c>
      <c r="X684" s="477">
        <f t="shared" si="148"/>
        <v>0</v>
      </c>
      <c r="Y684" s="444"/>
      <c r="Z684" s="296"/>
      <c r="AA684" s="296"/>
      <c r="AB684" s="296"/>
      <c r="AC684" s="296"/>
      <c r="AD684" s="296"/>
      <c r="AE684" s="296"/>
      <c r="AF684" s="296"/>
      <c r="AG684" s="296"/>
      <c r="AH684" s="296"/>
      <c r="AI684" s="296"/>
    </row>
    <row r="685" s="455" customFormat="1" spans="1:35">
      <c r="A685" s="467">
        <v>596</v>
      </c>
      <c r="B685" s="296"/>
      <c r="C685" s="754" t="s">
        <v>5504</v>
      </c>
      <c r="D685" s="296"/>
      <c r="E685" s="754" t="s">
        <v>5505</v>
      </c>
      <c r="F685" s="296"/>
      <c r="G685" s="296"/>
      <c r="H685" s="755" t="s">
        <v>6292</v>
      </c>
      <c r="I685" s="296"/>
      <c r="J685" s="191" t="s">
        <v>7005</v>
      </c>
      <c r="K685" s="296"/>
      <c r="L685" s="296"/>
      <c r="M685" s="482">
        <v>2700</v>
      </c>
      <c r="N685" s="477">
        <v>171.0159</v>
      </c>
      <c r="O685" s="477">
        <f t="shared" si="151"/>
        <v>461742.93</v>
      </c>
      <c r="P685" s="486">
        <v>2700</v>
      </c>
      <c r="Q685" s="477">
        <f t="shared" si="142"/>
        <v>171.0159</v>
      </c>
      <c r="R685" s="477">
        <f t="shared" si="147"/>
        <v>461742.93</v>
      </c>
      <c r="S685" s="477">
        <f t="shared" si="139"/>
        <v>0</v>
      </c>
      <c r="T685" s="477">
        <f t="shared" si="143"/>
        <v>171.0159</v>
      </c>
      <c r="U685" s="477">
        <f t="shared" si="144"/>
        <v>0</v>
      </c>
      <c r="V685" s="477">
        <f t="shared" si="145"/>
        <v>0</v>
      </c>
      <c r="W685" s="477">
        <f t="shared" si="146"/>
        <v>171.0159</v>
      </c>
      <c r="X685" s="477">
        <f t="shared" si="148"/>
        <v>0</v>
      </c>
      <c r="Y685" s="444"/>
      <c r="Z685" s="296"/>
      <c r="AA685" s="296"/>
      <c r="AB685" s="296"/>
      <c r="AC685" s="296"/>
      <c r="AD685" s="296"/>
      <c r="AE685" s="296"/>
      <c r="AF685" s="296"/>
      <c r="AG685" s="296"/>
      <c r="AH685" s="296"/>
      <c r="AI685" s="296"/>
    </row>
    <row r="686" s="455" customFormat="1" spans="1:35">
      <c r="A686" s="467">
        <v>597</v>
      </c>
      <c r="B686" s="296"/>
      <c r="C686" s="754" t="s">
        <v>5506</v>
      </c>
      <c r="D686" s="296"/>
      <c r="E686" s="754" t="s">
        <v>5507</v>
      </c>
      <c r="F686" s="296"/>
      <c r="G686" s="296"/>
      <c r="H686" s="755" t="s">
        <v>6292</v>
      </c>
      <c r="I686" s="296"/>
      <c r="J686" s="191" t="s">
        <v>7005</v>
      </c>
      <c r="K686" s="296"/>
      <c r="L686" s="296"/>
      <c r="M686" s="482">
        <v>3000</v>
      </c>
      <c r="N686" s="477">
        <v>13.2932</v>
      </c>
      <c r="O686" s="477">
        <f t="shared" si="151"/>
        <v>39879.6</v>
      </c>
      <c r="P686" s="486">
        <v>3000</v>
      </c>
      <c r="Q686" s="477">
        <f t="shared" si="142"/>
        <v>13.2932</v>
      </c>
      <c r="R686" s="477">
        <f t="shared" si="147"/>
        <v>39879.6</v>
      </c>
      <c r="S686" s="477">
        <f t="shared" ref="S686:S749" si="153">IF((P686-M686)&gt;0,P686-M686,0)</f>
        <v>0</v>
      </c>
      <c r="T686" s="477">
        <f t="shared" si="143"/>
        <v>13.2932</v>
      </c>
      <c r="U686" s="477">
        <f t="shared" si="144"/>
        <v>0</v>
      </c>
      <c r="V686" s="477">
        <f t="shared" si="145"/>
        <v>0</v>
      </c>
      <c r="W686" s="477">
        <f t="shared" si="146"/>
        <v>13.2932</v>
      </c>
      <c r="X686" s="477">
        <f t="shared" si="148"/>
        <v>0</v>
      </c>
      <c r="Y686" s="444"/>
      <c r="Z686" s="296"/>
      <c r="AA686" s="296"/>
      <c r="AB686" s="296"/>
      <c r="AC686" s="296"/>
      <c r="AD686" s="296"/>
      <c r="AE686" s="296"/>
      <c r="AF686" s="296"/>
      <c r="AG686" s="296"/>
      <c r="AH686" s="296"/>
      <c r="AI686" s="296"/>
    </row>
    <row r="687" s="455" customFormat="1" spans="1:35">
      <c r="A687" s="467">
        <v>598</v>
      </c>
      <c r="B687" s="296"/>
      <c r="C687" s="754" t="s">
        <v>5508</v>
      </c>
      <c r="D687" s="296"/>
      <c r="E687" s="754" t="s">
        <v>5509</v>
      </c>
      <c r="F687" s="296"/>
      <c r="G687" s="296"/>
      <c r="H687" s="755" t="s">
        <v>6292</v>
      </c>
      <c r="I687" s="296"/>
      <c r="J687" s="191" t="s">
        <v>7005</v>
      </c>
      <c r="K687" s="296"/>
      <c r="L687" s="296"/>
      <c r="M687" s="482">
        <v>2680</v>
      </c>
      <c r="N687" s="477">
        <v>67.4843</v>
      </c>
      <c r="O687" s="477">
        <f t="shared" si="151"/>
        <v>180857.924</v>
      </c>
      <c r="P687" s="486">
        <v>2680</v>
      </c>
      <c r="Q687" s="477">
        <f t="shared" si="142"/>
        <v>67.4843</v>
      </c>
      <c r="R687" s="477">
        <f t="shared" si="147"/>
        <v>180857.924</v>
      </c>
      <c r="S687" s="477">
        <f t="shared" si="153"/>
        <v>0</v>
      </c>
      <c r="T687" s="477">
        <f t="shared" si="143"/>
        <v>67.4843</v>
      </c>
      <c r="U687" s="477">
        <f t="shared" si="144"/>
        <v>0</v>
      </c>
      <c r="V687" s="477">
        <f t="shared" si="145"/>
        <v>0</v>
      </c>
      <c r="W687" s="477">
        <f t="shared" si="146"/>
        <v>67.4843</v>
      </c>
      <c r="X687" s="477">
        <f t="shared" si="148"/>
        <v>0</v>
      </c>
      <c r="Y687" s="444"/>
      <c r="Z687" s="296"/>
      <c r="AA687" s="296"/>
      <c r="AB687" s="296"/>
      <c r="AC687" s="296"/>
      <c r="AD687" s="296"/>
      <c r="AE687" s="296"/>
      <c r="AF687" s="296"/>
      <c r="AG687" s="296"/>
      <c r="AH687" s="296"/>
      <c r="AI687" s="296"/>
    </row>
    <row r="688" s="455" customFormat="1" spans="1:35">
      <c r="A688" s="467">
        <v>599</v>
      </c>
      <c r="B688" s="296"/>
      <c r="C688" s="754" t="s">
        <v>5514</v>
      </c>
      <c r="D688" s="296"/>
      <c r="E688" s="754" t="s">
        <v>5515</v>
      </c>
      <c r="F688" s="296"/>
      <c r="G688" s="296"/>
      <c r="H688" s="755" t="s">
        <v>6292</v>
      </c>
      <c r="I688" s="296"/>
      <c r="J688" s="191" t="s">
        <v>7005</v>
      </c>
      <c r="K688" s="296"/>
      <c r="L688" s="296"/>
      <c r="M688" s="482">
        <v>294</v>
      </c>
      <c r="N688" s="477">
        <v>93.7758</v>
      </c>
      <c r="O688" s="477">
        <f t="shared" si="151"/>
        <v>27570.0852</v>
      </c>
      <c r="P688" s="486">
        <v>294</v>
      </c>
      <c r="Q688" s="477">
        <f t="shared" si="142"/>
        <v>93.7758</v>
      </c>
      <c r="R688" s="477">
        <f t="shared" si="147"/>
        <v>27570.0852</v>
      </c>
      <c r="S688" s="477">
        <f t="shared" si="153"/>
        <v>0</v>
      </c>
      <c r="T688" s="477">
        <f t="shared" si="143"/>
        <v>93.7758</v>
      </c>
      <c r="U688" s="477">
        <f t="shared" si="144"/>
        <v>0</v>
      </c>
      <c r="V688" s="477">
        <f t="shared" si="145"/>
        <v>0</v>
      </c>
      <c r="W688" s="477">
        <f t="shared" si="146"/>
        <v>93.7758</v>
      </c>
      <c r="X688" s="477">
        <f t="shared" si="148"/>
        <v>0</v>
      </c>
      <c r="Y688" s="444"/>
      <c r="Z688" s="296"/>
      <c r="AA688" s="296"/>
      <c r="AB688" s="296"/>
      <c r="AC688" s="296"/>
      <c r="AD688" s="296"/>
      <c r="AE688" s="296"/>
      <c r="AF688" s="296"/>
      <c r="AG688" s="296"/>
      <c r="AH688" s="296"/>
      <c r="AI688" s="296"/>
    </row>
    <row r="689" s="455" customFormat="1" spans="1:35">
      <c r="A689" s="467">
        <v>600</v>
      </c>
      <c r="B689" s="296"/>
      <c r="C689" s="754" t="s">
        <v>5516</v>
      </c>
      <c r="D689" s="296"/>
      <c r="E689" s="754" t="s">
        <v>5517</v>
      </c>
      <c r="F689" s="296"/>
      <c r="G689" s="296"/>
      <c r="H689" s="755" t="s">
        <v>6292</v>
      </c>
      <c r="I689" s="296"/>
      <c r="J689" s="191" t="s">
        <v>7005</v>
      </c>
      <c r="K689" s="296"/>
      <c r="L689" s="296"/>
      <c r="M689" s="482">
        <v>200</v>
      </c>
      <c r="N689" s="477">
        <v>96.0592</v>
      </c>
      <c r="O689" s="477">
        <f t="shared" si="151"/>
        <v>19211.84</v>
      </c>
      <c r="P689" s="486">
        <v>200</v>
      </c>
      <c r="Q689" s="477">
        <f t="shared" si="142"/>
        <v>96.0592</v>
      </c>
      <c r="R689" s="477">
        <f t="shared" si="147"/>
        <v>19211.84</v>
      </c>
      <c r="S689" s="477">
        <f t="shared" si="153"/>
        <v>0</v>
      </c>
      <c r="T689" s="477">
        <f t="shared" si="143"/>
        <v>96.0592</v>
      </c>
      <c r="U689" s="477">
        <f t="shared" si="144"/>
        <v>0</v>
      </c>
      <c r="V689" s="477">
        <f t="shared" si="145"/>
        <v>0</v>
      </c>
      <c r="W689" s="477">
        <f t="shared" si="146"/>
        <v>96.0592</v>
      </c>
      <c r="X689" s="477">
        <f t="shared" si="148"/>
        <v>0</v>
      </c>
      <c r="Y689" s="444"/>
      <c r="Z689" s="296"/>
      <c r="AA689" s="296"/>
      <c r="AB689" s="296"/>
      <c r="AC689" s="296"/>
      <c r="AD689" s="296"/>
      <c r="AE689" s="296"/>
      <c r="AF689" s="296"/>
      <c r="AG689" s="296"/>
      <c r="AH689" s="296"/>
      <c r="AI689" s="296"/>
    </row>
    <row r="690" s="455" customFormat="1" spans="1:35">
      <c r="A690" s="467">
        <v>601</v>
      </c>
      <c r="B690" s="296"/>
      <c r="C690" s="754" t="s">
        <v>7006</v>
      </c>
      <c r="D690" s="296"/>
      <c r="E690" s="754" t="s">
        <v>7007</v>
      </c>
      <c r="F690" s="296"/>
      <c r="G690" s="296"/>
      <c r="H690" s="755" t="s">
        <v>6292</v>
      </c>
      <c r="I690" s="296"/>
      <c r="J690" s="191" t="s">
        <v>7005</v>
      </c>
      <c r="K690" s="296"/>
      <c r="L690" s="296"/>
      <c r="M690" s="482">
        <v>200</v>
      </c>
      <c r="N690" s="477">
        <v>18.8898</v>
      </c>
      <c r="O690" s="477">
        <f t="shared" si="151"/>
        <v>3777.96</v>
      </c>
      <c r="P690" s="486">
        <v>200</v>
      </c>
      <c r="Q690" s="477">
        <f t="shared" si="142"/>
        <v>18.8898</v>
      </c>
      <c r="R690" s="477">
        <f t="shared" si="147"/>
        <v>3777.96</v>
      </c>
      <c r="S690" s="477">
        <f t="shared" si="153"/>
        <v>0</v>
      </c>
      <c r="T690" s="477">
        <f t="shared" si="143"/>
        <v>18.8898</v>
      </c>
      <c r="U690" s="477">
        <f t="shared" si="144"/>
        <v>0</v>
      </c>
      <c r="V690" s="477">
        <f t="shared" si="145"/>
        <v>0</v>
      </c>
      <c r="W690" s="477">
        <f t="shared" si="146"/>
        <v>18.8898</v>
      </c>
      <c r="X690" s="477">
        <f t="shared" si="148"/>
        <v>0</v>
      </c>
      <c r="Y690" s="444"/>
      <c r="Z690" s="296"/>
      <c r="AA690" s="296"/>
      <c r="AB690" s="296"/>
      <c r="AC690" s="296"/>
      <c r="AD690" s="296"/>
      <c r="AE690" s="296"/>
      <c r="AF690" s="296"/>
      <c r="AG690" s="296"/>
      <c r="AH690" s="296"/>
      <c r="AI690" s="296"/>
    </row>
    <row r="691" s="455" customFormat="1" spans="1:35">
      <c r="A691" s="467">
        <v>602</v>
      </c>
      <c r="B691" s="296"/>
      <c r="C691" s="754" t="s">
        <v>7008</v>
      </c>
      <c r="D691" s="296"/>
      <c r="E691" s="754" t="s">
        <v>7009</v>
      </c>
      <c r="F691" s="296"/>
      <c r="G691" s="296"/>
      <c r="H691" s="755" t="s">
        <v>6292</v>
      </c>
      <c r="I691" s="296"/>
      <c r="J691" s="191" t="s">
        <v>7005</v>
      </c>
      <c r="K691" s="296"/>
      <c r="L691" s="296"/>
      <c r="M691" s="482">
        <v>100</v>
      </c>
      <c r="N691" s="477">
        <v>17.7051</v>
      </c>
      <c r="O691" s="477">
        <f t="shared" si="151"/>
        <v>1770.51</v>
      </c>
      <c r="P691" s="486">
        <v>100</v>
      </c>
      <c r="Q691" s="477">
        <f t="shared" si="142"/>
        <v>17.7051</v>
      </c>
      <c r="R691" s="477">
        <f t="shared" si="147"/>
        <v>1770.51</v>
      </c>
      <c r="S691" s="477">
        <f t="shared" si="153"/>
        <v>0</v>
      </c>
      <c r="T691" s="477">
        <f t="shared" si="143"/>
        <v>17.7051</v>
      </c>
      <c r="U691" s="477">
        <f t="shared" si="144"/>
        <v>0</v>
      </c>
      <c r="V691" s="477">
        <f t="shared" si="145"/>
        <v>0</v>
      </c>
      <c r="W691" s="477">
        <f t="shared" si="146"/>
        <v>17.7051</v>
      </c>
      <c r="X691" s="477">
        <f t="shared" si="148"/>
        <v>0</v>
      </c>
      <c r="Y691" s="444"/>
      <c r="Z691" s="296"/>
      <c r="AA691" s="296"/>
      <c r="AB691" s="296"/>
      <c r="AC691" s="296"/>
      <c r="AD691" s="296"/>
      <c r="AE691" s="296"/>
      <c r="AF691" s="296"/>
      <c r="AG691" s="296"/>
      <c r="AH691" s="296"/>
      <c r="AI691" s="296"/>
    </row>
    <row r="692" s="455" customFormat="1" spans="1:35">
      <c r="A692" s="467">
        <v>603</v>
      </c>
      <c r="B692" s="296"/>
      <c r="C692" s="754" t="s">
        <v>7010</v>
      </c>
      <c r="D692" s="296"/>
      <c r="E692" s="754" t="s">
        <v>7011</v>
      </c>
      <c r="F692" s="296"/>
      <c r="G692" s="296"/>
      <c r="H692" s="755" t="s">
        <v>6292</v>
      </c>
      <c r="I692" s="296"/>
      <c r="J692" s="191" t="s">
        <v>7005</v>
      </c>
      <c r="K692" s="296"/>
      <c r="L692" s="296"/>
      <c r="M692" s="482">
        <v>100</v>
      </c>
      <c r="N692" s="477">
        <v>7.1858</v>
      </c>
      <c r="O692" s="477">
        <f t="shared" si="151"/>
        <v>718.58</v>
      </c>
      <c r="P692" s="486">
        <v>100</v>
      </c>
      <c r="Q692" s="477">
        <f t="shared" si="142"/>
        <v>7.1858</v>
      </c>
      <c r="R692" s="477">
        <f t="shared" si="147"/>
        <v>718.58</v>
      </c>
      <c r="S692" s="477">
        <f t="shared" si="153"/>
        <v>0</v>
      </c>
      <c r="T692" s="477">
        <f t="shared" si="143"/>
        <v>7.1858</v>
      </c>
      <c r="U692" s="477">
        <f t="shared" si="144"/>
        <v>0</v>
      </c>
      <c r="V692" s="477">
        <f t="shared" si="145"/>
        <v>0</v>
      </c>
      <c r="W692" s="477">
        <f t="shared" si="146"/>
        <v>7.1858</v>
      </c>
      <c r="X692" s="477">
        <f t="shared" si="148"/>
        <v>0</v>
      </c>
      <c r="Y692" s="444"/>
      <c r="Z692" s="296"/>
      <c r="AA692" s="296"/>
      <c r="AB692" s="296"/>
      <c r="AC692" s="296"/>
      <c r="AD692" s="296"/>
      <c r="AE692" s="296"/>
      <c r="AF692" s="296"/>
      <c r="AG692" s="296"/>
      <c r="AH692" s="296"/>
      <c r="AI692" s="296"/>
    </row>
    <row r="693" s="455" customFormat="1" spans="1:35">
      <c r="A693" s="467">
        <v>604</v>
      </c>
      <c r="B693" s="296"/>
      <c r="C693" s="754" t="s">
        <v>5852</v>
      </c>
      <c r="D693" s="296"/>
      <c r="E693" s="754" t="s">
        <v>5853</v>
      </c>
      <c r="F693" s="296"/>
      <c r="G693" s="296"/>
      <c r="H693" s="755" t="s">
        <v>6292</v>
      </c>
      <c r="I693" s="296"/>
      <c r="J693" s="191" t="s">
        <v>7005</v>
      </c>
      <c r="K693" s="296"/>
      <c r="L693" s="296"/>
      <c r="M693" s="482">
        <v>240</v>
      </c>
      <c r="N693" s="477">
        <v>24.8944</v>
      </c>
      <c r="O693" s="477">
        <f t="shared" si="151"/>
        <v>5974.656</v>
      </c>
      <c r="P693" s="486">
        <v>240</v>
      </c>
      <c r="Q693" s="477">
        <f t="shared" si="142"/>
        <v>24.8944</v>
      </c>
      <c r="R693" s="477">
        <f t="shared" si="147"/>
        <v>5974.656</v>
      </c>
      <c r="S693" s="477">
        <f t="shared" si="153"/>
        <v>0</v>
      </c>
      <c r="T693" s="477">
        <f t="shared" si="143"/>
        <v>24.8944</v>
      </c>
      <c r="U693" s="477">
        <f t="shared" si="144"/>
        <v>0</v>
      </c>
      <c r="V693" s="477">
        <f t="shared" si="145"/>
        <v>0</v>
      </c>
      <c r="W693" s="477">
        <f t="shared" si="146"/>
        <v>24.8944</v>
      </c>
      <c r="X693" s="477">
        <f t="shared" si="148"/>
        <v>0</v>
      </c>
      <c r="Y693" s="444"/>
      <c r="Z693" s="296"/>
      <c r="AA693" s="296"/>
      <c r="AB693" s="296"/>
      <c r="AC693" s="296"/>
      <c r="AD693" s="296"/>
      <c r="AE693" s="296"/>
      <c r="AF693" s="296"/>
      <c r="AG693" s="296"/>
      <c r="AH693" s="296"/>
      <c r="AI693" s="296"/>
    </row>
    <row r="694" s="455" customFormat="1" spans="1:35">
      <c r="A694" s="467">
        <v>605</v>
      </c>
      <c r="B694" s="296"/>
      <c r="C694" s="754" t="s">
        <v>4520</v>
      </c>
      <c r="D694" s="296"/>
      <c r="E694" s="754" t="s">
        <v>4521</v>
      </c>
      <c r="F694" s="296"/>
      <c r="G694" s="296"/>
      <c r="H694" s="755" t="s">
        <v>6292</v>
      </c>
      <c r="I694" s="296"/>
      <c r="J694" s="191" t="s">
        <v>7005</v>
      </c>
      <c r="K694" s="296"/>
      <c r="L694" s="296"/>
      <c r="M694" s="482">
        <v>3000</v>
      </c>
      <c r="N694" s="477">
        <v>0.5327</v>
      </c>
      <c r="O694" s="477">
        <f t="shared" si="151"/>
        <v>1598.1</v>
      </c>
      <c r="P694" s="486">
        <v>3000</v>
      </c>
      <c r="Q694" s="477">
        <f t="shared" si="142"/>
        <v>0.5327</v>
      </c>
      <c r="R694" s="477">
        <f t="shared" si="147"/>
        <v>1598.1</v>
      </c>
      <c r="S694" s="477">
        <f t="shared" si="153"/>
        <v>0</v>
      </c>
      <c r="T694" s="477">
        <f t="shared" si="143"/>
        <v>0.5327</v>
      </c>
      <c r="U694" s="477">
        <f t="shared" si="144"/>
        <v>0</v>
      </c>
      <c r="V694" s="477">
        <f t="shared" si="145"/>
        <v>0</v>
      </c>
      <c r="W694" s="477">
        <f t="shared" si="146"/>
        <v>0.5327</v>
      </c>
      <c r="X694" s="477">
        <f t="shared" si="148"/>
        <v>0</v>
      </c>
      <c r="Y694" s="444"/>
      <c r="Z694" s="296"/>
      <c r="AA694" s="296"/>
      <c r="AB694" s="296"/>
      <c r="AC694" s="296"/>
      <c r="AD694" s="296"/>
      <c r="AE694" s="296"/>
      <c r="AF694" s="296"/>
      <c r="AG694" s="296"/>
      <c r="AH694" s="296"/>
      <c r="AI694" s="296"/>
    </row>
    <row r="695" s="455" customFormat="1" spans="1:35">
      <c r="A695" s="467">
        <v>606</v>
      </c>
      <c r="B695" s="296"/>
      <c r="C695" s="754" t="s">
        <v>4522</v>
      </c>
      <c r="D695" s="296"/>
      <c r="E695" s="754" t="s">
        <v>4523</v>
      </c>
      <c r="F695" s="296"/>
      <c r="G695" s="296"/>
      <c r="H695" s="755" t="s">
        <v>6292</v>
      </c>
      <c r="I695" s="296"/>
      <c r="J695" s="191" t="s">
        <v>7005</v>
      </c>
      <c r="K695" s="296"/>
      <c r="L695" s="296"/>
      <c r="M695" s="482">
        <v>3000</v>
      </c>
      <c r="N695" s="477">
        <v>0.5226</v>
      </c>
      <c r="O695" s="477">
        <f t="shared" si="151"/>
        <v>1567.8</v>
      </c>
      <c r="P695" s="486">
        <v>3000</v>
      </c>
      <c r="Q695" s="477">
        <f t="shared" si="142"/>
        <v>0.5226</v>
      </c>
      <c r="R695" s="477">
        <f t="shared" si="147"/>
        <v>1567.8</v>
      </c>
      <c r="S695" s="477">
        <f t="shared" si="153"/>
        <v>0</v>
      </c>
      <c r="T695" s="477">
        <f t="shared" si="143"/>
        <v>0.5226</v>
      </c>
      <c r="U695" s="477">
        <f t="shared" si="144"/>
        <v>0</v>
      </c>
      <c r="V695" s="477">
        <f t="shared" si="145"/>
        <v>0</v>
      </c>
      <c r="W695" s="477">
        <f t="shared" si="146"/>
        <v>0.5226</v>
      </c>
      <c r="X695" s="477">
        <f t="shared" si="148"/>
        <v>0</v>
      </c>
      <c r="Y695" s="444"/>
      <c r="Z695" s="296"/>
      <c r="AA695" s="296"/>
      <c r="AB695" s="296"/>
      <c r="AC695" s="296"/>
      <c r="AD695" s="296"/>
      <c r="AE695" s="296"/>
      <c r="AF695" s="296"/>
      <c r="AG695" s="296"/>
      <c r="AH695" s="296"/>
      <c r="AI695" s="296"/>
    </row>
    <row r="696" s="455" customFormat="1" spans="1:35">
      <c r="A696" s="467">
        <v>607</v>
      </c>
      <c r="B696" s="296"/>
      <c r="C696" s="754" t="s">
        <v>5083</v>
      </c>
      <c r="D696" s="296"/>
      <c r="E696" s="754" t="s">
        <v>5084</v>
      </c>
      <c r="F696" s="296"/>
      <c r="G696" s="296"/>
      <c r="H696" s="755" t="s">
        <v>6292</v>
      </c>
      <c r="I696" s="296"/>
      <c r="J696" s="191" t="s">
        <v>7005</v>
      </c>
      <c r="K696" s="296"/>
      <c r="L696" s="296"/>
      <c r="M696" s="482">
        <v>9</v>
      </c>
      <c r="N696" s="477">
        <v>3.0762</v>
      </c>
      <c r="O696" s="477">
        <f t="shared" si="151"/>
        <v>27.6858</v>
      </c>
      <c r="P696" s="486"/>
      <c r="Q696" s="477">
        <f t="shared" si="142"/>
        <v>3.0762</v>
      </c>
      <c r="R696" s="477">
        <f t="shared" si="147"/>
        <v>0</v>
      </c>
      <c r="S696" s="477">
        <f t="shared" si="153"/>
        <v>0</v>
      </c>
      <c r="T696" s="477">
        <f t="shared" si="143"/>
        <v>3.0762</v>
      </c>
      <c r="U696" s="477">
        <f t="shared" si="144"/>
        <v>0</v>
      </c>
      <c r="V696" s="477">
        <f t="shared" si="145"/>
        <v>-9</v>
      </c>
      <c r="W696" s="477">
        <f t="shared" si="146"/>
        <v>3.0762</v>
      </c>
      <c r="X696" s="477">
        <f t="shared" ref="X696:X699" si="154">R696-O696</f>
        <v>-27.6858</v>
      </c>
      <c r="Y696" s="444"/>
      <c r="Z696" s="296"/>
      <c r="AA696" s="296"/>
      <c r="AB696" s="296"/>
      <c r="AC696" s="296"/>
      <c r="AD696" s="296"/>
      <c r="AE696" s="296"/>
      <c r="AF696" s="296"/>
      <c r="AG696" s="296"/>
      <c r="AH696" s="296"/>
      <c r="AI696" s="296"/>
    </row>
    <row r="697" s="455" customFormat="1" spans="1:35">
      <c r="A697" s="467">
        <v>608</v>
      </c>
      <c r="B697" s="296"/>
      <c r="C697" s="754" t="s">
        <v>6639</v>
      </c>
      <c r="D697" s="296"/>
      <c r="E697" s="754" t="s">
        <v>6640</v>
      </c>
      <c r="F697" s="296"/>
      <c r="G697" s="296"/>
      <c r="H697" s="755" t="s">
        <v>6292</v>
      </c>
      <c r="I697" s="296"/>
      <c r="J697" s="191" t="s">
        <v>7005</v>
      </c>
      <c r="K697" s="296"/>
      <c r="L697" s="296"/>
      <c r="M697" s="482">
        <v>1120</v>
      </c>
      <c r="N697" s="477">
        <v>11.9428</v>
      </c>
      <c r="O697" s="477">
        <f t="shared" si="151"/>
        <v>13375.936</v>
      </c>
      <c r="P697" s="486"/>
      <c r="Q697" s="477">
        <f t="shared" si="142"/>
        <v>11.9428</v>
      </c>
      <c r="R697" s="477">
        <f t="shared" si="147"/>
        <v>0</v>
      </c>
      <c r="S697" s="477">
        <f t="shared" si="153"/>
        <v>0</v>
      </c>
      <c r="T697" s="477">
        <f t="shared" si="143"/>
        <v>11.9428</v>
      </c>
      <c r="U697" s="477">
        <f t="shared" si="144"/>
        <v>0</v>
      </c>
      <c r="V697" s="477">
        <f t="shared" si="145"/>
        <v>-1120</v>
      </c>
      <c r="W697" s="477">
        <f t="shared" si="146"/>
        <v>11.9428</v>
      </c>
      <c r="X697" s="477">
        <f t="shared" si="154"/>
        <v>-13375.936</v>
      </c>
      <c r="Y697" s="444"/>
      <c r="Z697" s="296"/>
      <c r="AA697" s="296"/>
      <c r="AB697" s="296"/>
      <c r="AC697" s="296"/>
      <c r="AD697" s="296"/>
      <c r="AE697" s="296"/>
      <c r="AF697" s="296"/>
      <c r="AG697" s="296"/>
      <c r="AH697" s="296"/>
      <c r="AI697" s="296"/>
    </row>
    <row r="698" s="455" customFormat="1" spans="1:35">
      <c r="A698" s="467">
        <v>609</v>
      </c>
      <c r="B698" s="296"/>
      <c r="C698" s="754" t="s">
        <v>6646</v>
      </c>
      <c r="D698" s="296"/>
      <c r="E698" s="754" t="s">
        <v>6645</v>
      </c>
      <c r="F698" s="296"/>
      <c r="G698" s="296"/>
      <c r="H698" s="755" t="s">
        <v>6292</v>
      </c>
      <c r="I698" s="296"/>
      <c r="J698" s="191" t="s">
        <v>7005</v>
      </c>
      <c r="K698" s="296"/>
      <c r="L698" s="296"/>
      <c r="M698" s="482">
        <v>60</v>
      </c>
      <c r="N698" s="477">
        <v>20.7982</v>
      </c>
      <c r="O698" s="477">
        <f t="shared" si="151"/>
        <v>1247.892</v>
      </c>
      <c r="P698" s="486">
        <v>60</v>
      </c>
      <c r="Q698" s="477">
        <f t="shared" si="142"/>
        <v>20.7982</v>
      </c>
      <c r="R698" s="477">
        <f t="shared" si="147"/>
        <v>1247.892</v>
      </c>
      <c r="S698" s="477">
        <f t="shared" si="153"/>
        <v>0</v>
      </c>
      <c r="T698" s="477">
        <f t="shared" si="143"/>
        <v>20.7982</v>
      </c>
      <c r="U698" s="477">
        <f t="shared" si="144"/>
        <v>0</v>
      </c>
      <c r="V698" s="477">
        <f t="shared" si="145"/>
        <v>0</v>
      </c>
      <c r="W698" s="477">
        <f t="shared" si="146"/>
        <v>20.7982</v>
      </c>
      <c r="X698" s="477">
        <f t="shared" si="148"/>
        <v>0</v>
      </c>
      <c r="Y698" s="444"/>
      <c r="Z698" s="296"/>
      <c r="AA698" s="296"/>
      <c r="AB698" s="296"/>
      <c r="AC698" s="296"/>
      <c r="AD698" s="296"/>
      <c r="AE698" s="296"/>
      <c r="AF698" s="296"/>
      <c r="AG698" s="296"/>
      <c r="AH698" s="296"/>
      <c r="AI698" s="296"/>
    </row>
    <row r="699" s="455" customFormat="1" spans="1:35">
      <c r="A699" s="467">
        <v>610</v>
      </c>
      <c r="B699" s="296"/>
      <c r="C699" s="754" t="s">
        <v>7012</v>
      </c>
      <c r="D699" s="296"/>
      <c r="E699" s="754" t="s">
        <v>7013</v>
      </c>
      <c r="F699" s="296"/>
      <c r="G699" s="296"/>
      <c r="H699" s="755" t="s">
        <v>6292</v>
      </c>
      <c r="I699" s="296"/>
      <c r="J699" s="191" t="s">
        <v>7005</v>
      </c>
      <c r="K699" s="296"/>
      <c r="L699" s="296"/>
      <c r="M699" s="482">
        <v>41</v>
      </c>
      <c r="N699" s="477">
        <v>38.0005</v>
      </c>
      <c r="O699" s="477">
        <f t="shared" si="151"/>
        <v>1558.0205</v>
      </c>
      <c r="P699" s="486">
        <v>40</v>
      </c>
      <c r="Q699" s="477">
        <f t="shared" si="142"/>
        <v>38.0005</v>
      </c>
      <c r="R699" s="477">
        <f t="shared" si="147"/>
        <v>1520.02</v>
      </c>
      <c r="S699" s="477">
        <f t="shared" si="153"/>
        <v>0</v>
      </c>
      <c r="T699" s="477">
        <f t="shared" si="143"/>
        <v>38.0005</v>
      </c>
      <c r="U699" s="477">
        <f t="shared" si="144"/>
        <v>0</v>
      </c>
      <c r="V699" s="477">
        <f t="shared" si="145"/>
        <v>-1</v>
      </c>
      <c r="W699" s="477">
        <f t="shared" si="146"/>
        <v>38.0005</v>
      </c>
      <c r="X699" s="477">
        <f t="shared" si="154"/>
        <v>-38.0005000000001</v>
      </c>
      <c r="Y699" s="444"/>
      <c r="Z699" s="296"/>
      <c r="AA699" s="296"/>
      <c r="AB699" s="296"/>
      <c r="AC699" s="296"/>
      <c r="AD699" s="296"/>
      <c r="AE699" s="296"/>
      <c r="AF699" s="296"/>
      <c r="AG699" s="296"/>
      <c r="AH699" s="296"/>
      <c r="AI699" s="296"/>
    </row>
    <row r="700" s="455" customFormat="1" spans="1:35">
      <c r="A700" s="467">
        <v>611</v>
      </c>
      <c r="B700" s="296"/>
      <c r="C700" s="754" t="s">
        <v>7014</v>
      </c>
      <c r="D700" s="296"/>
      <c r="E700" s="754" t="s">
        <v>7015</v>
      </c>
      <c r="F700" s="296"/>
      <c r="G700" s="296"/>
      <c r="H700" s="755" t="s">
        <v>6292</v>
      </c>
      <c r="I700" s="296"/>
      <c r="J700" s="191" t="s">
        <v>7005</v>
      </c>
      <c r="K700" s="296"/>
      <c r="L700" s="296"/>
      <c r="M700" s="482">
        <v>50</v>
      </c>
      <c r="N700" s="477">
        <v>95.6385</v>
      </c>
      <c r="O700" s="477">
        <f t="shared" si="151"/>
        <v>4781.925</v>
      </c>
      <c r="P700" s="486">
        <v>50</v>
      </c>
      <c r="Q700" s="477">
        <f t="shared" si="142"/>
        <v>95.6385</v>
      </c>
      <c r="R700" s="477">
        <f t="shared" si="147"/>
        <v>4781.925</v>
      </c>
      <c r="S700" s="477">
        <f t="shared" si="153"/>
        <v>0</v>
      </c>
      <c r="T700" s="477">
        <f t="shared" si="143"/>
        <v>95.6385</v>
      </c>
      <c r="U700" s="477">
        <f t="shared" si="144"/>
        <v>0</v>
      </c>
      <c r="V700" s="477">
        <f t="shared" si="145"/>
        <v>0</v>
      </c>
      <c r="W700" s="477">
        <f t="shared" si="146"/>
        <v>95.6385</v>
      </c>
      <c r="X700" s="477">
        <f t="shared" si="148"/>
        <v>0</v>
      </c>
      <c r="Y700" s="444"/>
      <c r="Z700" s="296"/>
      <c r="AA700" s="296"/>
      <c r="AB700" s="296"/>
      <c r="AC700" s="296"/>
      <c r="AD700" s="296"/>
      <c r="AE700" s="296"/>
      <c r="AF700" s="296"/>
      <c r="AG700" s="296"/>
      <c r="AH700" s="296"/>
      <c r="AI700" s="296"/>
    </row>
    <row r="701" s="455" customFormat="1" spans="1:35">
      <c r="A701" s="467">
        <v>612</v>
      </c>
      <c r="B701" s="296"/>
      <c r="C701" s="296"/>
      <c r="D701" s="296"/>
      <c r="E701" s="296"/>
      <c r="F701" s="296"/>
      <c r="G701" s="296"/>
      <c r="H701" s="755" t="s">
        <v>6292</v>
      </c>
      <c r="I701" s="296"/>
      <c r="J701" s="191" t="s">
        <v>7005</v>
      </c>
      <c r="K701" s="296"/>
      <c r="L701" s="296"/>
      <c r="M701" s="482"/>
      <c r="N701" s="477"/>
      <c r="O701" s="477">
        <f t="shared" si="151"/>
        <v>0</v>
      </c>
      <c r="P701" s="486"/>
      <c r="Q701" s="477">
        <f t="shared" si="142"/>
        <v>0</v>
      </c>
      <c r="R701" s="477">
        <f t="shared" si="147"/>
        <v>0</v>
      </c>
      <c r="S701" s="477">
        <f t="shared" si="153"/>
        <v>0</v>
      </c>
      <c r="T701" s="477">
        <f t="shared" si="143"/>
        <v>0</v>
      </c>
      <c r="U701" s="477">
        <f t="shared" si="144"/>
        <v>0</v>
      </c>
      <c r="V701" s="477">
        <f t="shared" si="145"/>
        <v>0</v>
      </c>
      <c r="W701" s="477">
        <f t="shared" si="146"/>
        <v>0</v>
      </c>
      <c r="X701" s="477">
        <f t="shared" si="148"/>
        <v>0</v>
      </c>
      <c r="Y701" s="444"/>
      <c r="Z701" s="296"/>
      <c r="AA701" s="296"/>
      <c r="AB701" s="296"/>
      <c r="AC701" s="296"/>
      <c r="AD701" s="296"/>
      <c r="AE701" s="296"/>
      <c r="AF701" s="296"/>
      <c r="AG701" s="296"/>
      <c r="AH701" s="296"/>
      <c r="AI701" s="296"/>
    </row>
    <row r="702" s="455" customFormat="1" spans="1:35">
      <c r="A702" s="467">
        <v>812</v>
      </c>
      <c r="B702" s="296"/>
      <c r="C702" s="754" t="s">
        <v>7016</v>
      </c>
      <c r="D702" s="296"/>
      <c r="E702" s="754" t="s">
        <v>7017</v>
      </c>
      <c r="F702" s="296"/>
      <c r="G702" s="296"/>
      <c r="H702" s="191" t="s">
        <v>6292</v>
      </c>
      <c r="I702" s="296"/>
      <c r="J702" s="191" t="s">
        <v>7018</v>
      </c>
      <c r="K702" s="296"/>
      <c r="L702" s="296"/>
      <c r="M702" s="476">
        <v>75</v>
      </c>
      <c r="N702" s="477">
        <v>73.1784</v>
      </c>
      <c r="O702" s="477">
        <f t="shared" si="151"/>
        <v>5488.38</v>
      </c>
      <c r="P702" s="477">
        <v>75</v>
      </c>
      <c r="Q702" s="477">
        <f t="shared" si="142"/>
        <v>73.1784</v>
      </c>
      <c r="R702" s="477">
        <f t="shared" si="147"/>
        <v>5488.38</v>
      </c>
      <c r="S702" s="477">
        <f t="shared" si="153"/>
        <v>0</v>
      </c>
      <c r="T702" s="477">
        <f t="shared" si="143"/>
        <v>73.1784</v>
      </c>
      <c r="U702" s="477">
        <f t="shared" si="144"/>
        <v>0</v>
      </c>
      <c r="V702" s="477">
        <f t="shared" si="145"/>
        <v>0</v>
      </c>
      <c r="W702" s="477">
        <f t="shared" si="146"/>
        <v>73.1784</v>
      </c>
      <c r="X702" s="477">
        <f t="shared" si="148"/>
        <v>0</v>
      </c>
      <c r="Y702" s="444"/>
      <c r="Z702" s="296"/>
      <c r="AA702" s="296"/>
      <c r="AB702" s="296"/>
      <c r="AC702" s="296"/>
      <c r="AD702" s="296"/>
      <c r="AE702" s="296"/>
      <c r="AF702" s="296"/>
      <c r="AG702" s="296"/>
      <c r="AH702" s="296"/>
      <c r="AI702" s="296"/>
    </row>
    <row r="703" s="455" customFormat="1" spans="1:35">
      <c r="A703" s="467">
        <v>813</v>
      </c>
      <c r="B703" s="296"/>
      <c r="C703" s="754" t="s">
        <v>7019</v>
      </c>
      <c r="D703" s="296"/>
      <c r="E703" s="754" t="s">
        <v>7020</v>
      </c>
      <c r="F703" s="296"/>
      <c r="G703" s="296"/>
      <c r="H703" s="191" t="s">
        <v>6292</v>
      </c>
      <c r="I703" s="296"/>
      <c r="J703" s="191" t="s">
        <v>7018</v>
      </c>
      <c r="K703" s="296"/>
      <c r="L703" s="296"/>
      <c r="M703" s="476">
        <v>72</v>
      </c>
      <c r="N703" s="477">
        <v>73.8029</v>
      </c>
      <c r="O703" s="477">
        <f t="shared" si="151"/>
        <v>5313.8088</v>
      </c>
      <c r="P703" s="477">
        <v>72</v>
      </c>
      <c r="Q703" s="477">
        <f t="shared" si="142"/>
        <v>73.8029</v>
      </c>
      <c r="R703" s="477">
        <f t="shared" si="147"/>
        <v>5313.8088</v>
      </c>
      <c r="S703" s="477">
        <f t="shared" si="153"/>
        <v>0</v>
      </c>
      <c r="T703" s="477">
        <f t="shared" si="143"/>
        <v>73.8029</v>
      </c>
      <c r="U703" s="477">
        <f t="shared" si="144"/>
        <v>0</v>
      </c>
      <c r="V703" s="477">
        <f t="shared" si="145"/>
        <v>0</v>
      </c>
      <c r="W703" s="477">
        <f t="shared" si="146"/>
        <v>73.8029</v>
      </c>
      <c r="X703" s="477">
        <f t="shared" si="148"/>
        <v>0</v>
      </c>
      <c r="Y703" s="444"/>
      <c r="Z703" s="296"/>
      <c r="AA703" s="296"/>
      <c r="AB703" s="296"/>
      <c r="AC703" s="296"/>
      <c r="AD703" s="296"/>
      <c r="AE703" s="296"/>
      <c r="AF703" s="296"/>
      <c r="AG703" s="296"/>
      <c r="AH703" s="296"/>
      <c r="AI703" s="296"/>
    </row>
    <row r="704" s="455" customFormat="1" spans="1:35">
      <c r="A704" s="467">
        <v>814</v>
      </c>
      <c r="B704" s="296"/>
      <c r="C704" s="754" t="s">
        <v>7021</v>
      </c>
      <c r="D704" s="296"/>
      <c r="E704" s="754" t="s">
        <v>7022</v>
      </c>
      <c r="F704" s="296"/>
      <c r="G704" s="296"/>
      <c r="H704" s="191" t="s">
        <v>6292</v>
      </c>
      <c r="I704" s="296"/>
      <c r="J704" s="191" t="s">
        <v>7018</v>
      </c>
      <c r="K704" s="296"/>
      <c r="L704" s="296"/>
      <c r="M704" s="476">
        <v>109</v>
      </c>
      <c r="N704" s="477">
        <v>87.282</v>
      </c>
      <c r="O704" s="477">
        <f t="shared" si="151"/>
        <v>9513.738</v>
      </c>
      <c r="P704" s="477">
        <v>109</v>
      </c>
      <c r="Q704" s="477">
        <f t="shared" si="142"/>
        <v>87.282</v>
      </c>
      <c r="R704" s="477">
        <f t="shared" si="147"/>
        <v>9513.738</v>
      </c>
      <c r="S704" s="477">
        <f t="shared" si="153"/>
        <v>0</v>
      </c>
      <c r="T704" s="477">
        <f t="shared" si="143"/>
        <v>87.282</v>
      </c>
      <c r="U704" s="477">
        <f t="shared" si="144"/>
        <v>0</v>
      </c>
      <c r="V704" s="477">
        <f t="shared" si="145"/>
        <v>0</v>
      </c>
      <c r="W704" s="477">
        <f t="shared" si="146"/>
        <v>87.282</v>
      </c>
      <c r="X704" s="477">
        <f t="shared" si="148"/>
        <v>0</v>
      </c>
      <c r="Y704" s="444"/>
      <c r="Z704" s="296"/>
      <c r="AA704" s="296"/>
      <c r="AB704" s="296"/>
      <c r="AC704" s="296"/>
      <c r="AD704" s="296"/>
      <c r="AE704" s="296"/>
      <c r="AF704" s="296"/>
      <c r="AG704" s="296"/>
      <c r="AH704" s="296"/>
      <c r="AI704" s="296"/>
    </row>
    <row r="705" s="455" customFormat="1" spans="1:35">
      <c r="A705" s="467">
        <v>815</v>
      </c>
      <c r="B705" s="296"/>
      <c r="C705" s="754" t="s">
        <v>7023</v>
      </c>
      <c r="D705" s="296"/>
      <c r="E705" s="754" t="s">
        <v>7024</v>
      </c>
      <c r="F705" s="296"/>
      <c r="G705" s="296"/>
      <c r="H705" s="191" t="s">
        <v>6292</v>
      </c>
      <c r="I705" s="296"/>
      <c r="J705" s="191" t="s">
        <v>7018</v>
      </c>
      <c r="K705" s="296"/>
      <c r="L705" s="296"/>
      <c r="M705" s="476">
        <v>193</v>
      </c>
      <c r="N705" s="477">
        <v>89.1111</v>
      </c>
      <c r="O705" s="477">
        <f t="shared" si="151"/>
        <v>17198.4423</v>
      </c>
      <c r="P705" s="477">
        <v>193</v>
      </c>
      <c r="Q705" s="477">
        <f t="shared" si="142"/>
        <v>89.1111</v>
      </c>
      <c r="R705" s="477">
        <f t="shared" si="147"/>
        <v>17198.4423</v>
      </c>
      <c r="S705" s="477">
        <f t="shared" si="153"/>
        <v>0</v>
      </c>
      <c r="T705" s="477">
        <f t="shared" si="143"/>
        <v>89.1111</v>
      </c>
      <c r="U705" s="477">
        <f t="shared" si="144"/>
        <v>0</v>
      </c>
      <c r="V705" s="477">
        <f t="shared" si="145"/>
        <v>0</v>
      </c>
      <c r="W705" s="477">
        <f t="shared" si="146"/>
        <v>89.1111</v>
      </c>
      <c r="X705" s="477">
        <f t="shared" si="148"/>
        <v>0</v>
      </c>
      <c r="Y705" s="444"/>
      <c r="Z705" s="296"/>
      <c r="AA705" s="296"/>
      <c r="AB705" s="296"/>
      <c r="AC705" s="296"/>
      <c r="AD705" s="296"/>
      <c r="AE705" s="296"/>
      <c r="AF705" s="296"/>
      <c r="AG705" s="296"/>
      <c r="AH705" s="296"/>
      <c r="AI705" s="296"/>
    </row>
    <row r="706" s="455" customFormat="1" spans="1:35">
      <c r="A706" s="467">
        <v>816</v>
      </c>
      <c r="B706" s="296"/>
      <c r="C706" s="754" t="s">
        <v>7025</v>
      </c>
      <c r="D706" s="296"/>
      <c r="E706" s="754" t="s">
        <v>7026</v>
      </c>
      <c r="F706" s="296"/>
      <c r="G706" s="296"/>
      <c r="H706" s="191" t="s">
        <v>6292</v>
      </c>
      <c r="I706" s="296"/>
      <c r="J706" s="191" t="s">
        <v>7018</v>
      </c>
      <c r="K706" s="296"/>
      <c r="L706" s="296"/>
      <c r="M706" s="476">
        <v>28</v>
      </c>
      <c r="N706" s="477">
        <v>78.9213</v>
      </c>
      <c r="O706" s="477">
        <f t="shared" si="151"/>
        <v>2209.7964</v>
      </c>
      <c r="P706" s="477">
        <v>28</v>
      </c>
      <c r="Q706" s="477">
        <f t="shared" si="142"/>
        <v>78.9213</v>
      </c>
      <c r="R706" s="477">
        <f t="shared" si="147"/>
        <v>2209.7964</v>
      </c>
      <c r="S706" s="477">
        <f t="shared" si="153"/>
        <v>0</v>
      </c>
      <c r="T706" s="477">
        <f t="shared" si="143"/>
        <v>78.9213</v>
      </c>
      <c r="U706" s="477">
        <f t="shared" si="144"/>
        <v>0</v>
      </c>
      <c r="V706" s="477">
        <f t="shared" si="145"/>
        <v>0</v>
      </c>
      <c r="W706" s="477">
        <f t="shared" si="146"/>
        <v>78.9213</v>
      </c>
      <c r="X706" s="477">
        <f t="shared" si="148"/>
        <v>0</v>
      </c>
      <c r="Y706" s="444"/>
      <c r="Z706" s="296"/>
      <c r="AA706" s="296"/>
      <c r="AB706" s="296"/>
      <c r="AC706" s="296"/>
      <c r="AD706" s="296"/>
      <c r="AE706" s="296"/>
      <c r="AF706" s="296"/>
      <c r="AG706" s="296"/>
      <c r="AH706" s="296"/>
      <c r="AI706" s="296"/>
    </row>
    <row r="707" s="455" customFormat="1" spans="1:35">
      <c r="A707" s="467">
        <v>817</v>
      </c>
      <c r="B707" s="296"/>
      <c r="C707" s="754" t="s">
        <v>7027</v>
      </c>
      <c r="D707" s="296"/>
      <c r="E707" s="754" t="s">
        <v>7028</v>
      </c>
      <c r="F707" s="296"/>
      <c r="G707" s="296"/>
      <c r="H707" s="191" t="s">
        <v>6292</v>
      </c>
      <c r="I707" s="296"/>
      <c r="J707" s="191" t="s">
        <v>7018</v>
      </c>
      <c r="K707" s="296"/>
      <c r="L707" s="296"/>
      <c r="M707" s="476">
        <v>22</v>
      </c>
      <c r="N707" s="477">
        <v>77.155</v>
      </c>
      <c r="O707" s="477">
        <f t="shared" si="151"/>
        <v>1697.41</v>
      </c>
      <c r="P707" s="477">
        <v>22</v>
      </c>
      <c r="Q707" s="477">
        <f t="shared" si="142"/>
        <v>77.155</v>
      </c>
      <c r="R707" s="477">
        <f t="shared" si="147"/>
        <v>1697.41</v>
      </c>
      <c r="S707" s="477">
        <f t="shared" si="153"/>
        <v>0</v>
      </c>
      <c r="T707" s="477">
        <f t="shared" si="143"/>
        <v>77.155</v>
      </c>
      <c r="U707" s="477">
        <f t="shared" si="144"/>
        <v>0</v>
      </c>
      <c r="V707" s="477">
        <f t="shared" si="145"/>
        <v>0</v>
      </c>
      <c r="W707" s="477">
        <f t="shared" si="146"/>
        <v>77.155</v>
      </c>
      <c r="X707" s="477">
        <f t="shared" si="148"/>
        <v>0</v>
      </c>
      <c r="Y707" s="444"/>
      <c r="Z707" s="296"/>
      <c r="AA707" s="296"/>
      <c r="AB707" s="296"/>
      <c r="AC707" s="296"/>
      <c r="AD707" s="296"/>
      <c r="AE707" s="296"/>
      <c r="AF707" s="296"/>
      <c r="AG707" s="296"/>
      <c r="AH707" s="296"/>
      <c r="AI707" s="296"/>
    </row>
    <row r="708" s="455" customFormat="1" spans="1:35">
      <c r="A708" s="467">
        <v>818</v>
      </c>
      <c r="B708" s="296"/>
      <c r="C708" s="754" t="s">
        <v>7029</v>
      </c>
      <c r="D708" s="296"/>
      <c r="E708" s="754" t="s">
        <v>7030</v>
      </c>
      <c r="F708" s="296"/>
      <c r="G708" s="296"/>
      <c r="H708" s="191" t="s">
        <v>6292</v>
      </c>
      <c r="I708" s="296"/>
      <c r="J708" s="191" t="s">
        <v>7018</v>
      </c>
      <c r="K708" s="296"/>
      <c r="L708" s="296"/>
      <c r="M708" s="476">
        <v>21</v>
      </c>
      <c r="N708" s="477">
        <v>72.9987</v>
      </c>
      <c r="O708" s="477">
        <f t="shared" si="151"/>
        <v>1532.9727</v>
      </c>
      <c r="P708" s="477">
        <v>21</v>
      </c>
      <c r="Q708" s="477">
        <f t="shared" si="142"/>
        <v>72.9987</v>
      </c>
      <c r="R708" s="477">
        <f t="shared" si="147"/>
        <v>1532.9727</v>
      </c>
      <c r="S708" s="477">
        <f t="shared" si="153"/>
        <v>0</v>
      </c>
      <c r="T708" s="477">
        <f t="shared" si="143"/>
        <v>72.9987</v>
      </c>
      <c r="U708" s="477">
        <f t="shared" si="144"/>
        <v>0</v>
      </c>
      <c r="V708" s="477">
        <f t="shared" si="145"/>
        <v>0</v>
      </c>
      <c r="W708" s="477">
        <f t="shared" si="146"/>
        <v>72.9987</v>
      </c>
      <c r="X708" s="477">
        <f t="shared" si="148"/>
        <v>0</v>
      </c>
      <c r="Y708" s="444"/>
      <c r="Z708" s="296"/>
      <c r="AA708" s="296"/>
      <c r="AB708" s="296"/>
      <c r="AC708" s="296"/>
      <c r="AD708" s="296"/>
      <c r="AE708" s="296"/>
      <c r="AF708" s="296"/>
      <c r="AG708" s="296"/>
      <c r="AH708" s="296"/>
      <c r="AI708" s="296"/>
    </row>
    <row r="709" s="455" customFormat="1" spans="1:35">
      <c r="A709" s="467">
        <v>819</v>
      </c>
      <c r="B709" s="296"/>
      <c r="C709" s="754" t="s">
        <v>7031</v>
      </c>
      <c r="D709" s="296"/>
      <c r="E709" s="754" t="s">
        <v>7032</v>
      </c>
      <c r="F709" s="296"/>
      <c r="G709" s="296"/>
      <c r="H709" s="191" t="s">
        <v>6292</v>
      </c>
      <c r="I709" s="296"/>
      <c r="J709" s="191" t="s">
        <v>7018</v>
      </c>
      <c r="K709" s="296"/>
      <c r="L709" s="296"/>
      <c r="M709" s="476">
        <v>5</v>
      </c>
      <c r="N709" s="477">
        <v>73.2633</v>
      </c>
      <c r="O709" s="477">
        <f t="shared" si="151"/>
        <v>366.3165</v>
      </c>
      <c r="P709" s="477">
        <v>5</v>
      </c>
      <c r="Q709" s="477">
        <f t="shared" ref="Q709:Q772" si="155">N709</f>
        <v>73.2633</v>
      </c>
      <c r="R709" s="477">
        <f t="shared" si="147"/>
        <v>366.3165</v>
      </c>
      <c r="S709" s="477">
        <f t="shared" si="153"/>
        <v>0</v>
      </c>
      <c r="T709" s="477">
        <f t="shared" ref="T709:T772" si="156">N709</f>
        <v>73.2633</v>
      </c>
      <c r="U709" s="477">
        <f t="shared" si="144"/>
        <v>0</v>
      </c>
      <c r="V709" s="477">
        <f t="shared" ref="V709:V772" si="157">IF((P709-M709)&lt;0,P709-M709,0)</f>
        <v>0</v>
      </c>
      <c r="W709" s="477">
        <f t="shared" ref="W709:W772" si="158">N709</f>
        <v>73.2633</v>
      </c>
      <c r="X709" s="477">
        <f t="shared" ref="X709:X772" si="159">W709*V709</f>
        <v>0</v>
      </c>
      <c r="Y709" s="444"/>
      <c r="Z709" s="296"/>
      <c r="AA709" s="296"/>
      <c r="AB709" s="296"/>
      <c r="AC709" s="296"/>
      <c r="AD709" s="296"/>
      <c r="AE709" s="296"/>
      <c r="AF709" s="296"/>
      <c r="AG709" s="296"/>
      <c r="AH709" s="296"/>
      <c r="AI709" s="296"/>
    </row>
    <row r="710" s="455" customFormat="1" spans="1:35">
      <c r="A710" s="467">
        <v>820</v>
      </c>
      <c r="B710" s="296"/>
      <c r="C710" s="754" t="s">
        <v>7033</v>
      </c>
      <c r="D710" s="296"/>
      <c r="E710" s="754" t="s">
        <v>7034</v>
      </c>
      <c r="F710" s="296"/>
      <c r="G710" s="296"/>
      <c r="H710" s="191" t="s">
        <v>6292</v>
      </c>
      <c r="I710" s="296"/>
      <c r="J710" s="191" t="s">
        <v>7018</v>
      </c>
      <c r="K710" s="296"/>
      <c r="L710" s="296"/>
      <c r="M710" s="476">
        <v>20</v>
      </c>
      <c r="N710" s="477">
        <v>128.7033</v>
      </c>
      <c r="O710" s="477">
        <f t="shared" si="151"/>
        <v>2574.066</v>
      </c>
      <c r="P710" s="477">
        <v>20</v>
      </c>
      <c r="Q710" s="477">
        <f t="shared" si="155"/>
        <v>128.7033</v>
      </c>
      <c r="R710" s="477">
        <f t="shared" ref="R710:R773" si="160">Q710*P710</f>
        <v>2574.066</v>
      </c>
      <c r="S710" s="477">
        <f t="shared" si="153"/>
        <v>0</v>
      </c>
      <c r="T710" s="477">
        <f t="shared" si="156"/>
        <v>128.7033</v>
      </c>
      <c r="U710" s="477">
        <f t="shared" si="144"/>
        <v>0</v>
      </c>
      <c r="V710" s="477">
        <f t="shared" si="157"/>
        <v>0</v>
      </c>
      <c r="W710" s="477">
        <f t="shared" si="158"/>
        <v>128.7033</v>
      </c>
      <c r="X710" s="477">
        <f t="shared" si="159"/>
        <v>0</v>
      </c>
      <c r="Y710" s="444"/>
      <c r="Z710" s="296"/>
      <c r="AA710" s="296"/>
      <c r="AB710" s="296"/>
      <c r="AC710" s="296"/>
      <c r="AD710" s="296"/>
      <c r="AE710" s="296"/>
      <c r="AF710" s="296"/>
      <c r="AG710" s="296"/>
      <c r="AH710" s="296"/>
      <c r="AI710" s="296"/>
    </row>
    <row r="711" s="455" customFormat="1" spans="1:35">
      <c r="A711" s="467">
        <v>821</v>
      </c>
      <c r="B711" s="296"/>
      <c r="C711" s="754" t="s">
        <v>7035</v>
      </c>
      <c r="D711" s="296"/>
      <c r="E711" s="754" t="s">
        <v>7036</v>
      </c>
      <c r="F711" s="296"/>
      <c r="G711" s="296"/>
      <c r="H711" s="191" t="s">
        <v>6292</v>
      </c>
      <c r="I711" s="296"/>
      <c r="J711" s="191" t="s">
        <v>7018</v>
      </c>
      <c r="K711" s="296"/>
      <c r="L711" s="296"/>
      <c r="M711" s="476">
        <v>12</v>
      </c>
      <c r="N711" s="477">
        <v>71.5058</v>
      </c>
      <c r="O711" s="477">
        <f t="shared" si="151"/>
        <v>858.0696</v>
      </c>
      <c r="P711" s="477">
        <v>12</v>
      </c>
      <c r="Q711" s="477">
        <f t="shared" si="155"/>
        <v>71.5058</v>
      </c>
      <c r="R711" s="477">
        <f t="shared" si="160"/>
        <v>858.0696</v>
      </c>
      <c r="S711" s="477">
        <f t="shared" si="153"/>
        <v>0</v>
      </c>
      <c r="T711" s="477">
        <f t="shared" si="156"/>
        <v>71.5058</v>
      </c>
      <c r="U711" s="477">
        <f t="shared" si="144"/>
        <v>0</v>
      </c>
      <c r="V711" s="477">
        <f t="shared" si="157"/>
        <v>0</v>
      </c>
      <c r="W711" s="477">
        <f t="shared" si="158"/>
        <v>71.5058</v>
      </c>
      <c r="X711" s="477">
        <f t="shared" si="159"/>
        <v>0</v>
      </c>
      <c r="Y711" s="444"/>
      <c r="Z711" s="296"/>
      <c r="AA711" s="296"/>
      <c r="AB711" s="296"/>
      <c r="AC711" s="296"/>
      <c r="AD711" s="296"/>
      <c r="AE711" s="296"/>
      <c r="AF711" s="296"/>
      <c r="AG711" s="296"/>
      <c r="AH711" s="296"/>
      <c r="AI711" s="296"/>
    </row>
    <row r="712" s="455" customFormat="1" spans="1:35">
      <c r="A712" s="467">
        <v>822</v>
      </c>
      <c r="B712" s="296"/>
      <c r="C712" s="754" t="s">
        <v>7037</v>
      </c>
      <c r="D712" s="296"/>
      <c r="E712" s="754" t="s">
        <v>7038</v>
      </c>
      <c r="F712" s="296"/>
      <c r="G712" s="296"/>
      <c r="H712" s="191" t="s">
        <v>6292</v>
      </c>
      <c r="I712" s="296"/>
      <c r="J712" s="191" t="s">
        <v>7039</v>
      </c>
      <c r="K712" s="296"/>
      <c r="L712" s="296"/>
      <c r="M712" s="476">
        <v>32</v>
      </c>
      <c r="N712" s="477">
        <v>30.4409</v>
      </c>
      <c r="O712" s="477">
        <f t="shared" si="151"/>
        <v>974.1088</v>
      </c>
      <c r="P712" s="477">
        <v>32</v>
      </c>
      <c r="Q712" s="477">
        <f t="shared" si="155"/>
        <v>30.4409</v>
      </c>
      <c r="R712" s="477">
        <f t="shared" si="160"/>
        <v>974.1088</v>
      </c>
      <c r="S712" s="477">
        <f t="shared" si="153"/>
        <v>0</v>
      </c>
      <c r="T712" s="477">
        <f t="shared" si="156"/>
        <v>30.4409</v>
      </c>
      <c r="U712" s="477">
        <f t="shared" si="144"/>
        <v>0</v>
      </c>
      <c r="V712" s="477">
        <f t="shared" si="157"/>
        <v>0</v>
      </c>
      <c r="W712" s="477">
        <f t="shared" si="158"/>
        <v>30.4409</v>
      </c>
      <c r="X712" s="477">
        <f t="shared" si="159"/>
        <v>0</v>
      </c>
      <c r="Y712" s="444"/>
      <c r="Z712" s="296"/>
      <c r="AA712" s="296"/>
      <c r="AB712" s="296"/>
      <c r="AC712" s="296"/>
      <c r="AD712" s="296"/>
      <c r="AE712" s="296"/>
      <c r="AF712" s="296"/>
      <c r="AG712" s="296"/>
      <c r="AH712" s="296"/>
      <c r="AI712" s="296"/>
    </row>
    <row r="713" s="455" customFormat="1" spans="1:35">
      <c r="A713" s="467">
        <v>823</v>
      </c>
      <c r="B713" s="296"/>
      <c r="C713" s="754" t="s">
        <v>7040</v>
      </c>
      <c r="D713" s="296"/>
      <c r="E713" s="754" t="s">
        <v>7041</v>
      </c>
      <c r="F713" s="296"/>
      <c r="G713" s="296"/>
      <c r="H713" s="191" t="s">
        <v>6292</v>
      </c>
      <c r="I713" s="296"/>
      <c r="J713" s="191" t="s">
        <v>7039</v>
      </c>
      <c r="K713" s="296"/>
      <c r="L713" s="296"/>
      <c r="M713" s="476">
        <v>35</v>
      </c>
      <c r="N713" s="477">
        <v>30.7717</v>
      </c>
      <c r="O713" s="477">
        <f t="shared" si="151"/>
        <v>1077.0095</v>
      </c>
      <c r="P713" s="477">
        <v>35</v>
      </c>
      <c r="Q713" s="477">
        <f t="shared" si="155"/>
        <v>30.7717</v>
      </c>
      <c r="R713" s="477">
        <f t="shared" si="160"/>
        <v>1077.0095</v>
      </c>
      <c r="S713" s="477">
        <f t="shared" si="153"/>
        <v>0</v>
      </c>
      <c r="T713" s="477">
        <f t="shared" si="156"/>
        <v>30.7717</v>
      </c>
      <c r="U713" s="477">
        <f t="shared" si="144"/>
        <v>0</v>
      </c>
      <c r="V713" s="477">
        <f t="shared" si="157"/>
        <v>0</v>
      </c>
      <c r="W713" s="477">
        <f t="shared" si="158"/>
        <v>30.7717</v>
      </c>
      <c r="X713" s="477">
        <f t="shared" si="159"/>
        <v>0</v>
      </c>
      <c r="Y713" s="444"/>
      <c r="Z713" s="296"/>
      <c r="AA713" s="296"/>
      <c r="AB713" s="296"/>
      <c r="AC713" s="296"/>
      <c r="AD713" s="296"/>
      <c r="AE713" s="296"/>
      <c r="AF713" s="296"/>
      <c r="AG713" s="296"/>
      <c r="AH713" s="296"/>
      <c r="AI713" s="296"/>
    </row>
    <row r="714" s="455" customFormat="1" spans="1:35">
      <c r="A714" s="467">
        <v>824</v>
      </c>
      <c r="B714" s="296"/>
      <c r="C714" s="754" t="s">
        <v>7042</v>
      </c>
      <c r="D714" s="296"/>
      <c r="E714" s="754" t="s">
        <v>7043</v>
      </c>
      <c r="F714" s="296"/>
      <c r="G714" s="296"/>
      <c r="H714" s="191" t="s">
        <v>6292</v>
      </c>
      <c r="I714" s="296"/>
      <c r="J714" s="191" t="s">
        <v>7039</v>
      </c>
      <c r="K714" s="296"/>
      <c r="L714" s="296"/>
      <c r="M714" s="476">
        <v>85</v>
      </c>
      <c r="N714" s="477">
        <v>37.0186</v>
      </c>
      <c r="O714" s="477">
        <f t="shared" si="151"/>
        <v>3146.581</v>
      </c>
      <c r="P714" s="477">
        <v>85</v>
      </c>
      <c r="Q714" s="477">
        <f t="shared" si="155"/>
        <v>37.0186</v>
      </c>
      <c r="R714" s="477">
        <f t="shared" si="160"/>
        <v>3146.581</v>
      </c>
      <c r="S714" s="477">
        <f t="shared" si="153"/>
        <v>0</v>
      </c>
      <c r="T714" s="477">
        <f t="shared" si="156"/>
        <v>37.0186</v>
      </c>
      <c r="U714" s="477">
        <f t="shared" si="144"/>
        <v>0</v>
      </c>
      <c r="V714" s="477">
        <f t="shared" si="157"/>
        <v>0</v>
      </c>
      <c r="W714" s="477">
        <f t="shared" si="158"/>
        <v>37.0186</v>
      </c>
      <c r="X714" s="477">
        <f t="shared" si="159"/>
        <v>0</v>
      </c>
      <c r="Y714" s="444"/>
      <c r="Z714" s="296"/>
      <c r="AA714" s="296"/>
      <c r="AB714" s="296"/>
      <c r="AC714" s="296"/>
      <c r="AD714" s="296"/>
      <c r="AE714" s="296"/>
      <c r="AF714" s="296"/>
      <c r="AG714" s="296"/>
      <c r="AH714" s="296"/>
      <c r="AI714" s="296"/>
    </row>
    <row r="715" s="455" customFormat="1" spans="1:35">
      <c r="A715" s="467">
        <v>825</v>
      </c>
      <c r="B715" s="296"/>
      <c r="C715" s="754" t="s">
        <v>7044</v>
      </c>
      <c r="D715" s="296"/>
      <c r="E715" s="754" t="s">
        <v>7045</v>
      </c>
      <c r="F715" s="296"/>
      <c r="G715" s="296"/>
      <c r="H715" s="191" t="s">
        <v>6292</v>
      </c>
      <c r="I715" s="296"/>
      <c r="J715" s="191" t="s">
        <v>7039</v>
      </c>
      <c r="K715" s="296"/>
      <c r="L715" s="296"/>
      <c r="M715" s="476">
        <v>97</v>
      </c>
      <c r="N715" s="477">
        <v>38.5731</v>
      </c>
      <c r="O715" s="477">
        <f t="shared" si="151"/>
        <v>3741.5907</v>
      </c>
      <c r="P715" s="477">
        <v>97</v>
      </c>
      <c r="Q715" s="477">
        <f t="shared" si="155"/>
        <v>38.5731</v>
      </c>
      <c r="R715" s="477">
        <f t="shared" si="160"/>
        <v>3741.5907</v>
      </c>
      <c r="S715" s="477">
        <f t="shared" si="153"/>
        <v>0</v>
      </c>
      <c r="T715" s="477">
        <f t="shared" si="156"/>
        <v>38.5731</v>
      </c>
      <c r="U715" s="477">
        <f t="shared" si="144"/>
        <v>0</v>
      </c>
      <c r="V715" s="477">
        <f t="shared" si="157"/>
        <v>0</v>
      </c>
      <c r="W715" s="477">
        <f t="shared" si="158"/>
        <v>38.5731</v>
      </c>
      <c r="X715" s="477">
        <f t="shared" si="159"/>
        <v>0</v>
      </c>
      <c r="Y715" s="444"/>
      <c r="Z715" s="296"/>
      <c r="AA715" s="296"/>
      <c r="AB715" s="296"/>
      <c r="AC715" s="296"/>
      <c r="AD715" s="296"/>
      <c r="AE715" s="296"/>
      <c r="AF715" s="296"/>
      <c r="AG715" s="296"/>
      <c r="AH715" s="296"/>
      <c r="AI715" s="296"/>
    </row>
    <row r="716" s="455" customFormat="1" spans="1:35">
      <c r="A716" s="467">
        <v>826</v>
      </c>
      <c r="B716" s="296"/>
      <c r="C716" s="754" t="s">
        <v>7046</v>
      </c>
      <c r="D716" s="296"/>
      <c r="E716" s="754" t="s">
        <v>7047</v>
      </c>
      <c r="F716" s="296"/>
      <c r="G716" s="296"/>
      <c r="H716" s="191" t="s">
        <v>6292</v>
      </c>
      <c r="I716" s="296"/>
      <c r="J716" s="191" t="s">
        <v>7039</v>
      </c>
      <c r="K716" s="296"/>
      <c r="L716" s="296"/>
      <c r="M716" s="476">
        <v>258</v>
      </c>
      <c r="N716" s="477">
        <v>38.9762</v>
      </c>
      <c r="O716" s="477">
        <f t="shared" si="151"/>
        <v>10055.8596</v>
      </c>
      <c r="P716" s="477">
        <v>258</v>
      </c>
      <c r="Q716" s="477">
        <f t="shared" si="155"/>
        <v>38.9762</v>
      </c>
      <c r="R716" s="477">
        <f t="shared" si="160"/>
        <v>10055.8596</v>
      </c>
      <c r="S716" s="477">
        <f t="shared" si="153"/>
        <v>0</v>
      </c>
      <c r="T716" s="477">
        <f t="shared" si="156"/>
        <v>38.9762</v>
      </c>
      <c r="U716" s="477">
        <f t="shared" si="144"/>
        <v>0</v>
      </c>
      <c r="V716" s="477">
        <f t="shared" si="157"/>
        <v>0</v>
      </c>
      <c r="W716" s="477">
        <f t="shared" si="158"/>
        <v>38.9762</v>
      </c>
      <c r="X716" s="477">
        <f t="shared" si="159"/>
        <v>0</v>
      </c>
      <c r="Y716" s="444"/>
      <c r="Z716" s="296"/>
      <c r="AA716" s="296"/>
      <c r="AB716" s="296"/>
      <c r="AC716" s="296"/>
      <c r="AD716" s="296"/>
      <c r="AE716" s="296"/>
      <c r="AF716" s="296"/>
      <c r="AG716" s="296"/>
      <c r="AH716" s="296"/>
      <c r="AI716" s="296"/>
    </row>
    <row r="717" s="455" customFormat="1" spans="1:35">
      <c r="A717" s="467"/>
      <c r="B717" s="296"/>
      <c r="C717" s="754" t="s">
        <v>5421</v>
      </c>
      <c r="D717" s="296"/>
      <c r="E717" s="754" t="s">
        <v>5422</v>
      </c>
      <c r="F717" s="296"/>
      <c r="G717" s="296"/>
      <c r="H717" s="191" t="s">
        <v>6292</v>
      </c>
      <c r="I717" s="296"/>
      <c r="J717" s="191" t="s">
        <v>7039</v>
      </c>
      <c r="K717" s="296"/>
      <c r="L717" s="296"/>
      <c r="M717" s="476">
        <v>1117</v>
      </c>
      <c r="N717" s="477">
        <v>41.5055</v>
      </c>
      <c r="O717" s="477">
        <f t="shared" si="151"/>
        <v>46361.6435</v>
      </c>
      <c r="P717" s="477">
        <v>619</v>
      </c>
      <c r="Q717" s="477">
        <f t="shared" si="155"/>
        <v>41.5055</v>
      </c>
      <c r="R717" s="477">
        <f t="shared" si="160"/>
        <v>25691.9045</v>
      </c>
      <c r="S717" s="477">
        <f t="shared" si="153"/>
        <v>0</v>
      </c>
      <c r="T717" s="477">
        <f t="shared" si="156"/>
        <v>41.5055</v>
      </c>
      <c r="U717" s="477">
        <f t="shared" si="144"/>
        <v>0</v>
      </c>
      <c r="V717" s="477">
        <f t="shared" si="157"/>
        <v>-498</v>
      </c>
      <c r="W717" s="477">
        <f t="shared" si="158"/>
        <v>41.5055</v>
      </c>
      <c r="X717" s="477">
        <f>R717-O717</f>
        <v>-20669.739</v>
      </c>
      <c r="Y717" s="444"/>
      <c r="Z717" s="296"/>
      <c r="AA717" s="296"/>
      <c r="AB717" s="296"/>
      <c r="AC717" s="296"/>
      <c r="AD717" s="296"/>
      <c r="AE717" s="296"/>
      <c r="AF717" s="296"/>
      <c r="AG717" s="296"/>
      <c r="AH717" s="296"/>
      <c r="AI717" s="296"/>
    </row>
    <row r="718" s="455" customFormat="1" spans="1:35">
      <c r="A718" s="467"/>
      <c r="B718" s="296"/>
      <c r="C718" s="754" t="s">
        <v>5423</v>
      </c>
      <c r="D718" s="296"/>
      <c r="E718" s="754" t="s">
        <v>5424</v>
      </c>
      <c r="F718" s="296"/>
      <c r="G718" s="296"/>
      <c r="H718" s="191" t="s">
        <v>6292</v>
      </c>
      <c r="I718" s="296"/>
      <c r="J718" s="191" t="s">
        <v>7039</v>
      </c>
      <c r="K718" s="296"/>
      <c r="L718" s="296"/>
      <c r="M718" s="476">
        <v>922</v>
      </c>
      <c r="N718" s="477">
        <v>35.6269</v>
      </c>
      <c r="O718" s="477">
        <f t="shared" si="151"/>
        <v>32848.0018</v>
      </c>
      <c r="P718" s="477">
        <v>598</v>
      </c>
      <c r="Q718" s="477">
        <f t="shared" si="155"/>
        <v>35.6269</v>
      </c>
      <c r="R718" s="477">
        <f t="shared" si="160"/>
        <v>21304.8862</v>
      </c>
      <c r="S718" s="477">
        <f t="shared" si="153"/>
        <v>0</v>
      </c>
      <c r="T718" s="477">
        <f t="shared" si="156"/>
        <v>35.6269</v>
      </c>
      <c r="U718" s="477">
        <f t="shared" si="144"/>
        <v>0</v>
      </c>
      <c r="V718" s="477">
        <f t="shared" si="157"/>
        <v>-324</v>
      </c>
      <c r="W718" s="477">
        <f t="shared" si="158"/>
        <v>35.6269</v>
      </c>
      <c r="X718" s="477">
        <f>R718-O718</f>
        <v>-11543.1156</v>
      </c>
      <c r="Y718" s="444"/>
      <c r="Z718" s="296"/>
      <c r="AA718" s="296"/>
      <c r="AB718" s="296"/>
      <c r="AC718" s="296"/>
      <c r="AD718" s="296"/>
      <c r="AE718" s="296"/>
      <c r="AF718" s="296"/>
      <c r="AG718" s="296"/>
      <c r="AH718" s="296"/>
      <c r="AI718" s="296"/>
    </row>
    <row r="719" s="455" customFormat="1" spans="1:35">
      <c r="A719" s="467"/>
      <c r="B719" s="296"/>
      <c r="C719" s="754" t="s">
        <v>7048</v>
      </c>
      <c r="D719" s="296"/>
      <c r="E719" s="754" t="s">
        <v>7049</v>
      </c>
      <c r="F719" s="296"/>
      <c r="G719" s="296"/>
      <c r="H719" s="191" t="s">
        <v>6292</v>
      </c>
      <c r="I719" s="296"/>
      <c r="J719" s="191" t="s">
        <v>7039</v>
      </c>
      <c r="K719" s="296"/>
      <c r="L719" s="296"/>
      <c r="M719" s="476">
        <v>234</v>
      </c>
      <c r="N719" s="477">
        <v>42.6078</v>
      </c>
      <c r="O719" s="477">
        <f t="shared" si="151"/>
        <v>9970.2252</v>
      </c>
      <c r="P719" s="477">
        <v>234</v>
      </c>
      <c r="Q719" s="477">
        <f t="shared" si="155"/>
        <v>42.6078</v>
      </c>
      <c r="R719" s="477">
        <f t="shared" si="160"/>
        <v>9970.2252</v>
      </c>
      <c r="S719" s="477">
        <f t="shared" si="153"/>
        <v>0</v>
      </c>
      <c r="T719" s="477">
        <f t="shared" si="156"/>
        <v>42.6078</v>
      </c>
      <c r="U719" s="477">
        <f t="shared" si="144"/>
        <v>0</v>
      </c>
      <c r="V719" s="477">
        <f t="shared" si="157"/>
        <v>0</v>
      </c>
      <c r="W719" s="477">
        <f t="shared" si="158"/>
        <v>42.6078</v>
      </c>
      <c r="X719" s="477">
        <f t="shared" si="159"/>
        <v>0</v>
      </c>
      <c r="Y719" s="444"/>
      <c r="Z719" s="296"/>
      <c r="AA719" s="296"/>
      <c r="AB719" s="296"/>
      <c r="AC719" s="296"/>
      <c r="AD719" s="296"/>
      <c r="AE719" s="296"/>
      <c r="AF719" s="296"/>
      <c r="AG719" s="296"/>
      <c r="AH719" s="296"/>
      <c r="AI719" s="296"/>
    </row>
    <row r="720" s="455" customFormat="1" spans="1:35">
      <c r="A720" s="467"/>
      <c r="B720" s="296"/>
      <c r="C720" s="754" t="s">
        <v>7050</v>
      </c>
      <c r="D720" s="296"/>
      <c r="E720" s="754" t="s">
        <v>7051</v>
      </c>
      <c r="F720" s="296"/>
      <c r="G720" s="296"/>
      <c r="H720" s="191" t="s">
        <v>6292</v>
      </c>
      <c r="I720" s="296"/>
      <c r="J720" s="191" t="s">
        <v>7039</v>
      </c>
      <c r="K720" s="296"/>
      <c r="L720" s="296"/>
      <c r="M720" s="476">
        <v>40</v>
      </c>
      <c r="N720" s="477">
        <v>47.137</v>
      </c>
      <c r="O720" s="477">
        <f t="shared" si="151"/>
        <v>1885.48</v>
      </c>
      <c r="P720" s="477">
        <v>40</v>
      </c>
      <c r="Q720" s="477">
        <f t="shared" si="155"/>
        <v>47.137</v>
      </c>
      <c r="R720" s="477">
        <f t="shared" si="160"/>
        <v>1885.48</v>
      </c>
      <c r="S720" s="477">
        <f t="shared" si="153"/>
        <v>0</v>
      </c>
      <c r="T720" s="477">
        <f t="shared" si="156"/>
        <v>47.137</v>
      </c>
      <c r="U720" s="477">
        <f t="shared" si="144"/>
        <v>0</v>
      </c>
      <c r="V720" s="477">
        <f t="shared" si="157"/>
        <v>0</v>
      </c>
      <c r="W720" s="477">
        <f t="shared" si="158"/>
        <v>47.137</v>
      </c>
      <c r="X720" s="477">
        <f t="shared" si="159"/>
        <v>0</v>
      </c>
      <c r="Y720" s="444"/>
      <c r="Z720" s="296"/>
      <c r="AA720" s="296"/>
      <c r="AB720" s="296"/>
      <c r="AC720" s="296"/>
      <c r="AD720" s="296"/>
      <c r="AE720" s="296"/>
      <c r="AF720" s="296"/>
      <c r="AG720" s="296"/>
      <c r="AH720" s="296"/>
      <c r="AI720" s="296"/>
    </row>
    <row r="721" s="455" customFormat="1" spans="1:35">
      <c r="A721" s="467">
        <v>827</v>
      </c>
      <c r="B721" s="296"/>
      <c r="C721" s="754" t="s">
        <v>7052</v>
      </c>
      <c r="D721" s="296"/>
      <c r="E721" s="754" t="s">
        <v>7053</v>
      </c>
      <c r="F721" s="296"/>
      <c r="G721" s="296"/>
      <c r="H721" s="191" t="s">
        <v>6292</v>
      </c>
      <c r="I721" s="296"/>
      <c r="J721" s="191" t="s">
        <v>7039</v>
      </c>
      <c r="K721" s="296"/>
      <c r="L721" s="296"/>
      <c r="M721" s="476">
        <v>39</v>
      </c>
      <c r="N721" s="477">
        <v>47.4259</v>
      </c>
      <c r="O721" s="477">
        <f t="shared" si="151"/>
        <v>1849.6101</v>
      </c>
      <c r="P721" s="477">
        <v>39</v>
      </c>
      <c r="Q721" s="477">
        <f t="shared" si="155"/>
        <v>47.4259</v>
      </c>
      <c r="R721" s="477">
        <f t="shared" si="160"/>
        <v>1849.6101</v>
      </c>
      <c r="S721" s="477">
        <f t="shared" si="153"/>
        <v>0</v>
      </c>
      <c r="T721" s="477">
        <f t="shared" si="156"/>
        <v>47.4259</v>
      </c>
      <c r="U721" s="477">
        <f t="shared" si="144"/>
        <v>0</v>
      </c>
      <c r="V721" s="477">
        <f t="shared" si="157"/>
        <v>0</v>
      </c>
      <c r="W721" s="477">
        <f t="shared" si="158"/>
        <v>47.4259</v>
      </c>
      <c r="X721" s="477">
        <f t="shared" si="159"/>
        <v>0</v>
      </c>
      <c r="Y721" s="444"/>
      <c r="Z721" s="296"/>
      <c r="AA721" s="296"/>
      <c r="AB721" s="296"/>
      <c r="AC721" s="296"/>
      <c r="AD721" s="296"/>
      <c r="AE721" s="296"/>
      <c r="AF721" s="296"/>
      <c r="AG721" s="296"/>
      <c r="AH721" s="296"/>
      <c r="AI721" s="296"/>
    </row>
    <row r="722" s="455" customFormat="1" spans="1:35">
      <c r="A722" s="467">
        <v>828</v>
      </c>
      <c r="B722" s="296"/>
      <c r="C722" s="754" t="s">
        <v>5425</v>
      </c>
      <c r="D722" s="296"/>
      <c r="E722" s="754" t="s">
        <v>5426</v>
      </c>
      <c r="F722" s="296"/>
      <c r="G722" s="296"/>
      <c r="H722" s="191" t="s">
        <v>6292</v>
      </c>
      <c r="I722" s="296"/>
      <c r="J722" s="191" t="s">
        <v>7039</v>
      </c>
      <c r="K722" s="296"/>
      <c r="L722" s="296"/>
      <c r="M722" s="476">
        <v>629</v>
      </c>
      <c r="N722" s="477">
        <v>10.5373</v>
      </c>
      <c r="O722" s="477">
        <f t="shared" si="151"/>
        <v>6627.9617</v>
      </c>
      <c r="P722" s="477">
        <v>629</v>
      </c>
      <c r="Q722" s="477">
        <f t="shared" si="155"/>
        <v>10.5373</v>
      </c>
      <c r="R722" s="477">
        <f t="shared" si="160"/>
        <v>6627.9617</v>
      </c>
      <c r="S722" s="477">
        <f t="shared" si="153"/>
        <v>0</v>
      </c>
      <c r="T722" s="477">
        <f t="shared" si="156"/>
        <v>10.5373</v>
      </c>
      <c r="U722" s="477">
        <f t="shared" si="144"/>
        <v>0</v>
      </c>
      <c r="V722" s="477">
        <f t="shared" si="157"/>
        <v>0</v>
      </c>
      <c r="W722" s="477">
        <f t="shared" si="158"/>
        <v>10.5373</v>
      </c>
      <c r="X722" s="477">
        <f t="shared" si="159"/>
        <v>0</v>
      </c>
      <c r="Y722" s="444"/>
      <c r="Z722" s="296"/>
      <c r="AA722" s="296"/>
      <c r="AB722" s="296"/>
      <c r="AC722" s="296"/>
      <c r="AD722" s="296"/>
      <c r="AE722" s="296"/>
      <c r="AF722" s="296"/>
      <c r="AG722" s="296"/>
      <c r="AH722" s="296"/>
      <c r="AI722" s="296"/>
    </row>
    <row r="723" s="455" customFormat="1" spans="1:35">
      <c r="A723" s="467">
        <v>833</v>
      </c>
      <c r="B723" s="296"/>
      <c r="C723" s="754" t="s">
        <v>7054</v>
      </c>
      <c r="D723" s="296"/>
      <c r="E723" s="754" t="s">
        <v>7055</v>
      </c>
      <c r="F723" s="296"/>
      <c r="G723" s="296"/>
      <c r="H723" s="191"/>
      <c r="I723" s="296"/>
      <c r="J723" s="191" t="s">
        <v>7056</v>
      </c>
      <c r="K723" s="296"/>
      <c r="L723" s="296"/>
      <c r="M723" s="476">
        <v>1454</v>
      </c>
      <c r="N723" s="477">
        <v>12.7314</v>
      </c>
      <c r="O723" s="477">
        <f t="shared" si="151"/>
        <v>18511.4556</v>
      </c>
      <c r="P723" s="487">
        <v>1224</v>
      </c>
      <c r="Q723" s="477">
        <f t="shared" si="155"/>
        <v>12.7314</v>
      </c>
      <c r="R723" s="477">
        <f t="shared" si="160"/>
        <v>15583.2336</v>
      </c>
      <c r="S723" s="477">
        <f t="shared" si="153"/>
        <v>0</v>
      </c>
      <c r="T723" s="477">
        <f t="shared" si="156"/>
        <v>12.7314</v>
      </c>
      <c r="U723" s="477">
        <f t="shared" si="144"/>
        <v>0</v>
      </c>
      <c r="V723" s="477">
        <f t="shared" si="157"/>
        <v>-230</v>
      </c>
      <c r="W723" s="477">
        <f t="shared" si="158"/>
        <v>12.7314</v>
      </c>
      <c r="X723" s="477">
        <f t="shared" ref="X723:X727" si="161">R723-O723</f>
        <v>-2928.222</v>
      </c>
      <c r="Y723" s="444"/>
      <c r="Z723" s="296"/>
      <c r="AA723" s="296"/>
      <c r="AB723" s="296"/>
      <c r="AC723" s="296"/>
      <c r="AD723" s="296"/>
      <c r="AE723" s="296"/>
      <c r="AF723" s="296"/>
      <c r="AG723" s="296"/>
      <c r="AH723" s="296"/>
      <c r="AI723" s="296"/>
    </row>
    <row r="724" s="455" customFormat="1" spans="1:35">
      <c r="A724" s="467">
        <v>834</v>
      </c>
      <c r="B724" s="296"/>
      <c r="C724" s="754" t="s">
        <v>7057</v>
      </c>
      <c r="D724" s="296"/>
      <c r="E724" s="754" t="s">
        <v>7058</v>
      </c>
      <c r="F724" s="296"/>
      <c r="G724" s="296"/>
      <c r="H724" s="191"/>
      <c r="I724" s="296"/>
      <c r="J724" s="191" t="s">
        <v>7056</v>
      </c>
      <c r="K724" s="296"/>
      <c r="L724" s="296"/>
      <c r="M724" s="476">
        <v>903</v>
      </c>
      <c r="N724" s="477">
        <v>12.6084</v>
      </c>
      <c r="O724" s="477">
        <f t="shared" ref="O724:O787" si="162">N724*M724</f>
        <v>11385.3852</v>
      </c>
      <c r="P724" s="487">
        <v>1153</v>
      </c>
      <c r="Q724" s="477">
        <f t="shared" si="155"/>
        <v>12.6084</v>
      </c>
      <c r="R724" s="477">
        <f t="shared" si="160"/>
        <v>14537.4852</v>
      </c>
      <c r="S724" s="477">
        <f t="shared" si="153"/>
        <v>250</v>
      </c>
      <c r="T724" s="477">
        <f t="shared" si="156"/>
        <v>12.6084</v>
      </c>
      <c r="U724" s="477">
        <f>R724-O724</f>
        <v>3152.1</v>
      </c>
      <c r="V724" s="477">
        <f t="shared" si="157"/>
        <v>0</v>
      </c>
      <c r="W724" s="477">
        <f t="shared" si="158"/>
        <v>12.6084</v>
      </c>
      <c r="X724" s="477">
        <f t="shared" si="159"/>
        <v>0</v>
      </c>
      <c r="Y724" s="444"/>
      <c r="Z724" s="296"/>
      <c r="AA724" s="296"/>
      <c r="AB724" s="296"/>
      <c r="AC724" s="296"/>
      <c r="AD724" s="296"/>
      <c r="AE724" s="296"/>
      <c r="AF724" s="296"/>
      <c r="AG724" s="296"/>
      <c r="AH724" s="296"/>
      <c r="AI724" s="296"/>
    </row>
    <row r="725" s="455" customFormat="1" spans="1:35">
      <c r="A725" s="467">
        <v>835</v>
      </c>
      <c r="B725" s="296"/>
      <c r="C725" s="754" t="s">
        <v>7059</v>
      </c>
      <c r="D725" s="296"/>
      <c r="E725" s="754" t="s">
        <v>7060</v>
      </c>
      <c r="F725" s="754" t="s">
        <v>7061</v>
      </c>
      <c r="G725" s="296"/>
      <c r="H725" s="191"/>
      <c r="I725" s="296"/>
      <c r="J725" s="191" t="s">
        <v>7056</v>
      </c>
      <c r="K725" s="296"/>
      <c r="L725" s="296"/>
      <c r="M725" s="476">
        <v>116</v>
      </c>
      <c r="N725" s="477">
        <v>27.8939</v>
      </c>
      <c r="O725" s="477">
        <f t="shared" si="162"/>
        <v>3235.6924</v>
      </c>
      <c r="P725" s="487"/>
      <c r="Q725" s="477">
        <f t="shared" si="155"/>
        <v>27.8939</v>
      </c>
      <c r="R725" s="477">
        <f t="shared" si="160"/>
        <v>0</v>
      </c>
      <c r="S725" s="477">
        <f t="shared" si="153"/>
        <v>0</v>
      </c>
      <c r="T725" s="477">
        <f t="shared" si="156"/>
        <v>27.8939</v>
      </c>
      <c r="U725" s="477">
        <f>T725*S725</f>
        <v>0</v>
      </c>
      <c r="V725" s="477">
        <f t="shared" si="157"/>
        <v>-116</v>
      </c>
      <c r="W725" s="477">
        <f t="shared" si="158"/>
        <v>27.8939</v>
      </c>
      <c r="X725" s="477">
        <f t="shared" si="161"/>
        <v>-3235.6924</v>
      </c>
      <c r="Y725" s="444"/>
      <c r="Z725" s="296"/>
      <c r="AA725" s="296"/>
      <c r="AB725" s="296"/>
      <c r="AC725" s="296"/>
      <c r="AD725" s="296"/>
      <c r="AE725" s="296"/>
      <c r="AF725" s="296"/>
      <c r="AG725" s="296"/>
      <c r="AH725" s="296"/>
      <c r="AI725" s="296"/>
    </row>
    <row r="726" s="455" customFormat="1" spans="1:35">
      <c r="A726" s="467">
        <v>836</v>
      </c>
      <c r="B726" s="296"/>
      <c r="C726" s="754" t="s">
        <v>7062</v>
      </c>
      <c r="D726" s="296"/>
      <c r="E726" s="754" t="s">
        <v>7063</v>
      </c>
      <c r="F726" s="296"/>
      <c r="G726" s="296"/>
      <c r="H726" s="191"/>
      <c r="I726" s="296"/>
      <c r="J726" s="191" t="s">
        <v>7056</v>
      </c>
      <c r="K726" s="296"/>
      <c r="L726" s="296"/>
      <c r="M726" s="476">
        <v>-115</v>
      </c>
      <c r="N726" s="477">
        <v>43.5217</v>
      </c>
      <c r="O726" s="477">
        <f t="shared" si="162"/>
        <v>-5004.9955</v>
      </c>
      <c r="P726" s="487">
        <v>0</v>
      </c>
      <c r="Q726" s="477">
        <f t="shared" si="155"/>
        <v>43.5217</v>
      </c>
      <c r="R726" s="477">
        <f t="shared" si="160"/>
        <v>0</v>
      </c>
      <c r="S726" s="477">
        <f t="shared" si="153"/>
        <v>115</v>
      </c>
      <c r="T726" s="477">
        <f t="shared" si="156"/>
        <v>43.5217</v>
      </c>
      <c r="U726" s="477">
        <f>R726-O726</f>
        <v>5004.9955</v>
      </c>
      <c r="V726" s="477">
        <f t="shared" si="157"/>
        <v>0</v>
      </c>
      <c r="W726" s="477">
        <f t="shared" si="158"/>
        <v>43.5217</v>
      </c>
      <c r="X726" s="477">
        <f t="shared" si="159"/>
        <v>0</v>
      </c>
      <c r="Y726" s="444"/>
      <c r="Z726" s="296"/>
      <c r="AA726" s="296"/>
      <c r="AB726" s="296"/>
      <c r="AC726" s="296"/>
      <c r="AD726" s="296"/>
      <c r="AE726" s="296"/>
      <c r="AF726" s="296"/>
      <c r="AG726" s="296"/>
      <c r="AH726" s="296"/>
      <c r="AI726" s="296"/>
    </row>
    <row r="727" s="455" customFormat="1" spans="1:35">
      <c r="A727" s="467">
        <v>837</v>
      </c>
      <c r="B727" s="296"/>
      <c r="C727" s="754" t="s">
        <v>7064</v>
      </c>
      <c r="D727" s="296"/>
      <c r="E727" s="754" t="s">
        <v>7065</v>
      </c>
      <c r="F727" s="754" t="s">
        <v>7066</v>
      </c>
      <c r="G727" s="296"/>
      <c r="H727" s="191"/>
      <c r="I727" s="296"/>
      <c r="J727" s="191" t="s">
        <v>7056</v>
      </c>
      <c r="K727" s="296"/>
      <c r="L727" s="296"/>
      <c r="M727" s="476">
        <v>88</v>
      </c>
      <c r="N727" s="477">
        <v>28.821</v>
      </c>
      <c r="O727" s="477">
        <f t="shared" si="162"/>
        <v>2536.248</v>
      </c>
      <c r="P727" s="487"/>
      <c r="Q727" s="477">
        <f t="shared" si="155"/>
        <v>28.821</v>
      </c>
      <c r="R727" s="477">
        <f t="shared" si="160"/>
        <v>0</v>
      </c>
      <c r="S727" s="477">
        <f t="shared" si="153"/>
        <v>0</v>
      </c>
      <c r="T727" s="477">
        <f t="shared" si="156"/>
        <v>28.821</v>
      </c>
      <c r="U727" s="477">
        <f>T727*S727</f>
        <v>0</v>
      </c>
      <c r="V727" s="477">
        <f t="shared" si="157"/>
        <v>-88</v>
      </c>
      <c r="W727" s="477">
        <f t="shared" si="158"/>
        <v>28.821</v>
      </c>
      <c r="X727" s="477">
        <f t="shared" si="161"/>
        <v>-2536.248</v>
      </c>
      <c r="Y727" s="444"/>
      <c r="Z727" s="296"/>
      <c r="AA727" s="296"/>
      <c r="AB727" s="296"/>
      <c r="AC727" s="296"/>
      <c r="AD727" s="296"/>
      <c r="AE727" s="296"/>
      <c r="AF727" s="296"/>
      <c r="AG727" s="296"/>
      <c r="AH727" s="296"/>
      <c r="AI727" s="296"/>
    </row>
    <row r="728" s="455" customFormat="1" spans="1:35">
      <c r="A728" s="467">
        <v>838</v>
      </c>
      <c r="B728" s="296"/>
      <c r="C728" s="754" t="s">
        <v>7067</v>
      </c>
      <c r="D728" s="296"/>
      <c r="E728" s="754" t="s">
        <v>7068</v>
      </c>
      <c r="F728" s="296"/>
      <c r="G728" s="296"/>
      <c r="H728" s="191"/>
      <c r="I728" s="296"/>
      <c r="J728" s="191" t="s">
        <v>7056</v>
      </c>
      <c r="K728" s="296"/>
      <c r="L728" s="296"/>
      <c r="M728" s="476">
        <v>-87</v>
      </c>
      <c r="N728" s="477">
        <v>43.6695</v>
      </c>
      <c r="O728" s="477">
        <f t="shared" si="162"/>
        <v>-3799.2465</v>
      </c>
      <c r="P728" s="487">
        <v>0</v>
      </c>
      <c r="Q728" s="477">
        <f t="shared" si="155"/>
        <v>43.6695</v>
      </c>
      <c r="R728" s="477">
        <f t="shared" si="160"/>
        <v>0</v>
      </c>
      <c r="S728" s="477">
        <f t="shared" si="153"/>
        <v>87</v>
      </c>
      <c r="T728" s="477">
        <f t="shared" si="156"/>
        <v>43.6695</v>
      </c>
      <c r="U728" s="477">
        <f>R728-O728</f>
        <v>3799.2465</v>
      </c>
      <c r="V728" s="477">
        <f t="shared" si="157"/>
        <v>0</v>
      </c>
      <c r="W728" s="477">
        <f t="shared" si="158"/>
        <v>43.6695</v>
      </c>
      <c r="X728" s="477">
        <f t="shared" si="159"/>
        <v>0</v>
      </c>
      <c r="Y728" s="444"/>
      <c r="Z728" s="296"/>
      <c r="AA728" s="296"/>
      <c r="AB728" s="296"/>
      <c r="AC728" s="296"/>
      <c r="AD728" s="296"/>
      <c r="AE728" s="296"/>
      <c r="AF728" s="296"/>
      <c r="AG728" s="296"/>
      <c r="AH728" s="296"/>
      <c r="AI728" s="296"/>
    </row>
    <row r="729" s="455" customFormat="1" spans="1:35">
      <c r="A729" s="467">
        <v>839</v>
      </c>
      <c r="B729" s="296"/>
      <c r="C729" s="754" t="s">
        <v>7069</v>
      </c>
      <c r="D729" s="296"/>
      <c r="E729" s="754" t="s">
        <v>7070</v>
      </c>
      <c r="F729" s="754" t="s">
        <v>7071</v>
      </c>
      <c r="G729" s="296"/>
      <c r="H729" s="191"/>
      <c r="I729" s="296"/>
      <c r="J729" s="191" t="s">
        <v>7056</v>
      </c>
      <c r="K729" s="296"/>
      <c r="L729" s="296"/>
      <c r="M729" s="476">
        <v>589</v>
      </c>
      <c r="N729" s="477">
        <v>6.3797</v>
      </c>
      <c r="O729" s="477">
        <f t="shared" si="162"/>
        <v>3757.6433</v>
      </c>
      <c r="P729" s="487">
        <v>588</v>
      </c>
      <c r="Q729" s="477">
        <f t="shared" si="155"/>
        <v>6.3797</v>
      </c>
      <c r="R729" s="477">
        <f t="shared" si="160"/>
        <v>3751.2636</v>
      </c>
      <c r="S729" s="477">
        <f t="shared" si="153"/>
        <v>0</v>
      </c>
      <c r="T729" s="477">
        <f t="shared" si="156"/>
        <v>6.3797</v>
      </c>
      <c r="U729" s="477">
        <f>T729*S729</f>
        <v>0</v>
      </c>
      <c r="V729" s="477">
        <f t="shared" si="157"/>
        <v>-1</v>
      </c>
      <c r="W729" s="477">
        <f t="shared" si="158"/>
        <v>6.3797</v>
      </c>
      <c r="X729" s="477">
        <f>R729-O729</f>
        <v>-6.37969999999996</v>
      </c>
      <c r="Y729" s="444"/>
      <c r="Z729" s="296"/>
      <c r="AA729" s="296"/>
      <c r="AB729" s="296"/>
      <c r="AC729" s="296"/>
      <c r="AD729" s="296"/>
      <c r="AE729" s="296"/>
      <c r="AF729" s="296"/>
      <c r="AG729" s="296"/>
      <c r="AH729" s="296"/>
      <c r="AI729" s="296"/>
    </row>
    <row r="730" s="455" customFormat="1" spans="1:35">
      <c r="A730" s="467">
        <v>840</v>
      </c>
      <c r="B730" s="296"/>
      <c r="C730" s="754" t="s">
        <v>7072</v>
      </c>
      <c r="D730" s="296"/>
      <c r="E730" s="754" t="s">
        <v>7073</v>
      </c>
      <c r="F730" s="754" t="s">
        <v>7074</v>
      </c>
      <c r="G730" s="296"/>
      <c r="H730" s="191"/>
      <c r="I730" s="296"/>
      <c r="J730" s="191" t="s">
        <v>7056</v>
      </c>
      <c r="K730" s="296"/>
      <c r="L730" s="296"/>
      <c r="M730" s="476">
        <v>918</v>
      </c>
      <c r="N730" s="477">
        <v>6.1816</v>
      </c>
      <c r="O730" s="477">
        <f t="shared" si="162"/>
        <v>5674.7088</v>
      </c>
      <c r="P730" s="487">
        <v>923</v>
      </c>
      <c r="Q730" s="477">
        <f t="shared" si="155"/>
        <v>6.1816</v>
      </c>
      <c r="R730" s="477">
        <f t="shared" si="160"/>
        <v>5705.6168</v>
      </c>
      <c r="S730" s="477">
        <f t="shared" si="153"/>
        <v>5</v>
      </c>
      <c r="T730" s="477">
        <f t="shared" si="156"/>
        <v>6.1816</v>
      </c>
      <c r="U730" s="477">
        <f>R730-O730</f>
        <v>30.9080000000004</v>
      </c>
      <c r="V730" s="477">
        <f t="shared" si="157"/>
        <v>0</v>
      </c>
      <c r="W730" s="477">
        <f t="shared" si="158"/>
        <v>6.1816</v>
      </c>
      <c r="X730" s="477">
        <f t="shared" si="159"/>
        <v>0</v>
      </c>
      <c r="Y730" s="444"/>
      <c r="Z730" s="296"/>
      <c r="AA730" s="296"/>
      <c r="AB730" s="296"/>
      <c r="AC730" s="296"/>
      <c r="AD730" s="296"/>
      <c r="AE730" s="296"/>
      <c r="AF730" s="296"/>
      <c r="AG730" s="296"/>
      <c r="AH730" s="296"/>
      <c r="AI730" s="296"/>
    </row>
    <row r="731" s="455" customFormat="1" spans="1:35">
      <c r="A731" s="467">
        <v>841</v>
      </c>
      <c r="B731" s="296"/>
      <c r="C731" s="754" t="s">
        <v>7075</v>
      </c>
      <c r="D731" s="296"/>
      <c r="E731" s="754" t="s">
        <v>7076</v>
      </c>
      <c r="F731" s="754" t="s">
        <v>7077</v>
      </c>
      <c r="G731" s="296"/>
      <c r="H731" s="191"/>
      <c r="I731" s="296"/>
      <c r="J731" s="191" t="s">
        <v>7056</v>
      </c>
      <c r="K731" s="296"/>
      <c r="L731" s="296"/>
      <c r="M731" s="476">
        <v>865</v>
      </c>
      <c r="N731" s="477">
        <v>5.9423</v>
      </c>
      <c r="O731" s="477">
        <f t="shared" si="162"/>
        <v>5140.0895</v>
      </c>
      <c r="P731" s="487">
        <v>895</v>
      </c>
      <c r="Q731" s="477">
        <f t="shared" si="155"/>
        <v>5.9423</v>
      </c>
      <c r="R731" s="477">
        <f t="shared" si="160"/>
        <v>5318.3585</v>
      </c>
      <c r="S731" s="477">
        <f t="shared" si="153"/>
        <v>30</v>
      </c>
      <c r="T731" s="477">
        <f t="shared" si="156"/>
        <v>5.9423</v>
      </c>
      <c r="U731" s="477">
        <f>R731-O731</f>
        <v>178.269</v>
      </c>
      <c r="V731" s="477">
        <f t="shared" si="157"/>
        <v>0</v>
      </c>
      <c r="W731" s="477">
        <f t="shared" si="158"/>
        <v>5.9423</v>
      </c>
      <c r="X731" s="477">
        <f t="shared" si="159"/>
        <v>0</v>
      </c>
      <c r="Y731" s="444"/>
      <c r="Z731" s="296"/>
      <c r="AA731" s="296"/>
      <c r="AB731" s="296"/>
      <c r="AC731" s="296"/>
      <c r="AD731" s="296"/>
      <c r="AE731" s="296"/>
      <c r="AF731" s="296"/>
      <c r="AG731" s="296"/>
      <c r="AH731" s="296"/>
      <c r="AI731" s="296"/>
    </row>
    <row r="732" s="455" customFormat="1" spans="1:35">
      <c r="A732" s="467">
        <v>842</v>
      </c>
      <c r="B732" s="296"/>
      <c r="C732" s="754" t="s">
        <v>7078</v>
      </c>
      <c r="D732" s="296"/>
      <c r="E732" s="754" t="s">
        <v>7079</v>
      </c>
      <c r="F732" s="754" t="s">
        <v>7080</v>
      </c>
      <c r="G732" s="296"/>
      <c r="H732" s="191"/>
      <c r="I732" s="296"/>
      <c r="J732" s="191" t="s">
        <v>7056</v>
      </c>
      <c r="K732" s="296"/>
      <c r="L732" s="296"/>
      <c r="M732" s="476">
        <v>296</v>
      </c>
      <c r="N732" s="477">
        <v>5.8689</v>
      </c>
      <c r="O732" s="477">
        <f t="shared" si="162"/>
        <v>1737.1944</v>
      </c>
      <c r="P732" s="487">
        <v>440</v>
      </c>
      <c r="Q732" s="477">
        <f t="shared" si="155"/>
        <v>5.8689</v>
      </c>
      <c r="R732" s="477">
        <f t="shared" si="160"/>
        <v>2582.316</v>
      </c>
      <c r="S732" s="477">
        <f t="shared" si="153"/>
        <v>144</v>
      </c>
      <c r="T732" s="477">
        <f t="shared" si="156"/>
        <v>5.8689</v>
      </c>
      <c r="U732" s="477">
        <f>R732-O732</f>
        <v>845.1216</v>
      </c>
      <c r="V732" s="477">
        <f t="shared" si="157"/>
        <v>0</v>
      </c>
      <c r="W732" s="477">
        <f t="shared" si="158"/>
        <v>5.8689</v>
      </c>
      <c r="X732" s="477">
        <f t="shared" si="159"/>
        <v>0</v>
      </c>
      <c r="Y732" s="444"/>
      <c r="Z732" s="296"/>
      <c r="AA732" s="296"/>
      <c r="AB732" s="296"/>
      <c r="AC732" s="296"/>
      <c r="AD732" s="296"/>
      <c r="AE732" s="296"/>
      <c r="AF732" s="296"/>
      <c r="AG732" s="296"/>
      <c r="AH732" s="296"/>
      <c r="AI732" s="296"/>
    </row>
    <row r="733" s="455" customFormat="1" spans="1:35">
      <c r="A733" s="467">
        <v>843</v>
      </c>
      <c r="B733" s="296"/>
      <c r="C733" s="754" t="s">
        <v>7081</v>
      </c>
      <c r="D733" s="296"/>
      <c r="E733" s="754" t="s">
        <v>7082</v>
      </c>
      <c r="F733" s="754" t="s">
        <v>7083</v>
      </c>
      <c r="G733" s="296"/>
      <c r="H733" s="191"/>
      <c r="I733" s="296"/>
      <c r="J733" s="191" t="s">
        <v>7056</v>
      </c>
      <c r="K733" s="296"/>
      <c r="L733" s="296"/>
      <c r="M733" s="476">
        <v>1082</v>
      </c>
      <c r="N733" s="477">
        <v>2.596</v>
      </c>
      <c r="O733" s="477">
        <f t="shared" si="162"/>
        <v>2808.872</v>
      </c>
      <c r="P733" s="487">
        <v>1134</v>
      </c>
      <c r="Q733" s="477">
        <f t="shared" si="155"/>
        <v>2.596</v>
      </c>
      <c r="R733" s="477">
        <f t="shared" si="160"/>
        <v>2943.864</v>
      </c>
      <c r="S733" s="477">
        <f t="shared" si="153"/>
        <v>52</v>
      </c>
      <c r="T733" s="477">
        <f t="shared" si="156"/>
        <v>2.596</v>
      </c>
      <c r="U733" s="477">
        <f>R733-O733</f>
        <v>134.992</v>
      </c>
      <c r="V733" s="477">
        <f t="shared" si="157"/>
        <v>0</v>
      </c>
      <c r="W733" s="477">
        <f t="shared" si="158"/>
        <v>2.596</v>
      </c>
      <c r="X733" s="477">
        <f t="shared" si="159"/>
        <v>0</v>
      </c>
      <c r="Y733" s="444"/>
      <c r="Z733" s="296"/>
      <c r="AA733" s="296"/>
      <c r="AB733" s="296"/>
      <c r="AC733" s="296"/>
      <c r="AD733" s="296"/>
      <c r="AE733" s="296"/>
      <c r="AF733" s="296"/>
      <c r="AG733" s="296"/>
      <c r="AH733" s="296"/>
      <c r="AI733" s="296"/>
    </row>
    <row r="734" s="455" customFormat="1" spans="1:35">
      <c r="A734" s="467">
        <v>844</v>
      </c>
      <c r="B734" s="296"/>
      <c r="C734" s="754" t="s">
        <v>7084</v>
      </c>
      <c r="D734" s="296"/>
      <c r="E734" s="754" t="s">
        <v>7085</v>
      </c>
      <c r="F734" s="754" t="s">
        <v>7086</v>
      </c>
      <c r="G734" s="296"/>
      <c r="H734" s="191"/>
      <c r="I734" s="296"/>
      <c r="J734" s="191" t="s">
        <v>7056</v>
      </c>
      <c r="K734" s="296"/>
      <c r="L734" s="296"/>
      <c r="M734" s="476">
        <v>934</v>
      </c>
      <c r="N734" s="477">
        <v>2.5815</v>
      </c>
      <c r="O734" s="477">
        <f t="shared" si="162"/>
        <v>2411.121</v>
      </c>
      <c r="P734" s="487">
        <v>1117</v>
      </c>
      <c r="Q734" s="477">
        <f t="shared" si="155"/>
        <v>2.5815</v>
      </c>
      <c r="R734" s="477">
        <f t="shared" si="160"/>
        <v>2883.5355</v>
      </c>
      <c r="S734" s="477">
        <f t="shared" si="153"/>
        <v>183</v>
      </c>
      <c r="T734" s="477">
        <f t="shared" si="156"/>
        <v>2.5815</v>
      </c>
      <c r="U734" s="477">
        <f>R734-O734</f>
        <v>472.4145</v>
      </c>
      <c r="V734" s="477">
        <f t="shared" si="157"/>
        <v>0</v>
      </c>
      <c r="W734" s="477">
        <f t="shared" si="158"/>
        <v>2.5815</v>
      </c>
      <c r="X734" s="477">
        <f t="shared" si="159"/>
        <v>0</v>
      </c>
      <c r="Y734" s="444"/>
      <c r="Z734" s="296"/>
      <c r="AA734" s="296"/>
      <c r="AB734" s="296"/>
      <c r="AC734" s="296"/>
      <c r="AD734" s="296"/>
      <c r="AE734" s="296"/>
      <c r="AF734" s="296"/>
      <c r="AG734" s="296"/>
      <c r="AH734" s="296"/>
      <c r="AI734" s="296"/>
    </row>
    <row r="735" s="455" customFormat="1" spans="1:35">
      <c r="A735" s="467">
        <v>845</v>
      </c>
      <c r="B735" s="296"/>
      <c r="C735" s="754" t="s">
        <v>5579</v>
      </c>
      <c r="D735" s="296"/>
      <c r="E735" s="754" t="s">
        <v>5580</v>
      </c>
      <c r="F735" s="296"/>
      <c r="G735" s="296"/>
      <c r="H735" s="191"/>
      <c r="I735" s="296"/>
      <c r="J735" s="191" t="s">
        <v>7056</v>
      </c>
      <c r="K735" s="296"/>
      <c r="L735" s="296"/>
      <c r="M735" s="476">
        <v>770</v>
      </c>
      <c r="N735" s="477">
        <v>39.092</v>
      </c>
      <c r="O735" s="477">
        <f t="shared" si="162"/>
        <v>30100.84</v>
      </c>
      <c r="P735" s="487">
        <v>770</v>
      </c>
      <c r="Q735" s="477">
        <f t="shared" si="155"/>
        <v>39.092</v>
      </c>
      <c r="R735" s="477">
        <f t="shared" si="160"/>
        <v>30100.84</v>
      </c>
      <c r="S735" s="477">
        <f t="shared" si="153"/>
        <v>0</v>
      </c>
      <c r="T735" s="477">
        <f t="shared" si="156"/>
        <v>39.092</v>
      </c>
      <c r="U735" s="477">
        <f>T735*S735</f>
        <v>0</v>
      </c>
      <c r="V735" s="477">
        <f t="shared" si="157"/>
        <v>0</v>
      </c>
      <c r="W735" s="477">
        <f t="shared" si="158"/>
        <v>39.092</v>
      </c>
      <c r="X735" s="477">
        <f t="shared" si="159"/>
        <v>0</v>
      </c>
      <c r="Y735" s="444"/>
      <c r="Z735" s="296"/>
      <c r="AA735" s="296"/>
      <c r="AB735" s="296"/>
      <c r="AC735" s="296"/>
      <c r="AD735" s="296"/>
      <c r="AE735" s="296"/>
      <c r="AF735" s="296"/>
      <c r="AG735" s="296"/>
      <c r="AH735" s="296"/>
      <c r="AI735" s="296"/>
    </row>
    <row r="736" s="455" customFormat="1" spans="1:35">
      <c r="A736" s="467">
        <v>846</v>
      </c>
      <c r="B736" s="296"/>
      <c r="C736" s="754" t="s">
        <v>5581</v>
      </c>
      <c r="D736" s="296"/>
      <c r="E736" s="754" t="s">
        <v>5582</v>
      </c>
      <c r="F736" s="296"/>
      <c r="G736" s="296"/>
      <c r="H736" s="191"/>
      <c r="I736" s="296"/>
      <c r="J736" s="191" t="s">
        <v>7056</v>
      </c>
      <c r="K736" s="296"/>
      <c r="L736" s="296"/>
      <c r="M736" s="476">
        <v>779</v>
      </c>
      <c r="N736" s="477">
        <v>36.3077</v>
      </c>
      <c r="O736" s="477">
        <f t="shared" si="162"/>
        <v>28283.6983</v>
      </c>
      <c r="P736" s="487">
        <v>779</v>
      </c>
      <c r="Q736" s="477">
        <f t="shared" si="155"/>
        <v>36.3077</v>
      </c>
      <c r="R736" s="477">
        <f t="shared" si="160"/>
        <v>28283.6983</v>
      </c>
      <c r="S736" s="477">
        <f t="shared" si="153"/>
        <v>0</v>
      </c>
      <c r="T736" s="477">
        <f t="shared" si="156"/>
        <v>36.3077</v>
      </c>
      <c r="U736" s="477">
        <f>T736*S736</f>
        <v>0</v>
      </c>
      <c r="V736" s="477">
        <f t="shared" si="157"/>
        <v>0</v>
      </c>
      <c r="W736" s="477">
        <f t="shared" si="158"/>
        <v>36.3077</v>
      </c>
      <c r="X736" s="477">
        <f t="shared" si="159"/>
        <v>0</v>
      </c>
      <c r="Y736" s="444"/>
      <c r="Z736" s="296"/>
      <c r="AA736" s="296"/>
      <c r="AB736" s="296"/>
      <c r="AC736" s="296"/>
      <c r="AD736" s="296"/>
      <c r="AE736" s="296"/>
      <c r="AF736" s="296"/>
      <c r="AG736" s="296"/>
      <c r="AH736" s="296"/>
      <c r="AI736" s="296"/>
    </row>
    <row r="737" s="455" customFormat="1" spans="1:35">
      <c r="A737" s="467">
        <v>847</v>
      </c>
      <c r="B737" s="296"/>
      <c r="C737" s="754" t="s">
        <v>7087</v>
      </c>
      <c r="D737" s="296"/>
      <c r="E737" s="754" t="s">
        <v>7088</v>
      </c>
      <c r="F737" s="296"/>
      <c r="G737" s="296"/>
      <c r="H737" s="191"/>
      <c r="I737" s="296"/>
      <c r="J737" s="191" t="s">
        <v>7056</v>
      </c>
      <c r="K737" s="296"/>
      <c r="L737" s="296"/>
      <c r="M737" s="476">
        <v>-35</v>
      </c>
      <c r="N737" s="477">
        <v>41.3177</v>
      </c>
      <c r="O737" s="477">
        <f t="shared" si="162"/>
        <v>-1446.1195</v>
      </c>
      <c r="P737" s="487"/>
      <c r="Q737" s="477">
        <f t="shared" si="155"/>
        <v>41.3177</v>
      </c>
      <c r="R737" s="477">
        <f t="shared" si="160"/>
        <v>0</v>
      </c>
      <c r="S737" s="477">
        <f t="shared" si="153"/>
        <v>35</v>
      </c>
      <c r="T737" s="477">
        <f t="shared" si="156"/>
        <v>41.3177</v>
      </c>
      <c r="U737" s="477">
        <f t="shared" ref="U737:U746" si="163">R737-O737</f>
        <v>1446.1195</v>
      </c>
      <c r="V737" s="477">
        <f t="shared" si="157"/>
        <v>0</v>
      </c>
      <c r="W737" s="477">
        <f t="shared" si="158"/>
        <v>41.3177</v>
      </c>
      <c r="X737" s="477">
        <f t="shared" si="159"/>
        <v>0</v>
      </c>
      <c r="Y737" s="444"/>
      <c r="Z737" s="296"/>
      <c r="AA737" s="296"/>
      <c r="AB737" s="296"/>
      <c r="AC737" s="296"/>
      <c r="AD737" s="296"/>
      <c r="AE737" s="296"/>
      <c r="AF737" s="296"/>
      <c r="AG737" s="296"/>
      <c r="AH737" s="296"/>
      <c r="AI737" s="296"/>
    </row>
    <row r="738" s="455" customFormat="1" spans="1:35">
      <c r="A738" s="467">
        <v>848</v>
      </c>
      <c r="B738" s="296"/>
      <c r="C738" s="754" t="s">
        <v>7089</v>
      </c>
      <c r="D738" s="296"/>
      <c r="E738" s="754" t="s">
        <v>7090</v>
      </c>
      <c r="F738" s="296"/>
      <c r="G738" s="296"/>
      <c r="H738" s="191"/>
      <c r="I738" s="296"/>
      <c r="J738" s="191" t="s">
        <v>7056</v>
      </c>
      <c r="K738" s="296"/>
      <c r="L738" s="296"/>
      <c r="M738" s="476">
        <v>-14</v>
      </c>
      <c r="N738" s="477">
        <v>39.6128</v>
      </c>
      <c r="O738" s="477">
        <f t="shared" si="162"/>
        <v>-554.5792</v>
      </c>
      <c r="P738" s="487">
        <v>0</v>
      </c>
      <c r="Q738" s="477">
        <f t="shared" si="155"/>
        <v>39.6128</v>
      </c>
      <c r="R738" s="477">
        <f t="shared" si="160"/>
        <v>0</v>
      </c>
      <c r="S738" s="477">
        <f t="shared" si="153"/>
        <v>14</v>
      </c>
      <c r="T738" s="477">
        <f t="shared" si="156"/>
        <v>39.6128</v>
      </c>
      <c r="U738" s="477">
        <f t="shared" si="163"/>
        <v>554.5792</v>
      </c>
      <c r="V738" s="477">
        <f t="shared" si="157"/>
        <v>0</v>
      </c>
      <c r="W738" s="477">
        <f t="shared" si="158"/>
        <v>39.6128</v>
      </c>
      <c r="X738" s="477">
        <f t="shared" si="159"/>
        <v>0</v>
      </c>
      <c r="Y738" s="444"/>
      <c r="Z738" s="296"/>
      <c r="AA738" s="296"/>
      <c r="AB738" s="296"/>
      <c r="AC738" s="296"/>
      <c r="AD738" s="296"/>
      <c r="AE738" s="296"/>
      <c r="AF738" s="296"/>
      <c r="AG738" s="296"/>
      <c r="AH738" s="296"/>
      <c r="AI738" s="296"/>
    </row>
    <row r="739" s="455" customFormat="1" spans="1:35">
      <c r="A739" s="467">
        <v>849</v>
      </c>
      <c r="B739" s="296"/>
      <c r="C739" s="754" t="s">
        <v>7091</v>
      </c>
      <c r="D739" s="296"/>
      <c r="E739" s="754" t="s">
        <v>7092</v>
      </c>
      <c r="F739" s="296"/>
      <c r="G739" s="296"/>
      <c r="H739" s="191"/>
      <c r="I739" s="296"/>
      <c r="J739" s="191" t="s">
        <v>7056</v>
      </c>
      <c r="K739" s="296"/>
      <c r="L739" s="296"/>
      <c r="M739" s="476">
        <v>-446</v>
      </c>
      <c r="N739" s="477">
        <v>34.8214</v>
      </c>
      <c r="O739" s="477">
        <f t="shared" si="162"/>
        <v>-15530.3444</v>
      </c>
      <c r="P739" s="487">
        <v>0</v>
      </c>
      <c r="Q739" s="477">
        <f t="shared" si="155"/>
        <v>34.8214</v>
      </c>
      <c r="R739" s="477">
        <f t="shared" si="160"/>
        <v>0</v>
      </c>
      <c r="S739" s="477">
        <f t="shared" si="153"/>
        <v>446</v>
      </c>
      <c r="T739" s="477">
        <f t="shared" si="156"/>
        <v>34.8214</v>
      </c>
      <c r="U739" s="477">
        <f t="shared" si="163"/>
        <v>15530.3444</v>
      </c>
      <c r="V739" s="477">
        <f t="shared" si="157"/>
        <v>0</v>
      </c>
      <c r="W739" s="477">
        <f t="shared" si="158"/>
        <v>34.8214</v>
      </c>
      <c r="X739" s="477">
        <f t="shared" si="159"/>
        <v>0</v>
      </c>
      <c r="Y739" s="444"/>
      <c r="Z739" s="296"/>
      <c r="AA739" s="296"/>
      <c r="AB739" s="296"/>
      <c r="AC739" s="296"/>
      <c r="AD739" s="296"/>
      <c r="AE739" s="296"/>
      <c r="AF739" s="296"/>
      <c r="AG739" s="296"/>
      <c r="AH739" s="296"/>
      <c r="AI739" s="296"/>
    </row>
    <row r="740" s="455" customFormat="1" spans="1:35">
      <c r="A740" s="467">
        <v>850</v>
      </c>
      <c r="B740" s="296"/>
      <c r="C740" s="754" t="s">
        <v>7093</v>
      </c>
      <c r="D740" s="296"/>
      <c r="E740" s="754" t="s">
        <v>7094</v>
      </c>
      <c r="F740" s="296"/>
      <c r="G740" s="296"/>
      <c r="H740" s="191"/>
      <c r="I740" s="296"/>
      <c r="J740" s="191" t="s">
        <v>7056</v>
      </c>
      <c r="K740" s="296"/>
      <c r="L740" s="296"/>
      <c r="M740" s="476">
        <v>-220</v>
      </c>
      <c r="N740" s="477">
        <f>VLOOKUP(C740,[9]厂外金额!$A$2:$K$1586,11,0)</f>
        <v>37.7644</v>
      </c>
      <c r="O740" s="477">
        <f t="shared" si="162"/>
        <v>-8308.168</v>
      </c>
      <c r="P740" s="487">
        <v>0</v>
      </c>
      <c r="Q740" s="477">
        <f t="shared" si="155"/>
        <v>37.7644</v>
      </c>
      <c r="R740" s="477">
        <f t="shared" si="160"/>
        <v>0</v>
      </c>
      <c r="S740" s="477">
        <f t="shared" si="153"/>
        <v>220</v>
      </c>
      <c r="T740" s="477">
        <f t="shared" si="156"/>
        <v>37.7644</v>
      </c>
      <c r="U740" s="477">
        <f t="shared" si="163"/>
        <v>8308.168</v>
      </c>
      <c r="V740" s="477">
        <f t="shared" si="157"/>
        <v>0</v>
      </c>
      <c r="W740" s="477">
        <f t="shared" si="158"/>
        <v>37.7644</v>
      </c>
      <c r="X740" s="477">
        <f t="shared" si="159"/>
        <v>0</v>
      </c>
      <c r="Y740" s="444"/>
      <c r="Z740" s="296"/>
      <c r="AA740" s="296"/>
      <c r="AB740" s="296"/>
      <c r="AC740" s="296"/>
      <c r="AD740" s="296"/>
      <c r="AE740" s="296"/>
      <c r="AF740" s="296"/>
      <c r="AG740" s="296"/>
      <c r="AH740" s="296"/>
      <c r="AI740" s="296"/>
    </row>
    <row r="741" s="455" customFormat="1" spans="1:35">
      <c r="A741" s="467">
        <v>851</v>
      </c>
      <c r="B741" s="296"/>
      <c r="C741" s="754" t="s">
        <v>7095</v>
      </c>
      <c r="D741" s="296"/>
      <c r="E741" s="754" t="s">
        <v>7096</v>
      </c>
      <c r="F741" s="296"/>
      <c r="G741" s="296"/>
      <c r="H741" s="191"/>
      <c r="I741" s="296"/>
      <c r="J741" s="191" t="s">
        <v>7056</v>
      </c>
      <c r="K741" s="296"/>
      <c r="L741" s="296"/>
      <c r="M741" s="476">
        <v>919</v>
      </c>
      <c r="N741" s="477">
        <v>10.3076</v>
      </c>
      <c r="O741" s="477">
        <f t="shared" si="162"/>
        <v>9472.6844</v>
      </c>
      <c r="P741" s="487">
        <v>945</v>
      </c>
      <c r="Q741" s="477">
        <f t="shared" si="155"/>
        <v>10.3076</v>
      </c>
      <c r="R741" s="477">
        <f t="shared" si="160"/>
        <v>9740.682</v>
      </c>
      <c r="S741" s="477">
        <f t="shared" si="153"/>
        <v>26</v>
      </c>
      <c r="T741" s="477">
        <f t="shared" si="156"/>
        <v>10.3076</v>
      </c>
      <c r="U741" s="477">
        <f t="shared" si="163"/>
        <v>267.997600000001</v>
      </c>
      <c r="V741" s="477">
        <f t="shared" si="157"/>
        <v>0</v>
      </c>
      <c r="W741" s="477">
        <f t="shared" si="158"/>
        <v>10.3076</v>
      </c>
      <c r="X741" s="477">
        <f t="shared" si="159"/>
        <v>0</v>
      </c>
      <c r="Y741" s="444"/>
      <c r="Z741" s="296"/>
      <c r="AA741" s="296"/>
      <c r="AB741" s="296"/>
      <c r="AC741" s="296"/>
      <c r="AD741" s="296"/>
      <c r="AE741" s="296"/>
      <c r="AF741" s="296"/>
      <c r="AG741" s="296"/>
      <c r="AH741" s="296"/>
      <c r="AI741" s="296"/>
    </row>
    <row r="742" s="455" customFormat="1" spans="1:35">
      <c r="A742" s="467">
        <v>852</v>
      </c>
      <c r="B742" s="296"/>
      <c r="C742" s="754" t="s">
        <v>7097</v>
      </c>
      <c r="D742" s="296"/>
      <c r="E742" s="754" t="s">
        <v>7098</v>
      </c>
      <c r="F742" s="296"/>
      <c r="G742" s="296"/>
      <c r="H742" s="191"/>
      <c r="I742" s="296"/>
      <c r="J742" s="191" t="s">
        <v>7056</v>
      </c>
      <c r="K742" s="296"/>
      <c r="L742" s="296"/>
      <c r="M742" s="476">
        <v>-18</v>
      </c>
      <c r="N742" s="477">
        <v>9.1994</v>
      </c>
      <c r="O742" s="477">
        <f t="shared" si="162"/>
        <v>-165.5892</v>
      </c>
      <c r="P742" s="487"/>
      <c r="Q742" s="477">
        <f t="shared" si="155"/>
        <v>9.1994</v>
      </c>
      <c r="R742" s="477">
        <f t="shared" si="160"/>
        <v>0</v>
      </c>
      <c r="S742" s="477">
        <f t="shared" si="153"/>
        <v>18</v>
      </c>
      <c r="T742" s="477">
        <f t="shared" si="156"/>
        <v>9.1994</v>
      </c>
      <c r="U742" s="477">
        <f t="shared" si="163"/>
        <v>165.5892</v>
      </c>
      <c r="V742" s="477">
        <f t="shared" si="157"/>
        <v>0</v>
      </c>
      <c r="W742" s="477">
        <f t="shared" si="158"/>
        <v>9.1994</v>
      </c>
      <c r="X742" s="477">
        <f t="shared" si="159"/>
        <v>0</v>
      </c>
      <c r="Y742" s="444"/>
      <c r="Z742" s="296"/>
      <c r="AA742" s="296"/>
      <c r="AB742" s="296"/>
      <c r="AC742" s="296"/>
      <c r="AD742" s="296"/>
      <c r="AE742" s="296"/>
      <c r="AF742" s="296"/>
      <c r="AG742" s="296"/>
      <c r="AH742" s="296"/>
      <c r="AI742" s="296"/>
    </row>
    <row r="743" s="455" customFormat="1" spans="1:35">
      <c r="A743" s="467">
        <v>853</v>
      </c>
      <c r="B743" s="296"/>
      <c r="C743" s="754" t="s">
        <v>7099</v>
      </c>
      <c r="D743" s="296"/>
      <c r="E743" s="754" t="s">
        <v>7100</v>
      </c>
      <c r="F743" s="296"/>
      <c r="G743" s="296"/>
      <c r="H743" s="191"/>
      <c r="I743" s="296"/>
      <c r="J743" s="191" t="s">
        <v>7056</v>
      </c>
      <c r="K743" s="296"/>
      <c r="L743" s="296"/>
      <c r="M743" s="476">
        <v>123</v>
      </c>
      <c r="N743" s="477">
        <v>3.3411</v>
      </c>
      <c r="O743" s="477">
        <f t="shared" si="162"/>
        <v>410.9553</v>
      </c>
      <c r="P743" s="487">
        <v>155</v>
      </c>
      <c r="Q743" s="477">
        <f t="shared" si="155"/>
        <v>3.3411</v>
      </c>
      <c r="R743" s="477">
        <f t="shared" si="160"/>
        <v>517.8705</v>
      </c>
      <c r="S743" s="477">
        <f t="shared" si="153"/>
        <v>32</v>
      </c>
      <c r="T743" s="477">
        <f t="shared" si="156"/>
        <v>3.3411</v>
      </c>
      <c r="U743" s="477">
        <f t="shared" si="163"/>
        <v>106.9152</v>
      </c>
      <c r="V743" s="477">
        <f t="shared" si="157"/>
        <v>0</v>
      </c>
      <c r="W743" s="477">
        <f t="shared" si="158"/>
        <v>3.3411</v>
      </c>
      <c r="X743" s="477">
        <f t="shared" si="159"/>
        <v>0</v>
      </c>
      <c r="Y743" s="444"/>
      <c r="Z743" s="296"/>
      <c r="AA743" s="296"/>
      <c r="AB743" s="296"/>
      <c r="AC743" s="296"/>
      <c r="AD743" s="296"/>
      <c r="AE743" s="296"/>
      <c r="AF743" s="296"/>
      <c r="AG743" s="296"/>
      <c r="AH743" s="296"/>
      <c r="AI743" s="296"/>
    </row>
    <row r="744" s="455" customFormat="1" spans="1:35">
      <c r="A744" s="467">
        <v>854</v>
      </c>
      <c r="B744" s="296"/>
      <c r="C744" s="754" t="s">
        <v>7101</v>
      </c>
      <c r="D744" s="296"/>
      <c r="E744" s="754" t="s">
        <v>7102</v>
      </c>
      <c r="F744" s="296"/>
      <c r="G744" s="296"/>
      <c r="H744" s="191"/>
      <c r="I744" s="296"/>
      <c r="J744" s="191" t="s">
        <v>7056</v>
      </c>
      <c r="K744" s="296"/>
      <c r="L744" s="296"/>
      <c r="M744" s="476">
        <v>-6</v>
      </c>
      <c r="N744" s="477">
        <v>11.2067</v>
      </c>
      <c r="O744" s="477">
        <f t="shared" si="162"/>
        <v>-67.2402</v>
      </c>
      <c r="P744" s="487"/>
      <c r="Q744" s="477">
        <f t="shared" si="155"/>
        <v>11.2067</v>
      </c>
      <c r="R744" s="477">
        <f t="shared" si="160"/>
        <v>0</v>
      </c>
      <c r="S744" s="477">
        <f t="shared" si="153"/>
        <v>6</v>
      </c>
      <c r="T744" s="477">
        <f t="shared" si="156"/>
        <v>11.2067</v>
      </c>
      <c r="U744" s="477">
        <f t="shared" si="163"/>
        <v>67.2402</v>
      </c>
      <c r="V744" s="477">
        <f t="shared" si="157"/>
        <v>0</v>
      </c>
      <c r="W744" s="477">
        <f t="shared" si="158"/>
        <v>11.2067</v>
      </c>
      <c r="X744" s="477">
        <f t="shared" si="159"/>
        <v>0</v>
      </c>
      <c r="Y744" s="444"/>
      <c r="Z744" s="296"/>
      <c r="AA744" s="296"/>
      <c r="AB744" s="296"/>
      <c r="AC744" s="296"/>
      <c r="AD744" s="296"/>
      <c r="AE744" s="296"/>
      <c r="AF744" s="296"/>
      <c r="AG744" s="296"/>
      <c r="AH744" s="296"/>
      <c r="AI744" s="296"/>
    </row>
    <row r="745" s="455" customFormat="1" spans="1:35">
      <c r="A745" s="467">
        <v>855</v>
      </c>
      <c r="B745" s="296"/>
      <c r="C745" s="754" t="s">
        <v>7103</v>
      </c>
      <c r="D745" s="296"/>
      <c r="E745" s="754" t="s">
        <v>7104</v>
      </c>
      <c r="F745" s="296"/>
      <c r="G745" s="296"/>
      <c r="H745" s="191"/>
      <c r="I745" s="296"/>
      <c r="J745" s="191" t="s">
        <v>7056</v>
      </c>
      <c r="K745" s="296"/>
      <c r="L745" s="296"/>
      <c r="M745" s="476">
        <v>-5</v>
      </c>
      <c r="N745" s="477">
        <v>2.002</v>
      </c>
      <c r="O745" s="477">
        <f t="shared" si="162"/>
        <v>-10.01</v>
      </c>
      <c r="P745" s="487"/>
      <c r="Q745" s="477">
        <f t="shared" si="155"/>
        <v>2.002</v>
      </c>
      <c r="R745" s="477">
        <f t="shared" si="160"/>
        <v>0</v>
      </c>
      <c r="S745" s="477">
        <f t="shared" si="153"/>
        <v>5</v>
      </c>
      <c r="T745" s="477">
        <f t="shared" si="156"/>
        <v>2.002</v>
      </c>
      <c r="U745" s="477">
        <f t="shared" si="163"/>
        <v>10.01</v>
      </c>
      <c r="V745" s="477">
        <f t="shared" si="157"/>
        <v>0</v>
      </c>
      <c r="W745" s="477">
        <f t="shared" si="158"/>
        <v>2.002</v>
      </c>
      <c r="X745" s="477">
        <f t="shared" si="159"/>
        <v>0</v>
      </c>
      <c r="Y745" s="444"/>
      <c r="Z745" s="296"/>
      <c r="AA745" s="296"/>
      <c r="AB745" s="296"/>
      <c r="AC745" s="296"/>
      <c r="AD745" s="296"/>
      <c r="AE745" s="296"/>
      <c r="AF745" s="296"/>
      <c r="AG745" s="296"/>
      <c r="AH745" s="296"/>
      <c r="AI745" s="296"/>
    </row>
    <row r="746" s="455" customFormat="1" spans="1:35">
      <c r="A746" s="467">
        <v>856</v>
      </c>
      <c r="B746" s="296"/>
      <c r="C746" s="754" t="s">
        <v>7105</v>
      </c>
      <c r="D746" s="296"/>
      <c r="E746" s="754" t="s">
        <v>7106</v>
      </c>
      <c r="F746" s="296"/>
      <c r="G746" s="296"/>
      <c r="H746" s="191"/>
      <c r="I746" s="296"/>
      <c r="J746" s="191" t="s">
        <v>7056</v>
      </c>
      <c r="K746" s="296"/>
      <c r="L746" s="296"/>
      <c r="M746" s="476">
        <v>-6</v>
      </c>
      <c r="N746" s="477">
        <v>2.0004</v>
      </c>
      <c r="O746" s="477">
        <f t="shared" si="162"/>
        <v>-12.0024</v>
      </c>
      <c r="P746" s="487"/>
      <c r="Q746" s="477">
        <f t="shared" si="155"/>
        <v>2.0004</v>
      </c>
      <c r="R746" s="477">
        <f t="shared" si="160"/>
        <v>0</v>
      </c>
      <c r="S746" s="477">
        <f t="shared" si="153"/>
        <v>6</v>
      </c>
      <c r="T746" s="477">
        <f t="shared" si="156"/>
        <v>2.0004</v>
      </c>
      <c r="U746" s="477">
        <f t="shared" si="163"/>
        <v>12.0024</v>
      </c>
      <c r="V746" s="477">
        <f t="shared" si="157"/>
        <v>0</v>
      </c>
      <c r="W746" s="477">
        <f t="shared" si="158"/>
        <v>2.0004</v>
      </c>
      <c r="X746" s="477">
        <f t="shared" si="159"/>
        <v>0</v>
      </c>
      <c r="Y746" s="444"/>
      <c r="Z746" s="296"/>
      <c r="AA746" s="296"/>
      <c r="AB746" s="296"/>
      <c r="AC746" s="296"/>
      <c r="AD746" s="296"/>
      <c r="AE746" s="296"/>
      <c r="AF746" s="296"/>
      <c r="AG746" s="296"/>
      <c r="AH746" s="296"/>
      <c r="AI746" s="296"/>
    </row>
    <row r="747" s="455" customFormat="1" spans="1:35">
      <c r="A747" s="467">
        <v>857</v>
      </c>
      <c r="B747" s="296"/>
      <c r="C747" s="754" t="s">
        <v>7107</v>
      </c>
      <c r="D747" s="296"/>
      <c r="E747" s="754" t="s">
        <v>7108</v>
      </c>
      <c r="F747" s="296"/>
      <c r="G747" s="296"/>
      <c r="H747" s="191"/>
      <c r="I747" s="296"/>
      <c r="J747" s="191" t="s">
        <v>7056</v>
      </c>
      <c r="K747" s="296"/>
      <c r="L747" s="296"/>
      <c r="M747" s="476">
        <v>603</v>
      </c>
      <c r="N747" s="477">
        <v>3.6856</v>
      </c>
      <c r="O747" s="477">
        <f t="shared" si="162"/>
        <v>2222.4168</v>
      </c>
      <c r="P747" s="487">
        <v>286</v>
      </c>
      <c r="Q747" s="477">
        <f t="shared" si="155"/>
        <v>3.6856</v>
      </c>
      <c r="R747" s="477">
        <f t="shared" si="160"/>
        <v>1054.0816</v>
      </c>
      <c r="S747" s="477">
        <f t="shared" si="153"/>
        <v>0</v>
      </c>
      <c r="T747" s="477">
        <f t="shared" si="156"/>
        <v>3.6856</v>
      </c>
      <c r="U747" s="477">
        <f>T747*S747</f>
        <v>0</v>
      </c>
      <c r="V747" s="477">
        <f t="shared" si="157"/>
        <v>-317</v>
      </c>
      <c r="W747" s="477">
        <f t="shared" si="158"/>
        <v>3.6856</v>
      </c>
      <c r="X747" s="477">
        <f>R747-O747</f>
        <v>-1168.3352</v>
      </c>
      <c r="Y747" s="444"/>
      <c r="Z747" s="296"/>
      <c r="AA747" s="296"/>
      <c r="AB747" s="296"/>
      <c r="AC747" s="296"/>
      <c r="AD747" s="296"/>
      <c r="AE747" s="296"/>
      <c r="AF747" s="296"/>
      <c r="AG747" s="296"/>
      <c r="AH747" s="296"/>
      <c r="AI747" s="296"/>
    </row>
    <row r="748" s="455" customFormat="1" spans="1:35">
      <c r="A748" s="467">
        <v>858</v>
      </c>
      <c r="B748" s="296"/>
      <c r="C748" s="754" t="s">
        <v>7109</v>
      </c>
      <c r="D748" s="296"/>
      <c r="E748" s="754" t="s">
        <v>7110</v>
      </c>
      <c r="F748" s="296"/>
      <c r="G748" s="296"/>
      <c r="H748" s="191"/>
      <c r="I748" s="296"/>
      <c r="J748" s="191" t="s">
        <v>7056</v>
      </c>
      <c r="K748" s="296"/>
      <c r="L748" s="296"/>
      <c r="M748" s="476">
        <v>-63</v>
      </c>
      <c r="N748" s="477">
        <v>8.7529</v>
      </c>
      <c r="O748" s="477">
        <f t="shared" si="162"/>
        <v>-551.4327</v>
      </c>
      <c r="P748" s="487"/>
      <c r="Q748" s="477">
        <f t="shared" si="155"/>
        <v>8.7529</v>
      </c>
      <c r="R748" s="477">
        <f t="shared" si="160"/>
        <v>0</v>
      </c>
      <c r="S748" s="477">
        <f t="shared" si="153"/>
        <v>63</v>
      </c>
      <c r="T748" s="477">
        <f t="shared" si="156"/>
        <v>8.7529</v>
      </c>
      <c r="U748" s="477">
        <f>R748-O748</f>
        <v>551.4327</v>
      </c>
      <c r="V748" s="477">
        <f t="shared" si="157"/>
        <v>0</v>
      </c>
      <c r="W748" s="477">
        <f t="shared" si="158"/>
        <v>8.7529</v>
      </c>
      <c r="X748" s="477">
        <f t="shared" si="159"/>
        <v>0</v>
      </c>
      <c r="Y748" s="444"/>
      <c r="Z748" s="296"/>
      <c r="AA748" s="296"/>
      <c r="AB748" s="296"/>
      <c r="AC748" s="296"/>
      <c r="AD748" s="296"/>
      <c r="AE748" s="296"/>
      <c r="AF748" s="296"/>
      <c r="AG748" s="296"/>
      <c r="AH748" s="296"/>
      <c r="AI748" s="296"/>
    </row>
    <row r="749" s="455" customFormat="1" spans="1:35">
      <c r="A749" s="467">
        <v>859</v>
      </c>
      <c r="B749" s="296"/>
      <c r="C749" s="754" t="s">
        <v>7111</v>
      </c>
      <c r="D749" s="296"/>
      <c r="E749" s="754" t="s">
        <v>7112</v>
      </c>
      <c r="F749" s="296"/>
      <c r="G749" s="296"/>
      <c r="H749" s="191"/>
      <c r="I749" s="296"/>
      <c r="J749" s="191" t="s">
        <v>7056</v>
      </c>
      <c r="K749" s="296"/>
      <c r="L749" s="296"/>
      <c r="M749" s="476">
        <v>-1</v>
      </c>
      <c r="N749" s="477">
        <v>9.72</v>
      </c>
      <c r="O749" s="477">
        <f t="shared" si="162"/>
        <v>-9.72</v>
      </c>
      <c r="P749" s="487"/>
      <c r="Q749" s="477">
        <f t="shared" si="155"/>
        <v>9.72</v>
      </c>
      <c r="R749" s="477">
        <f t="shared" si="160"/>
        <v>0</v>
      </c>
      <c r="S749" s="477">
        <f t="shared" si="153"/>
        <v>1</v>
      </c>
      <c r="T749" s="477">
        <f t="shared" si="156"/>
        <v>9.72</v>
      </c>
      <c r="U749" s="477">
        <f>R749-O749</f>
        <v>9.72</v>
      </c>
      <c r="V749" s="477">
        <f t="shared" si="157"/>
        <v>0</v>
      </c>
      <c r="W749" s="477">
        <f t="shared" si="158"/>
        <v>9.72</v>
      </c>
      <c r="X749" s="477">
        <f t="shared" si="159"/>
        <v>0</v>
      </c>
      <c r="Y749" s="444"/>
      <c r="Z749" s="296"/>
      <c r="AA749" s="296"/>
      <c r="AB749" s="296"/>
      <c r="AC749" s="296"/>
      <c r="AD749" s="296"/>
      <c r="AE749" s="296"/>
      <c r="AF749" s="296"/>
      <c r="AG749" s="296"/>
      <c r="AH749" s="296"/>
      <c r="AI749" s="296"/>
    </row>
    <row r="750" s="455" customFormat="1" spans="1:35">
      <c r="A750" s="467">
        <v>860</v>
      </c>
      <c r="B750" s="296"/>
      <c r="C750" s="754" t="s">
        <v>7113</v>
      </c>
      <c r="D750" s="296"/>
      <c r="E750" s="754" t="s">
        <v>7114</v>
      </c>
      <c r="F750" s="296"/>
      <c r="G750" s="296"/>
      <c r="H750" s="191"/>
      <c r="I750" s="296"/>
      <c r="J750" s="191" t="s">
        <v>7056</v>
      </c>
      <c r="K750" s="296"/>
      <c r="L750" s="296"/>
      <c r="M750" s="476">
        <v>-389</v>
      </c>
      <c r="N750" s="477">
        <v>117.8497</v>
      </c>
      <c r="O750" s="477">
        <f t="shared" si="162"/>
        <v>-45843.5333</v>
      </c>
      <c r="P750" s="487">
        <v>0</v>
      </c>
      <c r="Q750" s="477">
        <f t="shared" si="155"/>
        <v>117.8497</v>
      </c>
      <c r="R750" s="477">
        <f t="shared" si="160"/>
        <v>0</v>
      </c>
      <c r="S750" s="477">
        <f t="shared" ref="S750:S813" si="164">IF((P750-M750)&gt;0,P750-M750,0)</f>
        <v>389</v>
      </c>
      <c r="T750" s="477">
        <f t="shared" si="156"/>
        <v>117.8497</v>
      </c>
      <c r="U750" s="477">
        <f>R750-O750</f>
        <v>45843.5333</v>
      </c>
      <c r="V750" s="477">
        <f t="shared" si="157"/>
        <v>0</v>
      </c>
      <c r="W750" s="477">
        <f t="shared" si="158"/>
        <v>117.8497</v>
      </c>
      <c r="X750" s="477">
        <f t="shared" si="159"/>
        <v>0</v>
      </c>
      <c r="Y750" s="444"/>
      <c r="Z750" s="296"/>
      <c r="AA750" s="296"/>
      <c r="AB750" s="296"/>
      <c r="AC750" s="296"/>
      <c r="AD750" s="296"/>
      <c r="AE750" s="296"/>
      <c r="AF750" s="296"/>
      <c r="AG750" s="296"/>
      <c r="AH750" s="296"/>
      <c r="AI750" s="296"/>
    </row>
    <row r="751" s="455" customFormat="1" spans="1:35">
      <c r="A751" s="467">
        <v>861</v>
      </c>
      <c r="B751" s="296"/>
      <c r="C751" s="754" t="s">
        <v>7115</v>
      </c>
      <c r="D751" s="296"/>
      <c r="E751" s="754" t="s">
        <v>7116</v>
      </c>
      <c r="F751" s="296"/>
      <c r="G751" s="296"/>
      <c r="H751" s="191"/>
      <c r="I751" s="296"/>
      <c r="J751" s="191" t="s">
        <v>7056</v>
      </c>
      <c r="K751" s="296"/>
      <c r="L751" s="296"/>
      <c r="M751" s="476">
        <v>-1</v>
      </c>
      <c r="N751" s="477">
        <v>10.53</v>
      </c>
      <c r="O751" s="477">
        <f t="shared" si="162"/>
        <v>-10.53</v>
      </c>
      <c r="P751" s="487"/>
      <c r="Q751" s="477">
        <f t="shared" si="155"/>
        <v>10.53</v>
      </c>
      <c r="R751" s="477">
        <f t="shared" si="160"/>
        <v>0</v>
      </c>
      <c r="S751" s="477">
        <f t="shared" si="164"/>
        <v>1</v>
      </c>
      <c r="T751" s="477">
        <f t="shared" si="156"/>
        <v>10.53</v>
      </c>
      <c r="U751" s="477">
        <f>R751-O751</f>
        <v>10.53</v>
      </c>
      <c r="V751" s="477">
        <f t="shared" si="157"/>
        <v>0</v>
      </c>
      <c r="W751" s="477">
        <f t="shared" si="158"/>
        <v>10.53</v>
      </c>
      <c r="X751" s="477">
        <f t="shared" si="159"/>
        <v>0</v>
      </c>
      <c r="Y751" s="444"/>
      <c r="Z751" s="296"/>
      <c r="AA751" s="296"/>
      <c r="AB751" s="296"/>
      <c r="AC751" s="296"/>
      <c r="AD751" s="296"/>
      <c r="AE751" s="296"/>
      <c r="AF751" s="296"/>
      <c r="AG751" s="296"/>
      <c r="AH751" s="296"/>
      <c r="AI751" s="296"/>
    </row>
    <row r="752" s="455" customFormat="1" spans="1:35">
      <c r="A752" s="467">
        <v>862</v>
      </c>
      <c r="B752" s="296"/>
      <c r="C752" s="754" t="s">
        <v>7117</v>
      </c>
      <c r="D752" s="296"/>
      <c r="E752" s="754" t="s">
        <v>7118</v>
      </c>
      <c r="F752" s="296"/>
      <c r="G752" s="296"/>
      <c r="H752" s="191"/>
      <c r="I752" s="296"/>
      <c r="J752" s="191" t="s">
        <v>7056</v>
      </c>
      <c r="K752" s="296"/>
      <c r="L752" s="296"/>
      <c r="M752" s="476">
        <v>-260</v>
      </c>
      <c r="N752" s="477">
        <v>6.03</v>
      </c>
      <c r="O752" s="477">
        <f t="shared" si="162"/>
        <v>-1567.8</v>
      </c>
      <c r="P752" s="487"/>
      <c r="Q752" s="477">
        <f t="shared" si="155"/>
        <v>6.03</v>
      </c>
      <c r="R752" s="477">
        <f t="shared" si="160"/>
        <v>0</v>
      </c>
      <c r="S752" s="477">
        <f t="shared" si="164"/>
        <v>260</v>
      </c>
      <c r="T752" s="477">
        <f t="shared" si="156"/>
        <v>6.03</v>
      </c>
      <c r="U752" s="477">
        <f>R752-O752</f>
        <v>1567.8</v>
      </c>
      <c r="V752" s="477">
        <f t="shared" si="157"/>
        <v>0</v>
      </c>
      <c r="W752" s="477">
        <f t="shared" si="158"/>
        <v>6.03</v>
      </c>
      <c r="X752" s="477">
        <f t="shared" si="159"/>
        <v>0</v>
      </c>
      <c r="Y752" s="444"/>
      <c r="Z752" s="296"/>
      <c r="AA752" s="296"/>
      <c r="AB752" s="296"/>
      <c r="AC752" s="296"/>
      <c r="AD752" s="296"/>
      <c r="AE752" s="296"/>
      <c r="AF752" s="296"/>
      <c r="AG752" s="296"/>
      <c r="AH752" s="296"/>
      <c r="AI752" s="296"/>
    </row>
    <row r="753" s="455" customFormat="1" spans="1:35">
      <c r="A753" s="467">
        <v>863</v>
      </c>
      <c r="B753" s="296"/>
      <c r="C753" s="754" t="s">
        <v>7119</v>
      </c>
      <c r="D753" s="296"/>
      <c r="E753" s="754" t="s">
        <v>7120</v>
      </c>
      <c r="F753" s="754" t="s">
        <v>7121</v>
      </c>
      <c r="G753" s="296"/>
      <c r="H753" s="191"/>
      <c r="I753" s="296"/>
      <c r="J753" s="191" t="s">
        <v>7056</v>
      </c>
      <c r="K753" s="296"/>
      <c r="L753" s="296"/>
      <c r="M753" s="476">
        <v>7</v>
      </c>
      <c r="N753" s="477">
        <v>118.6871</v>
      </c>
      <c r="O753" s="477">
        <f t="shared" si="162"/>
        <v>830.8097</v>
      </c>
      <c r="P753" s="487">
        <v>0</v>
      </c>
      <c r="Q753" s="477">
        <f t="shared" si="155"/>
        <v>118.6871</v>
      </c>
      <c r="R753" s="477">
        <f t="shared" si="160"/>
        <v>0</v>
      </c>
      <c r="S753" s="477">
        <f t="shared" si="164"/>
        <v>0</v>
      </c>
      <c r="T753" s="477">
        <f t="shared" si="156"/>
        <v>118.6871</v>
      </c>
      <c r="U753" s="477">
        <f>T753*S753</f>
        <v>0</v>
      </c>
      <c r="V753" s="477">
        <f t="shared" si="157"/>
        <v>-7</v>
      </c>
      <c r="W753" s="477">
        <f t="shared" si="158"/>
        <v>118.6871</v>
      </c>
      <c r="X753" s="477">
        <f t="shared" ref="X753:X755" si="165">R753-O753</f>
        <v>-830.8097</v>
      </c>
      <c r="Y753" s="444"/>
      <c r="Z753" s="296"/>
      <c r="AA753" s="296"/>
      <c r="AB753" s="296"/>
      <c r="AC753" s="296"/>
      <c r="AD753" s="296"/>
      <c r="AE753" s="296"/>
      <c r="AF753" s="296"/>
      <c r="AG753" s="296"/>
      <c r="AH753" s="296"/>
      <c r="AI753" s="296"/>
    </row>
    <row r="754" s="455" customFormat="1" spans="1:35">
      <c r="A754" s="467">
        <v>864</v>
      </c>
      <c r="B754" s="296"/>
      <c r="C754" s="754" t="s">
        <v>7122</v>
      </c>
      <c r="D754" s="296"/>
      <c r="E754" s="754" t="s">
        <v>7123</v>
      </c>
      <c r="F754" s="754" t="s">
        <v>7124</v>
      </c>
      <c r="G754" s="296"/>
      <c r="H754" s="191"/>
      <c r="I754" s="296"/>
      <c r="J754" s="191" t="s">
        <v>7056</v>
      </c>
      <c r="K754" s="296"/>
      <c r="L754" s="296"/>
      <c r="M754" s="476">
        <v>1</v>
      </c>
      <c r="N754" s="477">
        <v>46.6859</v>
      </c>
      <c r="O754" s="477">
        <f t="shared" si="162"/>
        <v>46.6859</v>
      </c>
      <c r="P754" s="487">
        <v>0</v>
      </c>
      <c r="Q754" s="477">
        <f t="shared" si="155"/>
        <v>46.6859</v>
      </c>
      <c r="R754" s="477">
        <f t="shared" si="160"/>
        <v>0</v>
      </c>
      <c r="S754" s="477">
        <f t="shared" si="164"/>
        <v>0</v>
      </c>
      <c r="T754" s="477">
        <f t="shared" si="156"/>
        <v>46.6859</v>
      </c>
      <c r="U754" s="477">
        <f>T754*S754</f>
        <v>0</v>
      </c>
      <c r="V754" s="477">
        <f t="shared" si="157"/>
        <v>-1</v>
      </c>
      <c r="W754" s="477">
        <f t="shared" si="158"/>
        <v>46.6859</v>
      </c>
      <c r="X754" s="477">
        <f t="shared" si="165"/>
        <v>-46.6859</v>
      </c>
      <c r="Y754" s="444"/>
      <c r="Z754" s="296"/>
      <c r="AA754" s="296"/>
      <c r="AB754" s="296"/>
      <c r="AC754" s="296"/>
      <c r="AD754" s="296"/>
      <c r="AE754" s="296"/>
      <c r="AF754" s="296"/>
      <c r="AG754" s="296"/>
      <c r="AH754" s="296"/>
      <c r="AI754" s="296"/>
    </row>
    <row r="755" s="455" customFormat="1" spans="1:35">
      <c r="A755" s="467">
        <v>865</v>
      </c>
      <c r="B755" s="296"/>
      <c r="C755" s="754" t="s">
        <v>7125</v>
      </c>
      <c r="D755" s="296"/>
      <c r="E755" s="754" t="s">
        <v>7126</v>
      </c>
      <c r="F755" s="296"/>
      <c r="G755" s="296"/>
      <c r="H755" s="191"/>
      <c r="I755" s="296"/>
      <c r="J755" s="191" t="s">
        <v>7056</v>
      </c>
      <c r="K755" s="296"/>
      <c r="L755" s="296"/>
      <c r="M755" s="476">
        <v>178</v>
      </c>
      <c r="N755" s="477">
        <v>35.7086</v>
      </c>
      <c r="O755" s="477">
        <f t="shared" si="162"/>
        <v>6356.1308</v>
      </c>
      <c r="P755" s="487">
        <v>177</v>
      </c>
      <c r="Q755" s="477">
        <f t="shared" si="155"/>
        <v>35.7086</v>
      </c>
      <c r="R755" s="477">
        <f t="shared" si="160"/>
        <v>6320.4222</v>
      </c>
      <c r="S755" s="477">
        <f t="shared" si="164"/>
        <v>0</v>
      </c>
      <c r="T755" s="477">
        <f t="shared" si="156"/>
        <v>35.7086</v>
      </c>
      <c r="U755" s="477">
        <f>T755*S755</f>
        <v>0</v>
      </c>
      <c r="V755" s="477">
        <f t="shared" si="157"/>
        <v>-1</v>
      </c>
      <c r="W755" s="477">
        <f t="shared" si="158"/>
        <v>35.7086</v>
      </c>
      <c r="X755" s="477">
        <f t="shared" si="165"/>
        <v>-35.7086000000008</v>
      </c>
      <c r="Y755" s="444"/>
      <c r="Z755" s="296"/>
      <c r="AA755" s="296"/>
      <c r="AB755" s="296"/>
      <c r="AC755" s="296"/>
      <c r="AD755" s="296"/>
      <c r="AE755" s="296"/>
      <c r="AF755" s="296"/>
      <c r="AG755" s="296"/>
      <c r="AH755" s="296"/>
      <c r="AI755" s="296"/>
    </row>
    <row r="756" s="455" customFormat="1" spans="1:35">
      <c r="A756" s="467">
        <v>866</v>
      </c>
      <c r="B756" s="296"/>
      <c r="C756" s="754" t="s">
        <v>7127</v>
      </c>
      <c r="D756" s="296"/>
      <c r="E756" s="754" t="s">
        <v>7128</v>
      </c>
      <c r="F756" s="296"/>
      <c r="G756" s="296"/>
      <c r="H756" s="191"/>
      <c r="I756" s="296"/>
      <c r="J756" s="191" t="s">
        <v>7056</v>
      </c>
      <c r="K756" s="296"/>
      <c r="L756" s="296"/>
      <c r="M756" s="476">
        <v>121</v>
      </c>
      <c r="N756" s="477">
        <v>35.8618</v>
      </c>
      <c r="O756" s="477">
        <f t="shared" si="162"/>
        <v>4339.2778</v>
      </c>
      <c r="P756" s="487">
        <v>123</v>
      </c>
      <c r="Q756" s="477">
        <f t="shared" si="155"/>
        <v>35.8618</v>
      </c>
      <c r="R756" s="477">
        <f t="shared" si="160"/>
        <v>4411.0014</v>
      </c>
      <c r="S756" s="477">
        <f t="shared" si="164"/>
        <v>2</v>
      </c>
      <c r="T756" s="477">
        <f t="shared" si="156"/>
        <v>35.8618</v>
      </c>
      <c r="U756" s="477">
        <f>R756-O756</f>
        <v>71.7236000000003</v>
      </c>
      <c r="V756" s="477">
        <f t="shared" si="157"/>
        <v>0</v>
      </c>
      <c r="W756" s="477">
        <f t="shared" si="158"/>
        <v>35.8618</v>
      </c>
      <c r="X756" s="477">
        <f t="shared" si="159"/>
        <v>0</v>
      </c>
      <c r="Y756" s="444"/>
      <c r="Z756" s="296"/>
      <c r="AA756" s="296"/>
      <c r="AB756" s="296"/>
      <c r="AC756" s="296"/>
      <c r="AD756" s="296"/>
      <c r="AE756" s="296"/>
      <c r="AF756" s="296"/>
      <c r="AG756" s="296"/>
      <c r="AH756" s="296"/>
      <c r="AI756" s="296"/>
    </row>
    <row r="757" s="455" customFormat="1" spans="1:35">
      <c r="A757" s="467">
        <v>867</v>
      </c>
      <c r="B757" s="296"/>
      <c r="C757" s="754" t="s">
        <v>7129</v>
      </c>
      <c r="D757" s="296"/>
      <c r="E757" s="754" t="s">
        <v>7130</v>
      </c>
      <c r="F757" s="296"/>
      <c r="G757" s="296"/>
      <c r="H757" s="191"/>
      <c r="I757" s="296"/>
      <c r="J757" s="191" t="s">
        <v>7056</v>
      </c>
      <c r="K757" s="296"/>
      <c r="L757" s="296"/>
      <c r="M757" s="476">
        <v>178</v>
      </c>
      <c r="N757" s="477">
        <v>44.4131</v>
      </c>
      <c r="O757" s="477">
        <f t="shared" si="162"/>
        <v>7905.5318</v>
      </c>
      <c r="P757" s="487">
        <v>177</v>
      </c>
      <c r="Q757" s="477">
        <f t="shared" si="155"/>
        <v>44.4131</v>
      </c>
      <c r="R757" s="477">
        <f t="shared" si="160"/>
        <v>7861.1187</v>
      </c>
      <c r="S757" s="477">
        <f t="shared" si="164"/>
        <v>0</v>
      </c>
      <c r="T757" s="477">
        <f t="shared" si="156"/>
        <v>44.4131</v>
      </c>
      <c r="U757" s="477">
        <f>T757*S757</f>
        <v>0</v>
      </c>
      <c r="V757" s="477">
        <f t="shared" si="157"/>
        <v>-1</v>
      </c>
      <c r="W757" s="477">
        <f t="shared" si="158"/>
        <v>44.4131</v>
      </c>
      <c r="X757" s="477">
        <f>R757-O757</f>
        <v>-44.4130999999998</v>
      </c>
      <c r="Y757" s="444"/>
      <c r="Z757" s="296"/>
      <c r="AA757" s="296"/>
      <c r="AB757" s="296"/>
      <c r="AC757" s="296"/>
      <c r="AD757" s="296"/>
      <c r="AE757" s="296"/>
      <c r="AF757" s="296"/>
      <c r="AG757" s="296"/>
      <c r="AH757" s="296"/>
      <c r="AI757" s="296"/>
    </row>
    <row r="758" s="455" customFormat="1" spans="1:35">
      <c r="A758" s="467">
        <v>868</v>
      </c>
      <c r="B758" s="296"/>
      <c r="C758" s="754" t="s">
        <v>7131</v>
      </c>
      <c r="D758" s="296"/>
      <c r="E758" s="754" t="s">
        <v>7132</v>
      </c>
      <c r="F758" s="296"/>
      <c r="G758" s="296"/>
      <c r="H758" s="191"/>
      <c r="I758" s="296"/>
      <c r="J758" s="191" t="s">
        <v>7056</v>
      </c>
      <c r="K758" s="296"/>
      <c r="L758" s="296"/>
      <c r="M758" s="476">
        <v>131</v>
      </c>
      <c r="N758" s="477">
        <v>44.4413</v>
      </c>
      <c r="O758" s="477">
        <f t="shared" si="162"/>
        <v>5821.8103</v>
      </c>
      <c r="P758" s="487">
        <v>133</v>
      </c>
      <c r="Q758" s="477">
        <f t="shared" si="155"/>
        <v>44.4413</v>
      </c>
      <c r="R758" s="477">
        <f t="shared" si="160"/>
        <v>5910.6929</v>
      </c>
      <c r="S758" s="477">
        <f t="shared" si="164"/>
        <v>2</v>
      </c>
      <c r="T758" s="477">
        <f t="shared" si="156"/>
        <v>44.4413</v>
      </c>
      <c r="U758" s="477">
        <f>R758-O758</f>
        <v>88.8825999999999</v>
      </c>
      <c r="V758" s="477">
        <f t="shared" si="157"/>
        <v>0</v>
      </c>
      <c r="W758" s="477">
        <f t="shared" si="158"/>
        <v>44.4413</v>
      </c>
      <c r="X758" s="477">
        <f t="shared" si="159"/>
        <v>0</v>
      </c>
      <c r="Y758" s="444"/>
      <c r="Z758" s="296"/>
      <c r="AA758" s="296"/>
      <c r="AB758" s="296"/>
      <c r="AC758" s="296"/>
      <c r="AD758" s="296"/>
      <c r="AE758" s="296"/>
      <c r="AF758" s="296"/>
      <c r="AG758" s="296"/>
      <c r="AH758" s="296"/>
      <c r="AI758" s="296"/>
    </row>
    <row r="759" s="455" customFormat="1" spans="1:35">
      <c r="A759" s="467">
        <v>869</v>
      </c>
      <c r="B759" s="296"/>
      <c r="C759" s="754" t="s">
        <v>7133</v>
      </c>
      <c r="D759" s="296"/>
      <c r="E759" s="754" t="s">
        <v>7134</v>
      </c>
      <c r="F759" s="296"/>
      <c r="G759" s="296"/>
      <c r="H759" s="191"/>
      <c r="I759" s="296"/>
      <c r="J759" s="191" t="s">
        <v>7056</v>
      </c>
      <c r="K759" s="296"/>
      <c r="L759" s="296"/>
      <c r="M759" s="476">
        <v>108</v>
      </c>
      <c r="N759" s="477">
        <v>87.5573</v>
      </c>
      <c r="O759" s="477">
        <f t="shared" si="162"/>
        <v>9456.1884</v>
      </c>
      <c r="P759" s="487">
        <v>114</v>
      </c>
      <c r="Q759" s="477">
        <f t="shared" si="155"/>
        <v>87.5573</v>
      </c>
      <c r="R759" s="477">
        <f t="shared" si="160"/>
        <v>9981.5322</v>
      </c>
      <c r="S759" s="477">
        <f t="shared" si="164"/>
        <v>6</v>
      </c>
      <c r="T759" s="477">
        <f t="shared" si="156"/>
        <v>87.5573</v>
      </c>
      <c r="U759" s="477">
        <f>R759-O759</f>
        <v>525.343800000001</v>
      </c>
      <c r="V759" s="477">
        <f t="shared" si="157"/>
        <v>0</v>
      </c>
      <c r="W759" s="477">
        <f t="shared" si="158"/>
        <v>87.5573</v>
      </c>
      <c r="X759" s="477">
        <f t="shared" si="159"/>
        <v>0</v>
      </c>
      <c r="Y759" s="444"/>
      <c r="Z759" s="296"/>
      <c r="AA759" s="296"/>
      <c r="AB759" s="296"/>
      <c r="AC759" s="296"/>
      <c r="AD759" s="296"/>
      <c r="AE759" s="296"/>
      <c r="AF759" s="296"/>
      <c r="AG759" s="296"/>
      <c r="AH759" s="296"/>
      <c r="AI759" s="296"/>
    </row>
    <row r="760" s="455" customFormat="1" spans="1:35">
      <c r="A760" s="467">
        <v>870</v>
      </c>
      <c r="B760" s="296"/>
      <c r="C760" s="754" t="s">
        <v>7135</v>
      </c>
      <c r="D760" s="296"/>
      <c r="E760" s="754" t="s">
        <v>7136</v>
      </c>
      <c r="F760" s="296"/>
      <c r="G760" s="296"/>
      <c r="H760" s="191"/>
      <c r="I760" s="296"/>
      <c r="J760" s="191" t="s">
        <v>7056</v>
      </c>
      <c r="K760" s="296"/>
      <c r="L760" s="296"/>
      <c r="M760" s="476">
        <v>174</v>
      </c>
      <c r="N760" s="477">
        <v>25.9416</v>
      </c>
      <c r="O760" s="477">
        <f t="shared" si="162"/>
        <v>4513.8384</v>
      </c>
      <c r="P760" s="487">
        <v>176</v>
      </c>
      <c r="Q760" s="477">
        <f t="shared" si="155"/>
        <v>25.9416</v>
      </c>
      <c r="R760" s="477">
        <f t="shared" si="160"/>
        <v>4565.7216</v>
      </c>
      <c r="S760" s="477">
        <f t="shared" si="164"/>
        <v>2</v>
      </c>
      <c r="T760" s="477">
        <f t="shared" si="156"/>
        <v>25.9416</v>
      </c>
      <c r="U760" s="477">
        <f>R760-O760</f>
        <v>51.8831999999993</v>
      </c>
      <c r="V760" s="477">
        <f t="shared" si="157"/>
        <v>0</v>
      </c>
      <c r="W760" s="477">
        <f t="shared" si="158"/>
        <v>25.9416</v>
      </c>
      <c r="X760" s="477">
        <f t="shared" si="159"/>
        <v>0</v>
      </c>
      <c r="Y760" s="444"/>
      <c r="Z760" s="296"/>
      <c r="AA760" s="296"/>
      <c r="AB760" s="296"/>
      <c r="AC760" s="296"/>
      <c r="AD760" s="296"/>
      <c r="AE760" s="296"/>
      <c r="AF760" s="296"/>
      <c r="AG760" s="296"/>
      <c r="AH760" s="296"/>
      <c r="AI760" s="296"/>
    </row>
    <row r="761" s="455" customFormat="1" spans="1:35">
      <c r="A761" s="467">
        <v>871</v>
      </c>
      <c r="B761" s="296"/>
      <c r="C761" s="754" t="s">
        <v>7137</v>
      </c>
      <c r="D761" s="296"/>
      <c r="E761" s="754" t="s">
        <v>7138</v>
      </c>
      <c r="F761" s="754" t="s">
        <v>7139</v>
      </c>
      <c r="G761" s="296"/>
      <c r="H761" s="191"/>
      <c r="I761" s="296"/>
      <c r="J761" s="191" t="s">
        <v>7056</v>
      </c>
      <c r="K761" s="296"/>
      <c r="L761" s="296"/>
      <c r="M761" s="476">
        <v>237</v>
      </c>
      <c r="N761" s="477">
        <v>135.0606</v>
      </c>
      <c r="O761" s="477">
        <f t="shared" si="162"/>
        <v>32009.3622</v>
      </c>
      <c r="P761" s="487">
        <v>326</v>
      </c>
      <c r="Q761" s="477">
        <f t="shared" si="155"/>
        <v>135.0606</v>
      </c>
      <c r="R761" s="477">
        <f t="shared" si="160"/>
        <v>44029.7556</v>
      </c>
      <c r="S761" s="477">
        <f t="shared" si="164"/>
        <v>89</v>
      </c>
      <c r="T761" s="477">
        <f t="shared" si="156"/>
        <v>135.0606</v>
      </c>
      <c r="U761" s="477">
        <f>R761-O761</f>
        <v>12020.3934</v>
      </c>
      <c r="V761" s="477">
        <f t="shared" si="157"/>
        <v>0</v>
      </c>
      <c r="W761" s="477">
        <f t="shared" si="158"/>
        <v>135.0606</v>
      </c>
      <c r="X761" s="477">
        <f t="shared" si="159"/>
        <v>0</v>
      </c>
      <c r="Y761" s="444"/>
      <c r="Z761" s="296"/>
      <c r="AA761" s="296"/>
      <c r="AB761" s="296"/>
      <c r="AC761" s="296"/>
      <c r="AD761" s="296"/>
      <c r="AE761" s="296"/>
      <c r="AF761" s="296"/>
      <c r="AG761" s="296"/>
      <c r="AH761" s="296"/>
      <c r="AI761" s="296"/>
    </row>
    <row r="762" s="455" customFormat="1" spans="1:35">
      <c r="A762" s="467">
        <v>872</v>
      </c>
      <c r="B762" s="296"/>
      <c r="C762" s="754" t="s">
        <v>7140</v>
      </c>
      <c r="D762" s="296"/>
      <c r="E762" s="754" t="s">
        <v>7141</v>
      </c>
      <c r="F762" s="754" t="s">
        <v>7139</v>
      </c>
      <c r="G762" s="296"/>
      <c r="H762" s="191"/>
      <c r="I762" s="296"/>
      <c r="J762" s="191" t="s">
        <v>7056</v>
      </c>
      <c r="K762" s="296"/>
      <c r="L762" s="296"/>
      <c r="M762" s="476">
        <v>503</v>
      </c>
      <c r="N762" s="477">
        <v>152.3729</v>
      </c>
      <c r="O762" s="477">
        <f t="shared" si="162"/>
        <v>76643.5687</v>
      </c>
      <c r="P762" s="487">
        <v>23</v>
      </c>
      <c r="Q762" s="477">
        <f t="shared" si="155"/>
        <v>152.3729</v>
      </c>
      <c r="R762" s="477">
        <f t="shared" si="160"/>
        <v>3504.5767</v>
      </c>
      <c r="S762" s="477">
        <f t="shared" si="164"/>
        <v>0</v>
      </c>
      <c r="T762" s="477">
        <f t="shared" si="156"/>
        <v>152.3729</v>
      </c>
      <c r="U762" s="477">
        <f>T762*S762</f>
        <v>0</v>
      </c>
      <c r="V762" s="477">
        <f t="shared" si="157"/>
        <v>-480</v>
      </c>
      <c r="W762" s="477">
        <f t="shared" si="158"/>
        <v>152.3729</v>
      </c>
      <c r="X762" s="477">
        <f>R762-O762</f>
        <v>-73138.992</v>
      </c>
      <c r="Y762" s="444"/>
      <c r="Z762" s="296"/>
      <c r="AA762" s="296"/>
      <c r="AB762" s="296"/>
      <c r="AC762" s="296"/>
      <c r="AD762" s="296"/>
      <c r="AE762" s="296"/>
      <c r="AF762" s="296"/>
      <c r="AG762" s="296"/>
      <c r="AH762" s="296"/>
      <c r="AI762" s="296"/>
    </row>
    <row r="763" s="455" customFormat="1" spans="1:35">
      <c r="A763" s="467">
        <v>873</v>
      </c>
      <c r="B763" s="296"/>
      <c r="C763" s="754" t="s">
        <v>7142</v>
      </c>
      <c r="D763" s="296"/>
      <c r="E763" s="754" t="s">
        <v>7143</v>
      </c>
      <c r="F763" s="754" t="s">
        <v>7144</v>
      </c>
      <c r="G763" s="296"/>
      <c r="H763" s="191"/>
      <c r="I763" s="296"/>
      <c r="J763" s="191" t="s">
        <v>7056</v>
      </c>
      <c r="K763" s="296"/>
      <c r="L763" s="296"/>
      <c r="M763" s="476">
        <v>410</v>
      </c>
      <c r="N763" s="477">
        <v>36.6105</v>
      </c>
      <c r="O763" s="477">
        <f t="shared" si="162"/>
        <v>15010.305</v>
      </c>
      <c r="P763" s="487">
        <v>568</v>
      </c>
      <c r="Q763" s="477">
        <f t="shared" si="155"/>
        <v>36.6105</v>
      </c>
      <c r="R763" s="477">
        <f t="shared" si="160"/>
        <v>20794.764</v>
      </c>
      <c r="S763" s="477">
        <f t="shared" si="164"/>
        <v>158</v>
      </c>
      <c r="T763" s="477">
        <f t="shared" si="156"/>
        <v>36.6105</v>
      </c>
      <c r="U763" s="477">
        <f>R763-O763</f>
        <v>5784.459</v>
      </c>
      <c r="V763" s="477">
        <f t="shared" si="157"/>
        <v>0</v>
      </c>
      <c r="W763" s="477">
        <f t="shared" si="158"/>
        <v>36.6105</v>
      </c>
      <c r="X763" s="477">
        <f t="shared" si="159"/>
        <v>0</v>
      </c>
      <c r="Y763" s="444"/>
      <c r="Z763" s="296"/>
      <c r="AA763" s="296"/>
      <c r="AB763" s="296"/>
      <c r="AC763" s="296"/>
      <c r="AD763" s="296"/>
      <c r="AE763" s="296"/>
      <c r="AF763" s="296"/>
      <c r="AG763" s="296"/>
      <c r="AH763" s="296"/>
      <c r="AI763" s="296"/>
    </row>
    <row r="764" s="455" customFormat="1" spans="1:35">
      <c r="A764" s="467">
        <v>874</v>
      </c>
      <c r="B764" s="296"/>
      <c r="C764" s="754" t="s">
        <v>7145</v>
      </c>
      <c r="D764" s="296"/>
      <c r="E764" s="754" t="s">
        <v>7146</v>
      </c>
      <c r="F764" s="754" t="s">
        <v>7144</v>
      </c>
      <c r="G764" s="296"/>
      <c r="H764" s="191"/>
      <c r="I764" s="296"/>
      <c r="J764" s="191" t="s">
        <v>7056</v>
      </c>
      <c r="K764" s="296"/>
      <c r="L764" s="296"/>
      <c r="M764" s="476">
        <v>517</v>
      </c>
      <c r="N764" s="477">
        <v>44.0819</v>
      </c>
      <c r="O764" s="477">
        <f t="shared" si="162"/>
        <v>22790.3423</v>
      </c>
      <c r="P764" s="487">
        <v>0</v>
      </c>
      <c r="Q764" s="477">
        <f t="shared" si="155"/>
        <v>44.0819</v>
      </c>
      <c r="R764" s="477">
        <f t="shared" si="160"/>
        <v>0</v>
      </c>
      <c r="S764" s="477">
        <f t="shared" si="164"/>
        <v>0</v>
      </c>
      <c r="T764" s="477">
        <f t="shared" si="156"/>
        <v>44.0819</v>
      </c>
      <c r="U764" s="477">
        <f>T764*S764</f>
        <v>0</v>
      </c>
      <c r="V764" s="477">
        <f t="shared" si="157"/>
        <v>-517</v>
      </c>
      <c r="W764" s="477">
        <f t="shared" si="158"/>
        <v>44.0819</v>
      </c>
      <c r="X764" s="477">
        <f>R764-O764</f>
        <v>-22790.3423</v>
      </c>
      <c r="Y764" s="444"/>
      <c r="Z764" s="296"/>
      <c r="AA764" s="296"/>
      <c r="AB764" s="296"/>
      <c r="AC764" s="296"/>
      <c r="AD764" s="296"/>
      <c r="AE764" s="296"/>
      <c r="AF764" s="296"/>
      <c r="AG764" s="296"/>
      <c r="AH764" s="296"/>
      <c r="AI764" s="296"/>
    </row>
    <row r="765" s="455" customFormat="1" spans="1:35">
      <c r="A765" s="467">
        <v>875</v>
      </c>
      <c r="B765" s="296"/>
      <c r="C765" s="754" t="s">
        <v>5593</v>
      </c>
      <c r="D765" s="296"/>
      <c r="E765" s="754" t="s">
        <v>5594</v>
      </c>
      <c r="F765" s="754" t="s">
        <v>7147</v>
      </c>
      <c r="G765" s="296"/>
      <c r="H765" s="191"/>
      <c r="I765" s="296"/>
      <c r="J765" s="191" t="s">
        <v>7056</v>
      </c>
      <c r="K765" s="296"/>
      <c r="L765" s="296"/>
      <c r="M765" s="476">
        <v>12</v>
      </c>
      <c r="N765" s="477">
        <v>33.6044</v>
      </c>
      <c r="O765" s="477">
        <f t="shared" si="162"/>
        <v>403.2528</v>
      </c>
      <c r="P765" s="487">
        <v>18</v>
      </c>
      <c r="Q765" s="477">
        <f t="shared" si="155"/>
        <v>33.6044</v>
      </c>
      <c r="R765" s="477">
        <f t="shared" si="160"/>
        <v>604.8792</v>
      </c>
      <c r="S765" s="477">
        <f t="shared" si="164"/>
        <v>6</v>
      </c>
      <c r="T765" s="477">
        <f t="shared" si="156"/>
        <v>33.6044</v>
      </c>
      <c r="U765" s="477">
        <f t="shared" ref="U765:U787" si="166">R765-O765</f>
        <v>201.6264</v>
      </c>
      <c r="V765" s="477">
        <f t="shared" si="157"/>
        <v>0</v>
      </c>
      <c r="W765" s="477">
        <f t="shared" si="158"/>
        <v>33.6044</v>
      </c>
      <c r="X765" s="477">
        <f t="shared" si="159"/>
        <v>0</v>
      </c>
      <c r="Y765" s="444"/>
      <c r="Z765" s="296"/>
      <c r="AA765" s="296"/>
      <c r="AB765" s="296"/>
      <c r="AC765" s="296"/>
      <c r="AD765" s="296"/>
      <c r="AE765" s="296"/>
      <c r="AF765" s="296"/>
      <c r="AG765" s="296"/>
      <c r="AH765" s="296"/>
      <c r="AI765" s="296"/>
    </row>
    <row r="766" s="455" customFormat="1" spans="1:35">
      <c r="A766" s="467">
        <v>876</v>
      </c>
      <c r="B766" s="296"/>
      <c r="C766" s="754" t="s">
        <v>5595</v>
      </c>
      <c r="D766" s="296"/>
      <c r="E766" s="754" t="s">
        <v>5596</v>
      </c>
      <c r="F766" s="754" t="s">
        <v>7148</v>
      </c>
      <c r="G766" s="296"/>
      <c r="H766" s="191"/>
      <c r="I766" s="296"/>
      <c r="J766" s="191" t="s">
        <v>7056</v>
      </c>
      <c r="K766" s="296"/>
      <c r="L766" s="296"/>
      <c r="M766" s="476">
        <v>138</v>
      </c>
      <c r="N766" s="477">
        <v>21.5329</v>
      </c>
      <c r="O766" s="477">
        <f t="shared" si="162"/>
        <v>2971.5402</v>
      </c>
      <c r="P766" s="487">
        <v>153</v>
      </c>
      <c r="Q766" s="477">
        <f t="shared" si="155"/>
        <v>21.5329</v>
      </c>
      <c r="R766" s="477">
        <f t="shared" si="160"/>
        <v>3294.5337</v>
      </c>
      <c r="S766" s="477">
        <f t="shared" si="164"/>
        <v>15</v>
      </c>
      <c r="T766" s="477">
        <f t="shared" si="156"/>
        <v>21.5329</v>
      </c>
      <c r="U766" s="477">
        <f t="shared" si="166"/>
        <v>322.9935</v>
      </c>
      <c r="V766" s="477">
        <f t="shared" si="157"/>
        <v>0</v>
      </c>
      <c r="W766" s="477">
        <f t="shared" si="158"/>
        <v>21.5329</v>
      </c>
      <c r="X766" s="477">
        <f t="shared" si="159"/>
        <v>0</v>
      </c>
      <c r="Y766" s="444"/>
      <c r="Z766" s="296"/>
      <c r="AA766" s="296"/>
      <c r="AB766" s="296"/>
      <c r="AC766" s="296"/>
      <c r="AD766" s="296"/>
      <c r="AE766" s="296"/>
      <c r="AF766" s="296"/>
      <c r="AG766" s="296"/>
      <c r="AH766" s="296"/>
      <c r="AI766" s="296"/>
    </row>
    <row r="767" s="455" customFormat="1" spans="1:35">
      <c r="A767" s="467">
        <v>877</v>
      </c>
      <c r="B767" s="296"/>
      <c r="C767" s="754" t="s">
        <v>7149</v>
      </c>
      <c r="D767" s="296"/>
      <c r="E767" s="754" t="s">
        <v>7150</v>
      </c>
      <c r="F767" s="754" t="s">
        <v>7151</v>
      </c>
      <c r="G767" s="296"/>
      <c r="H767" s="191"/>
      <c r="I767" s="296"/>
      <c r="J767" s="191" t="s">
        <v>7056</v>
      </c>
      <c r="K767" s="296"/>
      <c r="L767" s="296"/>
      <c r="M767" s="476">
        <v>-7</v>
      </c>
      <c r="N767" s="477">
        <v>299.8614</v>
      </c>
      <c r="O767" s="477">
        <f t="shared" si="162"/>
        <v>-2099.0298</v>
      </c>
      <c r="P767" s="487">
        <v>7</v>
      </c>
      <c r="Q767" s="477">
        <f t="shared" si="155"/>
        <v>299.8614</v>
      </c>
      <c r="R767" s="477">
        <f t="shared" si="160"/>
        <v>2099.0298</v>
      </c>
      <c r="S767" s="477">
        <f t="shared" si="164"/>
        <v>14</v>
      </c>
      <c r="T767" s="477">
        <f t="shared" si="156"/>
        <v>299.8614</v>
      </c>
      <c r="U767" s="477">
        <f t="shared" si="166"/>
        <v>4198.0596</v>
      </c>
      <c r="V767" s="477">
        <f t="shared" si="157"/>
        <v>0</v>
      </c>
      <c r="W767" s="477">
        <f t="shared" si="158"/>
        <v>299.8614</v>
      </c>
      <c r="X767" s="477">
        <f t="shared" si="159"/>
        <v>0</v>
      </c>
      <c r="Y767" s="444"/>
      <c r="Z767" s="296"/>
      <c r="AA767" s="296"/>
      <c r="AB767" s="296"/>
      <c r="AC767" s="296"/>
      <c r="AD767" s="296"/>
      <c r="AE767" s="296"/>
      <c r="AF767" s="296"/>
      <c r="AG767" s="296"/>
      <c r="AH767" s="296"/>
      <c r="AI767" s="296"/>
    </row>
    <row r="768" s="455" customFormat="1" spans="1:35">
      <c r="A768" s="467">
        <v>878</v>
      </c>
      <c r="B768" s="296"/>
      <c r="C768" s="754" t="s">
        <v>5597</v>
      </c>
      <c r="D768" s="296"/>
      <c r="E768" s="754" t="s">
        <v>5598</v>
      </c>
      <c r="F768" s="754" t="s">
        <v>7152</v>
      </c>
      <c r="G768" s="296"/>
      <c r="H768" s="191"/>
      <c r="I768" s="296"/>
      <c r="J768" s="191" t="s">
        <v>7056</v>
      </c>
      <c r="K768" s="296"/>
      <c r="L768" s="296"/>
      <c r="M768" s="476">
        <v>73</v>
      </c>
      <c r="N768" s="477">
        <v>122.5428</v>
      </c>
      <c r="O768" s="477">
        <f t="shared" si="162"/>
        <v>8945.6244</v>
      </c>
      <c r="P768" s="487">
        <v>86</v>
      </c>
      <c r="Q768" s="477">
        <f t="shared" si="155"/>
        <v>122.5428</v>
      </c>
      <c r="R768" s="477">
        <f t="shared" si="160"/>
        <v>10538.6808</v>
      </c>
      <c r="S768" s="477">
        <f t="shared" si="164"/>
        <v>13</v>
      </c>
      <c r="T768" s="477">
        <f t="shared" si="156"/>
        <v>122.5428</v>
      </c>
      <c r="U768" s="477">
        <f t="shared" si="166"/>
        <v>1593.0564</v>
      </c>
      <c r="V768" s="477">
        <f t="shared" si="157"/>
        <v>0</v>
      </c>
      <c r="W768" s="477">
        <f t="shared" si="158"/>
        <v>122.5428</v>
      </c>
      <c r="X768" s="477">
        <f t="shared" si="159"/>
        <v>0</v>
      </c>
      <c r="Y768" s="444"/>
      <c r="Z768" s="296"/>
      <c r="AA768" s="296"/>
      <c r="AB768" s="296"/>
      <c r="AC768" s="296"/>
      <c r="AD768" s="296"/>
      <c r="AE768" s="296"/>
      <c r="AF768" s="296"/>
      <c r="AG768" s="296"/>
      <c r="AH768" s="296"/>
      <c r="AI768" s="296"/>
    </row>
    <row r="769" s="455" customFormat="1" spans="1:35">
      <c r="A769" s="467">
        <v>879</v>
      </c>
      <c r="B769" s="296"/>
      <c r="C769" s="754" t="s">
        <v>7153</v>
      </c>
      <c r="D769" s="296"/>
      <c r="E769" s="754" t="s">
        <v>7154</v>
      </c>
      <c r="F769" s="754" t="s">
        <v>7155</v>
      </c>
      <c r="G769" s="296"/>
      <c r="H769" s="191"/>
      <c r="I769" s="296"/>
      <c r="J769" s="191" t="s">
        <v>7056</v>
      </c>
      <c r="K769" s="296"/>
      <c r="L769" s="296"/>
      <c r="M769" s="476">
        <v>89</v>
      </c>
      <c r="N769" s="477">
        <v>2.8849</v>
      </c>
      <c r="O769" s="477">
        <f t="shared" si="162"/>
        <v>256.7561</v>
      </c>
      <c r="P769" s="487">
        <v>106</v>
      </c>
      <c r="Q769" s="477">
        <f t="shared" si="155"/>
        <v>2.8849</v>
      </c>
      <c r="R769" s="477">
        <f t="shared" si="160"/>
        <v>305.7994</v>
      </c>
      <c r="S769" s="477">
        <f t="shared" si="164"/>
        <v>17</v>
      </c>
      <c r="T769" s="477">
        <f t="shared" si="156"/>
        <v>2.8849</v>
      </c>
      <c r="U769" s="477">
        <f t="shared" si="166"/>
        <v>49.0433</v>
      </c>
      <c r="V769" s="477">
        <f t="shared" si="157"/>
        <v>0</v>
      </c>
      <c r="W769" s="477">
        <f t="shared" si="158"/>
        <v>2.8849</v>
      </c>
      <c r="X769" s="477">
        <f t="shared" si="159"/>
        <v>0</v>
      </c>
      <c r="Y769" s="444"/>
      <c r="Z769" s="296"/>
      <c r="AA769" s="296"/>
      <c r="AB769" s="296"/>
      <c r="AC769" s="296"/>
      <c r="AD769" s="296"/>
      <c r="AE769" s="296"/>
      <c r="AF769" s="296"/>
      <c r="AG769" s="296"/>
      <c r="AH769" s="296"/>
      <c r="AI769" s="296"/>
    </row>
    <row r="770" s="455" customFormat="1" spans="1:35">
      <c r="A770" s="467">
        <v>880</v>
      </c>
      <c r="B770" s="296"/>
      <c r="C770" s="754" t="s">
        <v>7156</v>
      </c>
      <c r="D770" s="296"/>
      <c r="E770" s="754" t="s">
        <v>7157</v>
      </c>
      <c r="F770" s="754" t="s">
        <v>7158</v>
      </c>
      <c r="G770" s="296"/>
      <c r="H770" s="191"/>
      <c r="I770" s="296"/>
      <c r="J770" s="191" t="s">
        <v>7056</v>
      </c>
      <c r="K770" s="296"/>
      <c r="L770" s="296"/>
      <c r="M770" s="476">
        <v>50</v>
      </c>
      <c r="N770" s="477">
        <v>144.9336</v>
      </c>
      <c r="O770" s="477">
        <f t="shared" si="162"/>
        <v>7246.68</v>
      </c>
      <c r="P770" s="487">
        <v>63</v>
      </c>
      <c r="Q770" s="477">
        <f t="shared" si="155"/>
        <v>144.9336</v>
      </c>
      <c r="R770" s="477">
        <f t="shared" si="160"/>
        <v>9130.8168</v>
      </c>
      <c r="S770" s="477">
        <f t="shared" si="164"/>
        <v>13</v>
      </c>
      <c r="T770" s="477">
        <f t="shared" si="156"/>
        <v>144.9336</v>
      </c>
      <c r="U770" s="477">
        <f t="shared" si="166"/>
        <v>1884.1368</v>
      </c>
      <c r="V770" s="477">
        <f t="shared" si="157"/>
        <v>0</v>
      </c>
      <c r="W770" s="477">
        <f t="shared" si="158"/>
        <v>144.9336</v>
      </c>
      <c r="X770" s="477">
        <f t="shared" si="159"/>
        <v>0</v>
      </c>
      <c r="Y770" s="444"/>
      <c r="Z770" s="296"/>
      <c r="AA770" s="296"/>
      <c r="AB770" s="296"/>
      <c r="AC770" s="296"/>
      <c r="AD770" s="296"/>
      <c r="AE770" s="296"/>
      <c r="AF770" s="296"/>
      <c r="AG770" s="296"/>
      <c r="AH770" s="296"/>
      <c r="AI770" s="296"/>
    </row>
    <row r="771" s="455" customFormat="1" spans="1:35">
      <c r="A771" s="467">
        <v>881</v>
      </c>
      <c r="B771" s="296"/>
      <c r="C771" s="754" t="s">
        <v>7159</v>
      </c>
      <c r="D771" s="296"/>
      <c r="E771" s="754" t="s">
        <v>7160</v>
      </c>
      <c r="F771" s="754" t="s">
        <v>7161</v>
      </c>
      <c r="G771" s="296"/>
      <c r="H771" s="191"/>
      <c r="I771" s="296"/>
      <c r="J771" s="191" t="s">
        <v>7056</v>
      </c>
      <c r="K771" s="296"/>
      <c r="L771" s="296"/>
      <c r="M771" s="476">
        <v>110</v>
      </c>
      <c r="N771" s="477">
        <v>140.9713</v>
      </c>
      <c r="O771" s="477">
        <f t="shared" si="162"/>
        <v>15506.843</v>
      </c>
      <c r="P771" s="487">
        <v>130</v>
      </c>
      <c r="Q771" s="477">
        <f t="shared" si="155"/>
        <v>140.9713</v>
      </c>
      <c r="R771" s="477">
        <f t="shared" si="160"/>
        <v>18326.269</v>
      </c>
      <c r="S771" s="477">
        <f t="shared" si="164"/>
        <v>20</v>
      </c>
      <c r="T771" s="477">
        <f t="shared" si="156"/>
        <v>140.9713</v>
      </c>
      <c r="U771" s="477">
        <f t="shared" si="166"/>
        <v>2819.426</v>
      </c>
      <c r="V771" s="477">
        <f t="shared" si="157"/>
        <v>0</v>
      </c>
      <c r="W771" s="477">
        <f t="shared" si="158"/>
        <v>140.9713</v>
      </c>
      <c r="X771" s="477">
        <f t="shared" si="159"/>
        <v>0</v>
      </c>
      <c r="Y771" s="444"/>
      <c r="Z771" s="296"/>
      <c r="AA771" s="296"/>
      <c r="AB771" s="296"/>
      <c r="AC771" s="296"/>
      <c r="AD771" s="296"/>
      <c r="AE771" s="296"/>
      <c r="AF771" s="296"/>
      <c r="AG771" s="296"/>
      <c r="AH771" s="296"/>
      <c r="AI771" s="296"/>
    </row>
    <row r="772" s="455" customFormat="1" spans="1:35">
      <c r="A772" s="467">
        <v>882</v>
      </c>
      <c r="B772" s="296"/>
      <c r="C772" s="754" t="s">
        <v>7162</v>
      </c>
      <c r="D772" s="296"/>
      <c r="E772" s="754" t="s">
        <v>7163</v>
      </c>
      <c r="F772" s="754" t="s">
        <v>7164</v>
      </c>
      <c r="G772" s="296"/>
      <c r="H772" s="191"/>
      <c r="I772" s="296"/>
      <c r="J772" s="191" t="s">
        <v>7056</v>
      </c>
      <c r="K772" s="296"/>
      <c r="L772" s="296"/>
      <c r="M772" s="476">
        <v>34</v>
      </c>
      <c r="N772" s="477">
        <v>16.5276</v>
      </c>
      <c r="O772" s="477">
        <f t="shared" si="162"/>
        <v>561.9384</v>
      </c>
      <c r="P772" s="487">
        <v>69</v>
      </c>
      <c r="Q772" s="477">
        <f t="shared" si="155"/>
        <v>16.5276</v>
      </c>
      <c r="R772" s="477">
        <f t="shared" si="160"/>
        <v>1140.4044</v>
      </c>
      <c r="S772" s="477">
        <f t="shared" si="164"/>
        <v>35</v>
      </c>
      <c r="T772" s="477">
        <f t="shared" si="156"/>
        <v>16.5276</v>
      </c>
      <c r="U772" s="477">
        <f t="shared" si="166"/>
        <v>578.466</v>
      </c>
      <c r="V772" s="477">
        <f t="shared" si="157"/>
        <v>0</v>
      </c>
      <c r="W772" s="477">
        <f t="shared" si="158"/>
        <v>16.5276</v>
      </c>
      <c r="X772" s="477">
        <f t="shared" si="159"/>
        <v>0</v>
      </c>
      <c r="Y772" s="444"/>
      <c r="Z772" s="296"/>
      <c r="AA772" s="296"/>
      <c r="AB772" s="296"/>
      <c r="AC772" s="296"/>
      <c r="AD772" s="296"/>
      <c r="AE772" s="296"/>
      <c r="AF772" s="296"/>
      <c r="AG772" s="296"/>
      <c r="AH772" s="296"/>
      <c r="AI772" s="296"/>
    </row>
    <row r="773" s="455" customFormat="1" spans="1:35">
      <c r="A773" s="467">
        <v>883</v>
      </c>
      <c r="B773" s="296"/>
      <c r="C773" s="754" t="s">
        <v>7165</v>
      </c>
      <c r="D773" s="296"/>
      <c r="E773" s="754" t="s">
        <v>7166</v>
      </c>
      <c r="F773" s="754" t="s">
        <v>7167</v>
      </c>
      <c r="G773" s="296"/>
      <c r="H773" s="191"/>
      <c r="I773" s="296"/>
      <c r="J773" s="191" t="s">
        <v>7056</v>
      </c>
      <c r="K773" s="296"/>
      <c r="L773" s="296"/>
      <c r="M773" s="476">
        <v>104</v>
      </c>
      <c r="N773" s="477">
        <v>13.4549</v>
      </c>
      <c r="O773" s="477">
        <f t="shared" si="162"/>
        <v>1399.3096</v>
      </c>
      <c r="P773" s="487">
        <v>139</v>
      </c>
      <c r="Q773" s="477">
        <f t="shared" ref="Q773:Q836" si="167">N773</f>
        <v>13.4549</v>
      </c>
      <c r="R773" s="477">
        <f t="shared" si="160"/>
        <v>1870.2311</v>
      </c>
      <c r="S773" s="477">
        <f t="shared" si="164"/>
        <v>35</v>
      </c>
      <c r="T773" s="477">
        <f t="shared" ref="T773:T836" si="168">N773</f>
        <v>13.4549</v>
      </c>
      <c r="U773" s="477">
        <f t="shared" si="166"/>
        <v>470.9215</v>
      </c>
      <c r="V773" s="477">
        <f t="shared" ref="V773:V836" si="169">IF((P773-M773)&lt;0,P773-M773,0)</f>
        <v>0</v>
      </c>
      <c r="W773" s="477">
        <f t="shared" ref="W773:W836" si="170">N773</f>
        <v>13.4549</v>
      </c>
      <c r="X773" s="477">
        <f t="shared" ref="X773:X836" si="171">W773*V773</f>
        <v>0</v>
      </c>
      <c r="Y773" s="444"/>
      <c r="Z773" s="296"/>
      <c r="AA773" s="296"/>
      <c r="AB773" s="296"/>
      <c r="AC773" s="296"/>
      <c r="AD773" s="296"/>
      <c r="AE773" s="296"/>
      <c r="AF773" s="296"/>
      <c r="AG773" s="296"/>
      <c r="AH773" s="296"/>
      <c r="AI773" s="296"/>
    </row>
    <row r="774" s="455" customFormat="1" spans="1:35">
      <c r="A774" s="467">
        <v>884</v>
      </c>
      <c r="B774" s="296"/>
      <c r="C774" s="754" t="s">
        <v>5599</v>
      </c>
      <c r="D774" s="296"/>
      <c r="E774" s="754" t="s">
        <v>5600</v>
      </c>
      <c r="F774" s="754" t="s">
        <v>7168</v>
      </c>
      <c r="G774" s="296"/>
      <c r="H774" s="191"/>
      <c r="I774" s="296"/>
      <c r="J774" s="191" t="s">
        <v>7056</v>
      </c>
      <c r="K774" s="296"/>
      <c r="L774" s="296"/>
      <c r="M774" s="476">
        <v>13</v>
      </c>
      <c r="N774" s="477">
        <v>3.9797</v>
      </c>
      <c r="O774" s="477">
        <f t="shared" si="162"/>
        <v>51.7361</v>
      </c>
      <c r="P774" s="487">
        <v>26</v>
      </c>
      <c r="Q774" s="477">
        <f t="shared" si="167"/>
        <v>3.9797</v>
      </c>
      <c r="R774" s="477">
        <f t="shared" ref="R774:R837" si="172">Q774*P774</f>
        <v>103.4722</v>
      </c>
      <c r="S774" s="477">
        <f t="shared" si="164"/>
        <v>13</v>
      </c>
      <c r="T774" s="477">
        <f t="shared" si="168"/>
        <v>3.9797</v>
      </c>
      <c r="U774" s="477">
        <f t="shared" si="166"/>
        <v>51.7361</v>
      </c>
      <c r="V774" s="477">
        <f t="shared" si="169"/>
        <v>0</v>
      </c>
      <c r="W774" s="477">
        <f t="shared" si="170"/>
        <v>3.9797</v>
      </c>
      <c r="X774" s="477">
        <f t="shared" si="171"/>
        <v>0</v>
      </c>
      <c r="Y774" s="444"/>
      <c r="Z774" s="296"/>
      <c r="AA774" s="296"/>
      <c r="AB774" s="296"/>
      <c r="AC774" s="296"/>
      <c r="AD774" s="296"/>
      <c r="AE774" s="296"/>
      <c r="AF774" s="296"/>
      <c r="AG774" s="296"/>
      <c r="AH774" s="296"/>
      <c r="AI774" s="296"/>
    </row>
    <row r="775" s="455" customFormat="1" spans="1:35">
      <c r="A775" s="467">
        <v>885</v>
      </c>
      <c r="B775" s="296"/>
      <c r="C775" s="754" t="s">
        <v>5601</v>
      </c>
      <c r="D775" s="296"/>
      <c r="E775" s="754" t="s">
        <v>5602</v>
      </c>
      <c r="F775" s="754" t="s">
        <v>7169</v>
      </c>
      <c r="G775" s="296"/>
      <c r="H775" s="191"/>
      <c r="I775" s="296"/>
      <c r="J775" s="191" t="s">
        <v>7056</v>
      </c>
      <c r="K775" s="296"/>
      <c r="L775" s="296"/>
      <c r="M775" s="476">
        <v>121</v>
      </c>
      <c r="N775" s="477">
        <v>2.3582</v>
      </c>
      <c r="O775" s="477">
        <f t="shared" si="162"/>
        <v>285.3422</v>
      </c>
      <c r="P775" s="487">
        <v>134</v>
      </c>
      <c r="Q775" s="477">
        <f t="shared" si="167"/>
        <v>2.3582</v>
      </c>
      <c r="R775" s="477">
        <f t="shared" si="172"/>
        <v>315.9988</v>
      </c>
      <c r="S775" s="477">
        <f t="shared" si="164"/>
        <v>13</v>
      </c>
      <c r="T775" s="477">
        <f t="shared" si="168"/>
        <v>2.3582</v>
      </c>
      <c r="U775" s="477">
        <f t="shared" si="166"/>
        <v>30.6566</v>
      </c>
      <c r="V775" s="477">
        <f t="shared" si="169"/>
        <v>0</v>
      </c>
      <c r="W775" s="477">
        <f t="shared" si="170"/>
        <v>2.3582</v>
      </c>
      <c r="X775" s="477">
        <f t="shared" si="171"/>
        <v>0</v>
      </c>
      <c r="Y775" s="444"/>
      <c r="Z775" s="296"/>
      <c r="AA775" s="296"/>
      <c r="AB775" s="296"/>
      <c r="AC775" s="296"/>
      <c r="AD775" s="296"/>
      <c r="AE775" s="296"/>
      <c r="AF775" s="296"/>
      <c r="AG775" s="296"/>
      <c r="AH775" s="296"/>
      <c r="AI775" s="296"/>
    </row>
    <row r="776" s="455" customFormat="1" spans="1:35">
      <c r="A776" s="467">
        <v>886</v>
      </c>
      <c r="B776" s="296"/>
      <c r="C776" s="754" t="s">
        <v>7170</v>
      </c>
      <c r="D776" s="296"/>
      <c r="E776" s="754" t="s">
        <v>7171</v>
      </c>
      <c r="F776" s="754" t="s">
        <v>7172</v>
      </c>
      <c r="G776" s="296"/>
      <c r="H776" s="191"/>
      <c r="I776" s="296"/>
      <c r="J776" s="191" t="s">
        <v>7056</v>
      </c>
      <c r="K776" s="296"/>
      <c r="L776" s="296"/>
      <c r="M776" s="476">
        <v>67</v>
      </c>
      <c r="N776" s="477">
        <v>2.3225</v>
      </c>
      <c r="O776" s="477">
        <f t="shared" si="162"/>
        <v>155.6075</v>
      </c>
      <c r="P776" s="487">
        <v>83</v>
      </c>
      <c r="Q776" s="477">
        <f t="shared" si="167"/>
        <v>2.3225</v>
      </c>
      <c r="R776" s="477">
        <f t="shared" si="172"/>
        <v>192.7675</v>
      </c>
      <c r="S776" s="477">
        <f t="shared" si="164"/>
        <v>16</v>
      </c>
      <c r="T776" s="477">
        <f t="shared" si="168"/>
        <v>2.3225</v>
      </c>
      <c r="U776" s="477">
        <f t="shared" si="166"/>
        <v>37.16</v>
      </c>
      <c r="V776" s="477">
        <f t="shared" si="169"/>
        <v>0</v>
      </c>
      <c r="W776" s="477">
        <f t="shared" si="170"/>
        <v>2.3225</v>
      </c>
      <c r="X776" s="477">
        <f t="shared" si="171"/>
        <v>0</v>
      </c>
      <c r="Y776" s="444"/>
      <c r="Z776" s="296"/>
      <c r="AA776" s="296"/>
      <c r="AB776" s="296"/>
      <c r="AC776" s="296"/>
      <c r="AD776" s="296"/>
      <c r="AE776" s="296"/>
      <c r="AF776" s="296"/>
      <c r="AG776" s="296"/>
      <c r="AH776" s="296"/>
      <c r="AI776" s="296"/>
    </row>
    <row r="777" s="455" customFormat="1" spans="1:35">
      <c r="A777" s="467">
        <v>887</v>
      </c>
      <c r="B777" s="296"/>
      <c r="C777" s="754" t="s">
        <v>5603</v>
      </c>
      <c r="D777" s="296"/>
      <c r="E777" s="754" t="s">
        <v>5604</v>
      </c>
      <c r="F777" s="754" t="s">
        <v>7173</v>
      </c>
      <c r="G777" s="296"/>
      <c r="H777" s="191"/>
      <c r="I777" s="296"/>
      <c r="J777" s="191" t="s">
        <v>7056</v>
      </c>
      <c r="K777" s="296"/>
      <c r="L777" s="296"/>
      <c r="M777" s="476">
        <v>105</v>
      </c>
      <c r="N777" s="477">
        <v>2.7784</v>
      </c>
      <c r="O777" s="477">
        <f t="shared" si="162"/>
        <v>291.732</v>
      </c>
      <c r="P777" s="487">
        <v>121</v>
      </c>
      <c r="Q777" s="477">
        <f t="shared" si="167"/>
        <v>2.7784</v>
      </c>
      <c r="R777" s="477">
        <f t="shared" si="172"/>
        <v>336.1864</v>
      </c>
      <c r="S777" s="477">
        <f t="shared" si="164"/>
        <v>16</v>
      </c>
      <c r="T777" s="477">
        <f t="shared" si="168"/>
        <v>2.7784</v>
      </c>
      <c r="U777" s="477">
        <f t="shared" si="166"/>
        <v>44.4544</v>
      </c>
      <c r="V777" s="477">
        <f t="shared" si="169"/>
        <v>0</v>
      </c>
      <c r="W777" s="477">
        <f t="shared" si="170"/>
        <v>2.7784</v>
      </c>
      <c r="X777" s="477">
        <f t="shared" si="171"/>
        <v>0</v>
      </c>
      <c r="Y777" s="444"/>
      <c r="Z777" s="296"/>
      <c r="AA777" s="296"/>
      <c r="AB777" s="296"/>
      <c r="AC777" s="296"/>
      <c r="AD777" s="296"/>
      <c r="AE777" s="296"/>
      <c r="AF777" s="296"/>
      <c r="AG777" s="296"/>
      <c r="AH777" s="296"/>
      <c r="AI777" s="296"/>
    </row>
    <row r="778" s="455" customFormat="1" spans="1:35">
      <c r="A778" s="467">
        <v>888</v>
      </c>
      <c r="B778" s="296"/>
      <c r="C778" s="754" t="s">
        <v>7174</v>
      </c>
      <c r="D778" s="296"/>
      <c r="E778" s="754" t="s">
        <v>7175</v>
      </c>
      <c r="F778" s="754" t="s">
        <v>7176</v>
      </c>
      <c r="G778" s="296"/>
      <c r="H778" s="191"/>
      <c r="I778" s="296"/>
      <c r="J778" s="191" t="s">
        <v>7056</v>
      </c>
      <c r="K778" s="296"/>
      <c r="L778" s="296"/>
      <c r="M778" s="476">
        <v>68</v>
      </c>
      <c r="N778" s="477">
        <v>58.8181</v>
      </c>
      <c r="O778" s="477">
        <f t="shared" si="162"/>
        <v>3999.6308</v>
      </c>
      <c r="P778" s="487">
        <v>84</v>
      </c>
      <c r="Q778" s="477">
        <f t="shared" si="167"/>
        <v>58.8181</v>
      </c>
      <c r="R778" s="477">
        <f t="shared" si="172"/>
        <v>4940.7204</v>
      </c>
      <c r="S778" s="477">
        <f t="shared" si="164"/>
        <v>16</v>
      </c>
      <c r="T778" s="477">
        <f t="shared" si="168"/>
        <v>58.8181</v>
      </c>
      <c r="U778" s="477">
        <f t="shared" si="166"/>
        <v>941.0896</v>
      </c>
      <c r="V778" s="477">
        <f t="shared" si="169"/>
        <v>0</v>
      </c>
      <c r="W778" s="477">
        <f t="shared" si="170"/>
        <v>58.8181</v>
      </c>
      <c r="X778" s="477">
        <f t="shared" si="171"/>
        <v>0</v>
      </c>
      <c r="Y778" s="444"/>
      <c r="Z778" s="296"/>
      <c r="AA778" s="296"/>
      <c r="AB778" s="296"/>
      <c r="AC778" s="296"/>
      <c r="AD778" s="296"/>
      <c r="AE778" s="296"/>
      <c r="AF778" s="296"/>
      <c r="AG778" s="296"/>
      <c r="AH778" s="296"/>
      <c r="AI778" s="296"/>
    </row>
    <row r="779" s="455" customFormat="1" spans="1:35">
      <c r="A779" s="467">
        <v>889</v>
      </c>
      <c r="B779" s="296"/>
      <c r="C779" s="754" t="s">
        <v>5605</v>
      </c>
      <c r="D779" s="296"/>
      <c r="E779" s="754" t="s">
        <v>5606</v>
      </c>
      <c r="F779" s="754" t="s">
        <v>7177</v>
      </c>
      <c r="G779" s="296"/>
      <c r="H779" s="191"/>
      <c r="I779" s="296"/>
      <c r="J779" s="191" t="s">
        <v>7056</v>
      </c>
      <c r="K779" s="296"/>
      <c r="L779" s="296"/>
      <c r="M779" s="476">
        <v>55</v>
      </c>
      <c r="N779" s="477">
        <v>50.0991</v>
      </c>
      <c r="O779" s="477">
        <f t="shared" si="162"/>
        <v>2755.4505</v>
      </c>
      <c r="P779" s="487">
        <v>71</v>
      </c>
      <c r="Q779" s="477">
        <f t="shared" si="167"/>
        <v>50.0991</v>
      </c>
      <c r="R779" s="477">
        <f t="shared" si="172"/>
        <v>3557.0361</v>
      </c>
      <c r="S779" s="477">
        <f t="shared" si="164"/>
        <v>16</v>
      </c>
      <c r="T779" s="477">
        <f t="shared" si="168"/>
        <v>50.0991</v>
      </c>
      <c r="U779" s="477">
        <f t="shared" si="166"/>
        <v>801.5856</v>
      </c>
      <c r="V779" s="477">
        <f t="shared" si="169"/>
        <v>0</v>
      </c>
      <c r="W779" s="477">
        <f t="shared" si="170"/>
        <v>50.0991</v>
      </c>
      <c r="X779" s="477">
        <f t="shared" si="171"/>
        <v>0</v>
      </c>
      <c r="Y779" s="444"/>
      <c r="Z779" s="296"/>
      <c r="AA779" s="296"/>
      <c r="AB779" s="296"/>
      <c r="AC779" s="296"/>
      <c r="AD779" s="296"/>
      <c r="AE779" s="296"/>
      <c r="AF779" s="296"/>
      <c r="AG779" s="296"/>
      <c r="AH779" s="296"/>
      <c r="AI779" s="296"/>
    </row>
    <row r="780" s="455" customFormat="1" spans="1:35">
      <c r="A780" s="467">
        <v>890</v>
      </c>
      <c r="B780" s="296"/>
      <c r="C780" s="754" t="s">
        <v>5607</v>
      </c>
      <c r="D780" s="296"/>
      <c r="E780" s="754" t="s">
        <v>5608</v>
      </c>
      <c r="F780" s="754" t="s">
        <v>7178</v>
      </c>
      <c r="G780" s="296"/>
      <c r="H780" s="191"/>
      <c r="I780" s="296"/>
      <c r="J780" s="191" t="s">
        <v>7056</v>
      </c>
      <c r="K780" s="296"/>
      <c r="L780" s="296"/>
      <c r="M780" s="476">
        <v>8</v>
      </c>
      <c r="N780" s="477">
        <v>191.907</v>
      </c>
      <c r="O780" s="477">
        <f t="shared" si="162"/>
        <v>1535.256</v>
      </c>
      <c r="P780" s="487">
        <v>13</v>
      </c>
      <c r="Q780" s="477">
        <f t="shared" si="167"/>
        <v>191.907</v>
      </c>
      <c r="R780" s="477">
        <f t="shared" si="172"/>
        <v>2494.791</v>
      </c>
      <c r="S780" s="477">
        <f t="shared" si="164"/>
        <v>5</v>
      </c>
      <c r="T780" s="477">
        <f t="shared" si="168"/>
        <v>191.907</v>
      </c>
      <c r="U780" s="477">
        <f t="shared" si="166"/>
        <v>959.535</v>
      </c>
      <c r="V780" s="477">
        <f t="shared" si="169"/>
        <v>0</v>
      </c>
      <c r="W780" s="477">
        <f t="shared" si="170"/>
        <v>191.907</v>
      </c>
      <c r="X780" s="477">
        <f t="shared" si="171"/>
        <v>0</v>
      </c>
      <c r="Y780" s="444"/>
      <c r="Z780" s="296"/>
      <c r="AA780" s="296"/>
      <c r="AB780" s="296"/>
      <c r="AC780" s="296"/>
      <c r="AD780" s="296"/>
      <c r="AE780" s="296"/>
      <c r="AF780" s="296"/>
      <c r="AG780" s="296"/>
      <c r="AH780" s="296"/>
      <c r="AI780" s="296"/>
    </row>
    <row r="781" s="455" customFormat="1" spans="1:35">
      <c r="A781" s="467">
        <v>891</v>
      </c>
      <c r="B781" s="296"/>
      <c r="C781" s="754" t="s">
        <v>5609</v>
      </c>
      <c r="D781" s="296"/>
      <c r="E781" s="754" t="s">
        <v>5610</v>
      </c>
      <c r="F781" s="754" t="s">
        <v>7179</v>
      </c>
      <c r="G781" s="296"/>
      <c r="H781" s="191"/>
      <c r="I781" s="296"/>
      <c r="J781" s="191" t="s">
        <v>7056</v>
      </c>
      <c r="K781" s="296"/>
      <c r="L781" s="296"/>
      <c r="M781" s="476">
        <v>288</v>
      </c>
      <c r="N781" s="477">
        <v>7.3144</v>
      </c>
      <c r="O781" s="477">
        <f t="shared" si="162"/>
        <v>2106.5472</v>
      </c>
      <c r="P781" s="487">
        <v>307</v>
      </c>
      <c r="Q781" s="477">
        <f t="shared" si="167"/>
        <v>7.3144</v>
      </c>
      <c r="R781" s="477">
        <f t="shared" si="172"/>
        <v>2245.5208</v>
      </c>
      <c r="S781" s="477">
        <f t="shared" si="164"/>
        <v>19</v>
      </c>
      <c r="T781" s="477">
        <f t="shared" si="168"/>
        <v>7.3144</v>
      </c>
      <c r="U781" s="477">
        <f t="shared" si="166"/>
        <v>138.9736</v>
      </c>
      <c r="V781" s="477">
        <f t="shared" si="169"/>
        <v>0</v>
      </c>
      <c r="W781" s="477">
        <f t="shared" si="170"/>
        <v>7.3144</v>
      </c>
      <c r="X781" s="477">
        <f t="shared" si="171"/>
        <v>0</v>
      </c>
      <c r="Y781" s="444"/>
      <c r="Z781" s="296"/>
      <c r="AA781" s="296"/>
      <c r="AB781" s="296"/>
      <c r="AC781" s="296"/>
      <c r="AD781" s="296"/>
      <c r="AE781" s="296"/>
      <c r="AF781" s="296"/>
      <c r="AG781" s="296"/>
      <c r="AH781" s="296"/>
      <c r="AI781" s="296"/>
    </row>
    <row r="782" s="455" customFormat="1" spans="1:35">
      <c r="A782" s="467">
        <v>892</v>
      </c>
      <c r="B782" s="296"/>
      <c r="C782" s="754" t="s">
        <v>5611</v>
      </c>
      <c r="D782" s="296"/>
      <c r="E782" s="754" t="s">
        <v>5612</v>
      </c>
      <c r="F782" s="754" t="s">
        <v>7180</v>
      </c>
      <c r="G782" s="296"/>
      <c r="H782" s="191"/>
      <c r="I782" s="296"/>
      <c r="J782" s="191" t="s">
        <v>7056</v>
      </c>
      <c r="K782" s="296"/>
      <c r="L782" s="296"/>
      <c r="M782" s="476">
        <v>37</v>
      </c>
      <c r="N782" s="477">
        <v>137.2308</v>
      </c>
      <c r="O782" s="477">
        <f t="shared" si="162"/>
        <v>5077.5396</v>
      </c>
      <c r="P782" s="487">
        <v>42</v>
      </c>
      <c r="Q782" s="477">
        <f t="shared" si="167"/>
        <v>137.2308</v>
      </c>
      <c r="R782" s="477">
        <f t="shared" si="172"/>
        <v>5763.6936</v>
      </c>
      <c r="S782" s="477">
        <f t="shared" si="164"/>
        <v>5</v>
      </c>
      <c r="T782" s="477">
        <f t="shared" si="168"/>
        <v>137.2308</v>
      </c>
      <c r="U782" s="477">
        <f t="shared" si="166"/>
        <v>686.154</v>
      </c>
      <c r="V782" s="477">
        <f t="shared" si="169"/>
        <v>0</v>
      </c>
      <c r="W782" s="477">
        <f t="shared" si="170"/>
        <v>137.2308</v>
      </c>
      <c r="X782" s="477">
        <f t="shared" si="171"/>
        <v>0</v>
      </c>
      <c r="Y782" s="444"/>
      <c r="Z782" s="296"/>
      <c r="AA782" s="296"/>
      <c r="AB782" s="296"/>
      <c r="AC782" s="296"/>
      <c r="AD782" s="296"/>
      <c r="AE782" s="296"/>
      <c r="AF782" s="296"/>
      <c r="AG782" s="296"/>
      <c r="AH782" s="296"/>
      <c r="AI782" s="296"/>
    </row>
    <row r="783" s="455" customFormat="1" spans="1:35">
      <c r="A783" s="467">
        <v>893</v>
      </c>
      <c r="B783" s="296"/>
      <c r="C783" s="754" t="s">
        <v>7181</v>
      </c>
      <c r="D783" s="296"/>
      <c r="E783" s="754" t="s">
        <v>7182</v>
      </c>
      <c r="F783" s="754" t="s">
        <v>7183</v>
      </c>
      <c r="G783" s="296"/>
      <c r="H783" s="191"/>
      <c r="I783" s="296"/>
      <c r="J783" s="191" t="s">
        <v>7056</v>
      </c>
      <c r="K783" s="296"/>
      <c r="L783" s="296"/>
      <c r="M783" s="476">
        <v>64</v>
      </c>
      <c r="N783" s="477">
        <v>116.3144</v>
      </c>
      <c r="O783" s="477">
        <f t="shared" si="162"/>
        <v>7444.1216</v>
      </c>
      <c r="P783" s="487">
        <v>77</v>
      </c>
      <c r="Q783" s="477">
        <f t="shared" si="167"/>
        <v>116.3144</v>
      </c>
      <c r="R783" s="477">
        <f t="shared" si="172"/>
        <v>8956.2088</v>
      </c>
      <c r="S783" s="477">
        <f t="shared" si="164"/>
        <v>13</v>
      </c>
      <c r="T783" s="477">
        <f t="shared" si="168"/>
        <v>116.3144</v>
      </c>
      <c r="U783" s="477">
        <f t="shared" si="166"/>
        <v>1512.0872</v>
      </c>
      <c r="V783" s="477">
        <f t="shared" si="169"/>
        <v>0</v>
      </c>
      <c r="W783" s="477">
        <f t="shared" si="170"/>
        <v>116.3144</v>
      </c>
      <c r="X783" s="477">
        <f t="shared" si="171"/>
        <v>0</v>
      </c>
      <c r="Y783" s="444"/>
      <c r="Z783" s="296"/>
      <c r="AA783" s="296"/>
      <c r="AB783" s="296"/>
      <c r="AC783" s="296"/>
      <c r="AD783" s="296"/>
      <c r="AE783" s="296"/>
      <c r="AF783" s="296"/>
      <c r="AG783" s="296"/>
      <c r="AH783" s="296"/>
      <c r="AI783" s="296"/>
    </row>
    <row r="784" s="455" customFormat="1" spans="1:35">
      <c r="A784" s="467">
        <v>894</v>
      </c>
      <c r="B784" s="296"/>
      <c r="C784" s="754" t="s">
        <v>5613</v>
      </c>
      <c r="D784" s="296"/>
      <c r="E784" s="754" t="s">
        <v>5614</v>
      </c>
      <c r="F784" s="754" t="s">
        <v>7184</v>
      </c>
      <c r="G784" s="296"/>
      <c r="H784" s="191"/>
      <c r="I784" s="296"/>
      <c r="J784" s="191" t="s">
        <v>7056</v>
      </c>
      <c r="K784" s="296"/>
      <c r="L784" s="296"/>
      <c r="M784" s="476">
        <v>47</v>
      </c>
      <c r="N784" s="477">
        <v>17.4849</v>
      </c>
      <c r="O784" s="477">
        <f t="shared" si="162"/>
        <v>821.7903</v>
      </c>
      <c r="P784" s="487">
        <v>67</v>
      </c>
      <c r="Q784" s="477">
        <f t="shared" si="167"/>
        <v>17.4849</v>
      </c>
      <c r="R784" s="477">
        <f t="shared" si="172"/>
        <v>1171.4883</v>
      </c>
      <c r="S784" s="477">
        <f t="shared" si="164"/>
        <v>20</v>
      </c>
      <c r="T784" s="477">
        <f t="shared" si="168"/>
        <v>17.4849</v>
      </c>
      <c r="U784" s="477">
        <f t="shared" si="166"/>
        <v>349.698</v>
      </c>
      <c r="V784" s="477">
        <f t="shared" si="169"/>
        <v>0</v>
      </c>
      <c r="W784" s="477">
        <f t="shared" si="170"/>
        <v>17.4849</v>
      </c>
      <c r="X784" s="477">
        <f t="shared" si="171"/>
        <v>0</v>
      </c>
      <c r="Y784" s="444"/>
      <c r="Z784" s="296"/>
      <c r="AA784" s="296"/>
      <c r="AB784" s="296"/>
      <c r="AC784" s="296"/>
      <c r="AD784" s="296"/>
      <c r="AE784" s="296"/>
      <c r="AF784" s="296"/>
      <c r="AG784" s="296"/>
      <c r="AH784" s="296"/>
      <c r="AI784" s="296"/>
    </row>
    <row r="785" s="455" customFormat="1" spans="1:35">
      <c r="A785" s="467">
        <v>895</v>
      </c>
      <c r="B785" s="296"/>
      <c r="C785" s="754" t="s">
        <v>7185</v>
      </c>
      <c r="D785" s="296"/>
      <c r="E785" s="754" t="s">
        <v>7186</v>
      </c>
      <c r="F785" s="754" t="s">
        <v>7187</v>
      </c>
      <c r="G785" s="296"/>
      <c r="H785" s="191"/>
      <c r="I785" s="296"/>
      <c r="J785" s="191" t="s">
        <v>7056</v>
      </c>
      <c r="K785" s="296"/>
      <c r="L785" s="296"/>
      <c r="M785" s="476">
        <v>14</v>
      </c>
      <c r="N785" s="477">
        <v>191.0521</v>
      </c>
      <c r="O785" s="477">
        <f t="shared" si="162"/>
        <v>2674.7294</v>
      </c>
      <c r="P785" s="487">
        <v>27</v>
      </c>
      <c r="Q785" s="477">
        <f t="shared" si="167"/>
        <v>191.0521</v>
      </c>
      <c r="R785" s="477">
        <f t="shared" si="172"/>
        <v>5158.4067</v>
      </c>
      <c r="S785" s="477">
        <f t="shared" si="164"/>
        <v>13</v>
      </c>
      <c r="T785" s="477">
        <f t="shared" si="168"/>
        <v>191.0521</v>
      </c>
      <c r="U785" s="477">
        <f t="shared" si="166"/>
        <v>2483.6773</v>
      </c>
      <c r="V785" s="477">
        <f t="shared" si="169"/>
        <v>0</v>
      </c>
      <c r="W785" s="477">
        <f t="shared" si="170"/>
        <v>191.0521</v>
      </c>
      <c r="X785" s="477">
        <f t="shared" si="171"/>
        <v>0</v>
      </c>
      <c r="Y785" s="444"/>
      <c r="Z785" s="296"/>
      <c r="AA785" s="296"/>
      <c r="AB785" s="296"/>
      <c r="AC785" s="296"/>
      <c r="AD785" s="296"/>
      <c r="AE785" s="296"/>
      <c r="AF785" s="296"/>
      <c r="AG785" s="296"/>
      <c r="AH785" s="296"/>
      <c r="AI785" s="296"/>
    </row>
    <row r="786" s="455" customFormat="1" spans="1:35">
      <c r="A786" s="467">
        <v>896</v>
      </c>
      <c r="B786" s="296"/>
      <c r="C786" s="754" t="s">
        <v>5615</v>
      </c>
      <c r="D786" s="296"/>
      <c r="E786" s="754" t="s">
        <v>5616</v>
      </c>
      <c r="F786" s="754" t="s">
        <v>7188</v>
      </c>
      <c r="G786" s="296"/>
      <c r="H786" s="191"/>
      <c r="I786" s="296"/>
      <c r="J786" s="191" t="s">
        <v>7056</v>
      </c>
      <c r="K786" s="296"/>
      <c r="L786" s="296"/>
      <c r="M786" s="476">
        <v>8</v>
      </c>
      <c r="N786" s="477">
        <v>59.0156</v>
      </c>
      <c r="O786" s="477">
        <f t="shared" si="162"/>
        <v>472.1248</v>
      </c>
      <c r="P786" s="487">
        <v>22</v>
      </c>
      <c r="Q786" s="477">
        <f t="shared" si="167"/>
        <v>59.0156</v>
      </c>
      <c r="R786" s="477">
        <f t="shared" si="172"/>
        <v>1298.3432</v>
      </c>
      <c r="S786" s="477">
        <f t="shared" si="164"/>
        <v>14</v>
      </c>
      <c r="T786" s="477">
        <f t="shared" si="168"/>
        <v>59.0156</v>
      </c>
      <c r="U786" s="477">
        <f t="shared" si="166"/>
        <v>826.2184</v>
      </c>
      <c r="V786" s="477">
        <f t="shared" si="169"/>
        <v>0</v>
      </c>
      <c r="W786" s="477">
        <f t="shared" si="170"/>
        <v>59.0156</v>
      </c>
      <c r="X786" s="477">
        <f t="shared" si="171"/>
        <v>0</v>
      </c>
      <c r="Y786" s="444"/>
      <c r="Z786" s="296"/>
      <c r="AA786" s="296"/>
      <c r="AB786" s="296"/>
      <c r="AC786" s="296"/>
      <c r="AD786" s="296"/>
      <c r="AE786" s="296"/>
      <c r="AF786" s="296"/>
      <c r="AG786" s="296"/>
      <c r="AH786" s="296"/>
      <c r="AI786" s="296"/>
    </row>
    <row r="787" s="455" customFormat="1" spans="1:35">
      <c r="A787" s="467">
        <v>897</v>
      </c>
      <c r="B787" s="296"/>
      <c r="C787" s="754" t="s">
        <v>7189</v>
      </c>
      <c r="D787" s="296"/>
      <c r="E787" s="754" t="s">
        <v>7190</v>
      </c>
      <c r="F787" s="296"/>
      <c r="G787" s="296"/>
      <c r="H787" s="191"/>
      <c r="I787" s="296"/>
      <c r="J787" s="191" t="s">
        <v>7056</v>
      </c>
      <c r="K787" s="296"/>
      <c r="L787" s="296"/>
      <c r="M787" s="476">
        <v>-15</v>
      </c>
      <c r="N787" s="477">
        <v>251.8064</v>
      </c>
      <c r="O787" s="477">
        <f t="shared" si="162"/>
        <v>-3777.096</v>
      </c>
      <c r="P787" s="487"/>
      <c r="Q787" s="477">
        <f t="shared" si="167"/>
        <v>251.8064</v>
      </c>
      <c r="R787" s="477">
        <f t="shared" si="172"/>
        <v>0</v>
      </c>
      <c r="S787" s="477">
        <f t="shared" si="164"/>
        <v>15</v>
      </c>
      <c r="T787" s="477">
        <f t="shared" si="168"/>
        <v>251.8064</v>
      </c>
      <c r="U787" s="477">
        <f t="shared" si="166"/>
        <v>3777.096</v>
      </c>
      <c r="V787" s="477">
        <f t="shared" si="169"/>
        <v>0</v>
      </c>
      <c r="W787" s="477">
        <f t="shared" si="170"/>
        <v>251.8064</v>
      </c>
      <c r="X787" s="477">
        <f t="shared" si="171"/>
        <v>0</v>
      </c>
      <c r="Y787" s="444"/>
      <c r="Z787" s="296"/>
      <c r="AA787" s="296"/>
      <c r="AB787" s="296"/>
      <c r="AC787" s="296"/>
      <c r="AD787" s="296"/>
      <c r="AE787" s="296"/>
      <c r="AF787" s="296"/>
      <c r="AG787" s="296"/>
      <c r="AH787" s="296"/>
      <c r="AI787" s="296"/>
    </row>
    <row r="788" s="455" customFormat="1" spans="1:35">
      <c r="A788" s="467">
        <v>898</v>
      </c>
      <c r="B788" s="296"/>
      <c r="C788" s="754" t="s">
        <v>7191</v>
      </c>
      <c r="D788" s="296"/>
      <c r="E788" s="754" t="s">
        <v>7192</v>
      </c>
      <c r="F788" s="754" t="s">
        <v>7193</v>
      </c>
      <c r="G788" s="296"/>
      <c r="H788" s="191"/>
      <c r="I788" s="296"/>
      <c r="J788" s="191" t="s">
        <v>7056</v>
      </c>
      <c r="K788" s="296"/>
      <c r="L788" s="296"/>
      <c r="M788" s="476">
        <v>12</v>
      </c>
      <c r="N788" s="477">
        <v>161.7503</v>
      </c>
      <c r="O788" s="477">
        <f t="shared" ref="O788:O851" si="173">N788*M788</f>
        <v>1941.0036</v>
      </c>
      <c r="P788" s="487">
        <v>12</v>
      </c>
      <c r="Q788" s="477">
        <f t="shared" si="167"/>
        <v>161.7503</v>
      </c>
      <c r="R788" s="477">
        <f t="shared" si="172"/>
        <v>1941.0036</v>
      </c>
      <c r="S788" s="477">
        <f t="shared" si="164"/>
        <v>0</v>
      </c>
      <c r="T788" s="477">
        <f t="shared" si="168"/>
        <v>161.7503</v>
      </c>
      <c r="U788" s="477">
        <f>T788*S788</f>
        <v>0</v>
      </c>
      <c r="V788" s="477">
        <f t="shared" si="169"/>
        <v>0</v>
      </c>
      <c r="W788" s="477">
        <f t="shared" si="170"/>
        <v>161.7503</v>
      </c>
      <c r="X788" s="477">
        <f t="shared" si="171"/>
        <v>0</v>
      </c>
      <c r="Y788" s="444"/>
      <c r="Z788" s="296"/>
      <c r="AA788" s="296"/>
      <c r="AB788" s="296"/>
      <c r="AC788" s="296"/>
      <c r="AD788" s="296"/>
      <c r="AE788" s="296"/>
      <c r="AF788" s="296"/>
      <c r="AG788" s="296"/>
      <c r="AH788" s="296"/>
      <c r="AI788" s="296"/>
    </row>
    <row r="789" s="455" customFormat="1" spans="1:35">
      <c r="A789" s="467">
        <v>899</v>
      </c>
      <c r="B789" s="296"/>
      <c r="C789" s="754" t="s">
        <v>7194</v>
      </c>
      <c r="D789" s="296"/>
      <c r="E789" s="754" t="s">
        <v>7195</v>
      </c>
      <c r="F789" s="754" t="s">
        <v>7196</v>
      </c>
      <c r="G789" s="296"/>
      <c r="H789" s="191"/>
      <c r="I789" s="296"/>
      <c r="J789" s="191" t="s">
        <v>7056</v>
      </c>
      <c r="K789" s="296"/>
      <c r="L789" s="296"/>
      <c r="M789" s="476">
        <v>44</v>
      </c>
      <c r="N789" s="477">
        <v>140.5425</v>
      </c>
      <c r="O789" s="477">
        <f t="shared" si="173"/>
        <v>6183.87</v>
      </c>
      <c r="P789" s="487">
        <v>44</v>
      </c>
      <c r="Q789" s="477">
        <f t="shared" si="167"/>
        <v>140.5425</v>
      </c>
      <c r="R789" s="477">
        <f t="shared" si="172"/>
        <v>6183.87</v>
      </c>
      <c r="S789" s="477">
        <f t="shared" si="164"/>
        <v>0</v>
      </c>
      <c r="T789" s="477">
        <f t="shared" si="168"/>
        <v>140.5425</v>
      </c>
      <c r="U789" s="477">
        <f>T789*S789</f>
        <v>0</v>
      </c>
      <c r="V789" s="477">
        <f t="shared" si="169"/>
        <v>0</v>
      </c>
      <c r="W789" s="477">
        <f t="shared" si="170"/>
        <v>140.5425</v>
      </c>
      <c r="X789" s="477">
        <f t="shared" si="171"/>
        <v>0</v>
      </c>
      <c r="Y789" s="444"/>
      <c r="Z789" s="296"/>
      <c r="AA789" s="296"/>
      <c r="AB789" s="296"/>
      <c r="AC789" s="296"/>
      <c r="AD789" s="296"/>
      <c r="AE789" s="296"/>
      <c r="AF789" s="296"/>
      <c r="AG789" s="296"/>
      <c r="AH789" s="296"/>
      <c r="AI789" s="296"/>
    </row>
    <row r="790" s="455" customFormat="1" spans="1:35">
      <c r="A790" s="467">
        <v>900</v>
      </c>
      <c r="B790" s="296"/>
      <c r="C790" s="754" t="s">
        <v>5617</v>
      </c>
      <c r="D790" s="296"/>
      <c r="E790" s="754" t="s">
        <v>5618</v>
      </c>
      <c r="F790" s="754" t="s">
        <v>7197</v>
      </c>
      <c r="G790" s="296"/>
      <c r="H790" s="191"/>
      <c r="I790" s="296"/>
      <c r="J790" s="191" t="s">
        <v>7056</v>
      </c>
      <c r="K790" s="296"/>
      <c r="L790" s="296"/>
      <c r="M790" s="476">
        <v>-403</v>
      </c>
      <c r="N790" s="477">
        <v>6.0254</v>
      </c>
      <c r="O790" s="477">
        <f t="shared" si="173"/>
        <v>-2428.2362</v>
      </c>
      <c r="P790" s="487"/>
      <c r="Q790" s="477">
        <f t="shared" si="167"/>
        <v>6.0254</v>
      </c>
      <c r="R790" s="477">
        <f t="shared" si="172"/>
        <v>0</v>
      </c>
      <c r="S790" s="477">
        <f t="shared" si="164"/>
        <v>403</v>
      </c>
      <c r="T790" s="477">
        <f t="shared" si="168"/>
        <v>6.0254</v>
      </c>
      <c r="U790" s="477">
        <f t="shared" ref="U790:U795" si="174">R790-O790</f>
        <v>2428.2362</v>
      </c>
      <c r="V790" s="477">
        <f t="shared" si="169"/>
        <v>0</v>
      </c>
      <c r="W790" s="477">
        <f t="shared" si="170"/>
        <v>6.0254</v>
      </c>
      <c r="X790" s="477">
        <f t="shared" si="171"/>
        <v>0</v>
      </c>
      <c r="Y790" s="444"/>
      <c r="Z790" s="296"/>
      <c r="AA790" s="296"/>
      <c r="AB790" s="296"/>
      <c r="AC790" s="296"/>
      <c r="AD790" s="296"/>
      <c r="AE790" s="296"/>
      <c r="AF790" s="296"/>
      <c r="AG790" s="296"/>
      <c r="AH790" s="296"/>
      <c r="AI790" s="296"/>
    </row>
    <row r="791" s="455" customFormat="1" spans="1:35">
      <c r="A791" s="467">
        <v>901</v>
      </c>
      <c r="B791" s="296"/>
      <c r="C791" s="754" t="s">
        <v>5619</v>
      </c>
      <c r="D791" s="296"/>
      <c r="E791" s="754" t="s">
        <v>5620</v>
      </c>
      <c r="F791" s="754" t="s">
        <v>7198</v>
      </c>
      <c r="G791" s="296"/>
      <c r="H791" s="191"/>
      <c r="I791" s="296"/>
      <c r="J791" s="191" t="s">
        <v>7056</v>
      </c>
      <c r="K791" s="296"/>
      <c r="L791" s="296"/>
      <c r="M791" s="476">
        <v>-759</v>
      </c>
      <c r="N791" s="477">
        <v>5.844</v>
      </c>
      <c r="O791" s="477">
        <f t="shared" si="173"/>
        <v>-4435.596</v>
      </c>
      <c r="P791" s="487"/>
      <c r="Q791" s="477">
        <f t="shared" si="167"/>
        <v>5.844</v>
      </c>
      <c r="R791" s="477">
        <f t="shared" si="172"/>
        <v>0</v>
      </c>
      <c r="S791" s="477">
        <f t="shared" si="164"/>
        <v>759</v>
      </c>
      <c r="T791" s="477">
        <f t="shared" si="168"/>
        <v>5.844</v>
      </c>
      <c r="U791" s="477">
        <f t="shared" si="174"/>
        <v>4435.596</v>
      </c>
      <c r="V791" s="477">
        <f t="shared" si="169"/>
        <v>0</v>
      </c>
      <c r="W791" s="477">
        <f t="shared" si="170"/>
        <v>5.844</v>
      </c>
      <c r="X791" s="477">
        <f t="shared" si="171"/>
        <v>0</v>
      </c>
      <c r="Y791" s="444"/>
      <c r="Z791" s="296"/>
      <c r="AA791" s="296"/>
      <c r="AB791" s="296"/>
      <c r="AC791" s="296"/>
      <c r="AD791" s="296"/>
      <c r="AE791" s="296"/>
      <c r="AF791" s="296"/>
      <c r="AG791" s="296"/>
      <c r="AH791" s="296"/>
      <c r="AI791" s="296"/>
    </row>
    <row r="792" s="455" customFormat="1" spans="1:35">
      <c r="A792" s="467">
        <v>902</v>
      </c>
      <c r="B792" s="296"/>
      <c r="C792" s="754" t="s">
        <v>7199</v>
      </c>
      <c r="D792" s="296"/>
      <c r="E792" s="754" t="s">
        <v>7200</v>
      </c>
      <c r="F792" s="754" t="s">
        <v>7201</v>
      </c>
      <c r="G792" s="296"/>
      <c r="H792" s="191"/>
      <c r="I792" s="296"/>
      <c r="J792" s="191" t="s">
        <v>7056</v>
      </c>
      <c r="K792" s="296"/>
      <c r="L792" s="296"/>
      <c r="M792" s="476">
        <v>-1002</v>
      </c>
      <c r="N792" s="477">
        <v>3.4884</v>
      </c>
      <c r="O792" s="477">
        <f t="shared" si="173"/>
        <v>-3495.3768</v>
      </c>
      <c r="P792" s="487">
        <v>0</v>
      </c>
      <c r="Q792" s="477">
        <f t="shared" si="167"/>
        <v>3.4884</v>
      </c>
      <c r="R792" s="477">
        <f t="shared" si="172"/>
        <v>0</v>
      </c>
      <c r="S792" s="477">
        <f t="shared" si="164"/>
        <v>1002</v>
      </c>
      <c r="T792" s="477">
        <f t="shared" si="168"/>
        <v>3.4884</v>
      </c>
      <c r="U792" s="477">
        <f t="shared" si="174"/>
        <v>3495.3768</v>
      </c>
      <c r="V792" s="477">
        <f t="shared" si="169"/>
        <v>0</v>
      </c>
      <c r="W792" s="477">
        <f t="shared" si="170"/>
        <v>3.4884</v>
      </c>
      <c r="X792" s="477">
        <f t="shared" si="171"/>
        <v>0</v>
      </c>
      <c r="Y792" s="444"/>
      <c r="Z792" s="296"/>
      <c r="AA792" s="296"/>
      <c r="AB792" s="296"/>
      <c r="AC792" s="296"/>
      <c r="AD792" s="296"/>
      <c r="AE792" s="296"/>
      <c r="AF792" s="296"/>
      <c r="AG792" s="296"/>
      <c r="AH792" s="296"/>
      <c r="AI792" s="296"/>
    </row>
    <row r="793" s="455" customFormat="1" spans="1:35">
      <c r="A793" s="467">
        <v>903</v>
      </c>
      <c r="B793" s="296"/>
      <c r="C793" s="754" t="s">
        <v>7202</v>
      </c>
      <c r="D793" s="296"/>
      <c r="E793" s="754" t="s">
        <v>7203</v>
      </c>
      <c r="F793" s="296"/>
      <c r="G793" s="296"/>
      <c r="H793" s="191"/>
      <c r="I793" s="296"/>
      <c r="J793" s="191" t="s">
        <v>7056</v>
      </c>
      <c r="K793" s="296"/>
      <c r="L793" s="296"/>
      <c r="M793" s="476">
        <v>-70</v>
      </c>
      <c r="N793" s="477">
        <v>144.8808</v>
      </c>
      <c r="O793" s="477">
        <f t="shared" si="173"/>
        <v>-10141.656</v>
      </c>
      <c r="P793" s="487"/>
      <c r="Q793" s="477">
        <f t="shared" si="167"/>
        <v>144.8808</v>
      </c>
      <c r="R793" s="477">
        <f t="shared" si="172"/>
        <v>0</v>
      </c>
      <c r="S793" s="477">
        <f t="shared" si="164"/>
        <v>70</v>
      </c>
      <c r="T793" s="477">
        <f t="shared" si="168"/>
        <v>144.8808</v>
      </c>
      <c r="U793" s="477">
        <f t="shared" si="174"/>
        <v>10141.656</v>
      </c>
      <c r="V793" s="477">
        <f t="shared" si="169"/>
        <v>0</v>
      </c>
      <c r="W793" s="477">
        <f t="shared" si="170"/>
        <v>144.8808</v>
      </c>
      <c r="X793" s="477">
        <f t="shared" si="171"/>
        <v>0</v>
      </c>
      <c r="Y793" s="444"/>
      <c r="Z793" s="296"/>
      <c r="AA793" s="296"/>
      <c r="AB793" s="296"/>
      <c r="AC793" s="296"/>
      <c r="AD793" s="296"/>
      <c r="AE793" s="296"/>
      <c r="AF793" s="296"/>
      <c r="AG793" s="296"/>
      <c r="AH793" s="296"/>
      <c r="AI793" s="296"/>
    </row>
    <row r="794" s="455" customFormat="1" spans="1:35">
      <c r="A794" s="467">
        <v>904</v>
      </c>
      <c r="B794" s="296"/>
      <c r="C794" s="754" t="s">
        <v>7204</v>
      </c>
      <c r="D794" s="296"/>
      <c r="E794" s="754" t="s">
        <v>7205</v>
      </c>
      <c r="F794" s="754" t="s">
        <v>7206</v>
      </c>
      <c r="G794" s="296"/>
      <c r="H794" s="191"/>
      <c r="I794" s="296"/>
      <c r="J794" s="191" t="s">
        <v>7056</v>
      </c>
      <c r="K794" s="296"/>
      <c r="L794" s="296"/>
      <c r="M794" s="476">
        <v>3243</v>
      </c>
      <c r="N794" s="477">
        <v>33.9067</v>
      </c>
      <c r="O794" s="477">
        <f t="shared" si="173"/>
        <v>109959.4281</v>
      </c>
      <c r="P794" s="487">
        <v>3534</v>
      </c>
      <c r="Q794" s="477">
        <f t="shared" si="167"/>
        <v>33.9067</v>
      </c>
      <c r="R794" s="477">
        <f t="shared" si="172"/>
        <v>119826.2778</v>
      </c>
      <c r="S794" s="477">
        <f t="shared" si="164"/>
        <v>291</v>
      </c>
      <c r="T794" s="477">
        <f t="shared" si="168"/>
        <v>33.9067</v>
      </c>
      <c r="U794" s="477">
        <f t="shared" si="174"/>
        <v>9866.84969999999</v>
      </c>
      <c r="V794" s="477">
        <f t="shared" si="169"/>
        <v>0</v>
      </c>
      <c r="W794" s="477">
        <f t="shared" si="170"/>
        <v>33.9067</v>
      </c>
      <c r="X794" s="477">
        <f t="shared" si="171"/>
        <v>0</v>
      </c>
      <c r="Y794" s="444"/>
      <c r="Z794" s="296"/>
      <c r="AA794" s="296"/>
      <c r="AB794" s="296"/>
      <c r="AC794" s="296"/>
      <c r="AD794" s="296"/>
      <c r="AE794" s="296"/>
      <c r="AF794" s="296"/>
      <c r="AG794" s="296"/>
      <c r="AH794" s="296"/>
      <c r="AI794" s="296"/>
    </row>
    <row r="795" s="455" customFormat="1" spans="1:35">
      <c r="A795" s="467">
        <v>905</v>
      </c>
      <c r="B795" s="296"/>
      <c r="C795" s="754" t="s">
        <v>7207</v>
      </c>
      <c r="D795" s="296"/>
      <c r="E795" s="754" t="s">
        <v>7208</v>
      </c>
      <c r="F795" s="754" t="s">
        <v>7209</v>
      </c>
      <c r="G795" s="296"/>
      <c r="H795" s="191"/>
      <c r="I795" s="296"/>
      <c r="J795" s="191" t="s">
        <v>7056</v>
      </c>
      <c r="K795" s="296"/>
      <c r="L795" s="296"/>
      <c r="M795" s="476">
        <v>3506</v>
      </c>
      <c r="N795" s="477">
        <v>33.851</v>
      </c>
      <c r="O795" s="477">
        <f t="shared" si="173"/>
        <v>118681.606</v>
      </c>
      <c r="P795" s="487">
        <v>3544</v>
      </c>
      <c r="Q795" s="477">
        <f t="shared" si="167"/>
        <v>33.851</v>
      </c>
      <c r="R795" s="477">
        <f t="shared" si="172"/>
        <v>119967.944</v>
      </c>
      <c r="S795" s="477">
        <f t="shared" si="164"/>
        <v>38</v>
      </c>
      <c r="T795" s="477">
        <f t="shared" si="168"/>
        <v>33.851</v>
      </c>
      <c r="U795" s="477">
        <f t="shared" si="174"/>
        <v>1286.338</v>
      </c>
      <c r="V795" s="477">
        <f t="shared" si="169"/>
        <v>0</v>
      </c>
      <c r="W795" s="477">
        <f t="shared" si="170"/>
        <v>33.851</v>
      </c>
      <c r="X795" s="477">
        <f t="shared" si="171"/>
        <v>0</v>
      </c>
      <c r="Y795" s="444"/>
      <c r="Z795" s="296"/>
      <c r="AA795" s="296"/>
      <c r="AB795" s="296"/>
      <c r="AC795" s="296"/>
      <c r="AD795" s="296"/>
      <c r="AE795" s="296"/>
      <c r="AF795" s="296"/>
      <c r="AG795" s="296"/>
      <c r="AH795" s="296"/>
      <c r="AI795" s="296"/>
    </row>
    <row r="796" s="455" customFormat="1" spans="1:35">
      <c r="A796" s="467">
        <v>906</v>
      </c>
      <c r="B796" s="296"/>
      <c r="C796" s="754" t="s">
        <v>7210</v>
      </c>
      <c r="D796" s="296"/>
      <c r="E796" s="754" t="s">
        <v>7211</v>
      </c>
      <c r="F796" s="754" t="s">
        <v>7212</v>
      </c>
      <c r="G796" s="296"/>
      <c r="H796" s="191"/>
      <c r="I796" s="296"/>
      <c r="J796" s="191" t="s">
        <v>7056</v>
      </c>
      <c r="K796" s="296"/>
      <c r="L796" s="296"/>
      <c r="M796" s="476">
        <v>38</v>
      </c>
      <c r="N796" s="477">
        <v>34.9623</v>
      </c>
      <c r="O796" s="477">
        <f t="shared" si="173"/>
        <v>1328.5674</v>
      </c>
      <c r="P796" s="487">
        <v>9</v>
      </c>
      <c r="Q796" s="477">
        <f t="shared" si="167"/>
        <v>34.9623</v>
      </c>
      <c r="R796" s="477">
        <f t="shared" si="172"/>
        <v>314.6607</v>
      </c>
      <c r="S796" s="477">
        <f t="shared" si="164"/>
        <v>0</v>
      </c>
      <c r="T796" s="477">
        <f t="shared" si="168"/>
        <v>34.9623</v>
      </c>
      <c r="U796" s="477">
        <f>T796*S796</f>
        <v>0</v>
      </c>
      <c r="V796" s="477">
        <f t="shared" si="169"/>
        <v>-29</v>
      </c>
      <c r="W796" s="477">
        <f t="shared" si="170"/>
        <v>34.9623</v>
      </c>
      <c r="X796" s="477">
        <f t="shared" ref="X796:X802" si="175">R796-O796</f>
        <v>-1013.9067</v>
      </c>
      <c r="Y796" s="444"/>
      <c r="Z796" s="296"/>
      <c r="AA796" s="296"/>
      <c r="AB796" s="296"/>
      <c r="AC796" s="296"/>
      <c r="AD796" s="296"/>
      <c r="AE796" s="296"/>
      <c r="AF796" s="296"/>
      <c r="AG796" s="296"/>
      <c r="AH796" s="296"/>
      <c r="AI796" s="296"/>
    </row>
    <row r="797" s="455" customFormat="1" spans="1:35">
      <c r="A797" s="467">
        <v>907</v>
      </c>
      <c r="B797" s="296"/>
      <c r="C797" s="754" t="s">
        <v>7213</v>
      </c>
      <c r="D797" s="296"/>
      <c r="E797" s="754" t="s">
        <v>7214</v>
      </c>
      <c r="F797" s="754" t="s">
        <v>7215</v>
      </c>
      <c r="G797" s="296"/>
      <c r="H797" s="191"/>
      <c r="I797" s="296"/>
      <c r="J797" s="191" t="s">
        <v>7056</v>
      </c>
      <c r="K797" s="296"/>
      <c r="L797" s="296"/>
      <c r="M797" s="476">
        <v>3163</v>
      </c>
      <c r="N797" s="477">
        <v>35.4365</v>
      </c>
      <c r="O797" s="477">
        <f t="shared" si="173"/>
        <v>112085.6495</v>
      </c>
      <c r="P797" s="487">
        <v>3534</v>
      </c>
      <c r="Q797" s="477">
        <f t="shared" si="167"/>
        <v>35.4365</v>
      </c>
      <c r="R797" s="477">
        <f t="shared" si="172"/>
        <v>125232.591</v>
      </c>
      <c r="S797" s="477">
        <f t="shared" si="164"/>
        <v>371</v>
      </c>
      <c r="T797" s="477">
        <f t="shared" si="168"/>
        <v>35.4365</v>
      </c>
      <c r="U797" s="477">
        <f>R797-O797</f>
        <v>13146.9415</v>
      </c>
      <c r="V797" s="477">
        <f t="shared" si="169"/>
        <v>0</v>
      </c>
      <c r="W797" s="477">
        <f t="shared" si="170"/>
        <v>35.4365</v>
      </c>
      <c r="X797" s="477">
        <f t="shared" si="171"/>
        <v>0</v>
      </c>
      <c r="Y797" s="444"/>
      <c r="Z797" s="296"/>
      <c r="AA797" s="296"/>
      <c r="AB797" s="296"/>
      <c r="AC797" s="296"/>
      <c r="AD797" s="296"/>
      <c r="AE797" s="296"/>
      <c r="AF797" s="296"/>
      <c r="AG797" s="296"/>
      <c r="AH797" s="296"/>
      <c r="AI797" s="296"/>
    </row>
    <row r="798" s="455" customFormat="1" spans="1:35">
      <c r="A798" s="467">
        <v>908</v>
      </c>
      <c r="B798" s="296"/>
      <c r="C798" s="754" t="s">
        <v>7216</v>
      </c>
      <c r="D798" s="296"/>
      <c r="E798" s="754" t="s">
        <v>7217</v>
      </c>
      <c r="F798" s="754" t="s">
        <v>7218</v>
      </c>
      <c r="G798" s="296"/>
      <c r="H798" s="191"/>
      <c r="I798" s="296"/>
      <c r="J798" s="191" t="s">
        <v>7056</v>
      </c>
      <c r="K798" s="296"/>
      <c r="L798" s="296"/>
      <c r="M798" s="476">
        <v>228</v>
      </c>
      <c r="N798" s="477">
        <v>14.6291</v>
      </c>
      <c r="O798" s="477">
        <f t="shared" si="173"/>
        <v>3335.4348</v>
      </c>
      <c r="P798" s="487">
        <v>0</v>
      </c>
      <c r="Q798" s="477">
        <f t="shared" si="167"/>
        <v>14.6291</v>
      </c>
      <c r="R798" s="477">
        <f t="shared" si="172"/>
        <v>0</v>
      </c>
      <c r="S798" s="477">
        <f t="shared" si="164"/>
        <v>0</v>
      </c>
      <c r="T798" s="477">
        <f t="shared" si="168"/>
        <v>14.6291</v>
      </c>
      <c r="U798" s="477">
        <f>T798*S798</f>
        <v>0</v>
      </c>
      <c r="V798" s="477">
        <f t="shared" si="169"/>
        <v>-228</v>
      </c>
      <c r="W798" s="477">
        <f t="shared" si="170"/>
        <v>14.6291</v>
      </c>
      <c r="X798" s="477">
        <f t="shared" si="175"/>
        <v>-3335.4348</v>
      </c>
      <c r="Y798" s="444"/>
      <c r="Z798" s="296"/>
      <c r="AA798" s="296"/>
      <c r="AB798" s="296"/>
      <c r="AC798" s="296"/>
      <c r="AD798" s="296"/>
      <c r="AE798" s="296"/>
      <c r="AF798" s="296"/>
      <c r="AG798" s="296"/>
      <c r="AH798" s="296"/>
      <c r="AI798" s="296"/>
    </row>
    <row r="799" s="455" customFormat="1" spans="1:35">
      <c r="A799" s="467">
        <v>909</v>
      </c>
      <c r="B799" s="296"/>
      <c r="C799" s="754" t="s">
        <v>7219</v>
      </c>
      <c r="D799" s="296"/>
      <c r="E799" s="754" t="s">
        <v>7220</v>
      </c>
      <c r="F799" s="754" t="s">
        <v>7221</v>
      </c>
      <c r="G799" s="296"/>
      <c r="H799" s="191"/>
      <c r="I799" s="296"/>
      <c r="J799" s="191" t="s">
        <v>7056</v>
      </c>
      <c r="K799" s="296"/>
      <c r="L799" s="296"/>
      <c r="M799" s="476">
        <v>3247</v>
      </c>
      <c r="N799" s="477">
        <v>33.9759</v>
      </c>
      <c r="O799" s="477">
        <f t="shared" si="173"/>
        <v>110319.7473</v>
      </c>
      <c r="P799" s="487">
        <v>3544</v>
      </c>
      <c r="Q799" s="477">
        <f t="shared" si="167"/>
        <v>33.9759</v>
      </c>
      <c r="R799" s="477">
        <f t="shared" si="172"/>
        <v>120410.5896</v>
      </c>
      <c r="S799" s="477">
        <f t="shared" si="164"/>
        <v>297</v>
      </c>
      <c r="T799" s="477">
        <f t="shared" si="168"/>
        <v>33.9759</v>
      </c>
      <c r="U799" s="477">
        <f>R799-O799</f>
        <v>10090.8423</v>
      </c>
      <c r="V799" s="477">
        <f t="shared" si="169"/>
        <v>0</v>
      </c>
      <c r="W799" s="477">
        <f t="shared" si="170"/>
        <v>33.9759</v>
      </c>
      <c r="X799" s="477">
        <f t="shared" si="171"/>
        <v>0</v>
      </c>
      <c r="Y799" s="444"/>
      <c r="Z799" s="296"/>
      <c r="AA799" s="296"/>
      <c r="AB799" s="296"/>
      <c r="AC799" s="296"/>
      <c r="AD799" s="296"/>
      <c r="AE799" s="296"/>
      <c r="AF799" s="296"/>
      <c r="AG799" s="296"/>
      <c r="AH799" s="296"/>
      <c r="AI799" s="296"/>
    </row>
    <row r="800" s="455" customFormat="1" spans="1:35">
      <c r="A800" s="467">
        <v>910</v>
      </c>
      <c r="B800" s="296"/>
      <c r="C800" s="754" t="s">
        <v>7222</v>
      </c>
      <c r="D800" s="296"/>
      <c r="E800" s="754" t="s">
        <v>7223</v>
      </c>
      <c r="F800" s="754" t="s">
        <v>7224</v>
      </c>
      <c r="G800" s="296"/>
      <c r="H800" s="191"/>
      <c r="I800" s="296"/>
      <c r="J800" s="191" t="s">
        <v>7056</v>
      </c>
      <c r="K800" s="296"/>
      <c r="L800" s="296"/>
      <c r="M800" s="476">
        <v>-657</v>
      </c>
      <c r="N800" s="477">
        <v>3.6328</v>
      </c>
      <c r="O800" s="477">
        <f t="shared" si="173"/>
        <v>-2386.7496</v>
      </c>
      <c r="P800" s="487"/>
      <c r="Q800" s="477">
        <f t="shared" si="167"/>
        <v>3.6328</v>
      </c>
      <c r="R800" s="477">
        <f t="shared" si="172"/>
        <v>0</v>
      </c>
      <c r="S800" s="477">
        <f t="shared" si="164"/>
        <v>657</v>
      </c>
      <c r="T800" s="477">
        <f t="shared" si="168"/>
        <v>3.6328</v>
      </c>
      <c r="U800" s="477">
        <f>R800-O800</f>
        <v>2386.7496</v>
      </c>
      <c r="V800" s="477">
        <f t="shared" si="169"/>
        <v>0</v>
      </c>
      <c r="W800" s="477">
        <f t="shared" si="170"/>
        <v>3.6328</v>
      </c>
      <c r="X800" s="477">
        <f t="shared" si="171"/>
        <v>0</v>
      </c>
      <c r="Y800" s="444"/>
      <c r="Z800" s="296"/>
      <c r="AA800" s="296"/>
      <c r="AB800" s="296"/>
      <c r="AC800" s="296"/>
      <c r="AD800" s="296"/>
      <c r="AE800" s="296"/>
      <c r="AF800" s="296"/>
      <c r="AG800" s="296"/>
      <c r="AH800" s="296"/>
      <c r="AI800" s="296"/>
    </row>
    <row r="801" s="455" customFormat="1" spans="1:35">
      <c r="A801" s="467">
        <v>911</v>
      </c>
      <c r="B801" s="296"/>
      <c r="C801" s="754" t="s">
        <v>7225</v>
      </c>
      <c r="D801" s="296"/>
      <c r="E801" s="754" t="s">
        <v>7226</v>
      </c>
      <c r="F801" s="754" t="s">
        <v>7227</v>
      </c>
      <c r="G801" s="296"/>
      <c r="H801" s="191"/>
      <c r="I801" s="296"/>
      <c r="J801" s="191" t="s">
        <v>7056</v>
      </c>
      <c r="K801" s="296"/>
      <c r="L801" s="296"/>
      <c r="M801" s="476">
        <v>8</v>
      </c>
      <c r="N801" s="477">
        <v>8.1763</v>
      </c>
      <c r="O801" s="477">
        <f t="shared" si="173"/>
        <v>65.4104</v>
      </c>
      <c r="P801" s="487"/>
      <c r="Q801" s="477">
        <f t="shared" si="167"/>
        <v>8.1763</v>
      </c>
      <c r="R801" s="477">
        <f t="shared" si="172"/>
        <v>0</v>
      </c>
      <c r="S801" s="477">
        <f t="shared" si="164"/>
        <v>0</v>
      </c>
      <c r="T801" s="477">
        <f t="shared" si="168"/>
        <v>8.1763</v>
      </c>
      <c r="U801" s="477">
        <f>T801*S801</f>
        <v>0</v>
      </c>
      <c r="V801" s="477">
        <f t="shared" si="169"/>
        <v>-8</v>
      </c>
      <c r="W801" s="477">
        <f t="shared" si="170"/>
        <v>8.1763</v>
      </c>
      <c r="X801" s="477">
        <f t="shared" si="175"/>
        <v>-65.4104</v>
      </c>
      <c r="Y801" s="444"/>
      <c r="Z801" s="296"/>
      <c r="AA801" s="296"/>
      <c r="AB801" s="296"/>
      <c r="AC801" s="296"/>
      <c r="AD801" s="296"/>
      <c r="AE801" s="296"/>
      <c r="AF801" s="296"/>
      <c r="AG801" s="296"/>
      <c r="AH801" s="296"/>
      <c r="AI801" s="296"/>
    </row>
    <row r="802" s="455" customFormat="1" spans="1:35">
      <c r="A802" s="467">
        <v>912</v>
      </c>
      <c r="B802" s="296"/>
      <c r="C802" s="754" t="s">
        <v>7228</v>
      </c>
      <c r="D802" s="296"/>
      <c r="E802" s="754" t="s">
        <v>7229</v>
      </c>
      <c r="F802" s="754" t="s">
        <v>7230</v>
      </c>
      <c r="G802" s="296"/>
      <c r="H802" s="191"/>
      <c r="I802" s="296"/>
      <c r="J802" s="191" t="s">
        <v>7056</v>
      </c>
      <c r="K802" s="296"/>
      <c r="L802" s="296"/>
      <c r="M802" s="476">
        <v>852</v>
      </c>
      <c r="N802" s="477">
        <v>1.9896</v>
      </c>
      <c r="O802" s="477">
        <f t="shared" si="173"/>
        <v>1695.1392</v>
      </c>
      <c r="P802" s="487"/>
      <c r="Q802" s="477">
        <f t="shared" si="167"/>
        <v>1.9896</v>
      </c>
      <c r="R802" s="477">
        <f t="shared" si="172"/>
        <v>0</v>
      </c>
      <c r="S802" s="477">
        <f t="shared" si="164"/>
        <v>0</v>
      </c>
      <c r="T802" s="477">
        <f t="shared" si="168"/>
        <v>1.9896</v>
      </c>
      <c r="U802" s="477">
        <f>T802*S802</f>
        <v>0</v>
      </c>
      <c r="V802" s="477">
        <f t="shared" si="169"/>
        <v>-852</v>
      </c>
      <c r="W802" s="477">
        <f t="shared" si="170"/>
        <v>1.9896</v>
      </c>
      <c r="X802" s="477">
        <f t="shared" si="175"/>
        <v>-1695.1392</v>
      </c>
      <c r="Y802" s="444"/>
      <c r="Z802" s="296"/>
      <c r="AA802" s="296"/>
      <c r="AB802" s="296"/>
      <c r="AC802" s="296"/>
      <c r="AD802" s="296"/>
      <c r="AE802" s="296"/>
      <c r="AF802" s="296"/>
      <c r="AG802" s="296"/>
      <c r="AH802" s="296"/>
      <c r="AI802" s="296"/>
    </row>
    <row r="803" s="455" customFormat="1" spans="1:35">
      <c r="A803" s="467">
        <v>913</v>
      </c>
      <c r="B803" s="296"/>
      <c r="C803" s="754" t="s">
        <v>7231</v>
      </c>
      <c r="D803" s="296"/>
      <c r="E803" s="754" t="s">
        <v>7232</v>
      </c>
      <c r="F803" s="754" t="s">
        <v>7233</v>
      </c>
      <c r="G803" s="296"/>
      <c r="H803" s="191"/>
      <c r="I803" s="296"/>
      <c r="J803" s="191" t="s">
        <v>7056</v>
      </c>
      <c r="K803" s="296"/>
      <c r="L803" s="296"/>
      <c r="M803" s="476">
        <v>-1288</v>
      </c>
      <c r="N803" s="477">
        <v>1.8708</v>
      </c>
      <c r="O803" s="477">
        <f t="shared" si="173"/>
        <v>-2409.5904</v>
      </c>
      <c r="P803" s="487"/>
      <c r="Q803" s="477">
        <f t="shared" si="167"/>
        <v>1.8708</v>
      </c>
      <c r="R803" s="477">
        <f t="shared" si="172"/>
        <v>0</v>
      </c>
      <c r="S803" s="477">
        <f t="shared" si="164"/>
        <v>1288</v>
      </c>
      <c r="T803" s="477">
        <f t="shared" si="168"/>
        <v>1.8708</v>
      </c>
      <c r="U803" s="477">
        <f>R803-O803</f>
        <v>2409.5904</v>
      </c>
      <c r="V803" s="477">
        <f t="shared" si="169"/>
        <v>0</v>
      </c>
      <c r="W803" s="477">
        <f t="shared" si="170"/>
        <v>1.8708</v>
      </c>
      <c r="X803" s="477">
        <f t="shared" si="171"/>
        <v>0</v>
      </c>
      <c r="Y803" s="444"/>
      <c r="Z803" s="296"/>
      <c r="AA803" s="296"/>
      <c r="AB803" s="296"/>
      <c r="AC803" s="296"/>
      <c r="AD803" s="296"/>
      <c r="AE803" s="296"/>
      <c r="AF803" s="296"/>
      <c r="AG803" s="296"/>
      <c r="AH803" s="296"/>
      <c r="AI803" s="296"/>
    </row>
    <row r="804" s="455" customFormat="1" spans="1:35">
      <c r="A804" s="467">
        <v>914</v>
      </c>
      <c r="B804" s="296"/>
      <c r="C804" s="754" t="s">
        <v>5623</v>
      </c>
      <c r="D804" s="296"/>
      <c r="E804" s="754" t="s">
        <v>5624</v>
      </c>
      <c r="F804" s="754" t="s">
        <v>7234</v>
      </c>
      <c r="G804" s="296"/>
      <c r="H804" s="191"/>
      <c r="I804" s="296"/>
      <c r="J804" s="191" t="s">
        <v>7056</v>
      </c>
      <c r="K804" s="296"/>
      <c r="L804" s="296"/>
      <c r="M804" s="476">
        <v>-1066</v>
      </c>
      <c r="N804" s="477">
        <v>2.9289</v>
      </c>
      <c r="O804" s="477">
        <f t="shared" si="173"/>
        <v>-3122.2074</v>
      </c>
      <c r="P804" s="487"/>
      <c r="Q804" s="477">
        <f t="shared" si="167"/>
        <v>2.9289</v>
      </c>
      <c r="R804" s="477">
        <f t="shared" si="172"/>
        <v>0</v>
      </c>
      <c r="S804" s="477">
        <f t="shared" si="164"/>
        <v>1066</v>
      </c>
      <c r="T804" s="477">
        <f t="shared" si="168"/>
        <v>2.9289</v>
      </c>
      <c r="U804" s="477">
        <f>R804-O804</f>
        <v>3122.2074</v>
      </c>
      <c r="V804" s="477">
        <f t="shared" si="169"/>
        <v>0</v>
      </c>
      <c r="W804" s="477">
        <f t="shared" si="170"/>
        <v>2.9289</v>
      </c>
      <c r="X804" s="477">
        <f t="shared" si="171"/>
        <v>0</v>
      </c>
      <c r="Y804" s="444"/>
      <c r="Z804" s="296"/>
      <c r="AA804" s="296"/>
      <c r="AB804" s="296"/>
      <c r="AC804" s="296"/>
      <c r="AD804" s="296"/>
      <c r="AE804" s="296"/>
      <c r="AF804" s="296"/>
      <c r="AG804" s="296"/>
      <c r="AH804" s="296"/>
      <c r="AI804" s="296"/>
    </row>
    <row r="805" s="455" customFormat="1" spans="1:35">
      <c r="A805" s="467">
        <v>915</v>
      </c>
      <c r="B805" s="296"/>
      <c r="C805" s="754" t="s">
        <v>7235</v>
      </c>
      <c r="D805" s="296"/>
      <c r="E805" s="754" t="s">
        <v>7236</v>
      </c>
      <c r="F805" s="754" t="s">
        <v>7237</v>
      </c>
      <c r="G805" s="296"/>
      <c r="H805" s="191"/>
      <c r="I805" s="296"/>
      <c r="J805" s="191" t="s">
        <v>7056</v>
      </c>
      <c r="K805" s="296"/>
      <c r="L805" s="296"/>
      <c r="M805" s="476">
        <v>1696</v>
      </c>
      <c r="N805" s="477">
        <v>3.2801</v>
      </c>
      <c r="O805" s="477">
        <f t="shared" si="173"/>
        <v>5563.0496</v>
      </c>
      <c r="P805" s="487"/>
      <c r="Q805" s="477">
        <f t="shared" si="167"/>
        <v>3.2801</v>
      </c>
      <c r="R805" s="477">
        <f t="shared" si="172"/>
        <v>0</v>
      </c>
      <c r="S805" s="477">
        <f t="shared" si="164"/>
        <v>0</v>
      </c>
      <c r="T805" s="477">
        <f t="shared" si="168"/>
        <v>3.2801</v>
      </c>
      <c r="U805" s="477">
        <f>T805*S805</f>
        <v>0</v>
      </c>
      <c r="V805" s="477">
        <f t="shared" si="169"/>
        <v>-1696</v>
      </c>
      <c r="W805" s="477">
        <f t="shared" si="170"/>
        <v>3.2801</v>
      </c>
      <c r="X805" s="477">
        <f t="shared" ref="X805:X813" si="176">R805-O805</f>
        <v>-5563.0496</v>
      </c>
      <c r="Y805" s="444"/>
      <c r="Z805" s="296"/>
      <c r="AA805" s="296"/>
      <c r="AB805" s="296"/>
      <c r="AC805" s="296"/>
      <c r="AD805" s="296"/>
      <c r="AE805" s="296"/>
      <c r="AF805" s="296"/>
      <c r="AG805" s="296"/>
      <c r="AH805" s="296"/>
      <c r="AI805" s="296"/>
    </row>
    <row r="806" s="455" customFormat="1" spans="1:35">
      <c r="A806" s="467">
        <v>916</v>
      </c>
      <c r="B806" s="296"/>
      <c r="C806" s="754" t="s">
        <v>7238</v>
      </c>
      <c r="D806" s="296"/>
      <c r="E806" s="754" t="s">
        <v>7239</v>
      </c>
      <c r="F806" s="754" t="s">
        <v>7240</v>
      </c>
      <c r="G806" s="296"/>
      <c r="H806" s="191"/>
      <c r="I806" s="296"/>
      <c r="J806" s="191" t="s">
        <v>7056</v>
      </c>
      <c r="K806" s="296"/>
      <c r="L806" s="296"/>
      <c r="M806" s="476">
        <v>2932</v>
      </c>
      <c r="N806" s="477">
        <v>0.9002</v>
      </c>
      <c r="O806" s="477">
        <f t="shared" si="173"/>
        <v>2639.3864</v>
      </c>
      <c r="P806" s="487"/>
      <c r="Q806" s="477">
        <f t="shared" si="167"/>
        <v>0.9002</v>
      </c>
      <c r="R806" s="477">
        <f t="shared" si="172"/>
        <v>0</v>
      </c>
      <c r="S806" s="477">
        <f t="shared" si="164"/>
        <v>0</v>
      </c>
      <c r="T806" s="477">
        <f t="shared" si="168"/>
        <v>0.9002</v>
      </c>
      <c r="U806" s="477">
        <f>T806*S806</f>
        <v>0</v>
      </c>
      <c r="V806" s="477">
        <f t="shared" si="169"/>
        <v>-2932</v>
      </c>
      <c r="W806" s="477">
        <f t="shared" si="170"/>
        <v>0.9002</v>
      </c>
      <c r="X806" s="477">
        <f t="shared" si="176"/>
        <v>-2639.3864</v>
      </c>
      <c r="Y806" s="444"/>
      <c r="Z806" s="296"/>
      <c r="AA806" s="296"/>
      <c r="AB806" s="296"/>
      <c r="AC806" s="296"/>
      <c r="AD806" s="296"/>
      <c r="AE806" s="296"/>
      <c r="AF806" s="296"/>
      <c r="AG806" s="296"/>
      <c r="AH806" s="296"/>
      <c r="AI806" s="296"/>
    </row>
    <row r="807" s="455" customFormat="1" spans="1:35">
      <c r="A807" s="467">
        <v>917</v>
      </c>
      <c r="B807" s="296"/>
      <c r="C807" s="754" t="s">
        <v>5625</v>
      </c>
      <c r="D807" s="296"/>
      <c r="E807" s="754" t="s">
        <v>5626</v>
      </c>
      <c r="F807" s="754" t="s">
        <v>7241</v>
      </c>
      <c r="G807" s="296"/>
      <c r="H807" s="191"/>
      <c r="I807" s="296"/>
      <c r="J807" s="191" t="s">
        <v>7056</v>
      </c>
      <c r="K807" s="296"/>
      <c r="L807" s="296"/>
      <c r="M807" s="476">
        <v>-301</v>
      </c>
      <c r="N807" s="477">
        <v>1.4364</v>
      </c>
      <c r="O807" s="477">
        <f t="shared" si="173"/>
        <v>-432.3564</v>
      </c>
      <c r="P807" s="487"/>
      <c r="Q807" s="477">
        <f t="shared" si="167"/>
        <v>1.4364</v>
      </c>
      <c r="R807" s="477">
        <f t="shared" si="172"/>
        <v>0</v>
      </c>
      <c r="S807" s="477">
        <f t="shared" si="164"/>
        <v>301</v>
      </c>
      <c r="T807" s="477">
        <f t="shared" si="168"/>
        <v>1.4364</v>
      </c>
      <c r="U807" s="477">
        <f>R807-O807</f>
        <v>432.3564</v>
      </c>
      <c r="V807" s="477">
        <f t="shared" si="169"/>
        <v>0</v>
      </c>
      <c r="W807" s="477">
        <f t="shared" si="170"/>
        <v>1.4364</v>
      </c>
      <c r="X807" s="477">
        <f t="shared" si="171"/>
        <v>0</v>
      </c>
      <c r="Y807" s="444"/>
      <c r="Z807" s="296"/>
      <c r="AA807" s="296"/>
      <c r="AB807" s="296"/>
      <c r="AC807" s="296"/>
      <c r="AD807" s="296"/>
      <c r="AE807" s="296"/>
      <c r="AF807" s="296"/>
      <c r="AG807" s="296"/>
      <c r="AH807" s="296"/>
      <c r="AI807" s="296"/>
    </row>
    <row r="808" s="455" customFormat="1" spans="1:35">
      <c r="A808" s="467">
        <v>918</v>
      </c>
      <c r="B808" s="296"/>
      <c r="C808" s="754" t="s">
        <v>7242</v>
      </c>
      <c r="D808" s="296"/>
      <c r="E808" s="754" t="s">
        <v>7243</v>
      </c>
      <c r="F808" s="754" t="s">
        <v>7244</v>
      </c>
      <c r="G808" s="296"/>
      <c r="H808" s="191"/>
      <c r="I808" s="296"/>
      <c r="J808" s="191" t="s">
        <v>7056</v>
      </c>
      <c r="K808" s="296"/>
      <c r="L808" s="296"/>
      <c r="M808" s="476">
        <v>-2230</v>
      </c>
      <c r="N808" s="477">
        <v>19.3689</v>
      </c>
      <c r="O808" s="477">
        <f t="shared" si="173"/>
        <v>-43192.647</v>
      </c>
      <c r="P808" s="487"/>
      <c r="Q808" s="477">
        <f t="shared" si="167"/>
        <v>19.3689</v>
      </c>
      <c r="R808" s="477">
        <f t="shared" si="172"/>
        <v>0</v>
      </c>
      <c r="S808" s="477">
        <f t="shared" si="164"/>
        <v>2230</v>
      </c>
      <c r="T808" s="477">
        <f t="shared" si="168"/>
        <v>19.3689</v>
      </c>
      <c r="U808" s="477">
        <f>R808-O808</f>
        <v>43192.647</v>
      </c>
      <c r="V808" s="477">
        <f t="shared" si="169"/>
        <v>0</v>
      </c>
      <c r="W808" s="477">
        <f t="shared" si="170"/>
        <v>19.3689</v>
      </c>
      <c r="X808" s="477">
        <f t="shared" si="171"/>
        <v>0</v>
      </c>
      <c r="Y808" s="444"/>
      <c r="Z808" s="296"/>
      <c r="AA808" s="296"/>
      <c r="AB808" s="296"/>
      <c r="AC808" s="296"/>
      <c r="AD808" s="296"/>
      <c r="AE808" s="296"/>
      <c r="AF808" s="296"/>
      <c r="AG808" s="296"/>
      <c r="AH808" s="296"/>
      <c r="AI808" s="296"/>
    </row>
    <row r="809" s="455" customFormat="1" spans="1:35">
      <c r="A809" s="467">
        <v>919</v>
      </c>
      <c r="B809" s="296"/>
      <c r="C809" s="754" t="s">
        <v>7245</v>
      </c>
      <c r="D809" s="296"/>
      <c r="E809" s="754" t="s">
        <v>7246</v>
      </c>
      <c r="F809" s="754" t="s">
        <v>7247</v>
      </c>
      <c r="G809" s="296"/>
      <c r="H809" s="191"/>
      <c r="I809" s="296"/>
      <c r="J809" s="191" t="s">
        <v>7056</v>
      </c>
      <c r="K809" s="296"/>
      <c r="L809" s="296"/>
      <c r="M809" s="476">
        <v>-457</v>
      </c>
      <c r="N809" s="477">
        <v>18.7162</v>
      </c>
      <c r="O809" s="477">
        <f t="shared" si="173"/>
        <v>-8553.3034</v>
      </c>
      <c r="P809" s="487"/>
      <c r="Q809" s="477">
        <f t="shared" si="167"/>
        <v>18.7162</v>
      </c>
      <c r="R809" s="477">
        <f t="shared" si="172"/>
        <v>0</v>
      </c>
      <c r="S809" s="477">
        <f t="shared" si="164"/>
        <v>457</v>
      </c>
      <c r="T809" s="477">
        <f t="shared" si="168"/>
        <v>18.7162</v>
      </c>
      <c r="U809" s="477">
        <f>R809-O809</f>
        <v>8553.3034</v>
      </c>
      <c r="V809" s="477">
        <f t="shared" si="169"/>
        <v>0</v>
      </c>
      <c r="W809" s="477">
        <f t="shared" si="170"/>
        <v>18.7162</v>
      </c>
      <c r="X809" s="477">
        <f t="shared" si="171"/>
        <v>0</v>
      </c>
      <c r="Y809" s="444"/>
      <c r="Z809" s="296"/>
      <c r="AA809" s="296"/>
      <c r="AB809" s="296"/>
      <c r="AC809" s="296"/>
      <c r="AD809" s="296"/>
      <c r="AE809" s="296"/>
      <c r="AF809" s="296"/>
      <c r="AG809" s="296"/>
      <c r="AH809" s="296"/>
      <c r="AI809" s="296"/>
    </row>
    <row r="810" s="455" customFormat="1" spans="1:35">
      <c r="A810" s="467">
        <v>920</v>
      </c>
      <c r="B810" s="296"/>
      <c r="C810" s="754" t="s">
        <v>5627</v>
      </c>
      <c r="D810" s="296"/>
      <c r="E810" s="754" t="s">
        <v>5628</v>
      </c>
      <c r="F810" s="754" t="s">
        <v>7248</v>
      </c>
      <c r="G810" s="296"/>
      <c r="H810" s="191"/>
      <c r="I810" s="296"/>
      <c r="J810" s="191" t="s">
        <v>7056</v>
      </c>
      <c r="K810" s="296"/>
      <c r="L810" s="296"/>
      <c r="M810" s="476">
        <v>867</v>
      </c>
      <c r="N810" s="477">
        <v>38.3759</v>
      </c>
      <c r="O810" s="477">
        <f t="shared" si="173"/>
        <v>33271.9053</v>
      </c>
      <c r="P810" s="487">
        <v>700</v>
      </c>
      <c r="Q810" s="477">
        <f t="shared" si="167"/>
        <v>38.3759</v>
      </c>
      <c r="R810" s="477">
        <f t="shared" si="172"/>
        <v>26863.13</v>
      </c>
      <c r="S810" s="477">
        <f t="shared" si="164"/>
        <v>0</v>
      </c>
      <c r="T810" s="477">
        <f t="shared" si="168"/>
        <v>38.3759</v>
      </c>
      <c r="U810" s="477">
        <f t="shared" ref="U810:U818" si="177">T810*S810</f>
        <v>0</v>
      </c>
      <c r="V810" s="477">
        <f t="shared" si="169"/>
        <v>-167</v>
      </c>
      <c r="W810" s="477">
        <f t="shared" si="170"/>
        <v>38.3759</v>
      </c>
      <c r="X810" s="477">
        <f t="shared" si="176"/>
        <v>-6408.7753</v>
      </c>
      <c r="Y810" s="444"/>
      <c r="Z810" s="296"/>
      <c r="AA810" s="296"/>
      <c r="AB810" s="296"/>
      <c r="AC810" s="296"/>
      <c r="AD810" s="296"/>
      <c r="AE810" s="296"/>
      <c r="AF810" s="296"/>
      <c r="AG810" s="296"/>
      <c r="AH810" s="296"/>
      <c r="AI810" s="296"/>
    </row>
    <row r="811" s="455" customFormat="1" spans="1:35">
      <c r="A811" s="467">
        <v>921</v>
      </c>
      <c r="B811" s="296"/>
      <c r="C811" s="754" t="s">
        <v>5629</v>
      </c>
      <c r="D811" s="296"/>
      <c r="E811" s="754" t="s">
        <v>5630</v>
      </c>
      <c r="F811" s="754" t="s">
        <v>7249</v>
      </c>
      <c r="G811" s="296"/>
      <c r="H811" s="191"/>
      <c r="I811" s="296"/>
      <c r="J811" s="191" t="s">
        <v>7056</v>
      </c>
      <c r="K811" s="296"/>
      <c r="L811" s="296"/>
      <c r="M811" s="476">
        <v>751</v>
      </c>
      <c r="N811" s="477">
        <v>33.5655</v>
      </c>
      <c r="O811" s="477">
        <f t="shared" si="173"/>
        <v>25207.6905</v>
      </c>
      <c r="P811" s="487">
        <v>700</v>
      </c>
      <c r="Q811" s="477">
        <f t="shared" si="167"/>
        <v>33.5655</v>
      </c>
      <c r="R811" s="477">
        <f t="shared" si="172"/>
        <v>23495.85</v>
      </c>
      <c r="S811" s="477">
        <f t="shared" si="164"/>
        <v>0</v>
      </c>
      <c r="T811" s="477">
        <f t="shared" si="168"/>
        <v>33.5655</v>
      </c>
      <c r="U811" s="477">
        <f t="shared" si="177"/>
        <v>0</v>
      </c>
      <c r="V811" s="477">
        <f t="shared" si="169"/>
        <v>-51</v>
      </c>
      <c r="W811" s="477">
        <f t="shared" si="170"/>
        <v>33.5655</v>
      </c>
      <c r="X811" s="477">
        <f t="shared" si="176"/>
        <v>-1711.8405</v>
      </c>
      <c r="Y811" s="444"/>
      <c r="Z811" s="296"/>
      <c r="AA811" s="296"/>
      <c r="AB811" s="296"/>
      <c r="AC811" s="296"/>
      <c r="AD811" s="296"/>
      <c r="AE811" s="296"/>
      <c r="AF811" s="296"/>
      <c r="AG811" s="296"/>
      <c r="AH811" s="296"/>
      <c r="AI811" s="296"/>
    </row>
    <row r="812" s="455" customFormat="1" spans="1:35">
      <c r="A812" s="467">
        <v>922</v>
      </c>
      <c r="B812" s="296"/>
      <c r="C812" s="754" t="s">
        <v>5631</v>
      </c>
      <c r="D812" s="296"/>
      <c r="E812" s="754" t="s">
        <v>5632</v>
      </c>
      <c r="F812" s="754" t="s">
        <v>7250</v>
      </c>
      <c r="G812" s="296"/>
      <c r="H812" s="191"/>
      <c r="I812" s="296"/>
      <c r="J812" s="191" t="s">
        <v>7056</v>
      </c>
      <c r="K812" s="296"/>
      <c r="L812" s="296"/>
      <c r="M812" s="476">
        <v>980</v>
      </c>
      <c r="N812" s="477">
        <v>33.6539</v>
      </c>
      <c r="O812" s="477">
        <f t="shared" si="173"/>
        <v>32980.822</v>
      </c>
      <c r="P812" s="487">
        <v>700</v>
      </c>
      <c r="Q812" s="477">
        <f t="shared" si="167"/>
        <v>33.6539</v>
      </c>
      <c r="R812" s="477">
        <f t="shared" si="172"/>
        <v>23557.73</v>
      </c>
      <c r="S812" s="477">
        <f t="shared" si="164"/>
        <v>0</v>
      </c>
      <c r="T812" s="477">
        <f t="shared" si="168"/>
        <v>33.6539</v>
      </c>
      <c r="U812" s="477">
        <f t="shared" si="177"/>
        <v>0</v>
      </c>
      <c r="V812" s="477">
        <f t="shared" si="169"/>
        <v>-280</v>
      </c>
      <c r="W812" s="477">
        <f t="shared" si="170"/>
        <v>33.6539</v>
      </c>
      <c r="X812" s="477">
        <f t="shared" si="176"/>
        <v>-9423.092</v>
      </c>
      <c r="Y812" s="444"/>
      <c r="Z812" s="296"/>
      <c r="AA812" s="296"/>
      <c r="AB812" s="296"/>
      <c r="AC812" s="296"/>
      <c r="AD812" s="296"/>
      <c r="AE812" s="296"/>
      <c r="AF812" s="296"/>
      <c r="AG812" s="296"/>
      <c r="AH812" s="296"/>
      <c r="AI812" s="296"/>
    </row>
    <row r="813" s="455" customFormat="1" spans="1:35">
      <c r="A813" s="467">
        <v>923</v>
      </c>
      <c r="B813" s="296"/>
      <c r="C813" s="754" t="s">
        <v>5633</v>
      </c>
      <c r="D813" s="296"/>
      <c r="E813" s="754" t="s">
        <v>5634</v>
      </c>
      <c r="F813" s="754" t="s">
        <v>7251</v>
      </c>
      <c r="G813" s="296"/>
      <c r="H813" s="191"/>
      <c r="I813" s="296"/>
      <c r="J813" s="191" t="s">
        <v>7056</v>
      </c>
      <c r="K813" s="296"/>
      <c r="L813" s="296"/>
      <c r="M813" s="476">
        <v>812</v>
      </c>
      <c r="N813" s="477">
        <v>33.1756</v>
      </c>
      <c r="O813" s="477">
        <f t="shared" si="173"/>
        <v>26938.5872</v>
      </c>
      <c r="P813" s="487">
        <v>700</v>
      </c>
      <c r="Q813" s="477">
        <f t="shared" si="167"/>
        <v>33.1756</v>
      </c>
      <c r="R813" s="477">
        <f t="shared" si="172"/>
        <v>23222.92</v>
      </c>
      <c r="S813" s="477">
        <f t="shared" si="164"/>
        <v>0</v>
      </c>
      <c r="T813" s="477">
        <f t="shared" si="168"/>
        <v>33.1756</v>
      </c>
      <c r="U813" s="477">
        <f t="shared" si="177"/>
        <v>0</v>
      </c>
      <c r="V813" s="477">
        <f t="shared" si="169"/>
        <v>-112</v>
      </c>
      <c r="W813" s="477">
        <f t="shared" si="170"/>
        <v>33.1756</v>
      </c>
      <c r="X813" s="477">
        <f t="shared" si="176"/>
        <v>-3715.6672</v>
      </c>
      <c r="Y813" s="444"/>
      <c r="Z813" s="296"/>
      <c r="AA813" s="296"/>
      <c r="AB813" s="296"/>
      <c r="AC813" s="296"/>
      <c r="AD813" s="296"/>
      <c r="AE813" s="296"/>
      <c r="AF813" s="296"/>
      <c r="AG813" s="296"/>
      <c r="AH813" s="296"/>
      <c r="AI813" s="296"/>
    </row>
    <row r="814" s="455" customFormat="1" spans="1:35">
      <c r="A814" s="467">
        <v>924</v>
      </c>
      <c r="B814" s="296"/>
      <c r="C814" s="754" t="s">
        <v>5635</v>
      </c>
      <c r="D814" s="296"/>
      <c r="E814" s="754" t="s">
        <v>5636</v>
      </c>
      <c r="F814" s="296"/>
      <c r="G814" s="296"/>
      <c r="H814" s="191"/>
      <c r="I814" s="296"/>
      <c r="J814" s="191" t="s">
        <v>7056</v>
      </c>
      <c r="K814" s="296"/>
      <c r="L814" s="296"/>
      <c r="M814" s="476">
        <v>136</v>
      </c>
      <c r="N814" s="477">
        <v>32.0445</v>
      </c>
      <c r="O814" s="477">
        <f t="shared" si="173"/>
        <v>4358.052</v>
      </c>
      <c r="P814" s="487">
        <v>136</v>
      </c>
      <c r="Q814" s="477">
        <f t="shared" si="167"/>
        <v>32.0445</v>
      </c>
      <c r="R814" s="477">
        <f t="shared" si="172"/>
        <v>4358.052</v>
      </c>
      <c r="S814" s="477">
        <f t="shared" ref="S814:S877" si="178">IF((P814-M814)&gt;0,P814-M814,0)</f>
        <v>0</v>
      </c>
      <c r="T814" s="477">
        <f t="shared" si="168"/>
        <v>32.0445</v>
      </c>
      <c r="U814" s="477">
        <f t="shared" si="177"/>
        <v>0</v>
      </c>
      <c r="V814" s="477">
        <f t="shared" si="169"/>
        <v>0</v>
      </c>
      <c r="W814" s="477">
        <f t="shared" si="170"/>
        <v>32.0445</v>
      </c>
      <c r="X814" s="477">
        <f t="shared" si="171"/>
        <v>0</v>
      </c>
      <c r="Y814" s="444"/>
      <c r="Z814" s="296"/>
      <c r="AA814" s="296"/>
      <c r="AB814" s="296"/>
      <c r="AC814" s="296"/>
      <c r="AD814" s="296"/>
      <c r="AE814" s="296"/>
      <c r="AF814" s="296"/>
      <c r="AG814" s="296"/>
      <c r="AH814" s="296"/>
      <c r="AI814" s="296"/>
    </row>
    <row r="815" s="455" customFormat="1" spans="1:35">
      <c r="A815" s="467">
        <v>925</v>
      </c>
      <c r="B815" s="296"/>
      <c r="C815" s="754" t="s">
        <v>5637</v>
      </c>
      <c r="D815" s="296"/>
      <c r="E815" s="754" t="s">
        <v>5638</v>
      </c>
      <c r="F815" s="296"/>
      <c r="G815" s="296"/>
      <c r="H815" s="191"/>
      <c r="I815" s="296"/>
      <c r="J815" s="191" t="s">
        <v>7056</v>
      </c>
      <c r="K815" s="296"/>
      <c r="L815" s="296"/>
      <c r="M815" s="476">
        <v>136</v>
      </c>
      <c r="N815" s="477">
        <v>31.9767</v>
      </c>
      <c r="O815" s="477">
        <f t="shared" si="173"/>
        <v>4348.8312</v>
      </c>
      <c r="P815" s="487">
        <v>136</v>
      </c>
      <c r="Q815" s="477">
        <f t="shared" si="167"/>
        <v>31.9767</v>
      </c>
      <c r="R815" s="477">
        <f t="shared" si="172"/>
        <v>4348.8312</v>
      </c>
      <c r="S815" s="477">
        <f t="shared" si="178"/>
        <v>0</v>
      </c>
      <c r="T815" s="477">
        <f t="shared" si="168"/>
        <v>31.9767</v>
      </c>
      <c r="U815" s="477">
        <f t="shared" si="177"/>
        <v>0</v>
      </c>
      <c r="V815" s="477">
        <f t="shared" si="169"/>
        <v>0</v>
      </c>
      <c r="W815" s="477">
        <f t="shared" si="170"/>
        <v>31.9767</v>
      </c>
      <c r="X815" s="477">
        <f t="shared" si="171"/>
        <v>0</v>
      </c>
      <c r="Y815" s="444"/>
      <c r="Z815" s="296"/>
      <c r="AA815" s="296"/>
      <c r="AB815" s="296"/>
      <c r="AC815" s="296"/>
      <c r="AD815" s="296"/>
      <c r="AE815" s="296"/>
      <c r="AF815" s="296"/>
      <c r="AG815" s="296"/>
      <c r="AH815" s="296"/>
      <c r="AI815" s="296"/>
    </row>
    <row r="816" s="455" customFormat="1" spans="1:35">
      <c r="A816" s="467">
        <v>926</v>
      </c>
      <c r="B816" s="296"/>
      <c r="C816" s="754" t="s">
        <v>7252</v>
      </c>
      <c r="D816" s="296"/>
      <c r="E816" s="754" t="s">
        <v>7253</v>
      </c>
      <c r="F816" s="296"/>
      <c r="G816" s="296"/>
      <c r="H816" s="191"/>
      <c r="I816" s="296"/>
      <c r="J816" s="191" t="s">
        <v>7056</v>
      </c>
      <c r="K816" s="296"/>
      <c r="L816" s="296"/>
      <c r="M816" s="476">
        <v>12</v>
      </c>
      <c r="N816" s="477">
        <v>150.0008</v>
      </c>
      <c r="O816" s="477">
        <f t="shared" si="173"/>
        <v>1800.0096</v>
      </c>
      <c r="P816" s="487">
        <v>12</v>
      </c>
      <c r="Q816" s="477">
        <f t="shared" si="167"/>
        <v>150.0008</v>
      </c>
      <c r="R816" s="477">
        <f t="shared" si="172"/>
        <v>1800.0096</v>
      </c>
      <c r="S816" s="477">
        <f t="shared" si="178"/>
        <v>0</v>
      </c>
      <c r="T816" s="477">
        <f t="shared" si="168"/>
        <v>150.0008</v>
      </c>
      <c r="U816" s="477">
        <f t="shared" si="177"/>
        <v>0</v>
      </c>
      <c r="V816" s="477">
        <f t="shared" si="169"/>
        <v>0</v>
      </c>
      <c r="W816" s="477">
        <f t="shared" si="170"/>
        <v>150.0008</v>
      </c>
      <c r="X816" s="477">
        <f t="shared" si="171"/>
        <v>0</v>
      </c>
      <c r="Y816" s="444"/>
      <c r="Z816" s="296"/>
      <c r="AA816" s="296"/>
      <c r="AB816" s="296"/>
      <c r="AC816" s="296"/>
      <c r="AD816" s="296"/>
      <c r="AE816" s="296"/>
      <c r="AF816" s="296"/>
      <c r="AG816" s="296"/>
      <c r="AH816" s="296"/>
      <c r="AI816" s="296"/>
    </row>
    <row r="817" s="455" customFormat="1" spans="1:35">
      <c r="A817" s="467">
        <v>927</v>
      </c>
      <c r="B817" s="296"/>
      <c r="C817" s="754" t="s">
        <v>5639</v>
      </c>
      <c r="D817" s="296"/>
      <c r="E817" s="754" t="s">
        <v>5640</v>
      </c>
      <c r="F817" s="296"/>
      <c r="G817" s="296"/>
      <c r="H817" s="191"/>
      <c r="I817" s="296"/>
      <c r="J817" s="191" t="s">
        <v>7056</v>
      </c>
      <c r="K817" s="296"/>
      <c r="L817" s="296"/>
      <c r="M817" s="476">
        <v>183</v>
      </c>
      <c r="N817" s="477">
        <v>51.3629</v>
      </c>
      <c r="O817" s="477">
        <f t="shared" si="173"/>
        <v>9399.4107</v>
      </c>
      <c r="P817" s="487">
        <v>183</v>
      </c>
      <c r="Q817" s="477">
        <f t="shared" si="167"/>
        <v>51.3629</v>
      </c>
      <c r="R817" s="477">
        <f t="shared" si="172"/>
        <v>9399.4107</v>
      </c>
      <c r="S817" s="477">
        <f t="shared" si="178"/>
        <v>0</v>
      </c>
      <c r="T817" s="477">
        <f t="shared" si="168"/>
        <v>51.3629</v>
      </c>
      <c r="U817" s="477">
        <f t="shared" si="177"/>
        <v>0</v>
      </c>
      <c r="V817" s="477">
        <f t="shared" si="169"/>
        <v>0</v>
      </c>
      <c r="W817" s="477">
        <f t="shared" si="170"/>
        <v>51.3629</v>
      </c>
      <c r="X817" s="477">
        <f t="shared" si="171"/>
        <v>0</v>
      </c>
      <c r="Y817" s="444"/>
      <c r="Z817" s="296"/>
      <c r="AA817" s="296"/>
      <c r="AB817" s="296"/>
      <c r="AC817" s="296"/>
      <c r="AD817" s="296"/>
      <c r="AE817" s="296"/>
      <c r="AF817" s="296"/>
      <c r="AG817" s="296"/>
      <c r="AH817" s="296"/>
      <c r="AI817" s="296"/>
    </row>
    <row r="818" s="455" customFormat="1" spans="1:35">
      <c r="A818" s="467">
        <v>928</v>
      </c>
      <c r="B818" s="296"/>
      <c r="C818" s="754" t="s">
        <v>5641</v>
      </c>
      <c r="D818" s="296"/>
      <c r="E818" s="754" t="s">
        <v>5642</v>
      </c>
      <c r="F818" s="296"/>
      <c r="G818" s="296"/>
      <c r="H818" s="191"/>
      <c r="I818" s="296"/>
      <c r="J818" s="191" t="s">
        <v>7056</v>
      </c>
      <c r="K818" s="296"/>
      <c r="L818" s="296"/>
      <c r="M818" s="476">
        <v>11</v>
      </c>
      <c r="N818" s="477">
        <v>238.4282</v>
      </c>
      <c r="O818" s="477">
        <f t="shared" si="173"/>
        <v>2622.7102</v>
      </c>
      <c r="P818" s="487">
        <v>11</v>
      </c>
      <c r="Q818" s="477">
        <f t="shared" si="167"/>
        <v>238.4282</v>
      </c>
      <c r="R818" s="477">
        <f t="shared" si="172"/>
        <v>2622.7102</v>
      </c>
      <c r="S818" s="477">
        <f t="shared" si="178"/>
        <v>0</v>
      </c>
      <c r="T818" s="477">
        <f t="shared" si="168"/>
        <v>238.4282</v>
      </c>
      <c r="U818" s="477">
        <f t="shared" si="177"/>
        <v>0</v>
      </c>
      <c r="V818" s="477">
        <f t="shared" si="169"/>
        <v>0</v>
      </c>
      <c r="W818" s="477">
        <f t="shared" si="170"/>
        <v>238.4282</v>
      </c>
      <c r="X818" s="477">
        <f t="shared" si="171"/>
        <v>0</v>
      </c>
      <c r="Y818" s="444"/>
      <c r="Z818" s="296"/>
      <c r="AA818" s="296"/>
      <c r="AB818" s="296"/>
      <c r="AC818" s="296"/>
      <c r="AD818" s="296"/>
      <c r="AE818" s="296"/>
      <c r="AF818" s="296"/>
      <c r="AG818" s="296"/>
      <c r="AH818" s="296"/>
      <c r="AI818" s="296"/>
    </row>
    <row r="819" s="455" customFormat="1" spans="1:35">
      <c r="A819" s="467">
        <v>929</v>
      </c>
      <c r="B819" s="296"/>
      <c r="C819" s="754" t="s">
        <v>7254</v>
      </c>
      <c r="D819" s="296"/>
      <c r="E819" s="754" t="s">
        <v>7255</v>
      </c>
      <c r="F819" s="296"/>
      <c r="G819" s="296"/>
      <c r="H819" s="191"/>
      <c r="I819" s="296"/>
      <c r="J819" s="191" t="s">
        <v>7056</v>
      </c>
      <c r="K819" s="296"/>
      <c r="L819" s="296"/>
      <c r="M819" s="476">
        <v>80</v>
      </c>
      <c r="N819" s="477">
        <v>184.94</v>
      </c>
      <c r="O819" s="477">
        <f t="shared" si="173"/>
        <v>14795.2</v>
      </c>
      <c r="P819" s="487">
        <v>81</v>
      </c>
      <c r="Q819" s="477">
        <f t="shared" si="167"/>
        <v>184.94</v>
      </c>
      <c r="R819" s="477">
        <f t="shared" si="172"/>
        <v>14980.14</v>
      </c>
      <c r="S819" s="477">
        <f t="shared" si="178"/>
        <v>1</v>
      </c>
      <c r="T819" s="477">
        <f t="shared" si="168"/>
        <v>184.94</v>
      </c>
      <c r="U819" s="477">
        <f>R819-O819</f>
        <v>184.939999999999</v>
      </c>
      <c r="V819" s="477">
        <f t="shared" si="169"/>
        <v>0</v>
      </c>
      <c r="W819" s="477">
        <f t="shared" si="170"/>
        <v>184.94</v>
      </c>
      <c r="X819" s="477">
        <f t="shared" si="171"/>
        <v>0</v>
      </c>
      <c r="Y819" s="444"/>
      <c r="Z819" s="296"/>
      <c r="AA819" s="296"/>
      <c r="AB819" s="296"/>
      <c r="AC819" s="296"/>
      <c r="AD819" s="296"/>
      <c r="AE819" s="296"/>
      <c r="AF819" s="296"/>
      <c r="AG819" s="296"/>
      <c r="AH819" s="296"/>
      <c r="AI819" s="296"/>
    </row>
    <row r="820" s="455" customFormat="1" spans="1:35">
      <c r="A820" s="467">
        <v>930</v>
      </c>
      <c r="B820" s="296"/>
      <c r="C820" s="754" t="s">
        <v>7256</v>
      </c>
      <c r="D820" s="296"/>
      <c r="E820" s="754" t="s">
        <v>7257</v>
      </c>
      <c r="F820" s="296"/>
      <c r="G820" s="296"/>
      <c r="H820" s="191"/>
      <c r="I820" s="296"/>
      <c r="J820" s="191" t="s">
        <v>7056</v>
      </c>
      <c r="K820" s="296"/>
      <c r="L820" s="296"/>
      <c r="M820" s="476">
        <v>110</v>
      </c>
      <c r="N820" s="477">
        <v>79.23</v>
      </c>
      <c r="O820" s="477">
        <f t="shared" si="173"/>
        <v>8715.3</v>
      </c>
      <c r="P820" s="487">
        <v>111</v>
      </c>
      <c r="Q820" s="477">
        <f t="shared" si="167"/>
        <v>79.23</v>
      </c>
      <c r="R820" s="477">
        <f t="shared" si="172"/>
        <v>8794.53</v>
      </c>
      <c r="S820" s="477">
        <f t="shared" si="178"/>
        <v>1</v>
      </c>
      <c r="T820" s="477">
        <f t="shared" si="168"/>
        <v>79.23</v>
      </c>
      <c r="U820" s="477">
        <f>R820-O820</f>
        <v>79.2299999999996</v>
      </c>
      <c r="V820" s="477">
        <f t="shared" si="169"/>
        <v>0</v>
      </c>
      <c r="W820" s="477">
        <f t="shared" si="170"/>
        <v>79.23</v>
      </c>
      <c r="X820" s="477">
        <f t="shared" si="171"/>
        <v>0</v>
      </c>
      <c r="Y820" s="444"/>
      <c r="Z820" s="296"/>
      <c r="AA820" s="296"/>
      <c r="AB820" s="296"/>
      <c r="AC820" s="296"/>
      <c r="AD820" s="296"/>
      <c r="AE820" s="296"/>
      <c r="AF820" s="296"/>
      <c r="AG820" s="296"/>
      <c r="AH820" s="296"/>
      <c r="AI820" s="296"/>
    </row>
    <row r="821" s="455" customFormat="1" spans="1:35">
      <c r="A821" s="467">
        <v>931</v>
      </c>
      <c r="B821" s="296"/>
      <c r="C821" s="754" t="s">
        <v>7258</v>
      </c>
      <c r="D821" s="296"/>
      <c r="E821" s="754" t="s">
        <v>7259</v>
      </c>
      <c r="F821" s="296"/>
      <c r="G821" s="296"/>
      <c r="H821" s="191"/>
      <c r="I821" s="296"/>
      <c r="J821" s="191" t="s">
        <v>7056</v>
      </c>
      <c r="K821" s="296"/>
      <c r="L821" s="296"/>
      <c r="M821" s="476">
        <v>10</v>
      </c>
      <c r="N821" s="477">
        <v>245.69</v>
      </c>
      <c r="O821" s="477">
        <f t="shared" si="173"/>
        <v>2456.9</v>
      </c>
      <c r="P821" s="487">
        <v>10</v>
      </c>
      <c r="Q821" s="477">
        <f t="shared" si="167"/>
        <v>245.69</v>
      </c>
      <c r="R821" s="477">
        <f t="shared" si="172"/>
        <v>2456.9</v>
      </c>
      <c r="S821" s="477">
        <f t="shared" si="178"/>
        <v>0</v>
      </c>
      <c r="T821" s="477">
        <f t="shared" si="168"/>
        <v>245.69</v>
      </c>
      <c r="U821" s="477">
        <f t="shared" ref="U821:U827" si="179">T821*S821</f>
        <v>0</v>
      </c>
      <c r="V821" s="477">
        <f t="shared" si="169"/>
        <v>0</v>
      </c>
      <c r="W821" s="477">
        <f t="shared" si="170"/>
        <v>245.69</v>
      </c>
      <c r="X821" s="477">
        <f t="shared" si="171"/>
        <v>0</v>
      </c>
      <c r="Y821" s="444"/>
      <c r="Z821" s="296"/>
      <c r="AA821" s="296"/>
      <c r="AB821" s="296"/>
      <c r="AC821" s="296"/>
      <c r="AD821" s="296"/>
      <c r="AE821" s="296"/>
      <c r="AF821" s="296"/>
      <c r="AG821" s="296"/>
      <c r="AH821" s="296"/>
      <c r="AI821" s="296"/>
    </row>
    <row r="822" s="455" customFormat="1" spans="1:35">
      <c r="A822" s="467">
        <v>932</v>
      </c>
      <c r="B822" s="296"/>
      <c r="C822" s="754" t="s">
        <v>7260</v>
      </c>
      <c r="D822" s="296"/>
      <c r="E822" s="754" t="s">
        <v>7261</v>
      </c>
      <c r="F822" s="296"/>
      <c r="G822" s="296"/>
      <c r="H822" s="191"/>
      <c r="I822" s="296"/>
      <c r="J822" s="191" t="s">
        <v>7056</v>
      </c>
      <c r="K822" s="296"/>
      <c r="L822" s="296"/>
      <c r="M822" s="476">
        <v>59</v>
      </c>
      <c r="N822" s="477">
        <v>34.48</v>
      </c>
      <c r="O822" s="477">
        <f t="shared" si="173"/>
        <v>2034.32</v>
      </c>
      <c r="P822" s="487">
        <v>59</v>
      </c>
      <c r="Q822" s="477">
        <f t="shared" si="167"/>
        <v>34.48</v>
      </c>
      <c r="R822" s="477">
        <f t="shared" si="172"/>
        <v>2034.32</v>
      </c>
      <c r="S822" s="477">
        <f t="shared" si="178"/>
        <v>0</v>
      </c>
      <c r="T822" s="477">
        <f t="shared" si="168"/>
        <v>34.48</v>
      </c>
      <c r="U822" s="477">
        <f t="shared" si="179"/>
        <v>0</v>
      </c>
      <c r="V822" s="477">
        <f t="shared" si="169"/>
        <v>0</v>
      </c>
      <c r="W822" s="477">
        <f t="shared" si="170"/>
        <v>34.48</v>
      </c>
      <c r="X822" s="477">
        <f t="shared" si="171"/>
        <v>0</v>
      </c>
      <c r="Y822" s="444"/>
      <c r="Z822" s="296"/>
      <c r="AA822" s="296"/>
      <c r="AB822" s="296"/>
      <c r="AC822" s="296"/>
      <c r="AD822" s="296"/>
      <c r="AE822" s="296"/>
      <c r="AF822" s="296"/>
      <c r="AG822" s="296"/>
      <c r="AH822" s="296"/>
      <c r="AI822" s="296"/>
    </row>
    <row r="823" s="455" customFormat="1" spans="1:35">
      <c r="A823" s="467">
        <v>933</v>
      </c>
      <c r="B823" s="296"/>
      <c r="C823" s="754" t="s">
        <v>7262</v>
      </c>
      <c r="D823" s="296"/>
      <c r="E823" s="754" t="s">
        <v>7263</v>
      </c>
      <c r="F823" s="296"/>
      <c r="G823" s="296"/>
      <c r="H823" s="191"/>
      <c r="I823" s="296"/>
      <c r="J823" s="191" t="s">
        <v>7056</v>
      </c>
      <c r="K823" s="296"/>
      <c r="L823" s="296"/>
      <c r="M823" s="476">
        <v>59</v>
      </c>
      <c r="N823" s="477">
        <v>34.52</v>
      </c>
      <c r="O823" s="477">
        <f t="shared" si="173"/>
        <v>2036.68</v>
      </c>
      <c r="P823" s="487">
        <v>59</v>
      </c>
      <c r="Q823" s="477">
        <f t="shared" si="167"/>
        <v>34.52</v>
      </c>
      <c r="R823" s="477">
        <f t="shared" si="172"/>
        <v>2036.68</v>
      </c>
      <c r="S823" s="477">
        <f t="shared" si="178"/>
        <v>0</v>
      </c>
      <c r="T823" s="477">
        <f t="shared" si="168"/>
        <v>34.52</v>
      </c>
      <c r="U823" s="477">
        <f t="shared" si="179"/>
        <v>0</v>
      </c>
      <c r="V823" s="477">
        <f t="shared" si="169"/>
        <v>0</v>
      </c>
      <c r="W823" s="477">
        <f t="shared" si="170"/>
        <v>34.52</v>
      </c>
      <c r="X823" s="477">
        <f t="shared" si="171"/>
        <v>0</v>
      </c>
      <c r="Y823" s="444"/>
      <c r="Z823" s="296"/>
      <c r="AA823" s="296"/>
      <c r="AB823" s="296"/>
      <c r="AC823" s="296"/>
      <c r="AD823" s="296"/>
      <c r="AE823" s="296"/>
      <c r="AF823" s="296"/>
      <c r="AG823" s="296"/>
      <c r="AH823" s="296"/>
      <c r="AI823" s="296"/>
    </row>
    <row r="824" s="455" customFormat="1" spans="1:35">
      <c r="A824" s="467">
        <v>934</v>
      </c>
      <c r="B824" s="296"/>
      <c r="C824" s="754" t="s">
        <v>7264</v>
      </c>
      <c r="D824" s="296"/>
      <c r="E824" s="754" t="s">
        <v>7265</v>
      </c>
      <c r="F824" s="296"/>
      <c r="G824" s="296"/>
      <c r="H824" s="191"/>
      <c r="I824" s="296"/>
      <c r="J824" s="191" t="s">
        <v>7056</v>
      </c>
      <c r="K824" s="296"/>
      <c r="L824" s="296"/>
      <c r="M824" s="476">
        <v>59</v>
      </c>
      <c r="N824" s="477">
        <v>34.48</v>
      </c>
      <c r="O824" s="477">
        <f t="shared" si="173"/>
        <v>2034.32</v>
      </c>
      <c r="P824" s="487">
        <v>59</v>
      </c>
      <c r="Q824" s="477">
        <f t="shared" si="167"/>
        <v>34.48</v>
      </c>
      <c r="R824" s="477">
        <f t="shared" si="172"/>
        <v>2034.32</v>
      </c>
      <c r="S824" s="477">
        <f t="shared" si="178"/>
        <v>0</v>
      </c>
      <c r="T824" s="477">
        <f t="shared" si="168"/>
        <v>34.48</v>
      </c>
      <c r="U824" s="477">
        <f t="shared" si="179"/>
        <v>0</v>
      </c>
      <c r="V824" s="477">
        <f t="shared" si="169"/>
        <v>0</v>
      </c>
      <c r="W824" s="477">
        <f t="shared" si="170"/>
        <v>34.48</v>
      </c>
      <c r="X824" s="477">
        <f t="shared" si="171"/>
        <v>0</v>
      </c>
      <c r="Y824" s="444"/>
      <c r="Z824" s="296"/>
      <c r="AA824" s="296"/>
      <c r="AB824" s="296"/>
      <c r="AC824" s="296"/>
      <c r="AD824" s="296"/>
      <c r="AE824" s="296"/>
      <c r="AF824" s="296"/>
      <c r="AG824" s="296"/>
      <c r="AH824" s="296"/>
      <c r="AI824" s="296"/>
    </row>
    <row r="825" s="455" customFormat="1" spans="1:35">
      <c r="A825" s="467">
        <v>935</v>
      </c>
      <c r="B825" s="296"/>
      <c r="C825" s="754" t="s">
        <v>7266</v>
      </c>
      <c r="D825" s="296"/>
      <c r="E825" s="754" t="s">
        <v>7267</v>
      </c>
      <c r="F825" s="296"/>
      <c r="G825" s="296"/>
      <c r="H825" s="191"/>
      <c r="I825" s="296"/>
      <c r="J825" s="191" t="s">
        <v>7056</v>
      </c>
      <c r="K825" s="296"/>
      <c r="L825" s="296"/>
      <c r="M825" s="476">
        <v>7</v>
      </c>
      <c r="N825" s="477">
        <v>44.78</v>
      </c>
      <c r="O825" s="477">
        <f t="shared" si="173"/>
        <v>313.46</v>
      </c>
      <c r="P825" s="487">
        <v>7</v>
      </c>
      <c r="Q825" s="477">
        <f t="shared" si="167"/>
        <v>44.78</v>
      </c>
      <c r="R825" s="477">
        <f t="shared" si="172"/>
        <v>313.46</v>
      </c>
      <c r="S825" s="477">
        <f t="shared" si="178"/>
        <v>0</v>
      </c>
      <c r="T825" s="477">
        <f t="shared" si="168"/>
        <v>44.78</v>
      </c>
      <c r="U825" s="477">
        <f t="shared" si="179"/>
        <v>0</v>
      </c>
      <c r="V825" s="477">
        <f t="shared" si="169"/>
        <v>0</v>
      </c>
      <c r="W825" s="477">
        <f t="shared" si="170"/>
        <v>44.78</v>
      </c>
      <c r="X825" s="477">
        <f t="shared" si="171"/>
        <v>0</v>
      </c>
      <c r="Y825" s="444"/>
      <c r="Z825" s="296"/>
      <c r="AA825" s="296"/>
      <c r="AB825" s="296"/>
      <c r="AC825" s="296"/>
      <c r="AD825" s="296"/>
      <c r="AE825" s="296"/>
      <c r="AF825" s="296"/>
      <c r="AG825" s="296"/>
      <c r="AH825" s="296"/>
      <c r="AI825" s="296"/>
    </row>
    <row r="826" s="455" customFormat="1" spans="1:35">
      <c r="A826" s="467">
        <v>936</v>
      </c>
      <c r="B826" s="296"/>
      <c r="C826" s="754" t="s">
        <v>7268</v>
      </c>
      <c r="D826" s="296"/>
      <c r="E826" s="754" t="s">
        <v>7269</v>
      </c>
      <c r="F826" s="296"/>
      <c r="G826" s="296"/>
      <c r="H826" s="191"/>
      <c r="I826" s="296"/>
      <c r="J826" s="191" t="s">
        <v>7056</v>
      </c>
      <c r="K826" s="296"/>
      <c r="L826" s="296"/>
      <c r="M826" s="476">
        <v>7</v>
      </c>
      <c r="N826" s="477">
        <v>44.34</v>
      </c>
      <c r="O826" s="477">
        <f t="shared" si="173"/>
        <v>310.38</v>
      </c>
      <c r="P826" s="487">
        <v>7</v>
      </c>
      <c r="Q826" s="477">
        <f t="shared" si="167"/>
        <v>44.34</v>
      </c>
      <c r="R826" s="477">
        <f t="shared" si="172"/>
        <v>310.38</v>
      </c>
      <c r="S826" s="477">
        <f t="shared" si="178"/>
        <v>0</v>
      </c>
      <c r="T826" s="477">
        <f t="shared" si="168"/>
        <v>44.34</v>
      </c>
      <c r="U826" s="477">
        <f t="shared" si="179"/>
        <v>0</v>
      </c>
      <c r="V826" s="477">
        <f t="shared" si="169"/>
        <v>0</v>
      </c>
      <c r="W826" s="477">
        <f t="shared" si="170"/>
        <v>44.34</v>
      </c>
      <c r="X826" s="477">
        <f t="shared" si="171"/>
        <v>0</v>
      </c>
      <c r="Y826" s="444"/>
      <c r="Z826" s="296"/>
      <c r="AA826" s="296"/>
      <c r="AB826" s="296"/>
      <c r="AC826" s="296"/>
      <c r="AD826" s="296"/>
      <c r="AE826" s="296"/>
      <c r="AF826" s="296"/>
      <c r="AG826" s="296"/>
      <c r="AH826" s="296"/>
      <c r="AI826" s="296"/>
    </row>
    <row r="827" s="455" customFormat="1" spans="1:35">
      <c r="A827" s="467">
        <v>937</v>
      </c>
      <c r="B827" s="296"/>
      <c r="C827" s="754" t="s">
        <v>7270</v>
      </c>
      <c r="D827" s="296"/>
      <c r="E827" s="754" t="s">
        <v>7271</v>
      </c>
      <c r="F827" s="296"/>
      <c r="G827" s="296"/>
      <c r="H827" s="191"/>
      <c r="I827" s="296"/>
      <c r="J827" s="191" t="s">
        <v>7056</v>
      </c>
      <c r="K827" s="296"/>
      <c r="L827" s="296"/>
      <c r="M827" s="476">
        <v>59</v>
      </c>
      <c r="N827" s="477">
        <v>34.49</v>
      </c>
      <c r="O827" s="477">
        <f t="shared" si="173"/>
        <v>2034.91</v>
      </c>
      <c r="P827" s="487">
        <v>59</v>
      </c>
      <c r="Q827" s="477">
        <f t="shared" si="167"/>
        <v>34.49</v>
      </c>
      <c r="R827" s="477">
        <f t="shared" si="172"/>
        <v>2034.91</v>
      </c>
      <c r="S827" s="477">
        <f t="shared" si="178"/>
        <v>0</v>
      </c>
      <c r="T827" s="477">
        <f t="shared" si="168"/>
        <v>34.49</v>
      </c>
      <c r="U827" s="477">
        <f t="shared" si="179"/>
        <v>0</v>
      </c>
      <c r="V827" s="477">
        <f t="shared" si="169"/>
        <v>0</v>
      </c>
      <c r="W827" s="477">
        <f t="shared" si="170"/>
        <v>34.49</v>
      </c>
      <c r="X827" s="477">
        <f t="shared" si="171"/>
        <v>0</v>
      </c>
      <c r="Y827" s="444"/>
      <c r="Z827" s="296"/>
      <c r="AA827" s="296"/>
      <c r="AB827" s="296"/>
      <c r="AC827" s="296"/>
      <c r="AD827" s="296"/>
      <c r="AE827" s="296"/>
      <c r="AF827" s="296"/>
      <c r="AG827" s="296"/>
      <c r="AH827" s="296"/>
      <c r="AI827" s="296"/>
    </row>
    <row r="828" s="455" customFormat="1" spans="1:35">
      <c r="A828" s="467">
        <v>938</v>
      </c>
      <c r="B828" s="296"/>
      <c r="C828" s="754" t="s">
        <v>7272</v>
      </c>
      <c r="D828" s="296"/>
      <c r="E828" s="754" t="s">
        <v>7273</v>
      </c>
      <c r="F828" s="754" t="s">
        <v>7274</v>
      </c>
      <c r="G828" s="296"/>
      <c r="H828" s="191"/>
      <c r="I828" s="296"/>
      <c r="J828" s="191" t="s">
        <v>7056</v>
      </c>
      <c r="K828" s="296"/>
      <c r="L828" s="296"/>
      <c r="M828" s="476">
        <v>1396</v>
      </c>
      <c r="N828" s="477">
        <v>42.89</v>
      </c>
      <c r="O828" s="477">
        <f t="shared" si="173"/>
        <v>59874.44</v>
      </c>
      <c r="P828" s="487">
        <v>1479</v>
      </c>
      <c r="Q828" s="477">
        <f t="shared" si="167"/>
        <v>42.89</v>
      </c>
      <c r="R828" s="477">
        <f t="shared" si="172"/>
        <v>63434.31</v>
      </c>
      <c r="S828" s="477">
        <f t="shared" si="178"/>
        <v>83</v>
      </c>
      <c r="T828" s="477">
        <f t="shared" si="168"/>
        <v>42.89</v>
      </c>
      <c r="U828" s="477">
        <f>R828-O828</f>
        <v>3559.87</v>
      </c>
      <c r="V828" s="477">
        <f t="shared" si="169"/>
        <v>0</v>
      </c>
      <c r="W828" s="477">
        <f t="shared" si="170"/>
        <v>42.89</v>
      </c>
      <c r="X828" s="477">
        <f t="shared" si="171"/>
        <v>0</v>
      </c>
      <c r="Y828" s="444"/>
      <c r="Z828" s="296"/>
      <c r="AA828" s="296"/>
      <c r="AB828" s="296"/>
      <c r="AC828" s="296"/>
      <c r="AD828" s="296"/>
      <c r="AE828" s="296"/>
      <c r="AF828" s="296"/>
      <c r="AG828" s="296"/>
      <c r="AH828" s="296"/>
      <c r="AI828" s="296"/>
    </row>
    <row r="829" s="455" customFormat="1" spans="1:35">
      <c r="A829" s="467">
        <v>939</v>
      </c>
      <c r="B829" s="296"/>
      <c r="C829" s="754" t="s">
        <v>7275</v>
      </c>
      <c r="D829" s="296"/>
      <c r="E829" s="754" t="s">
        <v>7276</v>
      </c>
      <c r="F829" s="754" t="s">
        <v>7277</v>
      </c>
      <c r="G829" s="296"/>
      <c r="H829" s="191"/>
      <c r="I829" s="296"/>
      <c r="J829" s="191" t="s">
        <v>7056</v>
      </c>
      <c r="K829" s="296"/>
      <c r="L829" s="296"/>
      <c r="M829" s="476">
        <v>60</v>
      </c>
      <c r="N829" s="477">
        <v>65.31</v>
      </c>
      <c r="O829" s="477">
        <f t="shared" si="173"/>
        <v>3918.6</v>
      </c>
      <c r="P829" s="487">
        <v>60</v>
      </c>
      <c r="Q829" s="477">
        <f t="shared" si="167"/>
        <v>65.31</v>
      </c>
      <c r="R829" s="477">
        <f t="shared" si="172"/>
        <v>3918.6</v>
      </c>
      <c r="S829" s="477">
        <f t="shared" si="178"/>
        <v>0</v>
      </c>
      <c r="T829" s="477">
        <f t="shared" si="168"/>
        <v>65.31</v>
      </c>
      <c r="U829" s="477">
        <f>T829*S829</f>
        <v>0</v>
      </c>
      <c r="V829" s="477">
        <f t="shared" si="169"/>
        <v>0</v>
      </c>
      <c r="W829" s="477">
        <f t="shared" si="170"/>
        <v>65.31</v>
      </c>
      <c r="X829" s="477">
        <f t="shared" si="171"/>
        <v>0</v>
      </c>
      <c r="Y829" s="444"/>
      <c r="Z829" s="296"/>
      <c r="AA829" s="296"/>
      <c r="AB829" s="296"/>
      <c r="AC829" s="296"/>
      <c r="AD829" s="296"/>
      <c r="AE829" s="296"/>
      <c r="AF829" s="296"/>
      <c r="AG829" s="296"/>
      <c r="AH829" s="296"/>
      <c r="AI829" s="296"/>
    </row>
    <row r="830" s="455" customFormat="1" spans="1:35">
      <c r="A830" s="467">
        <v>940</v>
      </c>
      <c r="B830" s="296"/>
      <c r="C830" s="754" t="s">
        <v>7278</v>
      </c>
      <c r="D830" s="296"/>
      <c r="E830" s="754" t="s">
        <v>7279</v>
      </c>
      <c r="F830" s="754" t="s">
        <v>7280</v>
      </c>
      <c r="G830" s="296"/>
      <c r="H830" s="191"/>
      <c r="I830" s="296"/>
      <c r="J830" s="191" t="s">
        <v>7056</v>
      </c>
      <c r="K830" s="296"/>
      <c r="L830" s="296"/>
      <c r="M830" s="476">
        <v>-48</v>
      </c>
      <c r="N830" s="477">
        <v>70.67</v>
      </c>
      <c r="O830" s="477">
        <f t="shared" si="173"/>
        <v>-3392.16</v>
      </c>
      <c r="P830" s="487">
        <v>33</v>
      </c>
      <c r="Q830" s="477">
        <f t="shared" si="167"/>
        <v>70.67</v>
      </c>
      <c r="R830" s="477">
        <f t="shared" si="172"/>
        <v>2332.11</v>
      </c>
      <c r="S830" s="477">
        <f t="shared" si="178"/>
        <v>81</v>
      </c>
      <c r="T830" s="477">
        <f t="shared" si="168"/>
        <v>70.67</v>
      </c>
      <c r="U830" s="477">
        <f t="shared" ref="U830:U836" si="180">R830-O830</f>
        <v>5724.27</v>
      </c>
      <c r="V830" s="477">
        <f t="shared" si="169"/>
        <v>0</v>
      </c>
      <c r="W830" s="477">
        <f t="shared" si="170"/>
        <v>70.67</v>
      </c>
      <c r="X830" s="477">
        <f t="shared" si="171"/>
        <v>0</v>
      </c>
      <c r="Y830" s="444"/>
      <c r="Z830" s="296"/>
      <c r="AA830" s="296"/>
      <c r="AB830" s="296"/>
      <c r="AC830" s="296"/>
      <c r="AD830" s="296"/>
      <c r="AE830" s="296"/>
      <c r="AF830" s="296"/>
      <c r="AG830" s="296"/>
      <c r="AH830" s="296"/>
      <c r="AI830" s="296"/>
    </row>
    <row r="831" s="455" customFormat="1" spans="1:35">
      <c r="A831" s="467">
        <v>941</v>
      </c>
      <c r="B831" s="296"/>
      <c r="C831" s="754" t="s">
        <v>7281</v>
      </c>
      <c r="D831" s="296"/>
      <c r="E831" s="754" t="s">
        <v>7282</v>
      </c>
      <c r="F831" s="754" t="s">
        <v>7283</v>
      </c>
      <c r="G831" s="296"/>
      <c r="H831" s="191"/>
      <c r="I831" s="296"/>
      <c r="J831" s="191" t="s">
        <v>7056</v>
      </c>
      <c r="K831" s="296"/>
      <c r="L831" s="296"/>
      <c r="M831" s="476">
        <v>1396</v>
      </c>
      <c r="N831" s="477">
        <v>39.4</v>
      </c>
      <c r="O831" s="477">
        <f t="shared" si="173"/>
        <v>55002.4</v>
      </c>
      <c r="P831" s="487">
        <v>1479</v>
      </c>
      <c r="Q831" s="477">
        <f t="shared" si="167"/>
        <v>39.4</v>
      </c>
      <c r="R831" s="477">
        <f t="shared" si="172"/>
        <v>58272.6</v>
      </c>
      <c r="S831" s="477">
        <f t="shared" si="178"/>
        <v>83</v>
      </c>
      <c r="T831" s="477">
        <f t="shared" si="168"/>
        <v>39.4</v>
      </c>
      <c r="U831" s="477">
        <f t="shared" si="180"/>
        <v>3270.2</v>
      </c>
      <c r="V831" s="477">
        <f t="shared" si="169"/>
        <v>0</v>
      </c>
      <c r="W831" s="477">
        <f t="shared" si="170"/>
        <v>39.4</v>
      </c>
      <c r="X831" s="477">
        <f t="shared" si="171"/>
        <v>0</v>
      </c>
      <c r="Y831" s="444"/>
      <c r="Z831" s="296"/>
      <c r="AA831" s="296"/>
      <c r="AB831" s="296"/>
      <c r="AC831" s="296"/>
      <c r="AD831" s="296"/>
      <c r="AE831" s="296"/>
      <c r="AF831" s="296"/>
      <c r="AG831" s="296"/>
      <c r="AH831" s="296"/>
      <c r="AI831" s="296"/>
    </row>
    <row r="832" s="455" customFormat="1" spans="1:35">
      <c r="A832" s="467">
        <v>942</v>
      </c>
      <c r="B832" s="296"/>
      <c r="C832" s="754" t="s">
        <v>7284</v>
      </c>
      <c r="D832" s="296"/>
      <c r="E832" s="754" t="s">
        <v>7285</v>
      </c>
      <c r="F832" s="754" t="s">
        <v>7286</v>
      </c>
      <c r="G832" s="296"/>
      <c r="H832" s="191"/>
      <c r="I832" s="296"/>
      <c r="J832" s="191" t="s">
        <v>7056</v>
      </c>
      <c r="K832" s="296"/>
      <c r="L832" s="296"/>
      <c r="M832" s="476">
        <v>19</v>
      </c>
      <c r="N832" s="477">
        <v>63.64</v>
      </c>
      <c r="O832" s="477">
        <f t="shared" si="173"/>
        <v>1209.16</v>
      </c>
      <c r="P832" s="487">
        <v>83</v>
      </c>
      <c r="Q832" s="477">
        <f t="shared" si="167"/>
        <v>63.64</v>
      </c>
      <c r="R832" s="477">
        <f t="shared" si="172"/>
        <v>5282.12</v>
      </c>
      <c r="S832" s="477">
        <f t="shared" si="178"/>
        <v>64</v>
      </c>
      <c r="T832" s="477">
        <f t="shared" si="168"/>
        <v>63.64</v>
      </c>
      <c r="U832" s="477">
        <f t="shared" si="180"/>
        <v>4072.96</v>
      </c>
      <c r="V832" s="477">
        <f t="shared" si="169"/>
        <v>0</v>
      </c>
      <c r="W832" s="477">
        <f t="shared" si="170"/>
        <v>63.64</v>
      </c>
      <c r="X832" s="477">
        <f t="shared" si="171"/>
        <v>0</v>
      </c>
      <c r="Y832" s="444"/>
      <c r="Z832" s="296"/>
      <c r="AA832" s="296"/>
      <c r="AB832" s="296"/>
      <c r="AC832" s="296"/>
      <c r="AD832" s="296"/>
      <c r="AE832" s="296"/>
      <c r="AF832" s="296"/>
      <c r="AG832" s="296"/>
      <c r="AH832" s="296"/>
      <c r="AI832" s="296"/>
    </row>
    <row r="833" s="455" customFormat="1" spans="1:35">
      <c r="A833" s="467">
        <v>943</v>
      </c>
      <c r="B833" s="296"/>
      <c r="C833" s="754" t="s">
        <v>7287</v>
      </c>
      <c r="D833" s="296"/>
      <c r="E833" s="754" t="s">
        <v>7288</v>
      </c>
      <c r="F833" s="754" t="s">
        <v>7289</v>
      </c>
      <c r="G833" s="296"/>
      <c r="H833" s="191"/>
      <c r="I833" s="296"/>
      <c r="J833" s="191" t="s">
        <v>7056</v>
      </c>
      <c r="K833" s="296"/>
      <c r="L833" s="296"/>
      <c r="M833" s="476">
        <v>1312</v>
      </c>
      <c r="N833" s="477">
        <v>39.45</v>
      </c>
      <c r="O833" s="477">
        <f t="shared" si="173"/>
        <v>51758.4</v>
      </c>
      <c r="P833" s="487">
        <v>1497</v>
      </c>
      <c r="Q833" s="477">
        <f t="shared" si="167"/>
        <v>39.45</v>
      </c>
      <c r="R833" s="477">
        <f t="shared" si="172"/>
        <v>59056.65</v>
      </c>
      <c r="S833" s="477">
        <f t="shared" si="178"/>
        <v>185</v>
      </c>
      <c r="T833" s="477">
        <f t="shared" si="168"/>
        <v>39.45</v>
      </c>
      <c r="U833" s="477">
        <f t="shared" si="180"/>
        <v>7298.25</v>
      </c>
      <c r="V833" s="477">
        <f t="shared" si="169"/>
        <v>0</v>
      </c>
      <c r="W833" s="477">
        <f t="shared" si="170"/>
        <v>39.45</v>
      </c>
      <c r="X833" s="477">
        <f t="shared" si="171"/>
        <v>0</v>
      </c>
      <c r="Y833" s="444"/>
      <c r="Z833" s="296"/>
      <c r="AA833" s="296"/>
      <c r="AB833" s="296"/>
      <c r="AC833" s="296"/>
      <c r="AD833" s="296"/>
      <c r="AE833" s="296"/>
      <c r="AF833" s="296"/>
      <c r="AG833" s="296"/>
      <c r="AH833" s="296"/>
      <c r="AI833" s="296"/>
    </row>
    <row r="834" s="455" customFormat="1" spans="1:35">
      <c r="A834" s="467">
        <v>944</v>
      </c>
      <c r="B834" s="296"/>
      <c r="C834" s="754" t="s">
        <v>7290</v>
      </c>
      <c r="D834" s="296"/>
      <c r="E834" s="754" t="s">
        <v>7291</v>
      </c>
      <c r="F834" s="754" t="s">
        <v>7292</v>
      </c>
      <c r="G834" s="296"/>
      <c r="H834" s="191"/>
      <c r="I834" s="296"/>
      <c r="J834" s="191" t="s">
        <v>7056</v>
      </c>
      <c r="K834" s="296"/>
      <c r="L834" s="296"/>
      <c r="M834" s="476">
        <v>1405</v>
      </c>
      <c r="N834" s="477">
        <v>43.05</v>
      </c>
      <c r="O834" s="477">
        <f t="shared" si="173"/>
        <v>60485.25</v>
      </c>
      <c r="P834" s="487">
        <v>1509</v>
      </c>
      <c r="Q834" s="477">
        <f t="shared" si="167"/>
        <v>43.05</v>
      </c>
      <c r="R834" s="477">
        <f t="shared" si="172"/>
        <v>64962.45</v>
      </c>
      <c r="S834" s="477">
        <f t="shared" si="178"/>
        <v>104</v>
      </c>
      <c r="T834" s="477">
        <f t="shared" si="168"/>
        <v>43.05</v>
      </c>
      <c r="U834" s="477">
        <f t="shared" si="180"/>
        <v>4477.2</v>
      </c>
      <c r="V834" s="477">
        <f t="shared" si="169"/>
        <v>0</v>
      </c>
      <c r="W834" s="477">
        <f t="shared" si="170"/>
        <v>43.05</v>
      </c>
      <c r="X834" s="477">
        <f t="shared" si="171"/>
        <v>0</v>
      </c>
      <c r="Y834" s="444"/>
      <c r="Z834" s="296"/>
      <c r="AA834" s="296"/>
      <c r="AB834" s="296"/>
      <c r="AC834" s="296"/>
      <c r="AD834" s="296"/>
      <c r="AE834" s="296"/>
      <c r="AF834" s="296"/>
      <c r="AG834" s="296"/>
      <c r="AH834" s="296"/>
      <c r="AI834" s="296"/>
    </row>
    <row r="835" s="455" customFormat="1" spans="1:35">
      <c r="A835" s="467">
        <v>945</v>
      </c>
      <c r="B835" s="296"/>
      <c r="C835" s="754" t="s">
        <v>7293</v>
      </c>
      <c r="D835" s="296"/>
      <c r="E835" s="754" t="s">
        <v>7294</v>
      </c>
      <c r="F835" s="754" t="s">
        <v>7295</v>
      </c>
      <c r="G835" s="296"/>
      <c r="H835" s="191"/>
      <c r="I835" s="296"/>
      <c r="J835" s="191" t="s">
        <v>7056</v>
      </c>
      <c r="K835" s="296"/>
      <c r="L835" s="296"/>
      <c r="M835" s="476">
        <v>-48</v>
      </c>
      <c r="N835" s="477">
        <v>45.03</v>
      </c>
      <c r="O835" s="477">
        <f t="shared" si="173"/>
        <v>-2161.44</v>
      </c>
      <c r="P835" s="487">
        <v>33</v>
      </c>
      <c r="Q835" s="477">
        <f t="shared" si="167"/>
        <v>45.03</v>
      </c>
      <c r="R835" s="477">
        <f t="shared" si="172"/>
        <v>1485.99</v>
      </c>
      <c r="S835" s="477">
        <f t="shared" si="178"/>
        <v>81</v>
      </c>
      <c r="T835" s="477">
        <f t="shared" si="168"/>
        <v>45.03</v>
      </c>
      <c r="U835" s="477">
        <f t="shared" si="180"/>
        <v>3647.43</v>
      </c>
      <c r="V835" s="477">
        <f t="shared" si="169"/>
        <v>0</v>
      </c>
      <c r="W835" s="477">
        <f t="shared" si="170"/>
        <v>45.03</v>
      </c>
      <c r="X835" s="477">
        <f t="shared" si="171"/>
        <v>0</v>
      </c>
      <c r="Y835" s="444"/>
      <c r="Z835" s="296"/>
      <c r="AA835" s="296"/>
      <c r="AB835" s="296"/>
      <c r="AC835" s="296"/>
      <c r="AD835" s="296"/>
      <c r="AE835" s="296"/>
      <c r="AF835" s="296"/>
      <c r="AG835" s="296"/>
      <c r="AH835" s="296"/>
      <c r="AI835" s="296"/>
    </row>
    <row r="836" s="455" customFormat="1" spans="1:35">
      <c r="A836" s="467">
        <v>946</v>
      </c>
      <c r="B836" s="296"/>
      <c r="C836" s="754" t="s">
        <v>7296</v>
      </c>
      <c r="D836" s="296"/>
      <c r="E836" s="754" t="s">
        <v>7297</v>
      </c>
      <c r="F836" s="754" t="s">
        <v>7298</v>
      </c>
      <c r="G836" s="296"/>
      <c r="H836" s="191"/>
      <c r="I836" s="296"/>
      <c r="J836" s="191" t="s">
        <v>7056</v>
      </c>
      <c r="K836" s="296"/>
      <c r="L836" s="296"/>
      <c r="M836" s="476">
        <v>-313</v>
      </c>
      <c r="N836" s="477">
        <v>241.5</v>
      </c>
      <c r="O836" s="477">
        <f t="shared" si="173"/>
        <v>-75589.5</v>
      </c>
      <c r="P836" s="487"/>
      <c r="Q836" s="477">
        <f t="shared" si="167"/>
        <v>241.5</v>
      </c>
      <c r="R836" s="477">
        <f t="shared" si="172"/>
        <v>0</v>
      </c>
      <c r="S836" s="477">
        <f t="shared" si="178"/>
        <v>313</v>
      </c>
      <c r="T836" s="477">
        <f t="shared" si="168"/>
        <v>241.5</v>
      </c>
      <c r="U836" s="477">
        <f t="shared" si="180"/>
        <v>75589.5</v>
      </c>
      <c r="V836" s="477">
        <f t="shared" si="169"/>
        <v>0</v>
      </c>
      <c r="W836" s="477">
        <f t="shared" si="170"/>
        <v>241.5</v>
      </c>
      <c r="X836" s="477">
        <f t="shared" si="171"/>
        <v>0</v>
      </c>
      <c r="Y836" s="444"/>
      <c r="Z836" s="296"/>
      <c r="AA836" s="296"/>
      <c r="AB836" s="296"/>
      <c r="AC836" s="296"/>
      <c r="AD836" s="296"/>
      <c r="AE836" s="296"/>
      <c r="AF836" s="296"/>
      <c r="AG836" s="296"/>
      <c r="AH836" s="296"/>
      <c r="AI836" s="296"/>
    </row>
    <row r="837" s="455" customFormat="1" spans="1:35">
      <c r="A837" s="467">
        <v>947</v>
      </c>
      <c r="B837" s="296"/>
      <c r="C837" s="754" t="s">
        <v>7299</v>
      </c>
      <c r="D837" s="296"/>
      <c r="E837" s="754" t="s">
        <v>7300</v>
      </c>
      <c r="F837" s="754" t="s">
        <v>7301</v>
      </c>
      <c r="G837" s="296"/>
      <c r="H837" s="191"/>
      <c r="I837" s="296"/>
      <c r="J837" s="191" t="s">
        <v>7056</v>
      </c>
      <c r="K837" s="296"/>
      <c r="L837" s="296"/>
      <c r="M837" s="476">
        <v>116</v>
      </c>
      <c r="N837" s="477">
        <v>419.2</v>
      </c>
      <c r="O837" s="477">
        <f t="shared" si="173"/>
        <v>48627.2</v>
      </c>
      <c r="P837" s="487">
        <v>0</v>
      </c>
      <c r="Q837" s="477">
        <f t="shared" ref="Q837:Q900" si="181">N837</f>
        <v>419.2</v>
      </c>
      <c r="R837" s="477">
        <f t="shared" si="172"/>
        <v>0</v>
      </c>
      <c r="S837" s="477">
        <f t="shared" si="178"/>
        <v>0</v>
      </c>
      <c r="T837" s="477">
        <f t="shared" ref="T837:T900" si="182">N837</f>
        <v>419.2</v>
      </c>
      <c r="U837" s="477">
        <f t="shared" ref="U837:U906" si="183">T837*S837</f>
        <v>0</v>
      </c>
      <c r="V837" s="477">
        <f t="shared" ref="V837:V900" si="184">IF((P837-M837)&lt;0,P837-M837,0)</f>
        <v>-116</v>
      </c>
      <c r="W837" s="477">
        <f t="shared" ref="W837:W900" si="185">N837</f>
        <v>419.2</v>
      </c>
      <c r="X837" s="477">
        <f>R837-O837</f>
        <v>-48627.2</v>
      </c>
      <c r="Y837" s="444"/>
      <c r="Z837" s="296"/>
      <c r="AA837" s="296"/>
      <c r="AB837" s="296"/>
      <c r="AC837" s="296"/>
      <c r="AD837" s="296"/>
      <c r="AE837" s="296"/>
      <c r="AF837" s="296"/>
      <c r="AG837" s="296"/>
      <c r="AH837" s="296"/>
      <c r="AI837" s="296"/>
    </row>
    <row r="838" s="455" customFormat="1" spans="1:35">
      <c r="A838" s="467">
        <v>948</v>
      </c>
      <c r="B838" s="296"/>
      <c r="C838" s="754" t="s">
        <v>7302</v>
      </c>
      <c r="D838" s="296"/>
      <c r="E838" s="754" t="s">
        <v>7303</v>
      </c>
      <c r="F838" s="754" t="s">
        <v>7304</v>
      </c>
      <c r="G838" s="296"/>
      <c r="H838" s="191"/>
      <c r="I838" s="296"/>
      <c r="J838" s="191" t="s">
        <v>7056</v>
      </c>
      <c r="K838" s="296"/>
      <c r="L838" s="296"/>
      <c r="M838" s="476">
        <v>-200</v>
      </c>
      <c r="N838" s="477">
        <v>36.27</v>
      </c>
      <c r="O838" s="477">
        <f t="shared" si="173"/>
        <v>-7254</v>
      </c>
      <c r="P838" s="487"/>
      <c r="Q838" s="477">
        <f t="shared" si="181"/>
        <v>36.27</v>
      </c>
      <c r="R838" s="477">
        <f t="shared" ref="R838:R901" si="186">Q838*P838</f>
        <v>0</v>
      </c>
      <c r="S838" s="477">
        <f t="shared" si="178"/>
        <v>200</v>
      </c>
      <c r="T838" s="477">
        <f t="shared" si="182"/>
        <v>36.27</v>
      </c>
      <c r="U838" s="477">
        <f>R838-O838</f>
        <v>7254</v>
      </c>
      <c r="V838" s="477">
        <f t="shared" si="184"/>
        <v>0</v>
      </c>
      <c r="W838" s="477">
        <f t="shared" si="185"/>
        <v>36.27</v>
      </c>
      <c r="X838" s="477">
        <f t="shared" ref="X838:X843" si="187">W838*V838</f>
        <v>0</v>
      </c>
      <c r="Y838" s="444"/>
      <c r="Z838" s="296"/>
      <c r="AA838" s="296"/>
      <c r="AB838" s="296"/>
      <c r="AC838" s="296"/>
      <c r="AD838" s="296"/>
      <c r="AE838" s="296"/>
      <c r="AF838" s="296"/>
      <c r="AG838" s="296"/>
      <c r="AH838" s="296"/>
      <c r="AI838" s="296"/>
    </row>
    <row r="839" s="455" customFormat="1" spans="1:35">
      <c r="A839" s="467">
        <v>949</v>
      </c>
      <c r="B839" s="296"/>
      <c r="C839" s="754" t="s">
        <v>6596</v>
      </c>
      <c r="D839" s="296"/>
      <c r="E839" s="754" t="s">
        <v>6597</v>
      </c>
      <c r="F839" s="754" t="s">
        <v>7305</v>
      </c>
      <c r="G839" s="296"/>
      <c r="H839" s="191"/>
      <c r="I839" s="296"/>
      <c r="J839" s="191" t="s">
        <v>7056</v>
      </c>
      <c r="K839" s="296"/>
      <c r="L839" s="296"/>
      <c r="M839" s="476">
        <v>5260</v>
      </c>
      <c r="N839" s="477">
        <v>0.3668</v>
      </c>
      <c r="O839" s="477">
        <f t="shared" si="173"/>
        <v>1929.368</v>
      </c>
      <c r="P839" s="487">
        <v>8000</v>
      </c>
      <c r="Q839" s="477">
        <f t="shared" si="181"/>
        <v>0.3668</v>
      </c>
      <c r="R839" s="477">
        <f t="shared" si="186"/>
        <v>2934.4</v>
      </c>
      <c r="S839" s="477">
        <f t="shared" si="178"/>
        <v>2740</v>
      </c>
      <c r="T839" s="477">
        <f t="shared" si="182"/>
        <v>0.3668</v>
      </c>
      <c r="U839" s="477">
        <f>R839-O839</f>
        <v>1005.032</v>
      </c>
      <c r="V839" s="477">
        <f t="shared" si="184"/>
        <v>0</v>
      </c>
      <c r="W839" s="477">
        <f t="shared" si="185"/>
        <v>0.3668</v>
      </c>
      <c r="X839" s="477">
        <f t="shared" si="187"/>
        <v>0</v>
      </c>
      <c r="Y839" s="444"/>
      <c r="Z839" s="296"/>
      <c r="AA839" s="296"/>
      <c r="AB839" s="296"/>
      <c r="AC839" s="296"/>
      <c r="AD839" s="296"/>
      <c r="AE839" s="296"/>
      <c r="AF839" s="296"/>
      <c r="AG839" s="296"/>
      <c r="AH839" s="296"/>
      <c r="AI839" s="296"/>
    </row>
    <row r="840" s="455" customFormat="1" spans="1:35">
      <c r="A840" s="467">
        <v>950</v>
      </c>
      <c r="B840" s="296"/>
      <c r="C840" s="754" t="s">
        <v>7306</v>
      </c>
      <c r="D840" s="296"/>
      <c r="E840" s="754" t="s">
        <v>7307</v>
      </c>
      <c r="F840" s="296"/>
      <c r="G840" s="296"/>
      <c r="H840" s="191"/>
      <c r="I840" s="296"/>
      <c r="J840" s="191" t="s">
        <v>7056</v>
      </c>
      <c r="K840" s="296"/>
      <c r="L840" s="296"/>
      <c r="M840" s="476">
        <v>124</v>
      </c>
      <c r="N840" s="477">
        <v>1.371</v>
      </c>
      <c r="O840" s="477">
        <f t="shared" si="173"/>
        <v>170.004</v>
      </c>
      <c r="P840" s="487">
        <v>124</v>
      </c>
      <c r="Q840" s="477">
        <f t="shared" si="181"/>
        <v>1.371</v>
      </c>
      <c r="R840" s="477">
        <f t="shared" si="186"/>
        <v>170.004</v>
      </c>
      <c r="S840" s="477">
        <f t="shared" si="178"/>
        <v>0</v>
      </c>
      <c r="T840" s="477">
        <f t="shared" si="182"/>
        <v>1.371</v>
      </c>
      <c r="U840" s="477">
        <f t="shared" si="183"/>
        <v>0</v>
      </c>
      <c r="V840" s="477">
        <f t="shared" si="184"/>
        <v>0</v>
      </c>
      <c r="W840" s="477">
        <f t="shared" si="185"/>
        <v>1.371</v>
      </c>
      <c r="X840" s="477">
        <f t="shared" si="187"/>
        <v>0</v>
      </c>
      <c r="Y840" s="444"/>
      <c r="Z840" s="296"/>
      <c r="AA840" s="296"/>
      <c r="AB840" s="296"/>
      <c r="AC840" s="296"/>
      <c r="AD840" s="296"/>
      <c r="AE840" s="296"/>
      <c r="AF840" s="296"/>
      <c r="AG840" s="296"/>
      <c r="AH840" s="296"/>
      <c r="AI840" s="296"/>
    </row>
    <row r="841" s="455" customFormat="1" spans="1:35">
      <c r="A841" s="467">
        <v>951</v>
      </c>
      <c r="B841" s="296"/>
      <c r="C841" s="754" t="s">
        <v>7308</v>
      </c>
      <c r="D841" s="296"/>
      <c r="E841" s="754" t="s">
        <v>7309</v>
      </c>
      <c r="F841" s="296"/>
      <c r="G841" s="296"/>
      <c r="H841" s="191"/>
      <c r="I841" s="296"/>
      <c r="J841" s="191" t="s">
        <v>7056</v>
      </c>
      <c r="K841" s="296"/>
      <c r="L841" s="296"/>
      <c r="M841" s="476">
        <v>104</v>
      </c>
      <c r="N841" s="477">
        <v>3.3318</v>
      </c>
      <c r="O841" s="477">
        <f t="shared" si="173"/>
        <v>346.5072</v>
      </c>
      <c r="P841" s="487">
        <v>104</v>
      </c>
      <c r="Q841" s="477">
        <f t="shared" si="181"/>
        <v>3.3318</v>
      </c>
      <c r="R841" s="477">
        <f t="shared" si="186"/>
        <v>346.5072</v>
      </c>
      <c r="S841" s="477">
        <f t="shared" si="178"/>
        <v>0</v>
      </c>
      <c r="T841" s="477">
        <f t="shared" si="182"/>
        <v>3.3318</v>
      </c>
      <c r="U841" s="477">
        <f t="shared" si="183"/>
        <v>0</v>
      </c>
      <c r="V841" s="477">
        <f t="shared" si="184"/>
        <v>0</v>
      </c>
      <c r="W841" s="477">
        <f t="shared" si="185"/>
        <v>3.3318</v>
      </c>
      <c r="X841" s="477">
        <f t="shared" si="187"/>
        <v>0</v>
      </c>
      <c r="Y841" s="444"/>
      <c r="Z841" s="296"/>
      <c r="AA841" s="296"/>
      <c r="AB841" s="296"/>
      <c r="AC841" s="296"/>
      <c r="AD841" s="296"/>
      <c r="AE841" s="296"/>
      <c r="AF841" s="296"/>
      <c r="AG841" s="296"/>
      <c r="AH841" s="296"/>
      <c r="AI841" s="296"/>
    </row>
    <row r="842" s="455" customFormat="1" spans="1:35">
      <c r="A842" s="467">
        <v>952</v>
      </c>
      <c r="B842" s="296"/>
      <c r="C842" s="754" t="s">
        <v>7310</v>
      </c>
      <c r="D842" s="296"/>
      <c r="E842" s="754" t="s">
        <v>7311</v>
      </c>
      <c r="F842" s="754" t="s">
        <v>7312</v>
      </c>
      <c r="G842" s="296"/>
      <c r="H842" s="191"/>
      <c r="I842" s="296"/>
      <c r="J842" s="191" t="s">
        <v>7056</v>
      </c>
      <c r="K842" s="296"/>
      <c r="L842" s="296"/>
      <c r="M842" s="476">
        <v>-2134</v>
      </c>
      <c r="N842" s="477">
        <v>0.8579</v>
      </c>
      <c r="O842" s="477">
        <f t="shared" si="173"/>
        <v>-1830.7586</v>
      </c>
      <c r="P842" s="487"/>
      <c r="Q842" s="477">
        <f t="shared" si="181"/>
        <v>0.8579</v>
      </c>
      <c r="R842" s="477">
        <f t="shared" si="186"/>
        <v>0</v>
      </c>
      <c r="S842" s="477">
        <f t="shared" si="178"/>
        <v>2134</v>
      </c>
      <c r="T842" s="477">
        <f t="shared" si="182"/>
        <v>0.8579</v>
      </c>
      <c r="U842" s="477">
        <f>R842-O842</f>
        <v>1830.7586</v>
      </c>
      <c r="V842" s="477">
        <f t="shared" si="184"/>
        <v>0</v>
      </c>
      <c r="W842" s="477">
        <f t="shared" si="185"/>
        <v>0.8579</v>
      </c>
      <c r="X842" s="477">
        <f t="shared" si="187"/>
        <v>0</v>
      </c>
      <c r="Y842" s="444"/>
      <c r="Z842" s="296"/>
      <c r="AA842" s="296"/>
      <c r="AB842" s="296"/>
      <c r="AC842" s="296"/>
      <c r="AD842" s="296"/>
      <c r="AE842" s="296"/>
      <c r="AF842" s="296"/>
      <c r="AG842" s="296"/>
      <c r="AH842" s="296"/>
      <c r="AI842" s="296"/>
    </row>
    <row r="843" s="455" customFormat="1" spans="1:35">
      <c r="A843" s="467">
        <v>953</v>
      </c>
      <c r="B843" s="296"/>
      <c r="C843" s="754" t="s">
        <v>6629</v>
      </c>
      <c r="D843" s="296"/>
      <c r="E843" s="754" t="s">
        <v>6630</v>
      </c>
      <c r="F843" s="296"/>
      <c r="G843" s="296"/>
      <c r="H843" s="191"/>
      <c r="I843" s="296"/>
      <c r="J843" s="191" t="s">
        <v>7056</v>
      </c>
      <c r="K843" s="296"/>
      <c r="L843" s="296"/>
      <c r="M843" s="476">
        <v>1088</v>
      </c>
      <c r="N843" s="477">
        <v>0.0719</v>
      </c>
      <c r="O843" s="477">
        <f t="shared" si="173"/>
        <v>78.2272</v>
      </c>
      <c r="P843" s="487">
        <v>1387</v>
      </c>
      <c r="Q843" s="477">
        <f t="shared" si="181"/>
        <v>0.0719</v>
      </c>
      <c r="R843" s="477">
        <f t="shared" si="186"/>
        <v>99.7253</v>
      </c>
      <c r="S843" s="477">
        <f t="shared" si="178"/>
        <v>299</v>
      </c>
      <c r="T843" s="477">
        <f t="shared" si="182"/>
        <v>0.0719</v>
      </c>
      <c r="U843" s="477">
        <f>R843-O843</f>
        <v>21.4981</v>
      </c>
      <c r="V843" s="477">
        <f t="shared" si="184"/>
        <v>0</v>
      </c>
      <c r="W843" s="477">
        <f t="shared" si="185"/>
        <v>0.0719</v>
      </c>
      <c r="X843" s="477">
        <f t="shared" si="187"/>
        <v>0</v>
      </c>
      <c r="Y843" s="444"/>
      <c r="Z843" s="296"/>
      <c r="AA843" s="296"/>
      <c r="AB843" s="296"/>
      <c r="AC843" s="296"/>
      <c r="AD843" s="296"/>
      <c r="AE843" s="296"/>
      <c r="AF843" s="296"/>
      <c r="AG843" s="296"/>
      <c r="AH843" s="296"/>
      <c r="AI843" s="296"/>
    </row>
    <row r="844" s="455" customFormat="1" spans="1:35">
      <c r="A844" s="467">
        <v>954</v>
      </c>
      <c r="B844" s="296"/>
      <c r="C844" s="754" t="s">
        <v>7313</v>
      </c>
      <c r="D844" s="296"/>
      <c r="E844" s="754" t="s">
        <v>7314</v>
      </c>
      <c r="F844" s="296"/>
      <c r="G844" s="296"/>
      <c r="H844" s="191"/>
      <c r="I844" s="296"/>
      <c r="J844" s="191" t="s">
        <v>7056</v>
      </c>
      <c r="K844" s="296"/>
      <c r="L844" s="296"/>
      <c r="M844" s="476">
        <v>30</v>
      </c>
      <c r="N844" s="477">
        <v>2.2591</v>
      </c>
      <c r="O844" s="477">
        <f t="shared" si="173"/>
        <v>67.773</v>
      </c>
      <c r="P844" s="487">
        <v>12</v>
      </c>
      <c r="Q844" s="477">
        <f t="shared" si="181"/>
        <v>2.2591</v>
      </c>
      <c r="R844" s="477">
        <f t="shared" si="186"/>
        <v>27.1092</v>
      </c>
      <c r="S844" s="477">
        <f t="shared" si="178"/>
        <v>0</v>
      </c>
      <c r="T844" s="477">
        <f t="shared" si="182"/>
        <v>2.2591</v>
      </c>
      <c r="U844" s="477">
        <f t="shared" si="183"/>
        <v>0</v>
      </c>
      <c r="V844" s="477">
        <f t="shared" si="184"/>
        <v>-18</v>
      </c>
      <c r="W844" s="477">
        <f t="shared" si="185"/>
        <v>2.2591</v>
      </c>
      <c r="X844" s="477">
        <f>R844-O844</f>
        <v>-40.6638</v>
      </c>
      <c r="Y844" s="444"/>
      <c r="Z844" s="296"/>
      <c r="AA844" s="296"/>
      <c r="AB844" s="296"/>
      <c r="AC844" s="296"/>
      <c r="AD844" s="296"/>
      <c r="AE844" s="296"/>
      <c r="AF844" s="296"/>
      <c r="AG844" s="296"/>
      <c r="AH844" s="296"/>
      <c r="AI844" s="296"/>
    </row>
    <row r="845" s="455" customFormat="1" spans="1:35">
      <c r="A845" s="467">
        <v>955</v>
      </c>
      <c r="B845" s="296"/>
      <c r="C845" s="754" t="s">
        <v>7315</v>
      </c>
      <c r="D845" s="296"/>
      <c r="E845" s="754" t="s">
        <v>7316</v>
      </c>
      <c r="F845" s="296"/>
      <c r="G845" s="296"/>
      <c r="H845" s="191"/>
      <c r="I845" s="296"/>
      <c r="J845" s="191" t="s">
        <v>7056</v>
      </c>
      <c r="K845" s="296"/>
      <c r="L845" s="296"/>
      <c r="M845" s="476">
        <v>22</v>
      </c>
      <c r="N845" s="477">
        <v>20.9814</v>
      </c>
      <c r="O845" s="477">
        <f t="shared" si="173"/>
        <v>461.5908</v>
      </c>
      <c r="P845" s="487">
        <v>22</v>
      </c>
      <c r="Q845" s="477">
        <f t="shared" si="181"/>
        <v>20.9814</v>
      </c>
      <c r="R845" s="477">
        <f t="shared" si="186"/>
        <v>461.5908</v>
      </c>
      <c r="S845" s="477">
        <f t="shared" si="178"/>
        <v>0</v>
      </c>
      <c r="T845" s="477">
        <f t="shared" si="182"/>
        <v>20.9814</v>
      </c>
      <c r="U845" s="477">
        <f t="shared" si="183"/>
        <v>0</v>
      </c>
      <c r="V845" s="477">
        <f t="shared" si="184"/>
        <v>0</v>
      </c>
      <c r="W845" s="477">
        <f t="shared" si="185"/>
        <v>20.9814</v>
      </c>
      <c r="X845" s="477">
        <f>W845*V845</f>
        <v>0</v>
      </c>
      <c r="Y845" s="444"/>
      <c r="Z845" s="296"/>
      <c r="AA845" s="296"/>
      <c r="AB845" s="296"/>
      <c r="AC845" s="296"/>
      <c r="AD845" s="296"/>
      <c r="AE845" s="296"/>
      <c r="AF845" s="296"/>
      <c r="AG845" s="296"/>
      <c r="AH845" s="296"/>
      <c r="AI845" s="296"/>
    </row>
    <row r="846" s="455" customFormat="1" spans="1:35">
      <c r="A846" s="467">
        <v>956</v>
      </c>
      <c r="B846" s="296"/>
      <c r="C846" s="754" t="s">
        <v>7317</v>
      </c>
      <c r="D846" s="296"/>
      <c r="E846" s="754" t="s">
        <v>7318</v>
      </c>
      <c r="F846" s="296"/>
      <c r="G846" s="296"/>
      <c r="H846" s="191"/>
      <c r="I846" s="296"/>
      <c r="J846" s="191" t="s">
        <v>7056</v>
      </c>
      <c r="K846" s="296"/>
      <c r="L846" s="296"/>
      <c r="M846" s="476">
        <v>12</v>
      </c>
      <c r="N846" s="477">
        <v>2.0385</v>
      </c>
      <c r="O846" s="477">
        <f t="shared" si="173"/>
        <v>24.462</v>
      </c>
      <c r="P846" s="487">
        <v>12</v>
      </c>
      <c r="Q846" s="477">
        <f t="shared" si="181"/>
        <v>2.0385</v>
      </c>
      <c r="R846" s="477">
        <f t="shared" si="186"/>
        <v>24.462</v>
      </c>
      <c r="S846" s="477">
        <f t="shared" si="178"/>
        <v>0</v>
      </c>
      <c r="T846" s="477">
        <f t="shared" si="182"/>
        <v>2.0385</v>
      </c>
      <c r="U846" s="477">
        <f t="shared" si="183"/>
        <v>0</v>
      </c>
      <c r="V846" s="477">
        <f t="shared" si="184"/>
        <v>0</v>
      </c>
      <c r="W846" s="477">
        <f t="shared" si="185"/>
        <v>2.0385</v>
      </c>
      <c r="X846" s="477">
        <f>W846*V846</f>
        <v>0</v>
      </c>
      <c r="Y846" s="444"/>
      <c r="Z846" s="296"/>
      <c r="AA846" s="296"/>
      <c r="AB846" s="296"/>
      <c r="AC846" s="296"/>
      <c r="AD846" s="296"/>
      <c r="AE846" s="296"/>
      <c r="AF846" s="296"/>
      <c r="AG846" s="296"/>
      <c r="AH846" s="296"/>
      <c r="AI846" s="296"/>
    </row>
    <row r="847" s="455" customFormat="1" spans="1:35">
      <c r="A847" s="467">
        <v>957</v>
      </c>
      <c r="B847" s="296"/>
      <c r="C847" s="754" t="s">
        <v>7319</v>
      </c>
      <c r="D847" s="296"/>
      <c r="E847" s="754" t="s">
        <v>7320</v>
      </c>
      <c r="F847" s="296"/>
      <c r="G847" s="296"/>
      <c r="H847" s="191"/>
      <c r="I847" s="296"/>
      <c r="J847" s="191" t="s">
        <v>7056</v>
      </c>
      <c r="K847" s="296"/>
      <c r="L847" s="296"/>
      <c r="M847" s="476">
        <v>12</v>
      </c>
      <c r="N847" s="477">
        <v>2.073</v>
      </c>
      <c r="O847" s="477">
        <f t="shared" si="173"/>
        <v>24.876</v>
      </c>
      <c r="P847" s="487">
        <v>12</v>
      </c>
      <c r="Q847" s="477">
        <f t="shared" si="181"/>
        <v>2.073</v>
      </c>
      <c r="R847" s="477">
        <f t="shared" si="186"/>
        <v>24.876</v>
      </c>
      <c r="S847" s="477">
        <f t="shared" si="178"/>
        <v>0</v>
      </c>
      <c r="T847" s="477">
        <f t="shared" si="182"/>
        <v>2.073</v>
      </c>
      <c r="U847" s="477">
        <f t="shared" si="183"/>
        <v>0</v>
      </c>
      <c r="V847" s="477">
        <f t="shared" si="184"/>
        <v>0</v>
      </c>
      <c r="W847" s="477">
        <f t="shared" si="185"/>
        <v>2.073</v>
      </c>
      <c r="X847" s="477">
        <f>W847*V847</f>
        <v>0</v>
      </c>
      <c r="Y847" s="444"/>
      <c r="Z847" s="296"/>
      <c r="AA847" s="296"/>
      <c r="AB847" s="296"/>
      <c r="AC847" s="296"/>
      <c r="AD847" s="296"/>
      <c r="AE847" s="296"/>
      <c r="AF847" s="296"/>
      <c r="AG847" s="296"/>
      <c r="AH847" s="296"/>
      <c r="AI847" s="296"/>
    </row>
    <row r="848" s="455" customFormat="1" spans="1:35">
      <c r="A848" s="467">
        <v>958</v>
      </c>
      <c r="B848" s="296"/>
      <c r="C848" s="754" t="s">
        <v>7321</v>
      </c>
      <c r="D848" s="296"/>
      <c r="E848" s="754" t="s">
        <v>7322</v>
      </c>
      <c r="F848" s="296"/>
      <c r="G848" s="296"/>
      <c r="H848" s="191"/>
      <c r="I848" s="296"/>
      <c r="J848" s="191" t="s">
        <v>7056</v>
      </c>
      <c r="K848" s="296"/>
      <c r="L848" s="296"/>
      <c r="M848" s="476">
        <v>12</v>
      </c>
      <c r="N848" s="477">
        <v>1.7017</v>
      </c>
      <c r="O848" s="477">
        <f t="shared" si="173"/>
        <v>20.4204</v>
      </c>
      <c r="P848" s="487">
        <v>12</v>
      </c>
      <c r="Q848" s="477">
        <f t="shared" si="181"/>
        <v>1.7017</v>
      </c>
      <c r="R848" s="477">
        <f t="shared" si="186"/>
        <v>20.4204</v>
      </c>
      <c r="S848" s="477">
        <f t="shared" si="178"/>
        <v>0</v>
      </c>
      <c r="T848" s="477">
        <f t="shared" si="182"/>
        <v>1.7017</v>
      </c>
      <c r="U848" s="477">
        <f t="shared" si="183"/>
        <v>0</v>
      </c>
      <c r="V848" s="477">
        <f t="shared" si="184"/>
        <v>0</v>
      </c>
      <c r="W848" s="477">
        <f t="shared" si="185"/>
        <v>1.7017</v>
      </c>
      <c r="X848" s="477">
        <f>W848*V848</f>
        <v>0</v>
      </c>
      <c r="Y848" s="444"/>
      <c r="Z848" s="296"/>
      <c r="AA848" s="296"/>
      <c r="AB848" s="296"/>
      <c r="AC848" s="296"/>
      <c r="AD848" s="296"/>
      <c r="AE848" s="296"/>
      <c r="AF848" s="296"/>
      <c r="AG848" s="296"/>
      <c r="AH848" s="296"/>
      <c r="AI848" s="296"/>
    </row>
    <row r="849" s="455" customFormat="1" spans="1:35">
      <c r="A849" s="467">
        <v>959</v>
      </c>
      <c r="B849" s="296"/>
      <c r="C849" s="754" t="s">
        <v>7323</v>
      </c>
      <c r="D849" s="296"/>
      <c r="E849" s="754" t="s">
        <v>7324</v>
      </c>
      <c r="F849" s="296"/>
      <c r="G849" s="296"/>
      <c r="H849" s="191"/>
      <c r="I849" s="296"/>
      <c r="J849" s="191" t="s">
        <v>7056</v>
      </c>
      <c r="K849" s="296"/>
      <c r="L849" s="296"/>
      <c r="M849" s="476">
        <v>12</v>
      </c>
      <c r="N849" s="477">
        <v>1.7017</v>
      </c>
      <c r="O849" s="477">
        <f t="shared" si="173"/>
        <v>20.4204</v>
      </c>
      <c r="P849" s="487"/>
      <c r="Q849" s="477">
        <f t="shared" si="181"/>
        <v>1.7017</v>
      </c>
      <c r="R849" s="477">
        <f t="shared" si="186"/>
        <v>0</v>
      </c>
      <c r="S849" s="477">
        <f t="shared" si="178"/>
        <v>0</v>
      </c>
      <c r="T849" s="477">
        <f t="shared" si="182"/>
        <v>1.7017</v>
      </c>
      <c r="U849" s="477">
        <f t="shared" si="183"/>
        <v>0</v>
      </c>
      <c r="V849" s="477">
        <f t="shared" si="184"/>
        <v>-12</v>
      </c>
      <c r="W849" s="477">
        <f t="shared" si="185"/>
        <v>1.7017</v>
      </c>
      <c r="X849" s="477">
        <f t="shared" ref="X849:X854" si="188">R849-O849</f>
        <v>-20.4204</v>
      </c>
      <c r="Y849" s="444"/>
      <c r="Z849" s="296"/>
      <c r="AA849" s="296"/>
      <c r="AB849" s="296"/>
      <c r="AC849" s="296"/>
      <c r="AD849" s="296"/>
      <c r="AE849" s="296"/>
      <c r="AF849" s="296"/>
      <c r="AG849" s="296"/>
      <c r="AH849" s="296"/>
      <c r="AI849" s="296"/>
    </row>
    <row r="850" s="455" customFormat="1" spans="1:35">
      <c r="A850" s="467">
        <v>960</v>
      </c>
      <c r="B850" s="296"/>
      <c r="C850" s="754" t="s">
        <v>7325</v>
      </c>
      <c r="D850" s="296"/>
      <c r="E850" s="754" t="s">
        <v>7326</v>
      </c>
      <c r="F850" s="296"/>
      <c r="G850" s="296"/>
      <c r="H850" s="191"/>
      <c r="I850" s="296"/>
      <c r="J850" s="191" t="s">
        <v>7056</v>
      </c>
      <c r="K850" s="296"/>
      <c r="L850" s="296"/>
      <c r="M850" s="476">
        <v>10270</v>
      </c>
      <c r="N850" s="477">
        <v>2.9122</v>
      </c>
      <c r="O850" s="477">
        <f t="shared" si="173"/>
        <v>29908.294</v>
      </c>
      <c r="P850" s="487">
        <v>10270</v>
      </c>
      <c r="Q850" s="477">
        <f t="shared" si="181"/>
        <v>2.9122</v>
      </c>
      <c r="R850" s="477">
        <f t="shared" si="186"/>
        <v>29908.294</v>
      </c>
      <c r="S850" s="477">
        <f t="shared" si="178"/>
        <v>0</v>
      </c>
      <c r="T850" s="477">
        <f t="shared" si="182"/>
        <v>2.9122</v>
      </c>
      <c r="U850" s="477">
        <f t="shared" si="183"/>
        <v>0</v>
      </c>
      <c r="V850" s="477">
        <f t="shared" si="184"/>
        <v>0</v>
      </c>
      <c r="W850" s="477">
        <f t="shared" si="185"/>
        <v>2.9122</v>
      </c>
      <c r="X850" s="477">
        <f>W850*V850</f>
        <v>0</v>
      </c>
      <c r="Y850" s="444"/>
      <c r="Z850" s="296"/>
      <c r="AA850" s="296"/>
      <c r="AB850" s="296"/>
      <c r="AC850" s="296"/>
      <c r="AD850" s="296"/>
      <c r="AE850" s="296"/>
      <c r="AF850" s="296"/>
      <c r="AG850" s="296"/>
      <c r="AH850" s="296"/>
      <c r="AI850" s="296"/>
    </row>
    <row r="851" s="455" customFormat="1" spans="1:35">
      <c r="A851" s="467">
        <v>961</v>
      </c>
      <c r="B851" s="296"/>
      <c r="C851" s="754" t="s">
        <v>7327</v>
      </c>
      <c r="D851" s="296"/>
      <c r="E851" s="754" t="s">
        <v>7328</v>
      </c>
      <c r="F851" s="296"/>
      <c r="G851" s="296"/>
      <c r="H851" s="191"/>
      <c r="I851" s="296"/>
      <c r="J851" s="191" t="s">
        <v>7056</v>
      </c>
      <c r="K851" s="296"/>
      <c r="L851" s="296"/>
      <c r="M851" s="476">
        <v>772</v>
      </c>
      <c r="N851" s="477">
        <v>6.1695</v>
      </c>
      <c r="O851" s="477">
        <f t="shared" si="173"/>
        <v>4762.854</v>
      </c>
      <c r="P851" s="487"/>
      <c r="Q851" s="477">
        <f t="shared" si="181"/>
        <v>6.1695</v>
      </c>
      <c r="R851" s="477">
        <f t="shared" si="186"/>
        <v>0</v>
      </c>
      <c r="S851" s="477">
        <f t="shared" si="178"/>
        <v>0</v>
      </c>
      <c r="T851" s="477">
        <f t="shared" si="182"/>
        <v>6.1695</v>
      </c>
      <c r="U851" s="477">
        <f t="shared" si="183"/>
        <v>0</v>
      </c>
      <c r="V851" s="477">
        <f t="shared" si="184"/>
        <v>-772</v>
      </c>
      <c r="W851" s="477">
        <f t="shared" si="185"/>
        <v>6.1695</v>
      </c>
      <c r="X851" s="477">
        <f t="shared" si="188"/>
        <v>-4762.854</v>
      </c>
      <c r="Y851" s="444"/>
      <c r="Z851" s="296"/>
      <c r="AA851" s="296"/>
      <c r="AB851" s="296"/>
      <c r="AC851" s="296"/>
      <c r="AD851" s="296"/>
      <c r="AE851" s="296"/>
      <c r="AF851" s="296"/>
      <c r="AG851" s="296"/>
      <c r="AH851" s="296"/>
      <c r="AI851" s="296"/>
    </row>
    <row r="852" s="455" customFormat="1" spans="1:35">
      <c r="A852" s="467">
        <v>962</v>
      </c>
      <c r="B852" s="296"/>
      <c r="C852" s="754" t="s">
        <v>7329</v>
      </c>
      <c r="D852" s="296"/>
      <c r="E852" s="754" t="s">
        <v>7330</v>
      </c>
      <c r="F852" s="296"/>
      <c r="G852" s="296"/>
      <c r="H852" s="191"/>
      <c r="I852" s="296"/>
      <c r="J852" s="191" t="s">
        <v>7056</v>
      </c>
      <c r="K852" s="296"/>
      <c r="L852" s="296"/>
      <c r="M852" s="476">
        <v>145</v>
      </c>
      <c r="N852" s="477">
        <v>1.8889</v>
      </c>
      <c r="O852" s="477">
        <f t="shared" ref="O852:O915" si="189">N852*M852</f>
        <v>273.8905</v>
      </c>
      <c r="P852" s="487"/>
      <c r="Q852" s="477">
        <f t="shared" si="181"/>
        <v>1.8889</v>
      </c>
      <c r="R852" s="477">
        <f t="shared" si="186"/>
        <v>0</v>
      </c>
      <c r="S852" s="477">
        <f t="shared" si="178"/>
        <v>0</v>
      </c>
      <c r="T852" s="477">
        <f t="shared" si="182"/>
        <v>1.8889</v>
      </c>
      <c r="U852" s="477">
        <f t="shared" si="183"/>
        <v>0</v>
      </c>
      <c r="V852" s="477">
        <f t="shared" si="184"/>
        <v>-145</v>
      </c>
      <c r="W852" s="477">
        <f t="shared" si="185"/>
        <v>1.8889</v>
      </c>
      <c r="X852" s="477">
        <f t="shared" si="188"/>
        <v>-273.8905</v>
      </c>
      <c r="Y852" s="444"/>
      <c r="Z852" s="296"/>
      <c r="AA852" s="296"/>
      <c r="AB852" s="296"/>
      <c r="AC852" s="296"/>
      <c r="AD852" s="296"/>
      <c r="AE852" s="296"/>
      <c r="AF852" s="296"/>
      <c r="AG852" s="296"/>
      <c r="AH852" s="296"/>
      <c r="AI852" s="296"/>
    </row>
    <row r="853" s="455" customFormat="1" spans="1:35">
      <c r="A853" s="467">
        <v>963</v>
      </c>
      <c r="B853" s="296"/>
      <c r="C853" s="754" t="s">
        <v>7331</v>
      </c>
      <c r="D853" s="296"/>
      <c r="E853" s="754" t="s">
        <v>7332</v>
      </c>
      <c r="F853" s="296"/>
      <c r="G853" s="296"/>
      <c r="H853" s="191"/>
      <c r="I853" s="296"/>
      <c r="J853" s="191" t="s">
        <v>7056</v>
      </c>
      <c r="K853" s="296"/>
      <c r="L853" s="296"/>
      <c r="M853" s="476">
        <v>2000</v>
      </c>
      <c r="N853" s="477">
        <v>3.368</v>
      </c>
      <c r="O853" s="477">
        <f t="shared" si="189"/>
        <v>6736</v>
      </c>
      <c r="P853" s="487"/>
      <c r="Q853" s="477">
        <f t="shared" si="181"/>
        <v>3.368</v>
      </c>
      <c r="R853" s="477">
        <f t="shared" si="186"/>
        <v>0</v>
      </c>
      <c r="S853" s="477">
        <f t="shared" si="178"/>
        <v>0</v>
      </c>
      <c r="T853" s="477">
        <f t="shared" si="182"/>
        <v>3.368</v>
      </c>
      <c r="U853" s="477">
        <f t="shared" si="183"/>
        <v>0</v>
      </c>
      <c r="V853" s="477">
        <f t="shared" si="184"/>
        <v>-2000</v>
      </c>
      <c r="W853" s="477">
        <f t="shared" si="185"/>
        <v>3.368</v>
      </c>
      <c r="X853" s="477">
        <f t="shared" si="188"/>
        <v>-6736</v>
      </c>
      <c r="Y853" s="444"/>
      <c r="Z853" s="296"/>
      <c r="AA853" s="296"/>
      <c r="AB853" s="296"/>
      <c r="AC853" s="296"/>
      <c r="AD853" s="296"/>
      <c r="AE853" s="296"/>
      <c r="AF853" s="296"/>
      <c r="AG853" s="296"/>
      <c r="AH853" s="296"/>
      <c r="AI853" s="296"/>
    </row>
    <row r="854" s="455" customFormat="1" spans="1:35">
      <c r="A854" s="467">
        <v>964</v>
      </c>
      <c r="B854" s="296"/>
      <c r="C854" s="754" t="s">
        <v>7333</v>
      </c>
      <c r="D854" s="296"/>
      <c r="E854" s="754" t="s">
        <v>7334</v>
      </c>
      <c r="F854" s="296"/>
      <c r="G854" s="296"/>
      <c r="H854" s="191"/>
      <c r="I854" s="296"/>
      <c r="J854" s="191" t="s">
        <v>7056</v>
      </c>
      <c r="K854" s="296"/>
      <c r="L854" s="296"/>
      <c r="M854" s="476">
        <v>1500</v>
      </c>
      <c r="N854" s="477">
        <v>2.1885</v>
      </c>
      <c r="O854" s="477">
        <f t="shared" si="189"/>
        <v>3282.75</v>
      </c>
      <c r="P854" s="487"/>
      <c r="Q854" s="477">
        <f t="shared" si="181"/>
        <v>2.1885</v>
      </c>
      <c r="R854" s="477">
        <f t="shared" si="186"/>
        <v>0</v>
      </c>
      <c r="S854" s="477">
        <f t="shared" si="178"/>
        <v>0</v>
      </c>
      <c r="T854" s="477">
        <f t="shared" si="182"/>
        <v>2.1885</v>
      </c>
      <c r="U854" s="477">
        <f t="shared" si="183"/>
        <v>0</v>
      </c>
      <c r="V854" s="477">
        <f t="shared" si="184"/>
        <v>-1500</v>
      </c>
      <c r="W854" s="477">
        <f t="shared" si="185"/>
        <v>2.1885</v>
      </c>
      <c r="X854" s="477">
        <f t="shared" si="188"/>
        <v>-3282.75</v>
      </c>
      <c r="Y854" s="444"/>
      <c r="Z854" s="296"/>
      <c r="AA854" s="296"/>
      <c r="AB854" s="296"/>
      <c r="AC854" s="296"/>
      <c r="AD854" s="296"/>
      <c r="AE854" s="296"/>
      <c r="AF854" s="296"/>
      <c r="AG854" s="296"/>
      <c r="AH854" s="296"/>
      <c r="AI854" s="296"/>
    </row>
    <row r="855" s="455" customFormat="1" spans="1:35">
      <c r="A855" s="467">
        <v>965</v>
      </c>
      <c r="B855" s="296"/>
      <c r="C855" s="754" t="s">
        <v>7335</v>
      </c>
      <c r="D855" s="296"/>
      <c r="E855" s="754" t="s">
        <v>7336</v>
      </c>
      <c r="F855" s="296"/>
      <c r="G855" s="296"/>
      <c r="H855" s="191"/>
      <c r="I855" s="296"/>
      <c r="J855" s="191" t="s">
        <v>7056</v>
      </c>
      <c r="K855" s="296"/>
      <c r="L855" s="296"/>
      <c r="M855" s="476">
        <v>-1500</v>
      </c>
      <c r="N855" s="477">
        <v>2.2889</v>
      </c>
      <c r="O855" s="477">
        <f t="shared" si="189"/>
        <v>-3433.35</v>
      </c>
      <c r="P855" s="487"/>
      <c r="Q855" s="477">
        <f t="shared" si="181"/>
        <v>2.2889</v>
      </c>
      <c r="R855" s="477">
        <f t="shared" si="186"/>
        <v>0</v>
      </c>
      <c r="S855" s="477">
        <f t="shared" si="178"/>
        <v>1500</v>
      </c>
      <c r="T855" s="477">
        <f t="shared" si="182"/>
        <v>2.2889</v>
      </c>
      <c r="U855" s="477">
        <f>R855-O855</f>
        <v>3433.35</v>
      </c>
      <c r="V855" s="477">
        <f t="shared" si="184"/>
        <v>0</v>
      </c>
      <c r="W855" s="477">
        <f t="shared" si="185"/>
        <v>2.2889</v>
      </c>
      <c r="X855" s="477">
        <f>W855*V855</f>
        <v>0</v>
      </c>
      <c r="Y855" s="444"/>
      <c r="Z855" s="296"/>
      <c r="AA855" s="296"/>
      <c r="AB855" s="296"/>
      <c r="AC855" s="296"/>
      <c r="AD855" s="296"/>
      <c r="AE855" s="296"/>
      <c r="AF855" s="296"/>
      <c r="AG855" s="296"/>
      <c r="AH855" s="296"/>
      <c r="AI855" s="296"/>
    </row>
    <row r="856" s="455" customFormat="1" spans="1:35">
      <c r="A856" s="467"/>
      <c r="B856" s="296"/>
      <c r="C856" s="754" t="s">
        <v>7337</v>
      </c>
      <c r="D856" s="296"/>
      <c r="E856" s="754" t="s">
        <v>7338</v>
      </c>
      <c r="F856" s="296"/>
      <c r="G856" s="296"/>
      <c r="H856" s="191"/>
      <c r="I856" s="296"/>
      <c r="J856" s="191" t="s">
        <v>7056</v>
      </c>
      <c r="K856" s="296"/>
      <c r="L856" s="296"/>
      <c r="M856" s="476">
        <v>61950</v>
      </c>
      <c r="N856" s="477">
        <v>0.3077</v>
      </c>
      <c r="O856" s="477">
        <f t="shared" si="189"/>
        <v>19062.015</v>
      </c>
      <c r="P856" s="487"/>
      <c r="Q856" s="477">
        <f t="shared" si="181"/>
        <v>0.3077</v>
      </c>
      <c r="R856" s="477">
        <f t="shared" si="186"/>
        <v>0</v>
      </c>
      <c r="S856" s="477">
        <f t="shared" si="178"/>
        <v>0</v>
      </c>
      <c r="T856" s="477">
        <f t="shared" si="182"/>
        <v>0.3077</v>
      </c>
      <c r="U856" s="477">
        <f t="shared" si="183"/>
        <v>0</v>
      </c>
      <c r="V856" s="477">
        <f t="shared" si="184"/>
        <v>-61950</v>
      </c>
      <c r="W856" s="477">
        <f t="shared" si="185"/>
        <v>0.3077</v>
      </c>
      <c r="X856" s="477">
        <f t="shared" ref="X856:X887" si="190">R856-O856</f>
        <v>-19062.015</v>
      </c>
      <c r="Y856" s="444"/>
      <c r="Z856" s="296"/>
      <c r="AA856" s="296"/>
      <c r="AB856" s="296"/>
      <c r="AC856" s="296"/>
      <c r="AD856" s="296"/>
      <c r="AE856" s="296"/>
      <c r="AF856" s="296"/>
      <c r="AG856" s="296"/>
      <c r="AH856" s="296"/>
      <c r="AI856" s="296"/>
    </row>
    <row r="857" s="455" customFormat="1" spans="1:35">
      <c r="A857" s="467"/>
      <c r="B857" s="296"/>
      <c r="C857" s="754" t="s">
        <v>7339</v>
      </c>
      <c r="D857" s="296"/>
      <c r="E857" s="754" t="s">
        <v>7340</v>
      </c>
      <c r="F857" s="296"/>
      <c r="G857" s="296"/>
      <c r="H857" s="191"/>
      <c r="I857" s="296"/>
      <c r="J857" s="191" t="s">
        <v>7056</v>
      </c>
      <c r="K857" s="296"/>
      <c r="L857" s="296"/>
      <c r="M857" s="476">
        <v>1920</v>
      </c>
      <c r="N857" s="477">
        <v>60.9064</v>
      </c>
      <c r="O857" s="477">
        <f t="shared" si="189"/>
        <v>116940.288</v>
      </c>
      <c r="P857" s="487"/>
      <c r="Q857" s="477">
        <f t="shared" si="181"/>
        <v>60.9064</v>
      </c>
      <c r="R857" s="477">
        <f t="shared" si="186"/>
        <v>0</v>
      </c>
      <c r="S857" s="477">
        <f t="shared" si="178"/>
        <v>0</v>
      </c>
      <c r="T857" s="477">
        <f t="shared" si="182"/>
        <v>60.9064</v>
      </c>
      <c r="U857" s="477">
        <f t="shared" si="183"/>
        <v>0</v>
      </c>
      <c r="V857" s="477">
        <f t="shared" si="184"/>
        <v>-1920</v>
      </c>
      <c r="W857" s="477">
        <f t="shared" si="185"/>
        <v>60.9064</v>
      </c>
      <c r="X857" s="477">
        <f t="shared" si="190"/>
        <v>-116940.288</v>
      </c>
      <c r="Y857" s="444"/>
      <c r="Z857" s="296"/>
      <c r="AA857" s="296"/>
      <c r="AB857" s="296"/>
      <c r="AC857" s="296"/>
      <c r="AD857" s="296"/>
      <c r="AE857" s="296"/>
      <c r="AF857" s="296"/>
      <c r="AG857" s="296"/>
      <c r="AH857" s="296"/>
      <c r="AI857" s="296"/>
    </row>
    <row r="858" s="455" customFormat="1" spans="1:35">
      <c r="A858" s="467"/>
      <c r="B858" s="296"/>
      <c r="C858" s="754" t="s">
        <v>7341</v>
      </c>
      <c r="D858" s="296"/>
      <c r="E858" s="754" t="s">
        <v>7342</v>
      </c>
      <c r="F858" s="296"/>
      <c r="G858" s="296"/>
      <c r="H858" s="191"/>
      <c r="I858" s="296"/>
      <c r="J858" s="191" t="s">
        <v>7056</v>
      </c>
      <c r="K858" s="296"/>
      <c r="L858" s="296"/>
      <c r="M858" s="476">
        <v>1800</v>
      </c>
      <c r="N858" s="477">
        <v>5.494</v>
      </c>
      <c r="O858" s="477">
        <f t="shared" si="189"/>
        <v>9889.2</v>
      </c>
      <c r="P858" s="487"/>
      <c r="Q858" s="477">
        <f t="shared" si="181"/>
        <v>5.494</v>
      </c>
      <c r="R858" s="477">
        <f t="shared" si="186"/>
        <v>0</v>
      </c>
      <c r="S858" s="477">
        <f t="shared" si="178"/>
        <v>0</v>
      </c>
      <c r="T858" s="477">
        <f t="shared" si="182"/>
        <v>5.494</v>
      </c>
      <c r="U858" s="477">
        <f t="shared" si="183"/>
        <v>0</v>
      </c>
      <c r="V858" s="477">
        <f t="shared" si="184"/>
        <v>-1800</v>
      </c>
      <c r="W858" s="477">
        <f t="shared" si="185"/>
        <v>5.494</v>
      </c>
      <c r="X858" s="477">
        <f t="shared" si="190"/>
        <v>-9889.2</v>
      </c>
      <c r="Y858" s="444"/>
      <c r="Z858" s="296"/>
      <c r="AA858" s="296"/>
      <c r="AB858" s="296"/>
      <c r="AC858" s="296"/>
      <c r="AD858" s="296"/>
      <c r="AE858" s="296"/>
      <c r="AF858" s="296"/>
      <c r="AG858" s="296"/>
      <c r="AH858" s="296"/>
      <c r="AI858" s="296"/>
    </row>
    <row r="859" s="455" customFormat="1" spans="1:35">
      <c r="A859" s="467"/>
      <c r="B859" s="296"/>
      <c r="C859" s="754" t="s">
        <v>7343</v>
      </c>
      <c r="D859" s="296"/>
      <c r="E859" s="754" t="s">
        <v>7344</v>
      </c>
      <c r="F859" s="296"/>
      <c r="G859" s="296"/>
      <c r="H859" s="191"/>
      <c r="I859" s="296"/>
      <c r="J859" s="191" t="s">
        <v>7056</v>
      </c>
      <c r="K859" s="296"/>
      <c r="L859" s="296"/>
      <c r="M859" s="476">
        <v>2000</v>
      </c>
      <c r="N859" s="477">
        <v>0.4121</v>
      </c>
      <c r="O859" s="477">
        <f t="shared" si="189"/>
        <v>824.2</v>
      </c>
      <c r="P859" s="487"/>
      <c r="Q859" s="477">
        <f t="shared" si="181"/>
        <v>0.4121</v>
      </c>
      <c r="R859" s="477">
        <f t="shared" si="186"/>
        <v>0</v>
      </c>
      <c r="S859" s="477">
        <f t="shared" si="178"/>
        <v>0</v>
      </c>
      <c r="T859" s="477">
        <f t="shared" si="182"/>
        <v>0.4121</v>
      </c>
      <c r="U859" s="477">
        <f t="shared" si="183"/>
        <v>0</v>
      </c>
      <c r="V859" s="477">
        <f t="shared" si="184"/>
        <v>-2000</v>
      </c>
      <c r="W859" s="477">
        <f t="shared" si="185"/>
        <v>0.4121</v>
      </c>
      <c r="X859" s="477">
        <f t="shared" si="190"/>
        <v>-824.2</v>
      </c>
      <c r="Y859" s="444"/>
      <c r="Z859" s="296"/>
      <c r="AA859" s="296"/>
      <c r="AB859" s="296"/>
      <c r="AC859" s="296"/>
      <c r="AD859" s="296"/>
      <c r="AE859" s="296"/>
      <c r="AF859" s="296"/>
      <c r="AG859" s="296"/>
      <c r="AH859" s="296"/>
      <c r="AI859" s="296"/>
    </row>
    <row r="860" s="455" customFormat="1" spans="1:35">
      <c r="A860" s="467"/>
      <c r="B860" s="296"/>
      <c r="C860" s="754" t="s">
        <v>7345</v>
      </c>
      <c r="D860" s="296"/>
      <c r="E860" s="754" t="s">
        <v>7346</v>
      </c>
      <c r="F860" s="296"/>
      <c r="G860" s="296"/>
      <c r="H860" s="191"/>
      <c r="I860" s="296"/>
      <c r="J860" s="191" t="s">
        <v>7056</v>
      </c>
      <c r="K860" s="296"/>
      <c r="L860" s="296"/>
      <c r="M860" s="476">
        <v>2570</v>
      </c>
      <c r="N860" s="477">
        <v>0.4121</v>
      </c>
      <c r="O860" s="477">
        <f t="shared" si="189"/>
        <v>1059.097</v>
      </c>
      <c r="P860" s="487"/>
      <c r="Q860" s="477">
        <f t="shared" si="181"/>
        <v>0.4121</v>
      </c>
      <c r="R860" s="477">
        <f t="shared" si="186"/>
        <v>0</v>
      </c>
      <c r="S860" s="477">
        <f t="shared" si="178"/>
        <v>0</v>
      </c>
      <c r="T860" s="477">
        <f t="shared" si="182"/>
        <v>0.4121</v>
      </c>
      <c r="U860" s="477">
        <f t="shared" si="183"/>
        <v>0</v>
      </c>
      <c r="V860" s="477">
        <f t="shared" si="184"/>
        <v>-2570</v>
      </c>
      <c r="W860" s="477">
        <f t="shared" si="185"/>
        <v>0.4121</v>
      </c>
      <c r="X860" s="477">
        <f t="shared" si="190"/>
        <v>-1059.097</v>
      </c>
      <c r="Y860" s="444"/>
      <c r="Z860" s="296"/>
      <c r="AA860" s="296"/>
      <c r="AB860" s="296"/>
      <c r="AC860" s="296"/>
      <c r="AD860" s="296"/>
      <c r="AE860" s="296"/>
      <c r="AF860" s="296"/>
      <c r="AG860" s="296"/>
      <c r="AH860" s="296"/>
      <c r="AI860" s="296"/>
    </row>
    <row r="861" s="455" customFormat="1" spans="1:35">
      <c r="A861" s="467"/>
      <c r="B861" s="296"/>
      <c r="C861" s="754" t="s">
        <v>7347</v>
      </c>
      <c r="D861" s="296"/>
      <c r="E861" s="754" t="s">
        <v>7348</v>
      </c>
      <c r="F861" s="296"/>
      <c r="G861" s="296"/>
      <c r="H861" s="191"/>
      <c r="I861" s="296"/>
      <c r="J861" s="191" t="s">
        <v>7056</v>
      </c>
      <c r="K861" s="296"/>
      <c r="L861" s="296"/>
      <c r="M861" s="476">
        <v>1480</v>
      </c>
      <c r="N861" s="477">
        <v>0.5838</v>
      </c>
      <c r="O861" s="477">
        <f t="shared" si="189"/>
        <v>864.024</v>
      </c>
      <c r="P861" s="487"/>
      <c r="Q861" s="477">
        <f t="shared" si="181"/>
        <v>0.5838</v>
      </c>
      <c r="R861" s="477">
        <f t="shared" si="186"/>
        <v>0</v>
      </c>
      <c r="S861" s="477">
        <f t="shared" si="178"/>
        <v>0</v>
      </c>
      <c r="T861" s="477">
        <f t="shared" si="182"/>
        <v>0.5838</v>
      </c>
      <c r="U861" s="477">
        <f t="shared" si="183"/>
        <v>0</v>
      </c>
      <c r="V861" s="477">
        <f t="shared" si="184"/>
        <v>-1480</v>
      </c>
      <c r="W861" s="477">
        <f t="shared" si="185"/>
        <v>0.5838</v>
      </c>
      <c r="X861" s="477">
        <f t="shared" si="190"/>
        <v>-864.024</v>
      </c>
      <c r="Y861" s="444"/>
      <c r="Z861" s="296"/>
      <c r="AA861" s="296"/>
      <c r="AB861" s="296"/>
      <c r="AC861" s="296"/>
      <c r="AD861" s="296"/>
      <c r="AE861" s="296"/>
      <c r="AF861" s="296"/>
      <c r="AG861" s="296"/>
      <c r="AH861" s="296"/>
      <c r="AI861" s="296"/>
    </row>
    <row r="862" s="455" customFormat="1" spans="1:35">
      <c r="A862" s="467"/>
      <c r="B862" s="296"/>
      <c r="C862" s="754" t="s">
        <v>7349</v>
      </c>
      <c r="D862" s="296"/>
      <c r="E862" s="754" t="s">
        <v>7350</v>
      </c>
      <c r="F862" s="296"/>
      <c r="G862" s="296"/>
      <c r="H862" s="191"/>
      <c r="I862" s="296"/>
      <c r="J862" s="191" t="s">
        <v>7056</v>
      </c>
      <c r="K862" s="296"/>
      <c r="L862" s="296"/>
      <c r="M862" s="476">
        <v>2200</v>
      </c>
      <c r="N862" s="477">
        <v>0.5838</v>
      </c>
      <c r="O862" s="477">
        <f t="shared" si="189"/>
        <v>1284.36</v>
      </c>
      <c r="P862" s="487"/>
      <c r="Q862" s="477">
        <f t="shared" si="181"/>
        <v>0.5838</v>
      </c>
      <c r="R862" s="477">
        <f t="shared" si="186"/>
        <v>0</v>
      </c>
      <c r="S862" s="477">
        <f t="shared" si="178"/>
        <v>0</v>
      </c>
      <c r="T862" s="477">
        <f t="shared" si="182"/>
        <v>0.5838</v>
      </c>
      <c r="U862" s="477">
        <f t="shared" si="183"/>
        <v>0</v>
      </c>
      <c r="V862" s="477">
        <f t="shared" si="184"/>
        <v>-2200</v>
      </c>
      <c r="W862" s="477">
        <f t="shared" si="185"/>
        <v>0.5838</v>
      </c>
      <c r="X862" s="477">
        <f t="shared" si="190"/>
        <v>-1284.36</v>
      </c>
      <c r="Y862" s="444"/>
      <c r="Z862" s="296"/>
      <c r="AA862" s="296"/>
      <c r="AB862" s="296"/>
      <c r="AC862" s="296"/>
      <c r="AD862" s="296"/>
      <c r="AE862" s="296"/>
      <c r="AF862" s="296"/>
      <c r="AG862" s="296"/>
      <c r="AH862" s="296"/>
      <c r="AI862" s="296"/>
    </row>
    <row r="863" s="455" customFormat="1" spans="1:35">
      <c r="A863" s="467"/>
      <c r="B863" s="296"/>
      <c r="C863" s="754" t="s">
        <v>7351</v>
      </c>
      <c r="D863" s="296"/>
      <c r="E863" s="754" t="s">
        <v>7352</v>
      </c>
      <c r="F863" s="296"/>
      <c r="G863" s="296"/>
      <c r="H863" s="191"/>
      <c r="I863" s="296"/>
      <c r="J863" s="191" t="s">
        <v>7056</v>
      </c>
      <c r="K863" s="296"/>
      <c r="L863" s="296"/>
      <c r="M863" s="476">
        <v>2380</v>
      </c>
      <c r="N863" s="477">
        <v>0.5153</v>
      </c>
      <c r="O863" s="477">
        <f t="shared" si="189"/>
        <v>1226.414</v>
      </c>
      <c r="P863" s="487"/>
      <c r="Q863" s="477">
        <f t="shared" si="181"/>
        <v>0.5153</v>
      </c>
      <c r="R863" s="477">
        <f t="shared" si="186"/>
        <v>0</v>
      </c>
      <c r="S863" s="477">
        <f t="shared" si="178"/>
        <v>0</v>
      </c>
      <c r="T863" s="477">
        <f t="shared" si="182"/>
        <v>0.5153</v>
      </c>
      <c r="U863" s="477">
        <f t="shared" si="183"/>
        <v>0</v>
      </c>
      <c r="V863" s="477">
        <f t="shared" si="184"/>
        <v>-2380</v>
      </c>
      <c r="W863" s="477">
        <f t="shared" si="185"/>
        <v>0.5153</v>
      </c>
      <c r="X863" s="477">
        <f t="shared" si="190"/>
        <v>-1226.414</v>
      </c>
      <c r="Y863" s="444"/>
      <c r="Z863" s="296"/>
      <c r="AA863" s="296"/>
      <c r="AB863" s="296"/>
      <c r="AC863" s="296"/>
      <c r="AD863" s="296"/>
      <c r="AE863" s="296"/>
      <c r="AF863" s="296"/>
      <c r="AG863" s="296"/>
      <c r="AH863" s="296"/>
      <c r="AI863" s="296"/>
    </row>
    <row r="864" s="455" customFormat="1" spans="1:35">
      <c r="A864" s="467"/>
      <c r="B864" s="296"/>
      <c r="C864" s="754" t="s">
        <v>7353</v>
      </c>
      <c r="D864" s="296"/>
      <c r="E864" s="754" t="s">
        <v>7354</v>
      </c>
      <c r="F864" s="296"/>
      <c r="G864" s="296"/>
      <c r="H864" s="191"/>
      <c r="I864" s="296"/>
      <c r="J864" s="191" t="s">
        <v>7056</v>
      </c>
      <c r="K864" s="296"/>
      <c r="L864" s="296"/>
      <c r="M864" s="476">
        <v>1640</v>
      </c>
      <c r="N864" s="477">
        <v>0.7556</v>
      </c>
      <c r="O864" s="477">
        <f t="shared" si="189"/>
        <v>1239.184</v>
      </c>
      <c r="P864" s="487"/>
      <c r="Q864" s="477">
        <f t="shared" si="181"/>
        <v>0.7556</v>
      </c>
      <c r="R864" s="477">
        <f t="shared" si="186"/>
        <v>0</v>
      </c>
      <c r="S864" s="477">
        <f t="shared" si="178"/>
        <v>0</v>
      </c>
      <c r="T864" s="477">
        <f t="shared" si="182"/>
        <v>0.7556</v>
      </c>
      <c r="U864" s="477">
        <f t="shared" si="183"/>
        <v>0</v>
      </c>
      <c r="V864" s="477">
        <f t="shared" si="184"/>
        <v>-1640</v>
      </c>
      <c r="W864" s="477">
        <f t="shared" si="185"/>
        <v>0.7556</v>
      </c>
      <c r="X864" s="477">
        <f t="shared" si="190"/>
        <v>-1239.184</v>
      </c>
      <c r="Y864" s="444"/>
      <c r="Z864" s="296"/>
      <c r="AA864" s="296"/>
      <c r="AB864" s="296"/>
      <c r="AC864" s="296"/>
      <c r="AD864" s="296"/>
      <c r="AE864" s="296"/>
      <c r="AF864" s="296"/>
      <c r="AG864" s="296"/>
      <c r="AH864" s="296"/>
      <c r="AI864" s="296"/>
    </row>
    <row r="865" s="455" customFormat="1" spans="1:35">
      <c r="A865" s="467"/>
      <c r="B865" s="296"/>
      <c r="C865" s="754" t="s">
        <v>7355</v>
      </c>
      <c r="D865" s="296"/>
      <c r="E865" s="754" t="s">
        <v>7356</v>
      </c>
      <c r="F865" s="296"/>
      <c r="G865" s="296"/>
      <c r="H865" s="191"/>
      <c r="I865" s="296"/>
      <c r="J865" s="191" t="s">
        <v>7056</v>
      </c>
      <c r="K865" s="296"/>
      <c r="L865" s="296"/>
      <c r="M865" s="476">
        <v>2000</v>
      </c>
      <c r="N865" s="477">
        <v>0.7556</v>
      </c>
      <c r="O865" s="477">
        <f t="shared" si="189"/>
        <v>1511.2</v>
      </c>
      <c r="P865" s="487"/>
      <c r="Q865" s="477">
        <f t="shared" si="181"/>
        <v>0.7556</v>
      </c>
      <c r="R865" s="477">
        <f t="shared" si="186"/>
        <v>0</v>
      </c>
      <c r="S865" s="477">
        <f t="shared" si="178"/>
        <v>0</v>
      </c>
      <c r="T865" s="477">
        <f t="shared" si="182"/>
        <v>0.7556</v>
      </c>
      <c r="U865" s="477">
        <f t="shared" si="183"/>
        <v>0</v>
      </c>
      <c r="V865" s="477">
        <f t="shared" si="184"/>
        <v>-2000</v>
      </c>
      <c r="W865" s="477">
        <f t="shared" si="185"/>
        <v>0.7556</v>
      </c>
      <c r="X865" s="477">
        <f t="shared" si="190"/>
        <v>-1511.2</v>
      </c>
      <c r="Y865" s="444"/>
      <c r="Z865" s="296"/>
      <c r="AA865" s="296"/>
      <c r="AB865" s="296"/>
      <c r="AC865" s="296"/>
      <c r="AD865" s="296"/>
      <c r="AE865" s="296"/>
      <c r="AF865" s="296"/>
      <c r="AG865" s="296"/>
      <c r="AH865" s="296"/>
      <c r="AI865" s="296"/>
    </row>
    <row r="866" s="455" customFormat="1" spans="1:35">
      <c r="A866" s="467"/>
      <c r="B866" s="296"/>
      <c r="C866" s="754" t="s">
        <v>7357</v>
      </c>
      <c r="D866" s="296"/>
      <c r="E866" s="754" t="s">
        <v>7358</v>
      </c>
      <c r="F866" s="296"/>
      <c r="G866" s="296"/>
      <c r="H866" s="191"/>
      <c r="I866" s="296"/>
      <c r="J866" s="191" t="s">
        <v>7056</v>
      </c>
      <c r="K866" s="296"/>
      <c r="L866" s="296"/>
      <c r="M866" s="476">
        <v>5920</v>
      </c>
      <c r="N866" s="477">
        <v>0.1523</v>
      </c>
      <c r="O866" s="477">
        <f t="shared" si="189"/>
        <v>901.616</v>
      </c>
      <c r="P866" s="487"/>
      <c r="Q866" s="477">
        <f t="shared" si="181"/>
        <v>0.1523</v>
      </c>
      <c r="R866" s="477">
        <f t="shared" si="186"/>
        <v>0</v>
      </c>
      <c r="S866" s="477">
        <f t="shared" si="178"/>
        <v>0</v>
      </c>
      <c r="T866" s="477">
        <f t="shared" si="182"/>
        <v>0.1523</v>
      </c>
      <c r="U866" s="477">
        <f t="shared" si="183"/>
        <v>0</v>
      </c>
      <c r="V866" s="477">
        <f t="shared" si="184"/>
        <v>-5920</v>
      </c>
      <c r="W866" s="477">
        <f t="shared" si="185"/>
        <v>0.1523</v>
      </c>
      <c r="X866" s="477">
        <f t="shared" si="190"/>
        <v>-901.616</v>
      </c>
      <c r="Y866" s="444"/>
      <c r="Z866" s="296"/>
      <c r="AA866" s="296"/>
      <c r="AB866" s="296"/>
      <c r="AC866" s="296"/>
      <c r="AD866" s="296"/>
      <c r="AE866" s="296"/>
      <c r="AF866" s="296"/>
      <c r="AG866" s="296"/>
      <c r="AH866" s="296"/>
      <c r="AI866" s="296"/>
    </row>
    <row r="867" s="455" customFormat="1" spans="1:35">
      <c r="A867" s="467"/>
      <c r="B867" s="296"/>
      <c r="C867" s="754" t="s">
        <v>7359</v>
      </c>
      <c r="D867" s="296"/>
      <c r="E867" s="754" t="s">
        <v>7360</v>
      </c>
      <c r="F867" s="296"/>
      <c r="G867" s="296"/>
      <c r="H867" s="191"/>
      <c r="I867" s="296"/>
      <c r="J867" s="191" t="s">
        <v>7056</v>
      </c>
      <c r="K867" s="296"/>
      <c r="L867" s="296"/>
      <c r="M867" s="476">
        <v>1400</v>
      </c>
      <c r="N867" s="477">
        <v>0.6034</v>
      </c>
      <c r="O867" s="477">
        <f t="shared" si="189"/>
        <v>844.76</v>
      </c>
      <c r="P867" s="487"/>
      <c r="Q867" s="477">
        <f t="shared" si="181"/>
        <v>0.6034</v>
      </c>
      <c r="R867" s="477">
        <f t="shared" si="186"/>
        <v>0</v>
      </c>
      <c r="S867" s="477">
        <f t="shared" si="178"/>
        <v>0</v>
      </c>
      <c r="T867" s="477">
        <f t="shared" si="182"/>
        <v>0.6034</v>
      </c>
      <c r="U867" s="477">
        <f t="shared" si="183"/>
        <v>0</v>
      </c>
      <c r="V867" s="477">
        <f t="shared" si="184"/>
        <v>-1400</v>
      </c>
      <c r="W867" s="477">
        <f t="shared" si="185"/>
        <v>0.6034</v>
      </c>
      <c r="X867" s="477">
        <f t="shared" si="190"/>
        <v>-844.76</v>
      </c>
      <c r="Y867" s="444"/>
      <c r="Z867" s="296"/>
      <c r="AA867" s="296"/>
      <c r="AB867" s="296"/>
      <c r="AC867" s="296"/>
      <c r="AD867" s="296"/>
      <c r="AE867" s="296"/>
      <c r="AF867" s="296"/>
      <c r="AG867" s="296"/>
      <c r="AH867" s="296"/>
      <c r="AI867" s="296"/>
    </row>
    <row r="868" s="455" customFormat="1" spans="1:35">
      <c r="A868" s="467"/>
      <c r="B868" s="296"/>
      <c r="C868" s="754" t="s">
        <v>7361</v>
      </c>
      <c r="D868" s="296"/>
      <c r="E868" s="754" t="s">
        <v>7362</v>
      </c>
      <c r="F868" s="296"/>
      <c r="G868" s="296"/>
      <c r="H868" s="191"/>
      <c r="I868" s="296"/>
      <c r="J868" s="191" t="s">
        <v>7056</v>
      </c>
      <c r="K868" s="296"/>
      <c r="L868" s="296"/>
      <c r="M868" s="476">
        <v>13318</v>
      </c>
      <c r="N868" s="477">
        <v>1.0734</v>
      </c>
      <c r="O868" s="477">
        <f t="shared" si="189"/>
        <v>14295.5412</v>
      </c>
      <c r="P868" s="487"/>
      <c r="Q868" s="477">
        <f t="shared" si="181"/>
        <v>1.0734</v>
      </c>
      <c r="R868" s="477">
        <f t="shared" si="186"/>
        <v>0</v>
      </c>
      <c r="S868" s="477">
        <f t="shared" si="178"/>
        <v>0</v>
      </c>
      <c r="T868" s="477">
        <f t="shared" si="182"/>
        <v>1.0734</v>
      </c>
      <c r="U868" s="477">
        <f t="shared" si="183"/>
        <v>0</v>
      </c>
      <c r="V868" s="477">
        <f t="shared" si="184"/>
        <v>-13318</v>
      </c>
      <c r="W868" s="477">
        <f t="shared" si="185"/>
        <v>1.0734</v>
      </c>
      <c r="X868" s="477">
        <f t="shared" si="190"/>
        <v>-14295.5412</v>
      </c>
      <c r="Y868" s="444"/>
      <c r="Z868" s="296"/>
      <c r="AA868" s="296"/>
      <c r="AB868" s="296"/>
      <c r="AC868" s="296"/>
      <c r="AD868" s="296"/>
      <c r="AE868" s="296"/>
      <c r="AF868" s="296"/>
      <c r="AG868" s="296"/>
      <c r="AH868" s="296"/>
      <c r="AI868" s="296"/>
    </row>
    <row r="869" s="455" customFormat="1" spans="1:35">
      <c r="A869" s="467"/>
      <c r="B869" s="296"/>
      <c r="C869" s="754" t="s">
        <v>7363</v>
      </c>
      <c r="D869" s="296"/>
      <c r="E869" s="754" t="s">
        <v>7364</v>
      </c>
      <c r="F869" s="296"/>
      <c r="G869" s="296"/>
      <c r="H869" s="191"/>
      <c r="I869" s="296"/>
      <c r="J869" s="191" t="s">
        <v>7056</v>
      </c>
      <c r="K869" s="296"/>
      <c r="L869" s="296"/>
      <c r="M869" s="476">
        <v>21556</v>
      </c>
      <c r="N869" s="477">
        <v>0.1751</v>
      </c>
      <c r="O869" s="477">
        <f t="shared" si="189"/>
        <v>3774.4556</v>
      </c>
      <c r="P869" s="487"/>
      <c r="Q869" s="477">
        <f t="shared" si="181"/>
        <v>0.1751</v>
      </c>
      <c r="R869" s="477">
        <f t="shared" si="186"/>
        <v>0</v>
      </c>
      <c r="S869" s="477">
        <f t="shared" si="178"/>
        <v>0</v>
      </c>
      <c r="T869" s="477">
        <f t="shared" si="182"/>
        <v>0.1751</v>
      </c>
      <c r="U869" s="477">
        <f t="shared" si="183"/>
        <v>0</v>
      </c>
      <c r="V869" s="477">
        <f t="shared" si="184"/>
        <v>-21556</v>
      </c>
      <c r="W869" s="477">
        <f t="shared" si="185"/>
        <v>0.1751</v>
      </c>
      <c r="X869" s="477">
        <f t="shared" si="190"/>
        <v>-3774.4556</v>
      </c>
      <c r="Y869" s="444"/>
      <c r="Z869" s="296"/>
      <c r="AA869" s="296"/>
      <c r="AB869" s="296"/>
      <c r="AC869" s="296"/>
      <c r="AD869" s="296"/>
      <c r="AE869" s="296"/>
      <c r="AF869" s="296"/>
      <c r="AG869" s="296"/>
      <c r="AH869" s="296"/>
      <c r="AI869" s="296"/>
    </row>
    <row r="870" s="455" customFormat="1" spans="1:35">
      <c r="A870" s="467"/>
      <c r="B870" s="296"/>
      <c r="C870" s="754" t="s">
        <v>7365</v>
      </c>
      <c r="D870" s="296"/>
      <c r="E870" s="754" t="s">
        <v>7366</v>
      </c>
      <c r="F870" s="296"/>
      <c r="G870" s="296"/>
      <c r="H870" s="191"/>
      <c r="I870" s="296"/>
      <c r="J870" s="191" t="s">
        <v>7056</v>
      </c>
      <c r="K870" s="296"/>
      <c r="L870" s="296"/>
      <c r="M870" s="476">
        <v>500</v>
      </c>
      <c r="N870" s="477">
        <v>0.1538</v>
      </c>
      <c r="O870" s="477">
        <f t="shared" si="189"/>
        <v>76.9</v>
      </c>
      <c r="P870" s="487"/>
      <c r="Q870" s="477">
        <f t="shared" si="181"/>
        <v>0.1538</v>
      </c>
      <c r="R870" s="477">
        <f t="shared" si="186"/>
        <v>0</v>
      </c>
      <c r="S870" s="477">
        <f t="shared" si="178"/>
        <v>0</v>
      </c>
      <c r="T870" s="477">
        <f t="shared" si="182"/>
        <v>0.1538</v>
      </c>
      <c r="U870" s="477">
        <f t="shared" si="183"/>
        <v>0</v>
      </c>
      <c r="V870" s="477">
        <f t="shared" si="184"/>
        <v>-500</v>
      </c>
      <c r="W870" s="477">
        <f t="shared" si="185"/>
        <v>0.1538</v>
      </c>
      <c r="X870" s="477">
        <f t="shared" si="190"/>
        <v>-76.9</v>
      </c>
      <c r="Y870" s="444"/>
      <c r="Z870" s="296"/>
      <c r="AA870" s="296"/>
      <c r="AB870" s="296"/>
      <c r="AC870" s="296"/>
      <c r="AD870" s="296"/>
      <c r="AE870" s="296"/>
      <c r="AF870" s="296"/>
      <c r="AG870" s="296"/>
      <c r="AH870" s="296"/>
      <c r="AI870" s="296"/>
    </row>
    <row r="871" s="455" customFormat="1" spans="1:35">
      <c r="A871" s="467"/>
      <c r="B871" s="296"/>
      <c r="C871" s="754" t="s">
        <v>7367</v>
      </c>
      <c r="D871" s="296"/>
      <c r="E871" s="754" t="s">
        <v>7368</v>
      </c>
      <c r="F871" s="296"/>
      <c r="G871" s="296"/>
      <c r="H871" s="191"/>
      <c r="I871" s="296"/>
      <c r="J871" s="191" t="s">
        <v>7056</v>
      </c>
      <c r="K871" s="296"/>
      <c r="L871" s="296"/>
      <c r="M871" s="476">
        <v>4254</v>
      </c>
      <c r="N871" s="477">
        <v>0.3359</v>
      </c>
      <c r="O871" s="477">
        <f t="shared" si="189"/>
        <v>1428.9186</v>
      </c>
      <c r="P871" s="487"/>
      <c r="Q871" s="477">
        <f t="shared" si="181"/>
        <v>0.3359</v>
      </c>
      <c r="R871" s="477">
        <f t="shared" si="186"/>
        <v>0</v>
      </c>
      <c r="S871" s="477">
        <f t="shared" si="178"/>
        <v>0</v>
      </c>
      <c r="T871" s="477">
        <f t="shared" si="182"/>
        <v>0.3359</v>
      </c>
      <c r="U871" s="477">
        <f t="shared" si="183"/>
        <v>0</v>
      </c>
      <c r="V871" s="477">
        <f t="shared" si="184"/>
        <v>-4254</v>
      </c>
      <c r="W871" s="477">
        <f t="shared" si="185"/>
        <v>0.3359</v>
      </c>
      <c r="X871" s="477">
        <f t="shared" si="190"/>
        <v>-1428.9186</v>
      </c>
      <c r="Y871" s="444"/>
      <c r="Z871" s="296"/>
      <c r="AA871" s="296"/>
      <c r="AB871" s="296"/>
      <c r="AC871" s="296"/>
      <c r="AD871" s="296"/>
      <c r="AE871" s="296"/>
      <c r="AF871" s="296"/>
      <c r="AG871" s="296"/>
      <c r="AH871" s="296"/>
      <c r="AI871" s="296"/>
    </row>
    <row r="872" s="455" customFormat="1" spans="1:35">
      <c r="A872" s="467"/>
      <c r="B872" s="296"/>
      <c r="C872" s="754" t="s">
        <v>7369</v>
      </c>
      <c r="D872" s="296"/>
      <c r="E872" s="754" t="s">
        <v>7370</v>
      </c>
      <c r="F872" s="296"/>
      <c r="G872" s="296"/>
      <c r="H872" s="191"/>
      <c r="I872" s="296"/>
      <c r="J872" s="191" t="s">
        <v>7056</v>
      </c>
      <c r="K872" s="296"/>
      <c r="L872" s="296"/>
      <c r="M872" s="476">
        <v>900</v>
      </c>
      <c r="N872" s="477">
        <v>0.1538</v>
      </c>
      <c r="O872" s="477">
        <f t="shared" si="189"/>
        <v>138.42</v>
      </c>
      <c r="P872" s="487"/>
      <c r="Q872" s="477">
        <f t="shared" si="181"/>
        <v>0.1538</v>
      </c>
      <c r="R872" s="477">
        <f t="shared" si="186"/>
        <v>0</v>
      </c>
      <c r="S872" s="477">
        <f t="shared" si="178"/>
        <v>0</v>
      </c>
      <c r="T872" s="477">
        <f t="shared" si="182"/>
        <v>0.1538</v>
      </c>
      <c r="U872" s="477">
        <f t="shared" si="183"/>
        <v>0</v>
      </c>
      <c r="V872" s="477">
        <f t="shared" si="184"/>
        <v>-900</v>
      </c>
      <c r="W872" s="477">
        <f t="shared" si="185"/>
        <v>0.1538</v>
      </c>
      <c r="X872" s="477">
        <f t="shared" si="190"/>
        <v>-138.42</v>
      </c>
      <c r="Y872" s="444"/>
      <c r="Z872" s="296"/>
      <c r="AA872" s="296"/>
      <c r="AB872" s="296"/>
      <c r="AC872" s="296"/>
      <c r="AD872" s="296"/>
      <c r="AE872" s="296"/>
      <c r="AF872" s="296"/>
      <c r="AG872" s="296"/>
      <c r="AH872" s="296"/>
      <c r="AI872" s="296"/>
    </row>
    <row r="873" s="455" customFormat="1" spans="1:35">
      <c r="A873" s="467"/>
      <c r="B873" s="296"/>
      <c r="C873" s="754" t="s">
        <v>7371</v>
      </c>
      <c r="D873" s="296"/>
      <c r="E873" s="754" t="s">
        <v>7372</v>
      </c>
      <c r="F873" s="296"/>
      <c r="G873" s="296"/>
      <c r="H873" s="191"/>
      <c r="I873" s="296"/>
      <c r="J873" s="191" t="s">
        <v>7056</v>
      </c>
      <c r="K873" s="296"/>
      <c r="L873" s="296"/>
      <c r="M873" s="476">
        <v>13900</v>
      </c>
      <c r="N873" s="477">
        <v>0.4759</v>
      </c>
      <c r="O873" s="477">
        <f t="shared" si="189"/>
        <v>6615.01</v>
      </c>
      <c r="P873" s="487"/>
      <c r="Q873" s="477">
        <f t="shared" si="181"/>
        <v>0.4759</v>
      </c>
      <c r="R873" s="477">
        <f t="shared" si="186"/>
        <v>0</v>
      </c>
      <c r="S873" s="477">
        <f t="shared" si="178"/>
        <v>0</v>
      </c>
      <c r="T873" s="477">
        <f t="shared" si="182"/>
        <v>0.4759</v>
      </c>
      <c r="U873" s="477">
        <f t="shared" si="183"/>
        <v>0</v>
      </c>
      <c r="V873" s="477">
        <f t="shared" si="184"/>
        <v>-13900</v>
      </c>
      <c r="W873" s="477">
        <f t="shared" si="185"/>
        <v>0.4759</v>
      </c>
      <c r="X873" s="477">
        <f t="shared" si="190"/>
        <v>-6615.01</v>
      </c>
      <c r="Y873" s="444"/>
      <c r="Z873" s="296"/>
      <c r="AA873" s="296"/>
      <c r="AB873" s="296"/>
      <c r="AC873" s="296"/>
      <c r="AD873" s="296"/>
      <c r="AE873" s="296"/>
      <c r="AF873" s="296"/>
      <c r="AG873" s="296"/>
      <c r="AH873" s="296"/>
      <c r="AI873" s="296"/>
    </row>
    <row r="874" s="455" customFormat="1" spans="1:35">
      <c r="A874" s="467"/>
      <c r="B874" s="296"/>
      <c r="C874" s="754" t="s">
        <v>7373</v>
      </c>
      <c r="D874" s="296"/>
      <c r="E874" s="754" t="s">
        <v>7374</v>
      </c>
      <c r="F874" s="296"/>
      <c r="G874" s="296"/>
      <c r="H874" s="191"/>
      <c r="I874" s="296"/>
      <c r="J874" s="191" t="s">
        <v>7056</v>
      </c>
      <c r="K874" s="296"/>
      <c r="L874" s="296"/>
      <c r="M874" s="476">
        <v>7865</v>
      </c>
      <c r="N874" s="477">
        <v>0.8697</v>
      </c>
      <c r="O874" s="477">
        <f t="shared" si="189"/>
        <v>6840.1905</v>
      </c>
      <c r="P874" s="487"/>
      <c r="Q874" s="477">
        <f t="shared" si="181"/>
        <v>0.8697</v>
      </c>
      <c r="R874" s="477">
        <f t="shared" si="186"/>
        <v>0</v>
      </c>
      <c r="S874" s="477">
        <f t="shared" si="178"/>
        <v>0</v>
      </c>
      <c r="T874" s="477">
        <f t="shared" si="182"/>
        <v>0.8697</v>
      </c>
      <c r="U874" s="477">
        <f t="shared" si="183"/>
        <v>0</v>
      </c>
      <c r="V874" s="477">
        <f t="shared" si="184"/>
        <v>-7865</v>
      </c>
      <c r="W874" s="477">
        <f t="shared" si="185"/>
        <v>0.8697</v>
      </c>
      <c r="X874" s="477">
        <f t="shared" si="190"/>
        <v>-6840.1905</v>
      </c>
      <c r="Y874" s="444"/>
      <c r="Z874" s="296"/>
      <c r="AA874" s="296"/>
      <c r="AB874" s="296"/>
      <c r="AC874" s="296"/>
      <c r="AD874" s="296"/>
      <c r="AE874" s="296"/>
      <c r="AF874" s="296"/>
      <c r="AG874" s="296"/>
      <c r="AH874" s="296"/>
      <c r="AI874" s="296"/>
    </row>
    <row r="875" s="455" customFormat="1" spans="1:35">
      <c r="A875" s="467"/>
      <c r="B875" s="296"/>
      <c r="C875" s="754" t="s">
        <v>7375</v>
      </c>
      <c r="D875" s="296"/>
      <c r="E875" s="754" t="s">
        <v>7376</v>
      </c>
      <c r="F875" s="296"/>
      <c r="G875" s="296"/>
      <c r="H875" s="191"/>
      <c r="I875" s="296"/>
      <c r="J875" s="191" t="s">
        <v>7056</v>
      </c>
      <c r="K875" s="296"/>
      <c r="L875" s="296"/>
      <c r="M875" s="476">
        <v>5300</v>
      </c>
      <c r="N875" s="477">
        <v>1.3494</v>
      </c>
      <c r="O875" s="477">
        <f t="shared" si="189"/>
        <v>7151.82</v>
      </c>
      <c r="P875" s="487"/>
      <c r="Q875" s="477">
        <f t="shared" si="181"/>
        <v>1.3494</v>
      </c>
      <c r="R875" s="477">
        <f t="shared" si="186"/>
        <v>0</v>
      </c>
      <c r="S875" s="477">
        <f t="shared" si="178"/>
        <v>0</v>
      </c>
      <c r="T875" s="477">
        <f t="shared" si="182"/>
        <v>1.3494</v>
      </c>
      <c r="U875" s="477">
        <f t="shared" si="183"/>
        <v>0</v>
      </c>
      <c r="V875" s="477">
        <f t="shared" si="184"/>
        <v>-5300</v>
      </c>
      <c r="W875" s="477">
        <f t="shared" si="185"/>
        <v>1.3494</v>
      </c>
      <c r="X875" s="477">
        <f t="shared" si="190"/>
        <v>-7151.82</v>
      </c>
      <c r="Y875" s="444"/>
      <c r="Z875" s="296"/>
      <c r="AA875" s="296"/>
      <c r="AB875" s="296"/>
      <c r="AC875" s="296"/>
      <c r="AD875" s="296"/>
      <c r="AE875" s="296"/>
      <c r="AF875" s="296"/>
      <c r="AG875" s="296"/>
      <c r="AH875" s="296"/>
      <c r="AI875" s="296"/>
    </row>
    <row r="876" s="455" customFormat="1" spans="1:35">
      <c r="A876" s="467"/>
      <c r="B876" s="296"/>
      <c r="C876" s="754" t="s">
        <v>7377</v>
      </c>
      <c r="D876" s="296"/>
      <c r="E876" s="754" t="s">
        <v>7378</v>
      </c>
      <c r="F876" s="296"/>
      <c r="G876" s="296"/>
      <c r="H876" s="191"/>
      <c r="I876" s="296"/>
      <c r="J876" s="191" t="s">
        <v>7056</v>
      </c>
      <c r="K876" s="296"/>
      <c r="L876" s="296"/>
      <c r="M876" s="476">
        <v>35500</v>
      </c>
      <c r="N876" s="477">
        <v>0.0128</v>
      </c>
      <c r="O876" s="477">
        <f t="shared" si="189"/>
        <v>454.4</v>
      </c>
      <c r="P876" s="487"/>
      <c r="Q876" s="477">
        <f t="shared" si="181"/>
        <v>0.0128</v>
      </c>
      <c r="R876" s="477">
        <f t="shared" si="186"/>
        <v>0</v>
      </c>
      <c r="S876" s="477">
        <f t="shared" si="178"/>
        <v>0</v>
      </c>
      <c r="T876" s="477">
        <f t="shared" si="182"/>
        <v>0.0128</v>
      </c>
      <c r="U876" s="477">
        <f t="shared" si="183"/>
        <v>0</v>
      </c>
      <c r="V876" s="477">
        <f t="shared" si="184"/>
        <v>-35500</v>
      </c>
      <c r="W876" s="477">
        <f t="shared" si="185"/>
        <v>0.0128</v>
      </c>
      <c r="X876" s="477">
        <f t="shared" si="190"/>
        <v>-454.4</v>
      </c>
      <c r="Y876" s="444"/>
      <c r="Z876" s="296"/>
      <c r="AA876" s="296"/>
      <c r="AB876" s="296"/>
      <c r="AC876" s="296"/>
      <c r="AD876" s="296"/>
      <c r="AE876" s="296"/>
      <c r="AF876" s="296"/>
      <c r="AG876" s="296"/>
      <c r="AH876" s="296"/>
      <c r="AI876" s="296"/>
    </row>
    <row r="877" s="455" customFormat="1" spans="1:35">
      <c r="A877" s="467"/>
      <c r="B877" s="296"/>
      <c r="C877" s="754" t="s">
        <v>7379</v>
      </c>
      <c r="D877" s="296"/>
      <c r="E877" s="754" t="s">
        <v>7380</v>
      </c>
      <c r="F877" s="296"/>
      <c r="G877" s="296"/>
      <c r="H877" s="191"/>
      <c r="I877" s="296"/>
      <c r="J877" s="191" t="s">
        <v>7056</v>
      </c>
      <c r="K877" s="296"/>
      <c r="L877" s="296"/>
      <c r="M877" s="476">
        <v>1400</v>
      </c>
      <c r="N877" s="477">
        <v>1.1017</v>
      </c>
      <c r="O877" s="477">
        <f t="shared" si="189"/>
        <v>1542.38</v>
      </c>
      <c r="P877" s="487"/>
      <c r="Q877" s="477">
        <f t="shared" si="181"/>
        <v>1.1017</v>
      </c>
      <c r="R877" s="477">
        <f t="shared" si="186"/>
        <v>0</v>
      </c>
      <c r="S877" s="477">
        <f t="shared" si="178"/>
        <v>0</v>
      </c>
      <c r="T877" s="477">
        <f t="shared" si="182"/>
        <v>1.1017</v>
      </c>
      <c r="U877" s="477">
        <f t="shared" si="183"/>
        <v>0</v>
      </c>
      <c r="V877" s="477">
        <f t="shared" si="184"/>
        <v>-1400</v>
      </c>
      <c r="W877" s="477">
        <f t="shared" si="185"/>
        <v>1.1017</v>
      </c>
      <c r="X877" s="477">
        <f t="shared" si="190"/>
        <v>-1542.38</v>
      </c>
      <c r="Y877" s="444"/>
      <c r="Z877" s="296"/>
      <c r="AA877" s="296"/>
      <c r="AB877" s="296"/>
      <c r="AC877" s="296"/>
      <c r="AD877" s="296"/>
      <c r="AE877" s="296"/>
      <c r="AF877" s="296"/>
      <c r="AG877" s="296"/>
      <c r="AH877" s="296"/>
      <c r="AI877" s="296"/>
    </row>
    <row r="878" s="455" customFormat="1" spans="1:35">
      <c r="A878" s="467"/>
      <c r="B878" s="296"/>
      <c r="C878" s="754" t="s">
        <v>7381</v>
      </c>
      <c r="D878" s="296"/>
      <c r="E878" s="754" t="s">
        <v>7382</v>
      </c>
      <c r="F878" s="296"/>
      <c r="G878" s="296"/>
      <c r="H878" s="191"/>
      <c r="I878" s="296"/>
      <c r="J878" s="191" t="s">
        <v>7056</v>
      </c>
      <c r="K878" s="296"/>
      <c r="L878" s="296"/>
      <c r="M878" s="476">
        <v>1090</v>
      </c>
      <c r="N878" s="477">
        <v>0.4569</v>
      </c>
      <c r="O878" s="477">
        <f t="shared" si="189"/>
        <v>498.021</v>
      </c>
      <c r="P878" s="487"/>
      <c r="Q878" s="477">
        <f t="shared" si="181"/>
        <v>0.4569</v>
      </c>
      <c r="R878" s="477">
        <f t="shared" si="186"/>
        <v>0</v>
      </c>
      <c r="S878" s="477">
        <f t="shared" ref="S878:S941" si="191">IF((P878-M878)&gt;0,P878-M878,0)</f>
        <v>0</v>
      </c>
      <c r="T878" s="477">
        <f t="shared" si="182"/>
        <v>0.4569</v>
      </c>
      <c r="U878" s="477">
        <f t="shared" si="183"/>
        <v>0</v>
      </c>
      <c r="V878" s="477">
        <f t="shared" si="184"/>
        <v>-1090</v>
      </c>
      <c r="W878" s="477">
        <f t="shared" si="185"/>
        <v>0.4569</v>
      </c>
      <c r="X878" s="477">
        <f t="shared" si="190"/>
        <v>-498.021</v>
      </c>
      <c r="Y878" s="444"/>
      <c r="Z878" s="296"/>
      <c r="AA878" s="296"/>
      <c r="AB878" s="296"/>
      <c r="AC878" s="296"/>
      <c r="AD878" s="296"/>
      <c r="AE878" s="296"/>
      <c r="AF878" s="296"/>
      <c r="AG878" s="296"/>
      <c r="AH878" s="296"/>
      <c r="AI878" s="296"/>
    </row>
    <row r="879" s="455" customFormat="1" spans="1:35">
      <c r="A879" s="467"/>
      <c r="B879" s="296"/>
      <c r="C879" s="754" t="s">
        <v>7383</v>
      </c>
      <c r="D879" s="296"/>
      <c r="E879" s="754" t="s">
        <v>7384</v>
      </c>
      <c r="F879" s="296"/>
      <c r="G879" s="296"/>
      <c r="H879" s="191"/>
      <c r="I879" s="296"/>
      <c r="J879" s="191" t="s">
        <v>7056</v>
      </c>
      <c r="K879" s="296"/>
      <c r="L879" s="296"/>
      <c r="M879" s="476">
        <v>1090</v>
      </c>
      <c r="N879" s="477">
        <v>0.4569</v>
      </c>
      <c r="O879" s="477">
        <f t="shared" si="189"/>
        <v>498.021</v>
      </c>
      <c r="P879" s="487"/>
      <c r="Q879" s="477">
        <f t="shared" si="181"/>
        <v>0.4569</v>
      </c>
      <c r="R879" s="477">
        <f t="shared" si="186"/>
        <v>0</v>
      </c>
      <c r="S879" s="477">
        <f t="shared" si="191"/>
        <v>0</v>
      </c>
      <c r="T879" s="477">
        <f t="shared" si="182"/>
        <v>0.4569</v>
      </c>
      <c r="U879" s="477">
        <f t="shared" si="183"/>
        <v>0</v>
      </c>
      <c r="V879" s="477">
        <f t="shared" si="184"/>
        <v>-1090</v>
      </c>
      <c r="W879" s="477">
        <f t="shared" si="185"/>
        <v>0.4569</v>
      </c>
      <c r="X879" s="477">
        <f t="shared" si="190"/>
        <v>-498.021</v>
      </c>
      <c r="Y879" s="444"/>
      <c r="Z879" s="296"/>
      <c r="AA879" s="296"/>
      <c r="AB879" s="296"/>
      <c r="AC879" s="296"/>
      <c r="AD879" s="296"/>
      <c r="AE879" s="296"/>
      <c r="AF879" s="296"/>
      <c r="AG879" s="296"/>
      <c r="AH879" s="296"/>
      <c r="AI879" s="296"/>
    </row>
    <row r="880" s="455" customFormat="1" spans="1:35">
      <c r="A880" s="467"/>
      <c r="B880" s="296"/>
      <c r="C880" s="754" t="s">
        <v>7385</v>
      </c>
      <c r="D880" s="296"/>
      <c r="E880" s="754" t="s">
        <v>7386</v>
      </c>
      <c r="F880" s="296"/>
      <c r="G880" s="296"/>
      <c r="H880" s="191"/>
      <c r="I880" s="296"/>
      <c r="J880" s="191" t="s">
        <v>7056</v>
      </c>
      <c r="K880" s="296"/>
      <c r="L880" s="296"/>
      <c r="M880" s="476">
        <v>834</v>
      </c>
      <c r="N880" s="477">
        <v>0.1015</v>
      </c>
      <c r="O880" s="477">
        <f t="shared" si="189"/>
        <v>84.651</v>
      </c>
      <c r="P880" s="487"/>
      <c r="Q880" s="477">
        <f t="shared" si="181"/>
        <v>0.1015</v>
      </c>
      <c r="R880" s="477">
        <f t="shared" si="186"/>
        <v>0</v>
      </c>
      <c r="S880" s="477">
        <f t="shared" si="191"/>
        <v>0</v>
      </c>
      <c r="T880" s="477">
        <f t="shared" si="182"/>
        <v>0.1015</v>
      </c>
      <c r="U880" s="477">
        <f t="shared" si="183"/>
        <v>0</v>
      </c>
      <c r="V880" s="477">
        <f t="shared" si="184"/>
        <v>-834</v>
      </c>
      <c r="W880" s="477">
        <f t="shared" si="185"/>
        <v>0.1015</v>
      </c>
      <c r="X880" s="477">
        <f t="shared" si="190"/>
        <v>-84.651</v>
      </c>
      <c r="Y880" s="444"/>
      <c r="Z880" s="296"/>
      <c r="AA880" s="296"/>
      <c r="AB880" s="296"/>
      <c r="AC880" s="296"/>
      <c r="AD880" s="296"/>
      <c r="AE880" s="296"/>
      <c r="AF880" s="296"/>
      <c r="AG880" s="296"/>
      <c r="AH880" s="296"/>
      <c r="AI880" s="296"/>
    </row>
    <row r="881" s="455" customFormat="1" spans="1:35">
      <c r="A881" s="467"/>
      <c r="B881" s="296"/>
      <c r="C881" s="754" t="s">
        <v>7387</v>
      </c>
      <c r="D881" s="296"/>
      <c r="E881" s="754" t="s">
        <v>7388</v>
      </c>
      <c r="F881" s="296"/>
      <c r="G881" s="296"/>
      <c r="H881" s="191"/>
      <c r="I881" s="296"/>
      <c r="J881" s="191" t="s">
        <v>7056</v>
      </c>
      <c r="K881" s="296"/>
      <c r="L881" s="296"/>
      <c r="M881" s="476">
        <v>1300</v>
      </c>
      <c r="N881" s="477">
        <v>1.4872</v>
      </c>
      <c r="O881" s="477">
        <f t="shared" si="189"/>
        <v>1933.36</v>
      </c>
      <c r="P881" s="487"/>
      <c r="Q881" s="477">
        <f t="shared" si="181"/>
        <v>1.4872</v>
      </c>
      <c r="R881" s="477">
        <f t="shared" si="186"/>
        <v>0</v>
      </c>
      <c r="S881" s="477">
        <f t="shared" si="191"/>
        <v>0</v>
      </c>
      <c r="T881" s="477">
        <f t="shared" si="182"/>
        <v>1.4872</v>
      </c>
      <c r="U881" s="477">
        <f t="shared" si="183"/>
        <v>0</v>
      </c>
      <c r="V881" s="477">
        <f t="shared" si="184"/>
        <v>-1300</v>
      </c>
      <c r="W881" s="477">
        <f t="shared" si="185"/>
        <v>1.4872</v>
      </c>
      <c r="X881" s="477">
        <f t="shared" si="190"/>
        <v>-1933.36</v>
      </c>
      <c r="Y881" s="444"/>
      <c r="Z881" s="296"/>
      <c r="AA881" s="296"/>
      <c r="AB881" s="296"/>
      <c r="AC881" s="296"/>
      <c r="AD881" s="296"/>
      <c r="AE881" s="296"/>
      <c r="AF881" s="296"/>
      <c r="AG881" s="296"/>
      <c r="AH881" s="296"/>
      <c r="AI881" s="296"/>
    </row>
    <row r="882" s="455" customFormat="1" spans="1:35">
      <c r="A882" s="467"/>
      <c r="B882" s="296"/>
      <c r="C882" s="754" t="s">
        <v>7389</v>
      </c>
      <c r="D882" s="296"/>
      <c r="E882" s="754" t="s">
        <v>7390</v>
      </c>
      <c r="F882" s="296"/>
      <c r="G882" s="296"/>
      <c r="H882" s="191"/>
      <c r="I882" s="296"/>
      <c r="J882" s="191" t="s">
        <v>7056</v>
      </c>
      <c r="K882" s="296"/>
      <c r="L882" s="296"/>
      <c r="M882" s="476">
        <v>1300</v>
      </c>
      <c r="N882" s="477">
        <v>1.4872</v>
      </c>
      <c r="O882" s="477">
        <f t="shared" si="189"/>
        <v>1933.36</v>
      </c>
      <c r="P882" s="487"/>
      <c r="Q882" s="477">
        <f t="shared" si="181"/>
        <v>1.4872</v>
      </c>
      <c r="R882" s="477">
        <f t="shared" si="186"/>
        <v>0</v>
      </c>
      <c r="S882" s="477">
        <f t="shared" si="191"/>
        <v>0</v>
      </c>
      <c r="T882" s="477">
        <f t="shared" si="182"/>
        <v>1.4872</v>
      </c>
      <c r="U882" s="477">
        <f t="shared" si="183"/>
        <v>0</v>
      </c>
      <c r="V882" s="477">
        <f t="shared" si="184"/>
        <v>-1300</v>
      </c>
      <c r="W882" s="477">
        <f t="shared" si="185"/>
        <v>1.4872</v>
      </c>
      <c r="X882" s="477">
        <f t="shared" si="190"/>
        <v>-1933.36</v>
      </c>
      <c r="Y882" s="444"/>
      <c r="Z882" s="296"/>
      <c r="AA882" s="296"/>
      <c r="AB882" s="296"/>
      <c r="AC882" s="296"/>
      <c r="AD882" s="296"/>
      <c r="AE882" s="296"/>
      <c r="AF882" s="296"/>
      <c r="AG882" s="296"/>
      <c r="AH882" s="296"/>
      <c r="AI882" s="296"/>
    </row>
    <row r="883" s="455" customFormat="1" spans="1:35">
      <c r="A883" s="467"/>
      <c r="B883" s="296"/>
      <c r="C883" s="754" t="s">
        <v>7391</v>
      </c>
      <c r="D883" s="296"/>
      <c r="E883" s="754" t="s">
        <v>7392</v>
      </c>
      <c r="F883" s="296"/>
      <c r="G883" s="296"/>
      <c r="H883" s="191"/>
      <c r="I883" s="296"/>
      <c r="J883" s="191" t="s">
        <v>7056</v>
      </c>
      <c r="K883" s="296"/>
      <c r="L883" s="296"/>
      <c r="M883" s="476">
        <v>1150</v>
      </c>
      <c r="N883" s="477">
        <v>1.9715</v>
      </c>
      <c r="O883" s="477">
        <f t="shared" si="189"/>
        <v>2267.225</v>
      </c>
      <c r="P883" s="487"/>
      <c r="Q883" s="477">
        <f t="shared" si="181"/>
        <v>1.9715</v>
      </c>
      <c r="R883" s="477">
        <f t="shared" si="186"/>
        <v>0</v>
      </c>
      <c r="S883" s="477">
        <f t="shared" si="191"/>
        <v>0</v>
      </c>
      <c r="T883" s="477">
        <f t="shared" si="182"/>
        <v>1.9715</v>
      </c>
      <c r="U883" s="477">
        <f t="shared" si="183"/>
        <v>0</v>
      </c>
      <c r="V883" s="477">
        <f t="shared" si="184"/>
        <v>-1150</v>
      </c>
      <c r="W883" s="477">
        <f t="shared" si="185"/>
        <v>1.9715</v>
      </c>
      <c r="X883" s="477">
        <f t="shared" si="190"/>
        <v>-2267.225</v>
      </c>
      <c r="Y883" s="444"/>
      <c r="Z883" s="296"/>
      <c r="AA883" s="296"/>
      <c r="AB883" s="296"/>
      <c r="AC883" s="296"/>
      <c r="AD883" s="296"/>
      <c r="AE883" s="296"/>
      <c r="AF883" s="296"/>
      <c r="AG883" s="296"/>
      <c r="AH883" s="296"/>
      <c r="AI883" s="296"/>
    </row>
    <row r="884" s="455" customFormat="1" spans="1:35">
      <c r="A884" s="467"/>
      <c r="B884" s="296"/>
      <c r="C884" s="754" t="s">
        <v>7393</v>
      </c>
      <c r="D884" s="296"/>
      <c r="E884" s="754" t="s">
        <v>7394</v>
      </c>
      <c r="F884" s="296"/>
      <c r="G884" s="296"/>
      <c r="H884" s="191"/>
      <c r="I884" s="296"/>
      <c r="J884" s="191" t="s">
        <v>7056</v>
      </c>
      <c r="K884" s="296"/>
      <c r="L884" s="296"/>
      <c r="M884" s="476">
        <v>868</v>
      </c>
      <c r="N884" s="477">
        <v>0.9231</v>
      </c>
      <c r="O884" s="477">
        <f t="shared" si="189"/>
        <v>801.2508</v>
      </c>
      <c r="P884" s="487"/>
      <c r="Q884" s="477">
        <f t="shared" si="181"/>
        <v>0.9231</v>
      </c>
      <c r="R884" s="477">
        <f t="shared" si="186"/>
        <v>0</v>
      </c>
      <c r="S884" s="477">
        <f t="shared" si="191"/>
        <v>0</v>
      </c>
      <c r="T884" s="477">
        <f t="shared" si="182"/>
        <v>0.9231</v>
      </c>
      <c r="U884" s="477">
        <f t="shared" si="183"/>
        <v>0</v>
      </c>
      <c r="V884" s="477">
        <f t="shared" si="184"/>
        <v>-868</v>
      </c>
      <c r="W884" s="477">
        <f t="shared" si="185"/>
        <v>0.9231</v>
      </c>
      <c r="X884" s="477">
        <f t="shared" si="190"/>
        <v>-801.2508</v>
      </c>
      <c r="Y884" s="444"/>
      <c r="Z884" s="296"/>
      <c r="AA884" s="296"/>
      <c r="AB884" s="296"/>
      <c r="AC884" s="296"/>
      <c r="AD884" s="296"/>
      <c r="AE884" s="296"/>
      <c r="AF884" s="296"/>
      <c r="AG884" s="296"/>
      <c r="AH884" s="296"/>
      <c r="AI884" s="296"/>
    </row>
    <row r="885" s="455" customFormat="1" spans="1:35">
      <c r="A885" s="467"/>
      <c r="B885" s="296"/>
      <c r="C885" s="754" t="s">
        <v>7395</v>
      </c>
      <c r="D885" s="296"/>
      <c r="E885" s="754" t="s">
        <v>7396</v>
      </c>
      <c r="F885" s="296"/>
      <c r="G885" s="296"/>
      <c r="H885" s="191"/>
      <c r="I885" s="296"/>
      <c r="J885" s="191" t="s">
        <v>7056</v>
      </c>
      <c r="K885" s="296"/>
      <c r="L885" s="296"/>
      <c r="M885" s="476">
        <v>894</v>
      </c>
      <c r="N885" s="477">
        <v>0.8291</v>
      </c>
      <c r="O885" s="477">
        <f t="shared" si="189"/>
        <v>741.2154</v>
      </c>
      <c r="P885" s="487"/>
      <c r="Q885" s="477">
        <f t="shared" si="181"/>
        <v>0.8291</v>
      </c>
      <c r="R885" s="477">
        <f t="shared" si="186"/>
        <v>0</v>
      </c>
      <c r="S885" s="477">
        <f t="shared" si="191"/>
        <v>0</v>
      </c>
      <c r="T885" s="477">
        <f t="shared" si="182"/>
        <v>0.8291</v>
      </c>
      <c r="U885" s="477">
        <f t="shared" si="183"/>
        <v>0</v>
      </c>
      <c r="V885" s="477">
        <f t="shared" si="184"/>
        <v>-894</v>
      </c>
      <c r="W885" s="477">
        <f t="shared" si="185"/>
        <v>0.8291</v>
      </c>
      <c r="X885" s="477">
        <f t="shared" si="190"/>
        <v>-741.2154</v>
      </c>
      <c r="Y885" s="444"/>
      <c r="Z885" s="296"/>
      <c r="AA885" s="296"/>
      <c r="AB885" s="296"/>
      <c r="AC885" s="296"/>
      <c r="AD885" s="296"/>
      <c r="AE885" s="296"/>
      <c r="AF885" s="296"/>
      <c r="AG885" s="296"/>
      <c r="AH885" s="296"/>
      <c r="AI885" s="296"/>
    </row>
    <row r="886" s="455" customFormat="1" spans="1:35">
      <c r="A886" s="467"/>
      <c r="B886" s="296"/>
      <c r="C886" s="754" t="s">
        <v>7397</v>
      </c>
      <c r="D886" s="296"/>
      <c r="E886" s="754" t="s">
        <v>7398</v>
      </c>
      <c r="F886" s="296"/>
      <c r="G886" s="296"/>
      <c r="H886" s="191"/>
      <c r="I886" s="296"/>
      <c r="J886" s="191" t="s">
        <v>7056</v>
      </c>
      <c r="K886" s="296"/>
      <c r="L886" s="296"/>
      <c r="M886" s="476">
        <v>526</v>
      </c>
      <c r="N886" s="477">
        <v>3.0123</v>
      </c>
      <c r="O886" s="477">
        <f t="shared" si="189"/>
        <v>1584.4698</v>
      </c>
      <c r="P886" s="487"/>
      <c r="Q886" s="477">
        <f t="shared" si="181"/>
        <v>3.0123</v>
      </c>
      <c r="R886" s="477">
        <f t="shared" si="186"/>
        <v>0</v>
      </c>
      <c r="S886" s="477">
        <f t="shared" si="191"/>
        <v>0</v>
      </c>
      <c r="T886" s="477">
        <f t="shared" si="182"/>
        <v>3.0123</v>
      </c>
      <c r="U886" s="477">
        <f t="shared" si="183"/>
        <v>0</v>
      </c>
      <c r="V886" s="477">
        <f t="shared" si="184"/>
        <v>-526</v>
      </c>
      <c r="W886" s="477">
        <f t="shared" si="185"/>
        <v>3.0123</v>
      </c>
      <c r="X886" s="477">
        <f t="shared" si="190"/>
        <v>-1584.4698</v>
      </c>
      <c r="Y886" s="444"/>
      <c r="Z886" s="296"/>
      <c r="AA886" s="296"/>
      <c r="AB886" s="296"/>
      <c r="AC886" s="296"/>
      <c r="AD886" s="296"/>
      <c r="AE886" s="296"/>
      <c r="AF886" s="296"/>
      <c r="AG886" s="296"/>
      <c r="AH886" s="296"/>
      <c r="AI886" s="296"/>
    </row>
    <row r="887" s="455" customFormat="1" spans="1:35">
      <c r="A887" s="467"/>
      <c r="B887" s="296"/>
      <c r="C887" s="754" t="s">
        <v>7399</v>
      </c>
      <c r="D887" s="296"/>
      <c r="E887" s="754" t="s">
        <v>7400</v>
      </c>
      <c r="F887" s="296"/>
      <c r="G887" s="296"/>
      <c r="H887" s="191"/>
      <c r="I887" s="296"/>
      <c r="J887" s="191" t="s">
        <v>7056</v>
      </c>
      <c r="K887" s="296"/>
      <c r="L887" s="296"/>
      <c r="M887" s="476">
        <v>600</v>
      </c>
      <c r="N887" s="477">
        <v>3.0123</v>
      </c>
      <c r="O887" s="477">
        <f t="shared" si="189"/>
        <v>1807.38</v>
      </c>
      <c r="P887" s="487"/>
      <c r="Q887" s="477">
        <f t="shared" si="181"/>
        <v>3.0123</v>
      </c>
      <c r="R887" s="477">
        <f t="shared" si="186"/>
        <v>0</v>
      </c>
      <c r="S887" s="477">
        <f t="shared" si="191"/>
        <v>0</v>
      </c>
      <c r="T887" s="477">
        <f t="shared" si="182"/>
        <v>3.0123</v>
      </c>
      <c r="U887" s="477">
        <f t="shared" si="183"/>
        <v>0</v>
      </c>
      <c r="V887" s="477">
        <f t="shared" si="184"/>
        <v>-600</v>
      </c>
      <c r="W887" s="477">
        <f t="shared" si="185"/>
        <v>3.0123</v>
      </c>
      <c r="X887" s="477">
        <f t="shared" si="190"/>
        <v>-1807.38</v>
      </c>
      <c r="Y887" s="444"/>
      <c r="Z887" s="296"/>
      <c r="AA887" s="296"/>
      <c r="AB887" s="296"/>
      <c r="AC887" s="296"/>
      <c r="AD887" s="296"/>
      <c r="AE887" s="296"/>
      <c r="AF887" s="296"/>
      <c r="AG887" s="296"/>
      <c r="AH887" s="296"/>
      <c r="AI887" s="296"/>
    </row>
    <row r="888" s="455" customFormat="1" spans="1:35">
      <c r="A888" s="467"/>
      <c r="B888" s="296"/>
      <c r="C888" s="754" t="s">
        <v>7401</v>
      </c>
      <c r="D888" s="296"/>
      <c r="E888" s="754" t="s">
        <v>7402</v>
      </c>
      <c r="F888" s="296"/>
      <c r="G888" s="296"/>
      <c r="H888" s="191"/>
      <c r="I888" s="296"/>
      <c r="J888" s="191" t="s">
        <v>7056</v>
      </c>
      <c r="K888" s="296"/>
      <c r="L888" s="296"/>
      <c r="M888" s="476">
        <v>533</v>
      </c>
      <c r="N888" s="477">
        <v>2.2667</v>
      </c>
      <c r="O888" s="477">
        <f t="shared" si="189"/>
        <v>1208.1511</v>
      </c>
      <c r="P888" s="487">
        <v>534</v>
      </c>
      <c r="Q888" s="477">
        <f t="shared" si="181"/>
        <v>2.2667</v>
      </c>
      <c r="R888" s="477">
        <f t="shared" si="186"/>
        <v>1210.4178</v>
      </c>
      <c r="S888" s="477">
        <f t="shared" si="191"/>
        <v>1</v>
      </c>
      <c r="T888" s="477">
        <f t="shared" si="182"/>
        <v>2.2667</v>
      </c>
      <c r="U888" s="477">
        <f>R888-O888</f>
        <v>2.26670000000013</v>
      </c>
      <c r="V888" s="477">
        <f t="shared" si="184"/>
        <v>0</v>
      </c>
      <c r="W888" s="477">
        <f t="shared" si="185"/>
        <v>2.2667</v>
      </c>
      <c r="X888" s="477">
        <f>W888*V888</f>
        <v>0</v>
      </c>
      <c r="Y888" s="444"/>
      <c r="Z888" s="296"/>
      <c r="AA888" s="296"/>
      <c r="AB888" s="296"/>
      <c r="AC888" s="296"/>
      <c r="AD888" s="296"/>
      <c r="AE888" s="296"/>
      <c r="AF888" s="296"/>
      <c r="AG888" s="296"/>
      <c r="AH888" s="296"/>
      <c r="AI888" s="296"/>
    </row>
    <row r="889" s="455" customFormat="1" spans="1:35">
      <c r="A889" s="467"/>
      <c r="B889" s="296"/>
      <c r="C889" s="754" t="s">
        <v>7403</v>
      </c>
      <c r="D889" s="296"/>
      <c r="E889" s="754" t="s">
        <v>7404</v>
      </c>
      <c r="F889" s="296"/>
      <c r="G889" s="296"/>
      <c r="H889" s="191"/>
      <c r="I889" s="296"/>
      <c r="J889" s="191" t="s">
        <v>7056</v>
      </c>
      <c r="K889" s="296"/>
      <c r="L889" s="296"/>
      <c r="M889" s="476">
        <v>2230</v>
      </c>
      <c r="N889" s="477">
        <v>0.8205</v>
      </c>
      <c r="O889" s="477">
        <f t="shared" si="189"/>
        <v>1829.715</v>
      </c>
      <c r="P889" s="487"/>
      <c r="Q889" s="477">
        <f t="shared" si="181"/>
        <v>0.8205</v>
      </c>
      <c r="R889" s="477">
        <f t="shared" si="186"/>
        <v>0</v>
      </c>
      <c r="S889" s="477">
        <f t="shared" si="191"/>
        <v>0</v>
      </c>
      <c r="T889" s="477">
        <f t="shared" si="182"/>
        <v>0.8205</v>
      </c>
      <c r="U889" s="477">
        <f t="shared" si="183"/>
        <v>0</v>
      </c>
      <c r="V889" s="477">
        <f t="shared" si="184"/>
        <v>-2230</v>
      </c>
      <c r="W889" s="477">
        <f t="shared" si="185"/>
        <v>0.8205</v>
      </c>
      <c r="X889" s="477">
        <f t="shared" ref="X889:X908" si="192">R889-O889</f>
        <v>-1829.715</v>
      </c>
      <c r="Y889" s="444"/>
      <c r="Z889" s="296"/>
      <c r="AA889" s="296"/>
      <c r="AB889" s="296"/>
      <c r="AC889" s="296"/>
      <c r="AD889" s="296"/>
      <c r="AE889" s="296"/>
      <c r="AF889" s="296"/>
      <c r="AG889" s="296"/>
      <c r="AH889" s="296"/>
      <c r="AI889" s="296"/>
    </row>
    <row r="890" s="455" customFormat="1" spans="1:35">
      <c r="A890" s="467"/>
      <c r="B890" s="296"/>
      <c r="C890" s="754" t="s">
        <v>7405</v>
      </c>
      <c r="D890" s="296"/>
      <c r="E890" s="754" t="s">
        <v>7406</v>
      </c>
      <c r="F890" s="296"/>
      <c r="G890" s="296"/>
      <c r="H890" s="191"/>
      <c r="I890" s="296"/>
      <c r="J890" s="191" t="s">
        <v>7056</v>
      </c>
      <c r="K890" s="296"/>
      <c r="L890" s="296"/>
      <c r="M890" s="476">
        <v>1972</v>
      </c>
      <c r="N890" s="477">
        <v>1.2564</v>
      </c>
      <c r="O890" s="477">
        <f t="shared" si="189"/>
        <v>2477.6208</v>
      </c>
      <c r="P890" s="487"/>
      <c r="Q890" s="477">
        <f t="shared" si="181"/>
        <v>1.2564</v>
      </c>
      <c r="R890" s="477">
        <f t="shared" si="186"/>
        <v>0</v>
      </c>
      <c r="S890" s="477">
        <f t="shared" si="191"/>
        <v>0</v>
      </c>
      <c r="T890" s="477">
        <f t="shared" si="182"/>
        <v>1.2564</v>
      </c>
      <c r="U890" s="477">
        <f t="shared" si="183"/>
        <v>0</v>
      </c>
      <c r="V890" s="477">
        <f t="shared" si="184"/>
        <v>-1972</v>
      </c>
      <c r="W890" s="477">
        <f t="shared" si="185"/>
        <v>1.2564</v>
      </c>
      <c r="X890" s="477">
        <f t="shared" si="192"/>
        <v>-2477.6208</v>
      </c>
      <c r="Y890" s="444"/>
      <c r="Z890" s="296"/>
      <c r="AA890" s="296"/>
      <c r="AB890" s="296"/>
      <c r="AC890" s="296"/>
      <c r="AD890" s="296"/>
      <c r="AE890" s="296"/>
      <c r="AF890" s="296"/>
      <c r="AG890" s="296"/>
      <c r="AH890" s="296"/>
      <c r="AI890" s="296"/>
    </row>
    <row r="891" s="455" customFormat="1" spans="1:35">
      <c r="A891" s="467"/>
      <c r="B891" s="296"/>
      <c r="C891" s="754" t="s">
        <v>7407</v>
      </c>
      <c r="D891" s="296"/>
      <c r="E891" s="754" t="s">
        <v>7408</v>
      </c>
      <c r="F891" s="296"/>
      <c r="G891" s="296"/>
      <c r="H891" s="191"/>
      <c r="I891" s="296"/>
      <c r="J891" s="191" t="s">
        <v>7056</v>
      </c>
      <c r="K891" s="296"/>
      <c r="L891" s="296"/>
      <c r="M891" s="476">
        <v>4013</v>
      </c>
      <c r="N891" s="477">
        <v>2.2118</v>
      </c>
      <c r="O891" s="477">
        <f t="shared" si="189"/>
        <v>8875.9534</v>
      </c>
      <c r="P891" s="487"/>
      <c r="Q891" s="477">
        <f t="shared" si="181"/>
        <v>2.2118</v>
      </c>
      <c r="R891" s="477">
        <f t="shared" si="186"/>
        <v>0</v>
      </c>
      <c r="S891" s="477">
        <f t="shared" si="191"/>
        <v>0</v>
      </c>
      <c r="T891" s="477">
        <f t="shared" si="182"/>
        <v>2.2118</v>
      </c>
      <c r="U891" s="477">
        <f t="shared" si="183"/>
        <v>0</v>
      </c>
      <c r="V891" s="477">
        <f t="shared" si="184"/>
        <v>-4013</v>
      </c>
      <c r="W891" s="477">
        <f t="shared" si="185"/>
        <v>2.2118</v>
      </c>
      <c r="X891" s="477">
        <f t="shared" si="192"/>
        <v>-8875.9534</v>
      </c>
      <c r="Y891" s="444"/>
      <c r="Z891" s="296"/>
      <c r="AA891" s="296"/>
      <c r="AB891" s="296"/>
      <c r="AC891" s="296"/>
      <c r="AD891" s="296"/>
      <c r="AE891" s="296"/>
      <c r="AF891" s="296"/>
      <c r="AG891" s="296"/>
      <c r="AH891" s="296"/>
      <c r="AI891" s="296"/>
    </row>
    <row r="892" s="455" customFormat="1" spans="1:35">
      <c r="A892" s="467"/>
      <c r="B892" s="296"/>
      <c r="C892" s="754" t="s">
        <v>7409</v>
      </c>
      <c r="D892" s="296"/>
      <c r="E892" s="754" t="s">
        <v>7410</v>
      </c>
      <c r="F892" s="296"/>
      <c r="G892" s="296"/>
      <c r="H892" s="191"/>
      <c r="I892" s="296"/>
      <c r="J892" s="191" t="s">
        <v>7056</v>
      </c>
      <c r="K892" s="296"/>
      <c r="L892" s="296"/>
      <c r="M892" s="476">
        <v>500</v>
      </c>
      <c r="N892" s="477">
        <v>0.4872</v>
      </c>
      <c r="O892" s="477">
        <f t="shared" si="189"/>
        <v>243.6</v>
      </c>
      <c r="P892" s="487"/>
      <c r="Q892" s="477">
        <f t="shared" si="181"/>
        <v>0.4872</v>
      </c>
      <c r="R892" s="477">
        <f t="shared" si="186"/>
        <v>0</v>
      </c>
      <c r="S892" s="477">
        <f t="shared" si="191"/>
        <v>0</v>
      </c>
      <c r="T892" s="477">
        <f t="shared" si="182"/>
        <v>0.4872</v>
      </c>
      <c r="U892" s="477">
        <f t="shared" si="183"/>
        <v>0</v>
      </c>
      <c r="V892" s="477">
        <f t="shared" si="184"/>
        <v>-500</v>
      </c>
      <c r="W892" s="477">
        <f t="shared" si="185"/>
        <v>0.4872</v>
      </c>
      <c r="X892" s="477">
        <f t="shared" si="192"/>
        <v>-243.6</v>
      </c>
      <c r="Y892" s="444"/>
      <c r="Z892" s="296"/>
      <c r="AA892" s="296"/>
      <c r="AB892" s="296"/>
      <c r="AC892" s="296"/>
      <c r="AD892" s="296"/>
      <c r="AE892" s="296"/>
      <c r="AF892" s="296"/>
      <c r="AG892" s="296"/>
      <c r="AH892" s="296"/>
      <c r="AI892" s="296"/>
    </row>
    <row r="893" s="455" customFormat="1" spans="1:35">
      <c r="A893" s="467"/>
      <c r="B893" s="296"/>
      <c r="C893" s="754" t="s">
        <v>7411</v>
      </c>
      <c r="D893" s="296"/>
      <c r="E893" s="754" t="s">
        <v>7412</v>
      </c>
      <c r="F893" s="296"/>
      <c r="G893" s="296"/>
      <c r="H893" s="191"/>
      <c r="I893" s="296"/>
      <c r="J893" s="191" t="s">
        <v>7056</v>
      </c>
      <c r="K893" s="296"/>
      <c r="L893" s="296"/>
      <c r="M893" s="476">
        <v>606</v>
      </c>
      <c r="N893" s="477">
        <v>1.1709</v>
      </c>
      <c r="O893" s="477">
        <f t="shared" si="189"/>
        <v>709.5654</v>
      </c>
      <c r="P893" s="487"/>
      <c r="Q893" s="477">
        <f t="shared" si="181"/>
        <v>1.1709</v>
      </c>
      <c r="R893" s="477">
        <f t="shared" si="186"/>
        <v>0</v>
      </c>
      <c r="S893" s="477">
        <f t="shared" si="191"/>
        <v>0</v>
      </c>
      <c r="T893" s="477">
        <f t="shared" si="182"/>
        <v>1.1709</v>
      </c>
      <c r="U893" s="477">
        <f t="shared" si="183"/>
        <v>0</v>
      </c>
      <c r="V893" s="477">
        <f t="shared" si="184"/>
        <v>-606</v>
      </c>
      <c r="W893" s="477">
        <f t="shared" si="185"/>
        <v>1.1709</v>
      </c>
      <c r="X893" s="477">
        <f t="shared" si="192"/>
        <v>-709.5654</v>
      </c>
      <c r="Y893" s="444"/>
      <c r="Z893" s="296"/>
      <c r="AA893" s="296"/>
      <c r="AB893" s="296"/>
      <c r="AC893" s="296"/>
      <c r="AD893" s="296"/>
      <c r="AE893" s="296"/>
      <c r="AF893" s="296"/>
      <c r="AG893" s="296"/>
      <c r="AH893" s="296"/>
      <c r="AI893" s="296"/>
    </row>
    <row r="894" s="455" customFormat="1" spans="1:35">
      <c r="A894" s="467"/>
      <c r="B894" s="296"/>
      <c r="C894" s="754" t="s">
        <v>7413</v>
      </c>
      <c r="D894" s="296"/>
      <c r="E894" s="754" t="s">
        <v>7414</v>
      </c>
      <c r="F894" s="296"/>
      <c r="G894" s="296"/>
      <c r="H894" s="191"/>
      <c r="I894" s="296"/>
      <c r="J894" s="191" t="s">
        <v>7056</v>
      </c>
      <c r="K894" s="296"/>
      <c r="L894" s="296"/>
      <c r="M894" s="476">
        <v>940</v>
      </c>
      <c r="N894" s="477">
        <v>1.1709</v>
      </c>
      <c r="O894" s="477">
        <f t="shared" si="189"/>
        <v>1100.646</v>
      </c>
      <c r="P894" s="487"/>
      <c r="Q894" s="477">
        <f t="shared" si="181"/>
        <v>1.1709</v>
      </c>
      <c r="R894" s="477">
        <f t="shared" si="186"/>
        <v>0</v>
      </c>
      <c r="S894" s="477">
        <f t="shared" si="191"/>
        <v>0</v>
      </c>
      <c r="T894" s="477">
        <f t="shared" si="182"/>
        <v>1.1709</v>
      </c>
      <c r="U894" s="477">
        <f t="shared" si="183"/>
        <v>0</v>
      </c>
      <c r="V894" s="477">
        <f t="shared" si="184"/>
        <v>-940</v>
      </c>
      <c r="W894" s="477">
        <f t="shared" si="185"/>
        <v>1.1709</v>
      </c>
      <c r="X894" s="477">
        <f t="shared" si="192"/>
        <v>-1100.646</v>
      </c>
      <c r="Y894" s="444"/>
      <c r="Z894" s="296"/>
      <c r="AA894" s="296"/>
      <c r="AB894" s="296"/>
      <c r="AC894" s="296"/>
      <c r="AD894" s="296"/>
      <c r="AE894" s="296"/>
      <c r="AF894" s="296"/>
      <c r="AG894" s="296"/>
      <c r="AH894" s="296"/>
      <c r="AI894" s="296"/>
    </row>
    <row r="895" s="455" customFormat="1" spans="1:35">
      <c r="A895" s="467"/>
      <c r="B895" s="296"/>
      <c r="C895" s="754" t="s">
        <v>7415</v>
      </c>
      <c r="D895" s="296"/>
      <c r="E895" s="754" t="s">
        <v>7416</v>
      </c>
      <c r="F895" s="296"/>
      <c r="G895" s="296"/>
      <c r="H895" s="191"/>
      <c r="I895" s="296"/>
      <c r="J895" s="191" t="s">
        <v>7056</v>
      </c>
      <c r="K895" s="296"/>
      <c r="L895" s="296"/>
      <c r="M895" s="476">
        <v>1023</v>
      </c>
      <c r="N895" s="477">
        <v>0.9402</v>
      </c>
      <c r="O895" s="477">
        <f t="shared" si="189"/>
        <v>961.8246</v>
      </c>
      <c r="P895" s="487"/>
      <c r="Q895" s="477">
        <f t="shared" si="181"/>
        <v>0.9402</v>
      </c>
      <c r="R895" s="477">
        <f t="shared" si="186"/>
        <v>0</v>
      </c>
      <c r="S895" s="477">
        <f t="shared" si="191"/>
        <v>0</v>
      </c>
      <c r="T895" s="477">
        <f t="shared" si="182"/>
        <v>0.9402</v>
      </c>
      <c r="U895" s="477">
        <f t="shared" si="183"/>
        <v>0</v>
      </c>
      <c r="V895" s="477">
        <f t="shared" si="184"/>
        <v>-1023</v>
      </c>
      <c r="W895" s="477">
        <f t="shared" si="185"/>
        <v>0.9402</v>
      </c>
      <c r="X895" s="477">
        <f t="shared" si="192"/>
        <v>-961.8246</v>
      </c>
      <c r="Y895" s="444"/>
      <c r="Z895" s="296"/>
      <c r="AA895" s="296"/>
      <c r="AB895" s="296"/>
      <c r="AC895" s="296"/>
      <c r="AD895" s="296"/>
      <c r="AE895" s="296"/>
      <c r="AF895" s="296"/>
      <c r="AG895" s="296"/>
      <c r="AH895" s="296"/>
      <c r="AI895" s="296"/>
    </row>
    <row r="896" s="455" customFormat="1" spans="1:35">
      <c r="A896" s="467"/>
      <c r="B896" s="296"/>
      <c r="C896" s="754" t="s">
        <v>7417</v>
      </c>
      <c r="D896" s="296"/>
      <c r="E896" s="754" t="s">
        <v>7418</v>
      </c>
      <c r="F896" s="296"/>
      <c r="G896" s="296"/>
      <c r="H896" s="191"/>
      <c r="I896" s="296"/>
      <c r="J896" s="191" t="s">
        <v>7056</v>
      </c>
      <c r="K896" s="296"/>
      <c r="L896" s="296"/>
      <c r="M896" s="476">
        <v>8000</v>
      </c>
      <c r="N896" s="477">
        <v>0.0675</v>
      </c>
      <c r="O896" s="477">
        <f t="shared" si="189"/>
        <v>540</v>
      </c>
      <c r="P896" s="487"/>
      <c r="Q896" s="477">
        <f t="shared" si="181"/>
        <v>0.0675</v>
      </c>
      <c r="R896" s="477">
        <f t="shared" si="186"/>
        <v>0</v>
      </c>
      <c r="S896" s="477">
        <f t="shared" si="191"/>
        <v>0</v>
      </c>
      <c r="T896" s="477">
        <f t="shared" si="182"/>
        <v>0.0675</v>
      </c>
      <c r="U896" s="477">
        <f t="shared" si="183"/>
        <v>0</v>
      </c>
      <c r="V896" s="477">
        <f t="shared" si="184"/>
        <v>-8000</v>
      </c>
      <c r="W896" s="477">
        <f t="shared" si="185"/>
        <v>0.0675</v>
      </c>
      <c r="X896" s="477">
        <f t="shared" si="192"/>
        <v>-540</v>
      </c>
      <c r="Y896" s="444"/>
      <c r="Z896" s="296"/>
      <c r="AA896" s="296"/>
      <c r="AB896" s="296"/>
      <c r="AC896" s="296"/>
      <c r="AD896" s="296"/>
      <c r="AE896" s="296"/>
      <c r="AF896" s="296"/>
      <c r="AG896" s="296"/>
      <c r="AH896" s="296"/>
      <c r="AI896" s="296"/>
    </row>
    <row r="897" s="455" customFormat="1" spans="1:35">
      <c r="A897" s="467"/>
      <c r="B897" s="296"/>
      <c r="C897" s="754" t="s">
        <v>7419</v>
      </c>
      <c r="D897" s="296"/>
      <c r="E897" s="754" t="s">
        <v>7420</v>
      </c>
      <c r="F897" s="296"/>
      <c r="G897" s="296"/>
      <c r="H897" s="191"/>
      <c r="I897" s="296"/>
      <c r="J897" s="191" t="s">
        <v>7056</v>
      </c>
      <c r="K897" s="296"/>
      <c r="L897" s="296"/>
      <c r="M897" s="476">
        <v>1320</v>
      </c>
      <c r="N897" s="477">
        <v>2.7841</v>
      </c>
      <c r="O897" s="477">
        <f t="shared" si="189"/>
        <v>3675.012</v>
      </c>
      <c r="P897" s="487"/>
      <c r="Q897" s="477">
        <f t="shared" si="181"/>
        <v>2.7841</v>
      </c>
      <c r="R897" s="477">
        <f t="shared" si="186"/>
        <v>0</v>
      </c>
      <c r="S897" s="477">
        <f t="shared" si="191"/>
        <v>0</v>
      </c>
      <c r="T897" s="477">
        <f t="shared" si="182"/>
        <v>2.7841</v>
      </c>
      <c r="U897" s="477">
        <f t="shared" si="183"/>
        <v>0</v>
      </c>
      <c r="V897" s="477">
        <f t="shared" si="184"/>
        <v>-1320</v>
      </c>
      <c r="W897" s="477">
        <f t="shared" si="185"/>
        <v>2.7841</v>
      </c>
      <c r="X897" s="477">
        <f t="shared" si="192"/>
        <v>-3675.012</v>
      </c>
      <c r="Y897" s="444"/>
      <c r="Z897" s="296"/>
      <c r="AA897" s="296"/>
      <c r="AB897" s="296"/>
      <c r="AC897" s="296"/>
      <c r="AD897" s="296"/>
      <c r="AE897" s="296"/>
      <c r="AF897" s="296"/>
      <c r="AG897" s="296"/>
      <c r="AH897" s="296"/>
      <c r="AI897" s="296"/>
    </row>
    <row r="898" s="455" customFormat="1" spans="1:35">
      <c r="A898" s="467"/>
      <c r="B898" s="296"/>
      <c r="C898" s="754" t="s">
        <v>7421</v>
      </c>
      <c r="D898" s="296"/>
      <c r="E898" s="754" t="s">
        <v>7422</v>
      </c>
      <c r="F898" s="296"/>
      <c r="G898" s="296"/>
      <c r="H898" s="191"/>
      <c r="I898" s="296"/>
      <c r="J898" s="191" t="s">
        <v>7056</v>
      </c>
      <c r="K898" s="296"/>
      <c r="L898" s="296"/>
      <c r="M898" s="476">
        <v>36</v>
      </c>
      <c r="N898" s="477">
        <v>0.34</v>
      </c>
      <c r="O898" s="477">
        <f t="shared" si="189"/>
        <v>12.24</v>
      </c>
      <c r="P898" s="487"/>
      <c r="Q898" s="477">
        <f t="shared" si="181"/>
        <v>0.34</v>
      </c>
      <c r="R898" s="477">
        <f t="shared" si="186"/>
        <v>0</v>
      </c>
      <c r="S898" s="477">
        <f t="shared" si="191"/>
        <v>0</v>
      </c>
      <c r="T898" s="477">
        <f t="shared" si="182"/>
        <v>0.34</v>
      </c>
      <c r="U898" s="477">
        <f t="shared" si="183"/>
        <v>0</v>
      </c>
      <c r="V898" s="477">
        <f t="shared" si="184"/>
        <v>-36</v>
      </c>
      <c r="W898" s="477">
        <f t="shared" si="185"/>
        <v>0.34</v>
      </c>
      <c r="X898" s="477">
        <f t="shared" si="192"/>
        <v>-12.24</v>
      </c>
      <c r="Y898" s="444"/>
      <c r="Z898" s="296"/>
      <c r="AA898" s="296"/>
      <c r="AB898" s="296"/>
      <c r="AC898" s="296"/>
      <c r="AD898" s="296"/>
      <c r="AE898" s="296"/>
      <c r="AF898" s="296"/>
      <c r="AG898" s="296"/>
      <c r="AH898" s="296"/>
      <c r="AI898" s="296"/>
    </row>
    <row r="899" s="455" customFormat="1" spans="1:35">
      <c r="A899" s="467"/>
      <c r="B899" s="296"/>
      <c r="C899" s="754" t="s">
        <v>7423</v>
      </c>
      <c r="D899" s="296"/>
      <c r="E899" s="754" t="s">
        <v>7424</v>
      </c>
      <c r="F899" s="296"/>
      <c r="G899" s="296"/>
      <c r="H899" s="191"/>
      <c r="I899" s="296"/>
      <c r="J899" s="191" t="s">
        <v>7056</v>
      </c>
      <c r="K899" s="296"/>
      <c r="L899" s="296"/>
      <c r="M899" s="476">
        <v>512</v>
      </c>
      <c r="N899" s="477">
        <v>4.5641</v>
      </c>
      <c r="O899" s="477">
        <f t="shared" si="189"/>
        <v>2336.8192</v>
      </c>
      <c r="P899" s="487"/>
      <c r="Q899" s="477">
        <f t="shared" si="181"/>
        <v>4.5641</v>
      </c>
      <c r="R899" s="477">
        <f t="shared" si="186"/>
        <v>0</v>
      </c>
      <c r="S899" s="477">
        <f t="shared" si="191"/>
        <v>0</v>
      </c>
      <c r="T899" s="477">
        <f t="shared" si="182"/>
        <v>4.5641</v>
      </c>
      <c r="U899" s="477">
        <f t="shared" si="183"/>
        <v>0</v>
      </c>
      <c r="V899" s="477">
        <f t="shared" si="184"/>
        <v>-512</v>
      </c>
      <c r="W899" s="477">
        <f t="shared" si="185"/>
        <v>4.5641</v>
      </c>
      <c r="X899" s="477">
        <f t="shared" si="192"/>
        <v>-2336.8192</v>
      </c>
      <c r="Y899" s="444"/>
      <c r="Z899" s="296"/>
      <c r="AA899" s="296"/>
      <c r="AB899" s="296"/>
      <c r="AC899" s="296"/>
      <c r="AD899" s="296"/>
      <c r="AE899" s="296"/>
      <c r="AF899" s="296"/>
      <c r="AG899" s="296"/>
      <c r="AH899" s="296"/>
      <c r="AI899" s="296"/>
    </row>
    <row r="900" s="455" customFormat="1" spans="1:35">
      <c r="A900" s="467"/>
      <c r="B900" s="296"/>
      <c r="C900" s="754" t="s">
        <v>7425</v>
      </c>
      <c r="D900" s="296"/>
      <c r="E900" s="754" t="s">
        <v>7426</v>
      </c>
      <c r="F900" s="296"/>
      <c r="G900" s="296"/>
      <c r="H900" s="191"/>
      <c r="I900" s="296"/>
      <c r="J900" s="191" t="s">
        <v>7056</v>
      </c>
      <c r="K900" s="296"/>
      <c r="L900" s="296"/>
      <c r="M900" s="476">
        <v>187</v>
      </c>
      <c r="N900" s="477">
        <v>0.8993</v>
      </c>
      <c r="O900" s="477">
        <f t="shared" si="189"/>
        <v>168.1691</v>
      </c>
      <c r="P900" s="487"/>
      <c r="Q900" s="477">
        <f t="shared" si="181"/>
        <v>0.8993</v>
      </c>
      <c r="R900" s="477">
        <f t="shared" si="186"/>
        <v>0</v>
      </c>
      <c r="S900" s="477">
        <f t="shared" si="191"/>
        <v>0</v>
      </c>
      <c r="T900" s="477">
        <f t="shared" si="182"/>
        <v>0.8993</v>
      </c>
      <c r="U900" s="477">
        <f t="shared" si="183"/>
        <v>0</v>
      </c>
      <c r="V900" s="477">
        <f t="shared" si="184"/>
        <v>-187</v>
      </c>
      <c r="W900" s="477">
        <f t="shared" si="185"/>
        <v>0.8993</v>
      </c>
      <c r="X900" s="477">
        <f t="shared" si="192"/>
        <v>-168.1691</v>
      </c>
      <c r="Y900" s="444"/>
      <c r="Z900" s="296"/>
      <c r="AA900" s="296"/>
      <c r="AB900" s="296"/>
      <c r="AC900" s="296"/>
      <c r="AD900" s="296"/>
      <c r="AE900" s="296"/>
      <c r="AF900" s="296"/>
      <c r="AG900" s="296"/>
      <c r="AH900" s="296"/>
      <c r="AI900" s="296"/>
    </row>
    <row r="901" s="455" customFormat="1" spans="1:35">
      <c r="A901" s="467"/>
      <c r="B901" s="296"/>
      <c r="C901" s="754" t="s">
        <v>7427</v>
      </c>
      <c r="D901" s="296"/>
      <c r="E901" s="754" t="s">
        <v>7428</v>
      </c>
      <c r="F901" s="296"/>
      <c r="G901" s="296"/>
      <c r="H901" s="191"/>
      <c r="I901" s="296"/>
      <c r="J901" s="191" t="s">
        <v>7056</v>
      </c>
      <c r="K901" s="296"/>
      <c r="L901" s="296"/>
      <c r="M901" s="476">
        <v>246</v>
      </c>
      <c r="N901" s="477">
        <v>0.9007</v>
      </c>
      <c r="O901" s="477">
        <f t="shared" si="189"/>
        <v>221.5722</v>
      </c>
      <c r="P901" s="487"/>
      <c r="Q901" s="477">
        <f t="shared" ref="Q901:Q964" si="193">N901</f>
        <v>0.9007</v>
      </c>
      <c r="R901" s="477">
        <f t="shared" si="186"/>
        <v>0</v>
      </c>
      <c r="S901" s="477">
        <f t="shared" si="191"/>
        <v>0</v>
      </c>
      <c r="T901" s="477">
        <f t="shared" ref="T901:T964" si="194">N901</f>
        <v>0.9007</v>
      </c>
      <c r="U901" s="477">
        <f t="shared" si="183"/>
        <v>0</v>
      </c>
      <c r="V901" s="477">
        <f t="shared" ref="V901:V964" si="195">IF((P901-M901)&lt;0,P901-M901,0)</f>
        <v>-246</v>
      </c>
      <c r="W901" s="477">
        <f t="shared" ref="W901:W964" si="196">N901</f>
        <v>0.9007</v>
      </c>
      <c r="X901" s="477">
        <f t="shared" si="192"/>
        <v>-221.5722</v>
      </c>
      <c r="Y901" s="444"/>
      <c r="Z901" s="296"/>
      <c r="AA901" s="296"/>
      <c r="AB901" s="296"/>
      <c r="AC901" s="296"/>
      <c r="AD901" s="296"/>
      <c r="AE901" s="296"/>
      <c r="AF901" s="296"/>
      <c r="AG901" s="296"/>
      <c r="AH901" s="296"/>
      <c r="AI901" s="296"/>
    </row>
    <row r="902" s="455" customFormat="1" spans="1:35">
      <c r="A902" s="467"/>
      <c r="B902" s="296"/>
      <c r="C902" s="754" t="s">
        <v>7429</v>
      </c>
      <c r="D902" s="296"/>
      <c r="E902" s="754" t="s">
        <v>7430</v>
      </c>
      <c r="F902" s="296"/>
      <c r="G902" s="296"/>
      <c r="H902" s="191"/>
      <c r="I902" s="296"/>
      <c r="J902" s="191" t="s">
        <v>7056</v>
      </c>
      <c r="K902" s="296"/>
      <c r="L902" s="296"/>
      <c r="M902" s="476">
        <v>350</v>
      </c>
      <c r="N902" s="477">
        <v>0.0834</v>
      </c>
      <c r="O902" s="477">
        <f t="shared" si="189"/>
        <v>29.19</v>
      </c>
      <c r="P902" s="487"/>
      <c r="Q902" s="477">
        <f t="shared" si="193"/>
        <v>0.0834</v>
      </c>
      <c r="R902" s="477">
        <f t="shared" ref="R902:R965" si="197">Q902*P902</f>
        <v>0</v>
      </c>
      <c r="S902" s="477">
        <f t="shared" si="191"/>
        <v>0</v>
      </c>
      <c r="T902" s="477">
        <f t="shared" si="194"/>
        <v>0.0834</v>
      </c>
      <c r="U902" s="477">
        <f t="shared" si="183"/>
        <v>0</v>
      </c>
      <c r="V902" s="477">
        <f t="shared" si="195"/>
        <v>-350</v>
      </c>
      <c r="W902" s="477">
        <f t="shared" si="196"/>
        <v>0.0834</v>
      </c>
      <c r="X902" s="477">
        <f t="shared" si="192"/>
        <v>-29.19</v>
      </c>
      <c r="Y902" s="444"/>
      <c r="Z902" s="296"/>
      <c r="AA902" s="296"/>
      <c r="AB902" s="296"/>
      <c r="AC902" s="296"/>
      <c r="AD902" s="296"/>
      <c r="AE902" s="296"/>
      <c r="AF902" s="296"/>
      <c r="AG902" s="296"/>
      <c r="AH902" s="296"/>
      <c r="AI902" s="296"/>
    </row>
    <row r="903" s="455" customFormat="1" spans="1:35">
      <c r="A903" s="467"/>
      <c r="B903" s="296"/>
      <c r="C903" s="754" t="s">
        <v>1069</v>
      </c>
      <c r="D903" s="296"/>
      <c r="E903" s="754" t="s">
        <v>1070</v>
      </c>
      <c r="F903" s="296"/>
      <c r="G903" s="296"/>
      <c r="H903" s="191"/>
      <c r="I903" s="296"/>
      <c r="J903" s="191" t="s">
        <v>7056</v>
      </c>
      <c r="K903" s="296"/>
      <c r="L903" s="296"/>
      <c r="M903" s="476">
        <v>159</v>
      </c>
      <c r="N903" s="477">
        <v>3.7009</v>
      </c>
      <c r="O903" s="477">
        <f t="shared" si="189"/>
        <v>588.4431</v>
      </c>
      <c r="P903" s="487"/>
      <c r="Q903" s="477">
        <f t="shared" si="193"/>
        <v>3.7009</v>
      </c>
      <c r="R903" s="477">
        <f t="shared" si="197"/>
        <v>0</v>
      </c>
      <c r="S903" s="477">
        <f t="shared" si="191"/>
        <v>0</v>
      </c>
      <c r="T903" s="477">
        <f t="shared" si="194"/>
        <v>3.7009</v>
      </c>
      <c r="U903" s="477">
        <f t="shared" si="183"/>
        <v>0</v>
      </c>
      <c r="V903" s="477">
        <f t="shared" si="195"/>
        <v>-159</v>
      </c>
      <c r="W903" s="477">
        <f t="shared" si="196"/>
        <v>3.7009</v>
      </c>
      <c r="X903" s="477">
        <f t="shared" si="192"/>
        <v>-588.4431</v>
      </c>
      <c r="Y903" s="444"/>
      <c r="Z903" s="296"/>
      <c r="AA903" s="296"/>
      <c r="AB903" s="296"/>
      <c r="AC903" s="296"/>
      <c r="AD903" s="296"/>
      <c r="AE903" s="296"/>
      <c r="AF903" s="296"/>
      <c r="AG903" s="296"/>
      <c r="AH903" s="296"/>
      <c r="AI903" s="296"/>
    </row>
    <row r="904" s="455" customFormat="1" spans="1:35">
      <c r="A904" s="467"/>
      <c r="B904" s="296"/>
      <c r="C904" s="754" t="s">
        <v>7431</v>
      </c>
      <c r="D904" s="296"/>
      <c r="E904" s="754" t="s">
        <v>7432</v>
      </c>
      <c r="F904" s="296"/>
      <c r="G904" s="296"/>
      <c r="H904" s="191"/>
      <c r="I904" s="296"/>
      <c r="J904" s="191" t="s">
        <v>7056</v>
      </c>
      <c r="K904" s="296"/>
      <c r="L904" s="296"/>
      <c r="M904" s="476">
        <v>4000</v>
      </c>
      <c r="N904" s="477">
        <v>0.0885</v>
      </c>
      <c r="O904" s="477">
        <f t="shared" si="189"/>
        <v>354</v>
      </c>
      <c r="P904" s="487"/>
      <c r="Q904" s="477">
        <f t="shared" si="193"/>
        <v>0.0885</v>
      </c>
      <c r="R904" s="477">
        <f t="shared" si="197"/>
        <v>0</v>
      </c>
      <c r="S904" s="477">
        <f t="shared" si="191"/>
        <v>0</v>
      </c>
      <c r="T904" s="477">
        <f t="shared" si="194"/>
        <v>0.0885</v>
      </c>
      <c r="U904" s="477">
        <f t="shared" si="183"/>
        <v>0</v>
      </c>
      <c r="V904" s="477">
        <f t="shared" si="195"/>
        <v>-4000</v>
      </c>
      <c r="W904" s="477">
        <f t="shared" si="196"/>
        <v>0.0885</v>
      </c>
      <c r="X904" s="477">
        <f t="shared" si="192"/>
        <v>-354</v>
      </c>
      <c r="Y904" s="444"/>
      <c r="Z904" s="296"/>
      <c r="AA904" s="296"/>
      <c r="AB904" s="296"/>
      <c r="AC904" s="296"/>
      <c r="AD904" s="296"/>
      <c r="AE904" s="296"/>
      <c r="AF904" s="296"/>
      <c r="AG904" s="296"/>
      <c r="AH904" s="296"/>
      <c r="AI904" s="296"/>
    </row>
    <row r="905" s="455" customFormat="1" spans="1:35">
      <c r="A905" s="467"/>
      <c r="B905" s="296"/>
      <c r="C905" s="754" t="s">
        <v>7433</v>
      </c>
      <c r="D905" s="296"/>
      <c r="E905" s="754" t="s">
        <v>7434</v>
      </c>
      <c r="F905" s="296"/>
      <c r="G905" s="296"/>
      <c r="H905" s="191"/>
      <c r="I905" s="296"/>
      <c r="J905" s="191" t="s">
        <v>7056</v>
      </c>
      <c r="K905" s="296"/>
      <c r="L905" s="296"/>
      <c r="M905" s="476">
        <v>10320</v>
      </c>
      <c r="N905" s="477">
        <v>0.2564</v>
      </c>
      <c r="O905" s="477">
        <f t="shared" si="189"/>
        <v>2646.048</v>
      </c>
      <c r="P905" s="487"/>
      <c r="Q905" s="477">
        <f t="shared" si="193"/>
        <v>0.2564</v>
      </c>
      <c r="R905" s="477">
        <f t="shared" si="197"/>
        <v>0</v>
      </c>
      <c r="S905" s="477">
        <f t="shared" si="191"/>
        <v>0</v>
      </c>
      <c r="T905" s="477">
        <f t="shared" si="194"/>
        <v>0.2564</v>
      </c>
      <c r="U905" s="477">
        <f t="shared" si="183"/>
        <v>0</v>
      </c>
      <c r="V905" s="477">
        <f t="shared" si="195"/>
        <v>-10320</v>
      </c>
      <c r="W905" s="477">
        <f t="shared" si="196"/>
        <v>0.2564</v>
      </c>
      <c r="X905" s="477">
        <f t="shared" si="192"/>
        <v>-2646.048</v>
      </c>
      <c r="Y905" s="444"/>
      <c r="Z905" s="296"/>
      <c r="AA905" s="296"/>
      <c r="AB905" s="296"/>
      <c r="AC905" s="296"/>
      <c r="AD905" s="296"/>
      <c r="AE905" s="296"/>
      <c r="AF905" s="296"/>
      <c r="AG905" s="296"/>
      <c r="AH905" s="296"/>
      <c r="AI905" s="296"/>
    </row>
    <row r="906" s="455" customFormat="1" spans="1:35">
      <c r="A906" s="467"/>
      <c r="B906" s="296"/>
      <c r="C906" s="754" t="s">
        <v>7435</v>
      </c>
      <c r="D906" s="296"/>
      <c r="E906" s="754" t="s">
        <v>7436</v>
      </c>
      <c r="F906" s="296"/>
      <c r="G906" s="296"/>
      <c r="H906" s="191"/>
      <c r="I906" s="296"/>
      <c r="J906" s="191" t="s">
        <v>7056</v>
      </c>
      <c r="K906" s="296"/>
      <c r="L906" s="296"/>
      <c r="M906" s="476">
        <v>5339</v>
      </c>
      <c r="N906" s="477">
        <v>0.7618</v>
      </c>
      <c r="O906" s="477">
        <f t="shared" si="189"/>
        <v>4067.2502</v>
      </c>
      <c r="P906" s="487"/>
      <c r="Q906" s="477">
        <f t="shared" si="193"/>
        <v>0.7618</v>
      </c>
      <c r="R906" s="477">
        <f t="shared" si="197"/>
        <v>0</v>
      </c>
      <c r="S906" s="477">
        <f t="shared" si="191"/>
        <v>0</v>
      </c>
      <c r="T906" s="477">
        <f t="shared" si="194"/>
        <v>0.7618</v>
      </c>
      <c r="U906" s="477">
        <f t="shared" si="183"/>
        <v>0</v>
      </c>
      <c r="V906" s="477">
        <f t="shared" si="195"/>
        <v>-5339</v>
      </c>
      <c r="W906" s="477">
        <f t="shared" si="196"/>
        <v>0.7618</v>
      </c>
      <c r="X906" s="477">
        <f t="shared" si="192"/>
        <v>-4067.2502</v>
      </c>
      <c r="Y906" s="444"/>
      <c r="Z906" s="296"/>
      <c r="AA906" s="296"/>
      <c r="AB906" s="296"/>
      <c r="AC906" s="296"/>
      <c r="AD906" s="296"/>
      <c r="AE906" s="296"/>
      <c r="AF906" s="296"/>
      <c r="AG906" s="296"/>
      <c r="AH906" s="296"/>
      <c r="AI906" s="296"/>
    </row>
    <row r="907" s="455" customFormat="1" spans="1:35">
      <c r="A907" s="467"/>
      <c r="B907" s="296"/>
      <c r="C907" s="754" t="s">
        <v>7437</v>
      </c>
      <c r="D907" s="296"/>
      <c r="E907" s="754" t="s">
        <v>7438</v>
      </c>
      <c r="F907" s="296"/>
      <c r="G907" s="296"/>
      <c r="H907" s="191"/>
      <c r="I907" s="296"/>
      <c r="J907" s="191" t="s">
        <v>7056</v>
      </c>
      <c r="K907" s="296"/>
      <c r="L907" s="296"/>
      <c r="M907" s="476">
        <v>5396</v>
      </c>
      <c r="N907" s="477">
        <v>0.7617</v>
      </c>
      <c r="O907" s="477">
        <f t="shared" si="189"/>
        <v>4110.1332</v>
      </c>
      <c r="P907" s="487"/>
      <c r="Q907" s="477">
        <f t="shared" si="193"/>
        <v>0.7617</v>
      </c>
      <c r="R907" s="477">
        <f t="shared" si="197"/>
        <v>0</v>
      </c>
      <c r="S907" s="477">
        <f t="shared" si="191"/>
        <v>0</v>
      </c>
      <c r="T907" s="477">
        <f t="shared" si="194"/>
        <v>0.7617</v>
      </c>
      <c r="U907" s="477">
        <f>T907*S907</f>
        <v>0</v>
      </c>
      <c r="V907" s="477">
        <f t="shared" si="195"/>
        <v>-5396</v>
      </c>
      <c r="W907" s="477">
        <f t="shared" si="196"/>
        <v>0.7617</v>
      </c>
      <c r="X907" s="477">
        <f t="shared" si="192"/>
        <v>-4110.1332</v>
      </c>
      <c r="Y907" s="444"/>
      <c r="Z907" s="296"/>
      <c r="AA907" s="296"/>
      <c r="AB907" s="296"/>
      <c r="AC907" s="296"/>
      <c r="AD907" s="296"/>
      <c r="AE907" s="296"/>
      <c r="AF907" s="296"/>
      <c r="AG907" s="296"/>
      <c r="AH907" s="296"/>
      <c r="AI907" s="296"/>
    </row>
    <row r="908" s="455" customFormat="1" spans="1:35">
      <c r="A908" s="467"/>
      <c r="B908" s="296"/>
      <c r="C908" s="754" t="s">
        <v>7439</v>
      </c>
      <c r="D908" s="296"/>
      <c r="E908" s="754" t="s">
        <v>7440</v>
      </c>
      <c r="F908" s="296"/>
      <c r="G908" s="296"/>
      <c r="H908" s="191"/>
      <c r="I908" s="296"/>
      <c r="J908" s="191" t="s">
        <v>7056</v>
      </c>
      <c r="K908" s="296"/>
      <c r="L908" s="296"/>
      <c r="M908" s="476">
        <v>9750</v>
      </c>
      <c r="N908" s="477">
        <v>0.1624</v>
      </c>
      <c r="O908" s="477">
        <f t="shared" si="189"/>
        <v>1583.4</v>
      </c>
      <c r="P908" s="487"/>
      <c r="Q908" s="477">
        <f t="shared" si="193"/>
        <v>0.1624</v>
      </c>
      <c r="R908" s="477">
        <f t="shared" si="197"/>
        <v>0</v>
      </c>
      <c r="S908" s="477">
        <f t="shared" si="191"/>
        <v>0</v>
      </c>
      <c r="T908" s="477">
        <f t="shared" si="194"/>
        <v>0.1624</v>
      </c>
      <c r="U908" s="477">
        <f>T908*S908</f>
        <v>0</v>
      </c>
      <c r="V908" s="477">
        <f t="shared" si="195"/>
        <v>-9750</v>
      </c>
      <c r="W908" s="477">
        <f t="shared" si="196"/>
        <v>0.1624</v>
      </c>
      <c r="X908" s="477">
        <f t="shared" si="192"/>
        <v>-1583.4</v>
      </c>
      <c r="Y908" s="444"/>
      <c r="Z908" s="296"/>
      <c r="AA908" s="296"/>
      <c r="AB908" s="296"/>
      <c r="AC908" s="296"/>
      <c r="AD908" s="296"/>
      <c r="AE908" s="296"/>
      <c r="AF908" s="296"/>
      <c r="AG908" s="296"/>
      <c r="AH908" s="296"/>
      <c r="AI908" s="296"/>
    </row>
    <row r="909" s="455" customFormat="1" spans="1:35">
      <c r="A909" s="467"/>
      <c r="B909" s="296"/>
      <c r="C909" s="754" t="s">
        <v>7441</v>
      </c>
      <c r="D909" s="296"/>
      <c r="E909" s="754" t="s">
        <v>7442</v>
      </c>
      <c r="F909" s="296"/>
      <c r="G909" s="296"/>
      <c r="H909" s="191"/>
      <c r="I909" s="296"/>
      <c r="J909" s="191" t="s">
        <v>7056</v>
      </c>
      <c r="K909" s="296"/>
      <c r="L909" s="296"/>
      <c r="M909" s="476">
        <v>-1500</v>
      </c>
      <c r="N909" s="477">
        <v>2.1117</v>
      </c>
      <c r="O909" s="477">
        <f t="shared" si="189"/>
        <v>-3167.55</v>
      </c>
      <c r="P909" s="487"/>
      <c r="Q909" s="477">
        <f t="shared" si="193"/>
        <v>2.1117</v>
      </c>
      <c r="R909" s="477">
        <f t="shared" si="197"/>
        <v>0</v>
      </c>
      <c r="S909" s="477">
        <f t="shared" si="191"/>
        <v>1500</v>
      </c>
      <c r="T909" s="477">
        <f t="shared" si="194"/>
        <v>2.1117</v>
      </c>
      <c r="U909" s="477">
        <f>R909-O909</f>
        <v>3167.55</v>
      </c>
      <c r="V909" s="477">
        <f t="shared" si="195"/>
        <v>0</v>
      </c>
      <c r="W909" s="477">
        <f t="shared" si="196"/>
        <v>2.1117</v>
      </c>
      <c r="X909" s="477">
        <f>W909*V909</f>
        <v>0</v>
      </c>
      <c r="Y909" s="444"/>
      <c r="Z909" s="296"/>
      <c r="AA909" s="296"/>
      <c r="AB909" s="296"/>
      <c r="AC909" s="296"/>
      <c r="AD909" s="296"/>
      <c r="AE909" s="296"/>
      <c r="AF909" s="296"/>
      <c r="AG909" s="296"/>
      <c r="AH909" s="296"/>
      <c r="AI909" s="296"/>
    </row>
    <row r="910" s="455" customFormat="1" spans="1:35">
      <c r="A910" s="467"/>
      <c r="B910" s="296"/>
      <c r="C910" s="754" t="s">
        <v>7443</v>
      </c>
      <c r="D910" s="296"/>
      <c r="E910" s="754" t="s">
        <v>7444</v>
      </c>
      <c r="F910" s="296"/>
      <c r="G910" s="296"/>
      <c r="H910" s="191"/>
      <c r="I910" s="296"/>
      <c r="J910" s="191" t="s">
        <v>7056</v>
      </c>
      <c r="K910" s="296"/>
      <c r="L910" s="296"/>
      <c r="M910" s="476">
        <v>1500</v>
      </c>
      <c r="N910" s="477">
        <v>2.3009</v>
      </c>
      <c r="O910" s="477">
        <f t="shared" si="189"/>
        <v>3451.35</v>
      </c>
      <c r="P910" s="487"/>
      <c r="Q910" s="477">
        <f t="shared" si="193"/>
        <v>2.3009</v>
      </c>
      <c r="R910" s="477">
        <f t="shared" si="197"/>
        <v>0</v>
      </c>
      <c r="S910" s="477">
        <f t="shared" si="191"/>
        <v>0</v>
      </c>
      <c r="T910" s="477">
        <f t="shared" si="194"/>
        <v>2.3009</v>
      </c>
      <c r="U910" s="477">
        <f>T910*S910</f>
        <v>0</v>
      </c>
      <c r="V910" s="477">
        <f t="shared" si="195"/>
        <v>-1500</v>
      </c>
      <c r="W910" s="477">
        <f t="shared" si="196"/>
        <v>2.3009</v>
      </c>
      <c r="X910" s="477">
        <f t="shared" ref="X910:X914" si="198">R910-O910</f>
        <v>-3451.35</v>
      </c>
      <c r="Y910" s="444"/>
      <c r="Z910" s="296"/>
      <c r="AA910" s="296"/>
      <c r="AB910" s="296"/>
      <c r="AC910" s="296"/>
      <c r="AD910" s="296"/>
      <c r="AE910" s="296"/>
      <c r="AF910" s="296"/>
      <c r="AG910" s="296"/>
      <c r="AH910" s="296"/>
      <c r="AI910" s="296"/>
    </row>
    <row r="911" s="455" customFormat="1" spans="1:35">
      <c r="A911" s="467"/>
      <c r="B911" s="296"/>
      <c r="C911" s="754" t="s">
        <v>7445</v>
      </c>
      <c r="D911" s="296"/>
      <c r="E911" s="754" t="s">
        <v>7446</v>
      </c>
      <c r="F911" s="296"/>
      <c r="G911" s="296"/>
      <c r="H911" s="191"/>
      <c r="I911" s="296"/>
      <c r="J911" s="191" t="s">
        <v>7056</v>
      </c>
      <c r="K911" s="296"/>
      <c r="L911" s="296"/>
      <c r="M911" s="476">
        <v>-5253</v>
      </c>
      <c r="N911" s="477">
        <v>0.976</v>
      </c>
      <c r="O911" s="477">
        <f t="shared" si="189"/>
        <v>-5126.928</v>
      </c>
      <c r="P911" s="487"/>
      <c r="Q911" s="477">
        <f t="shared" si="193"/>
        <v>0.976</v>
      </c>
      <c r="R911" s="477">
        <f t="shared" si="197"/>
        <v>0</v>
      </c>
      <c r="S911" s="477">
        <f t="shared" si="191"/>
        <v>5253</v>
      </c>
      <c r="T911" s="477">
        <f t="shared" si="194"/>
        <v>0.976</v>
      </c>
      <c r="U911" s="477">
        <f>R911-O911</f>
        <v>5126.928</v>
      </c>
      <c r="V911" s="477">
        <f t="shared" si="195"/>
        <v>0</v>
      </c>
      <c r="W911" s="477">
        <f t="shared" si="196"/>
        <v>0.976</v>
      </c>
      <c r="X911" s="477">
        <f>W911*V911</f>
        <v>0</v>
      </c>
      <c r="Y911" s="444"/>
      <c r="Z911" s="296"/>
      <c r="AA911" s="296"/>
      <c r="AB911" s="296"/>
      <c r="AC911" s="296"/>
      <c r="AD911" s="296"/>
      <c r="AE911" s="296"/>
      <c r="AF911" s="296"/>
      <c r="AG911" s="296"/>
      <c r="AH911" s="296"/>
      <c r="AI911" s="296"/>
    </row>
    <row r="912" s="455" customFormat="1" spans="1:35">
      <c r="A912" s="467"/>
      <c r="B912" s="296"/>
      <c r="C912" s="754" t="s">
        <v>7447</v>
      </c>
      <c r="D912" s="296"/>
      <c r="E912" s="754" t="s">
        <v>7448</v>
      </c>
      <c r="F912" s="296"/>
      <c r="G912" s="296"/>
      <c r="H912" s="191"/>
      <c r="I912" s="296"/>
      <c r="J912" s="191" t="s">
        <v>7056</v>
      </c>
      <c r="K912" s="296"/>
      <c r="L912" s="296"/>
      <c r="M912" s="476">
        <v>5253</v>
      </c>
      <c r="N912" s="477">
        <v>0.7699</v>
      </c>
      <c r="O912" s="477">
        <f t="shared" si="189"/>
        <v>4044.2847</v>
      </c>
      <c r="P912" s="487"/>
      <c r="Q912" s="477">
        <f t="shared" si="193"/>
        <v>0.7699</v>
      </c>
      <c r="R912" s="477">
        <f t="shared" si="197"/>
        <v>0</v>
      </c>
      <c r="S912" s="477">
        <f t="shared" si="191"/>
        <v>0</v>
      </c>
      <c r="T912" s="477">
        <f t="shared" si="194"/>
        <v>0.7699</v>
      </c>
      <c r="U912" s="477">
        <f>T912*S912</f>
        <v>0</v>
      </c>
      <c r="V912" s="477">
        <f t="shared" si="195"/>
        <v>-5253</v>
      </c>
      <c r="W912" s="477">
        <f t="shared" si="196"/>
        <v>0.7699</v>
      </c>
      <c r="X912" s="477">
        <f t="shared" si="198"/>
        <v>-4044.2847</v>
      </c>
      <c r="Y912" s="444"/>
      <c r="Z912" s="296"/>
      <c r="AA912" s="296"/>
      <c r="AB912" s="296"/>
      <c r="AC912" s="296"/>
      <c r="AD912" s="296"/>
      <c r="AE912" s="296"/>
      <c r="AF912" s="296"/>
      <c r="AG912" s="296"/>
      <c r="AH912" s="296"/>
      <c r="AI912" s="296"/>
    </row>
    <row r="913" s="455" customFormat="1" spans="1:35">
      <c r="A913" s="467"/>
      <c r="B913" s="296"/>
      <c r="C913" s="754" t="s">
        <v>7449</v>
      </c>
      <c r="D913" s="296"/>
      <c r="E913" s="754" t="s">
        <v>7450</v>
      </c>
      <c r="F913" s="296"/>
      <c r="G913" s="296"/>
      <c r="H913" s="191"/>
      <c r="I913" s="296"/>
      <c r="J913" s="191" t="s">
        <v>7056</v>
      </c>
      <c r="K913" s="296"/>
      <c r="L913" s="296"/>
      <c r="M913" s="476">
        <v>-3000</v>
      </c>
      <c r="N913" s="477">
        <v>0.7714</v>
      </c>
      <c r="O913" s="477">
        <f t="shared" si="189"/>
        <v>-2314.2</v>
      </c>
      <c r="P913" s="487"/>
      <c r="Q913" s="477">
        <f t="shared" si="193"/>
        <v>0.7714</v>
      </c>
      <c r="R913" s="477">
        <f t="shared" si="197"/>
        <v>0</v>
      </c>
      <c r="S913" s="477">
        <f t="shared" si="191"/>
        <v>3000</v>
      </c>
      <c r="T913" s="477">
        <f t="shared" si="194"/>
        <v>0.7714</v>
      </c>
      <c r="U913" s="477">
        <f>R913-O913</f>
        <v>2314.2</v>
      </c>
      <c r="V913" s="477">
        <f t="shared" si="195"/>
        <v>0</v>
      </c>
      <c r="W913" s="477">
        <f t="shared" si="196"/>
        <v>0.7714</v>
      </c>
      <c r="X913" s="477">
        <f>W913*V913</f>
        <v>0</v>
      </c>
      <c r="Y913" s="444"/>
      <c r="Z913" s="296"/>
      <c r="AA913" s="296"/>
      <c r="AB913" s="296"/>
      <c r="AC913" s="296"/>
      <c r="AD913" s="296"/>
      <c r="AE913" s="296"/>
      <c r="AF913" s="296"/>
      <c r="AG913" s="296"/>
      <c r="AH913" s="296"/>
      <c r="AI913" s="296"/>
    </row>
    <row r="914" s="455" customFormat="1" spans="1:35">
      <c r="A914" s="467"/>
      <c r="B914" s="296"/>
      <c r="C914" s="754" t="s">
        <v>7451</v>
      </c>
      <c r="D914" s="296"/>
      <c r="E914" s="754" t="s">
        <v>7452</v>
      </c>
      <c r="F914" s="296"/>
      <c r="G914" s="296"/>
      <c r="H914" s="191"/>
      <c r="I914" s="296"/>
      <c r="J914" s="191" t="s">
        <v>7056</v>
      </c>
      <c r="K914" s="296"/>
      <c r="L914" s="296"/>
      <c r="M914" s="476">
        <v>3000</v>
      </c>
      <c r="N914" s="477">
        <v>0.4071</v>
      </c>
      <c r="O914" s="477">
        <f t="shared" si="189"/>
        <v>1221.3</v>
      </c>
      <c r="P914" s="487"/>
      <c r="Q914" s="477">
        <f t="shared" si="193"/>
        <v>0.4071</v>
      </c>
      <c r="R914" s="477">
        <f t="shared" si="197"/>
        <v>0</v>
      </c>
      <c r="S914" s="477">
        <f t="shared" si="191"/>
        <v>0</v>
      </c>
      <c r="T914" s="477">
        <f t="shared" si="194"/>
        <v>0.4071</v>
      </c>
      <c r="U914" s="477">
        <f>T914*S914</f>
        <v>0</v>
      </c>
      <c r="V914" s="477">
        <f t="shared" si="195"/>
        <v>-3000</v>
      </c>
      <c r="W914" s="477">
        <f t="shared" si="196"/>
        <v>0.4071</v>
      </c>
      <c r="X914" s="477">
        <f t="shared" si="198"/>
        <v>-1221.3</v>
      </c>
      <c r="Y914" s="444"/>
      <c r="Z914" s="296"/>
      <c r="AA914" s="296"/>
      <c r="AB914" s="296"/>
      <c r="AC914" s="296"/>
      <c r="AD914" s="296"/>
      <c r="AE914" s="296"/>
      <c r="AF914" s="296"/>
      <c r="AG914" s="296"/>
      <c r="AH914" s="296"/>
      <c r="AI914" s="296"/>
    </row>
    <row r="915" s="455" customFormat="1" spans="1:35">
      <c r="A915" s="467"/>
      <c r="B915" s="296"/>
      <c r="C915" s="754" t="s">
        <v>1115</v>
      </c>
      <c r="D915" s="296"/>
      <c r="E915" s="754" t="s">
        <v>1116</v>
      </c>
      <c r="F915" s="296"/>
      <c r="G915" s="296"/>
      <c r="H915" s="191"/>
      <c r="I915" s="296"/>
      <c r="J915" s="191" t="s">
        <v>7056</v>
      </c>
      <c r="K915" s="296"/>
      <c r="L915" s="296"/>
      <c r="M915" s="476">
        <v>-450</v>
      </c>
      <c r="N915" s="477">
        <v>0.3414</v>
      </c>
      <c r="O915" s="477">
        <f t="shared" si="189"/>
        <v>-153.63</v>
      </c>
      <c r="P915" s="487"/>
      <c r="Q915" s="477">
        <f t="shared" si="193"/>
        <v>0.3414</v>
      </c>
      <c r="R915" s="477">
        <f t="shared" si="197"/>
        <v>0</v>
      </c>
      <c r="S915" s="477">
        <f t="shared" si="191"/>
        <v>450</v>
      </c>
      <c r="T915" s="477">
        <f t="shared" si="194"/>
        <v>0.3414</v>
      </c>
      <c r="U915" s="477">
        <f>R915-O915</f>
        <v>153.63</v>
      </c>
      <c r="V915" s="477">
        <f t="shared" si="195"/>
        <v>0</v>
      </c>
      <c r="W915" s="477">
        <f t="shared" si="196"/>
        <v>0.3414</v>
      </c>
      <c r="X915" s="477">
        <f>W915*V915</f>
        <v>0</v>
      </c>
      <c r="Y915" s="444"/>
      <c r="Z915" s="296"/>
      <c r="AA915" s="296"/>
      <c r="AB915" s="296"/>
      <c r="AC915" s="296"/>
      <c r="AD915" s="296"/>
      <c r="AE915" s="296"/>
      <c r="AF915" s="296"/>
      <c r="AG915" s="296"/>
      <c r="AH915" s="296"/>
      <c r="AI915" s="296"/>
    </row>
    <row r="916" s="455" customFormat="1" spans="1:35">
      <c r="A916" s="467"/>
      <c r="B916" s="296"/>
      <c r="C916" s="754" t="s">
        <v>7453</v>
      </c>
      <c r="D916" s="296"/>
      <c r="E916" s="754" t="s">
        <v>7454</v>
      </c>
      <c r="F916" s="296"/>
      <c r="G916" s="296"/>
      <c r="H916" s="191"/>
      <c r="I916" s="296"/>
      <c r="J916" s="191" t="s">
        <v>7056</v>
      </c>
      <c r="K916" s="296"/>
      <c r="L916" s="296"/>
      <c r="M916" s="476">
        <v>50</v>
      </c>
      <c r="N916" s="477">
        <v>35.9003</v>
      </c>
      <c r="O916" s="477">
        <f t="shared" ref="O916:O979" si="199">N916*M916</f>
        <v>1795.015</v>
      </c>
      <c r="P916" s="487"/>
      <c r="Q916" s="477">
        <f t="shared" si="193"/>
        <v>35.9003</v>
      </c>
      <c r="R916" s="477">
        <f t="shared" si="197"/>
        <v>0</v>
      </c>
      <c r="S916" s="477">
        <f t="shared" si="191"/>
        <v>0</v>
      </c>
      <c r="T916" s="477">
        <f t="shared" si="194"/>
        <v>35.9003</v>
      </c>
      <c r="U916" s="477">
        <f>T916*S916</f>
        <v>0</v>
      </c>
      <c r="V916" s="477">
        <f t="shared" si="195"/>
        <v>-50</v>
      </c>
      <c r="W916" s="477">
        <f t="shared" si="196"/>
        <v>35.9003</v>
      </c>
      <c r="X916" s="477">
        <f>R916-O916</f>
        <v>-1795.015</v>
      </c>
      <c r="Y916" s="444"/>
      <c r="Z916" s="296"/>
      <c r="AA916" s="296"/>
      <c r="AB916" s="296"/>
      <c r="AC916" s="296"/>
      <c r="AD916" s="296"/>
      <c r="AE916" s="296"/>
      <c r="AF916" s="296"/>
      <c r="AG916" s="296"/>
      <c r="AH916" s="296"/>
      <c r="AI916" s="296"/>
    </row>
    <row r="917" s="455" customFormat="1" spans="1:35">
      <c r="A917" s="467"/>
      <c r="B917" s="296"/>
      <c r="C917" s="754" t="s">
        <v>7455</v>
      </c>
      <c r="D917" s="296"/>
      <c r="E917" s="754" t="s">
        <v>7456</v>
      </c>
      <c r="F917" s="296"/>
      <c r="G917" s="296"/>
      <c r="H917" s="191"/>
      <c r="I917" s="296"/>
      <c r="J917" s="191" t="s">
        <v>7056</v>
      </c>
      <c r="K917" s="296"/>
      <c r="L917" s="296"/>
      <c r="M917" s="476">
        <v>30000</v>
      </c>
      <c r="N917" s="477">
        <v>2.1138</v>
      </c>
      <c r="O917" s="477">
        <f t="shared" si="199"/>
        <v>63414</v>
      </c>
      <c r="P917" s="487"/>
      <c r="Q917" s="477">
        <f t="shared" si="193"/>
        <v>2.1138</v>
      </c>
      <c r="R917" s="477">
        <f t="shared" si="197"/>
        <v>0</v>
      </c>
      <c r="S917" s="477">
        <f t="shared" si="191"/>
        <v>0</v>
      </c>
      <c r="T917" s="477">
        <f t="shared" si="194"/>
        <v>2.1138</v>
      </c>
      <c r="U917" s="477">
        <f>T917*S917</f>
        <v>0</v>
      </c>
      <c r="V917" s="477">
        <f t="shared" si="195"/>
        <v>-30000</v>
      </c>
      <c r="W917" s="477">
        <f t="shared" si="196"/>
        <v>2.1138</v>
      </c>
      <c r="X917" s="477">
        <f>R917-O917</f>
        <v>-63414</v>
      </c>
      <c r="Y917" s="444"/>
      <c r="Z917" s="296"/>
      <c r="AA917" s="296"/>
      <c r="AB917" s="296"/>
      <c r="AC917" s="296"/>
      <c r="AD917" s="296"/>
      <c r="AE917" s="296"/>
      <c r="AF917" s="296"/>
      <c r="AG917" s="296"/>
      <c r="AH917" s="296"/>
      <c r="AI917" s="296"/>
    </row>
    <row r="918" s="455" customFormat="1" spans="1:35">
      <c r="A918" s="467"/>
      <c r="B918" s="296"/>
      <c r="C918" s="754" t="s">
        <v>7457</v>
      </c>
      <c r="D918" s="296"/>
      <c r="E918" s="754" t="s">
        <v>7458</v>
      </c>
      <c r="F918" s="296"/>
      <c r="G918" s="296"/>
      <c r="H918" s="191"/>
      <c r="I918" s="296"/>
      <c r="J918" s="191" t="s">
        <v>7056</v>
      </c>
      <c r="K918" s="296"/>
      <c r="L918" s="296"/>
      <c r="M918" s="476">
        <v>-1600</v>
      </c>
      <c r="N918" s="477">
        <f>VLOOKUP(C918,[9]厂外金额!$A$2:$K$1586,11,0)</f>
        <v>2.4369</v>
      </c>
      <c r="O918" s="477">
        <f t="shared" si="199"/>
        <v>-3899.04</v>
      </c>
      <c r="P918" s="487"/>
      <c r="Q918" s="477">
        <f t="shared" si="193"/>
        <v>2.4369</v>
      </c>
      <c r="R918" s="477">
        <f t="shared" si="197"/>
        <v>0</v>
      </c>
      <c r="S918" s="477">
        <f t="shared" si="191"/>
        <v>1600</v>
      </c>
      <c r="T918" s="477">
        <f t="shared" si="194"/>
        <v>2.4369</v>
      </c>
      <c r="U918" s="477">
        <f>R918-O918</f>
        <v>3899.04</v>
      </c>
      <c r="V918" s="477">
        <f t="shared" si="195"/>
        <v>0</v>
      </c>
      <c r="W918" s="477">
        <f t="shared" si="196"/>
        <v>2.4369</v>
      </c>
      <c r="X918" s="477">
        <f>W918*V918</f>
        <v>0</v>
      </c>
      <c r="Y918" s="444"/>
      <c r="Z918" s="296"/>
      <c r="AA918" s="296"/>
      <c r="AB918" s="296"/>
      <c r="AC918" s="296"/>
      <c r="AD918" s="296"/>
      <c r="AE918" s="296"/>
      <c r="AF918" s="296"/>
      <c r="AG918" s="296"/>
      <c r="AH918" s="296"/>
      <c r="AI918" s="296"/>
    </row>
    <row r="919" s="455" customFormat="1" spans="1:35">
      <c r="A919" s="467"/>
      <c r="B919" s="296"/>
      <c r="C919" s="754" t="s">
        <v>7459</v>
      </c>
      <c r="D919" s="296"/>
      <c r="E919" s="754" t="s">
        <v>7460</v>
      </c>
      <c r="F919" s="296"/>
      <c r="G919" s="296"/>
      <c r="H919" s="191"/>
      <c r="I919" s="296"/>
      <c r="J919" s="191" t="s">
        <v>7056</v>
      </c>
      <c r="K919" s="296"/>
      <c r="L919" s="296"/>
      <c r="M919" s="476">
        <v>-1600</v>
      </c>
      <c r="N919" s="477">
        <v>3.2323</v>
      </c>
      <c r="O919" s="477">
        <f t="shared" si="199"/>
        <v>-5171.68</v>
      </c>
      <c r="P919" s="487"/>
      <c r="Q919" s="477">
        <f t="shared" si="193"/>
        <v>3.2323</v>
      </c>
      <c r="R919" s="477">
        <f t="shared" si="197"/>
        <v>0</v>
      </c>
      <c r="S919" s="477">
        <f t="shared" si="191"/>
        <v>1600</v>
      </c>
      <c r="T919" s="477">
        <f t="shared" si="194"/>
        <v>3.2323</v>
      </c>
      <c r="U919" s="477">
        <f>R919-O919</f>
        <v>5171.68</v>
      </c>
      <c r="V919" s="477">
        <f t="shared" si="195"/>
        <v>0</v>
      </c>
      <c r="W919" s="477">
        <f t="shared" si="196"/>
        <v>3.2323</v>
      </c>
      <c r="X919" s="477">
        <f>W919*V919</f>
        <v>0</v>
      </c>
      <c r="Y919" s="444"/>
      <c r="Z919" s="296"/>
      <c r="AA919" s="296"/>
      <c r="AB919" s="296"/>
      <c r="AC919" s="296"/>
      <c r="AD919" s="296"/>
      <c r="AE919" s="296"/>
      <c r="AF919" s="296"/>
      <c r="AG919" s="296"/>
      <c r="AH919" s="296"/>
      <c r="AI919" s="296"/>
    </row>
    <row r="920" s="455" customFormat="1" spans="1:35">
      <c r="A920" s="467"/>
      <c r="B920" s="296"/>
      <c r="C920" s="754" t="s">
        <v>7461</v>
      </c>
      <c r="D920" s="296"/>
      <c r="E920" s="754" t="s">
        <v>7462</v>
      </c>
      <c r="F920" s="296"/>
      <c r="G920" s="296"/>
      <c r="H920" s="191"/>
      <c r="I920" s="296"/>
      <c r="J920" s="191" t="s">
        <v>7056</v>
      </c>
      <c r="K920" s="296"/>
      <c r="L920" s="296"/>
      <c r="M920" s="476">
        <v>-1650</v>
      </c>
      <c r="N920" s="477">
        <f>VLOOKUP(C920,[9]厂外金额!$A$2:$K$1586,11,0)</f>
        <v>2.4369</v>
      </c>
      <c r="O920" s="477">
        <f t="shared" si="199"/>
        <v>-4020.885</v>
      </c>
      <c r="P920" s="487"/>
      <c r="Q920" s="477">
        <f t="shared" si="193"/>
        <v>2.4369</v>
      </c>
      <c r="R920" s="477">
        <f t="shared" si="197"/>
        <v>0</v>
      </c>
      <c r="S920" s="477">
        <f t="shared" si="191"/>
        <v>1650</v>
      </c>
      <c r="T920" s="477">
        <f t="shared" si="194"/>
        <v>2.4369</v>
      </c>
      <c r="U920" s="477">
        <f>R920-O920</f>
        <v>4020.885</v>
      </c>
      <c r="V920" s="477">
        <f t="shared" si="195"/>
        <v>0</v>
      </c>
      <c r="W920" s="477">
        <f t="shared" si="196"/>
        <v>2.4369</v>
      </c>
      <c r="X920" s="477">
        <f>W920*V920</f>
        <v>0</v>
      </c>
      <c r="Y920" s="444"/>
      <c r="Z920" s="296"/>
      <c r="AA920" s="296"/>
      <c r="AB920" s="296"/>
      <c r="AC920" s="296"/>
      <c r="AD920" s="296"/>
      <c r="AE920" s="296"/>
      <c r="AF920" s="296"/>
      <c r="AG920" s="296"/>
      <c r="AH920" s="296"/>
      <c r="AI920" s="296"/>
    </row>
    <row r="921" s="455" customFormat="1" spans="1:35">
      <c r="A921" s="467"/>
      <c r="B921" s="296"/>
      <c r="C921" s="754" t="s">
        <v>7463</v>
      </c>
      <c r="D921" s="296"/>
      <c r="E921" s="754" t="s">
        <v>7464</v>
      </c>
      <c r="F921" s="296"/>
      <c r="G921" s="296"/>
      <c r="H921" s="191"/>
      <c r="I921" s="296"/>
      <c r="J921" s="191" t="s">
        <v>7056</v>
      </c>
      <c r="K921" s="296"/>
      <c r="L921" s="296"/>
      <c r="M921" s="476">
        <v>-1561</v>
      </c>
      <c r="N921" s="477">
        <v>3.2323</v>
      </c>
      <c r="O921" s="477">
        <f t="shared" si="199"/>
        <v>-5045.6203</v>
      </c>
      <c r="P921" s="487"/>
      <c r="Q921" s="477">
        <f t="shared" si="193"/>
        <v>3.2323</v>
      </c>
      <c r="R921" s="477">
        <f t="shared" si="197"/>
        <v>0</v>
      </c>
      <c r="S921" s="477">
        <f t="shared" si="191"/>
        <v>1561</v>
      </c>
      <c r="T921" s="477">
        <f t="shared" si="194"/>
        <v>3.2323</v>
      </c>
      <c r="U921" s="477">
        <f>R921-O921</f>
        <v>5045.6203</v>
      </c>
      <c r="V921" s="477">
        <f t="shared" si="195"/>
        <v>0</v>
      </c>
      <c r="W921" s="477">
        <f t="shared" si="196"/>
        <v>3.2323</v>
      </c>
      <c r="X921" s="477">
        <f>W921*V921</f>
        <v>0</v>
      </c>
      <c r="Y921" s="444"/>
      <c r="Z921" s="296"/>
      <c r="AA921" s="296"/>
      <c r="AB921" s="296"/>
      <c r="AC921" s="296"/>
      <c r="AD921" s="296"/>
      <c r="AE921" s="296"/>
      <c r="AF921" s="296"/>
      <c r="AG921" s="296"/>
      <c r="AH921" s="296"/>
      <c r="AI921" s="296"/>
    </row>
    <row r="922" s="455" customFormat="1" spans="1:35">
      <c r="A922" s="467"/>
      <c r="B922" s="296"/>
      <c r="C922" s="754" t="s">
        <v>7465</v>
      </c>
      <c r="D922" s="296"/>
      <c r="E922" s="754" t="s">
        <v>7466</v>
      </c>
      <c r="F922" s="296"/>
      <c r="G922" s="296"/>
      <c r="H922" s="191"/>
      <c r="I922" s="296"/>
      <c r="J922" s="191" t="s">
        <v>7056</v>
      </c>
      <c r="K922" s="296"/>
      <c r="L922" s="296"/>
      <c r="M922" s="476">
        <v>9620</v>
      </c>
      <c r="N922" s="477">
        <v>1.22</v>
      </c>
      <c r="O922" s="477">
        <f t="shared" si="199"/>
        <v>11736.4</v>
      </c>
      <c r="P922" s="487"/>
      <c r="Q922" s="477">
        <f t="shared" si="193"/>
        <v>1.22</v>
      </c>
      <c r="R922" s="477">
        <f t="shared" si="197"/>
        <v>0</v>
      </c>
      <c r="S922" s="477">
        <f t="shared" si="191"/>
        <v>0</v>
      </c>
      <c r="T922" s="477">
        <f t="shared" si="194"/>
        <v>1.22</v>
      </c>
      <c r="U922" s="477">
        <f>T922*S922</f>
        <v>0</v>
      </c>
      <c r="V922" s="477">
        <f t="shared" si="195"/>
        <v>-9620</v>
      </c>
      <c r="W922" s="477">
        <f t="shared" si="196"/>
        <v>1.22</v>
      </c>
      <c r="X922" s="477">
        <f t="shared" ref="X922:X927" si="200">R922-O922</f>
        <v>-11736.4</v>
      </c>
      <c r="Y922" s="444"/>
      <c r="Z922" s="296"/>
      <c r="AA922" s="296"/>
      <c r="AB922" s="296"/>
      <c r="AC922" s="296"/>
      <c r="AD922" s="296"/>
      <c r="AE922" s="296"/>
      <c r="AF922" s="296"/>
      <c r="AG922" s="296"/>
      <c r="AH922" s="296"/>
      <c r="AI922" s="296"/>
    </row>
    <row r="923" s="455" customFormat="1" spans="1:35">
      <c r="A923" s="467"/>
      <c r="B923" s="296"/>
      <c r="C923" s="754" t="s">
        <v>7467</v>
      </c>
      <c r="D923" s="296"/>
      <c r="E923" s="754" t="s">
        <v>7468</v>
      </c>
      <c r="F923" s="296"/>
      <c r="G923" s="296"/>
      <c r="H923" s="191"/>
      <c r="I923" s="296"/>
      <c r="J923" s="191" t="s">
        <v>7056</v>
      </c>
      <c r="K923" s="296"/>
      <c r="L923" s="296"/>
      <c r="M923" s="476">
        <v>4776</v>
      </c>
      <c r="N923" s="477">
        <v>0.5</v>
      </c>
      <c r="O923" s="477">
        <f t="shared" si="199"/>
        <v>2388</v>
      </c>
      <c r="P923" s="487"/>
      <c r="Q923" s="477">
        <f t="shared" si="193"/>
        <v>0.5</v>
      </c>
      <c r="R923" s="477">
        <f t="shared" si="197"/>
        <v>0</v>
      </c>
      <c r="S923" s="477">
        <f t="shared" si="191"/>
        <v>0</v>
      </c>
      <c r="T923" s="477">
        <f t="shared" si="194"/>
        <v>0.5</v>
      </c>
      <c r="U923" s="477">
        <f>T923*S923</f>
        <v>0</v>
      </c>
      <c r="V923" s="477">
        <f t="shared" si="195"/>
        <v>-4776</v>
      </c>
      <c r="W923" s="477">
        <f t="shared" si="196"/>
        <v>0.5</v>
      </c>
      <c r="X923" s="477">
        <f t="shared" si="200"/>
        <v>-2388</v>
      </c>
      <c r="Y923" s="444"/>
      <c r="Z923" s="296"/>
      <c r="AA923" s="296"/>
      <c r="AB923" s="296"/>
      <c r="AC923" s="296"/>
      <c r="AD923" s="296"/>
      <c r="AE923" s="296"/>
      <c r="AF923" s="296"/>
      <c r="AG923" s="296"/>
      <c r="AH923" s="296"/>
      <c r="AI923" s="296"/>
    </row>
    <row r="924" s="455" customFormat="1" spans="1:35">
      <c r="A924" s="467"/>
      <c r="B924" s="296"/>
      <c r="C924" s="754" t="s">
        <v>7469</v>
      </c>
      <c r="D924" s="296"/>
      <c r="E924" s="754" t="s">
        <v>7470</v>
      </c>
      <c r="F924" s="296"/>
      <c r="G924" s="296"/>
      <c r="H924" s="191"/>
      <c r="I924" s="296"/>
      <c r="J924" s="191" t="s">
        <v>7056</v>
      </c>
      <c r="K924" s="296"/>
      <c r="L924" s="296"/>
      <c r="M924" s="476">
        <v>-50</v>
      </c>
      <c r="N924" s="477">
        <v>84</v>
      </c>
      <c r="O924" s="477">
        <f t="shared" si="199"/>
        <v>-4200</v>
      </c>
      <c r="P924" s="487"/>
      <c r="Q924" s="477">
        <f t="shared" si="193"/>
        <v>84</v>
      </c>
      <c r="R924" s="477">
        <f t="shared" si="197"/>
        <v>0</v>
      </c>
      <c r="S924" s="477">
        <f t="shared" si="191"/>
        <v>50</v>
      </c>
      <c r="T924" s="477">
        <f t="shared" si="194"/>
        <v>84</v>
      </c>
      <c r="U924" s="477">
        <f>R924-O924</f>
        <v>4200</v>
      </c>
      <c r="V924" s="477">
        <f t="shared" si="195"/>
        <v>0</v>
      </c>
      <c r="W924" s="477">
        <f t="shared" si="196"/>
        <v>84</v>
      </c>
      <c r="X924" s="477">
        <f>W924*V924</f>
        <v>0</v>
      </c>
      <c r="Y924" s="444"/>
      <c r="Z924" s="296"/>
      <c r="AA924" s="296"/>
      <c r="AB924" s="296"/>
      <c r="AC924" s="296"/>
      <c r="AD924" s="296"/>
      <c r="AE924" s="296"/>
      <c r="AF924" s="296"/>
      <c r="AG924" s="296"/>
      <c r="AH924" s="296"/>
      <c r="AI924" s="296"/>
    </row>
    <row r="925" s="455" customFormat="1" spans="1:35">
      <c r="A925" s="467"/>
      <c r="B925" s="296"/>
      <c r="C925" s="754" t="s">
        <v>7471</v>
      </c>
      <c r="D925" s="296"/>
      <c r="E925" s="754" t="s">
        <v>7472</v>
      </c>
      <c r="F925" s="296"/>
      <c r="G925" s="296"/>
      <c r="H925" s="191"/>
      <c r="I925" s="296"/>
      <c r="J925" s="191" t="s">
        <v>7056</v>
      </c>
      <c r="K925" s="296"/>
      <c r="L925" s="296"/>
      <c r="M925" s="476">
        <v>4</v>
      </c>
      <c r="N925" s="477">
        <v>11</v>
      </c>
      <c r="O925" s="477">
        <f t="shared" si="199"/>
        <v>44</v>
      </c>
      <c r="P925" s="487"/>
      <c r="Q925" s="477">
        <f t="shared" si="193"/>
        <v>11</v>
      </c>
      <c r="R925" s="477">
        <f t="shared" si="197"/>
        <v>0</v>
      </c>
      <c r="S925" s="477">
        <f t="shared" si="191"/>
        <v>0</v>
      </c>
      <c r="T925" s="477">
        <f t="shared" si="194"/>
        <v>11</v>
      </c>
      <c r="U925" s="477">
        <f>T925*S925</f>
        <v>0</v>
      </c>
      <c r="V925" s="477">
        <f t="shared" si="195"/>
        <v>-4</v>
      </c>
      <c r="W925" s="477">
        <f t="shared" si="196"/>
        <v>11</v>
      </c>
      <c r="X925" s="477">
        <f t="shared" si="200"/>
        <v>-44</v>
      </c>
      <c r="Y925" s="444"/>
      <c r="Z925" s="296"/>
      <c r="AA925" s="296"/>
      <c r="AB925" s="296"/>
      <c r="AC925" s="296"/>
      <c r="AD925" s="296"/>
      <c r="AE925" s="296"/>
      <c r="AF925" s="296"/>
      <c r="AG925" s="296"/>
      <c r="AH925" s="296"/>
      <c r="AI925" s="296"/>
    </row>
    <row r="926" s="455" customFormat="1" spans="1:35">
      <c r="A926" s="467"/>
      <c r="B926" s="296"/>
      <c r="C926" s="754" t="s">
        <v>7473</v>
      </c>
      <c r="D926" s="296"/>
      <c r="E926" s="754" t="s">
        <v>7474</v>
      </c>
      <c r="F926" s="296"/>
      <c r="G926" s="296"/>
      <c r="H926" s="191"/>
      <c r="I926" s="296"/>
      <c r="J926" s="191" t="s">
        <v>7056</v>
      </c>
      <c r="K926" s="296"/>
      <c r="L926" s="296"/>
      <c r="M926" s="476">
        <v>69</v>
      </c>
      <c r="N926" s="477">
        <v>92.4322</v>
      </c>
      <c r="O926" s="477">
        <f t="shared" si="199"/>
        <v>6377.8218</v>
      </c>
      <c r="P926" s="487"/>
      <c r="Q926" s="477">
        <f t="shared" si="193"/>
        <v>92.4322</v>
      </c>
      <c r="R926" s="477">
        <f t="shared" si="197"/>
        <v>0</v>
      </c>
      <c r="S926" s="477">
        <f t="shared" si="191"/>
        <v>0</v>
      </c>
      <c r="T926" s="477">
        <f t="shared" si="194"/>
        <v>92.4322</v>
      </c>
      <c r="U926" s="477">
        <f>T926*S926</f>
        <v>0</v>
      </c>
      <c r="V926" s="477">
        <f t="shared" si="195"/>
        <v>-69</v>
      </c>
      <c r="W926" s="477">
        <f t="shared" si="196"/>
        <v>92.4322</v>
      </c>
      <c r="X926" s="477">
        <f t="shared" si="200"/>
        <v>-6377.8218</v>
      </c>
      <c r="Y926" s="444"/>
      <c r="Z926" s="296"/>
      <c r="AA926" s="296"/>
      <c r="AB926" s="296"/>
      <c r="AC926" s="296"/>
      <c r="AD926" s="296"/>
      <c r="AE926" s="296"/>
      <c r="AF926" s="296"/>
      <c r="AG926" s="296"/>
      <c r="AH926" s="296"/>
      <c r="AI926" s="296"/>
    </row>
    <row r="927" s="455" customFormat="1" spans="1:35">
      <c r="A927" s="467"/>
      <c r="B927" s="296"/>
      <c r="C927" s="754" t="s">
        <v>7475</v>
      </c>
      <c r="D927" s="296"/>
      <c r="E927" s="754" t="s">
        <v>7476</v>
      </c>
      <c r="F927" s="296"/>
      <c r="G927" s="296"/>
      <c r="H927" s="191"/>
      <c r="I927" s="296"/>
      <c r="J927" s="191" t="s">
        <v>7056</v>
      </c>
      <c r="K927" s="296"/>
      <c r="L927" s="296"/>
      <c r="M927" s="476">
        <v>210</v>
      </c>
      <c r="N927" s="477">
        <v>63.8141</v>
      </c>
      <c r="O927" s="477">
        <f t="shared" si="199"/>
        <v>13400.961</v>
      </c>
      <c r="P927" s="487"/>
      <c r="Q927" s="477">
        <f t="shared" si="193"/>
        <v>63.8141</v>
      </c>
      <c r="R927" s="477">
        <f t="shared" si="197"/>
        <v>0</v>
      </c>
      <c r="S927" s="477">
        <f t="shared" si="191"/>
        <v>0</v>
      </c>
      <c r="T927" s="477">
        <f t="shared" si="194"/>
        <v>63.8141</v>
      </c>
      <c r="U927" s="477">
        <f>T927*S927</f>
        <v>0</v>
      </c>
      <c r="V927" s="477">
        <f t="shared" si="195"/>
        <v>-210</v>
      </c>
      <c r="W927" s="477">
        <f t="shared" si="196"/>
        <v>63.8141</v>
      </c>
      <c r="X927" s="477">
        <f t="shared" si="200"/>
        <v>-13400.961</v>
      </c>
      <c r="Y927" s="444"/>
      <c r="Z927" s="296"/>
      <c r="AA927" s="296"/>
      <c r="AB927" s="296"/>
      <c r="AC927" s="296"/>
      <c r="AD927" s="296"/>
      <c r="AE927" s="296"/>
      <c r="AF927" s="296"/>
      <c r="AG927" s="296"/>
      <c r="AH927" s="296"/>
      <c r="AI927" s="296"/>
    </row>
    <row r="928" s="455" customFormat="1" spans="1:35">
      <c r="A928" s="467"/>
      <c r="B928" s="296"/>
      <c r="C928" s="754" t="s">
        <v>7477</v>
      </c>
      <c r="D928" s="296"/>
      <c r="E928" s="754" t="s">
        <v>7478</v>
      </c>
      <c r="F928" s="296"/>
      <c r="G928" s="296"/>
      <c r="H928" s="191"/>
      <c r="I928" s="296"/>
      <c r="J928" s="191" t="s">
        <v>7056</v>
      </c>
      <c r="K928" s="296"/>
      <c r="L928" s="296"/>
      <c r="M928" s="476">
        <v>-1000</v>
      </c>
      <c r="N928" s="477">
        <f>VLOOKUP(C928,[9]厂外金额!$A$2:$K$1586,11,0)</f>
        <v>0.3</v>
      </c>
      <c r="O928" s="477">
        <f t="shared" si="199"/>
        <v>-300</v>
      </c>
      <c r="P928" s="487"/>
      <c r="Q928" s="477">
        <f t="shared" si="193"/>
        <v>0.3</v>
      </c>
      <c r="R928" s="477">
        <f t="shared" si="197"/>
        <v>0</v>
      </c>
      <c r="S928" s="477">
        <f t="shared" si="191"/>
        <v>1000</v>
      </c>
      <c r="T928" s="477">
        <f t="shared" si="194"/>
        <v>0.3</v>
      </c>
      <c r="U928" s="477">
        <f>R928-O928</f>
        <v>300</v>
      </c>
      <c r="V928" s="477">
        <f t="shared" si="195"/>
        <v>0</v>
      </c>
      <c r="W928" s="477">
        <f t="shared" si="196"/>
        <v>0.3</v>
      </c>
      <c r="X928" s="477">
        <f>W928*V928</f>
        <v>0</v>
      </c>
      <c r="Y928" s="444"/>
      <c r="Z928" s="296"/>
      <c r="AA928" s="296"/>
      <c r="AB928" s="296"/>
      <c r="AC928" s="296"/>
      <c r="AD928" s="296"/>
      <c r="AE928" s="296"/>
      <c r="AF928" s="296"/>
      <c r="AG928" s="296"/>
      <c r="AH928" s="296"/>
      <c r="AI928" s="296"/>
    </row>
    <row r="929" s="455" customFormat="1" spans="1:35">
      <c r="A929" s="467"/>
      <c r="B929" s="296"/>
      <c r="C929" s="754" t="s">
        <v>7479</v>
      </c>
      <c r="D929" s="296"/>
      <c r="E929" s="754" t="s">
        <v>7480</v>
      </c>
      <c r="F929" s="296"/>
      <c r="G929" s="296"/>
      <c r="H929" s="191"/>
      <c r="I929" s="296"/>
      <c r="J929" s="191" t="s">
        <v>7056</v>
      </c>
      <c r="K929" s="296"/>
      <c r="L929" s="296"/>
      <c r="M929" s="476">
        <v>10800</v>
      </c>
      <c r="N929" s="477">
        <v>0.3624</v>
      </c>
      <c r="O929" s="477">
        <f t="shared" si="199"/>
        <v>3913.92</v>
      </c>
      <c r="P929" s="487"/>
      <c r="Q929" s="477">
        <f t="shared" si="193"/>
        <v>0.3624</v>
      </c>
      <c r="R929" s="477">
        <f t="shared" si="197"/>
        <v>0</v>
      </c>
      <c r="S929" s="477">
        <f t="shared" si="191"/>
        <v>0</v>
      </c>
      <c r="T929" s="477">
        <f t="shared" si="194"/>
        <v>0.3624</v>
      </c>
      <c r="U929" s="477">
        <f>T929*S929</f>
        <v>0</v>
      </c>
      <c r="V929" s="477">
        <f t="shared" si="195"/>
        <v>-10800</v>
      </c>
      <c r="W929" s="477">
        <f t="shared" si="196"/>
        <v>0.3624</v>
      </c>
      <c r="X929" s="477">
        <f t="shared" ref="X929:X932" si="201">R929-O929</f>
        <v>-3913.92</v>
      </c>
      <c r="Y929" s="444"/>
      <c r="Z929" s="296"/>
      <c r="AA929" s="296"/>
      <c r="AB929" s="296"/>
      <c r="AC929" s="296"/>
      <c r="AD929" s="296"/>
      <c r="AE929" s="296"/>
      <c r="AF929" s="296"/>
      <c r="AG929" s="296"/>
      <c r="AH929" s="296"/>
      <c r="AI929" s="296"/>
    </row>
    <row r="930" s="455" customFormat="1" spans="1:35">
      <c r="A930" s="467"/>
      <c r="B930" s="296"/>
      <c r="C930" s="754" t="s">
        <v>7481</v>
      </c>
      <c r="D930" s="296"/>
      <c r="E930" s="754" t="s">
        <v>7482</v>
      </c>
      <c r="F930" s="296"/>
      <c r="G930" s="296"/>
      <c r="H930" s="191"/>
      <c r="I930" s="296"/>
      <c r="J930" s="191" t="s">
        <v>7056</v>
      </c>
      <c r="K930" s="296"/>
      <c r="L930" s="296"/>
      <c r="M930" s="476">
        <v>100</v>
      </c>
      <c r="N930" s="477">
        <v>22.4139</v>
      </c>
      <c r="O930" s="477">
        <f t="shared" si="199"/>
        <v>2241.39</v>
      </c>
      <c r="P930" s="487">
        <v>40</v>
      </c>
      <c r="Q930" s="477">
        <f t="shared" si="193"/>
        <v>22.4139</v>
      </c>
      <c r="R930" s="477">
        <f t="shared" si="197"/>
        <v>896.556</v>
      </c>
      <c r="S930" s="477">
        <f t="shared" si="191"/>
        <v>0</v>
      </c>
      <c r="T930" s="477">
        <f t="shared" si="194"/>
        <v>22.4139</v>
      </c>
      <c r="U930" s="477">
        <f>T930*S930</f>
        <v>0</v>
      </c>
      <c r="V930" s="477">
        <f t="shared" si="195"/>
        <v>-60</v>
      </c>
      <c r="W930" s="477">
        <f t="shared" si="196"/>
        <v>22.4139</v>
      </c>
      <c r="X930" s="477">
        <f t="shared" si="201"/>
        <v>-1344.834</v>
      </c>
      <c r="Y930" s="444"/>
      <c r="Z930" s="296"/>
      <c r="AA930" s="296"/>
      <c r="AB930" s="296"/>
      <c r="AC930" s="296"/>
      <c r="AD930" s="296"/>
      <c r="AE930" s="296"/>
      <c r="AF930" s="296"/>
      <c r="AG930" s="296"/>
      <c r="AH930" s="296"/>
      <c r="AI930" s="296"/>
    </row>
    <row r="931" s="455" customFormat="1" spans="1:35">
      <c r="A931" s="467"/>
      <c r="B931" s="296"/>
      <c r="C931" s="754" t="s">
        <v>7483</v>
      </c>
      <c r="D931" s="296"/>
      <c r="E931" s="754" t="s">
        <v>7484</v>
      </c>
      <c r="F931" s="296"/>
      <c r="G931" s="296"/>
      <c r="H931" s="191"/>
      <c r="I931" s="296"/>
      <c r="J931" s="191" t="s">
        <v>7056</v>
      </c>
      <c r="K931" s="296"/>
      <c r="L931" s="296"/>
      <c r="M931" s="476">
        <v>100</v>
      </c>
      <c r="N931" s="477">
        <v>8.6984</v>
      </c>
      <c r="O931" s="477">
        <f t="shared" si="199"/>
        <v>869.84</v>
      </c>
      <c r="P931" s="487">
        <v>98</v>
      </c>
      <c r="Q931" s="477">
        <f t="shared" si="193"/>
        <v>8.6984</v>
      </c>
      <c r="R931" s="477">
        <f t="shared" si="197"/>
        <v>852.4432</v>
      </c>
      <c r="S931" s="477">
        <f t="shared" si="191"/>
        <v>0</v>
      </c>
      <c r="T931" s="477">
        <f t="shared" si="194"/>
        <v>8.6984</v>
      </c>
      <c r="U931" s="477">
        <f>T931*S931</f>
        <v>0</v>
      </c>
      <c r="V931" s="477">
        <f t="shared" si="195"/>
        <v>-2</v>
      </c>
      <c r="W931" s="477">
        <f t="shared" si="196"/>
        <v>8.6984</v>
      </c>
      <c r="X931" s="477">
        <f t="shared" si="201"/>
        <v>-17.3968</v>
      </c>
      <c r="Y931" s="444"/>
      <c r="Z931" s="296"/>
      <c r="AA931" s="296"/>
      <c r="AB931" s="296"/>
      <c r="AC931" s="296"/>
      <c r="AD931" s="296"/>
      <c r="AE931" s="296"/>
      <c r="AF931" s="296"/>
      <c r="AG931" s="296"/>
      <c r="AH931" s="296"/>
      <c r="AI931" s="296"/>
    </row>
    <row r="932" s="455" customFormat="1" spans="1:35">
      <c r="A932" s="467">
        <v>1072</v>
      </c>
      <c r="B932" s="296"/>
      <c r="C932" s="754" t="s">
        <v>7485</v>
      </c>
      <c r="D932" s="296"/>
      <c r="E932" s="754" t="s">
        <v>7486</v>
      </c>
      <c r="F932" s="296"/>
      <c r="G932" s="296"/>
      <c r="H932" s="191" t="s">
        <v>6294</v>
      </c>
      <c r="I932" s="296"/>
      <c r="J932" s="191" t="s">
        <v>7487</v>
      </c>
      <c r="K932" s="296"/>
      <c r="L932" s="296"/>
      <c r="M932" s="476">
        <v>84</v>
      </c>
      <c r="N932" s="477">
        <v>8.3202</v>
      </c>
      <c r="O932" s="477">
        <f t="shared" ref="O932:O945" si="202">N932*M932</f>
        <v>698.8968</v>
      </c>
      <c r="P932" s="477"/>
      <c r="Q932" s="477">
        <f t="shared" ref="Q932:Q994" si="203">N932</f>
        <v>8.3202</v>
      </c>
      <c r="R932" s="477">
        <f t="shared" si="197"/>
        <v>0</v>
      </c>
      <c r="S932" s="477">
        <f t="shared" ref="S932:S971" si="204">IF((P932-M932)&gt;0,P932-M932,0)</f>
        <v>0</v>
      </c>
      <c r="T932" s="477">
        <f t="shared" ref="T932:T994" si="205">N932</f>
        <v>8.3202</v>
      </c>
      <c r="U932" s="477">
        <f t="shared" ref="U932:U995" si="206">T932*S932</f>
        <v>0</v>
      </c>
      <c r="V932" s="477">
        <f t="shared" ref="V932:V994" si="207">IF((P932-M932)&lt;0,P932-M932,0)</f>
        <v>-84</v>
      </c>
      <c r="W932" s="477">
        <f t="shared" ref="W932:W994" si="208">N932</f>
        <v>8.3202</v>
      </c>
      <c r="X932" s="477">
        <f t="shared" si="201"/>
        <v>-698.8968</v>
      </c>
      <c r="Y932" s="444"/>
      <c r="Z932" s="296"/>
      <c r="AA932" s="296"/>
      <c r="AB932" s="296"/>
      <c r="AC932" s="296"/>
      <c r="AD932" s="296"/>
      <c r="AE932" s="296"/>
      <c r="AF932" s="296"/>
      <c r="AG932" s="296"/>
      <c r="AH932" s="296"/>
      <c r="AI932" s="296"/>
    </row>
    <row r="933" s="455" customFormat="1" spans="1:35">
      <c r="A933" s="467">
        <v>1073</v>
      </c>
      <c r="B933" s="296"/>
      <c r="C933" s="754" t="s">
        <v>7488</v>
      </c>
      <c r="D933" s="296"/>
      <c r="E933" s="754" t="s">
        <v>7489</v>
      </c>
      <c r="F933" s="296"/>
      <c r="G933" s="296"/>
      <c r="H933" s="191" t="s">
        <v>6294</v>
      </c>
      <c r="I933" s="296"/>
      <c r="J933" s="191" t="s">
        <v>7487</v>
      </c>
      <c r="K933" s="296"/>
      <c r="L933" s="296"/>
      <c r="M933" s="476">
        <v>-276</v>
      </c>
      <c r="N933" s="477">
        <v>16.6</v>
      </c>
      <c r="O933" s="477">
        <f t="shared" si="202"/>
        <v>-4581.6</v>
      </c>
      <c r="P933" s="477"/>
      <c r="Q933" s="477">
        <f t="shared" si="203"/>
        <v>16.6</v>
      </c>
      <c r="R933" s="477">
        <f t="shared" si="197"/>
        <v>0</v>
      </c>
      <c r="S933" s="477">
        <f t="shared" si="204"/>
        <v>276</v>
      </c>
      <c r="T933" s="477">
        <f t="shared" si="205"/>
        <v>16.6</v>
      </c>
      <c r="U933" s="477">
        <f>R933-O933</f>
        <v>4581.6</v>
      </c>
      <c r="V933" s="477">
        <f t="shared" si="207"/>
        <v>0</v>
      </c>
      <c r="W933" s="477">
        <f t="shared" si="208"/>
        <v>16.6</v>
      </c>
      <c r="X933" s="477">
        <f>W933*V933</f>
        <v>0</v>
      </c>
      <c r="Y933" s="444"/>
      <c r="Z933" s="296"/>
      <c r="AA933" s="296"/>
      <c r="AB933" s="296"/>
      <c r="AC933" s="296"/>
      <c r="AD933" s="296"/>
      <c r="AE933" s="296"/>
      <c r="AF933" s="296"/>
      <c r="AG933" s="296"/>
      <c r="AH933" s="296"/>
      <c r="AI933" s="296"/>
    </row>
    <row r="934" s="455" customFormat="1" spans="1:35">
      <c r="A934" s="467">
        <v>1074</v>
      </c>
      <c r="B934" s="296"/>
      <c r="C934" s="754" t="s">
        <v>7490</v>
      </c>
      <c r="D934" s="296"/>
      <c r="E934" s="754" t="s">
        <v>7491</v>
      </c>
      <c r="F934" s="296"/>
      <c r="G934" s="296"/>
      <c r="H934" s="191" t="s">
        <v>6294</v>
      </c>
      <c r="I934" s="296"/>
      <c r="J934" s="191" t="s">
        <v>7487</v>
      </c>
      <c r="K934" s="296"/>
      <c r="L934" s="296"/>
      <c r="M934" s="476">
        <v>-287</v>
      </c>
      <c r="N934" s="477">
        <v>16.5934</v>
      </c>
      <c r="O934" s="477">
        <f t="shared" si="202"/>
        <v>-4762.3058</v>
      </c>
      <c r="P934" s="477"/>
      <c r="Q934" s="477">
        <f t="shared" si="203"/>
        <v>16.5934</v>
      </c>
      <c r="R934" s="477">
        <f t="shared" si="197"/>
        <v>0</v>
      </c>
      <c r="S934" s="477">
        <f t="shared" si="204"/>
        <v>287</v>
      </c>
      <c r="T934" s="477">
        <f t="shared" si="205"/>
        <v>16.5934</v>
      </c>
      <c r="U934" s="477">
        <f>R934-O934</f>
        <v>4762.3058</v>
      </c>
      <c r="V934" s="477">
        <f t="shared" si="207"/>
        <v>0</v>
      </c>
      <c r="W934" s="477">
        <f t="shared" si="208"/>
        <v>16.5934</v>
      </c>
      <c r="X934" s="477">
        <f>W934*V934</f>
        <v>0</v>
      </c>
      <c r="Y934" s="444"/>
      <c r="Z934" s="296"/>
      <c r="AA934" s="296"/>
      <c r="AB934" s="296"/>
      <c r="AC934" s="296"/>
      <c r="AD934" s="296"/>
      <c r="AE934" s="296"/>
      <c r="AF934" s="296"/>
      <c r="AG934" s="296"/>
      <c r="AH934" s="296"/>
      <c r="AI934" s="296"/>
    </row>
    <row r="935" s="455" customFormat="1" spans="1:35">
      <c r="A935" s="467">
        <v>1075</v>
      </c>
      <c r="B935" s="296"/>
      <c r="C935" s="754" t="s">
        <v>7492</v>
      </c>
      <c r="D935" s="296"/>
      <c r="E935" s="754" t="s">
        <v>7493</v>
      </c>
      <c r="F935" s="296"/>
      <c r="G935" s="296"/>
      <c r="H935" s="191" t="s">
        <v>6294</v>
      </c>
      <c r="I935" s="296"/>
      <c r="J935" s="191" t="s">
        <v>7487</v>
      </c>
      <c r="K935" s="296"/>
      <c r="L935" s="296"/>
      <c r="M935" s="476">
        <v>28</v>
      </c>
      <c r="N935" s="477">
        <v>91.3121</v>
      </c>
      <c r="O935" s="477">
        <f t="shared" si="202"/>
        <v>2556.7388</v>
      </c>
      <c r="P935" s="477">
        <v>9</v>
      </c>
      <c r="Q935" s="477">
        <f t="shared" si="203"/>
        <v>91.3121</v>
      </c>
      <c r="R935" s="477">
        <f t="shared" si="197"/>
        <v>821.8089</v>
      </c>
      <c r="S935" s="477">
        <f t="shared" si="204"/>
        <v>0</v>
      </c>
      <c r="T935" s="477">
        <f t="shared" si="205"/>
        <v>91.3121</v>
      </c>
      <c r="U935" s="477">
        <f t="shared" si="206"/>
        <v>0</v>
      </c>
      <c r="V935" s="477">
        <f t="shared" si="207"/>
        <v>-19</v>
      </c>
      <c r="W935" s="477">
        <f t="shared" si="208"/>
        <v>91.3121</v>
      </c>
      <c r="X935" s="477">
        <f t="shared" ref="X935:X944" si="209">R935-O935</f>
        <v>-1734.9299</v>
      </c>
      <c r="Y935" s="444"/>
      <c r="Z935" s="296"/>
      <c r="AA935" s="296"/>
      <c r="AB935" s="296"/>
      <c r="AC935" s="296"/>
      <c r="AD935" s="296"/>
      <c r="AE935" s="296"/>
      <c r="AF935" s="296"/>
      <c r="AG935" s="296"/>
      <c r="AH935" s="296"/>
      <c r="AI935" s="296"/>
    </row>
    <row r="936" s="455" customFormat="1" spans="1:35">
      <c r="A936" s="467">
        <v>1076</v>
      </c>
      <c r="B936" s="296"/>
      <c r="C936" s="754" t="s">
        <v>7494</v>
      </c>
      <c r="D936" s="296"/>
      <c r="E936" s="754" t="s">
        <v>7495</v>
      </c>
      <c r="F936" s="296"/>
      <c r="G936" s="296"/>
      <c r="H936" s="191" t="s">
        <v>6294</v>
      </c>
      <c r="I936" s="296"/>
      <c r="J936" s="191" t="s">
        <v>7487</v>
      </c>
      <c r="K936" s="296"/>
      <c r="L936" s="296"/>
      <c r="M936" s="476">
        <v>-87</v>
      </c>
      <c r="N936" s="477">
        <v>36.9007</v>
      </c>
      <c r="O936" s="477">
        <f t="shared" si="202"/>
        <v>-3210.3609</v>
      </c>
      <c r="P936" s="477">
        <v>25</v>
      </c>
      <c r="Q936" s="477">
        <f t="shared" si="203"/>
        <v>36.9007</v>
      </c>
      <c r="R936" s="477">
        <f t="shared" si="197"/>
        <v>922.5175</v>
      </c>
      <c r="S936" s="477">
        <f t="shared" si="204"/>
        <v>112</v>
      </c>
      <c r="T936" s="477">
        <f t="shared" si="205"/>
        <v>36.9007</v>
      </c>
      <c r="U936" s="477">
        <f>R936-O936</f>
        <v>4132.8784</v>
      </c>
      <c r="V936" s="477">
        <f t="shared" si="207"/>
        <v>0</v>
      </c>
      <c r="W936" s="477">
        <f t="shared" si="208"/>
        <v>36.9007</v>
      </c>
      <c r="X936" s="477">
        <f>W936*V936</f>
        <v>0</v>
      </c>
      <c r="Y936" s="444"/>
      <c r="Z936" s="296"/>
      <c r="AA936" s="296"/>
      <c r="AB936" s="296"/>
      <c r="AC936" s="296"/>
      <c r="AD936" s="296"/>
      <c r="AE936" s="296"/>
      <c r="AF936" s="296"/>
      <c r="AG936" s="296"/>
      <c r="AH936" s="296"/>
      <c r="AI936" s="296"/>
    </row>
    <row r="937" s="455" customFormat="1" spans="1:35">
      <c r="A937" s="467">
        <v>1077</v>
      </c>
      <c r="B937" s="296"/>
      <c r="C937" s="754" t="s">
        <v>7496</v>
      </c>
      <c r="D937" s="296"/>
      <c r="E937" s="754" t="s">
        <v>7497</v>
      </c>
      <c r="F937" s="296"/>
      <c r="G937" s="296"/>
      <c r="H937" s="191" t="s">
        <v>6294</v>
      </c>
      <c r="I937" s="296"/>
      <c r="J937" s="191" t="s">
        <v>7487</v>
      </c>
      <c r="K937" s="296"/>
      <c r="L937" s="296"/>
      <c r="M937" s="476">
        <v>7</v>
      </c>
      <c r="N937" s="477">
        <v>31.3214</v>
      </c>
      <c r="O937" s="477">
        <f t="shared" si="202"/>
        <v>219.2498</v>
      </c>
      <c r="P937" s="477">
        <v>0</v>
      </c>
      <c r="Q937" s="477">
        <f t="shared" si="203"/>
        <v>31.3214</v>
      </c>
      <c r="R937" s="477">
        <f t="shared" si="197"/>
        <v>0</v>
      </c>
      <c r="S937" s="477">
        <f t="shared" si="204"/>
        <v>0</v>
      </c>
      <c r="T937" s="477">
        <f t="shared" si="205"/>
        <v>31.3214</v>
      </c>
      <c r="U937" s="477">
        <f t="shared" si="206"/>
        <v>0</v>
      </c>
      <c r="V937" s="477">
        <f t="shared" si="207"/>
        <v>-7</v>
      </c>
      <c r="W937" s="477">
        <f t="shared" si="208"/>
        <v>31.3214</v>
      </c>
      <c r="X937" s="477">
        <f t="shared" si="209"/>
        <v>-219.2498</v>
      </c>
      <c r="Y937" s="444"/>
      <c r="Z937" s="296"/>
      <c r="AA937" s="296"/>
      <c r="AB937" s="296"/>
      <c r="AC937" s="296"/>
      <c r="AD937" s="296"/>
      <c r="AE937" s="296"/>
      <c r="AF937" s="296"/>
      <c r="AG937" s="296"/>
      <c r="AH937" s="296"/>
      <c r="AI937" s="296"/>
    </row>
    <row r="938" s="455" customFormat="1" spans="1:35">
      <c r="A938" s="467">
        <v>1078</v>
      </c>
      <c r="B938" s="296"/>
      <c r="C938" s="754" t="s">
        <v>7498</v>
      </c>
      <c r="D938" s="296"/>
      <c r="E938" s="754" t="s">
        <v>7499</v>
      </c>
      <c r="F938" s="296"/>
      <c r="G938" s="296"/>
      <c r="H938" s="191" t="s">
        <v>6294</v>
      </c>
      <c r="I938" s="296"/>
      <c r="J938" s="191" t="s">
        <v>7487</v>
      </c>
      <c r="K938" s="296"/>
      <c r="L938" s="296"/>
      <c r="M938" s="476">
        <v>686</v>
      </c>
      <c r="N938" s="477">
        <v>33.929</v>
      </c>
      <c r="O938" s="477">
        <f t="shared" si="202"/>
        <v>23275.294</v>
      </c>
      <c r="P938" s="477"/>
      <c r="Q938" s="477">
        <f t="shared" si="203"/>
        <v>33.929</v>
      </c>
      <c r="R938" s="477">
        <f t="shared" si="197"/>
        <v>0</v>
      </c>
      <c r="S938" s="477">
        <f t="shared" si="204"/>
        <v>0</v>
      </c>
      <c r="T938" s="477">
        <f t="shared" si="205"/>
        <v>33.929</v>
      </c>
      <c r="U938" s="477">
        <f t="shared" si="206"/>
        <v>0</v>
      </c>
      <c r="V938" s="477">
        <f t="shared" si="207"/>
        <v>-686</v>
      </c>
      <c r="W938" s="477">
        <f t="shared" si="208"/>
        <v>33.929</v>
      </c>
      <c r="X938" s="477">
        <f t="shared" si="209"/>
        <v>-23275.294</v>
      </c>
      <c r="Y938" s="444"/>
      <c r="Z938" s="296"/>
      <c r="AA938" s="296"/>
      <c r="AB938" s="296"/>
      <c r="AC938" s="296"/>
      <c r="AD938" s="296"/>
      <c r="AE938" s="296"/>
      <c r="AF938" s="296"/>
      <c r="AG938" s="296"/>
      <c r="AH938" s="296"/>
      <c r="AI938" s="296"/>
    </row>
    <row r="939" s="455" customFormat="1" spans="1:35">
      <c r="A939" s="467">
        <v>1079</v>
      </c>
      <c r="B939" s="296"/>
      <c r="C939" s="754" t="s">
        <v>7500</v>
      </c>
      <c r="D939" s="296"/>
      <c r="E939" s="754" t="s">
        <v>7501</v>
      </c>
      <c r="F939" s="296"/>
      <c r="G939" s="296"/>
      <c r="H939" s="191" t="s">
        <v>6294</v>
      </c>
      <c r="I939" s="296"/>
      <c r="J939" s="191" t="s">
        <v>7487</v>
      </c>
      <c r="K939" s="296"/>
      <c r="L939" s="296"/>
      <c r="M939" s="476">
        <v>417</v>
      </c>
      <c r="N939" s="477">
        <v>57.8805</v>
      </c>
      <c r="O939" s="477">
        <f t="shared" si="202"/>
        <v>24136.1685</v>
      </c>
      <c r="P939" s="477"/>
      <c r="Q939" s="477">
        <f t="shared" si="203"/>
        <v>57.8805</v>
      </c>
      <c r="R939" s="477">
        <f t="shared" si="197"/>
        <v>0</v>
      </c>
      <c r="S939" s="477">
        <f t="shared" si="204"/>
        <v>0</v>
      </c>
      <c r="T939" s="477">
        <f t="shared" si="205"/>
        <v>57.8805</v>
      </c>
      <c r="U939" s="477">
        <f t="shared" si="206"/>
        <v>0</v>
      </c>
      <c r="V939" s="477">
        <f t="shared" si="207"/>
        <v>-417</v>
      </c>
      <c r="W939" s="477">
        <f t="shared" si="208"/>
        <v>57.8805</v>
      </c>
      <c r="X939" s="477">
        <f t="shared" si="209"/>
        <v>-24136.1685</v>
      </c>
      <c r="Y939" s="444"/>
      <c r="Z939" s="296"/>
      <c r="AA939" s="296"/>
      <c r="AB939" s="296"/>
      <c r="AC939" s="296"/>
      <c r="AD939" s="296"/>
      <c r="AE939" s="296"/>
      <c r="AF939" s="296"/>
      <c r="AG939" s="296"/>
      <c r="AH939" s="296"/>
      <c r="AI939" s="296"/>
    </row>
    <row r="940" s="455" customFormat="1" spans="1:35">
      <c r="A940" s="467">
        <v>1080</v>
      </c>
      <c r="B940" s="296"/>
      <c r="C940" s="754" t="s">
        <v>7502</v>
      </c>
      <c r="D940" s="296"/>
      <c r="E940" s="754" t="s">
        <v>7503</v>
      </c>
      <c r="F940" s="296"/>
      <c r="G940" s="296"/>
      <c r="H940" s="191" t="s">
        <v>6294</v>
      </c>
      <c r="I940" s="296"/>
      <c r="J940" s="191" t="s">
        <v>7487</v>
      </c>
      <c r="K940" s="296"/>
      <c r="L940" s="296"/>
      <c r="M940" s="476">
        <v>160</v>
      </c>
      <c r="N940" s="477">
        <v>66.7163</v>
      </c>
      <c r="O940" s="477">
        <f t="shared" si="202"/>
        <v>10674.608</v>
      </c>
      <c r="P940" s="477"/>
      <c r="Q940" s="477">
        <f t="shared" si="203"/>
        <v>66.7163</v>
      </c>
      <c r="R940" s="477">
        <f t="shared" si="197"/>
        <v>0</v>
      </c>
      <c r="S940" s="477">
        <f t="shared" si="204"/>
        <v>0</v>
      </c>
      <c r="T940" s="477">
        <f t="shared" si="205"/>
        <v>66.7163</v>
      </c>
      <c r="U940" s="477">
        <f t="shared" si="206"/>
        <v>0</v>
      </c>
      <c r="V940" s="477">
        <f t="shared" si="207"/>
        <v>-160</v>
      </c>
      <c r="W940" s="477">
        <f t="shared" si="208"/>
        <v>66.7163</v>
      </c>
      <c r="X940" s="477">
        <f t="shared" si="209"/>
        <v>-10674.608</v>
      </c>
      <c r="Y940" s="444"/>
      <c r="Z940" s="296"/>
      <c r="AA940" s="296"/>
      <c r="AB940" s="296"/>
      <c r="AC940" s="296"/>
      <c r="AD940" s="296"/>
      <c r="AE940" s="296"/>
      <c r="AF940" s="296"/>
      <c r="AG940" s="296"/>
      <c r="AH940" s="296"/>
      <c r="AI940" s="296"/>
    </row>
    <row r="941" s="455" customFormat="1" spans="1:35">
      <c r="A941" s="467">
        <v>1081</v>
      </c>
      <c r="B941" s="296"/>
      <c r="C941" s="754" t="s">
        <v>7504</v>
      </c>
      <c r="D941" s="296"/>
      <c r="E941" s="754" t="s">
        <v>7505</v>
      </c>
      <c r="F941" s="296"/>
      <c r="G941" s="296"/>
      <c r="H941" s="191" t="s">
        <v>6294</v>
      </c>
      <c r="I941" s="296"/>
      <c r="J941" s="191" t="s">
        <v>7487</v>
      </c>
      <c r="K941" s="296"/>
      <c r="L941" s="296"/>
      <c r="M941" s="476">
        <v>75</v>
      </c>
      <c r="N941" s="477">
        <v>63.7804</v>
      </c>
      <c r="O941" s="477">
        <f t="shared" si="202"/>
        <v>4783.53</v>
      </c>
      <c r="P941" s="477"/>
      <c r="Q941" s="477">
        <f t="shared" si="203"/>
        <v>63.7804</v>
      </c>
      <c r="R941" s="477">
        <f t="shared" si="197"/>
        <v>0</v>
      </c>
      <c r="S941" s="477">
        <f t="shared" si="204"/>
        <v>0</v>
      </c>
      <c r="T941" s="477">
        <f t="shared" si="205"/>
        <v>63.7804</v>
      </c>
      <c r="U941" s="477">
        <f t="shared" si="206"/>
        <v>0</v>
      </c>
      <c r="V941" s="477">
        <f t="shared" si="207"/>
        <v>-75</v>
      </c>
      <c r="W941" s="477">
        <f t="shared" si="208"/>
        <v>63.7804</v>
      </c>
      <c r="X941" s="477">
        <f t="shared" si="209"/>
        <v>-4783.53</v>
      </c>
      <c r="Y941" s="444"/>
      <c r="Z941" s="296"/>
      <c r="AA941" s="296"/>
      <c r="AB941" s="296"/>
      <c r="AC941" s="296"/>
      <c r="AD941" s="296"/>
      <c r="AE941" s="296"/>
      <c r="AF941" s="296"/>
      <c r="AG941" s="296"/>
      <c r="AH941" s="296"/>
      <c r="AI941" s="296"/>
    </row>
    <row r="942" s="455" customFormat="1" spans="1:35">
      <c r="A942" s="467">
        <v>1082</v>
      </c>
      <c r="B942" s="296"/>
      <c r="C942" s="754" t="s">
        <v>7506</v>
      </c>
      <c r="D942" s="296"/>
      <c r="E942" s="754" t="s">
        <v>7507</v>
      </c>
      <c r="F942" s="296"/>
      <c r="G942" s="296"/>
      <c r="H942" s="191" t="s">
        <v>6294</v>
      </c>
      <c r="I942" s="296"/>
      <c r="J942" s="191" t="s">
        <v>7487</v>
      </c>
      <c r="K942" s="296"/>
      <c r="L942" s="296"/>
      <c r="M942" s="476">
        <v>114</v>
      </c>
      <c r="N942" s="477">
        <v>58.5317</v>
      </c>
      <c r="O942" s="477">
        <f t="shared" si="202"/>
        <v>6672.6138</v>
      </c>
      <c r="P942" s="477"/>
      <c r="Q942" s="477">
        <f t="shared" si="203"/>
        <v>58.5317</v>
      </c>
      <c r="R942" s="477">
        <f t="shared" si="197"/>
        <v>0</v>
      </c>
      <c r="S942" s="477">
        <f t="shared" si="204"/>
        <v>0</v>
      </c>
      <c r="T942" s="477">
        <f t="shared" si="205"/>
        <v>58.5317</v>
      </c>
      <c r="U942" s="477">
        <f t="shared" si="206"/>
        <v>0</v>
      </c>
      <c r="V942" s="477">
        <f t="shared" si="207"/>
        <v>-114</v>
      </c>
      <c r="W942" s="477">
        <f t="shared" si="208"/>
        <v>58.5317</v>
      </c>
      <c r="X942" s="477">
        <f t="shared" si="209"/>
        <v>-6672.6138</v>
      </c>
      <c r="Y942" s="444"/>
      <c r="Z942" s="296"/>
      <c r="AA942" s="296"/>
      <c r="AB942" s="296"/>
      <c r="AC942" s="296"/>
      <c r="AD942" s="296"/>
      <c r="AE942" s="296"/>
      <c r="AF942" s="296"/>
      <c r="AG942" s="296"/>
      <c r="AH942" s="296"/>
      <c r="AI942" s="296"/>
    </row>
    <row r="943" s="455" customFormat="1" spans="1:35">
      <c r="A943" s="467">
        <v>1083</v>
      </c>
      <c r="B943" s="296"/>
      <c r="C943" s="754" t="s">
        <v>7508</v>
      </c>
      <c r="D943" s="296"/>
      <c r="E943" s="754" t="s">
        <v>7509</v>
      </c>
      <c r="F943" s="296"/>
      <c r="G943" s="296"/>
      <c r="H943" s="191" t="s">
        <v>6294</v>
      </c>
      <c r="I943" s="296"/>
      <c r="J943" s="191" t="s">
        <v>7487</v>
      </c>
      <c r="K943" s="296"/>
      <c r="L943" s="296"/>
      <c r="M943" s="476">
        <v>149</v>
      </c>
      <c r="N943" s="477">
        <v>70.746</v>
      </c>
      <c r="O943" s="477">
        <f t="shared" si="202"/>
        <v>10541.154</v>
      </c>
      <c r="P943" s="477"/>
      <c r="Q943" s="477">
        <f t="shared" si="203"/>
        <v>70.746</v>
      </c>
      <c r="R943" s="477">
        <f t="shared" si="197"/>
        <v>0</v>
      </c>
      <c r="S943" s="477">
        <f t="shared" si="204"/>
        <v>0</v>
      </c>
      <c r="T943" s="477">
        <f t="shared" si="205"/>
        <v>70.746</v>
      </c>
      <c r="U943" s="477">
        <f t="shared" si="206"/>
        <v>0</v>
      </c>
      <c r="V943" s="477">
        <f t="shared" si="207"/>
        <v>-149</v>
      </c>
      <c r="W943" s="477">
        <f t="shared" si="208"/>
        <v>70.746</v>
      </c>
      <c r="X943" s="477">
        <f t="shared" si="209"/>
        <v>-10541.154</v>
      </c>
      <c r="Y943" s="444"/>
      <c r="Z943" s="296"/>
      <c r="AA943" s="296"/>
      <c r="AB943" s="296"/>
      <c r="AC943" s="296"/>
      <c r="AD943" s="296"/>
      <c r="AE943" s="296"/>
      <c r="AF943" s="296"/>
      <c r="AG943" s="296"/>
      <c r="AH943" s="296"/>
      <c r="AI943" s="296"/>
    </row>
    <row r="944" s="455" customFormat="1" spans="1:35">
      <c r="A944" s="467">
        <v>1084</v>
      </c>
      <c r="B944" s="296"/>
      <c r="C944" s="754" t="s">
        <v>7510</v>
      </c>
      <c r="D944" s="296"/>
      <c r="E944" s="754" t="s">
        <v>7511</v>
      </c>
      <c r="F944" s="296"/>
      <c r="G944" s="296"/>
      <c r="H944" s="191" t="s">
        <v>6294</v>
      </c>
      <c r="I944" s="296"/>
      <c r="J944" s="191" t="s">
        <v>7487</v>
      </c>
      <c r="K944" s="296"/>
      <c r="L944" s="296"/>
      <c r="M944" s="476">
        <v>116</v>
      </c>
      <c r="N944" s="477">
        <v>18.9926</v>
      </c>
      <c r="O944" s="477">
        <f t="shared" si="202"/>
        <v>2203.1416</v>
      </c>
      <c r="P944" s="477"/>
      <c r="Q944" s="477">
        <f t="shared" si="203"/>
        <v>18.9926</v>
      </c>
      <c r="R944" s="477">
        <f t="shared" si="197"/>
        <v>0</v>
      </c>
      <c r="S944" s="477">
        <f t="shared" si="204"/>
        <v>0</v>
      </c>
      <c r="T944" s="477">
        <f t="shared" si="205"/>
        <v>18.9926</v>
      </c>
      <c r="U944" s="477">
        <f t="shared" si="206"/>
        <v>0</v>
      </c>
      <c r="V944" s="477">
        <f t="shared" si="207"/>
        <v>-116</v>
      </c>
      <c r="W944" s="477">
        <f t="shared" si="208"/>
        <v>18.9926</v>
      </c>
      <c r="X944" s="477">
        <f t="shared" si="209"/>
        <v>-2203.1416</v>
      </c>
      <c r="Y944" s="444"/>
      <c r="Z944" s="296"/>
      <c r="AA944" s="296"/>
      <c r="AB944" s="296"/>
      <c r="AC944" s="296"/>
      <c r="AD944" s="296"/>
      <c r="AE944" s="296"/>
      <c r="AF944" s="296"/>
      <c r="AG944" s="296"/>
      <c r="AH944" s="296"/>
      <c r="AI944" s="296"/>
    </row>
    <row r="945" s="455" customFormat="1" spans="1:35">
      <c r="A945" s="467">
        <v>1085</v>
      </c>
      <c r="B945" s="296"/>
      <c r="C945" s="754" t="s">
        <v>7512</v>
      </c>
      <c r="D945" s="296"/>
      <c r="E945" s="754" t="s">
        <v>7513</v>
      </c>
      <c r="F945" s="296"/>
      <c r="G945" s="296"/>
      <c r="H945" s="191" t="s">
        <v>6294</v>
      </c>
      <c r="I945" s="296"/>
      <c r="J945" s="191" t="s">
        <v>7487</v>
      </c>
      <c r="K945" s="296"/>
      <c r="L945" s="296"/>
      <c r="M945" s="476">
        <v>-1</v>
      </c>
      <c r="N945" s="477">
        <v>28.46</v>
      </c>
      <c r="O945" s="477">
        <f t="shared" si="202"/>
        <v>-28.46</v>
      </c>
      <c r="P945" s="477"/>
      <c r="Q945" s="477">
        <f t="shared" si="203"/>
        <v>28.46</v>
      </c>
      <c r="R945" s="477">
        <f t="shared" si="197"/>
        <v>0</v>
      </c>
      <c r="S945" s="477">
        <f t="shared" si="204"/>
        <v>1</v>
      </c>
      <c r="T945" s="477">
        <f t="shared" si="205"/>
        <v>28.46</v>
      </c>
      <c r="U945" s="477">
        <f>R945-O945</f>
        <v>28.46</v>
      </c>
      <c r="V945" s="477">
        <f t="shared" si="207"/>
        <v>0</v>
      </c>
      <c r="W945" s="477">
        <f t="shared" si="208"/>
        <v>28.46</v>
      </c>
      <c r="X945" s="477">
        <f>W945*V945</f>
        <v>0</v>
      </c>
      <c r="Y945" s="444"/>
      <c r="Z945" s="296"/>
      <c r="AA945" s="296"/>
      <c r="AB945" s="296"/>
      <c r="AC945" s="296"/>
      <c r="AD945" s="296"/>
      <c r="AE945" s="296"/>
      <c r="AF945" s="296"/>
      <c r="AG945" s="296"/>
      <c r="AH945" s="296"/>
      <c r="AI945" s="296"/>
    </row>
    <row r="946" s="455" customFormat="1" spans="1:35">
      <c r="A946" s="467">
        <v>1086</v>
      </c>
      <c r="B946" s="296"/>
      <c r="C946" s="754" t="s">
        <v>7514</v>
      </c>
      <c r="D946" s="296"/>
      <c r="E946" s="754" t="s">
        <v>7515</v>
      </c>
      <c r="F946" s="296"/>
      <c r="G946" s="296"/>
      <c r="H946" s="191" t="s">
        <v>6294</v>
      </c>
      <c r="I946" s="296"/>
      <c r="J946" s="191" t="s">
        <v>7487</v>
      </c>
      <c r="K946" s="296"/>
      <c r="L946" s="296"/>
      <c r="M946" s="476">
        <v>-74</v>
      </c>
      <c r="N946" s="477">
        <v>59.022</v>
      </c>
      <c r="O946" s="477">
        <f t="shared" ref="O946:O1009" si="210">N946*M946</f>
        <v>-4367.628</v>
      </c>
      <c r="P946" s="477"/>
      <c r="Q946" s="477">
        <f t="shared" si="203"/>
        <v>59.022</v>
      </c>
      <c r="R946" s="477">
        <f t="shared" si="197"/>
        <v>0</v>
      </c>
      <c r="S946" s="477">
        <f t="shared" si="204"/>
        <v>74</v>
      </c>
      <c r="T946" s="477">
        <f t="shared" si="205"/>
        <v>59.022</v>
      </c>
      <c r="U946" s="477">
        <f>R946-O946</f>
        <v>4367.628</v>
      </c>
      <c r="V946" s="477">
        <f t="shared" si="207"/>
        <v>0</v>
      </c>
      <c r="W946" s="477">
        <f t="shared" si="208"/>
        <v>59.022</v>
      </c>
      <c r="X946" s="477">
        <f>W946*V946</f>
        <v>0</v>
      </c>
      <c r="Y946" s="444"/>
      <c r="Z946" s="296"/>
      <c r="AA946" s="296"/>
      <c r="AB946" s="296"/>
      <c r="AC946" s="296"/>
      <c r="AD946" s="296"/>
      <c r="AE946" s="296"/>
      <c r="AF946" s="296"/>
      <c r="AG946" s="296"/>
      <c r="AH946" s="296"/>
      <c r="AI946" s="296"/>
    </row>
    <row r="947" s="455" customFormat="1" spans="1:35">
      <c r="A947" s="467">
        <v>1087</v>
      </c>
      <c r="B947" s="296"/>
      <c r="C947" s="754" t="s">
        <v>7516</v>
      </c>
      <c r="D947" s="296"/>
      <c r="E947" s="754" t="s">
        <v>7517</v>
      </c>
      <c r="F947" s="296"/>
      <c r="G947" s="296"/>
      <c r="H947" s="191" t="s">
        <v>6294</v>
      </c>
      <c r="I947" s="296"/>
      <c r="J947" s="191" t="s">
        <v>7487</v>
      </c>
      <c r="K947" s="296"/>
      <c r="L947" s="296"/>
      <c r="M947" s="476">
        <v>-103</v>
      </c>
      <c r="N947" s="477">
        <v>72.1001</v>
      </c>
      <c r="O947" s="477">
        <f t="shared" si="210"/>
        <v>-7426.3103</v>
      </c>
      <c r="P947" s="477"/>
      <c r="Q947" s="477">
        <f t="shared" si="203"/>
        <v>72.1001</v>
      </c>
      <c r="R947" s="477">
        <f t="shared" si="197"/>
        <v>0</v>
      </c>
      <c r="S947" s="477">
        <f t="shared" si="204"/>
        <v>103</v>
      </c>
      <c r="T947" s="477">
        <f t="shared" si="205"/>
        <v>72.1001</v>
      </c>
      <c r="U947" s="477">
        <f>R947-O947</f>
        <v>7426.3103</v>
      </c>
      <c r="V947" s="477">
        <f t="shared" si="207"/>
        <v>0</v>
      </c>
      <c r="W947" s="477">
        <f t="shared" si="208"/>
        <v>72.1001</v>
      </c>
      <c r="X947" s="477">
        <f>W947*V947</f>
        <v>0</v>
      </c>
      <c r="Y947" s="444"/>
      <c r="Z947" s="296"/>
      <c r="AA947" s="296"/>
      <c r="AB947" s="296"/>
      <c r="AC947" s="296"/>
      <c r="AD947" s="296"/>
      <c r="AE947" s="296"/>
      <c r="AF947" s="296"/>
      <c r="AG947" s="296"/>
      <c r="AH947" s="296"/>
      <c r="AI947" s="296"/>
    </row>
    <row r="948" s="455" customFormat="1" spans="1:35">
      <c r="A948" s="467">
        <v>1088</v>
      </c>
      <c r="B948" s="296"/>
      <c r="C948" s="754" t="s">
        <v>7518</v>
      </c>
      <c r="D948" s="296"/>
      <c r="E948" s="754" t="s">
        <v>7519</v>
      </c>
      <c r="F948" s="296"/>
      <c r="G948" s="296"/>
      <c r="H948" s="191" t="s">
        <v>6294</v>
      </c>
      <c r="I948" s="296"/>
      <c r="J948" s="191" t="s">
        <v>7487</v>
      </c>
      <c r="K948" s="296"/>
      <c r="L948" s="296"/>
      <c r="M948" s="476">
        <v>-1032</v>
      </c>
      <c r="N948" s="477">
        <v>133.6485</v>
      </c>
      <c r="O948" s="477">
        <f t="shared" si="210"/>
        <v>-137925.252</v>
      </c>
      <c r="P948" s="477">
        <v>4</v>
      </c>
      <c r="Q948" s="477">
        <f t="shared" si="203"/>
        <v>133.6485</v>
      </c>
      <c r="R948" s="477">
        <f t="shared" si="197"/>
        <v>534.594</v>
      </c>
      <c r="S948" s="477">
        <f t="shared" si="204"/>
        <v>1036</v>
      </c>
      <c r="T948" s="477">
        <f t="shared" si="205"/>
        <v>133.6485</v>
      </c>
      <c r="U948" s="477">
        <f>R948-O948</f>
        <v>138459.846</v>
      </c>
      <c r="V948" s="477">
        <f t="shared" si="207"/>
        <v>0</v>
      </c>
      <c r="W948" s="477">
        <f t="shared" si="208"/>
        <v>133.6485</v>
      </c>
      <c r="X948" s="477">
        <f>W948*V948</f>
        <v>0</v>
      </c>
      <c r="Y948" s="444"/>
      <c r="Z948" s="296"/>
      <c r="AA948" s="296"/>
      <c r="AB948" s="296"/>
      <c r="AC948" s="296"/>
      <c r="AD948" s="296"/>
      <c r="AE948" s="296"/>
      <c r="AF948" s="296"/>
      <c r="AG948" s="296"/>
      <c r="AH948" s="296"/>
      <c r="AI948" s="296"/>
    </row>
    <row r="949" s="455" customFormat="1" spans="1:35">
      <c r="A949" s="467">
        <v>1089</v>
      </c>
      <c r="B949" s="296"/>
      <c r="C949" s="754" t="s">
        <v>7520</v>
      </c>
      <c r="D949" s="296"/>
      <c r="E949" s="754" t="s">
        <v>7521</v>
      </c>
      <c r="F949" s="296"/>
      <c r="G949" s="296"/>
      <c r="H949" s="191" t="s">
        <v>6294</v>
      </c>
      <c r="I949" s="296"/>
      <c r="J949" s="191" t="s">
        <v>7487</v>
      </c>
      <c r="K949" s="296"/>
      <c r="L949" s="296"/>
      <c r="M949" s="476">
        <v>-1034</v>
      </c>
      <c r="N949" s="477">
        <v>141.8536</v>
      </c>
      <c r="O949" s="477">
        <f t="shared" si="210"/>
        <v>-146676.6224</v>
      </c>
      <c r="P949" s="477">
        <v>4</v>
      </c>
      <c r="Q949" s="477">
        <f t="shared" si="203"/>
        <v>141.8536</v>
      </c>
      <c r="R949" s="477">
        <f t="shared" si="197"/>
        <v>567.4144</v>
      </c>
      <c r="S949" s="477">
        <f t="shared" si="204"/>
        <v>1038</v>
      </c>
      <c r="T949" s="477">
        <f t="shared" si="205"/>
        <v>141.8536</v>
      </c>
      <c r="U949" s="477">
        <f>R949-O949</f>
        <v>147244.0368</v>
      </c>
      <c r="V949" s="477">
        <f t="shared" si="207"/>
        <v>0</v>
      </c>
      <c r="W949" s="477">
        <f t="shared" si="208"/>
        <v>141.8536</v>
      </c>
      <c r="X949" s="477">
        <f>W949*V949</f>
        <v>0</v>
      </c>
      <c r="Y949" s="444"/>
      <c r="Z949" s="296"/>
      <c r="AA949" s="296"/>
      <c r="AB949" s="296"/>
      <c r="AC949" s="296"/>
      <c r="AD949" s="296"/>
      <c r="AE949" s="296"/>
      <c r="AF949" s="296"/>
      <c r="AG949" s="296"/>
      <c r="AH949" s="296"/>
      <c r="AI949" s="296"/>
    </row>
    <row r="950" s="455" customFormat="1" spans="1:35">
      <c r="A950" s="467">
        <v>1090</v>
      </c>
      <c r="B950" s="296"/>
      <c r="C950" s="754" t="s">
        <v>7522</v>
      </c>
      <c r="D950" s="296"/>
      <c r="E950" s="754" t="s">
        <v>7523</v>
      </c>
      <c r="F950" s="296"/>
      <c r="G950" s="296"/>
      <c r="H950" s="191" t="s">
        <v>6292</v>
      </c>
      <c r="I950" s="296"/>
      <c r="J950" s="191" t="s">
        <v>7487</v>
      </c>
      <c r="K950" s="296"/>
      <c r="L950" s="296"/>
      <c r="M950" s="476">
        <v>487</v>
      </c>
      <c r="N950" s="477">
        <v>26.7367</v>
      </c>
      <c r="O950" s="477">
        <f t="shared" si="210"/>
        <v>13020.7729</v>
      </c>
      <c r="P950" s="477">
        <v>401</v>
      </c>
      <c r="Q950" s="477">
        <f t="shared" si="203"/>
        <v>26.7367</v>
      </c>
      <c r="R950" s="477">
        <f t="shared" si="197"/>
        <v>10721.4167</v>
      </c>
      <c r="S950" s="477">
        <f t="shared" si="204"/>
        <v>0</v>
      </c>
      <c r="T950" s="477">
        <f t="shared" si="205"/>
        <v>26.7367</v>
      </c>
      <c r="U950" s="477">
        <f t="shared" si="206"/>
        <v>0</v>
      </c>
      <c r="V950" s="477">
        <f t="shared" si="207"/>
        <v>-86</v>
      </c>
      <c r="W950" s="477">
        <f t="shared" si="208"/>
        <v>26.7367</v>
      </c>
      <c r="X950" s="477">
        <f t="shared" ref="X950:X954" si="211">R950-O950</f>
        <v>-2299.3562</v>
      </c>
      <c r="Y950" s="444"/>
      <c r="Z950" s="296"/>
      <c r="AA950" s="296"/>
      <c r="AB950" s="296"/>
      <c r="AC950" s="296"/>
      <c r="AD950" s="296"/>
      <c r="AE950" s="296"/>
      <c r="AF950" s="296"/>
      <c r="AG950" s="296"/>
      <c r="AH950" s="296"/>
      <c r="AI950" s="296"/>
    </row>
    <row r="951" s="455" customFormat="1" spans="1:35">
      <c r="A951" s="467">
        <v>1091</v>
      </c>
      <c r="B951" s="296"/>
      <c r="C951" s="754" t="s">
        <v>5369</v>
      </c>
      <c r="D951" s="296"/>
      <c r="E951" s="754" t="s">
        <v>5370</v>
      </c>
      <c r="F951" s="296"/>
      <c r="G951" s="296"/>
      <c r="H951" s="191" t="s">
        <v>6292</v>
      </c>
      <c r="I951" s="296"/>
      <c r="J951" s="191" t="s">
        <v>7487</v>
      </c>
      <c r="K951" s="296"/>
      <c r="L951" s="296"/>
      <c r="M951" s="476">
        <v>1009</v>
      </c>
      <c r="N951" s="477">
        <v>35.6955</v>
      </c>
      <c r="O951" s="477">
        <f t="shared" si="210"/>
        <v>36016.7595</v>
      </c>
      <c r="P951" s="477"/>
      <c r="Q951" s="477">
        <f t="shared" si="203"/>
        <v>35.6955</v>
      </c>
      <c r="R951" s="477">
        <f t="shared" si="197"/>
        <v>0</v>
      </c>
      <c r="S951" s="477">
        <f t="shared" si="204"/>
        <v>0</v>
      </c>
      <c r="T951" s="477">
        <f t="shared" si="205"/>
        <v>35.6955</v>
      </c>
      <c r="U951" s="477">
        <f t="shared" si="206"/>
        <v>0</v>
      </c>
      <c r="V951" s="477">
        <f t="shared" si="207"/>
        <v>-1009</v>
      </c>
      <c r="W951" s="477">
        <f t="shared" si="208"/>
        <v>35.6955</v>
      </c>
      <c r="X951" s="477">
        <f t="shared" si="211"/>
        <v>-36016.7595</v>
      </c>
      <c r="Y951" s="444"/>
      <c r="Z951" s="296"/>
      <c r="AA951" s="296"/>
      <c r="AB951" s="296"/>
      <c r="AC951" s="296"/>
      <c r="AD951" s="296"/>
      <c r="AE951" s="296"/>
      <c r="AF951" s="296"/>
      <c r="AG951" s="296"/>
      <c r="AH951" s="296"/>
      <c r="AI951" s="296"/>
    </row>
    <row r="952" s="455" customFormat="1" spans="1:35">
      <c r="A952" s="467">
        <v>1092</v>
      </c>
      <c r="B952" s="296"/>
      <c r="C952" s="754" t="s">
        <v>5371</v>
      </c>
      <c r="D952" s="296"/>
      <c r="E952" s="754" t="s">
        <v>5372</v>
      </c>
      <c r="F952" s="296"/>
      <c r="G952" s="296"/>
      <c r="H952" s="191" t="s">
        <v>6292</v>
      </c>
      <c r="I952" s="296"/>
      <c r="J952" s="191" t="s">
        <v>7487</v>
      </c>
      <c r="K952" s="296"/>
      <c r="L952" s="296"/>
      <c r="M952" s="476">
        <v>153</v>
      </c>
      <c r="N952" s="477">
        <v>111.9467</v>
      </c>
      <c r="O952" s="477">
        <f t="shared" si="210"/>
        <v>17127.8451</v>
      </c>
      <c r="P952" s="477">
        <v>27</v>
      </c>
      <c r="Q952" s="477">
        <f t="shared" si="203"/>
        <v>111.9467</v>
      </c>
      <c r="R952" s="477">
        <f t="shared" si="197"/>
        <v>3022.5609</v>
      </c>
      <c r="S952" s="477">
        <f t="shared" si="204"/>
        <v>0</v>
      </c>
      <c r="T952" s="477">
        <f t="shared" si="205"/>
        <v>111.9467</v>
      </c>
      <c r="U952" s="477">
        <f t="shared" si="206"/>
        <v>0</v>
      </c>
      <c r="V952" s="477">
        <f t="shared" si="207"/>
        <v>-126</v>
      </c>
      <c r="W952" s="477">
        <f t="shared" si="208"/>
        <v>111.9467</v>
      </c>
      <c r="X952" s="477">
        <f t="shared" si="211"/>
        <v>-14105.2842</v>
      </c>
      <c r="Y952" s="444"/>
      <c r="Z952" s="296"/>
      <c r="AA952" s="296"/>
      <c r="AB952" s="296"/>
      <c r="AC952" s="296"/>
      <c r="AD952" s="296"/>
      <c r="AE952" s="296"/>
      <c r="AF952" s="296"/>
      <c r="AG952" s="296"/>
      <c r="AH952" s="296"/>
      <c r="AI952" s="296"/>
    </row>
    <row r="953" s="455" customFormat="1" spans="1:35">
      <c r="A953" s="467">
        <v>1093</v>
      </c>
      <c r="B953" s="296"/>
      <c r="C953" s="754" t="s">
        <v>5373</v>
      </c>
      <c r="D953" s="296"/>
      <c r="E953" s="754" t="s">
        <v>5374</v>
      </c>
      <c r="F953" s="296"/>
      <c r="G953" s="296"/>
      <c r="H953" s="191" t="s">
        <v>6292</v>
      </c>
      <c r="I953" s="296"/>
      <c r="J953" s="191" t="s">
        <v>7487</v>
      </c>
      <c r="K953" s="296"/>
      <c r="L953" s="296"/>
      <c r="M953" s="476">
        <v>145</v>
      </c>
      <c r="N953" s="477">
        <v>113.2931</v>
      </c>
      <c r="O953" s="477">
        <f t="shared" si="210"/>
        <v>16427.4995</v>
      </c>
      <c r="P953" s="477">
        <v>3</v>
      </c>
      <c r="Q953" s="477">
        <f t="shared" si="203"/>
        <v>113.2931</v>
      </c>
      <c r="R953" s="477">
        <f t="shared" si="197"/>
        <v>339.8793</v>
      </c>
      <c r="S953" s="477">
        <f t="shared" si="204"/>
        <v>0</v>
      </c>
      <c r="T953" s="477">
        <f t="shared" si="205"/>
        <v>113.2931</v>
      </c>
      <c r="U953" s="477">
        <f t="shared" si="206"/>
        <v>0</v>
      </c>
      <c r="V953" s="477">
        <f t="shared" si="207"/>
        <v>-142</v>
      </c>
      <c r="W953" s="477">
        <f t="shared" si="208"/>
        <v>113.2931</v>
      </c>
      <c r="X953" s="477">
        <f t="shared" si="211"/>
        <v>-16087.6202</v>
      </c>
      <c r="Y953" s="444"/>
      <c r="Z953" s="296"/>
      <c r="AA953" s="296"/>
      <c r="AB953" s="296"/>
      <c r="AC953" s="296"/>
      <c r="AD953" s="296"/>
      <c r="AE953" s="296"/>
      <c r="AF953" s="296"/>
      <c r="AG953" s="296"/>
      <c r="AH953" s="296"/>
      <c r="AI953" s="296"/>
    </row>
    <row r="954" s="455" customFormat="1" spans="1:35">
      <c r="A954" s="467">
        <v>1094</v>
      </c>
      <c r="B954" s="296"/>
      <c r="C954" s="754" t="s">
        <v>7524</v>
      </c>
      <c r="D954" s="296"/>
      <c r="E954" s="754" t="s">
        <v>7525</v>
      </c>
      <c r="F954" s="296"/>
      <c r="G954" s="296"/>
      <c r="H954" s="191" t="s">
        <v>6292</v>
      </c>
      <c r="I954" s="296"/>
      <c r="J954" s="191" t="s">
        <v>7487</v>
      </c>
      <c r="K954" s="296"/>
      <c r="L954" s="296"/>
      <c r="M954" s="476">
        <v>85</v>
      </c>
      <c r="N954" s="477">
        <v>77.0975</v>
      </c>
      <c r="O954" s="477">
        <f t="shared" si="210"/>
        <v>6553.2875</v>
      </c>
      <c r="P954" s="477">
        <v>0</v>
      </c>
      <c r="Q954" s="477">
        <f t="shared" si="203"/>
        <v>77.0975</v>
      </c>
      <c r="R954" s="477">
        <f t="shared" si="197"/>
        <v>0</v>
      </c>
      <c r="S954" s="477">
        <f t="shared" si="204"/>
        <v>0</v>
      </c>
      <c r="T954" s="477">
        <f t="shared" si="205"/>
        <v>77.0975</v>
      </c>
      <c r="U954" s="477">
        <f t="shared" si="206"/>
        <v>0</v>
      </c>
      <c r="V954" s="477">
        <f t="shared" si="207"/>
        <v>-85</v>
      </c>
      <c r="W954" s="477">
        <f t="shared" si="208"/>
        <v>77.0975</v>
      </c>
      <c r="X954" s="477">
        <f t="shared" si="211"/>
        <v>-6553.2875</v>
      </c>
      <c r="Y954" s="444"/>
      <c r="Z954" s="296"/>
      <c r="AA954" s="296"/>
      <c r="AB954" s="296"/>
      <c r="AC954" s="296"/>
      <c r="AD954" s="296"/>
      <c r="AE954" s="296"/>
      <c r="AF954" s="296"/>
      <c r="AG954" s="296"/>
      <c r="AH954" s="296"/>
      <c r="AI954" s="296"/>
    </row>
    <row r="955" s="455" customFormat="1" spans="1:35">
      <c r="A955" s="467">
        <v>1095</v>
      </c>
      <c r="B955" s="296"/>
      <c r="C955" s="754" t="s">
        <v>5385</v>
      </c>
      <c r="D955" s="296"/>
      <c r="E955" s="754" t="s">
        <v>5386</v>
      </c>
      <c r="F955" s="296"/>
      <c r="G955" s="296"/>
      <c r="H955" s="191" t="s">
        <v>6292</v>
      </c>
      <c r="I955" s="296"/>
      <c r="J955" s="191" t="s">
        <v>7487</v>
      </c>
      <c r="K955" s="296"/>
      <c r="L955" s="296"/>
      <c r="M955" s="476">
        <v>-65</v>
      </c>
      <c r="N955" s="477">
        <v>88.7631</v>
      </c>
      <c r="O955" s="477">
        <f t="shared" si="210"/>
        <v>-5769.6015</v>
      </c>
      <c r="P955" s="477">
        <v>32</v>
      </c>
      <c r="Q955" s="477">
        <f t="shared" si="203"/>
        <v>88.7631</v>
      </c>
      <c r="R955" s="477">
        <f t="shared" si="197"/>
        <v>2840.4192</v>
      </c>
      <c r="S955" s="477">
        <f t="shared" si="204"/>
        <v>97</v>
      </c>
      <c r="T955" s="477">
        <f t="shared" si="205"/>
        <v>88.7631</v>
      </c>
      <c r="U955" s="477">
        <f>R955-O955</f>
        <v>8610.0207</v>
      </c>
      <c r="V955" s="477">
        <f t="shared" si="207"/>
        <v>0</v>
      </c>
      <c r="W955" s="477">
        <f t="shared" si="208"/>
        <v>88.7631</v>
      </c>
      <c r="X955" s="477">
        <f>W955*V955</f>
        <v>0</v>
      </c>
      <c r="Y955" s="444"/>
      <c r="Z955" s="296"/>
      <c r="AA955" s="296"/>
      <c r="AB955" s="296"/>
      <c r="AC955" s="296"/>
      <c r="AD955" s="296"/>
      <c r="AE955" s="296"/>
      <c r="AF955" s="296"/>
      <c r="AG955" s="296"/>
      <c r="AH955" s="296"/>
      <c r="AI955" s="296"/>
    </row>
    <row r="956" s="455" customFormat="1" spans="1:35">
      <c r="A956" s="467">
        <v>1096</v>
      </c>
      <c r="B956" s="296"/>
      <c r="C956" s="754" t="s">
        <v>7526</v>
      </c>
      <c r="D956" s="296"/>
      <c r="E956" s="754" t="s">
        <v>7527</v>
      </c>
      <c r="F956" s="296"/>
      <c r="G956" s="296"/>
      <c r="H956" s="191" t="s">
        <v>6292</v>
      </c>
      <c r="I956" s="296"/>
      <c r="J956" s="191" t="s">
        <v>7487</v>
      </c>
      <c r="K956" s="296"/>
      <c r="L956" s="296"/>
      <c r="M956" s="476">
        <v>-9</v>
      </c>
      <c r="N956" s="477">
        <v>119.6411</v>
      </c>
      <c r="O956" s="477">
        <f t="shared" si="210"/>
        <v>-1076.7699</v>
      </c>
      <c r="P956" s="477">
        <v>22</v>
      </c>
      <c r="Q956" s="477">
        <f t="shared" si="203"/>
        <v>119.6411</v>
      </c>
      <c r="R956" s="477">
        <f t="shared" si="197"/>
        <v>2632.1042</v>
      </c>
      <c r="S956" s="477">
        <f t="shared" si="204"/>
        <v>31</v>
      </c>
      <c r="T956" s="477">
        <f t="shared" si="205"/>
        <v>119.6411</v>
      </c>
      <c r="U956" s="477">
        <f>R956-O956</f>
        <v>3708.8741</v>
      </c>
      <c r="V956" s="477">
        <f t="shared" si="207"/>
        <v>0</v>
      </c>
      <c r="W956" s="477">
        <f t="shared" si="208"/>
        <v>119.6411</v>
      </c>
      <c r="X956" s="477">
        <f>W956*V956</f>
        <v>0</v>
      </c>
      <c r="Y956" s="444"/>
      <c r="Z956" s="296"/>
      <c r="AA956" s="296"/>
      <c r="AB956" s="296"/>
      <c r="AC956" s="296"/>
      <c r="AD956" s="296"/>
      <c r="AE956" s="296"/>
      <c r="AF956" s="296"/>
      <c r="AG956" s="296"/>
      <c r="AH956" s="296"/>
      <c r="AI956" s="296"/>
    </row>
    <row r="957" s="455" customFormat="1" spans="1:35">
      <c r="A957" s="467">
        <v>1097</v>
      </c>
      <c r="B957" s="296"/>
      <c r="C957" s="754" t="s">
        <v>7528</v>
      </c>
      <c r="D957" s="296"/>
      <c r="E957" s="754" t="s">
        <v>7529</v>
      </c>
      <c r="F957" s="296"/>
      <c r="G957" s="296"/>
      <c r="H957" s="191" t="s">
        <v>6292</v>
      </c>
      <c r="I957" s="296"/>
      <c r="J957" s="191" t="s">
        <v>7487</v>
      </c>
      <c r="K957" s="296"/>
      <c r="L957" s="296"/>
      <c r="M957" s="476">
        <v>66</v>
      </c>
      <c r="N957" s="477">
        <v>106.7077</v>
      </c>
      <c r="O957" s="477">
        <f t="shared" si="210"/>
        <v>7042.7082</v>
      </c>
      <c r="P957" s="477">
        <v>9</v>
      </c>
      <c r="Q957" s="477">
        <f t="shared" si="203"/>
        <v>106.7077</v>
      </c>
      <c r="R957" s="477">
        <f t="shared" si="197"/>
        <v>960.3693</v>
      </c>
      <c r="S957" s="477">
        <f t="shared" si="204"/>
        <v>0</v>
      </c>
      <c r="T957" s="477">
        <f t="shared" si="205"/>
        <v>106.7077</v>
      </c>
      <c r="U957" s="477">
        <f t="shared" si="206"/>
        <v>0</v>
      </c>
      <c r="V957" s="477">
        <f t="shared" si="207"/>
        <v>-57</v>
      </c>
      <c r="W957" s="477">
        <f t="shared" si="208"/>
        <v>106.7077</v>
      </c>
      <c r="X957" s="477">
        <f t="shared" ref="X957:X964" si="212">R957-O957</f>
        <v>-6082.3389</v>
      </c>
      <c r="Y957" s="444"/>
      <c r="Z957" s="296"/>
      <c r="AA957" s="296"/>
      <c r="AB957" s="296"/>
      <c r="AC957" s="296"/>
      <c r="AD957" s="296"/>
      <c r="AE957" s="296"/>
      <c r="AF957" s="296"/>
      <c r="AG957" s="296"/>
      <c r="AH957" s="296"/>
      <c r="AI957" s="296"/>
    </row>
    <row r="958" s="455" customFormat="1" spans="1:35">
      <c r="A958" s="467">
        <v>1098</v>
      </c>
      <c r="B958" s="296"/>
      <c r="C958" s="754" t="s">
        <v>7530</v>
      </c>
      <c r="D958" s="296"/>
      <c r="E958" s="754" t="s">
        <v>7531</v>
      </c>
      <c r="F958" s="296"/>
      <c r="G958" s="296"/>
      <c r="H958" s="191" t="s">
        <v>6292</v>
      </c>
      <c r="I958" s="296"/>
      <c r="J958" s="191" t="s">
        <v>7487</v>
      </c>
      <c r="K958" s="296"/>
      <c r="L958" s="296"/>
      <c r="M958" s="476">
        <v>41</v>
      </c>
      <c r="N958" s="477">
        <v>130.549</v>
      </c>
      <c r="O958" s="477">
        <f t="shared" si="210"/>
        <v>5352.509</v>
      </c>
      <c r="P958" s="477">
        <v>28</v>
      </c>
      <c r="Q958" s="477">
        <f t="shared" si="203"/>
        <v>130.549</v>
      </c>
      <c r="R958" s="477">
        <f t="shared" si="197"/>
        <v>3655.372</v>
      </c>
      <c r="S958" s="477">
        <f t="shared" si="204"/>
        <v>0</v>
      </c>
      <c r="T958" s="477">
        <f t="shared" si="205"/>
        <v>130.549</v>
      </c>
      <c r="U958" s="477">
        <f t="shared" si="206"/>
        <v>0</v>
      </c>
      <c r="V958" s="477">
        <f t="shared" si="207"/>
        <v>-13</v>
      </c>
      <c r="W958" s="477">
        <f t="shared" si="208"/>
        <v>130.549</v>
      </c>
      <c r="X958" s="477">
        <f t="shared" si="212"/>
        <v>-1697.137</v>
      </c>
      <c r="Y958" s="444"/>
      <c r="Z958" s="296"/>
      <c r="AA958" s="296"/>
      <c r="AB958" s="296"/>
      <c r="AC958" s="296"/>
      <c r="AD958" s="296"/>
      <c r="AE958" s="296"/>
      <c r="AF958" s="296"/>
      <c r="AG958" s="296"/>
      <c r="AH958" s="296"/>
      <c r="AI958" s="296"/>
    </row>
    <row r="959" s="455" customFormat="1" spans="1:35">
      <c r="A959" s="467">
        <v>1099</v>
      </c>
      <c r="B959" s="296"/>
      <c r="C959" s="754" t="s">
        <v>7532</v>
      </c>
      <c r="D959" s="296"/>
      <c r="E959" s="754" t="s">
        <v>7533</v>
      </c>
      <c r="F959" s="296"/>
      <c r="G959" s="296"/>
      <c r="H959" s="191" t="s">
        <v>6292</v>
      </c>
      <c r="I959" s="296"/>
      <c r="J959" s="191" t="s">
        <v>7487</v>
      </c>
      <c r="K959" s="296"/>
      <c r="L959" s="296"/>
      <c r="M959" s="476">
        <v>26</v>
      </c>
      <c r="N959" s="477">
        <v>135.0992</v>
      </c>
      <c r="O959" s="477">
        <f t="shared" si="210"/>
        <v>3512.5792</v>
      </c>
      <c r="P959" s="477">
        <v>34</v>
      </c>
      <c r="Q959" s="477">
        <f t="shared" si="203"/>
        <v>135.0992</v>
      </c>
      <c r="R959" s="477">
        <f t="shared" si="197"/>
        <v>4593.3728</v>
      </c>
      <c r="S959" s="477">
        <f t="shared" si="204"/>
        <v>8</v>
      </c>
      <c r="T959" s="477">
        <f t="shared" si="205"/>
        <v>135.0992</v>
      </c>
      <c r="U959" s="477">
        <f>R959-O959</f>
        <v>1080.7936</v>
      </c>
      <c r="V959" s="477">
        <f t="shared" si="207"/>
        <v>0</v>
      </c>
      <c r="W959" s="477">
        <f t="shared" si="208"/>
        <v>135.0992</v>
      </c>
      <c r="X959" s="477">
        <f>W959*V959</f>
        <v>0</v>
      </c>
      <c r="Y959" s="444"/>
      <c r="Z959" s="296"/>
      <c r="AA959" s="296"/>
      <c r="AB959" s="296"/>
      <c r="AC959" s="296"/>
      <c r="AD959" s="296"/>
      <c r="AE959" s="296"/>
      <c r="AF959" s="296"/>
      <c r="AG959" s="296"/>
      <c r="AH959" s="296"/>
      <c r="AI959" s="296"/>
    </row>
    <row r="960" s="455" customFormat="1" spans="1:35">
      <c r="A960" s="467">
        <v>1100</v>
      </c>
      <c r="B960" s="296"/>
      <c r="C960" s="754" t="s">
        <v>7534</v>
      </c>
      <c r="D960" s="296"/>
      <c r="E960" s="754" t="s">
        <v>7535</v>
      </c>
      <c r="F960" s="296"/>
      <c r="G960" s="296"/>
      <c r="H960" s="191" t="s">
        <v>6292</v>
      </c>
      <c r="I960" s="296"/>
      <c r="J960" s="191" t="s">
        <v>7487</v>
      </c>
      <c r="K960" s="296"/>
      <c r="L960" s="296"/>
      <c r="M960" s="476">
        <v>82</v>
      </c>
      <c r="N960" s="477">
        <v>33.5085</v>
      </c>
      <c r="O960" s="477">
        <f t="shared" si="210"/>
        <v>2747.697</v>
      </c>
      <c r="P960" s="477">
        <v>88</v>
      </c>
      <c r="Q960" s="477">
        <f t="shared" si="203"/>
        <v>33.5085</v>
      </c>
      <c r="R960" s="477">
        <f t="shared" si="197"/>
        <v>2948.748</v>
      </c>
      <c r="S960" s="477">
        <f t="shared" si="204"/>
        <v>6</v>
      </c>
      <c r="T960" s="477">
        <f t="shared" si="205"/>
        <v>33.5085</v>
      </c>
      <c r="U960" s="477">
        <f>R960-O960</f>
        <v>201.051</v>
      </c>
      <c r="V960" s="477">
        <f t="shared" si="207"/>
        <v>0</v>
      </c>
      <c r="W960" s="477">
        <f t="shared" si="208"/>
        <v>33.5085</v>
      </c>
      <c r="X960" s="477">
        <f>W960*V960</f>
        <v>0</v>
      </c>
      <c r="Y960" s="444"/>
      <c r="Z960" s="296"/>
      <c r="AA960" s="296"/>
      <c r="AB960" s="296"/>
      <c r="AC960" s="296"/>
      <c r="AD960" s="296"/>
      <c r="AE960" s="296"/>
      <c r="AF960" s="296"/>
      <c r="AG960" s="296"/>
      <c r="AH960" s="296"/>
      <c r="AI960" s="296"/>
    </row>
    <row r="961" s="455" customFormat="1" spans="1:35">
      <c r="A961" s="467">
        <v>1101</v>
      </c>
      <c r="B961" s="296"/>
      <c r="C961" s="754" t="s">
        <v>7536</v>
      </c>
      <c r="D961" s="296"/>
      <c r="E961" s="754" t="s">
        <v>7537</v>
      </c>
      <c r="F961" s="296"/>
      <c r="G961" s="296"/>
      <c r="H961" s="191" t="s">
        <v>6292</v>
      </c>
      <c r="I961" s="296"/>
      <c r="J961" s="191" t="s">
        <v>7487</v>
      </c>
      <c r="K961" s="296"/>
      <c r="L961" s="296"/>
      <c r="M961" s="476">
        <v>14052</v>
      </c>
      <c r="N961" s="477">
        <v>11.2406</v>
      </c>
      <c r="O961" s="477">
        <f t="shared" si="210"/>
        <v>157952.9112</v>
      </c>
      <c r="P961" s="477">
        <v>1781</v>
      </c>
      <c r="Q961" s="477">
        <f t="shared" si="203"/>
        <v>11.2406</v>
      </c>
      <c r="R961" s="477">
        <f t="shared" si="197"/>
        <v>20019.5086</v>
      </c>
      <c r="S961" s="477">
        <f t="shared" si="204"/>
        <v>0</v>
      </c>
      <c r="T961" s="477">
        <f t="shared" si="205"/>
        <v>11.2406</v>
      </c>
      <c r="U961" s="477">
        <f t="shared" si="206"/>
        <v>0</v>
      </c>
      <c r="V961" s="477">
        <f t="shared" si="207"/>
        <v>-12271</v>
      </c>
      <c r="W961" s="477">
        <f t="shared" si="208"/>
        <v>11.2406</v>
      </c>
      <c r="X961" s="477">
        <f t="shared" si="212"/>
        <v>-137933.4026</v>
      </c>
      <c r="Y961" s="444"/>
      <c r="Z961" s="296"/>
      <c r="AA961" s="296"/>
      <c r="AB961" s="296"/>
      <c r="AC961" s="296"/>
      <c r="AD961" s="296"/>
      <c r="AE961" s="296"/>
      <c r="AF961" s="296"/>
      <c r="AG961" s="296"/>
      <c r="AH961" s="296"/>
      <c r="AI961" s="296"/>
    </row>
    <row r="962" s="455" customFormat="1" spans="1:35">
      <c r="A962" s="467">
        <v>1102</v>
      </c>
      <c r="B962" s="296"/>
      <c r="C962" s="754" t="s">
        <v>7538</v>
      </c>
      <c r="D962" s="296"/>
      <c r="E962" s="754" t="s">
        <v>7539</v>
      </c>
      <c r="F962" s="296"/>
      <c r="G962" s="296"/>
      <c r="H962" s="191" t="s">
        <v>6292</v>
      </c>
      <c r="I962" s="296"/>
      <c r="J962" s="191" t="s">
        <v>7487</v>
      </c>
      <c r="K962" s="296"/>
      <c r="L962" s="296"/>
      <c r="M962" s="476">
        <v>12372</v>
      </c>
      <c r="N962" s="477">
        <v>3.7696</v>
      </c>
      <c r="O962" s="477">
        <f t="shared" si="210"/>
        <v>46637.4912</v>
      </c>
      <c r="P962" s="477">
        <v>3012</v>
      </c>
      <c r="Q962" s="477">
        <f t="shared" si="203"/>
        <v>3.7696</v>
      </c>
      <c r="R962" s="477">
        <f t="shared" si="197"/>
        <v>11354.0352</v>
      </c>
      <c r="S962" s="477">
        <f t="shared" si="204"/>
        <v>0</v>
      </c>
      <c r="T962" s="477">
        <f t="shared" si="205"/>
        <v>3.7696</v>
      </c>
      <c r="U962" s="477">
        <f t="shared" si="206"/>
        <v>0</v>
      </c>
      <c r="V962" s="477">
        <f t="shared" si="207"/>
        <v>-9360</v>
      </c>
      <c r="W962" s="477">
        <f t="shared" si="208"/>
        <v>3.7696</v>
      </c>
      <c r="X962" s="477">
        <f t="shared" si="212"/>
        <v>-35283.456</v>
      </c>
      <c r="Y962" s="444"/>
      <c r="Z962" s="296"/>
      <c r="AA962" s="296"/>
      <c r="AB962" s="296"/>
      <c r="AC962" s="296"/>
      <c r="AD962" s="296"/>
      <c r="AE962" s="296"/>
      <c r="AF962" s="296"/>
      <c r="AG962" s="296"/>
      <c r="AH962" s="296"/>
      <c r="AI962" s="296"/>
    </row>
    <row r="963" s="455" customFormat="1" spans="1:35">
      <c r="A963" s="467">
        <v>1103</v>
      </c>
      <c r="B963" s="296"/>
      <c r="C963" s="754" t="s">
        <v>7540</v>
      </c>
      <c r="D963" s="296"/>
      <c r="E963" s="754" t="s">
        <v>7541</v>
      </c>
      <c r="F963" s="296"/>
      <c r="G963" s="296"/>
      <c r="H963" s="191" t="s">
        <v>6292</v>
      </c>
      <c r="I963" s="296"/>
      <c r="J963" s="191" t="s">
        <v>7487</v>
      </c>
      <c r="K963" s="296"/>
      <c r="L963" s="296"/>
      <c r="M963" s="476">
        <v>15195</v>
      </c>
      <c r="N963" s="477">
        <v>42.3958</v>
      </c>
      <c r="O963" s="477">
        <f t="shared" si="210"/>
        <v>644204.181</v>
      </c>
      <c r="P963" s="477">
        <v>1585</v>
      </c>
      <c r="Q963" s="477">
        <f t="shared" si="203"/>
        <v>42.3958</v>
      </c>
      <c r="R963" s="477">
        <f t="shared" si="197"/>
        <v>67197.343</v>
      </c>
      <c r="S963" s="477">
        <f t="shared" si="204"/>
        <v>0</v>
      </c>
      <c r="T963" s="477">
        <f t="shared" si="205"/>
        <v>42.3958</v>
      </c>
      <c r="U963" s="477">
        <f t="shared" si="206"/>
        <v>0</v>
      </c>
      <c r="V963" s="477">
        <f t="shared" si="207"/>
        <v>-13610</v>
      </c>
      <c r="W963" s="477">
        <f t="shared" si="208"/>
        <v>42.3958</v>
      </c>
      <c r="X963" s="477">
        <f t="shared" si="212"/>
        <v>-577006.838</v>
      </c>
      <c r="Y963" s="444"/>
      <c r="Z963" s="296"/>
      <c r="AA963" s="296"/>
      <c r="AB963" s="296"/>
      <c r="AC963" s="296"/>
      <c r="AD963" s="296"/>
      <c r="AE963" s="296"/>
      <c r="AF963" s="296"/>
      <c r="AG963" s="296"/>
      <c r="AH963" s="296"/>
      <c r="AI963" s="296"/>
    </row>
    <row r="964" s="455" customFormat="1" spans="1:35">
      <c r="A964" s="467">
        <v>1104</v>
      </c>
      <c r="B964" s="296"/>
      <c r="C964" s="754" t="s">
        <v>5387</v>
      </c>
      <c r="D964" s="296"/>
      <c r="E964" s="754" t="s">
        <v>5388</v>
      </c>
      <c r="F964" s="296"/>
      <c r="G964" s="296"/>
      <c r="H964" s="191" t="s">
        <v>6292</v>
      </c>
      <c r="I964" s="296"/>
      <c r="J964" s="191" t="s">
        <v>7487</v>
      </c>
      <c r="K964" s="296"/>
      <c r="L964" s="296"/>
      <c r="M964" s="476">
        <v>2627</v>
      </c>
      <c r="N964" s="477">
        <v>31.0555</v>
      </c>
      <c r="O964" s="477">
        <f t="shared" si="210"/>
        <v>81582.7985</v>
      </c>
      <c r="P964" s="477">
        <v>1379</v>
      </c>
      <c r="Q964" s="477">
        <f t="shared" si="203"/>
        <v>31.0555</v>
      </c>
      <c r="R964" s="477">
        <f t="shared" si="197"/>
        <v>42825.5345</v>
      </c>
      <c r="S964" s="477">
        <f t="shared" si="204"/>
        <v>0</v>
      </c>
      <c r="T964" s="477">
        <f t="shared" si="205"/>
        <v>31.0555</v>
      </c>
      <c r="U964" s="477">
        <f t="shared" si="206"/>
        <v>0</v>
      </c>
      <c r="V964" s="477">
        <f t="shared" si="207"/>
        <v>-1248</v>
      </c>
      <c r="W964" s="477">
        <f t="shared" si="208"/>
        <v>31.0555</v>
      </c>
      <c r="X964" s="477">
        <f t="shared" si="212"/>
        <v>-38757.264</v>
      </c>
      <c r="Y964" s="444"/>
      <c r="Z964" s="296"/>
      <c r="AA964" s="296"/>
      <c r="AB964" s="296"/>
      <c r="AC964" s="296"/>
      <c r="AD964" s="296"/>
      <c r="AE964" s="296"/>
      <c r="AF964" s="296"/>
      <c r="AG964" s="296"/>
      <c r="AH964" s="296"/>
      <c r="AI964" s="296"/>
    </row>
    <row r="965" s="455" customFormat="1" spans="1:35">
      <c r="A965" s="467">
        <v>1105</v>
      </c>
      <c r="B965" s="296"/>
      <c r="C965" s="754" t="s">
        <v>7542</v>
      </c>
      <c r="D965" s="296"/>
      <c r="E965" s="754" t="s">
        <v>7543</v>
      </c>
      <c r="F965" s="296"/>
      <c r="G965" s="296"/>
      <c r="H965" s="191" t="s">
        <v>6292</v>
      </c>
      <c r="I965" s="296"/>
      <c r="J965" s="191" t="s">
        <v>7487</v>
      </c>
      <c r="K965" s="296"/>
      <c r="L965" s="296"/>
      <c r="M965" s="476">
        <v>-84</v>
      </c>
      <c r="N965" s="477">
        <v>219.2812</v>
      </c>
      <c r="O965" s="477">
        <f t="shared" si="210"/>
        <v>-18419.6208</v>
      </c>
      <c r="P965" s="477">
        <v>113</v>
      </c>
      <c r="Q965" s="477">
        <f t="shared" si="203"/>
        <v>219.2812</v>
      </c>
      <c r="R965" s="477">
        <f t="shared" si="197"/>
        <v>24778.7756</v>
      </c>
      <c r="S965" s="477">
        <f t="shared" si="204"/>
        <v>197</v>
      </c>
      <c r="T965" s="477">
        <f t="shared" si="205"/>
        <v>219.2812</v>
      </c>
      <c r="U965" s="477">
        <f>R965-O965</f>
        <v>43198.3964</v>
      </c>
      <c r="V965" s="477">
        <f t="shared" si="207"/>
        <v>0</v>
      </c>
      <c r="W965" s="477">
        <f t="shared" si="208"/>
        <v>219.2812</v>
      </c>
      <c r="X965" s="477">
        <f>W965*V965</f>
        <v>0</v>
      </c>
      <c r="Y965" s="444"/>
      <c r="Z965" s="296"/>
      <c r="AA965" s="296"/>
      <c r="AB965" s="296"/>
      <c r="AC965" s="296"/>
      <c r="AD965" s="296"/>
      <c r="AE965" s="296"/>
      <c r="AF965" s="296"/>
      <c r="AG965" s="296"/>
      <c r="AH965" s="296"/>
      <c r="AI965" s="296"/>
    </row>
    <row r="966" s="455" customFormat="1" spans="1:35">
      <c r="A966" s="467">
        <v>1106</v>
      </c>
      <c r="B966" s="296"/>
      <c r="C966" s="754" t="s">
        <v>7544</v>
      </c>
      <c r="D966" s="296"/>
      <c r="E966" s="754" t="s">
        <v>7545</v>
      </c>
      <c r="F966" s="296"/>
      <c r="G966" s="296"/>
      <c r="H966" s="191" t="s">
        <v>6294</v>
      </c>
      <c r="I966" s="296"/>
      <c r="J966" s="191" t="s">
        <v>7487</v>
      </c>
      <c r="K966" s="296"/>
      <c r="L966" s="296"/>
      <c r="M966" s="476">
        <v>206</v>
      </c>
      <c r="N966" s="477">
        <v>3.2508</v>
      </c>
      <c r="O966" s="477">
        <f t="shared" si="210"/>
        <v>669.6648</v>
      </c>
      <c r="P966" s="477">
        <v>100</v>
      </c>
      <c r="Q966" s="477">
        <f t="shared" si="203"/>
        <v>3.2508</v>
      </c>
      <c r="R966" s="477">
        <f t="shared" ref="R966:R1029" si="213">Q966*P966</f>
        <v>325.08</v>
      </c>
      <c r="S966" s="477">
        <f t="shared" si="204"/>
        <v>0</v>
      </c>
      <c r="T966" s="477">
        <f t="shared" si="205"/>
        <v>3.2508</v>
      </c>
      <c r="U966" s="477">
        <f t="shared" si="206"/>
        <v>0</v>
      </c>
      <c r="V966" s="477">
        <f t="shared" si="207"/>
        <v>-106</v>
      </c>
      <c r="W966" s="477">
        <f t="shared" si="208"/>
        <v>3.2508</v>
      </c>
      <c r="X966" s="477">
        <f t="shared" ref="X966:X971" si="214">R966-O966</f>
        <v>-344.5848</v>
      </c>
      <c r="Y966" s="444"/>
      <c r="Z966" s="296"/>
      <c r="AA966" s="296"/>
      <c r="AB966" s="296"/>
      <c r="AC966" s="296"/>
      <c r="AD966" s="296"/>
      <c r="AE966" s="296"/>
      <c r="AF966" s="296"/>
      <c r="AG966" s="296"/>
      <c r="AH966" s="296"/>
      <c r="AI966" s="296"/>
    </row>
    <row r="967" s="455" customFormat="1" spans="1:35">
      <c r="A967" s="467">
        <v>1107</v>
      </c>
      <c r="B967" s="296"/>
      <c r="C967" s="754" t="s">
        <v>7546</v>
      </c>
      <c r="D967" s="296"/>
      <c r="E967" s="754" t="s">
        <v>7547</v>
      </c>
      <c r="F967" s="296"/>
      <c r="G967" s="296"/>
      <c r="H967" s="191" t="s">
        <v>6294</v>
      </c>
      <c r="I967" s="296"/>
      <c r="J967" s="191" t="s">
        <v>7487</v>
      </c>
      <c r="K967" s="296"/>
      <c r="L967" s="296"/>
      <c r="M967" s="476">
        <v>83</v>
      </c>
      <c r="N967" s="477">
        <v>7.84</v>
      </c>
      <c r="O967" s="477">
        <f t="shared" si="210"/>
        <v>650.72</v>
      </c>
      <c r="P967" s="477">
        <v>133</v>
      </c>
      <c r="Q967" s="477">
        <f t="shared" si="203"/>
        <v>7.84</v>
      </c>
      <c r="R967" s="477">
        <f t="shared" si="213"/>
        <v>1042.72</v>
      </c>
      <c r="S967" s="477">
        <f t="shared" si="204"/>
        <v>50</v>
      </c>
      <c r="T967" s="477">
        <f t="shared" si="205"/>
        <v>7.84</v>
      </c>
      <c r="U967" s="477">
        <f>R967-O967</f>
        <v>392</v>
      </c>
      <c r="V967" s="477">
        <f t="shared" si="207"/>
        <v>0</v>
      </c>
      <c r="W967" s="477">
        <f t="shared" si="208"/>
        <v>7.84</v>
      </c>
      <c r="X967" s="477">
        <f>W967*V967</f>
        <v>0</v>
      </c>
      <c r="Y967" s="444"/>
      <c r="Z967" s="296"/>
      <c r="AA967" s="296"/>
      <c r="AB967" s="296"/>
      <c r="AC967" s="296"/>
      <c r="AD967" s="296"/>
      <c r="AE967" s="296"/>
      <c r="AF967" s="296"/>
      <c r="AG967" s="296"/>
      <c r="AH967" s="296"/>
      <c r="AI967" s="296"/>
    </row>
    <row r="968" s="455" customFormat="1" spans="1:35">
      <c r="A968" s="467">
        <v>1108</v>
      </c>
      <c r="B968" s="296"/>
      <c r="C968" s="754" t="s">
        <v>7548</v>
      </c>
      <c r="D968" s="296"/>
      <c r="E968" s="754" t="s">
        <v>7549</v>
      </c>
      <c r="F968" s="296"/>
      <c r="G968" s="296"/>
      <c r="H968" s="191" t="s">
        <v>6292</v>
      </c>
      <c r="I968" s="296"/>
      <c r="J968" s="191" t="s">
        <v>7487</v>
      </c>
      <c r="K968" s="296"/>
      <c r="L968" s="296"/>
      <c r="M968" s="476">
        <v>48</v>
      </c>
      <c r="N968" s="477">
        <v>8.6967</v>
      </c>
      <c r="O968" s="477">
        <f t="shared" si="210"/>
        <v>417.4416</v>
      </c>
      <c r="P968" s="477">
        <v>108</v>
      </c>
      <c r="Q968" s="477">
        <f t="shared" si="203"/>
        <v>8.6967</v>
      </c>
      <c r="R968" s="477">
        <f t="shared" si="213"/>
        <v>939.2436</v>
      </c>
      <c r="S968" s="477">
        <f t="shared" si="204"/>
        <v>60</v>
      </c>
      <c r="T968" s="477">
        <f t="shared" si="205"/>
        <v>8.6967</v>
      </c>
      <c r="U968" s="477">
        <f>R968-O968</f>
        <v>521.802</v>
      </c>
      <c r="V968" s="477">
        <f t="shared" si="207"/>
        <v>0</v>
      </c>
      <c r="W968" s="477">
        <f t="shared" si="208"/>
        <v>8.6967</v>
      </c>
      <c r="X968" s="477">
        <f>W968*V968</f>
        <v>0</v>
      </c>
      <c r="Y968" s="444"/>
      <c r="Z968" s="296"/>
      <c r="AA968" s="296"/>
      <c r="AB968" s="296"/>
      <c r="AC968" s="296"/>
      <c r="AD968" s="296"/>
      <c r="AE968" s="296"/>
      <c r="AF968" s="296"/>
      <c r="AG968" s="296"/>
      <c r="AH968" s="296"/>
      <c r="AI968" s="296"/>
    </row>
    <row r="969" s="455" customFormat="1" spans="1:35">
      <c r="A969" s="467">
        <v>1109</v>
      </c>
      <c r="B969" s="296"/>
      <c r="C969" s="754" t="s">
        <v>7550</v>
      </c>
      <c r="D969" s="296"/>
      <c r="E969" s="754" t="s">
        <v>7551</v>
      </c>
      <c r="F969" s="296"/>
      <c r="G969" s="296"/>
      <c r="H969" s="191" t="s">
        <v>6292</v>
      </c>
      <c r="I969" s="296"/>
      <c r="J969" s="191" t="s">
        <v>7487</v>
      </c>
      <c r="K969" s="296"/>
      <c r="L969" s="296"/>
      <c r="M969" s="476">
        <v>346</v>
      </c>
      <c r="N969" s="477">
        <v>21.2281</v>
      </c>
      <c r="O969" s="477">
        <f t="shared" si="210"/>
        <v>7344.9226</v>
      </c>
      <c r="P969" s="477">
        <v>5</v>
      </c>
      <c r="Q969" s="477">
        <f t="shared" si="203"/>
        <v>21.2281</v>
      </c>
      <c r="R969" s="477">
        <f t="shared" si="213"/>
        <v>106.1405</v>
      </c>
      <c r="S969" s="477">
        <f t="shared" si="204"/>
        <v>0</v>
      </c>
      <c r="T969" s="477">
        <f t="shared" si="205"/>
        <v>21.2281</v>
      </c>
      <c r="U969" s="477">
        <f t="shared" si="206"/>
        <v>0</v>
      </c>
      <c r="V969" s="477">
        <f t="shared" si="207"/>
        <v>-341</v>
      </c>
      <c r="W969" s="477">
        <f t="shared" si="208"/>
        <v>21.2281</v>
      </c>
      <c r="X969" s="477">
        <f t="shared" si="214"/>
        <v>-7238.7821</v>
      </c>
      <c r="Y969" s="444"/>
      <c r="Z969" s="296"/>
      <c r="AA969" s="296"/>
      <c r="AB969" s="296"/>
      <c r="AC969" s="296"/>
      <c r="AD969" s="296"/>
      <c r="AE969" s="296"/>
      <c r="AF969" s="296"/>
      <c r="AG969" s="296"/>
      <c r="AH969" s="296"/>
      <c r="AI969" s="296"/>
    </row>
    <row r="970" s="455" customFormat="1" spans="1:35">
      <c r="A970" s="467">
        <v>1110</v>
      </c>
      <c r="B970" s="296"/>
      <c r="C970" s="754" t="s">
        <v>7552</v>
      </c>
      <c r="D970" s="296"/>
      <c r="E970" s="754" t="s">
        <v>7553</v>
      </c>
      <c r="F970" s="296"/>
      <c r="G970" s="296"/>
      <c r="H970" s="191" t="s">
        <v>6292</v>
      </c>
      <c r="I970" s="296"/>
      <c r="J970" s="191" t="s">
        <v>7487</v>
      </c>
      <c r="K970" s="296"/>
      <c r="L970" s="296"/>
      <c r="M970" s="476">
        <v>47</v>
      </c>
      <c r="N970" s="477">
        <v>281.4464</v>
      </c>
      <c r="O970" s="477">
        <f t="shared" si="210"/>
        <v>13227.9808</v>
      </c>
      <c r="P970" s="477"/>
      <c r="Q970" s="477">
        <f t="shared" si="203"/>
        <v>281.4464</v>
      </c>
      <c r="R970" s="477">
        <f t="shared" si="213"/>
        <v>0</v>
      </c>
      <c r="S970" s="477">
        <f t="shared" si="204"/>
        <v>0</v>
      </c>
      <c r="T970" s="477">
        <f t="shared" si="205"/>
        <v>281.4464</v>
      </c>
      <c r="U970" s="477">
        <f t="shared" si="206"/>
        <v>0</v>
      </c>
      <c r="V970" s="477">
        <f t="shared" si="207"/>
        <v>-47</v>
      </c>
      <c r="W970" s="477">
        <f t="shared" si="208"/>
        <v>281.4464</v>
      </c>
      <c r="X970" s="477">
        <f t="shared" si="214"/>
        <v>-13227.9808</v>
      </c>
      <c r="Y970" s="444"/>
      <c r="Z970" s="296"/>
      <c r="AA970" s="296"/>
      <c r="AB970" s="296"/>
      <c r="AC970" s="296"/>
      <c r="AD970" s="296"/>
      <c r="AE970" s="296"/>
      <c r="AF970" s="296"/>
      <c r="AG970" s="296"/>
      <c r="AH970" s="296"/>
      <c r="AI970" s="296"/>
    </row>
    <row r="971" s="455" customFormat="1" spans="1:35">
      <c r="A971" s="467">
        <v>1111</v>
      </c>
      <c r="B971" s="296"/>
      <c r="C971" s="754" t="s">
        <v>7554</v>
      </c>
      <c r="D971" s="296"/>
      <c r="E971" s="754" t="s">
        <v>7555</v>
      </c>
      <c r="F971" s="296"/>
      <c r="G971" s="296"/>
      <c r="H971" s="191" t="s">
        <v>6292</v>
      </c>
      <c r="I971" s="296"/>
      <c r="J971" s="191" t="s">
        <v>7487</v>
      </c>
      <c r="K971" s="296"/>
      <c r="L971" s="296"/>
      <c r="M971" s="476">
        <v>47</v>
      </c>
      <c r="N971" s="477">
        <v>279.413</v>
      </c>
      <c r="O971" s="477">
        <f t="shared" si="210"/>
        <v>13132.411</v>
      </c>
      <c r="P971" s="477"/>
      <c r="Q971" s="477">
        <f t="shared" si="203"/>
        <v>279.413</v>
      </c>
      <c r="R971" s="477">
        <f t="shared" si="213"/>
        <v>0</v>
      </c>
      <c r="S971" s="477">
        <f t="shared" si="204"/>
        <v>0</v>
      </c>
      <c r="T971" s="477">
        <f t="shared" si="205"/>
        <v>279.413</v>
      </c>
      <c r="U971" s="477">
        <f t="shared" si="206"/>
        <v>0</v>
      </c>
      <c r="V971" s="477">
        <f t="shared" si="207"/>
        <v>-47</v>
      </c>
      <c r="W971" s="477">
        <f t="shared" si="208"/>
        <v>279.413</v>
      </c>
      <c r="X971" s="477">
        <f t="shared" si="214"/>
        <v>-13132.411</v>
      </c>
      <c r="Y971" s="444"/>
      <c r="Z971" s="296"/>
      <c r="AA971" s="296"/>
      <c r="AB971" s="296"/>
      <c r="AC971" s="296"/>
      <c r="AD971" s="296"/>
      <c r="AE971" s="296"/>
      <c r="AF971" s="296"/>
      <c r="AG971" s="296"/>
      <c r="AH971" s="296"/>
      <c r="AI971" s="296"/>
    </row>
    <row r="972" s="455" customFormat="1" spans="1:35">
      <c r="A972" s="467">
        <v>1112</v>
      </c>
      <c r="B972" s="296"/>
      <c r="C972" s="754" t="s">
        <v>7556</v>
      </c>
      <c r="D972" s="296"/>
      <c r="E972" s="754" t="s">
        <v>7557</v>
      </c>
      <c r="F972" s="296"/>
      <c r="G972" s="296"/>
      <c r="H972" s="191" t="s">
        <v>6292</v>
      </c>
      <c r="I972" s="296"/>
      <c r="J972" s="191" t="s">
        <v>7487</v>
      </c>
      <c r="K972" s="296"/>
      <c r="L972" s="296"/>
      <c r="M972" s="476">
        <v>-1</v>
      </c>
      <c r="N972" s="477">
        <v>89.71</v>
      </c>
      <c r="O972" s="477">
        <f t="shared" si="210"/>
        <v>-89.71</v>
      </c>
      <c r="P972" s="477"/>
      <c r="Q972" s="477">
        <f t="shared" si="203"/>
        <v>89.71</v>
      </c>
      <c r="R972" s="477">
        <f t="shared" si="213"/>
        <v>0</v>
      </c>
      <c r="S972" s="477">
        <f t="shared" ref="S972:S1035" si="215">IF((P972-M972)&gt;0,P972-M972,0)</f>
        <v>1</v>
      </c>
      <c r="T972" s="477">
        <f t="shared" si="205"/>
        <v>89.71</v>
      </c>
      <c r="U972" s="477">
        <f>R972-O972</f>
        <v>89.71</v>
      </c>
      <c r="V972" s="477">
        <f t="shared" si="207"/>
        <v>0</v>
      </c>
      <c r="W972" s="477">
        <f t="shared" si="208"/>
        <v>89.71</v>
      </c>
      <c r="X972" s="477">
        <f>W972*V972</f>
        <v>0</v>
      </c>
      <c r="Y972" s="444"/>
      <c r="Z972" s="296"/>
      <c r="AA972" s="296"/>
      <c r="AB972" s="296"/>
      <c r="AC972" s="296"/>
      <c r="AD972" s="296"/>
      <c r="AE972" s="296"/>
      <c r="AF972" s="296"/>
      <c r="AG972" s="296"/>
      <c r="AH972" s="296"/>
      <c r="AI972" s="296"/>
    </row>
    <row r="973" s="455" customFormat="1" spans="1:35">
      <c r="A973" s="467">
        <v>1113</v>
      </c>
      <c r="B973" s="296"/>
      <c r="C973" s="754" t="s">
        <v>7558</v>
      </c>
      <c r="D973" s="296"/>
      <c r="E973" s="754" t="s">
        <v>7559</v>
      </c>
      <c r="F973" s="296"/>
      <c r="G973" s="296"/>
      <c r="H973" s="191" t="s">
        <v>6292</v>
      </c>
      <c r="I973" s="296"/>
      <c r="J973" s="191" t="s">
        <v>7487</v>
      </c>
      <c r="K973" s="296"/>
      <c r="L973" s="296"/>
      <c r="M973" s="476">
        <v>283</v>
      </c>
      <c r="N973" s="477">
        <v>240.0019</v>
      </c>
      <c r="O973" s="477">
        <f t="shared" si="210"/>
        <v>67920.5377</v>
      </c>
      <c r="P973" s="477">
        <v>144</v>
      </c>
      <c r="Q973" s="477">
        <f t="shared" si="203"/>
        <v>240.0019</v>
      </c>
      <c r="R973" s="477">
        <f t="shared" si="213"/>
        <v>34560.2736</v>
      </c>
      <c r="S973" s="477">
        <f t="shared" si="215"/>
        <v>0</v>
      </c>
      <c r="T973" s="477">
        <f t="shared" si="205"/>
        <v>240.0019</v>
      </c>
      <c r="U973" s="477">
        <f t="shared" si="206"/>
        <v>0</v>
      </c>
      <c r="V973" s="477">
        <f t="shared" si="207"/>
        <v>-139</v>
      </c>
      <c r="W973" s="477">
        <f t="shared" si="208"/>
        <v>240.0019</v>
      </c>
      <c r="X973" s="477">
        <f t="shared" ref="X973:X987" si="216">R973-O973</f>
        <v>-33360.2641</v>
      </c>
      <c r="Y973" s="444"/>
      <c r="Z973" s="296"/>
      <c r="AA973" s="296"/>
      <c r="AB973" s="296"/>
      <c r="AC973" s="296"/>
      <c r="AD973" s="296"/>
      <c r="AE973" s="296"/>
      <c r="AF973" s="296"/>
      <c r="AG973" s="296"/>
      <c r="AH973" s="296"/>
      <c r="AI973" s="296"/>
    </row>
    <row r="974" s="455" customFormat="1" spans="1:35">
      <c r="A974" s="467">
        <v>1114</v>
      </c>
      <c r="B974" s="296"/>
      <c r="C974" s="754" t="s">
        <v>7560</v>
      </c>
      <c r="D974" s="296"/>
      <c r="E974" s="754" t="s">
        <v>7561</v>
      </c>
      <c r="F974" s="296"/>
      <c r="G974" s="296"/>
      <c r="H974" s="191" t="s">
        <v>6294</v>
      </c>
      <c r="I974" s="296"/>
      <c r="J974" s="191" t="s">
        <v>7487</v>
      </c>
      <c r="K974" s="296"/>
      <c r="L974" s="296"/>
      <c r="M974" s="476">
        <v>283</v>
      </c>
      <c r="N974" s="477">
        <v>223.633</v>
      </c>
      <c r="O974" s="477">
        <f t="shared" si="210"/>
        <v>63288.139</v>
      </c>
      <c r="P974" s="477">
        <v>196</v>
      </c>
      <c r="Q974" s="477">
        <f t="shared" si="203"/>
        <v>223.633</v>
      </c>
      <c r="R974" s="477">
        <f t="shared" si="213"/>
        <v>43832.068</v>
      </c>
      <c r="S974" s="477">
        <f t="shared" si="215"/>
        <v>0</v>
      </c>
      <c r="T974" s="477">
        <f t="shared" si="205"/>
        <v>223.633</v>
      </c>
      <c r="U974" s="477">
        <f t="shared" si="206"/>
        <v>0</v>
      </c>
      <c r="V974" s="477">
        <f t="shared" si="207"/>
        <v>-87</v>
      </c>
      <c r="W974" s="477">
        <f t="shared" si="208"/>
        <v>223.633</v>
      </c>
      <c r="X974" s="477">
        <f t="shared" si="216"/>
        <v>-19456.071</v>
      </c>
      <c r="Y974" s="444"/>
      <c r="Z974" s="296"/>
      <c r="AA974" s="296"/>
      <c r="AB974" s="296"/>
      <c r="AC974" s="296"/>
      <c r="AD974" s="296"/>
      <c r="AE974" s="296"/>
      <c r="AF974" s="296"/>
      <c r="AG974" s="296"/>
      <c r="AH974" s="296"/>
      <c r="AI974" s="296"/>
    </row>
    <row r="975" s="455" customFormat="1" spans="1:35">
      <c r="A975" s="467">
        <v>1115</v>
      </c>
      <c r="B975" s="296"/>
      <c r="C975" s="754" t="s">
        <v>7562</v>
      </c>
      <c r="D975" s="296"/>
      <c r="E975" s="754" t="s">
        <v>7563</v>
      </c>
      <c r="F975" s="296"/>
      <c r="G975" s="296"/>
      <c r="H975" s="191" t="s">
        <v>6294</v>
      </c>
      <c r="I975" s="296"/>
      <c r="J975" s="191" t="s">
        <v>7487</v>
      </c>
      <c r="K975" s="296"/>
      <c r="L975" s="296"/>
      <c r="M975" s="476">
        <v>89</v>
      </c>
      <c r="N975" s="477">
        <v>20.7538</v>
      </c>
      <c r="O975" s="477">
        <f t="shared" si="210"/>
        <v>1847.0882</v>
      </c>
      <c r="P975" s="477"/>
      <c r="Q975" s="477">
        <f t="shared" si="203"/>
        <v>20.7538</v>
      </c>
      <c r="R975" s="477">
        <f t="shared" si="213"/>
        <v>0</v>
      </c>
      <c r="S975" s="477">
        <f t="shared" si="215"/>
        <v>0</v>
      </c>
      <c r="T975" s="477">
        <f t="shared" si="205"/>
        <v>20.7538</v>
      </c>
      <c r="U975" s="477">
        <f t="shared" si="206"/>
        <v>0</v>
      </c>
      <c r="V975" s="477">
        <f t="shared" si="207"/>
        <v>-89</v>
      </c>
      <c r="W975" s="477">
        <f t="shared" si="208"/>
        <v>20.7538</v>
      </c>
      <c r="X975" s="477">
        <f t="shared" si="216"/>
        <v>-1847.0882</v>
      </c>
      <c r="Y975" s="444"/>
      <c r="Z975" s="296"/>
      <c r="AA975" s="296"/>
      <c r="AB975" s="296"/>
      <c r="AC975" s="296"/>
      <c r="AD975" s="296"/>
      <c r="AE975" s="296"/>
      <c r="AF975" s="296"/>
      <c r="AG975" s="296"/>
      <c r="AH975" s="296"/>
      <c r="AI975" s="296"/>
    </row>
    <row r="976" s="455" customFormat="1" spans="1:35">
      <c r="A976" s="467">
        <v>1116</v>
      </c>
      <c r="B976" s="296"/>
      <c r="C976" s="754" t="s">
        <v>7564</v>
      </c>
      <c r="D976" s="296"/>
      <c r="E976" s="754" t="s">
        <v>7565</v>
      </c>
      <c r="F976" s="296"/>
      <c r="G976" s="296"/>
      <c r="H976" s="191" t="s">
        <v>6294</v>
      </c>
      <c r="I976" s="296"/>
      <c r="J976" s="191" t="s">
        <v>7487</v>
      </c>
      <c r="K976" s="296"/>
      <c r="L976" s="296"/>
      <c r="M976" s="476">
        <v>64</v>
      </c>
      <c r="N976" s="477">
        <v>150.2036</v>
      </c>
      <c r="O976" s="477">
        <f t="shared" si="210"/>
        <v>9613.0304</v>
      </c>
      <c r="P976" s="477"/>
      <c r="Q976" s="477">
        <f t="shared" si="203"/>
        <v>150.2036</v>
      </c>
      <c r="R976" s="477">
        <f t="shared" si="213"/>
        <v>0</v>
      </c>
      <c r="S976" s="477">
        <f t="shared" si="215"/>
        <v>0</v>
      </c>
      <c r="T976" s="477">
        <f t="shared" si="205"/>
        <v>150.2036</v>
      </c>
      <c r="U976" s="477">
        <f t="shared" si="206"/>
        <v>0</v>
      </c>
      <c r="V976" s="477">
        <f t="shared" si="207"/>
        <v>-64</v>
      </c>
      <c r="W976" s="477">
        <f t="shared" si="208"/>
        <v>150.2036</v>
      </c>
      <c r="X976" s="477">
        <f t="shared" si="216"/>
        <v>-9613.0304</v>
      </c>
      <c r="Y976" s="444"/>
      <c r="Z976" s="296"/>
      <c r="AA976" s="296"/>
      <c r="AB976" s="296"/>
      <c r="AC976" s="296"/>
      <c r="AD976" s="296"/>
      <c r="AE976" s="296"/>
      <c r="AF976" s="296"/>
      <c r="AG976" s="296"/>
      <c r="AH976" s="296"/>
      <c r="AI976" s="296"/>
    </row>
    <row r="977" s="455" customFormat="1" spans="1:35">
      <c r="A977" s="467">
        <v>1117</v>
      </c>
      <c r="B977" s="296"/>
      <c r="C977" s="754" t="s">
        <v>7566</v>
      </c>
      <c r="D977" s="296"/>
      <c r="E977" s="754" t="s">
        <v>7567</v>
      </c>
      <c r="F977" s="296"/>
      <c r="G977" s="296"/>
      <c r="H977" s="191" t="s">
        <v>6294</v>
      </c>
      <c r="I977" s="296"/>
      <c r="J977" s="191" t="s">
        <v>7487</v>
      </c>
      <c r="K977" s="296"/>
      <c r="L977" s="296"/>
      <c r="M977" s="476">
        <v>61</v>
      </c>
      <c r="N977" s="477">
        <v>150.2036</v>
      </c>
      <c r="O977" s="477">
        <f t="shared" si="210"/>
        <v>9162.4196</v>
      </c>
      <c r="P977" s="477"/>
      <c r="Q977" s="477">
        <f t="shared" si="203"/>
        <v>150.2036</v>
      </c>
      <c r="R977" s="477">
        <f t="shared" si="213"/>
        <v>0</v>
      </c>
      <c r="S977" s="477">
        <f t="shared" si="215"/>
        <v>0</v>
      </c>
      <c r="T977" s="477">
        <f t="shared" si="205"/>
        <v>150.2036</v>
      </c>
      <c r="U977" s="477">
        <f t="shared" si="206"/>
        <v>0</v>
      </c>
      <c r="V977" s="477">
        <f t="shared" si="207"/>
        <v>-61</v>
      </c>
      <c r="W977" s="477">
        <f t="shared" si="208"/>
        <v>150.2036</v>
      </c>
      <c r="X977" s="477">
        <f t="shared" si="216"/>
        <v>-9162.4196</v>
      </c>
      <c r="Y977" s="444"/>
      <c r="Z977" s="296"/>
      <c r="AA977" s="296"/>
      <c r="AB977" s="296"/>
      <c r="AC977" s="296"/>
      <c r="AD977" s="296"/>
      <c r="AE977" s="296"/>
      <c r="AF977" s="296"/>
      <c r="AG977" s="296"/>
      <c r="AH977" s="296"/>
      <c r="AI977" s="296"/>
    </row>
    <row r="978" s="455" customFormat="1" spans="1:35">
      <c r="A978" s="467">
        <v>1118</v>
      </c>
      <c r="B978" s="296"/>
      <c r="C978" s="754" t="s">
        <v>7568</v>
      </c>
      <c r="D978" s="296"/>
      <c r="E978" s="754" t="s">
        <v>7569</v>
      </c>
      <c r="F978" s="296"/>
      <c r="G978" s="296"/>
      <c r="H978" s="191" t="s">
        <v>6294</v>
      </c>
      <c r="I978" s="296"/>
      <c r="J978" s="191" t="s">
        <v>7487</v>
      </c>
      <c r="K978" s="296"/>
      <c r="L978" s="296"/>
      <c r="M978" s="476">
        <v>7</v>
      </c>
      <c r="N978" s="477">
        <v>37.7643</v>
      </c>
      <c r="O978" s="477">
        <f t="shared" si="210"/>
        <v>264.3501</v>
      </c>
      <c r="P978" s="477"/>
      <c r="Q978" s="477">
        <f t="shared" si="203"/>
        <v>37.7643</v>
      </c>
      <c r="R978" s="477">
        <f t="shared" si="213"/>
        <v>0</v>
      </c>
      <c r="S978" s="477">
        <f t="shared" si="215"/>
        <v>0</v>
      </c>
      <c r="T978" s="477">
        <f t="shared" si="205"/>
        <v>37.7643</v>
      </c>
      <c r="U978" s="477">
        <f t="shared" si="206"/>
        <v>0</v>
      </c>
      <c r="V978" s="477">
        <f t="shared" si="207"/>
        <v>-7</v>
      </c>
      <c r="W978" s="477">
        <f t="shared" si="208"/>
        <v>37.7643</v>
      </c>
      <c r="X978" s="477">
        <f t="shared" si="216"/>
        <v>-264.3501</v>
      </c>
      <c r="Y978" s="444"/>
      <c r="Z978" s="296"/>
      <c r="AA978" s="296"/>
      <c r="AB978" s="296"/>
      <c r="AC978" s="296"/>
      <c r="AD978" s="296"/>
      <c r="AE978" s="296"/>
      <c r="AF978" s="296"/>
      <c r="AG978" s="296"/>
      <c r="AH978" s="296"/>
      <c r="AI978" s="296"/>
    </row>
    <row r="979" s="455" customFormat="1" spans="1:35">
      <c r="A979" s="467">
        <v>1119</v>
      </c>
      <c r="B979" s="296"/>
      <c r="C979" s="754" t="s">
        <v>7570</v>
      </c>
      <c r="D979" s="296"/>
      <c r="E979" s="754" t="s">
        <v>7571</v>
      </c>
      <c r="F979" s="296"/>
      <c r="G979" s="296"/>
      <c r="H979" s="191" t="s">
        <v>6294</v>
      </c>
      <c r="I979" s="296"/>
      <c r="J979" s="191" t="s">
        <v>7487</v>
      </c>
      <c r="K979" s="296"/>
      <c r="L979" s="296"/>
      <c r="M979" s="476">
        <v>21</v>
      </c>
      <c r="N979" s="477">
        <v>224.3881</v>
      </c>
      <c r="O979" s="477">
        <f t="shared" si="210"/>
        <v>4712.1501</v>
      </c>
      <c r="P979" s="477"/>
      <c r="Q979" s="477">
        <f t="shared" si="203"/>
        <v>224.3881</v>
      </c>
      <c r="R979" s="477">
        <f t="shared" si="213"/>
        <v>0</v>
      </c>
      <c r="S979" s="477">
        <f t="shared" si="215"/>
        <v>0</v>
      </c>
      <c r="T979" s="477">
        <f t="shared" si="205"/>
        <v>224.3881</v>
      </c>
      <c r="U979" s="477">
        <f t="shared" si="206"/>
        <v>0</v>
      </c>
      <c r="V979" s="477">
        <f t="shared" si="207"/>
        <v>-21</v>
      </c>
      <c r="W979" s="477">
        <f t="shared" si="208"/>
        <v>224.3881</v>
      </c>
      <c r="X979" s="477">
        <f t="shared" si="216"/>
        <v>-4712.1501</v>
      </c>
      <c r="Y979" s="444"/>
      <c r="Z979" s="296"/>
      <c r="AA979" s="296"/>
      <c r="AB979" s="296"/>
      <c r="AC979" s="296"/>
      <c r="AD979" s="296"/>
      <c r="AE979" s="296"/>
      <c r="AF979" s="296"/>
      <c r="AG979" s="296"/>
      <c r="AH979" s="296"/>
      <c r="AI979" s="296"/>
    </row>
    <row r="980" s="455" customFormat="1" spans="1:35">
      <c r="A980" s="467">
        <v>1120</v>
      </c>
      <c r="B980" s="296"/>
      <c r="C980" s="754" t="s">
        <v>7572</v>
      </c>
      <c r="D980" s="296"/>
      <c r="E980" s="754" t="s">
        <v>7573</v>
      </c>
      <c r="F980" s="296"/>
      <c r="G980" s="296"/>
      <c r="H980" s="191" t="s">
        <v>6294</v>
      </c>
      <c r="I980" s="296"/>
      <c r="J980" s="191" t="s">
        <v>7487</v>
      </c>
      <c r="K980" s="296"/>
      <c r="L980" s="296"/>
      <c r="M980" s="476">
        <v>6</v>
      </c>
      <c r="N980" s="477">
        <v>249.5533</v>
      </c>
      <c r="O980" s="477">
        <f t="shared" si="210"/>
        <v>1497.3198</v>
      </c>
      <c r="P980" s="477"/>
      <c r="Q980" s="477">
        <f t="shared" si="203"/>
        <v>249.5533</v>
      </c>
      <c r="R980" s="477">
        <f t="shared" si="213"/>
        <v>0</v>
      </c>
      <c r="S980" s="477">
        <f t="shared" si="215"/>
        <v>0</v>
      </c>
      <c r="T980" s="477">
        <f t="shared" si="205"/>
        <v>249.5533</v>
      </c>
      <c r="U980" s="477">
        <f t="shared" si="206"/>
        <v>0</v>
      </c>
      <c r="V980" s="477">
        <f t="shared" si="207"/>
        <v>-6</v>
      </c>
      <c r="W980" s="477">
        <f t="shared" si="208"/>
        <v>249.5533</v>
      </c>
      <c r="X980" s="477">
        <f t="shared" si="216"/>
        <v>-1497.3198</v>
      </c>
      <c r="Y980" s="444"/>
      <c r="Z980" s="296"/>
      <c r="AA980" s="296"/>
      <c r="AB980" s="296"/>
      <c r="AC980" s="296"/>
      <c r="AD980" s="296"/>
      <c r="AE980" s="296"/>
      <c r="AF980" s="296"/>
      <c r="AG980" s="296"/>
      <c r="AH980" s="296"/>
      <c r="AI980" s="296"/>
    </row>
    <row r="981" s="455" customFormat="1" spans="1:35">
      <c r="A981" s="467">
        <v>1121</v>
      </c>
      <c r="B981" s="296"/>
      <c r="C981" s="754" t="s">
        <v>5441</v>
      </c>
      <c r="D981" s="296"/>
      <c r="E981" s="754" t="s">
        <v>5442</v>
      </c>
      <c r="F981" s="296"/>
      <c r="G981" s="296"/>
      <c r="H981" s="191" t="s">
        <v>6292</v>
      </c>
      <c r="I981" s="296"/>
      <c r="J981" s="191" t="s">
        <v>7487</v>
      </c>
      <c r="K981" s="296"/>
      <c r="L981" s="296"/>
      <c r="M981" s="476">
        <v>3513</v>
      </c>
      <c r="N981" s="477">
        <v>10.5009</v>
      </c>
      <c r="O981" s="477">
        <f t="shared" si="210"/>
        <v>36889.6617</v>
      </c>
      <c r="P981" s="477"/>
      <c r="Q981" s="477">
        <f t="shared" si="203"/>
        <v>10.5009</v>
      </c>
      <c r="R981" s="477">
        <f t="shared" si="213"/>
        <v>0</v>
      </c>
      <c r="S981" s="477">
        <f t="shared" si="215"/>
        <v>0</v>
      </c>
      <c r="T981" s="477">
        <f t="shared" si="205"/>
        <v>10.5009</v>
      </c>
      <c r="U981" s="477">
        <f t="shared" si="206"/>
        <v>0</v>
      </c>
      <c r="V981" s="477">
        <f t="shared" si="207"/>
        <v>-3513</v>
      </c>
      <c r="W981" s="477">
        <f t="shared" si="208"/>
        <v>10.5009</v>
      </c>
      <c r="X981" s="477">
        <f t="shared" si="216"/>
        <v>-36889.6617</v>
      </c>
      <c r="Y981" s="444"/>
      <c r="Z981" s="296"/>
      <c r="AA981" s="296"/>
      <c r="AB981" s="296"/>
      <c r="AC981" s="296"/>
      <c r="AD981" s="296"/>
      <c r="AE981" s="296"/>
      <c r="AF981" s="296"/>
      <c r="AG981" s="296"/>
      <c r="AH981" s="296"/>
      <c r="AI981" s="296"/>
    </row>
    <row r="982" s="455" customFormat="1" spans="1:35">
      <c r="A982" s="467">
        <v>1122</v>
      </c>
      <c r="B982" s="296"/>
      <c r="C982" s="754" t="s">
        <v>7574</v>
      </c>
      <c r="D982" s="296"/>
      <c r="E982" s="754" t="s">
        <v>7575</v>
      </c>
      <c r="F982" s="296"/>
      <c r="G982" s="296"/>
      <c r="H982" s="191" t="s">
        <v>6292</v>
      </c>
      <c r="I982" s="296"/>
      <c r="J982" s="191" t="s">
        <v>7487</v>
      </c>
      <c r="K982" s="296"/>
      <c r="L982" s="296"/>
      <c r="M982" s="476">
        <v>124</v>
      </c>
      <c r="N982" s="477">
        <v>34.9902</v>
      </c>
      <c r="O982" s="477">
        <f t="shared" si="210"/>
        <v>4338.7848</v>
      </c>
      <c r="P982" s="477"/>
      <c r="Q982" s="477">
        <f t="shared" si="203"/>
        <v>34.9902</v>
      </c>
      <c r="R982" s="477">
        <f t="shared" si="213"/>
        <v>0</v>
      </c>
      <c r="S982" s="477">
        <f t="shared" si="215"/>
        <v>0</v>
      </c>
      <c r="T982" s="477">
        <f t="shared" si="205"/>
        <v>34.9902</v>
      </c>
      <c r="U982" s="477">
        <f t="shared" si="206"/>
        <v>0</v>
      </c>
      <c r="V982" s="477">
        <f t="shared" si="207"/>
        <v>-124</v>
      </c>
      <c r="W982" s="477">
        <f t="shared" si="208"/>
        <v>34.9902</v>
      </c>
      <c r="X982" s="477">
        <f t="shared" si="216"/>
        <v>-4338.7848</v>
      </c>
      <c r="Y982" s="444"/>
      <c r="Z982" s="296"/>
      <c r="AA982" s="296"/>
      <c r="AB982" s="296"/>
      <c r="AC982" s="296"/>
      <c r="AD982" s="296"/>
      <c r="AE982" s="296"/>
      <c r="AF982" s="296"/>
      <c r="AG982" s="296"/>
      <c r="AH982" s="296"/>
      <c r="AI982" s="296"/>
    </row>
    <row r="983" s="455" customFormat="1" spans="1:35">
      <c r="A983" s="467">
        <v>1123</v>
      </c>
      <c r="B983" s="296"/>
      <c r="C983" s="754" t="s">
        <v>7576</v>
      </c>
      <c r="D983" s="296"/>
      <c r="E983" s="754" t="s">
        <v>7577</v>
      </c>
      <c r="F983" s="296"/>
      <c r="G983" s="296"/>
      <c r="H983" s="191" t="s">
        <v>6292</v>
      </c>
      <c r="I983" s="296"/>
      <c r="J983" s="191" t="s">
        <v>7487</v>
      </c>
      <c r="K983" s="296"/>
      <c r="L983" s="296"/>
      <c r="M983" s="476">
        <v>400</v>
      </c>
      <c r="N983" s="477">
        <v>17.4865</v>
      </c>
      <c r="O983" s="477">
        <f t="shared" si="210"/>
        <v>6994.6</v>
      </c>
      <c r="P983" s="477"/>
      <c r="Q983" s="477">
        <f t="shared" si="203"/>
        <v>17.4865</v>
      </c>
      <c r="R983" s="477">
        <f t="shared" si="213"/>
        <v>0</v>
      </c>
      <c r="S983" s="477">
        <f t="shared" si="215"/>
        <v>0</v>
      </c>
      <c r="T983" s="477">
        <f t="shared" si="205"/>
        <v>17.4865</v>
      </c>
      <c r="U983" s="477">
        <f t="shared" si="206"/>
        <v>0</v>
      </c>
      <c r="V983" s="477">
        <f t="shared" si="207"/>
        <v>-400</v>
      </c>
      <c r="W983" s="477">
        <f t="shared" si="208"/>
        <v>17.4865</v>
      </c>
      <c r="X983" s="477">
        <f t="shared" si="216"/>
        <v>-6994.6</v>
      </c>
      <c r="Y983" s="444"/>
      <c r="Z983" s="296"/>
      <c r="AA983" s="296"/>
      <c r="AB983" s="296"/>
      <c r="AC983" s="296"/>
      <c r="AD983" s="296"/>
      <c r="AE983" s="296"/>
      <c r="AF983" s="296"/>
      <c r="AG983" s="296"/>
      <c r="AH983" s="296"/>
      <c r="AI983" s="296"/>
    </row>
    <row r="984" s="455" customFormat="1" spans="1:35">
      <c r="A984" s="467">
        <v>1124</v>
      </c>
      <c r="B984" s="296"/>
      <c r="C984" s="754" t="s">
        <v>7578</v>
      </c>
      <c r="D984" s="296"/>
      <c r="E984" s="754" t="s">
        <v>7579</v>
      </c>
      <c r="F984" s="296"/>
      <c r="G984" s="296"/>
      <c r="H984" s="191" t="s">
        <v>6292</v>
      </c>
      <c r="I984" s="296"/>
      <c r="J984" s="191" t="s">
        <v>7487</v>
      </c>
      <c r="K984" s="296"/>
      <c r="L984" s="296"/>
      <c r="M984" s="476">
        <v>386</v>
      </c>
      <c r="N984" s="477">
        <v>20.286</v>
      </c>
      <c r="O984" s="477">
        <f t="shared" si="210"/>
        <v>7830.396</v>
      </c>
      <c r="P984" s="477"/>
      <c r="Q984" s="477">
        <f t="shared" si="203"/>
        <v>20.286</v>
      </c>
      <c r="R984" s="477">
        <f t="shared" si="213"/>
        <v>0</v>
      </c>
      <c r="S984" s="477">
        <f t="shared" si="215"/>
        <v>0</v>
      </c>
      <c r="T984" s="477">
        <f t="shared" si="205"/>
        <v>20.286</v>
      </c>
      <c r="U984" s="477">
        <f t="shared" si="206"/>
        <v>0</v>
      </c>
      <c r="V984" s="477">
        <f t="shared" si="207"/>
        <v>-386</v>
      </c>
      <c r="W984" s="477">
        <f t="shared" si="208"/>
        <v>20.286</v>
      </c>
      <c r="X984" s="477">
        <f t="shared" si="216"/>
        <v>-7830.396</v>
      </c>
      <c r="Y984" s="444"/>
      <c r="Z984" s="296"/>
      <c r="AA984" s="296"/>
      <c r="AB984" s="296"/>
      <c r="AC984" s="296"/>
      <c r="AD984" s="296"/>
      <c r="AE984" s="296"/>
      <c r="AF984" s="296"/>
      <c r="AG984" s="296"/>
      <c r="AH984" s="296"/>
      <c r="AI984" s="296"/>
    </row>
    <row r="985" s="455" customFormat="1" spans="1:35">
      <c r="A985" s="467">
        <v>1125</v>
      </c>
      <c r="B985" s="296"/>
      <c r="C985" s="754" t="s">
        <v>7580</v>
      </c>
      <c r="D985" s="296"/>
      <c r="E985" s="754" t="s">
        <v>7581</v>
      </c>
      <c r="F985" s="296"/>
      <c r="G985" s="296"/>
      <c r="H985" s="191" t="s">
        <v>6292</v>
      </c>
      <c r="I985" s="296"/>
      <c r="J985" s="191" t="s">
        <v>7487</v>
      </c>
      <c r="K985" s="296"/>
      <c r="L985" s="296"/>
      <c r="M985" s="476">
        <v>259</v>
      </c>
      <c r="N985" s="477">
        <v>25.5169</v>
      </c>
      <c r="O985" s="477">
        <f t="shared" si="210"/>
        <v>6608.8771</v>
      </c>
      <c r="P985" s="477"/>
      <c r="Q985" s="477">
        <f t="shared" si="203"/>
        <v>25.5169</v>
      </c>
      <c r="R985" s="477">
        <f t="shared" si="213"/>
        <v>0</v>
      </c>
      <c r="S985" s="477">
        <f t="shared" si="215"/>
        <v>0</v>
      </c>
      <c r="T985" s="477">
        <f t="shared" si="205"/>
        <v>25.5169</v>
      </c>
      <c r="U985" s="477">
        <f t="shared" si="206"/>
        <v>0</v>
      </c>
      <c r="V985" s="477">
        <f t="shared" si="207"/>
        <v>-259</v>
      </c>
      <c r="W985" s="477">
        <f t="shared" si="208"/>
        <v>25.5169</v>
      </c>
      <c r="X985" s="477">
        <f t="shared" si="216"/>
        <v>-6608.8771</v>
      </c>
      <c r="Y985" s="444"/>
      <c r="Z985" s="296"/>
      <c r="AA985" s="296"/>
      <c r="AB985" s="296"/>
      <c r="AC985" s="296"/>
      <c r="AD985" s="296"/>
      <c r="AE985" s="296"/>
      <c r="AF985" s="296"/>
      <c r="AG985" s="296"/>
      <c r="AH985" s="296"/>
      <c r="AI985" s="296"/>
    </row>
    <row r="986" s="455" customFormat="1" spans="1:35">
      <c r="A986" s="467">
        <v>1126</v>
      </c>
      <c r="B986" s="296"/>
      <c r="C986" s="754" t="s">
        <v>7582</v>
      </c>
      <c r="D986" s="296"/>
      <c r="E986" s="754" t="s">
        <v>7583</v>
      </c>
      <c r="F986" s="296"/>
      <c r="G986" s="296"/>
      <c r="H986" s="191" t="s">
        <v>6292</v>
      </c>
      <c r="I986" s="296"/>
      <c r="J986" s="191" t="s">
        <v>7487</v>
      </c>
      <c r="K986" s="296"/>
      <c r="L986" s="296"/>
      <c r="M986" s="476">
        <v>263</v>
      </c>
      <c r="N986" s="477">
        <v>24.3237</v>
      </c>
      <c r="O986" s="477">
        <f t="shared" si="210"/>
        <v>6397.1331</v>
      </c>
      <c r="P986" s="477"/>
      <c r="Q986" s="477">
        <f t="shared" si="203"/>
        <v>24.3237</v>
      </c>
      <c r="R986" s="477">
        <f t="shared" si="213"/>
        <v>0</v>
      </c>
      <c r="S986" s="477">
        <f t="shared" si="215"/>
        <v>0</v>
      </c>
      <c r="T986" s="477">
        <f t="shared" si="205"/>
        <v>24.3237</v>
      </c>
      <c r="U986" s="477">
        <f t="shared" si="206"/>
        <v>0</v>
      </c>
      <c r="V986" s="477">
        <f t="shared" si="207"/>
        <v>-263</v>
      </c>
      <c r="W986" s="477">
        <f t="shared" si="208"/>
        <v>24.3237</v>
      </c>
      <c r="X986" s="477">
        <f t="shared" si="216"/>
        <v>-6397.1331</v>
      </c>
      <c r="Y986" s="444"/>
      <c r="Z986" s="296"/>
      <c r="AA986" s="296"/>
      <c r="AB986" s="296"/>
      <c r="AC986" s="296"/>
      <c r="AD986" s="296"/>
      <c r="AE986" s="296"/>
      <c r="AF986" s="296"/>
      <c r="AG986" s="296"/>
      <c r="AH986" s="296"/>
      <c r="AI986" s="296"/>
    </row>
    <row r="987" s="455" customFormat="1" spans="1:35">
      <c r="A987" s="467">
        <v>1127</v>
      </c>
      <c r="B987" s="296"/>
      <c r="C987" s="754" t="s">
        <v>7584</v>
      </c>
      <c r="D987" s="296"/>
      <c r="E987" s="754" t="s">
        <v>7585</v>
      </c>
      <c r="F987" s="296"/>
      <c r="G987" s="296"/>
      <c r="H987" s="191" t="s">
        <v>6292</v>
      </c>
      <c r="I987" s="296"/>
      <c r="J987" s="191" t="s">
        <v>7487</v>
      </c>
      <c r="K987" s="296"/>
      <c r="L987" s="296"/>
      <c r="M987" s="476">
        <v>5</v>
      </c>
      <c r="N987" s="477">
        <v>10.8333</v>
      </c>
      <c r="O987" s="477">
        <f t="shared" si="210"/>
        <v>54.1665</v>
      </c>
      <c r="P987" s="477"/>
      <c r="Q987" s="477">
        <f t="shared" si="203"/>
        <v>10.8333</v>
      </c>
      <c r="R987" s="477">
        <f t="shared" si="213"/>
        <v>0</v>
      </c>
      <c r="S987" s="477">
        <f t="shared" si="215"/>
        <v>0</v>
      </c>
      <c r="T987" s="477">
        <f t="shared" si="205"/>
        <v>10.8333</v>
      </c>
      <c r="U987" s="477">
        <f t="shared" si="206"/>
        <v>0</v>
      </c>
      <c r="V987" s="477">
        <f t="shared" si="207"/>
        <v>-5</v>
      </c>
      <c r="W987" s="477">
        <f t="shared" si="208"/>
        <v>10.8333</v>
      </c>
      <c r="X987" s="477">
        <f t="shared" si="216"/>
        <v>-54.1665</v>
      </c>
      <c r="Y987" s="444"/>
      <c r="Z987" s="296"/>
      <c r="AA987" s="296"/>
      <c r="AB987" s="296"/>
      <c r="AC987" s="296"/>
      <c r="AD987" s="296"/>
      <c r="AE987" s="296"/>
      <c r="AF987" s="296"/>
      <c r="AG987" s="296"/>
      <c r="AH987" s="296"/>
      <c r="AI987" s="296"/>
    </row>
    <row r="988" s="455" customFormat="1" spans="1:35">
      <c r="A988" s="467">
        <v>1128</v>
      </c>
      <c r="B988" s="296"/>
      <c r="C988" s="754" t="s">
        <v>7586</v>
      </c>
      <c r="D988" s="296"/>
      <c r="E988" s="754" t="s">
        <v>7587</v>
      </c>
      <c r="F988" s="296"/>
      <c r="G988" s="296"/>
      <c r="H988" s="191" t="s">
        <v>6292</v>
      </c>
      <c r="I988" s="296"/>
      <c r="J988" s="191" t="s">
        <v>7487</v>
      </c>
      <c r="K988" s="296"/>
      <c r="L988" s="296"/>
      <c r="M988" s="476">
        <v>-9</v>
      </c>
      <c r="N988" s="477">
        <v>33.79</v>
      </c>
      <c r="O988" s="477">
        <f t="shared" si="210"/>
        <v>-304.11</v>
      </c>
      <c r="P988" s="477"/>
      <c r="Q988" s="477">
        <f t="shared" si="203"/>
        <v>33.79</v>
      </c>
      <c r="R988" s="477">
        <f t="shared" si="213"/>
        <v>0</v>
      </c>
      <c r="S988" s="477">
        <f t="shared" si="215"/>
        <v>9</v>
      </c>
      <c r="T988" s="477">
        <f t="shared" si="205"/>
        <v>33.79</v>
      </c>
      <c r="U988" s="477">
        <f>R988-O988</f>
        <v>304.11</v>
      </c>
      <c r="V988" s="477">
        <f t="shared" si="207"/>
        <v>0</v>
      </c>
      <c r="W988" s="477">
        <f t="shared" si="208"/>
        <v>33.79</v>
      </c>
      <c r="X988" s="477">
        <f t="shared" ref="X988:X993" si="217">W988*V988</f>
        <v>0</v>
      </c>
      <c r="Y988" s="444"/>
      <c r="Z988" s="296"/>
      <c r="AA988" s="296"/>
      <c r="AB988" s="296"/>
      <c r="AC988" s="296"/>
      <c r="AD988" s="296"/>
      <c r="AE988" s="296"/>
      <c r="AF988" s="296"/>
      <c r="AG988" s="296"/>
      <c r="AH988" s="296"/>
      <c r="AI988" s="296"/>
    </row>
    <row r="989" s="455" customFormat="1" spans="1:35">
      <c r="A989" s="467">
        <v>1129</v>
      </c>
      <c r="B989" s="296"/>
      <c r="C989" s="754" t="s">
        <v>7588</v>
      </c>
      <c r="D989" s="296"/>
      <c r="E989" s="754" t="s">
        <v>7589</v>
      </c>
      <c r="F989" s="296"/>
      <c r="G989" s="296"/>
      <c r="H989" s="191" t="s">
        <v>6292</v>
      </c>
      <c r="I989" s="296"/>
      <c r="J989" s="191" t="s">
        <v>7487</v>
      </c>
      <c r="K989" s="296"/>
      <c r="L989" s="296"/>
      <c r="M989" s="476">
        <v>-3</v>
      </c>
      <c r="N989" s="477">
        <v>11.82</v>
      </c>
      <c r="O989" s="477">
        <f t="shared" si="210"/>
        <v>-35.46</v>
      </c>
      <c r="P989" s="477"/>
      <c r="Q989" s="477">
        <f t="shared" si="203"/>
        <v>11.82</v>
      </c>
      <c r="R989" s="477">
        <f t="shared" si="213"/>
        <v>0</v>
      </c>
      <c r="S989" s="477">
        <f t="shared" si="215"/>
        <v>3</v>
      </c>
      <c r="T989" s="477">
        <f t="shared" si="205"/>
        <v>11.82</v>
      </c>
      <c r="U989" s="477">
        <f>R989-O989</f>
        <v>35.46</v>
      </c>
      <c r="V989" s="477">
        <f t="shared" si="207"/>
        <v>0</v>
      </c>
      <c r="W989" s="477">
        <f t="shared" si="208"/>
        <v>11.82</v>
      </c>
      <c r="X989" s="477">
        <f t="shared" si="217"/>
        <v>0</v>
      </c>
      <c r="Y989" s="444"/>
      <c r="Z989" s="296"/>
      <c r="AA989" s="296"/>
      <c r="AB989" s="296"/>
      <c r="AC989" s="296"/>
      <c r="AD989" s="296"/>
      <c r="AE989" s="296"/>
      <c r="AF989" s="296"/>
      <c r="AG989" s="296"/>
      <c r="AH989" s="296"/>
      <c r="AI989" s="296"/>
    </row>
    <row r="990" s="455" customFormat="1" spans="1:35">
      <c r="A990" s="467"/>
      <c r="B990" s="296"/>
      <c r="C990" s="754" t="s">
        <v>7590</v>
      </c>
      <c r="D990" s="296"/>
      <c r="E990" s="754" t="s">
        <v>7591</v>
      </c>
      <c r="F990" s="296"/>
      <c r="G990" s="296"/>
      <c r="H990" s="191" t="s">
        <v>6292</v>
      </c>
      <c r="I990" s="296"/>
      <c r="J990" s="191" t="s">
        <v>7487</v>
      </c>
      <c r="K990" s="296"/>
      <c r="L990" s="296"/>
      <c r="M990" s="476">
        <v>-11</v>
      </c>
      <c r="N990" s="477">
        <v>0.6027</v>
      </c>
      <c r="O990" s="477">
        <f t="shared" si="210"/>
        <v>-6.6297</v>
      </c>
      <c r="P990" s="477"/>
      <c r="Q990" s="477">
        <f t="shared" si="203"/>
        <v>0.6027</v>
      </c>
      <c r="R990" s="477">
        <f t="shared" si="213"/>
        <v>0</v>
      </c>
      <c r="S990" s="477">
        <f t="shared" si="215"/>
        <v>11</v>
      </c>
      <c r="T990" s="477">
        <f t="shared" si="205"/>
        <v>0.6027</v>
      </c>
      <c r="U990" s="477">
        <f>R990-O990</f>
        <v>6.6297</v>
      </c>
      <c r="V990" s="477">
        <f t="shared" si="207"/>
        <v>0</v>
      </c>
      <c r="W990" s="477">
        <f t="shared" si="208"/>
        <v>0.6027</v>
      </c>
      <c r="X990" s="477">
        <f t="shared" si="217"/>
        <v>0</v>
      </c>
      <c r="Y990" s="444"/>
      <c r="Z990" s="296"/>
      <c r="AA990" s="296"/>
      <c r="AB990" s="296"/>
      <c r="AC990" s="296"/>
      <c r="AD990" s="296"/>
      <c r="AE990" s="296"/>
      <c r="AF990" s="296"/>
      <c r="AG990" s="296"/>
      <c r="AH990" s="296"/>
      <c r="AI990" s="296"/>
    </row>
    <row r="991" s="455" customFormat="1" spans="1:35">
      <c r="A991" s="467"/>
      <c r="B991" s="296"/>
      <c r="C991" s="754" t="s">
        <v>7592</v>
      </c>
      <c r="D991" s="296"/>
      <c r="E991" s="754" t="s">
        <v>7593</v>
      </c>
      <c r="F991" s="296"/>
      <c r="G991" s="296"/>
      <c r="H991" s="191" t="s">
        <v>6292</v>
      </c>
      <c r="I991" s="296"/>
      <c r="J991" s="191" t="s">
        <v>7487</v>
      </c>
      <c r="K991" s="296"/>
      <c r="L991" s="296"/>
      <c r="M991" s="476">
        <v>-18</v>
      </c>
      <c r="N991" s="477">
        <v>4.9683</v>
      </c>
      <c r="O991" s="477">
        <f t="shared" si="210"/>
        <v>-89.4294</v>
      </c>
      <c r="P991" s="477"/>
      <c r="Q991" s="477">
        <f t="shared" si="203"/>
        <v>4.9683</v>
      </c>
      <c r="R991" s="477">
        <f t="shared" si="213"/>
        <v>0</v>
      </c>
      <c r="S991" s="477">
        <f t="shared" si="215"/>
        <v>18</v>
      </c>
      <c r="T991" s="477">
        <f t="shared" si="205"/>
        <v>4.9683</v>
      </c>
      <c r="U991" s="477">
        <f>R991-O991</f>
        <v>89.4294</v>
      </c>
      <c r="V991" s="477">
        <f t="shared" si="207"/>
        <v>0</v>
      </c>
      <c r="W991" s="477">
        <f t="shared" si="208"/>
        <v>4.9683</v>
      </c>
      <c r="X991" s="477">
        <f t="shared" si="217"/>
        <v>0</v>
      </c>
      <c r="Y991" s="444"/>
      <c r="Z991" s="296"/>
      <c r="AA991" s="296"/>
      <c r="AB991" s="296"/>
      <c r="AC991" s="296"/>
      <c r="AD991" s="296"/>
      <c r="AE991" s="296"/>
      <c r="AF991" s="296"/>
      <c r="AG991" s="296"/>
      <c r="AH991" s="296"/>
      <c r="AI991" s="296"/>
    </row>
    <row r="992" s="455" customFormat="1" spans="1:35">
      <c r="A992" s="467"/>
      <c r="B992" s="296"/>
      <c r="C992" s="754" t="s">
        <v>7594</v>
      </c>
      <c r="D992" s="296"/>
      <c r="E992" s="754" t="s">
        <v>7595</v>
      </c>
      <c r="F992" s="296"/>
      <c r="G992" s="296"/>
      <c r="H992" s="191" t="s">
        <v>6292</v>
      </c>
      <c r="I992" s="296"/>
      <c r="J992" s="191" t="s">
        <v>7487</v>
      </c>
      <c r="K992" s="296"/>
      <c r="L992" s="296"/>
      <c r="M992" s="476">
        <v>522</v>
      </c>
      <c r="N992" s="477">
        <v>1.4165</v>
      </c>
      <c r="O992" s="477">
        <f t="shared" si="210"/>
        <v>739.413</v>
      </c>
      <c r="P992" s="477">
        <v>522</v>
      </c>
      <c r="Q992" s="477">
        <f t="shared" si="203"/>
        <v>1.4165</v>
      </c>
      <c r="R992" s="477">
        <f t="shared" si="213"/>
        <v>739.413</v>
      </c>
      <c r="S992" s="477">
        <f t="shared" si="215"/>
        <v>0</v>
      </c>
      <c r="T992" s="477">
        <f t="shared" si="205"/>
        <v>1.4165</v>
      </c>
      <c r="U992" s="477">
        <f t="shared" si="206"/>
        <v>0</v>
      </c>
      <c r="V992" s="477">
        <f t="shared" si="207"/>
        <v>0</v>
      </c>
      <c r="W992" s="477">
        <f t="shared" si="208"/>
        <v>1.4165</v>
      </c>
      <c r="X992" s="477">
        <f t="shared" si="217"/>
        <v>0</v>
      </c>
      <c r="Y992" s="444"/>
      <c r="Z992" s="296"/>
      <c r="AA992" s="296"/>
      <c r="AB992" s="296"/>
      <c r="AC992" s="296"/>
      <c r="AD992" s="296"/>
      <c r="AE992" s="296"/>
      <c r="AF992" s="296"/>
      <c r="AG992" s="296"/>
      <c r="AH992" s="296"/>
      <c r="AI992" s="296"/>
    </row>
    <row r="993" s="455" customFormat="1" spans="1:35">
      <c r="A993" s="467"/>
      <c r="B993" s="296"/>
      <c r="C993" s="754" t="s">
        <v>7596</v>
      </c>
      <c r="D993" s="296"/>
      <c r="E993" s="754" t="s">
        <v>7597</v>
      </c>
      <c r="F993" s="296"/>
      <c r="G993" s="296"/>
      <c r="H993" s="191" t="s">
        <v>6292</v>
      </c>
      <c r="I993" s="296"/>
      <c r="J993" s="191" t="s">
        <v>7487</v>
      </c>
      <c r="K993" s="296"/>
      <c r="L993" s="296"/>
      <c r="M993" s="476">
        <v>522</v>
      </c>
      <c r="N993" s="477">
        <v>1.4165</v>
      </c>
      <c r="O993" s="477">
        <f t="shared" si="210"/>
        <v>739.413</v>
      </c>
      <c r="P993" s="477">
        <v>522</v>
      </c>
      <c r="Q993" s="477">
        <f t="shared" si="203"/>
        <v>1.4165</v>
      </c>
      <c r="R993" s="477">
        <f t="shared" si="213"/>
        <v>739.413</v>
      </c>
      <c r="S993" s="477">
        <f t="shared" si="215"/>
        <v>0</v>
      </c>
      <c r="T993" s="477">
        <f t="shared" si="205"/>
        <v>1.4165</v>
      </c>
      <c r="U993" s="477">
        <f t="shared" si="206"/>
        <v>0</v>
      </c>
      <c r="V993" s="477">
        <f t="shared" si="207"/>
        <v>0</v>
      </c>
      <c r="W993" s="477">
        <f t="shared" si="208"/>
        <v>1.4165</v>
      </c>
      <c r="X993" s="477">
        <f t="shared" si="217"/>
        <v>0</v>
      </c>
      <c r="Y993" s="444"/>
      <c r="Z993" s="296"/>
      <c r="AA993" s="296"/>
      <c r="AB993" s="296"/>
      <c r="AC993" s="296"/>
      <c r="AD993" s="296"/>
      <c r="AE993" s="296"/>
      <c r="AF993" s="296"/>
      <c r="AG993" s="296"/>
      <c r="AH993" s="296"/>
      <c r="AI993" s="296"/>
    </row>
    <row r="994" s="455" customFormat="1" spans="1:35">
      <c r="A994" s="467"/>
      <c r="B994" s="296"/>
      <c r="C994" s="754" t="s">
        <v>7598</v>
      </c>
      <c r="D994" s="296"/>
      <c r="E994" s="754" t="s">
        <v>7599</v>
      </c>
      <c r="F994" s="296"/>
      <c r="G994" s="296"/>
      <c r="H994" s="191" t="s">
        <v>6292</v>
      </c>
      <c r="I994" s="296"/>
      <c r="J994" s="191" t="s">
        <v>7487</v>
      </c>
      <c r="K994" s="296"/>
      <c r="L994" s="296"/>
      <c r="M994" s="476">
        <v>8</v>
      </c>
      <c r="N994" s="477">
        <v>2.6288</v>
      </c>
      <c r="O994" s="477">
        <f t="shared" si="210"/>
        <v>21.0304</v>
      </c>
      <c r="P994" s="477"/>
      <c r="Q994" s="477">
        <f t="shared" si="203"/>
        <v>2.6288</v>
      </c>
      <c r="R994" s="477">
        <f t="shared" si="213"/>
        <v>0</v>
      </c>
      <c r="S994" s="477">
        <f t="shared" si="215"/>
        <v>0</v>
      </c>
      <c r="T994" s="477">
        <f t="shared" si="205"/>
        <v>2.6288</v>
      </c>
      <c r="U994" s="477">
        <f t="shared" si="206"/>
        <v>0</v>
      </c>
      <c r="V994" s="477">
        <f t="shared" si="207"/>
        <v>-8</v>
      </c>
      <c r="W994" s="477">
        <f t="shared" si="208"/>
        <v>2.6288</v>
      </c>
      <c r="X994" s="477">
        <f>R994-O994</f>
        <v>-21.0304</v>
      </c>
      <c r="Y994" s="444"/>
      <c r="Z994" s="296"/>
      <c r="AA994" s="296"/>
      <c r="AB994" s="296"/>
      <c r="AC994" s="296"/>
      <c r="AD994" s="296"/>
      <c r="AE994" s="296"/>
      <c r="AF994" s="296"/>
      <c r="AG994" s="296"/>
      <c r="AH994" s="296"/>
      <c r="AI994" s="296"/>
    </row>
    <row r="995" s="455" customFormat="1" spans="1:35">
      <c r="A995" s="467"/>
      <c r="B995" s="296"/>
      <c r="C995" s="754" t="s">
        <v>7600</v>
      </c>
      <c r="D995" s="296"/>
      <c r="E995" s="754" t="s">
        <v>7601</v>
      </c>
      <c r="F995" s="296"/>
      <c r="G995" s="296"/>
      <c r="H995" s="191" t="s">
        <v>6292</v>
      </c>
      <c r="I995" s="296"/>
      <c r="J995" s="191" t="s">
        <v>7487</v>
      </c>
      <c r="K995" s="296"/>
      <c r="L995" s="296"/>
      <c r="M995" s="476">
        <v>4</v>
      </c>
      <c r="N995" s="477">
        <v>3.655</v>
      </c>
      <c r="O995" s="477">
        <f t="shared" si="210"/>
        <v>14.62</v>
      </c>
      <c r="P995" s="477"/>
      <c r="Q995" s="477">
        <f t="shared" ref="Q995:Q1058" si="218">N995</f>
        <v>3.655</v>
      </c>
      <c r="R995" s="477">
        <f t="shared" si="213"/>
        <v>0</v>
      </c>
      <c r="S995" s="477">
        <f t="shared" si="215"/>
        <v>0</v>
      </c>
      <c r="T995" s="477">
        <f t="shared" ref="T995:T1033" si="219">N995</f>
        <v>3.655</v>
      </c>
      <c r="U995" s="477">
        <f t="shared" si="206"/>
        <v>0</v>
      </c>
      <c r="V995" s="477">
        <f t="shared" ref="V995:V1033" si="220">IF((P995-M995)&lt;0,P995-M995,0)</f>
        <v>-4</v>
      </c>
      <c r="W995" s="477">
        <f t="shared" ref="W995:W1033" si="221">N995</f>
        <v>3.655</v>
      </c>
      <c r="X995" s="477">
        <f>R995-O995</f>
        <v>-14.62</v>
      </c>
      <c r="Y995" s="444"/>
      <c r="Z995" s="296"/>
      <c r="AA995" s="296"/>
      <c r="AB995" s="296"/>
      <c r="AC995" s="296"/>
      <c r="AD995" s="296"/>
      <c r="AE995" s="296"/>
      <c r="AF995" s="296"/>
      <c r="AG995" s="296"/>
      <c r="AH995" s="296"/>
      <c r="AI995" s="296"/>
    </row>
    <row r="996" s="455" customFormat="1" spans="1:35">
      <c r="A996" s="467"/>
      <c r="B996" s="296"/>
      <c r="C996" s="754" t="s">
        <v>7602</v>
      </c>
      <c r="D996" s="296"/>
      <c r="E996" s="754" t="s">
        <v>7603</v>
      </c>
      <c r="F996" s="296"/>
      <c r="G996" s="296"/>
      <c r="H996" s="191" t="s">
        <v>6292</v>
      </c>
      <c r="I996" s="296"/>
      <c r="J996" s="191" t="s">
        <v>7487</v>
      </c>
      <c r="K996" s="296"/>
      <c r="L996" s="296"/>
      <c r="M996" s="476">
        <v>-144</v>
      </c>
      <c r="N996" s="477">
        <v>482.4779</v>
      </c>
      <c r="O996" s="477">
        <f t="shared" si="210"/>
        <v>-69476.8176</v>
      </c>
      <c r="P996" s="477">
        <v>80</v>
      </c>
      <c r="Q996" s="477">
        <f t="shared" si="218"/>
        <v>482.4779</v>
      </c>
      <c r="R996" s="477">
        <f t="shared" si="213"/>
        <v>38598.232</v>
      </c>
      <c r="S996" s="477">
        <f t="shared" si="215"/>
        <v>224</v>
      </c>
      <c r="T996" s="477">
        <f t="shared" si="219"/>
        <v>482.4779</v>
      </c>
      <c r="U996" s="477">
        <f>R996-O996</f>
        <v>108075.0496</v>
      </c>
      <c r="V996" s="477">
        <f t="shared" si="220"/>
        <v>0</v>
      </c>
      <c r="W996" s="477">
        <f t="shared" si="221"/>
        <v>482.4779</v>
      </c>
      <c r="X996" s="477">
        <f t="shared" ref="X995:X1035" si="222">W996*V996</f>
        <v>0</v>
      </c>
      <c r="Y996" s="444"/>
      <c r="Z996" s="296"/>
      <c r="AA996" s="296"/>
      <c r="AB996" s="296"/>
      <c r="AC996" s="296"/>
      <c r="AD996" s="296"/>
      <c r="AE996" s="296"/>
      <c r="AF996" s="296"/>
      <c r="AG996" s="296"/>
      <c r="AH996" s="296"/>
      <c r="AI996" s="296"/>
    </row>
    <row r="997" s="455" customFormat="1" spans="1:35">
      <c r="A997" s="467"/>
      <c r="B997" s="296"/>
      <c r="C997" s="754" t="s">
        <v>7604</v>
      </c>
      <c r="D997" s="296"/>
      <c r="E997" s="754" t="s">
        <v>7605</v>
      </c>
      <c r="F997" s="296"/>
      <c r="G997" s="296"/>
      <c r="H997" s="191" t="s">
        <v>6292</v>
      </c>
      <c r="I997" s="296"/>
      <c r="J997" s="191" t="s">
        <v>7487</v>
      </c>
      <c r="K997" s="296"/>
      <c r="L997" s="296"/>
      <c r="M997" s="476">
        <v>-144</v>
      </c>
      <c r="N997" s="477">
        <v>238.8779</v>
      </c>
      <c r="O997" s="477">
        <f t="shared" si="210"/>
        <v>-34398.4176</v>
      </c>
      <c r="P997" s="477">
        <v>77</v>
      </c>
      <c r="Q997" s="477">
        <f t="shared" si="218"/>
        <v>238.8779</v>
      </c>
      <c r="R997" s="477">
        <f t="shared" si="213"/>
        <v>18393.5983</v>
      </c>
      <c r="S997" s="477">
        <f t="shared" si="215"/>
        <v>221</v>
      </c>
      <c r="T997" s="477">
        <f t="shared" si="219"/>
        <v>238.8779</v>
      </c>
      <c r="U997" s="477">
        <f>R997-O997</f>
        <v>52792.0159</v>
      </c>
      <c r="V997" s="477">
        <f t="shared" si="220"/>
        <v>0</v>
      </c>
      <c r="W997" s="477">
        <f t="shared" si="221"/>
        <v>238.8779</v>
      </c>
      <c r="X997" s="477">
        <f t="shared" si="222"/>
        <v>0</v>
      </c>
      <c r="Y997" s="444"/>
      <c r="Z997" s="296"/>
      <c r="AA997" s="296"/>
      <c r="AB997" s="296"/>
      <c r="AC997" s="296"/>
      <c r="AD997" s="296"/>
      <c r="AE997" s="296"/>
      <c r="AF997" s="296"/>
      <c r="AG997" s="296"/>
      <c r="AH997" s="296"/>
      <c r="AI997" s="296"/>
    </row>
    <row r="998" s="455" customFormat="1" spans="1:35">
      <c r="A998" s="467"/>
      <c r="B998" s="296"/>
      <c r="C998" s="754" t="s">
        <v>7606</v>
      </c>
      <c r="D998" s="296"/>
      <c r="E998" s="754" t="s">
        <v>7607</v>
      </c>
      <c r="F998" s="296"/>
      <c r="G998" s="296"/>
      <c r="H998" s="191" t="s">
        <v>6292</v>
      </c>
      <c r="I998" s="296"/>
      <c r="J998" s="191" t="s">
        <v>7487</v>
      </c>
      <c r="K998" s="296"/>
      <c r="L998" s="296"/>
      <c r="M998" s="476">
        <v>88</v>
      </c>
      <c r="N998" s="477">
        <v>794.6583</v>
      </c>
      <c r="O998" s="477">
        <f t="shared" si="210"/>
        <v>69929.9304</v>
      </c>
      <c r="P998" s="477">
        <v>109</v>
      </c>
      <c r="Q998" s="477">
        <f t="shared" si="218"/>
        <v>794.6583</v>
      </c>
      <c r="R998" s="477">
        <f t="shared" si="213"/>
        <v>86617.7547</v>
      </c>
      <c r="S998" s="477">
        <f t="shared" si="215"/>
        <v>21</v>
      </c>
      <c r="T998" s="477">
        <f t="shared" si="219"/>
        <v>794.6583</v>
      </c>
      <c r="U998" s="477">
        <f>R998-O998</f>
        <v>16687.8243</v>
      </c>
      <c r="V998" s="477">
        <f t="shared" si="220"/>
        <v>0</v>
      </c>
      <c r="W998" s="477">
        <f t="shared" si="221"/>
        <v>794.6583</v>
      </c>
      <c r="X998" s="477">
        <f t="shared" si="222"/>
        <v>0</v>
      </c>
      <c r="Y998" s="444"/>
      <c r="Z998" s="296"/>
      <c r="AA998" s="296"/>
      <c r="AB998" s="296"/>
      <c r="AC998" s="296"/>
      <c r="AD998" s="296"/>
      <c r="AE998" s="296"/>
      <c r="AF998" s="296"/>
      <c r="AG998" s="296"/>
      <c r="AH998" s="296"/>
      <c r="AI998" s="296"/>
    </row>
    <row r="999" s="455" customFormat="1" spans="1:35">
      <c r="A999" s="467"/>
      <c r="B999" s="296"/>
      <c r="C999" s="754" t="s">
        <v>7608</v>
      </c>
      <c r="D999" s="296"/>
      <c r="E999" s="754" t="s">
        <v>7609</v>
      </c>
      <c r="F999" s="296"/>
      <c r="G999" s="296"/>
      <c r="H999" s="191" t="s">
        <v>6292</v>
      </c>
      <c r="I999" s="296"/>
      <c r="J999" s="191" t="s">
        <v>7487</v>
      </c>
      <c r="K999" s="296"/>
      <c r="L999" s="296"/>
      <c r="M999" s="476">
        <v>70</v>
      </c>
      <c r="N999" s="477">
        <v>390.6573</v>
      </c>
      <c r="O999" s="477">
        <f t="shared" si="210"/>
        <v>27346.011</v>
      </c>
      <c r="P999" s="477">
        <v>101</v>
      </c>
      <c r="Q999" s="477">
        <f t="shared" si="218"/>
        <v>390.6573</v>
      </c>
      <c r="R999" s="477">
        <f t="shared" si="213"/>
        <v>39456.3873</v>
      </c>
      <c r="S999" s="477">
        <f t="shared" si="215"/>
        <v>31</v>
      </c>
      <c r="T999" s="477">
        <f t="shared" si="219"/>
        <v>390.6573</v>
      </c>
      <c r="U999" s="477">
        <f>R999-O999</f>
        <v>12110.3763</v>
      </c>
      <c r="V999" s="477">
        <f t="shared" si="220"/>
        <v>0</v>
      </c>
      <c r="W999" s="477">
        <f t="shared" si="221"/>
        <v>390.6573</v>
      </c>
      <c r="X999" s="477">
        <f t="shared" si="222"/>
        <v>0</v>
      </c>
      <c r="Y999" s="444"/>
      <c r="Z999" s="296"/>
      <c r="AA999" s="296"/>
      <c r="AB999" s="296"/>
      <c r="AC999" s="296"/>
      <c r="AD999" s="296"/>
      <c r="AE999" s="296"/>
      <c r="AF999" s="296"/>
      <c r="AG999" s="296"/>
      <c r="AH999" s="296"/>
      <c r="AI999" s="296"/>
    </row>
    <row r="1000" s="455" customFormat="1" spans="1:35">
      <c r="A1000" s="467"/>
      <c r="B1000" s="296"/>
      <c r="C1000" s="754" t="s">
        <v>7610</v>
      </c>
      <c r="D1000" s="296"/>
      <c r="E1000" s="754" t="s">
        <v>7611</v>
      </c>
      <c r="F1000" s="296"/>
      <c r="G1000" s="296"/>
      <c r="H1000" s="191" t="s">
        <v>6292</v>
      </c>
      <c r="I1000" s="296"/>
      <c r="J1000" s="191" t="s">
        <v>7487</v>
      </c>
      <c r="K1000" s="296"/>
      <c r="L1000" s="296"/>
      <c r="M1000" s="476">
        <v>-7</v>
      </c>
      <c r="N1000" s="477">
        <v>0.1057</v>
      </c>
      <c r="O1000" s="477">
        <f t="shared" si="210"/>
        <v>-0.7399</v>
      </c>
      <c r="P1000" s="477"/>
      <c r="Q1000" s="477">
        <f t="shared" si="218"/>
        <v>0.1057</v>
      </c>
      <c r="R1000" s="477">
        <f t="shared" si="213"/>
        <v>0</v>
      </c>
      <c r="S1000" s="477">
        <f t="shared" si="215"/>
        <v>7</v>
      </c>
      <c r="T1000" s="477">
        <f t="shared" si="219"/>
        <v>0.1057</v>
      </c>
      <c r="U1000" s="477">
        <f>R1000-O1000</f>
        <v>0.7399</v>
      </c>
      <c r="V1000" s="477">
        <f t="shared" si="220"/>
        <v>0</v>
      </c>
      <c r="W1000" s="477">
        <f t="shared" si="221"/>
        <v>0.1057</v>
      </c>
      <c r="X1000" s="477">
        <f t="shared" si="222"/>
        <v>0</v>
      </c>
      <c r="Y1000" s="444"/>
      <c r="Z1000" s="296"/>
      <c r="AA1000" s="296"/>
      <c r="AB1000" s="296"/>
      <c r="AC1000" s="296"/>
      <c r="AD1000" s="296"/>
      <c r="AE1000" s="296"/>
      <c r="AF1000" s="296"/>
      <c r="AG1000" s="296"/>
      <c r="AH1000" s="296"/>
      <c r="AI1000" s="296"/>
    </row>
    <row r="1001" s="455" customFormat="1" spans="1:35">
      <c r="A1001" s="467">
        <v>1132</v>
      </c>
      <c r="B1001" s="296"/>
      <c r="C1001" s="754" t="s">
        <v>7612</v>
      </c>
      <c r="D1001" s="296"/>
      <c r="E1001" s="754" t="s">
        <v>7613</v>
      </c>
      <c r="F1001" s="296"/>
      <c r="G1001" s="296"/>
      <c r="H1001" s="191" t="s">
        <v>6292</v>
      </c>
      <c r="I1001" s="296"/>
      <c r="J1001" s="191" t="s">
        <v>7487</v>
      </c>
      <c r="K1001" s="296"/>
      <c r="L1001" s="296"/>
      <c r="M1001" s="476">
        <v>30</v>
      </c>
      <c r="N1001" s="477">
        <v>1.0103</v>
      </c>
      <c r="O1001" s="477">
        <f t="shared" si="210"/>
        <v>30.309</v>
      </c>
      <c r="P1001" s="477"/>
      <c r="Q1001" s="477">
        <f t="shared" si="218"/>
        <v>1.0103</v>
      </c>
      <c r="R1001" s="477">
        <f t="shared" si="213"/>
        <v>0</v>
      </c>
      <c r="S1001" s="477">
        <f t="shared" si="215"/>
        <v>0</v>
      </c>
      <c r="T1001" s="477">
        <f t="shared" si="219"/>
        <v>1.0103</v>
      </c>
      <c r="U1001" s="477">
        <f t="shared" ref="U1001:U1008" si="223">T1001*S1001</f>
        <v>0</v>
      </c>
      <c r="V1001" s="477">
        <f t="shared" si="220"/>
        <v>-30</v>
      </c>
      <c r="W1001" s="477">
        <f t="shared" si="221"/>
        <v>1.0103</v>
      </c>
      <c r="X1001" s="477">
        <f t="shared" ref="X1001:X1008" si="224">R1001-O1001</f>
        <v>-30.309</v>
      </c>
      <c r="Y1001" s="444"/>
      <c r="Z1001" s="296"/>
      <c r="AA1001" s="296"/>
      <c r="AB1001" s="296"/>
      <c r="AC1001" s="296"/>
      <c r="AD1001" s="296"/>
      <c r="AE1001" s="296"/>
      <c r="AF1001" s="296"/>
      <c r="AG1001" s="296"/>
      <c r="AH1001" s="296"/>
      <c r="AI1001" s="296"/>
    </row>
    <row r="1002" s="455" customFormat="1" spans="1:35">
      <c r="A1002" s="467">
        <v>1133</v>
      </c>
      <c r="B1002" s="296"/>
      <c r="C1002" s="754" t="s">
        <v>7614</v>
      </c>
      <c r="D1002" s="296"/>
      <c r="E1002" s="754" t="s">
        <v>7615</v>
      </c>
      <c r="F1002" s="296"/>
      <c r="G1002" s="296"/>
      <c r="H1002" s="191" t="s">
        <v>6641</v>
      </c>
      <c r="I1002" s="296"/>
      <c r="J1002" s="191" t="s">
        <v>7487</v>
      </c>
      <c r="K1002" s="296"/>
      <c r="L1002" s="296"/>
      <c r="M1002" s="476">
        <v>30</v>
      </c>
      <c r="N1002" s="477">
        <v>0.3873</v>
      </c>
      <c r="O1002" s="477">
        <f t="shared" si="210"/>
        <v>11.619</v>
      </c>
      <c r="P1002" s="477"/>
      <c r="Q1002" s="477">
        <f t="shared" si="218"/>
        <v>0.3873</v>
      </c>
      <c r="R1002" s="477">
        <f t="shared" si="213"/>
        <v>0</v>
      </c>
      <c r="S1002" s="477">
        <f t="shared" si="215"/>
        <v>0</v>
      </c>
      <c r="T1002" s="477">
        <f t="shared" si="219"/>
        <v>0.3873</v>
      </c>
      <c r="U1002" s="477">
        <f t="shared" si="223"/>
        <v>0</v>
      </c>
      <c r="V1002" s="477">
        <f t="shared" si="220"/>
        <v>-30</v>
      </c>
      <c r="W1002" s="477">
        <f t="shared" si="221"/>
        <v>0.3873</v>
      </c>
      <c r="X1002" s="477">
        <f t="shared" si="224"/>
        <v>-11.619</v>
      </c>
      <c r="Y1002" s="444"/>
      <c r="Z1002" s="296"/>
      <c r="AA1002" s="296"/>
      <c r="AB1002" s="296"/>
      <c r="AC1002" s="296"/>
      <c r="AD1002" s="296"/>
      <c r="AE1002" s="296"/>
      <c r="AF1002" s="296"/>
      <c r="AG1002" s="296"/>
      <c r="AH1002" s="296"/>
      <c r="AI1002" s="296"/>
    </row>
    <row r="1003" s="455" customFormat="1" spans="1:35">
      <c r="A1003" s="467">
        <v>1134</v>
      </c>
      <c r="B1003" s="296"/>
      <c r="C1003" s="754" t="s">
        <v>7616</v>
      </c>
      <c r="D1003" s="296"/>
      <c r="E1003" s="754" t="s">
        <v>7617</v>
      </c>
      <c r="F1003" s="296"/>
      <c r="G1003" s="296"/>
      <c r="H1003" s="755" t="s">
        <v>6294</v>
      </c>
      <c r="I1003" s="296"/>
      <c r="J1003" s="191" t="s">
        <v>7618</v>
      </c>
      <c r="K1003" s="296"/>
      <c r="L1003" s="296"/>
      <c r="M1003" s="476">
        <v>88</v>
      </c>
      <c r="N1003" s="477">
        <v>65.9956</v>
      </c>
      <c r="O1003" s="477">
        <f t="shared" si="210"/>
        <v>5807.6128</v>
      </c>
      <c r="P1003" s="477">
        <v>6</v>
      </c>
      <c r="Q1003" s="477">
        <f t="shared" si="218"/>
        <v>65.9956</v>
      </c>
      <c r="R1003" s="477">
        <f t="shared" si="213"/>
        <v>395.9736</v>
      </c>
      <c r="S1003" s="477">
        <f t="shared" si="215"/>
        <v>0</v>
      </c>
      <c r="T1003" s="477">
        <f t="shared" si="219"/>
        <v>65.9956</v>
      </c>
      <c r="U1003" s="477">
        <f t="shared" si="223"/>
        <v>0</v>
      </c>
      <c r="V1003" s="477">
        <f t="shared" si="220"/>
        <v>-82</v>
      </c>
      <c r="W1003" s="477">
        <f t="shared" si="221"/>
        <v>65.9956</v>
      </c>
      <c r="X1003" s="477">
        <f t="shared" si="224"/>
        <v>-5411.6392</v>
      </c>
      <c r="Y1003" s="444"/>
      <c r="Z1003" s="296"/>
      <c r="AA1003" s="296"/>
      <c r="AB1003" s="296"/>
      <c r="AC1003" s="296"/>
      <c r="AD1003" s="296"/>
      <c r="AE1003" s="296"/>
      <c r="AF1003" s="296"/>
      <c r="AG1003" s="296"/>
      <c r="AH1003" s="296"/>
      <c r="AI1003" s="296"/>
    </row>
    <row r="1004" s="455" customFormat="1" spans="1:35">
      <c r="A1004" s="467">
        <v>1135</v>
      </c>
      <c r="B1004" s="296"/>
      <c r="C1004" s="754" t="s">
        <v>7619</v>
      </c>
      <c r="D1004" s="296"/>
      <c r="E1004" s="754" t="s">
        <v>7620</v>
      </c>
      <c r="F1004" s="296"/>
      <c r="G1004" s="296"/>
      <c r="H1004" s="755" t="s">
        <v>6294</v>
      </c>
      <c r="I1004" s="296"/>
      <c r="J1004" s="191" t="s">
        <v>7618</v>
      </c>
      <c r="K1004" s="296"/>
      <c r="L1004" s="296"/>
      <c r="M1004" s="476">
        <v>9</v>
      </c>
      <c r="N1004" s="477">
        <v>68.7611</v>
      </c>
      <c r="O1004" s="477">
        <f t="shared" si="210"/>
        <v>618.8499</v>
      </c>
      <c r="P1004" s="477"/>
      <c r="Q1004" s="477">
        <f t="shared" si="218"/>
        <v>68.7611</v>
      </c>
      <c r="R1004" s="477">
        <f t="shared" si="213"/>
        <v>0</v>
      </c>
      <c r="S1004" s="477">
        <f t="shared" si="215"/>
        <v>0</v>
      </c>
      <c r="T1004" s="477">
        <f t="shared" si="219"/>
        <v>68.7611</v>
      </c>
      <c r="U1004" s="477">
        <f t="shared" si="223"/>
        <v>0</v>
      </c>
      <c r="V1004" s="477">
        <f t="shared" si="220"/>
        <v>-9</v>
      </c>
      <c r="W1004" s="477">
        <f t="shared" si="221"/>
        <v>68.7611</v>
      </c>
      <c r="X1004" s="477">
        <f t="shared" si="224"/>
        <v>-618.8499</v>
      </c>
      <c r="Y1004" s="444"/>
      <c r="Z1004" s="296"/>
      <c r="AA1004" s="296"/>
      <c r="AB1004" s="296"/>
      <c r="AC1004" s="296"/>
      <c r="AD1004" s="296"/>
      <c r="AE1004" s="296"/>
      <c r="AF1004" s="296"/>
      <c r="AG1004" s="296"/>
      <c r="AH1004" s="296"/>
      <c r="AI1004" s="296"/>
    </row>
    <row r="1005" s="455" customFormat="1" spans="1:35">
      <c r="A1005" s="467">
        <v>1136</v>
      </c>
      <c r="B1005" s="296"/>
      <c r="C1005" s="754" t="s">
        <v>7621</v>
      </c>
      <c r="D1005" s="296"/>
      <c r="E1005" s="754" t="s">
        <v>7622</v>
      </c>
      <c r="F1005" s="296"/>
      <c r="G1005" s="296"/>
      <c r="H1005" s="755" t="s">
        <v>6294</v>
      </c>
      <c r="I1005" s="296"/>
      <c r="J1005" s="191" t="s">
        <v>7618</v>
      </c>
      <c r="K1005" s="296"/>
      <c r="L1005" s="296"/>
      <c r="M1005" s="476">
        <v>201</v>
      </c>
      <c r="N1005" s="477">
        <v>57.2528</v>
      </c>
      <c r="O1005" s="477">
        <f t="shared" si="210"/>
        <v>11507.8128</v>
      </c>
      <c r="P1005" s="477"/>
      <c r="Q1005" s="477">
        <f t="shared" si="218"/>
        <v>57.2528</v>
      </c>
      <c r="R1005" s="477">
        <f t="shared" si="213"/>
        <v>0</v>
      </c>
      <c r="S1005" s="477">
        <f t="shared" si="215"/>
        <v>0</v>
      </c>
      <c r="T1005" s="477">
        <f t="shared" si="219"/>
        <v>57.2528</v>
      </c>
      <c r="U1005" s="477">
        <f t="shared" si="223"/>
        <v>0</v>
      </c>
      <c r="V1005" s="477">
        <f t="shared" si="220"/>
        <v>-201</v>
      </c>
      <c r="W1005" s="477">
        <f t="shared" si="221"/>
        <v>57.2528</v>
      </c>
      <c r="X1005" s="477">
        <f t="shared" si="224"/>
        <v>-11507.8128</v>
      </c>
      <c r="Y1005" s="444"/>
      <c r="Z1005" s="296"/>
      <c r="AA1005" s="296"/>
      <c r="AB1005" s="296"/>
      <c r="AC1005" s="296"/>
      <c r="AD1005" s="296"/>
      <c r="AE1005" s="296"/>
      <c r="AF1005" s="296"/>
      <c r="AG1005" s="296"/>
      <c r="AH1005" s="296"/>
      <c r="AI1005" s="296"/>
    </row>
    <row r="1006" s="455" customFormat="1" spans="1:35">
      <c r="A1006" s="467">
        <v>1137</v>
      </c>
      <c r="B1006" s="296"/>
      <c r="C1006" s="754" t="s">
        <v>7623</v>
      </c>
      <c r="D1006" s="296"/>
      <c r="E1006" s="754" t="s">
        <v>7624</v>
      </c>
      <c r="F1006" s="296"/>
      <c r="G1006" s="296"/>
      <c r="H1006" s="755" t="s">
        <v>6294</v>
      </c>
      <c r="I1006" s="296"/>
      <c r="J1006" s="191" t="s">
        <v>7618</v>
      </c>
      <c r="K1006" s="296"/>
      <c r="L1006" s="296"/>
      <c r="M1006" s="476">
        <v>168</v>
      </c>
      <c r="N1006" s="477">
        <v>117.3548</v>
      </c>
      <c r="O1006" s="477">
        <f t="shared" si="210"/>
        <v>19715.6064</v>
      </c>
      <c r="P1006" s="477"/>
      <c r="Q1006" s="477">
        <f t="shared" si="218"/>
        <v>117.3548</v>
      </c>
      <c r="R1006" s="477">
        <f t="shared" si="213"/>
        <v>0</v>
      </c>
      <c r="S1006" s="477">
        <f t="shared" si="215"/>
        <v>0</v>
      </c>
      <c r="T1006" s="477">
        <f t="shared" si="219"/>
        <v>117.3548</v>
      </c>
      <c r="U1006" s="477">
        <f t="shared" si="223"/>
        <v>0</v>
      </c>
      <c r="V1006" s="477">
        <f t="shared" si="220"/>
        <v>-168</v>
      </c>
      <c r="W1006" s="477">
        <f t="shared" si="221"/>
        <v>117.3548</v>
      </c>
      <c r="X1006" s="477">
        <f t="shared" si="224"/>
        <v>-19715.6064</v>
      </c>
      <c r="Y1006" s="444"/>
      <c r="Z1006" s="296"/>
      <c r="AA1006" s="296"/>
      <c r="AB1006" s="296"/>
      <c r="AC1006" s="296"/>
      <c r="AD1006" s="296"/>
      <c r="AE1006" s="296"/>
      <c r="AF1006" s="296"/>
      <c r="AG1006" s="296"/>
      <c r="AH1006" s="296"/>
      <c r="AI1006" s="296"/>
    </row>
    <row r="1007" s="455" customFormat="1" spans="1:35">
      <c r="A1007" s="467">
        <v>1138</v>
      </c>
      <c r="B1007" s="296"/>
      <c r="C1007" s="754" t="s">
        <v>7625</v>
      </c>
      <c r="D1007" s="296"/>
      <c r="E1007" s="754" t="s">
        <v>7626</v>
      </c>
      <c r="F1007" s="296"/>
      <c r="G1007" s="296"/>
      <c r="H1007" s="755" t="s">
        <v>6294</v>
      </c>
      <c r="I1007" s="296"/>
      <c r="J1007" s="191" t="s">
        <v>7618</v>
      </c>
      <c r="K1007" s="296"/>
      <c r="L1007" s="296"/>
      <c r="M1007" s="476">
        <v>59</v>
      </c>
      <c r="N1007" s="477">
        <v>89.1475</v>
      </c>
      <c r="O1007" s="477">
        <f t="shared" si="210"/>
        <v>5259.7025</v>
      </c>
      <c r="P1007" s="477">
        <v>2</v>
      </c>
      <c r="Q1007" s="477">
        <f t="shared" si="218"/>
        <v>89.1475</v>
      </c>
      <c r="R1007" s="477">
        <f t="shared" si="213"/>
        <v>178.295</v>
      </c>
      <c r="S1007" s="477">
        <f t="shared" si="215"/>
        <v>0</v>
      </c>
      <c r="T1007" s="477">
        <f t="shared" si="219"/>
        <v>89.1475</v>
      </c>
      <c r="U1007" s="477">
        <f t="shared" si="223"/>
        <v>0</v>
      </c>
      <c r="V1007" s="477">
        <f t="shared" si="220"/>
        <v>-57</v>
      </c>
      <c r="W1007" s="477">
        <f t="shared" si="221"/>
        <v>89.1475</v>
      </c>
      <c r="X1007" s="477">
        <f t="shared" si="224"/>
        <v>-5081.4075</v>
      </c>
      <c r="Y1007" s="444"/>
      <c r="Z1007" s="296"/>
      <c r="AA1007" s="296"/>
      <c r="AB1007" s="296"/>
      <c r="AC1007" s="296"/>
      <c r="AD1007" s="296"/>
      <c r="AE1007" s="296"/>
      <c r="AF1007" s="296"/>
      <c r="AG1007" s="296"/>
      <c r="AH1007" s="296"/>
      <c r="AI1007" s="296"/>
    </row>
    <row r="1008" s="455" customFormat="1" spans="1:35">
      <c r="A1008" s="467">
        <v>1139</v>
      </c>
      <c r="B1008" s="296"/>
      <c r="C1008" s="754" t="s">
        <v>7627</v>
      </c>
      <c r="D1008" s="296"/>
      <c r="E1008" s="754" t="s">
        <v>7628</v>
      </c>
      <c r="F1008" s="296"/>
      <c r="G1008" s="296"/>
      <c r="H1008" s="755" t="s">
        <v>6294</v>
      </c>
      <c r="I1008" s="296"/>
      <c r="J1008" s="191" t="s">
        <v>7618</v>
      </c>
      <c r="K1008" s="296"/>
      <c r="L1008" s="296"/>
      <c r="M1008" s="476">
        <v>90</v>
      </c>
      <c r="N1008" s="477">
        <v>101.163</v>
      </c>
      <c r="O1008" s="477">
        <f t="shared" si="210"/>
        <v>9104.67</v>
      </c>
      <c r="P1008" s="477">
        <v>6</v>
      </c>
      <c r="Q1008" s="477">
        <f t="shared" si="218"/>
        <v>101.163</v>
      </c>
      <c r="R1008" s="477">
        <f t="shared" si="213"/>
        <v>606.978</v>
      </c>
      <c r="S1008" s="477">
        <f t="shared" si="215"/>
        <v>0</v>
      </c>
      <c r="T1008" s="477">
        <f t="shared" si="219"/>
        <v>101.163</v>
      </c>
      <c r="U1008" s="477">
        <f t="shared" si="223"/>
        <v>0</v>
      </c>
      <c r="V1008" s="477">
        <f t="shared" si="220"/>
        <v>-84</v>
      </c>
      <c r="W1008" s="477">
        <f t="shared" si="221"/>
        <v>101.163</v>
      </c>
      <c r="X1008" s="477">
        <f t="shared" si="224"/>
        <v>-8497.692</v>
      </c>
      <c r="Y1008" s="444"/>
      <c r="Z1008" s="296"/>
      <c r="AA1008" s="296"/>
      <c r="AB1008" s="296"/>
      <c r="AC1008" s="296"/>
      <c r="AD1008" s="296"/>
      <c r="AE1008" s="296"/>
      <c r="AF1008" s="296"/>
      <c r="AG1008" s="296"/>
      <c r="AH1008" s="296"/>
      <c r="AI1008" s="296"/>
    </row>
    <row r="1009" s="455" customFormat="1" spans="1:35">
      <c r="A1009" s="467">
        <v>1140</v>
      </c>
      <c r="B1009" s="296"/>
      <c r="C1009" s="754" t="s">
        <v>7629</v>
      </c>
      <c r="D1009" s="296"/>
      <c r="E1009" s="754" t="s">
        <v>7630</v>
      </c>
      <c r="F1009" s="296"/>
      <c r="G1009" s="296"/>
      <c r="H1009" s="755" t="s">
        <v>6294</v>
      </c>
      <c r="I1009" s="296"/>
      <c r="J1009" s="191" t="s">
        <v>7618</v>
      </c>
      <c r="K1009" s="296"/>
      <c r="L1009" s="296"/>
      <c r="M1009" s="476">
        <v>-819</v>
      </c>
      <c r="N1009" s="477">
        <v>169.6477</v>
      </c>
      <c r="O1009" s="477">
        <f t="shared" si="210"/>
        <v>-138941.4663</v>
      </c>
      <c r="P1009" s="477">
        <v>142</v>
      </c>
      <c r="Q1009" s="477">
        <f t="shared" si="218"/>
        <v>169.6477</v>
      </c>
      <c r="R1009" s="477">
        <f t="shared" si="213"/>
        <v>24089.9734</v>
      </c>
      <c r="S1009" s="477">
        <f t="shared" si="215"/>
        <v>961</v>
      </c>
      <c r="T1009" s="477">
        <f t="shared" si="219"/>
        <v>169.6477</v>
      </c>
      <c r="U1009" s="477">
        <f>R1009-O1009</f>
        <v>163031.4397</v>
      </c>
      <c r="V1009" s="477">
        <f t="shared" si="220"/>
        <v>0</v>
      </c>
      <c r="W1009" s="477">
        <f t="shared" si="221"/>
        <v>169.6477</v>
      </c>
      <c r="X1009" s="477">
        <f t="shared" si="222"/>
        <v>0</v>
      </c>
      <c r="Y1009" s="444"/>
      <c r="Z1009" s="296"/>
      <c r="AA1009" s="296"/>
      <c r="AB1009" s="296"/>
      <c r="AC1009" s="296"/>
      <c r="AD1009" s="296"/>
      <c r="AE1009" s="296"/>
      <c r="AF1009" s="296"/>
      <c r="AG1009" s="296"/>
      <c r="AH1009" s="296"/>
      <c r="AI1009" s="296"/>
    </row>
    <row r="1010" s="455" customFormat="1" spans="1:35">
      <c r="A1010" s="467">
        <v>1141</v>
      </c>
      <c r="B1010" s="296"/>
      <c r="C1010" s="754" t="s">
        <v>7631</v>
      </c>
      <c r="D1010" s="296"/>
      <c r="E1010" s="754" t="s">
        <v>7632</v>
      </c>
      <c r="F1010" s="296"/>
      <c r="G1010" s="296"/>
      <c r="H1010" s="755" t="s">
        <v>6294</v>
      </c>
      <c r="I1010" s="296"/>
      <c r="J1010" s="191" t="s">
        <v>7618</v>
      </c>
      <c r="K1010" s="296"/>
      <c r="L1010" s="296"/>
      <c r="M1010" s="476">
        <v>9</v>
      </c>
      <c r="N1010" s="477">
        <v>140.8767</v>
      </c>
      <c r="O1010" s="477">
        <f t="shared" ref="O1010:O1073" si="225">N1010*M1010</f>
        <v>1267.8903</v>
      </c>
      <c r="P1010" s="477">
        <v>9</v>
      </c>
      <c r="Q1010" s="477">
        <f t="shared" si="218"/>
        <v>140.8767</v>
      </c>
      <c r="R1010" s="477">
        <f t="shared" si="213"/>
        <v>1267.8903</v>
      </c>
      <c r="S1010" s="477">
        <f t="shared" si="215"/>
        <v>0</v>
      </c>
      <c r="T1010" s="477">
        <f t="shared" si="219"/>
        <v>140.8767</v>
      </c>
      <c r="U1010" s="477">
        <f>T1010*S1010</f>
        <v>0</v>
      </c>
      <c r="V1010" s="477">
        <f t="shared" si="220"/>
        <v>0</v>
      </c>
      <c r="W1010" s="477">
        <f t="shared" si="221"/>
        <v>140.8767</v>
      </c>
      <c r="X1010" s="477">
        <f t="shared" si="222"/>
        <v>0</v>
      </c>
      <c r="Y1010" s="444"/>
      <c r="Z1010" s="296"/>
      <c r="AA1010" s="296"/>
      <c r="AB1010" s="296"/>
      <c r="AC1010" s="296"/>
      <c r="AD1010" s="296"/>
      <c r="AE1010" s="296"/>
      <c r="AF1010" s="296"/>
      <c r="AG1010" s="296"/>
      <c r="AH1010" s="296"/>
      <c r="AI1010" s="296"/>
    </row>
    <row r="1011" s="455" customFormat="1" spans="1:35">
      <c r="A1011" s="467">
        <v>1142</v>
      </c>
      <c r="B1011" s="296"/>
      <c r="C1011" s="754" t="s">
        <v>7633</v>
      </c>
      <c r="D1011" s="296"/>
      <c r="E1011" s="754" t="s">
        <v>7634</v>
      </c>
      <c r="F1011" s="296"/>
      <c r="G1011" s="296"/>
      <c r="H1011" s="755" t="s">
        <v>6294</v>
      </c>
      <c r="I1011" s="296"/>
      <c r="J1011" s="191" t="s">
        <v>7618</v>
      </c>
      <c r="K1011" s="296"/>
      <c r="L1011" s="296"/>
      <c r="M1011" s="476">
        <v>-758</v>
      </c>
      <c r="N1011" s="477">
        <v>122.1479</v>
      </c>
      <c r="O1011" s="477">
        <f t="shared" si="225"/>
        <v>-92588.1082</v>
      </c>
      <c r="P1011" s="477">
        <v>295</v>
      </c>
      <c r="Q1011" s="477">
        <f t="shared" si="218"/>
        <v>122.1479</v>
      </c>
      <c r="R1011" s="477">
        <f t="shared" si="213"/>
        <v>36033.6305</v>
      </c>
      <c r="S1011" s="477">
        <f t="shared" si="215"/>
        <v>1053</v>
      </c>
      <c r="T1011" s="477">
        <f t="shared" si="219"/>
        <v>122.1479</v>
      </c>
      <c r="U1011" s="477">
        <f>R1011-O1011</f>
        <v>128621.7387</v>
      </c>
      <c r="V1011" s="477">
        <f t="shared" si="220"/>
        <v>0</v>
      </c>
      <c r="W1011" s="477">
        <f t="shared" si="221"/>
        <v>122.1479</v>
      </c>
      <c r="X1011" s="477">
        <f t="shared" si="222"/>
        <v>0</v>
      </c>
      <c r="Y1011" s="444"/>
      <c r="Z1011" s="296"/>
      <c r="AA1011" s="296"/>
      <c r="AB1011" s="296"/>
      <c r="AC1011" s="296"/>
      <c r="AD1011" s="296"/>
      <c r="AE1011" s="296"/>
      <c r="AF1011" s="296"/>
      <c r="AG1011" s="296"/>
      <c r="AH1011" s="296"/>
      <c r="AI1011" s="296"/>
    </row>
    <row r="1012" s="455" customFormat="1" spans="1:35">
      <c r="A1012" s="467">
        <v>1143</v>
      </c>
      <c r="B1012" s="296"/>
      <c r="C1012" s="754" t="s">
        <v>7635</v>
      </c>
      <c r="D1012" s="296"/>
      <c r="E1012" s="754" t="s">
        <v>7636</v>
      </c>
      <c r="F1012" s="296"/>
      <c r="G1012" s="296"/>
      <c r="H1012" s="755" t="s">
        <v>6294</v>
      </c>
      <c r="I1012" s="296"/>
      <c r="J1012" s="191" t="s">
        <v>7618</v>
      </c>
      <c r="K1012" s="296"/>
      <c r="L1012" s="296"/>
      <c r="M1012" s="476">
        <v>-254</v>
      </c>
      <c r="N1012" s="477">
        <v>23.9478</v>
      </c>
      <c r="O1012" s="477">
        <f t="shared" si="225"/>
        <v>-6082.7412</v>
      </c>
      <c r="P1012" s="477">
        <v>275</v>
      </c>
      <c r="Q1012" s="477">
        <f t="shared" si="218"/>
        <v>23.9478</v>
      </c>
      <c r="R1012" s="477">
        <f t="shared" si="213"/>
        <v>6585.645</v>
      </c>
      <c r="S1012" s="477">
        <f t="shared" si="215"/>
        <v>529</v>
      </c>
      <c r="T1012" s="477">
        <f t="shared" si="219"/>
        <v>23.9478</v>
      </c>
      <c r="U1012" s="477">
        <f>R1012-O1012</f>
        <v>12668.3862</v>
      </c>
      <c r="V1012" s="477">
        <f t="shared" si="220"/>
        <v>0</v>
      </c>
      <c r="W1012" s="477">
        <f t="shared" si="221"/>
        <v>23.9478</v>
      </c>
      <c r="X1012" s="477">
        <f t="shared" si="222"/>
        <v>0</v>
      </c>
      <c r="Y1012" s="444"/>
      <c r="Z1012" s="296"/>
      <c r="AA1012" s="296"/>
      <c r="AB1012" s="296"/>
      <c r="AC1012" s="296"/>
      <c r="AD1012" s="296"/>
      <c r="AE1012" s="296"/>
      <c r="AF1012" s="296"/>
      <c r="AG1012" s="296"/>
      <c r="AH1012" s="296"/>
      <c r="AI1012" s="296"/>
    </row>
    <row r="1013" s="455" customFormat="1" spans="1:35">
      <c r="A1013" s="467">
        <v>1144</v>
      </c>
      <c r="B1013" s="296"/>
      <c r="C1013" s="754" t="s">
        <v>7637</v>
      </c>
      <c r="D1013" s="296"/>
      <c r="E1013" s="754" t="s">
        <v>7638</v>
      </c>
      <c r="F1013" s="296"/>
      <c r="G1013" s="296"/>
      <c r="H1013" s="755" t="s">
        <v>6294</v>
      </c>
      <c r="I1013" s="296"/>
      <c r="J1013" s="191" t="s">
        <v>7618</v>
      </c>
      <c r="K1013" s="296"/>
      <c r="L1013" s="296"/>
      <c r="M1013" s="476">
        <v>10</v>
      </c>
      <c r="N1013" s="477">
        <v>147.025</v>
      </c>
      <c r="O1013" s="477">
        <f t="shared" si="225"/>
        <v>1470.25</v>
      </c>
      <c r="P1013" s="477">
        <v>149</v>
      </c>
      <c r="Q1013" s="477">
        <f t="shared" si="218"/>
        <v>147.025</v>
      </c>
      <c r="R1013" s="477">
        <f t="shared" si="213"/>
        <v>21906.725</v>
      </c>
      <c r="S1013" s="477">
        <f t="shared" si="215"/>
        <v>139</v>
      </c>
      <c r="T1013" s="477">
        <f t="shared" si="219"/>
        <v>147.025</v>
      </c>
      <c r="U1013" s="477">
        <f>R1013-O1013</f>
        <v>20436.475</v>
      </c>
      <c r="V1013" s="477">
        <f t="shared" si="220"/>
        <v>0</v>
      </c>
      <c r="W1013" s="477">
        <f t="shared" si="221"/>
        <v>147.025</v>
      </c>
      <c r="X1013" s="477">
        <f t="shared" si="222"/>
        <v>0</v>
      </c>
      <c r="Y1013" s="444"/>
      <c r="Z1013" s="296"/>
      <c r="AA1013" s="296"/>
      <c r="AB1013" s="296"/>
      <c r="AC1013" s="296"/>
      <c r="AD1013" s="296"/>
      <c r="AE1013" s="296"/>
      <c r="AF1013" s="296"/>
      <c r="AG1013" s="296"/>
      <c r="AH1013" s="296"/>
      <c r="AI1013" s="296"/>
    </row>
    <row r="1014" s="455" customFormat="1" spans="1:35">
      <c r="A1014" s="467">
        <v>1145</v>
      </c>
      <c r="B1014" s="296"/>
      <c r="C1014" s="754" t="s">
        <v>7639</v>
      </c>
      <c r="D1014" s="296"/>
      <c r="E1014" s="754" t="s">
        <v>7640</v>
      </c>
      <c r="F1014" s="296"/>
      <c r="G1014" s="296"/>
      <c r="H1014" s="755" t="s">
        <v>6294</v>
      </c>
      <c r="I1014" s="296"/>
      <c r="J1014" s="191" t="s">
        <v>7618</v>
      </c>
      <c r="K1014" s="296"/>
      <c r="L1014" s="296"/>
      <c r="M1014" s="476">
        <v>20</v>
      </c>
      <c r="N1014" s="477">
        <v>143.642</v>
      </c>
      <c r="O1014" s="477">
        <f t="shared" si="225"/>
        <v>2872.84</v>
      </c>
      <c r="P1014" s="477">
        <v>64</v>
      </c>
      <c r="Q1014" s="477">
        <f t="shared" si="218"/>
        <v>143.642</v>
      </c>
      <c r="R1014" s="477">
        <f t="shared" si="213"/>
        <v>9193.088</v>
      </c>
      <c r="S1014" s="477">
        <f t="shared" si="215"/>
        <v>44</v>
      </c>
      <c r="T1014" s="477">
        <f t="shared" si="219"/>
        <v>143.642</v>
      </c>
      <c r="U1014" s="477">
        <f>R1014-O1014</f>
        <v>6320.248</v>
      </c>
      <c r="V1014" s="477">
        <f t="shared" si="220"/>
        <v>0</v>
      </c>
      <c r="W1014" s="477">
        <f t="shared" si="221"/>
        <v>143.642</v>
      </c>
      <c r="X1014" s="477">
        <f t="shared" si="222"/>
        <v>0</v>
      </c>
      <c r="Y1014" s="444"/>
      <c r="Z1014" s="296"/>
      <c r="AA1014" s="296"/>
      <c r="AB1014" s="296"/>
      <c r="AC1014" s="296"/>
      <c r="AD1014" s="296"/>
      <c r="AE1014" s="296"/>
      <c r="AF1014" s="296"/>
      <c r="AG1014" s="296"/>
      <c r="AH1014" s="296"/>
      <c r="AI1014" s="296"/>
    </row>
    <row r="1015" s="455" customFormat="1" spans="1:35">
      <c r="A1015" s="467">
        <v>1146</v>
      </c>
      <c r="B1015" s="296"/>
      <c r="C1015" s="754" t="s">
        <v>7641</v>
      </c>
      <c r="D1015" s="296"/>
      <c r="E1015" s="754" t="s">
        <v>7642</v>
      </c>
      <c r="F1015" s="296"/>
      <c r="G1015" s="296"/>
      <c r="H1015" s="755" t="s">
        <v>6294</v>
      </c>
      <c r="I1015" s="296"/>
      <c r="J1015" s="191" t="s">
        <v>7618</v>
      </c>
      <c r="K1015" s="296"/>
      <c r="L1015" s="296"/>
      <c r="M1015" s="476">
        <v>20</v>
      </c>
      <c r="N1015" s="477">
        <v>147.729</v>
      </c>
      <c r="O1015" s="477">
        <f t="shared" si="225"/>
        <v>2954.58</v>
      </c>
      <c r="P1015" s="477">
        <v>20</v>
      </c>
      <c r="Q1015" s="477">
        <f t="shared" si="218"/>
        <v>147.729</v>
      </c>
      <c r="R1015" s="477">
        <f t="shared" si="213"/>
        <v>2954.58</v>
      </c>
      <c r="S1015" s="477">
        <f t="shared" si="215"/>
        <v>0</v>
      </c>
      <c r="T1015" s="477">
        <f t="shared" si="219"/>
        <v>147.729</v>
      </c>
      <c r="U1015" s="477">
        <f>T1015*S1015</f>
        <v>0</v>
      </c>
      <c r="V1015" s="477">
        <f t="shared" si="220"/>
        <v>0</v>
      </c>
      <c r="W1015" s="477">
        <f t="shared" si="221"/>
        <v>147.729</v>
      </c>
      <c r="X1015" s="477">
        <f t="shared" si="222"/>
        <v>0</v>
      </c>
      <c r="Y1015" s="444"/>
      <c r="Z1015" s="296"/>
      <c r="AA1015" s="296"/>
      <c r="AB1015" s="296"/>
      <c r="AC1015" s="296"/>
      <c r="AD1015" s="296"/>
      <c r="AE1015" s="296"/>
      <c r="AF1015" s="296"/>
      <c r="AG1015" s="296"/>
      <c r="AH1015" s="296"/>
      <c r="AI1015" s="296"/>
    </row>
    <row r="1016" s="455" customFormat="1" spans="1:35">
      <c r="A1016" s="467">
        <v>1147</v>
      </c>
      <c r="B1016" s="296"/>
      <c r="C1016" s="754" t="s">
        <v>7643</v>
      </c>
      <c r="D1016" s="296"/>
      <c r="E1016" s="754" t="s">
        <v>7644</v>
      </c>
      <c r="F1016" s="296"/>
      <c r="G1016" s="296"/>
      <c r="H1016" s="755" t="s">
        <v>6294</v>
      </c>
      <c r="I1016" s="296"/>
      <c r="J1016" s="191" t="s">
        <v>7618</v>
      </c>
      <c r="K1016" s="296"/>
      <c r="L1016" s="296"/>
      <c r="M1016" s="476">
        <v>24</v>
      </c>
      <c r="N1016" s="477">
        <v>152.8267</v>
      </c>
      <c r="O1016" s="477">
        <f t="shared" si="225"/>
        <v>3667.8408</v>
      </c>
      <c r="P1016" s="477">
        <v>24</v>
      </c>
      <c r="Q1016" s="477">
        <f t="shared" si="218"/>
        <v>152.8267</v>
      </c>
      <c r="R1016" s="477">
        <f t="shared" si="213"/>
        <v>3667.8408</v>
      </c>
      <c r="S1016" s="477">
        <f t="shared" si="215"/>
        <v>0</v>
      </c>
      <c r="T1016" s="477">
        <f t="shared" si="219"/>
        <v>152.8267</v>
      </c>
      <c r="U1016" s="477">
        <f>T1016*S1016</f>
        <v>0</v>
      </c>
      <c r="V1016" s="477">
        <f t="shared" si="220"/>
        <v>0</v>
      </c>
      <c r="W1016" s="477">
        <f t="shared" si="221"/>
        <v>152.8267</v>
      </c>
      <c r="X1016" s="477">
        <f t="shared" si="222"/>
        <v>0</v>
      </c>
      <c r="Y1016" s="444"/>
      <c r="Z1016" s="296"/>
      <c r="AA1016" s="296"/>
      <c r="AB1016" s="296"/>
      <c r="AC1016" s="296"/>
      <c r="AD1016" s="296"/>
      <c r="AE1016" s="296"/>
      <c r="AF1016" s="296"/>
      <c r="AG1016" s="296"/>
      <c r="AH1016" s="296"/>
      <c r="AI1016" s="296"/>
    </row>
    <row r="1017" s="455" customFormat="1" spans="1:35">
      <c r="A1017" s="467">
        <v>1148</v>
      </c>
      <c r="B1017" s="296"/>
      <c r="C1017" s="754" t="s">
        <v>7645</v>
      </c>
      <c r="D1017" s="296"/>
      <c r="E1017" s="754" t="s">
        <v>7646</v>
      </c>
      <c r="F1017" s="296"/>
      <c r="G1017" s="296"/>
      <c r="H1017" s="755" t="s">
        <v>6294</v>
      </c>
      <c r="I1017" s="296"/>
      <c r="J1017" s="191" t="s">
        <v>7618</v>
      </c>
      <c r="K1017" s="296"/>
      <c r="L1017" s="296"/>
      <c r="M1017" s="476">
        <v>524</v>
      </c>
      <c r="N1017" s="477">
        <v>79.5694</v>
      </c>
      <c r="O1017" s="477">
        <f t="shared" si="225"/>
        <v>41694.3656</v>
      </c>
      <c r="P1017" s="477">
        <v>14</v>
      </c>
      <c r="Q1017" s="477">
        <f t="shared" si="218"/>
        <v>79.5694</v>
      </c>
      <c r="R1017" s="477">
        <f t="shared" si="213"/>
        <v>1113.9716</v>
      </c>
      <c r="S1017" s="477">
        <f t="shared" si="215"/>
        <v>0</v>
      </c>
      <c r="T1017" s="477">
        <f t="shared" si="219"/>
        <v>79.5694</v>
      </c>
      <c r="U1017" s="477">
        <f>T1017*S1017</f>
        <v>0</v>
      </c>
      <c r="V1017" s="477">
        <f t="shared" si="220"/>
        <v>-510</v>
      </c>
      <c r="W1017" s="477">
        <f t="shared" si="221"/>
        <v>79.5694</v>
      </c>
      <c r="X1017" s="477">
        <f t="shared" ref="X1017:X1022" si="226">R1017-O1017</f>
        <v>-40580.394</v>
      </c>
      <c r="Y1017" s="444"/>
      <c r="Z1017" s="296"/>
      <c r="AA1017" s="296"/>
      <c r="AB1017" s="296"/>
      <c r="AC1017" s="296"/>
      <c r="AD1017" s="296"/>
      <c r="AE1017" s="296"/>
      <c r="AF1017" s="296"/>
      <c r="AG1017" s="296"/>
      <c r="AH1017" s="296"/>
      <c r="AI1017" s="296"/>
    </row>
    <row r="1018" s="455" customFormat="1" spans="1:35">
      <c r="A1018" s="467">
        <v>1149</v>
      </c>
      <c r="B1018" s="296"/>
      <c r="C1018" s="754" t="s">
        <v>7647</v>
      </c>
      <c r="D1018" s="296"/>
      <c r="E1018" s="754" t="s">
        <v>7648</v>
      </c>
      <c r="F1018" s="296"/>
      <c r="G1018" s="296"/>
      <c r="H1018" s="755" t="s">
        <v>6292</v>
      </c>
      <c r="I1018" s="296"/>
      <c r="J1018" s="191" t="s">
        <v>7618</v>
      </c>
      <c r="K1018" s="296"/>
      <c r="L1018" s="296"/>
      <c r="M1018" s="476">
        <v>30</v>
      </c>
      <c r="N1018" s="477">
        <v>77.785</v>
      </c>
      <c r="O1018" s="477">
        <f t="shared" si="225"/>
        <v>2333.55</v>
      </c>
      <c r="P1018" s="477">
        <v>64</v>
      </c>
      <c r="Q1018" s="477">
        <f t="shared" si="218"/>
        <v>77.785</v>
      </c>
      <c r="R1018" s="477">
        <f t="shared" si="213"/>
        <v>4978.24</v>
      </c>
      <c r="S1018" s="477">
        <f t="shared" si="215"/>
        <v>34</v>
      </c>
      <c r="T1018" s="477">
        <f t="shared" si="219"/>
        <v>77.785</v>
      </c>
      <c r="U1018" s="477">
        <f>R1018-O1018</f>
        <v>2644.69</v>
      </c>
      <c r="V1018" s="477">
        <f t="shared" si="220"/>
        <v>0</v>
      </c>
      <c r="W1018" s="477">
        <f t="shared" si="221"/>
        <v>77.785</v>
      </c>
      <c r="X1018" s="477">
        <f t="shared" si="222"/>
        <v>0</v>
      </c>
      <c r="Y1018" s="444"/>
      <c r="Z1018" s="296"/>
      <c r="AA1018" s="296"/>
      <c r="AB1018" s="296"/>
      <c r="AC1018" s="296"/>
      <c r="AD1018" s="296"/>
      <c r="AE1018" s="296"/>
      <c r="AF1018" s="296"/>
      <c r="AG1018" s="296"/>
      <c r="AH1018" s="296"/>
      <c r="AI1018" s="296"/>
    </row>
    <row r="1019" s="455" customFormat="1" spans="1:35">
      <c r="A1019" s="467">
        <v>1153</v>
      </c>
      <c r="B1019" s="296"/>
      <c r="C1019" s="754" t="s">
        <v>7649</v>
      </c>
      <c r="D1019" s="296"/>
      <c r="E1019" s="754" t="s">
        <v>7650</v>
      </c>
      <c r="F1019" s="296"/>
      <c r="G1019" s="296"/>
      <c r="H1019" s="755" t="s">
        <v>6292</v>
      </c>
      <c r="I1019" s="296"/>
      <c r="J1019" s="191" t="s">
        <v>7618</v>
      </c>
      <c r="K1019" s="296"/>
      <c r="L1019" s="296"/>
      <c r="M1019" s="476">
        <v>17</v>
      </c>
      <c r="N1019" s="477">
        <v>70.3688</v>
      </c>
      <c r="O1019" s="477">
        <f t="shared" si="225"/>
        <v>1196.2696</v>
      </c>
      <c r="P1019" s="477">
        <v>51</v>
      </c>
      <c r="Q1019" s="477">
        <f t="shared" si="218"/>
        <v>70.3688</v>
      </c>
      <c r="R1019" s="477">
        <f t="shared" si="213"/>
        <v>3588.8088</v>
      </c>
      <c r="S1019" s="477">
        <f t="shared" si="215"/>
        <v>34</v>
      </c>
      <c r="T1019" s="477">
        <f t="shared" si="219"/>
        <v>70.3688</v>
      </c>
      <c r="U1019" s="477">
        <f>R1019-O1019</f>
        <v>2392.5392</v>
      </c>
      <c r="V1019" s="477">
        <f t="shared" si="220"/>
        <v>0</v>
      </c>
      <c r="W1019" s="477">
        <f t="shared" si="221"/>
        <v>70.3688</v>
      </c>
      <c r="X1019" s="477">
        <f t="shared" si="222"/>
        <v>0</v>
      </c>
      <c r="Y1019" s="444"/>
      <c r="Z1019" s="296"/>
      <c r="AA1019" s="296"/>
      <c r="AB1019" s="296"/>
      <c r="AC1019" s="296"/>
      <c r="AD1019" s="296"/>
      <c r="AE1019" s="296"/>
      <c r="AF1019" s="296"/>
      <c r="AG1019" s="296"/>
      <c r="AH1019" s="296"/>
      <c r="AI1019" s="296"/>
    </row>
    <row r="1020" s="455" customFormat="1" spans="1:35">
      <c r="A1020" s="467">
        <v>1154</v>
      </c>
      <c r="B1020" s="296"/>
      <c r="C1020" s="754" t="s">
        <v>5445</v>
      </c>
      <c r="D1020" s="296"/>
      <c r="E1020" s="754" t="s">
        <v>5446</v>
      </c>
      <c r="F1020" s="296"/>
      <c r="G1020" s="296"/>
      <c r="H1020" s="755" t="s">
        <v>6294</v>
      </c>
      <c r="I1020" s="296"/>
      <c r="J1020" s="191" t="s">
        <v>7618</v>
      </c>
      <c r="K1020" s="296"/>
      <c r="L1020" s="296"/>
      <c r="M1020" s="476">
        <v>217</v>
      </c>
      <c r="N1020" s="477">
        <v>14.8047</v>
      </c>
      <c r="O1020" s="477">
        <f t="shared" si="225"/>
        <v>3212.6199</v>
      </c>
      <c r="P1020" s="477">
        <v>394</v>
      </c>
      <c r="Q1020" s="477">
        <f t="shared" si="218"/>
        <v>14.8047</v>
      </c>
      <c r="R1020" s="477">
        <f t="shared" si="213"/>
        <v>5833.0518</v>
      </c>
      <c r="S1020" s="477">
        <f t="shared" si="215"/>
        <v>177</v>
      </c>
      <c r="T1020" s="477">
        <f t="shared" si="219"/>
        <v>14.8047</v>
      </c>
      <c r="U1020" s="477">
        <f>R1020-O1020</f>
        <v>2620.4319</v>
      </c>
      <c r="V1020" s="477">
        <f t="shared" si="220"/>
        <v>0</v>
      </c>
      <c r="W1020" s="477">
        <f t="shared" si="221"/>
        <v>14.8047</v>
      </c>
      <c r="X1020" s="477">
        <f t="shared" si="222"/>
        <v>0</v>
      </c>
      <c r="Y1020" s="444"/>
      <c r="Z1020" s="296"/>
      <c r="AA1020" s="296"/>
      <c r="AB1020" s="296"/>
      <c r="AC1020" s="296"/>
      <c r="AD1020" s="296"/>
      <c r="AE1020" s="296"/>
      <c r="AF1020" s="296"/>
      <c r="AG1020" s="296"/>
      <c r="AH1020" s="296"/>
      <c r="AI1020" s="296"/>
    </row>
    <row r="1021" s="455" customFormat="1" spans="1:35">
      <c r="A1021" s="467">
        <v>1155</v>
      </c>
      <c r="B1021" s="296"/>
      <c r="C1021" s="754" t="s">
        <v>7651</v>
      </c>
      <c r="D1021" s="296"/>
      <c r="E1021" s="754" t="s">
        <v>7652</v>
      </c>
      <c r="F1021" s="296"/>
      <c r="G1021" s="296"/>
      <c r="H1021" s="755" t="s">
        <v>6294</v>
      </c>
      <c r="I1021" s="296"/>
      <c r="J1021" s="191" t="s">
        <v>7618</v>
      </c>
      <c r="K1021" s="296"/>
      <c r="L1021" s="296"/>
      <c r="M1021" s="476">
        <v>14</v>
      </c>
      <c r="N1021" s="477">
        <v>8.3864</v>
      </c>
      <c r="O1021" s="477">
        <f t="shared" si="225"/>
        <v>117.4096</v>
      </c>
      <c r="P1021" s="477"/>
      <c r="Q1021" s="477">
        <f t="shared" si="218"/>
        <v>8.3864</v>
      </c>
      <c r="R1021" s="477">
        <f t="shared" si="213"/>
        <v>0</v>
      </c>
      <c r="S1021" s="477">
        <f t="shared" si="215"/>
        <v>0</v>
      </c>
      <c r="T1021" s="477">
        <f t="shared" si="219"/>
        <v>8.3864</v>
      </c>
      <c r="U1021" s="477">
        <f>T1021*S1021</f>
        <v>0</v>
      </c>
      <c r="V1021" s="477">
        <f t="shared" si="220"/>
        <v>-14</v>
      </c>
      <c r="W1021" s="477">
        <f t="shared" si="221"/>
        <v>8.3864</v>
      </c>
      <c r="X1021" s="477">
        <f t="shared" si="226"/>
        <v>-117.4096</v>
      </c>
      <c r="Y1021" s="444"/>
      <c r="Z1021" s="296"/>
      <c r="AA1021" s="296"/>
      <c r="AB1021" s="296"/>
      <c r="AC1021" s="296"/>
      <c r="AD1021" s="296"/>
      <c r="AE1021" s="296"/>
      <c r="AF1021" s="296"/>
      <c r="AG1021" s="296"/>
      <c r="AH1021" s="296"/>
      <c r="AI1021" s="296"/>
    </row>
    <row r="1022" s="455" customFormat="1" spans="1:35">
      <c r="A1022" s="467"/>
      <c r="B1022" s="296"/>
      <c r="C1022" s="754" t="s">
        <v>7653</v>
      </c>
      <c r="D1022" s="296"/>
      <c r="E1022" s="754" t="s">
        <v>7654</v>
      </c>
      <c r="F1022" s="296"/>
      <c r="G1022" s="296"/>
      <c r="H1022" s="755" t="s">
        <v>6294</v>
      </c>
      <c r="I1022" s="296"/>
      <c r="J1022" s="191" t="s">
        <v>7618</v>
      </c>
      <c r="K1022" s="296"/>
      <c r="L1022" s="296"/>
      <c r="M1022" s="476">
        <v>50</v>
      </c>
      <c r="N1022" s="477">
        <v>57.3748</v>
      </c>
      <c r="O1022" s="477">
        <f t="shared" si="225"/>
        <v>2868.74</v>
      </c>
      <c r="P1022" s="477"/>
      <c r="Q1022" s="477">
        <f t="shared" si="218"/>
        <v>57.3748</v>
      </c>
      <c r="R1022" s="477">
        <f t="shared" si="213"/>
        <v>0</v>
      </c>
      <c r="S1022" s="477">
        <f t="shared" si="215"/>
        <v>0</v>
      </c>
      <c r="T1022" s="477">
        <f t="shared" si="219"/>
        <v>57.3748</v>
      </c>
      <c r="U1022" s="477">
        <f>T1022*S1022</f>
        <v>0</v>
      </c>
      <c r="V1022" s="477">
        <f t="shared" si="220"/>
        <v>-50</v>
      </c>
      <c r="W1022" s="477">
        <f t="shared" si="221"/>
        <v>57.3748</v>
      </c>
      <c r="X1022" s="477">
        <f t="shared" si="226"/>
        <v>-2868.74</v>
      </c>
      <c r="Y1022" s="444"/>
      <c r="Z1022" s="296"/>
      <c r="AA1022" s="296"/>
      <c r="AB1022" s="296"/>
      <c r="AC1022" s="296"/>
      <c r="AD1022" s="296"/>
      <c r="AE1022" s="296"/>
      <c r="AF1022" s="296"/>
      <c r="AG1022" s="296"/>
      <c r="AH1022" s="296"/>
      <c r="AI1022" s="296"/>
    </row>
    <row r="1023" s="455" customFormat="1" spans="1:35">
      <c r="A1023" s="467"/>
      <c r="B1023" s="296"/>
      <c r="C1023" s="296" t="s">
        <v>7655</v>
      </c>
      <c r="D1023" s="296" t="s">
        <v>7656</v>
      </c>
      <c r="E1023" s="296" t="s">
        <v>7656</v>
      </c>
      <c r="F1023" s="296"/>
      <c r="G1023" s="296"/>
      <c r="H1023" s="191"/>
      <c r="I1023" s="296"/>
      <c r="J1023" s="191" t="s">
        <v>7618</v>
      </c>
      <c r="K1023" s="296"/>
      <c r="L1023" s="296"/>
      <c r="M1023" s="476"/>
      <c r="N1023" s="477"/>
      <c r="O1023" s="477">
        <f t="shared" si="225"/>
        <v>0</v>
      </c>
      <c r="P1023" s="477">
        <v>19</v>
      </c>
      <c r="Q1023" s="477">
        <f t="shared" si="218"/>
        <v>0</v>
      </c>
      <c r="R1023" s="477">
        <f t="shared" si="213"/>
        <v>0</v>
      </c>
      <c r="S1023" s="477">
        <f t="shared" si="215"/>
        <v>19</v>
      </c>
      <c r="T1023" s="477">
        <f t="shared" si="219"/>
        <v>0</v>
      </c>
      <c r="U1023" s="477">
        <f t="shared" ref="U1023:U1032" si="227">R1023-O1023</f>
        <v>0</v>
      </c>
      <c r="V1023" s="477">
        <f t="shared" si="220"/>
        <v>0</v>
      </c>
      <c r="W1023" s="477">
        <f t="shared" si="221"/>
        <v>0</v>
      </c>
      <c r="X1023" s="477">
        <f t="shared" si="222"/>
        <v>0</v>
      </c>
      <c r="Y1023" s="444"/>
      <c r="Z1023" s="296"/>
      <c r="AA1023" s="296"/>
      <c r="AB1023" s="296"/>
      <c r="AC1023" s="296"/>
      <c r="AD1023" s="296"/>
      <c r="AE1023" s="296"/>
      <c r="AF1023" s="296"/>
      <c r="AG1023" s="296"/>
      <c r="AH1023" s="296"/>
      <c r="AI1023" s="296"/>
    </row>
    <row r="1024" s="455" customFormat="1" spans="1:35">
      <c r="A1024" s="467"/>
      <c r="B1024" s="296"/>
      <c r="C1024" s="296" t="s">
        <v>7657</v>
      </c>
      <c r="D1024" s="296" t="s">
        <v>7658</v>
      </c>
      <c r="E1024" s="296" t="s">
        <v>7658</v>
      </c>
      <c r="F1024" s="296"/>
      <c r="G1024" s="296"/>
      <c r="H1024" s="191"/>
      <c r="I1024" s="296"/>
      <c r="J1024" s="191" t="s">
        <v>7618</v>
      </c>
      <c r="K1024" s="296"/>
      <c r="L1024" s="296"/>
      <c r="M1024" s="476"/>
      <c r="N1024" s="477"/>
      <c r="O1024" s="477">
        <f t="shared" si="225"/>
        <v>0</v>
      </c>
      <c r="P1024" s="477">
        <v>19</v>
      </c>
      <c r="Q1024" s="477">
        <f t="shared" si="218"/>
        <v>0</v>
      </c>
      <c r="R1024" s="477">
        <f t="shared" si="213"/>
        <v>0</v>
      </c>
      <c r="S1024" s="477">
        <f t="shared" si="215"/>
        <v>19</v>
      </c>
      <c r="T1024" s="477">
        <f t="shared" si="219"/>
        <v>0</v>
      </c>
      <c r="U1024" s="477">
        <f t="shared" si="227"/>
        <v>0</v>
      </c>
      <c r="V1024" s="477">
        <f t="shared" si="220"/>
        <v>0</v>
      </c>
      <c r="W1024" s="477">
        <f t="shared" si="221"/>
        <v>0</v>
      </c>
      <c r="X1024" s="477">
        <f t="shared" si="222"/>
        <v>0</v>
      </c>
      <c r="Y1024" s="444"/>
      <c r="Z1024" s="296"/>
      <c r="AA1024" s="296"/>
      <c r="AB1024" s="296"/>
      <c r="AC1024" s="296"/>
      <c r="AD1024" s="296"/>
      <c r="AE1024" s="296"/>
      <c r="AF1024" s="296"/>
      <c r="AG1024" s="296"/>
      <c r="AH1024" s="296"/>
      <c r="AI1024" s="296"/>
    </row>
    <row r="1025" s="455" customFormat="1" spans="1:35">
      <c r="A1025" s="467"/>
      <c r="B1025" s="296"/>
      <c r="C1025" s="296" t="s">
        <v>7659</v>
      </c>
      <c r="D1025" s="296" t="s">
        <v>7660</v>
      </c>
      <c r="E1025" s="296" t="s">
        <v>7660</v>
      </c>
      <c r="F1025" s="296"/>
      <c r="G1025" s="296"/>
      <c r="H1025" s="191"/>
      <c r="I1025" s="296"/>
      <c r="J1025" s="191" t="s">
        <v>7618</v>
      </c>
      <c r="K1025" s="296"/>
      <c r="L1025" s="296"/>
      <c r="M1025" s="476"/>
      <c r="N1025" s="477">
        <v>16.3185</v>
      </c>
      <c r="O1025" s="477">
        <f t="shared" si="225"/>
        <v>0</v>
      </c>
      <c r="P1025" s="477">
        <v>49</v>
      </c>
      <c r="Q1025" s="477">
        <f t="shared" si="218"/>
        <v>16.3185</v>
      </c>
      <c r="R1025" s="477">
        <f t="shared" si="213"/>
        <v>799.6065</v>
      </c>
      <c r="S1025" s="477">
        <f t="shared" si="215"/>
        <v>49</v>
      </c>
      <c r="T1025" s="477">
        <f t="shared" si="219"/>
        <v>16.3185</v>
      </c>
      <c r="U1025" s="477">
        <f t="shared" si="227"/>
        <v>799.6065</v>
      </c>
      <c r="V1025" s="477">
        <f t="shared" si="220"/>
        <v>0</v>
      </c>
      <c r="W1025" s="477">
        <f t="shared" si="221"/>
        <v>16.3185</v>
      </c>
      <c r="X1025" s="477">
        <f t="shared" si="222"/>
        <v>0</v>
      </c>
      <c r="Y1025" s="444"/>
      <c r="Z1025" s="296"/>
      <c r="AA1025" s="296"/>
      <c r="AB1025" s="296"/>
      <c r="AC1025" s="296"/>
      <c r="AD1025" s="296"/>
      <c r="AE1025" s="296"/>
      <c r="AF1025" s="296"/>
      <c r="AG1025" s="296"/>
      <c r="AH1025" s="296"/>
      <c r="AI1025" s="296"/>
    </row>
    <row r="1026" s="455" customFormat="1" spans="1:35">
      <c r="A1026" s="467"/>
      <c r="B1026" s="296"/>
      <c r="C1026" s="488" t="s">
        <v>7661</v>
      </c>
      <c r="D1026" s="296"/>
      <c r="E1026" s="489" t="s">
        <v>7662</v>
      </c>
      <c r="F1026" s="296"/>
      <c r="G1026" s="296"/>
      <c r="H1026" s="191"/>
      <c r="I1026" s="296"/>
      <c r="J1026" s="191" t="s">
        <v>7618</v>
      </c>
      <c r="K1026" s="296"/>
      <c r="L1026" s="296"/>
      <c r="M1026" s="476"/>
      <c r="N1026" s="477"/>
      <c r="O1026" s="477">
        <f t="shared" si="225"/>
        <v>0</v>
      </c>
      <c r="P1026" s="477">
        <v>9</v>
      </c>
      <c r="Q1026" s="477">
        <f t="shared" si="218"/>
        <v>0</v>
      </c>
      <c r="R1026" s="477">
        <f t="shared" si="213"/>
        <v>0</v>
      </c>
      <c r="S1026" s="477">
        <f t="shared" si="215"/>
        <v>9</v>
      </c>
      <c r="T1026" s="477">
        <f t="shared" si="219"/>
        <v>0</v>
      </c>
      <c r="U1026" s="477">
        <f t="shared" si="227"/>
        <v>0</v>
      </c>
      <c r="V1026" s="477">
        <f t="shared" si="220"/>
        <v>0</v>
      </c>
      <c r="W1026" s="477">
        <f t="shared" si="221"/>
        <v>0</v>
      </c>
      <c r="X1026" s="477">
        <f t="shared" si="222"/>
        <v>0</v>
      </c>
      <c r="Y1026" s="444"/>
      <c r="Z1026" s="296"/>
      <c r="AA1026" s="296"/>
      <c r="AB1026" s="296"/>
      <c r="AC1026" s="296"/>
      <c r="AD1026" s="296"/>
      <c r="AE1026" s="296"/>
      <c r="AF1026" s="296"/>
      <c r="AG1026" s="296"/>
      <c r="AH1026" s="296"/>
      <c r="AI1026" s="296"/>
    </row>
    <row r="1027" s="455" customFormat="1" spans="1:35">
      <c r="A1027" s="467">
        <v>1156</v>
      </c>
      <c r="B1027" s="296"/>
      <c r="C1027" s="754" t="s">
        <v>5389</v>
      </c>
      <c r="D1027" s="296"/>
      <c r="E1027" s="754" t="s">
        <v>5390</v>
      </c>
      <c r="F1027" s="296"/>
      <c r="G1027" s="296"/>
      <c r="H1027" s="191" t="s">
        <v>6292</v>
      </c>
      <c r="I1027" s="296"/>
      <c r="J1027" s="191" t="s">
        <v>7663</v>
      </c>
      <c r="K1027" s="296"/>
      <c r="L1027" s="296"/>
      <c r="M1027" s="476">
        <v>-226</v>
      </c>
      <c r="N1027" s="477">
        <v>84.5642</v>
      </c>
      <c r="O1027" s="477">
        <f t="shared" si="225"/>
        <v>-19111.5092</v>
      </c>
      <c r="P1027" s="487">
        <v>0</v>
      </c>
      <c r="Q1027" s="477">
        <f t="shared" si="218"/>
        <v>84.5642</v>
      </c>
      <c r="R1027" s="477">
        <f t="shared" si="213"/>
        <v>0</v>
      </c>
      <c r="S1027" s="477">
        <f t="shared" si="215"/>
        <v>226</v>
      </c>
      <c r="T1027" s="477">
        <f t="shared" si="219"/>
        <v>84.5642</v>
      </c>
      <c r="U1027" s="477">
        <f t="shared" si="227"/>
        <v>19111.5092</v>
      </c>
      <c r="V1027" s="477">
        <f t="shared" si="220"/>
        <v>0</v>
      </c>
      <c r="W1027" s="477">
        <f t="shared" si="221"/>
        <v>84.5642</v>
      </c>
      <c r="X1027" s="477">
        <f t="shared" si="222"/>
        <v>0</v>
      </c>
      <c r="Y1027" s="444"/>
      <c r="Z1027" s="296"/>
      <c r="AA1027" s="296"/>
      <c r="AB1027" s="296"/>
      <c r="AC1027" s="296"/>
      <c r="AD1027" s="296"/>
      <c r="AE1027" s="296"/>
      <c r="AF1027" s="296"/>
      <c r="AG1027" s="296"/>
      <c r="AH1027" s="296"/>
      <c r="AI1027" s="296"/>
    </row>
    <row r="1028" s="455" customFormat="1" spans="1:35">
      <c r="A1028" s="467">
        <v>1157</v>
      </c>
      <c r="B1028" s="296"/>
      <c r="C1028" s="754" t="s">
        <v>5391</v>
      </c>
      <c r="D1028" s="296"/>
      <c r="E1028" s="754" t="s">
        <v>5392</v>
      </c>
      <c r="F1028" s="296"/>
      <c r="G1028" s="296"/>
      <c r="H1028" s="191" t="s">
        <v>6292</v>
      </c>
      <c r="I1028" s="296"/>
      <c r="J1028" s="191" t="s">
        <v>7663</v>
      </c>
      <c r="K1028" s="296"/>
      <c r="L1028" s="296"/>
      <c r="M1028" s="476">
        <v>-73</v>
      </c>
      <c r="N1028" s="477">
        <v>94.7422</v>
      </c>
      <c r="O1028" s="477">
        <f t="shared" si="225"/>
        <v>-6916.1806</v>
      </c>
      <c r="P1028" s="487">
        <v>0</v>
      </c>
      <c r="Q1028" s="477">
        <f t="shared" si="218"/>
        <v>94.7422</v>
      </c>
      <c r="R1028" s="477">
        <f t="shared" si="213"/>
        <v>0</v>
      </c>
      <c r="S1028" s="477">
        <f t="shared" si="215"/>
        <v>73</v>
      </c>
      <c r="T1028" s="477">
        <f t="shared" si="219"/>
        <v>94.7422</v>
      </c>
      <c r="U1028" s="477">
        <f t="shared" si="227"/>
        <v>6916.1806</v>
      </c>
      <c r="V1028" s="477">
        <f t="shared" si="220"/>
        <v>0</v>
      </c>
      <c r="W1028" s="477">
        <f t="shared" si="221"/>
        <v>94.7422</v>
      </c>
      <c r="X1028" s="477">
        <f t="shared" si="222"/>
        <v>0</v>
      </c>
      <c r="Y1028" s="444"/>
      <c r="Z1028" s="296"/>
      <c r="AA1028" s="296"/>
      <c r="AB1028" s="296"/>
      <c r="AC1028" s="296"/>
      <c r="AD1028" s="296"/>
      <c r="AE1028" s="296"/>
      <c r="AF1028" s="296"/>
      <c r="AG1028" s="296"/>
      <c r="AH1028" s="296"/>
      <c r="AI1028" s="296"/>
    </row>
    <row r="1029" s="455" customFormat="1" spans="1:35">
      <c r="A1029" s="467">
        <v>1158</v>
      </c>
      <c r="B1029" s="296"/>
      <c r="C1029" s="754" t="s">
        <v>7664</v>
      </c>
      <c r="D1029" s="296"/>
      <c r="E1029" s="754" t="s">
        <v>7665</v>
      </c>
      <c r="F1029" s="296"/>
      <c r="G1029" s="296"/>
      <c r="H1029" s="191" t="s">
        <v>6292</v>
      </c>
      <c r="I1029" s="296"/>
      <c r="J1029" s="191" t="s">
        <v>7663</v>
      </c>
      <c r="K1029" s="296"/>
      <c r="L1029" s="296"/>
      <c r="M1029" s="476">
        <v>-70</v>
      </c>
      <c r="N1029" s="477">
        <v>42.8256</v>
      </c>
      <c r="O1029" s="477">
        <f t="shared" si="225"/>
        <v>-2997.792</v>
      </c>
      <c r="P1029" s="487"/>
      <c r="Q1029" s="477">
        <f t="shared" si="218"/>
        <v>42.8256</v>
      </c>
      <c r="R1029" s="477">
        <f t="shared" si="213"/>
        <v>0</v>
      </c>
      <c r="S1029" s="477">
        <f t="shared" si="215"/>
        <v>70</v>
      </c>
      <c r="T1029" s="477">
        <f t="shared" si="219"/>
        <v>42.8256</v>
      </c>
      <c r="U1029" s="477">
        <f t="shared" si="227"/>
        <v>2997.792</v>
      </c>
      <c r="V1029" s="477">
        <f t="shared" si="220"/>
        <v>0</v>
      </c>
      <c r="W1029" s="477">
        <f t="shared" si="221"/>
        <v>42.8256</v>
      </c>
      <c r="X1029" s="477">
        <f t="shared" si="222"/>
        <v>0</v>
      </c>
      <c r="Y1029" s="444"/>
      <c r="Z1029" s="296"/>
      <c r="AA1029" s="296"/>
      <c r="AB1029" s="296"/>
      <c r="AC1029" s="296"/>
      <c r="AD1029" s="296"/>
      <c r="AE1029" s="296"/>
      <c r="AF1029" s="296"/>
      <c r="AG1029" s="296"/>
      <c r="AH1029" s="296"/>
      <c r="AI1029" s="296"/>
    </row>
    <row r="1030" s="455" customFormat="1" spans="1:35">
      <c r="A1030" s="467">
        <v>1159</v>
      </c>
      <c r="B1030" s="296"/>
      <c r="C1030" s="754" t="s">
        <v>7666</v>
      </c>
      <c r="D1030" s="296"/>
      <c r="E1030" s="754" t="s">
        <v>7667</v>
      </c>
      <c r="F1030" s="296"/>
      <c r="G1030" s="296"/>
      <c r="H1030" s="191" t="s">
        <v>6292</v>
      </c>
      <c r="I1030" s="296"/>
      <c r="J1030" s="191" t="s">
        <v>7663</v>
      </c>
      <c r="K1030" s="296"/>
      <c r="L1030" s="296"/>
      <c r="M1030" s="476">
        <v>-100</v>
      </c>
      <c r="N1030" s="477">
        <v>52.2113</v>
      </c>
      <c r="O1030" s="477">
        <f t="shared" si="225"/>
        <v>-5221.13</v>
      </c>
      <c r="P1030" s="487"/>
      <c r="Q1030" s="477">
        <f t="shared" si="218"/>
        <v>52.2113</v>
      </c>
      <c r="R1030" s="477">
        <f t="shared" ref="R1030:R1093" si="228">Q1030*P1030</f>
        <v>0</v>
      </c>
      <c r="S1030" s="477">
        <f t="shared" si="215"/>
        <v>100</v>
      </c>
      <c r="T1030" s="477">
        <f t="shared" si="219"/>
        <v>52.2113</v>
      </c>
      <c r="U1030" s="477">
        <f t="shared" si="227"/>
        <v>5221.13</v>
      </c>
      <c r="V1030" s="477">
        <f t="shared" si="220"/>
        <v>0</v>
      </c>
      <c r="W1030" s="477">
        <f t="shared" si="221"/>
        <v>52.2113</v>
      </c>
      <c r="X1030" s="477">
        <f t="shared" si="222"/>
        <v>0</v>
      </c>
      <c r="Y1030" s="444"/>
      <c r="Z1030" s="296"/>
      <c r="AA1030" s="296"/>
      <c r="AB1030" s="296"/>
      <c r="AC1030" s="296"/>
      <c r="AD1030" s="296"/>
      <c r="AE1030" s="296"/>
      <c r="AF1030" s="296"/>
      <c r="AG1030" s="296"/>
      <c r="AH1030" s="296"/>
      <c r="AI1030" s="296"/>
    </row>
    <row r="1031" s="455" customFormat="1" spans="1:35">
      <c r="A1031" s="467">
        <v>1160</v>
      </c>
      <c r="B1031" s="296"/>
      <c r="C1031" s="754" t="s">
        <v>7668</v>
      </c>
      <c r="D1031" s="296"/>
      <c r="E1031" s="754" t="s">
        <v>7669</v>
      </c>
      <c r="F1031" s="296"/>
      <c r="G1031" s="296"/>
      <c r="H1031" s="191" t="s">
        <v>6292</v>
      </c>
      <c r="I1031" s="296"/>
      <c r="J1031" s="191" t="s">
        <v>7663</v>
      </c>
      <c r="K1031" s="296"/>
      <c r="L1031" s="296"/>
      <c r="M1031" s="476">
        <v>-100</v>
      </c>
      <c r="N1031" s="477">
        <v>55.1313</v>
      </c>
      <c r="O1031" s="477">
        <f t="shared" si="225"/>
        <v>-5513.13</v>
      </c>
      <c r="P1031" s="487"/>
      <c r="Q1031" s="477">
        <f t="shared" si="218"/>
        <v>55.1313</v>
      </c>
      <c r="R1031" s="477">
        <f t="shared" si="228"/>
        <v>0</v>
      </c>
      <c r="S1031" s="477">
        <f t="shared" si="215"/>
        <v>100</v>
      </c>
      <c r="T1031" s="477">
        <f t="shared" si="219"/>
        <v>55.1313</v>
      </c>
      <c r="U1031" s="477">
        <f t="shared" si="227"/>
        <v>5513.13</v>
      </c>
      <c r="V1031" s="477">
        <f t="shared" si="220"/>
        <v>0</v>
      </c>
      <c r="W1031" s="477">
        <f t="shared" si="221"/>
        <v>55.1313</v>
      </c>
      <c r="X1031" s="477">
        <f t="shared" si="222"/>
        <v>0</v>
      </c>
      <c r="Y1031" s="444"/>
      <c r="Z1031" s="296"/>
      <c r="AA1031" s="296"/>
      <c r="AB1031" s="296"/>
      <c r="AC1031" s="296"/>
      <c r="AD1031" s="296"/>
      <c r="AE1031" s="296"/>
      <c r="AF1031" s="296"/>
      <c r="AG1031" s="296"/>
      <c r="AH1031" s="296"/>
      <c r="AI1031" s="296"/>
    </row>
    <row r="1032" s="455" customFormat="1" spans="1:35">
      <c r="A1032" s="467">
        <v>1161</v>
      </c>
      <c r="B1032" s="296"/>
      <c r="C1032" s="754" t="s">
        <v>5464</v>
      </c>
      <c r="D1032" s="296"/>
      <c r="E1032" s="754" t="s">
        <v>5465</v>
      </c>
      <c r="F1032" s="296"/>
      <c r="G1032" s="296"/>
      <c r="H1032" s="191" t="s">
        <v>6294</v>
      </c>
      <c r="I1032" s="296"/>
      <c r="J1032" s="191" t="s">
        <v>7663</v>
      </c>
      <c r="K1032" s="296"/>
      <c r="L1032" s="296"/>
      <c r="M1032" s="476">
        <v>-313</v>
      </c>
      <c r="N1032" s="477">
        <v>24.6</v>
      </c>
      <c r="O1032" s="477">
        <f t="shared" si="225"/>
        <v>-7699.8</v>
      </c>
      <c r="P1032" s="487">
        <v>0</v>
      </c>
      <c r="Q1032" s="477">
        <f t="shared" si="218"/>
        <v>24.6</v>
      </c>
      <c r="R1032" s="477">
        <f t="shared" si="228"/>
        <v>0</v>
      </c>
      <c r="S1032" s="477">
        <f t="shared" si="215"/>
        <v>313</v>
      </c>
      <c r="T1032" s="477">
        <f t="shared" si="219"/>
        <v>24.6</v>
      </c>
      <c r="U1032" s="477">
        <f t="shared" si="227"/>
        <v>7699.8</v>
      </c>
      <c r="V1032" s="477">
        <f t="shared" si="220"/>
        <v>0</v>
      </c>
      <c r="W1032" s="477">
        <f t="shared" si="221"/>
        <v>24.6</v>
      </c>
      <c r="X1032" s="477">
        <f t="shared" si="222"/>
        <v>0</v>
      </c>
      <c r="Y1032" s="444"/>
      <c r="Z1032" s="296"/>
      <c r="AA1032" s="296"/>
      <c r="AB1032" s="296"/>
      <c r="AC1032" s="296"/>
      <c r="AD1032" s="296"/>
      <c r="AE1032" s="296"/>
      <c r="AF1032" s="296"/>
      <c r="AG1032" s="296"/>
      <c r="AH1032" s="296"/>
      <c r="AI1032" s="296"/>
    </row>
    <row r="1033" s="455" customFormat="1" spans="1:35">
      <c r="A1033" s="467">
        <v>1162</v>
      </c>
      <c r="B1033" s="296"/>
      <c r="C1033" s="754" t="s">
        <v>5699</v>
      </c>
      <c r="D1033" s="296"/>
      <c r="E1033" s="754" t="s">
        <v>5700</v>
      </c>
      <c r="F1033" s="296"/>
      <c r="G1033" s="296"/>
      <c r="H1033" s="191" t="s">
        <v>6292</v>
      </c>
      <c r="I1033" s="296"/>
      <c r="J1033" s="191" t="s">
        <v>7663</v>
      </c>
      <c r="K1033" s="296"/>
      <c r="L1033" s="296"/>
      <c r="M1033" s="476">
        <v>5</v>
      </c>
      <c r="N1033" s="477">
        <v>363.59</v>
      </c>
      <c r="O1033" s="477">
        <f t="shared" si="225"/>
        <v>1817.95</v>
      </c>
      <c r="P1033" s="487">
        <v>0</v>
      </c>
      <c r="Q1033" s="477">
        <f t="shared" si="218"/>
        <v>363.59</v>
      </c>
      <c r="R1033" s="477">
        <f t="shared" si="228"/>
        <v>0</v>
      </c>
      <c r="S1033" s="477">
        <f t="shared" si="215"/>
        <v>0</v>
      </c>
      <c r="T1033" s="477">
        <f t="shared" si="219"/>
        <v>363.59</v>
      </c>
      <c r="U1033" s="477"/>
      <c r="V1033" s="477">
        <f t="shared" si="220"/>
        <v>-5</v>
      </c>
      <c r="W1033" s="477">
        <f t="shared" si="221"/>
        <v>363.59</v>
      </c>
      <c r="X1033" s="477">
        <f t="shared" si="222"/>
        <v>-1817.95</v>
      </c>
      <c r="Y1033" s="444"/>
      <c r="Z1033" s="296"/>
      <c r="AA1033" s="296"/>
      <c r="AB1033" s="296"/>
      <c r="AC1033" s="296"/>
      <c r="AD1033" s="296"/>
      <c r="AE1033" s="296"/>
      <c r="AF1033" s="296"/>
      <c r="AG1033" s="296"/>
      <c r="AH1033" s="296"/>
      <c r="AI1033" s="296"/>
    </row>
    <row r="1034" s="455" customFormat="1" spans="1:35">
      <c r="A1034" s="467">
        <v>1163</v>
      </c>
      <c r="B1034" s="296"/>
      <c r="C1034" s="754" t="s">
        <v>5701</v>
      </c>
      <c r="D1034" s="296"/>
      <c r="E1034" s="754" t="s">
        <v>5702</v>
      </c>
      <c r="F1034" s="296"/>
      <c r="G1034" s="296"/>
      <c r="H1034" s="191" t="s">
        <v>6292</v>
      </c>
      <c r="I1034" s="296"/>
      <c r="J1034" s="191" t="s">
        <v>7663</v>
      </c>
      <c r="K1034" s="296"/>
      <c r="L1034" s="296"/>
      <c r="M1034" s="476">
        <v>-3</v>
      </c>
      <c r="N1034" s="477">
        <v>371.215</v>
      </c>
      <c r="O1034" s="477">
        <f t="shared" si="225"/>
        <v>-1113.645</v>
      </c>
      <c r="P1034" s="487">
        <v>2</v>
      </c>
      <c r="Q1034" s="477">
        <f t="shared" si="218"/>
        <v>371.215</v>
      </c>
      <c r="R1034" s="477">
        <f t="shared" si="228"/>
        <v>742.43</v>
      </c>
      <c r="S1034" s="477">
        <f t="shared" si="215"/>
        <v>5</v>
      </c>
      <c r="T1034" s="477">
        <v>0</v>
      </c>
      <c r="U1034" s="477">
        <f>R1034-O1034</f>
        <v>1856.075</v>
      </c>
      <c r="V1034" s="477">
        <v>0</v>
      </c>
      <c r="W1034" s="477">
        <v>0</v>
      </c>
      <c r="X1034" s="477">
        <f t="shared" si="222"/>
        <v>0</v>
      </c>
      <c r="Y1034" s="444"/>
      <c r="Z1034" s="296"/>
      <c r="AA1034" s="296"/>
      <c r="AB1034" s="296"/>
      <c r="AC1034" s="296"/>
      <c r="AD1034" s="296"/>
      <c r="AE1034" s="296"/>
      <c r="AF1034" s="296"/>
      <c r="AG1034" s="296"/>
      <c r="AH1034" s="296"/>
      <c r="AI1034" s="296"/>
    </row>
    <row r="1035" s="455" customFormat="1" spans="1:35">
      <c r="A1035" s="467"/>
      <c r="B1035" s="296"/>
      <c r="C1035" s="754" t="s">
        <v>3349</v>
      </c>
      <c r="D1035" s="296"/>
      <c r="E1035" s="754" t="s">
        <v>3350</v>
      </c>
      <c r="F1035" s="296"/>
      <c r="G1035" s="296"/>
      <c r="H1035" s="191" t="s">
        <v>6292</v>
      </c>
      <c r="I1035" s="296"/>
      <c r="J1035" s="191" t="s">
        <v>7663</v>
      </c>
      <c r="K1035" s="296"/>
      <c r="L1035" s="296"/>
      <c r="M1035" s="476">
        <v>344</v>
      </c>
      <c r="N1035" s="477">
        <v>2.9071</v>
      </c>
      <c r="O1035" s="477">
        <f t="shared" si="225"/>
        <v>1000.0424</v>
      </c>
      <c r="P1035" s="487">
        <v>3</v>
      </c>
      <c r="Q1035" s="477">
        <f t="shared" si="218"/>
        <v>2.9071</v>
      </c>
      <c r="R1035" s="477">
        <f t="shared" si="228"/>
        <v>8.7213</v>
      </c>
      <c r="S1035" s="477">
        <f t="shared" si="215"/>
        <v>0</v>
      </c>
      <c r="T1035" s="477">
        <v>0</v>
      </c>
      <c r="U1035" s="477">
        <f>R1035-O1035</f>
        <v>-991.3211</v>
      </c>
      <c r="V1035" s="477">
        <v>0</v>
      </c>
      <c r="W1035" s="477">
        <v>0</v>
      </c>
      <c r="X1035" s="477">
        <f t="shared" si="222"/>
        <v>0</v>
      </c>
      <c r="Y1035" s="444"/>
      <c r="Z1035" s="296"/>
      <c r="AA1035" s="296"/>
      <c r="AB1035" s="296"/>
      <c r="AC1035" s="296"/>
      <c r="AD1035" s="296"/>
      <c r="AE1035" s="296"/>
      <c r="AF1035" s="296"/>
      <c r="AG1035" s="296"/>
      <c r="AH1035" s="296"/>
      <c r="AI1035" s="296"/>
    </row>
    <row r="1036" s="455" customFormat="1" spans="1:35">
      <c r="A1036" s="467">
        <v>1164</v>
      </c>
      <c r="B1036" s="296"/>
      <c r="C1036" s="296"/>
      <c r="D1036" s="296"/>
      <c r="E1036" s="296"/>
      <c r="F1036" s="296"/>
      <c r="G1036" s="296"/>
      <c r="H1036" s="191" t="s">
        <v>6292</v>
      </c>
      <c r="I1036" s="296"/>
      <c r="J1036" s="191" t="s">
        <v>7663</v>
      </c>
      <c r="K1036" s="296"/>
      <c r="L1036" s="296"/>
      <c r="M1036" s="476"/>
      <c r="N1036" s="477"/>
      <c r="O1036" s="477">
        <f t="shared" si="225"/>
        <v>0</v>
      </c>
      <c r="P1036" s="487"/>
      <c r="Q1036" s="477">
        <f t="shared" si="218"/>
        <v>0</v>
      </c>
      <c r="R1036" s="477">
        <f t="shared" si="228"/>
        <v>0</v>
      </c>
      <c r="S1036" s="477">
        <f>IF((P1036-M1036)&gt;0,P1036-M1036,0)</f>
        <v>0</v>
      </c>
      <c r="T1036" s="477">
        <f t="shared" ref="T1036:T1099" si="229">N1036</f>
        <v>0</v>
      </c>
      <c r="U1036" s="477">
        <f>R1036-O1036</f>
        <v>0</v>
      </c>
      <c r="V1036" s="477">
        <f t="shared" ref="V1036:V1099" si="230">IF((P1036-M1036)&lt;0,P1036-M1036,0)</f>
        <v>0</v>
      </c>
      <c r="W1036" s="477">
        <f t="shared" ref="W1036:W1099" si="231">N1036</f>
        <v>0</v>
      </c>
      <c r="X1036" s="477">
        <f t="shared" ref="X1036:X1099" si="232">W1036*V1036</f>
        <v>0</v>
      </c>
      <c r="Y1036" s="444"/>
      <c r="Z1036" s="296"/>
      <c r="AA1036" s="296"/>
      <c r="AB1036" s="296"/>
      <c r="AC1036" s="296"/>
      <c r="AD1036" s="296"/>
      <c r="AE1036" s="296"/>
      <c r="AF1036" s="296"/>
      <c r="AG1036" s="296"/>
      <c r="AH1036" s="296"/>
      <c r="AI1036" s="296"/>
    </row>
    <row r="1037" s="455" customFormat="1" spans="1:35">
      <c r="A1037" s="467">
        <v>1166</v>
      </c>
      <c r="B1037" s="296"/>
      <c r="C1037" s="754" t="s">
        <v>7670</v>
      </c>
      <c r="D1037" s="296"/>
      <c r="E1037" s="754" t="s">
        <v>7671</v>
      </c>
      <c r="F1037" s="296"/>
      <c r="G1037" s="296"/>
      <c r="H1037" s="755" t="s">
        <v>6294</v>
      </c>
      <c r="I1037" s="296"/>
      <c r="J1037" s="191" t="s">
        <v>7672</v>
      </c>
      <c r="K1037" s="296"/>
      <c r="L1037" s="296"/>
      <c r="M1037" s="476">
        <v>-97</v>
      </c>
      <c r="N1037" s="477">
        <v>75</v>
      </c>
      <c r="O1037" s="477">
        <f t="shared" si="225"/>
        <v>-7275</v>
      </c>
      <c r="P1037" s="477"/>
      <c r="Q1037" s="477">
        <f t="shared" si="218"/>
        <v>75</v>
      </c>
      <c r="R1037" s="477">
        <f t="shared" si="228"/>
        <v>0</v>
      </c>
      <c r="S1037" s="477">
        <f t="shared" ref="S1036:S1099" si="233">IF((P1037-M1037)&gt;0,P1037-M1037,0)</f>
        <v>97</v>
      </c>
      <c r="T1037" s="477">
        <f t="shared" si="229"/>
        <v>75</v>
      </c>
      <c r="U1037" s="477">
        <f t="shared" ref="U1037:U1042" si="234">R1037-O1037</f>
        <v>7275</v>
      </c>
      <c r="V1037" s="477">
        <f t="shared" si="230"/>
        <v>0</v>
      </c>
      <c r="W1037" s="477">
        <f t="shared" si="231"/>
        <v>75</v>
      </c>
      <c r="X1037" s="477">
        <f t="shared" si="232"/>
        <v>0</v>
      </c>
      <c r="Y1037" s="444"/>
      <c r="Z1037" s="296"/>
      <c r="AA1037" s="296"/>
      <c r="AB1037" s="296"/>
      <c r="AC1037" s="296"/>
      <c r="AD1037" s="296"/>
      <c r="AE1037" s="296"/>
      <c r="AF1037" s="296"/>
      <c r="AG1037" s="296"/>
      <c r="AH1037" s="296"/>
      <c r="AI1037" s="296"/>
    </row>
    <row r="1038" s="455" customFormat="1" spans="1:35">
      <c r="A1038" s="467">
        <v>1167</v>
      </c>
      <c r="B1038" s="296"/>
      <c r="C1038" s="754" t="s">
        <v>5464</v>
      </c>
      <c r="D1038" s="296"/>
      <c r="E1038" s="754" t="s">
        <v>5465</v>
      </c>
      <c r="F1038" s="296"/>
      <c r="G1038" s="296"/>
      <c r="H1038" s="755" t="s">
        <v>6294</v>
      </c>
      <c r="I1038" s="296"/>
      <c r="J1038" s="191" t="s">
        <v>7672</v>
      </c>
      <c r="K1038" s="296"/>
      <c r="L1038" s="296"/>
      <c r="M1038" s="476">
        <v>-210</v>
      </c>
      <c r="N1038" s="477">
        <v>24.6</v>
      </c>
      <c r="O1038" s="477">
        <f t="shared" si="225"/>
        <v>-5166</v>
      </c>
      <c r="P1038" s="477"/>
      <c r="Q1038" s="477">
        <f t="shared" si="218"/>
        <v>24.6</v>
      </c>
      <c r="R1038" s="477">
        <f t="shared" si="228"/>
        <v>0</v>
      </c>
      <c r="S1038" s="477">
        <f t="shared" si="233"/>
        <v>210</v>
      </c>
      <c r="T1038" s="477">
        <f t="shared" si="229"/>
        <v>24.6</v>
      </c>
      <c r="U1038" s="477">
        <f t="shared" si="234"/>
        <v>5166</v>
      </c>
      <c r="V1038" s="477">
        <f t="shared" si="230"/>
        <v>0</v>
      </c>
      <c r="W1038" s="477">
        <f t="shared" si="231"/>
        <v>24.6</v>
      </c>
      <c r="X1038" s="477">
        <f t="shared" si="232"/>
        <v>0</v>
      </c>
      <c r="Y1038" s="444"/>
      <c r="Z1038" s="296"/>
      <c r="AA1038" s="296"/>
      <c r="AB1038" s="296"/>
      <c r="AC1038" s="296"/>
      <c r="AD1038" s="296"/>
      <c r="AE1038" s="296"/>
      <c r="AF1038" s="296"/>
      <c r="AG1038" s="296"/>
      <c r="AH1038" s="296"/>
      <c r="AI1038" s="296"/>
    </row>
    <row r="1039" s="455" customFormat="1" spans="1:35">
      <c r="A1039" s="467">
        <v>1168</v>
      </c>
      <c r="B1039" s="296"/>
      <c r="C1039" s="754" t="s">
        <v>7673</v>
      </c>
      <c r="D1039" s="296"/>
      <c r="E1039" s="754" t="s">
        <v>7674</v>
      </c>
      <c r="F1039" s="296"/>
      <c r="G1039" s="296"/>
      <c r="H1039" s="755" t="s">
        <v>6294</v>
      </c>
      <c r="I1039" s="296"/>
      <c r="J1039" s="191" t="s">
        <v>7672</v>
      </c>
      <c r="K1039" s="296"/>
      <c r="L1039" s="296"/>
      <c r="M1039" s="476">
        <v>-73</v>
      </c>
      <c r="N1039" s="477">
        <v>75</v>
      </c>
      <c r="O1039" s="477">
        <f t="shared" si="225"/>
        <v>-5475</v>
      </c>
      <c r="P1039" s="477"/>
      <c r="Q1039" s="477">
        <f t="shared" si="218"/>
        <v>75</v>
      </c>
      <c r="R1039" s="477">
        <f t="shared" si="228"/>
        <v>0</v>
      </c>
      <c r="S1039" s="477">
        <f t="shared" si="233"/>
        <v>73</v>
      </c>
      <c r="T1039" s="477">
        <f t="shared" si="229"/>
        <v>75</v>
      </c>
      <c r="U1039" s="477">
        <f t="shared" si="234"/>
        <v>5475</v>
      </c>
      <c r="V1039" s="477">
        <f t="shared" si="230"/>
        <v>0</v>
      </c>
      <c r="W1039" s="477">
        <f t="shared" si="231"/>
        <v>75</v>
      </c>
      <c r="X1039" s="477">
        <f t="shared" si="232"/>
        <v>0</v>
      </c>
      <c r="Y1039" s="444"/>
      <c r="Z1039" s="296"/>
      <c r="AA1039" s="296"/>
      <c r="AB1039" s="296"/>
      <c r="AC1039" s="296"/>
      <c r="AD1039" s="296"/>
      <c r="AE1039" s="296"/>
      <c r="AF1039" s="296"/>
      <c r="AG1039" s="296"/>
      <c r="AH1039" s="296"/>
      <c r="AI1039" s="296"/>
    </row>
    <row r="1040" s="455" customFormat="1" spans="1:35">
      <c r="A1040" s="467">
        <v>1169</v>
      </c>
      <c r="B1040" s="296"/>
      <c r="C1040" s="754" t="s">
        <v>7675</v>
      </c>
      <c r="D1040" s="296"/>
      <c r="E1040" s="754" t="s">
        <v>7676</v>
      </c>
      <c r="F1040" s="296"/>
      <c r="G1040" s="296"/>
      <c r="H1040" s="755" t="s">
        <v>6292</v>
      </c>
      <c r="I1040" s="296"/>
      <c r="J1040" s="191" t="s">
        <v>7672</v>
      </c>
      <c r="K1040" s="296"/>
      <c r="L1040" s="296"/>
      <c r="M1040" s="476">
        <v>927</v>
      </c>
      <c r="N1040" s="477">
        <v>85.7341</v>
      </c>
      <c r="O1040" s="477">
        <f t="shared" si="225"/>
        <v>79475.5107</v>
      </c>
      <c r="P1040" s="477">
        <v>970</v>
      </c>
      <c r="Q1040" s="477">
        <f t="shared" si="218"/>
        <v>85.7341</v>
      </c>
      <c r="R1040" s="477">
        <f t="shared" si="228"/>
        <v>83162.077</v>
      </c>
      <c r="S1040" s="477">
        <f t="shared" si="233"/>
        <v>43</v>
      </c>
      <c r="T1040" s="477">
        <f t="shared" si="229"/>
        <v>85.7341</v>
      </c>
      <c r="U1040" s="477">
        <f t="shared" si="234"/>
        <v>3686.56630000001</v>
      </c>
      <c r="V1040" s="477">
        <f t="shared" si="230"/>
        <v>0</v>
      </c>
      <c r="W1040" s="477">
        <f t="shared" si="231"/>
        <v>85.7341</v>
      </c>
      <c r="X1040" s="477">
        <f t="shared" si="232"/>
        <v>0</v>
      </c>
      <c r="Y1040" s="444"/>
      <c r="Z1040" s="296"/>
      <c r="AA1040" s="296"/>
      <c r="AB1040" s="296"/>
      <c r="AC1040" s="296"/>
      <c r="AD1040" s="296"/>
      <c r="AE1040" s="296"/>
      <c r="AF1040" s="296"/>
      <c r="AG1040" s="296"/>
      <c r="AH1040" s="296"/>
      <c r="AI1040" s="296"/>
    </row>
    <row r="1041" s="455" customFormat="1" spans="1:35">
      <c r="A1041" s="467">
        <v>1170</v>
      </c>
      <c r="B1041" s="296"/>
      <c r="C1041" s="754" t="s">
        <v>7677</v>
      </c>
      <c r="D1041" s="296"/>
      <c r="E1041" s="754" t="s">
        <v>7678</v>
      </c>
      <c r="F1041" s="296"/>
      <c r="G1041" s="296"/>
      <c r="H1041" s="755" t="s">
        <v>6292</v>
      </c>
      <c r="I1041" s="296"/>
      <c r="J1041" s="191" t="s">
        <v>7672</v>
      </c>
      <c r="K1041" s="296"/>
      <c r="L1041" s="296"/>
      <c r="M1041" s="476">
        <v>918</v>
      </c>
      <c r="N1041" s="477">
        <v>90.4614</v>
      </c>
      <c r="O1041" s="477">
        <f t="shared" si="225"/>
        <v>83043.5652</v>
      </c>
      <c r="P1041" s="477">
        <v>970</v>
      </c>
      <c r="Q1041" s="477">
        <f t="shared" si="218"/>
        <v>90.4614</v>
      </c>
      <c r="R1041" s="477">
        <f t="shared" si="228"/>
        <v>87747.558</v>
      </c>
      <c r="S1041" s="477">
        <f t="shared" si="233"/>
        <v>52</v>
      </c>
      <c r="T1041" s="477">
        <f t="shared" si="229"/>
        <v>90.4614</v>
      </c>
      <c r="U1041" s="477">
        <f t="shared" si="234"/>
        <v>4703.99280000001</v>
      </c>
      <c r="V1041" s="477">
        <f t="shared" si="230"/>
        <v>0</v>
      </c>
      <c r="W1041" s="477">
        <f t="shared" si="231"/>
        <v>90.4614</v>
      </c>
      <c r="X1041" s="477">
        <f t="shared" si="232"/>
        <v>0</v>
      </c>
      <c r="Y1041" s="444"/>
      <c r="Z1041" s="296"/>
      <c r="AA1041" s="296"/>
      <c r="AB1041" s="296"/>
      <c r="AC1041" s="296"/>
      <c r="AD1041" s="296"/>
      <c r="AE1041" s="296"/>
      <c r="AF1041" s="296"/>
      <c r="AG1041" s="296"/>
      <c r="AH1041" s="296"/>
      <c r="AI1041" s="296"/>
    </row>
    <row r="1042" s="455" customFormat="1" spans="1:35">
      <c r="A1042" s="467"/>
      <c r="B1042" s="296"/>
      <c r="C1042" s="754" t="s">
        <v>7679</v>
      </c>
      <c r="D1042" s="296"/>
      <c r="E1042" s="754" t="s">
        <v>7680</v>
      </c>
      <c r="F1042" s="296"/>
      <c r="G1042" s="296"/>
      <c r="H1042" s="755" t="s">
        <v>6292</v>
      </c>
      <c r="I1042" s="296"/>
      <c r="J1042" s="191" t="s">
        <v>7672</v>
      </c>
      <c r="K1042" s="296"/>
      <c r="L1042" s="296"/>
      <c r="M1042" s="476">
        <v>924</v>
      </c>
      <c r="N1042" s="477">
        <v>113.2802</v>
      </c>
      <c r="O1042" s="477">
        <f t="shared" si="225"/>
        <v>104670.9048</v>
      </c>
      <c r="P1042" s="477">
        <v>970</v>
      </c>
      <c r="Q1042" s="477">
        <f t="shared" si="218"/>
        <v>113.2802</v>
      </c>
      <c r="R1042" s="477">
        <f t="shared" si="228"/>
        <v>109881.794</v>
      </c>
      <c r="S1042" s="477">
        <f t="shared" si="233"/>
        <v>46</v>
      </c>
      <c r="T1042" s="477">
        <f t="shared" si="229"/>
        <v>113.2802</v>
      </c>
      <c r="U1042" s="477">
        <f t="shared" si="234"/>
        <v>5210.88920000001</v>
      </c>
      <c r="V1042" s="477">
        <f t="shared" si="230"/>
        <v>0</v>
      </c>
      <c r="W1042" s="477">
        <f t="shared" si="231"/>
        <v>113.2802</v>
      </c>
      <c r="X1042" s="477">
        <f t="shared" si="232"/>
        <v>0</v>
      </c>
      <c r="Y1042" s="444"/>
      <c r="Z1042" s="296"/>
      <c r="AA1042" s="296"/>
      <c r="AB1042" s="296"/>
      <c r="AC1042" s="296"/>
      <c r="AD1042" s="296"/>
      <c r="AE1042" s="296"/>
      <c r="AF1042" s="296"/>
      <c r="AG1042" s="296"/>
      <c r="AH1042" s="296"/>
      <c r="AI1042" s="296"/>
    </row>
    <row r="1043" s="455" customFormat="1" spans="1:35">
      <c r="A1043" s="467"/>
      <c r="B1043" s="296"/>
      <c r="C1043" s="754" t="s">
        <v>7681</v>
      </c>
      <c r="D1043" s="296"/>
      <c r="E1043" s="754" t="s">
        <v>7682</v>
      </c>
      <c r="F1043" s="296"/>
      <c r="G1043" s="296"/>
      <c r="H1043" s="755" t="s">
        <v>6292</v>
      </c>
      <c r="I1043" s="296"/>
      <c r="J1043" s="191" t="s">
        <v>7672</v>
      </c>
      <c r="K1043" s="296"/>
      <c r="L1043" s="296"/>
      <c r="M1043" s="490">
        <v>1511</v>
      </c>
      <c r="N1043" s="477">
        <v>100.4645</v>
      </c>
      <c r="O1043" s="477">
        <f t="shared" si="225"/>
        <v>151801.8595</v>
      </c>
      <c r="P1043" s="477">
        <v>1511</v>
      </c>
      <c r="Q1043" s="477">
        <f t="shared" si="218"/>
        <v>100.4645</v>
      </c>
      <c r="R1043" s="477">
        <f t="shared" si="228"/>
        <v>151801.8595</v>
      </c>
      <c r="S1043" s="477">
        <f t="shared" si="233"/>
        <v>0</v>
      </c>
      <c r="T1043" s="477">
        <f t="shared" si="229"/>
        <v>100.4645</v>
      </c>
      <c r="U1043" s="477">
        <f t="shared" ref="U1036:U1099" si="235">T1043*S1043</f>
        <v>0</v>
      </c>
      <c r="V1043" s="477">
        <f t="shared" si="230"/>
        <v>0</v>
      </c>
      <c r="W1043" s="477">
        <f t="shared" si="231"/>
        <v>100.4645</v>
      </c>
      <c r="X1043" s="477">
        <f t="shared" si="232"/>
        <v>0</v>
      </c>
      <c r="Y1043" s="444"/>
      <c r="Z1043" s="296"/>
      <c r="AA1043" s="296"/>
      <c r="AB1043" s="296"/>
      <c r="AC1043" s="296"/>
      <c r="AD1043" s="296"/>
      <c r="AE1043" s="296"/>
      <c r="AF1043" s="296"/>
      <c r="AG1043" s="296"/>
      <c r="AH1043" s="296"/>
      <c r="AI1043" s="296"/>
    </row>
    <row r="1044" s="455" customFormat="1" spans="1:35">
      <c r="A1044" s="467"/>
      <c r="B1044" s="296"/>
      <c r="C1044" s="754" t="s">
        <v>7683</v>
      </c>
      <c r="D1044" s="296"/>
      <c r="E1044" s="754" t="s">
        <v>7684</v>
      </c>
      <c r="F1044" s="296"/>
      <c r="G1044" s="296"/>
      <c r="H1044" s="755" t="s">
        <v>6292</v>
      </c>
      <c r="I1044" s="296"/>
      <c r="J1044" s="191" t="s">
        <v>7672</v>
      </c>
      <c r="K1044" s="296"/>
      <c r="L1044" s="296"/>
      <c r="M1044" s="490">
        <v>1511</v>
      </c>
      <c r="N1044" s="477">
        <v>130.515</v>
      </c>
      <c r="O1044" s="477">
        <f t="shared" si="225"/>
        <v>197208.165</v>
      </c>
      <c r="P1044" s="477">
        <v>1511</v>
      </c>
      <c r="Q1044" s="477">
        <f t="shared" si="218"/>
        <v>130.515</v>
      </c>
      <c r="R1044" s="477">
        <f t="shared" si="228"/>
        <v>197208.165</v>
      </c>
      <c r="S1044" s="477">
        <f t="shared" si="233"/>
        <v>0</v>
      </c>
      <c r="T1044" s="477">
        <f t="shared" si="229"/>
        <v>130.515</v>
      </c>
      <c r="U1044" s="477">
        <f t="shared" si="235"/>
        <v>0</v>
      </c>
      <c r="V1044" s="477">
        <f t="shared" si="230"/>
        <v>0</v>
      </c>
      <c r="W1044" s="477">
        <f t="shared" si="231"/>
        <v>130.515</v>
      </c>
      <c r="X1044" s="477">
        <f t="shared" si="232"/>
        <v>0</v>
      </c>
      <c r="Y1044" s="444"/>
      <c r="Z1044" s="296"/>
      <c r="AA1044" s="296"/>
      <c r="AB1044" s="296"/>
      <c r="AC1044" s="296"/>
      <c r="AD1044" s="296"/>
      <c r="AE1044" s="296"/>
      <c r="AF1044" s="296"/>
      <c r="AG1044" s="296"/>
      <c r="AH1044" s="296"/>
      <c r="AI1044" s="296"/>
    </row>
    <row r="1045" s="455" customFormat="1" spans="1:35">
      <c r="A1045" s="467">
        <v>1171</v>
      </c>
      <c r="B1045" s="296"/>
      <c r="C1045" s="754" t="s">
        <v>7685</v>
      </c>
      <c r="D1045" s="296"/>
      <c r="E1045" s="754" t="s">
        <v>7686</v>
      </c>
      <c r="F1045" s="296"/>
      <c r="G1045" s="296"/>
      <c r="H1045" s="755" t="s">
        <v>6292</v>
      </c>
      <c r="I1045" s="296"/>
      <c r="J1045" s="191" t="s">
        <v>7672</v>
      </c>
      <c r="K1045" s="296"/>
      <c r="L1045" s="296"/>
      <c r="M1045" s="490">
        <v>1511</v>
      </c>
      <c r="N1045" s="477">
        <v>101.6997</v>
      </c>
      <c r="O1045" s="477">
        <f t="shared" si="225"/>
        <v>153668.2467</v>
      </c>
      <c r="P1045" s="477">
        <v>1511</v>
      </c>
      <c r="Q1045" s="477">
        <f t="shared" si="218"/>
        <v>101.6997</v>
      </c>
      <c r="R1045" s="477">
        <f t="shared" si="228"/>
        <v>153668.2467</v>
      </c>
      <c r="S1045" s="477">
        <f t="shared" si="233"/>
        <v>0</v>
      </c>
      <c r="T1045" s="477">
        <f t="shared" si="229"/>
        <v>101.6997</v>
      </c>
      <c r="U1045" s="477">
        <f t="shared" si="235"/>
        <v>0</v>
      </c>
      <c r="V1045" s="477">
        <f t="shared" si="230"/>
        <v>0</v>
      </c>
      <c r="W1045" s="477">
        <f t="shared" si="231"/>
        <v>101.6997</v>
      </c>
      <c r="X1045" s="477">
        <f t="shared" si="232"/>
        <v>0</v>
      </c>
      <c r="Y1045" s="444"/>
      <c r="Z1045" s="296"/>
      <c r="AA1045" s="296"/>
      <c r="AB1045" s="296"/>
      <c r="AC1045" s="296"/>
      <c r="AD1045" s="296"/>
      <c r="AE1045" s="296"/>
      <c r="AF1045" s="296"/>
      <c r="AG1045" s="296"/>
      <c r="AH1045" s="296"/>
      <c r="AI1045" s="296"/>
    </row>
    <row r="1046" s="455" customFormat="1" spans="1:35">
      <c r="A1046" s="467">
        <v>1172</v>
      </c>
      <c r="B1046" s="296"/>
      <c r="C1046" s="754" t="s">
        <v>7687</v>
      </c>
      <c r="D1046" s="296"/>
      <c r="E1046" s="754" t="s">
        <v>7688</v>
      </c>
      <c r="F1046" s="296"/>
      <c r="G1046" s="296"/>
      <c r="H1046" s="755" t="s">
        <v>6292</v>
      </c>
      <c r="I1046" s="296"/>
      <c r="J1046" s="191" t="s">
        <v>7672</v>
      </c>
      <c r="K1046" s="296"/>
      <c r="L1046" s="296"/>
      <c r="M1046" s="490">
        <v>25</v>
      </c>
      <c r="N1046" s="477">
        <v>0.1824</v>
      </c>
      <c r="O1046" s="477">
        <f t="shared" si="225"/>
        <v>4.56</v>
      </c>
      <c r="P1046" s="477"/>
      <c r="Q1046" s="477">
        <f t="shared" si="218"/>
        <v>0.1824</v>
      </c>
      <c r="R1046" s="477">
        <f t="shared" si="228"/>
        <v>0</v>
      </c>
      <c r="S1046" s="477">
        <f t="shared" si="233"/>
        <v>0</v>
      </c>
      <c r="T1046" s="477">
        <f t="shared" si="229"/>
        <v>0.1824</v>
      </c>
      <c r="U1046" s="477">
        <f t="shared" si="235"/>
        <v>0</v>
      </c>
      <c r="V1046" s="477">
        <f t="shared" si="230"/>
        <v>-25</v>
      </c>
      <c r="W1046" s="477">
        <f t="shared" si="231"/>
        <v>0.1824</v>
      </c>
      <c r="X1046" s="477">
        <f>R1046-O1046</f>
        <v>-4.56</v>
      </c>
      <c r="Y1046" s="444"/>
      <c r="Z1046" s="296"/>
      <c r="AA1046" s="296"/>
      <c r="AB1046" s="296"/>
      <c r="AC1046" s="296"/>
      <c r="AD1046" s="296"/>
      <c r="AE1046" s="296"/>
      <c r="AF1046" s="296"/>
      <c r="AG1046" s="296"/>
      <c r="AH1046" s="296"/>
      <c r="AI1046" s="296"/>
    </row>
    <row r="1047" s="455" customFormat="1" spans="1:35">
      <c r="A1047" s="467">
        <v>1176</v>
      </c>
      <c r="B1047" s="296"/>
      <c r="C1047" s="754" t="s">
        <v>7689</v>
      </c>
      <c r="D1047" s="296"/>
      <c r="E1047" s="754" t="s">
        <v>7690</v>
      </c>
      <c r="F1047" s="296"/>
      <c r="G1047" s="296"/>
      <c r="H1047" s="191" t="s">
        <v>6294</v>
      </c>
      <c r="I1047" s="296"/>
      <c r="J1047" s="191" t="s">
        <v>7691</v>
      </c>
      <c r="K1047" s="296"/>
      <c r="L1047" s="296"/>
      <c r="M1047" s="476">
        <v>169</v>
      </c>
      <c r="N1047" s="477">
        <v>20.4057</v>
      </c>
      <c r="O1047" s="477">
        <f t="shared" si="225"/>
        <v>3448.5633</v>
      </c>
      <c r="P1047" s="477">
        <v>169</v>
      </c>
      <c r="Q1047" s="477">
        <f t="shared" si="218"/>
        <v>20.4057</v>
      </c>
      <c r="R1047" s="477">
        <f t="shared" si="228"/>
        <v>3448.5633</v>
      </c>
      <c r="S1047" s="477">
        <f t="shared" si="233"/>
        <v>0</v>
      </c>
      <c r="T1047" s="477">
        <f t="shared" si="229"/>
        <v>20.4057</v>
      </c>
      <c r="U1047" s="477">
        <f t="shared" si="235"/>
        <v>0</v>
      </c>
      <c r="V1047" s="477">
        <f t="shared" si="230"/>
        <v>0</v>
      </c>
      <c r="W1047" s="477">
        <f t="shared" si="231"/>
        <v>20.4057</v>
      </c>
      <c r="X1047" s="477">
        <f t="shared" si="232"/>
        <v>0</v>
      </c>
      <c r="Y1047" s="444"/>
      <c r="Z1047" s="296"/>
      <c r="AA1047" s="296"/>
      <c r="AB1047" s="296"/>
      <c r="AC1047" s="296"/>
      <c r="AD1047" s="296"/>
      <c r="AE1047" s="296"/>
      <c r="AF1047" s="296"/>
      <c r="AG1047" s="296"/>
      <c r="AH1047" s="296"/>
      <c r="AI1047" s="296"/>
    </row>
    <row r="1048" s="455" customFormat="1" spans="1:35">
      <c r="A1048" s="467">
        <v>1177</v>
      </c>
      <c r="B1048" s="296"/>
      <c r="C1048" s="754" t="s">
        <v>7692</v>
      </c>
      <c r="D1048" s="296"/>
      <c r="E1048" s="754" t="s">
        <v>7693</v>
      </c>
      <c r="F1048" s="296"/>
      <c r="G1048" s="296"/>
      <c r="H1048" s="191" t="s">
        <v>6294</v>
      </c>
      <c r="I1048" s="296"/>
      <c r="J1048" s="191" t="s">
        <v>7691</v>
      </c>
      <c r="K1048" s="296"/>
      <c r="L1048" s="296"/>
      <c r="M1048" s="476">
        <v>182</v>
      </c>
      <c r="N1048" s="477">
        <v>78.2409</v>
      </c>
      <c r="O1048" s="477">
        <f t="shared" si="225"/>
        <v>14239.8438</v>
      </c>
      <c r="P1048" s="477">
        <v>198</v>
      </c>
      <c r="Q1048" s="477">
        <f t="shared" si="218"/>
        <v>78.2409</v>
      </c>
      <c r="R1048" s="477">
        <f t="shared" si="228"/>
        <v>15491.6982</v>
      </c>
      <c r="S1048" s="477">
        <f t="shared" si="233"/>
        <v>16</v>
      </c>
      <c r="T1048" s="477">
        <f t="shared" si="229"/>
        <v>78.2409</v>
      </c>
      <c r="U1048" s="477">
        <f t="shared" ref="U1048:U1055" si="236">R1048-O1048</f>
        <v>1251.8544</v>
      </c>
      <c r="V1048" s="477">
        <f t="shared" si="230"/>
        <v>0</v>
      </c>
      <c r="W1048" s="477">
        <f t="shared" si="231"/>
        <v>78.2409</v>
      </c>
      <c r="X1048" s="477">
        <f t="shared" si="232"/>
        <v>0</v>
      </c>
      <c r="Y1048" s="444"/>
      <c r="Z1048" s="296"/>
      <c r="AA1048" s="296"/>
      <c r="AB1048" s="296"/>
      <c r="AC1048" s="296"/>
      <c r="AD1048" s="296"/>
      <c r="AE1048" s="296"/>
      <c r="AF1048" s="296"/>
      <c r="AG1048" s="296"/>
      <c r="AH1048" s="296"/>
      <c r="AI1048" s="296"/>
    </row>
    <row r="1049" s="455" customFormat="1" spans="1:35">
      <c r="A1049" s="467">
        <v>1178</v>
      </c>
      <c r="B1049" s="296"/>
      <c r="C1049" s="754" t="s">
        <v>7694</v>
      </c>
      <c r="D1049" s="296"/>
      <c r="E1049" s="754" t="s">
        <v>7695</v>
      </c>
      <c r="F1049" s="296"/>
      <c r="G1049" s="296"/>
      <c r="H1049" s="191" t="s">
        <v>6294</v>
      </c>
      <c r="I1049" s="296"/>
      <c r="J1049" s="191" t="s">
        <v>7691</v>
      </c>
      <c r="K1049" s="296"/>
      <c r="L1049" s="296"/>
      <c r="M1049" s="476">
        <v>-1</v>
      </c>
      <c r="N1049" s="477">
        <v>87.99</v>
      </c>
      <c r="O1049" s="477">
        <f t="shared" si="225"/>
        <v>-87.99</v>
      </c>
      <c r="P1049" s="477">
        <v>0</v>
      </c>
      <c r="Q1049" s="477">
        <f t="shared" si="218"/>
        <v>87.99</v>
      </c>
      <c r="R1049" s="477">
        <f t="shared" si="228"/>
        <v>0</v>
      </c>
      <c r="S1049" s="477">
        <f t="shared" si="233"/>
        <v>1</v>
      </c>
      <c r="T1049" s="477">
        <f t="shared" si="229"/>
        <v>87.99</v>
      </c>
      <c r="U1049" s="477">
        <f t="shared" si="236"/>
        <v>87.99</v>
      </c>
      <c r="V1049" s="477">
        <f t="shared" si="230"/>
        <v>0</v>
      </c>
      <c r="W1049" s="477">
        <f t="shared" si="231"/>
        <v>87.99</v>
      </c>
      <c r="X1049" s="477">
        <f t="shared" si="232"/>
        <v>0</v>
      </c>
      <c r="Y1049" s="444"/>
      <c r="Z1049" s="296"/>
      <c r="AA1049" s="296"/>
      <c r="AB1049" s="296"/>
      <c r="AC1049" s="296"/>
      <c r="AD1049" s="296"/>
      <c r="AE1049" s="296"/>
      <c r="AF1049" s="296"/>
      <c r="AG1049" s="296"/>
      <c r="AH1049" s="296"/>
      <c r="AI1049" s="296"/>
    </row>
    <row r="1050" s="455" customFormat="1" spans="1:35">
      <c r="A1050" s="467">
        <v>1179</v>
      </c>
      <c r="B1050" s="296"/>
      <c r="C1050" s="754" t="s">
        <v>7696</v>
      </c>
      <c r="D1050" s="296"/>
      <c r="E1050" s="754" t="s">
        <v>7697</v>
      </c>
      <c r="F1050" s="296"/>
      <c r="G1050" s="296"/>
      <c r="H1050" s="191" t="s">
        <v>6294</v>
      </c>
      <c r="I1050" s="296"/>
      <c r="J1050" s="191" t="s">
        <v>7691</v>
      </c>
      <c r="K1050" s="296"/>
      <c r="L1050" s="296"/>
      <c r="M1050" s="476">
        <v>-160</v>
      </c>
      <c r="N1050" s="477">
        <v>55.7221</v>
      </c>
      <c r="O1050" s="477">
        <f t="shared" si="225"/>
        <v>-8915.536</v>
      </c>
      <c r="P1050" s="477">
        <v>35</v>
      </c>
      <c r="Q1050" s="477">
        <f t="shared" si="218"/>
        <v>55.7221</v>
      </c>
      <c r="R1050" s="477">
        <f t="shared" si="228"/>
        <v>1950.2735</v>
      </c>
      <c r="S1050" s="477">
        <f t="shared" si="233"/>
        <v>195</v>
      </c>
      <c r="T1050" s="477">
        <f t="shared" si="229"/>
        <v>55.7221</v>
      </c>
      <c r="U1050" s="477">
        <f t="shared" si="236"/>
        <v>10865.8095</v>
      </c>
      <c r="V1050" s="477">
        <f t="shared" si="230"/>
        <v>0</v>
      </c>
      <c r="W1050" s="477">
        <f t="shared" si="231"/>
        <v>55.7221</v>
      </c>
      <c r="X1050" s="477">
        <f t="shared" si="232"/>
        <v>0</v>
      </c>
      <c r="Y1050" s="444"/>
      <c r="Z1050" s="296"/>
      <c r="AA1050" s="296"/>
      <c r="AB1050" s="296"/>
      <c r="AC1050" s="296"/>
      <c r="AD1050" s="296"/>
      <c r="AE1050" s="296"/>
      <c r="AF1050" s="296"/>
      <c r="AG1050" s="296"/>
      <c r="AH1050" s="296"/>
      <c r="AI1050" s="296"/>
    </row>
    <row r="1051" s="455" customFormat="1" spans="1:35">
      <c r="A1051" s="467">
        <v>1180</v>
      </c>
      <c r="B1051" s="296"/>
      <c r="C1051" s="754" t="s">
        <v>7698</v>
      </c>
      <c r="D1051" s="296"/>
      <c r="E1051" s="754" t="s">
        <v>7699</v>
      </c>
      <c r="F1051" s="296"/>
      <c r="G1051" s="296"/>
      <c r="H1051" s="191" t="s">
        <v>6294</v>
      </c>
      <c r="I1051" s="296"/>
      <c r="J1051" s="191" t="s">
        <v>7691</v>
      </c>
      <c r="K1051" s="296"/>
      <c r="L1051" s="296"/>
      <c r="M1051" s="476">
        <v>73</v>
      </c>
      <c r="N1051" s="477">
        <v>64.6886</v>
      </c>
      <c r="O1051" s="477">
        <f t="shared" si="225"/>
        <v>4722.2678</v>
      </c>
      <c r="P1051" s="477">
        <v>197</v>
      </c>
      <c r="Q1051" s="477">
        <f t="shared" si="218"/>
        <v>64.6886</v>
      </c>
      <c r="R1051" s="477">
        <f t="shared" si="228"/>
        <v>12743.6542</v>
      </c>
      <c r="S1051" s="477">
        <f t="shared" si="233"/>
        <v>124</v>
      </c>
      <c r="T1051" s="477">
        <f t="shared" si="229"/>
        <v>64.6886</v>
      </c>
      <c r="U1051" s="477">
        <f t="shared" si="236"/>
        <v>8021.3864</v>
      </c>
      <c r="V1051" s="477">
        <f t="shared" si="230"/>
        <v>0</v>
      </c>
      <c r="W1051" s="477">
        <f t="shared" si="231"/>
        <v>64.6886</v>
      </c>
      <c r="X1051" s="477">
        <f t="shared" si="232"/>
        <v>0</v>
      </c>
      <c r="Y1051" s="444"/>
      <c r="Z1051" s="296"/>
      <c r="AA1051" s="296"/>
      <c r="AB1051" s="296"/>
      <c r="AC1051" s="296"/>
      <c r="AD1051" s="296"/>
      <c r="AE1051" s="296"/>
      <c r="AF1051" s="296"/>
      <c r="AG1051" s="296"/>
      <c r="AH1051" s="296"/>
      <c r="AI1051" s="296"/>
    </row>
    <row r="1052" s="455" customFormat="1" spans="1:35">
      <c r="A1052" s="467">
        <v>1181</v>
      </c>
      <c r="B1052" s="296"/>
      <c r="C1052" s="754" t="s">
        <v>7700</v>
      </c>
      <c r="D1052" s="296"/>
      <c r="E1052" s="757" t="s">
        <v>7701</v>
      </c>
      <c r="F1052" s="296"/>
      <c r="G1052" s="296"/>
      <c r="H1052" s="191" t="s">
        <v>6294</v>
      </c>
      <c r="I1052" s="296"/>
      <c r="J1052" s="191" t="s">
        <v>7691</v>
      </c>
      <c r="K1052" s="296"/>
      <c r="L1052" s="296"/>
      <c r="M1052" s="476">
        <v>735</v>
      </c>
      <c r="N1052" s="477">
        <v>98.9821</v>
      </c>
      <c r="O1052" s="477">
        <f t="shared" si="225"/>
        <v>72751.8435</v>
      </c>
      <c r="P1052" s="477">
        <v>755</v>
      </c>
      <c r="Q1052" s="477">
        <f t="shared" si="218"/>
        <v>98.9821</v>
      </c>
      <c r="R1052" s="477">
        <f t="shared" si="228"/>
        <v>74731.4855</v>
      </c>
      <c r="S1052" s="477">
        <f t="shared" si="233"/>
        <v>20</v>
      </c>
      <c r="T1052" s="477">
        <f t="shared" si="229"/>
        <v>98.9821</v>
      </c>
      <c r="U1052" s="477">
        <f t="shared" si="236"/>
        <v>1979.64199999999</v>
      </c>
      <c r="V1052" s="477">
        <f t="shared" si="230"/>
        <v>0</v>
      </c>
      <c r="W1052" s="477">
        <f t="shared" si="231"/>
        <v>98.9821</v>
      </c>
      <c r="X1052" s="477">
        <f t="shared" si="232"/>
        <v>0</v>
      </c>
      <c r="Y1052" s="444"/>
      <c r="Z1052" s="296"/>
      <c r="AA1052" s="296"/>
      <c r="AB1052" s="296"/>
      <c r="AC1052" s="296"/>
      <c r="AD1052" s="296"/>
      <c r="AE1052" s="296"/>
      <c r="AF1052" s="296"/>
      <c r="AG1052" s="296"/>
      <c r="AH1052" s="296"/>
      <c r="AI1052" s="296"/>
    </row>
    <row r="1053" s="455" customFormat="1" spans="1:35">
      <c r="A1053" s="467">
        <v>1182</v>
      </c>
      <c r="B1053" s="296"/>
      <c r="C1053" s="754" t="s">
        <v>7702</v>
      </c>
      <c r="D1053" s="296"/>
      <c r="E1053" s="754" t="s">
        <v>7703</v>
      </c>
      <c r="F1053" s="296"/>
      <c r="G1053" s="296"/>
      <c r="H1053" s="191" t="s">
        <v>6294</v>
      </c>
      <c r="I1053" s="296"/>
      <c r="J1053" s="191" t="s">
        <v>7691</v>
      </c>
      <c r="K1053" s="296"/>
      <c r="L1053" s="296"/>
      <c r="M1053" s="476">
        <v>724</v>
      </c>
      <c r="N1053" s="477">
        <v>98.9925</v>
      </c>
      <c r="O1053" s="477">
        <f t="shared" si="225"/>
        <v>71670.57</v>
      </c>
      <c r="P1053" s="477">
        <v>744</v>
      </c>
      <c r="Q1053" s="477">
        <f t="shared" si="218"/>
        <v>98.9925</v>
      </c>
      <c r="R1053" s="477">
        <f t="shared" si="228"/>
        <v>73650.42</v>
      </c>
      <c r="S1053" s="477">
        <f t="shared" si="233"/>
        <v>20</v>
      </c>
      <c r="T1053" s="477">
        <f t="shared" si="229"/>
        <v>98.9925</v>
      </c>
      <c r="U1053" s="477">
        <f t="shared" si="236"/>
        <v>1979.84999999999</v>
      </c>
      <c r="V1053" s="477">
        <f t="shared" si="230"/>
        <v>0</v>
      </c>
      <c r="W1053" s="477">
        <f t="shared" si="231"/>
        <v>98.9925</v>
      </c>
      <c r="X1053" s="477">
        <f t="shared" si="232"/>
        <v>0</v>
      </c>
      <c r="Y1053" s="444"/>
      <c r="Z1053" s="296"/>
      <c r="AA1053" s="296"/>
      <c r="AB1053" s="296"/>
      <c r="AC1053" s="296"/>
      <c r="AD1053" s="296"/>
      <c r="AE1053" s="296"/>
      <c r="AF1053" s="296"/>
      <c r="AG1053" s="296"/>
      <c r="AH1053" s="296"/>
      <c r="AI1053" s="296"/>
    </row>
    <row r="1054" s="455" customFormat="1" spans="1:35">
      <c r="A1054" s="467">
        <v>1183</v>
      </c>
      <c r="B1054" s="296"/>
      <c r="C1054" s="754" t="s">
        <v>7704</v>
      </c>
      <c r="D1054" s="296"/>
      <c r="E1054" s="754" t="s">
        <v>7705</v>
      </c>
      <c r="F1054" s="296"/>
      <c r="G1054" s="296"/>
      <c r="H1054" s="191" t="s">
        <v>6294</v>
      </c>
      <c r="I1054" s="296"/>
      <c r="J1054" s="191" t="s">
        <v>7691</v>
      </c>
      <c r="K1054" s="296"/>
      <c r="L1054" s="296"/>
      <c r="M1054" s="476">
        <v>46</v>
      </c>
      <c r="N1054" s="477">
        <v>37.6324</v>
      </c>
      <c r="O1054" s="477">
        <f t="shared" si="225"/>
        <v>1731.0904</v>
      </c>
      <c r="P1054" s="477">
        <v>66</v>
      </c>
      <c r="Q1054" s="477">
        <f t="shared" si="218"/>
        <v>37.6324</v>
      </c>
      <c r="R1054" s="477">
        <f t="shared" si="228"/>
        <v>2483.7384</v>
      </c>
      <c r="S1054" s="477">
        <f t="shared" si="233"/>
        <v>20</v>
      </c>
      <c r="T1054" s="477">
        <f t="shared" si="229"/>
        <v>37.6324</v>
      </c>
      <c r="U1054" s="477">
        <f t="shared" si="236"/>
        <v>752.648</v>
      </c>
      <c r="V1054" s="477">
        <f t="shared" si="230"/>
        <v>0</v>
      </c>
      <c r="W1054" s="477">
        <f t="shared" si="231"/>
        <v>37.6324</v>
      </c>
      <c r="X1054" s="477">
        <f t="shared" si="232"/>
        <v>0</v>
      </c>
      <c r="Y1054" s="444"/>
      <c r="Z1054" s="296"/>
      <c r="AA1054" s="296"/>
      <c r="AB1054" s="296"/>
      <c r="AC1054" s="296"/>
      <c r="AD1054" s="296"/>
      <c r="AE1054" s="296"/>
      <c r="AF1054" s="296"/>
      <c r="AG1054" s="296"/>
      <c r="AH1054" s="296"/>
      <c r="AI1054" s="296"/>
    </row>
    <row r="1055" s="455" customFormat="1" spans="1:35">
      <c r="A1055" s="467">
        <v>1184</v>
      </c>
      <c r="B1055" s="296"/>
      <c r="C1055" s="754" t="s">
        <v>7706</v>
      </c>
      <c r="D1055" s="296"/>
      <c r="E1055" s="754" t="s">
        <v>7707</v>
      </c>
      <c r="F1055" s="296"/>
      <c r="G1055" s="296"/>
      <c r="H1055" s="191" t="s">
        <v>6292</v>
      </c>
      <c r="I1055" s="296"/>
      <c r="J1055" s="191" t="s">
        <v>7691</v>
      </c>
      <c r="K1055" s="296"/>
      <c r="L1055" s="296"/>
      <c r="M1055" s="476">
        <v>10</v>
      </c>
      <c r="N1055" s="477">
        <v>39.989</v>
      </c>
      <c r="O1055" s="477">
        <f t="shared" si="225"/>
        <v>399.89</v>
      </c>
      <c r="P1055" s="477">
        <v>118</v>
      </c>
      <c r="Q1055" s="477">
        <f t="shared" si="218"/>
        <v>39.989</v>
      </c>
      <c r="R1055" s="477">
        <f t="shared" si="228"/>
        <v>4718.702</v>
      </c>
      <c r="S1055" s="477">
        <f t="shared" si="233"/>
        <v>108</v>
      </c>
      <c r="T1055" s="477">
        <f t="shared" si="229"/>
        <v>39.989</v>
      </c>
      <c r="U1055" s="477">
        <f t="shared" si="236"/>
        <v>4318.812</v>
      </c>
      <c r="V1055" s="477">
        <f t="shared" si="230"/>
        <v>0</v>
      </c>
      <c r="W1055" s="477">
        <f t="shared" si="231"/>
        <v>39.989</v>
      </c>
      <c r="X1055" s="477">
        <f t="shared" si="232"/>
        <v>0</v>
      </c>
      <c r="Y1055" s="444"/>
      <c r="Z1055" s="296"/>
      <c r="AA1055" s="296"/>
      <c r="AB1055" s="296"/>
      <c r="AC1055" s="296"/>
      <c r="AD1055" s="296"/>
      <c r="AE1055" s="296"/>
      <c r="AF1055" s="296"/>
      <c r="AG1055" s="296"/>
      <c r="AH1055" s="296"/>
      <c r="AI1055" s="296"/>
    </row>
    <row r="1056" s="455" customFormat="1" spans="1:35">
      <c r="A1056" s="467">
        <v>1185</v>
      </c>
      <c r="B1056" s="296"/>
      <c r="C1056" s="296" t="s">
        <v>7708</v>
      </c>
      <c r="D1056" s="296"/>
      <c r="E1056" s="296" t="s">
        <v>7709</v>
      </c>
      <c r="F1056" s="296"/>
      <c r="G1056" s="296"/>
      <c r="H1056" s="191" t="s">
        <v>6292</v>
      </c>
      <c r="I1056" s="296"/>
      <c r="J1056" s="191" t="s">
        <v>7691</v>
      </c>
      <c r="K1056" s="296"/>
      <c r="L1056" s="296"/>
      <c r="M1056" s="476"/>
      <c r="N1056" s="477"/>
      <c r="O1056" s="477">
        <f t="shared" si="225"/>
        <v>0</v>
      </c>
      <c r="P1056" s="477">
        <v>0</v>
      </c>
      <c r="Q1056" s="477">
        <f t="shared" si="218"/>
        <v>0</v>
      </c>
      <c r="R1056" s="477">
        <f t="shared" si="228"/>
        <v>0</v>
      </c>
      <c r="S1056" s="477">
        <f t="shared" si="233"/>
        <v>0</v>
      </c>
      <c r="T1056" s="477">
        <f t="shared" si="229"/>
        <v>0</v>
      </c>
      <c r="U1056" s="477">
        <f t="shared" si="235"/>
        <v>0</v>
      </c>
      <c r="V1056" s="477">
        <f t="shared" si="230"/>
        <v>0</v>
      </c>
      <c r="W1056" s="477">
        <f t="shared" si="231"/>
        <v>0</v>
      </c>
      <c r="X1056" s="477">
        <f t="shared" si="232"/>
        <v>0</v>
      </c>
      <c r="Y1056" s="444"/>
      <c r="Z1056" s="296"/>
      <c r="AA1056" s="296"/>
      <c r="AB1056" s="296"/>
      <c r="AC1056" s="296"/>
      <c r="AD1056" s="296"/>
      <c r="AE1056" s="296"/>
      <c r="AF1056" s="296"/>
      <c r="AG1056" s="296"/>
      <c r="AH1056" s="296"/>
      <c r="AI1056" s="296"/>
    </row>
    <row r="1057" s="455" customFormat="1" spans="1:35">
      <c r="A1057" s="467">
        <v>1186</v>
      </c>
      <c r="B1057" s="296"/>
      <c r="C1057" s="296" t="s">
        <v>7710</v>
      </c>
      <c r="D1057" s="296"/>
      <c r="E1057" s="296" t="s">
        <v>7711</v>
      </c>
      <c r="F1057" s="296"/>
      <c r="G1057" s="296"/>
      <c r="H1057" s="191" t="s">
        <v>6292</v>
      </c>
      <c r="I1057" s="296"/>
      <c r="J1057" s="191" t="s">
        <v>7691</v>
      </c>
      <c r="K1057" s="296"/>
      <c r="L1057" s="296"/>
      <c r="M1057" s="476"/>
      <c r="N1057" s="477"/>
      <c r="O1057" s="477">
        <f t="shared" si="225"/>
        <v>0</v>
      </c>
      <c r="P1057" s="477">
        <v>105</v>
      </c>
      <c r="Q1057" s="477">
        <f t="shared" si="218"/>
        <v>0</v>
      </c>
      <c r="R1057" s="477">
        <f t="shared" si="228"/>
        <v>0</v>
      </c>
      <c r="S1057" s="477">
        <f t="shared" si="233"/>
        <v>105</v>
      </c>
      <c r="T1057" s="477">
        <f t="shared" si="229"/>
        <v>0</v>
      </c>
      <c r="U1057" s="477">
        <f>R1057-O1057</f>
        <v>0</v>
      </c>
      <c r="V1057" s="477">
        <f t="shared" si="230"/>
        <v>0</v>
      </c>
      <c r="W1057" s="477">
        <f t="shared" si="231"/>
        <v>0</v>
      </c>
      <c r="X1057" s="477">
        <f t="shared" si="232"/>
        <v>0</v>
      </c>
      <c r="Y1057" s="444"/>
      <c r="Z1057" s="296"/>
      <c r="AA1057" s="296"/>
      <c r="AB1057" s="296"/>
      <c r="AC1057" s="296"/>
      <c r="AD1057" s="296"/>
      <c r="AE1057" s="296"/>
      <c r="AF1057" s="296"/>
      <c r="AG1057" s="296"/>
      <c r="AH1057" s="296"/>
      <c r="AI1057" s="296"/>
    </row>
    <row r="1058" s="455" customFormat="1" spans="1:35">
      <c r="A1058" s="467">
        <v>1187</v>
      </c>
      <c r="B1058" s="296"/>
      <c r="C1058" s="296" t="s">
        <v>7712</v>
      </c>
      <c r="D1058" s="296"/>
      <c r="E1058" s="296" t="s">
        <v>7713</v>
      </c>
      <c r="F1058" s="296"/>
      <c r="G1058" s="296"/>
      <c r="H1058" s="191" t="s">
        <v>6292</v>
      </c>
      <c r="I1058" s="296"/>
      <c r="J1058" s="191" t="s">
        <v>7691</v>
      </c>
      <c r="K1058" s="296"/>
      <c r="L1058" s="296"/>
      <c r="M1058" s="476"/>
      <c r="N1058" s="477"/>
      <c r="O1058" s="477">
        <f t="shared" si="225"/>
        <v>0</v>
      </c>
      <c r="P1058" s="477">
        <v>153</v>
      </c>
      <c r="Q1058" s="477">
        <f t="shared" si="218"/>
        <v>0</v>
      </c>
      <c r="R1058" s="477">
        <f t="shared" si="228"/>
        <v>0</v>
      </c>
      <c r="S1058" s="477">
        <f t="shared" si="233"/>
        <v>153</v>
      </c>
      <c r="T1058" s="477">
        <f t="shared" si="229"/>
        <v>0</v>
      </c>
      <c r="U1058" s="477">
        <f>R1058-O1058</f>
        <v>0</v>
      </c>
      <c r="V1058" s="477">
        <f t="shared" si="230"/>
        <v>0</v>
      </c>
      <c r="W1058" s="477">
        <f t="shared" si="231"/>
        <v>0</v>
      </c>
      <c r="X1058" s="477">
        <f t="shared" si="232"/>
        <v>0</v>
      </c>
      <c r="Y1058" s="444"/>
      <c r="Z1058" s="296"/>
      <c r="AA1058" s="296"/>
      <c r="AB1058" s="296"/>
      <c r="AC1058" s="296"/>
      <c r="AD1058" s="296"/>
      <c r="AE1058" s="296"/>
      <c r="AF1058" s="296"/>
      <c r="AG1058" s="296"/>
      <c r="AH1058" s="296"/>
      <c r="AI1058" s="296"/>
    </row>
    <row r="1059" s="455" customFormat="1" spans="1:35">
      <c r="A1059" s="467">
        <v>1188</v>
      </c>
      <c r="B1059" s="296"/>
      <c r="C1059" s="296" t="s">
        <v>7714</v>
      </c>
      <c r="D1059" s="296"/>
      <c r="E1059" s="296" t="s">
        <v>7715</v>
      </c>
      <c r="F1059" s="296"/>
      <c r="G1059" s="296"/>
      <c r="H1059" s="191" t="s">
        <v>6292</v>
      </c>
      <c r="I1059" s="296"/>
      <c r="J1059" s="191" t="s">
        <v>7691</v>
      </c>
      <c r="K1059" s="296"/>
      <c r="L1059" s="296"/>
      <c r="M1059" s="476"/>
      <c r="N1059" s="477"/>
      <c r="O1059" s="477">
        <f t="shared" si="225"/>
        <v>0</v>
      </c>
      <c r="P1059" s="477">
        <v>15</v>
      </c>
      <c r="Q1059" s="477">
        <f t="shared" ref="Q1059:Q1122" si="237">N1059</f>
        <v>0</v>
      </c>
      <c r="R1059" s="477">
        <f t="shared" si="228"/>
        <v>0</v>
      </c>
      <c r="S1059" s="477">
        <f t="shared" si="233"/>
        <v>15</v>
      </c>
      <c r="T1059" s="477">
        <f t="shared" si="229"/>
        <v>0</v>
      </c>
      <c r="U1059" s="477">
        <f>R1059-O1059</f>
        <v>0</v>
      </c>
      <c r="V1059" s="477">
        <f t="shared" si="230"/>
        <v>0</v>
      </c>
      <c r="W1059" s="477">
        <f t="shared" si="231"/>
        <v>0</v>
      </c>
      <c r="X1059" s="477">
        <f t="shared" si="232"/>
        <v>0</v>
      </c>
      <c r="Y1059" s="444"/>
      <c r="Z1059" s="296"/>
      <c r="AA1059" s="296"/>
      <c r="AB1059" s="296"/>
      <c r="AC1059" s="296"/>
      <c r="AD1059" s="296"/>
      <c r="AE1059" s="296"/>
      <c r="AF1059" s="296"/>
      <c r="AG1059" s="296"/>
      <c r="AH1059" s="296"/>
      <c r="AI1059" s="296"/>
    </row>
    <row r="1060" s="455" customFormat="1" spans="1:35">
      <c r="A1060" s="467">
        <v>1189</v>
      </c>
      <c r="B1060" s="296"/>
      <c r="C1060" s="754" t="s">
        <v>7716</v>
      </c>
      <c r="D1060" s="296"/>
      <c r="E1060" s="754" t="s">
        <v>7717</v>
      </c>
      <c r="F1060" s="296"/>
      <c r="G1060" s="296"/>
      <c r="H1060" s="191" t="s">
        <v>6292</v>
      </c>
      <c r="I1060" s="296"/>
      <c r="J1060" s="191" t="s">
        <v>7718</v>
      </c>
      <c r="K1060" s="296"/>
      <c r="L1060" s="296"/>
      <c r="M1060" s="476">
        <v>7</v>
      </c>
      <c r="N1060" s="477">
        <v>60.86</v>
      </c>
      <c r="O1060" s="477">
        <f t="shared" si="225"/>
        <v>426.02</v>
      </c>
      <c r="P1060" s="477"/>
      <c r="Q1060" s="477">
        <f t="shared" si="237"/>
        <v>60.86</v>
      </c>
      <c r="R1060" s="477">
        <f t="shared" si="228"/>
        <v>0</v>
      </c>
      <c r="S1060" s="477">
        <f t="shared" si="233"/>
        <v>0</v>
      </c>
      <c r="T1060" s="477">
        <f t="shared" si="229"/>
        <v>60.86</v>
      </c>
      <c r="U1060" s="477">
        <f t="shared" si="235"/>
        <v>0</v>
      </c>
      <c r="V1060" s="477">
        <f t="shared" si="230"/>
        <v>-7</v>
      </c>
      <c r="W1060" s="477">
        <f t="shared" si="231"/>
        <v>60.86</v>
      </c>
      <c r="X1060" s="477">
        <f t="shared" ref="X1060:X1062" si="238">R1060-O1060</f>
        <v>-426.02</v>
      </c>
      <c r="Y1060" s="444"/>
      <c r="Z1060" s="296"/>
      <c r="AA1060" s="296"/>
      <c r="AB1060" s="296"/>
      <c r="AC1060" s="296"/>
      <c r="AD1060" s="296"/>
      <c r="AE1060" s="296"/>
      <c r="AF1060" s="296"/>
      <c r="AG1060" s="296"/>
      <c r="AH1060" s="296"/>
      <c r="AI1060" s="296"/>
    </row>
    <row r="1061" s="455" customFormat="1" spans="1:35">
      <c r="A1061" s="467">
        <v>1190</v>
      </c>
      <c r="B1061" s="296"/>
      <c r="C1061" s="754" t="s">
        <v>7719</v>
      </c>
      <c r="D1061" s="296"/>
      <c r="E1061" s="754" t="s">
        <v>7720</v>
      </c>
      <c r="F1061" s="296"/>
      <c r="G1061" s="296"/>
      <c r="H1061" s="191" t="s">
        <v>6292</v>
      </c>
      <c r="I1061" s="296"/>
      <c r="J1061" s="191" t="s">
        <v>7718</v>
      </c>
      <c r="K1061" s="296"/>
      <c r="L1061" s="296"/>
      <c r="M1061" s="476">
        <v>7</v>
      </c>
      <c r="N1061" s="477">
        <v>60.86</v>
      </c>
      <c r="O1061" s="477">
        <f t="shared" si="225"/>
        <v>426.02</v>
      </c>
      <c r="P1061" s="477"/>
      <c r="Q1061" s="477">
        <f t="shared" si="237"/>
        <v>60.86</v>
      </c>
      <c r="R1061" s="477">
        <f t="shared" si="228"/>
        <v>0</v>
      </c>
      <c r="S1061" s="477">
        <f t="shared" si="233"/>
        <v>0</v>
      </c>
      <c r="T1061" s="477">
        <f t="shared" si="229"/>
        <v>60.86</v>
      </c>
      <c r="U1061" s="477">
        <f t="shared" si="235"/>
        <v>0</v>
      </c>
      <c r="V1061" s="477">
        <f t="shared" si="230"/>
        <v>-7</v>
      </c>
      <c r="W1061" s="477">
        <f t="shared" si="231"/>
        <v>60.86</v>
      </c>
      <c r="X1061" s="477">
        <f t="shared" si="238"/>
        <v>-426.02</v>
      </c>
      <c r="Y1061" s="444"/>
      <c r="Z1061" s="296"/>
      <c r="AA1061" s="296"/>
      <c r="AB1061" s="296"/>
      <c r="AC1061" s="296"/>
      <c r="AD1061" s="296"/>
      <c r="AE1061" s="296"/>
      <c r="AF1061" s="296"/>
      <c r="AG1061" s="296"/>
      <c r="AH1061" s="296"/>
      <c r="AI1061" s="296"/>
    </row>
    <row r="1062" s="455" customFormat="1" spans="1:35">
      <c r="A1062" s="467">
        <v>1191</v>
      </c>
      <c r="B1062" s="296"/>
      <c r="C1062" s="754" t="s">
        <v>5443</v>
      </c>
      <c r="D1062" s="296"/>
      <c r="E1062" s="754" t="s">
        <v>5444</v>
      </c>
      <c r="F1062" s="296"/>
      <c r="G1062" s="296"/>
      <c r="H1062" s="191" t="s">
        <v>6294</v>
      </c>
      <c r="I1062" s="296"/>
      <c r="J1062" s="191" t="s">
        <v>7718</v>
      </c>
      <c r="K1062" s="296"/>
      <c r="L1062" s="296"/>
      <c r="M1062" s="476">
        <v>2445</v>
      </c>
      <c r="N1062" s="477">
        <v>15.661</v>
      </c>
      <c r="O1062" s="477">
        <f t="shared" si="225"/>
        <v>38291.145</v>
      </c>
      <c r="P1062" s="477">
        <v>1080</v>
      </c>
      <c r="Q1062" s="477">
        <f t="shared" si="237"/>
        <v>15.661</v>
      </c>
      <c r="R1062" s="477">
        <f t="shared" si="228"/>
        <v>16913.88</v>
      </c>
      <c r="S1062" s="477">
        <f t="shared" si="233"/>
        <v>0</v>
      </c>
      <c r="T1062" s="477">
        <f t="shared" si="229"/>
        <v>15.661</v>
      </c>
      <c r="U1062" s="477">
        <f t="shared" si="235"/>
        <v>0</v>
      </c>
      <c r="V1062" s="477">
        <f t="shared" si="230"/>
        <v>-1365</v>
      </c>
      <c r="W1062" s="477">
        <f t="shared" si="231"/>
        <v>15.661</v>
      </c>
      <c r="X1062" s="477">
        <f t="shared" si="238"/>
        <v>-21377.265</v>
      </c>
      <c r="Y1062" s="444"/>
      <c r="Z1062" s="296"/>
      <c r="AA1062" s="296"/>
      <c r="AB1062" s="296"/>
      <c r="AC1062" s="296"/>
      <c r="AD1062" s="296"/>
      <c r="AE1062" s="296"/>
      <c r="AF1062" s="296"/>
      <c r="AG1062" s="296"/>
      <c r="AH1062" s="296"/>
      <c r="AI1062" s="296"/>
    </row>
    <row r="1063" s="455" customFormat="1" spans="1:35">
      <c r="A1063" s="467">
        <v>1192</v>
      </c>
      <c r="B1063" s="296"/>
      <c r="C1063" s="754" t="s">
        <v>7721</v>
      </c>
      <c r="D1063" s="296"/>
      <c r="E1063" s="754" t="s">
        <v>7722</v>
      </c>
      <c r="F1063" s="296"/>
      <c r="G1063" s="296"/>
      <c r="H1063" s="191" t="s">
        <v>6292</v>
      </c>
      <c r="I1063" s="296"/>
      <c r="J1063" s="191" t="s">
        <v>7718</v>
      </c>
      <c r="K1063" s="296"/>
      <c r="L1063" s="296"/>
      <c r="M1063" s="476">
        <v>100</v>
      </c>
      <c r="N1063" s="477">
        <v>21.9506</v>
      </c>
      <c r="O1063" s="477">
        <f t="shared" si="225"/>
        <v>2195.06</v>
      </c>
      <c r="P1063" s="477">
        <v>130</v>
      </c>
      <c r="Q1063" s="477">
        <f t="shared" si="237"/>
        <v>21.9506</v>
      </c>
      <c r="R1063" s="477">
        <f t="shared" si="228"/>
        <v>2853.578</v>
      </c>
      <c r="S1063" s="477">
        <f t="shared" si="233"/>
        <v>30</v>
      </c>
      <c r="T1063" s="477">
        <f t="shared" si="229"/>
        <v>21.9506</v>
      </c>
      <c r="U1063" s="477">
        <f>R1063-O1063</f>
        <v>658.518</v>
      </c>
      <c r="V1063" s="477">
        <f t="shared" si="230"/>
        <v>0</v>
      </c>
      <c r="W1063" s="477">
        <f t="shared" si="231"/>
        <v>21.9506</v>
      </c>
      <c r="X1063" s="477">
        <f t="shared" si="232"/>
        <v>0</v>
      </c>
      <c r="Y1063" s="444"/>
      <c r="Z1063" s="296"/>
      <c r="AA1063" s="296"/>
      <c r="AB1063" s="296"/>
      <c r="AC1063" s="296"/>
      <c r="AD1063" s="296"/>
      <c r="AE1063" s="296"/>
      <c r="AF1063" s="296"/>
      <c r="AG1063" s="296"/>
      <c r="AH1063" s="296"/>
      <c r="AI1063" s="296"/>
    </row>
    <row r="1064" s="455" customFormat="1" spans="1:35">
      <c r="A1064" s="467">
        <v>1193</v>
      </c>
      <c r="B1064" s="296"/>
      <c r="C1064" s="754" t="s">
        <v>7723</v>
      </c>
      <c r="D1064" s="296"/>
      <c r="E1064" s="754" t="s">
        <v>7724</v>
      </c>
      <c r="F1064" s="296"/>
      <c r="G1064" s="296"/>
      <c r="H1064" s="191" t="s">
        <v>6294</v>
      </c>
      <c r="I1064" s="296"/>
      <c r="J1064" s="191" t="s">
        <v>7718</v>
      </c>
      <c r="K1064" s="296"/>
      <c r="L1064" s="296"/>
      <c r="M1064" s="476">
        <v>162</v>
      </c>
      <c r="N1064" s="477">
        <v>16.3233</v>
      </c>
      <c r="O1064" s="477">
        <f t="shared" si="225"/>
        <v>2644.3746</v>
      </c>
      <c r="P1064" s="477">
        <v>112</v>
      </c>
      <c r="Q1064" s="477">
        <f t="shared" si="237"/>
        <v>16.3233</v>
      </c>
      <c r="R1064" s="477">
        <f t="shared" si="228"/>
        <v>1828.2096</v>
      </c>
      <c r="S1064" s="477">
        <f t="shared" si="233"/>
        <v>0</v>
      </c>
      <c r="T1064" s="477">
        <f t="shared" si="229"/>
        <v>16.3233</v>
      </c>
      <c r="U1064" s="477">
        <f t="shared" si="235"/>
        <v>0</v>
      </c>
      <c r="V1064" s="477">
        <f t="shared" si="230"/>
        <v>-50</v>
      </c>
      <c r="W1064" s="477">
        <f t="shared" si="231"/>
        <v>16.3233</v>
      </c>
      <c r="X1064" s="477">
        <f t="shared" ref="X1064:X1068" si="239">R1064-O1064</f>
        <v>-816.165</v>
      </c>
      <c r="Y1064" s="444"/>
      <c r="Z1064" s="296"/>
      <c r="AA1064" s="296"/>
      <c r="AB1064" s="296"/>
      <c r="AC1064" s="296"/>
      <c r="AD1064" s="296"/>
      <c r="AE1064" s="296"/>
      <c r="AF1064" s="296"/>
      <c r="AG1064" s="296"/>
      <c r="AH1064" s="296"/>
      <c r="AI1064" s="296"/>
    </row>
    <row r="1065" s="455" customFormat="1" spans="1:35">
      <c r="A1065" s="467">
        <v>1194</v>
      </c>
      <c r="B1065" s="296"/>
      <c r="C1065" s="754" t="s">
        <v>7725</v>
      </c>
      <c r="D1065" s="296"/>
      <c r="E1065" s="754" t="s">
        <v>7726</v>
      </c>
      <c r="F1065" s="296"/>
      <c r="G1065" s="296"/>
      <c r="H1065" s="191" t="s">
        <v>6294</v>
      </c>
      <c r="I1065" s="296"/>
      <c r="J1065" s="191" t="s">
        <v>7718</v>
      </c>
      <c r="K1065" s="296"/>
      <c r="L1065" s="296"/>
      <c r="M1065" s="476">
        <v>131</v>
      </c>
      <c r="N1065" s="477">
        <v>6.4837</v>
      </c>
      <c r="O1065" s="477">
        <f t="shared" si="225"/>
        <v>849.3647</v>
      </c>
      <c r="P1065" s="477">
        <v>131</v>
      </c>
      <c r="Q1065" s="477">
        <f t="shared" si="237"/>
        <v>6.4837</v>
      </c>
      <c r="R1065" s="477">
        <f t="shared" si="228"/>
        <v>849.3647</v>
      </c>
      <c r="S1065" s="477">
        <f t="shared" si="233"/>
        <v>0</v>
      </c>
      <c r="T1065" s="477">
        <f t="shared" si="229"/>
        <v>6.4837</v>
      </c>
      <c r="U1065" s="477">
        <f t="shared" si="235"/>
        <v>0</v>
      </c>
      <c r="V1065" s="477">
        <f t="shared" si="230"/>
        <v>0</v>
      </c>
      <c r="W1065" s="477">
        <f t="shared" si="231"/>
        <v>6.4837</v>
      </c>
      <c r="X1065" s="477">
        <f t="shared" si="232"/>
        <v>0</v>
      </c>
      <c r="Y1065" s="444"/>
      <c r="Z1065" s="296"/>
      <c r="AA1065" s="296"/>
      <c r="AB1065" s="296"/>
      <c r="AC1065" s="296"/>
      <c r="AD1065" s="296"/>
      <c r="AE1065" s="296"/>
      <c r="AF1065" s="296"/>
      <c r="AG1065" s="296"/>
      <c r="AH1065" s="296"/>
      <c r="AI1065" s="296"/>
    </row>
    <row r="1066" s="455" customFormat="1" spans="1:35">
      <c r="A1066" s="467">
        <v>1195</v>
      </c>
      <c r="B1066" s="296"/>
      <c r="C1066" s="754" t="s">
        <v>5470</v>
      </c>
      <c r="D1066" s="296"/>
      <c r="E1066" s="754" t="s">
        <v>5471</v>
      </c>
      <c r="F1066" s="296"/>
      <c r="G1066" s="296"/>
      <c r="H1066" s="191" t="s">
        <v>6294</v>
      </c>
      <c r="I1066" s="296"/>
      <c r="J1066" s="191" t="s">
        <v>7718</v>
      </c>
      <c r="K1066" s="296"/>
      <c r="L1066" s="296"/>
      <c r="M1066" s="476">
        <v>112</v>
      </c>
      <c r="N1066" s="477">
        <v>1.9731</v>
      </c>
      <c r="O1066" s="477">
        <f t="shared" si="225"/>
        <v>220.9872</v>
      </c>
      <c r="P1066" s="477">
        <v>110</v>
      </c>
      <c r="Q1066" s="477">
        <f t="shared" si="237"/>
        <v>1.9731</v>
      </c>
      <c r="R1066" s="477">
        <f t="shared" si="228"/>
        <v>217.041</v>
      </c>
      <c r="S1066" s="477">
        <f t="shared" si="233"/>
        <v>0</v>
      </c>
      <c r="T1066" s="477">
        <f t="shared" si="229"/>
        <v>1.9731</v>
      </c>
      <c r="U1066" s="477">
        <f t="shared" si="235"/>
        <v>0</v>
      </c>
      <c r="V1066" s="477">
        <f t="shared" si="230"/>
        <v>-2</v>
      </c>
      <c r="W1066" s="477">
        <f t="shared" si="231"/>
        <v>1.9731</v>
      </c>
      <c r="X1066" s="477">
        <f t="shared" si="239"/>
        <v>-3.9462</v>
      </c>
      <c r="Y1066" s="444"/>
      <c r="Z1066" s="296"/>
      <c r="AA1066" s="296"/>
      <c r="AB1066" s="296"/>
      <c r="AC1066" s="296"/>
      <c r="AD1066" s="296"/>
      <c r="AE1066" s="296"/>
      <c r="AF1066" s="296"/>
      <c r="AG1066" s="296"/>
      <c r="AH1066" s="296"/>
      <c r="AI1066" s="296"/>
    </row>
    <row r="1067" s="455" customFormat="1" spans="1:35">
      <c r="A1067" s="467">
        <v>1196</v>
      </c>
      <c r="B1067" s="296"/>
      <c r="C1067" s="754" t="s">
        <v>7727</v>
      </c>
      <c r="D1067" s="296"/>
      <c r="E1067" s="754" t="s">
        <v>7728</v>
      </c>
      <c r="F1067" s="296"/>
      <c r="G1067" s="296"/>
      <c r="H1067" s="191" t="s">
        <v>6294</v>
      </c>
      <c r="I1067" s="296"/>
      <c r="J1067" s="191" t="s">
        <v>7718</v>
      </c>
      <c r="K1067" s="296"/>
      <c r="L1067" s="296"/>
      <c r="M1067" s="476">
        <v>90</v>
      </c>
      <c r="N1067" s="477">
        <v>15.3786</v>
      </c>
      <c r="O1067" s="477">
        <f t="shared" si="225"/>
        <v>1384.074</v>
      </c>
      <c r="P1067" s="477">
        <v>90</v>
      </c>
      <c r="Q1067" s="477">
        <f t="shared" si="237"/>
        <v>15.3786</v>
      </c>
      <c r="R1067" s="477">
        <f t="shared" si="228"/>
        <v>1384.074</v>
      </c>
      <c r="S1067" s="477">
        <f t="shared" si="233"/>
        <v>0</v>
      </c>
      <c r="T1067" s="477">
        <f t="shared" si="229"/>
        <v>15.3786</v>
      </c>
      <c r="U1067" s="477">
        <f t="shared" si="235"/>
        <v>0</v>
      </c>
      <c r="V1067" s="477">
        <f t="shared" si="230"/>
        <v>0</v>
      </c>
      <c r="W1067" s="477">
        <f t="shared" si="231"/>
        <v>15.3786</v>
      </c>
      <c r="X1067" s="477">
        <f t="shared" si="232"/>
        <v>0</v>
      </c>
      <c r="Y1067" s="444"/>
      <c r="Z1067" s="296"/>
      <c r="AA1067" s="296"/>
      <c r="AB1067" s="296"/>
      <c r="AC1067" s="296"/>
      <c r="AD1067" s="296"/>
      <c r="AE1067" s="296"/>
      <c r="AF1067" s="296"/>
      <c r="AG1067" s="296"/>
      <c r="AH1067" s="296"/>
      <c r="AI1067" s="296"/>
    </row>
    <row r="1068" s="455" customFormat="1" spans="1:35">
      <c r="A1068" s="467">
        <v>1197</v>
      </c>
      <c r="B1068" s="296"/>
      <c r="C1068" s="754" t="s">
        <v>7729</v>
      </c>
      <c r="D1068" s="296"/>
      <c r="E1068" s="754" t="s">
        <v>7730</v>
      </c>
      <c r="F1068" s="296"/>
      <c r="G1068" s="296"/>
      <c r="H1068" s="191" t="s">
        <v>6294</v>
      </c>
      <c r="I1068" s="296"/>
      <c r="J1068" s="191" t="s">
        <v>7718</v>
      </c>
      <c r="K1068" s="296"/>
      <c r="L1068" s="296"/>
      <c r="M1068" s="476">
        <v>91</v>
      </c>
      <c r="N1068" s="477">
        <v>12.1597</v>
      </c>
      <c r="O1068" s="477">
        <f t="shared" si="225"/>
        <v>1106.5327</v>
      </c>
      <c r="P1068" s="477">
        <v>90</v>
      </c>
      <c r="Q1068" s="477">
        <f t="shared" si="237"/>
        <v>12.1597</v>
      </c>
      <c r="R1068" s="477">
        <f t="shared" si="228"/>
        <v>1094.373</v>
      </c>
      <c r="S1068" s="477">
        <f t="shared" si="233"/>
        <v>0</v>
      </c>
      <c r="T1068" s="477">
        <f t="shared" si="229"/>
        <v>12.1597</v>
      </c>
      <c r="U1068" s="477">
        <f t="shared" si="235"/>
        <v>0</v>
      </c>
      <c r="V1068" s="477">
        <f t="shared" si="230"/>
        <v>-1</v>
      </c>
      <c r="W1068" s="477">
        <f t="shared" si="231"/>
        <v>12.1597</v>
      </c>
      <c r="X1068" s="477">
        <f t="shared" si="239"/>
        <v>-12.1596999999999</v>
      </c>
      <c r="Y1068" s="444"/>
      <c r="Z1068" s="296"/>
      <c r="AA1068" s="296"/>
      <c r="AB1068" s="296"/>
      <c r="AC1068" s="296"/>
      <c r="AD1068" s="296"/>
      <c r="AE1068" s="296"/>
      <c r="AF1068" s="296"/>
      <c r="AG1068" s="296"/>
      <c r="AH1068" s="296"/>
      <c r="AI1068" s="296"/>
    </row>
    <row r="1069" s="455" customFormat="1" spans="1:35">
      <c r="A1069" s="467">
        <v>1198</v>
      </c>
      <c r="B1069" s="296"/>
      <c r="C1069" s="754" t="s">
        <v>5474</v>
      </c>
      <c r="D1069" s="296"/>
      <c r="E1069" s="754" t="s">
        <v>5475</v>
      </c>
      <c r="F1069" s="296"/>
      <c r="G1069" s="296"/>
      <c r="H1069" s="191" t="s">
        <v>6294</v>
      </c>
      <c r="I1069" s="296"/>
      <c r="J1069" s="191" t="s">
        <v>7718</v>
      </c>
      <c r="K1069" s="296"/>
      <c r="L1069" s="296"/>
      <c r="M1069" s="476">
        <v>8</v>
      </c>
      <c r="N1069" s="477">
        <v>4.786</v>
      </c>
      <c r="O1069" s="477">
        <f t="shared" si="225"/>
        <v>38.288</v>
      </c>
      <c r="P1069" s="477">
        <v>8</v>
      </c>
      <c r="Q1069" s="477">
        <f t="shared" si="237"/>
        <v>4.786</v>
      </c>
      <c r="R1069" s="477">
        <f t="shared" si="228"/>
        <v>38.288</v>
      </c>
      <c r="S1069" s="477">
        <f t="shared" si="233"/>
        <v>0</v>
      </c>
      <c r="T1069" s="477">
        <f t="shared" si="229"/>
        <v>4.786</v>
      </c>
      <c r="U1069" s="477">
        <f t="shared" si="235"/>
        <v>0</v>
      </c>
      <c r="V1069" s="477">
        <f t="shared" si="230"/>
        <v>0</v>
      </c>
      <c r="W1069" s="477">
        <f t="shared" si="231"/>
        <v>4.786</v>
      </c>
      <c r="X1069" s="477">
        <f t="shared" si="232"/>
        <v>0</v>
      </c>
      <c r="Y1069" s="444"/>
      <c r="Z1069" s="296"/>
      <c r="AA1069" s="296"/>
      <c r="AB1069" s="296"/>
      <c r="AC1069" s="296"/>
      <c r="AD1069" s="296"/>
      <c r="AE1069" s="296"/>
      <c r="AF1069" s="296"/>
      <c r="AG1069" s="296"/>
      <c r="AH1069" s="296"/>
      <c r="AI1069" s="296"/>
    </row>
    <row r="1070" s="455" customFormat="1" spans="1:35">
      <c r="A1070" s="467">
        <v>1199</v>
      </c>
      <c r="B1070" s="296"/>
      <c r="C1070" s="754" t="s">
        <v>7731</v>
      </c>
      <c r="D1070" s="296"/>
      <c r="E1070" s="754" t="s">
        <v>7732</v>
      </c>
      <c r="F1070" s="296"/>
      <c r="G1070" s="296"/>
      <c r="H1070" s="191" t="s">
        <v>6294</v>
      </c>
      <c r="I1070" s="296"/>
      <c r="J1070" s="191" t="s">
        <v>7718</v>
      </c>
      <c r="K1070" s="296"/>
      <c r="L1070" s="296"/>
      <c r="M1070" s="476">
        <v>159</v>
      </c>
      <c r="N1070" s="477">
        <v>5.4073</v>
      </c>
      <c r="O1070" s="477">
        <f t="shared" si="225"/>
        <v>859.7607</v>
      </c>
      <c r="P1070" s="477">
        <v>100</v>
      </c>
      <c r="Q1070" s="477">
        <f t="shared" si="237"/>
        <v>5.4073</v>
      </c>
      <c r="R1070" s="477">
        <f t="shared" si="228"/>
        <v>540.73</v>
      </c>
      <c r="S1070" s="477">
        <f t="shared" si="233"/>
        <v>0</v>
      </c>
      <c r="T1070" s="477">
        <f t="shared" si="229"/>
        <v>5.4073</v>
      </c>
      <c r="U1070" s="477">
        <f t="shared" si="235"/>
        <v>0</v>
      </c>
      <c r="V1070" s="477">
        <f t="shared" si="230"/>
        <v>-59</v>
      </c>
      <c r="W1070" s="477">
        <f t="shared" si="231"/>
        <v>5.4073</v>
      </c>
      <c r="X1070" s="477">
        <f t="shared" ref="X1070:X1074" si="240">R1070-O1070</f>
        <v>-319.0307</v>
      </c>
      <c r="Y1070" s="444"/>
      <c r="Z1070" s="296"/>
      <c r="AA1070" s="296"/>
      <c r="AB1070" s="296"/>
      <c r="AC1070" s="296"/>
      <c r="AD1070" s="296"/>
      <c r="AE1070" s="296"/>
      <c r="AF1070" s="296"/>
      <c r="AG1070" s="296"/>
      <c r="AH1070" s="296"/>
      <c r="AI1070" s="296"/>
    </row>
    <row r="1071" s="455" customFormat="1" spans="1:35">
      <c r="A1071" s="467">
        <v>1200</v>
      </c>
      <c r="B1071" s="296"/>
      <c r="C1071" s="754" t="s">
        <v>5492</v>
      </c>
      <c r="D1071" s="296"/>
      <c r="E1071" s="754" t="s">
        <v>5493</v>
      </c>
      <c r="F1071" s="296"/>
      <c r="G1071" s="296"/>
      <c r="H1071" s="191" t="s">
        <v>6641</v>
      </c>
      <c r="I1071" s="296"/>
      <c r="J1071" s="191" t="s">
        <v>7718</v>
      </c>
      <c r="K1071" s="296"/>
      <c r="L1071" s="296"/>
      <c r="M1071" s="476">
        <v>339</v>
      </c>
      <c r="N1071" s="477">
        <v>320.1324</v>
      </c>
      <c r="O1071" s="477">
        <f t="shared" si="225"/>
        <v>108524.8836</v>
      </c>
      <c r="P1071" s="477">
        <v>300</v>
      </c>
      <c r="Q1071" s="477">
        <f t="shared" si="237"/>
        <v>320.1324</v>
      </c>
      <c r="R1071" s="477">
        <f t="shared" si="228"/>
        <v>96039.72</v>
      </c>
      <c r="S1071" s="477">
        <f t="shared" si="233"/>
        <v>0</v>
      </c>
      <c r="T1071" s="477">
        <f t="shared" si="229"/>
        <v>320.1324</v>
      </c>
      <c r="U1071" s="477">
        <f t="shared" si="235"/>
        <v>0</v>
      </c>
      <c r="V1071" s="477">
        <f t="shared" si="230"/>
        <v>-39</v>
      </c>
      <c r="W1071" s="477">
        <f t="shared" si="231"/>
        <v>320.1324</v>
      </c>
      <c r="X1071" s="477">
        <f t="shared" si="240"/>
        <v>-12485.1636</v>
      </c>
      <c r="Y1071" s="444"/>
      <c r="Z1071" s="296"/>
      <c r="AA1071" s="296"/>
      <c r="AB1071" s="296"/>
      <c r="AC1071" s="296"/>
      <c r="AD1071" s="296"/>
      <c r="AE1071" s="296"/>
      <c r="AF1071" s="296"/>
      <c r="AG1071" s="296"/>
      <c r="AH1071" s="296"/>
      <c r="AI1071" s="296"/>
    </row>
    <row r="1072" s="455" customFormat="1" spans="1:35">
      <c r="A1072" s="467">
        <v>1201</v>
      </c>
      <c r="B1072" s="296"/>
      <c r="C1072" s="754" t="s">
        <v>5494</v>
      </c>
      <c r="D1072" s="296"/>
      <c r="E1072" s="754" t="s">
        <v>5495</v>
      </c>
      <c r="F1072" s="296"/>
      <c r="G1072" s="296"/>
      <c r="H1072" s="191" t="s">
        <v>6292</v>
      </c>
      <c r="I1072" s="296"/>
      <c r="J1072" s="191" t="s">
        <v>7718</v>
      </c>
      <c r="K1072" s="296"/>
      <c r="L1072" s="296"/>
      <c r="M1072" s="476">
        <v>598</v>
      </c>
      <c r="N1072" s="477">
        <v>13.0763</v>
      </c>
      <c r="O1072" s="477">
        <f t="shared" si="225"/>
        <v>7819.6274</v>
      </c>
      <c r="P1072" s="477">
        <v>800</v>
      </c>
      <c r="Q1072" s="477">
        <f t="shared" si="237"/>
        <v>13.0763</v>
      </c>
      <c r="R1072" s="477">
        <f t="shared" si="228"/>
        <v>10461.04</v>
      </c>
      <c r="S1072" s="477">
        <f t="shared" si="233"/>
        <v>202</v>
      </c>
      <c r="T1072" s="477">
        <f t="shared" si="229"/>
        <v>13.0763</v>
      </c>
      <c r="U1072" s="477">
        <f>R1072-O1072</f>
        <v>2641.4126</v>
      </c>
      <c r="V1072" s="477">
        <f t="shared" si="230"/>
        <v>0</v>
      </c>
      <c r="W1072" s="477">
        <f t="shared" si="231"/>
        <v>13.0763</v>
      </c>
      <c r="X1072" s="477">
        <f t="shared" si="232"/>
        <v>0</v>
      </c>
      <c r="Y1072" s="444"/>
      <c r="Z1072" s="296"/>
      <c r="AA1072" s="296"/>
      <c r="AB1072" s="296"/>
      <c r="AC1072" s="296"/>
      <c r="AD1072" s="296"/>
      <c r="AE1072" s="296"/>
      <c r="AF1072" s="296"/>
      <c r="AG1072" s="296"/>
      <c r="AH1072" s="296"/>
      <c r="AI1072" s="296"/>
    </row>
    <row r="1073" s="455" customFormat="1" spans="1:35">
      <c r="A1073" s="467">
        <v>1202</v>
      </c>
      <c r="B1073" s="296"/>
      <c r="C1073" s="754" t="s">
        <v>5496</v>
      </c>
      <c r="D1073" s="296"/>
      <c r="E1073" s="754" t="s">
        <v>5497</v>
      </c>
      <c r="F1073" s="296"/>
      <c r="G1073" s="296"/>
      <c r="H1073" s="191" t="s">
        <v>6292</v>
      </c>
      <c r="I1073" s="296"/>
      <c r="J1073" s="191" t="s">
        <v>7718</v>
      </c>
      <c r="K1073" s="296"/>
      <c r="L1073" s="296"/>
      <c r="M1073" s="476">
        <v>810</v>
      </c>
      <c r="N1073" s="477">
        <v>13.103</v>
      </c>
      <c r="O1073" s="477">
        <f t="shared" si="225"/>
        <v>10613.43</v>
      </c>
      <c r="P1073" s="477">
        <v>800</v>
      </c>
      <c r="Q1073" s="477">
        <f t="shared" si="237"/>
        <v>13.103</v>
      </c>
      <c r="R1073" s="477">
        <f t="shared" si="228"/>
        <v>10482.4</v>
      </c>
      <c r="S1073" s="477">
        <f t="shared" si="233"/>
        <v>0</v>
      </c>
      <c r="T1073" s="477">
        <f t="shared" si="229"/>
        <v>13.103</v>
      </c>
      <c r="U1073" s="477">
        <f t="shared" si="235"/>
        <v>0</v>
      </c>
      <c r="V1073" s="477">
        <f t="shared" si="230"/>
        <v>-10</v>
      </c>
      <c r="W1073" s="477">
        <f t="shared" si="231"/>
        <v>13.103</v>
      </c>
      <c r="X1073" s="477">
        <f t="shared" si="240"/>
        <v>-131.030000000001</v>
      </c>
      <c r="Y1073" s="444"/>
      <c r="Z1073" s="296"/>
      <c r="AA1073" s="296"/>
      <c r="AB1073" s="296"/>
      <c r="AC1073" s="296"/>
      <c r="AD1073" s="296"/>
      <c r="AE1073" s="296"/>
      <c r="AF1073" s="296"/>
      <c r="AG1073" s="296"/>
      <c r="AH1073" s="296"/>
      <c r="AI1073" s="296"/>
    </row>
    <row r="1074" s="455" customFormat="1" spans="1:35">
      <c r="A1074" s="467">
        <v>1203</v>
      </c>
      <c r="B1074" s="296"/>
      <c r="C1074" s="754" t="s">
        <v>5502</v>
      </c>
      <c r="D1074" s="296"/>
      <c r="E1074" s="754" t="s">
        <v>5503</v>
      </c>
      <c r="F1074" s="296"/>
      <c r="G1074" s="296"/>
      <c r="H1074" s="191" t="s">
        <v>6292</v>
      </c>
      <c r="I1074" s="296"/>
      <c r="J1074" s="191" t="s">
        <v>7718</v>
      </c>
      <c r="K1074" s="296"/>
      <c r="L1074" s="296"/>
      <c r="M1074" s="476">
        <v>723</v>
      </c>
      <c r="N1074" s="477">
        <v>310.2805</v>
      </c>
      <c r="O1074" s="477">
        <f t="shared" ref="O1074:O1137" si="241">N1074*M1074</f>
        <v>224332.8015</v>
      </c>
      <c r="P1074" s="477">
        <v>515</v>
      </c>
      <c r="Q1074" s="477">
        <f t="shared" si="237"/>
        <v>310.2805</v>
      </c>
      <c r="R1074" s="477">
        <f t="shared" si="228"/>
        <v>159794.4575</v>
      </c>
      <c r="S1074" s="477">
        <f t="shared" si="233"/>
        <v>0</v>
      </c>
      <c r="T1074" s="477">
        <f t="shared" si="229"/>
        <v>310.2805</v>
      </c>
      <c r="U1074" s="477">
        <f t="shared" si="235"/>
        <v>0</v>
      </c>
      <c r="V1074" s="477">
        <f t="shared" si="230"/>
        <v>-208</v>
      </c>
      <c r="W1074" s="477">
        <f t="shared" si="231"/>
        <v>310.2805</v>
      </c>
      <c r="X1074" s="477">
        <f t="shared" si="240"/>
        <v>-64538.344</v>
      </c>
      <c r="Y1074" s="444"/>
      <c r="Z1074" s="296"/>
      <c r="AA1074" s="296"/>
      <c r="AB1074" s="296"/>
      <c r="AC1074" s="296"/>
      <c r="AD1074" s="296"/>
      <c r="AE1074" s="296"/>
      <c r="AF1074" s="296"/>
      <c r="AG1074" s="296"/>
      <c r="AH1074" s="296"/>
      <c r="AI1074" s="296"/>
    </row>
    <row r="1075" s="455" customFormat="1" spans="1:35">
      <c r="A1075" s="467">
        <v>1204</v>
      </c>
      <c r="B1075" s="296"/>
      <c r="C1075" s="754" t="s">
        <v>7733</v>
      </c>
      <c r="D1075" s="296"/>
      <c r="E1075" s="754" t="s">
        <v>7734</v>
      </c>
      <c r="F1075" s="296"/>
      <c r="G1075" s="296"/>
      <c r="H1075" s="191" t="s">
        <v>6292</v>
      </c>
      <c r="I1075" s="296"/>
      <c r="J1075" s="191" t="s">
        <v>7718</v>
      </c>
      <c r="K1075" s="296"/>
      <c r="L1075" s="296"/>
      <c r="M1075" s="476">
        <v>-57</v>
      </c>
      <c r="N1075" s="477">
        <v>755.5932</v>
      </c>
      <c r="O1075" s="477">
        <f t="shared" si="241"/>
        <v>-43068.8124</v>
      </c>
      <c r="P1075" s="477"/>
      <c r="Q1075" s="477">
        <f t="shared" si="237"/>
        <v>755.5932</v>
      </c>
      <c r="R1075" s="477">
        <f t="shared" si="228"/>
        <v>0</v>
      </c>
      <c r="S1075" s="477">
        <f t="shared" si="233"/>
        <v>57</v>
      </c>
      <c r="T1075" s="477">
        <f t="shared" si="229"/>
        <v>755.5932</v>
      </c>
      <c r="U1075" s="477">
        <f>R1075-O1075</f>
        <v>43068.8124</v>
      </c>
      <c r="V1075" s="477">
        <f t="shared" si="230"/>
        <v>0</v>
      </c>
      <c r="W1075" s="477">
        <f t="shared" si="231"/>
        <v>755.5932</v>
      </c>
      <c r="X1075" s="477">
        <f t="shared" si="232"/>
        <v>0</v>
      </c>
      <c r="Y1075" s="444"/>
      <c r="Z1075" s="296"/>
      <c r="AA1075" s="296"/>
      <c r="AB1075" s="296"/>
      <c r="AC1075" s="296"/>
      <c r="AD1075" s="296"/>
      <c r="AE1075" s="296"/>
      <c r="AF1075" s="296"/>
      <c r="AG1075" s="296"/>
      <c r="AH1075" s="296"/>
      <c r="AI1075" s="296"/>
    </row>
    <row r="1076" s="455" customFormat="1" spans="1:35">
      <c r="A1076" s="467">
        <v>1205</v>
      </c>
      <c r="B1076" s="296"/>
      <c r="C1076" s="754" t="s">
        <v>7735</v>
      </c>
      <c r="D1076" s="296"/>
      <c r="E1076" s="754" t="s">
        <v>7736</v>
      </c>
      <c r="F1076" s="296"/>
      <c r="G1076" s="296"/>
      <c r="H1076" s="191" t="s">
        <v>6292</v>
      </c>
      <c r="I1076" s="296"/>
      <c r="J1076" s="191" t="s">
        <v>7718</v>
      </c>
      <c r="K1076" s="296"/>
      <c r="L1076" s="296"/>
      <c r="M1076" s="476">
        <v>753</v>
      </c>
      <c r="N1076" s="477">
        <v>7.9969</v>
      </c>
      <c r="O1076" s="477">
        <f t="shared" si="241"/>
        <v>6021.6657</v>
      </c>
      <c r="P1076" s="477">
        <v>664</v>
      </c>
      <c r="Q1076" s="477">
        <f t="shared" si="237"/>
        <v>7.9969</v>
      </c>
      <c r="R1076" s="477">
        <f t="shared" si="228"/>
        <v>5309.9416</v>
      </c>
      <c r="S1076" s="477">
        <f t="shared" si="233"/>
        <v>0</v>
      </c>
      <c r="T1076" s="477">
        <f t="shared" si="229"/>
        <v>7.9969</v>
      </c>
      <c r="U1076" s="477">
        <f t="shared" si="235"/>
        <v>0</v>
      </c>
      <c r="V1076" s="477">
        <f t="shared" si="230"/>
        <v>-89</v>
      </c>
      <c r="W1076" s="477">
        <f t="shared" si="231"/>
        <v>7.9969</v>
      </c>
      <c r="X1076" s="477">
        <f t="shared" ref="X1076:X1078" si="242">R1076-O1076</f>
        <v>-711.7241</v>
      </c>
      <c r="Y1076" s="444"/>
      <c r="Z1076" s="296"/>
      <c r="AA1076" s="296"/>
      <c r="AB1076" s="296"/>
      <c r="AC1076" s="296"/>
      <c r="AD1076" s="296"/>
      <c r="AE1076" s="296"/>
      <c r="AF1076" s="296"/>
      <c r="AG1076" s="296"/>
      <c r="AH1076" s="296"/>
      <c r="AI1076" s="296"/>
    </row>
    <row r="1077" s="455" customFormat="1" spans="1:35">
      <c r="A1077" s="467">
        <v>1206</v>
      </c>
      <c r="B1077" s="296"/>
      <c r="C1077" s="754" t="s">
        <v>7737</v>
      </c>
      <c r="D1077" s="296"/>
      <c r="E1077" s="754" t="s">
        <v>7738</v>
      </c>
      <c r="F1077" s="296"/>
      <c r="G1077" s="296"/>
      <c r="H1077" s="191" t="s">
        <v>6292</v>
      </c>
      <c r="I1077" s="296"/>
      <c r="J1077" s="191" t="s">
        <v>7718</v>
      </c>
      <c r="K1077" s="296"/>
      <c r="L1077" s="296"/>
      <c r="M1077" s="476">
        <v>935</v>
      </c>
      <c r="N1077" s="477">
        <v>8.3109</v>
      </c>
      <c r="O1077" s="477">
        <f t="shared" si="241"/>
        <v>7770.6915</v>
      </c>
      <c r="P1077" s="477">
        <v>667</v>
      </c>
      <c r="Q1077" s="477">
        <f t="shared" si="237"/>
        <v>8.3109</v>
      </c>
      <c r="R1077" s="477">
        <f t="shared" si="228"/>
        <v>5543.3703</v>
      </c>
      <c r="S1077" s="477">
        <f t="shared" si="233"/>
        <v>0</v>
      </c>
      <c r="T1077" s="477">
        <f t="shared" si="229"/>
        <v>8.3109</v>
      </c>
      <c r="U1077" s="477">
        <f t="shared" si="235"/>
        <v>0</v>
      </c>
      <c r="V1077" s="477">
        <f t="shared" si="230"/>
        <v>-268</v>
      </c>
      <c r="W1077" s="477">
        <f t="shared" si="231"/>
        <v>8.3109</v>
      </c>
      <c r="X1077" s="477">
        <f t="shared" si="242"/>
        <v>-2227.3212</v>
      </c>
      <c r="Y1077" s="444"/>
      <c r="Z1077" s="296"/>
      <c r="AA1077" s="296"/>
      <c r="AB1077" s="296"/>
      <c r="AC1077" s="296"/>
      <c r="AD1077" s="296"/>
      <c r="AE1077" s="296"/>
      <c r="AF1077" s="296"/>
      <c r="AG1077" s="296"/>
      <c r="AH1077" s="296"/>
      <c r="AI1077" s="296"/>
    </row>
    <row r="1078" s="455" customFormat="1" spans="1:35">
      <c r="A1078" s="467">
        <v>1207</v>
      </c>
      <c r="B1078" s="296"/>
      <c r="C1078" s="754" t="s">
        <v>7739</v>
      </c>
      <c r="D1078" s="296"/>
      <c r="E1078" s="754" t="s">
        <v>7740</v>
      </c>
      <c r="F1078" s="296"/>
      <c r="G1078" s="296"/>
      <c r="H1078" s="191" t="s">
        <v>6292</v>
      </c>
      <c r="I1078" s="296"/>
      <c r="J1078" s="191" t="s">
        <v>7718</v>
      </c>
      <c r="K1078" s="296"/>
      <c r="L1078" s="296"/>
      <c r="M1078" s="476">
        <v>201</v>
      </c>
      <c r="N1078" s="477">
        <v>4.4412</v>
      </c>
      <c r="O1078" s="477">
        <f t="shared" si="241"/>
        <v>892.6812</v>
      </c>
      <c r="P1078" s="477">
        <v>200</v>
      </c>
      <c r="Q1078" s="477">
        <f t="shared" si="237"/>
        <v>4.4412</v>
      </c>
      <c r="R1078" s="477">
        <f t="shared" si="228"/>
        <v>888.24</v>
      </c>
      <c r="S1078" s="477">
        <f t="shared" si="233"/>
        <v>0</v>
      </c>
      <c r="T1078" s="477">
        <f t="shared" si="229"/>
        <v>4.4412</v>
      </c>
      <c r="U1078" s="477">
        <f t="shared" si="235"/>
        <v>0</v>
      </c>
      <c r="V1078" s="477">
        <f t="shared" si="230"/>
        <v>-1</v>
      </c>
      <c r="W1078" s="477">
        <f t="shared" si="231"/>
        <v>4.4412</v>
      </c>
      <c r="X1078" s="477">
        <f t="shared" si="242"/>
        <v>-4.44120000000009</v>
      </c>
      <c r="Y1078" s="444"/>
      <c r="Z1078" s="296"/>
      <c r="AA1078" s="296"/>
      <c r="AB1078" s="296"/>
      <c r="AC1078" s="296"/>
      <c r="AD1078" s="296"/>
      <c r="AE1078" s="296"/>
      <c r="AF1078" s="296"/>
      <c r="AG1078" s="296"/>
      <c r="AH1078" s="296"/>
      <c r="AI1078" s="296"/>
    </row>
    <row r="1079" s="455" customFormat="1" spans="1:35">
      <c r="A1079" s="467">
        <v>1208</v>
      </c>
      <c r="B1079" s="296"/>
      <c r="C1079" s="754" t="s">
        <v>7741</v>
      </c>
      <c r="D1079" s="296"/>
      <c r="E1079" s="754" t="s">
        <v>7742</v>
      </c>
      <c r="F1079" s="296"/>
      <c r="G1079" s="296"/>
      <c r="H1079" s="191" t="s">
        <v>6292</v>
      </c>
      <c r="I1079" s="296"/>
      <c r="J1079" s="191" t="s">
        <v>7718</v>
      </c>
      <c r="K1079" s="296"/>
      <c r="L1079" s="296"/>
      <c r="M1079" s="476">
        <v>848</v>
      </c>
      <c r="N1079" s="477">
        <v>59.61</v>
      </c>
      <c r="O1079" s="477">
        <f t="shared" si="241"/>
        <v>50549.28</v>
      </c>
      <c r="P1079" s="477">
        <v>1450</v>
      </c>
      <c r="Q1079" s="477">
        <f t="shared" si="237"/>
        <v>59.61</v>
      </c>
      <c r="R1079" s="477">
        <f t="shared" si="228"/>
        <v>86434.5</v>
      </c>
      <c r="S1079" s="477">
        <f t="shared" si="233"/>
        <v>602</v>
      </c>
      <c r="T1079" s="477">
        <f t="shared" si="229"/>
        <v>59.61</v>
      </c>
      <c r="U1079" s="477">
        <f>R1079-O1079</f>
        <v>35885.22</v>
      </c>
      <c r="V1079" s="477">
        <f t="shared" si="230"/>
        <v>0</v>
      </c>
      <c r="W1079" s="477">
        <f t="shared" si="231"/>
        <v>59.61</v>
      </c>
      <c r="X1079" s="477">
        <f t="shared" si="232"/>
        <v>0</v>
      </c>
      <c r="Y1079" s="444"/>
      <c r="Z1079" s="296"/>
      <c r="AA1079" s="296"/>
      <c r="AB1079" s="296"/>
      <c r="AC1079" s="296"/>
      <c r="AD1079" s="296"/>
      <c r="AE1079" s="296"/>
      <c r="AF1079" s="296"/>
      <c r="AG1079" s="296"/>
      <c r="AH1079" s="296"/>
      <c r="AI1079" s="296"/>
    </row>
    <row r="1080" s="455" customFormat="1" spans="1:35">
      <c r="A1080" s="467">
        <v>1209</v>
      </c>
      <c r="B1080" s="296"/>
      <c r="C1080" s="754" t="s">
        <v>5695</v>
      </c>
      <c r="D1080" s="296"/>
      <c r="E1080" s="754" t="s">
        <v>5696</v>
      </c>
      <c r="F1080" s="296"/>
      <c r="G1080" s="296"/>
      <c r="H1080" s="191" t="s">
        <v>6292</v>
      </c>
      <c r="I1080" s="296"/>
      <c r="J1080" s="191" t="s">
        <v>7718</v>
      </c>
      <c r="K1080" s="296"/>
      <c r="L1080" s="296"/>
      <c r="M1080" s="476">
        <v>5140</v>
      </c>
      <c r="N1080" s="477">
        <v>7.2</v>
      </c>
      <c r="O1080" s="477">
        <f t="shared" si="241"/>
        <v>37008</v>
      </c>
      <c r="P1080" s="477">
        <v>5050</v>
      </c>
      <c r="Q1080" s="477">
        <f t="shared" si="237"/>
        <v>7.2</v>
      </c>
      <c r="R1080" s="477">
        <f t="shared" si="228"/>
        <v>36360</v>
      </c>
      <c r="S1080" s="477">
        <f t="shared" si="233"/>
        <v>0</v>
      </c>
      <c r="T1080" s="477">
        <f t="shared" si="229"/>
        <v>7.2</v>
      </c>
      <c r="U1080" s="477">
        <f t="shared" si="235"/>
        <v>0</v>
      </c>
      <c r="V1080" s="477">
        <f t="shared" si="230"/>
        <v>-90</v>
      </c>
      <c r="W1080" s="477">
        <f t="shared" si="231"/>
        <v>7.2</v>
      </c>
      <c r="X1080" s="477">
        <f t="shared" ref="X1080:X1090" si="243">R1080-O1080</f>
        <v>-648</v>
      </c>
      <c r="Y1080" s="444"/>
      <c r="Z1080" s="296"/>
      <c r="AA1080" s="296"/>
      <c r="AB1080" s="296"/>
      <c r="AC1080" s="296"/>
      <c r="AD1080" s="296"/>
      <c r="AE1080" s="296"/>
      <c r="AF1080" s="296"/>
      <c r="AG1080" s="296"/>
      <c r="AH1080" s="296"/>
      <c r="AI1080" s="296"/>
    </row>
    <row r="1081" s="455" customFormat="1" spans="1:35">
      <c r="A1081" s="467">
        <v>1210</v>
      </c>
      <c r="B1081" s="296"/>
      <c r="C1081" s="754" t="s">
        <v>5697</v>
      </c>
      <c r="D1081" s="296"/>
      <c r="E1081" s="754" t="s">
        <v>5698</v>
      </c>
      <c r="F1081" s="296"/>
      <c r="G1081" s="296"/>
      <c r="H1081" s="191" t="s">
        <v>6292</v>
      </c>
      <c r="I1081" s="296"/>
      <c r="J1081" s="191" t="s">
        <v>7718</v>
      </c>
      <c r="K1081" s="296"/>
      <c r="L1081" s="296"/>
      <c r="M1081" s="476">
        <v>2995</v>
      </c>
      <c r="N1081" s="477">
        <v>74.05</v>
      </c>
      <c r="O1081" s="477">
        <f t="shared" si="241"/>
        <v>221779.75</v>
      </c>
      <c r="P1081" s="477">
        <v>2995</v>
      </c>
      <c r="Q1081" s="477">
        <f t="shared" si="237"/>
        <v>74.05</v>
      </c>
      <c r="R1081" s="477">
        <f t="shared" si="228"/>
        <v>221779.75</v>
      </c>
      <c r="S1081" s="477">
        <f t="shared" si="233"/>
        <v>0</v>
      </c>
      <c r="T1081" s="477">
        <f t="shared" si="229"/>
        <v>74.05</v>
      </c>
      <c r="U1081" s="477">
        <f t="shared" si="235"/>
        <v>0</v>
      </c>
      <c r="V1081" s="477">
        <f t="shared" si="230"/>
        <v>0</v>
      </c>
      <c r="W1081" s="477">
        <f t="shared" si="231"/>
        <v>74.05</v>
      </c>
      <c r="X1081" s="477">
        <f t="shared" si="232"/>
        <v>0</v>
      </c>
      <c r="Y1081" s="444"/>
      <c r="Z1081" s="296"/>
      <c r="AA1081" s="296"/>
      <c r="AB1081" s="296"/>
      <c r="AC1081" s="296"/>
      <c r="AD1081" s="296"/>
      <c r="AE1081" s="296"/>
      <c r="AF1081" s="296"/>
      <c r="AG1081" s="296"/>
      <c r="AH1081" s="296"/>
      <c r="AI1081" s="296"/>
    </row>
    <row r="1082" s="455" customFormat="1" spans="1:35">
      <c r="A1082" s="467">
        <v>1211</v>
      </c>
      <c r="B1082" s="296"/>
      <c r="C1082" s="754" t="s">
        <v>7743</v>
      </c>
      <c r="D1082" s="296"/>
      <c r="E1082" s="754" t="s">
        <v>7744</v>
      </c>
      <c r="F1082" s="296"/>
      <c r="G1082" s="296"/>
      <c r="H1082" s="191" t="s">
        <v>6292</v>
      </c>
      <c r="I1082" s="296"/>
      <c r="J1082" s="191" t="s">
        <v>7718</v>
      </c>
      <c r="K1082" s="296"/>
      <c r="L1082" s="296"/>
      <c r="M1082" s="476">
        <v>1</v>
      </c>
      <c r="N1082" s="477">
        <v>22.01</v>
      </c>
      <c r="O1082" s="477">
        <f t="shared" si="241"/>
        <v>22.01</v>
      </c>
      <c r="P1082" s="477"/>
      <c r="Q1082" s="477">
        <f t="shared" si="237"/>
        <v>22.01</v>
      </c>
      <c r="R1082" s="477">
        <f t="shared" si="228"/>
        <v>0</v>
      </c>
      <c r="S1082" s="477">
        <f t="shared" si="233"/>
        <v>0</v>
      </c>
      <c r="T1082" s="477">
        <f t="shared" si="229"/>
        <v>22.01</v>
      </c>
      <c r="U1082" s="477">
        <f t="shared" si="235"/>
        <v>0</v>
      </c>
      <c r="V1082" s="477">
        <f t="shared" si="230"/>
        <v>-1</v>
      </c>
      <c r="W1082" s="477">
        <f t="shared" si="231"/>
        <v>22.01</v>
      </c>
      <c r="X1082" s="477">
        <f t="shared" si="243"/>
        <v>-22.01</v>
      </c>
      <c r="Y1082" s="444"/>
      <c r="Z1082" s="296"/>
      <c r="AA1082" s="296"/>
      <c r="AB1082" s="296"/>
      <c r="AC1082" s="296"/>
      <c r="AD1082" s="296"/>
      <c r="AE1082" s="296"/>
      <c r="AF1082" s="296"/>
      <c r="AG1082" s="296"/>
      <c r="AH1082" s="296"/>
      <c r="AI1082" s="296"/>
    </row>
    <row r="1083" s="455" customFormat="1" spans="1:35">
      <c r="A1083" s="467">
        <v>1212</v>
      </c>
      <c r="B1083" s="296"/>
      <c r="C1083" s="754" t="s">
        <v>7745</v>
      </c>
      <c r="D1083" s="296"/>
      <c r="E1083" s="754" t="s">
        <v>7746</v>
      </c>
      <c r="F1083" s="296"/>
      <c r="G1083" s="296"/>
      <c r="H1083" s="191" t="s">
        <v>6292</v>
      </c>
      <c r="I1083" s="296"/>
      <c r="J1083" s="191" t="s">
        <v>7718</v>
      </c>
      <c r="K1083" s="296"/>
      <c r="L1083" s="296"/>
      <c r="M1083" s="476">
        <v>1</v>
      </c>
      <c r="N1083" s="477">
        <v>22.53</v>
      </c>
      <c r="O1083" s="477">
        <f t="shared" si="241"/>
        <v>22.53</v>
      </c>
      <c r="P1083" s="477"/>
      <c r="Q1083" s="477">
        <f t="shared" si="237"/>
        <v>22.53</v>
      </c>
      <c r="R1083" s="477">
        <f t="shared" si="228"/>
        <v>0</v>
      </c>
      <c r="S1083" s="477">
        <f t="shared" si="233"/>
        <v>0</v>
      </c>
      <c r="T1083" s="477">
        <f t="shared" si="229"/>
        <v>22.53</v>
      </c>
      <c r="U1083" s="477">
        <f t="shared" si="235"/>
        <v>0</v>
      </c>
      <c r="V1083" s="477">
        <f t="shared" si="230"/>
        <v>-1</v>
      </c>
      <c r="W1083" s="477">
        <f t="shared" si="231"/>
        <v>22.53</v>
      </c>
      <c r="X1083" s="477">
        <f t="shared" si="243"/>
        <v>-22.53</v>
      </c>
      <c r="Y1083" s="444"/>
      <c r="Z1083" s="296"/>
      <c r="AA1083" s="296"/>
      <c r="AB1083" s="296"/>
      <c r="AC1083" s="296"/>
      <c r="AD1083" s="296"/>
      <c r="AE1083" s="296"/>
      <c r="AF1083" s="296"/>
      <c r="AG1083" s="296"/>
      <c r="AH1083" s="296"/>
      <c r="AI1083" s="296"/>
    </row>
    <row r="1084" s="455" customFormat="1" spans="1:35">
      <c r="A1084" s="467">
        <v>1213</v>
      </c>
      <c r="B1084" s="296"/>
      <c r="C1084" s="754" t="s">
        <v>7747</v>
      </c>
      <c r="D1084" s="296"/>
      <c r="E1084" s="754" t="s">
        <v>7748</v>
      </c>
      <c r="F1084" s="296"/>
      <c r="G1084" s="296"/>
      <c r="H1084" s="191" t="s">
        <v>6292</v>
      </c>
      <c r="I1084" s="296"/>
      <c r="J1084" s="191" t="s">
        <v>7718</v>
      </c>
      <c r="K1084" s="296"/>
      <c r="L1084" s="296"/>
      <c r="M1084" s="476">
        <v>13</v>
      </c>
      <c r="N1084" s="477">
        <v>34.2962</v>
      </c>
      <c r="O1084" s="477">
        <f t="shared" si="241"/>
        <v>445.8506</v>
      </c>
      <c r="P1084" s="477"/>
      <c r="Q1084" s="477">
        <f t="shared" si="237"/>
        <v>34.2962</v>
      </c>
      <c r="R1084" s="477">
        <f t="shared" si="228"/>
        <v>0</v>
      </c>
      <c r="S1084" s="477">
        <f t="shared" si="233"/>
        <v>0</v>
      </c>
      <c r="T1084" s="477">
        <f t="shared" si="229"/>
        <v>34.2962</v>
      </c>
      <c r="U1084" s="477">
        <f t="shared" si="235"/>
        <v>0</v>
      </c>
      <c r="V1084" s="477">
        <f t="shared" si="230"/>
        <v>-13</v>
      </c>
      <c r="W1084" s="477">
        <f t="shared" si="231"/>
        <v>34.2962</v>
      </c>
      <c r="X1084" s="477">
        <f t="shared" si="243"/>
        <v>-445.8506</v>
      </c>
      <c r="Y1084" s="444"/>
      <c r="Z1084" s="296"/>
      <c r="AA1084" s="296"/>
      <c r="AB1084" s="296"/>
      <c r="AC1084" s="296"/>
      <c r="AD1084" s="296"/>
      <c r="AE1084" s="296"/>
      <c r="AF1084" s="296"/>
      <c r="AG1084" s="296"/>
      <c r="AH1084" s="296"/>
      <c r="AI1084" s="296"/>
    </row>
    <row r="1085" s="455" customFormat="1" spans="1:35">
      <c r="A1085" s="467">
        <v>1214</v>
      </c>
      <c r="B1085" s="296"/>
      <c r="C1085" s="754" t="s">
        <v>7749</v>
      </c>
      <c r="D1085" s="296"/>
      <c r="E1085" s="754" t="s">
        <v>7750</v>
      </c>
      <c r="F1085" s="296"/>
      <c r="G1085" s="296"/>
      <c r="H1085" s="191" t="s">
        <v>6292</v>
      </c>
      <c r="I1085" s="296"/>
      <c r="J1085" s="191" t="s">
        <v>7718</v>
      </c>
      <c r="K1085" s="296"/>
      <c r="L1085" s="296"/>
      <c r="M1085" s="476">
        <v>20</v>
      </c>
      <c r="N1085" s="477">
        <v>18.869</v>
      </c>
      <c r="O1085" s="477">
        <f t="shared" si="241"/>
        <v>377.38</v>
      </c>
      <c r="P1085" s="477">
        <v>10</v>
      </c>
      <c r="Q1085" s="477">
        <f t="shared" si="237"/>
        <v>18.869</v>
      </c>
      <c r="R1085" s="477">
        <f t="shared" si="228"/>
        <v>188.69</v>
      </c>
      <c r="S1085" s="477">
        <f t="shared" si="233"/>
        <v>0</v>
      </c>
      <c r="T1085" s="477">
        <f t="shared" si="229"/>
        <v>18.869</v>
      </c>
      <c r="U1085" s="477">
        <f t="shared" si="235"/>
        <v>0</v>
      </c>
      <c r="V1085" s="477">
        <f t="shared" si="230"/>
        <v>-10</v>
      </c>
      <c r="W1085" s="477">
        <f t="shared" si="231"/>
        <v>18.869</v>
      </c>
      <c r="X1085" s="477">
        <f t="shared" si="243"/>
        <v>-188.69</v>
      </c>
      <c r="Y1085" s="444"/>
      <c r="Z1085" s="296"/>
      <c r="AA1085" s="296"/>
      <c r="AB1085" s="296"/>
      <c r="AC1085" s="296"/>
      <c r="AD1085" s="296"/>
      <c r="AE1085" s="296"/>
      <c r="AF1085" s="296"/>
      <c r="AG1085" s="296"/>
      <c r="AH1085" s="296"/>
      <c r="AI1085" s="296"/>
    </row>
    <row r="1086" s="455" customFormat="1" spans="1:35">
      <c r="A1086" s="467">
        <v>1215</v>
      </c>
      <c r="B1086" s="296"/>
      <c r="C1086" s="754" t="s">
        <v>7751</v>
      </c>
      <c r="D1086" s="296"/>
      <c r="E1086" s="754" t="s">
        <v>7752</v>
      </c>
      <c r="F1086" s="296"/>
      <c r="G1086" s="296"/>
      <c r="H1086" s="191" t="s">
        <v>6292</v>
      </c>
      <c r="I1086" s="296"/>
      <c r="J1086" s="191" t="s">
        <v>7718</v>
      </c>
      <c r="K1086" s="296"/>
      <c r="L1086" s="296"/>
      <c r="M1086" s="476">
        <v>31</v>
      </c>
      <c r="N1086" s="477">
        <v>23.5158</v>
      </c>
      <c r="O1086" s="477">
        <f t="shared" si="241"/>
        <v>728.9898</v>
      </c>
      <c r="P1086" s="477">
        <v>10</v>
      </c>
      <c r="Q1086" s="477">
        <f t="shared" si="237"/>
        <v>23.5158</v>
      </c>
      <c r="R1086" s="477">
        <f t="shared" si="228"/>
        <v>235.158</v>
      </c>
      <c r="S1086" s="477">
        <f t="shared" si="233"/>
        <v>0</v>
      </c>
      <c r="T1086" s="477">
        <f t="shared" si="229"/>
        <v>23.5158</v>
      </c>
      <c r="U1086" s="477">
        <f t="shared" si="235"/>
        <v>0</v>
      </c>
      <c r="V1086" s="477">
        <f t="shared" si="230"/>
        <v>-21</v>
      </c>
      <c r="W1086" s="477">
        <f t="shared" si="231"/>
        <v>23.5158</v>
      </c>
      <c r="X1086" s="477">
        <f t="shared" si="243"/>
        <v>-493.8318</v>
      </c>
      <c r="Y1086" s="444"/>
      <c r="Z1086" s="296"/>
      <c r="AA1086" s="296"/>
      <c r="AB1086" s="296"/>
      <c r="AC1086" s="296"/>
      <c r="AD1086" s="296"/>
      <c r="AE1086" s="296"/>
      <c r="AF1086" s="296"/>
      <c r="AG1086" s="296"/>
      <c r="AH1086" s="296"/>
      <c r="AI1086" s="296"/>
    </row>
    <row r="1087" s="455" customFormat="1" spans="1:35">
      <c r="A1087" s="467">
        <v>1216</v>
      </c>
      <c r="B1087" s="296"/>
      <c r="C1087" s="754" t="s">
        <v>7753</v>
      </c>
      <c r="D1087" s="296"/>
      <c r="E1087" s="754" t="s">
        <v>7754</v>
      </c>
      <c r="F1087" s="296"/>
      <c r="G1087" s="296"/>
      <c r="H1087" s="191" t="s">
        <v>6292</v>
      </c>
      <c r="I1087" s="296"/>
      <c r="J1087" s="191" t="s">
        <v>7718</v>
      </c>
      <c r="K1087" s="296"/>
      <c r="L1087" s="296"/>
      <c r="M1087" s="476">
        <v>21</v>
      </c>
      <c r="N1087" s="477">
        <v>27.219</v>
      </c>
      <c r="O1087" s="477">
        <f t="shared" si="241"/>
        <v>571.599</v>
      </c>
      <c r="P1087" s="477">
        <v>10</v>
      </c>
      <c r="Q1087" s="477">
        <f t="shared" si="237"/>
        <v>27.219</v>
      </c>
      <c r="R1087" s="477">
        <f t="shared" si="228"/>
        <v>272.19</v>
      </c>
      <c r="S1087" s="477">
        <f t="shared" si="233"/>
        <v>0</v>
      </c>
      <c r="T1087" s="477">
        <f t="shared" si="229"/>
        <v>27.219</v>
      </c>
      <c r="U1087" s="477">
        <f t="shared" si="235"/>
        <v>0</v>
      </c>
      <c r="V1087" s="477">
        <f t="shared" si="230"/>
        <v>-11</v>
      </c>
      <c r="W1087" s="477">
        <f t="shared" si="231"/>
        <v>27.219</v>
      </c>
      <c r="X1087" s="477">
        <f t="shared" si="243"/>
        <v>-299.409</v>
      </c>
      <c r="Y1087" s="444"/>
      <c r="Z1087" s="296"/>
      <c r="AA1087" s="296"/>
      <c r="AB1087" s="296"/>
      <c r="AC1087" s="296"/>
      <c r="AD1087" s="296"/>
      <c r="AE1087" s="296"/>
      <c r="AF1087" s="296"/>
      <c r="AG1087" s="296"/>
      <c r="AH1087" s="296"/>
      <c r="AI1087" s="296"/>
    </row>
    <row r="1088" s="455" customFormat="1" spans="1:35">
      <c r="A1088" s="467">
        <v>1217</v>
      </c>
      <c r="B1088" s="296"/>
      <c r="C1088" s="754" t="s">
        <v>7755</v>
      </c>
      <c r="D1088" s="296"/>
      <c r="E1088" s="754" t="s">
        <v>7756</v>
      </c>
      <c r="F1088" s="296"/>
      <c r="G1088" s="296"/>
      <c r="H1088" s="191" t="s">
        <v>6292</v>
      </c>
      <c r="I1088" s="296"/>
      <c r="J1088" s="191" t="s">
        <v>7718</v>
      </c>
      <c r="K1088" s="296"/>
      <c r="L1088" s="296"/>
      <c r="M1088" s="476">
        <v>34</v>
      </c>
      <c r="N1088" s="477">
        <v>13.6053</v>
      </c>
      <c r="O1088" s="477">
        <f t="shared" si="241"/>
        <v>462.5802</v>
      </c>
      <c r="P1088" s="477">
        <v>10</v>
      </c>
      <c r="Q1088" s="477">
        <f t="shared" si="237"/>
        <v>13.6053</v>
      </c>
      <c r="R1088" s="477">
        <f t="shared" si="228"/>
        <v>136.053</v>
      </c>
      <c r="S1088" s="477">
        <f t="shared" si="233"/>
        <v>0</v>
      </c>
      <c r="T1088" s="477">
        <f t="shared" si="229"/>
        <v>13.6053</v>
      </c>
      <c r="U1088" s="477">
        <f t="shared" si="235"/>
        <v>0</v>
      </c>
      <c r="V1088" s="477">
        <f t="shared" si="230"/>
        <v>-24</v>
      </c>
      <c r="W1088" s="477">
        <f t="shared" si="231"/>
        <v>13.6053</v>
      </c>
      <c r="X1088" s="477">
        <f t="shared" si="243"/>
        <v>-326.5272</v>
      </c>
      <c r="Y1088" s="444"/>
      <c r="Z1088" s="296"/>
      <c r="AA1088" s="296"/>
      <c r="AB1088" s="296"/>
      <c r="AC1088" s="296"/>
      <c r="AD1088" s="296"/>
      <c r="AE1088" s="296"/>
      <c r="AF1088" s="296"/>
      <c r="AG1088" s="296"/>
      <c r="AH1088" s="296"/>
      <c r="AI1088" s="296"/>
    </row>
    <row r="1089" s="455" customFormat="1" spans="1:35">
      <c r="A1089" s="467">
        <v>1218</v>
      </c>
      <c r="B1089" s="296"/>
      <c r="C1089" s="754" t="s">
        <v>7757</v>
      </c>
      <c r="D1089" s="296"/>
      <c r="E1089" s="754" t="s">
        <v>7758</v>
      </c>
      <c r="F1089" s="296"/>
      <c r="G1089" s="296"/>
      <c r="H1089" s="191" t="s">
        <v>6292</v>
      </c>
      <c r="I1089" s="296"/>
      <c r="J1089" s="191" t="s">
        <v>7718</v>
      </c>
      <c r="K1089" s="296"/>
      <c r="L1089" s="296"/>
      <c r="M1089" s="476">
        <v>1</v>
      </c>
      <c r="N1089" s="477">
        <v>18.55</v>
      </c>
      <c r="O1089" s="477">
        <f t="shared" si="241"/>
        <v>18.55</v>
      </c>
      <c r="P1089" s="477"/>
      <c r="Q1089" s="477">
        <f t="shared" si="237"/>
        <v>18.55</v>
      </c>
      <c r="R1089" s="477">
        <f t="shared" si="228"/>
        <v>0</v>
      </c>
      <c r="S1089" s="477">
        <f t="shared" si="233"/>
        <v>0</v>
      </c>
      <c r="T1089" s="477">
        <f t="shared" si="229"/>
        <v>18.55</v>
      </c>
      <c r="U1089" s="477">
        <f t="shared" si="235"/>
        <v>0</v>
      </c>
      <c r="V1089" s="477">
        <f t="shared" si="230"/>
        <v>-1</v>
      </c>
      <c r="W1089" s="477">
        <f t="shared" si="231"/>
        <v>18.55</v>
      </c>
      <c r="X1089" s="477">
        <f t="shared" si="243"/>
        <v>-18.55</v>
      </c>
      <c r="Y1089" s="444"/>
      <c r="Z1089" s="296"/>
      <c r="AA1089" s="296"/>
      <c r="AB1089" s="296"/>
      <c r="AC1089" s="296"/>
      <c r="AD1089" s="296"/>
      <c r="AE1089" s="296"/>
      <c r="AF1089" s="296"/>
      <c r="AG1089" s="296"/>
      <c r="AH1089" s="296"/>
      <c r="AI1089" s="296"/>
    </row>
    <row r="1090" s="455" customFormat="1" spans="1:35">
      <c r="A1090" s="467">
        <v>1219</v>
      </c>
      <c r="B1090" s="296"/>
      <c r="C1090" s="754" t="s">
        <v>7759</v>
      </c>
      <c r="D1090" s="296"/>
      <c r="E1090" s="754" t="s">
        <v>7760</v>
      </c>
      <c r="F1090" s="296"/>
      <c r="G1090" s="296"/>
      <c r="H1090" s="191" t="s">
        <v>6292</v>
      </c>
      <c r="I1090" s="296"/>
      <c r="J1090" s="191" t="s">
        <v>7718</v>
      </c>
      <c r="K1090" s="296"/>
      <c r="L1090" s="296"/>
      <c r="M1090" s="476">
        <v>124</v>
      </c>
      <c r="N1090" s="477">
        <v>24.6379</v>
      </c>
      <c r="O1090" s="477">
        <f t="shared" si="241"/>
        <v>3055.0996</v>
      </c>
      <c r="P1090" s="477">
        <v>120</v>
      </c>
      <c r="Q1090" s="477">
        <f t="shared" si="237"/>
        <v>24.6379</v>
      </c>
      <c r="R1090" s="477">
        <f t="shared" si="228"/>
        <v>2956.548</v>
      </c>
      <c r="S1090" s="477">
        <f t="shared" si="233"/>
        <v>0</v>
      </c>
      <c r="T1090" s="477">
        <f t="shared" si="229"/>
        <v>24.6379</v>
      </c>
      <c r="U1090" s="477">
        <f t="shared" si="235"/>
        <v>0</v>
      </c>
      <c r="V1090" s="477">
        <f t="shared" si="230"/>
        <v>-4</v>
      </c>
      <c r="W1090" s="477">
        <f t="shared" si="231"/>
        <v>24.6379</v>
      </c>
      <c r="X1090" s="477">
        <f t="shared" si="243"/>
        <v>-98.5516000000002</v>
      </c>
      <c r="Y1090" s="444"/>
      <c r="Z1090" s="296"/>
      <c r="AA1090" s="296"/>
      <c r="AB1090" s="296"/>
      <c r="AC1090" s="296"/>
      <c r="AD1090" s="296"/>
      <c r="AE1090" s="296"/>
      <c r="AF1090" s="296"/>
      <c r="AG1090" s="296"/>
      <c r="AH1090" s="296"/>
      <c r="AI1090" s="296"/>
    </row>
    <row r="1091" s="455" customFormat="1" spans="1:35">
      <c r="A1091" s="467">
        <v>1220</v>
      </c>
      <c r="B1091" s="296"/>
      <c r="C1091" s="754" t="s">
        <v>7761</v>
      </c>
      <c r="D1091" s="296"/>
      <c r="E1091" s="754" t="s">
        <v>7762</v>
      </c>
      <c r="F1091" s="296"/>
      <c r="G1091" s="296"/>
      <c r="H1091" s="191" t="s">
        <v>6292</v>
      </c>
      <c r="I1091" s="296"/>
      <c r="J1091" s="191" t="s">
        <v>7718</v>
      </c>
      <c r="K1091" s="296"/>
      <c r="L1091" s="296"/>
      <c r="M1091" s="476">
        <v>110</v>
      </c>
      <c r="N1091" s="477">
        <v>14.561</v>
      </c>
      <c r="O1091" s="477">
        <f t="shared" si="241"/>
        <v>1601.71</v>
      </c>
      <c r="P1091" s="477">
        <v>110</v>
      </c>
      <c r="Q1091" s="477">
        <f t="shared" si="237"/>
        <v>14.561</v>
      </c>
      <c r="R1091" s="477">
        <f t="shared" si="228"/>
        <v>1601.71</v>
      </c>
      <c r="S1091" s="477">
        <f t="shared" si="233"/>
        <v>0</v>
      </c>
      <c r="T1091" s="477">
        <f t="shared" si="229"/>
        <v>14.561</v>
      </c>
      <c r="U1091" s="477">
        <f t="shared" si="235"/>
        <v>0</v>
      </c>
      <c r="V1091" s="477">
        <f t="shared" si="230"/>
        <v>0</v>
      </c>
      <c r="W1091" s="477">
        <f t="shared" si="231"/>
        <v>14.561</v>
      </c>
      <c r="X1091" s="477">
        <f t="shared" si="232"/>
        <v>0</v>
      </c>
      <c r="Y1091" s="444"/>
      <c r="Z1091" s="296"/>
      <c r="AA1091" s="296"/>
      <c r="AB1091" s="296"/>
      <c r="AC1091" s="296"/>
      <c r="AD1091" s="296"/>
      <c r="AE1091" s="296"/>
      <c r="AF1091" s="296"/>
      <c r="AG1091" s="296"/>
      <c r="AH1091" s="296"/>
      <c r="AI1091" s="296"/>
    </row>
    <row r="1092" s="455" customFormat="1" spans="1:35">
      <c r="A1092" s="467">
        <v>1221</v>
      </c>
      <c r="B1092" s="296"/>
      <c r="C1092" s="754" t="s">
        <v>7763</v>
      </c>
      <c r="D1092" s="296"/>
      <c r="E1092" s="754" t="s">
        <v>7764</v>
      </c>
      <c r="F1092" s="296"/>
      <c r="G1092" s="296"/>
      <c r="H1092" s="191" t="s">
        <v>6292</v>
      </c>
      <c r="I1092" s="296"/>
      <c r="J1092" s="191" t="s">
        <v>7718</v>
      </c>
      <c r="K1092" s="296"/>
      <c r="L1092" s="296"/>
      <c r="M1092" s="476">
        <v>22</v>
      </c>
      <c r="N1092" s="477">
        <v>20.3895</v>
      </c>
      <c r="O1092" s="477">
        <f t="shared" si="241"/>
        <v>448.569</v>
      </c>
      <c r="P1092" s="477">
        <v>20</v>
      </c>
      <c r="Q1092" s="477">
        <f t="shared" si="237"/>
        <v>20.3895</v>
      </c>
      <c r="R1092" s="477">
        <f t="shared" si="228"/>
        <v>407.79</v>
      </c>
      <c r="S1092" s="477">
        <f t="shared" si="233"/>
        <v>0</v>
      </c>
      <c r="T1092" s="477">
        <f t="shared" si="229"/>
        <v>20.3895</v>
      </c>
      <c r="U1092" s="477">
        <f t="shared" si="235"/>
        <v>0</v>
      </c>
      <c r="V1092" s="477">
        <f t="shared" si="230"/>
        <v>-2</v>
      </c>
      <c r="W1092" s="477">
        <f t="shared" si="231"/>
        <v>20.3895</v>
      </c>
      <c r="X1092" s="477">
        <f t="shared" ref="X1092:X1094" si="244">R1092-O1092</f>
        <v>-40.779</v>
      </c>
      <c r="Y1092" s="444"/>
      <c r="Z1092" s="296"/>
      <c r="AA1092" s="296"/>
      <c r="AB1092" s="296"/>
      <c r="AC1092" s="296"/>
      <c r="AD1092" s="296"/>
      <c r="AE1092" s="296"/>
      <c r="AF1092" s="296"/>
      <c r="AG1092" s="296"/>
      <c r="AH1092" s="296"/>
      <c r="AI1092" s="296"/>
    </row>
    <row r="1093" s="455" customFormat="1" spans="1:35">
      <c r="A1093" s="467">
        <v>1222</v>
      </c>
      <c r="B1093" s="296"/>
      <c r="C1093" s="754" t="s">
        <v>7765</v>
      </c>
      <c r="D1093" s="296"/>
      <c r="E1093" s="754" t="s">
        <v>7766</v>
      </c>
      <c r="F1093" s="296"/>
      <c r="G1093" s="296"/>
      <c r="H1093" s="191" t="s">
        <v>6292</v>
      </c>
      <c r="I1093" s="296"/>
      <c r="J1093" s="191" t="s">
        <v>7718</v>
      </c>
      <c r="K1093" s="296"/>
      <c r="L1093" s="296"/>
      <c r="M1093" s="476">
        <v>21</v>
      </c>
      <c r="N1093" s="477">
        <v>10.7057</v>
      </c>
      <c r="O1093" s="477">
        <f t="shared" si="241"/>
        <v>224.8197</v>
      </c>
      <c r="P1093" s="477">
        <v>20</v>
      </c>
      <c r="Q1093" s="477">
        <f t="shared" si="237"/>
        <v>10.7057</v>
      </c>
      <c r="R1093" s="477">
        <f t="shared" si="228"/>
        <v>214.114</v>
      </c>
      <c r="S1093" s="477">
        <f t="shared" si="233"/>
        <v>0</v>
      </c>
      <c r="T1093" s="477">
        <f t="shared" si="229"/>
        <v>10.7057</v>
      </c>
      <c r="U1093" s="477">
        <f t="shared" si="235"/>
        <v>0</v>
      </c>
      <c r="V1093" s="477">
        <f t="shared" si="230"/>
        <v>-1</v>
      </c>
      <c r="W1093" s="477">
        <f t="shared" si="231"/>
        <v>10.7057</v>
      </c>
      <c r="X1093" s="477">
        <f t="shared" si="244"/>
        <v>-10.7057</v>
      </c>
      <c r="Y1093" s="444"/>
      <c r="Z1093" s="296"/>
      <c r="AA1093" s="296"/>
      <c r="AB1093" s="296"/>
      <c r="AC1093" s="296"/>
      <c r="AD1093" s="296"/>
      <c r="AE1093" s="296"/>
      <c r="AF1093" s="296"/>
      <c r="AG1093" s="296"/>
      <c r="AH1093" s="296"/>
      <c r="AI1093" s="296"/>
    </row>
    <row r="1094" s="455" customFormat="1" spans="1:35">
      <c r="A1094" s="467">
        <v>1223</v>
      </c>
      <c r="B1094" s="296"/>
      <c r="C1094" s="754" t="s">
        <v>7767</v>
      </c>
      <c r="D1094" s="296"/>
      <c r="E1094" s="754" t="s">
        <v>7768</v>
      </c>
      <c r="F1094" s="296"/>
      <c r="G1094" s="296"/>
      <c r="H1094" s="191" t="s">
        <v>6292</v>
      </c>
      <c r="I1094" s="296"/>
      <c r="J1094" s="191" t="s">
        <v>7718</v>
      </c>
      <c r="K1094" s="296"/>
      <c r="L1094" s="296"/>
      <c r="M1094" s="476">
        <v>97</v>
      </c>
      <c r="N1094" s="477">
        <v>32.0872</v>
      </c>
      <c r="O1094" s="477">
        <f t="shared" si="241"/>
        <v>3112.4584</v>
      </c>
      <c r="P1094" s="477">
        <v>92</v>
      </c>
      <c r="Q1094" s="477">
        <f t="shared" si="237"/>
        <v>32.0872</v>
      </c>
      <c r="R1094" s="477">
        <f t="shared" ref="R1094:R1157" si="245">Q1094*P1094</f>
        <v>2952.0224</v>
      </c>
      <c r="S1094" s="477">
        <f t="shared" si="233"/>
        <v>0</v>
      </c>
      <c r="T1094" s="477">
        <f t="shared" si="229"/>
        <v>32.0872</v>
      </c>
      <c r="U1094" s="477">
        <f t="shared" si="235"/>
        <v>0</v>
      </c>
      <c r="V1094" s="477">
        <f t="shared" si="230"/>
        <v>-5</v>
      </c>
      <c r="W1094" s="477">
        <f t="shared" si="231"/>
        <v>32.0872</v>
      </c>
      <c r="X1094" s="477">
        <f t="shared" si="244"/>
        <v>-160.436</v>
      </c>
      <c r="Y1094" s="444"/>
      <c r="Z1094" s="296"/>
      <c r="AA1094" s="296"/>
      <c r="AB1094" s="296"/>
      <c r="AC1094" s="296"/>
      <c r="AD1094" s="296"/>
      <c r="AE1094" s="296"/>
      <c r="AF1094" s="296"/>
      <c r="AG1094" s="296"/>
      <c r="AH1094" s="296"/>
      <c r="AI1094" s="296"/>
    </row>
    <row r="1095" s="455" customFormat="1" spans="1:35">
      <c r="A1095" s="467">
        <v>1224</v>
      </c>
      <c r="B1095" s="296"/>
      <c r="C1095" s="754" t="s">
        <v>7769</v>
      </c>
      <c r="D1095" s="296"/>
      <c r="E1095" s="754" t="s">
        <v>7770</v>
      </c>
      <c r="F1095" s="296"/>
      <c r="G1095" s="296"/>
      <c r="H1095" s="191" t="s">
        <v>6292</v>
      </c>
      <c r="I1095" s="296"/>
      <c r="J1095" s="191" t="s">
        <v>7718</v>
      </c>
      <c r="K1095" s="296"/>
      <c r="L1095" s="296"/>
      <c r="M1095" s="476">
        <v>105</v>
      </c>
      <c r="N1095" s="477">
        <v>14.3874</v>
      </c>
      <c r="O1095" s="477">
        <f t="shared" si="241"/>
        <v>1510.677</v>
      </c>
      <c r="P1095" s="477">
        <v>107</v>
      </c>
      <c r="Q1095" s="477">
        <f t="shared" si="237"/>
        <v>14.3874</v>
      </c>
      <c r="R1095" s="477">
        <f t="shared" si="245"/>
        <v>1539.4518</v>
      </c>
      <c r="S1095" s="477">
        <f t="shared" si="233"/>
        <v>2</v>
      </c>
      <c r="T1095" s="477">
        <f t="shared" si="229"/>
        <v>14.3874</v>
      </c>
      <c r="U1095" s="477">
        <f>R1095-O1095</f>
        <v>28.7748000000001</v>
      </c>
      <c r="V1095" s="477">
        <f t="shared" si="230"/>
        <v>0</v>
      </c>
      <c r="W1095" s="477">
        <f t="shared" si="231"/>
        <v>14.3874</v>
      </c>
      <c r="X1095" s="477">
        <f t="shared" si="232"/>
        <v>0</v>
      </c>
      <c r="Y1095" s="444"/>
      <c r="Z1095" s="296"/>
      <c r="AA1095" s="296"/>
      <c r="AB1095" s="296"/>
      <c r="AC1095" s="296"/>
      <c r="AD1095" s="296"/>
      <c r="AE1095" s="296"/>
      <c r="AF1095" s="296"/>
      <c r="AG1095" s="296"/>
      <c r="AH1095" s="296"/>
      <c r="AI1095" s="296"/>
    </row>
    <row r="1096" s="455" customFormat="1" spans="1:35">
      <c r="A1096" s="467">
        <v>1225</v>
      </c>
      <c r="B1096" s="296"/>
      <c r="C1096" s="754" t="s">
        <v>7771</v>
      </c>
      <c r="D1096" s="296"/>
      <c r="E1096" s="754" t="s">
        <v>7772</v>
      </c>
      <c r="F1096" s="296"/>
      <c r="G1096" s="296"/>
      <c r="H1096" s="191" t="s">
        <v>6292</v>
      </c>
      <c r="I1096" s="296"/>
      <c r="J1096" s="191" t="s">
        <v>7718</v>
      </c>
      <c r="K1096" s="296"/>
      <c r="L1096" s="296"/>
      <c r="M1096" s="476">
        <v>100</v>
      </c>
      <c r="N1096" s="477">
        <v>28.1941</v>
      </c>
      <c r="O1096" s="477">
        <f t="shared" si="241"/>
        <v>2819.41</v>
      </c>
      <c r="P1096" s="477">
        <v>102</v>
      </c>
      <c r="Q1096" s="477">
        <f t="shared" si="237"/>
        <v>28.1941</v>
      </c>
      <c r="R1096" s="477">
        <f t="shared" si="245"/>
        <v>2875.7982</v>
      </c>
      <c r="S1096" s="477">
        <f t="shared" si="233"/>
        <v>2</v>
      </c>
      <c r="T1096" s="477">
        <f t="shared" si="229"/>
        <v>28.1941</v>
      </c>
      <c r="U1096" s="477">
        <f>R1096-O1096</f>
        <v>56.3881999999999</v>
      </c>
      <c r="V1096" s="477">
        <f t="shared" si="230"/>
        <v>0</v>
      </c>
      <c r="W1096" s="477">
        <f t="shared" si="231"/>
        <v>28.1941</v>
      </c>
      <c r="X1096" s="477">
        <f t="shared" si="232"/>
        <v>0</v>
      </c>
      <c r="Y1096" s="444"/>
      <c r="Z1096" s="296"/>
      <c r="AA1096" s="296"/>
      <c r="AB1096" s="296"/>
      <c r="AC1096" s="296"/>
      <c r="AD1096" s="296"/>
      <c r="AE1096" s="296"/>
      <c r="AF1096" s="296"/>
      <c r="AG1096" s="296"/>
      <c r="AH1096" s="296"/>
      <c r="AI1096" s="296"/>
    </row>
    <row r="1097" s="455" customFormat="1" spans="1:35">
      <c r="A1097" s="467">
        <v>1226</v>
      </c>
      <c r="B1097" s="296"/>
      <c r="C1097" s="754" t="s">
        <v>7773</v>
      </c>
      <c r="D1097" s="296"/>
      <c r="E1097" s="754" t="s">
        <v>7774</v>
      </c>
      <c r="F1097" s="296"/>
      <c r="G1097" s="296"/>
      <c r="H1097" s="191" t="s">
        <v>6292</v>
      </c>
      <c r="I1097" s="296"/>
      <c r="J1097" s="191" t="s">
        <v>7718</v>
      </c>
      <c r="K1097" s="296"/>
      <c r="L1097" s="296"/>
      <c r="M1097" s="476">
        <v>1</v>
      </c>
      <c r="N1097" s="477">
        <v>29.28</v>
      </c>
      <c r="O1097" s="477">
        <f t="shared" si="241"/>
        <v>29.28</v>
      </c>
      <c r="P1097" s="477"/>
      <c r="Q1097" s="477">
        <f t="shared" si="237"/>
        <v>29.28</v>
      </c>
      <c r="R1097" s="477">
        <f t="shared" si="245"/>
        <v>0</v>
      </c>
      <c r="S1097" s="477">
        <f t="shared" si="233"/>
        <v>0</v>
      </c>
      <c r="T1097" s="477">
        <f t="shared" si="229"/>
        <v>29.28</v>
      </c>
      <c r="U1097" s="477">
        <f t="shared" si="235"/>
        <v>0</v>
      </c>
      <c r="V1097" s="477">
        <f t="shared" si="230"/>
        <v>-1</v>
      </c>
      <c r="W1097" s="477">
        <f t="shared" si="231"/>
        <v>29.28</v>
      </c>
      <c r="X1097" s="477">
        <f t="shared" ref="X1097:X1101" si="246">R1097-O1097</f>
        <v>-29.28</v>
      </c>
      <c r="Y1097" s="444"/>
      <c r="Z1097" s="296"/>
      <c r="AA1097" s="296"/>
      <c r="AB1097" s="296"/>
      <c r="AC1097" s="296"/>
      <c r="AD1097" s="296"/>
      <c r="AE1097" s="296"/>
      <c r="AF1097" s="296"/>
      <c r="AG1097" s="296"/>
      <c r="AH1097" s="296"/>
      <c r="AI1097" s="296"/>
    </row>
    <row r="1098" s="455" customFormat="1" spans="1:35">
      <c r="A1098" s="467">
        <v>1227</v>
      </c>
      <c r="B1098" s="296"/>
      <c r="C1098" s="754" t="s">
        <v>7775</v>
      </c>
      <c r="D1098" s="296"/>
      <c r="E1098" s="754" t="s">
        <v>7776</v>
      </c>
      <c r="F1098" s="296"/>
      <c r="G1098" s="296"/>
      <c r="H1098" s="191" t="s">
        <v>6292</v>
      </c>
      <c r="I1098" s="296"/>
      <c r="J1098" s="191" t="s">
        <v>7718</v>
      </c>
      <c r="K1098" s="296"/>
      <c r="L1098" s="296"/>
      <c r="M1098" s="476">
        <v>6</v>
      </c>
      <c r="N1098" s="477">
        <v>23.8567</v>
      </c>
      <c r="O1098" s="477">
        <f t="shared" si="241"/>
        <v>143.1402</v>
      </c>
      <c r="P1098" s="477"/>
      <c r="Q1098" s="477">
        <f t="shared" si="237"/>
        <v>23.8567</v>
      </c>
      <c r="R1098" s="477">
        <f t="shared" si="245"/>
        <v>0</v>
      </c>
      <c r="S1098" s="477">
        <f t="shared" si="233"/>
        <v>0</v>
      </c>
      <c r="T1098" s="477">
        <f t="shared" si="229"/>
        <v>23.8567</v>
      </c>
      <c r="U1098" s="477">
        <f t="shared" si="235"/>
        <v>0</v>
      </c>
      <c r="V1098" s="477">
        <f t="shared" si="230"/>
        <v>-6</v>
      </c>
      <c r="W1098" s="477">
        <f t="shared" si="231"/>
        <v>23.8567</v>
      </c>
      <c r="X1098" s="477">
        <f t="shared" si="246"/>
        <v>-143.1402</v>
      </c>
      <c r="Y1098" s="444"/>
      <c r="Z1098" s="296"/>
      <c r="AA1098" s="296"/>
      <c r="AB1098" s="296"/>
      <c r="AC1098" s="296"/>
      <c r="AD1098" s="296"/>
      <c r="AE1098" s="296"/>
      <c r="AF1098" s="296"/>
      <c r="AG1098" s="296"/>
      <c r="AH1098" s="296"/>
      <c r="AI1098" s="296"/>
    </row>
    <row r="1099" s="455" customFormat="1" spans="1:35">
      <c r="A1099" s="467">
        <v>1228</v>
      </c>
      <c r="B1099" s="296"/>
      <c r="C1099" s="754" t="s">
        <v>7777</v>
      </c>
      <c r="D1099" s="296"/>
      <c r="E1099" s="754" t="s">
        <v>7778</v>
      </c>
      <c r="F1099" s="296"/>
      <c r="G1099" s="296"/>
      <c r="H1099" s="191" t="s">
        <v>6292</v>
      </c>
      <c r="I1099" s="296"/>
      <c r="J1099" s="191" t="s">
        <v>7718</v>
      </c>
      <c r="K1099" s="296"/>
      <c r="L1099" s="296"/>
      <c r="M1099" s="476">
        <v>14</v>
      </c>
      <c r="N1099" s="477">
        <v>10.9417</v>
      </c>
      <c r="O1099" s="477">
        <f t="shared" si="241"/>
        <v>153.1838</v>
      </c>
      <c r="P1099" s="477"/>
      <c r="Q1099" s="477">
        <f t="shared" si="237"/>
        <v>10.9417</v>
      </c>
      <c r="R1099" s="477">
        <f t="shared" si="245"/>
        <v>0</v>
      </c>
      <c r="S1099" s="477">
        <f t="shared" si="233"/>
        <v>0</v>
      </c>
      <c r="T1099" s="477">
        <f t="shared" si="229"/>
        <v>10.9417</v>
      </c>
      <c r="U1099" s="477">
        <f t="shared" si="235"/>
        <v>0</v>
      </c>
      <c r="V1099" s="477">
        <f t="shared" si="230"/>
        <v>-14</v>
      </c>
      <c r="W1099" s="477">
        <f t="shared" si="231"/>
        <v>10.9417</v>
      </c>
      <c r="X1099" s="477">
        <f t="shared" si="246"/>
        <v>-153.1838</v>
      </c>
      <c r="Y1099" s="444"/>
      <c r="Z1099" s="296"/>
      <c r="AA1099" s="296"/>
      <c r="AB1099" s="296"/>
      <c r="AC1099" s="296"/>
      <c r="AD1099" s="296"/>
      <c r="AE1099" s="296"/>
      <c r="AF1099" s="296"/>
      <c r="AG1099" s="296"/>
      <c r="AH1099" s="296"/>
      <c r="AI1099" s="296"/>
    </row>
    <row r="1100" s="455" customFormat="1" spans="1:35">
      <c r="A1100" s="467">
        <v>1229</v>
      </c>
      <c r="B1100" s="296"/>
      <c r="C1100" s="754" t="s">
        <v>7779</v>
      </c>
      <c r="D1100" s="296"/>
      <c r="E1100" s="754" t="s">
        <v>7780</v>
      </c>
      <c r="F1100" s="296"/>
      <c r="G1100" s="296"/>
      <c r="H1100" s="191" t="s">
        <v>6292</v>
      </c>
      <c r="I1100" s="296"/>
      <c r="J1100" s="191" t="s">
        <v>7718</v>
      </c>
      <c r="K1100" s="296"/>
      <c r="L1100" s="296"/>
      <c r="M1100" s="476">
        <v>13</v>
      </c>
      <c r="N1100" s="477">
        <v>39.97</v>
      </c>
      <c r="O1100" s="477">
        <f t="shared" si="241"/>
        <v>519.61</v>
      </c>
      <c r="P1100" s="477">
        <v>10</v>
      </c>
      <c r="Q1100" s="477">
        <f t="shared" si="237"/>
        <v>39.97</v>
      </c>
      <c r="R1100" s="477">
        <f t="shared" si="245"/>
        <v>399.7</v>
      </c>
      <c r="S1100" s="477">
        <f t="shared" ref="S1100:S1163" si="247">IF((P1100-M1100)&gt;0,P1100-M1100,0)</f>
        <v>0</v>
      </c>
      <c r="T1100" s="477">
        <f t="shared" ref="T1100:T1163" si="248">N1100</f>
        <v>39.97</v>
      </c>
      <c r="U1100" s="477">
        <f t="shared" ref="U1100:U1163" si="249">T1100*S1100</f>
        <v>0</v>
      </c>
      <c r="V1100" s="477">
        <f t="shared" ref="V1100:V1163" si="250">IF((P1100-M1100)&lt;0,P1100-M1100,0)</f>
        <v>-3</v>
      </c>
      <c r="W1100" s="477">
        <f t="shared" ref="W1100:W1163" si="251">N1100</f>
        <v>39.97</v>
      </c>
      <c r="X1100" s="477">
        <f t="shared" si="246"/>
        <v>-119.91</v>
      </c>
      <c r="Y1100" s="444"/>
      <c r="Z1100" s="296"/>
      <c r="AA1100" s="296"/>
      <c r="AB1100" s="296"/>
      <c r="AC1100" s="296"/>
      <c r="AD1100" s="296"/>
      <c r="AE1100" s="296"/>
      <c r="AF1100" s="296"/>
      <c r="AG1100" s="296"/>
      <c r="AH1100" s="296"/>
      <c r="AI1100" s="296"/>
    </row>
    <row r="1101" s="455" customFormat="1" spans="1:35">
      <c r="A1101" s="467">
        <v>1230</v>
      </c>
      <c r="B1101" s="296"/>
      <c r="C1101" s="754" t="s">
        <v>7781</v>
      </c>
      <c r="D1101" s="296"/>
      <c r="E1101" s="754" t="s">
        <v>7782</v>
      </c>
      <c r="F1101" s="296"/>
      <c r="G1101" s="296"/>
      <c r="H1101" s="191" t="s">
        <v>6292</v>
      </c>
      <c r="I1101" s="296"/>
      <c r="J1101" s="191" t="s">
        <v>7718</v>
      </c>
      <c r="K1101" s="296"/>
      <c r="L1101" s="296"/>
      <c r="M1101" s="476">
        <v>1</v>
      </c>
      <c r="N1101" s="477">
        <f>VLOOKUP(C1101,[9]厂外金额!$A$2:$K$1586,11,0)</f>
        <v>28.8556</v>
      </c>
      <c r="O1101" s="477">
        <f t="shared" si="241"/>
        <v>28.8556</v>
      </c>
      <c r="P1101" s="477"/>
      <c r="Q1101" s="477">
        <f t="shared" si="237"/>
        <v>28.8556</v>
      </c>
      <c r="R1101" s="477">
        <f t="shared" si="245"/>
        <v>0</v>
      </c>
      <c r="S1101" s="477">
        <f t="shared" si="247"/>
        <v>0</v>
      </c>
      <c r="T1101" s="477">
        <f t="shared" si="248"/>
        <v>28.8556</v>
      </c>
      <c r="U1101" s="477">
        <f t="shared" si="249"/>
        <v>0</v>
      </c>
      <c r="V1101" s="477">
        <f t="shared" si="250"/>
        <v>-1</v>
      </c>
      <c r="W1101" s="477">
        <f t="shared" si="251"/>
        <v>28.8556</v>
      </c>
      <c r="X1101" s="477">
        <f t="shared" si="246"/>
        <v>-28.8556</v>
      </c>
      <c r="Y1101" s="444"/>
      <c r="Z1101" s="296"/>
      <c r="AA1101" s="296"/>
      <c r="AB1101" s="296"/>
      <c r="AC1101" s="296"/>
      <c r="AD1101" s="296"/>
      <c r="AE1101" s="296"/>
      <c r="AF1101" s="296"/>
      <c r="AG1101" s="296"/>
      <c r="AH1101" s="296"/>
      <c r="AI1101" s="296"/>
    </row>
    <row r="1102" s="455" customFormat="1" spans="1:35">
      <c r="A1102" s="467">
        <v>1231</v>
      </c>
      <c r="B1102" s="296"/>
      <c r="C1102" s="754" t="s">
        <v>7783</v>
      </c>
      <c r="D1102" s="296"/>
      <c r="E1102" s="754" t="s">
        <v>7784</v>
      </c>
      <c r="F1102" s="296"/>
      <c r="G1102" s="296"/>
      <c r="H1102" s="191" t="s">
        <v>6292</v>
      </c>
      <c r="I1102" s="296"/>
      <c r="J1102" s="191" t="s">
        <v>7718</v>
      </c>
      <c r="K1102" s="296"/>
      <c r="L1102" s="296"/>
      <c r="M1102" s="476">
        <v>-1</v>
      </c>
      <c r="N1102" s="477">
        <v>24.62</v>
      </c>
      <c r="O1102" s="477">
        <f t="shared" si="241"/>
        <v>-24.62</v>
      </c>
      <c r="P1102" s="477"/>
      <c r="Q1102" s="477">
        <f t="shared" si="237"/>
        <v>24.62</v>
      </c>
      <c r="R1102" s="477">
        <f t="shared" si="245"/>
        <v>0</v>
      </c>
      <c r="S1102" s="477">
        <f t="shared" si="247"/>
        <v>1</v>
      </c>
      <c r="T1102" s="477">
        <f t="shared" si="248"/>
        <v>24.62</v>
      </c>
      <c r="U1102" s="477">
        <f>R1102-O1102</f>
        <v>24.62</v>
      </c>
      <c r="V1102" s="477">
        <f t="shared" si="250"/>
        <v>0</v>
      </c>
      <c r="W1102" s="477">
        <f t="shared" si="251"/>
        <v>24.62</v>
      </c>
      <c r="X1102" s="477">
        <f>W1102*V1102</f>
        <v>0</v>
      </c>
      <c r="Y1102" s="444"/>
      <c r="Z1102" s="296"/>
      <c r="AA1102" s="296"/>
      <c r="AB1102" s="296"/>
      <c r="AC1102" s="296"/>
      <c r="AD1102" s="296"/>
      <c r="AE1102" s="296"/>
      <c r="AF1102" s="296"/>
      <c r="AG1102" s="296"/>
      <c r="AH1102" s="296"/>
      <c r="AI1102" s="296"/>
    </row>
    <row r="1103" s="455" customFormat="1" spans="1:35">
      <c r="A1103" s="467">
        <v>1232</v>
      </c>
      <c r="B1103" s="296"/>
      <c r="C1103" s="754" t="s">
        <v>7785</v>
      </c>
      <c r="D1103" s="296"/>
      <c r="E1103" s="754" t="s">
        <v>7786</v>
      </c>
      <c r="F1103" s="296"/>
      <c r="G1103" s="296"/>
      <c r="H1103" s="191" t="s">
        <v>6292</v>
      </c>
      <c r="I1103" s="296"/>
      <c r="J1103" s="191" t="s">
        <v>7718</v>
      </c>
      <c r="K1103" s="296"/>
      <c r="L1103" s="296"/>
      <c r="M1103" s="476">
        <v>-1</v>
      </c>
      <c r="N1103" s="477">
        <v>19.68</v>
      </c>
      <c r="O1103" s="477">
        <f t="shared" si="241"/>
        <v>-19.68</v>
      </c>
      <c r="P1103" s="477"/>
      <c r="Q1103" s="477">
        <f t="shared" si="237"/>
        <v>19.68</v>
      </c>
      <c r="R1103" s="477">
        <f t="shared" si="245"/>
        <v>0</v>
      </c>
      <c r="S1103" s="477">
        <f t="shared" si="247"/>
        <v>1</v>
      </c>
      <c r="T1103" s="477">
        <f t="shared" si="248"/>
        <v>19.68</v>
      </c>
      <c r="U1103" s="477">
        <f>R1103-O1103</f>
        <v>19.68</v>
      </c>
      <c r="V1103" s="477">
        <f t="shared" si="250"/>
        <v>0</v>
      </c>
      <c r="W1103" s="477">
        <f t="shared" si="251"/>
        <v>19.68</v>
      </c>
      <c r="X1103" s="477">
        <f>W1103*V1103</f>
        <v>0</v>
      </c>
      <c r="Y1103" s="444"/>
      <c r="Z1103" s="296"/>
      <c r="AA1103" s="296"/>
      <c r="AB1103" s="296"/>
      <c r="AC1103" s="296"/>
      <c r="AD1103" s="296"/>
      <c r="AE1103" s="296"/>
      <c r="AF1103" s="296"/>
      <c r="AG1103" s="296"/>
      <c r="AH1103" s="296"/>
      <c r="AI1103" s="296"/>
    </row>
    <row r="1104" s="455" customFormat="1" spans="1:35">
      <c r="A1104" s="467">
        <v>1233</v>
      </c>
      <c r="B1104" s="296"/>
      <c r="C1104" s="754" t="s">
        <v>7787</v>
      </c>
      <c r="D1104" s="296"/>
      <c r="E1104" s="754" t="s">
        <v>7788</v>
      </c>
      <c r="F1104" s="296"/>
      <c r="G1104" s="296"/>
      <c r="H1104" s="191" t="s">
        <v>6292</v>
      </c>
      <c r="I1104" s="296"/>
      <c r="J1104" s="191" t="s">
        <v>7718</v>
      </c>
      <c r="K1104" s="296"/>
      <c r="L1104" s="296"/>
      <c r="M1104" s="476">
        <v>-1</v>
      </c>
      <c r="N1104" s="477">
        <v>18.1</v>
      </c>
      <c r="O1104" s="477">
        <f t="shared" si="241"/>
        <v>-18.1</v>
      </c>
      <c r="P1104" s="477"/>
      <c r="Q1104" s="477">
        <f t="shared" si="237"/>
        <v>18.1</v>
      </c>
      <c r="R1104" s="477">
        <f t="shared" si="245"/>
        <v>0</v>
      </c>
      <c r="S1104" s="477">
        <f t="shared" si="247"/>
        <v>1</v>
      </c>
      <c r="T1104" s="477">
        <f t="shared" si="248"/>
        <v>18.1</v>
      </c>
      <c r="U1104" s="477">
        <f>R1104-O1104</f>
        <v>18.1</v>
      </c>
      <c r="V1104" s="477">
        <f t="shared" si="250"/>
        <v>0</v>
      </c>
      <c r="W1104" s="477">
        <f t="shared" si="251"/>
        <v>18.1</v>
      </c>
      <c r="X1104" s="477">
        <f>W1104*V1104</f>
        <v>0</v>
      </c>
      <c r="Y1104" s="444"/>
      <c r="Z1104" s="296"/>
      <c r="AA1104" s="296"/>
      <c r="AB1104" s="296"/>
      <c r="AC1104" s="296"/>
      <c r="AD1104" s="296"/>
      <c r="AE1104" s="296"/>
      <c r="AF1104" s="296"/>
      <c r="AG1104" s="296"/>
      <c r="AH1104" s="296"/>
      <c r="AI1104" s="296"/>
    </row>
    <row r="1105" s="455" customFormat="1" spans="1:35">
      <c r="A1105" s="467">
        <v>1234</v>
      </c>
      <c r="B1105" s="296"/>
      <c r="C1105" s="754" t="s">
        <v>7789</v>
      </c>
      <c r="D1105" s="296"/>
      <c r="E1105" s="754" t="s">
        <v>7790</v>
      </c>
      <c r="F1105" s="296"/>
      <c r="G1105" s="296"/>
      <c r="H1105" s="191" t="s">
        <v>6292</v>
      </c>
      <c r="I1105" s="296"/>
      <c r="J1105" s="191" t="s">
        <v>7718</v>
      </c>
      <c r="K1105" s="296"/>
      <c r="L1105" s="296"/>
      <c r="M1105" s="476">
        <v>-1</v>
      </c>
      <c r="N1105" s="477">
        <v>25.14</v>
      </c>
      <c r="O1105" s="477">
        <f t="shared" si="241"/>
        <v>-25.14</v>
      </c>
      <c r="P1105" s="477"/>
      <c r="Q1105" s="477">
        <f t="shared" si="237"/>
        <v>25.14</v>
      </c>
      <c r="R1105" s="477">
        <f t="shared" si="245"/>
        <v>0</v>
      </c>
      <c r="S1105" s="477">
        <f t="shared" si="247"/>
        <v>1</v>
      </c>
      <c r="T1105" s="477">
        <f t="shared" si="248"/>
        <v>25.14</v>
      </c>
      <c r="U1105" s="477">
        <f>R1105-O1105</f>
        <v>25.14</v>
      </c>
      <c r="V1105" s="477">
        <f t="shared" si="250"/>
        <v>0</v>
      </c>
      <c r="W1105" s="477">
        <f t="shared" si="251"/>
        <v>25.14</v>
      </c>
      <c r="X1105" s="477">
        <f>W1105*V1105</f>
        <v>0</v>
      </c>
      <c r="Y1105" s="444"/>
      <c r="Z1105" s="296"/>
      <c r="AA1105" s="296"/>
      <c r="AB1105" s="296"/>
      <c r="AC1105" s="296"/>
      <c r="AD1105" s="296"/>
      <c r="AE1105" s="296"/>
      <c r="AF1105" s="296"/>
      <c r="AG1105" s="296"/>
      <c r="AH1105" s="296"/>
      <c r="AI1105" s="296"/>
    </row>
    <row r="1106" s="455" customFormat="1" spans="1:35">
      <c r="A1106" s="467">
        <v>1235</v>
      </c>
      <c r="B1106" s="296"/>
      <c r="C1106" s="754" t="s">
        <v>7791</v>
      </c>
      <c r="D1106" s="296"/>
      <c r="E1106" s="754" t="s">
        <v>7792</v>
      </c>
      <c r="F1106" s="296"/>
      <c r="G1106" s="296"/>
      <c r="H1106" s="191" t="s">
        <v>6292</v>
      </c>
      <c r="I1106" s="296"/>
      <c r="J1106" s="191" t="s">
        <v>7718</v>
      </c>
      <c r="K1106" s="296"/>
      <c r="L1106" s="296"/>
      <c r="M1106" s="476">
        <v>37</v>
      </c>
      <c r="N1106" s="477">
        <v>2.9051</v>
      </c>
      <c r="O1106" s="477">
        <f t="shared" si="241"/>
        <v>107.4887</v>
      </c>
      <c r="P1106" s="477"/>
      <c r="Q1106" s="477">
        <f t="shared" si="237"/>
        <v>2.9051</v>
      </c>
      <c r="R1106" s="477">
        <f t="shared" si="245"/>
        <v>0</v>
      </c>
      <c r="S1106" s="477">
        <f t="shared" si="247"/>
        <v>0</v>
      </c>
      <c r="T1106" s="477">
        <f t="shared" si="248"/>
        <v>2.9051</v>
      </c>
      <c r="U1106" s="477">
        <f t="shared" si="249"/>
        <v>0</v>
      </c>
      <c r="V1106" s="477">
        <f t="shared" si="250"/>
        <v>-37</v>
      </c>
      <c r="W1106" s="477">
        <f t="shared" si="251"/>
        <v>2.9051</v>
      </c>
      <c r="X1106" s="477">
        <f t="shared" ref="X1106:X1112" si="252">R1106-O1106</f>
        <v>-107.4887</v>
      </c>
      <c r="Y1106" s="444"/>
      <c r="Z1106" s="296"/>
      <c r="AA1106" s="296"/>
      <c r="AB1106" s="296"/>
      <c r="AC1106" s="296"/>
      <c r="AD1106" s="296"/>
      <c r="AE1106" s="296"/>
      <c r="AF1106" s="296"/>
      <c r="AG1106" s="296"/>
      <c r="AH1106" s="296"/>
      <c r="AI1106" s="296"/>
    </row>
    <row r="1107" s="455" customFormat="1" spans="1:35">
      <c r="A1107" s="467">
        <v>1236</v>
      </c>
      <c r="B1107" s="296"/>
      <c r="C1107" s="754" t="s">
        <v>7793</v>
      </c>
      <c r="D1107" s="296"/>
      <c r="E1107" s="754" t="s">
        <v>7794</v>
      </c>
      <c r="F1107" s="296"/>
      <c r="G1107" s="296"/>
      <c r="H1107" s="191" t="s">
        <v>6292</v>
      </c>
      <c r="I1107" s="296"/>
      <c r="J1107" s="191" t="s">
        <v>7718</v>
      </c>
      <c r="K1107" s="296"/>
      <c r="L1107" s="296"/>
      <c r="M1107" s="476">
        <v>22</v>
      </c>
      <c r="N1107" s="477">
        <v>9.225</v>
      </c>
      <c r="O1107" s="477">
        <f t="shared" si="241"/>
        <v>202.95</v>
      </c>
      <c r="P1107" s="477"/>
      <c r="Q1107" s="477">
        <f t="shared" si="237"/>
        <v>9.225</v>
      </c>
      <c r="R1107" s="477">
        <f t="shared" si="245"/>
        <v>0</v>
      </c>
      <c r="S1107" s="477">
        <f t="shared" si="247"/>
        <v>0</v>
      </c>
      <c r="T1107" s="477">
        <f t="shared" si="248"/>
        <v>9.225</v>
      </c>
      <c r="U1107" s="477">
        <f t="shared" si="249"/>
        <v>0</v>
      </c>
      <c r="V1107" s="477">
        <f t="shared" si="250"/>
        <v>-22</v>
      </c>
      <c r="W1107" s="477">
        <f t="shared" si="251"/>
        <v>9.225</v>
      </c>
      <c r="X1107" s="477">
        <f t="shared" si="252"/>
        <v>-202.95</v>
      </c>
      <c r="Y1107" s="444"/>
      <c r="Z1107" s="296"/>
      <c r="AA1107" s="296"/>
      <c r="AB1107" s="296"/>
      <c r="AC1107" s="296"/>
      <c r="AD1107" s="296"/>
      <c r="AE1107" s="296"/>
      <c r="AF1107" s="296"/>
      <c r="AG1107" s="296"/>
      <c r="AH1107" s="296"/>
      <c r="AI1107" s="296"/>
    </row>
    <row r="1108" s="455" customFormat="1" spans="1:35">
      <c r="A1108" s="467">
        <v>1237</v>
      </c>
      <c r="B1108" s="296"/>
      <c r="C1108" s="754" t="s">
        <v>7795</v>
      </c>
      <c r="D1108" s="296"/>
      <c r="E1108" s="754" t="s">
        <v>7796</v>
      </c>
      <c r="F1108" s="296"/>
      <c r="G1108" s="296"/>
      <c r="H1108" s="191" t="s">
        <v>6292</v>
      </c>
      <c r="I1108" s="296"/>
      <c r="J1108" s="191" t="s">
        <v>7718</v>
      </c>
      <c r="K1108" s="296"/>
      <c r="L1108" s="296"/>
      <c r="M1108" s="476">
        <v>16</v>
      </c>
      <c r="N1108" s="477">
        <v>13.4806</v>
      </c>
      <c r="O1108" s="477">
        <f t="shared" si="241"/>
        <v>215.6896</v>
      </c>
      <c r="P1108" s="477"/>
      <c r="Q1108" s="477">
        <f t="shared" si="237"/>
        <v>13.4806</v>
      </c>
      <c r="R1108" s="477">
        <f t="shared" si="245"/>
        <v>0</v>
      </c>
      <c r="S1108" s="477">
        <f t="shared" si="247"/>
        <v>0</v>
      </c>
      <c r="T1108" s="477">
        <f t="shared" si="248"/>
        <v>13.4806</v>
      </c>
      <c r="U1108" s="477">
        <f t="shared" si="249"/>
        <v>0</v>
      </c>
      <c r="V1108" s="477">
        <f t="shared" si="250"/>
        <v>-16</v>
      </c>
      <c r="W1108" s="477">
        <f t="shared" si="251"/>
        <v>13.4806</v>
      </c>
      <c r="X1108" s="477">
        <f t="shared" si="252"/>
        <v>-215.6896</v>
      </c>
      <c r="Y1108" s="444"/>
      <c r="Z1108" s="296"/>
      <c r="AA1108" s="296"/>
      <c r="AB1108" s="296"/>
      <c r="AC1108" s="296"/>
      <c r="AD1108" s="296"/>
      <c r="AE1108" s="296"/>
      <c r="AF1108" s="296"/>
      <c r="AG1108" s="296"/>
      <c r="AH1108" s="296"/>
      <c r="AI1108" s="296"/>
    </row>
    <row r="1109" s="455" customFormat="1" spans="1:35">
      <c r="A1109" s="467">
        <v>1238</v>
      </c>
      <c r="B1109" s="296"/>
      <c r="C1109" s="754" t="s">
        <v>7797</v>
      </c>
      <c r="D1109" s="296"/>
      <c r="E1109" s="754" t="s">
        <v>7798</v>
      </c>
      <c r="F1109" s="296"/>
      <c r="G1109" s="296"/>
      <c r="H1109" s="191" t="s">
        <v>6292</v>
      </c>
      <c r="I1109" s="296"/>
      <c r="J1109" s="191" t="s">
        <v>7718</v>
      </c>
      <c r="K1109" s="296"/>
      <c r="L1109" s="296"/>
      <c r="M1109" s="476">
        <v>15</v>
      </c>
      <c r="N1109" s="477">
        <v>11.9673</v>
      </c>
      <c r="O1109" s="477">
        <f t="shared" si="241"/>
        <v>179.5095</v>
      </c>
      <c r="P1109" s="477"/>
      <c r="Q1109" s="477">
        <f t="shared" si="237"/>
        <v>11.9673</v>
      </c>
      <c r="R1109" s="477">
        <f t="shared" si="245"/>
        <v>0</v>
      </c>
      <c r="S1109" s="477">
        <f t="shared" si="247"/>
        <v>0</v>
      </c>
      <c r="T1109" s="477">
        <f t="shared" si="248"/>
        <v>11.9673</v>
      </c>
      <c r="U1109" s="477">
        <f t="shared" si="249"/>
        <v>0</v>
      </c>
      <c r="V1109" s="477">
        <f t="shared" si="250"/>
        <v>-15</v>
      </c>
      <c r="W1109" s="477">
        <f t="shared" si="251"/>
        <v>11.9673</v>
      </c>
      <c r="X1109" s="477">
        <f t="shared" si="252"/>
        <v>-179.5095</v>
      </c>
      <c r="Y1109" s="444"/>
      <c r="Z1109" s="296"/>
      <c r="AA1109" s="296"/>
      <c r="AB1109" s="296"/>
      <c r="AC1109" s="296"/>
      <c r="AD1109" s="296"/>
      <c r="AE1109" s="296"/>
      <c r="AF1109" s="296"/>
      <c r="AG1109" s="296"/>
      <c r="AH1109" s="296"/>
      <c r="AI1109" s="296"/>
    </row>
    <row r="1110" s="455" customFormat="1" spans="1:35">
      <c r="A1110" s="467">
        <v>1239</v>
      </c>
      <c r="B1110" s="296"/>
      <c r="C1110" s="754" t="s">
        <v>7799</v>
      </c>
      <c r="D1110" s="296"/>
      <c r="E1110" s="754" t="s">
        <v>7800</v>
      </c>
      <c r="F1110" s="296"/>
      <c r="G1110" s="296"/>
      <c r="H1110" s="191" t="s">
        <v>6292</v>
      </c>
      <c r="I1110" s="296"/>
      <c r="J1110" s="191" t="s">
        <v>7718</v>
      </c>
      <c r="K1110" s="296"/>
      <c r="L1110" s="296"/>
      <c r="M1110" s="476">
        <v>16</v>
      </c>
      <c r="N1110" s="477">
        <v>7.36</v>
      </c>
      <c r="O1110" s="477">
        <f t="shared" si="241"/>
        <v>117.76</v>
      </c>
      <c r="P1110" s="477"/>
      <c r="Q1110" s="477">
        <f t="shared" si="237"/>
        <v>7.36</v>
      </c>
      <c r="R1110" s="477">
        <f t="shared" si="245"/>
        <v>0</v>
      </c>
      <c r="S1110" s="477">
        <f t="shared" si="247"/>
        <v>0</v>
      </c>
      <c r="T1110" s="477">
        <f t="shared" si="248"/>
        <v>7.36</v>
      </c>
      <c r="U1110" s="477">
        <f t="shared" si="249"/>
        <v>0</v>
      </c>
      <c r="V1110" s="477">
        <f t="shared" si="250"/>
        <v>-16</v>
      </c>
      <c r="W1110" s="477">
        <f t="shared" si="251"/>
        <v>7.36</v>
      </c>
      <c r="X1110" s="477">
        <f t="shared" si="252"/>
        <v>-117.76</v>
      </c>
      <c r="Y1110" s="444"/>
      <c r="Z1110" s="296"/>
      <c r="AA1110" s="296"/>
      <c r="AB1110" s="296"/>
      <c r="AC1110" s="296"/>
      <c r="AD1110" s="296"/>
      <c r="AE1110" s="296"/>
      <c r="AF1110" s="296"/>
      <c r="AG1110" s="296"/>
      <c r="AH1110" s="296"/>
      <c r="AI1110" s="296"/>
    </row>
    <row r="1111" s="455" customFormat="1" spans="1:35">
      <c r="A1111" s="467">
        <v>1240</v>
      </c>
      <c r="B1111" s="296"/>
      <c r="C1111" s="754" t="s">
        <v>7801</v>
      </c>
      <c r="D1111" s="296"/>
      <c r="E1111" s="754" t="s">
        <v>7802</v>
      </c>
      <c r="F1111" s="296"/>
      <c r="G1111" s="296"/>
      <c r="H1111" s="191" t="s">
        <v>6292</v>
      </c>
      <c r="I1111" s="296"/>
      <c r="J1111" s="191" t="s">
        <v>7718</v>
      </c>
      <c r="K1111" s="296"/>
      <c r="L1111" s="296"/>
      <c r="M1111" s="476">
        <v>42</v>
      </c>
      <c r="N1111" s="477">
        <v>18.9418</v>
      </c>
      <c r="O1111" s="477">
        <f t="shared" si="241"/>
        <v>795.5556</v>
      </c>
      <c r="P1111" s="477">
        <v>6</v>
      </c>
      <c r="Q1111" s="477">
        <f t="shared" si="237"/>
        <v>18.9418</v>
      </c>
      <c r="R1111" s="477">
        <f t="shared" si="245"/>
        <v>113.6508</v>
      </c>
      <c r="S1111" s="477">
        <f t="shared" si="247"/>
        <v>0</v>
      </c>
      <c r="T1111" s="477">
        <f t="shared" si="248"/>
        <v>18.9418</v>
      </c>
      <c r="U1111" s="477">
        <f t="shared" si="249"/>
        <v>0</v>
      </c>
      <c r="V1111" s="477">
        <f t="shared" si="250"/>
        <v>-36</v>
      </c>
      <c r="W1111" s="477">
        <f t="shared" si="251"/>
        <v>18.9418</v>
      </c>
      <c r="X1111" s="477">
        <f t="shared" si="252"/>
        <v>-681.9048</v>
      </c>
      <c r="Y1111" s="444"/>
      <c r="Z1111" s="296"/>
      <c r="AA1111" s="296"/>
      <c r="AB1111" s="296"/>
      <c r="AC1111" s="296"/>
      <c r="AD1111" s="296"/>
      <c r="AE1111" s="296"/>
      <c r="AF1111" s="296"/>
      <c r="AG1111" s="296"/>
      <c r="AH1111" s="296"/>
      <c r="AI1111" s="296"/>
    </row>
    <row r="1112" s="455" customFormat="1" spans="1:35">
      <c r="A1112" s="467">
        <v>1241</v>
      </c>
      <c r="B1112" s="296"/>
      <c r="C1112" s="754" t="s">
        <v>7803</v>
      </c>
      <c r="D1112" s="296"/>
      <c r="E1112" s="754" t="s">
        <v>7804</v>
      </c>
      <c r="F1112" s="296"/>
      <c r="G1112" s="296"/>
      <c r="H1112" s="191" t="s">
        <v>6292</v>
      </c>
      <c r="I1112" s="296"/>
      <c r="J1112" s="191" t="s">
        <v>7718</v>
      </c>
      <c r="K1112" s="296"/>
      <c r="L1112" s="296"/>
      <c r="M1112" s="476">
        <v>10</v>
      </c>
      <c r="N1112" s="477">
        <v>24.5733</v>
      </c>
      <c r="O1112" s="477">
        <f t="shared" si="241"/>
        <v>245.733</v>
      </c>
      <c r="P1112" s="477"/>
      <c r="Q1112" s="477">
        <f t="shared" si="237"/>
        <v>24.5733</v>
      </c>
      <c r="R1112" s="477">
        <f t="shared" si="245"/>
        <v>0</v>
      </c>
      <c r="S1112" s="477">
        <f t="shared" si="247"/>
        <v>0</v>
      </c>
      <c r="T1112" s="477">
        <f t="shared" si="248"/>
        <v>24.5733</v>
      </c>
      <c r="U1112" s="477">
        <f t="shared" si="249"/>
        <v>0</v>
      </c>
      <c r="V1112" s="477">
        <f t="shared" si="250"/>
        <v>-10</v>
      </c>
      <c r="W1112" s="477">
        <f t="shared" si="251"/>
        <v>24.5733</v>
      </c>
      <c r="X1112" s="477">
        <f t="shared" si="252"/>
        <v>-245.733</v>
      </c>
      <c r="Y1112" s="444"/>
      <c r="Z1112" s="296"/>
      <c r="AA1112" s="296"/>
      <c r="AB1112" s="296"/>
      <c r="AC1112" s="296"/>
      <c r="AD1112" s="296"/>
      <c r="AE1112" s="296"/>
      <c r="AF1112" s="296"/>
      <c r="AG1112" s="296"/>
      <c r="AH1112" s="296"/>
      <c r="AI1112" s="296"/>
    </row>
    <row r="1113" s="455" customFormat="1" spans="1:35">
      <c r="A1113" s="467">
        <v>1242</v>
      </c>
      <c r="B1113" s="296"/>
      <c r="C1113" s="754" t="s">
        <v>7805</v>
      </c>
      <c r="D1113" s="296"/>
      <c r="E1113" s="754" t="s">
        <v>7806</v>
      </c>
      <c r="F1113" s="296"/>
      <c r="G1113" s="296"/>
      <c r="H1113" s="191" t="s">
        <v>6292</v>
      </c>
      <c r="I1113" s="296"/>
      <c r="J1113" s="191" t="s">
        <v>7718</v>
      </c>
      <c r="K1113" s="296"/>
      <c r="L1113" s="296"/>
      <c r="M1113" s="476">
        <v>-298</v>
      </c>
      <c r="N1113" s="477">
        <v>5.7604</v>
      </c>
      <c r="O1113" s="477">
        <f t="shared" si="241"/>
        <v>-1716.5992</v>
      </c>
      <c r="P1113" s="477"/>
      <c r="Q1113" s="477">
        <f t="shared" si="237"/>
        <v>5.7604</v>
      </c>
      <c r="R1113" s="477">
        <f t="shared" si="245"/>
        <v>0</v>
      </c>
      <c r="S1113" s="477">
        <f t="shared" si="247"/>
        <v>298</v>
      </c>
      <c r="T1113" s="477">
        <f t="shared" si="248"/>
        <v>5.7604</v>
      </c>
      <c r="U1113" s="477">
        <f>R1113-O1113</f>
        <v>1716.5992</v>
      </c>
      <c r="V1113" s="477">
        <f t="shared" si="250"/>
        <v>0</v>
      </c>
      <c r="W1113" s="477">
        <f t="shared" si="251"/>
        <v>5.7604</v>
      </c>
      <c r="X1113" s="477">
        <f>W1113*V1113</f>
        <v>0</v>
      </c>
      <c r="Y1113" s="444"/>
      <c r="Z1113" s="296"/>
      <c r="AA1113" s="296"/>
      <c r="AB1113" s="296"/>
      <c r="AC1113" s="296"/>
      <c r="AD1113" s="296"/>
      <c r="AE1113" s="296"/>
      <c r="AF1113" s="296"/>
      <c r="AG1113" s="296"/>
      <c r="AH1113" s="296"/>
      <c r="AI1113" s="296"/>
    </row>
    <row r="1114" s="455" customFormat="1" spans="1:35">
      <c r="A1114" s="467">
        <v>1243</v>
      </c>
      <c r="B1114" s="296"/>
      <c r="C1114" s="754" t="s">
        <v>7807</v>
      </c>
      <c r="D1114" s="296"/>
      <c r="E1114" s="754" t="s">
        <v>7808</v>
      </c>
      <c r="F1114" s="296"/>
      <c r="G1114" s="296"/>
      <c r="H1114" s="191" t="s">
        <v>6292</v>
      </c>
      <c r="I1114" s="296"/>
      <c r="J1114" s="191" t="s">
        <v>7718</v>
      </c>
      <c r="K1114" s="296"/>
      <c r="L1114" s="296"/>
      <c r="M1114" s="476">
        <v>260</v>
      </c>
      <c r="N1114" s="477">
        <v>28.0102</v>
      </c>
      <c r="O1114" s="477">
        <f t="shared" si="241"/>
        <v>7282.652</v>
      </c>
      <c r="P1114" s="477"/>
      <c r="Q1114" s="477">
        <f t="shared" si="237"/>
        <v>28.0102</v>
      </c>
      <c r="R1114" s="477">
        <f t="shared" si="245"/>
        <v>0</v>
      </c>
      <c r="S1114" s="477">
        <f t="shared" si="247"/>
        <v>0</v>
      </c>
      <c r="T1114" s="477">
        <f t="shared" si="248"/>
        <v>28.0102</v>
      </c>
      <c r="U1114" s="477">
        <f t="shared" si="249"/>
        <v>0</v>
      </c>
      <c r="V1114" s="477">
        <f t="shared" si="250"/>
        <v>-260</v>
      </c>
      <c r="W1114" s="477">
        <f t="shared" si="251"/>
        <v>28.0102</v>
      </c>
      <c r="X1114" s="477">
        <f t="shared" ref="X1114:X1118" si="253">R1114-O1114</f>
        <v>-7282.652</v>
      </c>
      <c r="Y1114" s="444"/>
      <c r="Z1114" s="296"/>
      <c r="AA1114" s="296"/>
      <c r="AB1114" s="296"/>
      <c r="AC1114" s="296"/>
      <c r="AD1114" s="296"/>
      <c r="AE1114" s="296"/>
      <c r="AF1114" s="296"/>
      <c r="AG1114" s="296"/>
      <c r="AH1114" s="296"/>
      <c r="AI1114" s="296"/>
    </row>
    <row r="1115" s="455" customFormat="1" spans="1:35">
      <c r="A1115" s="467">
        <v>1244</v>
      </c>
      <c r="B1115" s="296"/>
      <c r="C1115" s="754" t="s">
        <v>7809</v>
      </c>
      <c r="D1115" s="296"/>
      <c r="E1115" s="754" t="s">
        <v>7810</v>
      </c>
      <c r="F1115" s="296"/>
      <c r="G1115" s="296"/>
      <c r="H1115" s="191" t="s">
        <v>6292</v>
      </c>
      <c r="I1115" s="296"/>
      <c r="J1115" s="191" t="s">
        <v>7718</v>
      </c>
      <c r="K1115" s="296"/>
      <c r="L1115" s="296"/>
      <c r="M1115" s="476">
        <v>-148</v>
      </c>
      <c r="N1115" s="477">
        <v>17.7362</v>
      </c>
      <c r="O1115" s="477">
        <f t="shared" si="241"/>
        <v>-2624.9576</v>
      </c>
      <c r="P1115" s="477">
        <v>4</v>
      </c>
      <c r="Q1115" s="477">
        <f t="shared" si="237"/>
        <v>17.7362</v>
      </c>
      <c r="R1115" s="477">
        <f t="shared" si="245"/>
        <v>70.9448</v>
      </c>
      <c r="S1115" s="477">
        <f t="shared" si="247"/>
        <v>152</v>
      </c>
      <c r="T1115" s="477">
        <f t="shared" si="248"/>
        <v>17.7362</v>
      </c>
      <c r="U1115" s="477">
        <f>R1115-O1115</f>
        <v>2695.9024</v>
      </c>
      <c r="V1115" s="477">
        <f t="shared" si="250"/>
        <v>0</v>
      </c>
      <c r="W1115" s="477">
        <f t="shared" si="251"/>
        <v>17.7362</v>
      </c>
      <c r="X1115" s="477">
        <f>W1115*V1115</f>
        <v>0</v>
      </c>
      <c r="Y1115" s="444"/>
      <c r="Z1115" s="296"/>
      <c r="AA1115" s="296"/>
      <c r="AB1115" s="296"/>
      <c r="AC1115" s="296"/>
      <c r="AD1115" s="296"/>
      <c r="AE1115" s="296"/>
      <c r="AF1115" s="296"/>
      <c r="AG1115" s="296"/>
      <c r="AH1115" s="296"/>
      <c r="AI1115" s="296"/>
    </row>
    <row r="1116" s="455" customFormat="1" spans="1:35">
      <c r="A1116" s="467">
        <v>1245</v>
      </c>
      <c r="B1116" s="296"/>
      <c r="C1116" s="754" t="s">
        <v>7811</v>
      </c>
      <c r="D1116" s="296"/>
      <c r="E1116" s="754" t="s">
        <v>7812</v>
      </c>
      <c r="F1116" s="296"/>
      <c r="G1116" s="296"/>
      <c r="H1116" s="191" t="s">
        <v>6292</v>
      </c>
      <c r="I1116" s="296"/>
      <c r="J1116" s="191" t="s">
        <v>7718</v>
      </c>
      <c r="K1116" s="296"/>
      <c r="L1116" s="296"/>
      <c r="M1116" s="476">
        <v>130</v>
      </c>
      <c r="N1116" s="477">
        <v>36.2219</v>
      </c>
      <c r="O1116" s="477">
        <f t="shared" si="241"/>
        <v>4708.847</v>
      </c>
      <c r="P1116" s="477"/>
      <c r="Q1116" s="477">
        <f t="shared" si="237"/>
        <v>36.2219</v>
      </c>
      <c r="R1116" s="477">
        <f t="shared" si="245"/>
        <v>0</v>
      </c>
      <c r="S1116" s="477">
        <f t="shared" si="247"/>
        <v>0</v>
      </c>
      <c r="T1116" s="477">
        <f t="shared" si="248"/>
        <v>36.2219</v>
      </c>
      <c r="U1116" s="477">
        <f t="shared" si="249"/>
        <v>0</v>
      </c>
      <c r="V1116" s="477">
        <f t="shared" si="250"/>
        <v>-130</v>
      </c>
      <c r="W1116" s="477">
        <f t="shared" si="251"/>
        <v>36.2219</v>
      </c>
      <c r="X1116" s="477">
        <f t="shared" si="253"/>
        <v>-4708.847</v>
      </c>
      <c r="Y1116" s="444"/>
      <c r="Z1116" s="296"/>
      <c r="AA1116" s="296"/>
      <c r="AB1116" s="296"/>
      <c r="AC1116" s="296"/>
      <c r="AD1116" s="296"/>
      <c r="AE1116" s="296"/>
      <c r="AF1116" s="296"/>
      <c r="AG1116" s="296"/>
      <c r="AH1116" s="296"/>
      <c r="AI1116" s="296"/>
    </row>
    <row r="1117" s="455" customFormat="1" spans="1:35">
      <c r="A1117" s="467">
        <v>1246</v>
      </c>
      <c r="B1117" s="296"/>
      <c r="C1117" s="754" t="s">
        <v>7813</v>
      </c>
      <c r="D1117" s="296"/>
      <c r="E1117" s="754" t="s">
        <v>7814</v>
      </c>
      <c r="F1117" s="296"/>
      <c r="G1117" s="296"/>
      <c r="H1117" s="191" t="s">
        <v>6292</v>
      </c>
      <c r="I1117" s="296"/>
      <c r="J1117" s="191" t="s">
        <v>7718</v>
      </c>
      <c r="K1117" s="296"/>
      <c r="L1117" s="296"/>
      <c r="M1117" s="476">
        <v>-124</v>
      </c>
      <c r="N1117" s="477">
        <v>23.1444</v>
      </c>
      <c r="O1117" s="477">
        <f t="shared" si="241"/>
        <v>-2869.9056</v>
      </c>
      <c r="P1117" s="477">
        <v>4</v>
      </c>
      <c r="Q1117" s="477">
        <f t="shared" si="237"/>
        <v>23.1444</v>
      </c>
      <c r="R1117" s="477">
        <f t="shared" si="245"/>
        <v>92.5776</v>
      </c>
      <c r="S1117" s="477">
        <f t="shared" si="247"/>
        <v>128</v>
      </c>
      <c r="T1117" s="477">
        <f t="shared" si="248"/>
        <v>23.1444</v>
      </c>
      <c r="U1117" s="477">
        <f>R1117-O1117</f>
        <v>2962.4832</v>
      </c>
      <c r="V1117" s="477">
        <f t="shared" si="250"/>
        <v>0</v>
      </c>
      <c r="W1117" s="477">
        <f t="shared" si="251"/>
        <v>23.1444</v>
      </c>
      <c r="X1117" s="477">
        <f>W1117*V1117</f>
        <v>0</v>
      </c>
      <c r="Y1117" s="444"/>
      <c r="Z1117" s="296"/>
      <c r="AA1117" s="296"/>
      <c r="AB1117" s="296"/>
      <c r="AC1117" s="296"/>
      <c r="AD1117" s="296"/>
      <c r="AE1117" s="296"/>
      <c r="AF1117" s="296"/>
      <c r="AG1117" s="296"/>
      <c r="AH1117" s="296"/>
      <c r="AI1117" s="296"/>
    </row>
    <row r="1118" s="455" customFormat="1" spans="1:35">
      <c r="A1118" s="467">
        <v>1247</v>
      </c>
      <c r="B1118" s="296"/>
      <c r="C1118" s="754" t="s">
        <v>7815</v>
      </c>
      <c r="D1118" s="296"/>
      <c r="E1118" s="754" t="s">
        <v>7816</v>
      </c>
      <c r="F1118" s="296"/>
      <c r="G1118" s="296"/>
      <c r="H1118" s="191" t="s">
        <v>6292</v>
      </c>
      <c r="I1118" s="296"/>
      <c r="J1118" s="191" t="s">
        <v>7718</v>
      </c>
      <c r="K1118" s="296"/>
      <c r="L1118" s="296"/>
      <c r="M1118" s="476">
        <v>130</v>
      </c>
      <c r="N1118" s="477">
        <v>42.9192</v>
      </c>
      <c r="O1118" s="477">
        <f t="shared" si="241"/>
        <v>5579.496</v>
      </c>
      <c r="P1118" s="477"/>
      <c r="Q1118" s="477">
        <f t="shared" si="237"/>
        <v>42.9192</v>
      </c>
      <c r="R1118" s="477">
        <f t="shared" si="245"/>
        <v>0</v>
      </c>
      <c r="S1118" s="477">
        <f t="shared" si="247"/>
        <v>0</v>
      </c>
      <c r="T1118" s="477">
        <f t="shared" si="248"/>
        <v>42.9192</v>
      </c>
      <c r="U1118" s="477">
        <f t="shared" si="249"/>
        <v>0</v>
      </c>
      <c r="V1118" s="477">
        <f t="shared" si="250"/>
        <v>-130</v>
      </c>
      <c r="W1118" s="477">
        <f t="shared" si="251"/>
        <v>42.9192</v>
      </c>
      <c r="X1118" s="477">
        <f t="shared" si="253"/>
        <v>-5579.496</v>
      </c>
      <c r="Y1118" s="444"/>
      <c r="Z1118" s="296"/>
      <c r="AA1118" s="296"/>
      <c r="AB1118" s="296"/>
      <c r="AC1118" s="296"/>
      <c r="AD1118" s="296"/>
      <c r="AE1118" s="296"/>
      <c r="AF1118" s="296"/>
      <c r="AG1118" s="296"/>
      <c r="AH1118" s="296"/>
      <c r="AI1118" s="296"/>
    </row>
    <row r="1119" s="455" customFormat="1" spans="1:35">
      <c r="A1119" s="467">
        <v>1248</v>
      </c>
      <c r="B1119" s="296"/>
      <c r="C1119" s="754" t="s">
        <v>7817</v>
      </c>
      <c r="D1119" s="296"/>
      <c r="E1119" s="754" t="s">
        <v>7818</v>
      </c>
      <c r="F1119" s="296"/>
      <c r="G1119" s="296"/>
      <c r="H1119" s="191" t="s">
        <v>6292</v>
      </c>
      <c r="I1119" s="296"/>
      <c r="J1119" s="191" t="s">
        <v>7718</v>
      </c>
      <c r="K1119" s="296"/>
      <c r="L1119" s="296"/>
      <c r="M1119" s="476">
        <v>-118</v>
      </c>
      <c r="N1119" s="477">
        <v>27.664</v>
      </c>
      <c r="O1119" s="477">
        <f t="shared" si="241"/>
        <v>-3264.352</v>
      </c>
      <c r="P1119" s="477">
        <v>6</v>
      </c>
      <c r="Q1119" s="477">
        <f t="shared" si="237"/>
        <v>27.664</v>
      </c>
      <c r="R1119" s="477">
        <f t="shared" si="245"/>
        <v>165.984</v>
      </c>
      <c r="S1119" s="477">
        <f t="shared" si="247"/>
        <v>124</v>
      </c>
      <c r="T1119" s="477">
        <f t="shared" si="248"/>
        <v>27.664</v>
      </c>
      <c r="U1119" s="477">
        <f>R1119-O1119</f>
        <v>3430.336</v>
      </c>
      <c r="V1119" s="477">
        <f t="shared" si="250"/>
        <v>0</v>
      </c>
      <c r="W1119" s="477">
        <f t="shared" si="251"/>
        <v>27.664</v>
      </c>
      <c r="X1119" s="477">
        <f>W1119*V1119</f>
        <v>0</v>
      </c>
      <c r="Y1119" s="444"/>
      <c r="Z1119" s="296"/>
      <c r="AA1119" s="296"/>
      <c r="AB1119" s="296"/>
      <c r="AC1119" s="296"/>
      <c r="AD1119" s="296"/>
      <c r="AE1119" s="296"/>
      <c r="AF1119" s="296"/>
      <c r="AG1119" s="296"/>
      <c r="AH1119" s="296"/>
      <c r="AI1119" s="296"/>
    </row>
    <row r="1120" s="455" customFormat="1" spans="1:35">
      <c r="A1120" s="467">
        <v>1249</v>
      </c>
      <c r="B1120" s="296"/>
      <c r="C1120" s="754" t="s">
        <v>7819</v>
      </c>
      <c r="D1120" s="296"/>
      <c r="E1120" s="754" t="s">
        <v>7820</v>
      </c>
      <c r="F1120" s="296"/>
      <c r="G1120" s="296"/>
      <c r="H1120" s="191" t="s">
        <v>6292</v>
      </c>
      <c r="I1120" s="296"/>
      <c r="J1120" s="191" t="s">
        <v>7718</v>
      </c>
      <c r="K1120" s="296"/>
      <c r="L1120" s="296"/>
      <c r="M1120" s="476">
        <v>161</v>
      </c>
      <c r="N1120" s="477">
        <v>21.3116</v>
      </c>
      <c r="O1120" s="477">
        <f t="shared" si="241"/>
        <v>3431.1676</v>
      </c>
      <c r="P1120" s="477"/>
      <c r="Q1120" s="477">
        <f t="shared" si="237"/>
        <v>21.3116</v>
      </c>
      <c r="R1120" s="477">
        <f t="shared" si="245"/>
        <v>0</v>
      </c>
      <c r="S1120" s="477">
        <f t="shared" si="247"/>
        <v>0</v>
      </c>
      <c r="T1120" s="477">
        <f t="shared" si="248"/>
        <v>21.3116</v>
      </c>
      <c r="U1120" s="477">
        <f t="shared" si="249"/>
        <v>0</v>
      </c>
      <c r="V1120" s="477">
        <f t="shared" si="250"/>
        <v>-161</v>
      </c>
      <c r="W1120" s="477">
        <f t="shared" si="251"/>
        <v>21.3116</v>
      </c>
      <c r="X1120" s="477">
        <f t="shared" ref="X1120:X1131" si="254">R1120-O1120</f>
        <v>-3431.1676</v>
      </c>
      <c r="Y1120" s="444"/>
      <c r="Z1120" s="296"/>
      <c r="AA1120" s="296"/>
      <c r="AB1120" s="296"/>
      <c r="AC1120" s="296"/>
      <c r="AD1120" s="296"/>
      <c r="AE1120" s="296"/>
      <c r="AF1120" s="296"/>
      <c r="AG1120" s="296"/>
      <c r="AH1120" s="296"/>
      <c r="AI1120" s="296"/>
    </row>
    <row r="1121" s="455" customFormat="1" spans="1:35">
      <c r="A1121" s="467">
        <v>1250</v>
      </c>
      <c r="B1121" s="296"/>
      <c r="C1121" s="754" t="s">
        <v>7821</v>
      </c>
      <c r="D1121" s="296"/>
      <c r="E1121" s="754" t="s">
        <v>7822</v>
      </c>
      <c r="F1121" s="296"/>
      <c r="G1121" s="296"/>
      <c r="H1121" s="191" t="s">
        <v>6292</v>
      </c>
      <c r="I1121" s="296"/>
      <c r="J1121" s="191" t="s">
        <v>7718</v>
      </c>
      <c r="K1121" s="296"/>
      <c r="L1121" s="296"/>
      <c r="M1121" s="476">
        <v>-127</v>
      </c>
      <c r="N1121" s="477">
        <v>12.5449</v>
      </c>
      <c r="O1121" s="477">
        <f t="shared" si="241"/>
        <v>-1593.2023</v>
      </c>
      <c r="P1121" s="477">
        <v>2</v>
      </c>
      <c r="Q1121" s="477">
        <f t="shared" si="237"/>
        <v>12.5449</v>
      </c>
      <c r="R1121" s="477">
        <f t="shared" si="245"/>
        <v>25.0898</v>
      </c>
      <c r="S1121" s="477">
        <f t="shared" si="247"/>
        <v>129</v>
      </c>
      <c r="T1121" s="477">
        <f t="shared" si="248"/>
        <v>12.5449</v>
      </c>
      <c r="U1121" s="477">
        <f>R1121-O1121</f>
        <v>1618.2921</v>
      </c>
      <c r="V1121" s="477">
        <f t="shared" si="250"/>
        <v>0</v>
      </c>
      <c r="W1121" s="477">
        <f t="shared" si="251"/>
        <v>12.5449</v>
      </c>
      <c r="X1121" s="477">
        <f>W1121*V1121</f>
        <v>0</v>
      </c>
      <c r="Y1121" s="444"/>
      <c r="Z1121" s="296"/>
      <c r="AA1121" s="296"/>
      <c r="AB1121" s="296"/>
      <c r="AC1121" s="296"/>
      <c r="AD1121" s="296"/>
      <c r="AE1121" s="296"/>
      <c r="AF1121" s="296"/>
      <c r="AG1121" s="296"/>
      <c r="AH1121" s="296"/>
      <c r="AI1121" s="296"/>
    </row>
    <row r="1122" s="455" customFormat="1" spans="1:35">
      <c r="A1122" s="467">
        <v>1251</v>
      </c>
      <c r="B1122" s="296"/>
      <c r="C1122" s="754" t="s">
        <v>7823</v>
      </c>
      <c r="D1122" s="296"/>
      <c r="E1122" s="754" t="s">
        <v>7824</v>
      </c>
      <c r="F1122" s="296"/>
      <c r="G1122" s="296"/>
      <c r="H1122" s="191" t="s">
        <v>6292</v>
      </c>
      <c r="I1122" s="296"/>
      <c r="J1122" s="191" t="s">
        <v>7718</v>
      </c>
      <c r="K1122" s="296"/>
      <c r="L1122" s="296"/>
      <c r="M1122" s="476">
        <v>183</v>
      </c>
      <c r="N1122" s="477">
        <v>19.1398</v>
      </c>
      <c r="O1122" s="477">
        <f t="shared" si="241"/>
        <v>3502.5834</v>
      </c>
      <c r="P1122" s="477"/>
      <c r="Q1122" s="477">
        <f t="shared" si="237"/>
        <v>19.1398</v>
      </c>
      <c r="R1122" s="477">
        <f t="shared" si="245"/>
        <v>0</v>
      </c>
      <c r="S1122" s="477">
        <f t="shared" si="247"/>
        <v>0</v>
      </c>
      <c r="T1122" s="477">
        <f t="shared" si="248"/>
        <v>19.1398</v>
      </c>
      <c r="U1122" s="477">
        <f t="shared" si="249"/>
        <v>0</v>
      </c>
      <c r="V1122" s="477">
        <f t="shared" si="250"/>
        <v>-183</v>
      </c>
      <c r="W1122" s="477">
        <f t="shared" si="251"/>
        <v>19.1398</v>
      </c>
      <c r="X1122" s="477">
        <f t="shared" si="254"/>
        <v>-3502.5834</v>
      </c>
      <c r="Y1122" s="444"/>
      <c r="Z1122" s="296"/>
      <c r="AA1122" s="296"/>
      <c r="AB1122" s="296"/>
      <c r="AC1122" s="296"/>
      <c r="AD1122" s="296"/>
      <c r="AE1122" s="296"/>
      <c r="AF1122" s="296"/>
      <c r="AG1122" s="296"/>
      <c r="AH1122" s="296"/>
      <c r="AI1122" s="296"/>
    </row>
    <row r="1123" s="455" customFormat="1" spans="1:35">
      <c r="A1123" s="467">
        <v>1252</v>
      </c>
      <c r="B1123" s="296"/>
      <c r="C1123" s="754" t="s">
        <v>7825</v>
      </c>
      <c r="D1123" s="296"/>
      <c r="E1123" s="754" t="s">
        <v>7826</v>
      </c>
      <c r="F1123" s="296"/>
      <c r="G1123" s="296"/>
      <c r="H1123" s="191" t="s">
        <v>6292</v>
      </c>
      <c r="I1123" s="296"/>
      <c r="J1123" s="191" t="s">
        <v>7718</v>
      </c>
      <c r="K1123" s="296"/>
      <c r="L1123" s="296"/>
      <c r="M1123" s="476">
        <v>-107</v>
      </c>
      <c r="N1123" s="477">
        <v>13.0731</v>
      </c>
      <c r="O1123" s="477">
        <f t="shared" si="241"/>
        <v>-1398.8217</v>
      </c>
      <c r="P1123" s="477">
        <v>2</v>
      </c>
      <c r="Q1123" s="477">
        <f t="shared" ref="Q1123:Q1186" si="255">N1123</f>
        <v>13.0731</v>
      </c>
      <c r="R1123" s="477">
        <f t="shared" si="245"/>
        <v>26.1462</v>
      </c>
      <c r="S1123" s="477">
        <f t="shared" si="247"/>
        <v>109</v>
      </c>
      <c r="T1123" s="477">
        <f t="shared" si="248"/>
        <v>13.0731</v>
      </c>
      <c r="U1123" s="477">
        <f>R1123-O1123</f>
        <v>1424.9679</v>
      </c>
      <c r="V1123" s="477">
        <f t="shared" si="250"/>
        <v>0</v>
      </c>
      <c r="W1123" s="477">
        <f t="shared" si="251"/>
        <v>13.0731</v>
      </c>
      <c r="X1123" s="477">
        <f>W1123*V1123</f>
        <v>0</v>
      </c>
      <c r="Y1123" s="444"/>
      <c r="Z1123" s="296"/>
      <c r="AA1123" s="296"/>
      <c r="AB1123" s="296"/>
      <c r="AC1123" s="296"/>
      <c r="AD1123" s="296"/>
      <c r="AE1123" s="296"/>
      <c r="AF1123" s="296"/>
      <c r="AG1123" s="296"/>
      <c r="AH1123" s="296"/>
      <c r="AI1123" s="296"/>
    </row>
    <row r="1124" s="455" customFormat="1" spans="1:35">
      <c r="A1124" s="467">
        <v>1253</v>
      </c>
      <c r="B1124" s="296"/>
      <c r="C1124" s="754" t="s">
        <v>7827</v>
      </c>
      <c r="D1124" s="296"/>
      <c r="E1124" s="754" t="s">
        <v>7828</v>
      </c>
      <c r="F1124" s="296"/>
      <c r="G1124" s="296"/>
      <c r="H1124" s="191" t="s">
        <v>6292</v>
      </c>
      <c r="I1124" s="296"/>
      <c r="J1124" s="191" t="s">
        <v>7718</v>
      </c>
      <c r="K1124" s="296"/>
      <c r="L1124" s="296"/>
      <c r="M1124" s="476">
        <v>-8</v>
      </c>
      <c r="N1124" s="477">
        <v>81.3</v>
      </c>
      <c r="O1124" s="477">
        <f t="shared" si="241"/>
        <v>-650.4</v>
      </c>
      <c r="P1124" s="477"/>
      <c r="Q1124" s="477">
        <f t="shared" si="255"/>
        <v>81.3</v>
      </c>
      <c r="R1124" s="477">
        <f t="shared" si="245"/>
        <v>0</v>
      </c>
      <c r="S1124" s="477">
        <f t="shared" si="247"/>
        <v>8</v>
      </c>
      <c r="T1124" s="477">
        <f t="shared" si="248"/>
        <v>81.3</v>
      </c>
      <c r="U1124" s="477">
        <f>R1124-O1124</f>
        <v>650.4</v>
      </c>
      <c r="V1124" s="477">
        <f t="shared" si="250"/>
        <v>0</v>
      </c>
      <c r="W1124" s="477">
        <f t="shared" si="251"/>
        <v>81.3</v>
      </c>
      <c r="X1124" s="477">
        <f>W1124*V1124</f>
        <v>0</v>
      </c>
      <c r="Y1124" s="444"/>
      <c r="Z1124" s="296"/>
      <c r="AA1124" s="296"/>
      <c r="AB1124" s="296"/>
      <c r="AC1124" s="296"/>
      <c r="AD1124" s="296"/>
      <c r="AE1124" s="296"/>
      <c r="AF1124" s="296"/>
      <c r="AG1124" s="296"/>
      <c r="AH1124" s="296"/>
      <c r="AI1124" s="296"/>
    </row>
    <row r="1125" s="455" customFormat="1" spans="1:35">
      <c r="A1125" s="467">
        <v>1254</v>
      </c>
      <c r="B1125" s="296"/>
      <c r="C1125" s="754" t="s">
        <v>7829</v>
      </c>
      <c r="D1125" s="296"/>
      <c r="E1125" s="754" t="s">
        <v>7830</v>
      </c>
      <c r="F1125" s="296"/>
      <c r="G1125" s="296"/>
      <c r="H1125" s="191" t="s">
        <v>6292</v>
      </c>
      <c r="I1125" s="296"/>
      <c r="J1125" s="191" t="s">
        <v>7718</v>
      </c>
      <c r="K1125" s="296"/>
      <c r="L1125" s="296"/>
      <c r="M1125" s="476">
        <v>61</v>
      </c>
      <c r="N1125" s="477">
        <v>30.2466</v>
      </c>
      <c r="O1125" s="477">
        <f t="shared" si="241"/>
        <v>1845.0426</v>
      </c>
      <c r="P1125" s="477"/>
      <c r="Q1125" s="477">
        <f t="shared" si="255"/>
        <v>30.2466</v>
      </c>
      <c r="R1125" s="477">
        <f t="shared" si="245"/>
        <v>0</v>
      </c>
      <c r="S1125" s="477">
        <f t="shared" si="247"/>
        <v>0</v>
      </c>
      <c r="T1125" s="477">
        <f t="shared" si="248"/>
        <v>30.2466</v>
      </c>
      <c r="U1125" s="477">
        <f t="shared" si="249"/>
        <v>0</v>
      </c>
      <c r="V1125" s="477">
        <f t="shared" si="250"/>
        <v>-61</v>
      </c>
      <c r="W1125" s="477">
        <f t="shared" si="251"/>
        <v>30.2466</v>
      </c>
      <c r="X1125" s="477">
        <f t="shared" si="254"/>
        <v>-1845.0426</v>
      </c>
      <c r="Y1125" s="444"/>
      <c r="Z1125" s="296"/>
      <c r="AA1125" s="296"/>
      <c r="AB1125" s="296"/>
      <c r="AC1125" s="296"/>
      <c r="AD1125" s="296"/>
      <c r="AE1125" s="296"/>
      <c r="AF1125" s="296"/>
      <c r="AG1125" s="296"/>
      <c r="AH1125" s="296"/>
      <c r="AI1125" s="296"/>
    </row>
    <row r="1126" s="455" customFormat="1" spans="1:35">
      <c r="A1126" s="467">
        <v>1255</v>
      </c>
      <c r="B1126" s="296"/>
      <c r="C1126" s="754" t="s">
        <v>7831</v>
      </c>
      <c r="D1126" s="296"/>
      <c r="E1126" s="754" t="s">
        <v>7832</v>
      </c>
      <c r="F1126" s="296"/>
      <c r="G1126" s="296"/>
      <c r="H1126" s="191" t="s">
        <v>6292</v>
      </c>
      <c r="I1126" s="296"/>
      <c r="J1126" s="191" t="s">
        <v>7718</v>
      </c>
      <c r="K1126" s="296"/>
      <c r="L1126" s="296"/>
      <c r="M1126" s="476">
        <v>142</v>
      </c>
      <c r="N1126" s="477">
        <v>22.6707</v>
      </c>
      <c r="O1126" s="477">
        <f t="shared" si="241"/>
        <v>3219.2394</v>
      </c>
      <c r="P1126" s="477"/>
      <c r="Q1126" s="477">
        <f t="shared" si="255"/>
        <v>22.6707</v>
      </c>
      <c r="R1126" s="477">
        <f t="shared" si="245"/>
        <v>0</v>
      </c>
      <c r="S1126" s="477">
        <f t="shared" si="247"/>
        <v>0</v>
      </c>
      <c r="T1126" s="477">
        <f t="shared" si="248"/>
        <v>22.6707</v>
      </c>
      <c r="U1126" s="477">
        <f t="shared" si="249"/>
        <v>0</v>
      </c>
      <c r="V1126" s="477">
        <f t="shared" si="250"/>
        <v>-142</v>
      </c>
      <c r="W1126" s="477">
        <f t="shared" si="251"/>
        <v>22.6707</v>
      </c>
      <c r="X1126" s="477">
        <f t="shared" si="254"/>
        <v>-3219.2394</v>
      </c>
      <c r="Y1126" s="444"/>
      <c r="Z1126" s="296"/>
      <c r="AA1126" s="296"/>
      <c r="AB1126" s="296"/>
      <c r="AC1126" s="296"/>
      <c r="AD1126" s="296"/>
      <c r="AE1126" s="296"/>
      <c r="AF1126" s="296"/>
      <c r="AG1126" s="296"/>
      <c r="AH1126" s="296"/>
      <c r="AI1126" s="296"/>
    </row>
    <row r="1127" s="455" customFormat="1" spans="1:35">
      <c r="A1127" s="467">
        <v>1256</v>
      </c>
      <c r="B1127" s="296"/>
      <c r="C1127" s="754" t="s">
        <v>7833</v>
      </c>
      <c r="D1127" s="296"/>
      <c r="E1127" s="754" t="s">
        <v>7834</v>
      </c>
      <c r="F1127" s="296"/>
      <c r="G1127" s="296"/>
      <c r="H1127" s="191" t="s">
        <v>6292</v>
      </c>
      <c r="I1127" s="296"/>
      <c r="J1127" s="191" t="s">
        <v>7718</v>
      </c>
      <c r="K1127" s="296"/>
      <c r="L1127" s="296"/>
      <c r="M1127" s="476">
        <v>123</v>
      </c>
      <c r="N1127" s="477">
        <v>22.4079</v>
      </c>
      <c r="O1127" s="477">
        <f t="shared" si="241"/>
        <v>2756.1717</v>
      </c>
      <c r="P1127" s="477"/>
      <c r="Q1127" s="477">
        <f t="shared" si="255"/>
        <v>22.4079</v>
      </c>
      <c r="R1127" s="477">
        <f t="shared" si="245"/>
        <v>0</v>
      </c>
      <c r="S1127" s="477">
        <f t="shared" si="247"/>
        <v>0</v>
      </c>
      <c r="T1127" s="477">
        <f t="shared" si="248"/>
        <v>22.4079</v>
      </c>
      <c r="U1127" s="477">
        <f t="shared" si="249"/>
        <v>0</v>
      </c>
      <c r="V1127" s="477">
        <f t="shared" si="250"/>
        <v>-123</v>
      </c>
      <c r="W1127" s="477">
        <f t="shared" si="251"/>
        <v>22.4079</v>
      </c>
      <c r="X1127" s="477">
        <f t="shared" si="254"/>
        <v>-2756.1717</v>
      </c>
      <c r="Y1127" s="444"/>
      <c r="Z1127" s="296"/>
      <c r="AA1127" s="296"/>
      <c r="AB1127" s="296"/>
      <c r="AC1127" s="296"/>
      <c r="AD1127" s="296"/>
      <c r="AE1127" s="296"/>
      <c r="AF1127" s="296"/>
      <c r="AG1127" s="296"/>
      <c r="AH1127" s="296"/>
      <c r="AI1127" s="296"/>
    </row>
    <row r="1128" s="455" customFormat="1" spans="1:35">
      <c r="A1128" s="467">
        <v>1257</v>
      </c>
      <c r="B1128" s="296"/>
      <c r="C1128" s="754" t="s">
        <v>7835</v>
      </c>
      <c r="D1128" s="296"/>
      <c r="E1128" s="754" t="s">
        <v>7836</v>
      </c>
      <c r="F1128" s="296"/>
      <c r="G1128" s="296"/>
      <c r="H1128" s="191" t="s">
        <v>6292</v>
      </c>
      <c r="I1128" s="296"/>
      <c r="J1128" s="191" t="s">
        <v>7718</v>
      </c>
      <c r="K1128" s="296"/>
      <c r="L1128" s="296"/>
      <c r="M1128" s="476">
        <v>157</v>
      </c>
      <c r="N1128" s="477">
        <v>31.7624</v>
      </c>
      <c r="O1128" s="477">
        <f t="shared" si="241"/>
        <v>4986.6968</v>
      </c>
      <c r="P1128" s="477"/>
      <c r="Q1128" s="477">
        <f t="shared" si="255"/>
        <v>31.7624</v>
      </c>
      <c r="R1128" s="477">
        <f t="shared" si="245"/>
        <v>0</v>
      </c>
      <c r="S1128" s="477">
        <f t="shared" si="247"/>
        <v>0</v>
      </c>
      <c r="T1128" s="477">
        <f t="shared" si="248"/>
        <v>31.7624</v>
      </c>
      <c r="U1128" s="477">
        <f t="shared" si="249"/>
        <v>0</v>
      </c>
      <c r="V1128" s="477">
        <f t="shared" si="250"/>
        <v>-157</v>
      </c>
      <c r="W1128" s="477">
        <f t="shared" si="251"/>
        <v>31.7624</v>
      </c>
      <c r="X1128" s="477">
        <f t="shared" si="254"/>
        <v>-4986.6968</v>
      </c>
      <c r="Y1128" s="444"/>
      <c r="Z1128" s="296"/>
      <c r="AA1128" s="296"/>
      <c r="AB1128" s="296"/>
      <c r="AC1128" s="296"/>
      <c r="AD1128" s="296"/>
      <c r="AE1128" s="296"/>
      <c r="AF1128" s="296"/>
      <c r="AG1128" s="296"/>
      <c r="AH1128" s="296"/>
      <c r="AI1128" s="296"/>
    </row>
    <row r="1129" s="455" customFormat="1" spans="1:35">
      <c r="A1129" s="467">
        <v>1258</v>
      </c>
      <c r="B1129" s="296"/>
      <c r="C1129" s="754" t="s">
        <v>7837</v>
      </c>
      <c r="D1129" s="296"/>
      <c r="E1129" s="754" t="s">
        <v>7838</v>
      </c>
      <c r="F1129" s="296"/>
      <c r="G1129" s="296"/>
      <c r="H1129" s="191" t="s">
        <v>6292</v>
      </c>
      <c r="I1129" s="296"/>
      <c r="J1129" s="191" t="s">
        <v>7718</v>
      </c>
      <c r="K1129" s="296"/>
      <c r="L1129" s="296"/>
      <c r="M1129" s="476">
        <v>97</v>
      </c>
      <c r="N1129" s="477">
        <v>20.4327</v>
      </c>
      <c r="O1129" s="477">
        <f t="shared" si="241"/>
        <v>1981.9719</v>
      </c>
      <c r="P1129" s="477"/>
      <c r="Q1129" s="477">
        <f t="shared" si="255"/>
        <v>20.4327</v>
      </c>
      <c r="R1129" s="477">
        <f t="shared" si="245"/>
        <v>0</v>
      </c>
      <c r="S1129" s="477">
        <f t="shared" si="247"/>
        <v>0</v>
      </c>
      <c r="T1129" s="477">
        <f t="shared" si="248"/>
        <v>20.4327</v>
      </c>
      <c r="U1129" s="477">
        <f t="shared" si="249"/>
        <v>0</v>
      </c>
      <c r="V1129" s="477">
        <f t="shared" si="250"/>
        <v>-97</v>
      </c>
      <c r="W1129" s="477">
        <f t="shared" si="251"/>
        <v>20.4327</v>
      </c>
      <c r="X1129" s="477">
        <f t="shared" si="254"/>
        <v>-1981.9719</v>
      </c>
      <c r="Y1129" s="444"/>
      <c r="Z1129" s="296"/>
      <c r="AA1129" s="296"/>
      <c r="AB1129" s="296"/>
      <c r="AC1129" s="296"/>
      <c r="AD1129" s="296"/>
      <c r="AE1129" s="296"/>
      <c r="AF1129" s="296"/>
      <c r="AG1129" s="296"/>
      <c r="AH1129" s="296"/>
      <c r="AI1129" s="296"/>
    </row>
    <row r="1130" s="455" customFormat="1" spans="1:35">
      <c r="A1130" s="467">
        <v>1259</v>
      </c>
      <c r="B1130" s="296"/>
      <c r="C1130" s="754" t="s">
        <v>7839</v>
      </c>
      <c r="D1130" s="296"/>
      <c r="E1130" s="754" t="s">
        <v>7840</v>
      </c>
      <c r="F1130" s="296"/>
      <c r="G1130" s="296"/>
      <c r="H1130" s="191" t="s">
        <v>6292</v>
      </c>
      <c r="I1130" s="296"/>
      <c r="J1130" s="191" t="s">
        <v>7718</v>
      </c>
      <c r="K1130" s="296"/>
      <c r="L1130" s="296"/>
      <c r="M1130" s="476">
        <v>66</v>
      </c>
      <c r="N1130" s="477">
        <v>15.1218</v>
      </c>
      <c r="O1130" s="477">
        <f t="shared" si="241"/>
        <v>998.0388</v>
      </c>
      <c r="P1130" s="477"/>
      <c r="Q1130" s="477">
        <f t="shared" si="255"/>
        <v>15.1218</v>
      </c>
      <c r="R1130" s="477">
        <f t="shared" si="245"/>
        <v>0</v>
      </c>
      <c r="S1130" s="477">
        <f t="shared" si="247"/>
        <v>0</v>
      </c>
      <c r="T1130" s="477">
        <f t="shared" si="248"/>
        <v>15.1218</v>
      </c>
      <c r="U1130" s="477">
        <f t="shared" si="249"/>
        <v>0</v>
      </c>
      <c r="V1130" s="477">
        <f t="shared" si="250"/>
        <v>-66</v>
      </c>
      <c r="W1130" s="477">
        <f t="shared" si="251"/>
        <v>15.1218</v>
      </c>
      <c r="X1130" s="477">
        <f t="shared" si="254"/>
        <v>-998.0388</v>
      </c>
      <c r="Y1130" s="444"/>
      <c r="Z1130" s="296"/>
      <c r="AA1130" s="296"/>
      <c r="AB1130" s="296"/>
      <c r="AC1130" s="296"/>
      <c r="AD1130" s="296"/>
      <c r="AE1130" s="296"/>
      <c r="AF1130" s="296"/>
      <c r="AG1130" s="296"/>
      <c r="AH1130" s="296"/>
      <c r="AI1130" s="296"/>
    </row>
    <row r="1131" s="455" customFormat="1" spans="1:35">
      <c r="A1131" s="467">
        <v>1260</v>
      </c>
      <c r="B1131" s="296"/>
      <c r="C1131" s="754" t="s">
        <v>7841</v>
      </c>
      <c r="D1131" s="296"/>
      <c r="E1131" s="754" t="s">
        <v>7842</v>
      </c>
      <c r="F1131" s="296"/>
      <c r="G1131" s="296"/>
      <c r="H1131" s="191" t="s">
        <v>6292</v>
      </c>
      <c r="I1131" s="296"/>
      <c r="J1131" s="191" t="s">
        <v>7718</v>
      </c>
      <c r="K1131" s="296"/>
      <c r="L1131" s="296"/>
      <c r="M1131" s="476">
        <v>132</v>
      </c>
      <c r="N1131" s="477">
        <v>14.9227</v>
      </c>
      <c r="O1131" s="477">
        <f t="shared" si="241"/>
        <v>1969.7964</v>
      </c>
      <c r="P1131" s="477"/>
      <c r="Q1131" s="477">
        <f t="shared" si="255"/>
        <v>14.9227</v>
      </c>
      <c r="R1131" s="477">
        <f t="shared" si="245"/>
        <v>0</v>
      </c>
      <c r="S1131" s="477">
        <f t="shared" si="247"/>
        <v>0</v>
      </c>
      <c r="T1131" s="477">
        <f t="shared" si="248"/>
        <v>14.9227</v>
      </c>
      <c r="U1131" s="477">
        <f t="shared" si="249"/>
        <v>0</v>
      </c>
      <c r="V1131" s="477">
        <f t="shared" si="250"/>
        <v>-132</v>
      </c>
      <c r="W1131" s="477">
        <f t="shared" si="251"/>
        <v>14.9227</v>
      </c>
      <c r="X1131" s="477">
        <f t="shared" si="254"/>
        <v>-1969.7964</v>
      </c>
      <c r="Y1131" s="444"/>
      <c r="Z1131" s="296"/>
      <c r="AA1131" s="296"/>
      <c r="AB1131" s="296"/>
      <c r="AC1131" s="296"/>
      <c r="AD1131" s="296"/>
      <c r="AE1131" s="296"/>
      <c r="AF1131" s="296"/>
      <c r="AG1131" s="296"/>
      <c r="AH1131" s="296"/>
      <c r="AI1131" s="296"/>
    </row>
    <row r="1132" s="455" customFormat="1" spans="1:35">
      <c r="A1132" s="467">
        <v>1261</v>
      </c>
      <c r="B1132" s="296"/>
      <c r="C1132" s="754" t="s">
        <v>7843</v>
      </c>
      <c r="D1132" s="296"/>
      <c r="E1132" s="754" t="s">
        <v>7844</v>
      </c>
      <c r="F1132" s="296"/>
      <c r="G1132" s="296"/>
      <c r="H1132" s="191" t="s">
        <v>6292</v>
      </c>
      <c r="I1132" s="296"/>
      <c r="J1132" s="191" t="s">
        <v>7718</v>
      </c>
      <c r="K1132" s="296"/>
      <c r="L1132" s="296"/>
      <c r="M1132" s="476">
        <v>3</v>
      </c>
      <c r="N1132" s="477">
        <v>37.198</v>
      </c>
      <c r="O1132" s="477">
        <f t="shared" si="241"/>
        <v>111.594</v>
      </c>
      <c r="P1132" s="477">
        <v>6</v>
      </c>
      <c r="Q1132" s="477">
        <f t="shared" si="255"/>
        <v>37.198</v>
      </c>
      <c r="R1132" s="477">
        <f t="shared" si="245"/>
        <v>223.188</v>
      </c>
      <c r="S1132" s="477">
        <f t="shared" si="247"/>
        <v>3</v>
      </c>
      <c r="T1132" s="477">
        <f t="shared" si="248"/>
        <v>37.198</v>
      </c>
      <c r="U1132" s="477">
        <f>R1132-O1132</f>
        <v>111.594</v>
      </c>
      <c r="V1132" s="477">
        <f t="shared" si="250"/>
        <v>0</v>
      </c>
      <c r="W1132" s="477">
        <f t="shared" si="251"/>
        <v>37.198</v>
      </c>
      <c r="X1132" s="477">
        <f>W1132*V1132</f>
        <v>0</v>
      </c>
      <c r="Y1132" s="444"/>
      <c r="Z1132" s="296"/>
      <c r="AA1132" s="296"/>
      <c r="AB1132" s="296"/>
      <c r="AC1132" s="296"/>
      <c r="AD1132" s="296"/>
      <c r="AE1132" s="296"/>
      <c r="AF1132" s="296"/>
      <c r="AG1132" s="296"/>
      <c r="AH1132" s="296"/>
      <c r="AI1132" s="296"/>
    </row>
    <row r="1133" s="455" customFormat="1" spans="1:35">
      <c r="A1133" s="467">
        <v>1262</v>
      </c>
      <c r="B1133" s="296"/>
      <c r="C1133" s="754" t="s">
        <v>7845</v>
      </c>
      <c r="D1133" s="296"/>
      <c r="E1133" s="754" t="s">
        <v>7846</v>
      </c>
      <c r="F1133" s="296"/>
      <c r="G1133" s="296"/>
      <c r="H1133" s="191" t="s">
        <v>6292</v>
      </c>
      <c r="I1133" s="296"/>
      <c r="J1133" s="191" t="s">
        <v>7718</v>
      </c>
      <c r="K1133" s="296"/>
      <c r="L1133" s="296"/>
      <c r="M1133" s="476">
        <v>130</v>
      </c>
      <c r="N1133" s="477">
        <v>40.8626</v>
      </c>
      <c r="O1133" s="477">
        <f t="shared" si="241"/>
        <v>5312.138</v>
      </c>
      <c r="P1133" s="477"/>
      <c r="Q1133" s="477">
        <f t="shared" si="255"/>
        <v>40.8626</v>
      </c>
      <c r="R1133" s="477">
        <f t="shared" si="245"/>
        <v>0</v>
      </c>
      <c r="S1133" s="477">
        <f t="shared" si="247"/>
        <v>0</v>
      </c>
      <c r="T1133" s="477">
        <f t="shared" si="248"/>
        <v>40.8626</v>
      </c>
      <c r="U1133" s="477">
        <f t="shared" si="249"/>
        <v>0</v>
      </c>
      <c r="V1133" s="477">
        <f t="shared" si="250"/>
        <v>-130</v>
      </c>
      <c r="W1133" s="477">
        <f t="shared" si="251"/>
        <v>40.8626</v>
      </c>
      <c r="X1133" s="477">
        <f t="shared" ref="X1133:X1146" si="256">R1133-O1133</f>
        <v>-5312.138</v>
      </c>
      <c r="Y1133" s="444"/>
      <c r="Z1133" s="296"/>
      <c r="AA1133" s="296"/>
      <c r="AB1133" s="296"/>
      <c r="AC1133" s="296"/>
      <c r="AD1133" s="296"/>
      <c r="AE1133" s="296"/>
      <c r="AF1133" s="296"/>
      <c r="AG1133" s="296"/>
      <c r="AH1133" s="296"/>
      <c r="AI1133" s="296"/>
    </row>
    <row r="1134" s="455" customFormat="1" spans="1:35">
      <c r="A1134" s="467">
        <v>1263</v>
      </c>
      <c r="B1134" s="296"/>
      <c r="C1134" s="754" t="s">
        <v>7847</v>
      </c>
      <c r="D1134" s="296"/>
      <c r="E1134" s="754" t="s">
        <v>7848</v>
      </c>
      <c r="F1134" s="296"/>
      <c r="G1134" s="296"/>
      <c r="H1134" s="191" t="s">
        <v>6292</v>
      </c>
      <c r="I1134" s="296"/>
      <c r="J1134" s="491" t="s">
        <v>7718</v>
      </c>
      <c r="K1134" s="296"/>
      <c r="L1134" s="296"/>
      <c r="M1134" s="476">
        <v>-125</v>
      </c>
      <c r="N1134" s="477">
        <v>24.1857</v>
      </c>
      <c r="O1134" s="477">
        <f t="shared" si="241"/>
        <v>-3023.2125</v>
      </c>
      <c r="P1134" s="477"/>
      <c r="Q1134" s="477">
        <f t="shared" si="255"/>
        <v>24.1857</v>
      </c>
      <c r="R1134" s="477">
        <f t="shared" si="245"/>
        <v>0</v>
      </c>
      <c r="S1134" s="477">
        <f t="shared" si="247"/>
        <v>125</v>
      </c>
      <c r="T1134" s="477">
        <f t="shared" si="248"/>
        <v>24.1857</v>
      </c>
      <c r="U1134" s="477">
        <f>R1134-O1134</f>
        <v>3023.2125</v>
      </c>
      <c r="V1134" s="477">
        <f t="shared" si="250"/>
        <v>0</v>
      </c>
      <c r="W1134" s="477">
        <f t="shared" si="251"/>
        <v>24.1857</v>
      </c>
      <c r="X1134" s="477">
        <f>W1134*V1134</f>
        <v>0</v>
      </c>
      <c r="Y1134" s="444"/>
      <c r="Z1134" s="296"/>
      <c r="AA1134" s="296"/>
      <c r="AB1134" s="296"/>
      <c r="AC1134" s="296"/>
      <c r="AD1134" s="296"/>
      <c r="AE1134" s="296"/>
      <c r="AF1134" s="296"/>
      <c r="AG1134" s="296"/>
      <c r="AH1134" s="296"/>
      <c r="AI1134" s="296"/>
    </row>
    <row r="1135" s="455" customFormat="1" spans="1:35">
      <c r="A1135" s="467">
        <v>1264</v>
      </c>
      <c r="B1135" s="296"/>
      <c r="C1135" s="754" t="s">
        <v>7849</v>
      </c>
      <c r="D1135" s="296"/>
      <c r="E1135" s="754" t="s">
        <v>7850</v>
      </c>
      <c r="F1135" s="296"/>
      <c r="G1135" s="296"/>
      <c r="H1135" s="191" t="s">
        <v>6292</v>
      </c>
      <c r="I1135" s="296"/>
      <c r="J1135" s="491" t="s">
        <v>7718</v>
      </c>
      <c r="K1135" s="296"/>
      <c r="L1135" s="296"/>
      <c r="M1135" s="476">
        <v>3</v>
      </c>
      <c r="N1135" s="477">
        <v>34.5178</v>
      </c>
      <c r="O1135" s="477">
        <f t="shared" si="241"/>
        <v>103.5534</v>
      </c>
      <c r="P1135" s="477"/>
      <c r="Q1135" s="477">
        <f t="shared" si="255"/>
        <v>34.5178</v>
      </c>
      <c r="R1135" s="477">
        <f t="shared" si="245"/>
        <v>0</v>
      </c>
      <c r="S1135" s="477">
        <f t="shared" si="247"/>
        <v>0</v>
      </c>
      <c r="T1135" s="477">
        <f t="shared" si="248"/>
        <v>34.5178</v>
      </c>
      <c r="U1135" s="477">
        <f t="shared" si="249"/>
        <v>0</v>
      </c>
      <c r="V1135" s="477">
        <f t="shared" si="250"/>
        <v>-3</v>
      </c>
      <c r="W1135" s="477">
        <f t="shared" si="251"/>
        <v>34.5178</v>
      </c>
      <c r="X1135" s="477">
        <f t="shared" si="256"/>
        <v>-103.5534</v>
      </c>
      <c r="Y1135" s="444"/>
      <c r="Z1135" s="296"/>
      <c r="AA1135" s="296"/>
      <c r="AB1135" s="296"/>
      <c r="AC1135" s="296"/>
      <c r="AD1135" s="296"/>
      <c r="AE1135" s="296"/>
      <c r="AF1135" s="296"/>
      <c r="AG1135" s="296"/>
      <c r="AH1135" s="296"/>
      <c r="AI1135" s="296"/>
    </row>
    <row r="1136" s="455" customFormat="1" spans="1:35">
      <c r="A1136" s="467">
        <v>1265</v>
      </c>
      <c r="B1136" s="296"/>
      <c r="C1136" s="754" t="s">
        <v>7851</v>
      </c>
      <c r="D1136" s="296"/>
      <c r="E1136" s="754" t="s">
        <v>7852</v>
      </c>
      <c r="F1136" s="296"/>
      <c r="G1136" s="296"/>
      <c r="H1136" s="191" t="s">
        <v>6292</v>
      </c>
      <c r="I1136" s="296"/>
      <c r="J1136" s="491" t="s">
        <v>7718</v>
      </c>
      <c r="K1136" s="296"/>
      <c r="L1136" s="296"/>
      <c r="M1136" s="476">
        <v>3</v>
      </c>
      <c r="N1136" s="477">
        <v>24.7455</v>
      </c>
      <c r="O1136" s="477">
        <f t="shared" si="241"/>
        <v>74.2365</v>
      </c>
      <c r="P1136" s="477"/>
      <c r="Q1136" s="477">
        <f t="shared" si="255"/>
        <v>24.7455</v>
      </c>
      <c r="R1136" s="477">
        <f t="shared" si="245"/>
        <v>0</v>
      </c>
      <c r="S1136" s="477">
        <f t="shared" si="247"/>
        <v>0</v>
      </c>
      <c r="T1136" s="477">
        <f t="shared" si="248"/>
        <v>24.7455</v>
      </c>
      <c r="U1136" s="477">
        <f t="shared" si="249"/>
        <v>0</v>
      </c>
      <c r="V1136" s="477">
        <f t="shared" si="250"/>
        <v>-3</v>
      </c>
      <c r="W1136" s="477">
        <f t="shared" si="251"/>
        <v>24.7455</v>
      </c>
      <c r="X1136" s="477">
        <f t="shared" si="256"/>
        <v>-74.2365</v>
      </c>
      <c r="Y1136" s="444"/>
      <c r="Z1136" s="296"/>
      <c r="AA1136" s="296"/>
      <c r="AB1136" s="296"/>
      <c r="AC1136" s="296"/>
      <c r="AD1136" s="296"/>
      <c r="AE1136" s="296"/>
      <c r="AF1136" s="296"/>
      <c r="AG1136" s="296"/>
      <c r="AH1136" s="296"/>
      <c r="AI1136" s="296"/>
    </row>
    <row r="1137" s="455" customFormat="1" spans="1:35">
      <c r="A1137" s="467">
        <v>1266</v>
      </c>
      <c r="B1137" s="296"/>
      <c r="C1137" s="754" t="s">
        <v>7853</v>
      </c>
      <c r="D1137" s="296"/>
      <c r="E1137" s="754" t="s">
        <v>7854</v>
      </c>
      <c r="F1137" s="296"/>
      <c r="G1137" s="296"/>
      <c r="H1137" s="191" t="s">
        <v>6292</v>
      </c>
      <c r="I1137" s="296"/>
      <c r="J1137" s="491" t="s">
        <v>7718</v>
      </c>
      <c r="K1137" s="296"/>
      <c r="L1137" s="296"/>
      <c r="M1137" s="476">
        <v>29</v>
      </c>
      <c r="N1137" s="477">
        <v>38.3086</v>
      </c>
      <c r="O1137" s="477">
        <f t="shared" si="241"/>
        <v>1110.9494</v>
      </c>
      <c r="P1137" s="477"/>
      <c r="Q1137" s="477">
        <f t="shared" si="255"/>
        <v>38.3086</v>
      </c>
      <c r="R1137" s="477">
        <f t="shared" si="245"/>
        <v>0</v>
      </c>
      <c r="S1137" s="477">
        <f t="shared" si="247"/>
        <v>0</v>
      </c>
      <c r="T1137" s="477">
        <f t="shared" si="248"/>
        <v>38.3086</v>
      </c>
      <c r="U1137" s="477">
        <f t="shared" si="249"/>
        <v>0</v>
      </c>
      <c r="V1137" s="477">
        <f t="shared" si="250"/>
        <v>-29</v>
      </c>
      <c r="W1137" s="477">
        <f t="shared" si="251"/>
        <v>38.3086</v>
      </c>
      <c r="X1137" s="477">
        <f t="shared" si="256"/>
        <v>-1110.9494</v>
      </c>
      <c r="Y1137" s="444"/>
      <c r="Z1137" s="296"/>
      <c r="AA1137" s="296"/>
      <c r="AB1137" s="296"/>
      <c r="AC1137" s="296"/>
      <c r="AD1137" s="296"/>
      <c r="AE1137" s="296"/>
      <c r="AF1137" s="296"/>
      <c r="AG1137" s="296"/>
      <c r="AH1137" s="296"/>
      <c r="AI1137" s="296"/>
    </row>
    <row r="1138" s="455" customFormat="1" spans="1:35">
      <c r="A1138" s="467">
        <v>1267</v>
      </c>
      <c r="B1138" s="296"/>
      <c r="C1138" s="754" t="s">
        <v>7855</v>
      </c>
      <c r="D1138" s="296"/>
      <c r="E1138" s="754" t="s">
        <v>7856</v>
      </c>
      <c r="F1138" s="296"/>
      <c r="G1138" s="296"/>
      <c r="H1138" s="191" t="s">
        <v>6292</v>
      </c>
      <c r="I1138" s="296"/>
      <c r="J1138" s="491" t="s">
        <v>7718</v>
      </c>
      <c r="K1138" s="296"/>
      <c r="L1138" s="296"/>
      <c r="M1138" s="476">
        <v>41</v>
      </c>
      <c r="N1138" s="477">
        <f>VLOOKUP(C1138,[9]厂外金额!$A$2:$K$1586,11,0)</f>
        <v>47.8942</v>
      </c>
      <c r="O1138" s="477">
        <f t="shared" ref="O1138:O1201" si="257">N1138*M1138</f>
        <v>1963.6622</v>
      </c>
      <c r="P1138" s="477"/>
      <c r="Q1138" s="477">
        <f t="shared" si="255"/>
        <v>47.8942</v>
      </c>
      <c r="R1138" s="477">
        <f t="shared" si="245"/>
        <v>0</v>
      </c>
      <c r="S1138" s="477">
        <f t="shared" si="247"/>
        <v>0</v>
      </c>
      <c r="T1138" s="477">
        <f t="shared" si="248"/>
        <v>47.8942</v>
      </c>
      <c r="U1138" s="477">
        <f t="shared" si="249"/>
        <v>0</v>
      </c>
      <c r="V1138" s="477">
        <f t="shared" si="250"/>
        <v>-41</v>
      </c>
      <c r="W1138" s="477">
        <f t="shared" si="251"/>
        <v>47.8942</v>
      </c>
      <c r="X1138" s="477">
        <f t="shared" si="256"/>
        <v>-1963.6622</v>
      </c>
      <c r="Y1138" s="444"/>
      <c r="Z1138" s="296"/>
      <c r="AA1138" s="296"/>
      <c r="AB1138" s="296"/>
      <c r="AC1138" s="296"/>
      <c r="AD1138" s="296"/>
      <c r="AE1138" s="296"/>
      <c r="AF1138" s="296"/>
      <c r="AG1138" s="296"/>
      <c r="AH1138" s="296"/>
      <c r="AI1138" s="296"/>
    </row>
    <row r="1139" s="455" customFormat="1" spans="1:35">
      <c r="A1139" s="467">
        <v>1268</v>
      </c>
      <c r="B1139" s="296"/>
      <c r="C1139" s="754" t="s">
        <v>7857</v>
      </c>
      <c r="D1139" s="296"/>
      <c r="E1139" s="754" t="s">
        <v>7858</v>
      </c>
      <c r="F1139" s="296"/>
      <c r="G1139" s="296"/>
      <c r="H1139" s="191" t="s">
        <v>6292</v>
      </c>
      <c r="I1139" s="296"/>
      <c r="J1139" s="491" t="s">
        <v>7718</v>
      </c>
      <c r="K1139" s="296"/>
      <c r="L1139" s="296"/>
      <c r="M1139" s="476">
        <v>23</v>
      </c>
      <c r="N1139" s="477">
        <v>49.8603</v>
      </c>
      <c r="O1139" s="477">
        <f t="shared" si="257"/>
        <v>1146.7869</v>
      </c>
      <c r="P1139" s="477"/>
      <c r="Q1139" s="477">
        <f t="shared" si="255"/>
        <v>49.8603</v>
      </c>
      <c r="R1139" s="477">
        <f t="shared" si="245"/>
        <v>0</v>
      </c>
      <c r="S1139" s="477">
        <f t="shared" si="247"/>
        <v>0</v>
      </c>
      <c r="T1139" s="477">
        <f t="shared" si="248"/>
        <v>49.8603</v>
      </c>
      <c r="U1139" s="477">
        <f t="shared" si="249"/>
        <v>0</v>
      </c>
      <c r="V1139" s="477">
        <f t="shared" si="250"/>
        <v>-23</v>
      </c>
      <c r="W1139" s="477">
        <f t="shared" si="251"/>
        <v>49.8603</v>
      </c>
      <c r="X1139" s="477">
        <f t="shared" si="256"/>
        <v>-1146.7869</v>
      </c>
      <c r="Y1139" s="444"/>
      <c r="Z1139" s="296"/>
      <c r="AA1139" s="296"/>
      <c r="AB1139" s="296"/>
      <c r="AC1139" s="296"/>
      <c r="AD1139" s="296"/>
      <c r="AE1139" s="296"/>
      <c r="AF1139" s="296"/>
      <c r="AG1139" s="296"/>
      <c r="AH1139" s="296"/>
      <c r="AI1139" s="296"/>
    </row>
    <row r="1140" s="455" customFormat="1" spans="1:35">
      <c r="A1140" s="467">
        <v>1269</v>
      </c>
      <c r="B1140" s="296"/>
      <c r="C1140" s="754" t="s">
        <v>7859</v>
      </c>
      <c r="D1140" s="296"/>
      <c r="E1140" s="754" t="s">
        <v>7860</v>
      </c>
      <c r="F1140" s="296"/>
      <c r="G1140" s="296"/>
      <c r="H1140" s="191" t="s">
        <v>6292</v>
      </c>
      <c r="I1140" s="296"/>
      <c r="J1140" s="491" t="s">
        <v>7718</v>
      </c>
      <c r="K1140" s="296"/>
      <c r="L1140" s="296"/>
      <c r="M1140" s="476">
        <v>54</v>
      </c>
      <c r="N1140" s="477">
        <v>42.8743</v>
      </c>
      <c r="O1140" s="477">
        <f t="shared" si="257"/>
        <v>2315.2122</v>
      </c>
      <c r="P1140" s="477"/>
      <c r="Q1140" s="477">
        <f t="shared" si="255"/>
        <v>42.8743</v>
      </c>
      <c r="R1140" s="477">
        <f t="shared" si="245"/>
        <v>0</v>
      </c>
      <c r="S1140" s="477">
        <f t="shared" si="247"/>
        <v>0</v>
      </c>
      <c r="T1140" s="477">
        <f t="shared" si="248"/>
        <v>42.8743</v>
      </c>
      <c r="U1140" s="477">
        <f t="shared" si="249"/>
        <v>0</v>
      </c>
      <c r="V1140" s="477">
        <f t="shared" si="250"/>
        <v>-54</v>
      </c>
      <c r="W1140" s="477">
        <f t="shared" si="251"/>
        <v>42.8743</v>
      </c>
      <c r="X1140" s="477">
        <f t="shared" si="256"/>
        <v>-2315.2122</v>
      </c>
      <c r="Y1140" s="444"/>
      <c r="Z1140" s="296"/>
      <c r="AA1140" s="296"/>
      <c r="AB1140" s="296"/>
      <c r="AC1140" s="296"/>
      <c r="AD1140" s="296"/>
      <c r="AE1140" s="296"/>
      <c r="AF1140" s="296"/>
      <c r="AG1140" s="296"/>
      <c r="AH1140" s="296"/>
      <c r="AI1140" s="296"/>
    </row>
    <row r="1141" s="455" customFormat="1" spans="1:35">
      <c r="A1141" s="467">
        <v>1270</v>
      </c>
      <c r="B1141" s="296"/>
      <c r="C1141" s="754" t="s">
        <v>7861</v>
      </c>
      <c r="D1141" s="296"/>
      <c r="E1141" s="754" t="s">
        <v>7862</v>
      </c>
      <c r="F1141" s="296"/>
      <c r="G1141" s="296"/>
      <c r="H1141" s="191" t="s">
        <v>6292</v>
      </c>
      <c r="I1141" s="296"/>
      <c r="J1141" s="491" t="s">
        <v>7718</v>
      </c>
      <c r="K1141" s="296"/>
      <c r="L1141" s="296"/>
      <c r="M1141" s="476">
        <v>153</v>
      </c>
      <c r="N1141" s="477">
        <v>38.607</v>
      </c>
      <c r="O1141" s="477">
        <f t="shared" si="257"/>
        <v>5906.871</v>
      </c>
      <c r="P1141" s="477"/>
      <c r="Q1141" s="477">
        <f t="shared" si="255"/>
        <v>38.607</v>
      </c>
      <c r="R1141" s="477">
        <f t="shared" si="245"/>
        <v>0</v>
      </c>
      <c r="S1141" s="477">
        <f t="shared" si="247"/>
        <v>0</v>
      </c>
      <c r="T1141" s="477">
        <f t="shared" si="248"/>
        <v>38.607</v>
      </c>
      <c r="U1141" s="477">
        <f t="shared" si="249"/>
        <v>0</v>
      </c>
      <c r="V1141" s="477">
        <f t="shared" si="250"/>
        <v>-153</v>
      </c>
      <c r="W1141" s="477">
        <f t="shared" si="251"/>
        <v>38.607</v>
      </c>
      <c r="X1141" s="477">
        <f t="shared" si="256"/>
        <v>-5906.871</v>
      </c>
      <c r="Y1141" s="444"/>
      <c r="Z1141" s="296"/>
      <c r="AA1141" s="296"/>
      <c r="AB1141" s="296"/>
      <c r="AC1141" s="296"/>
      <c r="AD1141" s="296"/>
      <c r="AE1141" s="296"/>
      <c r="AF1141" s="296"/>
      <c r="AG1141" s="296"/>
      <c r="AH1141" s="296"/>
      <c r="AI1141" s="296"/>
    </row>
    <row r="1142" s="455" customFormat="1" spans="1:35">
      <c r="A1142" s="467">
        <v>1271</v>
      </c>
      <c r="B1142" s="296"/>
      <c r="C1142" s="754" t="s">
        <v>7863</v>
      </c>
      <c r="D1142" s="296"/>
      <c r="E1142" s="754" t="s">
        <v>7864</v>
      </c>
      <c r="F1142" s="296"/>
      <c r="G1142" s="296"/>
      <c r="H1142" s="191" t="s">
        <v>6292</v>
      </c>
      <c r="I1142" s="296"/>
      <c r="J1142" s="491" t="s">
        <v>7718</v>
      </c>
      <c r="K1142" s="296"/>
      <c r="L1142" s="296"/>
      <c r="M1142" s="476">
        <v>151</v>
      </c>
      <c r="N1142" s="477">
        <v>41.0545</v>
      </c>
      <c r="O1142" s="477">
        <f t="shared" si="257"/>
        <v>6199.2295</v>
      </c>
      <c r="P1142" s="477"/>
      <c r="Q1142" s="477">
        <f t="shared" si="255"/>
        <v>41.0545</v>
      </c>
      <c r="R1142" s="477">
        <f t="shared" si="245"/>
        <v>0</v>
      </c>
      <c r="S1142" s="477">
        <f t="shared" si="247"/>
        <v>0</v>
      </c>
      <c r="T1142" s="477">
        <f t="shared" si="248"/>
        <v>41.0545</v>
      </c>
      <c r="U1142" s="477">
        <f t="shared" si="249"/>
        <v>0</v>
      </c>
      <c r="V1142" s="477">
        <f t="shared" si="250"/>
        <v>-151</v>
      </c>
      <c r="W1142" s="477">
        <f t="shared" si="251"/>
        <v>41.0545</v>
      </c>
      <c r="X1142" s="477">
        <f t="shared" si="256"/>
        <v>-6199.2295</v>
      </c>
      <c r="Y1142" s="444"/>
      <c r="Z1142" s="296"/>
      <c r="AA1142" s="296"/>
      <c r="AB1142" s="296"/>
      <c r="AC1142" s="296"/>
      <c r="AD1142" s="296"/>
      <c r="AE1142" s="296"/>
      <c r="AF1142" s="296"/>
      <c r="AG1142" s="296"/>
      <c r="AH1142" s="296"/>
      <c r="AI1142" s="296"/>
    </row>
    <row r="1143" s="455" customFormat="1" spans="1:35">
      <c r="A1143" s="467">
        <v>1272</v>
      </c>
      <c r="B1143" s="296"/>
      <c r="C1143" s="754" t="s">
        <v>7865</v>
      </c>
      <c r="D1143" s="296"/>
      <c r="E1143" s="754" t="s">
        <v>7866</v>
      </c>
      <c r="F1143" s="296"/>
      <c r="G1143" s="296"/>
      <c r="H1143" s="191" t="s">
        <v>6292</v>
      </c>
      <c r="I1143" s="296"/>
      <c r="J1143" s="491" t="s">
        <v>7718</v>
      </c>
      <c r="K1143" s="296"/>
      <c r="L1143" s="296"/>
      <c r="M1143" s="476">
        <v>2</v>
      </c>
      <c r="N1143" s="477">
        <f>VLOOKUP(C1143,[9]厂外金额!$A$2:$K$1586,11,0)</f>
        <v>23.6639</v>
      </c>
      <c r="O1143" s="477">
        <f t="shared" si="257"/>
        <v>47.3278</v>
      </c>
      <c r="P1143" s="477"/>
      <c r="Q1143" s="477">
        <f t="shared" si="255"/>
        <v>23.6639</v>
      </c>
      <c r="R1143" s="477">
        <f t="shared" si="245"/>
        <v>0</v>
      </c>
      <c r="S1143" s="477">
        <f t="shared" si="247"/>
        <v>0</v>
      </c>
      <c r="T1143" s="477">
        <f t="shared" si="248"/>
        <v>23.6639</v>
      </c>
      <c r="U1143" s="477">
        <f t="shared" si="249"/>
        <v>0</v>
      </c>
      <c r="V1143" s="477">
        <f t="shared" si="250"/>
        <v>-2</v>
      </c>
      <c r="W1143" s="477">
        <f t="shared" si="251"/>
        <v>23.6639</v>
      </c>
      <c r="X1143" s="477">
        <f t="shared" si="256"/>
        <v>-47.3278</v>
      </c>
      <c r="Y1143" s="444"/>
      <c r="Z1143" s="296"/>
      <c r="AA1143" s="296"/>
      <c r="AB1143" s="296"/>
      <c r="AC1143" s="296"/>
      <c r="AD1143" s="296"/>
      <c r="AE1143" s="296"/>
      <c r="AF1143" s="296"/>
      <c r="AG1143" s="296"/>
      <c r="AH1143" s="296"/>
      <c r="AI1143" s="296"/>
    </row>
    <row r="1144" s="455" customFormat="1" spans="1:35">
      <c r="A1144" s="467">
        <v>1273</v>
      </c>
      <c r="B1144" s="296"/>
      <c r="C1144" s="754" t="s">
        <v>7867</v>
      </c>
      <c r="D1144" s="296"/>
      <c r="E1144" s="754" t="s">
        <v>7868</v>
      </c>
      <c r="F1144" s="296"/>
      <c r="G1144" s="296"/>
      <c r="H1144" s="191" t="s">
        <v>6292</v>
      </c>
      <c r="I1144" s="296"/>
      <c r="J1144" s="491" t="s">
        <v>7718</v>
      </c>
      <c r="K1144" s="296"/>
      <c r="L1144" s="296"/>
      <c r="M1144" s="476">
        <v>5</v>
      </c>
      <c r="N1144" s="477">
        <v>20.34</v>
      </c>
      <c r="O1144" s="477">
        <f t="shared" si="257"/>
        <v>101.7</v>
      </c>
      <c r="P1144" s="477"/>
      <c r="Q1144" s="477">
        <f t="shared" si="255"/>
        <v>20.34</v>
      </c>
      <c r="R1144" s="477">
        <f t="shared" si="245"/>
        <v>0</v>
      </c>
      <c r="S1144" s="477">
        <f t="shared" si="247"/>
        <v>0</v>
      </c>
      <c r="T1144" s="477">
        <f t="shared" si="248"/>
        <v>20.34</v>
      </c>
      <c r="U1144" s="477">
        <f t="shared" si="249"/>
        <v>0</v>
      </c>
      <c r="V1144" s="477">
        <f t="shared" si="250"/>
        <v>-5</v>
      </c>
      <c r="W1144" s="477">
        <f t="shared" si="251"/>
        <v>20.34</v>
      </c>
      <c r="X1144" s="477">
        <f t="shared" si="256"/>
        <v>-101.7</v>
      </c>
      <c r="Y1144" s="444"/>
      <c r="Z1144" s="296"/>
      <c r="AA1144" s="296"/>
      <c r="AB1144" s="296"/>
      <c r="AC1144" s="296"/>
      <c r="AD1144" s="296"/>
      <c r="AE1144" s="296"/>
      <c r="AF1144" s="296"/>
      <c r="AG1144" s="296"/>
      <c r="AH1144" s="296"/>
      <c r="AI1144" s="296"/>
    </row>
    <row r="1145" s="455" customFormat="1" spans="1:35">
      <c r="A1145" s="467">
        <v>1274</v>
      </c>
      <c r="B1145" s="296"/>
      <c r="C1145" s="754" t="s">
        <v>7869</v>
      </c>
      <c r="D1145" s="296"/>
      <c r="E1145" s="754" t="s">
        <v>7870</v>
      </c>
      <c r="F1145" s="296"/>
      <c r="G1145" s="296"/>
      <c r="H1145" s="191" t="s">
        <v>6292</v>
      </c>
      <c r="I1145" s="296"/>
      <c r="J1145" s="491" t="s">
        <v>7718</v>
      </c>
      <c r="K1145" s="296"/>
      <c r="L1145" s="296"/>
      <c r="M1145" s="476">
        <v>4</v>
      </c>
      <c r="N1145" s="477">
        <v>18.08</v>
      </c>
      <c r="O1145" s="477">
        <f t="shared" si="257"/>
        <v>72.32</v>
      </c>
      <c r="P1145" s="477"/>
      <c r="Q1145" s="477">
        <f t="shared" si="255"/>
        <v>18.08</v>
      </c>
      <c r="R1145" s="477">
        <f t="shared" si="245"/>
        <v>0</v>
      </c>
      <c r="S1145" s="477">
        <f t="shared" si="247"/>
        <v>0</v>
      </c>
      <c r="T1145" s="477">
        <f t="shared" si="248"/>
        <v>18.08</v>
      </c>
      <c r="U1145" s="477">
        <f t="shared" si="249"/>
        <v>0</v>
      </c>
      <c r="V1145" s="477">
        <f t="shared" si="250"/>
        <v>-4</v>
      </c>
      <c r="W1145" s="477">
        <f t="shared" si="251"/>
        <v>18.08</v>
      </c>
      <c r="X1145" s="477">
        <f t="shared" si="256"/>
        <v>-72.32</v>
      </c>
      <c r="Y1145" s="444"/>
      <c r="Z1145" s="296"/>
      <c r="AA1145" s="296"/>
      <c r="AB1145" s="296"/>
      <c r="AC1145" s="296"/>
      <c r="AD1145" s="296"/>
      <c r="AE1145" s="296"/>
      <c r="AF1145" s="296"/>
      <c r="AG1145" s="296"/>
      <c r="AH1145" s="296"/>
      <c r="AI1145" s="296"/>
    </row>
    <row r="1146" s="455" customFormat="1" spans="1:35">
      <c r="A1146" s="467">
        <v>1275</v>
      </c>
      <c r="B1146" s="296"/>
      <c r="C1146" s="754" t="s">
        <v>7871</v>
      </c>
      <c r="D1146" s="296"/>
      <c r="E1146" s="754" t="s">
        <v>7872</v>
      </c>
      <c r="F1146" s="296"/>
      <c r="G1146" s="296"/>
      <c r="H1146" s="191" t="s">
        <v>6292</v>
      </c>
      <c r="I1146" s="296"/>
      <c r="J1146" s="491" t="s">
        <v>7718</v>
      </c>
      <c r="K1146" s="296"/>
      <c r="L1146" s="296"/>
      <c r="M1146" s="476">
        <v>9</v>
      </c>
      <c r="N1146" s="477">
        <v>16.5089</v>
      </c>
      <c r="O1146" s="477">
        <f t="shared" si="257"/>
        <v>148.5801</v>
      </c>
      <c r="P1146" s="477"/>
      <c r="Q1146" s="477">
        <f t="shared" si="255"/>
        <v>16.5089</v>
      </c>
      <c r="R1146" s="477">
        <f t="shared" si="245"/>
        <v>0</v>
      </c>
      <c r="S1146" s="477">
        <f t="shared" si="247"/>
        <v>0</v>
      </c>
      <c r="T1146" s="477">
        <f t="shared" si="248"/>
        <v>16.5089</v>
      </c>
      <c r="U1146" s="477">
        <f t="shared" si="249"/>
        <v>0</v>
      </c>
      <c r="V1146" s="477">
        <f t="shared" si="250"/>
        <v>-9</v>
      </c>
      <c r="W1146" s="477">
        <f t="shared" si="251"/>
        <v>16.5089</v>
      </c>
      <c r="X1146" s="477">
        <f t="shared" si="256"/>
        <v>-148.5801</v>
      </c>
      <c r="Y1146" s="444"/>
      <c r="Z1146" s="296"/>
      <c r="AA1146" s="296"/>
      <c r="AB1146" s="296"/>
      <c r="AC1146" s="296"/>
      <c r="AD1146" s="296"/>
      <c r="AE1146" s="296"/>
      <c r="AF1146" s="296"/>
      <c r="AG1146" s="296"/>
      <c r="AH1146" s="296"/>
      <c r="AI1146" s="296"/>
    </row>
    <row r="1147" s="455" customFormat="1" spans="1:35">
      <c r="A1147" s="467">
        <v>1276</v>
      </c>
      <c r="B1147" s="296"/>
      <c r="C1147" s="754" t="s">
        <v>7873</v>
      </c>
      <c r="D1147" s="296"/>
      <c r="E1147" s="754" t="s">
        <v>7874</v>
      </c>
      <c r="F1147" s="296"/>
      <c r="G1147" s="296"/>
      <c r="H1147" s="191" t="s">
        <v>6292</v>
      </c>
      <c r="I1147" s="296"/>
      <c r="J1147" s="491" t="s">
        <v>7718</v>
      </c>
      <c r="K1147" s="296"/>
      <c r="L1147" s="296"/>
      <c r="M1147" s="476">
        <v>-3</v>
      </c>
      <c r="N1147" s="477">
        <f>VLOOKUP(C1147,[9]厂外金额!$A$2:$K$1586,11,0)</f>
        <v>70.6637</v>
      </c>
      <c r="O1147" s="477">
        <f t="shared" si="257"/>
        <v>-211.9911</v>
      </c>
      <c r="P1147" s="477"/>
      <c r="Q1147" s="477">
        <f t="shared" si="255"/>
        <v>70.6637</v>
      </c>
      <c r="R1147" s="477">
        <f t="shared" si="245"/>
        <v>0</v>
      </c>
      <c r="S1147" s="477">
        <f t="shared" si="247"/>
        <v>3</v>
      </c>
      <c r="T1147" s="477">
        <f t="shared" si="248"/>
        <v>70.6637</v>
      </c>
      <c r="U1147" s="477">
        <f>R1147-O1147</f>
        <v>211.9911</v>
      </c>
      <c r="V1147" s="477">
        <f t="shared" si="250"/>
        <v>0</v>
      </c>
      <c r="W1147" s="477">
        <f t="shared" si="251"/>
        <v>70.6637</v>
      </c>
      <c r="X1147" s="477">
        <f>W1147*V1147</f>
        <v>0</v>
      </c>
      <c r="Y1147" s="444"/>
      <c r="Z1147" s="296"/>
      <c r="AA1147" s="296"/>
      <c r="AB1147" s="296"/>
      <c r="AC1147" s="296"/>
      <c r="AD1147" s="296"/>
      <c r="AE1147" s="296"/>
      <c r="AF1147" s="296"/>
      <c r="AG1147" s="296"/>
      <c r="AH1147" s="296"/>
      <c r="AI1147" s="296"/>
    </row>
    <row r="1148" s="455" customFormat="1" spans="1:35">
      <c r="A1148" s="467">
        <v>1277</v>
      </c>
      <c r="B1148" s="296"/>
      <c r="C1148" s="754" t="s">
        <v>7875</v>
      </c>
      <c r="D1148" s="296"/>
      <c r="E1148" s="754" t="s">
        <v>7876</v>
      </c>
      <c r="F1148" s="296"/>
      <c r="G1148" s="296"/>
      <c r="H1148" s="191" t="s">
        <v>6292</v>
      </c>
      <c r="I1148" s="296"/>
      <c r="J1148" s="491" t="s">
        <v>7718</v>
      </c>
      <c r="K1148" s="296"/>
      <c r="L1148" s="296"/>
      <c r="M1148" s="476">
        <v>3</v>
      </c>
      <c r="N1148" s="477">
        <f>VLOOKUP(C1148,[9]厂外金额!$A$2:$K$1586,11,0)</f>
        <v>62.2251</v>
      </c>
      <c r="O1148" s="477">
        <f t="shared" si="257"/>
        <v>186.6753</v>
      </c>
      <c r="P1148" s="477"/>
      <c r="Q1148" s="477">
        <f t="shared" si="255"/>
        <v>62.2251</v>
      </c>
      <c r="R1148" s="477">
        <f t="shared" si="245"/>
        <v>0</v>
      </c>
      <c r="S1148" s="477">
        <f t="shared" si="247"/>
        <v>0</v>
      </c>
      <c r="T1148" s="477">
        <f t="shared" si="248"/>
        <v>62.2251</v>
      </c>
      <c r="U1148" s="477">
        <f t="shared" si="249"/>
        <v>0</v>
      </c>
      <c r="V1148" s="477">
        <f t="shared" si="250"/>
        <v>-3</v>
      </c>
      <c r="W1148" s="477">
        <f t="shared" si="251"/>
        <v>62.2251</v>
      </c>
      <c r="X1148" s="477">
        <f t="shared" ref="X1148:X1151" si="258">R1148-O1148</f>
        <v>-186.6753</v>
      </c>
      <c r="Y1148" s="444"/>
      <c r="Z1148" s="296"/>
      <c r="AA1148" s="296"/>
      <c r="AB1148" s="296"/>
      <c r="AC1148" s="296"/>
      <c r="AD1148" s="296"/>
      <c r="AE1148" s="296"/>
      <c r="AF1148" s="296"/>
      <c r="AG1148" s="296"/>
      <c r="AH1148" s="296"/>
      <c r="AI1148" s="296"/>
    </row>
    <row r="1149" s="455" customFormat="1" spans="1:35">
      <c r="A1149" s="467">
        <v>1278</v>
      </c>
      <c r="B1149" s="296"/>
      <c r="C1149" s="754" t="s">
        <v>7877</v>
      </c>
      <c r="D1149" s="296"/>
      <c r="E1149" s="754" t="s">
        <v>7878</v>
      </c>
      <c r="F1149" s="296"/>
      <c r="G1149" s="296"/>
      <c r="H1149" s="191" t="s">
        <v>6292</v>
      </c>
      <c r="I1149" s="296"/>
      <c r="J1149" s="491" t="s">
        <v>7718</v>
      </c>
      <c r="K1149" s="296"/>
      <c r="L1149" s="296"/>
      <c r="M1149" s="476">
        <v>49</v>
      </c>
      <c r="N1149" s="477">
        <v>17.6384</v>
      </c>
      <c r="O1149" s="477">
        <f t="shared" si="257"/>
        <v>864.2816</v>
      </c>
      <c r="P1149" s="477"/>
      <c r="Q1149" s="477">
        <f t="shared" si="255"/>
        <v>17.6384</v>
      </c>
      <c r="R1149" s="477">
        <f t="shared" si="245"/>
        <v>0</v>
      </c>
      <c r="S1149" s="477">
        <f t="shared" si="247"/>
        <v>0</v>
      </c>
      <c r="T1149" s="477">
        <f t="shared" si="248"/>
        <v>17.6384</v>
      </c>
      <c r="U1149" s="477">
        <f t="shared" si="249"/>
        <v>0</v>
      </c>
      <c r="V1149" s="477">
        <f t="shared" si="250"/>
        <v>-49</v>
      </c>
      <c r="W1149" s="477">
        <f t="shared" si="251"/>
        <v>17.6384</v>
      </c>
      <c r="X1149" s="477">
        <f t="shared" si="258"/>
        <v>-864.2816</v>
      </c>
      <c r="Y1149" s="444"/>
      <c r="Z1149" s="296"/>
      <c r="AA1149" s="296"/>
      <c r="AB1149" s="296"/>
      <c r="AC1149" s="296"/>
      <c r="AD1149" s="296"/>
      <c r="AE1149" s="296"/>
      <c r="AF1149" s="296"/>
      <c r="AG1149" s="296"/>
      <c r="AH1149" s="296"/>
      <c r="AI1149" s="296"/>
    </row>
    <row r="1150" s="455" customFormat="1" spans="1:35">
      <c r="A1150" s="467">
        <v>1279</v>
      </c>
      <c r="B1150" s="296"/>
      <c r="C1150" s="754" t="s">
        <v>7879</v>
      </c>
      <c r="D1150" s="296"/>
      <c r="E1150" s="754" t="s">
        <v>7880</v>
      </c>
      <c r="F1150" s="296"/>
      <c r="G1150" s="296"/>
      <c r="H1150" s="191" t="s">
        <v>6292</v>
      </c>
      <c r="I1150" s="296"/>
      <c r="J1150" s="491" t="s">
        <v>7718</v>
      </c>
      <c r="K1150" s="296"/>
      <c r="L1150" s="296"/>
      <c r="M1150" s="476">
        <v>-46</v>
      </c>
      <c r="N1150" s="477">
        <v>10.3707</v>
      </c>
      <c r="O1150" s="477">
        <f t="shared" si="257"/>
        <v>-477.0522</v>
      </c>
      <c r="P1150" s="477"/>
      <c r="Q1150" s="477">
        <f t="shared" si="255"/>
        <v>10.3707</v>
      </c>
      <c r="R1150" s="477">
        <f t="shared" si="245"/>
        <v>0</v>
      </c>
      <c r="S1150" s="477">
        <f t="shared" si="247"/>
        <v>46</v>
      </c>
      <c r="T1150" s="477">
        <f t="shared" si="248"/>
        <v>10.3707</v>
      </c>
      <c r="U1150" s="477">
        <f>R1150-O1150</f>
        <v>477.0522</v>
      </c>
      <c r="V1150" s="477">
        <f t="shared" si="250"/>
        <v>0</v>
      </c>
      <c r="W1150" s="477">
        <f t="shared" si="251"/>
        <v>10.3707</v>
      </c>
      <c r="X1150" s="477">
        <f>W1150*V1150</f>
        <v>0</v>
      </c>
      <c r="Y1150" s="444"/>
      <c r="Z1150" s="296"/>
      <c r="AA1150" s="296"/>
      <c r="AB1150" s="296"/>
      <c r="AC1150" s="296"/>
      <c r="AD1150" s="296"/>
      <c r="AE1150" s="296"/>
      <c r="AF1150" s="296"/>
      <c r="AG1150" s="296"/>
      <c r="AH1150" s="296"/>
      <c r="AI1150" s="296"/>
    </row>
    <row r="1151" s="455" customFormat="1" spans="1:35">
      <c r="A1151" s="467">
        <v>1280</v>
      </c>
      <c r="B1151" s="296"/>
      <c r="C1151" s="754" t="s">
        <v>7881</v>
      </c>
      <c r="D1151" s="296"/>
      <c r="E1151" s="754" t="s">
        <v>7882</v>
      </c>
      <c r="F1151" s="296"/>
      <c r="G1151" s="296"/>
      <c r="H1151" s="191" t="s">
        <v>6292</v>
      </c>
      <c r="I1151" s="296"/>
      <c r="J1151" s="491" t="s">
        <v>7718</v>
      </c>
      <c r="K1151" s="296"/>
      <c r="L1151" s="296"/>
      <c r="M1151" s="476">
        <v>51</v>
      </c>
      <c r="N1151" s="477">
        <v>18.9717</v>
      </c>
      <c r="O1151" s="477">
        <f t="shared" si="257"/>
        <v>967.5567</v>
      </c>
      <c r="P1151" s="477"/>
      <c r="Q1151" s="477">
        <f t="shared" si="255"/>
        <v>18.9717</v>
      </c>
      <c r="R1151" s="477">
        <f t="shared" si="245"/>
        <v>0</v>
      </c>
      <c r="S1151" s="477">
        <f t="shared" si="247"/>
        <v>0</v>
      </c>
      <c r="T1151" s="477">
        <f t="shared" si="248"/>
        <v>18.9717</v>
      </c>
      <c r="U1151" s="477">
        <f t="shared" si="249"/>
        <v>0</v>
      </c>
      <c r="V1151" s="477">
        <f t="shared" si="250"/>
        <v>-51</v>
      </c>
      <c r="W1151" s="477">
        <f t="shared" si="251"/>
        <v>18.9717</v>
      </c>
      <c r="X1151" s="477">
        <f t="shared" si="258"/>
        <v>-967.5567</v>
      </c>
      <c r="Y1151" s="444"/>
      <c r="Z1151" s="296"/>
      <c r="AA1151" s="296"/>
      <c r="AB1151" s="296"/>
      <c r="AC1151" s="296"/>
      <c r="AD1151" s="296"/>
      <c r="AE1151" s="296"/>
      <c r="AF1151" s="296"/>
      <c r="AG1151" s="296"/>
      <c r="AH1151" s="296"/>
      <c r="AI1151" s="296"/>
    </row>
    <row r="1152" s="455" customFormat="1" spans="1:35">
      <c r="A1152" s="467">
        <v>1281</v>
      </c>
      <c r="B1152" s="296"/>
      <c r="C1152" s="754" t="s">
        <v>7883</v>
      </c>
      <c r="D1152" s="296"/>
      <c r="E1152" s="754" t="s">
        <v>7884</v>
      </c>
      <c r="F1152" s="296"/>
      <c r="G1152" s="296"/>
      <c r="H1152" s="191" t="s">
        <v>6292</v>
      </c>
      <c r="I1152" s="296"/>
      <c r="J1152" s="491" t="s">
        <v>7718</v>
      </c>
      <c r="K1152" s="296"/>
      <c r="L1152" s="296"/>
      <c r="M1152" s="476">
        <v>-40</v>
      </c>
      <c r="N1152" s="477">
        <v>11.4658</v>
      </c>
      <c r="O1152" s="477">
        <f t="shared" si="257"/>
        <v>-458.632</v>
      </c>
      <c r="P1152" s="477"/>
      <c r="Q1152" s="477">
        <f t="shared" si="255"/>
        <v>11.4658</v>
      </c>
      <c r="R1152" s="477">
        <f t="shared" si="245"/>
        <v>0</v>
      </c>
      <c r="S1152" s="477">
        <f t="shared" si="247"/>
        <v>40</v>
      </c>
      <c r="T1152" s="477">
        <f t="shared" si="248"/>
        <v>11.4658</v>
      </c>
      <c r="U1152" s="477">
        <f>R1152-O1152</f>
        <v>458.632</v>
      </c>
      <c r="V1152" s="477">
        <f t="shared" si="250"/>
        <v>0</v>
      </c>
      <c r="W1152" s="477">
        <f t="shared" si="251"/>
        <v>11.4658</v>
      </c>
      <c r="X1152" s="477">
        <f>W1152*V1152</f>
        <v>0</v>
      </c>
      <c r="Y1152" s="444"/>
      <c r="Z1152" s="296"/>
      <c r="AA1152" s="296"/>
      <c r="AB1152" s="296"/>
      <c r="AC1152" s="296"/>
      <c r="AD1152" s="296"/>
      <c r="AE1152" s="296"/>
      <c r="AF1152" s="296"/>
      <c r="AG1152" s="296"/>
      <c r="AH1152" s="296"/>
      <c r="AI1152" s="296"/>
    </row>
    <row r="1153" s="455" customFormat="1" spans="1:35">
      <c r="A1153" s="467">
        <v>1282</v>
      </c>
      <c r="B1153" s="296"/>
      <c r="C1153" s="754" t="s">
        <v>7885</v>
      </c>
      <c r="D1153" s="296"/>
      <c r="E1153" s="754" t="s">
        <v>7886</v>
      </c>
      <c r="F1153" s="296"/>
      <c r="G1153" s="296"/>
      <c r="H1153" s="191" t="s">
        <v>6292</v>
      </c>
      <c r="I1153" s="296"/>
      <c r="J1153" s="491" t="s">
        <v>7718</v>
      </c>
      <c r="K1153" s="296"/>
      <c r="L1153" s="296"/>
      <c r="M1153" s="476">
        <v>176</v>
      </c>
      <c r="N1153" s="477">
        <v>6.3743</v>
      </c>
      <c r="O1153" s="477">
        <f t="shared" si="257"/>
        <v>1121.8768</v>
      </c>
      <c r="P1153" s="477"/>
      <c r="Q1153" s="477">
        <f t="shared" si="255"/>
        <v>6.3743</v>
      </c>
      <c r="R1153" s="477">
        <f t="shared" si="245"/>
        <v>0</v>
      </c>
      <c r="S1153" s="477">
        <f t="shared" si="247"/>
        <v>0</v>
      </c>
      <c r="T1153" s="477">
        <f t="shared" si="248"/>
        <v>6.3743</v>
      </c>
      <c r="U1153" s="477">
        <f t="shared" si="249"/>
        <v>0</v>
      </c>
      <c r="V1153" s="477">
        <f t="shared" si="250"/>
        <v>-176</v>
      </c>
      <c r="W1153" s="477">
        <f t="shared" si="251"/>
        <v>6.3743</v>
      </c>
      <c r="X1153" s="477">
        <f t="shared" ref="X1153:X1157" si="259">R1153-O1153</f>
        <v>-1121.8768</v>
      </c>
      <c r="Y1153" s="444"/>
      <c r="Z1153" s="296"/>
      <c r="AA1153" s="296"/>
      <c r="AB1153" s="296"/>
      <c r="AC1153" s="296"/>
      <c r="AD1153" s="296"/>
      <c r="AE1153" s="296"/>
      <c r="AF1153" s="296"/>
      <c r="AG1153" s="296"/>
      <c r="AH1153" s="296"/>
      <c r="AI1153" s="296"/>
    </row>
    <row r="1154" s="455" customFormat="1" spans="1:35">
      <c r="A1154" s="467">
        <v>1283</v>
      </c>
      <c r="B1154" s="296"/>
      <c r="C1154" s="754" t="s">
        <v>7887</v>
      </c>
      <c r="D1154" s="296"/>
      <c r="E1154" s="754" t="s">
        <v>7888</v>
      </c>
      <c r="F1154" s="296"/>
      <c r="G1154" s="296"/>
      <c r="H1154" s="191" t="s">
        <v>6292</v>
      </c>
      <c r="I1154" s="296"/>
      <c r="J1154" s="491" t="s">
        <v>7718</v>
      </c>
      <c r="K1154" s="296"/>
      <c r="L1154" s="296"/>
      <c r="M1154" s="476">
        <v>-174</v>
      </c>
      <c r="N1154" s="477">
        <v>3.4267</v>
      </c>
      <c r="O1154" s="477">
        <f t="shared" si="257"/>
        <v>-596.2458</v>
      </c>
      <c r="P1154" s="477"/>
      <c r="Q1154" s="477">
        <f t="shared" si="255"/>
        <v>3.4267</v>
      </c>
      <c r="R1154" s="477">
        <f t="shared" si="245"/>
        <v>0</v>
      </c>
      <c r="S1154" s="477">
        <f t="shared" si="247"/>
        <v>174</v>
      </c>
      <c r="T1154" s="477">
        <f t="shared" si="248"/>
        <v>3.4267</v>
      </c>
      <c r="U1154" s="477">
        <f>R1154-O1154</f>
        <v>596.2458</v>
      </c>
      <c r="V1154" s="477">
        <f t="shared" si="250"/>
        <v>0</v>
      </c>
      <c r="W1154" s="477">
        <f t="shared" si="251"/>
        <v>3.4267</v>
      </c>
      <c r="X1154" s="477">
        <f>W1154*V1154</f>
        <v>0</v>
      </c>
      <c r="Y1154" s="444"/>
      <c r="Z1154" s="296"/>
      <c r="AA1154" s="296"/>
      <c r="AB1154" s="296"/>
      <c r="AC1154" s="296"/>
      <c r="AD1154" s="296"/>
      <c r="AE1154" s="296"/>
      <c r="AF1154" s="296"/>
      <c r="AG1154" s="296"/>
      <c r="AH1154" s="296"/>
      <c r="AI1154" s="296"/>
    </row>
    <row r="1155" s="455" customFormat="1" spans="1:35">
      <c r="A1155" s="467">
        <v>1284</v>
      </c>
      <c r="B1155" s="296"/>
      <c r="C1155" s="754" t="s">
        <v>7889</v>
      </c>
      <c r="D1155" s="296"/>
      <c r="E1155" s="754" t="s">
        <v>7890</v>
      </c>
      <c r="F1155" s="296"/>
      <c r="G1155" s="296"/>
      <c r="H1155" s="191" t="s">
        <v>6292</v>
      </c>
      <c r="I1155" s="296"/>
      <c r="J1155" s="191" t="s">
        <v>7718</v>
      </c>
      <c r="K1155" s="296"/>
      <c r="L1155" s="296"/>
      <c r="M1155" s="476">
        <v>154</v>
      </c>
      <c r="N1155" s="477">
        <v>59.4007</v>
      </c>
      <c r="O1155" s="477">
        <f t="shared" si="257"/>
        <v>9147.7078</v>
      </c>
      <c r="P1155" s="477"/>
      <c r="Q1155" s="477">
        <f t="shared" si="255"/>
        <v>59.4007</v>
      </c>
      <c r="R1155" s="477">
        <f t="shared" si="245"/>
        <v>0</v>
      </c>
      <c r="S1155" s="477">
        <f t="shared" si="247"/>
        <v>0</v>
      </c>
      <c r="T1155" s="477">
        <f t="shared" si="248"/>
        <v>59.4007</v>
      </c>
      <c r="U1155" s="477">
        <f t="shared" si="249"/>
        <v>0</v>
      </c>
      <c r="V1155" s="477">
        <f t="shared" si="250"/>
        <v>-154</v>
      </c>
      <c r="W1155" s="477">
        <f t="shared" si="251"/>
        <v>59.4007</v>
      </c>
      <c r="X1155" s="477">
        <f t="shared" si="259"/>
        <v>-9147.7078</v>
      </c>
      <c r="Y1155" s="444"/>
      <c r="Z1155" s="296"/>
      <c r="AA1155" s="296"/>
      <c r="AB1155" s="296"/>
      <c r="AC1155" s="296"/>
      <c r="AD1155" s="296"/>
      <c r="AE1155" s="296"/>
      <c r="AF1155" s="296"/>
      <c r="AG1155" s="296"/>
      <c r="AH1155" s="296"/>
      <c r="AI1155" s="296"/>
    </row>
    <row r="1156" s="455" customFormat="1" spans="1:35">
      <c r="A1156" s="467">
        <v>1285</v>
      </c>
      <c r="B1156" s="296"/>
      <c r="C1156" s="754" t="s">
        <v>7891</v>
      </c>
      <c r="D1156" s="296"/>
      <c r="E1156" s="754" t="s">
        <v>7892</v>
      </c>
      <c r="F1156" s="296"/>
      <c r="G1156" s="296"/>
      <c r="H1156" s="191" t="s">
        <v>6292</v>
      </c>
      <c r="I1156" s="296"/>
      <c r="J1156" s="191" t="s">
        <v>7718</v>
      </c>
      <c r="K1156" s="296"/>
      <c r="L1156" s="296"/>
      <c r="M1156" s="476">
        <v>-128</v>
      </c>
      <c r="N1156" s="477">
        <v>53.3264</v>
      </c>
      <c r="O1156" s="477">
        <f t="shared" si="257"/>
        <v>-6825.7792</v>
      </c>
      <c r="P1156" s="477"/>
      <c r="Q1156" s="477">
        <f t="shared" si="255"/>
        <v>53.3264</v>
      </c>
      <c r="R1156" s="477">
        <f t="shared" si="245"/>
        <v>0</v>
      </c>
      <c r="S1156" s="477">
        <f t="shared" si="247"/>
        <v>128</v>
      </c>
      <c r="T1156" s="477">
        <f t="shared" si="248"/>
        <v>53.3264</v>
      </c>
      <c r="U1156" s="477">
        <f>R1156-O1156</f>
        <v>6825.7792</v>
      </c>
      <c r="V1156" s="477">
        <f t="shared" si="250"/>
        <v>0</v>
      </c>
      <c r="W1156" s="477">
        <f t="shared" si="251"/>
        <v>53.3264</v>
      </c>
      <c r="X1156" s="477">
        <f>W1156*V1156</f>
        <v>0</v>
      </c>
      <c r="Y1156" s="444"/>
      <c r="Z1156" s="296"/>
      <c r="AA1156" s="296"/>
      <c r="AB1156" s="296"/>
      <c r="AC1156" s="296"/>
      <c r="AD1156" s="296"/>
      <c r="AE1156" s="296"/>
      <c r="AF1156" s="296"/>
      <c r="AG1156" s="296"/>
      <c r="AH1156" s="296"/>
      <c r="AI1156" s="296"/>
    </row>
    <row r="1157" s="455" customFormat="1" spans="1:35">
      <c r="A1157" s="467">
        <v>1286</v>
      </c>
      <c r="B1157" s="296"/>
      <c r="C1157" s="754" t="s">
        <v>7893</v>
      </c>
      <c r="D1157" s="296"/>
      <c r="E1157" s="754" t="s">
        <v>7894</v>
      </c>
      <c r="F1157" s="296"/>
      <c r="G1157" s="296"/>
      <c r="H1157" s="191" t="s">
        <v>6292</v>
      </c>
      <c r="I1157" s="296"/>
      <c r="J1157" s="191" t="s">
        <v>7718</v>
      </c>
      <c r="K1157" s="296"/>
      <c r="L1157" s="296"/>
      <c r="M1157" s="476">
        <v>133</v>
      </c>
      <c r="N1157" s="477">
        <v>64.8535</v>
      </c>
      <c r="O1157" s="477">
        <f t="shared" si="257"/>
        <v>8625.5155</v>
      </c>
      <c r="P1157" s="477"/>
      <c r="Q1157" s="477">
        <f t="shared" si="255"/>
        <v>64.8535</v>
      </c>
      <c r="R1157" s="477">
        <f t="shared" si="245"/>
        <v>0</v>
      </c>
      <c r="S1157" s="477">
        <f t="shared" si="247"/>
        <v>0</v>
      </c>
      <c r="T1157" s="477">
        <f t="shared" si="248"/>
        <v>64.8535</v>
      </c>
      <c r="U1157" s="477">
        <f t="shared" si="249"/>
        <v>0</v>
      </c>
      <c r="V1157" s="477">
        <f t="shared" si="250"/>
        <v>-133</v>
      </c>
      <c r="W1157" s="477">
        <f t="shared" si="251"/>
        <v>64.8535</v>
      </c>
      <c r="X1157" s="477">
        <f t="shared" si="259"/>
        <v>-8625.5155</v>
      </c>
      <c r="Y1157" s="444"/>
      <c r="Z1157" s="296"/>
      <c r="AA1157" s="296"/>
      <c r="AB1157" s="296"/>
      <c r="AC1157" s="296"/>
      <c r="AD1157" s="296"/>
      <c r="AE1157" s="296"/>
      <c r="AF1157" s="296"/>
      <c r="AG1157" s="296"/>
      <c r="AH1157" s="296"/>
      <c r="AI1157" s="296"/>
    </row>
    <row r="1158" s="455" customFormat="1" spans="1:35">
      <c r="A1158" s="467">
        <v>1287</v>
      </c>
      <c r="B1158" s="296"/>
      <c r="C1158" s="754" t="s">
        <v>7895</v>
      </c>
      <c r="D1158" s="296"/>
      <c r="E1158" s="754" t="s">
        <v>7896</v>
      </c>
      <c r="F1158" s="296"/>
      <c r="G1158" s="296"/>
      <c r="H1158" s="191" t="s">
        <v>6292</v>
      </c>
      <c r="I1158" s="296"/>
      <c r="J1158" s="191" t="s">
        <v>7718</v>
      </c>
      <c r="K1158" s="296"/>
      <c r="L1158" s="296"/>
      <c r="M1158" s="476">
        <v>-127</v>
      </c>
      <c r="N1158" s="477">
        <v>56.079</v>
      </c>
      <c r="O1158" s="477">
        <f t="shared" si="257"/>
        <v>-7122.033</v>
      </c>
      <c r="P1158" s="477"/>
      <c r="Q1158" s="477">
        <f t="shared" si="255"/>
        <v>56.079</v>
      </c>
      <c r="R1158" s="477">
        <f t="shared" ref="R1158:R1221" si="260">Q1158*P1158</f>
        <v>0</v>
      </c>
      <c r="S1158" s="477">
        <f t="shared" si="247"/>
        <v>127</v>
      </c>
      <c r="T1158" s="477">
        <f t="shared" si="248"/>
        <v>56.079</v>
      </c>
      <c r="U1158" s="477">
        <f>R1158-O1158</f>
        <v>7122.033</v>
      </c>
      <c r="V1158" s="477">
        <f t="shared" si="250"/>
        <v>0</v>
      </c>
      <c r="W1158" s="477">
        <f t="shared" si="251"/>
        <v>56.079</v>
      </c>
      <c r="X1158" s="477">
        <f>W1158*V1158</f>
        <v>0</v>
      </c>
      <c r="Y1158" s="444"/>
      <c r="Z1158" s="296"/>
      <c r="AA1158" s="296"/>
      <c r="AB1158" s="296"/>
      <c r="AC1158" s="296"/>
      <c r="AD1158" s="296"/>
      <c r="AE1158" s="296"/>
      <c r="AF1158" s="296"/>
      <c r="AG1158" s="296"/>
      <c r="AH1158" s="296"/>
      <c r="AI1158" s="296"/>
    </row>
    <row r="1159" s="455" customFormat="1" spans="1:35">
      <c r="A1159" s="467">
        <v>1288</v>
      </c>
      <c r="B1159" s="296"/>
      <c r="C1159" s="754" t="s">
        <v>7897</v>
      </c>
      <c r="D1159" s="296"/>
      <c r="E1159" s="754" t="s">
        <v>7898</v>
      </c>
      <c r="F1159" s="296"/>
      <c r="G1159" s="296"/>
      <c r="H1159" s="191" t="s">
        <v>6292</v>
      </c>
      <c r="I1159" s="296"/>
      <c r="J1159" s="191" t="s">
        <v>7718</v>
      </c>
      <c r="K1159" s="296"/>
      <c r="L1159" s="296"/>
      <c r="M1159" s="476">
        <v>260</v>
      </c>
      <c r="N1159" s="477">
        <v>43.0407</v>
      </c>
      <c r="O1159" s="477">
        <f t="shared" si="257"/>
        <v>11190.582</v>
      </c>
      <c r="P1159" s="477"/>
      <c r="Q1159" s="477">
        <f t="shared" si="255"/>
        <v>43.0407</v>
      </c>
      <c r="R1159" s="477">
        <f t="shared" si="260"/>
        <v>0</v>
      </c>
      <c r="S1159" s="477">
        <f t="shared" si="247"/>
        <v>0</v>
      </c>
      <c r="T1159" s="477">
        <f t="shared" si="248"/>
        <v>43.0407</v>
      </c>
      <c r="U1159" s="477">
        <f t="shared" si="249"/>
        <v>0</v>
      </c>
      <c r="V1159" s="477">
        <f t="shared" si="250"/>
        <v>-260</v>
      </c>
      <c r="W1159" s="477">
        <f t="shared" si="251"/>
        <v>43.0407</v>
      </c>
      <c r="X1159" s="477">
        <f t="shared" ref="X1159:X1163" si="261">R1159-O1159</f>
        <v>-11190.582</v>
      </c>
      <c r="Y1159" s="444"/>
      <c r="Z1159" s="296"/>
      <c r="AA1159" s="296"/>
      <c r="AB1159" s="296"/>
      <c r="AC1159" s="296"/>
      <c r="AD1159" s="296"/>
      <c r="AE1159" s="296"/>
      <c r="AF1159" s="296"/>
      <c r="AG1159" s="296"/>
      <c r="AH1159" s="296"/>
      <c r="AI1159" s="296"/>
    </row>
    <row r="1160" s="455" customFormat="1" spans="1:35">
      <c r="A1160" s="467">
        <v>1289</v>
      </c>
      <c r="B1160" s="296"/>
      <c r="C1160" s="754" t="s">
        <v>7899</v>
      </c>
      <c r="D1160" s="296"/>
      <c r="E1160" s="754" t="s">
        <v>7900</v>
      </c>
      <c r="F1160" s="296"/>
      <c r="G1160" s="296"/>
      <c r="H1160" s="191" t="s">
        <v>6292</v>
      </c>
      <c r="I1160" s="296"/>
      <c r="J1160" s="191" t="s">
        <v>7718</v>
      </c>
      <c r="K1160" s="296"/>
      <c r="L1160" s="296"/>
      <c r="M1160" s="476">
        <v>-259</v>
      </c>
      <c r="N1160" s="477">
        <v>37.0337</v>
      </c>
      <c r="O1160" s="477">
        <f t="shared" si="257"/>
        <v>-9591.7283</v>
      </c>
      <c r="P1160" s="477"/>
      <c r="Q1160" s="477">
        <f t="shared" si="255"/>
        <v>37.0337</v>
      </c>
      <c r="R1160" s="477">
        <f t="shared" si="260"/>
        <v>0</v>
      </c>
      <c r="S1160" s="477">
        <f t="shared" si="247"/>
        <v>259</v>
      </c>
      <c r="T1160" s="477">
        <f t="shared" si="248"/>
        <v>37.0337</v>
      </c>
      <c r="U1160" s="477">
        <f>R1160-O1160</f>
        <v>9591.7283</v>
      </c>
      <c r="V1160" s="477">
        <f t="shared" si="250"/>
        <v>0</v>
      </c>
      <c r="W1160" s="477">
        <f t="shared" si="251"/>
        <v>37.0337</v>
      </c>
      <c r="X1160" s="477">
        <f>W1160*V1160</f>
        <v>0</v>
      </c>
      <c r="Y1160" s="444"/>
      <c r="Z1160" s="296"/>
      <c r="AA1160" s="296"/>
      <c r="AB1160" s="296"/>
      <c r="AC1160" s="296"/>
      <c r="AD1160" s="296"/>
      <c r="AE1160" s="296"/>
      <c r="AF1160" s="296"/>
      <c r="AG1160" s="296"/>
      <c r="AH1160" s="296"/>
      <c r="AI1160" s="296"/>
    </row>
    <row r="1161" s="455" customFormat="1" spans="1:35">
      <c r="A1161" s="467">
        <v>1290</v>
      </c>
      <c r="B1161" s="296"/>
      <c r="C1161" s="754" t="s">
        <v>7901</v>
      </c>
      <c r="D1161" s="296"/>
      <c r="E1161" s="754" t="s">
        <v>7902</v>
      </c>
      <c r="F1161" s="296"/>
      <c r="G1161" s="296"/>
      <c r="H1161" s="191" t="s">
        <v>6292</v>
      </c>
      <c r="I1161" s="296"/>
      <c r="J1161" s="191" t="s">
        <v>7718</v>
      </c>
      <c r="K1161" s="296"/>
      <c r="L1161" s="296"/>
      <c r="M1161" s="476">
        <v>262</v>
      </c>
      <c r="N1161" s="477">
        <v>51.522</v>
      </c>
      <c r="O1161" s="477">
        <f t="shared" si="257"/>
        <v>13498.764</v>
      </c>
      <c r="P1161" s="477"/>
      <c r="Q1161" s="477">
        <f t="shared" si="255"/>
        <v>51.522</v>
      </c>
      <c r="R1161" s="477">
        <f t="shared" si="260"/>
        <v>0</v>
      </c>
      <c r="S1161" s="477">
        <f t="shared" si="247"/>
        <v>0</v>
      </c>
      <c r="T1161" s="477">
        <f t="shared" si="248"/>
        <v>51.522</v>
      </c>
      <c r="U1161" s="477">
        <f t="shared" si="249"/>
        <v>0</v>
      </c>
      <c r="V1161" s="477">
        <f t="shared" si="250"/>
        <v>-262</v>
      </c>
      <c r="W1161" s="477">
        <f t="shared" si="251"/>
        <v>51.522</v>
      </c>
      <c r="X1161" s="477">
        <f t="shared" si="261"/>
        <v>-13498.764</v>
      </c>
      <c r="Y1161" s="444"/>
      <c r="Z1161" s="296"/>
      <c r="AA1161" s="296"/>
      <c r="AB1161" s="296"/>
      <c r="AC1161" s="296"/>
      <c r="AD1161" s="296"/>
      <c r="AE1161" s="296"/>
      <c r="AF1161" s="296"/>
      <c r="AG1161" s="296"/>
      <c r="AH1161" s="296"/>
      <c r="AI1161" s="296"/>
    </row>
    <row r="1162" s="455" customFormat="1" spans="1:35">
      <c r="A1162" s="467">
        <v>1291</v>
      </c>
      <c r="B1162" s="296"/>
      <c r="C1162" s="754" t="s">
        <v>7903</v>
      </c>
      <c r="D1162" s="296"/>
      <c r="E1162" s="754" t="s">
        <v>7904</v>
      </c>
      <c r="F1162" s="296"/>
      <c r="G1162" s="296"/>
      <c r="H1162" s="191" t="s">
        <v>6292</v>
      </c>
      <c r="I1162" s="296"/>
      <c r="J1162" s="191" t="s">
        <v>7718</v>
      </c>
      <c r="K1162" s="296"/>
      <c r="L1162" s="296"/>
      <c r="M1162" s="476">
        <v>-256</v>
      </c>
      <c r="N1162" s="477">
        <v>44.7707</v>
      </c>
      <c r="O1162" s="477">
        <f t="shared" si="257"/>
        <v>-11461.2992</v>
      </c>
      <c r="P1162" s="477"/>
      <c r="Q1162" s="477">
        <f t="shared" si="255"/>
        <v>44.7707</v>
      </c>
      <c r="R1162" s="477">
        <f t="shared" si="260"/>
        <v>0</v>
      </c>
      <c r="S1162" s="477">
        <f t="shared" si="247"/>
        <v>256</v>
      </c>
      <c r="T1162" s="477">
        <f t="shared" si="248"/>
        <v>44.7707</v>
      </c>
      <c r="U1162" s="477">
        <f>R1162-O1162</f>
        <v>11461.2992</v>
      </c>
      <c r="V1162" s="477">
        <f t="shared" si="250"/>
        <v>0</v>
      </c>
      <c r="W1162" s="477">
        <f t="shared" si="251"/>
        <v>44.7707</v>
      </c>
      <c r="X1162" s="477">
        <f>W1162*V1162</f>
        <v>0</v>
      </c>
      <c r="Y1162" s="444"/>
      <c r="Z1162" s="296"/>
      <c r="AA1162" s="296"/>
      <c r="AB1162" s="296"/>
      <c r="AC1162" s="296"/>
      <c r="AD1162" s="296"/>
      <c r="AE1162" s="296"/>
      <c r="AF1162" s="296"/>
      <c r="AG1162" s="296"/>
      <c r="AH1162" s="296"/>
      <c r="AI1162" s="296"/>
    </row>
    <row r="1163" s="455" customFormat="1" spans="1:35">
      <c r="A1163" s="467">
        <v>1292</v>
      </c>
      <c r="B1163" s="296"/>
      <c r="C1163" s="754" t="s">
        <v>7905</v>
      </c>
      <c r="D1163" s="296"/>
      <c r="E1163" s="754" t="s">
        <v>7906</v>
      </c>
      <c r="F1163" s="296"/>
      <c r="G1163" s="296"/>
      <c r="H1163" s="191" t="s">
        <v>6292</v>
      </c>
      <c r="I1163" s="296"/>
      <c r="J1163" s="191" t="s">
        <v>7718</v>
      </c>
      <c r="K1163" s="296"/>
      <c r="L1163" s="296"/>
      <c r="M1163" s="476">
        <v>260</v>
      </c>
      <c r="N1163" s="477">
        <v>24.7725</v>
      </c>
      <c r="O1163" s="477">
        <f t="shared" si="257"/>
        <v>6440.85</v>
      </c>
      <c r="P1163" s="477"/>
      <c r="Q1163" s="477">
        <f t="shared" si="255"/>
        <v>24.7725</v>
      </c>
      <c r="R1163" s="477">
        <f t="shared" si="260"/>
        <v>0</v>
      </c>
      <c r="S1163" s="477">
        <f t="shared" si="247"/>
        <v>0</v>
      </c>
      <c r="T1163" s="477">
        <f t="shared" si="248"/>
        <v>24.7725</v>
      </c>
      <c r="U1163" s="477">
        <f t="shared" si="249"/>
        <v>0</v>
      </c>
      <c r="V1163" s="477">
        <f t="shared" si="250"/>
        <v>-260</v>
      </c>
      <c r="W1163" s="477">
        <f t="shared" si="251"/>
        <v>24.7725</v>
      </c>
      <c r="X1163" s="477">
        <f t="shared" si="261"/>
        <v>-6440.85</v>
      </c>
      <c r="Y1163" s="444"/>
      <c r="Z1163" s="296"/>
      <c r="AA1163" s="296"/>
      <c r="AB1163" s="296"/>
      <c r="AC1163" s="296"/>
      <c r="AD1163" s="296"/>
      <c r="AE1163" s="296"/>
      <c r="AF1163" s="296"/>
      <c r="AG1163" s="296"/>
      <c r="AH1163" s="296"/>
      <c r="AI1163" s="296"/>
    </row>
    <row r="1164" s="455" customFormat="1" spans="1:35">
      <c r="A1164" s="467">
        <v>1293</v>
      </c>
      <c r="B1164" s="296"/>
      <c r="C1164" s="754" t="s">
        <v>7907</v>
      </c>
      <c r="D1164" s="296"/>
      <c r="E1164" s="754" t="s">
        <v>7908</v>
      </c>
      <c r="F1164" s="492"/>
      <c r="G1164" s="296"/>
      <c r="H1164" s="191" t="s">
        <v>6292</v>
      </c>
      <c r="I1164" s="296"/>
      <c r="J1164" s="191" t="s">
        <v>7718</v>
      </c>
      <c r="K1164" s="296"/>
      <c r="L1164" s="296"/>
      <c r="M1164" s="476">
        <v>-260</v>
      </c>
      <c r="N1164" s="477">
        <v>15.4575</v>
      </c>
      <c r="O1164" s="477">
        <f t="shared" si="257"/>
        <v>-4018.95</v>
      </c>
      <c r="P1164" s="477"/>
      <c r="Q1164" s="477">
        <f t="shared" si="255"/>
        <v>15.4575</v>
      </c>
      <c r="R1164" s="477">
        <f t="shared" si="260"/>
        <v>0</v>
      </c>
      <c r="S1164" s="477">
        <f t="shared" ref="S1164:S1227" si="262">IF((P1164-M1164)&gt;0,P1164-M1164,0)</f>
        <v>260</v>
      </c>
      <c r="T1164" s="477">
        <f t="shared" ref="T1164:T1227" si="263">N1164</f>
        <v>15.4575</v>
      </c>
      <c r="U1164" s="477">
        <f>R1164-O1164</f>
        <v>4018.95</v>
      </c>
      <c r="V1164" s="477">
        <f t="shared" ref="V1164:V1227" si="264">IF((P1164-M1164)&lt;0,P1164-M1164,0)</f>
        <v>0</v>
      </c>
      <c r="W1164" s="477">
        <f t="shared" ref="W1164:W1227" si="265">N1164</f>
        <v>15.4575</v>
      </c>
      <c r="X1164" s="477">
        <f>W1164*V1164</f>
        <v>0</v>
      </c>
      <c r="Y1164" s="444"/>
      <c r="Z1164" s="296"/>
      <c r="AA1164" s="296"/>
      <c r="AB1164" s="296"/>
      <c r="AC1164" s="296"/>
      <c r="AD1164" s="296"/>
      <c r="AE1164" s="296"/>
      <c r="AF1164" s="296"/>
      <c r="AG1164" s="296"/>
      <c r="AH1164" s="296"/>
      <c r="AI1164" s="296"/>
    </row>
    <row r="1165" s="455" customFormat="1" spans="1:35">
      <c r="A1165" s="467">
        <v>1294</v>
      </c>
      <c r="B1165" s="296"/>
      <c r="C1165" s="754" t="s">
        <v>7909</v>
      </c>
      <c r="D1165" s="296"/>
      <c r="E1165" s="754" t="s">
        <v>7910</v>
      </c>
      <c r="F1165" s="492"/>
      <c r="G1165" s="296"/>
      <c r="H1165" s="191" t="s">
        <v>6292</v>
      </c>
      <c r="I1165" s="296"/>
      <c r="J1165" s="191" t="s">
        <v>7718</v>
      </c>
      <c r="K1165" s="296"/>
      <c r="L1165" s="296"/>
      <c r="M1165" s="476">
        <v>260</v>
      </c>
      <c r="N1165" s="477">
        <v>33.5275</v>
      </c>
      <c r="O1165" s="477">
        <f t="shared" si="257"/>
        <v>8717.15</v>
      </c>
      <c r="P1165" s="477"/>
      <c r="Q1165" s="477">
        <f t="shared" si="255"/>
        <v>33.5275</v>
      </c>
      <c r="R1165" s="477">
        <f t="shared" si="260"/>
        <v>0</v>
      </c>
      <c r="S1165" s="477">
        <f t="shared" si="262"/>
        <v>0</v>
      </c>
      <c r="T1165" s="477">
        <f t="shared" si="263"/>
        <v>33.5275</v>
      </c>
      <c r="U1165" s="477">
        <f t="shared" ref="U1164:U1227" si="266">T1165*S1165</f>
        <v>0</v>
      </c>
      <c r="V1165" s="477">
        <f t="shared" si="264"/>
        <v>-260</v>
      </c>
      <c r="W1165" s="477">
        <f t="shared" si="265"/>
        <v>33.5275</v>
      </c>
      <c r="X1165" s="477">
        <f t="shared" ref="X1165:X1169" si="267">R1165-O1165</f>
        <v>-8717.15</v>
      </c>
      <c r="Y1165" s="444"/>
      <c r="Z1165" s="296"/>
      <c r="AA1165" s="296"/>
      <c r="AB1165" s="296"/>
      <c r="AC1165" s="296"/>
      <c r="AD1165" s="296"/>
      <c r="AE1165" s="296"/>
      <c r="AF1165" s="296"/>
      <c r="AG1165" s="296"/>
      <c r="AH1165" s="296"/>
      <c r="AI1165" s="296"/>
    </row>
    <row r="1166" s="455" customFormat="1" spans="1:35">
      <c r="A1166" s="467">
        <v>1295</v>
      </c>
      <c r="B1166" s="296"/>
      <c r="C1166" s="754" t="s">
        <v>7911</v>
      </c>
      <c r="D1166" s="296"/>
      <c r="E1166" s="754" t="s">
        <v>7912</v>
      </c>
      <c r="F1166" s="492"/>
      <c r="G1166" s="296"/>
      <c r="H1166" s="191" t="s">
        <v>6292</v>
      </c>
      <c r="I1166" s="296"/>
      <c r="J1166" s="191" t="s">
        <v>7718</v>
      </c>
      <c r="K1166" s="296"/>
      <c r="L1166" s="296"/>
      <c r="M1166" s="476">
        <v>-260</v>
      </c>
      <c r="N1166" s="477">
        <v>27.6446</v>
      </c>
      <c r="O1166" s="477">
        <f t="shared" si="257"/>
        <v>-7187.596</v>
      </c>
      <c r="P1166" s="477"/>
      <c r="Q1166" s="477">
        <f t="shared" si="255"/>
        <v>27.6446</v>
      </c>
      <c r="R1166" s="477">
        <f t="shared" si="260"/>
        <v>0</v>
      </c>
      <c r="S1166" s="477">
        <f t="shared" si="262"/>
        <v>260</v>
      </c>
      <c r="T1166" s="477">
        <f t="shared" si="263"/>
        <v>27.6446</v>
      </c>
      <c r="U1166" s="477">
        <f>R1166-O1166</f>
        <v>7187.596</v>
      </c>
      <c r="V1166" s="477">
        <f t="shared" si="264"/>
        <v>0</v>
      </c>
      <c r="W1166" s="477">
        <f t="shared" si="265"/>
        <v>27.6446</v>
      </c>
      <c r="X1166" s="477">
        <f>W1166*V1166</f>
        <v>0</v>
      </c>
      <c r="Y1166" s="444"/>
      <c r="Z1166" s="296"/>
      <c r="AA1166" s="296"/>
      <c r="AB1166" s="296"/>
      <c r="AC1166" s="296"/>
      <c r="AD1166" s="296"/>
      <c r="AE1166" s="296"/>
      <c r="AF1166" s="296"/>
      <c r="AG1166" s="296"/>
      <c r="AH1166" s="296"/>
      <c r="AI1166" s="296"/>
    </row>
    <row r="1167" s="455" customFormat="1" spans="1:35">
      <c r="A1167" s="467">
        <v>1296</v>
      </c>
      <c r="B1167" s="296"/>
      <c r="C1167" s="754" t="s">
        <v>7913</v>
      </c>
      <c r="D1167" s="296"/>
      <c r="E1167" s="754" t="s">
        <v>7914</v>
      </c>
      <c r="F1167" s="492"/>
      <c r="G1167" s="296"/>
      <c r="H1167" s="191" t="s">
        <v>6292</v>
      </c>
      <c r="I1167" s="296"/>
      <c r="J1167" s="191" t="s">
        <v>7718</v>
      </c>
      <c r="K1167" s="296"/>
      <c r="L1167" s="296"/>
      <c r="M1167" s="476">
        <v>130</v>
      </c>
      <c r="N1167" s="477">
        <v>56.237</v>
      </c>
      <c r="O1167" s="477">
        <f t="shared" si="257"/>
        <v>7310.81</v>
      </c>
      <c r="P1167" s="477"/>
      <c r="Q1167" s="477">
        <f t="shared" si="255"/>
        <v>56.237</v>
      </c>
      <c r="R1167" s="477">
        <f t="shared" si="260"/>
        <v>0</v>
      </c>
      <c r="S1167" s="477">
        <f t="shared" si="262"/>
        <v>0</v>
      </c>
      <c r="T1167" s="477">
        <f t="shared" si="263"/>
        <v>56.237</v>
      </c>
      <c r="U1167" s="477">
        <f t="shared" si="266"/>
        <v>0</v>
      </c>
      <c r="V1167" s="477">
        <f t="shared" si="264"/>
        <v>-130</v>
      </c>
      <c r="W1167" s="477">
        <f t="shared" si="265"/>
        <v>56.237</v>
      </c>
      <c r="X1167" s="477">
        <f t="shared" si="267"/>
        <v>-7310.81</v>
      </c>
      <c r="Y1167" s="444"/>
      <c r="Z1167" s="296"/>
      <c r="AA1167" s="296"/>
      <c r="AB1167" s="296"/>
      <c r="AC1167" s="296"/>
      <c r="AD1167" s="296"/>
      <c r="AE1167" s="296"/>
      <c r="AF1167" s="296"/>
      <c r="AG1167" s="296"/>
      <c r="AH1167" s="296"/>
      <c r="AI1167" s="296"/>
    </row>
    <row r="1168" s="455" customFormat="1" spans="1:35">
      <c r="A1168" s="467">
        <v>1297</v>
      </c>
      <c r="B1168" s="296"/>
      <c r="C1168" s="754" t="s">
        <v>7915</v>
      </c>
      <c r="D1168" s="296"/>
      <c r="E1168" s="754" t="s">
        <v>7916</v>
      </c>
      <c r="F1168" s="492"/>
      <c r="G1168" s="296"/>
      <c r="H1168" s="191" t="s">
        <v>6292</v>
      </c>
      <c r="I1168" s="296"/>
      <c r="J1168" s="191" t="s">
        <v>7718</v>
      </c>
      <c r="K1168" s="296"/>
      <c r="L1168" s="296"/>
      <c r="M1168" s="476">
        <v>-130</v>
      </c>
      <c r="N1168" s="477">
        <v>34.08</v>
      </c>
      <c r="O1168" s="477">
        <f t="shared" si="257"/>
        <v>-4430.4</v>
      </c>
      <c r="P1168" s="477"/>
      <c r="Q1168" s="477">
        <f t="shared" si="255"/>
        <v>34.08</v>
      </c>
      <c r="R1168" s="477">
        <f t="shared" si="260"/>
        <v>0</v>
      </c>
      <c r="S1168" s="477">
        <f t="shared" si="262"/>
        <v>130</v>
      </c>
      <c r="T1168" s="477">
        <f t="shared" si="263"/>
        <v>34.08</v>
      </c>
      <c r="U1168" s="477">
        <f>R1168-O1168</f>
        <v>4430.4</v>
      </c>
      <c r="V1168" s="477">
        <f t="shared" si="264"/>
        <v>0</v>
      </c>
      <c r="W1168" s="477">
        <f t="shared" si="265"/>
        <v>34.08</v>
      </c>
      <c r="X1168" s="477">
        <f>W1168*V1168</f>
        <v>0</v>
      </c>
      <c r="Y1168" s="444"/>
      <c r="Z1168" s="296"/>
      <c r="AA1168" s="296"/>
      <c r="AB1168" s="296"/>
      <c r="AC1168" s="296"/>
      <c r="AD1168" s="296"/>
      <c r="AE1168" s="296"/>
      <c r="AF1168" s="296"/>
      <c r="AG1168" s="296"/>
      <c r="AH1168" s="296"/>
      <c r="AI1168" s="296"/>
    </row>
    <row r="1169" s="455" customFormat="1" spans="1:35">
      <c r="A1169" s="467">
        <v>1298</v>
      </c>
      <c r="B1169" s="296"/>
      <c r="C1169" s="754" t="s">
        <v>7917</v>
      </c>
      <c r="D1169" s="296"/>
      <c r="E1169" s="754" t="s">
        <v>7918</v>
      </c>
      <c r="F1169" s="492"/>
      <c r="G1169" s="296"/>
      <c r="H1169" s="191" t="s">
        <v>6292</v>
      </c>
      <c r="I1169" s="296"/>
      <c r="J1169" s="191" t="s">
        <v>7718</v>
      </c>
      <c r="K1169" s="296"/>
      <c r="L1169" s="296"/>
      <c r="M1169" s="476">
        <v>336</v>
      </c>
      <c r="N1169" s="477">
        <v>20.5849</v>
      </c>
      <c r="O1169" s="477">
        <f t="shared" si="257"/>
        <v>6916.5264</v>
      </c>
      <c r="P1169" s="477"/>
      <c r="Q1169" s="477">
        <f t="shared" si="255"/>
        <v>20.5849</v>
      </c>
      <c r="R1169" s="477">
        <f t="shared" si="260"/>
        <v>0</v>
      </c>
      <c r="S1169" s="477">
        <f t="shared" si="262"/>
        <v>0</v>
      </c>
      <c r="T1169" s="477">
        <f t="shared" si="263"/>
        <v>20.5849</v>
      </c>
      <c r="U1169" s="477">
        <f t="shared" si="266"/>
        <v>0</v>
      </c>
      <c r="V1169" s="477">
        <f t="shared" si="264"/>
        <v>-336</v>
      </c>
      <c r="W1169" s="477">
        <f t="shared" si="265"/>
        <v>20.5849</v>
      </c>
      <c r="X1169" s="477">
        <f t="shared" si="267"/>
        <v>-6916.5264</v>
      </c>
      <c r="Y1169" s="444"/>
      <c r="Z1169" s="296"/>
      <c r="AA1169" s="296"/>
      <c r="AB1169" s="296"/>
      <c r="AC1169" s="296"/>
      <c r="AD1169" s="296"/>
      <c r="AE1169" s="296"/>
      <c r="AF1169" s="296"/>
      <c r="AG1169" s="296"/>
      <c r="AH1169" s="296"/>
      <c r="AI1169" s="296"/>
    </row>
    <row r="1170" s="455" customFormat="1" spans="1:35">
      <c r="A1170" s="467">
        <v>1299</v>
      </c>
      <c r="B1170" s="296"/>
      <c r="C1170" s="754" t="s">
        <v>7919</v>
      </c>
      <c r="D1170" s="296"/>
      <c r="E1170" s="754" t="s">
        <v>7920</v>
      </c>
      <c r="F1170" s="492"/>
      <c r="G1170" s="296"/>
      <c r="H1170" s="191" t="s">
        <v>6292</v>
      </c>
      <c r="I1170" s="296"/>
      <c r="J1170" s="191" t="s">
        <v>7718</v>
      </c>
      <c r="K1170" s="296"/>
      <c r="L1170" s="296"/>
      <c r="M1170" s="476">
        <v>-11</v>
      </c>
      <c r="N1170" s="477">
        <v>13.5312</v>
      </c>
      <c r="O1170" s="477">
        <f t="shared" si="257"/>
        <v>-148.8432</v>
      </c>
      <c r="P1170" s="477">
        <v>4</v>
      </c>
      <c r="Q1170" s="477">
        <f t="shared" si="255"/>
        <v>13.5312</v>
      </c>
      <c r="R1170" s="477">
        <f t="shared" si="260"/>
        <v>54.1248</v>
      </c>
      <c r="S1170" s="477">
        <f t="shared" si="262"/>
        <v>15</v>
      </c>
      <c r="T1170" s="477">
        <f t="shared" si="263"/>
        <v>13.5312</v>
      </c>
      <c r="U1170" s="477">
        <f>R1170-O1170</f>
        <v>202.968</v>
      </c>
      <c r="V1170" s="477">
        <f t="shared" si="264"/>
        <v>0</v>
      </c>
      <c r="W1170" s="477">
        <f t="shared" si="265"/>
        <v>13.5312</v>
      </c>
      <c r="X1170" s="477">
        <f>W1170*V1170</f>
        <v>0</v>
      </c>
      <c r="Y1170" s="444"/>
      <c r="Z1170" s="296"/>
      <c r="AA1170" s="296"/>
      <c r="AB1170" s="296"/>
      <c r="AC1170" s="296"/>
      <c r="AD1170" s="296"/>
      <c r="AE1170" s="296"/>
      <c r="AF1170" s="296"/>
      <c r="AG1170" s="296"/>
      <c r="AH1170" s="296"/>
      <c r="AI1170" s="296"/>
    </row>
    <row r="1171" s="455" customFormat="1" spans="1:35">
      <c r="A1171" s="467">
        <v>1300</v>
      </c>
      <c r="B1171" s="296"/>
      <c r="C1171" s="754" t="s">
        <v>7921</v>
      </c>
      <c r="D1171" s="296"/>
      <c r="E1171" s="754" t="s">
        <v>7922</v>
      </c>
      <c r="F1171" s="492"/>
      <c r="G1171" s="296"/>
      <c r="H1171" s="191" t="s">
        <v>6292</v>
      </c>
      <c r="I1171" s="296"/>
      <c r="J1171" s="191" t="s">
        <v>7718</v>
      </c>
      <c r="K1171" s="296"/>
      <c r="L1171" s="296"/>
      <c r="M1171" s="476">
        <v>341</v>
      </c>
      <c r="N1171" s="477">
        <v>14.1487</v>
      </c>
      <c r="O1171" s="477">
        <f t="shared" si="257"/>
        <v>4824.7067</v>
      </c>
      <c r="P1171" s="477"/>
      <c r="Q1171" s="477">
        <f t="shared" si="255"/>
        <v>14.1487</v>
      </c>
      <c r="R1171" s="477">
        <f t="shared" si="260"/>
        <v>0</v>
      </c>
      <c r="S1171" s="477">
        <f t="shared" si="262"/>
        <v>0</v>
      </c>
      <c r="T1171" s="477">
        <f t="shared" si="263"/>
        <v>14.1487</v>
      </c>
      <c r="U1171" s="477">
        <f t="shared" si="266"/>
        <v>0</v>
      </c>
      <c r="V1171" s="477">
        <f t="shared" si="264"/>
        <v>-341</v>
      </c>
      <c r="W1171" s="477">
        <f t="shared" si="265"/>
        <v>14.1487</v>
      </c>
      <c r="X1171" s="477">
        <f t="shared" ref="X1171:X1175" si="268">R1171-O1171</f>
        <v>-4824.7067</v>
      </c>
      <c r="Y1171" s="444"/>
      <c r="Z1171" s="296"/>
      <c r="AA1171" s="296"/>
      <c r="AB1171" s="296"/>
      <c r="AC1171" s="296"/>
      <c r="AD1171" s="296"/>
      <c r="AE1171" s="296"/>
      <c r="AF1171" s="296"/>
      <c r="AG1171" s="296"/>
      <c r="AH1171" s="296"/>
      <c r="AI1171" s="296"/>
    </row>
    <row r="1172" s="455" customFormat="1" spans="1:35">
      <c r="A1172" s="467">
        <v>1301</v>
      </c>
      <c r="B1172" s="296"/>
      <c r="C1172" s="754" t="s">
        <v>7923</v>
      </c>
      <c r="D1172" s="296"/>
      <c r="E1172" s="754" t="s">
        <v>7924</v>
      </c>
      <c r="F1172" s="492"/>
      <c r="G1172" s="296"/>
      <c r="H1172" s="191" t="s">
        <v>6292</v>
      </c>
      <c r="I1172" s="296"/>
      <c r="J1172" s="191" t="s">
        <v>7718</v>
      </c>
      <c r="K1172" s="296"/>
      <c r="L1172" s="296"/>
      <c r="M1172" s="476">
        <v>-16</v>
      </c>
      <c r="N1172" s="477">
        <v>9.0054</v>
      </c>
      <c r="O1172" s="477">
        <f t="shared" si="257"/>
        <v>-144.0864</v>
      </c>
      <c r="P1172" s="477"/>
      <c r="Q1172" s="477">
        <f t="shared" si="255"/>
        <v>9.0054</v>
      </c>
      <c r="R1172" s="477">
        <f t="shared" si="260"/>
        <v>0</v>
      </c>
      <c r="S1172" s="477">
        <f t="shared" si="262"/>
        <v>16</v>
      </c>
      <c r="T1172" s="477">
        <f t="shared" si="263"/>
        <v>9.0054</v>
      </c>
      <c r="U1172" s="477">
        <f>R1172-O1172</f>
        <v>144.0864</v>
      </c>
      <c r="V1172" s="477">
        <f t="shared" si="264"/>
        <v>0</v>
      </c>
      <c r="W1172" s="477">
        <f t="shared" si="265"/>
        <v>9.0054</v>
      </c>
      <c r="X1172" s="477">
        <f>W1172*V1172</f>
        <v>0</v>
      </c>
      <c r="Y1172" s="444"/>
      <c r="Z1172" s="296"/>
      <c r="AA1172" s="296"/>
      <c r="AB1172" s="296"/>
      <c r="AC1172" s="296"/>
      <c r="AD1172" s="296"/>
      <c r="AE1172" s="296"/>
      <c r="AF1172" s="296"/>
      <c r="AG1172" s="296"/>
      <c r="AH1172" s="296"/>
      <c r="AI1172" s="296"/>
    </row>
    <row r="1173" s="455" customFormat="1" spans="1:35">
      <c r="A1173" s="467">
        <v>1302</v>
      </c>
      <c r="B1173" s="296"/>
      <c r="C1173" s="754" t="s">
        <v>7925</v>
      </c>
      <c r="D1173" s="296"/>
      <c r="E1173" s="754" t="s">
        <v>7926</v>
      </c>
      <c r="F1173" s="492"/>
      <c r="G1173" s="296"/>
      <c r="H1173" s="191" t="s">
        <v>6292</v>
      </c>
      <c r="I1173" s="296"/>
      <c r="J1173" s="191" t="s">
        <v>7718</v>
      </c>
      <c r="K1173" s="296"/>
      <c r="L1173" s="296"/>
      <c r="M1173" s="476">
        <v>6</v>
      </c>
      <c r="N1173" s="477">
        <v>24.3283</v>
      </c>
      <c r="O1173" s="477">
        <f t="shared" si="257"/>
        <v>145.9698</v>
      </c>
      <c r="P1173" s="477"/>
      <c r="Q1173" s="477">
        <f t="shared" si="255"/>
        <v>24.3283</v>
      </c>
      <c r="R1173" s="477">
        <f t="shared" si="260"/>
        <v>0</v>
      </c>
      <c r="S1173" s="477">
        <f t="shared" si="262"/>
        <v>0</v>
      </c>
      <c r="T1173" s="477">
        <f t="shared" si="263"/>
        <v>24.3283</v>
      </c>
      <c r="U1173" s="477">
        <f t="shared" si="266"/>
        <v>0</v>
      </c>
      <c r="V1173" s="477">
        <f t="shared" si="264"/>
        <v>-6</v>
      </c>
      <c r="W1173" s="477">
        <f t="shared" si="265"/>
        <v>24.3283</v>
      </c>
      <c r="X1173" s="477">
        <f t="shared" si="268"/>
        <v>-145.9698</v>
      </c>
      <c r="Y1173" s="444"/>
      <c r="Z1173" s="296"/>
      <c r="AA1173" s="296"/>
      <c r="AB1173" s="296"/>
      <c r="AC1173" s="296"/>
      <c r="AD1173" s="296"/>
      <c r="AE1173" s="296"/>
      <c r="AF1173" s="296"/>
      <c r="AG1173" s="296"/>
      <c r="AH1173" s="296"/>
      <c r="AI1173" s="296"/>
    </row>
    <row r="1174" s="455" customFormat="1" spans="1:35">
      <c r="A1174" s="467">
        <v>1303</v>
      </c>
      <c r="B1174" s="296"/>
      <c r="C1174" s="754" t="s">
        <v>7927</v>
      </c>
      <c r="D1174" s="296"/>
      <c r="E1174" s="754" t="s">
        <v>7928</v>
      </c>
      <c r="F1174" s="492"/>
      <c r="G1174" s="296"/>
      <c r="H1174" s="191" t="s">
        <v>6292</v>
      </c>
      <c r="I1174" s="296"/>
      <c r="J1174" s="191" t="s">
        <v>7718</v>
      </c>
      <c r="K1174" s="296"/>
      <c r="L1174" s="296"/>
      <c r="M1174" s="476">
        <v>2</v>
      </c>
      <c r="N1174" s="477">
        <v>19.12</v>
      </c>
      <c r="O1174" s="477">
        <f t="shared" si="257"/>
        <v>38.24</v>
      </c>
      <c r="P1174" s="477"/>
      <c r="Q1174" s="477">
        <f t="shared" si="255"/>
        <v>19.12</v>
      </c>
      <c r="R1174" s="477">
        <f t="shared" si="260"/>
        <v>0</v>
      </c>
      <c r="S1174" s="477">
        <f t="shared" si="262"/>
        <v>0</v>
      </c>
      <c r="T1174" s="477">
        <f t="shared" si="263"/>
        <v>19.12</v>
      </c>
      <c r="U1174" s="477">
        <f t="shared" si="266"/>
        <v>0</v>
      </c>
      <c r="V1174" s="477">
        <f t="shared" si="264"/>
        <v>-2</v>
      </c>
      <c r="W1174" s="477">
        <f t="shared" si="265"/>
        <v>19.12</v>
      </c>
      <c r="X1174" s="477">
        <f t="shared" si="268"/>
        <v>-38.24</v>
      </c>
      <c r="Y1174" s="444"/>
      <c r="Z1174" s="296"/>
      <c r="AA1174" s="296"/>
      <c r="AB1174" s="296"/>
      <c r="AC1174" s="296"/>
      <c r="AD1174" s="296"/>
      <c r="AE1174" s="296"/>
      <c r="AF1174" s="296"/>
      <c r="AG1174" s="296"/>
      <c r="AH1174" s="296"/>
      <c r="AI1174" s="296"/>
    </row>
    <row r="1175" s="455" customFormat="1" spans="1:35">
      <c r="A1175" s="467">
        <v>1304</v>
      </c>
      <c r="B1175" s="296"/>
      <c r="C1175" s="754" t="s">
        <v>7929</v>
      </c>
      <c r="D1175" s="296"/>
      <c r="E1175" s="754" t="s">
        <v>7930</v>
      </c>
      <c r="F1175" s="492"/>
      <c r="G1175" s="296"/>
      <c r="H1175" s="191" t="s">
        <v>6292</v>
      </c>
      <c r="I1175" s="296"/>
      <c r="J1175" s="191" t="s">
        <v>7718</v>
      </c>
      <c r="K1175" s="296"/>
      <c r="L1175" s="296"/>
      <c r="M1175" s="476">
        <v>4</v>
      </c>
      <c r="N1175" s="477">
        <v>29.921</v>
      </c>
      <c r="O1175" s="477">
        <f t="shared" si="257"/>
        <v>119.684</v>
      </c>
      <c r="P1175" s="477"/>
      <c r="Q1175" s="477">
        <f t="shared" si="255"/>
        <v>29.921</v>
      </c>
      <c r="R1175" s="477">
        <f t="shared" si="260"/>
        <v>0</v>
      </c>
      <c r="S1175" s="477">
        <f t="shared" si="262"/>
        <v>0</v>
      </c>
      <c r="T1175" s="477">
        <f t="shared" si="263"/>
        <v>29.921</v>
      </c>
      <c r="U1175" s="477">
        <f t="shared" si="266"/>
        <v>0</v>
      </c>
      <c r="V1175" s="477">
        <f t="shared" si="264"/>
        <v>-4</v>
      </c>
      <c r="W1175" s="477">
        <f t="shared" si="265"/>
        <v>29.921</v>
      </c>
      <c r="X1175" s="477">
        <f t="shared" si="268"/>
        <v>-119.684</v>
      </c>
      <c r="Y1175" s="444"/>
      <c r="Z1175" s="296"/>
      <c r="AA1175" s="296"/>
      <c r="AB1175" s="296"/>
      <c r="AC1175" s="296"/>
      <c r="AD1175" s="296"/>
      <c r="AE1175" s="296"/>
      <c r="AF1175" s="296"/>
      <c r="AG1175" s="296"/>
      <c r="AH1175" s="296"/>
      <c r="AI1175" s="296"/>
    </row>
    <row r="1176" s="455" customFormat="1" spans="1:35">
      <c r="A1176" s="467">
        <v>1305</v>
      </c>
      <c r="B1176" s="296"/>
      <c r="C1176" s="754" t="s">
        <v>7931</v>
      </c>
      <c r="D1176" s="296"/>
      <c r="E1176" s="754" t="s">
        <v>7932</v>
      </c>
      <c r="F1176" s="492"/>
      <c r="G1176" s="296"/>
      <c r="H1176" s="191" t="s">
        <v>6292</v>
      </c>
      <c r="I1176" s="296"/>
      <c r="J1176" s="191" t="s">
        <v>7718</v>
      </c>
      <c r="K1176" s="296"/>
      <c r="L1176" s="296"/>
      <c r="M1176" s="476">
        <v>-1</v>
      </c>
      <c r="N1176" s="477">
        <v>22.1884</v>
      </c>
      <c r="O1176" s="477">
        <f t="shared" si="257"/>
        <v>-22.1884</v>
      </c>
      <c r="P1176" s="477"/>
      <c r="Q1176" s="477">
        <f t="shared" si="255"/>
        <v>22.1884</v>
      </c>
      <c r="R1176" s="477">
        <f t="shared" si="260"/>
        <v>0</v>
      </c>
      <c r="S1176" s="477">
        <f t="shared" si="262"/>
        <v>1</v>
      </c>
      <c r="T1176" s="477">
        <f t="shared" si="263"/>
        <v>22.1884</v>
      </c>
      <c r="U1176" s="477">
        <f>R1176-O1176</f>
        <v>22.1884</v>
      </c>
      <c r="V1176" s="477">
        <f t="shared" si="264"/>
        <v>0</v>
      </c>
      <c r="W1176" s="477">
        <f t="shared" si="265"/>
        <v>22.1884</v>
      </c>
      <c r="X1176" s="477">
        <f>W1176*V1176</f>
        <v>0</v>
      </c>
      <c r="Y1176" s="444"/>
      <c r="Z1176" s="296"/>
      <c r="AA1176" s="296"/>
      <c r="AB1176" s="296"/>
      <c r="AC1176" s="296"/>
      <c r="AD1176" s="296"/>
      <c r="AE1176" s="296"/>
      <c r="AF1176" s="296"/>
      <c r="AG1176" s="296"/>
      <c r="AH1176" s="296"/>
      <c r="AI1176" s="296"/>
    </row>
    <row r="1177" s="455" customFormat="1" spans="1:35">
      <c r="A1177" s="467">
        <v>1306</v>
      </c>
      <c r="B1177" s="296"/>
      <c r="C1177" s="754" t="s">
        <v>7933</v>
      </c>
      <c r="D1177" s="296"/>
      <c r="E1177" s="754" t="s">
        <v>7934</v>
      </c>
      <c r="F1177" s="492"/>
      <c r="G1177" s="296"/>
      <c r="H1177" s="191" t="s">
        <v>6292</v>
      </c>
      <c r="I1177" s="296"/>
      <c r="J1177" s="191" t="s">
        <v>7718</v>
      </c>
      <c r="K1177" s="296"/>
      <c r="L1177" s="296"/>
      <c r="M1177" s="476">
        <v>3</v>
      </c>
      <c r="N1177" s="477">
        <v>29.9037</v>
      </c>
      <c r="O1177" s="477">
        <f t="shared" si="257"/>
        <v>89.7111</v>
      </c>
      <c r="P1177" s="477"/>
      <c r="Q1177" s="477">
        <f t="shared" si="255"/>
        <v>29.9037</v>
      </c>
      <c r="R1177" s="477">
        <f t="shared" si="260"/>
        <v>0</v>
      </c>
      <c r="S1177" s="477">
        <f t="shared" si="262"/>
        <v>0</v>
      </c>
      <c r="T1177" s="477">
        <f t="shared" si="263"/>
        <v>29.9037</v>
      </c>
      <c r="U1177" s="477">
        <f t="shared" si="266"/>
        <v>0</v>
      </c>
      <c r="V1177" s="477">
        <f t="shared" si="264"/>
        <v>-3</v>
      </c>
      <c r="W1177" s="477">
        <f t="shared" si="265"/>
        <v>29.9037</v>
      </c>
      <c r="X1177" s="477">
        <f t="shared" ref="X1177:X1181" si="269">R1177-O1177</f>
        <v>-89.7111</v>
      </c>
      <c r="Y1177" s="444"/>
      <c r="Z1177" s="296"/>
      <c r="AA1177" s="296"/>
      <c r="AB1177" s="296"/>
      <c r="AC1177" s="296"/>
      <c r="AD1177" s="296"/>
      <c r="AE1177" s="296"/>
      <c r="AF1177" s="296"/>
      <c r="AG1177" s="296"/>
      <c r="AH1177" s="296"/>
      <c r="AI1177" s="296"/>
    </row>
    <row r="1178" s="455" customFormat="1" spans="1:35">
      <c r="A1178" s="467">
        <v>1307</v>
      </c>
      <c r="B1178" s="296"/>
      <c r="C1178" s="754" t="s">
        <v>7935</v>
      </c>
      <c r="D1178" s="296"/>
      <c r="E1178" s="754" t="s">
        <v>7936</v>
      </c>
      <c r="F1178" s="492"/>
      <c r="G1178" s="296"/>
      <c r="H1178" s="191" t="s">
        <v>6292</v>
      </c>
      <c r="I1178" s="296"/>
      <c r="J1178" s="191" t="s">
        <v>7718</v>
      </c>
      <c r="K1178" s="296"/>
      <c r="L1178" s="296"/>
      <c r="M1178" s="476">
        <v>16</v>
      </c>
      <c r="N1178" s="477">
        <v>71.1265</v>
      </c>
      <c r="O1178" s="477">
        <f t="shared" si="257"/>
        <v>1138.024</v>
      </c>
      <c r="P1178" s="477"/>
      <c r="Q1178" s="477">
        <f t="shared" si="255"/>
        <v>71.1265</v>
      </c>
      <c r="R1178" s="477">
        <f t="shared" si="260"/>
        <v>0</v>
      </c>
      <c r="S1178" s="477">
        <f t="shared" si="262"/>
        <v>0</v>
      </c>
      <c r="T1178" s="477">
        <f t="shared" si="263"/>
        <v>71.1265</v>
      </c>
      <c r="U1178" s="477">
        <f t="shared" si="266"/>
        <v>0</v>
      </c>
      <c r="V1178" s="477">
        <f t="shared" si="264"/>
        <v>-16</v>
      </c>
      <c r="W1178" s="477">
        <f t="shared" si="265"/>
        <v>71.1265</v>
      </c>
      <c r="X1178" s="477">
        <f t="shared" si="269"/>
        <v>-1138.024</v>
      </c>
      <c r="Y1178" s="444"/>
      <c r="Z1178" s="296"/>
      <c r="AA1178" s="296"/>
      <c r="AB1178" s="296"/>
      <c r="AC1178" s="296"/>
      <c r="AD1178" s="296"/>
      <c r="AE1178" s="296"/>
      <c r="AF1178" s="296"/>
      <c r="AG1178" s="296"/>
      <c r="AH1178" s="296"/>
      <c r="AI1178" s="296"/>
    </row>
    <row r="1179" s="455" customFormat="1" spans="1:35">
      <c r="A1179" s="467">
        <v>1308</v>
      </c>
      <c r="B1179" s="296"/>
      <c r="C1179" s="754" t="s">
        <v>7937</v>
      </c>
      <c r="D1179" s="296"/>
      <c r="E1179" s="754" t="s">
        <v>7938</v>
      </c>
      <c r="F1179" s="492"/>
      <c r="G1179" s="296"/>
      <c r="H1179" s="191" t="s">
        <v>6292</v>
      </c>
      <c r="I1179" s="296"/>
      <c r="J1179" s="191" t="s">
        <v>7718</v>
      </c>
      <c r="K1179" s="296"/>
      <c r="L1179" s="296"/>
      <c r="M1179" s="476">
        <v>52</v>
      </c>
      <c r="N1179" s="477">
        <v>48.6831</v>
      </c>
      <c r="O1179" s="477">
        <f t="shared" si="257"/>
        <v>2531.5212</v>
      </c>
      <c r="P1179" s="477">
        <v>2</v>
      </c>
      <c r="Q1179" s="477">
        <f t="shared" si="255"/>
        <v>48.6831</v>
      </c>
      <c r="R1179" s="477">
        <f t="shared" si="260"/>
        <v>97.3662</v>
      </c>
      <c r="S1179" s="477">
        <f t="shared" si="262"/>
        <v>0</v>
      </c>
      <c r="T1179" s="477">
        <f t="shared" si="263"/>
        <v>48.6831</v>
      </c>
      <c r="U1179" s="477">
        <f t="shared" si="266"/>
        <v>0</v>
      </c>
      <c r="V1179" s="477">
        <f t="shared" si="264"/>
        <v>-50</v>
      </c>
      <c r="W1179" s="477">
        <f t="shared" si="265"/>
        <v>48.6831</v>
      </c>
      <c r="X1179" s="477">
        <f t="shared" si="269"/>
        <v>-2434.155</v>
      </c>
      <c r="Y1179" s="444"/>
      <c r="Z1179" s="296"/>
      <c r="AA1179" s="296"/>
      <c r="AB1179" s="296"/>
      <c r="AC1179" s="296"/>
      <c r="AD1179" s="296"/>
      <c r="AE1179" s="296"/>
      <c r="AF1179" s="296"/>
      <c r="AG1179" s="296"/>
      <c r="AH1179" s="296"/>
      <c r="AI1179" s="296"/>
    </row>
    <row r="1180" s="455" customFormat="1" spans="1:35">
      <c r="A1180" s="467">
        <v>1309</v>
      </c>
      <c r="B1180" s="296"/>
      <c r="C1180" s="754" t="s">
        <v>7939</v>
      </c>
      <c r="D1180" s="296"/>
      <c r="E1180" s="754" t="s">
        <v>7940</v>
      </c>
      <c r="F1180" s="492"/>
      <c r="G1180" s="296"/>
      <c r="H1180" s="191" t="s">
        <v>6292</v>
      </c>
      <c r="I1180" s="296"/>
      <c r="J1180" s="191" t="s">
        <v>7718</v>
      </c>
      <c r="K1180" s="296"/>
      <c r="L1180" s="296"/>
      <c r="M1180" s="476">
        <v>10</v>
      </c>
      <c r="N1180" s="477">
        <v>61.6591</v>
      </c>
      <c r="O1180" s="477">
        <f t="shared" si="257"/>
        <v>616.591</v>
      </c>
      <c r="P1180" s="477"/>
      <c r="Q1180" s="477">
        <f t="shared" si="255"/>
        <v>61.6591</v>
      </c>
      <c r="R1180" s="477">
        <f t="shared" si="260"/>
        <v>0</v>
      </c>
      <c r="S1180" s="477">
        <f t="shared" si="262"/>
        <v>0</v>
      </c>
      <c r="T1180" s="477">
        <f t="shared" si="263"/>
        <v>61.6591</v>
      </c>
      <c r="U1180" s="477">
        <f t="shared" si="266"/>
        <v>0</v>
      </c>
      <c r="V1180" s="477">
        <f t="shared" si="264"/>
        <v>-10</v>
      </c>
      <c r="W1180" s="477">
        <f t="shared" si="265"/>
        <v>61.6591</v>
      </c>
      <c r="X1180" s="477">
        <f t="shared" si="269"/>
        <v>-616.591</v>
      </c>
      <c r="Y1180" s="444"/>
      <c r="Z1180" s="296"/>
      <c r="AA1180" s="296"/>
      <c r="AB1180" s="296"/>
      <c r="AC1180" s="296"/>
      <c r="AD1180" s="296"/>
      <c r="AE1180" s="296"/>
      <c r="AF1180" s="296"/>
      <c r="AG1180" s="296"/>
      <c r="AH1180" s="296"/>
      <c r="AI1180" s="296"/>
    </row>
    <row r="1181" s="455" customFormat="1" spans="1:35">
      <c r="A1181" s="467">
        <v>1310</v>
      </c>
      <c r="B1181" s="296"/>
      <c r="C1181" s="754" t="s">
        <v>7941</v>
      </c>
      <c r="D1181" s="296"/>
      <c r="E1181" s="754" t="s">
        <v>7942</v>
      </c>
      <c r="F1181" s="492"/>
      <c r="G1181" s="296"/>
      <c r="H1181" s="191" t="s">
        <v>6292</v>
      </c>
      <c r="I1181" s="296"/>
      <c r="J1181" s="191" t="s">
        <v>7718</v>
      </c>
      <c r="K1181" s="296"/>
      <c r="L1181" s="296"/>
      <c r="M1181" s="476">
        <v>53</v>
      </c>
      <c r="N1181" s="477">
        <v>40.1763</v>
      </c>
      <c r="O1181" s="477">
        <f t="shared" si="257"/>
        <v>2129.3439</v>
      </c>
      <c r="P1181" s="477">
        <v>2</v>
      </c>
      <c r="Q1181" s="477">
        <f t="shared" si="255"/>
        <v>40.1763</v>
      </c>
      <c r="R1181" s="477">
        <f t="shared" si="260"/>
        <v>80.3526</v>
      </c>
      <c r="S1181" s="477">
        <f t="shared" si="262"/>
        <v>0</v>
      </c>
      <c r="T1181" s="477">
        <f t="shared" si="263"/>
        <v>40.1763</v>
      </c>
      <c r="U1181" s="477">
        <f t="shared" si="266"/>
        <v>0</v>
      </c>
      <c r="V1181" s="477">
        <f t="shared" si="264"/>
        <v>-51</v>
      </c>
      <c r="W1181" s="477">
        <f t="shared" si="265"/>
        <v>40.1763</v>
      </c>
      <c r="X1181" s="477">
        <f t="shared" si="269"/>
        <v>-2048.9913</v>
      </c>
      <c r="Y1181" s="444"/>
      <c r="Z1181" s="296"/>
      <c r="AA1181" s="296"/>
      <c r="AB1181" s="296"/>
      <c r="AC1181" s="296"/>
      <c r="AD1181" s="296"/>
      <c r="AE1181" s="296"/>
      <c r="AF1181" s="296"/>
      <c r="AG1181" s="296"/>
      <c r="AH1181" s="296"/>
      <c r="AI1181" s="296"/>
    </row>
    <row r="1182" s="455" customFormat="1" spans="1:35">
      <c r="A1182" s="467">
        <v>1311</v>
      </c>
      <c r="B1182" s="296"/>
      <c r="C1182" s="754" t="s">
        <v>7943</v>
      </c>
      <c r="D1182" s="296"/>
      <c r="E1182" s="754" t="s">
        <v>7944</v>
      </c>
      <c r="F1182" s="296"/>
      <c r="G1182" s="296"/>
      <c r="H1182" s="191" t="s">
        <v>6292</v>
      </c>
      <c r="I1182" s="296"/>
      <c r="J1182" s="191" t="s">
        <v>7718</v>
      </c>
      <c r="K1182" s="296"/>
      <c r="L1182" s="296"/>
      <c r="M1182" s="476">
        <v>-1</v>
      </c>
      <c r="N1182" s="477">
        <v>22.29</v>
      </c>
      <c r="O1182" s="477">
        <f t="shared" si="257"/>
        <v>-22.29</v>
      </c>
      <c r="P1182" s="477"/>
      <c r="Q1182" s="477">
        <f t="shared" si="255"/>
        <v>22.29</v>
      </c>
      <c r="R1182" s="477">
        <f t="shared" si="260"/>
        <v>0</v>
      </c>
      <c r="S1182" s="477">
        <f t="shared" si="262"/>
        <v>1</v>
      </c>
      <c r="T1182" s="477">
        <f t="shared" si="263"/>
        <v>22.29</v>
      </c>
      <c r="U1182" s="477">
        <f>R1182-O1182</f>
        <v>22.29</v>
      </c>
      <c r="V1182" s="477">
        <f t="shared" si="264"/>
        <v>0</v>
      </c>
      <c r="W1182" s="477">
        <f t="shared" si="265"/>
        <v>22.29</v>
      </c>
      <c r="X1182" s="477">
        <f>W1182*V1182</f>
        <v>0</v>
      </c>
      <c r="Y1182" s="444"/>
      <c r="Z1182" s="296"/>
      <c r="AA1182" s="296"/>
      <c r="AB1182" s="296"/>
      <c r="AC1182" s="296"/>
      <c r="AD1182" s="296"/>
      <c r="AE1182" s="296"/>
      <c r="AF1182" s="296"/>
      <c r="AG1182" s="296"/>
      <c r="AH1182" s="296"/>
      <c r="AI1182" s="296"/>
    </row>
    <row r="1183" s="455" customFormat="1" spans="1:35">
      <c r="A1183" s="467">
        <v>1312</v>
      </c>
      <c r="B1183" s="296"/>
      <c r="C1183" s="754" t="s">
        <v>7945</v>
      </c>
      <c r="D1183" s="296"/>
      <c r="E1183" s="754" t="s">
        <v>7946</v>
      </c>
      <c r="F1183" s="296"/>
      <c r="G1183" s="296"/>
      <c r="H1183" s="191" t="s">
        <v>6292</v>
      </c>
      <c r="I1183" s="296"/>
      <c r="J1183" s="191" t="s">
        <v>7718</v>
      </c>
      <c r="K1183" s="296"/>
      <c r="L1183" s="296"/>
      <c r="M1183" s="476">
        <v>-8</v>
      </c>
      <c r="N1183" s="477">
        <v>29.8375</v>
      </c>
      <c r="O1183" s="477">
        <f t="shared" si="257"/>
        <v>-238.7</v>
      </c>
      <c r="P1183" s="477"/>
      <c r="Q1183" s="477">
        <f t="shared" si="255"/>
        <v>29.8375</v>
      </c>
      <c r="R1183" s="477">
        <f t="shared" si="260"/>
        <v>0</v>
      </c>
      <c r="S1183" s="477">
        <f t="shared" si="262"/>
        <v>8</v>
      </c>
      <c r="T1183" s="477">
        <f t="shared" si="263"/>
        <v>29.8375</v>
      </c>
      <c r="U1183" s="477">
        <f>R1183-O1183</f>
        <v>238.7</v>
      </c>
      <c r="V1183" s="477">
        <f t="shared" si="264"/>
        <v>0</v>
      </c>
      <c r="W1183" s="477">
        <f t="shared" si="265"/>
        <v>29.8375</v>
      </c>
      <c r="X1183" s="477">
        <f>W1183*V1183</f>
        <v>0</v>
      </c>
      <c r="Y1183" s="444"/>
      <c r="Z1183" s="296"/>
      <c r="AA1183" s="296"/>
      <c r="AB1183" s="296"/>
      <c r="AC1183" s="296"/>
      <c r="AD1183" s="296"/>
      <c r="AE1183" s="296"/>
      <c r="AF1183" s="296"/>
      <c r="AG1183" s="296"/>
      <c r="AH1183" s="296"/>
      <c r="AI1183" s="296"/>
    </row>
    <row r="1184" s="455" customFormat="1" spans="1:35">
      <c r="A1184" s="467">
        <v>1313</v>
      </c>
      <c r="B1184" s="296"/>
      <c r="C1184" s="754" t="s">
        <v>7947</v>
      </c>
      <c r="D1184" s="296"/>
      <c r="E1184" s="754" t="s">
        <v>7948</v>
      </c>
      <c r="F1184" s="296"/>
      <c r="G1184" s="296"/>
      <c r="H1184" s="191" t="s">
        <v>6292</v>
      </c>
      <c r="I1184" s="296"/>
      <c r="J1184" s="191" t="s">
        <v>7718</v>
      </c>
      <c r="K1184" s="296"/>
      <c r="L1184" s="296"/>
      <c r="M1184" s="476">
        <v>10</v>
      </c>
      <c r="N1184" s="477">
        <v>43.0088</v>
      </c>
      <c r="O1184" s="477">
        <f t="shared" si="257"/>
        <v>430.088</v>
      </c>
      <c r="P1184" s="477"/>
      <c r="Q1184" s="477">
        <f t="shared" si="255"/>
        <v>43.0088</v>
      </c>
      <c r="R1184" s="477">
        <f t="shared" si="260"/>
        <v>0</v>
      </c>
      <c r="S1184" s="477">
        <f t="shared" si="262"/>
        <v>0</v>
      </c>
      <c r="T1184" s="477">
        <f t="shared" si="263"/>
        <v>43.0088</v>
      </c>
      <c r="U1184" s="477">
        <f t="shared" si="266"/>
        <v>0</v>
      </c>
      <c r="V1184" s="477">
        <f t="shared" si="264"/>
        <v>-10</v>
      </c>
      <c r="W1184" s="477">
        <f t="shared" si="265"/>
        <v>43.0088</v>
      </c>
      <c r="X1184" s="477">
        <f t="shared" ref="X1184:X1191" si="270">R1184-O1184</f>
        <v>-430.088</v>
      </c>
      <c r="Y1184" s="444"/>
      <c r="Z1184" s="296"/>
      <c r="AA1184" s="296"/>
      <c r="AB1184" s="296"/>
      <c r="AC1184" s="296"/>
      <c r="AD1184" s="296"/>
      <c r="AE1184" s="296"/>
      <c r="AF1184" s="296"/>
      <c r="AG1184" s="296"/>
      <c r="AH1184" s="296"/>
      <c r="AI1184" s="296"/>
    </row>
    <row r="1185" s="455" customFormat="1" spans="1:35">
      <c r="A1185" s="467">
        <v>1314</v>
      </c>
      <c r="B1185" s="296"/>
      <c r="C1185" s="754" t="s">
        <v>7949</v>
      </c>
      <c r="D1185" s="296"/>
      <c r="E1185" s="754" t="s">
        <v>7950</v>
      </c>
      <c r="F1185" s="296"/>
      <c r="G1185" s="296"/>
      <c r="H1185" s="191" t="s">
        <v>6292</v>
      </c>
      <c r="I1185" s="296"/>
      <c r="J1185" s="191" t="s">
        <v>7718</v>
      </c>
      <c r="K1185" s="296"/>
      <c r="L1185" s="296"/>
      <c r="M1185" s="476">
        <v>7</v>
      </c>
      <c r="N1185" s="477">
        <v>13.5829</v>
      </c>
      <c r="O1185" s="477">
        <f t="shared" si="257"/>
        <v>95.0803</v>
      </c>
      <c r="P1185" s="477"/>
      <c r="Q1185" s="477">
        <f t="shared" si="255"/>
        <v>13.5829</v>
      </c>
      <c r="R1185" s="477">
        <f t="shared" si="260"/>
        <v>0</v>
      </c>
      <c r="S1185" s="477">
        <f t="shared" si="262"/>
        <v>0</v>
      </c>
      <c r="T1185" s="477">
        <f t="shared" si="263"/>
        <v>13.5829</v>
      </c>
      <c r="U1185" s="477">
        <f t="shared" si="266"/>
        <v>0</v>
      </c>
      <c r="V1185" s="477">
        <f t="shared" si="264"/>
        <v>-7</v>
      </c>
      <c r="W1185" s="477">
        <f t="shared" si="265"/>
        <v>13.5829</v>
      </c>
      <c r="X1185" s="477">
        <f t="shared" si="270"/>
        <v>-95.0803</v>
      </c>
      <c r="Y1185" s="444"/>
      <c r="Z1185" s="296"/>
      <c r="AA1185" s="296"/>
      <c r="AB1185" s="296"/>
      <c r="AC1185" s="296"/>
      <c r="AD1185" s="296"/>
      <c r="AE1185" s="296"/>
      <c r="AF1185" s="296"/>
      <c r="AG1185" s="296"/>
      <c r="AH1185" s="296"/>
      <c r="AI1185" s="296"/>
    </row>
    <row r="1186" s="455" customFormat="1" spans="1:35">
      <c r="A1186" s="467">
        <v>1315</v>
      </c>
      <c r="B1186" s="296"/>
      <c r="C1186" s="754" t="s">
        <v>7951</v>
      </c>
      <c r="D1186" s="296"/>
      <c r="E1186" s="754" t="s">
        <v>7952</v>
      </c>
      <c r="F1186" s="296"/>
      <c r="G1186" s="296"/>
      <c r="H1186" s="191" t="s">
        <v>6292</v>
      </c>
      <c r="I1186" s="296"/>
      <c r="J1186" s="191" t="s">
        <v>7718</v>
      </c>
      <c r="K1186" s="296"/>
      <c r="L1186" s="296"/>
      <c r="M1186" s="476">
        <v>-1</v>
      </c>
      <c r="N1186" s="477">
        <v>13.5</v>
      </c>
      <c r="O1186" s="477">
        <f t="shared" si="257"/>
        <v>-13.5</v>
      </c>
      <c r="P1186" s="477"/>
      <c r="Q1186" s="477">
        <f t="shared" si="255"/>
        <v>13.5</v>
      </c>
      <c r="R1186" s="477">
        <f t="shared" si="260"/>
        <v>0</v>
      </c>
      <c r="S1186" s="477">
        <f t="shared" si="262"/>
        <v>1</v>
      </c>
      <c r="T1186" s="477">
        <f t="shared" si="263"/>
        <v>13.5</v>
      </c>
      <c r="U1186" s="477">
        <f>R1186-O1186</f>
        <v>13.5</v>
      </c>
      <c r="V1186" s="477">
        <f t="shared" si="264"/>
        <v>0</v>
      </c>
      <c r="W1186" s="477">
        <f t="shared" si="265"/>
        <v>13.5</v>
      </c>
      <c r="X1186" s="477">
        <f>W1186*V1186</f>
        <v>0</v>
      </c>
      <c r="Y1186" s="444"/>
      <c r="Z1186" s="296"/>
      <c r="AA1186" s="296"/>
      <c r="AB1186" s="296"/>
      <c r="AC1186" s="296"/>
      <c r="AD1186" s="296"/>
      <c r="AE1186" s="296"/>
      <c r="AF1186" s="296"/>
      <c r="AG1186" s="296"/>
      <c r="AH1186" s="296"/>
      <c r="AI1186" s="296"/>
    </row>
    <row r="1187" s="455" customFormat="1" spans="1:35">
      <c r="A1187" s="467">
        <v>1316</v>
      </c>
      <c r="B1187" s="296"/>
      <c r="C1187" s="754" t="s">
        <v>7953</v>
      </c>
      <c r="D1187" s="296"/>
      <c r="E1187" s="754" t="s">
        <v>7954</v>
      </c>
      <c r="F1187" s="296"/>
      <c r="G1187" s="296"/>
      <c r="H1187" s="191" t="s">
        <v>6292</v>
      </c>
      <c r="I1187" s="296"/>
      <c r="J1187" s="191" t="s">
        <v>7718</v>
      </c>
      <c r="K1187" s="296"/>
      <c r="L1187" s="296"/>
      <c r="M1187" s="476">
        <v>7</v>
      </c>
      <c r="N1187" s="477">
        <v>23.2171</v>
      </c>
      <c r="O1187" s="477">
        <f t="shared" si="257"/>
        <v>162.5197</v>
      </c>
      <c r="P1187" s="477"/>
      <c r="Q1187" s="477">
        <f t="shared" ref="Q1187:Q1250" si="271">N1187</f>
        <v>23.2171</v>
      </c>
      <c r="R1187" s="477">
        <f t="shared" si="260"/>
        <v>0</v>
      </c>
      <c r="S1187" s="477">
        <f t="shared" si="262"/>
        <v>0</v>
      </c>
      <c r="T1187" s="477">
        <f t="shared" si="263"/>
        <v>23.2171</v>
      </c>
      <c r="U1187" s="477">
        <f t="shared" si="266"/>
        <v>0</v>
      </c>
      <c r="V1187" s="477">
        <f t="shared" si="264"/>
        <v>-7</v>
      </c>
      <c r="W1187" s="477">
        <f t="shared" si="265"/>
        <v>23.2171</v>
      </c>
      <c r="X1187" s="477">
        <f t="shared" si="270"/>
        <v>-162.5197</v>
      </c>
      <c r="Y1187" s="444"/>
      <c r="Z1187" s="296"/>
      <c r="AA1187" s="296"/>
      <c r="AB1187" s="296"/>
      <c r="AC1187" s="296"/>
      <c r="AD1187" s="296"/>
      <c r="AE1187" s="296"/>
      <c r="AF1187" s="296"/>
      <c r="AG1187" s="296"/>
      <c r="AH1187" s="296"/>
      <c r="AI1187" s="296"/>
    </row>
    <row r="1188" s="455" customFormat="1" spans="1:35">
      <c r="A1188" s="467">
        <v>1317</v>
      </c>
      <c r="B1188" s="296"/>
      <c r="C1188" s="754" t="s">
        <v>7955</v>
      </c>
      <c r="D1188" s="296"/>
      <c r="E1188" s="754" t="s">
        <v>7956</v>
      </c>
      <c r="F1188" s="296"/>
      <c r="G1188" s="296"/>
      <c r="H1188" s="191" t="s">
        <v>6292</v>
      </c>
      <c r="I1188" s="296"/>
      <c r="J1188" s="191" t="s">
        <v>7718</v>
      </c>
      <c r="K1188" s="296"/>
      <c r="L1188" s="296"/>
      <c r="M1188" s="476">
        <v>1</v>
      </c>
      <c r="N1188" s="477">
        <v>23.4486</v>
      </c>
      <c r="O1188" s="477">
        <f t="shared" si="257"/>
        <v>23.4486</v>
      </c>
      <c r="P1188" s="477"/>
      <c r="Q1188" s="477">
        <f t="shared" si="271"/>
        <v>23.4486</v>
      </c>
      <c r="R1188" s="477">
        <f t="shared" si="260"/>
        <v>0</v>
      </c>
      <c r="S1188" s="477">
        <f t="shared" si="262"/>
        <v>0</v>
      </c>
      <c r="T1188" s="477">
        <f t="shared" si="263"/>
        <v>23.4486</v>
      </c>
      <c r="U1188" s="477">
        <f t="shared" si="266"/>
        <v>0</v>
      </c>
      <c r="V1188" s="477">
        <f t="shared" si="264"/>
        <v>-1</v>
      </c>
      <c r="W1188" s="477">
        <f t="shared" si="265"/>
        <v>23.4486</v>
      </c>
      <c r="X1188" s="477">
        <f t="shared" si="270"/>
        <v>-23.4486</v>
      </c>
      <c r="Y1188" s="444"/>
      <c r="Z1188" s="296"/>
      <c r="AA1188" s="296"/>
      <c r="AB1188" s="296"/>
      <c r="AC1188" s="296"/>
      <c r="AD1188" s="296"/>
      <c r="AE1188" s="296"/>
      <c r="AF1188" s="296"/>
      <c r="AG1188" s="296"/>
      <c r="AH1188" s="296"/>
      <c r="AI1188" s="296"/>
    </row>
    <row r="1189" s="455" customFormat="1" spans="1:35">
      <c r="A1189" s="467">
        <v>1318</v>
      </c>
      <c r="B1189" s="296"/>
      <c r="C1189" s="754" t="s">
        <v>7957</v>
      </c>
      <c r="D1189" s="296"/>
      <c r="E1189" s="754" t="s">
        <v>7958</v>
      </c>
      <c r="F1189" s="296"/>
      <c r="G1189" s="296"/>
      <c r="H1189" s="191" t="s">
        <v>6292</v>
      </c>
      <c r="I1189" s="296"/>
      <c r="J1189" s="191" t="s">
        <v>7718</v>
      </c>
      <c r="K1189" s="296"/>
      <c r="L1189" s="296"/>
      <c r="M1189" s="476">
        <v>269</v>
      </c>
      <c r="N1189" s="477">
        <v>2.3414</v>
      </c>
      <c r="O1189" s="477">
        <f t="shared" si="257"/>
        <v>629.8366</v>
      </c>
      <c r="P1189" s="477"/>
      <c r="Q1189" s="477">
        <f t="shared" si="271"/>
        <v>2.3414</v>
      </c>
      <c r="R1189" s="477">
        <f t="shared" si="260"/>
        <v>0</v>
      </c>
      <c r="S1189" s="477">
        <f t="shared" si="262"/>
        <v>0</v>
      </c>
      <c r="T1189" s="477">
        <f t="shared" si="263"/>
        <v>2.3414</v>
      </c>
      <c r="U1189" s="477">
        <f t="shared" si="266"/>
        <v>0</v>
      </c>
      <c r="V1189" s="477">
        <f t="shared" si="264"/>
        <v>-269</v>
      </c>
      <c r="W1189" s="477">
        <f t="shared" si="265"/>
        <v>2.3414</v>
      </c>
      <c r="X1189" s="477">
        <f t="shared" si="270"/>
        <v>-629.8366</v>
      </c>
      <c r="Y1189" s="444"/>
      <c r="Z1189" s="296"/>
      <c r="AA1189" s="296"/>
      <c r="AB1189" s="296"/>
      <c r="AC1189" s="296"/>
      <c r="AD1189" s="296"/>
      <c r="AE1189" s="296"/>
      <c r="AF1189" s="296"/>
      <c r="AG1189" s="296"/>
      <c r="AH1189" s="296"/>
      <c r="AI1189" s="296"/>
    </row>
    <row r="1190" s="455" customFormat="1" spans="1:35">
      <c r="A1190" s="467">
        <v>1319</v>
      </c>
      <c r="B1190" s="296"/>
      <c r="C1190" s="754" t="s">
        <v>7959</v>
      </c>
      <c r="D1190" s="296"/>
      <c r="E1190" s="754" t="s">
        <v>7960</v>
      </c>
      <c r="F1190" s="296"/>
      <c r="G1190" s="296"/>
      <c r="H1190" s="191" t="s">
        <v>6292</v>
      </c>
      <c r="I1190" s="296"/>
      <c r="J1190" s="191" t="s">
        <v>7718</v>
      </c>
      <c r="K1190" s="296"/>
      <c r="L1190" s="296"/>
      <c r="M1190" s="476">
        <v>54</v>
      </c>
      <c r="N1190" s="477">
        <v>21.4173</v>
      </c>
      <c r="O1190" s="477">
        <f t="shared" si="257"/>
        <v>1156.5342</v>
      </c>
      <c r="P1190" s="477">
        <v>2</v>
      </c>
      <c r="Q1190" s="477">
        <f t="shared" si="271"/>
        <v>21.4173</v>
      </c>
      <c r="R1190" s="477">
        <f t="shared" si="260"/>
        <v>42.8346</v>
      </c>
      <c r="S1190" s="477">
        <f t="shared" si="262"/>
        <v>0</v>
      </c>
      <c r="T1190" s="477">
        <f t="shared" si="263"/>
        <v>21.4173</v>
      </c>
      <c r="U1190" s="477">
        <f t="shared" si="266"/>
        <v>0</v>
      </c>
      <c r="V1190" s="477">
        <f t="shared" si="264"/>
        <v>-52</v>
      </c>
      <c r="W1190" s="477">
        <f t="shared" si="265"/>
        <v>21.4173</v>
      </c>
      <c r="X1190" s="477">
        <f t="shared" si="270"/>
        <v>-1113.6996</v>
      </c>
      <c r="Y1190" s="444"/>
      <c r="Z1190" s="296"/>
      <c r="AA1190" s="296"/>
      <c r="AB1190" s="296"/>
      <c r="AC1190" s="296"/>
      <c r="AD1190" s="296"/>
      <c r="AE1190" s="296"/>
      <c r="AF1190" s="296"/>
      <c r="AG1190" s="296"/>
      <c r="AH1190" s="296"/>
      <c r="AI1190" s="296"/>
    </row>
    <row r="1191" s="455" customFormat="1" spans="1:35">
      <c r="A1191" s="467">
        <v>1320</v>
      </c>
      <c r="B1191" s="296"/>
      <c r="C1191" s="754" t="s">
        <v>7961</v>
      </c>
      <c r="D1191" s="296"/>
      <c r="E1191" s="754" t="s">
        <v>7962</v>
      </c>
      <c r="F1191" s="296"/>
      <c r="G1191" s="296"/>
      <c r="H1191" s="191" t="s">
        <v>6292</v>
      </c>
      <c r="I1191" s="296"/>
      <c r="J1191" s="191" t="s">
        <v>7718</v>
      </c>
      <c r="K1191" s="296"/>
      <c r="L1191" s="296"/>
      <c r="M1191" s="476">
        <v>28</v>
      </c>
      <c r="N1191" s="477">
        <v>20.0483</v>
      </c>
      <c r="O1191" s="477">
        <f t="shared" si="257"/>
        <v>561.3524</v>
      </c>
      <c r="P1191" s="477"/>
      <c r="Q1191" s="477">
        <f t="shared" si="271"/>
        <v>20.0483</v>
      </c>
      <c r="R1191" s="477">
        <f t="shared" si="260"/>
        <v>0</v>
      </c>
      <c r="S1191" s="477">
        <f t="shared" si="262"/>
        <v>0</v>
      </c>
      <c r="T1191" s="477">
        <f t="shared" si="263"/>
        <v>20.0483</v>
      </c>
      <c r="U1191" s="477">
        <f t="shared" si="266"/>
        <v>0</v>
      </c>
      <c r="V1191" s="477">
        <f t="shared" si="264"/>
        <v>-28</v>
      </c>
      <c r="W1191" s="477">
        <f t="shared" si="265"/>
        <v>20.0483</v>
      </c>
      <c r="X1191" s="477">
        <f t="shared" si="270"/>
        <v>-561.3524</v>
      </c>
      <c r="Y1191" s="444"/>
      <c r="Z1191" s="296"/>
      <c r="AA1191" s="296"/>
      <c r="AB1191" s="296"/>
      <c r="AC1191" s="296"/>
      <c r="AD1191" s="296"/>
      <c r="AE1191" s="296"/>
      <c r="AF1191" s="296"/>
      <c r="AG1191" s="296"/>
      <c r="AH1191" s="296"/>
      <c r="AI1191" s="296"/>
    </row>
    <row r="1192" s="455" customFormat="1" spans="1:35">
      <c r="A1192" s="467">
        <v>1321</v>
      </c>
      <c r="B1192" s="296"/>
      <c r="C1192" s="754" t="s">
        <v>7963</v>
      </c>
      <c r="D1192" s="296"/>
      <c r="E1192" s="754" t="s">
        <v>7964</v>
      </c>
      <c r="F1192" s="296"/>
      <c r="G1192" s="296"/>
      <c r="H1192" s="191" t="s">
        <v>6292</v>
      </c>
      <c r="I1192" s="296"/>
      <c r="J1192" s="191" t="s">
        <v>7718</v>
      </c>
      <c r="K1192" s="296"/>
      <c r="L1192" s="296"/>
      <c r="M1192" s="476">
        <v>-69</v>
      </c>
      <c r="N1192" s="477">
        <v>9.6857</v>
      </c>
      <c r="O1192" s="477">
        <f t="shared" si="257"/>
        <v>-668.3133</v>
      </c>
      <c r="P1192" s="477"/>
      <c r="Q1192" s="477">
        <f t="shared" si="271"/>
        <v>9.6857</v>
      </c>
      <c r="R1192" s="477">
        <f t="shared" si="260"/>
        <v>0</v>
      </c>
      <c r="S1192" s="477">
        <f t="shared" si="262"/>
        <v>69</v>
      </c>
      <c r="T1192" s="477">
        <f t="shared" si="263"/>
        <v>9.6857</v>
      </c>
      <c r="U1192" s="477">
        <f>R1192-O1192</f>
        <v>668.3133</v>
      </c>
      <c r="V1192" s="477">
        <f t="shared" si="264"/>
        <v>0</v>
      </c>
      <c r="W1192" s="477">
        <f t="shared" si="265"/>
        <v>9.6857</v>
      </c>
      <c r="X1192" s="477">
        <f>W1192*V1192</f>
        <v>0</v>
      </c>
      <c r="Y1192" s="444"/>
      <c r="Z1192" s="296"/>
      <c r="AA1192" s="296"/>
      <c r="AB1192" s="296"/>
      <c r="AC1192" s="296"/>
      <c r="AD1192" s="296"/>
      <c r="AE1192" s="296"/>
      <c r="AF1192" s="296"/>
      <c r="AG1192" s="296"/>
      <c r="AH1192" s="296"/>
      <c r="AI1192" s="296"/>
    </row>
    <row r="1193" s="455" customFormat="1" spans="1:35">
      <c r="A1193" s="467">
        <v>1322</v>
      </c>
      <c r="B1193" s="296"/>
      <c r="C1193" s="754" t="s">
        <v>7965</v>
      </c>
      <c r="D1193" s="296"/>
      <c r="E1193" s="754" t="s">
        <v>7966</v>
      </c>
      <c r="F1193" s="296"/>
      <c r="G1193" s="296"/>
      <c r="H1193" s="191" t="s">
        <v>6292</v>
      </c>
      <c r="I1193" s="296"/>
      <c r="J1193" s="191" t="s">
        <v>7718</v>
      </c>
      <c r="K1193" s="296"/>
      <c r="L1193" s="296"/>
      <c r="M1193" s="476">
        <v>49</v>
      </c>
      <c r="N1193" s="477">
        <v>19.13</v>
      </c>
      <c r="O1193" s="477">
        <f t="shared" si="257"/>
        <v>937.37</v>
      </c>
      <c r="P1193" s="477">
        <v>4</v>
      </c>
      <c r="Q1193" s="477">
        <f t="shared" si="271"/>
        <v>19.13</v>
      </c>
      <c r="R1193" s="477">
        <f t="shared" si="260"/>
        <v>76.52</v>
      </c>
      <c r="S1193" s="477">
        <f t="shared" si="262"/>
        <v>0</v>
      </c>
      <c r="T1193" s="477">
        <f t="shared" si="263"/>
        <v>19.13</v>
      </c>
      <c r="U1193" s="477">
        <f t="shared" si="266"/>
        <v>0</v>
      </c>
      <c r="V1193" s="477">
        <f t="shared" si="264"/>
        <v>-45</v>
      </c>
      <c r="W1193" s="477">
        <f t="shared" si="265"/>
        <v>19.13</v>
      </c>
      <c r="X1193" s="477">
        <f t="shared" ref="X1193:X1195" si="272">R1193-O1193</f>
        <v>-860.85</v>
      </c>
      <c r="Y1193" s="444"/>
      <c r="Z1193" s="296"/>
      <c r="AA1193" s="296"/>
      <c r="AB1193" s="296"/>
      <c r="AC1193" s="296"/>
      <c r="AD1193" s="296"/>
      <c r="AE1193" s="296"/>
      <c r="AF1193" s="296"/>
      <c r="AG1193" s="296"/>
      <c r="AH1193" s="296"/>
      <c r="AI1193" s="296"/>
    </row>
    <row r="1194" s="455" customFormat="1" spans="1:35">
      <c r="A1194" s="467">
        <v>1323</v>
      </c>
      <c r="B1194" s="296"/>
      <c r="C1194" s="754" t="s">
        <v>7967</v>
      </c>
      <c r="D1194" s="296"/>
      <c r="E1194" s="754" t="s">
        <v>7968</v>
      </c>
      <c r="F1194" s="296"/>
      <c r="G1194" s="296"/>
      <c r="H1194" s="191" t="s">
        <v>6292</v>
      </c>
      <c r="I1194" s="296"/>
      <c r="J1194" s="191" t="s">
        <v>7718</v>
      </c>
      <c r="K1194" s="296"/>
      <c r="L1194" s="296"/>
      <c r="M1194" s="476">
        <v>43</v>
      </c>
      <c r="N1194" s="477">
        <v>29.2</v>
      </c>
      <c r="O1194" s="477">
        <f t="shared" si="257"/>
        <v>1255.6</v>
      </c>
      <c r="P1194" s="477"/>
      <c r="Q1194" s="477">
        <f t="shared" si="271"/>
        <v>29.2</v>
      </c>
      <c r="R1194" s="477">
        <f t="shared" si="260"/>
        <v>0</v>
      </c>
      <c r="S1194" s="477">
        <f t="shared" si="262"/>
        <v>0</v>
      </c>
      <c r="T1194" s="477">
        <f t="shared" si="263"/>
        <v>29.2</v>
      </c>
      <c r="U1194" s="477">
        <f t="shared" si="266"/>
        <v>0</v>
      </c>
      <c r="V1194" s="477">
        <f t="shared" si="264"/>
        <v>-43</v>
      </c>
      <c r="W1194" s="477">
        <f t="shared" si="265"/>
        <v>29.2</v>
      </c>
      <c r="X1194" s="477">
        <f t="shared" si="272"/>
        <v>-1255.6</v>
      </c>
      <c r="Y1194" s="444"/>
      <c r="Z1194" s="296"/>
      <c r="AA1194" s="296"/>
      <c r="AB1194" s="296"/>
      <c r="AC1194" s="296"/>
      <c r="AD1194" s="296"/>
      <c r="AE1194" s="296"/>
      <c r="AF1194" s="296"/>
      <c r="AG1194" s="296"/>
      <c r="AH1194" s="296"/>
      <c r="AI1194" s="296"/>
    </row>
    <row r="1195" s="455" customFormat="1" spans="1:35">
      <c r="A1195" s="467">
        <v>1324</v>
      </c>
      <c r="B1195" s="296"/>
      <c r="C1195" s="754" t="s">
        <v>7969</v>
      </c>
      <c r="D1195" s="296"/>
      <c r="E1195" s="754" t="s">
        <v>7970</v>
      </c>
      <c r="F1195" s="296"/>
      <c r="G1195" s="296"/>
      <c r="H1195" s="191" t="s">
        <v>6292</v>
      </c>
      <c r="I1195" s="296"/>
      <c r="J1195" s="191" t="s">
        <v>7718</v>
      </c>
      <c r="K1195" s="296"/>
      <c r="L1195" s="296"/>
      <c r="M1195" s="476">
        <v>86</v>
      </c>
      <c r="N1195" s="477">
        <v>15.1325</v>
      </c>
      <c r="O1195" s="477">
        <f t="shared" si="257"/>
        <v>1301.395</v>
      </c>
      <c r="P1195" s="477">
        <v>2</v>
      </c>
      <c r="Q1195" s="477">
        <f t="shared" si="271"/>
        <v>15.1325</v>
      </c>
      <c r="R1195" s="477">
        <f t="shared" si="260"/>
        <v>30.265</v>
      </c>
      <c r="S1195" s="477">
        <f t="shared" si="262"/>
        <v>0</v>
      </c>
      <c r="T1195" s="477">
        <f t="shared" si="263"/>
        <v>15.1325</v>
      </c>
      <c r="U1195" s="477">
        <f t="shared" si="266"/>
        <v>0</v>
      </c>
      <c r="V1195" s="477">
        <f t="shared" si="264"/>
        <v>-84</v>
      </c>
      <c r="W1195" s="477">
        <f t="shared" si="265"/>
        <v>15.1325</v>
      </c>
      <c r="X1195" s="477">
        <f t="shared" si="272"/>
        <v>-1271.13</v>
      </c>
      <c r="Y1195" s="444"/>
      <c r="Z1195" s="296"/>
      <c r="AA1195" s="296"/>
      <c r="AB1195" s="296"/>
      <c r="AC1195" s="296"/>
      <c r="AD1195" s="296"/>
      <c r="AE1195" s="296"/>
      <c r="AF1195" s="296"/>
      <c r="AG1195" s="296"/>
      <c r="AH1195" s="296"/>
      <c r="AI1195" s="296"/>
    </row>
    <row r="1196" s="455" customFormat="1" spans="1:35">
      <c r="A1196" s="467">
        <v>1325</v>
      </c>
      <c r="B1196" s="296"/>
      <c r="C1196" s="754" t="s">
        <v>7971</v>
      </c>
      <c r="D1196" s="296"/>
      <c r="E1196" s="754" t="s">
        <v>7972</v>
      </c>
      <c r="F1196" s="296"/>
      <c r="G1196" s="296"/>
      <c r="H1196" s="191" t="s">
        <v>6292</v>
      </c>
      <c r="I1196" s="296"/>
      <c r="J1196" s="191" t="s">
        <v>7718</v>
      </c>
      <c r="K1196" s="296"/>
      <c r="L1196" s="296"/>
      <c r="M1196" s="476">
        <v>-26</v>
      </c>
      <c r="N1196" s="477">
        <v>18.3525</v>
      </c>
      <c r="O1196" s="477">
        <f t="shared" si="257"/>
        <v>-477.165</v>
      </c>
      <c r="P1196" s="477"/>
      <c r="Q1196" s="477">
        <f t="shared" si="271"/>
        <v>18.3525</v>
      </c>
      <c r="R1196" s="477">
        <f t="shared" si="260"/>
        <v>0</v>
      </c>
      <c r="S1196" s="477">
        <f t="shared" si="262"/>
        <v>26</v>
      </c>
      <c r="T1196" s="477">
        <f t="shared" si="263"/>
        <v>18.3525</v>
      </c>
      <c r="U1196" s="477">
        <f>R1196-O1196</f>
        <v>477.165</v>
      </c>
      <c r="V1196" s="477">
        <f t="shared" si="264"/>
        <v>0</v>
      </c>
      <c r="W1196" s="477">
        <f t="shared" si="265"/>
        <v>18.3525</v>
      </c>
      <c r="X1196" s="477">
        <f>W1196*V1196</f>
        <v>0</v>
      </c>
      <c r="Y1196" s="444"/>
      <c r="Z1196" s="296"/>
      <c r="AA1196" s="296"/>
      <c r="AB1196" s="296"/>
      <c r="AC1196" s="296"/>
      <c r="AD1196" s="296"/>
      <c r="AE1196" s="296"/>
      <c r="AF1196" s="296"/>
      <c r="AG1196" s="296"/>
      <c r="AH1196" s="296"/>
      <c r="AI1196" s="296"/>
    </row>
    <row r="1197" s="455" customFormat="1" spans="1:35">
      <c r="A1197" s="467">
        <v>1326</v>
      </c>
      <c r="B1197" s="296"/>
      <c r="C1197" s="754" t="s">
        <v>7973</v>
      </c>
      <c r="D1197" s="296"/>
      <c r="E1197" s="754" t="s">
        <v>7974</v>
      </c>
      <c r="F1197" s="296"/>
      <c r="G1197" s="296"/>
      <c r="H1197" s="191" t="s">
        <v>6292</v>
      </c>
      <c r="I1197" s="296"/>
      <c r="J1197" s="191" t="s">
        <v>7718</v>
      </c>
      <c r="K1197" s="296"/>
      <c r="L1197" s="296"/>
      <c r="M1197" s="476">
        <v>-14</v>
      </c>
      <c r="N1197" s="477">
        <v>18.29</v>
      </c>
      <c r="O1197" s="477">
        <f t="shared" si="257"/>
        <v>-256.06</v>
      </c>
      <c r="P1197" s="477"/>
      <c r="Q1197" s="477">
        <f t="shared" si="271"/>
        <v>18.29</v>
      </c>
      <c r="R1197" s="477">
        <f t="shared" si="260"/>
        <v>0</v>
      </c>
      <c r="S1197" s="477">
        <f t="shared" si="262"/>
        <v>14</v>
      </c>
      <c r="T1197" s="477">
        <f t="shared" si="263"/>
        <v>18.29</v>
      </c>
      <c r="U1197" s="477">
        <f>R1197-O1197</f>
        <v>256.06</v>
      </c>
      <c r="V1197" s="477">
        <f t="shared" si="264"/>
        <v>0</v>
      </c>
      <c r="W1197" s="477">
        <f t="shared" si="265"/>
        <v>18.29</v>
      </c>
      <c r="X1197" s="477">
        <f>W1197*V1197</f>
        <v>0</v>
      </c>
      <c r="Y1197" s="444"/>
      <c r="Z1197" s="296"/>
      <c r="AA1197" s="296"/>
      <c r="AB1197" s="296"/>
      <c r="AC1197" s="296"/>
      <c r="AD1197" s="296"/>
      <c r="AE1197" s="296"/>
      <c r="AF1197" s="296"/>
      <c r="AG1197" s="296"/>
      <c r="AH1197" s="296"/>
      <c r="AI1197" s="296"/>
    </row>
    <row r="1198" s="455" customFormat="1" spans="1:35">
      <c r="A1198" s="467">
        <v>1327</v>
      </c>
      <c r="B1198" s="296"/>
      <c r="C1198" s="754" t="s">
        <v>7975</v>
      </c>
      <c r="D1198" s="296"/>
      <c r="E1198" s="754" t="s">
        <v>7976</v>
      </c>
      <c r="F1198" s="296"/>
      <c r="G1198" s="296"/>
      <c r="H1198" s="191" t="s">
        <v>6292</v>
      </c>
      <c r="I1198" s="296"/>
      <c r="J1198" s="191" t="s">
        <v>7718</v>
      </c>
      <c r="K1198" s="296"/>
      <c r="L1198" s="296"/>
      <c r="M1198" s="476">
        <v>-17</v>
      </c>
      <c r="N1198" s="477">
        <v>26.6991</v>
      </c>
      <c r="O1198" s="477">
        <f t="shared" si="257"/>
        <v>-453.8847</v>
      </c>
      <c r="P1198" s="477"/>
      <c r="Q1198" s="477">
        <f t="shared" si="271"/>
        <v>26.6991</v>
      </c>
      <c r="R1198" s="477">
        <f t="shared" si="260"/>
        <v>0</v>
      </c>
      <c r="S1198" s="477">
        <f t="shared" si="262"/>
        <v>17</v>
      </c>
      <c r="T1198" s="477">
        <f t="shared" si="263"/>
        <v>26.6991</v>
      </c>
      <c r="U1198" s="477">
        <f>R1198-O1198</f>
        <v>453.8847</v>
      </c>
      <c r="V1198" s="477">
        <f t="shared" si="264"/>
        <v>0</v>
      </c>
      <c r="W1198" s="477">
        <f t="shared" si="265"/>
        <v>26.6991</v>
      </c>
      <c r="X1198" s="477">
        <f>W1198*V1198</f>
        <v>0</v>
      </c>
      <c r="Y1198" s="444"/>
      <c r="Z1198" s="296"/>
      <c r="AA1198" s="296"/>
      <c r="AB1198" s="296"/>
      <c r="AC1198" s="296"/>
      <c r="AD1198" s="296"/>
      <c r="AE1198" s="296"/>
      <c r="AF1198" s="296"/>
      <c r="AG1198" s="296"/>
      <c r="AH1198" s="296"/>
      <c r="AI1198" s="296"/>
    </row>
    <row r="1199" s="455" customFormat="1" spans="1:35">
      <c r="A1199" s="467">
        <v>1328</v>
      </c>
      <c r="B1199" s="296"/>
      <c r="C1199" s="754" t="s">
        <v>7977</v>
      </c>
      <c r="D1199" s="296"/>
      <c r="E1199" s="754" t="s">
        <v>7978</v>
      </c>
      <c r="F1199" s="296"/>
      <c r="G1199" s="296"/>
      <c r="H1199" s="191" t="s">
        <v>6292</v>
      </c>
      <c r="I1199" s="296"/>
      <c r="J1199" s="191" t="s">
        <v>7718</v>
      </c>
      <c r="K1199" s="296"/>
      <c r="L1199" s="296"/>
      <c r="M1199" s="476">
        <v>5</v>
      </c>
      <c r="N1199" s="477">
        <v>29.712</v>
      </c>
      <c r="O1199" s="477">
        <f t="shared" si="257"/>
        <v>148.56</v>
      </c>
      <c r="P1199" s="477"/>
      <c r="Q1199" s="477">
        <f t="shared" si="271"/>
        <v>29.712</v>
      </c>
      <c r="R1199" s="477">
        <f t="shared" si="260"/>
        <v>0</v>
      </c>
      <c r="S1199" s="477">
        <f t="shared" si="262"/>
        <v>0</v>
      </c>
      <c r="T1199" s="477">
        <f t="shared" si="263"/>
        <v>29.712</v>
      </c>
      <c r="U1199" s="477">
        <f t="shared" si="266"/>
        <v>0</v>
      </c>
      <c r="V1199" s="477">
        <f t="shared" si="264"/>
        <v>-5</v>
      </c>
      <c r="W1199" s="477">
        <f t="shared" si="265"/>
        <v>29.712</v>
      </c>
      <c r="X1199" s="477">
        <f t="shared" ref="X1199:X1202" si="273">R1199-O1199</f>
        <v>-148.56</v>
      </c>
      <c r="Y1199" s="444"/>
      <c r="Z1199" s="296"/>
      <c r="AA1199" s="296"/>
      <c r="AB1199" s="296"/>
      <c r="AC1199" s="296"/>
      <c r="AD1199" s="296"/>
      <c r="AE1199" s="296"/>
      <c r="AF1199" s="296"/>
      <c r="AG1199" s="296"/>
      <c r="AH1199" s="296"/>
      <c r="AI1199" s="296"/>
    </row>
    <row r="1200" s="455" customFormat="1" spans="1:35">
      <c r="A1200" s="467">
        <v>1329</v>
      </c>
      <c r="B1200" s="296"/>
      <c r="C1200" s="754" t="s">
        <v>7979</v>
      </c>
      <c r="D1200" s="296"/>
      <c r="E1200" s="754" t="s">
        <v>7980</v>
      </c>
      <c r="F1200" s="296"/>
      <c r="G1200" s="296"/>
      <c r="H1200" s="191" t="s">
        <v>6292</v>
      </c>
      <c r="I1200" s="296"/>
      <c r="J1200" s="191" t="s">
        <v>7718</v>
      </c>
      <c r="K1200" s="296"/>
      <c r="L1200" s="296"/>
      <c r="M1200" s="476">
        <v>5</v>
      </c>
      <c r="N1200" s="477">
        <v>28.13</v>
      </c>
      <c r="O1200" s="477">
        <f t="shared" si="257"/>
        <v>140.65</v>
      </c>
      <c r="P1200" s="477"/>
      <c r="Q1200" s="477">
        <f t="shared" si="271"/>
        <v>28.13</v>
      </c>
      <c r="R1200" s="477">
        <f t="shared" si="260"/>
        <v>0</v>
      </c>
      <c r="S1200" s="477">
        <f t="shared" si="262"/>
        <v>0</v>
      </c>
      <c r="T1200" s="477">
        <f t="shared" si="263"/>
        <v>28.13</v>
      </c>
      <c r="U1200" s="477">
        <f t="shared" si="266"/>
        <v>0</v>
      </c>
      <c r="V1200" s="477">
        <f t="shared" si="264"/>
        <v>-5</v>
      </c>
      <c r="W1200" s="477">
        <f t="shared" si="265"/>
        <v>28.13</v>
      </c>
      <c r="X1200" s="477">
        <f t="shared" si="273"/>
        <v>-140.65</v>
      </c>
      <c r="Y1200" s="444"/>
      <c r="Z1200" s="296"/>
      <c r="AA1200" s="296"/>
      <c r="AB1200" s="296"/>
      <c r="AC1200" s="296"/>
      <c r="AD1200" s="296"/>
      <c r="AE1200" s="296"/>
      <c r="AF1200" s="296"/>
      <c r="AG1200" s="296"/>
      <c r="AH1200" s="296"/>
      <c r="AI1200" s="296"/>
    </row>
    <row r="1201" s="455" customFormat="1" spans="1:35">
      <c r="A1201" s="467">
        <v>1330</v>
      </c>
      <c r="B1201" s="296"/>
      <c r="C1201" s="754" t="s">
        <v>7981</v>
      </c>
      <c r="D1201" s="296"/>
      <c r="E1201" s="754" t="s">
        <v>7982</v>
      </c>
      <c r="F1201" s="296"/>
      <c r="G1201" s="296"/>
      <c r="H1201" s="191" t="s">
        <v>6292</v>
      </c>
      <c r="I1201" s="296"/>
      <c r="J1201" s="191" t="s">
        <v>7718</v>
      </c>
      <c r="K1201" s="296"/>
      <c r="L1201" s="296"/>
      <c r="M1201" s="476">
        <v>-39</v>
      </c>
      <c r="N1201" s="477">
        <v>16.7117</v>
      </c>
      <c r="O1201" s="477">
        <f t="shared" si="257"/>
        <v>-651.7563</v>
      </c>
      <c r="P1201" s="477"/>
      <c r="Q1201" s="477">
        <f t="shared" si="271"/>
        <v>16.7117</v>
      </c>
      <c r="R1201" s="477">
        <f t="shared" si="260"/>
        <v>0</v>
      </c>
      <c r="S1201" s="477">
        <f t="shared" si="262"/>
        <v>39</v>
      </c>
      <c r="T1201" s="477">
        <f t="shared" si="263"/>
        <v>16.7117</v>
      </c>
      <c r="U1201" s="477">
        <f>R1201-O1201</f>
        <v>651.7563</v>
      </c>
      <c r="V1201" s="477">
        <f t="shared" si="264"/>
        <v>0</v>
      </c>
      <c r="W1201" s="477">
        <f t="shared" si="265"/>
        <v>16.7117</v>
      </c>
      <c r="X1201" s="477">
        <f>W1201*V1201</f>
        <v>0</v>
      </c>
      <c r="Y1201" s="444"/>
      <c r="Z1201" s="296"/>
      <c r="AA1201" s="296"/>
      <c r="AB1201" s="296"/>
      <c r="AC1201" s="296"/>
      <c r="AD1201" s="296"/>
      <c r="AE1201" s="296"/>
      <c r="AF1201" s="296"/>
      <c r="AG1201" s="296"/>
      <c r="AH1201" s="296"/>
      <c r="AI1201" s="296"/>
    </row>
    <row r="1202" s="455" customFormat="1" spans="1:35">
      <c r="A1202" s="467">
        <v>1331</v>
      </c>
      <c r="B1202" s="296"/>
      <c r="C1202" s="754" t="s">
        <v>7983</v>
      </c>
      <c r="D1202" s="296"/>
      <c r="E1202" s="754" t="s">
        <v>7984</v>
      </c>
      <c r="F1202" s="296"/>
      <c r="G1202" s="296"/>
      <c r="H1202" s="191" t="s">
        <v>6292</v>
      </c>
      <c r="I1202" s="296"/>
      <c r="J1202" s="191" t="s">
        <v>7718</v>
      </c>
      <c r="K1202" s="296"/>
      <c r="L1202" s="296"/>
      <c r="M1202" s="476">
        <v>5</v>
      </c>
      <c r="N1202" s="477">
        <v>15.388</v>
      </c>
      <c r="O1202" s="477">
        <f t="shared" ref="O1202:O1265" si="274">N1202*M1202</f>
        <v>76.94</v>
      </c>
      <c r="P1202" s="477"/>
      <c r="Q1202" s="477">
        <f t="shared" si="271"/>
        <v>15.388</v>
      </c>
      <c r="R1202" s="477">
        <f t="shared" si="260"/>
        <v>0</v>
      </c>
      <c r="S1202" s="477">
        <f t="shared" si="262"/>
        <v>0</v>
      </c>
      <c r="T1202" s="477">
        <f t="shared" si="263"/>
        <v>15.388</v>
      </c>
      <c r="U1202" s="477">
        <f t="shared" si="266"/>
        <v>0</v>
      </c>
      <c r="V1202" s="477">
        <f t="shared" si="264"/>
        <v>-5</v>
      </c>
      <c r="W1202" s="477">
        <f t="shared" si="265"/>
        <v>15.388</v>
      </c>
      <c r="X1202" s="477">
        <f t="shared" si="273"/>
        <v>-76.94</v>
      </c>
      <c r="Y1202" s="444"/>
      <c r="Z1202" s="296"/>
      <c r="AA1202" s="296"/>
      <c r="AB1202" s="296"/>
      <c r="AC1202" s="296"/>
      <c r="AD1202" s="296"/>
      <c r="AE1202" s="296"/>
      <c r="AF1202" s="296"/>
      <c r="AG1202" s="296"/>
      <c r="AH1202" s="296"/>
      <c r="AI1202" s="296"/>
    </row>
    <row r="1203" s="455" customFormat="1" spans="1:35">
      <c r="A1203" s="467">
        <v>1332</v>
      </c>
      <c r="B1203" s="296"/>
      <c r="C1203" s="754" t="s">
        <v>7985</v>
      </c>
      <c r="D1203" s="296"/>
      <c r="E1203" s="754" t="s">
        <v>7986</v>
      </c>
      <c r="F1203" s="296"/>
      <c r="G1203" s="296"/>
      <c r="H1203" s="191" t="s">
        <v>6292</v>
      </c>
      <c r="I1203" s="296"/>
      <c r="J1203" s="191" t="s">
        <v>7718</v>
      </c>
      <c r="K1203" s="296"/>
      <c r="L1203" s="296"/>
      <c r="M1203" s="476">
        <v>-23</v>
      </c>
      <c r="N1203" s="477">
        <v>8.9113</v>
      </c>
      <c r="O1203" s="477">
        <f t="shared" si="274"/>
        <v>-204.9599</v>
      </c>
      <c r="P1203" s="477"/>
      <c r="Q1203" s="477">
        <f t="shared" si="271"/>
        <v>8.9113</v>
      </c>
      <c r="R1203" s="477">
        <f t="shared" si="260"/>
        <v>0</v>
      </c>
      <c r="S1203" s="477">
        <f t="shared" si="262"/>
        <v>23</v>
      </c>
      <c r="T1203" s="477">
        <f t="shared" si="263"/>
        <v>8.9113</v>
      </c>
      <c r="U1203" s="477">
        <f>R1203-O1203</f>
        <v>204.9599</v>
      </c>
      <c r="V1203" s="477">
        <f t="shared" si="264"/>
        <v>0</v>
      </c>
      <c r="W1203" s="477">
        <f t="shared" si="265"/>
        <v>8.9113</v>
      </c>
      <c r="X1203" s="477">
        <f>W1203*V1203</f>
        <v>0</v>
      </c>
      <c r="Y1203" s="444"/>
      <c r="Z1203" s="296"/>
      <c r="AA1203" s="296"/>
      <c r="AB1203" s="296"/>
      <c r="AC1203" s="296"/>
      <c r="AD1203" s="296"/>
      <c r="AE1203" s="296"/>
      <c r="AF1203" s="296"/>
      <c r="AG1203" s="296"/>
      <c r="AH1203" s="296"/>
      <c r="AI1203" s="296"/>
    </row>
    <row r="1204" s="455" customFormat="1" spans="1:35">
      <c r="A1204" s="467">
        <v>1333</v>
      </c>
      <c r="B1204" s="296"/>
      <c r="C1204" s="754" t="s">
        <v>7987</v>
      </c>
      <c r="D1204" s="296"/>
      <c r="E1204" s="754" t="s">
        <v>7988</v>
      </c>
      <c r="F1204" s="296"/>
      <c r="G1204" s="296"/>
      <c r="H1204" s="191" t="s">
        <v>6292</v>
      </c>
      <c r="I1204" s="296"/>
      <c r="J1204" s="191" t="s">
        <v>7718</v>
      </c>
      <c r="K1204" s="296"/>
      <c r="L1204" s="296"/>
      <c r="M1204" s="476">
        <v>-35</v>
      </c>
      <c r="N1204" s="477">
        <v>3.1837</v>
      </c>
      <c r="O1204" s="477">
        <f t="shared" si="274"/>
        <v>-111.4295</v>
      </c>
      <c r="P1204" s="477"/>
      <c r="Q1204" s="477">
        <f t="shared" si="271"/>
        <v>3.1837</v>
      </c>
      <c r="R1204" s="477">
        <f t="shared" si="260"/>
        <v>0</v>
      </c>
      <c r="S1204" s="477">
        <f t="shared" si="262"/>
        <v>35</v>
      </c>
      <c r="T1204" s="477">
        <f t="shared" si="263"/>
        <v>3.1837</v>
      </c>
      <c r="U1204" s="477">
        <f>R1204-O1204</f>
        <v>111.4295</v>
      </c>
      <c r="V1204" s="477">
        <f t="shared" si="264"/>
        <v>0</v>
      </c>
      <c r="W1204" s="477">
        <f t="shared" si="265"/>
        <v>3.1837</v>
      </c>
      <c r="X1204" s="477">
        <f>W1204*V1204</f>
        <v>0</v>
      </c>
      <c r="Y1204" s="444"/>
      <c r="Z1204" s="296"/>
      <c r="AA1204" s="296"/>
      <c r="AB1204" s="296"/>
      <c r="AC1204" s="296"/>
      <c r="AD1204" s="296"/>
      <c r="AE1204" s="296"/>
      <c r="AF1204" s="296"/>
      <c r="AG1204" s="296"/>
      <c r="AH1204" s="296"/>
      <c r="AI1204" s="296"/>
    </row>
    <row r="1205" s="455" customFormat="1" spans="1:35">
      <c r="A1205" s="467">
        <v>1334</v>
      </c>
      <c r="B1205" s="296"/>
      <c r="C1205" s="754" t="s">
        <v>7989</v>
      </c>
      <c r="D1205" s="296"/>
      <c r="E1205" s="754" t="s">
        <v>7990</v>
      </c>
      <c r="F1205" s="296"/>
      <c r="G1205" s="296"/>
      <c r="H1205" s="191" t="s">
        <v>6292</v>
      </c>
      <c r="I1205" s="296"/>
      <c r="J1205" s="191" t="s">
        <v>7718</v>
      </c>
      <c r="K1205" s="296"/>
      <c r="L1205" s="296"/>
      <c r="M1205" s="476">
        <v>11</v>
      </c>
      <c r="N1205" s="477">
        <v>27.4275</v>
      </c>
      <c r="O1205" s="477">
        <f t="shared" si="274"/>
        <v>301.7025</v>
      </c>
      <c r="P1205" s="477"/>
      <c r="Q1205" s="477">
        <f t="shared" si="271"/>
        <v>27.4275</v>
      </c>
      <c r="R1205" s="477">
        <f t="shared" si="260"/>
        <v>0</v>
      </c>
      <c r="S1205" s="477">
        <f t="shared" si="262"/>
        <v>0</v>
      </c>
      <c r="T1205" s="477">
        <f t="shared" si="263"/>
        <v>27.4275</v>
      </c>
      <c r="U1205" s="477">
        <f t="shared" si="266"/>
        <v>0</v>
      </c>
      <c r="V1205" s="477">
        <f t="shared" si="264"/>
        <v>-11</v>
      </c>
      <c r="W1205" s="477">
        <f t="shared" si="265"/>
        <v>27.4275</v>
      </c>
      <c r="X1205" s="477">
        <f t="shared" ref="X1205:X1221" si="275">R1205-O1205</f>
        <v>-301.7025</v>
      </c>
      <c r="Y1205" s="444"/>
      <c r="Z1205" s="296"/>
      <c r="AA1205" s="296"/>
      <c r="AB1205" s="296"/>
      <c r="AC1205" s="296"/>
      <c r="AD1205" s="296"/>
      <c r="AE1205" s="296"/>
      <c r="AF1205" s="296"/>
      <c r="AG1205" s="296"/>
      <c r="AH1205" s="296"/>
      <c r="AI1205" s="296"/>
    </row>
    <row r="1206" s="455" customFormat="1" spans="1:35">
      <c r="A1206" s="467">
        <v>1335</v>
      </c>
      <c r="B1206" s="296"/>
      <c r="C1206" s="754" t="s">
        <v>7991</v>
      </c>
      <c r="D1206" s="296"/>
      <c r="E1206" s="754" t="s">
        <v>7992</v>
      </c>
      <c r="F1206" s="296"/>
      <c r="G1206" s="296"/>
      <c r="H1206" s="191" t="s">
        <v>6292</v>
      </c>
      <c r="I1206" s="296"/>
      <c r="J1206" s="191" t="s">
        <v>7718</v>
      </c>
      <c r="K1206" s="296"/>
      <c r="L1206" s="296"/>
      <c r="M1206" s="476">
        <v>2</v>
      </c>
      <c r="N1206" s="477">
        <v>37.546</v>
      </c>
      <c r="O1206" s="477">
        <f t="shared" si="274"/>
        <v>75.092</v>
      </c>
      <c r="P1206" s="477"/>
      <c r="Q1206" s="477">
        <f t="shared" si="271"/>
        <v>37.546</v>
      </c>
      <c r="R1206" s="477">
        <f t="shared" si="260"/>
        <v>0</v>
      </c>
      <c r="S1206" s="477">
        <f t="shared" si="262"/>
        <v>0</v>
      </c>
      <c r="T1206" s="477">
        <f t="shared" si="263"/>
        <v>37.546</v>
      </c>
      <c r="U1206" s="477">
        <f t="shared" si="266"/>
        <v>0</v>
      </c>
      <c r="V1206" s="477">
        <f t="shared" si="264"/>
        <v>-2</v>
      </c>
      <c r="W1206" s="477">
        <f t="shared" si="265"/>
        <v>37.546</v>
      </c>
      <c r="X1206" s="477">
        <f t="shared" si="275"/>
        <v>-75.092</v>
      </c>
      <c r="Y1206" s="444"/>
      <c r="Z1206" s="296"/>
      <c r="AA1206" s="296"/>
      <c r="AB1206" s="296"/>
      <c r="AC1206" s="296"/>
      <c r="AD1206" s="296"/>
      <c r="AE1206" s="296"/>
      <c r="AF1206" s="296"/>
      <c r="AG1206" s="296"/>
      <c r="AH1206" s="296"/>
      <c r="AI1206" s="296"/>
    </row>
    <row r="1207" s="455" customFormat="1" spans="1:35">
      <c r="A1207" s="467">
        <v>1336</v>
      </c>
      <c r="B1207" s="296"/>
      <c r="C1207" s="754" t="s">
        <v>7993</v>
      </c>
      <c r="D1207" s="296"/>
      <c r="E1207" s="754" t="s">
        <v>7994</v>
      </c>
      <c r="F1207" s="296"/>
      <c r="G1207" s="296"/>
      <c r="H1207" s="191" t="s">
        <v>6292</v>
      </c>
      <c r="I1207" s="296"/>
      <c r="J1207" s="191" t="s">
        <v>7718</v>
      </c>
      <c r="K1207" s="296"/>
      <c r="L1207" s="296"/>
      <c r="M1207" s="476">
        <v>1</v>
      </c>
      <c r="N1207" s="477">
        <v>34.38</v>
      </c>
      <c r="O1207" s="477">
        <f t="shared" si="274"/>
        <v>34.38</v>
      </c>
      <c r="P1207" s="477"/>
      <c r="Q1207" s="477">
        <f t="shared" si="271"/>
        <v>34.38</v>
      </c>
      <c r="R1207" s="477">
        <f t="shared" si="260"/>
        <v>0</v>
      </c>
      <c r="S1207" s="477">
        <f t="shared" si="262"/>
        <v>0</v>
      </c>
      <c r="T1207" s="477">
        <f t="shared" si="263"/>
        <v>34.38</v>
      </c>
      <c r="U1207" s="477">
        <f t="shared" si="266"/>
        <v>0</v>
      </c>
      <c r="V1207" s="477">
        <f t="shared" si="264"/>
        <v>-1</v>
      </c>
      <c r="W1207" s="477">
        <f t="shared" si="265"/>
        <v>34.38</v>
      </c>
      <c r="X1207" s="477">
        <f t="shared" si="275"/>
        <v>-34.38</v>
      </c>
      <c r="Y1207" s="444"/>
      <c r="Z1207" s="296"/>
      <c r="AA1207" s="296"/>
      <c r="AB1207" s="296"/>
      <c r="AC1207" s="296"/>
      <c r="AD1207" s="296"/>
      <c r="AE1207" s="296"/>
      <c r="AF1207" s="296"/>
      <c r="AG1207" s="296"/>
      <c r="AH1207" s="296"/>
      <c r="AI1207" s="296"/>
    </row>
    <row r="1208" s="455" customFormat="1" spans="1:35">
      <c r="A1208" s="467">
        <v>1337</v>
      </c>
      <c r="B1208" s="296"/>
      <c r="C1208" s="754" t="s">
        <v>7995</v>
      </c>
      <c r="D1208" s="296"/>
      <c r="E1208" s="754" t="s">
        <v>7996</v>
      </c>
      <c r="F1208" s="296"/>
      <c r="G1208" s="296"/>
      <c r="H1208" s="191" t="s">
        <v>6292</v>
      </c>
      <c r="I1208" s="296"/>
      <c r="J1208" s="191" t="s">
        <v>7718</v>
      </c>
      <c r="K1208" s="296"/>
      <c r="L1208" s="296"/>
      <c r="M1208" s="476">
        <v>144</v>
      </c>
      <c r="N1208" s="477">
        <v>31.76</v>
      </c>
      <c r="O1208" s="477">
        <f t="shared" si="274"/>
        <v>4573.44</v>
      </c>
      <c r="P1208" s="477"/>
      <c r="Q1208" s="477">
        <f t="shared" si="271"/>
        <v>31.76</v>
      </c>
      <c r="R1208" s="477">
        <f t="shared" si="260"/>
        <v>0</v>
      </c>
      <c r="S1208" s="477">
        <f t="shared" si="262"/>
        <v>0</v>
      </c>
      <c r="T1208" s="477">
        <f t="shared" si="263"/>
        <v>31.76</v>
      </c>
      <c r="U1208" s="477">
        <f t="shared" si="266"/>
        <v>0</v>
      </c>
      <c r="V1208" s="477">
        <f t="shared" si="264"/>
        <v>-144</v>
      </c>
      <c r="W1208" s="477">
        <f t="shared" si="265"/>
        <v>31.76</v>
      </c>
      <c r="X1208" s="477">
        <f t="shared" si="275"/>
        <v>-4573.44</v>
      </c>
      <c r="Y1208" s="444"/>
      <c r="Z1208" s="296"/>
      <c r="AA1208" s="296"/>
      <c r="AB1208" s="296"/>
      <c r="AC1208" s="296"/>
      <c r="AD1208" s="296"/>
      <c r="AE1208" s="296"/>
      <c r="AF1208" s="296"/>
      <c r="AG1208" s="296"/>
      <c r="AH1208" s="296"/>
      <c r="AI1208" s="296"/>
    </row>
    <row r="1209" s="455" customFormat="1" spans="1:35">
      <c r="A1209" s="467">
        <v>1338</v>
      </c>
      <c r="B1209" s="296"/>
      <c r="C1209" s="754" t="s">
        <v>7997</v>
      </c>
      <c r="D1209" s="296"/>
      <c r="E1209" s="754" t="s">
        <v>7998</v>
      </c>
      <c r="F1209" s="296"/>
      <c r="G1209" s="296"/>
      <c r="H1209" s="191" t="s">
        <v>6292</v>
      </c>
      <c r="I1209" s="296"/>
      <c r="J1209" s="191" t="s">
        <v>7718</v>
      </c>
      <c r="K1209" s="296"/>
      <c r="L1209" s="296"/>
      <c r="M1209" s="476">
        <v>45</v>
      </c>
      <c r="N1209" s="477">
        <v>42.0924</v>
      </c>
      <c r="O1209" s="477">
        <f t="shared" si="274"/>
        <v>1894.158</v>
      </c>
      <c r="P1209" s="477"/>
      <c r="Q1209" s="477">
        <f t="shared" si="271"/>
        <v>42.0924</v>
      </c>
      <c r="R1209" s="477">
        <f t="shared" si="260"/>
        <v>0</v>
      </c>
      <c r="S1209" s="477">
        <f t="shared" si="262"/>
        <v>0</v>
      </c>
      <c r="T1209" s="477">
        <f t="shared" si="263"/>
        <v>42.0924</v>
      </c>
      <c r="U1209" s="477">
        <f t="shared" si="266"/>
        <v>0</v>
      </c>
      <c r="V1209" s="477">
        <f t="shared" si="264"/>
        <v>-45</v>
      </c>
      <c r="W1209" s="477">
        <f t="shared" si="265"/>
        <v>42.0924</v>
      </c>
      <c r="X1209" s="477">
        <f t="shared" si="275"/>
        <v>-1894.158</v>
      </c>
      <c r="Y1209" s="444"/>
      <c r="Z1209" s="296"/>
      <c r="AA1209" s="296"/>
      <c r="AB1209" s="296"/>
      <c r="AC1209" s="296"/>
      <c r="AD1209" s="296"/>
      <c r="AE1209" s="296"/>
      <c r="AF1209" s="296"/>
      <c r="AG1209" s="296"/>
      <c r="AH1209" s="296"/>
      <c r="AI1209" s="296"/>
    </row>
    <row r="1210" s="455" customFormat="1" spans="1:35">
      <c r="A1210" s="467">
        <v>1339</v>
      </c>
      <c r="B1210" s="296"/>
      <c r="C1210" s="754" t="s">
        <v>7999</v>
      </c>
      <c r="D1210" s="296"/>
      <c r="E1210" s="754" t="s">
        <v>8000</v>
      </c>
      <c r="F1210" s="296"/>
      <c r="G1210" s="296"/>
      <c r="H1210" s="191" t="s">
        <v>6292</v>
      </c>
      <c r="I1210" s="296"/>
      <c r="J1210" s="191" t="s">
        <v>7718</v>
      </c>
      <c r="K1210" s="296"/>
      <c r="L1210" s="296"/>
      <c r="M1210" s="476">
        <v>23</v>
      </c>
      <c r="N1210" s="477">
        <v>51.0246</v>
      </c>
      <c r="O1210" s="477">
        <f t="shared" si="274"/>
        <v>1173.5658</v>
      </c>
      <c r="P1210" s="477"/>
      <c r="Q1210" s="477">
        <f t="shared" si="271"/>
        <v>51.0246</v>
      </c>
      <c r="R1210" s="477">
        <f t="shared" si="260"/>
        <v>0</v>
      </c>
      <c r="S1210" s="477">
        <f t="shared" si="262"/>
        <v>0</v>
      </c>
      <c r="T1210" s="477">
        <f t="shared" si="263"/>
        <v>51.0246</v>
      </c>
      <c r="U1210" s="477">
        <f t="shared" si="266"/>
        <v>0</v>
      </c>
      <c r="V1210" s="477">
        <f t="shared" si="264"/>
        <v>-23</v>
      </c>
      <c r="W1210" s="477">
        <f t="shared" si="265"/>
        <v>51.0246</v>
      </c>
      <c r="X1210" s="477">
        <f t="shared" si="275"/>
        <v>-1173.5658</v>
      </c>
      <c r="Y1210" s="444"/>
      <c r="Z1210" s="296"/>
      <c r="AA1210" s="296"/>
      <c r="AB1210" s="296"/>
      <c r="AC1210" s="296"/>
      <c r="AD1210" s="296"/>
      <c r="AE1210" s="296"/>
      <c r="AF1210" s="296"/>
      <c r="AG1210" s="296"/>
      <c r="AH1210" s="296"/>
      <c r="AI1210" s="296"/>
    </row>
    <row r="1211" s="455" customFormat="1" spans="1:35">
      <c r="A1211" s="467">
        <v>1340</v>
      </c>
      <c r="B1211" s="296"/>
      <c r="C1211" s="754" t="s">
        <v>8001</v>
      </c>
      <c r="D1211" s="296"/>
      <c r="E1211" s="754" t="s">
        <v>8002</v>
      </c>
      <c r="F1211" s="296"/>
      <c r="G1211" s="296"/>
      <c r="H1211" s="191" t="s">
        <v>6292</v>
      </c>
      <c r="I1211" s="296"/>
      <c r="J1211" s="191" t="s">
        <v>7718</v>
      </c>
      <c r="K1211" s="296"/>
      <c r="L1211" s="296"/>
      <c r="M1211" s="476">
        <v>37</v>
      </c>
      <c r="N1211" s="477">
        <v>36.2092</v>
      </c>
      <c r="O1211" s="477">
        <f t="shared" si="274"/>
        <v>1339.7404</v>
      </c>
      <c r="P1211" s="477"/>
      <c r="Q1211" s="477">
        <f t="shared" si="271"/>
        <v>36.2092</v>
      </c>
      <c r="R1211" s="477">
        <f t="shared" si="260"/>
        <v>0</v>
      </c>
      <c r="S1211" s="477">
        <f t="shared" si="262"/>
        <v>0</v>
      </c>
      <c r="T1211" s="477">
        <f t="shared" si="263"/>
        <v>36.2092</v>
      </c>
      <c r="U1211" s="477">
        <f t="shared" si="266"/>
        <v>0</v>
      </c>
      <c r="V1211" s="477">
        <f t="shared" si="264"/>
        <v>-37</v>
      </c>
      <c r="W1211" s="477">
        <f t="shared" si="265"/>
        <v>36.2092</v>
      </c>
      <c r="X1211" s="477">
        <f t="shared" si="275"/>
        <v>-1339.7404</v>
      </c>
      <c r="Y1211" s="444"/>
      <c r="Z1211" s="296"/>
      <c r="AA1211" s="296"/>
      <c r="AB1211" s="296"/>
      <c r="AC1211" s="296"/>
      <c r="AD1211" s="296"/>
      <c r="AE1211" s="296"/>
      <c r="AF1211" s="296"/>
      <c r="AG1211" s="296"/>
      <c r="AH1211" s="296"/>
      <c r="AI1211" s="296"/>
    </row>
    <row r="1212" s="455" customFormat="1" spans="1:35">
      <c r="A1212" s="467">
        <v>1341</v>
      </c>
      <c r="B1212" s="296"/>
      <c r="C1212" s="754" t="s">
        <v>8003</v>
      </c>
      <c r="D1212" s="296"/>
      <c r="E1212" s="754" t="s">
        <v>8004</v>
      </c>
      <c r="F1212" s="296"/>
      <c r="G1212" s="296"/>
      <c r="H1212" s="191" t="s">
        <v>6292</v>
      </c>
      <c r="I1212" s="296"/>
      <c r="J1212" s="191" t="s">
        <v>7718</v>
      </c>
      <c r="K1212" s="296"/>
      <c r="L1212" s="296"/>
      <c r="M1212" s="476">
        <v>9</v>
      </c>
      <c r="N1212" s="477">
        <v>33.396</v>
      </c>
      <c r="O1212" s="477">
        <f t="shared" si="274"/>
        <v>300.564</v>
      </c>
      <c r="P1212" s="477"/>
      <c r="Q1212" s="477">
        <f t="shared" si="271"/>
        <v>33.396</v>
      </c>
      <c r="R1212" s="477">
        <f t="shared" si="260"/>
        <v>0</v>
      </c>
      <c r="S1212" s="477">
        <f t="shared" si="262"/>
        <v>0</v>
      </c>
      <c r="T1212" s="477">
        <f t="shared" si="263"/>
        <v>33.396</v>
      </c>
      <c r="U1212" s="477">
        <f t="shared" si="266"/>
        <v>0</v>
      </c>
      <c r="V1212" s="477">
        <f t="shared" si="264"/>
        <v>-9</v>
      </c>
      <c r="W1212" s="477">
        <f t="shared" si="265"/>
        <v>33.396</v>
      </c>
      <c r="X1212" s="477">
        <f t="shared" si="275"/>
        <v>-300.564</v>
      </c>
      <c r="Y1212" s="444"/>
      <c r="Z1212" s="296"/>
      <c r="AA1212" s="296"/>
      <c r="AB1212" s="296"/>
      <c r="AC1212" s="296"/>
      <c r="AD1212" s="296"/>
      <c r="AE1212" s="296"/>
      <c r="AF1212" s="296"/>
      <c r="AG1212" s="296"/>
      <c r="AH1212" s="296"/>
      <c r="AI1212" s="296"/>
    </row>
    <row r="1213" s="455" customFormat="1" spans="1:35">
      <c r="A1213" s="467">
        <v>1342</v>
      </c>
      <c r="B1213" s="296"/>
      <c r="C1213" s="754" t="s">
        <v>8005</v>
      </c>
      <c r="D1213" s="296"/>
      <c r="E1213" s="754" t="s">
        <v>8006</v>
      </c>
      <c r="F1213" s="296"/>
      <c r="G1213" s="296"/>
      <c r="H1213" s="191" t="s">
        <v>6292</v>
      </c>
      <c r="I1213" s="296"/>
      <c r="J1213" s="191" t="s">
        <v>7718</v>
      </c>
      <c r="K1213" s="296"/>
      <c r="L1213" s="296"/>
      <c r="M1213" s="476">
        <v>4</v>
      </c>
      <c r="N1213" s="477">
        <v>41.3502</v>
      </c>
      <c r="O1213" s="477">
        <f t="shared" si="274"/>
        <v>165.4008</v>
      </c>
      <c r="P1213" s="477"/>
      <c r="Q1213" s="477">
        <f t="shared" si="271"/>
        <v>41.3502</v>
      </c>
      <c r="R1213" s="477">
        <f t="shared" si="260"/>
        <v>0</v>
      </c>
      <c r="S1213" s="477">
        <f t="shared" si="262"/>
        <v>0</v>
      </c>
      <c r="T1213" s="477">
        <f t="shared" si="263"/>
        <v>41.3502</v>
      </c>
      <c r="U1213" s="477">
        <f t="shared" si="266"/>
        <v>0</v>
      </c>
      <c r="V1213" s="477">
        <f t="shared" si="264"/>
        <v>-4</v>
      </c>
      <c r="W1213" s="477">
        <f t="shared" si="265"/>
        <v>41.3502</v>
      </c>
      <c r="X1213" s="477">
        <f t="shared" si="275"/>
        <v>-165.4008</v>
      </c>
      <c r="Y1213" s="444"/>
      <c r="Z1213" s="296"/>
      <c r="AA1213" s="296"/>
      <c r="AB1213" s="296"/>
      <c r="AC1213" s="296"/>
      <c r="AD1213" s="296"/>
      <c r="AE1213" s="296"/>
      <c r="AF1213" s="296"/>
      <c r="AG1213" s="296"/>
      <c r="AH1213" s="296"/>
      <c r="AI1213" s="296"/>
    </row>
    <row r="1214" s="455" customFormat="1" spans="1:35">
      <c r="A1214" s="467">
        <v>1343</v>
      </c>
      <c r="B1214" s="296"/>
      <c r="C1214" s="754" t="s">
        <v>8007</v>
      </c>
      <c r="D1214" s="296"/>
      <c r="E1214" s="754" t="s">
        <v>8008</v>
      </c>
      <c r="F1214" s="296"/>
      <c r="G1214" s="296"/>
      <c r="H1214" s="191" t="s">
        <v>6292</v>
      </c>
      <c r="I1214" s="296"/>
      <c r="J1214" s="191" t="s">
        <v>7718</v>
      </c>
      <c r="K1214" s="296"/>
      <c r="L1214" s="296"/>
      <c r="M1214" s="476">
        <v>9</v>
      </c>
      <c r="N1214" s="477">
        <v>41.3717</v>
      </c>
      <c r="O1214" s="477">
        <f t="shared" si="274"/>
        <v>372.3453</v>
      </c>
      <c r="P1214" s="477"/>
      <c r="Q1214" s="477">
        <f t="shared" si="271"/>
        <v>41.3717</v>
      </c>
      <c r="R1214" s="477">
        <f t="shared" si="260"/>
        <v>0</v>
      </c>
      <c r="S1214" s="477">
        <f t="shared" si="262"/>
        <v>0</v>
      </c>
      <c r="T1214" s="477">
        <f t="shared" si="263"/>
        <v>41.3717</v>
      </c>
      <c r="U1214" s="477">
        <f t="shared" si="266"/>
        <v>0</v>
      </c>
      <c r="V1214" s="477">
        <f t="shared" si="264"/>
        <v>-9</v>
      </c>
      <c r="W1214" s="477">
        <f t="shared" si="265"/>
        <v>41.3717</v>
      </c>
      <c r="X1214" s="477">
        <f t="shared" si="275"/>
        <v>-372.3453</v>
      </c>
      <c r="Y1214" s="444"/>
      <c r="Z1214" s="296"/>
      <c r="AA1214" s="296"/>
      <c r="AB1214" s="296"/>
      <c r="AC1214" s="296"/>
      <c r="AD1214" s="296"/>
      <c r="AE1214" s="296"/>
      <c r="AF1214" s="296"/>
      <c r="AG1214" s="296"/>
      <c r="AH1214" s="296"/>
      <c r="AI1214" s="296"/>
    </row>
    <row r="1215" s="455" customFormat="1" spans="1:35">
      <c r="A1215" s="467">
        <v>1344</v>
      </c>
      <c r="B1215" s="296"/>
      <c r="C1215" s="754" t="s">
        <v>8009</v>
      </c>
      <c r="D1215" s="296"/>
      <c r="E1215" s="754" t="s">
        <v>8010</v>
      </c>
      <c r="F1215" s="296"/>
      <c r="G1215" s="296"/>
      <c r="H1215" s="191" t="s">
        <v>6292</v>
      </c>
      <c r="I1215" s="296"/>
      <c r="J1215" s="191" t="s">
        <v>7718</v>
      </c>
      <c r="K1215" s="296"/>
      <c r="L1215" s="296"/>
      <c r="M1215" s="476">
        <v>36</v>
      </c>
      <c r="N1215" s="477">
        <v>42.1374</v>
      </c>
      <c r="O1215" s="477">
        <f t="shared" si="274"/>
        <v>1516.9464</v>
      </c>
      <c r="P1215" s="477"/>
      <c r="Q1215" s="477">
        <f t="shared" si="271"/>
        <v>42.1374</v>
      </c>
      <c r="R1215" s="477">
        <f t="shared" si="260"/>
        <v>0</v>
      </c>
      <c r="S1215" s="477">
        <f t="shared" si="262"/>
        <v>0</v>
      </c>
      <c r="T1215" s="477">
        <f t="shared" si="263"/>
        <v>42.1374</v>
      </c>
      <c r="U1215" s="477">
        <f t="shared" si="266"/>
        <v>0</v>
      </c>
      <c r="V1215" s="477">
        <f t="shared" si="264"/>
        <v>-36</v>
      </c>
      <c r="W1215" s="477">
        <f t="shared" si="265"/>
        <v>42.1374</v>
      </c>
      <c r="X1215" s="477">
        <f t="shared" si="275"/>
        <v>-1516.9464</v>
      </c>
      <c r="Y1215" s="444"/>
      <c r="Z1215" s="296"/>
      <c r="AA1215" s="296"/>
      <c r="AB1215" s="296"/>
      <c r="AC1215" s="296"/>
      <c r="AD1215" s="296"/>
      <c r="AE1215" s="296"/>
      <c r="AF1215" s="296"/>
      <c r="AG1215" s="296"/>
      <c r="AH1215" s="296"/>
      <c r="AI1215" s="296"/>
    </row>
    <row r="1216" s="455" customFormat="1" spans="1:35">
      <c r="A1216" s="467">
        <v>1345</v>
      </c>
      <c r="B1216" s="296"/>
      <c r="C1216" s="754" t="s">
        <v>8011</v>
      </c>
      <c r="D1216" s="296"/>
      <c r="E1216" s="754" t="s">
        <v>8012</v>
      </c>
      <c r="F1216" s="296"/>
      <c r="G1216" s="296"/>
      <c r="H1216" s="191" t="s">
        <v>6292</v>
      </c>
      <c r="I1216" s="296"/>
      <c r="J1216" s="191" t="s">
        <v>7718</v>
      </c>
      <c r="K1216" s="296"/>
      <c r="L1216" s="296"/>
      <c r="M1216" s="476">
        <v>9</v>
      </c>
      <c r="N1216" s="477">
        <v>35.3733</v>
      </c>
      <c r="O1216" s="477">
        <f t="shared" si="274"/>
        <v>318.3597</v>
      </c>
      <c r="P1216" s="477"/>
      <c r="Q1216" s="477">
        <f t="shared" si="271"/>
        <v>35.3733</v>
      </c>
      <c r="R1216" s="477">
        <f t="shared" si="260"/>
        <v>0</v>
      </c>
      <c r="S1216" s="477">
        <f t="shared" si="262"/>
        <v>0</v>
      </c>
      <c r="T1216" s="477">
        <f t="shared" si="263"/>
        <v>35.3733</v>
      </c>
      <c r="U1216" s="477">
        <f t="shared" si="266"/>
        <v>0</v>
      </c>
      <c r="V1216" s="477">
        <f t="shared" si="264"/>
        <v>-9</v>
      </c>
      <c r="W1216" s="477">
        <f t="shared" si="265"/>
        <v>35.3733</v>
      </c>
      <c r="X1216" s="477">
        <f t="shared" si="275"/>
        <v>-318.3597</v>
      </c>
      <c r="Y1216" s="444"/>
      <c r="Z1216" s="296"/>
      <c r="AA1216" s="296"/>
      <c r="AB1216" s="296"/>
      <c r="AC1216" s="296"/>
      <c r="AD1216" s="296"/>
      <c r="AE1216" s="296"/>
      <c r="AF1216" s="296"/>
      <c r="AG1216" s="296"/>
      <c r="AH1216" s="296"/>
      <c r="AI1216" s="296"/>
    </row>
    <row r="1217" s="455" customFormat="1" spans="1:35">
      <c r="A1217" s="467">
        <v>1346</v>
      </c>
      <c r="B1217" s="296"/>
      <c r="C1217" s="754" t="s">
        <v>8013</v>
      </c>
      <c r="D1217" s="296"/>
      <c r="E1217" s="754" t="s">
        <v>8014</v>
      </c>
      <c r="F1217" s="296"/>
      <c r="G1217" s="296"/>
      <c r="H1217" s="191" t="s">
        <v>6292</v>
      </c>
      <c r="I1217" s="296"/>
      <c r="J1217" s="191" t="s">
        <v>7718</v>
      </c>
      <c r="K1217" s="296"/>
      <c r="L1217" s="296"/>
      <c r="M1217" s="476">
        <v>3</v>
      </c>
      <c r="N1217" s="477">
        <v>53.523</v>
      </c>
      <c r="O1217" s="477">
        <f t="shared" si="274"/>
        <v>160.569</v>
      </c>
      <c r="P1217" s="477"/>
      <c r="Q1217" s="477">
        <f t="shared" si="271"/>
        <v>53.523</v>
      </c>
      <c r="R1217" s="477">
        <f t="shared" si="260"/>
        <v>0</v>
      </c>
      <c r="S1217" s="477">
        <f t="shared" si="262"/>
        <v>0</v>
      </c>
      <c r="T1217" s="477">
        <f t="shared" si="263"/>
        <v>53.523</v>
      </c>
      <c r="U1217" s="477">
        <f t="shared" si="266"/>
        <v>0</v>
      </c>
      <c r="V1217" s="477">
        <f t="shared" si="264"/>
        <v>-3</v>
      </c>
      <c r="W1217" s="477">
        <f t="shared" si="265"/>
        <v>53.523</v>
      </c>
      <c r="X1217" s="477">
        <f t="shared" si="275"/>
        <v>-160.569</v>
      </c>
      <c r="Y1217" s="444"/>
      <c r="Z1217" s="296"/>
      <c r="AA1217" s="296"/>
      <c r="AB1217" s="296"/>
      <c r="AC1217" s="296"/>
      <c r="AD1217" s="296"/>
      <c r="AE1217" s="296"/>
      <c r="AF1217" s="296"/>
      <c r="AG1217" s="296"/>
      <c r="AH1217" s="296"/>
      <c r="AI1217" s="296"/>
    </row>
    <row r="1218" s="455" customFormat="1" spans="1:35">
      <c r="A1218" s="467">
        <v>1347</v>
      </c>
      <c r="B1218" s="296"/>
      <c r="C1218" s="754" t="s">
        <v>8015</v>
      </c>
      <c r="D1218" s="296"/>
      <c r="E1218" s="754" t="s">
        <v>8016</v>
      </c>
      <c r="F1218" s="296"/>
      <c r="G1218" s="296"/>
      <c r="H1218" s="191" t="s">
        <v>6292</v>
      </c>
      <c r="I1218" s="296"/>
      <c r="J1218" s="191" t="s">
        <v>7718</v>
      </c>
      <c r="K1218" s="296"/>
      <c r="L1218" s="296"/>
      <c r="M1218" s="476">
        <v>2</v>
      </c>
      <c r="N1218" s="477">
        <v>37.7573</v>
      </c>
      <c r="O1218" s="477">
        <f t="shared" si="274"/>
        <v>75.5146</v>
      </c>
      <c r="P1218" s="477"/>
      <c r="Q1218" s="477">
        <f t="shared" si="271"/>
        <v>37.7573</v>
      </c>
      <c r="R1218" s="477">
        <f t="shared" si="260"/>
        <v>0</v>
      </c>
      <c r="S1218" s="477">
        <f t="shared" si="262"/>
        <v>0</v>
      </c>
      <c r="T1218" s="477">
        <f t="shared" si="263"/>
        <v>37.7573</v>
      </c>
      <c r="U1218" s="477">
        <f t="shared" si="266"/>
        <v>0</v>
      </c>
      <c r="V1218" s="477">
        <f t="shared" si="264"/>
        <v>-2</v>
      </c>
      <c r="W1218" s="477">
        <f t="shared" si="265"/>
        <v>37.7573</v>
      </c>
      <c r="X1218" s="477">
        <f t="shared" si="275"/>
        <v>-75.5146</v>
      </c>
      <c r="Y1218" s="444"/>
      <c r="Z1218" s="296"/>
      <c r="AA1218" s="296"/>
      <c r="AB1218" s="296"/>
      <c r="AC1218" s="296"/>
      <c r="AD1218" s="296"/>
      <c r="AE1218" s="296"/>
      <c r="AF1218" s="296"/>
      <c r="AG1218" s="296"/>
      <c r="AH1218" s="296"/>
      <c r="AI1218" s="296"/>
    </row>
    <row r="1219" s="455" customFormat="1" spans="1:35">
      <c r="A1219" s="467">
        <v>1348</v>
      </c>
      <c r="B1219" s="296"/>
      <c r="C1219" s="754" t="s">
        <v>8017</v>
      </c>
      <c r="D1219" s="296"/>
      <c r="E1219" s="754" t="s">
        <v>8018</v>
      </c>
      <c r="F1219" s="296"/>
      <c r="G1219" s="296"/>
      <c r="H1219" s="191" t="s">
        <v>6292</v>
      </c>
      <c r="I1219" s="296"/>
      <c r="J1219" s="191" t="s">
        <v>7718</v>
      </c>
      <c r="K1219" s="296"/>
      <c r="L1219" s="296"/>
      <c r="M1219" s="476">
        <v>8</v>
      </c>
      <c r="N1219" s="477">
        <v>31.0629</v>
      </c>
      <c r="O1219" s="477">
        <f t="shared" si="274"/>
        <v>248.5032</v>
      </c>
      <c r="P1219" s="477"/>
      <c r="Q1219" s="477">
        <f t="shared" si="271"/>
        <v>31.0629</v>
      </c>
      <c r="R1219" s="477">
        <f t="shared" si="260"/>
        <v>0</v>
      </c>
      <c r="S1219" s="477">
        <f t="shared" si="262"/>
        <v>0</v>
      </c>
      <c r="T1219" s="477">
        <f t="shared" si="263"/>
        <v>31.0629</v>
      </c>
      <c r="U1219" s="477">
        <f t="shared" si="266"/>
        <v>0</v>
      </c>
      <c r="V1219" s="477">
        <f t="shared" si="264"/>
        <v>-8</v>
      </c>
      <c r="W1219" s="477">
        <f t="shared" si="265"/>
        <v>31.0629</v>
      </c>
      <c r="X1219" s="477">
        <f t="shared" si="275"/>
        <v>-248.5032</v>
      </c>
      <c r="Y1219" s="444"/>
      <c r="Z1219" s="296"/>
      <c r="AA1219" s="296"/>
      <c r="AB1219" s="296"/>
      <c r="AC1219" s="296"/>
      <c r="AD1219" s="296"/>
      <c r="AE1219" s="296"/>
      <c r="AF1219" s="296"/>
      <c r="AG1219" s="296"/>
      <c r="AH1219" s="296"/>
      <c r="AI1219" s="296"/>
    </row>
    <row r="1220" s="455" customFormat="1" spans="1:35">
      <c r="A1220" s="467">
        <v>1349</v>
      </c>
      <c r="B1220" s="296"/>
      <c r="C1220" s="754" t="s">
        <v>8019</v>
      </c>
      <c r="D1220" s="296"/>
      <c r="E1220" s="754" t="s">
        <v>8020</v>
      </c>
      <c r="F1220" s="296"/>
      <c r="G1220" s="296"/>
      <c r="H1220" s="191" t="s">
        <v>6292</v>
      </c>
      <c r="I1220" s="296"/>
      <c r="J1220" s="191" t="s">
        <v>7718</v>
      </c>
      <c r="K1220" s="296"/>
      <c r="L1220" s="296"/>
      <c r="M1220" s="476">
        <v>26</v>
      </c>
      <c r="N1220" s="477">
        <v>34.793</v>
      </c>
      <c r="O1220" s="477">
        <f t="shared" si="274"/>
        <v>904.618</v>
      </c>
      <c r="P1220" s="477"/>
      <c r="Q1220" s="477">
        <f t="shared" si="271"/>
        <v>34.793</v>
      </c>
      <c r="R1220" s="477">
        <f t="shared" si="260"/>
        <v>0</v>
      </c>
      <c r="S1220" s="477">
        <f t="shared" si="262"/>
        <v>0</v>
      </c>
      <c r="T1220" s="477">
        <f t="shared" si="263"/>
        <v>34.793</v>
      </c>
      <c r="U1220" s="477">
        <f t="shared" si="266"/>
        <v>0</v>
      </c>
      <c r="V1220" s="477">
        <f t="shared" si="264"/>
        <v>-26</v>
      </c>
      <c r="W1220" s="477">
        <f t="shared" si="265"/>
        <v>34.793</v>
      </c>
      <c r="X1220" s="477">
        <f t="shared" si="275"/>
        <v>-904.618</v>
      </c>
      <c r="Y1220" s="444"/>
      <c r="Z1220" s="296"/>
      <c r="AA1220" s="296"/>
      <c r="AB1220" s="296"/>
      <c r="AC1220" s="296"/>
      <c r="AD1220" s="296"/>
      <c r="AE1220" s="296"/>
      <c r="AF1220" s="296"/>
      <c r="AG1220" s="296"/>
      <c r="AH1220" s="296"/>
      <c r="AI1220" s="296"/>
    </row>
    <row r="1221" s="455" customFormat="1" spans="1:35">
      <c r="A1221" s="467">
        <v>1350</v>
      </c>
      <c r="B1221" s="296"/>
      <c r="C1221" s="754" t="s">
        <v>8021</v>
      </c>
      <c r="D1221" s="296"/>
      <c r="E1221" s="754" t="s">
        <v>8022</v>
      </c>
      <c r="F1221" s="296"/>
      <c r="G1221" s="296"/>
      <c r="H1221" s="191" t="s">
        <v>6292</v>
      </c>
      <c r="I1221" s="296"/>
      <c r="J1221" s="191" t="s">
        <v>7718</v>
      </c>
      <c r="K1221" s="296"/>
      <c r="L1221" s="296"/>
      <c r="M1221" s="476">
        <v>1</v>
      </c>
      <c r="N1221" s="477">
        <v>26.183</v>
      </c>
      <c r="O1221" s="477">
        <f t="shared" si="274"/>
        <v>26.183</v>
      </c>
      <c r="P1221" s="477"/>
      <c r="Q1221" s="477">
        <f t="shared" si="271"/>
        <v>26.183</v>
      </c>
      <c r="R1221" s="477">
        <f t="shared" si="260"/>
        <v>0</v>
      </c>
      <c r="S1221" s="477">
        <f t="shared" si="262"/>
        <v>0</v>
      </c>
      <c r="T1221" s="477">
        <f t="shared" si="263"/>
        <v>26.183</v>
      </c>
      <c r="U1221" s="477">
        <f t="shared" si="266"/>
        <v>0</v>
      </c>
      <c r="V1221" s="477">
        <f t="shared" si="264"/>
        <v>-1</v>
      </c>
      <c r="W1221" s="477">
        <f t="shared" si="265"/>
        <v>26.183</v>
      </c>
      <c r="X1221" s="477">
        <f t="shared" si="275"/>
        <v>-26.183</v>
      </c>
      <c r="Y1221" s="444"/>
      <c r="Z1221" s="296"/>
      <c r="AA1221" s="296"/>
      <c r="AB1221" s="296"/>
      <c r="AC1221" s="296"/>
      <c r="AD1221" s="296"/>
      <c r="AE1221" s="296"/>
      <c r="AF1221" s="296"/>
      <c r="AG1221" s="296"/>
      <c r="AH1221" s="296"/>
      <c r="AI1221" s="296"/>
    </row>
    <row r="1222" s="455" customFormat="1" spans="1:35">
      <c r="A1222" s="467">
        <v>1351</v>
      </c>
      <c r="B1222" s="296"/>
      <c r="C1222" s="754" t="s">
        <v>8023</v>
      </c>
      <c r="D1222" s="296"/>
      <c r="E1222" s="754" t="s">
        <v>8024</v>
      </c>
      <c r="F1222" s="296"/>
      <c r="G1222" s="296"/>
      <c r="H1222" s="191" t="s">
        <v>6292</v>
      </c>
      <c r="I1222" s="296"/>
      <c r="J1222" s="191" t="s">
        <v>7718</v>
      </c>
      <c r="K1222" s="296"/>
      <c r="L1222" s="296"/>
      <c r="M1222" s="476">
        <v>-1</v>
      </c>
      <c r="N1222" s="477">
        <v>26.0401</v>
      </c>
      <c r="O1222" s="477">
        <f t="shared" si="274"/>
        <v>-26.0401</v>
      </c>
      <c r="P1222" s="477"/>
      <c r="Q1222" s="477">
        <f t="shared" si="271"/>
        <v>26.0401</v>
      </c>
      <c r="R1222" s="477">
        <f t="shared" ref="R1222:R1285" si="276">Q1222*P1222</f>
        <v>0</v>
      </c>
      <c r="S1222" s="477">
        <f t="shared" si="262"/>
        <v>1</v>
      </c>
      <c r="T1222" s="477">
        <f t="shared" si="263"/>
        <v>26.0401</v>
      </c>
      <c r="U1222" s="477">
        <f>R1222-O1222</f>
        <v>26.0401</v>
      </c>
      <c r="V1222" s="477">
        <f t="shared" si="264"/>
        <v>0</v>
      </c>
      <c r="W1222" s="477">
        <f t="shared" si="265"/>
        <v>26.0401</v>
      </c>
      <c r="X1222" s="477">
        <f>W1222*V1222</f>
        <v>0</v>
      </c>
      <c r="Y1222" s="444"/>
      <c r="Z1222" s="296"/>
      <c r="AA1222" s="296"/>
      <c r="AB1222" s="296"/>
      <c r="AC1222" s="296"/>
      <c r="AD1222" s="296"/>
      <c r="AE1222" s="296"/>
      <c r="AF1222" s="296"/>
      <c r="AG1222" s="296"/>
      <c r="AH1222" s="296"/>
      <c r="AI1222" s="296"/>
    </row>
    <row r="1223" s="455" customFormat="1" spans="1:35">
      <c r="A1223" s="467">
        <v>1352</v>
      </c>
      <c r="B1223" s="296"/>
      <c r="C1223" s="754" t="s">
        <v>8025</v>
      </c>
      <c r="D1223" s="296"/>
      <c r="E1223" s="754" t="s">
        <v>8026</v>
      </c>
      <c r="F1223" s="296"/>
      <c r="G1223" s="296"/>
      <c r="H1223" s="191" t="s">
        <v>6292</v>
      </c>
      <c r="I1223" s="296"/>
      <c r="J1223" s="191" t="s">
        <v>7718</v>
      </c>
      <c r="K1223" s="296"/>
      <c r="L1223" s="296"/>
      <c r="M1223" s="476">
        <v>2</v>
      </c>
      <c r="N1223" s="477">
        <v>41.56</v>
      </c>
      <c r="O1223" s="477">
        <f t="shared" si="274"/>
        <v>83.12</v>
      </c>
      <c r="P1223" s="477"/>
      <c r="Q1223" s="477">
        <f t="shared" si="271"/>
        <v>41.56</v>
      </c>
      <c r="R1223" s="477">
        <f t="shared" si="276"/>
        <v>0</v>
      </c>
      <c r="S1223" s="477">
        <f t="shared" si="262"/>
        <v>0</v>
      </c>
      <c r="T1223" s="477">
        <f t="shared" si="263"/>
        <v>41.56</v>
      </c>
      <c r="U1223" s="477">
        <f t="shared" si="266"/>
        <v>0</v>
      </c>
      <c r="V1223" s="477">
        <f t="shared" si="264"/>
        <v>-2</v>
      </c>
      <c r="W1223" s="477">
        <f t="shared" si="265"/>
        <v>41.56</v>
      </c>
      <c r="X1223" s="477">
        <f t="shared" ref="X1223:X1240" si="277">R1223-O1223</f>
        <v>-83.12</v>
      </c>
      <c r="Y1223" s="444"/>
      <c r="Z1223" s="296"/>
      <c r="AA1223" s="296"/>
      <c r="AB1223" s="296"/>
      <c r="AC1223" s="296"/>
      <c r="AD1223" s="296"/>
      <c r="AE1223" s="296"/>
      <c r="AF1223" s="296"/>
      <c r="AG1223" s="296"/>
      <c r="AH1223" s="296"/>
      <c r="AI1223" s="296"/>
    </row>
    <row r="1224" s="455" customFormat="1" spans="1:35">
      <c r="A1224" s="467">
        <v>1353</v>
      </c>
      <c r="B1224" s="296"/>
      <c r="C1224" s="754" t="s">
        <v>8027</v>
      </c>
      <c r="D1224" s="296"/>
      <c r="E1224" s="754" t="s">
        <v>8028</v>
      </c>
      <c r="F1224" s="296"/>
      <c r="G1224" s="296"/>
      <c r="H1224" s="191" t="s">
        <v>6292</v>
      </c>
      <c r="I1224" s="296"/>
      <c r="J1224" s="191" t="s">
        <v>7718</v>
      </c>
      <c r="K1224" s="296"/>
      <c r="L1224" s="296"/>
      <c r="M1224" s="476">
        <v>-2</v>
      </c>
      <c r="N1224" s="477">
        <v>25.9397</v>
      </c>
      <c r="O1224" s="477">
        <f t="shared" si="274"/>
        <v>-51.8794</v>
      </c>
      <c r="P1224" s="477"/>
      <c r="Q1224" s="477">
        <f t="shared" si="271"/>
        <v>25.9397</v>
      </c>
      <c r="R1224" s="477">
        <f t="shared" si="276"/>
        <v>0</v>
      </c>
      <c r="S1224" s="477">
        <f t="shared" si="262"/>
        <v>2</v>
      </c>
      <c r="T1224" s="477">
        <f t="shared" si="263"/>
        <v>25.9397</v>
      </c>
      <c r="U1224" s="477">
        <f>R1224-O1224</f>
        <v>51.8794</v>
      </c>
      <c r="V1224" s="477">
        <f t="shared" si="264"/>
        <v>0</v>
      </c>
      <c r="W1224" s="477">
        <f t="shared" si="265"/>
        <v>25.9397</v>
      </c>
      <c r="X1224" s="477">
        <f>W1224*V1224</f>
        <v>0</v>
      </c>
      <c r="Y1224" s="444"/>
      <c r="Z1224" s="296"/>
      <c r="AA1224" s="296"/>
      <c r="AB1224" s="296"/>
      <c r="AC1224" s="296"/>
      <c r="AD1224" s="296"/>
      <c r="AE1224" s="296"/>
      <c r="AF1224" s="296"/>
      <c r="AG1224" s="296"/>
      <c r="AH1224" s="296"/>
      <c r="AI1224" s="296"/>
    </row>
    <row r="1225" s="455" customFormat="1" spans="1:35">
      <c r="A1225" s="467">
        <v>1354</v>
      </c>
      <c r="B1225" s="296"/>
      <c r="C1225" s="754" t="s">
        <v>8029</v>
      </c>
      <c r="D1225" s="296"/>
      <c r="E1225" s="754" t="s">
        <v>8030</v>
      </c>
      <c r="F1225" s="296"/>
      <c r="G1225" s="296"/>
      <c r="H1225" s="191" t="s">
        <v>6292</v>
      </c>
      <c r="I1225" s="296"/>
      <c r="J1225" s="191" t="s">
        <v>7718</v>
      </c>
      <c r="K1225" s="296"/>
      <c r="L1225" s="296"/>
      <c r="M1225" s="476">
        <v>1</v>
      </c>
      <c r="N1225" s="477">
        <v>25.9327</v>
      </c>
      <c r="O1225" s="477">
        <f t="shared" si="274"/>
        <v>25.9327</v>
      </c>
      <c r="P1225" s="477"/>
      <c r="Q1225" s="477">
        <f t="shared" si="271"/>
        <v>25.9327</v>
      </c>
      <c r="R1225" s="477">
        <f t="shared" si="276"/>
        <v>0</v>
      </c>
      <c r="S1225" s="477">
        <f t="shared" si="262"/>
        <v>0</v>
      </c>
      <c r="T1225" s="477">
        <f t="shared" si="263"/>
        <v>25.9327</v>
      </c>
      <c r="U1225" s="477">
        <f t="shared" si="266"/>
        <v>0</v>
      </c>
      <c r="V1225" s="477">
        <f t="shared" si="264"/>
        <v>-1</v>
      </c>
      <c r="W1225" s="477">
        <f t="shared" si="265"/>
        <v>25.9327</v>
      </c>
      <c r="X1225" s="477">
        <f t="shared" si="277"/>
        <v>-25.9327</v>
      </c>
      <c r="Y1225" s="444"/>
      <c r="Z1225" s="296"/>
      <c r="AA1225" s="296"/>
      <c r="AB1225" s="296"/>
      <c r="AC1225" s="296"/>
      <c r="AD1225" s="296"/>
      <c r="AE1225" s="296"/>
      <c r="AF1225" s="296"/>
      <c r="AG1225" s="296"/>
      <c r="AH1225" s="296"/>
      <c r="AI1225" s="296"/>
    </row>
    <row r="1226" s="455" customFormat="1" spans="1:35">
      <c r="A1226" s="467">
        <v>1355</v>
      </c>
      <c r="B1226" s="296"/>
      <c r="C1226" s="754" t="s">
        <v>5732</v>
      </c>
      <c r="D1226" s="296"/>
      <c r="E1226" s="754" t="s">
        <v>5733</v>
      </c>
      <c r="F1226" s="296"/>
      <c r="G1226" s="296"/>
      <c r="H1226" s="191" t="s">
        <v>6292</v>
      </c>
      <c r="I1226" s="296"/>
      <c r="J1226" s="191" t="s">
        <v>7718</v>
      </c>
      <c r="K1226" s="296"/>
      <c r="L1226" s="296"/>
      <c r="M1226" s="476">
        <v>19051</v>
      </c>
      <c r="N1226" s="477">
        <v>1.3838</v>
      </c>
      <c r="O1226" s="477">
        <f t="shared" si="274"/>
        <v>26362.7738</v>
      </c>
      <c r="P1226" s="477">
        <v>16821</v>
      </c>
      <c r="Q1226" s="477">
        <f t="shared" si="271"/>
        <v>1.3838</v>
      </c>
      <c r="R1226" s="477">
        <f t="shared" si="276"/>
        <v>23276.8998</v>
      </c>
      <c r="S1226" s="477">
        <f t="shared" si="262"/>
        <v>0</v>
      </c>
      <c r="T1226" s="477">
        <f t="shared" si="263"/>
        <v>1.3838</v>
      </c>
      <c r="U1226" s="477">
        <f t="shared" si="266"/>
        <v>0</v>
      </c>
      <c r="V1226" s="477">
        <f t="shared" si="264"/>
        <v>-2230</v>
      </c>
      <c r="W1226" s="477">
        <f t="shared" si="265"/>
        <v>1.3838</v>
      </c>
      <c r="X1226" s="477">
        <f t="shared" si="277"/>
        <v>-3085.874</v>
      </c>
      <c r="Y1226" s="444"/>
      <c r="Z1226" s="296"/>
      <c r="AA1226" s="296"/>
      <c r="AB1226" s="296"/>
      <c r="AC1226" s="296"/>
      <c r="AD1226" s="296"/>
      <c r="AE1226" s="296"/>
      <c r="AF1226" s="296"/>
      <c r="AG1226" s="296"/>
      <c r="AH1226" s="296"/>
      <c r="AI1226" s="296"/>
    </row>
    <row r="1227" s="455" customFormat="1" spans="1:35">
      <c r="A1227" s="467">
        <v>1356</v>
      </c>
      <c r="B1227" s="296"/>
      <c r="C1227" s="754" t="s">
        <v>8031</v>
      </c>
      <c r="D1227" s="296"/>
      <c r="E1227" s="754" t="s">
        <v>8032</v>
      </c>
      <c r="F1227" s="296"/>
      <c r="G1227" s="296"/>
      <c r="H1227" s="191" t="s">
        <v>6292</v>
      </c>
      <c r="I1227" s="296"/>
      <c r="J1227" s="191" t="s">
        <v>7718</v>
      </c>
      <c r="K1227" s="296"/>
      <c r="L1227" s="296"/>
      <c r="M1227" s="476">
        <v>11138</v>
      </c>
      <c r="N1227" s="477">
        <v>0.98</v>
      </c>
      <c r="O1227" s="477">
        <f t="shared" si="274"/>
        <v>10915.24</v>
      </c>
      <c r="P1227" s="477"/>
      <c r="Q1227" s="477">
        <f t="shared" si="271"/>
        <v>0.98</v>
      </c>
      <c r="R1227" s="477">
        <f t="shared" si="276"/>
        <v>0</v>
      </c>
      <c r="S1227" s="477">
        <f t="shared" si="262"/>
        <v>0</v>
      </c>
      <c r="T1227" s="477">
        <f t="shared" si="263"/>
        <v>0.98</v>
      </c>
      <c r="U1227" s="477">
        <f t="shared" si="266"/>
        <v>0</v>
      </c>
      <c r="V1227" s="477">
        <f t="shared" si="264"/>
        <v>-11138</v>
      </c>
      <c r="W1227" s="477">
        <f t="shared" si="265"/>
        <v>0.98</v>
      </c>
      <c r="X1227" s="477">
        <f t="shared" si="277"/>
        <v>-10915.24</v>
      </c>
      <c r="Y1227" s="444"/>
      <c r="Z1227" s="296"/>
      <c r="AA1227" s="296"/>
      <c r="AB1227" s="296"/>
      <c r="AC1227" s="296"/>
      <c r="AD1227" s="296"/>
      <c r="AE1227" s="296"/>
      <c r="AF1227" s="296"/>
      <c r="AG1227" s="296"/>
      <c r="AH1227" s="296"/>
      <c r="AI1227" s="296"/>
    </row>
    <row r="1228" s="455" customFormat="1" spans="1:35">
      <c r="A1228" s="467">
        <v>1357</v>
      </c>
      <c r="B1228" s="296"/>
      <c r="C1228" s="754" t="s">
        <v>5738</v>
      </c>
      <c r="D1228" s="296"/>
      <c r="E1228" s="754" t="s">
        <v>5739</v>
      </c>
      <c r="F1228" s="296"/>
      <c r="G1228" s="296"/>
      <c r="H1228" s="191" t="s">
        <v>6292</v>
      </c>
      <c r="I1228" s="296"/>
      <c r="J1228" s="191" t="s">
        <v>7718</v>
      </c>
      <c r="K1228" s="296"/>
      <c r="L1228" s="296"/>
      <c r="M1228" s="476">
        <v>28</v>
      </c>
      <c r="N1228" s="477">
        <v>74.6117</v>
      </c>
      <c r="O1228" s="477">
        <f t="shared" si="274"/>
        <v>2089.1276</v>
      </c>
      <c r="P1228" s="477">
        <v>10</v>
      </c>
      <c r="Q1228" s="477">
        <f t="shared" si="271"/>
        <v>74.6117</v>
      </c>
      <c r="R1228" s="477">
        <f t="shared" si="276"/>
        <v>746.117</v>
      </c>
      <c r="S1228" s="477">
        <f t="shared" ref="S1228:S1291" si="278">IF((P1228-M1228)&gt;0,P1228-M1228,0)</f>
        <v>0</v>
      </c>
      <c r="T1228" s="477">
        <f t="shared" ref="T1228:T1291" si="279">N1228</f>
        <v>74.6117</v>
      </c>
      <c r="U1228" s="477">
        <f t="shared" ref="U1228:U1291" si="280">T1228*S1228</f>
        <v>0</v>
      </c>
      <c r="V1228" s="477">
        <f t="shared" ref="V1228:V1291" si="281">IF((P1228-M1228)&lt;0,P1228-M1228,0)</f>
        <v>-18</v>
      </c>
      <c r="W1228" s="477">
        <f t="shared" ref="W1228:W1291" si="282">N1228</f>
        <v>74.6117</v>
      </c>
      <c r="X1228" s="477">
        <f t="shared" si="277"/>
        <v>-1343.0106</v>
      </c>
      <c r="Y1228" s="444"/>
      <c r="Z1228" s="296"/>
      <c r="AA1228" s="296"/>
      <c r="AB1228" s="296"/>
      <c r="AC1228" s="296"/>
      <c r="AD1228" s="296"/>
      <c r="AE1228" s="296"/>
      <c r="AF1228" s="296"/>
      <c r="AG1228" s="296"/>
      <c r="AH1228" s="296"/>
      <c r="AI1228" s="296"/>
    </row>
    <row r="1229" s="455" customFormat="1" spans="1:35">
      <c r="A1229" s="467">
        <v>1358</v>
      </c>
      <c r="B1229" s="296"/>
      <c r="C1229" s="754" t="s">
        <v>5740</v>
      </c>
      <c r="D1229" s="296"/>
      <c r="E1229" s="754" t="s">
        <v>5741</v>
      </c>
      <c r="F1229" s="296"/>
      <c r="G1229" s="296"/>
      <c r="H1229" s="191" t="s">
        <v>6292</v>
      </c>
      <c r="I1229" s="296"/>
      <c r="J1229" s="191" t="s">
        <v>7718</v>
      </c>
      <c r="K1229" s="296"/>
      <c r="L1229" s="296"/>
      <c r="M1229" s="476">
        <v>28</v>
      </c>
      <c r="N1229" s="477">
        <v>52.9742</v>
      </c>
      <c r="O1229" s="477">
        <f t="shared" si="274"/>
        <v>1483.2776</v>
      </c>
      <c r="P1229" s="477">
        <v>10</v>
      </c>
      <c r="Q1229" s="477">
        <f t="shared" si="271"/>
        <v>52.9742</v>
      </c>
      <c r="R1229" s="477">
        <f t="shared" si="276"/>
        <v>529.742</v>
      </c>
      <c r="S1229" s="477">
        <f t="shared" si="278"/>
        <v>0</v>
      </c>
      <c r="T1229" s="477">
        <f t="shared" si="279"/>
        <v>52.9742</v>
      </c>
      <c r="U1229" s="477">
        <f t="shared" si="280"/>
        <v>0</v>
      </c>
      <c r="V1229" s="477">
        <f t="shared" si="281"/>
        <v>-18</v>
      </c>
      <c r="W1229" s="477">
        <f t="shared" si="282"/>
        <v>52.9742</v>
      </c>
      <c r="X1229" s="477">
        <f t="shared" si="277"/>
        <v>-953.5356</v>
      </c>
      <c r="Y1229" s="444"/>
      <c r="Z1229" s="296"/>
      <c r="AA1229" s="296"/>
      <c r="AB1229" s="296"/>
      <c r="AC1229" s="296"/>
      <c r="AD1229" s="296"/>
      <c r="AE1229" s="296"/>
      <c r="AF1229" s="296"/>
      <c r="AG1229" s="296"/>
      <c r="AH1229" s="296"/>
      <c r="AI1229" s="296"/>
    </row>
    <row r="1230" s="455" customFormat="1" spans="1:35">
      <c r="A1230" s="467">
        <v>1359</v>
      </c>
      <c r="B1230" s="296"/>
      <c r="C1230" s="754" t="s">
        <v>5742</v>
      </c>
      <c r="D1230" s="296"/>
      <c r="E1230" s="754" t="s">
        <v>5743</v>
      </c>
      <c r="F1230" s="296"/>
      <c r="G1230" s="296"/>
      <c r="H1230" s="191" t="s">
        <v>6292</v>
      </c>
      <c r="I1230" s="296"/>
      <c r="J1230" s="191" t="s">
        <v>7718</v>
      </c>
      <c r="K1230" s="296"/>
      <c r="L1230" s="296"/>
      <c r="M1230" s="476">
        <v>11</v>
      </c>
      <c r="N1230" s="477">
        <v>72.8804</v>
      </c>
      <c r="O1230" s="477">
        <f t="shared" si="274"/>
        <v>801.6844</v>
      </c>
      <c r="P1230" s="477"/>
      <c r="Q1230" s="477">
        <f t="shared" si="271"/>
        <v>72.8804</v>
      </c>
      <c r="R1230" s="477">
        <f t="shared" si="276"/>
        <v>0</v>
      </c>
      <c r="S1230" s="477">
        <f t="shared" si="278"/>
        <v>0</v>
      </c>
      <c r="T1230" s="477">
        <f t="shared" si="279"/>
        <v>72.8804</v>
      </c>
      <c r="U1230" s="477">
        <f t="shared" si="280"/>
        <v>0</v>
      </c>
      <c r="V1230" s="477">
        <f t="shared" si="281"/>
        <v>-11</v>
      </c>
      <c r="W1230" s="477">
        <f t="shared" si="282"/>
        <v>72.8804</v>
      </c>
      <c r="X1230" s="477">
        <f t="shared" si="277"/>
        <v>-801.6844</v>
      </c>
      <c r="Y1230" s="444"/>
      <c r="Z1230" s="296"/>
      <c r="AA1230" s="296"/>
      <c r="AB1230" s="296"/>
      <c r="AC1230" s="296"/>
      <c r="AD1230" s="296"/>
      <c r="AE1230" s="296"/>
      <c r="AF1230" s="296"/>
      <c r="AG1230" s="296"/>
      <c r="AH1230" s="296"/>
      <c r="AI1230" s="296"/>
    </row>
    <row r="1231" s="455" customFormat="1" spans="1:35">
      <c r="A1231" s="467">
        <v>1360</v>
      </c>
      <c r="B1231" s="296"/>
      <c r="C1231" s="754" t="s">
        <v>5744</v>
      </c>
      <c r="D1231" s="296"/>
      <c r="E1231" s="754" t="s">
        <v>5745</v>
      </c>
      <c r="F1231" s="296"/>
      <c r="G1231" s="296"/>
      <c r="H1231" s="191" t="s">
        <v>6292</v>
      </c>
      <c r="I1231" s="296"/>
      <c r="J1231" s="191" t="s">
        <v>7718</v>
      </c>
      <c r="K1231" s="296"/>
      <c r="L1231" s="296"/>
      <c r="M1231" s="476">
        <v>55</v>
      </c>
      <c r="N1231" s="477">
        <v>6.4387</v>
      </c>
      <c r="O1231" s="477">
        <f t="shared" si="274"/>
        <v>354.1285</v>
      </c>
      <c r="P1231" s="477"/>
      <c r="Q1231" s="477">
        <f t="shared" si="271"/>
        <v>6.4387</v>
      </c>
      <c r="R1231" s="477">
        <f t="shared" si="276"/>
        <v>0</v>
      </c>
      <c r="S1231" s="477">
        <f t="shared" si="278"/>
        <v>0</v>
      </c>
      <c r="T1231" s="477">
        <f t="shared" si="279"/>
        <v>6.4387</v>
      </c>
      <c r="U1231" s="477">
        <f t="shared" si="280"/>
        <v>0</v>
      </c>
      <c r="V1231" s="477">
        <f t="shared" si="281"/>
        <v>-55</v>
      </c>
      <c r="W1231" s="477">
        <f t="shared" si="282"/>
        <v>6.4387</v>
      </c>
      <c r="X1231" s="477">
        <f t="shared" si="277"/>
        <v>-354.1285</v>
      </c>
      <c r="Y1231" s="444"/>
      <c r="Z1231" s="296"/>
      <c r="AA1231" s="296"/>
      <c r="AB1231" s="296"/>
      <c r="AC1231" s="296"/>
      <c r="AD1231" s="296"/>
      <c r="AE1231" s="296"/>
      <c r="AF1231" s="296"/>
      <c r="AG1231" s="296"/>
      <c r="AH1231" s="296"/>
      <c r="AI1231" s="296"/>
    </row>
    <row r="1232" s="455" customFormat="1" spans="1:35">
      <c r="A1232" s="467">
        <v>1361</v>
      </c>
      <c r="B1232" s="296"/>
      <c r="C1232" s="754" t="s">
        <v>5746</v>
      </c>
      <c r="D1232" s="296"/>
      <c r="E1232" s="754" t="s">
        <v>5747</v>
      </c>
      <c r="F1232" s="296"/>
      <c r="G1232" s="296"/>
      <c r="H1232" s="191" t="s">
        <v>6292</v>
      </c>
      <c r="I1232" s="296"/>
      <c r="J1232" s="191" t="s">
        <v>7718</v>
      </c>
      <c r="K1232" s="296"/>
      <c r="L1232" s="296"/>
      <c r="M1232" s="476">
        <v>22</v>
      </c>
      <c r="N1232" s="477">
        <v>80.4882</v>
      </c>
      <c r="O1232" s="477">
        <f t="shared" si="274"/>
        <v>1770.7404</v>
      </c>
      <c r="P1232" s="477"/>
      <c r="Q1232" s="477">
        <f t="shared" si="271"/>
        <v>80.4882</v>
      </c>
      <c r="R1232" s="477">
        <f t="shared" si="276"/>
        <v>0</v>
      </c>
      <c r="S1232" s="477">
        <f t="shared" si="278"/>
        <v>0</v>
      </c>
      <c r="T1232" s="477">
        <f t="shared" si="279"/>
        <v>80.4882</v>
      </c>
      <c r="U1232" s="477">
        <f t="shared" si="280"/>
        <v>0</v>
      </c>
      <c r="V1232" s="477">
        <f t="shared" si="281"/>
        <v>-22</v>
      </c>
      <c r="W1232" s="477">
        <f t="shared" si="282"/>
        <v>80.4882</v>
      </c>
      <c r="X1232" s="477">
        <f t="shared" si="277"/>
        <v>-1770.7404</v>
      </c>
      <c r="Y1232" s="444"/>
      <c r="Z1232" s="296"/>
      <c r="AA1232" s="296"/>
      <c r="AB1232" s="296"/>
      <c r="AC1232" s="296"/>
      <c r="AD1232" s="296"/>
      <c r="AE1232" s="296"/>
      <c r="AF1232" s="296"/>
      <c r="AG1232" s="296"/>
      <c r="AH1232" s="296"/>
      <c r="AI1232" s="296"/>
    </row>
    <row r="1233" s="455" customFormat="1" spans="1:35">
      <c r="A1233" s="467">
        <v>1362</v>
      </c>
      <c r="B1233" s="296"/>
      <c r="C1233" s="754" t="s">
        <v>5748</v>
      </c>
      <c r="D1233" s="296"/>
      <c r="E1233" s="754" t="s">
        <v>5749</v>
      </c>
      <c r="F1233" s="296"/>
      <c r="G1233" s="296"/>
      <c r="H1233" s="191" t="s">
        <v>6292</v>
      </c>
      <c r="I1233" s="296"/>
      <c r="J1233" s="191" t="s">
        <v>7718</v>
      </c>
      <c r="K1233" s="296"/>
      <c r="L1233" s="296"/>
      <c r="M1233" s="476">
        <v>22</v>
      </c>
      <c r="N1233" s="477">
        <v>52.0588</v>
      </c>
      <c r="O1233" s="477">
        <f t="shared" si="274"/>
        <v>1145.2936</v>
      </c>
      <c r="P1233" s="477"/>
      <c r="Q1233" s="477">
        <f t="shared" si="271"/>
        <v>52.0588</v>
      </c>
      <c r="R1233" s="477">
        <f t="shared" si="276"/>
        <v>0</v>
      </c>
      <c r="S1233" s="477">
        <f t="shared" si="278"/>
        <v>0</v>
      </c>
      <c r="T1233" s="477">
        <f t="shared" si="279"/>
        <v>52.0588</v>
      </c>
      <c r="U1233" s="477">
        <f t="shared" si="280"/>
        <v>0</v>
      </c>
      <c r="V1233" s="477">
        <f t="shared" si="281"/>
        <v>-22</v>
      </c>
      <c r="W1233" s="477">
        <f t="shared" si="282"/>
        <v>52.0588</v>
      </c>
      <c r="X1233" s="477">
        <f t="shared" si="277"/>
        <v>-1145.2936</v>
      </c>
      <c r="Y1233" s="444"/>
      <c r="Z1233" s="296"/>
      <c r="AA1233" s="296"/>
      <c r="AB1233" s="296"/>
      <c r="AC1233" s="296"/>
      <c r="AD1233" s="296"/>
      <c r="AE1233" s="296"/>
      <c r="AF1233" s="296"/>
      <c r="AG1233" s="296"/>
      <c r="AH1233" s="296"/>
      <c r="AI1233" s="296"/>
    </row>
    <row r="1234" s="455" customFormat="1" spans="1:35">
      <c r="A1234" s="467">
        <v>1363</v>
      </c>
      <c r="B1234" s="296"/>
      <c r="C1234" s="754" t="s">
        <v>5750</v>
      </c>
      <c r="D1234" s="296"/>
      <c r="E1234" s="754" t="s">
        <v>5751</v>
      </c>
      <c r="F1234" s="296"/>
      <c r="G1234" s="296"/>
      <c r="H1234" s="191" t="s">
        <v>6292</v>
      </c>
      <c r="I1234" s="296"/>
      <c r="J1234" s="191" t="s">
        <v>7718</v>
      </c>
      <c r="K1234" s="296"/>
      <c r="L1234" s="296"/>
      <c r="M1234" s="476">
        <v>22</v>
      </c>
      <c r="N1234" s="477">
        <v>80.6047</v>
      </c>
      <c r="O1234" s="477">
        <f t="shared" si="274"/>
        <v>1773.3034</v>
      </c>
      <c r="P1234" s="477"/>
      <c r="Q1234" s="477">
        <f t="shared" si="271"/>
        <v>80.6047</v>
      </c>
      <c r="R1234" s="477">
        <f t="shared" si="276"/>
        <v>0</v>
      </c>
      <c r="S1234" s="477">
        <f t="shared" si="278"/>
        <v>0</v>
      </c>
      <c r="T1234" s="477">
        <f t="shared" si="279"/>
        <v>80.6047</v>
      </c>
      <c r="U1234" s="477">
        <f t="shared" si="280"/>
        <v>0</v>
      </c>
      <c r="V1234" s="477">
        <f t="shared" si="281"/>
        <v>-22</v>
      </c>
      <c r="W1234" s="477">
        <f t="shared" si="282"/>
        <v>80.6047</v>
      </c>
      <c r="X1234" s="477">
        <f t="shared" si="277"/>
        <v>-1773.3034</v>
      </c>
      <c r="Y1234" s="444"/>
      <c r="Z1234" s="296"/>
      <c r="AA1234" s="296"/>
      <c r="AB1234" s="296"/>
      <c r="AC1234" s="296"/>
      <c r="AD1234" s="296"/>
      <c r="AE1234" s="296"/>
      <c r="AF1234" s="296"/>
      <c r="AG1234" s="296"/>
      <c r="AH1234" s="296"/>
      <c r="AI1234" s="296"/>
    </row>
    <row r="1235" s="455" customFormat="1" spans="1:35">
      <c r="A1235" s="467">
        <v>1364</v>
      </c>
      <c r="B1235" s="296"/>
      <c r="C1235" s="754" t="s">
        <v>5752</v>
      </c>
      <c r="D1235" s="296"/>
      <c r="E1235" s="754" t="s">
        <v>5753</v>
      </c>
      <c r="F1235" s="296"/>
      <c r="G1235" s="296"/>
      <c r="H1235" s="191" t="s">
        <v>6292</v>
      </c>
      <c r="I1235" s="296"/>
      <c r="J1235" s="191" t="s">
        <v>7718</v>
      </c>
      <c r="K1235" s="296"/>
      <c r="L1235" s="296"/>
      <c r="M1235" s="476">
        <v>25</v>
      </c>
      <c r="N1235" s="477">
        <v>76.808</v>
      </c>
      <c r="O1235" s="477">
        <f t="shared" si="274"/>
        <v>1920.2</v>
      </c>
      <c r="P1235" s="477"/>
      <c r="Q1235" s="477">
        <f t="shared" si="271"/>
        <v>76.808</v>
      </c>
      <c r="R1235" s="477">
        <f t="shared" si="276"/>
        <v>0</v>
      </c>
      <c r="S1235" s="477">
        <f t="shared" si="278"/>
        <v>0</v>
      </c>
      <c r="T1235" s="477">
        <f t="shared" si="279"/>
        <v>76.808</v>
      </c>
      <c r="U1235" s="477">
        <f t="shared" si="280"/>
        <v>0</v>
      </c>
      <c r="V1235" s="477">
        <f t="shared" si="281"/>
        <v>-25</v>
      </c>
      <c r="W1235" s="477">
        <f t="shared" si="282"/>
        <v>76.808</v>
      </c>
      <c r="X1235" s="477">
        <f t="shared" si="277"/>
        <v>-1920.2</v>
      </c>
      <c r="Y1235" s="444"/>
      <c r="Z1235" s="296"/>
      <c r="AA1235" s="296"/>
      <c r="AB1235" s="296"/>
      <c r="AC1235" s="296"/>
      <c r="AD1235" s="296"/>
      <c r="AE1235" s="296"/>
      <c r="AF1235" s="296"/>
      <c r="AG1235" s="296"/>
      <c r="AH1235" s="296"/>
      <c r="AI1235" s="296"/>
    </row>
    <row r="1236" s="455" customFormat="1" spans="1:35">
      <c r="A1236" s="467">
        <v>1365</v>
      </c>
      <c r="B1236" s="296"/>
      <c r="C1236" s="754" t="s">
        <v>5754</v>
      </c>
      <c r="D1236" s="296"/>
      <c r="E1236" s="754" t="s">
        <v>5755</v>
      </c>
      <c r="F1236" s="296"/>
      <c r="G1236" s="296"/>
      <c r="H1236" s="191" t="s">
        <v>6292</v>
      </c>
      <c r="I1236" s="296"/>
      <c r="J1236" s="191" t="s">
        <v>7718</v>
      </c>
      <c r="K1236" s="296"/>
      <c r="L1236" s="296"/>
      <c r="M1236" s="476">
        <v>23</v>
      </c>
      <c r="N1236" s="477">
        <v>22.7813</v>
      </c>
      <c r="O1236" s="477">
        <f t="shared" si="274"/>
        <v>523.9699</v>
      </c>
      <c r="P1236" s="477"/>
      <c r="Q1236" s="477">
        <f t="shared" si="271"/>
        <v>22.7813</v>
      </c>
      <c r="R1236" s="477">
        <f t="shared" si="276"/>
        <v>0</v>
      </c>
      <c r="S1236" s="477">
        <f t="shared" si="278"/>
        <v>0</v>
      </c>
      <c r="T1236" s="477">
        <f t="shared" si="279"/>
        <v>22.7813</v>
      </c>
      <c r="U1236" s="477">
        <f t="shared" si="280"/>
        <v>0</v>
      </c>
      <c r="V1236" s="477">
        <f t="shared" si="281"/>
        <v>-23</v>
      </c>
      <c r="W1236" s="477">
        <f t="shared" si="282"/>
        <v>22.7813</v>
      </c>
      <c r="X1236" s="477">
        <f t="shared" si="277"/>
        <v>-523.9699</v>
      </c>
      <c r="Y1236" s="444"/>
      <c r="Z1236" s="296"/>
      <c r="AA1236" s="296"/>
      <c r="AB1236" s="296"/>
      <c r="AC1236" s="296"/>
      <c r="AD1236" s="296"/>
      <c r="AE1236" s="296"/>
      <c r="AF1236" s="296"/>
      <c r="AG1236" s="296"/>
      <c r="AH1236" s="296"/>
      <c r="AI1236" s="296"/>
    </row>
    <row r="1237" s="455" customFormat="1" spans="1:35">
      <c r="A1237" s="467">
        <v>1366</v>
      </c>
      <c r="B1237" s="296"/>
      <c r="C1237" s="754" t="s">
        <v>5756</v>
      </c>
      <c r="D1237" s="296"/>
      <c r="E1237" s="754" t="s">
        <v>5757</v>
      </c>
      <c r="F1237" s="296"/>
      <c r="G1237" s="296"/>
      <c r="H1237" s="191" t="s">
        <v>6292</v>
      </c>
      <c r="I1237" s="296"/>
      <c r="J1237" s="191" t="s">
        <v>7718</v>
      </c>
      <c r="K1237" s="296"/>
      <c r="L1237" s="296"/>
      <c r="M1237" s="476">
        <v>6</v>
      </c>
      <c r="N1237" s="477">
        <v>67.7795</v>
      </c>
      <c r="O1237" s="477">
        <f t="shared" si="274"/>
        <v>406.677</v>
      </c>
      <c r="P1237" s="477"/>
      <c r="Q1237" s="477">
        <f t="shared" si="271"/>
        <v>67.7795</v>
      </c>
      <c r="R1237" s="477">
        <f t="shared" si="276"/>
        <v>0</v>
      </c>
      <c r="S1237" s="477">
        <f t="shared" si="278"/>
        <v>0</v>
      </c>
      <c r="T1237" s="477">
        <f t="shared" si="279"/>
        <v>67.7795</v>
      </c>
      <c r="U1237" s="477">
        <f t="shared" si="280"/>
        <v>0</v>
      </c>
      <c r="V1237" s="477">
        <f t="shared" si="281"/>
        <v>-6</v>
      </c>
      <c r="W1237" s="477">
        <f t="shared" si="282"/>
        <v>67.7795</v>
      </c>
      <c r="X1237" s="477">
        <f t="shared" si="277"/>
        <v>-406.677</v>
      </c>
      <c r="Y1237" s="444"/>
      <c r="Z1237" s="296"/>
      <c r="AA1237" s="296"/>
      <c r="AB1237" s="296"/>
      <c r="AC1237" s="296"/>
      <c r="AD1237" s="296"/>
      <c r="AE1237" s="296"/>
      <c r="AF1237" s="296"/>
      <c r="AG1237" s="296"/>
      <c r="AH1237" s="296"/>
      <c r="AI1237" s="296"/>
    </row>
    <row r="1238" s="455" customFormat="1" spans="1:35">
      <c r="A1238" s="467">
        <v>1367</v>
      </c>
      <c r="B1238" s="296"/>
      <c r="C1238" s="754" t="s">
        <v>5758</v>
      </c>
      <c r="D1238" s="296"/>
      <c r="E1238" s="754" t="s">
        <v>5759</v>
      </c>
      <c r="F1238" s="296"/>
      <c r="G1238" s="296"/>
      <c r="H1238" s="191" t="s">
        <v>6292</v>
      </c>
      <c r="I1238" s="296"/>
      <c r="J1238" s="191" t="s">
        <v>7718</v>
      </c>
      <c r="K1238" s="296"/>
      <c r="L1238" s="296"/>
      <c r="M1238" s="476">
        <v>6</v>
      </c>
      <c r="N1238" s="477">
        <v>67.2136</v>
      </c>
      <c r="O1238" s="477">
        <f t="shared" si="274"/>
        <v>403.2816</v>
      </c>
      <c r="P1238" s="477">
        <v>0</v>
      </c>
      <c r="Q1238" s="477">
        <f t="shared" si="271"/>
        <v>67.2136</v>
      </c>
      <c r="R1238" s="477">
        <f t="shared" si="276"/>
        <v>0</v>
      </c>
      <c r="S1238" s="477">
        <f t="shared" si="278"/>
        <v>0</v>
      </c>
      <c r="T1238" s="477">
        <f t="shared" si="279"/>
        <v>67.2136</v>
      </c>
      <c r="U1238" s="477">
        <f t="shared" si="280"/>
        <v>0</v>
      </c>
      <c r="V1238" s="477">
        <f t="shared" si="281"/>
        <v>-6</v>
      </c>
      <c r="W1238" s="477">
        <f t="shared" si="282"/>
        <v>67.2136</v>
      </c>
      <c r="X1238" s="477">
        <f t="shared" si="277"/>
        <v>-403.2816</v>
      </c>
      <c r="Y1238" s="444"/>
      <c r="Z1238" s="296"/>
      <c r="AA1238" s="296"/>
      <c r="AB1238" s="296"/>
      <c r="AC1238" s="296"/>
      <c r="AD1238" s="296"/>
      <c r="AE1238" s="296"/>
      <c r="AF1238" s="296"/>
      <c r="AG1238" s="296"/>
      <c r="AH1238" s="296"/>
      <c r="AI1238" s="296"/>
    </row>
    <row r="1239" s="455" customFormat="1" spans="1:35">
      <c r="A1239" s="467">
        <v>1368</v>
      </c>
      <c r="B1239" s="296"/>
      <c r="C1239" s="754" t="s">
        <v>5760</v>
      </c>
      <c r="D1239" s="296"/>
      <c r="E1239" s="754" t="s">
        <v>5761</v>
      </c>
      <c r="F1239" s="296"/>
      <c r="G1239" s="296"/>
      <c r="H1239" s="191" t="s">
        <v>6292</v>
      </c>
      <c r="I1239" s="296"/>
      <c r="J1239" s="191" t="s">
        <v>7718</v>
      </c>
      <c r="K1239" s="296"/>
      <c r="L1239" s="296"/>
      <c r="M1239" s="476">
        <v>5</v>
      </c>
      <c r="N1239" s="477">
        <v>48.3422</v>
      </c>
      <c r="O1239" s="477">
        <f t="shared" si="274"/>
        <v>241.711</v>
      </c>
      <c r="P1239" s="477"/>
      <c r="Q1239" s="477">
        <f t="shared" si="271"/>
        <v>48.3422</v>
      </c>
      <c r="R1239" s="477">
        <f t="shared" si="276"/>
        <v>0</v>
      </c>
      <c r="S1239" s="477">
        <f t="shared" si="278"/>
        <v>0</v>
      </c>
      <c r="T1239" s="477">
        <f t="shared" si="279"/>
        <v>48.3422</v>
      </c>
      <c r="U1239" s="477">
        <f t="shared" si="280"/>
        <v>0</v>
      </c>
      <c r="V1239" s="477">
        <f t="shared" si="281"/>
        <v>-5</v>
      </c>
      <c r="W1239" s="477">
        <f t="shared" si="282"/>
        <v>48.3422</v>
      </c>
      <c r="X1239" s="477">
        <f t="shared" si="277"/>
        <v>-241.711</v>
      </c>
      <c r="Y1239" s="444"/>
      <c r="Z1239" s="296"/>
      <c r="AA1239" s="296"/>
      <c r="AB1239" s="296"/>
      <c r="AC1239" s="296"/>
      <c r="AD1239" s="296"/>
      <c r="AE1239" s="296"/>
      <c r="AF1239" s="296"/>
      <c r="AG1239" s="296"/>
      <c r="AH1239" s="296"/>
      <c r="AI1239" s="296"/>
    </row>
    <row r="1240" s="455" customFormat="1" spans="1:35">
      <c r="A1240" s="467">
        <v>1369</v>
      </c>
      <c r="B1240" s="296"/>
      <c r="C1240" s="754" t="s">
        <v>8033</v>
      </c>
      <c r="D1240" s="296"/>
      <c r="E1240" s="754" t="s">
        <v>8034</v>
      </c>
      <c r="F1240" s="296"/>
      <c r="G1240" s="296"/>
      <c r="H1240" s="191" t="s">
        <v>6292</v>
      </c>
      <c r="I1240" s="296"/>
      <c r="J1240" s="191" t="s">
        <v>7718</v>
      </c>
      <c r="K1240" s="296"/>
      <c r="L1240" s="296"/>
      <c r="M1240" s="476">
        <v>7</v>
      </c>
      <c r="N1240" s="477">
        <v>68.2</v>
      </c>
      <c r="O1240" s="477">
        <f t="shared" si="274"/>
        <v>477.4</v>
      </c>
      <c r="P1240" s="477"/>
      <c r="Q1240" s="477">
        <f t="shared" si="271"/>
        <v>68.2</v>
      </c>
      <c r="R1240" s="477">
        <f t="shared" si="276"/>
        <v>0</v>
      </c>
      <c r="S1240" s="477">
        <f t="shared" si="278"/>
        <v>0</v>
      </c>
      <c r="T1240" s="477">
        <f t="shared" si="279"/>
        <v>68.2</v>
      </c>
      <c r="U1240" s="477">
        <f t="shared" si="280"/>
        <v>0</v>
      </c>
      <c r="V1240" s="477">
        <f t="shared" si="281"/>
        <v>-7</v>
      </c>
      <c r="W1240" s="477">
        <f t="shared" si="282"/>
        <v>68.2</v>
      </c>
      <c r="X1240" s="477">
        <f t="shared" si="277"/>
        <v>-477.4</v>
      </c>
      <c r="Y1240" s="444"/>
      <c r="Z1240" s="296"/>
      <c r="AA1240" s="296"/>
      <c r="AB1240" s="296"/>
      <c r="AC1240" s="296"/>
      <c r="AD1240" s="296"/>
      <c r="AE1240" s="296"/>
      <c r="AF1240" s="296"/>
      <c r="AG1240" s="296"/>
      <c r="AH1240" s="296"/>
      <c r="AI1240" s="296"/>
    </row>
    <row r="1241" s="455" customFormat="1" spans="1:35">
      <c r="A1241" s="467">
        <v>1370</v>
      </c>
      <c r="B1241" s="296"/>
      <c r="C1241" s="754" t="s">
        <v>8035</v>
      </c>
      <c r="D1241" s="296"/>
      <c r="E1241" s="754" t="s">
        <v>8036</v>
      </c>
      <c r="F1241" s="296"/>
      <c r="G1241" s="296"/>
      <c r="H1241" s="191" t="s">
        <v>6292</v>
      </c>
      <c r="I1241" s="296"/>
      <c r="J1241" s="191" t="s">
        <v>7718</v>
      </c>
      <c r="K1241" s="296"/>
      <c r="L1241" s="296"/>
      <c r="M1241" s="476">
        <v>12</v>
      </c>
      <c r="N1241" s="477">
        <v>23.3067</v>
      </c>
      <c r="O1241" s="477">
        <f t="shared" si="274"/>
        <v>279.6804</v>
      </c>
      <c r="P1241" s="477">
        <v>12</v>
      </c>
      <c r="Q1241" s="477">
        <f t="shared" si="271"/>
        <v>23.3067</v>
      </c>
      <c r="R1241" s="477">
        <f t="shared" si="276"/>
        <v>279.6804</v>
      </c>
      <c r="S1241" s="477">
        <f t="shared" si="278"/>
        <v>0</v>
      </c>
      <c r="T1241" s="477">
        <f t="shared" si="279"/>
        <v>23.3067</v>
      </c>
      <c r="U1241" s="477">
        <f t="shared" si="280"/>
        <v>0</v>
      </c>
      <c r="V1241" s="477">
        <f t="shared" si="281"/>
        <v>0</v>
      </c>
      <c r="W1241" s="477">
        <f t="shared" si="282"/>
        <v>23.3067</v>
      </c>
      <c r="X1241" s="477">
        <f>W1241*V1241</f>
        <v>0</v>
      </c>
      <c r="Y1241" s="444"/>
      <c r="Z1241" s="296"/>
      <c r="AA1241" s="296"/>
      <c r="AB1241" s="296"/>
      <c r="AC1241" s="296"/>
      <c r="AD1241" s="296"/>
      <c r="AE1241" s="296"/>
      <c r="AF1241" s="296"/>
      <c r="AG1241" s="296"/>
      <c r="AH1241" s="296"/>
      <c r="AI1241" s="296"/>
    </row>
    <row r="1242" s="455" customFormat="1" spans="1:35">
      <c r="A1242" s="467">
        <v>1371</v>
      </c>
      <c r="B1242" s="296"/>
      <c r="C1242" s="754" t="s">
        <v>8037</v>
      </c>
      <c r="D1242" s="296"/>
      <c r="E1242" s="754" t="s">
        <v>8038</v>
      </c>
      <c r="F1242" s="296"/>
      <c r="G1242" s="296"/>
      <c r="H1242" s="191" t="s">
        <v>6292</v>
      </c>
      <c r="I1242" s="296"/>
      <c r="J1242" s="191" t="s">
        <v>7718</v>
      </c>
      <c r="K1242" s="296"/>
      <c r="L1242" s="296"/>
      <c r="M1242" s="476">
        <v>200</v>
      </c>
      <c r="N1242" s="477">
        <v>38.7322</v>
      </c>
      <c r="O1242" s="477">
        <f t="shared" si="274"/>
        <v>7746.44</v>
      </c>
      <c r="P1242" s="477">
        <v>200</v>
      </c>
      <c r="Q1242" s="477">
        <f t="shared" si="271"/>
        <v>38.7322</v>
      </c>
      <c r="R1242" s="477">
        <f t="shared" si="276"/>
        <v>7746.44</v>
      </c>
      <c r="S1242" s="477">
        <f t="shared" si="278"/>
        <v>0</v>
      </c>
      <c r="T1242" s="477">
        <f t="shared" si="279"/>
        <v>38.7322</v>
      </c>
      <c r="U1242" s="477">
        <f t="shared" si="280"/>
        <v>0</v>
      </c>
      <c r="V1242" s="477">
        <f t="shared" si="281"/>
        <v>0</v>
      </c>
      <c r="W1242" s="477">
        <f t="shared" si="282"/>
        <v>38.7322</v>
      </c>
      <c r="X1242" s="477">
        <f>W1242*V1242</f>
        <v>0</v>
      </c>
      <c r="Y1242" s="444"/>
      <c r="Z1242" s="296"/>
      <c r="AA1242" s="296"/>
      <c r="AB1242" s="296"/>
      <c r="AC1242" s="296"/>
      <c r="AD1242" s="296"/>
      <c r="AE1242" s="296"/>
      <c r="AF1242" s="296"/>
      <c r="AG1242" s="296"/>
      <c r="AH1242" s="296"/>
      <c r="AI1242" s="296"/>
    </row>
    <row r="1243" s="455" customFormat="1" spans="1:35">
      <c r="A1243" s="467">
        <v>1372</v>
      </c>
      <c r="B1243" s="296"/>
      <c r="C1243" s="754" t="s">
        <v>7010</v>
      </c>
      <c r="D1243" s="296"/>
      <c r="E1243" s="754" t="s">
        <v>7011</v>
      </c>
      <c r="F1243" s="296"/>
      <c r="G1243" s="296"/>
      <c r="H1243" s="191" t="s">
        <v>6292</v>
      </c>
      <c r="I1243" s="296"/>
      <c r="J1243" s="191" t="s">
        <v>7718</v>
      </c>
      <c r="K1243" s="296"/>
      <c r="L1243" s="296"/>
      <c r="M1243" s="476">
        <v>100</v>
      </c>
      <c r="N1243" s="477">
        <v>7.1858</v>
      </c>
      <c r="O1243" s="477">
        <f t="shared" si="274"/>
        <v>718.58</v>
      </c>
      <c r="P1243" s="477"/>
      <c r="Q1243" s="477">
        <f t="shared" si="271"/>
        <v>7.1858</v>
      </c>
      <c r="R1243" s="477">
        <f t="shared" si="276"/>
        <v>0</v>
      </c>
      <c r="S1243" s="477">
        <f t="shared" si="278"/>
        <v>0</v>
      </c>
      <c r="T1243" s="477">
        <f t="shared" si="279"/>
        <v>7.1858</v>
      </c>
      <c r="U1243" s="477">
        <f t="shared" si="280"/>
        <v>0</v>
      </c>
      <c r="V1243" s="477">
        <f t="shared" si="281"/>
        <v>-100</v>
      </c>
      <c r="W1243" s="477">
        <f t="shared" si="282"/>
        <v>7.1858</v>
      </c>
      <c r="X1243" s="477">
        <f t="shared" ref="X1243:X1249" si="283">R1243-O1243</f>
        <v>-718.58</v>
      </c>
      <c r="Y1243" s="444"/>
      <c r="Z1243" s="296"/>
      <c r="AA1243" s="296"/>
      <c r="AB1243" s="296"/>
      <c r="AC1243" s="296"/>
      <c r="AD1243" s="296"/>
      <c r="AE1243" s="296"/>
      <c r="AF1243" s="296"/>
      <c r="AG1243" s="296"/>
      <c r="AH1243" s="296"/>
      <c r="AI1243" s="296"/>
    </row>
    <row r="1244" s="455" customFormat="1" spans="1:35">
      <c r="A1244" s="467">
        <v>1373</v>
      </c>
      <c r="B1244" s="296"/>
      <c r="C1244" s="754" t="s">
        <v>5764</v>
      </c>
      <c r="D1244" s="296"/>
      <c r="E1244" s="754" t="s">
        <v>5765</v>
      </c>
      <c r="F1244" s="296"/>
      <c r="G1244" s="296"/>
      <c r="H1244" s="191" t="s">
        <v>6292</v>
      </c>
      <c r="I1244" s="296"/>
      <c r="J1244" s="191" t="s">
        <v>7718</v>
      </c>
      <c r="K1244" s="296"/>
      <c r="L1244" s="296"/>
      <c r="M1244" s="476">
        <v>4358</v>
      </c>
      <c r="N1244" s="477">
        <v>33.7841</v>
      </c>
      <c r="O1244" s="477">
        <f t="shared" si="274"/>
        <v>147231.1078</v>
      </c>
      <c r="P1244" s="477">
        <v>4126</v>
      </c>
      <c r="Q1244" s="477">
        <f t="shared" si="271"/>
        <v>33.7841</v>
      </c>
      <c r="R1244" s="477">
        <f t="shared" si="276"/>
        <v>139393.1966</v>
      </c>
      <c r="S1244" s="477">
        <f t="shared" si="278"/>
        <v>0</v>
      </c>
      <c r="T1244" s="477">
        <f t="shared" si="279"/>
        <v>33.7841</v>
      </c>
      <c r="U1244" s="477">
        <f t="shared" si="280"/>
        <v>0</v>
      </c>
      <c r="V1244" s="477">
        <f t="shared" si="281"/>
        <v>-232</v>
      </c>
      <c r="W1244" s="477">
        <f t="shared" si="282"/>
        <v>33.7841</v>
      </c>
      <c r="X1244" s="477">
        <f t="shared" si="283"/>
        <v>-7837.9112</v>
      </c>
      <c r="Y1244" s="444"/>
      <c r="Z1244" s="296"/>
      <c r="AA1244" s="296"/>
      <c r="AB1244" s="296"/>
      <c r="AC1244" s="296"/>
      <c r="AD1244" s="296"/>
      <c r="AE1244" s="296"/>
      <c r="AF1244" s="296"/>
      <c r="AG1244" s="296"/>
      <c r="AH1244" s="296"/>
      <c r="AI1244" s="296"/>
    </row>
    <row r="1245" s="455" customFormat="1" spans="1:35">
      <c r="A1245" s="467">
        <v>1374</v>
      </c>
      <c r="B1245" s="296"/>
      <c r="C1245" s="754" t="s">
        <v>5766</v>
      </c>
      <c r="D1245" s="296"/>
      <c r="E1245" s="754" t="s">
        <v>5767</v>
      </c>
      <c r="F1245" s="296"/>
      <c r="G1245" s="296"/>
      <c r="H1245" s="191" t="s">
        <v>6292</v>
      </c>
      <c r="I1245" s="296"/>
      <c r="J1245" s="191" t="s">
        <v>7718</v>
      </c>
      <c r="K1245" s="296"/>
      <c r="L1245" s="296"/>
      <c r="M1245" s="476">
        <v>4275</v>
      </c>
      <c r="N1245" s="477">
        <v>30.6167</v>
      </c>
      <c r="O1245" s="477">
        <f t="shared" si="274"/>
        <v>130886.3925</v>
      </c>
      <c r="P1245" s="477">
        <v>4064</v>
      </c>
      <c r="Q1245" s="477">
        <f t="shared" si="271"/>
        <v>30.6167</v>
      </c>
      <c r="R1245" s="477">
        <f t="shared" si="276"/>
        <v>124426.2688</v>
      </c>
      <c r="S1245" s="477">
        <f t="shared" si="278"/>
        <v>0</v>
      </c>
      <c r="T1245" s="477">
        <f t="shared" si="279"/>
        <v>30.6167</v>
      </c>
      <c r="U1245" s="477">
        <f t="shared" si="280"/>
        <v>0</v>
      </c>
      <c r="V1245" s="477">
        <f t="shared" si="281"/>
        <v>-211</v>
      </c>
      <c r="W1245" s="477">
        <f t="shared" si="282"/>
        <v>30.6167</v>
      </c>
      <c r="X1245" s="477">
        <f t="shared" si="283"/>
        <v>-6460.1237</v>
      </c>
      <c r="Y1245" s="444"/>
      <c r="Z1245" s="296"/>
      <c r="AA1245" s="296"/>
      <c r="AB1245" s="296"/>
      <c r="AC1245" s="296"/>
      <c r="AD1245" s="296"/>
      <c r="AE1245" s="296"/>
      <c r="AF1245" s="296"/>
      <c r="AG1245" s="296"/>
      <c r="AH1245" s="296"/>
      <c r="AI1245" s="296"/>
    </row>
    <row r="1246" s="455" customFormat="1" spans="1:35">
      <c r="A1246" s="467">
        <v>1375</v>
      </c>
      <c r="B1246" s="296"/>
      <c r="C1246" s="754" t="s">
        <v>5768</v>
      </c>
      <c r="D1246" s="296"/>
      <c r="E1246" s="754" t="s">
        <v>5769</v>
      </c>
      <c r="F1246" s="296"/>
      <c r="G1246" s="296"/>
      <c r="H1246" s="191" t="s">
        <v>6292</v>
      </c>
      <c r="I1246" s="296"/>
      <c r="J1246" s="191" t="s">
        <v>7718</v>
      </c>
      <c r="K1246" s="296"/>
      <c r="L1246" s="296"/>
      <c r="M1246" s="476">
        <v>4457</v>
      </c>
      <c r="N1246" s="477">
        <v>33.7751</v>
      </c>
      <c r="O1246" s="477">
        <f t="shared" si="274"/>
        <v>150535.6207</v>
      </c>
      <c r="P1246" s="477">
        <v>4186</v>
      </c>
      <c r="Q1246" s="477">
        <f t="shared" si="271"/>
        <v>33.7751</v>
      </c>
      <c r="R1246" s="477">
        <f t="shared" si="276"/>
        <v>141382.5686</v>
      </c>
      <c r="S1246" s="477">
        <f t="shared" si="278"/>
        <v>0</v>
      </c>
      <c r="T1246" s="477">
        <f t="shared" si="279"/>
        <v>33.7751</v>
      </c>
      <c r="U1246" s="477">
        <f t="shared" si="280"/>
        <v>0</v>
      </c>
      <c r="V1246" s="477">
        <f t="shared" si="281"/>
        <v>-271</v>
      </c>
      <c r="W1246" s="477">
        <f t="shared" si="282"/>
        <v>33.7751</v>
      </c>
      <c r="X1246" s="477">
        <f t="shared" si="283"/>
        <v>-9153.0521</v>
      </c>
      <c r="Y1246" s="444"/>
      <c r="Z1246" s="296"/>
      <c r="AA1246" s="296"/>
      <c r="AB1246" s="296"/>
      <c r="AC1246" s="296"/>
      <c r="AD1246" s="296"/>
      <c r="AE1246" s="296"/>
      <c r="AF1246" s="296"/>
      <c r="AG1246" s="296"/>
      <c r="AH1246" s="296"/>
      <c r="AI1246" s="296"/>
    </row>
    <row r="1247" s="455" customFormat="1" spans="1:35">
      <c r="A1247" s="467">
        <v>1376</v>
      </c>
      <c r="B1247" s="296"/>
      <c r="C1247" s="754" t="s">
        <v>5770</v>
      </c>
      <c r="D1247" s="296"/>
      <c r="E1247" s="754" t="s">
        <v>5771</v>
      </c>
      <c r="F1247" s="296"/>
      <c r="G1247" s="296"/>
      <c r="H1247" s="191" t="s">
        <v>6292</v>
      </c>
      <c r="I1247" s="296"/>
      <c r="J1247" s="191" t="s">
        <v>7718</v>
      </c>
      <c r="K1247" s="296"/>
      <c r="L1247" s="296"/>
      <c r="M1247" s="476">
        <v>4373</v>
      </c>
      <c r="N1247" s="477">
        <v>42.5693</v>
      </c>
      <c r="O1247" s="477">
        <f t="shared" si="274"/>
        <v>186155.5489</v>
      </c>
      <c r="P1247" s="477">
        <v>4154</v>
      </c>
      <c r="Q1247" s="477">
        <f t="shared" si="271"/>
        <v>42.5693</v>
      </c>
      <c r="R1247" s="477">
        <f t="shared" si="276"/>
        <v>176832.8722</v>
      </c>
      <c r="S1247" s="477">
        <f t="shared" si="278"/>
        <v>0</v>
      </c>
      <c r="T1247" s="477">
        <f t="shared" si="279"/>
        <v>42.5693</v>
      </c>
      <c r="U1247" s="477">
        <f t="shared" si="280"/>
        <v>0</v>
      </c>
      <c r="V1247" s="477">
        <f t="shared" si="281"/>
        <v>-219</v>
      </c>
      <c r="W1247" s="477">
        <f t="shared" si="282"/>
        <v>42.5693</v>
      </c>
      <c r="X1247" s="477">
        <f t="shared" si="283"/>
        <v>-9322.67670000001</v>
      </c>
      <c r="Y1247" s="444"/>
      <c r="Z1247" s="296"/>
      <c r="AA1247" s="296"/>
      <c r="AB1247" s="296"/>
      <c r="AC1247" s="296"/>
      <c r="AD1247" s="296"/>
      <c r="AE1247" s="296"/>
      <c r="AF1247" s="296"/>
      <c r="AG1247" s="296"/>
      <c r="AH1247" s="296"/>
      <c r="AI1247" s="296"/>
    </row>
    <row r="1248" s="455" customFormat="1" spans="1:35">
      <c r="A1248" s="467">
        <v>1377</v>
      </c>
      <c r="B1248" s="296"/>
      <c r="C1248" s="754" t="s">
        <v>5772</v>
      </c>
      <c r="D1248" s="296"/>
      <c r="E1248" s="754" t="s">
        <v>5773</v>
      </c>
      <c r="F1248" s="296"/>
      <c r="G1248" s="296"/>
      <c r="H1248" s="191" t="s">
        <v>6292</v>
      </c>
      <c r="I1248" s="296"/>
      <c r="J1248" s="191" t="s">
        <v>7718</v>
      </c>
      <c r="K1248" s="296"/>
      <c r="L1248" s="296"/>
      <c r="M1248" s="476">
        <v>4478</v>
      </c>
      <c r="N1248" s="477">
        <v>21.6641</v>
      </c>
      <c r="O1248" s="477">
        <f t="shared" si="274"/>
        <v>97011.8398</v>
      </c>
      <c r="P1248" s="477">
        <v>4264</v>
      </c>
      <c r="Q1248" s="477">
        <f t="shared" si="271"/>
        <v>21.6641</v>
      </c>
      <c r="R1248" s="477">
        <f t="shared" si="276"/>
        <v>92375.7224</v>
      </c>
      <c r="S1248" s="477">
        <f t="shared" si="278"/>
        <v>0</v>
      </c>
      <c r="T1248" s="477">
        <f t="shared" si="279"/>
        <v>21.6641</v>
      </c>
      <c r="U1248" s="477">
        <f t="shared" si="280"/>
        <v>0</v>
      </c>
      <c r="V1248" s="477">
        <f t="shared" si="281"/>
        <v>-214</v>
      </c>
      <c r="W1248" s="477">
        <f t="shared" si="282"/>
        <v>21.6641</v>
      </c>
      <c r="X1248" s="477">
        <f t="shared" si="283"/>
        <v>-4636.1174</v>
      </c>
      <c r="Y1248" s="444"/>
      <c r="Z1248" s="296"/>
      <c r="AA1248" s="296"/>
      <c r="AB1248" s="296"/>
      <c r="AC1248" s="296"/>
      <c r="AD1248" s="296"/>
      <c r="AE1248" s="296"/>
      <c r="AF1248" s="296"/>
      <c r="AG1248" s="296"/>
      <c r="AH1248" s="296"/>
      <c r="AI1248" s="296"/>
    </row>
    <row r="1249" s="455" customFormat="1" spans="1:35">
      <c r="A1249" s="467">
        <v>1378</v>
      </c>
      <c r="B1249" s="296"/>
      <c r="C1249" s="754" t="s">
        <v>5774</v>
      </c>
      <c r="D1249" s="296"/>
      <c r="E1249" s="754" t="s">
        <v>5775</v>
      </c>
      <c r="F1249" s="296"/>
      <c r="G1249" s="296"/>
      <c r="H1249" s="191" t="s">
        <v>6292</v>
      </c>
      <c r="I1249" s="296"/>
      <c r="J1249" s="191" t="s">
        <v>7718</v>
      </c>
      <c r="K1249" s="296"/>
      <c r="L1249" s="296"/>
      <c r="M1249" s="476">
        <v>8960</v>
      </c>
      <c r="N1249" s="477">
        <v>6.2253</v>
      </c>
      <c r="O1249" s="477">
        <f t="shared" si="274"/>
        <v>55778.688</v>
      </c>
      <c r="P1249" s="477">
        <v>8568</v>
      </c>
      <c r="Q1249" s="477">
        <f t="shared" si="271"/>
        <v>6.2253</v>
      </c>
      <c r="R1249" s="477">
        <f t="shared" si="276"/>
        <v>53338.3704</v>
      </c>
      <c r="S1249" s="477">
        <f t="shared" si="278"/>
        <v>0</v>
      </c>
      <c r="T1249" s="477">
        <f t="shared" si="279"/>
        <v>6.2253</v>
      </c>
      <c r="U1249" s="477">
        <f t="shared" si="280"/>
        <v>0</v>
      </c>
      <c r="V1249" s="477">
        <f t="shared" si="281"/>
        <v>-392</v>
      </c>
      <c r="W1249" s="477">
        <f t="shared" si="282"/>
        <v>6.2253</v>
      </c>
      <c r="X1249" s="477">
        <f t="shared" si="283"/>
        <v>-2440.3176</v>
      </c>
      <c r="Y1249" s="444"/>
      <c r="Z1249" s="296"/>
      <c r="AA1249" s="296"/>
      <c r="AB1249" s="296"/>
      <c r="AC1249" s="296"/>
      <c r="AD1249" s="296"/>
      <c r="AE1249" s="296"/>
      <c r="AF1249" s="296"/>
      <c r="AG1249" s="296"/>
      <c r="AH1249" s="296"/>
      <c r="AI1249" s="296"/>
    </row>
    <row r="1250" s="455" customFormat="1" spans="1:35">
      <c r="A1250" s="467">
        <v>1379</v>
      </c>
      <c r="B1250" s="296"/>
      <c r="C1250" s="754" t="s">
        <v>5776</v>
      </c>
      <c r="D1250" s="296"/>
      <c r="E1250" s="754" t="s">
        <v>5777</v>
      </c>
      <c r="F1250" s="296"/>
      <c r="G1250" s="296"/>
      <c r="H1250" s="191" t="s">
        <v>6292</v>
      </c>
      <c r="I1250" s="296"/>
      <c r="J1250" s="191" t="s">
        <v>7718</v>
      </c>
      <c r="K1250" s="296"/>
      <c r="L1250" s="296"/>
      <c r="M1250" s="476">
        <v>491</v>
      </c>
      <c r="N1250" s="477">
        <v>18.0776</v>
      </c>
      <c r="O1250" s="477">
        <f t="shared" si="274"/>
        <v>8876.1016</v>
      </c>
      <c r="P1250" s="477">
        <v>558</v>
      </c>
      <c r="Q1250" s="477">
        <f t="shared" si="271"/>
        <v>18.0776</v>
      </c>
      <c r="R1250" s="477">
        <f t="shared" si="276"/>
        <v>10087.3008</v>
      </c>
      <c r="S1250" s="477">
        <f t="shared" si="278"/>
        <v>67</v>
      </c>
      <c r="T1250" s="477">
        <f t="shared" si="279"/>
        <v>18.0776</v>
      </c>
      <c r="U1250" s="477">
        <f>R1250-O1250</f>
        <v>1211.1992</v>
      </c>
      <c r="V1250" s="477">
        <f t="shared" si="281"/>
        <v>0</v>
      </c>
      <c r="W1250" s="477">
        <f t="shared" si="282"/>
        <v>18.0776</v>
      </c>
      <c r="X1250" s="477">
        <f>W1250*V1250</f>
        <v>0</v>
      </c>
      <c r="Y1250" s="444"/>
      <c r="Z1250" s="296"/>
      <c r="AA1250" s="296"/>
      <c r="AB1250" s="296"/>
      <c r="AC1250" s="296"/>
      <c r="AD1250" s="296"/>
      <c r="AE1250" s="296"/>
      <c r="AF1250" s="296"/>
      <c r="AG1250" s="296"/>
      <c r="AH1250" s="296"/>
      <c r="AI1250" s="296"/>
    </row>
    <row r="1251" s="455" customFormat="1" spans="1:35">
      <c r="A1251" s="467">
        <v>1380</v>
      </c>
      <c r="B1251" s="296"/>
      <c r="C1251" s="754" t="s">
        <v>5778</v>
      </c>
      <c r="D1251" s="296"/>
      <c r="E1251" s="754" t="s">
        <v>5779</v>
      </c>
      <c r="F1251" s="296"/>
      <c r="G1251" s="296"/>
      <c r="H1251" s="191" t="s">
        <v>6292</v>
      </c>
      <c r="I1251" s="296"/>
      <c r="J1251" s="191" t="s">
        <v>7718</v>
      </c>
      <c r="K1251" s="296"/>
      <c r="L1251" s="296"/>
      <c r="M1251" s="476">
        <v>552</v>
      </c>
      <c r="N1251" s="477">
        <v>17.6919</v>
      </c>
      <c r="O1251" s="477">
        <f t="shared" si="274"/>
        <v>9765.9288</v>
      </c>
      <c r="P1251" s="477">
        <v>471</v>
      </c>
      <c r="Q1251" s="477">
        <f t="shared" ref="Q1251:Q1314" si="284">N1251</f>
        <v>17.6919</v>
      </c>
      <c r="R1251" s="477">
        <f t="shared" si="276"/>
        <v>8332.8849</v>
      </c>
      <c r="S1251" s="477">
        <f t="shared" si="278"/>
        <v>0</v>
      </c>
      <c r="T1251" s="477">
        <f t="shared" si="279"/>
        <v>17.6919</v>
      </c>
      <c r="U1251" s="477">
        <f t="shared" si="280"/>
        <v>0</v>
      </c>
      <c r="V1251" s="477">
        <f t="shared" si="281"/>
        <v>-81</v>
      </c>
      <c r="W1251" s="477">
        <f t="shared" si="282"/>
        <v>17.6919</v>
      </c>
      <c r="X1251" s="477">
        <f t="shared" ref="X1251:X1254" si="285">R1251-O1251</f>
        <v>-1433.0439</v>
      </c>
      <c r="Y1251" s="444"/>
      <c r="Z1251" s="296"/>
      <c r="AA1251" s="296"/>
      <c r="AB1251" s="296"/>
      <c r="AC1251" s="296"/>
      <c r="AD1251" s="296"/>
      <c r="AE1251" s="296"/>
      <c r="AF1251" s="296"/>
      <c r="AG1251" s="296"/>
      <c r="AH1251" s="296"/>
      <c r="AI1251" s="296"/>
    </row>
    <row r="1252" s="455" customFormat="1" spans="1:35">
      <c r="A1252" s="467">
        <v>1381</v>
      </c>
      <c r="B1252" s="296"/>
      <c r="C1252" s="754" t="s">
        <v>5780</v>
      </c>
      <c r="D1252" s="296"/>
      <c r="E1252" s="754" t="s">
        <v>5781</v>
      </c>
      <c r="F1252" s="296"/>
      <c r="G1252" s="296"/>
      <c r="H1252" s="191" t="s">
        <v>6292</v>
      </c>
      <c r="I1252" s="296"/>
      <c r="J1252" s="191" t="s">
        <v>7718</v>
      </c>
      <c r="K1252" s="296"/>
      <c r="L1252" s="296"/>
      <c r="M1252" s="476">
        <v>401</v>
      </c>
      <c r="N1252" s="477">
        <v>15.906</v>
      </c>
      <c r="O1252" s="477">
        <f t="shared" si="274"/>
        <v>6378.306</v>
      </c>
      <c r="P1252" s="477">
        <v>417</v>
      </c>
      <c r="Q1252" s="477">
        <f t="shared" si="284"/>
        <v>15.906</v>
      </c>
      <c r="R1252" s="477">
        <f t="shared" si="276"/>
        <v>6632.802</v>
      </c>
      <c r="S1252" s="477">
        <f t="shared" si="278"/>
        <v>16</v>
      </c>
      <c r="T1252" s="477">
        <f t="shared" si="279"/>
        <v>15.906</v>
      </c>
      <c r="U1252" s="477">
        <f>R1252-O1252</f>
        <v>254.496</v>
      </c>
      <c r="V1252" s="477">
        <f t="shared" si="281"/>
        <v>0</v>
      </c>
      <c r="W1252" s="477">
        <f t="shared" si="282"/>
        <v>15.906</v>
      </c>
      <c r="X1252" s="477">
        <f>W1252*V1252</f>
        <v>0</v>
      </c>
      <c r="Y1252" s="444"/>
      <c r="Z1252" s="296"/>
      <c r="AA1252" s="296"/>
      <c r="AB1252" s="296"/>
      <c r="AC1252" s="296"/>
      <c r="AD1252" s="296"/>
      <c r="AE1252" s="296"/>
      <c r="AF1252" s="296"/>
      <c r="AG1252" s="296"/>
      <c r="AH1252" s="296"/>
      <c r="AI1252" s="296"/>
    </row>
    <row r="1253" s="455" customFormat="1" spans="1:35">
      <c r="A1253" s="467">
        <v>1382</v>
      </c>
      <c r="B1253" s="296"/>
      <c r="C1253" s="754" t="s">
        <v>5782</v>
      </c>
      <c r="D1253" s="296"/>
      <c r="E1253" s="754" t="s">
        <v>5783</v>
      </c>
      <c r="F1253" s="296"/>
      <c r="G1253" s="296"/>
      <c r="H1253" s="191" t="s">
        <v>6292</v>
      </c>
      <c r="I1253" s="296"/>
      <c r="J1253" s="191" t="s">
        <v>7718</v>
      </c>
      <c r="K1253" s="296"/>
      <c r="L1253" s="296"/>
      <c r="M1253" s="476">
        <v>569</v>
      </c>
      <c r="N1253" s="477">
        <v>15.7864</v>
      </c>
      <c r="O1253" s="477">
        <f t="shared" si="274"/>
        <v>8982.4616</v>
      </c>
      <c r="P1253" s="477">
        <v>541</v>
      </c>
      <c r="Q1253" s="477">
        <f t="shared" si="284"/>
        <v>15.7864</v>
      </c>
      <c r="R1253" s="477">
        <f t="shared" si="276"/>
        <v>8540.4424</v>
      </c>
      <c r="S1253" s="477">
        <f t="shared" si="278"/>
        <v>0</v>
      </c>
      <c r="T1253" s="477">
        <f t="shared" si="279"/>
        <v>15.7864</v>
      </c>
      <c r="U1253" s="477">
        <f t="shared" si="280"/>
        <v>0</v>
      </c>
      <c r="V1253" s="477">
        <f t="shared" si="281"/>
        <v>-28</v>
      </c>
      <c r="W1253" s="477">
        <f t="shared" si="282"/>
        <v>15.7864</v>
      </c>
      <c r="X1253" s="477">
        <f t="shared" si="285"/>
        <v>-442.019200000001</v>
      </c>
      <c r="Y1253" s="444"/>
      <c r="Z1253" s="296"/>
      <c r="AA1253" s="296"/>
      <c r="AB1253" s="296"/>
      <c r="AC1253" s="296"/>
      <c r="AD1253" s="296"/>
      <c r="AE1253" s="296"/>
      <c r="AF1253" s="296"/>
      <c r="AG1253" s="296"/>
      <c r="AH1253" s="296"/>
      <c r="AI1253" s="296"/>
    </row>
    <row r="1254" s="455" customFormat="1" spans="1:35">
      <c r="A1254" s="467">
        <v>1383</v>
      </c>
      <c r="B1254" s="296"/>
      <c r="C1254" s="754" t="s">
        <v>5784</v>
      </c>
      <c r="D1254" s="296"/>
      <c r="E1254" s="754" t="s">
        <v>5785</v>
      </c>
      <c r="F1254" s="296"/>
      <c r="G1254" s="296"/>
      <c r="H1254" s="191" t="s">
        <v>6292</v>
      </c>
      <c r="I1254" s="296"/>
      <c r="J1254" s="191" t="s">
        <v>7718</v>
      </c>
      <c r="K1254" s="296"/>
      <c r="L1254" s="296"/>
      <c r="M1254" s="476">
        <v>14</v>
      </c>
      <c r="N1254" s="477">
        <v>8.8185</v>
      </c>
      <c r="O1254" s="477">
        <f t="shared" si="274"/>
        <v>123.459</v>
      </c>
      <c r="P1254" s="477"/>
      <c r="Q1254" s="477">
        <f t="shared" si="284"/>
        <v>8.8185</v>
      </c>
      <c r="R1254" s="477">
        <f t="shared" si="276"/>
        <v>0</v>
      </c>
      <c r="S1254" s="477">
        <f t="shared" si="278"/>
        <v>0</v>
      </c>
      <c r="T1254" s="477">
        <f t="shared" si="279"/>
        <v>8.8185</v>
      </c>
      <c r="U1254" s="477">
        <f t="shared" si="280"/>
        <v>0</v>
      </c>
      <c r="V1254" s="477">
        <f t="shared" si="281"/>
        <v>-14</v>
      </c>
      <c r="W1254" s="477">
        <f t="shared" si="282"/>
        <v>8.8185</v>
      </c>
      <c r="X1254" s="477">
        <f t="shared" si="285"/>
        <v>-123.459</v>
      </c>
      <c r="Y1254" s="444"/>
      <c r="Z1254" s="296"/>
      <c r="AA1254" s="296"/>
      <c r="AB1254" s="296"/>
      <c r="AC1254" s="296"/>
      <c r="AD1254" s="296"/>
      <c r="AE1254" s="296"/>
      <c r="AF1254" s="296"/>
      <c r="AG1254" s="296"/>
      <c r="AH1254" s="296"/>
      <c r="AI1254" s="296"/>
    </row>
    <row r="1255" s="455" customFormat="1" spans="1:35">
      <c r="A1255" s="467">
        <v>1384</v>
      </c>
      <c r="B1255" s="296"/>
      <c r="C1255" s="754" t="s">
        <v>5786</v>
      </c>
      <c r="D1255" s="296"/>
      <c r="E1255" s="754" t="s">
        <v>5787</v>
      </c>
      <c r="F1255" s="296"/>
      <c r="G1255" s="296"/>
      <c r="H1255" s="191" t="s">
        <v>6292</v>
      </c>
      <c r="I1255" s="296"/>
      <c r="J1255" s="191" t="s">
        <v>7718</v>
      </c>
      <c r="K1255" s="296"/>
      <c r="L1255" s="296"/>
      <c r="M1255" s="476">
        <v>-3</v>
      </c>
      <c r="N1255" s="477">
        <v>27.5597</v>
      </c>
      <c r="O1255" s="477">
        <f t="shared" si="274"/>
        <v>-82.6791</v>
      </c>
      <c r="P1255" s="477"/>
      <c r="Q1255" s="477">
        <f t="shared" si="284"/>
        <v>27.5597</v>
      </c>
      <c r="R1255" s="477">
        <f t="shared" si="276"/>
        <v>0</v>
      </c>
      <c r="S1255" s="477">
        <f t="shared" si="278"/>
        <v>3</v>
      </c>
      <c r="T1255" s="477">
        <f t="shared" si="279"/>
        <v>27.5597</v>
      </c>
      <c r="U1255" s="477">
        <f>R1255-O1255</f>
        <v>82.6791</v>
      </c>
      <c r="V1255" s="477">
        <f t="shared" si="281"/>
        <v>0</v>
      </c>
      <c r="W1255" s="477">
        <f t="shared" si="282"/>
        <v>27.5597</v>
      </c>
      <c r="X1255" s="477">
        <f>W1255*V1255</f>
        <v>0</v>
      </c>
      <c r="Y1255" s="444"/>
      <c r="Z1255" s="296"/>
      <c r="AA1255" s="296"/>
      <c r="AB1255" s="296"/>
      <c r="AC1255" s="296"/>
      <c r="AD1255" s="296"/>
      <c r="AE1255" s="296"/>
      <c r="AF1255" s="296"/>
      <c r="AG1255" s="296"/>
      <c r="AH1255" s="296"/>
      <c r="AI1255" s="296"/>
    </row>
    <row r="1256" s="455" customFormat="1" spans="1:35">
      <c r="A1256" s="467">
        <v>1385</v>
      </c>
      <c r="B1256" s="296"/>
      <c r="C1256" s="754" t="s">
        <v>5790</v>
      </c>
      <c r="D1256" s="296"/>
      <c r="E1256" s="754" t="s">
        <v>5791</v>
      </c>
      <c r="F1256" s="296"/>
      <c r="G1256" s="296"/>
      <c r="H1256" s="191" t="s">
        <v>6292</v>
      </c>
      <c r="I1256" s="296"/>
      <c r="J1256" s="191" t="s">
        <v>7718</v>
      </c>
      <c r="K1256" s="296"/>
      <c r="L1256" s="296"/>
      <c r="M1256" s="476">
        <v>2</v>
      </c>
      <c r="N1256" s="477">
        <v>25.6545</v>
      </c>
      <c r="O1256" s="477">
        <f t="shared" si="274"/>
        <v>51.309</v>
      </c>
      <c r="P1256" s="477"/>
      <c r="Q1256" s="477">
        <f t="shared" si="284"/>
        <v>25.6545</v>
      </c>
      <c r="R1256" s="477">
        <f t="shared" si="276"/>
        <v>0</v>
      </c>
      <c r="S1256" s="477">
        <f t="shared" si="278"/>
        <v>0</v>
      </c>
      <c r="T1256" s="477">
        <f t="shared" si="279"/>
        <v>25.6545</v>
      </c>
      <c r="U1256" s="477">
        <f t="shared" si="280"/>
        <v>0</v>
      </c>
      <c r="V1256" s="477">
        <f t="shared" si="281"/>
        <v>-2</v>
      </c>
      <c r="W1256" s="477">
        <f t="shared" si="282"/>
        <v>25.6545</v>
      </c>
      <c r="X1256" s="477">
        <f t="shared" ref="X1256:X1260" si="286">R1256-O1256</f>
        <v>-51.309</v>
      </c>
      <c r="Y1256" s="444"/>
      <c r="Z1256" s="296"/>
      <c r="AA1256" s="296"/>
      <c r="AB1256" s="296"/>
      <c r="AC1256" s="296"/>
      <c r="AD1256" s="296"/>
      <c r="AE1256" s="296"/>
      <c r="AF1256" s="296"/>
      <c r="AG1256" s="296"/>
      <c r="AH1256" s="296"/>
      <c r="AI1256" s="296"/>
    </row>
    <row r="1257" s="455" customFormat="1" spans="1:35">
      <c r="A1257" s="467">
        <v>1386</v>
      </c>
      <c r="B1257" s="296"/>
      <c r="C1257" s="754" t="s">
        <v>5792</v>
      </c>
      <c r="D1257" s="296"/>
      <c r="E1257" s="754" t="s">
        <v>5793</v>
      </c>
      <c r="F1257" s="296"/>
      <c r="G1257" s="296"/>
      <c r="H1257" s="191" t="s">
        <v>6292</v>
      </c>
      <c r="I1257" s="296"/>
      <c r="J1257" s="191" t="s">
        <v>7718</v>
      </c>
      <c r="K1257" s="296"/>
      <c r="L1257" s="296"/>
      <c r="M1257" s="476">
        <v>-9</v>
      </c>
      <c r="N1257" s="477">
        <v>28.5253</v>
      </c>
      <c r="O1257" s="477">
        <f t="shared" si="274"/>
        <v>-256.7277</v>
      </c>
      <c r="P1257" s="477"/>
      <c r="Q1257" s="477">
        <f t="shared" si="284"/>
        <v>28.5253</v>
      </c>
      <c r="R1257" s="477">
        <f t="shared" si="276"/>
        <v>0</v>
      </c>
      <c r="S1257" s="477">
        <f t="shared" si="278"/>
        <v>9</v>
      </c>
      <c r="T1257" s="477">
        <f t="shared" si="279"/>
        <v>28.5253</v>
      </c>
      <c r="U1257" s="477">
        <f>R1257-O1257</f>
        <v>256.7277</v>
      </c>
      <c r="V1257" s="477">
        <f t="shared" si="281"/>
        <v>0</v>
      </c>
      <c r="W1257" s="477">
        <f t="shared" si="282"/>
        <v>28.5253</v>
      </c>
      <c r="X1257" s="477">
        <f>W1257*V1257</f>
        <v>0</v>
      </c>
      <c r="Y1257" s="444"/>
      <c r="Z1257" s="296"/>
      <c r="AA1257" s="296"/>
      <c r="AB1257" s="296"/>
      <c r="AC1257" s="296"/>
      <c r="AD1257" s="296"/>
      <c r="AE1257" s="296"/>
      <c r="AF1257" s="296"/>
      <c r="AG1257" s="296"/>
      <c r="AH1257" s="296"/>
      <c r="AI1257" s="296"/>
    </row>
    <row r="1258" s="455" customFormat="1" spans="1:35">
      <c r="A1258" s="467">
        <v>1387</v>
      </c>
      <c r="B1258" s="296"/>
      <c r="C1258" s="754" t="s">
        <v>5794</v>
      </c>
      <c r="D1258" s="296"/>
      <c r="E1258" s="754" t="s">
        <v>5795</v>
      </c>
      <c r="F1258" s="296"/>
      <c r="G1258" s="296"/>
      <c r="H1258" s="191" t="s">
        <v>6292</v>
      </c>
      <c r="I1258" s="296"/>
      <c r="J1258" s="191" t="s">
        <v>7718</v>
      </c>
      <c r="K1258" s="296"/>
      <c r="L1258" s="296"/>
      <c r="M1258" s="476">
        <v>154</v>
      </c>
      <c r="N1258" s="477">
        <v>12.9365</v>
      </c>
      <c r="O1258" s="477">
        <f t="shared" si="274"/>
        <v>1992.221</v>
      </c>
      <c r="P1258" s="477"/>
      <c r="Q1258" s="477">
        <f t="shared" si="284"/>
        <v>12.9365</v>
      </c>
      <c r="R1258" s="477">
        <f t="shared" si="276"/>
        <v>0</v>
      </c>
      <c r="S1258" s="477">
        <f t="shared" si="278"/>
        <v>0</v>
      </c>
      <c r="T1258" s="477">
        <f t="shared" si="279"/>
        <v>12.9365</v>
      </c>
      <c r="U1258" s="477">
        <f t="shared" si="280"/>
        <v>0</v>
      </c>
      <c r="V1258" s="477">
        <f t="shared" si="281"/>
        <v>-154</v>
      </c>
      <c r="W1258" s="477">
        <f t="shared" si="282"/>
        <v>12.9365</v>
      </c>
      <c r="X1258" s="477">
        <f t="shared" si="286"/>
        <v>-1992.221</v>
      </c>
      <c r="Y1258" s="444"/>
      <c r="Z1258" s="296"/>
      <c r="AA1258" s="296"/>
      <c r="AB1258" s="296"/>
      <c r="AC1258" s="296"/>
      <c r="AD1258" s="296"/>
      <c r="AE1258" s="296"/>
      <c r="AF1258" s="296"/>
      <c r="AG1258" s="296"/>
      <c r="AH1258" s="296"/>
      <c r="AI1258" s="296"/>
    </row>
    <row r="1259" s="455" customFormat="1" spans="1:35">
      <c r="A1259" s="467">
        <v>1388</v>
      </c>
      <c r="B1259" s="296"/>
      <c r="C1259" s="754" t="s">
        <v>8039</v>
      </c>
      <c r="D1259" s="296"/>
      <c r="E1259" s="754" t="s">
        <v>8040</v>
      </c>
      <c r="F1259" s="296"/>
      <c r="G1259" s="296"/>
      <c r="H1259" s="191" t="s">
        <v>6292</v>
      </c>
      <c r="I1259" s="296"/>
      <c r="J1259" s="191" t="s">
        <v>7718</v>
      </c>
      <c r="K1259" s="296"/>
      <c r="L1259" s="296"/>
      <c r="M1259" s="476">
        <v>-60</v>
      </c>
      <c r="N1259" s="477">
        <v>12.0407</v>
      </c>
      <c r="O1259" s="477">
        <f t="shared" si="274"/>
        <v>-722.442</v>
      </c>
      <c r="P1259" s="477"/>
      <c r="Q1259" s="477">
        <f t="shared" si="284"/>
        <v>12.0407</v>
      </c>
      <c r="R1259" s="477">
        <f t="shared" si="276"/>
        <v>0</v>
      </c>
      <c r="S1259" s="477">
        <f t="shared" si="278"/>
        <v>60</v>
      </c>
      <c r="T1259" s="477">
        <f t="shared" si="279"/>
        <v>12.0407</v>
      </c>
      <c r="U1259" s="477">
        <f>R1259-O1259</f>
        <v>722.442</v>
      </c>
      <c r="V1259" s="477">
        <f t="shared" si="281"/>
        <v>0</v>
      </c>
      <c r="W1259" s="477">
        <f t="shared" si="282"/>
        <v>12.0407</v>
      </c>
      <c r="X1259" s="477">
        <f>W1259*V1259</f>
        <v>0</v>
      </c>
      <c r="Y1259" s="444"/>
      <c r="Z1259" s="296"/>
      <c r="AA1259" s="296"/>
      <c r="AB1259" s="296"/>
      <c r="AC1259" s="296"/>
      <c r="AD1259" s="296"/>
      <c r="AE1259" s="296"/>
      <c r="AF1259" s="296"/>
      <c r="AG1259" s="296"/>
      <c r="AH1259" s="296"/>
      <c r="AI1259" s="296"/>
    </row>
    <row r="1260" s="455" customFormat="1" spans="1:35">
      <c r="A1260" s="467">
        <v>1389</v>
      </c>
      <c r="B1260" s="296"/>
      <c r="C1260" s="754" t="s">
        <v>5798</v>
      </c>
      <c r="D1260" s="296"/>
      <c r="E1260" s="754" t="s">
        <v>5799</v>
      </c>
      <c r="F1260" s="296"/>
      <c r="G1260" s="296"/>
      <c r="H1260" s="191" t="s">
        <v>6292</v>
      </c>
      <c r="I1260" s="296"/>
      <c r="J1260" s="191" t="s">
        <v>7718</v>
      </c>
      <c r="K1260" s="296"/>
      <c r="L1260" s="296"/>
      <c r="M1260" s="476">
        <v>7</v>
      </c>
      <c r="N1260" s="477">
        <v>12.8583</v>
      </c>
      <c r="O1260" s="477">
        <f t="shared" si="274"/>
        <v>90.0081</v>
      </c>
      <c r="P1260" s="477"/>
      <c r="Q1260" s="477">
        <f t="shared" si="284"/>
        <v>12.8583</v>
      </c>
      <c r="R1260" s="477">
        <f t="shared" si="276"/>
        <v>0</v>
      </c>
      <c r="S1260" s="477">
        <f t="shared" si="278"/>
        <v>0</v>
      </c>
      <c r="T1260" s="477">
        <f t="shared" si="279"/>
        <v>12.8583</v>
      </c>
      <c r="U1260" s="477">
        <f t="shared" si="280"/>
        <v>0</v>
      </c>
      <c r="V1260" s="477">
        <f t="shared" si="281"/>
        <v>-7</v>
      </c>
      <c r="W1260" s="477">
        <f t="shared" si="282"/>
        <v>12.8583</v>
      </c>
      <c r="X1260" s="477">
        <f t="shared" si="286"/>
        <v>-90.0081</v>
      </c>
      <c r="Y1260" s="444"/>
      <c r="Z1260" s="296"/>
      <c r="AA1260" s="296"/>
      <c r="AB1260" s="296"/>
      <c r="AC1260" s="296"/>
      <c r="AD1260" s="296"/>
      <c r="AE1260" s="296"/>
      <c r="AF1260" s="296"/>
      <c r="AG1260" s="296"/>
      <c r="AH1260" s="296"/>
      <c r="AI1260" s="296"/>
    </row>
    <row r="1261" s="455" customFormat="1" spans="1:35">
      <c r="A1261" s="467">
        <v>1390</v>
      </c>
      <c r="B1261" s="296"/>
      <c r="C1261" s="754" t="s">
        <v>5800</v>
      </c>
      <c r="D1261" s="296"/>
      <c r="E1261" s="754" t="s">
        <v>5801</v>
      </c>
      <c r="F1261" s="296"/>
      <c r="G1261" s="296"/>
      <c r="H1261" s="191" t="s">
        <v>6292</v>
      </c>
      <c r="I1261" s="296"/>
      <c r="J1261" s="191" t="s">
        <v>7718</v>
      </c>
      <c r="K1261" s="296"/>
      <c r="L1261" s="296"/>
      <c r="M1261" s="476">
        <v>195</v>
      </c>
      <c r="N1261" s="477">
        <v>13.0788</v>
      </c>
      <c r="O1261" s="477">
        <f t="shared" si="274"/>
        <v>2550.366</v>
      </c>
      <c r="P1261" s="477">
        <v>243</v>
      </c>
      <c r="Q1261" s="477">
        <f t="shared" si="284"/>
        <v>13.0788</v>
      </c>
      <c r="R1261" s="477">
        <f t="shared" si="276"/>
        <v>3178.1484</v>
      </c>
      <c r="S1261" s="477">
        <f t="shared" si="278"/>
        <v>48</v>
      </c>
      <c r="T1261" s="477">
        <f t="shared" si="279"/>
        <v>13.0788</v>
      </c>
      <c r="U1261" s="477">
        <f>R1261-O1261</f>
        <v>627.7824</v>
      </c>
      <c r="V1261" s="477">
        <f t="shared" si="281"/>
        <v>0</v>
      </c>
      <c r="W1261" s="477">
        <f t="shared" si="282"/>
        <v>13.0788</v>
      </c>
      <c r="X1261" s="477">
        <f>W1261*V1261</f>
        <v>0</v>
      </c>
      <c r="Y1261" s="444"/>
      <c r="Z1261" s="296"/>
      <c r="AA1261" s="296"/>
      <c r="AB1261" s="296"/>
      <c r="AC1261" s="296"/>
      <c r="AD1261" s="296"/>
      <c r="AE1261" s="296"/>
      <c r="AF1261" s="296"/>
      <c r="AG1261" s="296"/>
      <c r="AH1261" s="296"/>
      <c r="AI1261" s="296"/>
    </row>
    <row r="1262" s="455" customFormat="1" spans="1:35">
      <c r="A1262" s="467">
        <v>1391</v>
      </c>
      <c r="B1262" s="296"/>
      <c r="C1262" s="754" t="s">
        <v>5802</v>
      </c>
      <c r="D1262" s="296"/>
      <c r="E1262" s="754" t="s">
        <v>5803</v>
      </c>
      <c r="F1262" s="296"/>
      <c r="G1262" s="296"/>
      <c r="H1262" s="191" t="s">
        <v>6292</v>
      </c>
      <c r="I1262" s="296"/>
      <c r="J1262" s="191" t="s">
        <v>7718</v>
      </c>
      <c r="K1262" s="296"/>
      <c r="L1262" s="296"/>
      <c r="M1262" s="476">
        <v>280</v>
      </c>
      <c r="N1262" s="477">
        <v>13.6585</v>
      </c>
      <c r="O1262" s="477">
        <f t="shared" si="274"/>
        <v>3824.38</v>
      </c>
      <c r="P1262" s="477">
        <v>414</v>
      </c>
      <c r="Q1262" s="477">
        <f t="shared" si="284"/>
        <v>13.6585</v>
      </c>
      <c r="R1262" s="477">
        <f t="shared" si="276"/>
        <v>5654.619</v>
      </c>
      <c r="S1262" s="477">
        <f t="shared" si="278"/>
        <v>134</v>
      </c>
      <c r="T1262" s="477">
        <f t="shared" si="279"/>
        <v>13.6585</v>
      </c>
      <c r="U1262" s="477">
        <f>R1262-O1262</f>
        <v>1830.239</v>
      </c>
      <c r="V1262" s="477">
        <f t="shared" si="281"/>
        <v>0</v>
      </c>
      <c r="W1262" s="477">
        <f t="shared" si="282"/>
        <v>13.6585</v>
      </c>
      <c r="X1262" s="477">
        <f>W1262*V1262</f>
        <v>0</v>
      </c>
      <c r="Y1262" s="444"/>
      <c r="Z1262" s="296"/>
      <c r="AA1262" s="296"/>
      <c r="AB1262" s="296"/>
      <c r="AC1262" s="296"/>
      <c r="AD1262" s="296"/>
      <c r="AE1262" s="296"/>
      <c r="AF1262" s="296"/>
      <c r="AG1262" s="296"/>
      <c r="AH1262" s="296"/>
      <c r="AI1262" s="296"/>
    </row>
    <row r="1263" s="455" customFormat="1" spans="1:35">
      <c r="A1263" s="467">
        <v>1392</v>
      </c>
      <c r="B1263" s="296"/>
      <c r="C1263" s="754" t="s">
        <v>5804</v>
      </c>
      <c r="D1263" s="296"/>
      <c r="E1263" s="754" t="s">
        <v>5805</v>
      </c>
      <c r="F1263" s="296"/>
      <c r="G1263" s="296"/>
      <c r="H1263" s="191" t="s">
        <v>6292</v>
      </c>
      <c r="I1263" s="296"/>
      <c r="J1263" s="191" t="s">
        <v>7718</v>
      </c>
      <c r="K1263" s="296"/>
      <c r="L1263" s="296"/>
      <c r="M1263" s="476">
        <v>53</v>
      </c>
      <c r="N1263" s="477">
        <v>24.8228</v>
      </c>
      <c r="O1263" s="477">
        <f t="shared" si="274"/>
        <v>1315.6084</v>
      </c>
      <c r="P1263" s="477">
        <v>199</v>
      </c>
      <c r="Q1263" s="477">
        <f t="shared" si="284"/>
        <v>24.8228</v>
      </c>
      <c r="R1263" s="477">
        <f t="shared" si="276"/>
        <v>4939.7372</v>
      </c>
      <c r="S1263" s="477">
        <f t="shared" si="278"/>
        <v>146</v>
      </c>
      <c r="T1263" s="477">
        <f t="shared" si="279"/>
        <v>24.8228</v>
      </c>
      <c r="U1263" s="477">
        <f>R1263-O1263</f>
        <v>3624.1288</v>
      </c>
      <c r="V1263" s="477">
        <f t="shared" si="281"/>
        <v>0</v>
      </c>
      <c r="W1263" s="477">
        <f t="shared" si="282"/>
        <v>24.8228</v>
      </c>
      <c r="X1263" s="477">
        <f>W1263*V1263</f>
        <v>0</v>
      </c>
      <c r="Y1263" s="444"/>
      <c r="Z1263" s="296"/>
      <c r="AA1263" s="296"/>
      <c r="AB1263" s="296"/>
      <c r="AC1263" s="296"/>
      <c r="AD1263" s="296"/>
      <c r="AE1263" s="296"/>
      <c r="AF1263" s="296"/>
      <c r="AG1263" s="296"/>
      <c r="AH1263" s="296"/>
      <c r="AI1263" s="296"/>
    </row>
    <row r="1264" s="455" customFormat="1" spans="1:35">
      <c r="A1264" s="467">
        <v>1393</v>
      </c>
      <c r="B1264" s="296"/>
      <c r="C1264" s="754" t="s">
        <v>5806</v>
      </c>
      <c r="D1264" s="296"/>
      <c r="E1264" s="754" t="s">
        <v>5807</v>
      </c>
      <c r="F1264" s="296"/>
      <c r="G1264" s="296"/>
      <c r="H1264" s="191" t="s">
        <v>6292</v>
      </c>
      <c r="I1264" s="296"/>
      <c r="J1264" s="191" t="s">
        <v>7718</v>
      </c>
      <c r="K1264" s="296"/>
      <c r="L1264" s="296"/>
      <c r="M1264" s="476">
        <v>42</v>
      </c>
      <c r="N1264" s="477">
        <v>24.9604</v>
      </c>
      <c r="O1264" s="477">
        <f t="shared" si="274"/>
        <v>1048.3368</v>
      </c>
      <c r="P1264" s="477"/>
      <c r="Q1264" s="477">
        <f t="shared" si="284"/>
        <v>24.9604</v>
      </c>
      <c r="R1264" s="477">
        <f t="shared" si="276"/>
        <v>0</v>
      </c>
      <c r="S1264" s="477">
        <f t="shared" si="278"/>
        <v>0</v>
      </c>
      <c r="T1264" s="477">
        <f t="shared" si="279"/>
        <v>24.9604</v>
      </c>
      <c r="U1264" s="477">
        <f t="shared" si="280"/>
        <v>0</v>
      </c>
      <c r="V1264" s="477">
        <f t="shared" si="281"/>
        <v>-42</v>
      </c>
      <c r="W1264" s="477">
        <f t="shared" si="282"/>
        <v>24.9604</v>
      </c>
      <c r="X1264" s="477">
        <f t="shared" ref="X1264:X1268" si="287">R1264-O1264</f>
        <v>-1048.3368</v>
      </c>
      <c r="Y1264" s="444"/>
      <c r="Z1264" s="296"/>
      <c r="AA1264" s="296"/>
      <c r="AB1264" s="296"/>
      <c r="AC1264" s="296"/>
      <c r="AD1264" s="296"/>
      <c r="AE1264" s="296"/>
      <c r="AF1264" s="296"/>
      <c r="AG1264" s="296"/>
      <c r="AH1264" s="296"/>
      <c r="AI1264" s="296"/>
    </row>
    <row r="1265" s="455" customFormat="1" spans="1:35">
      <c r="A1265" s="467">
        <v>1394</v>
      </c>
      <c r="B1265" s="296"/>
      <c r="C1265" s="754" t="s">
        <v>5808</v>
      </c>
      <c r="D1265" s="296"/>
      <c r="E1265" s="754" t="s">
        <v>5809</v>
      </c>
      <c r="F1265" s="296"/>
      <c r="G1265" s="296"/>
      <c r="H1265" s="191" t="s">
        <v>6292</v>
      </c>
      <c r="I1265" s="296"/>
      <c r="J1265" s="191" t="s">
        <v>7718</v>
      </c>
      <c r="K1265" s="296"/>
      <c r="L1265" s="296"/>
      <c r="M1265" s="476">
        <v>72</v>
      </c>
      <c r="N1265" s="477">
        <v>21.6392</v>
      </c>
      <c r="O1265" s="477">
        <f t="shared" si="274"/>
        <v>1558.0224</v>
      </c>
      <c r="P1265" s="477">
        <v>85</v>
      </c>
      <c r="Q1265" s="477">
        <f t="shared" si="284"/>
        <v>21.6392</v>
      </c>
      <c r="R1265" s="477">
        <f t="shared" si="276"/>
        <v>1839.332</v>
      </c>
      <c r="S1265" s="477">
        <f t="shared" si="278"/>
        <v>13</v>
      </c>
      <c r="T1265" s="477">
        <f t="shared" si="279"/>
        <v>21.6392</v>
      </c>
      <c r="U1265" s="477">
        <f>R1265-O1265</f>
        <v>281.3096</v>
      </c>
      <c r="V1265" s="477">
        <f t="shared" si="281"/>
        <v>0</v>
      </c>
      <c r="W1265" s="477">
        <f t="shared" si="282"/>
        <v>21.6392</v>
      </c>
      <c r="X1265" s="477">
        <f>W1265*V1265</f>
        <v>0</v>
      </c>
      <c r="Y1265" s="444"/>
      <c r="Z1265" s="296"/>
      <c r="AA1265" s="296"/>
      <c r="AB1265" s="296"/>
      <c r="AC1265" s="296"/>
      <c r="AD1265" s="296"/>
      <c r="AE1265" s="296"/>
      <c r="AF1265" s="296"/>
      <c r="AG1265" s="296"/>
      <c r="AH1265" s="296"/>
      <c r="AI1265" s="296"/>
    </row>
    <row r="1266" s="455" customFormat="1" spans="1:35">
      <c r="A1266" s="467">
        <v>1395</v>
      </c>
      <c r="B1266" s="296"/>
      <c r="C1266" s="754" t="s">
        <v>5810</v>
      </c>
      <c r="D1266" s="296"/>
      <c r="E1266" s="754" t="s">
        <v>5811</v>
      </c>
      <c r="F1266" s="296"/>
      <c r="G1266" s="296"/>
      <c r="H1266" s="191" t="s">
        <v>6292</v>
      </c>
      <c r="I1266" s="296"/>
      <c r="J1266" s="191" t="s">
        <v>7718</v>
      </c>
      <c r="K1266" s="296"/>
      <c r="L1266" s="296"/>
      <c r="M1266" s="476">
        <v>-32</v>
      </c>
      <c r="N1266" s="477">
        <v>25.2313</v>
      </c>
      <c r="O1266" s="477">
        <f t="shared" ref="O1266:O1329" si="288">N1266*M1266</f>
        <v>-807.4016</v>
      </c>
      <c r="P1266" s="477"/>
      <c r="Q1266" s="477">
        <f t="shared" si="284"/>
        <v>25.2313</v>
      </c>
      <c r="R1266" s="477">
        <f t="shared" si="276"/>
        <v>0</v>
      </c>
      <c r="S1266" s="477">
        <f t="shared" si="278"/>
        <v>32</v>
      </c>
      <c r="T1266" s="477">
        <f t="shared" si="279"/>
        <v>25.2313</v>
      </c>
      <c r="U1266" s="477">
        <f>R1266-O1266</f>
        <v>807.4016</v>
      </c>
      <c r="V1266" s="477">
        <f t="shared" si="281"/>
        <v>0</v>
      </c>
      <c r="W1266" s="477">
        <f t="shared" si="282"/>
        <v>25.2313</v>
      </c>
      <c r="X1266" s="477">
        <f>W1266*V1266</f>
        <v>0</v>
      </c>
      <c r="Y1266" s="444"/>
      <c r="Z1266" s="296"/>
      <c r="AA1266" s="296"/>
      <c r="AB1266" s="296"/>
      <c r="AC1266" s="296"/>
      <c r="AD1266" s="296"/>
      <c r="AE1266" s="296"/>
      <c r="AF1266" s="296"/>
      <c r="AG1266" s="296"/>
      <c r="AH1266" s="296"/>
      <c r="AI1266" s="296"/>
    </row>
    <row r="1267" s="455" customFormat="1" spans="1:35">
      <c r="A1267" s="467">
        <v>1396</v>
      </c>
      <c r="B1267" s="296"/>
      <c r="C1267" s="754" t="s">
        <v>5812</v>
      </c>
      <c r="D1267" s="296"/>
      <c r="E1267" s="754" t="s">
        <v>5813</v>
      </c>
      <c r="F1267" s="296"/>
      <c r="G1267" s="296"/>
      <c r="H1267" s="191" t="s">
        <v>6292</v>
      </c>
      <c r="I1267" s="296"/>
      <c r="J1267" s="191" t="s">
        <v>7718</v>
      </c>
      <c r="K1267" s="296"/>
      <c r="L1267" s="296"/>
      <c r="M1267" s="476">
        <v>6</v>
      </c>
      <c r="N1267" s="477">
        <v>25.4273</v>
      </c>
      <c r="O1267" s="477">
        <f t="shared" si="288"/>
        <v>152.5638</v>
      </c>
      <c r="P1267" s="477"/>
      <c r="Q1267" s="477">
        <f t="shared" si="284"/>
        <v>25.4273</v>
      </c>
      <c r="R1267" s="477">
        <f t="shared" si="276"/>
        <v>0</v>
      </c>
      <c r="S1267" s="477">
        <f t="shared" si="278"/>
        <v>0</v>
      </c>
      <c r="T1267" s="477">
        <f t="shared" si="279"/>
        <v>25.4273</v>
      </c>
      <c r="U1267" s="477">
        <f t="shared" si="280"/>
        <v>0</v>
      </c>
      <c r="V1267" s="477">
        <f t="shared" si="281"/>
        <v>-6</v>
      </c>
      <c r="W1267" s="477">
        <f t="shared" si="282"/>
        <v>25.4273</v>
      </c>
      <c r="X1267" s="477">
        <f t="shared" si="287"/>
        <v>-152.5638</v>
      </c>
      <c r="Y1267" s="444"/>
      <c r="Z1267" s="296"/>
      <c r="AA1267" s="296"/>
      <c r="AB1267" s="296"/>
      <c r="AC1267" s="296"/>
      <c r="AD1267" s="296"/>
      <c r="AE1267" s="296"/>
      <c r="AF1267" s="296"/>
      <c r="AG1267" s="296"/>
      <c r="AH1267" s="296"/>
      <c r="AI1267" s="296"/>
    </row>
    <row r="1268" s="455" customFormat="1" spans="1:35">
      <c r="A1268" s="467">
        <v>1397</v>
      </c>
      <c r="B1268" s="296"/>
      <c r="C1268" s="754" t="s">
        <v>8041</v>
      </c>
      <c r="D1268" s="296"/>
      <c r="E1268" s="754" t="s">
        <v>8042</v>
      </c>
      <c r="F1268" s="296"/>
      <c r="G1268" s="296"/>
      <c r="H1268" s="191" t="s">
        <v>6292</v>
      </c>
      <c r="I1268" s="296"/>
      <c r="J1268" s="191" t="s">
        <v>7718</v>
      </c>
      <c r="K1268" s="296"/>
      <c r="L1268" s="296"/>
      <c r="M1268" s="476">
        <v>312</v>
      </c>
      <c r="N1268" s="477">
        <v>50</v>
      </c>
      <c r="O1268" s="477">
        <f t="shared" si="288"/>
        <v>15600</v>
      </c>
      <c r="P1268" s="477"/>
      <c r="Q1268" s="477">
        <f t="shared" si="284"/>
        <v>50</v>
      </c>
      <c r="R1268" s="477">
        <f t="shared" si="276"/>
        <v>0</v>
      </c>
      <c r="S1268" s="477">
        <f t="shared" si="278"/>
        <v>0</v>
      </c>
      <c r="T1268" s="477">
        <f t="shared" si="279"/>
        <v>50</v>
      </c>
      <c r="U1268" s="477">
        <f t="shared" si="280"/>
        <v>0</v>
      </c>
      <c r="V1268" s="477">
        <f t="shared" si="281"/>
        <v>-312</v>
      </c>
      <c r="W1268" s="477">
        <f t="shared" si="282"/>
        <v>50</v>
      </c>
      <c r="X1268" s="477">
        <f t="shared" si="287"/>
        <v>-15600</v>
      </c>
      <c r="Y1268" s="444"/>
      <c r="Z1268" s="296"/>
      <c r="AA1268" s="296"/>
      <c r="AB1268" s="296"/>
      <c r="AC1268" s="296"/>
      <c r="AD1268" s="296"/>
      <c r="AE1268" s="296"/>
      <c r="AF1268" s="296"/>
      <c r="AG1268" s="296"/>
      <c r="AH1268" s="296"/>
      <c r="AI1268" s="296"/>
    </row>
    <row r="1269" s="455" customFormat="1" spans="1:35">
      <c r="A1269" s="467">
        <v>1398</v>
      </c>
      <c r="B1269" s="296"/>
      <c r="C1269" s="754" t="s">
        <v>5814</v>
      </c>
      <c r="D1269" s="296"/>
      <c r="E1269" s="754" t="s">
        <v>5815</v>
      </c>
      <c r="F1269" s="296"/>
      <c r="G1269" s="296"/>
      <c r="H1269" s="191" t="s">
        <v>6292</v>
      </c>
      <c r="I1269" s="296"/>
      <c r="J1269" s="191" t="s">
        <v>7718</v>
      </c>
      <c r="K1269" s="296"/>
      <c r="L1269" s="296"/>
      <c r="M1269" s="476">
        <v>-39</v>
      </c>
      <c r="N1269" s="477">
        <v>23.972</v>
      </c>
      <c r="O1269" s="477">
        <f t="shared" si="288"/>
        <v>-934.908</v>
      </c>
      <c r="P1269" s="477"/>
      <c r="Q1269" s="477">
        <f t="shared" si="284"/>
        <v>23.972</v>
      </c>
      <c r="R1269" s="477">
        <f t="shared" si="276"/>
        <v>0</v>
      </c>
      <c r="S1269" s="477">
        <f t="shared" si="278"/>
        <v>39</v>
      </c>
      <c r="T1269" s="477">
        <f t="shared" si="279"/>
        <v>23.972</v>
      </c>
      <c r="U1269" s="477">
        <f>R1269-O1269</f>
        <v>934.908</v>
      </c>
      <c r="V1269" s="477">
        <f t="shared" si="281"/>
        <v>0</v>
      </c>
      <c r="W1269" s="477">
        <f t="shared" si="282"/>
        <v>23.972</v>
      </c>
      <c r="X1269" s="477">
        <f>W1269*V1269</f>
        <v>0</v>
      </c>
      <c r="Y1269" s="444"/>
      <c r="Z1269" s="296"/>
      <c r="AA1269" s="296"/>
      <c r="AB1269" s="296"/>
      <c r="AC1269" s="296"/>
      <c r="AD1269" s="296"/>
      <c r="AE1269" s="296"/>
      <c r="AF1269" s="296"/>
      <c r="AG1269" s="296"/>
      <c r="AH1269" s="296"/>
      <c r="AI1269" s="296"/>
    </row>
    <row r="1270" s="455" customFormat="1" spans="1:35">
      <c r="A1270" s="467">
        <v>1399</v>
      </c>
      <c r="B1270" s="296"/>
      <c r="C1270" s="754" t="s">
        <v>5816</v>
      </c>
      <c r="D1270" s="296"/>
      <c r="E1270" s="754" t="s">
        <v>5817</v>
      </c>
      <c r="F1270" s="296"/>
      <c r="G1270" s="296"/>
      <c r="H1270" s="191" t="s">
        <v>6292</v>
      </c>
      <c r="I1270" s="296"/>
      <c r="J1270" s="191" t="s">
        <v>7718</v>
      </c>
      <c r="K1270" s="296"/>
      <c r="L1270" s="296"/>
      <c r="M1270" s="476">
        <v>50</v>
      </c>
      <c r="N1270" s="477">
        <v>46.5302</v>
      </c>
      <c r="O1270" s="477">
        <f t="shared" si="288"/>
        <v>2326.51</v>
      </c>
      <c r="P1270" s="477"/>
      <c r="Q1270" s="477">
        <f t="shared" si="284"/>
        <v>46.5302</v>
      </c>
      <c r="R1270" s="477">
        <f t="shared" si="276"/>
        <v>0</v>
      </c>
      <c r="S1270" s="477">
        <f t="shared" si="278"/>
        <v>0</v>
      </c>
      <c r="T1270" s="477">
        <f t="shared" si="279"/>
        <v>46.5302</v>
      </c>
      <c r="U1270" s="477">
        <f t="shared" si="280"/>
        <v>0</v>
      </c>
      <c r="V1270" s="477">
        <f t="shared" si="281"/>
        <v>-50</v>
      </c>
      <c r="W1270" s="477">
        <f t="shared" si="282"/>
        <v>46.5302</v>
      </c>
      <c r="X1270" s="477">
        <f t="shared" ref="X1270:X1275" si="289">R1270-O1270</f>
        <v>-2326.51</v>
      </c>
      <c r="Y1270" s="444"/>
      <c r="Z1270" s="296"/>
      <c r="AA1270" s="296"/>
      <c r="AB1270" s="296"/>
      <c r="AC1270" s="296"/>
      <c r="AD1270" s="296"/>
      <c r="AE1270" s="296"/>
      <c r="AF1270" s="296"/>
      <c r="AG1270" s="296"/>
      <c r="AH1270" s="296"/>
      <c r="AI1270" s="296"/>
    </row>
    <row r="1271" s="455" customFormat="1" spans="1:35">
      <c r="A1271" s="467">
        <v>1400</v>
      </c>
      <c r="B1271" s="296"/>
      <c r="C1271" s="754" t="s">
        <v>8043</v>
      </c>
      <c r="D1271" s="296"/>
      <c r="E1271" s="754" t="s">
        <v>8044</v>
      </c>
      <c r="F1271" s="296"/>
      <c r="G1271" s="296"/>
      <c r="H1271" s="191" t="s">
        <v>6292</v>
      </c>
      <c r="I1271" s="296"/>
      <c r="J1271" s="191" t="s">
        <v>7718</v>
      </c>
      <c r="K1271" s="296"/>
      <c r="L1271" s="296"/>
      <c r="M1271" s="476">
        <v>41</v>
      </c>
      <c r="N1271" s="477">
        <v>10.7271</v>
      </c>
      <c r="O1271" s="477">
        <f t="shared" si="288"/>
        <v>439.8111</v>
      </c>
      <c r="P1271" s="477"/>
      <c r="Q1271" s="477">
        <f t="shared" si="284"/>
        <v>10.7271</v>
      </c>
      <c r="R1271" s="477">
        <f t="shared" si="276"/>
        <v>0</v>
      </c>
      <c r="S1271" s="477">
        <f t="shared" si="278"/>
        <v>0</v>
      </c>
      <c r="T1271" s="477">
        <f t="shared" si="279"/>
        <v>10.7271</v>
      </c>
      <c r="U1271" s="477">
        <f t="shared" si="280"/>
        <v>0</v>
      </c>
      <c r="V1271" s="477">
        <f t="shared" si="281"/>
        <v>-41</v>
      </c>
      <c r="W1271" s="477">
        <f t="shared" si="282"/>
        <v>10.7271</v>
      </c>
      <c r="X1271" s="477">
        <f t="shared" si="289"/>
        <v>-439.8111</v>
      </c>
      <c r="Y1271" s="444"/>
      <c r="Z1271" s="296"/>
      <c r="AA1271" s="296"/>
      <c r="AB1271" s="296"/>
      <c r="AC1271" s="296"/>
      <c r="AD1271" s="296"/>
      <c r="AE1271" s="296"/>
      <c r="AF1271" s="296"/>
      <c r="AG1271" s="296"/>
      <c r="AH1271" s="296"/>
      <c r="AI1271" s="296"/>
    </row>
    <row r="1272" s="455" customFormat="1" spans="1:35">
      <c r="A1272" s="467">
        <v>1401</v>
      </c>
      <c r="B1272" s="296"/>
      <c r="C1272" s="754" t="s">
        <v>8045</v>
      </c>
      <c r="D1272" s="296"/>
      <c r="E1272" s="754" t="s">
        <v>8046</v>
      </c>
      <c r="F1272" s="296"/>
      <c r="G1272" s="296"/>
      <c r="H1272" s="191" t="s">
        <v>6292</v>
      </c>
      <c r="I1272" s="296"/>
      <c r="J1272" s="191" t="s">
        <v>7718</v>
      </c>
      <c r="K1272" s="296"/>
      <c r="L1272" s="296"/>
      <c r="M1272" s="476">
        <v>-6</v>
      </c>
      <c r="N1272" s="477">
        <v>12.895</v>
      </c>
      <c r="O1272" s="477">
        <f t="shared" si="288"/>
        <v>-77.37</v>
      </c>
      <c r="P1272" s="477"/>
      <c r="Q1272" s="477">
        <f t="shared" si="284"/>
        <v>12.895</v>
      </c>
      <c r="R1272" s="477">
        <f t="shared" si="276"/>
        <v>0</v>
      </c>
      <c r="S1272" s="477">
        <f t="shared" si="278"/>
        <v>6</v>
      </c>
      <c r="T1272" s="477">
        <f t="shared" si="279"/>
        <v>12.895</v>
      </c>
      <c r="U1272" s="477">
        <f>R1272-O1272</f>
        <v>77.37</v>
      </c>
      <c r="V1272" s="477">
        <f t="shared" si="281"/>
        <v>0</v>
      </c>
      <c r="W1272" s="477">
        <f t="shared" si="282"/>
        <v>12.895</v>
      </c>
      <c r="X1272" s="477">
        <f>W1272*V1272</f>
        <v>0</v>
      </c>
      <c r="Y1272" s="444"/>
      <c r="Z1272" s="296"/>
      <c r="AA1272" s="296"/>
      <c r="AB1272" s="296"/>
      <c r="AC1272" s="296"/>
      <c r="AD1272" s="296"/>
      <c r="AE1272" s="296"/>
      <c r="AF1272" s="296"/>
      <c r="AG1272" s="296"/>
      <c r="AH1272" s="296"/>
      <c r="AI1272" s="296"/>
    </row>
    <row r="1273" s="455" customFormat="1" spans="1:35">
      <c r="A1273" s="467">
        <v>1402</v>
      </c>
      <c r="B1273" s="296"/>
      <c r="C1273" s="754" t="s">
        <v>8047</v>
      </c>
      <c r="D1273" s="296"/>
      <c r="E1273" s="754" t="s">
        <v>8048</v>
      </c>
      <c r="F1273" s="296"/>
      <c r="G1273" s="296"/>
      <c r="H1273" s="191" t="s">
        <v>6292</v>
      </c>
      <c r="I1273" s="296"/>
      <c r="J1273" s="191" t="s">
        <v>7718</v>
      </c>
      <c r="K1273" s="296"/>
      <c r="L1273" s="296"/>
      <c r="M1273" s="476">
        <v>-17</v>
      </c>
      <c r="N1273" s="477">
        <v>61.4471</v>
      </c>
      <c r="O1273" s="477">
        <f t="shared" si="288"/>
        <v>-1044.6007</v>
      </c>
      <c r="P1273" s="477"/>
      <c r="Q1273" s="477">
        <f t="shared" si="284"/>
        <v>61.4471</v>
      </c>
      <c r="R1273" s="477">
        <f t="shared" si="276"/>
        <v>0</v>
      </c>
      <c r="S1273" s="477">
        <f t="shared" si="278"/>
        <v>17</v>
      </c>
      <c r="T1273" s="477">
        <f t="shared" si="279"/>
        <v>61.4471</v>
      </c>
      <c r="U1273" s="477">
        <f>R1273-O1273</f>
        <v>1044.6007</v>
      </c>
      <c r="V1273" s="477">
        <f t="shared" si="281"/>
        <v>0</v>
      </c>
      <c r="W1273" s="477">
        <f t="shared" si="282"/>
        <v>61.4471</v>
      </c>
      <c r="X1273" s="477">
        <f>W1273*V1273</f>
        <v>0</v>
      </c>
      <c r="Y1273" s="444"/>
      <c r="Z1273" s="296"/>
      <c r="AA1273" s="296"/>
      <c r="AB1273" s="296"/>
      <c r="AC1273" s="296"/>
      <c r="AD1273" s="296"/>
      <c r="AE1273" s="296"/>
      <c r="AF1273" s="296"/>
      <c r="AG1273" s="296"/>
      <c r="AH1273" s="296"/>
      <c r="AI1273" s="296"/>
    </row>
    <row r="1274" s="455" customFormat="1" spans="1:35">
      <c r="A1274" s="467">
        <v>1403</v>
      </c>
      <c r="B1274" s="296"/>
      <c r="C1274" s="754" t="s">
        <v>8049</v>
      </c>
      <c r="D1274" s="296"/>
      <c r="E1274" s="754" t="s">
        <v>8050</v>
      </c>
      <c r="F1274" s="296"/>
      <c r="G1274" s="296"/>
      <c r="H1274" s="191" t="s">
        <v>6292</v>
      </c>
      <c r="I1274" s="296"/>
      <c r="J1274" s="191" t="s">
        <v>7718</v>
      </c>
      <c r="K1274" s="296"/>
      <c r="L1274" s="296"/>
      <c r="M1274" s="476">
        <v>4</v>
      </c>
      <c r="N1274" s="477">
        <v>44.575</v>
      </c>
      <c r="O1274" s="477">
        <f t="shared" si="288"/>
        <v>178.3</v>
      </c>
      <c r="P1274" s="477"/>
      <c r="Q1274" s="477">
        <f t="shared" si="284"/>
        <v>44.575</v>
      </c>
      <c r="R1274" s="477">
        <f t="shared" si="276"/>
        <v>0</v>
      </c>
      <c r="S1274" s="477">
        <f t="shared" si="278"/>
        <v>0</v>
      </c>
      <c r="T1274" s="477">
        <f t="shared" si="279"/>
        <v>44.575</v>
      </c>
      <c r="U1274" s="477">
        <f t="shared" si="280"/>
        <v>0</v>
      </c>
      <c r="V1274" s="477">
        <f t="shared" si="281"/>
        <v>-4</v>
      </c>
      <c r="W1274" s="477">
        <f t="shared" si="282"/>
        <v>44.575</v>
      </c>
      <c r="X1274" s="477">
        <f t="shared" si="289"/>
        <v>-178.3</v>
      </c>
      <c r="Y1274" s="444"/>
      <c r="Z1274" s="296"/>
      <c r="AA1274" s="296"/>
      <c r="AB1274" s="296"/>
      <c r="AC1274" s="296"/>
      <c r="AD1274" s="296"/>
      <c r="AE1274" s="296"/>
      <c r="AF1274" s="296"/>
      <c r="AG1274" s="296"/>
      <c r="AH1274" s="296"/>
      <c r="AI1274" s="296"/>
    </row>
    <row r="1275" s="455" customFormat="1" spans="1:35">
      <c r="A1275" s="467">
        <v>1404</v>
      </c>
      <c r="B1275" s="296"/>
      <c r="C1275" s="754" t="s">
        <v>5818</v>
      </c>
      <c r="D1275" s="296"/>
      <c r="E1275" s="754" t="s">
        <v>5819</v>
      </c>
      <c r="F1275" s="296"/>
      <c r="G1275" s="296"/>
      <c r="H1275" s="191" t="s">
        <v>6292</v>
      </c>
      <c r="I1275" s="296"/>
      <c r="J1275" s="191" t="s">
        <v>7718</v>
      </c>
      <c r="K1275" s="296"/>
      <c r="L1275" s="296"/>
      <c r="M1275" s="476">
        <v>49</v>
      </c>
      <c r="N1275" s="477">
        <v>9.5097</v>
      </c>
      <c r="O1275" s="477">
        <f t="shared" si="288"/>
        <v>465.9753</v>
      </c>
      <c r="P1275" s="477"/>
      <c r="Q1275" s="477">
        <f t="shared" si="284"/>
        <v>9.5097</v>
      </c>
      <c r="R1275" s="477">
        <f t="shared" si="276"/>
        <v>0</v>
      </c>
      <c r="S1275" s="477">
        <f t="shared" si="278"/>
        <v>0</v>
      </c>
      <c r="T1275" s="477">
        <f t="shared" si="279"/>
        <v>9.5097</v>
      </c>
      <c r="U1275" s="477">
        <f t="shared" si="280"/>
        <v>0</v>
      </c>
      <c r="V1275" s="477">
        <f t="shared" si="281"/>
        <v>-49</v>
      </c>
      <c r="W1275" s="477">
        <f t="shared" si="282"/>
        <v>9.5097</v>
      </c>
      <c r="X1275" s="477">
        <f t="shared" si="289"/>
        <v>-465.9753</v>
      </c>
      <c r="Y1275" s="444"/>
      <c r="Z1275" s="296"/>
      <c r="AA1275" s="296"/>
      <c r="AB1275" s="296"/>
      <c r="AC1275" s="296"/>
      <c r="AD1275" s="296"/>
      <c r="AE1275" s="296"/>
      <c r="AF1275" s="296"/>
      <c r="AG1275" s="296"/>
      <c r="AH1275" s="296"/>
      <c r="AI1275" s="296"/>
    </row>
    <row r="1276" s="455" customFormat="1" spans="1:35">
      <c r="A1276" s="467">
        <v>1405</v>
      </c>
      <c r="B1276" s="296"/>
      <c r="C1276" s="754" t="s">
        <v>5820</v>
      </c>
      <c r="D1276" s="296"/>
      <c r="E1276" s="754" t="s">
        <v>5821</v>
      </c>
      <c r="F1276" s="296"/>
      <c r="G1276" s="296"/>
      <c r="H1276" s="191" t="s">
        <v>6292</v>
      </c>
      <c r="I1276" s="296"/>
      <c r="J1276" s="191" t="s">
        <v>7718</v>
      </c>
      <c r="K1276" s="296"/>
      <c r="L1276" s="296"/>
      <c r="M1276" s="476">
        <v>-6</v>
      </c>
      <c r="N1276" s="477">
        <v>42.1185</v>
      </c>
      <c r="O1276" s="477">
        <f t="shared" si="288"/>
        <v>-252.711</v>
      </c>
      <c r="P1276" s="477"/>
      <c r="Q1276" s="477">
        <f t="shared" si="284"/>
        <v>42.1185</v>
      </c>
      <c r="R1276" s="477">
        <f t="shared" si="276"/>
        <v>0</v>
      </c>
      <c r="S1276" s="477">
        <f t="shared" si="278"/>
        <v>6</v>
      </c>
      <c r="T1276" s="477">
        <f t="shared" si="279"/>
        <v>42.1185</v>
      </c>
      <c r="U1276" s="477">
        <f>R1276-O1276</f>
        <v>252.711</v>
      </c>
      <c r="V1276" s="477">
        <f t="shared" si="281"/>
        <v>0</v>
      </c>
      <c r="W1276" s="477">
        <f t="shared" si="282"/>
        <v>42.1185</v>
      </c>
      <c r="X1276" s="477">
        <f>W1276*V1276</f>
        <v>0</v>
      </c>
      <c r="Y1276" s="444"/>
      <c r="Z1276" s="296"/>
      <c r="AA1276" s="296"/>
      <c r="AB1276" s="296"/>
      <c r="AC1276" s="296"/>
      <c r="AD1276" s="296"/>
      <c r="AE1276" s="296"/>
      <c r="AF1276" s="296"/>
      <c r="AG1276" s="296"/>
      <c r="AH1276" s="296"/>
      <c r="AI1276" s="296"/>
    </row>
    <row r="1277" s="455" customFormat="1" spans="1:35">
      <c r="A1277" s="467">
        <v>1406</v>
      </c>
      <c r="B1277" s="296"/>
      <c r="C1277" s="754" t="s">
        <v>5822</v>
      </c>
      <c r="D1277" s="296"/>
      <c r="E1277" s="754" t="s">
        <v>5823</v>
      </c>
      <c r="F1277" s="296"/>
      <c r="G1277" s="296"/>
      <c r="H1277" s="191" t="s">
        <v>6292</v>
      </c>
      <c r="I1277" s="296"/>
      <c r="J1277" s="191" t="s">
        <v>7718</v>
      </c>
      <c r="K1277" s="296"/>
      <c r="L1277" s="296"/>
      <c r="M1277" s="476">
        <v>2</v>
      </c>
      <c r="N1277" s="477">
        <v>45.938</v>
      </c>
      <c r="O1277" s="477">
        <f t="shared" si="288"/>
        <v>91.876</v>
      </c>
      <c r="P1277" s="477"/>
      <c r="Q1277" s="477">
        <f t="shared" si="284"/>
        <v>45.938</v>
      </c>
      <c r="R1277" s="477">
        <f t="shared" si="276"/>
        <v>0</v>
      </c>
      <c r="S1277" s="477">
        <f t="shared" si="278"/>
        <v>0</v>
      </c>
      <c r="T1277" s="477">
        <f t="shared" si="279"/>
        <v>45.938</v>
      </c>
      <c r="U1277" s="477">
        <f t="shared" si="280"/>
        <v>0</v>
      </c>
      <c r="V1277" s="477">
        <f t="shared" si="281"/>
        <v>-2</v>
      </c>
      <c r="W1277" s="477">
        <f t="shared" si="282"/>
        <v>45.938</v>
      </c>
      <c r="X1277" s="477">
        <f t="shared" ref="X1277:X1279" si="290">R1277-O1277</f>
        <v>-91.876</v>
      </c>
      <c r="Y1277" s="444"/>
      <c r="Z1277" s="296"/>
      <c r="AA1277" s="296"/>
      <c r="AB1277" s="296"/>
      <c r="AC1277" s="296"/>
      <c r="AD1277" s="296"/>
      <c r="AE1277" s="296"/>
      <c r="AF1277" s="296"/>
      <c r="AG1277" s="296"/>
      <c r="AH1277" s="296"/>
      <c r="AI1277" s="296"/>
    </row>
    <row r="1278" s="455" customFormat="1" spans="1:35">
      <c r="A1278" s="467">
        <v>1407</v>
      </c>
      <c r="B1278" s="296"/>
      <c r="C1278" s="754" t="s">
        <v>8051</v>
      </c>
      <c r="D1278" s="296"/>
      <c r="E1278" s="754" t="s">
        <v>8052</v>
      </c>
      <c r="F1278" s="296"/>
      <c r="G1278" s="296"/>
      <c r="H1278" s="191" t="s">
        <v>6292</v>
      </c>
      <c r="I1278" s="296"/>
      <c r="J1278" s="191" t="s">
        <v>7718</v>
      </c>
      <c r="K1278" s="296"/>
      <c r="L1278" s="296"/>
      <c r="M1278" s="476">
        <v>77</v>
      </c>
      <c r="N1278" s="477">
        <v>16.4239</v>
      </c>
      <c r="O1278" s="477">
        <f t="shared" si="288"/>
        <v>1264.6403</v>
      </c>
      <c r="P1278" s="477"/>
      <c r="Q1278" s="477">
        <f t="shared" si="284"/>
        <v>16.4239</v>
      </c>
      <c r="R1278" s="477">
        <f t="shared" si="276"/>
        <v>0</v>
      </c>
      <c r="S1278" s="477">
        <f t="shared" si="278"/>
        <v>0</v>
      </c>
      <c r="T1278" s="477">
        <f t="shared" si="279"/>
        <v>16.4239</v>
      </c>
      <c r="U1278" s="477">
        <f t="shared" si="280"/>
        <v>0</v>
      </c>
      <c r="V1278" s="477">
        <f t="shared" si="281"/>
        <v>-77</v>
      </c>
      <c r="W1278" s="477">
        <f t="shared" si="282"/>
        <v>16.4239</v>
      </c>
      <c r="X1278" s="477">
        <f t="shared" si="290"/>
        <v>-1264.6403</v>
      </c>
      <c r="Y1278" s="444"/>
      <c r="Z1278" s="296"/>
      <c r="AA1278" s="296"/>
      <c r="AB1278" s="296"/>
      <c r="AC1278" s="296"/>
      <c r="AD1278" s="296"/>
      <c r="AE1278" s="296"/>
      <c r="AF1278" s="296"/>
      <c r="AG1278" s="296"/>
      <c r="AH1278" s="296"/>
      <c r="AI1278" s="296"/>
    </row>
    <row r="1279" s="455" customFormat="1" spans="1:35">
      <c r="A1279" s="467">
        <v>1408</v>
      </c>
      <c r="B1279" s="296"/>
      <c r="C1279" s="754" t="s">
        <v>8053</v>
      </c>
      <c r="D1279" s="296"/>
      <c r="E1279" s="754" t="s">
        <v>8054</v>
      </c>
      <c r="F1279" s="296"/>
      <c r="G1279" s="296"/>
      <c r="H1279" s="191" t="s">
        <v>6292</v>
      </c>
      <c r="I1279" s="296"/>
      <c r="J1279" s="191" t="s">
        <v>7718</v>
      </c>
      <c r="K1279" s="296"/>
      <c r="L1279" s="296"/>
      <c r="M1279" s="476">
        <v>1</v>
      </c>
      <c r="N1279" s="477">
        <v>22.35</v>
      </c>
      <c r="O1279" s="477">
        <f t="shared" si="288"/>
        <v>22.35</v>
      </c>
      <c r="P1279" s="477"/>
      <c r="Q1279" s="477">
        <f t="shared" si="284"/>
        <v>22.35</v>
      </c>
      <c r="R1279" s="477">
        <f t="shared" si="276"/>
        <v>0</v>
      </c>
      <c r="S1279" s="477">
        <f t="shared" si="278"/>
        <v>0</v>
      </c>
      <c r="T1279" s="477">
        <f t="shared" si="279"/>
        <v>22.35</v>
      </c>
      <c r="U1279" s="477">
        <f t="shared" si="280"/>
        <v>0</v>
      </c>
      <c r="V1279" s="477">
        <f t="shared" si="281"/>
        <v>-1</v>
      </c>
      <c r="W1279" s="477">
        <f t="shared" si="282"/>
        <v>22.35</v>
      </c>
      <c r="X1279" s="477">
        <f t="shared" si="290"/>
        <v>-22.35</v>
      </c>
      <c r="Y1279" s="444"/>
      <c r="Z1279" s="296"/>
      <c r="AA1279" s="296"/>
      <c r="AB1279" s="296"/>
      <c r="AC1279" s="296"/>
      <c r="AD1279" s="296"/>
      <c r="AE1279" s="296"/>
      <c r="AF1279" s="296"/>
      <c r="AG1279" s="296"/>
      <c r="AH1279" s="296"/>
      <c r="AI1279" s="296"/>
    </row>
    <row r="1280" s="455" customFormat="1" spans="1:35">
      <c r="A1280" s="467">
        <v>1409</v>
      </c>
      <c r="B1280" s="296"/>
      <c r="C1280" s="754" t="s">
        <v>8055</v>
      </c>
      <c r="D1280" s="296"/>
      <c r="E1280" s="754" t="s">
        <v>8056</v>
      </c>
      <c r="F1280" s="296"/>
      <c r="G1280" s="296"/>
      <c r="H1280" s="191" t="s">
        <v>6292</v>
      </c>
      <c r="I1280" s="296"/>
      <c r="J1280" s="191" t="s">
        <v>7718</v>
      </c>
      <c r="K1280" s="296"/>
      <c r="L1280" s="296"/>
      <c r="M1280" s="476">
        <v>-5</v>
      </c>
      <c r="N1280" s="477">
        <v>20.576</v>
      </c>
      <c r="O1280" s="477">
        <f t="shared" si="288"/>
        <v>-102.88</v>
      </c>
      <c r="P1280" s="477"/>
      <c r="Q1280" s="477">
        <f t="shared" si="284"/>
        <v>20.576</v>
      </c>
      <c r="R1280" s="477">
        <f t="shared" si="276"/>
        <v>0</v>
      </c>
      <c r="S1280" s="477">
        <f t="shared" si="278"/>
        <v>5</v>
      </c>
      <c r="T1280" s="477">
        <f t="shared" si="279"/>
        <v>20.576</v>
      </c>
      <c r="U1280" s="477">
        <f>R1280-O1280</f>
        <v>102.88</v>
      </c>
      <c r="V1280" s="477">
        <f t="shared" si="281"/>
        <v>0</v>
      </c>
      <c r="W1280" s="477">
        <f t="shared" si="282"/>
        <v>20.576</v>
      </c>
      <c r="X1280" s="477">
        <f>W1280*V1280</f>
        <v>0</v>
      </c>
      <c r="Y1280" s="444"/>
      <c r="Z1280" s="296"/>
      <c r="AA1280" s="296"/>
      <c r="AB1280" s="296"/>
      <c r="AC1280" s="296"/>
      <c r="AD1280" s="296"/>
      <c r="AE1280" s="296"/>
      <c r="AF1280" s="296"/>
      <c r="AG1280" s="296"/>
      <c r="AH1280" s="296"/>
      <c r="AI1280" s="296"/>
    </row>
    <row r="1281" s="455" customFormat="1" spans="1:35">
      <c r="A1281" s="467">
        <v>1410</v>
      </c>
      <c r="B1281" s="296"/>
      <c r="C1281" s="754" t="s">
        <v>8057</v>
      </c>
      <c r="D1281" s="296"/>
      <c r="E1281" s="754" t="s">
        <v>8058</v>
      </c>
      <c r="F1281" s="296"/>
      <c r="G1281" s="296"/>
      <c r="H1281" s="191" t="s">
        <v>6292</v>
      </c>
      <c r="I1281" s="296"/>
      <c r="J1281" s="191" t="s">
        <v>7718</v>
      </c>
      <c r="K1281" s="296"/>
      <c r="L1281" s="296"/>
      <c r="M1281" s="476">
        <v>1</v>
      </c>
      <c r="N1281" s="477">
        <v>20.65</v>
      </c>
      <c r="O1281" s="477">
        <f t="shared" si="288"/>
        <v>20.65</v>
      </c>
      <c r="P1281" s="477"/>
      <c r="Q1281" s="477">
        <f t="shared" si="284"/>
        <v>20.65</v>
      </c>
      <c r="R1281" s="477">
        <f t="shared" si="276"/>
        <v>0</v>
      </c>
      <c r="S1281" s="477">
        <f t="shared" si="278"/>
        <v>0</v>
      </c>
      <c r="T1281" s="477">
        <f t="shared" si="279"/>
        <v>20.65</v>
      </c>
      <c r="U1281" s="477">
        <f t="shared" si="280"/>
        <v>0</v>
      </c>
      <c r="V1281" s="477">
        <f t="shared" si="281"/>
        <v>-1</v>
      </c>
      <c r="W1281" s="477">
        <f t="shared" si="282"/>
        <v>20.65</v>
      </c>
      <c r="X1281" s="477">
        <f t="shared" ref="X1281:X1286" si="291">R1281-O1281</f>
        <v>-20.65</v>
      </c>
      <c r="Y1281" s="444"/>
      <c r="Z1281" s="296"/>
      <c r="AA1281" s="296"/>
      <c r="AB1281" s="296"/>
      <c r="AC1281" s="296"/>
      <c r="AD1281" s="296"/>
      <c r="AE1281" s="296"/>
      <c r="AF1281" s="296"/>
      <c r="AG1281" s="296"/>
      <c r="AH1281" s="296"/>
      <c r="AI1281" s="296"/>
    </row>
    <row r="1282" s="455" customFormat="1" spans="1:35">
      <c r="A1282" s="467">
        <v>1411</v>
      </c>
      <c r="B1282" s="296"/>
      <c r="C1282" s="754" t="s">
        <v>5824</v>
      </c>
      <c r="D1282" s="296"/>
      <c r="E1282" s="754" t="s">
        <v>5825</v>
      </c>
      <c r="F1282" s="296"/>
      <c r="G1282" s="296"/>
      <c r="H1282" s="191" t="s">
        <v>6292</v>
      </c>
      <c r="I1282" s="296"/>
      <c r="J1282" s="191" t="s">
        <v>7718</v>
      </c>
      <c r="K1282" s="296"/>
      <c r="L1282" s="296"/>
      <c r="M1282" s="476">
        <v>50</v>
      </c>
      <c r="N1282" s="477">
        <v>39.269</v>
      </c>
      <c r="O1282" s="477">
        <f t="shared" si="288"/>
        <v>1963.45</v>
      </c>
      <c r="P1282" s="477"/>
      <c r="Q1282" s="477">
        <f t="shared" si="284"/>
        <v>39.269</v>
      </c>
      <c r="R1282" s="477">
        <f t="shared" si="276"/>
        <v>0</v>
      </c>
      <c r="S1282" s="477">
        <f t="shared" si="278"/>
        <v>0</v>
      </c>
      <c r="T1282" s="477">
        <f t="shared" si="279"/>
        <v>39.269</v>
      </c>
      <c r="U1282" s="477">
        <f t="shared" si="280"/>
        <v>0</v>
      </c>
      <c r="V1282" s="477">
        <f t="shared" si="281"/>
        <v>-50</v>
      </c>
      <c r="W1282" s="477">
        <f t="shared" si="282"/>
        <v>39.269</v>
      </c>
      <c r="X1282" s="477">
        <f t="shared" si="291"/>
        <v>-1963.45</v>
      </c>
      <c r="Y1282" s="444"/>
      <c r="Z1282" s="296"/>
      <c r="AA1282" s="296"/>
      <c r="AB1282" s="296"/>
      <c r="AC1282" s="296"/>
      <c r="AD1282" s="296"/>
      <c r="AE1282" s="296"/>
      <c r="AF1282" s="296"/>
      <c r="AG1282" s="296"/>
      <c r="AH1282" s="296"/>
      <c r="AI1282" s="296"/>
    </row>
    <row r="1283" s="455" customFormat="1" spans="1:35">
      <c r="A1283" s="467">
        <v>1412</v>
      </c>
      <c r="B1283" s="296"/>
      <c r="C1283" s="754" t="s">
        <v>8059</v>
      </c>
      <c r="D1283" s="296"/>
      <c r="E1283" s="754" t="s">
        <v>8060</v>
      </c>
      <c r="F1283" s="296"/>
      <c r="G1283" s="296"/>
      <c r="H1283" s="191" t="s">
        <v>6292</v>
      </c>
      <c r="I1283" s="296"/>
      <c r="J1283" s="191" t="s">
        <v>7718</v>
      </c>
      <c r="K1283" s="296"/>
      <c r="L1283" s="296"/>
      <c r="M1283" s="476">
        <v>35</v>
      </c>
      <c r="N1283" s="477">
        <v>27.3246</v>
      </c>
      <c r="O1283" s="477">
        <f t="shared" si="288"/>
        <v>956.361</v>
      </c>
      <c r="P1283" s="477"/>
      <c r="Q1283" s="477">
        <f t="shared" si="284"/>
        <v>27.3246</v>
      </c>
      <c r="R1283" s="477">
        <f t="shared" si="276"/>
        <v>0</v>
      </c>
      <c r="S1283" s="477">
        <f t="shared" si="278"/>
        <v>0</v>
      </c>
      <c r="T1283" s="477">
        <f t="shared" si="279"/>
        <v>27.3246</v>
      </c>
      <c r="U1283" s="477">
        <f t="shared" si="280"/>
        <v>0</v>
      </c>
      <c r="V1283" s="477">
        <f t="shared" si="281"/>
        <v>-35</v>
      </c>
      <c r="W1283" s="477">
        <f t="shared" si="282"/>
        <v>27.3246</v>
      </c>
      <c r="X1283" s="477">
        <f t="shared" si="291"/>
        <v>-956.361</v>
      </c>
      <c r="Y1283" s="444"/>
      <c r="Z1283" s="296"/>
      <c r="AA1283" s="296"/>
      <c r="AB1283" s="296"/>
      <c r="AC1283" s="296"/>
      <c r="AD1283" s="296"/>
      <c r="AE1283" s="296"/>
      <c r="AF1283" s="296"/>
      <c r="AG1283" s="296"/>
      <c r="AH1283" s="296"/>
      <c r="AI1283" s="296"/>
    </row>
    <row r="1284" s="455" customFormat="1" spans="1:35">
      <c r="A1284" s="467">
        <v>1413</v>
      </c>
      <c r="B1284" s="296"/>
      <c r="C1284" s="754" t="s">
        <v>5826</v>
      </c>
      <c r="D1284" s="296"/>
      <c r="E1284" s="754" t="s">
        <v>5827</v>
      </c>
      <c r="F1284" s="296"/>
      <c r="G1284" s="296"/>
      <c r="H1284" s="191" t="s">
        <v>6292</v>
      </c>
      <c r="I1284" s="296"/>
      <c r="J1284" s="191" t="s">
        <v>7718</v>
      </c>
      <c r="K1284" s="296"/>
      <c r="L1284" s="296"/>
      <c r="M1284" s="476">
        <v>83</v>
      </c>
      <c r="N1284" s="477">
        <v>30.7572</v>
      </c>
      <c r="O1284" s="477">
        <f t="shared" si="288"/>
        <v>2552.8476</v>
      </c>
      <c r="P1284" s="477"/>
      <c r="Q1284" s="477">
        <f t="shared" si="284"/>
        <v>30.7572</v>
      </c>
      <c r="R1284" s="477">
        <f t="shared" si="276"/>
        <v>0</v>
      </c>
      <c r="S1284" s="477">
        <f t="shared" si="278"/>
        <v>0</v>
      </c>
      <c r="T1284" s="477">
        <f t="shared" si="279"/>
        <v>30.7572</v>
      </c>
      <c r="U1284" s="477">
        <f t="shared" si="280"/>
        <v>0</v>
      </c>
      <c r="V1284" s="477">
        <f t="shared" si="281"/>
        <v>-83</v>
      </c>
      <c r="W1284" s="477">
        <f t="shared" si="282"/>
        <v>30.7572</v>
      </c>
      <c r="X1284" s="477">
        <f t="shared" si="291"/>
        <v>-2552.8476</v>
      </c>
      <c r="Y1284" s="444"/>
      <c r="Z1284" s="296"/>
      <c r="AA1284" s="296"/>
      <c r="AB1284" s="296"/>
      <c r="AC1284" s="296"/>
      <c r="AD1284" s="296"/>
      <c r="AE1284" s="296"/>
      <c r="AF1284" s="296"/>
      <c r="AG1284" s="296"/>
      <c r="AH1284" s="296"/>
      <c r="AI1284" s="296"/>
    </row>
    <row r="1285" s="455" customFormat="1" spans="1:35">
      <c r="A1285" s="467">
        <v>1414</v>
      </c>
      <c r="B1285" s="296"/>
      <c r="C1285" s="754" t="s">
        <v>8061</v>
      </c>
      <c r="D1285" s="296"/>
      <c r="E1285" s="754" t="s">
        <v>8062</v>
      </c>
      <c r="F1285" s="296"/>
      <c r="G1285" s="296"/>
      <c r="H1285" s="191" t="s">
        <v>6292</v>
      </c>
      <c r="I1285" s="296"/>
      <c r="J1285" s="191" t="s">
        <v>7718</v>
      </c>
      <c r="K1285" s="296"/>
      <c r="L1285" s="296"/>
      <c r="M1285" s="476">
        <v>3</v>
      </c>
      <c r="N1285" s="477">
        <v>39.88</v>
      </c>
      <c r="O1285" s="477">
        <f t="shared" si="288"/>
        <v>119.64</v>
      </c>
      <c r="P1285" s="477"/>
      <c r="Q1285" s="477">
        <f t="shared" si="284"/>
        <v>39.88</v>
      </c>
      <c r="R1285" s="477">
        <f t="shared" si="276"/>
        <v>0</v>
      </c>
      <c r="S1285" s="477">
        <f t="shared" si="278"/>
        <v>0</v>
      </c>
      <c r="T1285" s="477">
        <f t="shared" si="279"/>
        <v>39.88</v>
      </c>
      <c r="U1285" s="477">
        <f t="shared" si="280"/>
        <v>0</v>
      </c>
      <c r="V1285" s="477">
        <f t="shared" si="281"/>
        <v>-3</v>
      </c>
      <c r="W1285" s="477">
        <f t="shared" si="282"/>
        <v>39.88</v>
      </c>
      <c r="X1285" s="477">
        <f t="shared" si="291"/>
        <v>-119.64</v>
      </c>
      <c r="Y1285" s="444"/>
      <c r="Z1285" s="296"/>
      <c r="AA1285" s="296"/>
      <c r="AB1285" s="296"/>
      <c r="AC1285" s="296"/>
      <c r="AD1285" s="296"/>
      <c r="AE1285" s="296"/>
      <c r="AF1285" s="296"/>
      <c r="AG1285" s="296"/>
      <c r="AH1285" s="296"/>
      <c r="AI1285" s="296"/>
    </row>
    <row r="1286" s="455" customFormat="1" spans="1:35">
      <c r="A1286" s="467">
        <v>1415</v>
      </c>
      <c r="B1286" s="296"/>
      <c r="C1286" s="754" t="s">
        <v>5828</v>
      </c>
      <c r="D1286" s="296"/>
      <c r="E1286" s="754" t="s">
        <v>5829</v>
      </c>
      <c r="F1286" s="296"/>
      <c r="G1286" s="296"/>
      <c r="H1286" s="191" t="s">
        <v>6292</v>
      </c>
      <c r="I1286" s="296"/>
      <c r="J1286" s="191" t="s">
        <v>7718</v>
      </c>
      <c r="K1286" s="296"/>
      <c r="L1286" s="296"/>
      <c r="M1286" s="476">
        <v>7</v>
      </c>
      <c r="N1286" s="477">
        <v>15.1617</v>
      </c>
      <c r="O1286" s="477">
        <f t="shared" si="288"/>
        <v>106.1319</v>
      </c>
      <c r="P1286" s="477"/>
      <c r="Q1286" s="477">
        <f t="shared" si="284"/>
        <v>15.1617</v>
      </c>
      <c r="R1286" s="477">
        <f t="shared" ref="R1286:R1349" si="292">Q1286*P1286</f>
        <v>0</v>
      </c>
      <c r="S1286" s="477">
        <f t="shared" si="278"/>
        <v>0</v>
      </c>
      <c r="T1286" s="477">
        <f t="shared" si="279"/>
        <v>15.1617</v>
      </c>
      <c r="U1286" s="477">
        <f t="shared" si="280"/>
        <v>0</v>
      </c>
      <c r="V1286" s="477">
        <f t="shared" si="281"/>
        <v>-7</v>
      </c>
      <c r="W1286" s="477">
        <f t="shared" si="282"/>
        <v>15.1617</v>
      </c>
      <c r="X1286" s="477">
        <f t="shared" si="291"/>
        <v>-106.1319</v>
      </c>
      <c r="Y1286" s="444"/>
      <c r="Z1286" s="296"/>
      <c r="AA1286" s="296"/>
      <c r="AB1286" s="296"/>
      <c r="AC1286" s="296"/>
      <c r="AD1286" s="296"/>
      <c r="AE1286" s="296"/>
      <c r="AF1286" s="296"/>
      <c r="AG1286" s="296"/>
      <c r="AH1286" s="296"/>
      <c r="AI1286" s="296"/>
    </row>
    <row r="1287" s="455" customFormat="1" spans="1:35">
      <c r="A1287" s="467">
        <v>1416</v>
      </c>
      <c r="B1287" s="296"/>
      <c r="C1287" s="754" t="s">
        <v>5830</v>
      </c>
      <c r="D1287" s="296"/>
      <c r="E1287" s="754" t="s">
        <v>5831</v>
      </c>
      <c r="F1287" s="296"/>
      <c r="G1287" s="296"/>
      <c r="H1287" s="191" t="s">
        <v>6292</v>
      </c>
      <c r="I1287" s="296"/>
      <c r="J1287" s="191" t="s">
        <v>7718</v>
      </c>
      <c r="K1287" s="296"/>
      <c r="L1287" s="296"/>
      <c r="M1287" s="476">
        <v>-5</v>
      </c>
      <c r="N1287" s="477">
        <v>15.3145</v>
      </c>
      <c r="O1287" s="477">
        <f t="shared" si="288"/>
        <v>-76.5725</v>
      </c>
      <c r="P1287" s="477"/>
      <c r="Q1287" s="477">
        <f t="shared" si="284"/>
        <v>15.3145</v>
      </c>
      <c r="R1287" s="477">
        <f t="shared" si="292"/>
        <v>0</v>
      </c>
      <c r="S1287" s="477">
        <f t="shared" si="278"/>
        <v>5</v>
      </c>
      <c r="T1287" s="477">
        <f t="shared" si="279"/>
        <v>15.3145</v>
      </c>
      <c r="U1287" s="477">
        <f>R1287-O1287</f>
        <v>76.5725</v>
      </c>
      <c r="V1287" s="477">
        <f t="shared" si="281"/>
        <v>0</v>
      </c>
      <c r="W1287" s="477">
        <f t="shared" si="282"/>
        <v>15.3145</v>
      </c>
      <c r="X1287" s="477">
        <f>W1287*V1287</f>
        <v>0</v>
      </c>
      <c r="Y1287" s="444"/>
      <c r="Z1287" s="296"/>
      <c r="AA1287" s="296"/>
      <c r="AB1287" s="296"/>
      <c r="AC1287" s="296"/>
      <c r="AD1287" s="296"/>
      <c r="AE1287" s="296"/>
      <c r="AF1287" s="296"/>
      <c r="AG1287" s="296"/>
      <c r="AH1287" s="296"/>
      <c r="AI1287" s="296"/>
    </row>
    <row r="1288" s="455" customFormat="1" spans="1:35">
      <c r="A1288" s="467">
        <v>1417</v>
      </c>
      <c r="B1288" s="296"/>
      <c r="C1288" s="754" t="s">
        <v>8063</v>
      </c>
      <c r="D1288" s="296"/>
      <c r="E1288" s="754" t="s">
        <v>8064</v>
      </c>
      <c r="F1288" s="296"/>
      <c r="G1288" s="296"/>
      <c r="H1288" s="191" t="s">
        <v>6292</v>
      </c>
      <c r="I1288" s="296"/>
      <c r="J1288" s="191" t="s">
        <v>7718</v>
      </c>
      <c r="K1288" s="296"/>
      <c r="L1288" s="296"/>
      <c r="M1288" s="476">
        <v>-51</v>
      </c>
      <c r="N1288" s="477">
        <v>15.3392</v>
      </c>
      <c r="O1288" s="477">
        <f t="shared" si="288"/>
        <v>-782.2992</v>
      </c>
      <c r="P1288" s="477"/>
      <c r="Q1288" s="477">
        <f t="shared" si="284"/>
        <v>15.3392</v>
      </c>
      <c r="R1288" s="477">
        <f t="shared" si="292"/>
        <v>0</v>
      </c>
      <c r="S1288" s="477">
        <f t="shared" si="278"/>
        <v>51</v>
      </c>
      <c r="T1288" s="477">
        <f t="shared" si="279"/>
        <v>15.3392</v>
      </c>
      <c r="U1288" s="477">
        <f>R1288-O1288</f>
        <v>782.2992</v>
      </c>
      <c r="V1288" s="477">
        <f t="shared" si="281"/>
        <v>0</v>
      </c>
      <c r="W1288" s="477">
        <f t="shared" si="282"/>
        <v>15.3392</v>
      </c>
      <c r="X1288" s="477">
        <f>W1288*V1288</f>
        <v>0</v>
      </c>
      <c r="Y1288" s="444"/>
      <c r="Z1288" s="296"/>
      <c r="AA1288" s="296"/>
      <c r="AB1288" s="296"/>
      <c r="AC1288" s="296"/>
      <c r="AD1288" s="296"/>
      <c r="AE1288" s="296"/>
      <c r="AF1288" s="296"/>
      <c r="AG1288" s="296"/>
      <c r="AH1288" s="296"/>
      <c r="AI1288" s="296"/>
    </row>
    <row r="1289" s="455" customFormat="1" spans="1:35">
      <c r="A1289" s="467">
        <v>1418</v>
      </c>
      <c r="B1289" s="296"/>
      <c r="C1289" s="754" t="s">
        <v>8065</v>
      </c>
      <c r="D1289" s="296"/>
      <c r="E1289" s="754" t="s">
        <v>8066</v>
      </c>
      <c r="F1289" s="296"/>
      <c r="G1289" s="296"/>
      <c r="H1289" s="191" t="s">
        <v>6292</v>
      </c>
      <c r="I1289" s="296"/>
      <c r="J1289" s="191" t="s">
        <v>7718</v>
      </c>
      <c r="K1289" s="296"/>
      <c r="L1289" s="296"/>
      <c r="M1289" s="476">
        <v>47</v>
      </c>
      <c r="N1289" s="477">
        <v>10.4496</v>
      </c>
      <c r="O1289" s="477">
        <f t="shared" si="288"/>
        <v>491.1312</v>
      </c>
      <c r="P1289" s="477">
        <v>50</v>
      </c>
      <c r="Q1289" s="477">
        <f t="shared" si="284"/>
        <v>10.4496</v>
      </c>
      <c r="R1289" s="477">
        <f t="shared" si="292"/>
        <v>522.48</v>
      </c>
      <c r="S1289" s="477">
        <f t="shared" si="278"/>
        <v>3</v>
      </c>
      <c r="T1289" s="477">
        <f t="shared" si="279"/>
        <v>10.4496</v>
      </c>
      <c r="U1289" s="477">
        <f>R1289-O1289</f>
        <v>31.3488</v>
      </c>
      <c r="V1289" s="477">
        <f t="shared" si="281"/>
        <v>0</v>
      </c>
      <c r="W1289" s="477">
        <f t="shared" si="282"/>
        <v>10.4496</v>
      </c>
      <c r="X1289" s="477">
        <f>W1289*V1289</f>
        <v>0</v>
      </c>
      <c r="Y1289" s="444"/>
      <c r="Z1289" s="296"/>
      <c r="AA1289" s="296"/>
      <c r="AB1289" s="296"/>
      <c r="AC1289" s="296"/>
      <c r="AD1289" s="296"/>
      <c r="AE1289" s="296"/>
      <c r="AF1289" s="296"/>
      <c r="AG1289" s="296"/>
      <c r="AH1289" s="296"/>
      <c r="AI1289" s="296"/>
    </row>
    <row r="1290" s="455" customFormat="1" spans="1:35">
      <c r="A1290" s="467">
        <v>1419</v>
      </c>
      <c r="B1290" s="296"/>
      <c r="C1290" s="754" t="s">
        <v>8067</v>
      </c>
      <c r="D1290" s="296"/>
      <c r="E1290" s="754" t="s">
        <v>8068</v>
      </c>
      <c r="F1290" s="296"/>
      <c r="G1290" s="296"/>
      <c r="H1290" s="191" t="s">
        <v>6292</v>
      </c>
      <c r="I1290" s="296"/>
      <c r="J1290" s="191" t="s">
        <v>7718</v>
      </c>
      <c r="K1290" s="296"/>
      <c r="L1290" s="296"/>
      <c r="M1290" s="476">
        <v>-11</v>
      </c>
      <c r="N1290" s="477">
        <v>25.3273</v>
      </c>
      <c r="O1290" s="477">
        <f t="shared" si="288"/>
        <v>-278.6003</v>
      </c>
      <c r="P1290" s="477">
        <v>71</v>
      </c>
      <c r="Q1290" s="477">
        <f t="shared" si="284"/>
        <v>25.3273</v>
      </c>
      <c r="R1290" s="477">
        <f t="shared" si="292"/>
        <v>1798.2383</v>
      </c>
      <c r="S1290" s="477">
        <f t="shared" si="278"/>
        <v>82</v>
      </c>
      <c r="T1290" s="477">
        <f t="shared" si="279"/>
        <v>25.3273</v>
      </c>
      <c r="U1290" s="477">
        <f>R1290-O1290</f>
        <v>2076.8386</v>
      </c>
      <c r="V1290" s="477">
        <f t="shared" si="281"/>
        <v>0</v>
      </c>
      <c r="W1290" s="477">
        <f t="shared" si="282"/>
        <v>25.3273</v>
      </c>
      <c r="X1290" s="477">
        <f>W1290*V1290</f>
        <v>0</v>
      </c>
      <c r="Y1290" s="444"/>
      <c r="Z1290" s="296"/>
      <c r="AA1290" s="296"/>
      <c r="AB1290" s="296"/>
      <c r="AC1290" s="296"/>
      <c r="AD1290" s="296"/>
      <c r="AE1290" s="296"/>
      <c r="AF1290" s="296"/>
      <c r="AG1290" s="296"/>
      <c r="AH1290" s="296"/>
      <c r="AI1290" s="296"/>
    </row>
    <row r="1291" s="455" customFormat="1" spans="1:35">
      <c r="A1291" s="467">
        <v>1420</v>
      </c>
      <c r="B1291" s="296"/>
      <c r="C1291" s="754" t="s">
        <v>8069</v>
      </c>
      <c r="D1291" s="296"/>
      <c r="E1291" s="754" t="s">
        <v>8070</v>
      </c>
      <c r="F1291" s="296"/>
      <c r="G1291" s="296"/>
      <c r="H1291" s="191" t="s">
        <v>6292</v>
      </c>
      <c r="I1291" s="296"/>
      <c r="J1291" s="191" t="s">
        <v>7718</v>
      </c>
      <c r="K1291" s="296"/>
      <c r="L1291" s="296"/>
      <c r="M1291" s="476">
        <v>102</v>
      </c>
      <c r="N1291" s="477">
        <v>20.7239</v>
      </c>
      <c r="O1291" s="477">
        <f t="shared" si="288"/>
        <v>2113.8378</v>
      </c>
      <c r="P1291" s="477">
        <v>102</v>
      </c>
      <c r="Q1291" s="477">
        <f t="shared" si="284"/>
        <v>20.7239</v>
      </c>
      <c r="R1291" s="477">
        <f t="shared" si="292"/>
        <v>2113.8378</v>
      </c>
      <c r="S1291" s="477">
        <f t="shared" si="278"/>
        <v>0</v>
      </c>
      <c r="T1291" s="477">
        <f t="shared" si="279"/>
        <v>20.7239</v>
      </c>
      <c r="U1291" s="477">
        <f t="shared" si="280"/>
        <v>0</v>
      </c>
      <c r="V1291" s="477">
        <f t="shared" si="281"/>
        <v>0</v>
      </c>
      <c r="W1291" s="477">
        <f t="shared" si="282"/>
        <v>20.7239</v>
      </c>
      <c r="X1291" s="477">
        <f>W1291*V1291</f>
        <v>0</v>
      </c>
      <c r="Y1291" s="444"/>
      <c r="Z1291" s="296"/>
      <c r="AA1291" s="296"/>
      <c r="AB1291" s="296"/>
      <c r="AC1291" s="296"/>
      <c r="AD1291" s="296"/>
      <c r="AE1291" s="296"/>
      <c r="AF1291" s="296"/>
      <c r="AG1291" s="296"/>
      <c r="AH1291" s="296"/>
      <c r="AI1291" s="296"/>
    </row>
    <row r="1292" s="455" customFormat="1" spans="1:35">
      <c r="A1292" s="467">
        <v>1421</v>
      </c>
      <c r="B1292" s="296"/>
      <c r="C1292" s="754" t="s">
        <v>8071</v>
      </c>
      <c r="D1292" s="296"/>
      <c r="E1292" s="754" t="s">
        <v>8072</v>
      </c>
      <c r="F1292" s="296"/>
      <c r="G1292" s="296"/>
      <c r="H1292" s="191" t="s">
        <v>6292</v>
      </c>
      <c r="I1292" s="296"/>
      <c r="J1292" s="191" t="s">
        <v>7718</v>
      </c>
      <c r="K1292" s="296"/>
      <c r="L1292" s="296"/>
      <c r="M1292" s="476">
        <v>205</v>
      </c>
      <c r="N1292" s="477">
        <v>20.512</v>
      </c>
      <c r="O1292" s="477">
        <f t="shared" si="288"/>
        <v>4204.96</v>
      </c>
      <c r="P1292" s="477">
        <v>114</v>
      </c>
      <c r="Q1292" s="477">
        <f t="shared" si="284"/>
        <v>20.512</v>
      </c>
      <c r="R1292" s="477">
        <f t="shared" si="292"/>
        <v>2338.368</v>
      </c>
      <c r="S1292" s="477">
        <f t="shared" ref="S1292:S1355" si="293">IF((P1292-M1292)&gt;0,P1292-M1292,0)</f>
        <v>0</v>
      </c>
      <c r="T1292" s="477">
        <f t="shared" ref="T1292:T1355" si="294">N1292</f>
        <v>20.512</v>
      </c>
      <c r="U1292" s="477">
        <f t="shared" ref="U1292:U1355" si="295">T1292*S1292</f>
        <v>0</v>
      </c>
      <c r="V1292" s="477">
        <f t="shared" ref="V1292:V1355" si="296">IF((P1292-M1292)&lt;0,P1292-M1292,0)</f>
        <v>-91</v>
      </c>
      <c r="W1292" s="477">
        <f t="shared" ref="W1292:W1355" si="297">N1292</f>
        <v>20.512</v>
      </c>
      <c r="X1292" s="477">
        <f t="shared" ref="X1292:X1295" si="298">R1292-O1292</f>
        <v>-1866.592</v>
      </c>
      <c r="Y1292" s="444"/>
      <c r="Z1292" s="296"/>
      <c r="AA1292" s="296"/>
      <c r="AB1292" s="296"/>
      <c r="AC1292" s="296"/>
      <c r="AD1292" s="296"/>
      <c r="AE1292" s="296"/>
      <c r="AF1292" s="296"/>
      <c r="AG1292" s="296"/>
      <c r="AH1292" s="296"/>
      <c r="AI1292" s="296"/>
    </row>
    <row r="1293" s="455" customFormat="1" spans="1:35">
      <c r="A1293" s="467">
        <v>1422</v>
      </c>
      <c r="B1293" s="296"/>
      <c r="C1293" s="754" t="s">
        <v>5832</v>
      </c>
      <c r="D1293" s="296"/>
      <c r="E1293" s="754" t="s">
        <v>5833</v>
      </c>
      <c r="F1293" s="296"/>
      <c r="G1293" s="296"/>
      <c r="H1293" s="191" t="s">
        <v>6292</v>
      </c>
      <c r="I1293" s="296"/>
      <c r="J1293" s="191" t="s">
        <v>7718</v>
      </c>
      <c r="K1293" s="296"/>
      <c r="L1293" s="296"/>
      <c r="M1293" s="476">
        <v>171</v>
      </c>
      <c r="N1293" s="477">
        <v>9.8794</v>
      </c>
      <c r="O1293" s="477">
        <f t="shared" si="288"/>
        <v>1689.3774</v>
      </c>
      <c r="P1293" s="477">
        <v>132</v>
      </c>
      <c r="Q1293" s="477">
        <f t="shared" si="284"/>
        <v>9.8794</v>
      </c>
      <c r="R1293" s="477">
        <f t="shared" si="292"/>
        <v>1304.0808</v>
      </c>
      <c r="S1293" s="477">
        <f t="shared" si="293"/>
        <v>0</v>
      </c>
      <c r="T1293" s="477">
        <f t="shared" si="294"/>
        <v>9.8794</v>
      </c>
      <c r="U1293" s="477">
        <f t="shared" si="295"/>
        <v>0</v>
      </c>
      <c r="V1293" s="477">
        <f t="shared" si="296"/>
        <v>-39</v>
      </c>
      <c r="W1293" s="477">
        <f t="shared" si="297"/>
        <v>9.8794</v>
      </c>
      <c r="X1293" s="477">
        <f t="shared" si="298"/>
        <v>-385.2966</v>
      </c>
      <c r="Y1293" s="444"/>
      <c r="Z1293" s="296"/>
      <c r="AA1293" s="296"/>
      <c r="AB1293" s="296"/>
      <c r="AC1293" s="296"/>
      <c r="AD1293" s="296"/>
      <c r="AE1293" s="296"/>
      <c r="AF1293" s="296"/>
      <c r="AG1293" s="296"/>
      <c r="AH1293" s="296"/>
      <c r="AI1293" s="296"/>
    </row>
    <row r="1294" s="455" customFormat="1" spans="1:35">
      <c r="A1294" s="467">
        <v>1423</v>
      </c>
      <c r="B1294" s="296"/>
      <c r="C1294" s="754" t="s">
        <v>5834</v>
      </c>
      <c r="D1294" s="296"/>
      <c r="E1294" s="754" t="s">
        <v>5835</v>
      </c>
      <c r="F1294" s="296"/>
      <c r="G1294" s="296"/>
      <c r="H1294" s="191" t="s">
        <v>6292</v>
      </c>
      <c r="I1294" s="296"/>
      <c r="J1294" s="191" t="s">
        <v>7718</v>
      </c>
      <c r="K1294" s="296"/>
      <c r="L1294" s="296"/>
      <c r="M1294" s="476">
        <v>151</v>
      </c>
      <c r="N1294" s="477">
        <v>22.3238</v>
      </c>
      <c r="O1294" s="477">
        <f t="shared" si="288"/>
        <v>3370.8938</v>
      </c>
      <c r="P1294" s="477"/>
      <c r="Q1294" s="477">
        <f t="shared" si="284"/>
        <v>22.3238</v>
      </c>
      <c r="R1294" s="477">
        <f t="shared" si="292"/>
        <v>0</v>
      </c>
      <c r="S1294" s="477">
        <f t="shared" si="293"/>
        <v>0</v>
      </c>
      <c r="T1294" s="477">
        <f t="shared" si="294"/>
        <v>22.3238</v>
      </c>
      <c r="U1294" s="477">
        <f t="shared" si="295"/>
        <v>0</v>
      </c>
      <c r="V1294" s="477">
        <f t="shared" si="296"/>
        <v>-151</v>
      </c>
      <c r="W1294" s="477">
        <f t="shared" si="297"/>
        <v>22.3238</v>
      </c>
      <c r="X1294" s="477">
        <f t="shared" si="298"/>
        <v>-3370.8938</v>
      </c>
      <c r="Y1294" s="444"/>
      <c r="Z1294" s="296"/>
      <c r="AA1294" s="296"/>
      <c r="AB1294" s="296"/>
      <c r="AC1294" s="296"/>
      <c r="AD1294" s="296"/>
      <c r="AE1294" s="296"/>
      <c r="AF1294" s="296"/>
      <c r="AG1294" s="296"/>
      <c r="AH1294" s="296"/>
      <c r="AI1294" s="296"/>
    </row>
    <row r="1295" s="455" customFormat="1" spans="1:35">
      <c r="A1295" s="467">
        <v>1424</v>
      </c>
      <c r="B1295" s="296"/>
      <c r="C1295" s="754" t="s">
        <v>8073</v>
      </c>
      <c r="D1295" s="296"/>
      <c r="E1295" s="754" t="s">
        <v>8074</v>
      </c>
      <c r="F1295" s="296"/>
      <c r="G1295" s="296"/>
      <c r="H1295" s="191" t="s">
        <v>6292</v>
      </c>
      <c r="I1295" s="296"/>
      <c r="J1295" s="191" t="s">
        <v>7718</v>
      </c>
      <c r="K1295" s="296"/>
      <c r="L1295" s="296"/>
      <c r="M1295" s="476">
        <v>128</v>
      </c>
      <c r="N1295" s="477">
        <v>28.173</v>
      </c>
      <c r="O1295" s="477">
        <f t="shared" si="288"/>
        <v>3606.144</v>
      </c>
      <c r="P1295" s="477">
        <v>85</v>
      </c>
      <c r="Q1295" s="477">
        <f t="shared" si="284"/>
        <v>28.173</v>
      </c>
      <c r="R1295" s="477">
        <f t="shared" si="292"/>
        <v>2394.705</v>
      </c>
      <c r="S1295" s="477">
        <f t="shared" si="293"/>
        <v>0</v>
      </c>
      <c r="T1295" s="477">
        <f t="shared" si="294"/>
        <v>28.173</v>
      </c>
      <c r="U1295" s="477">
        <f t="shared" si="295"/>
        <v>0</v>
      </c>
      <c r="V1295" s="477">
        <f t="shared" si="296"/>
        <v>-43</v>
      </c>
      <c r="W1295" s="477">
        <f t="shared" si="297"/>
        <v>28.173</v>
      </c>
      <c r="X1295" s="477">
        <f t="shared" si="298"/>
        <v>-1211.439</v>
      </c>
      <c r="Y1295" s="444"/>
      <c r="Z1295" s="296"/>
      <c r="AA1295" s="296"/>
      <c r="AB1295" s="296"/>
      <c r="AC1295" s="296"/>
      <c r="AD1295" s="296"/>
      <c r="AE1295" s="296"/>
      <c r="AF1295" s="296"/>
      <c r="AG1295" s="296"/>
      <c r="AH1295" s="296"/>
      <c r="AI1295" s="296"/>
    </row>
    <row r="1296" s="455" customFormat="1" spans="1:35">
      <c r="A1296" s="467">
        <v>1425</v>
      </c>
      <c r="B1296" s="296"/>
      <c r="C1296" s="754" t="s">
        <v>5836</v>
      </c>
      <c r="D1296" s="296"/>
      <c r="E1296" s="754" t="s">
        <v>5837</v>
      </c>
      <c r="F1296" s="296"/>
      <c r="G1296" s="296"/>
      <c r="H1296" s="191" t="s">
        <v>6292</v>
      </c>
      <c r="I1296" s="296"/>
      <c r="J1296" s="191" t="s">
        <v>7718</v>
      </c>
      <c r="K1296" s="296"/>
      <c r="L1296" s="296"/>
      <c r="M1296" s="476">
        <v>-1</v>
      </c>
      <c r="N1296" s="477">
        <v>42.1298</v>
      </c>
      <c r="O1296" s="477">
        <f t="shared" si="288"/>
        <v>-42.1298</v>
      </c>
      <c r="P1296" s="477"/>
      <c r="Q1296" s="477">
        <f t="shared" si="284"/>
        <v>42.1298</v>
      </c>
      <c r="R1296" s="477">
        <f t="shared" si="292"/>
        <v>0</v>
      </c>
      <c r="S1296" s="477">
        <f t="shared" si="293"/>
        <v>1</v>
      </c>
      <c r="T1296" s="477">
        <f t="shared" si="294"/>
        <v>42.1298</v>
      </c>
      <c r="U1296" s="477">
        <f>R1296-O1296</f>
        <v>42.1298</v>
      </c>
      <c r="V1296" s="477">
        <f t="shared" si="296"/>
        <v>0</v>
      </c>
      <c r="W1296" s="477">
        <f t="shared" si="297"/>
        <v>42.1298</v>
      </c>
      <c r="X1296" s="477">
        <f>W1296*V1296</f>
        <v>0</v>
      </c>
      <c r="Y1296" s="444"/>
      <c r="Z1296" s="296"/>
      <c r="AA1296" s="296"/>
      <c r="AB1296" s="296"/>
      <c r="AC1296" s="296"/>
      <c r="AD1296" s="296"/>
      <c r="AE1296" s="296"/>
      <c r="AF1296" s="296"/>
      <c r="AG1296" s="296"/>
      <c r="AH1296" s="296"/>
      <c r="AI1296" s="296"/>
    </row>
    <row r="1297" s="455" customFormat="1" spans="1:35">
      <c r="A1297" s="467">
        <v>1426</v>
      </c>
      <c r="B1297" s="296"/>
      <c r="C1297" s="754" t="s">
        <v>8075</v>
      </c>
      <c r="D1297" s="296"/>
      <c r="E1297" s="754" t="s">
        <v>8076</v>
      </c>
      <c r="F1297" s="296"/>
      <c r="G1297" s="296"/>
      <c r="H1297" s="191" t="s">
        <v>6292</v>
      </c>
      <c r="I1297" s="296"/>
      <c r="J1297" s="191" t="s">
        <v>7718</v>
      </c>
      <c r="K1297" s="296"/>
      <c r="L1297" s="296"/>
      <c r="M1297" s="476">
        <v>90</v>
      </c>
      <c r="N1297" s="477">
        <v>22.1306</v>
      </c>
      <c r="O1297" s="477">
        <f t="shared" si="288"/>
        <v>1991.754</v>
      </c>
      <c r="P1297" s="477">
        <v>81</v>
      </c>
      <c r="Q1297" s="477">
        <f t="shared" si="284"/>
        <v>22.1306</v>
      </c>
      <c r="R1297" s="477">
        <f t="shared" si="292"/>
        <v>1792.5786</v>
      </c>
      <c r="S1297" s="477">
        <f t="shared" si="293"/>
        <v>0</v>
      </c>
      <c r="T1297" s="477">
        <f t="shared" si="294"/>
        <v>22.1306</v>
      </c>
      <c r="U1297" s="477">
        <f t="shared" si="295"/>
        <v>0</v>
      </c>
      <c r="V1297" s="477">
        <f t="shared" si="296"/>
        <v>-9</v>
      </c>
      <c r="W1297" s="477">
        <f t="shared" si="297"/>
        <v>22.1306</v>
      </c>
      <c r="X1297" s="477">
        <f>R1297-O1297</f>
        <v>-199.1754</v>
      </c>
      <c r="Y1297" s="444"/>
      <c r="Z1297" s="296"/>
      <c r="AA1297" s="296"/>
      <c r="AB1297" s="296"/>
      <c r="AC1297" s="296"/>
      <c r="AD1297" s="296"/>
      <c r="AE1297" s="296"/>
      <c r="AF1297" s="296"/>
      <c r="AG1297" s="296"/>
      <c r="AH1297" s="296"/>
      <c r="AI1297" s="296"/>
    </row>
    <row r="1298" s="455" customFormat="1" spans="1:35">
      <c r="A1298" s="467">
        <v>1427</v>
      </c>
      <c r="B1298" s="296"/>
      <c r="C1298" s="754" t="s">
        <v>8077</v>
      </c>
      <c r="D1298" s="296"/>
      <c r="E1298" s="754" t="s">
        <v>8078</v>
      </c>
      <c r="F1298" s="296"/>
      <c r="G1298" s="296"/>
      <c r="H1298" s="191" t="s">
        <v>6292</v>
      </c>
      <c r="I1298" s="296"/>
      <c r="J1298" s="191" t="s">
        <v>7718</v>
      </c>
      <c r="K1298" s="296"/>
      <c r="L1298" s="296"/>
      <c r="M1298" s="476">
        <v>185</v>
      </c>
      <c r="N1298" s="477">
        <v>17.6923</v>
      </c>
      <c r="O1298" s="477">
        <f t="shared" si="288"/>
        <v>3273.0755</v>
      </c>
      <c r="P1298" s="477">
        <v>185</v>
      </c>
      <c r="Q1298" s="477">
        <f t="shared" si="284"/>
        <v>17.6923</v>
      </c>
      <c r="R1298" s="477">
        <f t="shared" si="292"/>
        <v>3273.0755</v>
      </c>
      <c r="S1298" s="477">
        <f t="shared" si="293"/>
        <v>0</v>
      </c>
      <c r="T1298" s="477">
        <f t="shared" si="294"/>
        <v>17.6923</v>
      </c>
      <c r="U1298" s="477">
        <f t="shared" si="295"/>
        <v>0</v>
      </c>
      <c r="V1298" s="477">
        <f t="shared" si="296"/>
        <v>0</v>
      </c>
      <c r="W1298" s="477">
        <f t="shared" si="297"/>
        <v>17.6923</v>
      </c>
      <c r="X1298" s="477">
        <f>W1298*V1298</f>
        <v>0</v>
      </c>
      <c r="Y1298" s="444"/>
      <c r="Z1298" s="296"/>
      <c r="AA1298" s="296"/>
      <c r="AB1298" s="296"/>
      <c r="AC1298" s="296"/>
      <c r="AD1298" s="296"/>
      <c r="AE1298" s="296"/>
      <c r="AF1298" s="296"/>
      <c r="AG1298" s="296"/>
      <c r="AH1298" s="296"/>
      <c r="AI1298" s="296"/>
    </row>
    <row r="1299" s="455" customFormat="1" spans="1:35">
      <c r="A1299" s="467">
        <v>1428</v>
      </c>
      <c r="B1299" s="296"/>
      <c r="C1299" s="754" t="s">
        <v>8079</v>
      </c>
      <c r="D1299" s="296"/>
      <c r="E1299" s="754" t="s">
        <v>8080</v>
      </c>
      <c r="F1299" s="296"/>
      <c r="G1299" s="296"/>
      <c r="H1299" s="191" t="s">
        <v>6292</v>
      </c>
      <c r="I1299" s="296"/>
      <c r="J1299" s="191" t="s">
        <v>7718</v>
      </c>
      <c r="K1299" s="296"/>
      <c r="L1299" s="296"/>
      <c r="M1299" s="476">
        <v>-2</v>
      </c>
      <c r="N1299" s="477">
        <v>54.38</v>
      </c>
      <c r="O1299" s="477">
        <f t="shared" si="288"/>
        <v>-108.76</v>
      </c>
      <c r="P1299" s="477"/>
      <c r="Q1299" s="477">
        <f t="shared" si="284"/>
        <v>54.38</v>
      </c>
      <c r="R1299" s="477">
        <f t="shared" si="292"/>
        <v>0</v>
      </c>
      <c r="S1299" s="477">
        <f t="shared" si="293"/>
        <v>2</v>
      </c>
      <c r="T1299" s="477">
        <f t="shared" si="294"/>
        <v>54.38</v>
      </c>
      <c r="U1299" s="477">
        <f>R1299-O1299</f>
        <v>108.76</v>
      </c>
      <c r="V1299" s="477">
        <f t="shared" si="296"/>
        <v>0</v>
      </c>
      <c r="W1299" s="477">
        <f t="shared" si="297"/>
        <v>54.38</v>
      </c>
      <c r="X1299" s="477">
        <f>W1299*V1299</f>
        <v>0</v>
      </c>
      <c r="Y1299" s="444"/>
      <c r="Z1299" s="296"/>
      <c r="AA1299" s="296"/>
      <c r="AB1299" s="296"/>
      <c r="AC1299" s="296"/>
      <c r="AD1299" s="296"/>
      <c r="AE1299" s="296"/>
      <c r="AF1299" s="296"/>
      <c r="AG1299" s="296"/>
      <c r="AH1299" s="296"/>
      <c r="AI1299" s="296"/>
    </row>
    <row r="1300" s="455" customFormat="1" spans="1:35">
      <c r="A1300" s="467">
        <v>1429</v>
      </c>
      <c r="B1300" s="296"/>
      <c r="C1300" s="754" t="s">
        <v>8081</v>
      </c>
      <c r="D1300" s="296"/>
      <c r="E1300" s="754" t="s">
        <v>8082</v>
      </c>
      <c r="F1300" s="296"/>
      <c r="G1300" s="296"/>
      <c r="H1300" s="191" t="s">
        <v>6292</v>
      </c>
      <c r="I1300" s="296"/>
      <c r="J1300" s="191" t="s">
        <v>7718</v>
      </c>
      <c r="K1300" s="296"/>
      <c r="L1300" s="296"/>
      <c r="M1300" s="476">
        <v>99</v>
      </c>
      <c r="N1300" s="477">
        <v>21.7986</v>
      </c>
      <c r="O1300" s="477">
        <f t="shared" si="288"/>
        <v>2158.0614</v>
      </c>
      <c r="P1300" s="477">
        <v>97</v>
      </c>
      <c r="Q1300" s="477">
        <f t="shared" si="284"/>
        <v>21.7986</v>
      </c>
      <c r="R1300" s="477">
        <f t="shared" si="292"/>
        <v>2114.4642</v>
      </c>
      <c r="S1300" s="477">
        <f t="shared" si="293"/>
        <v>0</v>
      </c>
      <c r="T1300" s="477">
        <f t="shared" si="294"/>
        <v>21.7986</v>
      </c>
      <c r="U1300" s="477">
        <f t="shared" si="295"/>
        <v>0</v>
      </c>
      <c r="V1300" s="477">
        <f t="shared" si="296"/>
        <v>-2</v>
      </c>
      <c r="W1300" s="477">
        <f t="shared" si="297"/>
        <v>21.7986</v>
      </c>
      <c r="X1300" s="477">
        <f t="shared" ref="X1300:X1305" si="299">R1300-O1300</f>
        <v>-43.5972000000002</v>
      </c>
      <c r="Y1300" s="444"/>
      <c r="Z1300" s="296"/>
      <c r="AA1300" s="296"/>
      <c r="AB1300" s="296"/>
      <c r="AC1300" s="296"/>
      <c r="AD1300" s="296"/>
      <c r="AE1300" s="296"/>
      <c r="AF1300" s="296"/>
      <c r="AG1300" s="296"/>
      <c r="AH1300" s="296"/>
      <c r="AI1300" s="296"/>
    </row>
    <row r="1301" s="455" customFormat="1" spans="1:35">
      <c r="A1301" s="467">
        <v>1430</v>
      </c>
      <c r="B1301" s="296"/>
      <c r="C1301" s="754" t="s">
        <v>8083</v>
      </c>
      <c r="D1301" s="296"/>
      <c r="E1301" s="754" t="s">
        <v>8084</v>
      </c>
      <c r="F1301" s="296"/>
      <c r="G1301" s="296"/>
      <c r="H1301" s="191" t="s">
        <v>6292</v>
      </c>
      <c r="I1301" s="296"/>
      <c r="J1301" s="191" t="s">
        <v>7718</v>
      </c>
      <c r="K1301" s="296"/>
      <c r="L1301" s="296"/>
      <c r="M1301" s="476">
        <v>131</v>
      </c>
      <c r="N1301" s="477">
        <v>10.508</v>
      </c>
      <c r="O1301" s="477">
        <f t="shared" si="288"/>
        <v>1376.548</v>
      </c>
      <c r="P1301" s="477">
        <v>131</v>
      </c>
      <c r="Q1301" s="477">
        <f t="shared" si="284"/>
        <v>10.508</v>
      </c>
      <c r="R1301" s="477">
        <f t="shared" si="292"/>
        <v>1376.548</v>
      </c>
      <c r="S1301" s="477">
        <f t="shared" si="293"/>
        <v>0</v>
      </c>
      <c r="T1301" s="477">
        <f t="shared" si="294"/>
        <v>10.508</v>
      </c>
      <c r="U1301" s="477">
        <f t="shared" si="295"/>
        <v>0</v>
      </c>
      <c r="V1301" s="477">
        <f t="shared" si="296"/>
        <v>0</v>
      </c>
      <c r="W1301" s="477">
        <f t="shared" si="297"/>
        <v>10.508</v>
      </c>
      <c r="X1301" s="477">
        <f>W1301*V1301</f>
        <v>0</v>
      </c>
      <c r="Y1301" s="444"/>
      <c r="Z1301" s="296"/>
      <c r="AA1301" s="296"/>
      <c r="AB1301" s="296"/>
      <c r="AC1301" s="296"/>
      <c r="AD1301" s="296"/>
      <c r="AE1301" s="296"/>
      <c r="AF1301" s="296"/>
      <c r="AG1301" s="296"/>
      <c r="AH1301" s="296"/>
      <c r="AI1301" s="296"/>
    </row>
    <row r="1302" s="455" customFormat="1" spans="1:35">
      <c r="A1302" s="467">
        <v>1431</v>
      </c>
      <c r="B1302" s="296"/>
      <c r="C1302" s="754" t="s">
        <v>8085</v>
      </c>
      <c r="D1302" s="296"/>
      <c r="E1302" s="754" t="s">
        <v>8086</v>
      </c>
      <c r="F1302" s="296"/>
      <c r="G1302" s="296"/>
      <c r="H1302" s="191" t="s">
        <v>6292</v>
      </c>
      <c r="I1302" s="296"/>
      <c r="J1302" s="191" t="s">
        <v>7718</v>
      </c>
      <c r="K1302" s="296"/>
      <c r="L1302" s="296"/>
      <c r="M1302" s="476">
        <v>38</v>
      </c>
      <c r="N1302" s="477">
        <v>38.0645</v>
      </c>
      <c r="O1302" s="477">
        <f t="shared" si="288"/>
        <v>1446.451</v>
      </c>
      <c r="P1302" s="477">
        <v>38</v>
      </c>
      <c r="Q1302" s="477">
        <f t="shared" si="284"/>
        <v>38.0645</v>
      </c>
      <c r="R1302" s="477">
        <f t="shared" si="292"/>
        <v>1446.451</v>
      </c>
      <c r="S1302" s="477">
        <f t="shared" si="293"/>
        <v>0</v>
      </c>
      <c r="T1302" s="477">
        <f t="shared" si="294"/>
        <v>38.0645</v>
      </c>
      <c r="U1302" s="477">
        <f t="shared" si="295"/>
        <v>0</v>
      </c>
      <c r="V1302" s="477">
        <f t="shared" si="296"/>
        <v>0</v>
      </c>
      <c r="W1302" s="477">
        <f t="shared" si="297"/>
        <v>38.0645</v>
      </c>
      <c r="X1302" s="477">
        <f>W1302*V1302</f>
        <v>0</v>
      </c>
      <c r="Y1302" s="444"/>
      <c r="Z1302" s="296"/>
      <c r="AA1302" s="296"/>
      <c r="AB1302" s="296"/>
      <c r="AC1302" s="296"/>
      <c r="AD1302" s="296"/>
      <c r="AE1302" s="296"/>
      <c r="AF1302" s="296"/>
      <c r="AG1302" s="296"/>
      <c r="AH1302" s="296"/>
      <c r="AI1302" s="296"/>
    </row>
    <row r="1303" s="455" customFormat="1" spans="1:35">
      <c r="A1303" s="467">
        <v>1432</v>
      </c>
      <c r="B1303" s="296"/>
      <c r="C1303" s="754" t="s">
        <v>5838</v>
      </c>
      <c r="D1303" s="296"/>
      <c r="E1303" s="754" t="s">
        <v>5839</v>
      </c>
      <c r="F1303" s="296"/>
      <c r="G1303" s="296"/>
      <c r="H1303" s="191" t="s">
        <v>6292</v>
      </c>
      <c r="I1303" s="296"/>
      <c r="J1303" s="191" t="s">
        <v>7718</v>
      </c>
      <c r="K1303" s="296"/>
      <c r="L1303" s="296"/>
      <c r="M1303" s="476">
        <v>172</v>
      </c>
      <c r="N1303" s="477">
        <v>21.2022</v>
      </c>
      <c r="O1303" s="477">
        <f t="shared" si="288"/>
        <v>3646.7784</v>
      </c>
      <c r="P1303" s="477">
        <v>172</v>
      </c>
      <c r="Q1303" s="477">
        <f t="shared" si="284"/>
        <v>21.2022</v>
      </c>
      <c r="R1303" s="477">
        <f t="shared" si="292"/>
        <v>3646.7784</v>
      </c>
      <c r="S1303" s="477">
        <f t="shared" si="293"/>
        <v>0</v>
      </c>
      <c r="T1303" s="477">
        <f t="shared" si="294"/>
        <v>21.2022</v>
      </c>
      <c r="U1303" s="477">
        <f t="shared" si="295"/>
        <v>0</v>
      </c>
      <c r="V1303" s="477">
        <f t="shared" si="296"/>
        <v>0</v>
      </c>
      <c r="W1303" s="477">
        <f t="shared" si="297"/>
        <v>21.2022</v>
      </c>
      <c r="X1303" s="477">
        <f>W1303*V1303</f>
        <v>0</v>
      </c>
      <c r="Y1303" s="444"/>
      <c r="Z1303" s="296"/>
      <c r="AA1303" s="296"/>
      <c r="AB1303" s="296"/>
      <c r="AC1303" s="296"/>
      <c r="AD1303" s="296"/>
      <c r="AE1303" s="296"/>
      <c r="AF1303" s="296"/>
      <c r="AG1303" s="296"/>
      <c r="AH1303" s="296"/>
      <c r="AI1303" s="296"/>
    </row>
    <row r="1304" s="455" customFormat="1" spans="1:35">
      <c r="A1304" s="467">
        <v>1433</v>
      </c>
      <c r="B1304" s="296"/>
      <c r="C1304" s="754" t="s">
        <v>5840</v>
      </c>
      <c r="D1304" s="296"/>
      <c r="E1304" s="754" t="s">
        <v>5841</v>
      </c>
      <c r="F1304" s="296"/>
      <c r="G1304" s="296"/>
      <c r="H1304" s="191" t="s">
        <v>6292</v>
      </c>
      <c r="I1304" s="296"/>
      <c r="J1304" s="191" t="s">
        <v>7718</v>
      </c>
      <c r="K1304" s="296"/>
      <c r="L1304" s="296"/>
      <c r="M1304" s="476">
        <v>151</v>
      </c>
      <c r="N1304" s="477">
        <v>10.7903</v>
      </c>
      <c r="O1304" s="477">
        <f t="shared" si="288"/>
        <v>1629.3353</v>
      </c>
      <c r="P1304" s="477">
        <v>150</v>
      </c>
      <c r="Q1304" s="477">
        <f t="shared" si="284"/>
        <v>10.7903</v>
      </c>
      <c r="R1304" s="477">
        <f t="shared" si="292"/>
        <v>1618.545</v>
      </c>
      <c r="S1304" s="477">
        <f t="shared" si="293"/>
        <v>0</v>
      </c>
      <c r="T1304" s="477">
        <f t="shared" si="294"/>
        <v>10.7903</v>
      </c>
      <c r="U1304" s="477">
        <f t="shared" si="295"/>
        <v>0</v>
      </c>
      <c r="V1304" s="477">
        <f t="shared" si="296"/>
        <v>-1</v>
      </c>
      <c r="W1304" s="477">
        <f t="shared" si="297"/>
        <v>10.7903</v>
      </c>
      <c r="X1304" s="477">
        <f t="shared" si="299"/>
        <v>-10.7902999999999</v>
      </c>
      <c r="Y1304" s="444"/>
      <c r="Z1304" s="296"/>
      <c r="AA1304" s="296"/>
      <c r="AB1304" s="296"/>
      <c r="AC1304" s="296"/>
      <c r="AD1304" s="296"/>
      <c r="AE1304" s="296"/>
      <c r="AF1304" s="296"/>
      <c r="AG1304" s="296"/>
      <c r="AH1304" s="296"/>
      <c r="AI1304" s="296"/>
    </row>
    <row r="1305" s="455" customFormat="1" spans="1:35">
      <c r="A1305" s="467">
        <v>1434</v>
      </c>
      <c r="B1305" s="296"/>
      <c r="C1305" s="754" t="s">
        <v>8087</v>
      </c>
      <c r="D1305" s="296"/>
      <c r="E1305" s="754" t="s">
        <v>8088</v>
      </c>
      <c r="F1305" s="296"/>
      <c r="G1305" s="296"/>
      <c r="H1305" s="191" t="s">
        <v>6292</v>
      </c>
      <c r="I1305" s="296"/>
      <c r="J1305" s="191" t="s">
        <v>7718</v>
      </c>
      <c r="K1305" s="296"/>
      <c r="L1305" s="296"/>
      <c r="M1305" s="476">
        <v>115</v>
      </c>
      <c r="N1305" s="477">
        <v>45.4863</v>
      </c>
      <c r="O1305" s="477">
        <f t="shared" si="288"/>
        <v>5230.9245</v>
      </c>
      <c r="P1305" s="477">
        <v>113</v>
      </c>
      <c r="Q1305" s="477">
        <f t="shared" si="284"/>
        <v>45.4863</v>
      </c>
      <c r="R1305" s="477">
        <f t="shared" si="292"/>
        <v>5139.9519</v>
      </c>
      <c r="S1305" s="477">
        <f t="shared" si="293"/>
        <v>0</v>
      </c>
      <c r="T1305" s="477">
        <f t="shared" si="294"/>
        <v>45.4863</v>
      </c>
      <c r="U1305" s="477">
        <f t="shared" si="295"/>
        <v>0</v>
      </c>
      <c r="V1305" s="477">
        <f t="shared" si="296"/>
        <v>-2</v>
      </c>
      <c r="W1305" s="477">
        <f t="shared" si="297"/>
        <v>45.4863</v>
      </c>
      <c r="X1305" s="477">
        <f t="shared" si="299"/>
        <v>-90.9726000000001</v>
      </c>
      <c r="Y1305" s="444"/>
      <c r="Z1305" s="296"/>
      <c r="AA1305" s="296"/>
      <c r="AB1305" s="296"/>
      <c r="AC1305" s="296"/>
      <c r="AD1305" s="296"/>
      <c r="AE1305" s="296"/>
      <c r="AF1305" s="296"/>
      <c r="AG1305" s="296"/>
      <c r="AH1305" s="296"/>
      <c r="AI1305" s="296"/>
    </row>
    <row r="1306" s="455" customFormat="1" spans="1:35">
      <c r="A1306" s="467">
        <v>1435</v>
      </c>
      <c r="B1306" s="296"/>
      <c r="C1306" s="754" t="s">
        <v>5842</v>
      </c>
      <c r="D1306" s="296"/>
      <c r="E1306" s="754" t="s">
        <v>5843</v>
      </c>
      <c r="F1306" s="296"/>
      <c r="G1306" s="296"/>
      <c r="H1306" s="191" t="s">
        <v>6292</v>
      </c>
      <c r="I1306" s="296"/>
      <c r="J1306" s="191" t="s">
        <v>7718</v>
      </c>
      <c r="K1306" s="296"/>
      <c r="L1306" s="296"/>
      <c r="M1306" s="476">
        <v>102</v>
      </c>
      <c r="N1306" s="477">
        <v>16.2063</v>
      </c>
      <c r="O1306" s="477">
        <f t="shared" si="288"/>
        <v>1653.0426</v>
      </c>
      <c r="P1306" s="477">
        <v>102</v>
      </c>
      <c r="Q1306" s="477">
        <f t="shared" si="284"/>
        <v>16.2063</v>
      </c>
      <c r="R1306" s="477">
        <f t="shared" si="292"/>
        <v>1653.0426</v>
      </c>
      <c r="S1306" s="477">
        <f t="shared" si="293"/>
        <v>0</v>
      </c>
      <c r="T1306" s="477">
        <f t="shared" si="294"/>
        <v>16.2063</v>
      </c>
      <c r="U1306" s="477">
        <f t="shared" si="295"/>
        <v>0</v>
      </c>
      <c r="V1306" s="477">
        <f t="shared" si="296"/>
        <v>0</v>
      </c>
      <c r="W1306" s="477">
        <f t="shared" si="297"/>
        <v>16.2063</v>
      </c>
      <c r="X1306" s="477">
        <f>W1306*V1306</f>
        <v>0</v>
      </c>
      <c r="Y1306" s="444"/>
      <c r="Z1306" s="296"/>
      <c r="AA1306" s="296"/>
      <c r="AB1306" s="296"/>
      <c r="AC1306" s="296"/>
      <c r="AD1306" s="296"/>
      <c r="AE1306" s="296"/>
      <c r="AF1306" s="296"/>
      <c r="AG1306" s="296"/>
      <c r="AH1306" s="296"/>
      <c r="AI1306" s="296"/>
    </row>
    <row r="1307" s="455" customFormat="1" spans="1:35">
      <c r="A1307" s="467">
        <v>1436</v>
      </c>
      <c r="B1307" s="296"/>
      <c r="C1307" s="754" t="s">
        <v>8089</v>
      </c>
      <c r="D1307" s="296"/>
      <c r="E1307" s="754" t="s">
        <v>8090</v>
      </c>
      <c r="F1307" s="296"/>
      <c r="G1307" s="296"/>
      <c r="H1307" s="191" t="s">
        <v>6292</v>
      </c>
      <c r="I1307" s="296"/>
      <c r="J1307" s="191" t="s">
        <v>7718</v>
      </c>
      <c r="K1307" s="296"/>
      <c r="L1307" s="296"/>
      <c r="M1307" s="476">
        <v>53</v>
      </c>
      <c r="N1307" s="477">
        <v>7.9236</v>
      </c>
      <c r="O1307" s="477">
        <f t="shared" si="288"/>
        <v>419.9508</v>
      </c>
      <c r="P1307" s="477">
        <v>59</v>
      </c>
      <c r="Q1307" s="477">
        <f t="shared" si="284"/>
        <v>7.9236</v>
      </c>
      <c r="R1307" s="477">
        <f t="shared" si="292"/>
        <v>467.4924</v>
      </c>
      <c r="S1307" s="477">
        <f t="shared" si="293"/>
        <v>6</v>
      </c>
      <c r="T1307" s="477">
        <f t="shared" si="294"/>
        <v>7.9236</v>
      </c>
      <c r="U1307" s="477">
        <f>R1307-O1307</f>
        <v>47.5416</v>
      </c>
      <c r="V1307" s="477">
        <f t="shared" si="296"/>
        <v>0</v>
      </c>
      <c r="W1307" s="477">
        <f t="shared" si="297"/>
        <v>7.9236</v>
      </c>
      <c r="X1307" s="477">
        <f>W1307*V1307</f>
        <v>0</v>
      </c>
      <c r="Y1307" s="444"/>
      <c r="Z1307" s="296"/>
      <c r="AA1307" s="296"/>
      <c r="AB1307" s="296"/>
      <c r="AC1307" s="296"/>
      <c r="AD1307" s="296"/>
      <c r="AE1307" s="296"/>
      <c r="AF1307" s="296"/>
      <c r="AG1307" s="296"/>
      <c r="AH1307" s="296"/>
      <c r="AI1307" s="296"/>
    </row>
    <row r="1308" s="455" customFormat="1" spans="1:35">
      <c r="A1308" s="467">
        <v>1437</v>
      </c>
      <c r="B1308" s="296"/>
      <c r="C1308" s="754" t="s">
        <v>8091</v>
      </c>
      <c r="D1308" s="296"/>
      <c r="E1308" s="754" t="s">
        <v>8092</v>
      </c>
      <c r="F1308" s="296"/>
      <c r="G1308" s="296"/>
      <c r="H1308" s="191" t="s">
        <v>6292</v>
      </c>
      <c r="I1308" s="296"/>
      <c r="J1308" s="191" t="s">
        <v>7718</v>
      </c>
      <c r="K1308" s="296"/>
      <c r="L1308" s="296"/>
      <c r="M1308" s="476">
        <v>-2</v>
      </c>
      <c r="N1308" s="477">
        <v>54.245</v>
      </c>
      <c r="O1308" s="477">
        <f t="shared" si="288"/>
        <v>-108.49</v>
      </c>
      <c r="P1308" s="477"/>
      <c r="Q1308" s="477">
        <f t="shared" si="284"/>
        <v>54.245</v>
      </c>
      <c r="R1308" s="477">
        <f t="shared" si="292"/>
        <v>0</v>
      </c>
      <c r="S1308" s="477">
        <f t="shared" si="293"/>
        <v>2</v>
      </c>
      <c r="T1308" s="477">
        <f t="shared" si="294"/>
        <v>54.245</v>
      </c>
      <c r="U1308" s="477">
        <f>R1308-O1308</f>
        <v>108.49</v>
      </c>
      <c r="V1308" s="477">
        <f t="shared" si="296"/>
        <v>0</v>
      </c>
      <c r="W1308" s="477">
        <f t="shared" si="297"/>
        <v>54.245</v>
      </c>
      <c r="X1308" s="477">
        <f>W1308*V1308</f>
        <v>0</v>
      </c>
      <c r="Y1308" s="444"/>
      <c r="Z1308" s="296"/>
      <c r="AA1308" s="296"/>
      <c r="AB1308" s="296"/>
      <c r="AC1308" s="296"/>
      <c r="AD1308" s="296"/>
      <c r="AE1308" s="296"/>
      <c r="AF1308" s="296"/>
      <c r="AG1308" s="296"/>
      <c r="AH1308" s="296"/>
      <c r="AI1308" s="296"/>
    </row>
    <row r="1309" s="455" customFormat="1" spans="1:35">
      <c r="A1309" s="467">
        <v>1438</v>
      </c>
      <c r="B1309" s="296"/>
      <c r="C1309" s="754" t="s">
        <v>5844</v>
      </c>
      <c r="D1309" s="296"/>
      <c r="E1309" s="754" t="s">
        <v>5845</v>
      </c>
      <c r="F1309" s="296"/>
      <c r="G1309" s="296"/>
      <c r="H1309" s="191" t="s">
        <v>6292</v>
      </c>
      <c r="I1309" s="296"/>
      <c r="J1309" s="191" t="s">
        <v>7718</v>
      </c>
      <c r="K1309" s="296"/>
      <c r="L1309" s="296"/>
      <c r="M1309" s="476">
        <v>101</v>
      </c>
      <c r="N1309" s="477">
        <v>21.2336</v>
      </c>
      <c r="O1309" s="477">
        <f t="shared" si="288"/>
        <v>2144.5936</v>
      </c>
      <c r="P1309" s="477">
        <v>74</v>
      </c>
      <c r="Q1309" s="477">
        <f t="shared" si="284"/>
        <v>21.2336</v>
      </c>
      <c r="R1309" s="477">
        <f t="shared" si="292"/>
        <v>1571.2864</v>
      </c>
      <c r="S1309" s="477">
        <f t="shared" si="293"/>
        <v>0</v>
      </c>
      <c r="T1309" s="477">
        <f t="shared" si="294"/>
        <v>21.2336</v>
      </c>
      <c r="U1309" s="477">
        <f t="shared" si="295"/>
        <v>0</v>
      </c>
      <c r="V1309" s="477">
        <f t="shared" si="296"/>
        <v>-27</v>
      </c>
      <c r="W1309" s="477">
        <f t="shared" si="297"/>
        <v>21.2336</v>
      </c>
      <c r="X1309" s="477">
        <f t="shared" ref="X1309:X1315" si="300">R1309-O1309</f>
        <v>-573.3072</v>
      </c>
      <c r="Y1309" s="444"/>
      <c r="Z1309" s="296"/>
      <c r="AA1309" s="296"/>
      <c r="AB1309" s="296"/>
      <c r="AC1309" s="296"/>
      <c r="AD1309" s="296"/>
      <c r="AE1309" s="296"/>
      <c r="AF1309" s="296"/>
      <c r="AG1309" s="296"/>
      <c r="AH1309" s="296"/>
      <c r="AI1309" s="296"/>
    </row>
    <row r="1310" s="455" customFormat="1" spans="1:35">
      <c r="A1310" s="467">
        <v>1439</v>
      </c>
      <c r="B1310" s="296"/>
      <c r="C1310" s="754" t="s">
        <v>8093</v>
      </c>
      <c r="D1310" s="296"/>
      <c r="E1310" s="754" t="s">
        <v>8094</v>
      </c>
      <c r="F1310" s="296"/>
      <c r="G1310" s="296"/>
      <c r="H1310" s="191" t="s">
        <v>6292</v>
      </c>
      <c r="I1310" s="296"/>
      <c r="J1310" s="191" t="s">
        <v>7718</v>
      </c>
      <c r="K1310" s="296"/>
      <c r="L1310" s="296"/>
      <c r="M1310" s="476">
        <v>-12</v>
      </c>
      <c r="N1310" s="477">
        <v>22.2792</v>
      </c>
      <c r="O1310" s="477">
        <f t="shared" si="288"/>
        <v>-267.3504</v>
      </c>
      <c r="P1310" s="477"/>
      <c r="Q1310" s="477">
        <f t="shared" si="284"/>
        <v>22.2792</v>
      </c>
      <c r="R1310" s="477">
        <f t="shared" si="292"/>
        <v>0</v>
      </c>
      <c r="S1310" s="477">
        <f t="shared" si="293"/>
        <v>12</v>
      </c>
      <c r="T1310" s="477">
        <f t="shared" si="294"/>
        <v>22.2792</v>
      </c>
      <c r="U1310" s="477">
        <f>R1310-O1310</f>
        <v>267.3504</v>
      </c>
      <c r="V1310" s="477">
        <f t="shared" si="296"/>
        <v>0</v>
      </c>
      <c r="W1310" s="477">
        <f t="shared" si="297"/>
        <v>22.2792</v>
      </c>
      <c r="X1310" s="477">
        <f>W1310*V1310</f>
        <v>0</v>
      </c>
      <c r="Y1310" s="444"/>
      <c r="Z1310" s="296"/>
      <c r="AA1310" s="296"/>
      <c r="AB1310" s="296"/>
      <c r="AC1310" s="296"/>
      <c r="AD1310" s="296"/>
      <c r="AE1310" s="296"/>
      <c r="AF1310" s="296"/>
      <c r="AG1310" s="296"/>
      <c r="AH1310" s="296"/>
      <c r="AI1310" s="296"/>
    </row>
    <row r="1311" s="455" customFormat="1" spans="1:35">
      <c r="A1311" s="467">
        <v>1440</v>
      </c>
      <c r="B1311" s="296"/>
      <c r="C1311" s="754" t="s">
        <v>8095</v>
      </c>
      <c r="D1311" s="296"/>
      <c r="E1311" s="754" t="s">
        <v>8096</v>
      </c>
      <c r="F1311" s="296"/>
      <c r="G1311" s="296"/>
      <c r="H1311" s="191" t="s">
        <v>6292</v>
      </c>
      <c r="I1311" s="296"/>
      <c r="J1311" s="191" t="s">
        <v>7718</v>
      </c>
      <c r="K1311" s="296"/>
      <c r="L1311" s="296"/>
      <c r="M1311" s="476">
        <v>30</v>
      </c>
      <c r="N1311" s="477">
        <v>35.5407</v>
      </c>
      <c r="O1311" s="477">
        <f t="shared" si="288"/>
        <v>1066.221</v>
      </c>
      <c r="P1311" s="477"/>
      <c r="Q1311" s="477">
        <f t="shared" si="284"/>
        <v>35.5407</v>
      </c>
      <c r="R1311" s="477">
        <f t="shared" si="292"/>
        <v>0</v>
      </c>
      <c r="S1311" s="477">
        <f t="shared" si="293"/>
        <v>0</v>
      </c>
      <c r="T1311" s="477">
        <f t="shared" si="294"/>
        <v>35.5407</v>
      </c>
      <c r="U1311" s="477">
        <f t="shared" si="295"/>
        <v>0</v>
      </c>
      <c r="V1311" s="477">
        <f t="shared" si="296"/>
        <v>-30</v>
      </c>
      <c r="W1311" s="477">
        <f t="shared" si="297"/>
        <v>35.5407</v>
      </c>
      <c r="X1311" s="477">
        <f t="shared" si="300"/>
        <v>-1066.221</v>
      </c>
      <c r="Y1311" s="444"/>
      <c r="Z1311" s="296"/>
      <c r="AA1311" s="296"/>
      <c r="AB1311" s="296"/>
      <c r="AC1311" s="296"/>
      <c r="AD1311" s="296"/>
      <c r="AE1311" s="296"/>
      <c r="AF1311" s="296"/>
      <c r="AG1311" s="296"/>
      <c r="AH1311" s="296"/>
      <c r="AI1311" s="296"/>
    </row>
    <row r="1312" s="455" customFormat="1" spans="1:35">
      <c r="A1312" s="467">
        <v>1441</v>
      </c>
      <c r="B1312" s="296"/>
      <c r="C1312" s="754" t="s">
        <v>5854</v>
      </c>
      <c r="D1312" s="296"/>
      <c r="E1312" s="754" t="s">
        <v>5855</v>
      </c>
      <c r="F1312" s="296"/>
      <c r="G1312" s="296"/>
      <c r="H1312" s="191" t="s">
        <v>6292</v>
      </c>
      <c r="I1312" s="296"/>
      <c r="J1312" s="191" t="s">
        <v>7718</v>
      </c>
      <c r="K1312" s="296"/>
      <c r="L1312" s="296"/>
      <c r="M1312" s="476">
        <v>59</v>
      </c>
      <c r="N1312" s="477">
        <v>24.2813</v>
      </c>
      <c r="O1312" s="477">
        <f t="shared" si="288"/>
        <v>1432.5967</v>
      </c>
      <c r="P1312" s="477">
        <v>72</v>
      </c>
      <c r="Q1312" s="477">
        <f t="shared" si="284"/>
        <v>24.2813</v>
      </c>
      <c r="R1312" s="477">
        <f t="shared" si="292"/>
        <v>1748.2536</v>
      </c>
      <c r="S1312" s="477">
        <f t="shared" si="293"/>
        <v>13</v>
      </c>
      <c r="T1312" s="477">
        <f t="shared" si="294"/>
        <v>24.2813</v>
      </c>
      <c r="U1312" s="477">
        <f>R1312-O1312</f>
        <v>315.6569</v>
      </c>
      <c r="V1312" s="477">
        <f t="shared" si="296"/>
        <v>0</v>
      </c>
      <c r="W1312" s="477">
        <f t="shared" si="297"/>
        <v>24.2813</v>
      </c>
      <c r="X1312" s="477">
        <f>W1312*V1312</f>
        <v>0</v>
      </c>
      <c r="Y1312" s="444"/>
      <c r="Z1312" s="296"/>
      <c r="AA1312" s="296"/>
      <c r="AB1312" s="296"/>
      <c r="AC1312" s="296"/>
      <c r="AD1312" s="296"/>
      <c r="AE1312" s="296"/>
      <c r="AF1312" s="296"/>
      <c r="AG1312" s="296"/>
      <c r="AH1312" s="296"/>
      <c r="AI1312" s="296"/>
    </row>
    <row r="1313" s="455" customFormat="1" spans="1:35">
      <c r="A1313" s="467">
        <v>1442</v>
      </c>
      <c r="B1313" s="296"/>
      <c r="C1313" s="754" t="s">
        <v>5860</v>
      </c>
      <c r="D1313" s="296"/>
      <c r="E1313" s="754" t="s">
        <v>5861</v>
      </c>
      <c r="F1313" s="296"/>
      <c r="G1313" s="296"/>
      <c r="H1313" s="191" t="s">
        <v>6292</v>
      </c>
      <c r="I1313" s="296"/>
      <c r="J1313" s="191" t="s">
        <v>7718</v>
      </c>
      <c r="K1313" s="296"/>
      <c r="L1313" s="296"/>
      <c r="M1313" s="476">
        <v>-38</v>
      </c>
      <c r="N1313" s="477">
        <v>8.6873</v>
      </c>
      <c r="O1313" s="477">
        <f t="shared" si="288"/>
        <v>-330.1174</v>
      </c>
      <c r="P1313" s="477">
        <v>50</v>
      </c>
      <c r="Q1313" s="477">
        <f t="shared" si="284"/>
        <v>8.6873</v>
      </c>
      <c r="R1313" s="477">
        <f t="shared" si="292"/>
        <v>434.365</v>
      </c>
      <c r="S1313" s="477">
        <f t="shared" si="293"/>
        <v>88</v>
      </c>
      <c r="T1313" s="477">
        <f t="shared" si="294"/>
        <v>8.6873</v>
      </c>
      <c r="U1313" s="477">
        <f>R1313-O1313</f>
        <v>764.4824</v>
      </c>
      <c r="V1313" s="477">
        <f t="shared" si="296"/>
        <v>0</v>
      </c>
      <c r="W1313" s="477">
        <f t="shared" si="297"/>
        <v>8.6873</v>
      </c>
      <c r="X1313" s="477">
        <f>W1313*V1313</f>
        <v>0</v>
      </c>
      <c r="Y1313" s="444"/>
      <c r="Z1313" s="296"/>
      <c r="AA1313" s="296"/>
      <c r="AB1313" s="296"/>
      <c r="AC1313" s="296"/>
      <c r="AD1313" s="296"/>
      <c r="AE1313" s="296"/>
      <c r="AF1313" s="296"/>
      <c r="AG1313" s="296"/>
      <c r="AH1313" s="296"/>
      <c r="AI1313" s="296"/>
    </row>
    <row r="1314" s="455" customFormat="1" spans="1:35">
      <c r="A1314" s="467">
        <v>1443</v>
      </c>
      <c r="B1314" s="296"/>
      <c r="C1314" s="754" t="s">
        <v>5862</v>
      </c>
      <c r="D1314" s="296"/>
      <c r="E1314" s="754" t="s">
        <v>5863</v>
      </c>
      <c r="F1314" s="296"/>
      <c r="G1314" s="296"/>
      <c r="H1314" s="191" t="s">
        <v>6292</v>
      </c>
      <c r="I1314" s="296"/>
      <c r="J1314" s="191" t="s">
        <v>7718</v>
      </c>
      <c r="K1314" s="296"/>
      <c r="L1314" s="296"/>
      <c r="M1314" s="476">
        <v>24</v>
      </c>
      <c r="N1314" s="477">
        <v>14.9527</v>
      </c>
      <c r="O1314" s="477">
        <f t="shared" si="288"/>
        <v>358.8648</v>
      </c>
      <c r="P1314" s="477"/>
      <c r="Q1314" s="477">
        <f t="shared" si="284"/>
        <v>14.9527</v>
      </c>
      <c r="R1314" s="477">
        <f t="shared" si="292"/>
        <v>0</v>
      </c>
      <c r="S1314" s="477">
        <f t="shared" si="293"/>
        <v>0</v>
      </c>
      <c r="T1314" s="477">
        <f t="shared" si="294"/>
        <v>14.9527</v>
      </c>
      <c r="U1314" s="477">
        <f t="shared" si="295"/>
        <v>0</v>
      </c>
      <c r="V1314" s="477">
        <f t="shared" si="296"/>
        <v>-24</v>
      </c>
      <c r="W1314" s="477">
        <f t="shared" si="297"/>
        <v>14.9527</v>
      </c>
      <c r="X1314" s="477">
        <f t="shared" si="300"/>
        <v>-358.8648</v>
      </c>
      <c r="Y1314" s="444"/>
      <c r="Z1314" s="296"/>
      <c r="AA1314" s="296"/>
      <c r="AB1314" s="296"/>
      <c r="AC1314" s="296"/>
      <c r="AD1314" s="296"/>
      <c r="AE1314" s="296"/>
      <c r="AF1314" s="296"/>
      <c r="AG1314" s="296"/>
      <c r="AH1314" s="296"/>
      <c r="AI1314" s="296"/>
    </row>
    <row r="1315" s="455" customFormat="1" spans="1:35">
      <c r="A1315" s="467">
        <v>1444</v>
      </c>
      <c r="B1315" s="296"/>
      <c r="C1315" s="754" t="s">
        <v>5864</v>
      </c>
      <c r="D1315" s="296"/>
      <c r="E1315" s="754" t="s">
        <v>5865</v>
      </c>
      <c r="F1315" s="296"/>
      <c r="G1315" s="296"/>
      <c r="H1315" s="191" t="s">
        <v>6292</v>
      </c>
      <c r="I1315" s="296"/>
      <c r="J1315" s="191" t="s">
        <v>7718</v>
      </c>
      <c r="K1315" s="296"/>
      <c r="L1315" s="296"/>
      <c r="M1315" s="476">
        <v>647</v>
      </c>
      <c r="N1315" s="477">
        <v>7.6373</v>
      </c>
      <c r="O1315" s="477">
        <f t="shared" si="288"/>
        <v>4941.3331</v>
      </c>
      <c r="P1315" s="477"/>
      <c r="Q1315" s="477">
        <f t="shared" ref="Q1315:Q1378" si="301">N1315</f>
        <v>7.6373</v>
      </c>
      <c r="R1315" s="477">
        <f t="shared" si="292"/>
        <v>0</v>
      </c>
      <c r="S1315" s="477">
        <f t="shared" si="293"/>
        <v>0</v>
      </c>
      <c r="T1315" s="477">
        <f t="shared" si="294"/>
        <v>7.6373</v>
      </c>
      <c r="U1315" s="477">
        <f t="shared" si="295"/>
        <v>0</v>
      </c>
      <c r="V1315" s="477">
        <f t="shared" si="296"/>
        <v>-647</v>
      </c>
      <c r="W1315" s="477">
        <f t="shared" si="297"/>
        <v>7.6373</v>
      </c>
      <c r="X1315" s="477">
        <f t="shared" si="300"/>
        <v>-4941.3331</v>
      </c>
      <c r="Y1315" s="444"/>
      <c r="Z1315" s="296"/>
      <c r="AA1315" s="296"/>
      <c r="AB1315" s="296"/>
      <c r="AC1315" s="296"/>
      <c r="AD1315" s="296"/>
      <c r="AE1315" s="296"/>
      <c r="AF1315" s="296"/>
      <c r="AG1315" s="296"/>
      <c r="AH1315" s="296"/>
      <c r="AI1315" s="296"/>
    </row>
    <row r="1316" s="455" customFormat="1" spans="1:35">
      <c r="A1316" s="467">
        <v>1445</v>
      </c>
      <c r="B1316" s="296"/>
      <c r="C1316" s="754" t="s">
        <v>5866</v>
      </c>
      <c r="D1316" s="296"/>
      <c r="E1316" s="754" t="s">
        <v>5867</v>
      </c>
      <c r="F1316" s="296"/>
      <c r="G1316" s="296"/>
      <c r="H1316" s="191" t="s">
        <v>6292</v>
      </c>
      <c r="I1316" s="296"/>
      <c r="J1316" s="191" t="s">
        <v>7718</v>
      </c>
      <c r="K1316" s="296"/>
      <c r="L1316" s="296"/>
      <c r="M1316" s="476">
        <v>684</v>
      </c>
      <c r="N1316" s="477">
        <v>27.5298</v>
      </c>
      <c r="O1316" s="477">
        <f t="shared" si="288"/>
        <v>18830.3832</v>
      </c>
      <c r="P1316" s="477">
        <v>782</v>
      </c>
      <c r="Q1316" s="477">
        <f t="shared" si="301"/>
        <v>27.5298</v>
      </c>
      <c r="R1316" s="477">
        <f t="shared" si="292"/>
        <v>21528.3036</v>
      </c>
      <c r="S1316" s="477">
        <f t="shared" si="293"/>
        <v>98</v>
      </c>
      <c r="T1316" s="477">
        <f t="shared" si="294"/>
        <v>27.5298</v>
      </c>
      <c r="U1316" s="477">
        <f>R1316-O1316</f>
        <v>2697.9204</v>
      </c>
      <c r="V1316" s="477">
        <f t="shared" si="296"/>
        <v>0</v>
      </c>
      <c r="W1316" s="477">
        <f t="shared" si="297"/>
        <v>27.5298</v>
      </c>
      <c r="X1316" s="477">
        <f>W1316*V1316</f>
        <v>0</v>
      </c>
      <c r="Y1316" s="444"/>
      <c r="Z1316" s="296"/>
      <c r="AA1316" s="296"/>
      <c r="AB1316" s="296"/>
      <c r="AC1316" s="296"/>
      <c r="AD1316" s="296"/>
      <c r="AE1316" s="296"/>
      <c r="AF1316" s="296"/>
      <c r="AG1316" s="296"/>
      <c r="AH1316" s="296"/>
      <c r="AI1316" s="296"/>
    </row>
    <row r="1317" s="455" customFormat="1" spans="1:35">
      <c r="A1317" s="467">
        <v>1446</v>
      </c>
      <c r="B1317" s="296"/>
      <c r="C1317" s="754" t="s">
        <v>5868</v>
      </c>
      <c r="D1317" s="296"/>
      <c r="E1317" s="754" t="s">
        <v>5869</v>
      </c>
      <c r="F1317" s="296"/>
      <c r="G1317" s="296"/>
      <c r="H1317" s="191" t="s">
        <v>6292</v>
      </c>
      <c r="I1317" s="296"/>
      <c r="J1317" s="191" t="s">
        <v>7718</v>
      </c>
      <c r="K1317" s="296"/>
      <c r="L1317" s="296"/>
      <c r="M1317" s="476">
        <v>309</v>
      </c>
      <c r="N1317" s="477">
        <v>29.0841</v>
      </c>
      <c r="O1317" s="477">
        <f t="shared" si="288"/>
        <v>8986.9869</v>
      </c>
      <c r="P1317" s="477">
        <v>293</v>
      </c>
      <c r="Q1317" s="477">
        <f t="shared" si="301"/>
        <v>29.0841</v>
      </c>
      <c r="R1317" s="477">
        <f t="shared" si="292"/>
        <v>8521.6413</v>
      </c>
      <c r="S1317" s="477">
        <f t="shared" si="293"/>
        <v>0</v>
      </c>
      <c r="T1317" s="477">
        <f t="shared" si="294"/>
        <v>29.0841</v>
      </c>
      <c r="U1317" s="477">
        <f t="shared" si="295"/>
        <v>0</v>
      </c>
      <c r="V1317" s="477">
        <f t="shared" si="296"/>
        <v>-16</v>
      </c>
      <c r="W1317" s="477">
        <f t="shared" si="297"/>
        <v>29.0841</v>
      </c>
      <c r="X1317" s="477">
        <f t="shared" ref="X1317:X1319" si="302">R1317-O1317</f>
        <v>-465.345600000001</v>
      </c>
      <c r="Y1317" s="444"/>
      <c r="Z1317" s="296"/>
      <c r="AA1317" s="296"/>
      <c r="AB1317" s="296"/>
      <c r="AC1317" s="296"/>
      <c r="AD1317" s="296"/>
      <c r="AE1317" s="296"/>
      <c r="AF1317" s="296"/>
      <c r="AG1317" s="296"/>
      <c r="AH1317" s="296"/>
      <c r="AI1317" s="296"/>
    </row>
    <row r="1318" s="455" customFormat="1" spans="1:35">
      <c r="A1318" s="467">
        <v>1447</v>
      </c>
      <c r="B1318" s="296"/>
      <c r="C1318" s="754" t="s">
        <v>5870</v>
      </c>
      <c r="D1318" s="296"/>
      <c r="E1318" s="754" t="s">
        <v>5871</v>
      </c>
      <c r="F1318" s="296"/>
      <c r="G1318" s="296"/>
      <c r="H1318" s="191" t="s">
        <v>6292</v>
      </c>
      <c r="I1318" s="296"/>
      <c r="J1318" s="191" t="s">
        <v>7718</v>
      </c>
      <c r="K1318" s="296"/>
      <c r="L1318" s="296"/>
      <c r="M1318" s="476">
        <v>348</v>
      </c>
      <c r="N1318" s="477">
        <v>29.5309</v>
      </c>
      <c r="O1318" s="477">
        <f t="shared" si="288"/>
        <v>10276.7532</v>
      </c>
      <c r="P1318" s="477">
        <v>336</v>
      </c>
      <c r="Q1318" s="477">
        <f t="shared" si="301"/>
        <v>29.5309</v>
      </c>
      <c r="R1318" s="477">
        <f t="shared" si="292"/>
        <v>9922.3824</v>
      </c>
      <c r="S1318" s="477">
        <f t="shared" si="293"/>
        <v>0</v>
      </c>
      <c r="T1318" s="477">
        <f t="shared" si="294"/>
        <v>29.5309</v>
      </c>
      <c r="U1318" s="477">
        <f t="shared" si="295"/>
        <v>0</v>
      </c>
      <c r="V1318" s="477">
        <f t="shared" si="296"/>
        <v>-12</v>
      </c>
      <c r="W1318" s="477">
        <f t="shared" si="297"/>
        <v>29.5309</v>
      </c>
      <c r="X1318" s="477">
        <f t="shared" si="302"/>
        <v>-354.370799999999</v>
      </c>
      <c r="Y1318" s="444"/>
      <c r="Z1318" s="296"/>
      <c r="AA1318" s="296"/>
      <c r="AB1318" s="296"/>
      <c r="AC1318" s="296"/>
      <c r="AD1318" s="296"/>
      <c r="AE1318" s="296"/>
      <c r="AF1318" s="296"/>
      <c r="AG1318" s="296"/>
      <c r="AH1318" s="296"/>
      <c r="AI1318" s="296"/>
    </row>
    <row r="1319" s="455" customFormat="1" spans="1:35">
      <c r="A1319" s="467">
        <v>1448</v>
      </c>
      <c r="B1319" s="296"/>
      <c r="C1319" s="754" t="s">
        <v>8097</v>
      </c>
      <c r="D1319" s="296"/>
      <c r="E1319" s="754" t="s">
        <v>8098</v>
      </c>
      <c r="F1319" s="296"/>
      <c r="G1319" s="296"/>
      <c r="H1319" s="191" t="s">
        <v>6292</v>
      </c>
      <c r="I1319" s="296"/>
      <c r="J1319" s="191" t="s">
        <v>7718</v>
      </c>
      <c r="K1319" s="296"/>
      <c r="L1319" s="296"/>
      <c r="M1319" s="476">
        <v>206</v>
      </c>
      <c r="N1319" s="477">
        <v>57.1428</v>
      </c>
      <c r="O1319" s="477">
        <f t="shared" si="288"/>
        <v>11771.4168</v>
      </c>
      <c r="P1319" s="477">
        <v>135</v>
      </c>
      <c r="Q1319" s="477">
        <f t="shared" si="301"/>
        <v>57.1428</v>
      </c>
      <c r="R1319" s="477">
        <f t="shared" si="292"/>
        <v>7714.278</v>
      </c>
      <c r="S1319" s="477">
        <f t="shared" si="293"/>
        <v>0</v>
      </c>
      <c r="T1319" s="477">
        <f t="shared" si="294"/>
        <v>57.1428</v>
      </c>
      <c r="U1319" s="477">
        <f t="shared" si="295"/>
        <v>0</v>
      </c>
      <c r="V1319" s="477">
        <f t="shared" si="296"/>
        <v>-71</v>
      </c>
      <c r="W1319" s="477">
        <f t="shared" si="297"/>
        <v>57.1428</v>
      </c>
      <c r="X1319" s="477">
        <f t="shared" si="302"/>
        <v>-4057.1388</v>
      </c>
      <c r="Y1319" s="444"/>
      <c r="Z1319" s="296"/>
      <c r="AA1319" s="296"/>
      <c r="AB1319" s="296"/>
      <c r="AC1319" s="296"/>
      <c r="AD1319" s="296"/>
      <c r="AE1319" s="296"/>
      <c r="AF1319" s="296"/>
      <c r="AG1319" s="296"/>
      <c r="AH1319" s="296"/>
      <c r="AI1319" s="296"/>
    </row>
    <row r="1320" s="455" customFormat="1" spans="1:35">
      <c r="A1320" s="467">
        <v>1449</v>
      </c>
      <c r="B1320" s="296"/>
      <c r="C1320" s="754" t="s">
        <v>5872</v>
      </c>
      <c r="D1320" s="296"/>
      <c r="E1320" s="754" t="s">
        <v>5873</v>
      </c>
      <c r="F1320" s="296"/>
      <c r="G1320" s="296"/>
      <c r="H1320" s="191" t="s">
        <v>6292</v>
      </c>
      <c r="I1320" s="296"/>
      <c r="J1320" s="191" t="s">
        <v>7718</v>
      </c>
      <c r="K1320" s="296"/>
      <c r="L1320" s="296"/>
      <c r="M1320" s="476">
        <v>57</v>
      </c>
      <c r="N1320" s="477">
        <v>54.4185</v>
      </c>
      <c r="O1320" s="477">
        <f t="shared" si="288"/>
        <v>3101.8545</v>
      </c>
      <c r="P1320" s="477">
        <v>71</v>
      </c>
      <c r="Q1320" s="477">
        <f t="shared" si="301"/>
        <v>54.4185</v>
      </c>
      <c r="R1320" s="477">
        <f t="shared" si="292"/>
        <v>3863.7135</v>
      </c>
      <c r="S1320" s="477">
        <f t="shared" si="293"/>
        <v>14</v>
      </c>
      <c r="T1320" s="477">
        <f t="shared" si="294"/>
        <v>54.4185</v>
      </c>
      <c r="U1320" s="477">
        <f>R1320-O1320</f>
        <v>761.859</v>
      </c>
      <c r="V1320" s="477">
        <f t="shared" si="296"/>
        <v>0</v>
      </c>
      <c r="W1320" s="477">
        <f t="shared" si="297"/>
        <v>54.4185</v>
      </c>
      <c r="X1320" s="477">
        <f>W1320*V1320</f>
        <v>0</v>
      </c>
      <c r="Y1320" s="444"/>
      <c r="Z1320" s="296"/>
      <c r="AA1320" s="296"/>
      <c r="AB1320" s="296"/>
      <c r="AC1320" s="296"/>
      <c r="AD1320" s="296"/>
      <c r="AE1320" s="296"/>
      <c r="AF1320" s="296"/>
      <c r="AG1320" s="296"/>
      <c r="AH1320" s="296"/>
      <c r="AI1320" s="296"/>
    </row>
    <row r="1321" s="455" customFormat="1" spans="1:35">
      <c r="A1321" s="467">
        <v>1450</v>
      </c>
      <c r="B1321" s="296"/>
      <c r="C1321" s="754" t="s">
        <v>5874</v>
      </c>
      <c r="D1321" s="296"/>
      <c r="E1321" s="754" t="s">
        <v>5875</v>
      </c>
      <c r="F1321" s="296"/>
      <c r="G1321" s="296"/>
      <c r="H1321" s="191" t="s">
        <v>6292</v>
      </c>
      <c r="I1321" s="296"/>
      <c r="J1321" s="191" t="s">
        <v>7718</v>
      </c>
      <c r="K1321" s="296"/>
      <c r="L1321" s="296"/>
      <c r="M1321" s="476">
        <v>303</v>
      </c>
      <c r="N1321" s="477">
        <v>28.1282</v>
      </c>
      <c r="O1321" s="477">
        <f t="shared" si="288"/>
        <v>8522.8446</v>
      </c>
      <c r="P1321" s="477">
        <v>305</v>
      </c>
      <c r="Q1321" s="477">
        <f t="shared" si="301"/>
        <v>28.1282</v>
      </c>
      <c r="R1321" s="477">
        <f t="shared" si="292"/>
        <v>8579.101</v>
      </c>
      <c r="S1321" s="477">
        <f t="shared" si="293"/>
        <v>2</v>
      </c>
      <c r="T1321" s="477">
        <f t="shared" si="294"/>
        <v>28.1282</v>
      </c>
      <c r="U1321" s="477">
        <f>R1321-O1321</f>
        <v>56.2564000000002</v>
      </c>
      <c r="V1321" s="477">
        <f t="shared" si="296"/>
        <v>0</v>
      </c>
      <c r="W1321" s="477">
        <f t="shared" si="297"/>
        <v>28.1282</v>
      </c>
      <c r="X1321" s="477">
        <f>W1321*V1321</f>
        <v>0</v>
      </c>
      <c r="Y1321" s="444"/>
      <c r="Z1321" s="296"/>
      <c r="AA1321" s="296"/>
      <c r="AB1321" s="296"/>
      <c r="AC1321" s="296"/>
      <c r="AD1321" s="296"/>
      <c r="AE1321" s="296"/>
      <c r="AF1321" s="296"/>
      <c r="AG1321" s="296"/>
      <c r="AH1321" s="296"/>
      <c r="AI1321" s="296"/>
    </row>
    <row r="1322" s="455" customFormat="1" spans="1:35">
      <c r="A1322" s="467">
        <v>1451</v>
      </c>
      <c r="B1322" s="296"/>
      <c r="C1322" s="754" t="s">
        <v>5876</v>
      </c>
      <c r="D1322" s="296"/>
      <c r="E1322" s="754" t="s">
        <v>5877</v>
      </c>
      <c r="F1322" s="296"/>
      <c r="G1322" s="296"/>
      <c r="H1322" s="191" t="s">
        <v>6292</v>
      </c>
      <c r="I1322" s="296"/>
      <c r="J1322" s="191" t="s">
        <v>7718</v>
      </c>
      <c r="K1322" s="296"/>
      <c r="L1322" s="296"/>
      <c r="M1322" s="476">
        <v>163</v>
      </c>
      <c r="N1322" s="477">
        <v>53.9315</v>
      </c>
      <c r="O1322" s="477">
        <f t="shared" si="288"/>
        <v>8790.8345</v>
      </c>
      <c r="P1322" s="477">
        <v>144</v>
      </c>
      <c r="Q1322" s="477">
        <f t="shared" si="301"/>
        <v>53.9315</v>
      </c>
      <c r="R1322" s="477">
        <f t="shared" si="292"/>
        <v>7766.136</v>
      </c>
      <c r="S1322" s="477">
        <f t="shared" si="293"/>
        <v>0</v>
      </c>
      <c r="T1322" s="477">
        <f t="shared" si="294"/>
        <v>53.9315</v>
      </c>
      <c r="U1322" s="477">
        <f t="shared" si="295"/>
        <v>0</v>
      </c>
      <c r="V1322" s="477">
        <f t="shared" si="296"/>
        <v>-19</v>
      </c>
      <c r="W1322" s="477">
        <f t="shared" si="297"/>
        <v>53.9315</v>
      </c>
      <c r="X1322" s="477">
        <f t="shared" ref="X1322:X1324" si="303">R1322-O1322</f>
        <v>-1024.6985</v>
      </c>
      <c r="Y1322" s="444"/>
      <c r="Z1322" s="296"/>
      <c r="AA1322" s="296"/>
      <c r="AB1322" s="296"/>
      <c r="AC1322" s="296"/>
      <c r="AD1322" s="296"/>
      <c r="AE1322" s="296"/>
      <c r="AF1322" s="296"/>
      <c r="AG1322" s="296"/>
      <c r="AH1322" s="296"/>
      <c r="AI1322" s="296"/>
    </row>
    <row r="1323" s="455" customFormat="1" spans="1:35">
      <c r="A1323" s="467">
        <v>1452</v>
      </c>
      <c r="B1323" s="296"/>
      <c r="C1323" s="754" t="s">
        <v>5878</v>
      </c>
      <c r="D1323" s="296"/>
      <c r="E1323" s="754" t="s">
        <v>5879</v>
      </c>
      <c r="F1323" s="296"/>
      <c r="G1323" s="296"/>
      <c r="H1323" s="191" t="s">
        <v>6292</v>
      </c>
      <c r="I1323" s="296"/>
      <c r="J1323" s="191" t="s">
        <v>7718</v>
      </c>
      <c r="K1323" s="296"/>
      <c r="L1323" s="296"/>
      <c r="M1323" s="476">
        <v>2603</v>
      </c>
      <c r="N1323" s="477">
        <v>14.9901</v>
      </c>
      <c r="O1323" s="477">
        <f t="shared" si="288"/>
        <v>39019.2303</v>
      </c>
      <c r="P1323" s="477">
        <v>2462</v>
      </c>
      <c r="Q1323" s="477">
        <f t="shared" si="301"/>
        <v>14.9901</v>
      </c>
      <c r="R1323" s="477">
        <f t="shared" si="292"/>
        <v>36905.6262</v>
      </c>
      <c r="S1323" s="477">
        <f t="shared" si="293"/>
        <v>0</v>
      </c>
      <c r="T1323" s="477">
        <f t="shared" si="294"/>
        <v>14.9901</v>
      </c>
      <c r="U1323" s="477">
        <f t="shared" si="295"/>
        <v>0</v>
      </c>
      <c r="V1323" s="477">
        <f t="shared" si="296"/>
        <v>-141</v>
      </c>
      <c r="W1323" s="477">
        <f t="shared" si="297"/>
        <v>14.9901</v>
      </c>
      <c r="X1323" s="477">
        <f t="shared" si="303"/>
        <v>-2113.6041</v>
      </c>
      <c r="Y1323" s="444"/>
      <c r="Z1323" s="296"/>
      <c r="AA1323" s="296"/>
      <c r="AB1323" s="296"/>
      <c r="AC1323" s="296"/>
      <c r="AD1323" s="296"/>
      <c r="AE1323" s="296"/>
      <c r="AF1323" s="296"/>
      <c r="AG1323" s="296"/>
      <c r="AH1323" s="296"/>
      <c r="AI1323" s="296"/>
    </row>
    <row r="1324" s="455" customFormat="1" spans="1:35">
      <c r="A1324" s="467">
        <v>1453</v>
      </c>
      <c r="B1324" s="296"/>
      <c r="C1324" s="754" t="s">
        <v>5880</v>
      </c>
      <c r="D1324" s="296"/>
      <c r="E1324" s="754" t="s">
        <v>5881</v>
      </c>
      <c r="F1324" s="296"/>
      <c r="G1324" s="296"/>
      <c r="H1324" s="191" t="s">
        <v>6292</v>
      </c>
      <c r="I1324" s="296"/>
      <c r="J1324" s="191" t="s">
        <v>7718</v>
      </c>
      <c r="K1324" s="296"/>
      <c r="L1324" s="296"/>
      <c r="M1324" s="476">
        <v>2345</v>
      </c>
      <c r="N1324" s="477">
        <v>58.9042</v>
      </c>
      <c r="O1324" s="477">
        <f t="shared" si="288"/>
        <v>138130.349</v>
      </c>
      <c r="P1324" s="477">
        <v>1968</v>
      </c>
      <c r="Q1324" s="477">
        <f t="shared" si="301"/>
        <v>58.9042</v>
      </c>
      <c r="R1324" s="477">
        <f t="shared" si="292"/>
        <v>115923.4656</v>
      </c>
      <c r="S1324" s="477">
        <f t="shared" si="293"/>
        <v>0</v>
      </c>
      <c r="T1324" s="477">
        <f t="shared" si="294"/>
        <v>58.9042</v>
      </c>
      <c r="U1324" s="477">
        <f t="shared" si="295"/>
        <v>0</v>
      </c>
      <c r="V1324" s="477">
        <f t="shared" si="296"/>
        <v>-377</v>
      </c>
      <c r="W1324" s="477">
        <f t="shared" si="297"/>
        <v>58.9042</v>
      </c>
      <c r="X1324" s="477">
        <f t="shared" si="303"/>
        <v>-22206.8834</v>
      </c>
      <c r="Y1324" s="444"/>
      <c r="Z1324" s="296"/>
      <c r="AA1324" s="296"/>
      <c r="AB1324" s="296"/>
      <c r="AC1324" s="296"/>
      <c r="AD1324" s="296"/>
      <c r="AE1324" s="296"/>
      <c r="AF1324" s="296"/>
      <c r="AG1324" s="296"/>
      <c r="AH1324" s="296"/>
      <c r="AI1324" s="296"/>
    </row>
    <row r="1325" s="455" customFormat="1" spans="1:35">
      <c r="A1325" s="467">
        <v>1454</v>
      </c>
      <c r="B1325" s="296"/>
      <c r="C1325" s="754" t="s">
        <v>5882</v>
      </c>
      <c r="D1325" s="296"/>
      <c r="E1325" s="754" t="s">
        <v>5883</v>
      </c>
      <c r="F1325" s="296"/>
      <c r="G1325" s="296"/>
      <c r="H1325" s="191" t="s">
        <v>6292</v>
      </c>
      <c r="I1325" s="296"/>
      <c r="J1325" s="191" t="s">
        <v>7718</v>
      </c>
      <c r="K1325" s="296"/>
      <c r="L1325" s="296"/>
      <c r="M1325" s="476">
        <v>2652</v>
      </c>
      <c r="N1325" s="477">
        <v>22.3807</v>
      </c>
      <c r="O1325" s="477">
        <f t="shared" si="288"/>
        <v>59353.6164</v>
      </c>
      <c r="P1325" s="477">
        <v>2836</v>
      </c>
      <c r="Q1325" s="477">
        <f t="shared" si="301"/>
        <v>22.3807</v>
      </c>
      <c r="R1325" s="477">
        <f t="shared" si="292"/>
        <v>63471.6652</v>
      </c>
      <c r="S1325" s="477">
        <f t="shared" si="293"/>
        <v>184</v>
      </c>
      <c r="T1325" s="477">
        <f t="shared" si="294"/>
        <v>22.3807</v>
      </c>
      <c r="U1325" s="477">
        <f>R1325-O1325</f>
        <v>4118.0488</v>
      </c>
      <c r="V1325" s="477">
        <f t="shared" si="296"/>
        <v>0</v>
      </c>
      <c r="W1325" s="477">
        <f t="shared" si="297"/>
        <v>22.3807</v>
      </c>
      <c r="X1325" s="477">
        <f>W1325*V1325</f>
        <v>0</v>
      </c>
      <c r="Y1325" s="444"/>
      <c r="Z1325" s="296"/>
      <c r="AA1325" s="296"/>
      <c r="AB1325" s="296"/>
      <c r="AC1325" s="296"/>
      <c r="AD1325" s="296"/>
      <c r="AE1325" s="296"/>
      <c r="AF1325" s="296"/>
      <c r="AG1325" s="296"/>
      <c r="AH1325" s="296"/>
      <c r="AI1325" s="296"/>
    </row>
    <row r="1326" s="455" customFormat="1" spans="1:35">
      <c r="A1326" s="467">
        <v>1455</v>
      </c>
      <c r="B1326" s="296"/>
      <c r="C1326" s="754" t="s">
        <v>5884</v>
      </c>
      <c r="D1326" s="296"/>
      <c r="E1326" s="754" t="s">
        <v>5885</v>
      </c>
      <c r="F1326" s="296"/>
      <c r="G1326" s="296"/>
      <c r="H1326" s="191" t="s">
        <v>6292</v>
      </c>
      <c r="I1326" s="296"/>
      <c r="J1326" s="191" t="s">
        <v>7718</v>
      </c>
      <c r="K1326" s="296"/>
      <c r="L1326" s="296"/>
      <c r="M1326" s="476">
        <v>8302</v>
      </c>
      <c r="N1326" s="477">
        <v>20.2586</v>
      </c>
      <c r="O1326" s="477">
        <f t="shared" si="288"/>
        <v>168186.8972</v>
      </c>
      <c r="P1326" s="477">
        <v>8261</v>
      </c>
      <c r="Q1326" s="477">
        <f t="shared" si="301"/>
        <v>20.2586</v>
      </c>
      <c r="R1326" s="477">
        <f t="shared" si="292"/>
        <v>167356.2946</v>
      </c>
      <c r="S1326" s="477">
        <f t="shared" si="293"/>
        <v>0</v>
      </c>
      <c r="T1326" s="477">
        <f t="shared" si="294"/>
        <v>20.2586</v>
      </c>
      <c r="U1326" s="477">
        <f t="shared" si="295"/>
        <v>0</v>
      </c>
      <c r="V1326" s="477">
        <f t="shared" si="296"/>
        <v>-41</v>
      </c>
      <c r="W1326" s="477">
        <f t="shared" si="297"/>
        <v>20.2586</v>
      </c>
      <c r="X1326" s="477">
        <f t="shared" ref="X1326:X1329" si="304">R1326-O1326</f>
        <v>-830.602599999984</v>
      </c>
      <c r="Y1326" s="444"/>
      <c r="Z1326" s="296"/>
      <c r="AA1326" s="296"/>
      <c r="AB1326" s="296"/>
      <c r="AC1326" s="296"/>
      <c r="AD1326" s="296"/>
      <c r="AE1326" s="296"/>
      <c r="AF1326" s="296"/>
      <c r="AG1326" s="296"/>
      <c r="AH1326" s="296"/>
      <c r="AI1326" s="296"/>
    </row>
    <row r="1327" s="455" customFormat="1" spans="1:35">
      <c r="A1327" s="467">
        <v>1456</v>
      </c>
      <c r="B1327" s="296"/>
      <c r="C1327" s="754" t="s">
        <v>5886</v>
      </c>
      <c r="D1327" s="296"/>
      <c r="E1327" s="754" t="s">
        <v>5887</v>
      </c>
      <c r="F1327" s="296"/>
      <c r="G1327" s="296"/>
      <c r="H1327" s="191" t="s">
        <v>6292</v>
      </c>
      <c r="I1327" s="296"/>
      <c r="J1327" s="191" t="s">
        <v>7718</v>
      </c>
      <c r="K1327" s="296"/>
      <c r="L1327" s="296"/>
      <c r="M1327" s="476">
        <v>7823</v>
      </c>
      <c r="N1327" s="477">
        <v>20.3628</v>
      </c>
      <c r="O1327" s="477">
        <f t="shared" si="288"/>
        <v>159298.1844</v>
      </c>
      <c r="P1327" s="477">
        <v>7636</v>
      </c>
      <c r="Q1327" s="477">
        <f t="shared" si="301"/>
        <v>20.3628</v>
      </c>
      <c r="R1327" s="477">
        <f t="shared" si="292"/>
        <v>155490.3408</v>
      </c>
      <c r="S1327" s="477">
        <f t="shared" si="293"/>
        <v>0</v>
      </c>
      <c r="T1327" s="477">
        <f t="shared" si="294"/>
        <v>20.3628</v>
      </c>
      <c r="U1327" s="477">
        <f t="shared" si="295"/>
        <v>0</v>
      </c>
      <c r="V1327" s="477">
        <f t="shared" si="296"/>
        <v>-187</v>
      </c>
      <c r="W1327" s="477">
        <f t="shared" si="297"/>
        <v>20.3628</v>
      </c>
      <c r="X1327" s="477">
        <f t="shared" si="304"/>
        <v>-3807.84359999999</v>
      </c>
      <c r="Y1327" s="444"/>
      <c r="Z1327" s="296"/>
      <c r="AA1327" s="296"/>
      <c r="AB1327" s="296"/>
      <c r="AC1327" s="296"/>
      <c r="AD1327" s="296"/>
      <c r="AE1327" s="296"/>
      <c r="AF1327" s="296"/>
      <c r="AG1327" s="296"/>
      <c r="AH1327" s="296"/>
      <c r="AI1327" s="296"/>
    </row>
    <row r="1328" s="455" customFormat="1" spans="1:35">
      <c r="A1328" s="467">
        <v>1457</v>
      </c>
      <c r="B1328" s="296"/>
      <c r="C1328" s="754" t="s">
        <v>5888</v>
      </c>
      <c r="D1328" s="296"/>
      <c r="E1328" s="754" t="s">
        <v>5889</v>
      </c>
      <c r="F1328" s="296"/>
      <c r="G1328" s="296"/>
      <c r="H1328" s="191" t="s">
        <v>6292</v>
      </c>
      <c r="I1328" s="296"/>
      <c r="J1328" s="191" t="s">
        <v>7718</v>
      </c>
      <c r="K1328" s="296"/>
      <c r="L1328" s="296"/>
      <c r="M1328" s="476">
        <v>9692</v>
      </c>
      <c r="N1328" s="477">
        <v>20.5153</v>
      </c>
      <c r="O1328" s="477">
        <f t="shared" si="288"/>
        <v>198834.2876</v>
      </c>
      <c r="P1328" s="477">
        <v>9417</v>
      </c>
      <c r="Q1328" s="477">
        <f t="shared" si="301"/>
        <v>20.5153</v>
      </c>
      <c r="R1328" s="477">
        <f t="shared" si="292"/>
        <v>193192.5801</v>
      </c>
      <c r="S1328" s="477">
        <f t="shared" si="293"/>
        <v>0</v>
      </c>
      <c r="T1328" s="477">
        <f t="shared" si="294"/>
        <v>20.5153</v>
      </c>
      <c r="U1328" s="477">
        <f t="shared" si="295"/>
        <v>0</v>
      </c>
      <c r="V1328" s="477">
        <f t="shared" si="296"/>
        <v>-275</v>
      </c>
      <c r="W1328" s="477">
        <f t="shared" si="297"/>
        <v>20.5153</v>
      </c>
      <c r="X1328" s="477">
        <f t="shared" si="304"/>
        <v>-5641.70750000002</v>
      </c>
      <c r="Y1328" s="444"/>
      <c r="Z1328" s="296"/>
      <c r="AA1328" s="296"/>
      <c r="AB1328" s="296"/>
      <c r="AC1328" s="296"/>
      <c r="AD1328" s="296"/>
      <c r="AE1328" s="296"/>
      <c r="AF1328" s="296"/>
      <c r="AG1328" s="296"/>
      <c r="AH1328" s="296"/>
      <c r="AI1328" s="296"/>
    </row>
    <row r="1329" s="455" customFormat="1" spans="1:35">
      <c r="A1329" s="467">
        <v>1458</v>
      </c>
      <c r="B1329" s="296"/>
      <c r="C1329" s="754" t="s">
        <v>5890</v>
      </c>
      <c r="D1329" s="296"/>
      <c r="E1329" s="754" t="s">
        <v>5891</v>
      </c>
      <c r="F1329" s="296"/>
      <c r="G1329" s="296"/>
      <c r="H1329" s="191" t="s">
        <v>6292</v>
      </c>
      <c r="I1329" s="296"/>
      <c r="J1329" s="191" t="s">
        <v>7718</v>
      </c>
      <c r="K1329" s="296"/>
      <c r="L1329" s="296"/>
      <c r="M1329" s="476">
        <v>6717</v>
      </c>
      <c r="N1329" s="477">
        <v>10.0943</v>
      </c>
      <c r="O1329" s="477">
        <f t="shared" si="288"/>
        <v>67803.4131</v>
      </c>
      <c r="P1329" s="477">
        <v>6044</v>
      </c>
      <c r="Q1329" s="477">
        <f t="shared" si="301"/>
        <v>10.0943</v>
      </c>
      <c r="R1329" s="477">
        <f t="shared" si="292"/>
        <v>61009.9492</v>
      </c>
      <c r="S1329" s="477">
        <f t="shared" si="293"/>
        <v>0</v>
      </c>
      <c r="T1329" s="477">
        <f t="shared" si="294"/>
        <v>10.0943</v>
      </c>
      <c r="U1329" s="477">
        <f t="shared" si="295"/>
        <v>0</v>
      </c>
      <c r="V1329" s="477">
        <f t="shared" si="296"/>
        <v>-673</v>
      </c>
      <c r="W1329" s="477">
        <f t="shared" si="297"/>
        <v>10.0943</v>
      </c>
      <c r="X1329" s="477">
        <f t="shared" si="304"/>
        <v>-6793.4639</v>
      </c>
      <c r="Y1329" s="444"/>
      <c r="Z1329" s="296"/>
      <c r="AA1329" s="296"/>
      <c r="AB1329" s="296"/>
      <c r="AC1329" s="296"/>
      <c r="AD1329" s="296"/>
      <c r="AE1329" s="296"/>
      <c r="AF1329" s="296"/>
      <c r="AG1329" s="296"/>
      <c r="AH1329" s="296"/>
      <c r="AI1329" s="296"/>
    </row>
    <row r="1330" s="455" customFormat="1" spans="1:35">
      <c r="A1330" s="467">
        <v>1459</v>
      </c>
      <c r="B1330" s="296"/>
      <c r="C1330" s="754" t="s">
        <v>5892</v>
      </c>
      <c r="D1330" s="296"/>
      <c r="E1330" s="754" t="s">
        <v>5893</v>
      </c>
      <c r="F1330" s="296"/>
      <c r="G1330" s="296"/>
      <c r="H1330" s="191" t="s">
        <v>6292</v>
      </c>
      <c r="I1330" s="296"/>
      <c r="J1330" s="191" t="s">
        <v>7718</v>
      </c>
      <c r="K1330" s="296"/>
      <c r="L1330" s="296"/>
      <c r="M1330" s="476">
        <v>6430</v>
      </c>
      <c r="N1330" s="477">
        <v>58.0134</v>
      </c>
      <c r="O1330" s="477">
        <f t="shared" ref="O1330:O1393" si="305">N1330*M1330</f>
        <v>373026.162</v>
      </c>
      <c r="P1330" s="477">
        <v>6518</v>
      </c>
      <c r="Q1330" s="477">
        <f t="shared" si="301"/>
        <v>58.0134</v>
      </c>
      <c r="R1330" s="477">
        <f t="shared" si="292"/>
        <v>378131.3412</v>
      </c>
      <c r="S1330" s="477">
        <f t="shared" si="293"/>
        <v>88</v>
      </c>
      <c r="T1330" s="477">
        <f t="shared" si="294"/>
        <v>58.0134</v>
      </c>
      <c r="U1330" s="477">
        <f>R1330-O1330</f>
        <v>5105.17920000001</v>
      </c>
      <c r="V1330" s="477">
        <f t="shared" si="296"/>
        <v>0</v>
      </c>
      <c r="W1330" s="477">
        <f t="shared" si="297"/>
        <v>58.0134</v>
      </c>
      <c r="X1330" s="477">
        <f>W1330*V1330</f>
        <v>0</v>
      </c>
      <c r="Y1330" s="444"/>
      <c r="Z1330" s="296"/>
      <c r="AA1330" s="296"/>
      <c r="AB1330" s="296"/>
      <c r="AC1330" s="296"/>
      <c r="AD1330" s="296"/>
      <c r="AE1330" s="296"/>
      <c r="AF1330" s="296"/>
      <c r="AG1330" s="296"/>
      <c r="AH1330" s="296"/>
      <c r="AI1330" s="296"/>
    </row>
    <row r="1331" s="455" customFormat="1" spans="1:35">
      <c r="A1331" s="467">
        <v>1460</v>
      </c>
      <c r="B1331" s="296"/>
      <c r="C1331" s="754" t="s">
        <v>5894</v>
      </c>
      <c r="D1331" s="296"/>
      <c r="E1331" s="754" t="s">
        <v>5895</v>
      </c>
      <c r="F1331" s="296"/>
      <c r="G1331" s="296"/>
      <c r="H1331" s="191" t="s">
        <v>6292</v>
      </c>
      <c r="I1331" s="296"/>
      <c r="J1331" s="191" t="s">
        <v>7718</v>
      </c>
      <c r="K1331" s="296"/>
      <c r="L1331" s="296"/>
      <c r="M1331" s="476">
        <v>2645</v>
      </c>
      <c r="N1331" s="477">
        <v>8.4854</v>
      </c>
      <c r="O1331" s="477">
        <f t="shared" si="305"/>
        <v>22443.883</v>
      </c>
      <c r="P1331" s="477">
        <v>2473</v>
      </c>
      <c r="Q1331" s="477">
        <f t="shared" si="301"/>
        <v>8.4854</v>
      </c>
      <c r="R1331" s="477">
        <f t="shared" si="292"/>
        <v>20984.3942</v>
      </c>
      <c r="S1331" s="477">
        <f t="shared" si="293"/>
        <v>0</v>
      </c>
      <c r="T1331" s="477">
        <f t="shared" si="294"/>
        <v>8.4854</v>
      </c>
      <c r="U1331" s="477">
        <f t="shared" si="295"/>
        <v>0</v>
      </c>
      <c r="V1331" s="477">
        <f t="shared" si="296"/>
        <v>-172</v>
      </c>
      <c r="W1331" s="477">
        <f t="shared" si="297"/>
        <v>8.4854</v>
      </c>
      <c r="X1331" s="477">
        <f t="shared" ref="X1331:X1338" si="306">R1331-O1331</f>
        <v>-1459.4888</v>
      </c>
      <c r="Y1331" s="444"/>
      <c r="Z1331" s="296"/>
      <c r="AA1331" s="296"/>
      <c r="AB1331" s="296"/>
      <c r="AC1331" s="296"/>
      <c r="AD1331" s="296"/>
      <c r="AE1331" s="296"/>
      <c r="AF1331" s="296"/>
      <c r="AG1331" s="296"/>
      <c r="AH1331" s="296"/>
      <c r="AI1331" s="296"/>
    </row>
    <row r="1332" s="455" customFormat="1" spans="1:35">
      <c r="A1332" s="467">
        <v>1461</v>
      </c>
      <c r="B1332" s="296"/>
      <c r="C1332" s="754" t="s">
        <v>5896</v>
      </c>
      <c r="D1332" s="296"/>
      <c r="E1332" s="754" t="s">
        <v>5897</v>
      </c>
      <c r="F1332" s="296"/>
      <c r="G1332" s="296"/>
      <c r="H1332" s="191" t="s">
        <v>6292</v>
      </c>
      <c r="I1332" s="296"/>
      <c r="J1332" s="191" t="s">
        <v>7718</v>
      </c>
      <c r="K1332" s="296"/>
      <c r="L1332" s="296"/>
      <c r="M1332" s="476">
        <v>2516</v>
      </c>
      <c r="N1332" s="477">
        <v>54.2573</v>
      </c>
      <c r="O1332" s="477">
        <f t="shared" si="305"/>
        <v>136511.3668</v>
      </c>
      <c r="P1332" s="477">
        <v>2520</v>
      </c>
      <c r="Q1332" s="477">
        <f t="shared" si="301"/>
        <v>54.2573</v>
      </c>
      <c r="R1332" s="477">
        <f t="shared" si="292"/>
        <v>136728.396</v>
      </c>
      <c r="S1332" s="477">
        <f t="shared" si="293"/>
        <v>4</v>
      </c>
      <c r="T1332" s="477">
        <f t="shared" si="294"/>
        <v>54.2573</v>
      </c>
      <c r="U1332" s="477">
        <f>R1332-O1332</f>
        <v>217.029200000019</v>
      </c>
      <c r="V1332" s="477">
        <f t="shared" si="296"/>
        <v>0</v>
      </c>
      <c r="W1332" s="477">
        <f t="shared" si="297"/>
        <v>54.2573</v>
      </c>
      <c r="X1332" s="477">
        <f>W1332*V1332</f>
        <v>0</v>
      </c>
      <c r="Y1332" s="444"/>
      <c r="Z1332" s="296"/>
      <c r="AA1332" s="296"/>
      <c r="AB1332" s="296"/>
      <c r="AC1332" s="296"/>
      <c r="AD1332" s="296"/>
      <c r="AE1332" s="296"/>
      <c r="AF1332" s="296"/>
      <c r="AG1332" s="296"/>
      <c r="AH1332" s="296"/>
      <c r="AI1332" s="296"/>
    </row>
    <row r="1333" s="455" customFormat="1" spans="1:35">
      <c r="A1333" s="467">
        <v>1462</v>
      </c>
      <c r="B1333" s="296"/>
      <c r="C1333" s="754" t="s">
        <v>5898</v>
      </c>
      <c r="D1333" s="296"/>
      <c r="E1333" s="754" t="s">
        <v>5899</v>
      </c>
      <c r="F1333" s="296"/>
      <c r="G1333" s="296"/>
      <c r="H1333" s="191" t="s">
        <v>6292</v>
      </c>
      <c r="I1333" s="296"/>
      <c r="J1333" s="191" t="s">
        <v>7718</v>
      </c>
      <c r="K1333" s="296"/>
      <c r="L1333" s="296"/>
      <c r="M1333" s="476">
        <v>1531</v>
      </c>
      <c r="N1333" s="477">
        <v>58.5484</v>
      </c>
      <c r="O1333" s="477">
        <f t="shared" si="305"/>
        <v>89637.6004</v>
      </c>
      <c r="P1333" s="477">
        <v>1785</v>
      </c>
      <c r="Q1333" s="477">
        <f t="shared" si="301"/>
        <v>58.5484</v>
      </c>
      <c r="R1333" s="477">
        <f t="shared" si="292"/>
        <v>104508.894</v>
      </c>
      <c r="S1333" s="477">
        <f t="shared" si="293"/>
        <v>254</v>
      </c>
      <c r="T1333" s="477">
        <f t="shared" si="294"/>
        <v>58.5484</v>
      </c>
      <c r="U1333" s="477">
        <f>R1333-O1333</f>
        <v>14871.2936</v>
      </c>
      <c r="V1333" s="477">
        <f t="shared" si="296"/>
        <v>0</v>
      </c>
      <c r="W1333" s="477">
        <f t="shared" si="297"/>
        <v>58.5484</v>
      </c>
      <c r="X1333" s="477">
        <f>W1333*V1333</f>
        <v>0</v>
      </c>
      <c r="Y1333" s="444"/>
      <c r="Z1333" s="296"/>
      <c r="AA1333" s="296"/>
      <c r="AB1333" s="296"/>
      <c r="AC1333" s="296"/>
      <c r="AD1333" s="296"/>
      <c r="AE1333" s="296"/>
      <c r="AF1333" s="296"/>
      <c r="AG1333" s="296"/>
      <c r="AH1333" s="296"/>
      <c r="AI1333" s="296"/>
    </row>
    <row r="1334" s="455" customFormat="1" spans="1:35">
      <c r="A1334" s="467">
        <v>1463</v>
      </c>
      <c r="B1334" s="296"/>
      <c r="C1334" s="754" t="s">
        <v>5900</v>
      </c>
      <c r="D1334" s="296"/>
      <c r="E1334" s="754" t="s">
        <v>5901</v>
      </c>
      <c r="F1334" s="296"/>
      <c r="G1334" s="296"/>
      <c r="H1334" s="191" t="s">
        <v>6292</v>
      </c>
      <c r="I1334" s="296"/>
      <c r="J1334" s="191" t="s">
        <v>7718</v>
      </c>
      <c r="K1334" s="296"/>
      <c r="L1334" s="296"/>
      <c r="M1334" s="476">
        <v>302</v>
      </c>
      <c r="N1334" s="477">
        <v>44.0147</v>
      </c>
      <c r="O1334" s="477">
        <f t="shared" si="305"/>
        <v>13292.4394</v>
      </c>
      <c r="P1334" s="477">
        <v>341</v>
      </c>
      <c r="Q1334" s="477">
        <f t="shared" si="301"/>
        <v>44.0147</v>
      </c>
      <c r="R1334" s="477">
        <f t="shared" si="292"/>
        <v>15009.0127</v>
      </c>
      <c r="S1334" s="477">
        <f t="shared" si="293"/>
        <v>39</v>
      </c>
      <c r="T1334" s="477">
        <f t="shared" si="294"/>
        <v>44.0147</v>
      </c>
      <c r="U1334" s="477">
        <f>R1334-O1334</f>
        <v>1716.5733</v>
      </c>
      <c r="V1334" s="477">
        <f t="shared" si="296"/>
        <v>0</v>
      </c>
      <c r="W1334" s="477">
        <f t="shared" si="297"/>
        <v>44.0147</v>
      </c>
      <c r="X1334" s="477">
        <f>W1334*V1334</f>
        <v>0</v>
      </c>
      <c r="Y1334" s="444"/>
      <c r="Z1334" s="296"/>
      <c r="AA1334" s="296"/>
      <c r="AB1334" s="296"/>
      <c r="AC1334" s="296"/>
      <c r="AD1334" s="296"/>
      <c r="AE1334" s="296"/>
      <c r="AF1334" s="296"/>
      <c r="AG1334" s="296"/>
      <c r="AH1334" s="296"/>
      <c r="AI1334" s="296"/>
    </row>
    <row r="1335" s="455" customFormat="1" spans="1:35">
      <c r="A1335" s="467">
        <v>1464</v>
      </c>
      <c r="B1335" s="296"/>
      <c r="C1335" s="754" t="s">
        <v>8099</v>
      </c>
      <c r="D1335" s="296"/>
      <c r="E1335" s="754" t="s">
        <v>8100</v>
      </c>
      <c r="F1335" s="296"/>
      <c r="G1335" s="296"/>
      <c r="H1335" s="191" t="s">
        <v>6292</v>
      </c>
      <c r="I1335" s="296"/>
      <c r="J1335" s="191" t="s">
        <v>7718</v>
      </c>
      <c r="K1335" s="296"/>
      <c r="L1335" s="296"/>
      <c r="M1335" s="476">
        <v>4</v>
      </c>
      <c r="N1335" s="477">
        <v>43.4103</v>
      </c>
      <c r="O1335" s="477">
        <f t="shared" si="305"/>
        <v>173.6412</v>
      </c>
      <c r="P1335" s="477"/>
      <c r="Q1335" s="477">
        <f t="shared" si="301"/>
        <v>43.4103</v>
      </c>
      <c r="R1335" s="477">
        <f t="shared" si="292"/>
        <v>0</v>
      </c>
      <c r="S1335" s="477">
        <f t="shared" si="293"/>
        <v>0</v>
      </c>
      <c r="T1335" s="477">
        <f t="shared" si="294"/>
        <v>43.4103</v>
      </c>
      <c r="U1335" s="477">
        <f t="shared" si="295"/>
        <v>0</v>
      </c>
      <c r="V1335" s="477">
        <f t="shared" si="296"/>
        <v>-4</v>
      </c>
      <c r="W1335" s="477">
        <f t="shared" si="297"/>
        <v>43.4103</v>
      </c>
      <c r="X1335" s="477">
        <f t="shared" si="306"/>
        <v>-173.6412</v>
      </c>
      <c r="Y1335" s="444"/>
      <c r="Z1335" s="296"/>
      <c r="AA1335" s="296"/>
      <c r="AB1335" s="296"/>
      <c r="AC1335" s="296"/>
      <c r="AD1335" s="296"/>
      <c r="AE1335" s="296"/>
      <c r="AF1335" s="296"/>
      <c r="AG1335" s="296"/>
      <c r="AH1335" s="296"/>
      <c r="AI1335" s="296"/>
    </row>
    <row r="1336" s="455" customFormat="1" spans="1:35">
      <c r="A1336" s="467">
        <v>1465</v>
      </c>
      <c r="B1336" s="296"/>
      <c r="C1336" s="754" t="s">
        <v>8101</v>
      </c>
      <c r="D1336" s="296"/>
      <c r="E1336" s="754" t="s">
        <v>8102</v>
      </c>
      <c r="F1336" s="296"/>
      <c r="G1336" s="296"/>
      <c r="H1336" s="191" t="s">
        <v>6292</v>
      </c>
      <c r="I1336" s="296"/>
      <c r="J1336" s="191" t="s">
        <v>7718</v>
      </c>
      <c r="K1336" s="296"/>
      <c r="L1336" s="296"/>
      <c r="M1336" s="476">
        <v>1</v>
      </c>
      <c r="N1336" s="477">
        <v>5.8259</v>
      </c>
      <c r="O1336" s="477">
        <f t="shared" si="305"/>
        <v>5.8259</v>
      </c>
      <c r="P1336" s="477"/>
      <c r="Q1336" s="477">
        <f t="shared" si="301"/>
        <v>5.8259</v>
      </c>
      <c r="R1336" s="477">
        <f t="shared" si="292"/>
        <v>0</v>
      </c>
      <c r="S1336" s="477">
        <f t="shared" si="293"/>
        <v>0</v>
      </c>
      <c r="T1336" s="477">
        <f t="shared" si="294"/>
        <v>5.8259</v>
      </c>
      <c r="U1336" s="477">
        <f t="shared" si="295"/>
        <v>0</v>
      </c>
      <c r="V1336" s="477">
        <f t="shared" si="296"/>
        <v>-1</v>
      </c>
      <c r="W1336" s="477">
        <f t="shared" si="297"/>
        <v>5.8259</v>
      </c>
      <c r="X1336" s="477">
        <f t="shared" si="306"/>
        <v>-5.8259</v>
      </c>
      <c r="Y1336" s="444"/>
      <c r="Z1336" s="296"/>
      <c r="AA1336" s="296"/>
      <c r="AB1336" s="296"/>
      <c r="AC1336" s="296"/>
      <c r="AD1336" s="296"/>
      <c r="AE1336" s="296"/>
      <c r="AF1336" s="296"/>
      <c r="AG1336" s="296"/>
      <c r="AH1336" s="296"/>
      <c r="AI1336" s="296"/>
    </row>
    <row r="1337" s="455" customFormat="1" spans="1:35">
      <c r="A1337" s="467">
        <v>1466</v>
      </c>
      <c r="B1337" s="296"/>
      <c r="C1337" s="754" t="s">
        <v>8103</v>
      </c>
      <c r="D1337" s="296"/>
      <c r="E1337" s="754" t="s">
        <v>8104</v>
      </c>
      <c r="F1337" s="296"/>
      <c r="G1337" s="296"/>
      <c r="H1337" s="191" t="s">
        <v>6292</v>
      </c>
      <c r="I1337" s="296"/>
      <c r="J1337" s="191" t="s">
        <v>7718</v>
      </c>
      <c r="K1337" s="296"/>
      <c r="L1337" s="296"/>
      <c r="M1337" s="476">
        <v>2202</v>
      </c>
      <c r="N1337" s="477">
        <v>13.785</v>
      </c>
      <c r="O1337" s="477">
        <f t="shared" si="305"/>
        <v>30354.57</v>
      </c>
      <c r="P1337" s="477"/>
      <c r="Q1337" s="477">
        <f t="shared" si="301"/>
        <v>13.785</v>
      </c>
      <c r="R1337" s="477">
        <f t="shared" si="292"/>
        <v>0</v>
      </c>
      <c r="S1337" s="477">
        <f t="shared" si="293"/>
        <v>0</v>
      </c>
      <c r="T1337" s="477">
        <f t="shared" si="294"/>
        <v>13.785</v>
      </c>
      <c r="U1337" s="477">
        <f t="shared" si="295"/>
        <v>0</v>
      </c>
      <c r="V1337" s="477">
        <f t="shared" si="296"/>
        <v>-2202</v>
      </c>
      <c r="W1337" s="477">
        <f t="shared" si="297"/>
        <v>13.785</v>
      </c>
      <c r="X1337" s="477">
        <f t="shared" si="306"/>
        <v>-30354.57</v>
      </c>
      <c r="Y1337" s="444"/>
      <c r="Z1337" s="296"/>
      <c r="AA1337" s="296"/>
      <c r="AB1337" s="296"/>
      <c r="AC1337" s="296"/>
      <c r="AD1337" s="296"/>
      <c r="AE1337" s="296"/>
      <c r="AF1337" s="296"/>
      <c r="AG1337" s="296"/>
      <c r="AH1337" s="296"/>
      <c r="AI1337" s="296"/>
    </row>
    <row r="1338" s="455" customFormat="1" spans="1:35">
      <c r="A1338" s="467">
        <v>1467</v>
      </c>
      <c r="B1338" s="296"/>
      <c r="C1338" s="754" t="s">
        <v>8105</v>
      </c>
      <c r="D1338" s="296"/>
      <c r="E1338" s="754" t="s">
        <v>8106</v>
      </c>
      <c r="F1338" s="296"/>
      <c r="G1338" s="296"/>
      <c r="H1338" s="191" t="s">
        <v>6292</v>
      </c>
      <c r="I1338" s="296"/>
      <c r="J1338" s="191" t="s">
        <v>7718</v>
      </c>
      <c r="K1338" s="296"/>
      <c r="L1338" s="296"/>
      <c r="M1338" s="476">
        <v>5</v>
      </c>
      <c r="N1338" s="477">
        <v>22.772</v>
      </c>
      <c r="O1338" s="477">
        <f t="shared" si="305"/>
        <v>113.86</v>
      </c>
      <c r="P1338" s="477"/>
      <c r="Q1338" s="477">
        <f t="shared" si="301"/>
        <v>22.772</v>
      </c>
      <c r="R1338" s="477">
        <f t="shared" si="292"/>
        <v>0</v>
      </c>
      <c r="S1338" s="477">
        <f t="shared" si="293"/>
        <v>0</v>
      </c>
      <c r="T1338" s="477">
        <f t="shared" si="294"/>
        <v>22.772</v>
      </c>
      <c r="U1338" s="477">
        <f t="shared" si="295"/>
        <v>0</v>
      </c>
      <c r="V1338" s="477">
        <f t="shared" si="296"/>
        <v>-5</v>
      </c>
      <c r="W1338" s="477">
        <f t="shared" si="297"/>
        <v>22.772</v>
      </c>
      <c r="X1338" s="477">
        <f t="shared" si="306"/>
        <v>-113.86</v>
      </c>
      <c r="Y1338" s="444"/>
      <c r="Z1338" s="296"/>
      <c r="AA1338" s="296"/>
      <c r="AB1338" s="296"/>
      <c r="AC1338" s="296"/>
      <c r="AD1338" s="296"/>
      <c r="AE1338" s="296"/>
      <c r="AF1338" s="296"/>
      <c r="AG1338" s="296"/>
      <c r="AH1338" s="296"/>
      <c r="AI1338" s="296"/>
    </row>
    <row r="1339" s="455" customFormat="1" spans="1:35">
      <c r="A1339" s="467">
        <v>1468</v>
      </c>
      <c r="B1339" s="296"/>
      <c r="C1339" s="754" t="s">
        <v>8107</v>
      </c>
      <c r="D1339" s="296"/>
      <c r="E1339" s="754" t="s">
        <v>8108</v>
      </c>
      <c r="F1339" s="296"/>
      <c r="G1339" s="296"/>
      <c r="H1339" s="191" t="s">
        <v>6292</v>
      </c>
      <c r="I1339" s="296"/>
      <c r="J1339" s="191" t="s">
        <v>7718</v>
      </c>
      <c r="K1339" s="296"/>
      <c r="L1339" s="296"/>
      <c r="M1339" s="476">
        <v>-72</v>
      </c>
      <c r="N1339" s="477">
        <f>VLOOKUP(C1339,[9]厂外金额!$A$2:$K$1586,11,0)</f>
        <v>44.13</v>
      </c>
      <c r="O1339" s="477">
        <f t="shared" si="305"/>
        <v>-3177.36</v>
      </c>
      <c r="P1339" s="477"/>
      <c r="Q1339" s="477">
        <f t="shared" si="301"/>
        <v>44.13</v>
      </c>
      <c r="R1339" s="477">
        <f t="shared" si="292"/>
        <v>0</v>
      </c>
      <c r="S1339" s="477">
        <f t="shared" si="293"/>
        <v>72</v>
      </c>
      <c r="T1339" s="477">
        <f t="shared" si="294"/>
        <v>44.13</v>
      </c>
      <c r="U1339" s="477">
        <f>R1339-O1339</f>
        <v>3177.36</v>
      </c>
      <c r="V1339" s="477">
        <f t="shared" si="296"/>
        <v>0</v>
      </c>
      <c r="W1339" s="477">
        <f t="shared" si="297"/>
        <v>44.13</v>
      </c>
      <c r="X1339" s="477">
        <f>W1339*V1339</f>
        <v>0</v>
      </c>
      <c r="Y1339" s="444"/>
      <c r="Z1339" s="296"/>
      <c r="AA1339" s="296"/>
      <c r="AB1339" s="296"/>
      <c r="AC1339" s="296"/>
      <c r="AD1339" s="296"/>
      <c r="AE1339" s="296"/>
      <c r="AF1339" s="296"/>
      <c r="AG1339" s="296"/>
      <c r="AH1339" s="296"/>
      <c r="AI1339" s="296"/>
    </row>
    <row r="1340" s="455" customFormat="1" spans="1:35">
      <c r="A1340" s="467">
        <v>1469</v>
      </c>
      <c r="B1340" s="296"/>
      <c r="C1340" s="754" t="s">
        <v>8109</v>
      </c>
      <c r="D1340" s="296"/>
      <c r="E1340" s="754" t="s">
        <v>8110</v>
      </c>
      <c r="F1340" s="296"/>
      <c r="G1340" s="296"/>
      <c r="H1340" s="191" t="s">
        <v>6292</v>
      </c>
      <c r="I1340" s="296"/>
      <c r="J1340" s="191" t="s">
        <v>7718</v>
      </c>
      <c r="K1340" s="296"/>
      <c r="L1340" s="296"/>
      <c r="M1340" s="476">
        <v>59</v>
      </c>
      <c r="N1340" s="477">
        <v>23.3573</v>
      </c>
      <c r="O1340" s="477">
        <f t="shared" si="305"/>
        <v>1378.0807</v>
      </c>
      <c r="P1340" s="477"/>
      <c r="Q1340" s="477">
        <f t="shared" si="301"/>
        <v>23.3573</v>
      </c>
      <c r="R1340" s="477">
        <f t="shared" si="292"/>
        <v>0</v>
      </c>
      <c r="S1340" s="477">
        <f t="shared" si="293"/>
        <v>0</v>
      </c>
      <c r="T1340" s="477">
        <f t="shared" si="294"/>
        <v>23.3573</v>
      </c>
      <c r="U1340" s="477">
        <f t="shared" si="295"/>
        <v>0</v>
      </c>
      <c r="V1340" s="477">
        <f t="shared" si="296"/>
        <v>-59</v>
      </c>
      <c r="W1340" s="477">
        <f t="shared" si="297"/>
        <v>23.3573</v>
      </c>
      <c r="X1340" s="477">
        <f t="shared" ref="X1340:X1357" si="307">R1340-O1340</f>
        <v>-1378.0807</v>
      </c>
      <c r="Y1340" s="444"/>
      <c r="Z1340" s="296"/>
      <c r="AA1340" s="296"/>
      <c r="AB1340" s="296"/>
      <c r="AC1340" s="296"/>
      <c r="AD1340" s="296"/>
      <c r="AE1340" s="296"/>
      <c r="AF1340" s="296"/>
      <c r="AG1340" s="296"/>
      <c r="AH1340" s="296"/>
      <c r="AI1340" s="296"/>
    </row>
    <row r="1341" s="455" customFormat="1" spans="1:35">
      <c r="A1341" s="467">
        <v>1470</v>
      </c>
      <c r="B1341" s="296"/>
      <c r="C1341" s="754" t="s">
        <v>5986</v>
      </c>
      <c r="D1341" s="296"/>
      <c r="E1341" s="754" t="s">
        <v>5987</v>
      </c>
      <c r="F1341" s="296"/>
      <c r="G1341" s="296"/>
      <c r="H1341" s="191" t="s">
        <v>6292</v>
      </c>
      <c r="I1341" s="296"/>
      <c r="J1341" s="191" t="s">
        <v>7718</v>
      </c>
      <c r="K1341" s="296"/>
      <c r="L1341" s="296"/>
      <c r="M1341" s="476">
        <v>2059</v>
      </c>
      <c r="N1341" s="477">
        <v>8.1938</v>
      </c>
      <c r="O1341" s="477">
        <f t="shared" si="305"/>
        <v>16871.0342</v>
      </c>
      <c r="P1341" s="477">
        <v>4112</v>
      </c>
      <c r="Q1341" s="477">
        <f t="shared" si="301"/>
        <v>8.1938</v>
      </c>
      <c r="R1341" s="477">
        <f t="shared" si="292"/>
        <v>33692.9056</v>
      </c>
      <c r="S1341" s="477">
        <f t="shared" si="293"/>
        <v>2053</v>
      </c>
      <c r="T1341" s="477">
        <f t="shared" si="294"/>
        <v>8.1938</v>
      </c>
      <c r="U1341" s="477">
        <f>R1341-O1341</f>
        <v>16821.8714</v>
      </c>
      <c r="V1341" s="477">
        <f t="shared" si="296"/>
        <v>0</v>
      </c>
      <c r="W1341" s="477">
        <f t="shared" si="297"/>
        <v>8.1938</v>
      </c>
      <c r="X1341" s="477">
        <f>W1341*V1341</f>
        <v>0</v>
      </c>
      <c r="Y1341" s="444"/>
      <c r="Z1341" s="296"/>
      <c r="AA1341" s="296"/>
      <c r="AB1341" s="296"/>
      <c r="AC1341" s="296"/>
      <c r="AD1341" s="296"/>
      <c r="AE1341" s="296"/>
      <c r="AF1341" s="296"/>
      <c r="AG1341" s="296"/>
      <c r="AH1341" s="296"/>
      <c r="AI1341" s="296"/>
    </row>
    <row r="1342" s="455" customFormat="1" spans="1:35">
      <c r="A1342" s="467">
        <v>1471</v>
      </c>
      <c r="B1342" s="296"/>
      <c r="C1342" s="754" t="s">
        <v>8111</v>
      </c>
      <c r="D1342" s="296"/>
      <c r="E1342" s="754" t="s">
        <v>8112</v>
      </c>
      <c r="F1342" s="296"/>
      <c r="G1342" s="296"/>
      <c r="H1342" s="191" t="s">
        <v>6292</v>
      </c>
      <c r="I1342" s="296"/>
      <c r="J1342" s="191" t="s">
        <v>7718</v>
      </c>
      <c r="K1342" s="296"/>
      <c r="L1342" s="296"/>
      <c r="M1342" s="476">
        <v>47</v>
      </c>
      <c r="N1342" s="477">
        <v>19.926</v>
      </c>
      <c r="O1342" s="477">
        <f t="shared" si="305"/>
        <v>936.522</v>
      </c>
      <c r="P1342" s="477">
        <v>3</v>
      </c>
      <c r="Q1342" s="477">
        <f t="shared" si="301"/>
        <v>19.926</v>
      </c>
      <c r="R1342" s="477">
        <f t="shared" si="292"/>
        <v>59.778</v>
      </c>
      <c r="S1342" s="477">
        <f t="shared" si="293"/>
        <v>0</v>
      </c>
      <c r="T1342" s="477">
        <f t="shared" si="294"/>
        <v>19.926</v>
      </c>
      <c r="U1342" s="477">
        <f t="shared" si="295"/>
        <v>0</v>
      </c>
      <c r="V1342" s="477">
        <f t="shared" si="296"/>
        <v>-44</v>
      </c>
      <c r="W1342" s="477">
        <f t="shared" si="297"/>
        <v>19.926</v>
      </c>
      <c r="X1342" s="477">
        <f t="shared" si="307"/>
        <v>-876.744</v>
      </c>
      <c r="Y1342" s="444"/>
      <c r="Z1342" s="296"/>
      <c r="AA1342" s="296"/>
      <c r="AB1342" s="296"/>
      <c r="AC1342" s="296"/>
      <c r="AD1342" s="296"/>
      <c r="AE1342" s="296"/>
      <c r="AF1342" s="296"/>
      <c r="AG1342" s="296"/>
      <c r="AH1342" s="296"/>
      <c r="AI1342" s="296"/>
    </row>
    <row r="1343" s="455" customFormat="1" spans="1:35">
      <c r="A1343" s="467">
        <v>1472</v>
      </c>
      <c r="B1343" s="296"/>
      <c r="C1343" s="754" t="s">
        <v>8113</v>
      </c>
      <c r="D1343" s="296"/>
      <c r="E1343" s="754" t="s">
        <v>8114</v>
      </c>
      <c r="F1343" s="296"/>
      <c r="G1343" s="296"/>
      <c r="H1343" s="191" t="s">
        <v>6292</v>
      </c>
      <c r="I1343" s="296"/>
      <c r="J1343" s="191" t="s">
        <v>7718</v>
      </c>
      <c r="K1343" s="296"/>
      <c r="L1343" s="296"/>
      <c r="M1343" s="476">
        <v>80</v>
      </c>
      <c r="N1343" s="477">
        <v>23.4994</v>
      </c>
      <c r="O1343" s="477">
        <f t="shared" si="305"/>
        <v>1879.952</v>
      </c>
      <c r="P1343" s="477"/>
      <c r="Q1343" s="477">
        <f t="shared" si="301"/>
        <v>23.4994</v>
      </c>
      <c r="R1343" s="477">
        <f t="shared" si="292"/>
        <v>0</v>
      </c>
      <c r="S1343" s="477">
        <f t="shared" si="293"/>
        <v>0</v>
      </c>
      <c r="T1343" s="477">
        <f t="shared" si="294"/>
        <v>23.4994</v>
      </c>
      <c r="U1343" s="477">
        <f t="shared" si="295"/>
        <v>0</v>
      </c>
      <c r="V1343" s="477">
        <f t="shared" si="296"/>
        <v>-80</v>
      </c>
      <c r="W1343" s="477">
        <f t="shared" si="297"/>
        <v>23.4994</v>
      </c>
      <c r="X1343" s="477">
        <f t="shared" si="307"/>
        <v>-1879.952</v>
      </c>
      <c r="Y1343" s="444"/>
      <c r="Z1343" s="296"/>
      <c r="AA1343" s="296"/>
      <c r="AB1343" s="296"/>
      <c r="AC1343" s="296"/>
      <c r="AD1343" s="296"/>
      <c r="AE1343" s="296"/>
      <c r="AF1343" s="296"/>
      <c r="AG1343" s="296"/>
      <c r="AH1343" s="296"/>
      <c r="AI1343" s="296"/>
    </row>
    <row r="1344" s="455" customFormat="1" spans="1:35">
      <c r="A1344" s="467">
        <v>1473</v>
      </c>
      <c r="B1344" s="296"/>
      <c r="C1344" s="754" t="s">
        <v>8115</v>
      </c>
      <c r="D1344" s="296"/>
      <c r="E1344" s="754" t="s">
        <v>8116</v>
      </c>
      <c r="F1344" s="296"/>
      <c r="G1344" s="296"/>
      <c r="H1344" s="191" t="s">
        <v>6292</v>
      </c>
      <c r="I1344" s="296"/>
      <c r="J1344" s="191" t="s">
        <v>7718</v>
      </c>
      <c r="K1344" s="296"/>
      <c r="L1344" s="296"/>
      <c r="M1344" s="476">
        <v>26</v>
      </c>
      <c r="N1344" s="477">
        <v>46.2296</v>
      </c>
      <c r="O1344" s="477">
        <f t="shared" si="305"/>
        <v>1201.9696</v>
      </c>
      <c r="P1344" s="477"/>
      <c r="Q1344" s="477">
        <f t="shared" si="301"/>
        <v>46.2296</v>
      </c>
      <c r="R1344" s="477">
        <f t="shared" si="292"/>
        <v>0</v>
      </c>
      <c r="S1344" s="477">
        <f t="shared" si="293"/>
        <v>0</v>
      </c>
      <c r="T1344" s="477">
        <f t="shared" si="294"/>
        <v>46.2296</v>
      </c>
      <c r="U1344" s="477">
        <f t="shared" si="295"/>
        <v>0</v>
      </c>
      <c r="V1344" s="477">
        <f t="shared" si="296"/>
        <v>-26</v>
      </c>
      <c r="W1344" s="477">
        <f t="shared" si="297"/>
        <v>46.2296</v>
      </c>
      <c r="X1344" s="477">
        <f t="shared" si="307"/>
        <v>-1201.9696</v>
      </c>
      <c r="Y1344" s="444"/>
      <c r="Z1344" s="296"/>
      <c r="AA1344" s="296"/>
      <c r="AB1344" s="296"/>
      <c r="AC1344" s="296"/>
      <c r="AD1344" s="296"/>
      <c r="AE1344" s="296"/>
      <c r="AF1344" s="296"/>
      <c r="AG1344" s="296"/>
      <c r="AH1344" s="296"/>
      <c r="AI1344" s="296"/>
    </row>
    <row r="1345" s="455" customFormat="1" spans="1:35">
      <c r="A1345" s="467">
        <v>1474</v>
      </c>
      <c r="B1345" s="296"/>
      <c r="C1345" s="754" t="s">
        <v>5988</v>
      </c>
      <c r="D1345" s="296"/>
      <c r="E1345" s="754" t="s">
        <v>5989</v>
      </c>
      <c r="F1345" s="296"/>
      <c r="G1345" s="296"/>
      <c r="H1345" s="191" t="s">
        <v>6292</v>
      </c>
      <c r="I1345" s="296"/>
      <c r="J1345" s="191" t="s">
        <v>7718</v>
      </c>
      <c r="K1345" s="296"/>
      <c r="L1345" s="296"/>
      <c r="M1345" s="476">
        <v>35</v>
      </c>
      <c r="N1345" s="477">
        <v>19.9153</v>
      </c>
      <c r="O1345" s="477">
        <f t="shared" si="305"/>
        <v>697.0355</v>
      </c>
      <c r="P1345" s="477"/>
      <c r="Q1345" s="477">
        <f t="shared" si="301"/>
        <v>19.9153</v>
      </c>
      <c r="R1345" s="477">
        <f t="shared" si="292"/>
        <v>0</v>
      </c>
      <c r="S1345" s="477">
        <f t="shared" si="293"/>
        <v>0</v>
      </c>
      <c r="T1345" s="477">
        <f t="shared" si="294"/>
        <v>19.9153</v>
      </c>
      <c r="U1345" s="477">
        <f t="shared" si="295"/>
        <v>0</v>
      </c>
      <c r="V1345" s="477">
        <f t="shared" si="296"/>
        <v>-35</v>
      </c>
      <c r="W1345" s="477">
        <f t="shared" si="297"/>
        <v>19.9153</v>
      </c>
      <c r="X1345" s="477">
        <f t="shared" si="307"/>
        <v>-697.0355</v>
      </c>
      <c r="Y1345" s="444"/>
      <c r="Z1345" s="296"/>
      <c r="AA1345" s="296"/>
      <c r="AB1345" s="296"/>
      <c r="AC1345" s="296"/>
      <c r="AD1345" s="296"/>
      <c r="AE1345" s="296"/>
      <c r="AF1345" s="296"/>
      <c r="AG1345" s="296"/>
      <c r="AH1345" s="296"/>
      <c r="AI1345" s="296"/>
    </row>
    <row r="1346" s="455" customFormat="1" spans="1:35">
      <c r="A1346" s="467">
        <v>1475</v>
      </c>
      <c r="B1346" s="296"/>
      <c r="C1346" s="754" t="s">
        <v>5990</v>
      </c>
      <c r="D1346" s="296"/>
      <c r="E1346" s="754" t="s">
        <v>5991</v>
      </c>
      <c r="F1346" s="296"/>
      <c r="G1346" s="296"/>
      <c r="H1346" s="191" t="s">
        <v>6292</v>
      </c>
      <c r="I1346" s="296"/>
      <c r="J1346" s="191" t="s">
        <v>7718</v>
      </c>
      <c r="K1346" s="296"/>
      <c r="L1346" s="296"/>
      <c r="M1346" s="476">
        <v>159</v>
      </c>
      <c r="N1346" s="477">
        <v>49.9393</v>
      </c>
      <c r="O1346" s="477">
        <f t="shared" si="305"/>
        <v>7940.3487</v>
      </c>
      <c r="P1346" s="477"/>
      <c r="Q1346" s="477">
        <f t="shared" si="301"/>
        <v>49.9393</v>
      </c>
      <c r="R1346" s="477">
        <f t="shared" si="292"/>
        <v>0</v>
      </c>
      <c r="S1346" s="477">
        <f t="shared" si="293"/>
        <v>0</v>
      </c>
      <c r="T1346" s="477">
        <f t="shared" si="294"/>
        <v>49.9393</v>
      </c>
      <c r="U1346" s="477">
        <f t="shared" si="295"/>
        <v>0</v>
      </c>
      <c r="V1346" s="477">
        <f t="shared" si="296"/>
        <v>-159</v>
      </c>
      <c r="W1346" s="477">
        <f t="shared" si="297"/>
        <v>49.9393</v>
      </c>
      <c r="X1346" s="477">
        <f t="shared" si="307"/>
        <v>-7940.3487</v>
      </c>
      <c r="Y1346" s="444"/>
      <c r="Z1346" s="296"/>
      <c r="AA1346" s="296"/>
      <c r="AB1346" s="296"/>
      <c r="AC1346" s="296"/>
      <c r="AD1346" s="296"/>
      <c r="AE1346" s="296"/>
      <c r="AF1346" s="296"/>
      <c r="AG1346" s="296"/>
      <c r="AH1346" s="296"/>
      <c r="AI1346" s="296"/>
    </row>
    <row r="1347" s="455" customFormat="1" spans="1:35">
      <c r="A1347" s="467">
        <v>1476</v>
      </c>
      <c r="B1347" s="296"/>
      <c r="C1347" s="754" t="s">
        <v>5992</v>
      </c>
      <c r="D1347" s="296"/>
      <c r="E1347" s="754" t="s">
        <v>5993</v>
      </c>
      <c r="F1347" s="296"/>
      <c r="G1347" s="296"/>
      <c r="H1347" s="191" t="s">
        <v>6292</v>
      </c>
      <c r="I1347" s="296"/>
      <c r="J1347" s="191" t="s">
        <v>7718</v>
      </c>
      <c r="K1347" s="296"/>
      <c r="L1347" s="296"/>
      <c r="M1347" s="476">
        <v>44</v>
      </c>
      <c r="N1347" s="477">
        <v>19.0862</v>
      </c>
      <c r="O1347" s="477">
        <f t="shared" si="305"/>
        <v>839.7928</v>
      </c>
      <c r="P1347" s="477">
        <v>10</v>
      </c>
      <c r="Q1347" s="477">
        <f t="shared" si="301"/>
        <v>19.0862</v>
      </c>
      <c r="R1347" s="477">
        <f t="shared" si="292"/>
        <v>190.862</v>
      </c>
      <c r="S1347" s="477">
        <f t="shared" si="293"/>
        <v>0</v>
      </c>
      <c r="T1347" s="477">
        <f t="shared" si="294"/>
        <v>19.0862</v>
      </c>
      <c r="U1347" s="477">
        <f t="shared" si="295"/>
        <v>0</v>
      </c>
      <c r="V1347" s="477">
        <f t="shared" si="296"/>
        <v>-34</v>
      </c>
      <c r="W1347" s="477">
        <f t="shared" si="297"/>
        <v>19.0862</v>
      </c>
      <c r="X1347" s="477">
        <f t="shared" si="307"/>
        <v>-648.9308</v>
      </c>
      <c r="Y1347" s="444"/>
      <c r="Z1347" s="296"/>
      <c r="AA1347" s="296"/>
      <c r="AB1347" s="296"/>
      <c r="AC1347" s="296"/>
      <c r="AD1347" s="296"/>
      <c r="AE1347" s="296"/>
      <c r="AF1347" s="296"/>
      <c r="AG1347" s="296"/>
      <c r="AH1347" s="296"/>
      <c r="AI1347" s="296"/>
    </row>
    <row r="1348" s="455" customFormat="1" spans="1:35">
      <c r="A1348" s="467">
        <v>1477</v>
      </c>
      <c r="B1348" s="296"/>
      <c r="C1348" s="754" t="s">
        <v>5994</v>
      </c>
      <c r="D1348" s="296"/>
      <c r="E1348" s="754" t="s">
        <v>5995</v>
      </c>
      <c r="F1348" s="296"/>
      <c r="G1348" s="296"/>
      <c r="H1348" s="191" t="s">
        <v>6292</v>
      </c>
      <c r="I1348" s="296"/>
      <c r="J1348" s="191" t="s">
        <v>7718</v>
      </c>
      <c r="K1348" s="296"/>
      <c r="L1348" s="296"/>
      <c r="M1348" s="476">
        <v>61</v>
      </c>
      <c r="N1348" s="477">
        <v>24.8401</v>
      </c>
      <c r="O1348" s="477">
        <f t="shared" si="305"/>
        <v>1515.2461</v>
      </c>
      <c r="P1348" s="477"/>
      <c r="Q1348" s="477">
        <f t="shared" si="301"/>
        <v>24.8401</v>
      </c>
      <c r="R1348" s="477">
        <f t="shared" si="292"/>
        <v>0</v>
      </c>
      <c r="S1348" s="477">
        <f t="shared" si="293"/>
        <v>0</v>
      </c>
      <c r="T1348" s="477">
        <f t="shared" si="294"/>
        <v>24.8401</v>
      </c>
      <c r="U1348" s="477">
        <f t="shared" si="295"/>
        <v>0</v>
      </c>
      <c r="V1348" s="477">
        <f t="shared" si="296"/>
        <v>-61</v>
      </c>
      <c r="W1348" s="477">
        <f t="shared" si="297"/>
        <v>24.8401</v>
      </c>
      <c r="X1348" s="477">
        <f t="shared" si="307"/>
        <v>-1515.2461</v>
      </c>
      <c r="Y1348" s="444"/>
      <c r="Z1348" s="296"/>
      <c r="AA1348" s="296"/>
      <c r="AB1348" s="296"/>
      <c r="AC1348" s="296"/>
      <c r="AD1348" s="296"/>
      <c r="AE1348" s="296"/>
      <c r="AF1348" s="296"/>
      <c r="AG1348" s="296"/>
      <c r="AH1348" s="296"/>
      <c r="AI1348" s="296"/>
    </row>
    <row r="1349" s="455" customFormat="1" spans="1:35">
      <c r="A1349" s="467">
        <v>1478</v>
      </c>
      <c r="B1349" s="296"/>
      <c r="C1349" s="754" t="s">
        <v>5996</v>
      </c>
      <c r="D1349" s="296"/>
      <c r="E1349" s="754" t="s">
        <v>5997</v>
      </c>
      <c r="F1349" s="296"/>
      <c r="G1349" s="296"/>
      <c r="H1349" s="191" t="s">
        <v>6292</v>
      </c>
      <c r="I1349" s="296"/>
      <c r="J1349" s="191" t="s">
        <v>7718</v>
      </c>
      <c r="K1349" s="296"/>
      <c r="L1349" s="296"/>
      <c r="M1349" s="476">
        <v>4647</v>
      </c>
      <c r="N1349" s="477">
        <v>22.1197</v>
      </c>
      <c r="O1349" s="477">
        <f t="shared" si="305"/>
        <v>102790.2459</v>
      </c>
      <c r="P1349" s="477">
        <v>4569</v>
      </c>
      <c r="Q1349" s="477">
        <f t="shared" si="301"/>
        <v>22.1197</v>
      </c>
      <c r="R1349" s="477">
        <f t="shared" si="292"/>
        <v>101064.9093</v>
      </c>
      <c r="S1349" s="477">
        <f t="shared" si="293"/>
        <v>0</v>
      </c>
      <c r="T1349" s="477">
        <f t="shared" si="294"/>
        <v>22.1197</v>
      </c>
      <c r="U1349" s="477">
        <f t="shared" si="295"/>
        <v>0</v>
      </c>
      <c r="V1349" s="477">
        <f t="shared" si="296"/>
        <v>-78</v>
      </c>
      <c r="W1349" s="477">
        <f t="shared" si="297"/>
        <v>22.1197</v>
      </c>
      <c r="X1349" s="477">
        <f t="shared" si="307"/>
        <v>-1725.3366</v>
      </c>
      <c r="Y1349" s="444"/>
      <c r="Z1349" s="296"/>
      <c r="AA1349" s="296"/>
      <c r="AB1349" s="296"/>
      <c r="AC1349" s="296"/>
      <c r="AD1349" s="296"/>
      <c r="AE1349" s="296"/>
      <c r="AF1349" s="296"/>
      <c r="AG1349" s="296"/>
      <c r="AH1349" s="296"/>
      <c r="AI1349" s="296"/>
    </row>
    <row r="1350" s="455" customFormat="1" spans="1:35">
      <c r="A1350" s="467">
        <v>1479</v>
      </c>
      <c r="B1350" s="296"/>
      <c r="C1350" s="754" t="s">
        <v>5998</v>
      </c>
      <c r="D1350" s="296"/>
      <c r="E1350" s="754" t="s">
        <v>5999</v>
      </c>
      <c r="F1350" s="296"/>
      <c r="G1350" s="296"/>
      <c r="H1350" s="191" t="s">
        <v>6292</v>
      </c>
      <c r="I1350" s="296"/>
      <c r="J1350" s="191" t="s">
        <v>7718</v>
      </c>
      <c r="K1350" s="296"/>
      <c r="L1350" s="296"/>
      <c r="M1350" s="476">
        <v>4767</v>
      </c>
      <c r="N1350" s="477">
        <v>20.2853</v>
      </c>
      <c r="O1350" s="477">
        <f t="shared" si="305"/>
        <v>96700.0251</v>
      </c>
      <c r="P1350" s="477">
        <v>4742</v>
      </c>
      <c r="Q1350" s="477">
        <f t="shared" si="301"/>
        <v>20.2853</v>
      </c>
      <c r="R1350" s="477">
        <f t="shared" ref="R1350:R1413" si="308">Q1350*P1350</f>
        <v>96192.8926</v>
      </c>
      <c r="S1350" s="477">
        <f t="shared" si="293"/>
        <v>0</v>
      </c>
      <c r="T1350" s="477">
        <f t="shared" si="294"/>
        <v>20.2853</v>
      </c>
      <c r="U1350" s="477">
        <f t="shared" si="295"/>
        <v>0</v>
      </c>
      <c r="V1350" s="477">
        <f t="shared" si="296"/>
        <v>-25</v>
      </c>
      <c r="W1350" s="477">
        <f t="shared" si="297"/>
        <v>20.2853</v>
      </c>
      <c r="X1350" s="477">
        <f t="shared" si="307"/>
        <v>-507.132500000007</v>
      </c>
      <c r="Y1350" s="444"/>
      <c r="Z1350" s="296"/>
      <c r="AA1350" s="296"/>
      <c r="AB1350" s="296"/>
      <c r="AC1350" s="296"/>
      <c r="AD1350" s="296"/>
      <c r="AE1350" s="296"/>
      <c r="AF1350" s="296"/>
      <c r="AG1350" s="296"/>
      <c r="AH1350" s="296"/>
      <c r="AI1350" s="296"/>
    </row>
    <row r="1351" s="455" customFormat="1" spans="1:35">
      <c r="A1351" s="467">
        <v>1480</v>
      </c>
      <c r="B1351" s="296"/>
      <c r="C1351" s="754" t="s">
        <v>6000</v>
      </c>
      <c r="D1351" s="296"/>
      <c r="E1351" s="754" t="s">
        <v>6001</v>
      </c>
      <c r="F1351" s="296"/>
      <c r="G1351" s="296"/>
      <c r="H1351" s="191" t="s">
        <v>6292</v>
      </c>
      <c r="I1351" s="296"/>
      <c r="J1351" s="191" t="s">
        <v>7718</v>
      </c>
      <c r="K1351" s="296"/>
      <c r="L1351" s="296"/>
      <c r="M1351" s="476">
        <v>4719</v>
      </c>
      <c r="N1351" s="477">
        <v>23.9857</v>
      </c>
      <c r="O1351" s="477">
        <f t="shared" si="305"/>
        <v>113188.5183</v>
      </c>
      <c r="P1351" s="477">
        <v>4312</v>
      </c>
      <c r="Q1351" s="477">
        <f t="shared" si="301"/>
        <v>23.9857</v>
      </c>
      <c r="R1351" s="477">
        <f t="shared" si="308"/>
        <v>103426.3384</v>
      </c>
      <c r="S1351" s="477">
        <f t="shared" si="293"/>
        <v>0</v>
      </c>
      <c r="T1351" s="477">
        <f t="shared" si="294"/>
        <v>23.9857</v>
      </c>
      <c r="U1351" s="477">
        <f t="shared" si="295"/>
        <v>0</v>
      </c>
      <c r="V1351" s="477">
        <f t="shared" si="296"/>
        <v>-407</v>
      </c>
      <c r="W1351" s="477">
        <f t="shared" si="297"/>
        <v>23.9857</v>
      </c>
      <c r="X1351" s="477">
        <f t="shared" si="307"/>
        <v>-9762.1799</v>
      </c>
      <c r="Y1351" s="444"/>
      <c r="Z1351" s="296"/>
      <c r="AA1351" s="296"/>
      <c r="AB1351" s="296"/>
      <c r="AC1351" s="296"/>
      <c r="AD1351" s="296"/>
      <c r="AE1351" s="296"/>
      <c r="AF1351" s="296"/>
      <c r="AG1351" s="296"/>
      <c r="AH1351" s="296"/>
      <c r="AI1351" s="296"/>
    </row>
    <row r="1352" s="455" customFormat="1" spans="1:35">
      <c r="A1352" s="467">
        <v>1481</v>
      </c>
      <c r="B1352" s="296"/>
      <c r="C1352" s="754" t="s">
        <v>6002</v>
      </c>
      <c r="D1352" s="296"/>
      <c r="E1352" s="754" t="s">
        <v>6003</v>
      </c>
      <c r="F1352" s="296"/>
      <c r="G1352" s="296"/>
      <c r="H1352" s="191" t="s">
        <v>6292</v>
      </c>
      <c r="I1352" s="296"/>
      <c r="J1352" s="191" t="s">
        <v>7718</v>
      </c>
      <c r="K1352" s="296"/>
      <c r="L1352" s="296"/>
      <c r="M1352" s="476">
        <v>4426</v>
      </c>
      <c r="N1352" s="477">
        <v>65.6162</v>
      </c>
      <c r="O1352" s="477">
        <f t="shared" si="305"/>
        <v>290417.3012</v>
      </c>
      <c r="P1352" s="477">
        <v>4133</v>
      </c>
      <c r="Q1352" s="477">
        <f t="shared" si="301"/>
        <v>65.6162</v>
      </c>
      <c r="R1352" s="477">
        <f t="shared" si="308"/>
        <v>271191.7546</v>
      </c>
      <c r="S1352" s="477">
        <f t="shared" si="293"/>
        <v>0</v>
      </c>
      <c r="T1352" s="477">
        <f t="shared" si="294"/>
        <v>65.6162</v>
      </c>
      <c r="U1352" s="477">
        <f t="shared" si="295"/>
        <v>0</v>
      </c>
      <c r="V1352" s="477">
        <f t="shared" si="296"/>
        <v>-293</v>
      </c>
      <c r="W1352" s="477">
        <f t="shared" si="297"/>
        <v>65.6162</v>
      </c>
      <c r="X1352" s="477">
        <f t="shared" si="307"/>
        <v>-19225.5466</v>
      </c>
      <c r="Y1352" s="444"/>
      <c r="Z1352" s="296"/>
      <c r="AA1352" s="296"/>
      <c r="AB1352" s="296"/>
      <c r="AC1352" s="296"/>
      <c r="AD1352" s="296"/>
      <c r="AE1352" s="296"/>
      <c r="AF1352" s="296"/>
      <c r="AG1352" s="296"/>
      <c r="AH1352" s="296"/>
      <c r="AI1352" s="296"/>
    </row>
    <row r="1353" s="455" customFormat="1" spans="1:35">
      <c r="A1353" s="467">
        <v>1482</v>
      </c>
      <c r="B1353" s="296"/>
      <c r="C1353" s="754" t="s">
        <v>8117</v>
      </c>
      <c r="D1353" s="296"/>
      <c r="E1353" s="754" t="s">
        <v>8118</v>
      </c>
      <c r="F1353" s="296"/>
      <c r="G1353" s="296"/>
      <c r="H1353" s="191" t="s">
        <v>6292</v>
      </c>
      <c r="I1353" s="296"/>
      <c r="J1353" s="191" t="s">
        <v>7718</v>
      </c>
      <c r="K1353" s="296"/>
      <c r="L1353" s="296"/>
      <c r="M1353" s="476">
        <v>33</v>
      </c>
      <c r="N1353" s="477">
        <v>45</v>
      </c>
      <c r="O1353" s="477">
        <f t="shared" si="305"/>
        <v>1485</v>
      </c>
      <c r="P1353" s="477"/>
      <c r="Q1353" s="477">
        <f t="shared" si="301"/>
        <v>45</v>
      </c>
      <c r="R1353" s="477">
        <f t="shared" si="308"/>
        <v>0</v>
      </c>
      <c r="S1353" s="477">
        <f t="shared" si="293"/>
        <v>0</v>
      </c>
      <c r="T1353" s="477">
        <f t="shared" si="294"/>
        <v>45</v>
      </c>
      <c r="U1353" s="477">
        <f t="shared" si="295"/>
        <v>0</v>
      </c>
      <c r="V1353" s="477">
        <f t="shared" si="296"/>
        <v>-33</v>
      </c>
      <c r="W1353" s="477">
        <f t="shared" si="297"/>
        <v>45</v>
      </c>
      <c r="X1353" s="477">
        <f t="shared" si="307"/>
        <v>-1485</v>
      </c>
      <c r="Y1353" s="444"/>
      <c r="Z1353" s="296"/>
      <c r="AA1353" s="296"/>
      <c r="AB1353" s="296"/>
      <c r="AC1353" s="296"/>
      <c r="AD1353" s="296"/>
      <c r="AE1353" s="296"/>
      <c r="AF1353" s="296"/>
      <c r="AG1353" s="296"/>
      <c r="AH1353" s="296"/>
      <c r="AI1353" s="296"/>
    </row>
    <row r="1354" s="455" customFormat="1" spans="1:35">
      <c r="A1354" s="467">
        <v>1483</v>
      </c>
      <c r="B1354" s="296"/>
      <c r="C1354" s="754" t="s">
        <v>8119</v>
      </c>
      <c r="D1354" s="296"/>
      <c r="E1354" s="754" t="s">
        <v>8120</v>
      </c>
      <c r="F1354" s="296"/>
      <c r="G1354" s="296"/>
      <c r="H1354" s="191" t="s">
        <v>6292</v>
      </c>
      <c r="I1354" s="296"/>
      <c r="J1354" s="191" t="s">
        <v>7718</v>
      </c>
      <c r="K1354" s="296"/>
      <c r="L1354" s="296"/>
      <c r="M1354" s="476">
        <v>65</v>
      </c>
      <c r="N1354" s="477">
        <v>15</v>
      </c>
      <c r="O1354" s="477">
        <f t="shared" si="305"/>
        <v>975</v>
      </c>
      <c r="P1354" s="477"/>
      <c r="Q1354" s="477">
        <f t="shared" si="301"/>
        <v>15</v>
      </c>
      <c r="R1354" s="477">
        <f t="shared" si="308"/>
        <v>0</v>
      </c>
      <c r="S1354" s="477">
        <f t="shared" si="293"/>
        <v>0</v>
      </c>
      <c r="T1354" s="477">
        <f t="shared" si="294"/>
        <v>15</v>
      </c>
      <c r="U1354" s="477">
        <f t="shared" si="295"/>
        <v>0</v>
      </c>
      <c r="V1354" s="477">
        <f t="shared" si="296"/>
        <v>-65</v>
      </c>
      <c r="W1354" s="477">
        <f t="shared" si="297"/>
        <v>15</v>
      </c>
      <c r="X1354" s="477">
        <f t="shared" si="307"/>
        <v>-975</v>
      </c>
      <c r="Y1354" s="444"/>
      <c r="Z1354" s="296"/>
      <c r="AA1354" s="296"/>
      <c r="AB1354" s="296"/>
      <c r="AC1354" s="296"/>
      <c r="AD1354" s="296"/>
      <c r="AE1354" s="296"/>
      <c r="AF1354" s="296"/>
      <c r="AG1354" s="296"/>
      <c r="AH1354" s="296"/>
      <c r="AI1354" s="296"/>
    </row>
    <row r="1355" s="455" customFormat="1" spans="1:35">
      <c r="A1355" s="467">
        <v>1484</v>
      </c>
      <c r="B1355" s="296"/>
      <c r="C1355" s="754" t="s">
        <v>8121</v>
      </c>
      <c r="D1355" s="296"/>
      <c r="E1355" s="754" t="s">
        <v>8122</v>
      </c>
      <c r="F1355" s="296"/>
      <c r="G1355" s="296"/>
      <c r="H1355" s="191" t="s">
        <v>6292</v>
      </c>
      <c r="I1355" s="296"/>
      <c r="J1355" s="191" t="s">
        <v>7718</v>
      </c>
      <c r="K1355" s="296"/>
      <c r="L1355" s="296"/>
      <c r="M1355" s="476">
        <v>5</v>
      </c>
      <c r="N1355" s="477">
        <v>3.956</v>
      </c>
      <c r="O1355" s="477">
        <f t="shared" si="305"/>
        <v>19.78</v>
      </c>
      <c r="P1355" s="477"/>
      <c r="Q1355" s="477">
        <f t="shared" si="301"/>
        <v>3.956</v>
      </c>
      <c r="R1355" s="477">
        <f t="shared" si="308"/>
        <v>0</v>
      </c>
      <c r="S1355" s="477">
        <f t="shared" si="293"/>
        <v>0</v>
      </c>
      <c r="T1355" s="477">
        <f t="shared" si="294"/>
        <v>3.956</v>
      </c>
      <c r="U1355" s="477">
        <f t="shared" si="295"/>
        <v>0</v>
      </c>
      <c r="V1355" s="477">
        <f t="shared" si="296"/>
        <v>-5</v>
      </c>
      <c r="W1355" s="477">
        <f t="shared" si="297"/>
        <v>3.956</v>
      </c>
      <c r="X1355" s="477">
        <f t="shared" si="307"/>
        <v>-19.78</v>
      </c>
      <c r="Y1355" s="444"/>
      <c r="Z1355" s="296"/>
      <c r="AA1355" s="296"/>
      <c r="AB1355" s="296"/>
      <c r="AC1355" s="296"/>
      <c r="AD1355" s="296"/>
      <c r="AE1355" s="296"/>
      <c r="AF1355" s="296"/>
      <c r="AG1355" s="296"/>
      <c r="AH1355" s="296"/>
      <c r="AI1355" s="296"/>
    </row>
    <row r="1356" s="455" customFormat="1" spans="1:35">
      <c r="A1356" s="467">
        <v>1485</v>
      </c>
      <c r="B1356" s="296"/>
      <c r="C1356" s="754" t="s">
        <v>8123</v>
      </c>
      <c r="D1356" s="296"/>
      <c r="E1356" s="754" t="s">
        <v>8124</v>
      </c>
      <c r="F1356" s="296"/>
      <c r="G1356" s="296"/>
      <c r="H1356" s="191" t="s">
        <v>6292</v>
      </c>
      <c r="I1356" s="296"/>
      <c r="J1356" s="191" t="s">
        <v>7718</v>
      </c>
      <c r="K1356" s="296"/>
      <c r="L1356" s="296"/>
      <c r="M1356" s="476">
        <v>3</v>
      </c>
      <c r="N1356" s="477">
        <v>42</v>
      </c>
      <c r="O1356" s="477">
        <f t="shared" si="305"/>
        <v>126</v>
      </c>
      <c r="P1356" s="477"/>
      <c r="Q1356" s="477">
        <f t="shared" si="301"/>
        <v>42</v>
      </c>
      <c r="R1356" s="477">
        <f t="shared" si="308"/>
        <v>0</v>
      </c>
      <c r="S1356" s="477">
        <f t="shared" ref="S1356:S1419" si="309">IF((P1356-M1356)&gt;0,P1356-M1356,0)</f>
        <v>0</v>
      </c>
      <c r="T1356" s="477">
        <f t="shared" ref="T1356:T1419" si="310">N1356</f>
        <v>42</v>
      </c>
      <c r="U1356" s="477">
        <f t="shared" ref="U1356:U1419" si="311">T1356*S1356</f>
        <v>0</v>
      </c>
      <c r="V1356" s="477">
        <f t="shared" ref="V1356:V1419" si="312">IF((P1356-M1356)&lt;0,P1356-M1356,0)</f>
        <v>-3</v>
      </c>
      <c r="W1356" s="477">
        <f t="shared" ref="W1356:W1419" si="313">N1356</f>
        <v>42</v>
      </c>
      <c r="X1356" s="477">
        <f t="shared" si="307"/>
        <v>-126</v>
      </c>
      <c r="Y1356" s="444"/>
      <c r="Z1356" s="296"/>
      <c r="AA1356" s="296"/>
      <c r="AB1356" s="296"/>
      <c r="AC1356" s="296"/>
      <c r="AD1356" s="296"/>
      <c r="AE1356" s="296"/>
      <c r="AF1356" s="296"/>
      <c r="AG1356" s="296"/>
      <c r="AH1356" s="296"/>
      <c r="AI1356" s="296"/>
    </row>
    <row r="1357" s="455" customFormat="1" spans="1:35">
      <c r="A1357" s="467">
        <v>1486</v>
      </c>
      <c r="B1357" s="296"/>
      <c r="C1357" s="754" t="s">
        <v>8125</v>
      </c>
      <c r="D1357" s="296"/>
      <c r="E1357" s="754" t="s">
        <v>8126</v>
      </c>
      <c r="F1357" s="296"/>
      <c r="G1357" s="296"/>
      <c r="H1357" s="191" t="s">
        <v>6292</v>
      </c>
      <c r="I1357" s="296"/>
      <c r="J1357" s="191" t="s">
        <v>7718</v>
      </c>
      <c r="K1357" s="296"/>
      <c r="L1357" s="296"/>
      <c r="M1357" s="476">
        <v>2</v>
      </c>
      <c r="N1357" s="477">
        <v>52</v>
      </c>
      <c r="O1357" s="477">
        <f t="shared" si="305"/>
        <v>104</v>
      </c>
      <c r="P1357" s="477"/>
      <c r="Q1357" s="477">
        <f t="shared" si="301"/>
        <v>52</v>
      </c>
      <c r="R1357" s="477">
        <f t="shared" si="308"/>
        <v>0</v>
      </c>
      <c r="S1357" s="477">
        <f t="shared" si="309"/>
        <v>0</v>
      </c>
      <c r="T1357" s="477">
        <f t="shared" si="310"/>
        <v>52</v>
      </c>
      <c r="U1357" s="477">
        <f t="shared" si="311"/>
        <v>0</v>
      </c>
      <c r="V1357" s="477">
        <f t="shared" si="312"/>
        <v>-2</v>
      </c>
      <c r="W1357" s="477">
        <f t="shared" si="313"/>
        <v>52</v>
      </c>
      <c r="X1357" s="477">
        <f t="shared" si="307"/>
        <v>-104</v>
      </c>
      <c r="Y1357" s="444"/>
      <c r="Z1357" s="296"/>
      <c r="AA1357" s="296"/>
      <c r="AB1357" s="296"/>
      <c r="AC1357" s="296"/>
      <c r="AD1357" s="296"/>
      <c r="AE1357" s="296"/>
      <c r="AF1357" s="296"/>
      <c r="AG1357" s="296"/>
      <c r="AH1357" s="296"/>
      <c r="AI1357" s="296"/>
    </row>
    <row r="1358" s="455" customFormat="1" spans="1:35">
      <c r="A1358" s="467">
        <v>1487</v>
      </c>
      <c r="B1358" s="296"/>
      <c r="C1358" s="754" t="s">
        <v>8127</v>
      </c>
      <c r="D1358" s="296"/>
      <c r="E1358" s="754" t="s">
        <v>8128</v>
      </c>
      <c r="F1358" s="296"/>
      <c r="G1358" s="296"/>
      <c r="H1358" s="191" t="s">
        <v>6292</v>
      </c>
      <c r="I1358" s="296"/>
      <c r="J1358" s="191" t="s">
        <v>7718</v>
      </c>
      <c r="K1358" s="296"/>
      <c r="L1358" s="296"/>
      <c r="M1358" s="476">
        <v>10</v>
      </c>
      <c r="N1358" s="477">
        <v>51.849</v>
      </c>
      <c r="O1358" s="477">
        <f t="shared" si="305"/>
        <v>518.49</v>
      </c>
      <c r="P1358" s="477">
        <v>10</v>
      </c>
      <c r="Q1358" s="477">
        <f t="shared" si="301"/>
        <v>51.849</v>
      </c>
      <c r="R1358" s="477">
        <f t="shared" si="308"/>
        <v>518.49</v>
      </c>
      <c r="S1358" s="477">
        <f t="shared" si="309"/>
        <v>0</v>
      </c>
      <c r="T1358" s="477">
        <f t="shared" si="310"/>
        <v>51.849</v>
      </c>
      <c r="U1358" s="477">
        <f t="shared" si="311"/>
        <v>0</v>
      </c>
      <c r="V1358" s="477">
        <f t="shared" si="312"/>
        <v>0</v>
      </c>
      <c r="W1358" s="477">
        <f t="shared" si="313"/>
        <v>51.849</v>
      </c>
      <c r="X1358" s="477">
        <f t="shared" ref="X1358:X1363" si="314">W1358*V1358</f>
        <v>0</v>
      </c>
      <c r="Y1358" s="444"/>
      <c r="Z1358" s="296"/>
      <c r="AA1358" s="296"/>
      <c r="AB1358" s="296"/>
      <c r="AC1358" s="296"/>
      <c r="AD1358" s="296"/>
      <c r="AE1358" s="296"/>
      <c r="AF1358" s="296"/>
      <c r="AG1358" s="296"/>
      <c r="AH1358" s="296"/>
      <c r="AI1358" s="296"/>
    </row>
    <row r="1359" s="455" customFormat="1" spans="1:35">
      <c r="A1359" s="467">
        <v>1488</v>
      </c>
      <c r="B1359" s="296"/>
      <c r="C1359" s="754" t="s">
        <v>8129</v>
      </c>
      <c r="D1359" s="296"/>
      <c r="E1359" s="754" t="s">
        <v>8130</v>
      </c>
      <c r="F1359" s="296"/>
      <c r="G1359" s="296"/>
      <c r="H1359" s="191" t="s">
        <v>6292</v>
      </c>
      <c r="I1359" s="296"/>
      <c r="J1359" s="191" t="s">
        <v>7718</v>
      </c>
      <c r="K1359" s="296"/>
      <c r="L1359" s="296"/>
      <c r="M1359" s="476">
        <v>-20</v>
      </c>
      <c r="N1359" s="477">
        <v>33.8685</v>
      </c>
      <c r="O1359" s="477">
        <f t="shared" si="305"/>
        <v>-677.37</v>
      </c>
      <c r="P1359" s="477"/>
      <c r="Q1359" s="477">
        <f t="shared" si="301"/>
        <v>33.8685</v>
      </c>
      <c r="R1359" s="477">
        <f t="shared" si="308"/>
        <v>0</v>
      </c>
      <c r="S1359" s="477">
        <f t="shared" si="309"/>
        <v>20</v>
      </c>
      <c r="T1359" s="477">
        <f t="shared" si="310"/>
        <v>33.8685</v>
      </c>
      <c r="U1359" s="477">
        <f>R1359-O1359</f>
        <v>677.37</v>
      </c>
      <c r="V1359" s="477">
        <f t="shared" si="312"/>
        <v>0</v>
      </c>
      <c r="W1359" s="477">
        <f t="shared" si="313"/>
        <v>33.8685</v>
      </c>
      <c r="X1359" s="477">
        <f t="shared" si="314"/>
        <v>0</v>
      </c>
      <c r="Y1359" s="444"/>
      <c r="Z1359" s="296"/>
      <c r="AA1359" s="296"/>
      <c r="AB1359" s="296"/>
      <c r="AC1359" s="296"/>
      <c r="AD1359" s="296"/>
      <c r="AE1359" s="296"/>
      <c r="AF1359" s="296"/>
      <c r="AG1359" s="296"/>
      <c r="AH1359" s="296"/>
      <c r="AI1359" s="296"/>
    </row>
    <row r="1360" s="455" customFormat="1" spans="1:35">
      <c r="A1360" s="467">
        <v>1489</v>
      </c>
      <c r="B1360" s="296"/>
      <c r="C1360" s="754" t="s">
        <v>8131</v>
      </c>
      <c r="D1360" s="296"/>
      <c r="E1360" s="754" t="s">
        <v>8132</v>
      </c>
      <c r="F1360" s="296"/>
      <c r="G1360" s="296"/>
      <c r="H1360" s="191" t="s">
        <v>6292</v>
      </c>
      <c r="I1360" s="296"/>
      <c r="J1360" s="191" t="s">
        <v>7718</v>
      </c>
      <c r="K1360" s="296"/>
      <c r="L1360" s="296"/>
      <c r="M1360" s="476">
        <v>-21</v>
      </c>
      <c r="N1360" s="477">
        <v>32.9186</v>
      </c>
      <c r="O1360" s="477">
        <f t="shared" si="305"/>
        <v>-691.2906</v>
      </c>
      <c r="P1360" s="477"/>
      <c r="Q1360" s="477">
        <f t="shared" si="301"/>
        <v>32.9186</v>
      </c>
      <c r="R1360" s="477">
        <f t="shared" si="308"/>
        <v>0</v>
      </c>
      <c r="S1360" s="477">
        <f t="shared" si="309"/>
        <v>21</v>
      </c>
      <c r="T1360" s="477">
        <f t="shared" si="310"/>
        <v>32.9186</v>
      </c>
      <c r="U1360" s="477">
        <f>R1360-O1360</f>
        <v>691.2906</v>
      </c>
      <c r="V1360" s="477">
        <f t="shared" si="312"/>
        <v>0</v>
      </c>
      <c r="W1360" s="477">
        <f t="shared" si="313"/>
        <v>32.9186</v>
      </c>
      <c r="X1360" s="477">
        <f t="shared" si="314"/>
        <v>0</v>
      </c>
      <c r="Y1360" s="444"/>
      <c r="Z1360" s="296"/>
      <c r="AA1360" s="296"/>
      <c r="AB1360" s="296"/>
      <c r="AC1360" s="296"/>
      <c r="AD1360" s="296"/>
      <c r="AE1360" s="296"/>
      <c r="AF1360" s="296"/>
      <c r="AG1360" s="296"/>
      <c r="AH1360" s="296"/>
      <c r="AI1360" s="296"/>
    </row>
    <row r="1361" s="455" customFormat="1" spans="1:35">
      <c r="A1361" s="467">
        <v>1490</v>
      </c>
      <c r="B1361" s="296"/>
      <c r="C1361" s="754" t="s">
        <v>8133</v>
      </c>
      <c r="D1361" s="296"/>
      <c r="E1361" s="754" t="s">
        <v>8134</v>
      </c>
      <c r="F1361" s="296"/>
      <c r="G1361" s="296"/>
      <c r="H1361" s="191" t="s">
        <v>6292</v>
      </c>
      <c r="I1361" s="296"/>
      <c r="J1361" s="191" t="s">
        <v>7718</v>
      </c>
      <c r="K1361" s="296"/>
      <c r="L1361" s="296"/>
      <c r="M1361" s="476">
        <v>-30</v>
      </c>
      <c r="N1361" s="477">
        <v>2.4523</v>
      </c>
      <c r="O1361" s="477">
        <f t="shared" si="305"/>
        <v>-73.569</v>
      </c>
      <c r="P1361" s="477"/>
      <c r="Q1361" s="477">
        <f t="shared" si="301"/>
        <v>2.4523</v>
      </c>
      <c r="R1361" s="477">
        <f t="shared" si="308"/>
        <v>0</v>
      </c>
      <c r="S1361" s="477">
        <f t="shared" si="309"/>
        <v>30</v>
      </c>
      <c r="T1361" s="477">
        <f t="shared" si="310"/>
        <v>2.4523</v>
      </c>
      <c r="U1361" s="477">
        <f>R1361-O1361</f>
        <v>73.569</v>
      </c>
      <c r="V1361" s="477">
        <f t="shared" si="312"/>
        <v>0</v>
      </c>
      <c r="W1361" s="477">
        <f t="shared" si="313"/>
        <v>2.4523</v>
      </c>
      <c r="X1361" s="477">
        <f t="shared" si="314"/>
        <v>0</v>
      </c>
      <c r="Y1361" s="444"/>
      <c r="Z1361" s="296"/>
      <c r="AA1361" s="296"/>
      <c r="AB1361" s="296"/>
      <c r="AC1361" s="296"/>
      <c r="AD1361" s="296"/>
      <c r="AE1361" s="296"/>
      <c r="AF1361" s="296"/>
      <c r="AG1361" s="296"/>
      <c r="AH1361" s="296"/>
      <c r="AI1361" s="296"/>
    </row>
    <row r="1362" s="455" customFormat="1" spans="1:35">
      <c r="A1362" s="467">
        <v>1491</v>
      </c>
      <c r="B1362" s="296"/>
      <c r="C1362" s="758" t="s">
        <v>8135</v>
      </c>
      <c r="D1362" s="296"/>
      <c r="E1362" s="754" t="s">
        <v>8136</v>
      </c>
      <c r="F1362" s="296"/>
      <c r="G1362" s="296"/>
      <c r="H1362" s="191" t="s">
        <v>6292</v>
      </c>
      <c r="I1362" s="296"/>
      <c r="J1362" s="191" t="s">
        <v>7718</v>
      </c>
      <c r="K1362" s="296"/>
      <c r="L1362" s="296"/>
      <c r="M1362" s="476">
        <v>-30</v>
      </c>
      <c r="N1362" s="477">
        <v>38.945</v>
      </c>
      <c r="O1362" s="477">
        <f t="shared" si="305"/>
        <v>-1168.35</v>
      </c>
      <c r="P1362" s="477"/>
      <c r="Q1362" s="477">
        <f t="shared" si="301"/>
        <v>38.945</v>
      </c>
      <c r="R1362" s="477">
        <f t="shared" si="308"/>
        <v>0</v>
      </c>
      <c r="S1362" s="477">
        <f t="shared" si="309"/>
        <v>30</v>
      </c>
      <c r="T1362" s="477">
        <f t="shared" si="310"/>
        <v>38.945</v>
      </c>
      <c r="U1362" s="477">
        <f>R1362-O1362</f>
        <v>1168.35</v>
      </c>
      <c r="V1362" s="477">
        <f t="shared" si="312"/>
        <v>0</v>
      </c>
      <c r="W1362" s="477">
        <f t="shared" si="313"/>
        <v>38.945</v>
      </c>
      <c r="X1362" s="477">
        <f t="shared" si="314"/>
        <v>0</v>
      </c>
      <c r="Y1362" s="444"/>
      <c r="Z1362" s="296"/>
      <c r="AA1362" s="296"/>
      <c r="AB1362" s="296"/>
      <c r="AC1362" s="296"/>
      <c r="AD1362" s="296"/>
      <c r="AE1362" s="296"/>
      <c r="AF1362" s="296"/>
      <c r="AG1362" s="296"/>
      <c r="AH1362" s="296"/>
      <c r="AI1362" s="296"/>
    </row>
    <row r="1363" s="455" customFormat="1" spans="1:35">
      <c r="A1363" s="467">
        <v>1492</v>
      </c>
      <c r="B1363" s="296"/>
      <c r="C1363" s="758" t="s">
        <v>8137</v>
      </c>
      <c r="D1363" s="296"/>
      <c r="E1363" s="754" t="s">
        <v>8138</v>
      </c>
      <c r="F1363" s="296"/>
      <c r="G1363" s="296"/>
      <c r="H1363" s="191" t="s">
        <v>6292</v>
      </c>
      <c r="I1363" s="296"/>
      <c r="J1363" s="191" t="s">
        <v>7718</v>
      </c>
      <c r="K1363" s="296"/>
      <c r="L1363" s="296"/>
      <c r="M1363" s="476">
        <v>-61</v>
      </c>
      <c r="N1363" s="477">
        <v>16.1499</v>
      </c>
      <c r="O1363" s="477">
        <f t="shared" si="305"/>
        <v>-985.1439</v>
      </c>
      <c r="P1363" s="477"/>
      <c r="Q1363" s="477">
        <f t="shared" si="301"/>
        <v>16.1499</v>
      </c>
      <c r="R1363" s="477">
        <f t="shared" si="308"/>
        <v>0</v>
      </c>
      <c r="S1363" s="477">
        <f t="shared" si="309"/>
        <v>61</v>
      </c>
      <c r="T1363" s="477">
        <f t="shared" si="310"/>
        <v>16.1499</v>
      </c>
      <c r="U1363" s="477">
        <f>R1363-O1363</f>
        <v>985.1439</v>
      </c>
      <c r="V1363" s="477">
        <f t="shared" si="312"/>
        <v>0</v>
      </c>
      <c r="W1363" s="477">
        <f t="shared" si="313"/>
        <v>16.1499</v>
      </c>
      <c r="X1363" s="477">
        <f t="shared" si="314"/>
        <v>0</v>
      </c>
      <c r="Y1363" s="444"/>
      <c r="Z1363" s="296"/>
      <c r="AA1363" s="296"/>
      <c r="AB1363" s="296"/>
      <c r="AC1363" s="296"/>
      <c r="AD1363" s="296"/>
      <c r="AE1363" s="296"/>
      <c r="AF1363" s="296"/>
      <c r="AG1363" s="296"/>
      <c r="AH1363" s="296"/>
      <c r="AI1363" s="296"/>
    </row>
    <row r="1364" s="455" customFormat="1" spans="1:35">
      <c r="A1364" s="467">
        <v>1493</v>
      </c>
      <c r="B1364" s="296"/>
      <c r="C1364" s="754" t="s">
        <v>8139</v>
      </c>
      <c r="D1364" s="296"/>
      <c r="E1364" s="754" t="s">
        <v>8140</v>
      </c>
      <c r="F1364" s="296"/>
      <c r="G1364" s="296"/>
      <c r="H1364" s="191" t="s">
        <v>6292</v>
      </c>
      <c r="I1364" s="296"/>
      <c r="J1364" s="191" t="s">
        <v>7718</v>
      </c>
      <c r="K1364" s="296"/>
      <c r="L1364" s="296"/>
      <c r="M1364" s="476">
        <v>22</v>
      </c>
      <c r="N1364" s="477">
        <v>43.4291</v>
      </c>
      <c r="O1364" s="477">
        <f t="shared" si="305"/>
        <v>955.4402</v>
      </c>
      <c r="P1364" s="477"/>
      <c r="Q1364" s="477">
        <f t="shared" si="301"/>
        <v>43.4291</v>
      </c>
      <c r="R1364" s="477">
        <f t="shared" si="308"/>
        <v>0</v>
      </c>
      <c r="S1364" s="477">
        <f t="shared" si="309"/>
        <v>0</v>
      </c>
      <c r="T1364" s="477">
        <f t="shared" si="310"/>
        <v>43.4291</v>
      </c>
      <c r="U1364" s="477">
        <f t="shared" si="311"/>
        <v>0</v>
      </c>
      <c r="V1364" s="477">
        <f t="shared" si="312"/>
        <v>-22</v>
      </c>
      <c r="W1364" s="477">
        <f t="shared" si="313"/>
        <v>43.4291</v>
      </c>
      <c r="X1364" s="477">
        <f t="shared" ref="X1364:X1367" si="315">R1364-O1364</f>
        <v>-955.4402</v>
      </c>
      <c r="Y1364" s="444"/>
      <c r="Z1364" s="296"/>
      <c r="AA1364" s="296"/>
      <c r="AB1364" s="296"/>
      <c r="AC1364" s="296"/>
      <c r="AD1364" s="296"/>
      <c r="AE1364" s="296"/>
      <c r="AF1364" s="296"/>
      <c r="AG1364" s="296"/>
      <c r="AH1364" s="296"/>
      <c r="AI1364" s="296"/>
    </row>
    <row r="1365" s="455" customFormat="1" spans="1:35">
      <c r="A1365" s="467">
        <v>1494</v>
      </c>
      <c r="B1365" s="296"/>
      <c r="C1365" s="754" t="s">
        <v>8141</v>
      </c>
      <c r="D1365" s="296"/>
      <c r="E1365" s="754" t="s">
        <v>8142</v>
      </c>
      <c r="F1365" s="296"/>
      <c r="G1365" s="296"/>
      <c r="H1365" s="191" t="s">
        <v>6292</v>
      </c>
      <c r="I1365" s="296"/>
      <c r="J1365" s="191" t="s">
        <v>7718</v>
      </c>
      <c r="K1365" s="296"/>
      <c r="L1365" s="296"/>
      <c r="M1365" s="476">
        <v>22</v>
      </c>
      <c r="N1365" s="477">
        <v>18.1586</v>
      </c>
      <c r="O1365" s="477">
        <f t="shared" si="305"/>
        <v>399.4892</v>
      </c>
      <c r="P1365" s="477"/>
      <c r="Q1365" s="477">
        <f t="shared" si="301"/>
        <v>18.1586</v>
      </c>
      <c r="R1365" s="477">
        <f t="shared" si="308"/>
        <v>0</v>
      </c>
      <c r="S1365" s="477">
        <f t="shared" si="309"/>
        <v>0</v>
      </c>
      <c r="T1365" s="477">
        <f t="shared" si="310"/>
        <v>18.1586</v>
      </c>
      <c r="U1365" s="477">
        <f t="shared" si="311"/>
        <v>0</v>
      </c>
      <c r="V1365" s="477">
        <f t="shared" si="312"/>
        <v>-22</v>
      </c>
      <c r="W1365" s="477">
        <f t="shared" si="313"/>
        <v>18.1586</v>
      </c>
      <c r="X1365" s="477">
        <f t="shared" si="315"/>
        <v>-399.4892</v>
      </c>
      <c r="Y1365" s="444"/>
      <c r="Z1365" s="296"/>
      <c r="AA1365" s="296"/>
      <c r="AB1365" s="296"/>
      <c r="AC1365" s="296"/>
      <c r="AD1365" s="296"/>
      <c r="AE1365" s="296"/>
      <c r="AF1365" s="296"/>
      <c r="AG1365" s="296"/>
      <c r="AH1365" s="296"/>
      <c r="AI1365" s="296"/>
    </row>
    <row r="1366" s="455" customFormat="1" spans="1:35">
      <c r="A1366" s="467">
        <v>1495</v>
      </c>
      <c r="B1366" s="296"/>
      <c r="C1366" s="754" t="s">
        <v>8143</v>
      </c>
      <c r="D1366" s="296"/>
      <c r="E1366" s="754" t="s">
        <v>8144</v>
      </c>
      <c r="F1366" s="296"/>
      <c r="G1366" s="296"/>
      <c r="H1366" s="191" t="s">
        <v>6292</v>
      </c>
      <c r="I1366" s="296"/>
      <c r="J1366" s="191" t="s">
        <v>7718</v>
      </c>
      <c r="K1366" s="296"/>
      <c r="L1366" s="296"/>
      <c r="M1366" s="476">
        <v>24</v>
      </c>
      <c r="N1366" s="477">
        <v>42.1088</v>
      </c>
      <c r="O1366" s="477">
        <f t="shared" si="305"/>
        <v>1010.6112</v>
      </c>
      <c r="P1366" s="477"/>
      <c r="Q1366" s="477">
        <f t="shared" si="301"/>
        <v>42.1088</v>
      </c>
      <c r="R1366" s="477">
        <f t="shared" si="308"/>
        <v>0</v>
      </c>
      <c r="S1366" s="477">
        <f t="shared" si="309"/>
        <v>0</v>
      </c>
      <c r="T1366" s="477">
        <f t="shared" si="310"/>
        <v>42.1088</v>
      </c>
      <c r="U1366" s="477">
        <f t="shared" si="311"/>
        <v>0</v>
      </c>
      <c r="V1366" s="477">
        <f t="shared" si="312"/>
        <v>-24</v>
      </c>
      <c r="W1366" s="477">
        <f t="shared" si="313"/>
        <v>42.1088</v>
      </c>
      <c r="X1366" s="477">
        <f t="shared" si="315"/>
        <v>-1010.6112</v>
      </c>
      <c r="Y1366" s="444"/>
      <c r="Z1366" s="296"/>
      <c r="AA1366" s="296"/>
      <c r="AB1366" s="296"/>
      <c r="AC1366" s="296"/>
      <c r="AD1366" s="296"/>
      <c r="AE1366" s="296"/>
      <c r="AF1366" s="296"/>
      <c r="AG1366" s="296"/>
      <c r="AH1366" s="296"/>
      <c r="AI1366" s="296"/>
    </row>
    <row r="1367" s="455" customFormat="1" spans="1:35">
      <c r="A1367" s="467">
        <v>1496</v>
      </c>
      <c r="B1367" s="296"/>
      <c r="C1367" s="754" t="s">
        <v>8145</v>
      </c>
      <c r="D1367" s="296"/>
      <c r="E1367" s="754" t="s">
        <v>8146</v>
      </c>
      <c r="F1367" s="296"/>
      <c r="G1367" s="296"/>
      <c r="H1367" s="191" t="s">
        <v>6292</v>
      </c>
      <c r="I1367" s="296"/>
      <c r="J1367" s="191" t="s">
        <v>7718</v>
      </c>
      <c r="K1367" s="296"/>
      <c r="L1367" s="296"/>
      <c r="M1367" s="476">
        <v>30</v>
      </c>
      <c r="N1367" s="477">
        <v>20.7047</v>
      </c>
      <c r="O1367" s="477">
        <f t="shared" si="305"/>
        <v>621.141</v>
      </c>
      <c r="P1367" s="477">
        <v>10</v>
      </c>
      <c r="Q1367" s="477">
        <f t="shared" si="301"/>
        <v>20.7047</v>
      </c>
      <c r="R1367" s="477">
        <f t="shared" si="308"/>
        <v>207.047</v>
      </c>
      <c r="S1367" s="477">
        <f t="shared" si="309"/>
        <v>0</v>
      </c>
      <c r="T1367" s="477">
        <f t="shared" si="310"/>
        <v>20.7047</v>
      </c>
      <c r="U1367" s="477">
        <f t="shared" si="311"/>
        <v>0</v>
      </c>
      <c r="V1367" s="477">
        <f t="shared" si="312"/>
        <v>-20</v>
      </c>
      <c r="W1367" s="477">
        <f t="shared" si="313"/>
        <v>20.7047</v>
      </c>
      <c r="X1367" s="477">
        <f t="shared" si="315"/>
        <v>-414.094</v>
      </c>
      <c r="Y1367" s="444"/>
      <c r="Z1367" s="296"/>
      <c r="AA1367" s="296"/>
      <c r="AB1367" s="296"/>
      <c r="AC1367" s="296"/>
      <c r="AD1367" s="296"/>
      <c r="AE1367" s="296"/>
      <c r="AF1367" s="296"/>
      <c r="AG1367" s="296"/>
      <c r="AH1367" s="296"/>
      <c r="AI1367" s="296"/>
    </row>
    <row r="1368" s="455" customFormat="1" spans="1:35">
      <c r="A1368" s="467">
        <v>1497</v>
      </c>
      <c r="B1368" s="296"/>
      <c r="C1368" s="754" t="s">
        <v>8147</v>
      </c>
      <c r="D1368" s="296"/>
      <c r="E1368" s="754" t="s">
        <v>8148</v>
      </c>
      <c r="F1368" s="296"/>
      <c r="G1368" s="296"/>
      <c r="H1368" s="191" t="s">
        <v>6292</v>
      </c>
      <c r="I1368" s="296"/>
      <c r="J1368" s="191" t="s">
        <v>7718</v>
      </c>
      <c r="K1368" s="296"/>
      <c r="L1368" s="296"/>
      <c r="M1368" s="476">
        <v>-2</v>
      </c>
      <c r="N1368" s="477">
        <v>40.73</v>
      </c>
      <c r="O1368" s="477">
        <f t="shared" si="305"/>
        <v>-81.46</v>
      </c>
      <c r="P1368" s="477">
        <v>20</v>
      </c>
      <c r="Q1368" s="477">
        <f t="shared" si="301"/>
        <v>40.73</v>
      </c>
      <c r="R1368" s="477">
        <f t="shared" si="308"/>
        <v>814.6</v>
      </c>
      <c r="S1368" s="477">
        <f t="shared" si="309"/>
        <v>22</v>
      </c>
      <c r="T1368" s="477">
        <f t="shared" si="310"/>
        <v>40.73</v>
      </c>
      <c r="U1368" s="477">
        <f>R1368-O1368</f>
        <v>896.06</v>
      </c>
      <c r="V1368" s="477">
        <f t="shared" si="312"/>
        <v>0</v>
      </c>
      <c r="W1368" s="477">
        <f t="shared" si="313"/>
        <v>40.73</v>
      </c>
      <c r="X1368" s="477">
        <f>W1368*V1368</f>
        <v>0</v>
      </c>
      <c r="Y1368" s="444"/>
      <c r="Z1368" s="296"/>
      <c r="AA1368" s="296"/>
      <c r="AB1368" s="296"/>
      <c r="AC1368" s="296"/>
      <c r="AD1368" s="296"/>
      <c r="AE1368" s="296"/>
      <c r="AF1368" s="296"/>
      <c r="AG1368" s="296"/>
      <c r="AH1368" s="296"/>
      <c r="AI1368" s="296"/>
    </row>
    <row r="1369" s="455" customFormat="1" spans="1:35">
      <c r="A1369" s="467">
        <v>1498</v>
      </c>
      <c r="B1369" s="296"/>
      <c r="C1369" s="754" t="s">
        <v>8149</v>
      </c>
      <c r="D1369" s="296"/>
      <c r="E1369" s="754" t="s">
        <v>8150</v>
      </c>
      <c r="F1369" s="296"/>
      <c r="G1369" s="296"/>
      <c r="H1369" s="191" t="s">
        <v>6292</v>
      </c>
      <c r="I1369" s="296"/>
      <c r="J1369" s="191" t="s">
        <v>7718</v>
      </c>
      <c r="K1369" s="296"/>
      <c r="L1369" s="296"/>
      <c r="M1369" s="476">
        <v>176</v>
      </c>
      <c r="N1369" s="477">
        <v>34.753</v>
      </c>
      <c r="O1369" s="477">
        <f t="shared" si="305"/>
        <v>6116.528</v>
      </c>
      <c r="P1369" s="477">
        <v>170</v>
      </c>
      <c r="Q1369" s="477">
        <f t="shared" si="301"/>
        <v>34.753</v>
      </c>
      <c r="R1369" s="477">
        <f t="shared" si="308"/>
        <v>5908.01</v>
      </c>
      <c r="S1369" s="477">
        <f t="shared" si="309"/>
        <v>0</v>
      </c>
      <c r="T1369" s="477">
        <f t="shared" si="310"/>
        <v>34.753</v>
      </c>
      <c r="U1369" s="477">
        <f t="shared" si="311"/>
        <v>0</v>
      </c>
      <c r="V1369" s="477">
        <f t="shared" si="312"/>
        <v>-6</v>
      </c>
      <c r="W1369" s="477">
        <f t="shared" si="313"/>
        <v>34.753</v>
      </c>
      <c r="X1369" s="477">
        <f t="shared" ref="X1369:X1381" si="316">R1369-O1369</f>
        <v>-208.518</v>
      </c>
      <c r="Y1369" s="444"/>
      <c r="Z1369" s="296"/>
      <c r="AA1369" s="296"/>
      <c r="AB1369" s="296"/>
      <c r="AC1369" s="296"/>
      <c r="AD1369" s="296"/>
      <c r="AE1369" s="296"/>
      <c r="AF1369" s="296"/>
      <c r="AG1369" s="296"/>
      <c r="AH1369" s="296"/>
      <c r="AI1369" s="296"/>
    </row>
    <row r="1370" s="455" customFormat="1" spans="1:35">
      <c r="A1370" s="467">
        <v>1499</v>
      </c>
      <c r="B1370" s="296"/>
      <c r="C1370" s="754" t="s">
        <v>8151</v>
      </c>
      <c r="D1370" s="296"/>
      <c r="E1370" s="754" t="s">
        <v>8152</v>
      </c>
      <c r="F1370" s="296"/>
      <c r="G1370" s="296"/>
      <c r="H1370" s="191" t="s">
        <v>6292</v>
      </c>
      <c r="I1370" s="296"/>
      <c r="J1370" s="191" t="s">
        <v>7718</v>
      </c>
      <c r="K1370" s="296"/>
      <c r="L1370" s="296"/>
      <c r="M1370" s="476">
        <v>12</v>
      </c>
      <c r="N1370" s="477">
        <v>17.0092</v>
      </c>
      <c r="O1370" s="477">
        <f t="shared" si="305"/>
        <v>204.1104</v>
      </c>
      <c r="P1370" s="477">
        <v>9</v>
      </c>
      <c r="Q1370" s="477">
        <f t="shared" si="301"/>
        <v>17.0092</v>
      </c>
      <c r="R1370" s="477">
        <f t="shared" si="308"/>
        <v>153.0828</v>
      </c>
      <c r="S1370" s="477">
        <f t="shared" si="309"/>
        <v>0</v>
      </c>
      <c r="T1370" s="477">
        <f t="shared" si="310"/>
        <v>17.0092</v>
      </c>
      <c r="U1370" s="477">
        <f t="shared" si="311"/>
        <v>0</v>
      </c>
      <c r="V1370" s="477">
        <f t="shared" si="312"/>
        <v>-3</v>
      </c>
      <c r="W1370" s="477">
        <f t="shared" si="313"/>
        <v>17.0092</v>
      </c>
      <c r="X1370" s="477">
        <f t="shared" si="316"/>
        <v>-51.0276</v>
      </c>
      <c r="Y1370" s="444"/>
      <c r="Z1370" s="296"/>
      <c r="AA1370" s="296"/>
      <c r="AB1370" s="296"/>
      <c r="AC1370" s="296"/>
      <c r="AD1370" s="296"/>
      <c r="AE1370" s="296"/>
      <c r="AF1370" s="296"/>
      <c r="AG1370" s="296"/>
      <c r="AH1370" s="296"/>
      <c r="AI1370" s="296"/>
    </row>
    <row r="1371" s="455" customFormat="1" spans="1:35">
      <c r="A1371" s="467">
        <v>1500</v>
      </c>
      <c r="B1371" s="296"/>
      <c r="C1371" s="754" t="s">
        <v>8153</v>
      </c>
      <c r="D1371" s="296"/>
      <c r="E1371" s="754" t="s">
        <v>8154</v>
      </c>
      <c r="F1371" s="296"/>
      <c r="G1371" s="296"/>
      <c r="H1371" s="191" t="s">
        <v>6292</v>
      </c>
      <c r="I1371" s="296"/>
      <c r="J1371" s="191" t="s">
        <v>7718</v>
      </c>
      <c r="K1371" s="296"/>
      <c r="L1371" s="296"/>
      <c r="M1371" s="476">
        <v>104</v>
      </c>
      <c r="N1371" s="477">
        <v>37.9702</v>
      </c>
      <c r="O1371" s="477">
        <f t="shared" si="305"/>
        <v>3948.9008</v>
      </c>
      <c r="P1371" s="477">
        <v>20</v>
      </c>
      <c r="Q1371" s="477">
        <f t="shared" si="301"/>
        <v>37.9702</v>
      </c>
      <c r="R1371" s="477">
        <f t="shared" si="308"/>
        <v>759.404</v>
      </c>
      <c r="S1371" s="477">
        <f t="shared" si="309"/>
        <v>0</v>
      </c>
      <c r="T1371" s="477">
        <f t="shared" si="310"/>
        <v>37.9702</v>
      </c>
      <c r="U1371" s="477">
        <f t="shared" si="311"/>
        <v>0</v>
      </c>
      <c r="V1371" s="477">
        <f t="shared" si="312"/>
        <v>-84</v>
      </c>
      <c r="W1371" s="477">
        <f t="shared" si="313"/>
        <v>37.9702</v>
      </c>
      <c r="X1371" s="477">
        <f t="shared" si="316"/>
        <v>-3189.4968</v>
      </c>
      <c r="Y1371" s="444"/>
      <c r="Z1371" s="296"/>
      <c r="AA1371" s="296"/>
      <c r="AB1371" s="296"/>
      <c r="AC1371" s="296"/>
      <c r="AD1371" s="296"/>
      <c r="AE1371" s="296"/>
      <c r="AF1371" s="296"/>
      <c r="AG1371" s="296"/>
      <c r="AH1371" s="296"/>
      <c r="AI1371" s="296"/>
    </row>
    <row r="1372" s="455" customFormat="1" spans="1:35">
      <c r="A1372" s="467">
        <v>1501</v>
      </c>
      <c r="B1372" s="296"/>
      <c r="C1372" s="754" t="s">
        <v>8155</v>
      </c>
      <c r="D1372" s="296"/>
      <c r="E1372" s="754" t="s">
        <v>8156</v>
      </c>
      <c r="F1372" s="296"/>
      <c r="G1372" s="296"/>
      <c r="H1372" s="191" t="s">
        <v>6292</v>
      </c>
      <c r="I1372" s="296"/>
      <c r="J1372" s="191" t="s">
        <v>7718</v>
      </c>
      <c r="K1372" s="296"/>
      <c r="L1372" s="296"/>
      <c r="M1372" s="476">
        <v>67</v>
      </c>
      <c r="N1372" s="477">
        <v>54.0071</v>
      </c>
      <c r="O1372" s="477">
        <f t="shared" si="305"/>
        <v>3618.4757</v>
      </c>
      <c r="P1372" s="477">
        <v>40</v>
      </c>
      <c r="Q1372" s="477">
        <f t="shared" si="301"/>
        <v>54.0071</v>
      </c>
      <c r="R1372" s="477">
        <f t="shared" si="308"/>
        <v>2160.284</v>
      </c>
      <c r="S1372" s="477">
        <f t="shared" si="309"/>
        <v>0</v>
      </c>
      <c r="T1372" s="477">
        <f t="shared" si="310"/>
        <v>54.0071</v>
      </c>
      <c r="U1372" s="477">
        <f t="shared" si="311"/>
        <v>0</v>
      </c>
      <c r="V1372" s="477">
        <f t="shared" si="312"/>
        <v>-27</v>
      </c>
      <c r="W1372" s="477">
        <f t="shared" si="313"/>
        <v>54.0071</v>
      </c>
      <c r="X1372" s="477">
        <f t="shared" si="316"/>
        <v>-1458.1917</v>
      </c>
      <c r="Y1372" s="444"/>
      <c r="Z1372" s="296"/>
      <c r="AA1372" s="296"/>
      <c r="AB1372" s="296"/>
      <c r="AC1372" s="296"/>
      <c r="AD1372" s="296"/>
      <c r="AE1372" s="296"/>
      <c r="AF1372" s="296"/>
      <c r="AG1372" s="296"/>
      <c r="AH1372" s="296"/>
      <c r="AI1372" s="296"/>
    </row>
    <row r="1373" s="455" customFormat="1" spans="1:35">
      <c r="A1373" s="467">
        <v>1502</v>
      </c>
      <c r="B1373" s="296"/>
      <c r="C1373" s="754" t="s">
        <v>8157</v>
      </c>
      <c r="D1373" s="296"/>
      <c r="E1373" s="754" t="s">
        <v>8158</v>
      </c>
      <c r="F1373" s="296"/>
      <c r="G1373" s="296"/>
      <c r="H1373" s="191" t="s">
        <v>6292</v>
      </c>
      <c r="I1373" s="296"/>
      <c r="J1373" s="191" t="s">
        <v>7718</v>
      </c>
      <c r="K1373" s="296"/>
      <c r="L1373" s="296"/>
      <c r="M1373" s="476">
        <v>167</v>
      </c>
      <c r="N1373" s="477">
        <v>16.9505</v>
      </c>
      <c r="O1373" s="477">
        <f t="shared" si="305"/>
        <v>2830.7335</v>
      </c>
      <c r="P1373" s="477">
        <v>164</v>
      </c>
      <c r="Q1373" s="477">
        <f t="shared" si="301"/>
        <v>16.9505</v>
      </c>
      <c r="R1373" s="477">
        <f t="shared" si="308"/>
        <v>2779.882</v>
      </c>
      <c r="S1373" s="477">
        <f t="shared" si="309"/>
        <v>0</v>
      </c>
      <c r="T1373" s="477">
        <f t="shared" si="310"/>
        <v>16.9505</v>
      </c>
      <c r="U1373" s="477">
        <f t="shared" si="311"/>
        <v>0</v>
      </c>
      <c r="V1373" s="477">
        <f t="shared" si="312"/>
        <v>-3</v>
      </c>
      <c r="W1373" s="477">
        <f t="shared" si="313"/>
        <v>16.9505</v>
      </c>
      <c r="X1373" s="477">
        <f t="shared" si="316"/>
        <v>-50.8515000000002</v>
      </c>
      <c r="Y1373" s="444"/>
      <c r="Z1373" s="296"/>
      <c r="AA1373" s="296"/>
      <c r="AB1373" s="296"/>
      <c r="AC1373" s="296"/>
      <c r="AD1373" s="296"/>
      <c r="AE1373" s="296"/>
      <c r="AF1373" s="296"/>
      <c r="AG1373" s="296"/>
      <c r="AH1373" s="296"/>
      <c r="AI1373" s="296"/>
    </row>
    <row r="1374" s="455" customFormat="1" spans="1:35">
      <c r="A1374" s="467">
        <v>1503</v>
      </c>
      <c r="B1374" s="296"/>
      <c r="C1374" s="754" t="s">
        <v>8159</v>
      </c>
      <c r="D1374" s="296"/>
      <c r="E1374" s="754" t="s">
        <v>8160</v>
      </c>
      <c r="F1374" s="296"/>
      <c r="G1374" s="296"/>
      <c r="H1374" s="191" t="s">
        <v>6292</v>
      </c>
      <c r="I1374" s="296"/>
      <c r="J1374" s="191" t="s">
        <v>7718</v>
      </c>
      <c r="K1374" s="296"/>
      <c r="L1374" s="296"/>
      <c r="M1374" s="476">
        <v>190</v>
      </c>
      <c r="N1374" s="477">
        <v>33.5595</v>
      </c>
      <c r="O1374" s="477">
        <f t="shared" si="305"/>
        <v>6376.305</v>
      </c>
      <c r="P1374" s="477">
        <v>180</v>
      </c>
      <c r="Q1374" s="477">
        <f t="shared" si="301"/>
        <v>33.5595</v>
      </c>
      <c r="R1374" s="477">
        <f t="shared" si="308"/>
        <v>6040.71</v>
      </c>
      <c r="S1374" s="477">
        <f t="shared" si="309"/>
        <v>0</v>
      </c>
      <c r="T1374" s="477">
        <f t="shared" si="310"/>
        <v>33.5595</v>
      </c>
      <c r="U1374" s="477">
        <f t="shared" si="311"/>
        <v>0</v>
      </c>
      <c r="V1374" s="477">
        <f t="shared" si="312"/>
        <v>-10</v>
      </c>
      <c r="W1374" s="477">
        <f t="shared" si="313"/>
        <v>33.5595</v>
      </c>
      <c r="X1374" s="477">
        <f t="shared" si="316"/>
        <v>-335.595</v>
      </c>
      <c r="Y1374" s="444"/>
      <c r="Z1374" s="296"/>
      <c r="AA1374" s="296"/>
      <c r="AB1374" s="296"/>
      <c r="AC1374" s="296"/>
      <c r="AD1374" s="296"/>
      <c r="AE1374" s="296"/>
      <c r="AF1374" s="296"/>
      <c r="AG1374" s="296"/>
      <c r="AH1374" s="296"/>
      <c r="AI1374" s="296"/>
    </row>
    <row r="1375" s="455" customFormat="1" spans="1:35">
      <c r="A1375" s="467">
        <v>1504</v>
      </c>
      <c r="B1375" s="296"/>
      <c r="C1375" s="754" t="s">
        <v>8161</v>
      </c>
      <c r="D1375" s="296"/>
      <c r="E1375" s="754" t="s">
        <v>8162</v>
      </c>
      <c r="F1375" s="296"/>
      <c r="G1375" s="296"/>
      <c r="H1375" s="191" t="s">
        <v>6292</v>
      </c>
      <c r="I1375" s="296"/>
      <c r="J1375" s="191" t="s">
        <v>7718</v>
      </c>
      <c r="K1375" s="296"/>
      <c r="L1375" s="296"/>
      <c r="M1375" s="476">
        <v>481</v>
      </c>
      <c r="N1375" s="477">
        <v>50</v>
      </c>
      <c r="O1375" s="477">
        <f t="shared" si="305"/>
        <v>24050</v>
      </c>
      <c r="P1375" s="477"/>
      <c r="Q1375" s="477">
        <f t="shared" si="301"/>
        <v>50</v>
      </c>
      <c r="R1375" s="477">
        <f t="shared" si="308"/>
        <v>0</v>
      </c>
      <c r="S1375" s="477">
        <f t="shared" si="309"/>
        <v>0</v>
      </c>
      <c r="T1375" s="477">
        <f t="shared" si="310"/>
        <v>50</v>
      </c>
      <c r="U1375" s="477">
        <f t="shared" si="311"/>
        <v>0</v>
      </c>
      <c r="V1375" s="477">
        <f t="shared" si="312"/>
        <v>-481</v>
      </c>
      <c r="W1375" s="477">
        <f t="shared" si="313"/>
        <v>50</v>
      </c>
      <c r="X1375" s="477">
        <f t="shared" si="316"/>
        <v>-24050</v>
      </c>
      <c r="Y1375" s="444"/>
      <c r="Z1375" s="296"/>
      <c r="AA1375" s="296"/>
      <c r="AB1375" s="296"/>
      <c r="AC1375" s="296"/>
      <c r="AD1375" s="296"/>
      <c r="AE1375" s="296"/>
      <c r="AF1375" s="296"/>
      <c r="AG1375" s="296"/>
      <c r="AH1375" s="296"/>
      <c r="AI1375" s="296"/>
    </row>
    <row r="1376" s="455" customFormat="1" spans="1:35">
      <c r="A1376" s="467">
        <v>1505</v>
      </c>
      <c r="B1376" s="296"/>
      <c r="C1376" s="754" t="s">
        <v>8163</v>
      </c>
      <c r="D1376" s="296"/>
      <c r="E1376" s="754" t="s">
        <v>8164</v>
      </c>
      <c r="F1376" s="296"/>
      <c r="G1376" s="296"/>
      <c r="H1376" s="191" t="s">
        <v>6292</v>
      </c>
      <c r="I1376" s="296"/>
      <c r="J1376" s="191" t="s">
        <v>7718</v>
      </c>
      <c r="K1376" s="296"/>
      <c r="L1376" s="296"/>
      <c r="M1376" s="476">
        <v>13</v>
      </c>
      <c r="N1376" s="477">
        <v>18.3919</v>
      </c>
      <c r="O1376" s="477">
        <f t="shared" si="305"/>
        <v>239.0947</v>
      </c>
      <c r="P1376" s="477"/>
      <c r="Q1376" s="477">
        <f t="shared" si="301"/>
        <v>18.3919</v>
      </c>
      <c r="R1376" s="477">
        <f t="shared" si="308"/>
        <v>0</v>
      </c>
      <c r="S1376" s="477">
        <f t="shared" si="309"/>
        <v>0</v>
      </c>
      <c r="T1376" s="477">
        <f t="shared" si="310"/>
        <v>18.3919</v>
      </c>
      <c r="U1376" s="477">
        <f t="shared" si="311"/>
        <v>0</v>
      </c>
      <c r="V1376" s="477">
        <f t="shared" si="312"/>
        <v>-13</v>
      </c>
      <c r="W1376" s="477">
        <f t="shared" si="313"/>
        <v>18.3919</v>
      </c>
      <c r="X1376" s="477">
        <f t="shared" si="316"/>
        <v>-239.0947</v>
      </c>
      <c r="Y1376" s="444"/>
      <c r="Z1376" s="296"/>
      <c r="AA1376" s="296"/>
      <c r="AB1376" s="296"/>
      <c r="AC1376" s="296"/>
      <c r="AD1376" s="296"/>
      <c r="AE1376" s="296"/>
      <c r="AF1376" s="296"/>
      <c r="AG1376" s="296"/>
      <c r="AH1376" s="296"/>
      <c r="AI1376" s="296"/>
    </row>
    <row r="1377" s="455" customFormat="1" spans="1:35">
      <c r="A1377" s="467">
        <v>1506</v>
      </c>
      <c r="B1377" s="296"/>
      <c r="C1377" s="754" t="s">
        <v>8165</v>
      </c>
      <c r="D1377" s="296"/>
      <c r="E1377" s="754" t="s">
        <v>8166</v>
      </c>
      <c r="F1377" s="296"/>
      <c r="G1377" s="296"/>
      <c r="H1377" s="191" t="s">
        <v>6292</v>
      </c>
      <c r="I1377" s="296"/>
      <c r="J1377" s="191" t="s">
        <v>7718</v>
      </c>
      <c r="K1377" s="296"/>
      <c r="L1377" s="296"/>
      <c r="M1377" s="476">
        <v>484</v>
      </c>
      <c r="N1377" s="477">
        <v>16.9816</v>
      </c>
      <c r="O1377" s="477">
        <f t="shared" si="305"/>
        <v>8219.0944</v>
      </c>
      <c r="P1377" s="477"/>
      <c r="Q1377" s="477">
        <f t="shared" si="301"/>
        <v>16.9816</v>
      </c>
      <c r="R1377" s="477">
        <f t="shared" si="308"/>
        <v>0</v>
      </c>
      <c r="S1377" s="477">
        <f t="shared" si="309"/>
        <v>0</v>
      </c>
      <c r="T1377" s="477">
        <f t="shared" si="310"/>
        <v>16.9816</v>
      </c>
      <c r="U1377" s="477">
        <f t="shared" si="311"/>
        <v>0</v>
      </c>
      <c r="V1377" s="477">
        <f t="shared" si="312"/>
        <v>-484</v>
      </c>
      <c r="W1377" s="477">
        <f t="shared" si="313"/>
        <v>16.9816</v>
      </c>
      <c r="X1377" s="477">
        <f t="shared" si="316"/>
        <v>-8219.0944</v>
      </c>
      <c r="Y1377" s="444"/>
      <c r="Z1377" s="296"/>
      <c r="AA1377" s="296"/>
      <c r="AB1377" s="296"/>
      <c r="AC1377" s="296"/>
      <c r="AD1377" s="296"/>
      <c r="AE1377" s="296"/>
      <c r="AF1377" s="296"/>
      <c r="AG1377" s="296"/>
      <c r="AH1377" s="296"/>
      <c r="AI1377" s="296"/>
    </row>
    <row r="1378" s="455" customFormat="1" spans="1:35">
      <c r="A1378" s="467">
        <v>1507</v>
      </c>
      <c r="B1378" s="296"/>
      <c r="C1378" s="754" t="s">
        <v>8167</v>
      </c>
      <c r="D1378" s="296"/>
      <c r="E1378" s="754" t="s">
        <v>8168</v>
      </c>
      <c r="F1378" s="296"/>
      <c r="G1378" s="296"/>
      <c r="H1378" s="191" t="s">
        <v>6292</v>
      </c>
      <c r="I1378" s="296"/>
      <c r="J1378" s="191" t="s">
        <v>7718</v>
      </c>
      <c r="K1378" s="296"/>
      <c r="L1378" s="296"/>
      <c r="M1378" s="476">
        <v>483</v>
      </c>
      <c r="N1378" s="477">
        <v>50</v>
      </c>
      <c r="O1378" s="477">
        <f t="shared" si="305"/>
        <v>24150</v>
      </c>
      <c r="P1378" s="477"/>
      <c r="Q1378" s="477">
        <f t="shared" si="301"/>
        <v>50</v>
      </c>
      <c r="R1378" s="477">
        <f t="shared" si="308"/>
        <v>0</v>
      </c>
      <c r="S1378" s="477">
        <f t="shared" si="309"/>
        <v>0</v>
      </c>
      <c r="T1378" s="477">
        <f t="shared" si="310"/>
        <v>50</v>
      </c>
      <c r="U1378" s="477">
        <f t="shared" si="311"/>
        <v>0</v>
      </c>
      <c r="V1378" s="477">
        <f t="shared" si="312"/>
        <v>-483</v>
      </c>
      <c r="W1378" s="477">
        <f t="shared" si="313"/>
        <v>50</v>
      </c>
      <c r="X1378" s="477">
        <f t="shared" si="316"/>
        <v>-24150</v>
      </c>
      <c r="Y1378" s="444"/>
      <c r="Z1378" s="296"/>
      <c r="AA1378" s="296"/>
      <c r="AB1378" s="296"/>
      <c r="AC1378" s="296"/>
      <c r="AD1378" s="296"/>
      <c r="AE1378" s="296"/>
      <c r="AF1378" s="296"/>
      <c r="AG1378" s="296"/>
      <c r="AH1378" s="296"/>
      <c r="AI1378" s="296"/>
    </row>
    <row r="1379" s="455" customFormat="1" spans="1:35">
      <c r="A1379" s="467">
        <v>1508</v>
      </c>
      <c r="B1379" s="296"/>
      <c r="C1379" s="754" t="s">
        <v>8169</v>
      </c>
      <c r="D1379" s="296"/>
      <c r="E1379" s="754" t="s">
        <v>8170</v>
      </c>
      <c r="F1379" s="296"/>
      <c r="G1379" s="296"/>
      <c r="H1379" s="191" t="s">
        <v>6292</v>
      </c>
      <c r="I1379" s="296"/>
      <c r="J1379" s="191" t="s">
        <v>7718</v>
      </c>
      <c r="K1379" s="296"/>
      <c r="L1379" s="296"/>
      <c r="M1379" s="476">
        <v>44</v>
      </c>
      <c r="N1379" s="477">
        <v>23.5935</v>
      </c>
      <c r="O1379" s="477">
        <f t="shared" si="305"/>
        <v>1038.114</v>
      </c>
      <c r="P1379" s="477"/>
      <c r="Q1379" s="477">
        <f t="shared" ref="Q1379:Q1442" si="317">N1379</f>
        <v>23.5935</v>
      </c>
      <c r="R1379" s="477">
        <f t="shared" si="308"/>
        <v>0</v>
      </c>
      <c r="S1379" s="477">
        <f t="shared" si="309"/>
        <v>0</v>
      </c>
      <c r="T1379" s="477">
        <f t="shared" si="310"/>
        <v>23.5935</v>
      </c>
      <c r="U1379" s="477">
        <f t="shared" si="311"/>
        <v>0</v>
      </c>
      <c r="V1379" s="477">
        <f t="shared" si="312"/>
        <v>-44</v>
      </c>
      <c r="W1379" s="477">
        <f t="shared" si="313"/>
        <v>23.5935</v>
      </c>
      <c r="X1379" s="477">
        <f t="shared" si="316"/>
        <v>-1038.114</v>
      </c>
      <c r="Y1379" s="444"/>
      <c r="Z1379" s="296"/>
      <c r="AA1379" s="296"/>
      <c r="AB1379" s="296"/>
      <c r="AC1379" s="296"/>
      <c r="AD1379" s="296"/>
      <c r="AE1379" s="296"/>
      <c r="AF1379" s="296"/>
      <c r="AG1379" s="296"/>
      <c r="AH1379" s="296"/>
      <c r="AI1379" s="296"/>
    </row>
    <row r="1380" s="455" customFormat="1" spans="1:35">
      <c r="A1380" s="467">
        <v>1509</v>
      </c>
      <c r="B1380" s="296"/>
      <c r="C1380" s="754" t="s">
        <v>8171</v>
      </c>
      <c r="D1380" s="296"/>
      <c r="E1380" s="754" t="s">
        <v>8172</v>
      </c>
      <c r="F1380" s="296"/>
      <c r="G1380" s="296"/>
      <c r="H1380" s="191" t="s">
        <v>6292</v>
      </c>
      <c r="I1380" s="296"/>
      <c r="J1380" s="191" t="s">
        <v>7718</v>
      </c>
      <c r="K1380" s="296"/>
      <c r="L1380" s="296"/>
      <c r="M1380" s="476">
        <v>492</v>
      </c>
      <c r="N1380" s="477">
        <v>27.9466</v>
      </c>
      <c r="O1380" s="477">
        <f t="shared" si="305"/>
        <v>13749.7272</v>
      </c>
      <c r="P1380" s="477"/>
      <c r="Q1380" s="477">
        <f t="shared" si="317"/>
        <v>27.9466</v>
      </c>
      <c r="R1380" s="477">
        <f t="shared" si="308"/>
        <v>0</v>
      </c>
      <c r="S1380" s="477">
        <f t="shared" si="309"/>
        <v>0</v>
      </c>
      <c r="T1380" s="477">
        <f t="shared" si="310"/>
        <v>27.9466</v>
      </c>
      <c r="U1380" s="477">
        <f t="shared" si="311"/>
        <v>0</v>
      </c>
      <c r="V1380" s="477">
        <f t="shared" si="312"/>
        <v>-492</v>
      </c>
      <c r="W1380" s="477">
        <f t="shared" si="313"/>
        <v>27.9466</v>
      </c>
      <c r="X1380" s="477">
        <f t="shared" si="316"/>
        <v>-13749.7272</v>
      </c>
      <c r="Y1380" s="444"/>
      <c r="Z1380" s="296"/>
      <c r="AA1380" s="296"/>
      <c r="AB1380" s="296"/>
      <c r="AC1380" s="296"/>
      <c r="AD1380" s="296"/>
      <c r="AE1380" s="296"/>
      <c r="AF1380" s="296"/>
      <c r="AG1380" s="296"/>
      <c r="AH1380" s="296"/>
      <c r="AI1380" s="296"/>
    </row>
    <row r="1381" s="455" customFormat="1" spans="1:35">
      <c r="A1381" s="467">
        <v>1510</v>
      </c>
      <c r="B1381" s="296"/>
      <c r="C1381" s="754" t="s">
        <v>8173</v>
      </c>
      <c r="D1381" s="296"/>
      <c r="E1381" s="754" t="s">
        <v>8174</v>
      </c>
      <c r="F1381" s="296"/>
      <c r="G1381" s="296"/>
      <c r="H1381" s="191" t="s">
        <v>6292</v>
      </c>
      <c r="I1381" s="296"/>
      <c r="J1381" s="191" t="s">
        <v>7718</v>
      </c>
      <c r="K1381" s="296"/>
      <c r="L1381" s="296"/>
      <c r="M1381" s="476">
        <v>484</v>
      </c>
      <c r="N1381" s="477">
        <v>11.7152</v>
      </c>
      <c r="O1381" s="477">
        <f t="shared" si="305"/>
        <v>5670.1568</v>
      </c>
      <c r="P1381" s="477"/>
      <c r="Q1381" s="477">
        <f t="shared" si="317"/>
        <v>11.7152</v>
      </c>
      <c r="R1381" s="477">
        <f t="shared" si="308"/>
        <v>0</v>
      </c>
      <c r="S1381" s="477">
        <f t="shared" si="309"/>
        <v>0</v>
      </c>
      <c r="T1381" s="477">
        <f t="shared" si="310"/>
        <v>11.7152</v>
      </c>
      <c r="U1381" s="477">
        <f t="shared" si="311"/>
        <v>0</v>
      </c>
      <c r="V1381" s="477">
        <f t="shared" si="312"/>
        <v>-484</v>
      </c>
      <c r="W1381" s="477">
        <f t="shared" si="313"/>
        <v>11.7152</v>
      </c>
      <c r="X1381" s="477">
        <f t="shared" si="316"/>
        <v>-5670.1568</v>
      </c>
      <c r="Y1381" s="444"/>
      <c r="Z1381" s="296"/>
      <c r="AA1381" s="296"/>
      <c r="AB1381" s="296"/>
      <c r="AC1381" s="296"/>
      <c r="AD1381" s="296"/>
      <c r="AE1381" s="296"/>
      <c r="AF1381" s="296"/>
      <c r="AG1381" s="296"/>
      <c r="AH1381" s="296"/>
      <c r="AI1381" s="296"/>
    </row>
    <row r="1382" s="455" customFormat="1" spans="1:35">
      <c r="A1382" s="467">
        <v>1511</v>
      </c>
      <c r="B1382" s="296"/>
      <c r="C1382" s="754" t="s">
        <v>8175</v>
      </c>
      <c r="D1382" s="296"/>
      <c r="E1382" s="754" t="s">
        <v>8176</v>
      </c>
      <c r="F1382" s="296"/>
      <c r="G1382" s="296"/>
      <c r="H1382" s="191" t="s">
        <v>6292</v>
      </c>
      <c r="I1382" s="296"/>
      <c r="J1382" s="191" t="s">
        <v>7718</v>
      </c>
      <c r="K1382" s="296"/>
      <c r="L1382" s="296"/>
      <c r="M1382" s="476">
        <v>-1</v>
      </c>
      <c r="N1382" s="477">
        <f>VLOOKUP(C1382,[9]厂外金额!$A$2:$K$1586,11,0)</f>
        <v>13.5729</v>
      </c>
      <c r="O1382" s="477">
        <f t="shared" si="305"/>
        <v>-13.5729</v>
      </c>
      <c r="P1382" s="477"/>
      <c r="Q1382" s="477">
        <f t="shared" si="317"/>
        <v>13.5729</v>
      </c>
      <c r="R1382" s="477">
        <f t="shared" si="308"/>
        <v>0</v>
      </c>
      <c r="S1382" s="477">
        <f t="shared" si="309"/>
        <v>1</v>
      </c>
      <c r="T1382" s="477">
        <f t="shared" si="310"/>
        <v>13.5729</v>
      </c>
      <c r="U1382" s="477">
        <f>R1382-O1382</f>
        <v>13.5729</v>
      </c>
      <c r="V1382" s="477">
        <f t="shared" si="312"/>
        <v>0</v>
      </c>
      <c r="W1382" s="477">
        <f t="shared" si="313"/>
        <v>13.5729</v>
      </c>
      <c r="X1382" s="477">
        <f>W1382*V1382</f>
        <v>0</v>
      </c>
      <c r="Y1382" s="444"/>
      <c r="Z1382" s="296"/>
      <c r="AA1382" s="296"/>
      <c r="AB1382" s="296"/>
      <c r="AC1382" s="296"/>
      <c r="AD1382" s="296"/>
      <c r="AE1382" s="296"/>
      <c r="AF1382" s="296"/>
      <c r="AG1382" s="296"/>
      <c r="AH1382" s="296"/>
      <c r="AI1382" s="296"/>
    </row>
    <row r="1383" s="455" customFormat="1" spans="1:35">
      <c r="A1383" s="467">
        <v>1512</v>
      </c>
      <c r="B1383" s="296"/>
      <c r="C1383" s="754" t="s">
        <v>8177</v>
      </c>
      <c r="D1383" s="296"/>
      <c r="E1383" s="754" t="s">
        <v>8178</v>
      </c>
      <c r="F1383" s="296"/>
      <c r="G1383" s="296"/>
      <c r="H1383" s="191" t="s">
        <v>6292</v>
      </c>
      <c r="I1383" s="296"/>
      <c r="J1383" s="191" t="s">
        <v>7718</v>
      </c>
      <c r="K1383" s="296"/>
      <c r="L1383" s="296"/>
      <c r="M1383" s="476">
        <v>-1</v>
      </c>
      <c r="N1383" s="477">
        <f>VLOOKUP(C1383,[9]厂外金额!$A$2:$K$1586,11,0)</f>
        <v>22.7485</v>
      </c>
      <c r="O1383" s="477">
        <f t="shared" si="305"/>
        <v>-22.7485</v>
      </c>
      <c r="P1383" s="477"/>
      <c r="Q1383" s="477">
        <f t="shared" si="317"/>
        <v>22.7485</v>
      </c>
      <c r="R1383" s="477">
        <f t="shared" si="308"/>
        <v>0</v>
      </c>
      <c r="S1383" s="477">
        <f t="shared" si="309"/>
        <v>1</v>
      </c>
      <c r="T1383" s="477">
        <f t="shared" si="310"/>
        <v>22.7485</v>
      </c>
      <c r="U1383" s="477">
        <f>R1383-O1383</f>
        <v>22.7485</v>
      </c>
      <c r="V1383" s="477">
        <f t="shared" si="312"/>
        <v>0</v>
      </c>
      <c r="W1383" s="477">
        <f t="shared" si="313"/>
        <v>22.7485</v>
      </c>
      <c r="X1383" s="477">
        <f>W1383*V1383</f>
        <v>0</v>
      </c>
      <c r="Y1383" s="444"/>
      <c r="Z1383" s="296"/>
      <c r="AA1383" s="296"/>
      <c r="AB1383" s="296"/>
      <c r="AC1383" s="296"/>
      <c r="AD1383" s="296"/>
      <c r="AE1383" s="296"/>
      <c r="AF1383" s="296"/>
      <c r="AG1383" s="296"/>
      <c r="AH1383" s="296"/>
      <c r="AI1383" s="296"/>
    </row>
    <row r="1384" s="455" customFormat="1" spans="1:35">
      <c r="A1384" s="467">
        <v>1513</v>
      </c>
      <c r="B1384" s="296"/>
      <c r="C1384" s="754" t="s">
        <v>8179</v>
      </c>
      <c r="D1384" s="296"/>
      <c r="E1384" s="754" t="s">
        <v>8180</v>
      </c>
      <c r="F1384" s="296"/>
      <c r="G1384" s="296"/>
      <c r="H1384" s="191" t="s">
        <v>6292</v>
      </c>
      <c r="I1384" s="296"/>
      <c r="J1384" s="191" t="s">
        <v>7718</v>
      </c>
      <c r="K1384" s="296"/>
      <c r="L1384" s="296"/>
      <c r="M1384" s="476">
        <v>3087</v>
      </c>
      <c r="N1384" s="477">
        <v>31.4375</v>
      </c>
      <c r="O1384" s="477">
        <f t="shared" si="305"/>
        <v>97047.5625</v>
      </c>
      <c r="P1384" s="477">
        <v>3071</v>
      </c>
      <c r="Q1384" s="477">
        <f t="shared" si="317"/>
        <v>31.4375</v>
      </c>
      <c r="R1384" s="477">
        <f t="shared" si="308"/>
        <v>96544.5625</v>
      </c>
      <c r="S1384" s="477">
        <f t="shared" si="309"/>
        <v>0</v>
      </c>
      <c r="T1384" s="477">
        <f t="shared" si="310"/>
        <v>31.4375</v>
      </c>
      <c r="U1384" s="477">
        <f t="shared" si="311"/>
        <v>0</v>
      </c>
      <c r="V1384" s="477">
        <f t="shared" si="312"/>
        <v>-16</v>
      </c>
      <c r="W1384" s="477">
        <f t="shared" si="313"/>
        <v>31.4375</v>
      </c>
      <c r="X1384" s="477">
        <f t="shared" ref="X1384:X1396" si="318">R1384-O1384</f>
        <v>-503</v>
      </c>
      <c r="Y1384" s="444"/>
      <c r="Z1384" s="296"/>
      <c r="AA1384" s="296"/>
      <c r="AB1384" s="296"/>
      <c r="AC1384" s="296"/>
      <c r="AD1384" s="296"/>
      <c r="AE1384" s="296"/>
      <c r="AF1384" s="296"/>
      <c r="AG1384" s="296"/>
      <c r="AH1384" s="296"/>
      <c r="AI1384" s="296"/>
    </row>
    <row r="1385" s="455" customFormat="1" spans="1:35">
      <c r="A1385" s="467">
        <v>1514</v>
      </c>
      <c r="B1385" s="296"/>
      <c r="C1385" s="754" t="s">
        <v>8181</v>
      </c>
      <c r="D1385" s="296"/>
      <c r="E1385" s="754" t="s">
        <v>8182</v>
      </c>
      <c r="F1385" s="296"/>
      <c r="G1385" s="296"/>
      <c r="H1385" s="191" t="s">
        <v>6292</v>
      </c>
      <c r="I1385" s="296"/>
      <c r="J1385" s="191" t="s">
        <v>7718</v>
      </c>
      <c r="K1385" s="296"/>
      <c r="L1385" s="296"/>
      <c r="M1385" s="476">
        <v>3119</v>
      </c>
      <c r="N1385" s="477">
        <v>17.4874</v>
      </c>
      <c r="O1385" s="477">
        <f t="shared" si="305"/>
        <v>54543.2006</v>
      </c>
      <c r="P1385" s="477">
        <v>2966</v>
      </c>
      <c r="Q1385" s="477">
        <f t="shared" si="317"/>
        <v>17.4874</v>
      </c>
      <c r="R1385" s="477">
        <f t="shared" si="308"/>
        <v>51867.6284</v>
      </c>
      <c r="S1385" s="477">
        <f t="shared" si="309"/>
        <v>0</v>
      </c>
      <c r="T1385" s="477">
        <f t="shared" si="310"/>
        <v>17.4874</v>
      </c>
      <c r="U1385" s="477">
        <f t="shared" si="311"/>
        <v>0</v>
      </c>
      <c r="V1385" s="477">
        <f t="shared" si="312"/>
        <v>-153</v>
      </c>
      <c r="W1385" s="477">
        <f t="shared" si="313"/>
        <v>17.4874</v>
      </c>
      <c r="X1385" s="477">
        <f t="shared" si="318"/>
        <v>-2675.5722</v>
      </c>
      <c r="Y1385" s="444"/>
      <c r="Z1385" s="296"/>
      <c r="AA1385" s="296"/>
      <c r="AB1385" s="296"/>
      <c r="AC1385" s="296"/>
      <c r="AD1385" s="296"/>
      <c r="AE1385" s="296"/>
      <c r="AF1385" s="296"/>
      <c r="AG1385" s="296"/>
      <c r="AH1385" s="296"/>
      <c r="AI1385" s="296"/>
    </row>
    <row r="1386" s="455" customFormat="1" spans="1:35">
      <c r="A1386" s="467">
        <v>1515</v>
      </c>
      <c r="B1386" s="296"/>
      <c r="C1386" s="754" t="s">
        <v>8183</v>
      </c>
      <c r="D1386" s="296"/>
      <c r="E1386" s="754" t="s">
        <v>8184</v>
      </c>
      <c r="F1386" s="296"/>
      <c r="G1386" s="296"/>
      <c r="H1386" s="191" t="s">
        <v>6292</v>
      </c>
      <c r="I1386" s="296"/>
      <c r="J1386" s="191" t="s">
        <v>7718</v>
      </c>
      <c r="K1386" s="296"/>
      <c r="L1386" s="296"/>
      <c r="M1386" s="476">
        <v>450</v>
      </c>
      <c r="N1386" s="477">
        <v>35</v>
      </c>
      <c r="O1386" s="477">
        <f t="shared" si="305"/>
        <v>15750</v>
      </c>
      <c r="P1386" s="477"/>
      <c r="Q1386" s="477">
        <f t="shared" si="317"/>
        <v>35</v>
      </c>
      <c r="R1386" s="477">
        <f t="shared" si="308"/>
        <v>0</v>
      </c>
      <c r="S1386" s="477">
        <f t="shared" si="309"/>
        <v>0</v>
      </c>
      <c r="T1386" s="477">
        <f t="shared" si="310"/>
        <v>35</v>
      </c>
      <c r="U1386" s="477">
        <f t="shared" si="311"/>
        <v>0</v>
      </c>
      <c r="V1386" s="477">
        <f t="shared" si="312"/>
        <v>-450</v>
      </c>
      <c r="W1386" s="477">
        <f t="shared" si="313"/>
        <v>35</v>
      </c>
      <c r="X1386" s="477">
        <f t="shared" si="318"/>
        <v>-15750</v>
      </c>
      <c r="Y1386" s="444"/>
      <c r="Z1386" s="296"/>
      <c r="AA1386" s="296"/>
      <c r="AB1386" s="296"/>
      <c r="AC1386" s="296"/>
      <c r="AD1386" s="296"/>
      <c r="AE1386" s="296"/>
      <c r="AF1386" s="296"/>
      <c r="AG1386" s="296"/>
      <c r="AH1386" s="296"/>
      <c r="AI1386" s="296"/>
    </row>
    <row r="1387" s="455" customFormat="1" spans="1:35">
      <c r="A1387" s="467">
        <v>1516</v>
      </c>
      <c r="B1387" s="296"/>
      <c r="C1387" s="754" t="s">
        <v>8185</v>
      </c>
      <c r="D1387" s="296"/>
      <c r="E1387" s="754" t="s">
        <v>8186</v>
      </c>
      <c r="F1387" s="296"/>
      <c r="G1387" s="296"/>
      <c r="H1387" s="191" t="s">
        <v>6292</v>
      </c>
      <c r="I1387" s="296"/>
      <c r="J1387" s="191" t="s">
        <v>7718</v>
      </c>
      <c r="K1387" s="296"/>
      <c r="L1387" s="296"/>
      <c r="M1387" s="476">
        <v>4687</v>
      </c>
      <c r="N1387" s="477">
        <v>28.0895</v>
      </c>
      <c r="O1387" s="477">
        <f t="shared" si="305"/>
        <v>131655.4865</v>
      </c>
      <c r="P1387" s="477">
        <v>4419</v>
      </c>
      <c r="Q1387" s="477">
        <f t="shared" si="317"/>
        <v>28.0895</v>
      </c>
      <c r="R1387" s="477">
        <f t="shared" si="308"/>
        <v>124127.5005</v>
      </c>
      <c r="S1387" s="477">
        <f t="shared" si="309"/>
        <v>0</v>
      </c>
      <c r="T1387" s="477">
        <f t="shared" si="310"/>
        <v>28.0895</v>
      </c>
      <c r="U1387" s="477">
        <f t="shared" si="311"/>
        <v>0</v>
      </c>
      <c r="V1387" s="477">
        <f t="shared" si="312"/>
        <v>-268</v>
      </c>
      <c r="W1387" s="477">
        <f t="shared" si="313"/>
        <v>28.0895</v>
      </c>
      <c r="X1387" s="477">
        <f t="shared" si="318"/>
        <v>-7527.98599999999</v>
      </c>
      <c r="Y1387" s="444"/>
      <c r="Z1387" s="296"/>
      <c r="AA1387" s="296"/>
      <c r="AB1387" s="296"/>
      <c r="AC1387" s="296"/>
      <c r="AD1387" s="296"/>
      <c r="AE1387" s="296"/>
      <c r="AF1387" s="296"/>
      <c r="AG1387" s="296"/>
      <c r="AH1387" s="296"/>
      <c r="AI1387" s="296"/>
    </row>
    <row r="1388" s="455" customFormat="1" spans="1:35">
      <c r="A1388" s="467">
        <v>1517</v>
      </c>
      <c r="B1388" s="296"/>
      <c r="C1388" s="754" t="s">
        <v>8187</v>
      </c>
      <c r="D1388" s="296"/>
      <c r="E1388" s="754" t="s">
        <v>8188</v>
      </c>
      <c r="F1388" s="296"/>
      <c r="G1388" s="296"/>
      <c r="H1388" s="191" t="s">
        <v>6292</v>
      </c>
      <c r="I1388" s="296"/>
      <c r="J1388" s="191" t="s">
        <v>7718</v>
      </c>
      <c r="K1388" s="296"/>
      <c r="L1388" s="296"/>
      <c r="M1388" s="476">
        <v>3289</v>
      </c>
      <c r="N1388" s="477">
        <v>15.8794</v>
      </c>
      <c r="O1388" s="477">
        <f t="shared" si="305"/>
        <v>52227.3466</v>
      </c>
      <c r="P1388" s="477">
        <v>3101</v>
      </c>
      <c r="Q1388" s="477">
        <f t="shared" si="317"/>
        <v>15.8794</v>
      </c>
      <c r="R1388" s="477">
        <f t="shared" si="308"/>
        <v>49242.0194</v>
      </c>
      <c r="S1388" s="477">
        <f t="shared" si="309"/>
        <v>0</v>
      </c>
      <c r="T1388" s="477">
        <f t="shared" si="310"/>
        <v>15.8794</v>
      </c>
      <c r="U1388" s="477">
        <f t="shared" si="311"/>
        <v>0</v>
      </c>
      <c r="V1388" s="477">
        <f t="shared" si="312"/>
        <v>-188</v>
      </c>
      <c r="W1388" s="477">
        <f t="shared" si="313"/>
        <v>15.8794</v>
      </c>
      <c r="X1388" s="477">
        <f t="shared" si="318"/>
        <v>-2985.32719999999</v>
      </c>
      <c r="Y1388" s="444"/>
      <c r="Z1388" s="296"/>
      <c r="AA1388" s="296"/>
      <c r="AB1388" s="296"/>
      <c r="AC1388" s="296"/>
      <c r="AD1388" s="296"/>
      <c r="AE1388" s="296"/>
      <c r="AF1388" s="296"/>
      <c r="AG1388" s="296"/>
      <c r="AH1388" s="296"/>
      <c r="AI1388" s="296"/>
    </row>
    <row r="1389" s="455" customFormat="1" spans="1:35">
      <c r="A1389" s="467">
        <v>1518</v>
      </c>
      <c r="B1389" s="296"/>
      <c r="C1389" s="754" t="s">
        <v>8189</v>
      </c>
      <c r="D1389" s="296"/>
      <c r="E1389" s="754" t="s">
        <v>8190</v>
      </c>
      <c r="F1389" s="296"/>
      <c r="G1389" s="296"/>
      <c r="H1389" s="191" t="s">
        <v>6292</v>
      </c>
      <c r="I1389" s="296"/>
      <c r="J1389" s="191" t="s">
        <v>7718</v>
      </c>
      <c r="K1389" s="296"/>
      <c r="L1389" s="296"/>
      <c r="M1389" s="476">
        <v>2958</v>
      </c>
      <c r="N1389" s="477">
        <v>30.8397</v>
      </c>
      <c r="O1389" s="477">
        <f t="shared" si="305"/>
        <v>91223.8326</v>
      </c>
      <c r="P1389" s="477">
        <v>2793</v>
      </c>
      <c r="Q1389" s="477">
        <f t="shared" si="317"/>
        <v>30.8397</v>
      </c>
      <c r="R1389" s="477">
        <f t="shared" si="308"/>
        <v>86135.2821</v>
      </c>
      <c r="S1389" s="477">
        <f t="shared" si="309"/>
        <v>0</v>
      </c>
      <c r="T1389" s="477">
        <f t="shared" si="310"/>
        <v>30.8397</v>
      </c>
      <c r="U1389" s="477">
        <f t="shared" si="311"/>
        <v>0</v>
      </c>
      <c r="V1389" s="477">
        <f t="shared" si="312"/>
        <v>-165</v>
      </c>
      <c r="W1389" s="477">
        <f t="shared" si="313"/>
        <v>30.8397</v>
      </c>
      <c r="X1389" s="477">
        <f t="shared" si="318"/>
        <v>-5088.5505</v>
      </c>
      <c r="Y1389" s="444"/>
      <c r="Z1389" s="296"/>
      <c r="AA1389" s="296"/>
      <c r="AB1389" s="296"/>
      <c r="AC1389" s="296"/>
      <c r="AD1389" s="296"/>
      <c r="AE1389" s="296"/>
      <c r="AF1389" s="296"/>
      <c r="AG1389" s="296"/>
      <c r="AH1389" s="296"/>
      <c r="AI1389" s="296"/>
    </row>
    <row r="1390" s="455" customFormat="1" spans="1:35">
      <c r="A1390" s="467">
        <v>1519</v>
      </c>
      <c r="B1390" s="296"/>
      <c r="C1390" s="754" t="s">
        <v>8191</v>
      </c>
      <c r="D1390" s="296"/>
      <c r="E1390" s="754" t="s">
        <v>8192</v>
      </c>
      <c r="F1390" s="296"/>
      <c r="G1390" s="296"/>
      <c r="H1390" s="191" t="s">
        <v>6292</v>
      </c>
      <c r="I1390" s="296"/>
      <c r="J1390" s="191" t="s">
        <v>7718</v>
      </c>
      <c r="K1390" s="296"/>
      <c r="L1390" s="296"/>
      <c r="M1390" s="476">
        <v>1155</v>
      </c>
      <c r="N1390" s="477">
        <v>47.9829</v>
      </c>
      <c r="O1390" s="477">
        <f t="shared" si="305"/>
        <v>55420.2495</v>
      </c>
      <c r="P1390" s="477">
        <v>1060</v>
      </c>
      <c r="Q1390" s="477">
        <f t="shared" si="317"/>
        <v>47.9829</v>
      </c>
      <c r="R1390" s="477">
        <f t="shared" si="308"/>
        <v>50861.874</v>
      </c>
      <c r="S1390" s="477">
        <f t="shared" si="309"/>
        <v>0</v>
      </c>
      <c r="T1390" s="477">
        <f t="shared" si="310"/>
        <v>47.9829</v>
      </c>
      <c r="U1390" s="477">
        <f t="shared" si="311"/>
        <v>0</v>
      </c>
      <c r="V1390" s="477">
        <f t="shared" si="312"/>
        <v>-95</v>
      </c>
      <c r="W1390" s="477">
        <f t="shared" si="313"/>
        <v>47.9829</v>
      </c>
      <c r="X1390" s="477">
        <f t="shared" si="318"/>
        <v>-4558.37549999999</v>
      </c>
      <c r="Y1390" s="444"/>
      <c r="Z1390" s="296"/>
      <c r="AA1390" s="296"/>
      <c r="AB1390" s="296"/>
      <c r="AC1390" s="296"/>
      <c r="AD1390" s="296"/>
      <c r="AE1390" s="296"/>
      <c r="AF1390" s="296"/>
      <c r="AG1390" s="296"/>
      <c r="AH1390" s="296"/>
      <c r="AI1390" s="296"/>
    </row>
    <row r="1391" s="455" customFormat="1" spans="1:35">
      <c r="A1391" s="467">
        <v>1520</v>
      </c>
      <c r="B1391" s="296"/>
      <c r="C1391" s="754" t="s">
        <v>8193</v>
      </c>
      <c r="D1391" s="296"/>
      <c r="E1391" s="754" t="s">
        <v>8194</v>
      </c>
      <c r="F1391" s="296"/>
      <c r="G1391" s="296"/>
      <c r="H1391" s="191" t="s">
        <v>6292</v>
      </c>
      <c r="I1391" s="296"/>
      <c r="J1391" s="191" t="s">
        <v>7718</v>
      </c>
      <c r="K1391" s="296"/>
      <c r="L1391" s="296"/>
      <c r="M1391" s="476">
        <v>1671</v>
      </c>
      <c r="N1391" s="477">
        <v>14.4989</v>
      </c>
      <c r="O1391" s="477">
        <f t="shared" si="305"/>
        <v>24227.6619</v>
      </c>
      <c r="P1391" s="477">
        <v>1437</v>
      </c>
      <c r="Q1391" s="477">
        <f t="shared" si="317"/>
        <v>14.4989</v>
      </c>
      <c r="R1391" s="477">
        <f t="shared" si="308"/>
        <v>20834.9193</v>
      </c>
      <c r="S1391" s="477">
        <f t="shared" si="309"/>
        <v>0</v>
      </c>
      <c r="T1391" s="477">
        <f t="shared" si="310"/>
        <v>14.4989</v>
      </c>
      <c r="U1391" s="477">
        <f t="shared" si="311"/>
        <v>0</v>
      </c>
      <c r="V1391" s="477">
        <f t="shared" si="312"/>
        <v>-234</v>
      </c>
      <c r="W1391" s="477">
        <f t="shared" si="313"/>
        <v>14.4989</v>
      </c>
      <c r="X1391" s="477">
        <f t="shared" si="318"/>
        <v>-3392.7426</v>
      </c>
      <c r="Y1391" s="444"/>
      <c r="Z1391" s="296"/>
      <c r="AA1391" s="296"/>
      <c r="AB1391" s="296"/>
      <c r="AC1391" s="296"/>
      <c r="AD1391" s="296"/>
      <c r="AE1391" s="296"/>
      <c r="AF1391" s="296"/>
      <c r="AG1391" s="296"/>
      <c r="AH1391" s="296"/>
      <c r="AI1391" s="296"/>
    </row>
    <row r="1392" s="455" customFormat="1" spans="1:35">
      <c r="A1392" s="467">
        <v>1521</v>
      </c>
      <c r="B1392" s="296"/>
      <c r="C1392" s="754" t="s">
        <v>8195</v>
      </c>
      <c r="D1392" s="296"/>
      <c r="E1392" s="754" t="s">
        <v>8196</v>
      </c>
      <c r="F1392" s="296"/>
      <c r="G1392" s="296"/>
      <c r="H1392" s="191" t="s">
        <v>6292</v>
      </c>
      <c r="I1392" s="296"/>
      <c r="J1392" s="191" t="s">
        <v>7718</v>
      </c>
      <c r="K1392" s="296"/>
      <c r="L1392" s="296"/>
      <c r="M1392" s="476">
        <v>1727</v>
      </c>
      <c r="N1392" s="477">
        <v>29.6641</v>
      </c>
      <c r="O1392" s="477">
        <f t="shared" si="305"/>
        <v>51229.9007</v>
      </c>
      <c r="P1392" s="477">
        <v>1431</v>
      </c>
      <c r="Q1392" s="477">
        <f t="shared" si="317"/>
        <v>29.6641</v>
      </c>
      <c r="R1392" s="477">
        <f t="shared" si="308"/>
        <v>42449.3271</v>
      </c>
      <c r="S1392" s="477">
        <f t="shared" si="309"/>
        <v>0</v>
      </c>
      <c r="T1392" s="477">
        <f t="shared" si="310"/>
        <v>29.6641</v>
      </c>
      <c r="U1392" s="477">
        <f t="shared" si="311"/>
        <v>0</v>
      </c>
      <c r="V1392" s="477">
        <f t="shared" si="312"/>
        <v>-296</v>
      </c>
      <c r="W1392" s="477">
        <f t="shared" si="313"/>
        <v>29.6641</v>
      </c>
      <c r="X1392" s="477">
        <f t="shared" si="318"/>
        <v>-8780.5736</v>
      </c>
      <c r="Y1392" s="444"/>
      <c r="Z1392" s="296"/>
      <c r="AA1392" s="296"/>
      <c r="AB1392" s="296"/>
      <c r="AC1392" s="296"/>
      <c r="AD1392" s="296"/>
      <c r="AE1392" s="296"/>
      <c r="AF1392" s="296"/>
      <c r="AG1392" s="296"/>
      <c r="AH1392" s="296"/>
      <c r="AI1392" s="296"/>
    </row>
    <row r="1393" s="455" customFormat="1" spans="1:35">
      <c r="A1393" s="467">
        <v>1522</v>
      </c>
      <c r="B1393" s="296"/>
      <c r="C1393" s="754" t="s">
        <v>8197</v>
      </c>
      <c r="D1393" s="296"/>
      <c r="E1393" s="754" t="s">
        <v>8198</v>
      </c>
      <c r="F1393" s="296"/>
      <c r="G1393" s="296"/>
      <c r="H1393" s="191" t="s">
        <v>6292</v>
      </c>
      <c r="I1393" s="296"/>
      <c r="J1393" s="191" t="s">
        <v>7718</v>
      </c>
      <c r="K1393" s="296"/>
      <c r="L1393" s="296"/>
      <c r="M1393" s="476">
        <v>575</v>
      </c>
      <c r="N1393" s="477">
        <v>43.7692</v>
      </c>
      <c r="O1393" s="477">
        <f t="shared" si="305"/>
        <v>25167.29</v>
      </c>
      <c r="P1393" s="477">
        <v>476</v>
      </c>
      <c r="Q1393" s="477">
        <f t="shared" si="317"/>
        <v>43.7692</v>
      </c>
      <c r="R1393" s="477">
        <f t="shared" si="308"/>
        <v>20834.1392</v>
      </c>
      <c r="S1393" s="477">
        <f t="shared" si="309"/>
        <v>0</v>
      </c>
      <c r="T1393" s="477">
        <f t="shared" si="310"/>
        <v>43.7692</v>
      </c>
      <c r="U1393" s="477">
        <f t="shared" si="311"/>
        <v>0</v>
      </c>
      <c r="V1393" s="477">
        <f t="shared" si="312"/>
        <v>-99</v>
      </c>
      <c r="W1393" s="477">
        <f t="shared" si="313"/>
        <v>43.7692</v>
      </c>
      <c r="X1393" s="477">
        <f t="shared" si="318"/>
        <v>-4333.1508</v>
      </c>
      <c r="Y1393" s="444"/>
      <c r="Z1393" s="296"/>
      <c r="AA1393" s="296"/>
      <c r="AB1393" s="296"/>
      <c r="AC1393" s="296"/>
      <c r="AD1393" s="296"/>
      <c r="AE1393" s="296"/>
      <c r="AF1393" s="296"/>
      <c r="AG1393" s="296"/>
      <c r="AH1393" s="296"/>
      <c r="AI1393" s="296"/>
    </row>
    <row r="1394" s="455" customFormat="1" spans="1:35">
      <c r="A1394" s="467">
        <v>1523</v>
      </c>
      <c r="B1394" s="296"/>
      <c r="C1394" s="754" t="s">
        <v>8199</v>
      </c>
      <c r="D1394" s="296"/>
      <c r="E1394" s="754" t="s">
        <v>8200</v>
      </c>
      <c r="F1394" s="296"/>
      <c r="G1394" s="296"/>
      <c r="H1394" s="191" t="s">
        <v>6292</v>
      </c>
      <c r="I1394" s="296"/>
      <c r="J1394" s="191" t="s">
        <v>7718</v>
      </c>
      <c r="K1394" s="296"/>
      <c r="L1394" s="296"/>
      <c r="M1394" s="476">
        <v>142</v>
      </c>
      <c r="N1394" s="477">
        <v>38.7375</v>
      </c>
      <c r="O1394" s="477">
        <f t="shared" ref="O1394:O1457" si="319">N1394*M1394</f>
        <v>5500.725</v>
      </c>
      <c r="P1394" s="477"/>
      <c r="Q1394" s="477">
        <f t="shared" si="317"/>
        <v>38.7375</v>
      </c>
      <c r="R1394" s="477">
        <f t="shared" si="308"/>
        <v>0</v>
      </c>
      <c r="S1394" s="477">
        <f t="shared" si="309"/>
        <v>0</v>
      </c>
      <c r="T1394" s="477">
        <f t="shared" si="310"/>
        <v>38.7375</v>
      </c>
      <c r="U1394" s="477">
        <f t="shared" si="311"/>
        <v>0</v>
      </c>
      <c r="V1394" s="477">
        <f t="shared" si="312"/>
        <v>-142</v>
      </c>
      <c r="W1394" s="477">
        <f t="shared" si="313"/>
        <v>38.7375</v>
      </c>
      <c r="X1394" s="477">
        <f t="shared" si="318"/>
        <v>-5500.725</v>
      </c>
      <c r="Y1394" s="444"/>
      <c r="Z1394" s="296"/>
      <c r="AA1394" s="296"/>
      <c r="AB1394" s="296"/>
      <c r="AC1394" s="296"/>
      <c r="AD1394" s="296"/>
      <c r="AE1394" s="296"/>
      <c r="AF1394" s="296"/>
      <c r="AG1394" s="296"/>
      <c r="AH1394" s="296"/>
      <c r="AI1394" s="296"/>
    </row>
    <row r="1395" s="455" customFormat="1" spans="1:35">
      <c r="A1395" s="467">
        <v>1524</v>
      </c>
      <c r="B1395" s="296"/>
      <c r="C1395" s="754" t="s">
        <v>8201</v>
      </c>
      <c r="D1395" s="296"/>
      <c r="E1395" s="754" t="s">
        <v>8202</v>
      </c>
      <c r="F1395" s="296"/>
      <c r="G1395" s="296"/>
      <c r="H1395" s="191" t="s">
        <v>6292</v>
      </c>
      <c r="I1395" s="296"/>
      <c r="J1395" s="191" t="s">
        <v>7718</v>
      </c>
      <c r="K1395" s="296"/>
      <c r="L1395" s="296"/>
      <c r="M1395" s="476">
        <v>129</v>
      </c>
      <c r="N1395" s="477">
        <v>51.3616</v>
      </c>
      <c r="O1395" s="477">
        <f t="shared" si="319"/>
        <v>6625.6464</v>
      </c>
      <c r="P1395" s="477"/>
      <c r="Q1395" s="477">
        <f t="shared" si="317"/>
        <v>51.3616</v>
      </c>
      <c r="R1395" s="477">
        <f t="shared" si="308"/>
        <v>0</v>
      </c>
      <c r="S1395" s="477">
        <f t="shared" si="309"/>
        <v>0</v>
      </c>
      <c r="T1395" s="477">
        <f t="shared" si="310"/>
        <v>51.3616</v>
      </c>
      <c r="U1395" s="477">
        <f t="shared" si="311"/>
        <v>0</v>
      </c>
      <c r="V1395" s="477">
        <f t="shared" si="312"/>
        <v>-129</v>
      </c>
      <c r="W1395" s="477">
        <f t="shared" si="313"/>
        <v>51.3616</v>
      </c>
      <c r="X1395" s="477">
        <f t="shared" si="318"/>
        <v>-6625.6464</v>
      </c>
      <c r="Y1395" s="444"/>
      <c r="Z1395" s="296"/>
      <c r="AA1395" s="296"/>
      <c r="AB1395" s="296"/>
      <c r="AC1395" s="296"/>
      <c r="AD1395" s="296"/>
      <c r="AE1395" s="296"/>
      <c r="AF1395" s="296"/>
      <c r="AG1395" s="296"/>
      <c r="AH1395" s="296"/>
      <c r="AI1395" s="296"/>
    </row>
    <row r="1396" s="455" customFormat="1" spans="1:35">
      <c r="A1396" s="467">
        <v>1525</v>
      </c>
      <c r="B1396" s="296"/>
      <c r="C1396" s="754" t="s">
        <v>8203</v>
      </c>
      <c r="D1396" s="296"/>
      <c r="E1396" s="754" t="s">
        <v>8204</v>
      </c>
      <c r="F1396" s="296"/>
      <c r="G1396" s="296"/>
      <c r="H1396" s="191" t="s">
        <v>6292</v>
      </c>
      <c r="I1396" s="296"/>
      <c r="J1396" s="191" t="s">
        <v>7718</v>
      </c>
      <c r="K1396" s="296"/>
      <c r="L1396" s="296"/>
      <c r="M1396" s="476">
        <v>7</v>
      </c>
      <c r="N1396" s="477">
        <v>11.5229</v>
      </c>
      <c r="O1396" s="477">
        <f t="shared" si="319"/>
        <v>80.6603</v>
      </c>
      <c r="P1396" s="477"/>
      <c r="Q1396" s="477">
        <f t="shared" si="317"/>
        <v>11.5229</v>
      </c>
      <c r="R1396" s="477">
        <f t="shared" si="308"/>
        <v>0</v>
      </c>
      <c r="S1396" s="477">
        <f t="shared" si="309"/>
        <v>0</v>
      </c>
      <c r="T1396" s="477">
        <f t="shared" si="310"/>
        <v>11.5229</v>
      </c>
      <c r="U1396" s="477">
        <f t="shared" si="311"/>
        <v>0</v>
      </c>
      <c r="V1396" s="477">
        <f t="shared" si="312"/>
        <v>-7</v>
      </c>
      <c r="W1396" s="477">
        <f t="shared" si="313"/>
        <v>11.5229</v>
      </c>
      <c r="X1396" s="477">
        <f t="shared" si="318"/>
        <v>-80.6603</v>
      </c>
      <c r="Y1396" s="444"/>
      <c r="Z1396" s="296"/>
      <c r="AA1396" s="296"/>
      <c r="AB1396" s="296"/>
      <c r="AC1396" s="296"/>
      <c r="AD1396" s="296"/>
      <c r="AE1396" s="296"/>
      <c r="AF1396" s="296"/>
      <c r="AG1396" s="296"/>
      <c r="AH1396" s="296"/>
      <c r="AI1396" s="296"/>
    </row>
    <row r="1397" s="455" customFormat="1" spans="1:35">
      <c r="A1397" s="467">
        <v>1526</v>
      </c>
      <c r="B1397" s="296"/>
      <c r="C1397" s="754" t="s">
        <v>8205</v>
      </c>
      <c r="D1397" s="296"/>
      <c r="E1397" s="754" t="s">
        <v>8206</v>
      </c>
      <c r="F1397" s="296"/>
      <c r="G1397" s="296"/>
      <c r="H1397" s="191" t="s">
        <v>6292</v>
      </c>
      <c r="I1397" s="296"/>
      <c r="J1397" s="191" t="s">
        <v>7718</v>
      </c>
      <c r="K1397" s="296"/>
      <c r="L1397" s="296"/>
      <c r="M1397" s="476">
        <v>-6</v>
      </c>
      <c r="N1397" s="477">
        <v>26.795</v>
      </c>
      <c r="O1397" s="477">
        <f t="shared" si="319"/>
        <v>-160.77</v>
      </c>
      <c r="P1397" s="477"/>
      <c r="Q1397" s="477">
        <f t="shared" si="317"/>
        <v>26.795</v>
      </c>
      <c r="R1397" s="477">
        <f t="shared" si="308"/>
        <v>0</v>
      </c>
      <c r="S1397" s="477">
        <f t="shared" si="309"/>
        <v>6</v>
      </c>
      <c r="T1397" s="477">
        <f t="shared" si="310"/>
        <v>26.795</v>
      </c>
      <c r="U1397" s="477">
        <f>R1397-O1397</f>
        <v>160.77</v>
      </c>
      <c r="V1397" s="477">
        <f t="shared" si="312"/>
        <v>0</v>
      </c>
      <c r="W1397" s="477">
        <f t="shared" si="313"/>
        <v>26.795</v>
      </c>
      <c r="X1397" s="477">
        <f>W1397*V1397</f>
        <v>0</v>
      </c>
      <c r="Y1397" s="444"/>
      <c r="Z1397" s="296"/>
      <c r="AA1397" s="296"/>
      <c r="AB1397" s="296"/>
      <c r="AC1397" s="296"/>
      <c r="AD1397" s="296"/>
      <c r="AE1397" s="296"/>
      <c r="AF1397" s="296"/>
      <c r="AG1397" s="296"/>
      <c r="AH1397" s="296"/>
      <c r="AI1397" s="296"/>
    </row>
    <row r="1398" s="455" customFormat="1" spans="1:35">
      <c r="A1398" s="467">
        <v>1527</v>
      </c>
      <c r="B1398" s="296"/>
      <c r="C1398" s="754" t="s">
        <v>804</v>
      </c>
      <c r="D1398" s="296"/>
      <c r="E1398" s="754" t="s">
        <v>805</v>
      </c>
      <c r="F1398" s="296"/>
      <c r="G1398" s="296"/>
      <c r="H1398" s="191" t="s">
        <v>6292</v>
      </c>
      <c r="I1398" s="296"/>
      <c r="J1398" s="191" t="s">
        <v>7718</v>
      </c>
      <c r="K1398" s="296"/>
      <c r="L1398" s="296"/>
      <c r="M1398" s="476">
        <v>2</v>
      </c>
      <c r="N1398" s="477">
        <v>150.0788</v>
      </c>
      <c r="O1398" s="477">
        <f t="shared" si="319"/>
        <v>300.1576</v>
      </c>
      <c r="P1398" s="477">
        <v>2</v>
      </c>
      <c r="Q1398" s="477">
        <f t="shared" si="317"/>
        <v>150.0788</v>
      </c>
      <c r="R1398" s="477">
        <f t="shared" si="308"/>
        <v>300.1576</v>
      </c>
      <c r="S1398" s="477">
        <f t="shared" si="309"/>
        <v>0</v>
      </c>
      <c r="T1398" s="477">
        <f t="shared" si="310"/>
        <v>150.0788</v>
      </c>
      <c r="U1398" s="477">
        <f t="shared" si="311"/>
        <v>0</v>
      </c>
      <c r="V1398" s="477">
        <f t="shared" si="312"/>
        <v>0</v>
      </c>
      <c r="W1398" s="477">
        <f t="shared" si="313"/>
        <v>150.0788</v>
      </c>
      <c r="X1398" s="477">
        <f>W1398*V1398</f>
        <v>0</v>
      </c>
      <c r="Y1398" s="444"/>
      <c r="Z1398" s="296"/>
      <c r="AA1398" s="296"/>
      <c r="AB1398" s="296"/>
      <c r="AC1398" s="296"/>
      <c r="AD1398" s="296"/>
      <c r="AE1398" s="296"/>
      <c r="AF1398" s="296"/>
      <c r="AG1398" s="296"/>
      <c r="AH1398" s="296"/>
      <c r="AI1398" s="296"/>
    </row>
    <row r="1399" s="455" customFormat="1" spans="1:35">
      <c r="A1399" s="467">
        <v>1528</v>
      </c>
      <c r="B1399" s="296"/>
      <c r="C1399" s="754" t="s">
        <v>8207</v>
      </c>
      <c r="D1399" s="296"/>
      <c r="E1399" s="754" t="s">
        <v>8208</v>
      </c>
      <c r="F1399" s="296"/>
      <c r="G1399" s="296"/>
      <c r="H1399" s="191" t="s">
        <v>6292</v>
      </c>
      <c r="I1399" s="296"/>
      <c r="J1399" s="191" t="s">
        <v>7718</v>
      </c>
      <c r="K1399" s="296"/>
      <c r="L1399" s="296"/>
      <c r="M1399" s="476">
        <v>152</v>
      </c>
      <c r="N1399" s="477">
        <v>10.4453</v>
      </c>
      <c r="O1399" s="477">
        <f t="shared" si="319"/>
        <v>1587.6856</v>
      </c>
      <c r="P1399" s="477"/>
      <c r="Q1399" s="477">
        <f t="shared" si="317"/>
        <v>10.4453</v>
      </c>
      <c r="R1399" s="477">
        <f t="shared" si="308"/>
        <v>0</v>
      </c>
      <c r="S1399" s="477">
        <f t="shared" si="309"/>
        <v>0</v>
      </c>
      <c r="T1399" s="477">
        <f t="shared" si="310"/>
        <v>10.4453</v>
      </c>
      <c r="U1399" s="477">
        <f t="shared" si="311"/>
        <v>0</v>
      </c>
      <c r="V1399" s="477">
        <f t="shared" si="312"/>
        <v>-152</v>
      </c>
      <c r="W1399" s="477">
        <f t="shared" si="313"/>
        <v>10.4453</v>
      </c>
      <c r="X1399" s="477">
        <f t="shared" ref="X1399:X1401" si="320">R1399-O1399</f>
        <v>-1587.6856</v>
      </c>
      <c r="Y1399" s="444"/>
      <c r="Z1399" s="296"/>
      <c r="AA1399" s="296"/>
      <c r="AB1399" s="296"/>
      <c r="AC1399" s="296"/>
      <c r="AD1399" s="296"/>
      <c r="AE1399" s="296"/>
      <c r="AF1399" s="296"/>
      <c r="AG1399" s="296"/>
      <c r="AH1399" s="296"/>
      <c r="AI1399" s="296"/>
    </row>
    <row r="1400" s="455" customFormat="1" spans="1:35">
      <c r="A1400" s="467">
        <v>1529</v>
      </c>
      <c r="B1400" s="296"/>
      <c r="C1400" s="754" t="s">
        <v>8209</v>
      </c>
      <c r="D1400" s="296"/>
      <c r="E1400" s="754" t="s">
        <v>8210</v>
      </c>
      <c r="F1400" s="296"/>
      <c r="G1400" s="296"/>
      <c r="H1400" s="191" t="s">
        <v>6292</v>
      </c>
      <c r="I1400" s="296"/>
      <c r="J1400" s="191" t="s">
        <v>7718</v>
      </c>
      <c r="K1400" s="296"/>
      <c r="L1400" s="296"/>
      <c r="M1400" s="476">
        <v>152</v>
      </c>
      <c r="N1400" s="477">
        <v>9.4655</v>
      </c>
      <c r="O1400" s="477">
        <f t="shared" si="319"/>
        <v>1438.756</v>
      </c>
      <c r="P1400" s="477"/>
      <c r="Q1400" s="477">
        <f t="shared" si="317"/>
        <v>9.4655</v>
      </c>
      <c r="R1400" s="477">
        <f t="shared" si="308"/>
        <v>0</v>
      </c>
      <c r="S1400" s="477">
        <f t="shared" si="309"/>
        <v>0</v>
      </c>
      <c r="T1400" s="477">
        <f t="shared" si="310"/>
        <v>9.4655</v>
      </c>
      <c r="U1400" s="477">
        <f t="shared" si="311"/>
        <v>0</v>
      </c>
      <c r="V1400" s="477">
        <f t="shared" si="312"/>
        <v>-152</v>
      </c>
      <c r="W1400" s="477">
        <f t="shared" si="313"/>
        <v>9.4655</v>
      </c>
      <c r="X1400" s="477">
        <f t="shared" si="320"/>
        <v>-1438.756</v>
      </c>
      <c r="Y1400" s="444"/>
      <c r="Z1400" s="296"/>
      <c r="AA1400" s="296"/>
      <c r="AB1400" s="296"/>
      <c r="AC1400" s="296"/>
      <c r="AD1400" s="296"/>
      <c r="AE1400" s="296"/>
      <c r="AF1400" s="296"/>
      <c r="AG1400" s="296"/>
      <c r="AH1400" s="296"/>
      <c r="AI1400" s="296"/>
    </row>
    <row r="1401" s="455" customFormat="1" spans="1:35">
      <c r="A1401" s="467">
        <v>1530</v>
      </c>
      <c r="B1401" s="296"/>
      <c r="C1401" s="754" t="s">
        <v>8211</v>
      </c>
      <c r="D1401" s="296"/>
      <c r="E1401" s="754" t="s">
        <v>8212</v>
      </c>
      <c r="F1401" s="296"/>
      <c r="G1401" s="296"/>
      <c r="H1401" s="191" t="s">
        <v>6292</v>
      </c>
      <c r="I1401" s="296"/>
      <c r="J1401" s="191" t="s">
        <v>7718</v>
      </c>
      <c r="K1401" s="296"/>
      <c r="L1401" s="296"/>
      <c r="M1401" s="476">
        <v>8831</v>
      </c>
      <c r="N1401" s="477">
        <v>7.4465</v>
      </c>
      <c r="O1401" s="477">
        <f t="shared" si="319"/>
        <v>65760.0415</v>
      </c>
      <c r="P1401" s="477">
        <v>8691</v>
      </c>
      <c r="Q1401" s="477">
        <f t="shared" si="317"/>
        <v>7.4465</v>
      </c>
      <c r="R1401" s="477">
        <f t="shared" si="308"/>
        <v>64717.5315</v>
      </c>
      <c r="S1401" s="477">
        <f t="shared" si="309"/>
        <v>0</v>
      </c>
      <c r="T1401" s="477">
        <f t="shared" si="310"/>
        <v>7.4465</v>
      </c>
      <c r="U1401" s="477">
        <f t="shared" si="311"/>
        <v>0</v>
      </c>
      <c r="V1401" s="477">
        <f t="shared" si="312"/>
        <v>-140</v>
      </c>
      <c r="W1401" s="477">
        <f t="shared" si="313"/>
        <v>7.4465</v>
      </c>
      <c r="X1401" s="477">
        <f t="shared" si="320"/>
        <v>-1042.51</v>
      </c>
      <c r="Y1401" s="444"/>
      <c r="Z1401" s="296"/>
      <c r="AA1401" s="296"/>
      <c r="AB1401" s="296"/>
      <c r="AC1401" s="296"/>
      <c r="AD1401" s="296"/>
      <c r="AE1401" s="296"/>
      <c r="AF1401" s="296"/>
      <c r="AG1401" s="296"/>
      <c r="AH1401" s="296"/>
      <c r="AI1401" s="296"/>
    </row>
    <row r="1402" s="455" customFormat="1" spans="1:35">
      <c r="A1402" s="467">
        <v>1531</v>
      </c>
      <c r="B1402" s="296"/>
      <c r="C1402" s="754" t="s">
        <v>8213</v>
      </c>
      <c r="D1402" s="296"/>
      <c r="E1402" s="754" t="s">
        <v>8214</v>
      </c>
      <c r="F1402" s="296"/>
      <c r="G1402" s="296"/>
      <c r="H1402" s="191" t="s">
        <v>6292</v>
      </c>
      <c r="I1402" s="296"/>
      <c r="J1402" s="191" t="s">
        <v>7718</v>
      </c>
      <c r="K1402" s="296"/>
      <c r="L1402" s="296"/>
      <c r="M1402" s="476">
        <v>8525</v>
      </c>
      <c r="N1402" s="477">
        <v>8.217</v>
      </c>
      <c r="O1402" s="477">
        <f t="shared" si="319"/>
        <v>70049.925</v>
      </c>
      <c r="P1402" s="477">
        <v>8692</v>
      </c>
      <c r="Q1402" s="477">
        <f t="shared" si="317"/>
        <v>8.217</v>
      </c>
      <c r="R1402" s="477">
        <f t="shared" si="308"/>
        <v>71422.164</v>
      </c>
      <c r="S1402" s="477">
        <f t="shared" si="309"/>
        <v>167</v>
      </c>
      <c r="T1402" s="477">
        <f t="shared" si="310"/>
        <v>8.217</v>
      </c>
      <c r="U1402" s="477">
        <f>R1402-O1402</f>
        <v>1372.239</v>
      </c>
      <c r="V1402" s="477">
        <f t="shared" si="312"/>
        <v>0</v>
      </c>
      <c r="W1402" s="477">
        <f t="shared" si="313"/>
        <v>8.217</v>
      </c>
      <c r="X1402" s="477">
        <f>W1402*V1402</f>
        <v>0</v>
      </c>
      <c r="Y1402" s="444"/>
      <c r="Z1402" s="296"/>
      <c r="AA1402" s="296"/>
      <c r="AB1402" s="296"/>
      <c r="AC1402" s="296"/>
      <c r="AD1402" s="296"/>
      <c r="AE1402" s="296"/>
      <c r="AF1402" s="296"/>
      <c r="AG1402" s="296"/>
      <c r="AH1402" s="296"/>
      <c r="AI1402" s="296"/>
    </row>
    <row r="1403" s="455" customFormat="1" spans="1:35">
      <c r="A1403" s="467">
        <v>1532</v>
      </c>
      <c r="B1403" s="296"/>
      <c r="C1403" s="754" t="s">
        <v>8215</v>
      </c>
      <c r="D1403" s="296"/>
      <c r="E1403" s="754" t="s">
        <v>8216</v>
      </c>
      <c r="F1403" s="296"/>
      <c r="G1403" s="296"/>
      <c r="H1403" s="191" t="s">
        <v>6292</v>
      </c>
      <c r="I1403" s="296"/>
      <c r="J1403" s="191" t="s">
        <v>7718</v>
      </c>
      <c r="K1403" s="296"/>
      <c r="L1403" s="296"/>
      <c r="M1403" s="476">
        <v>600</v>
      </c>
      <c r="N1403" s="477">
        <v>0.4393</v>
      </c>
      <c r="O1403" s="477">
        <f t="shared" si="319"/>
        <v>263.58</v>
      </c>
      <c r="P1403" s="477"/>
      <c r="Q1403" s="477">
        <f t="shared" si="317"/>
        <v>0.4393</v>
      </c>
      <c r="R1403" s="477">
        <f t="shared" si="308"/>
        <v>0</v>
      </c>
      <c r="S1403" s="477">
        <f t="shared" si="309"/>
        <v>0</v>
      </c>
      <c r="T1403" s="477">
        <f t="shared" si="310"/>
        <v>0.4393</v>
      </c>
      <c r="U1403" s="477">
        <f t="shared" si="311"/>
        <v>0</v>
      </c>
      <c r="V1403" s="477">
        <f t="shared" si="312"/>
        <v>-600</v>
      </c>
      <c r="W1403" s="477">
        <f t="shared" si="313"/>
        <v>0.4393</v>
      </c>
      <c r="X1403" s="477">
        <f t="shared" ref="X1403:X1409" si="321">R1403-O1403</f>
        <v>-263.58</v>
      </c>
      <c r="Y1403" s="444"/>
      <c r="Z1403" s="296"/>
      <c r="AA1403" s="296"/>
      <c r="AB1403" s="296"/>
      <c r="AC1403" s="296"/>
      <c r="AD1403" s="296"/>
      <c r="AE1403" s="296"/>
      <c r="AF1403" s="296"/>
      <c r="AG1403" s="296"/>
      <c r="AH1403" s="296"/>
      <c r="AI1403" s="296"/>
    </row>
    <row r="1404" s="455" customFormat="1" spans="1:35">
      <c r="A1404" s="467">
        <v>1533</v>
      </c>
      <c r="B1404" s="296"/>
      <c r="C1404" s="754" t="s">
        <v>8217</v>
      </c>
      <c r="D1404" s="296"/>
      <c r="E1404" s="754" t="s">
        <v>8218</v>
      </c>
      <c r="F1404" s="296"/>
      <c r="G1404" s="296"/>
      <c r="H1404" s="191" t="s">
        <v>6292</v>
      </c>
      <c r="I1404" s="296"/>
      <c r="J1404" s="191" t="s">
        <v>7718</v>
      </c>
      <c r="K1404" s="296"/>
      <c r="L1404" s="296"/>
      <c r="M1404" s="476">
        <v>600</v>
      </c>
      <c r="N1404" s="477">
        <v>0.4392</v>
      </c>
      <c r="O1404" s="477">
        <f t="shared" si="319"/>
        <v>263.52</v>
      </c>
      <c r="P1404" s="477"/>
      <c r="Q1404" s="477">
        <f t="shared" si="317"/>
        <v>0.4392</v>
      </c>
      <c r="R1404" s="477">
        <f t="shared" si="308"/>
        <v>0</v>
      </c>
      <c r="S1404" s="477">
        <f t="shared" si="309"/>
        <v>0</v>
      </c>
      <c r="T1404" s="477">
        <f t="shared" si="310"/>
        <v>0.4392</v>
      </c>
      <c r="U1404" s="477">
        <f t="shared" si="311"/>
        <v>0</v>
      </c>
      <c r="V1404" s="477">
        <f t="shared" si="312"/>
        <v>-600</v>
      </c>
      <c r="W1404" s="477">
        <f t="shared" si="313"/>
        <v>0.4392</v>
      </c>
      <c r="X1404" s="477">
        <f t="shared" si="321"/>
        <v>-263.52</v>
      </c>
      <c r="Y1404" s="444"/>
      <c r="Z1404" s="296"/>
      <c r="AA1404" s="296"/>
      <c r="AB1404" s="296"/>
      <c r="AC1404" s="296"/>
      <c r="AD1404" s="296"/>
      <c r="AE1404" s="296"/>
      <c r="AF1404" s="296"/>
      <c r="AG1404" s="296"/>
      <c r="AH1404" s="296"/>
      <c r="AI1404" s="296"/>
    </row>
    <row r="1405" s="455" customFormat="1" spans="1:35">
      <c r="A1405" s="467">
        <v>1534</v>
      </c>
      <c r="B1405" s="296"/>
      <c r="C1405" s="754" t="s">
        <v>4512</v>
      </c>
      <c r="D1405" s="296"/>
      <c r="E1405" s="754" t="s">
        <v>4513</v>
      </c>
      <c r="F1405" s="296"/>
      <c r="G1405" s="296"/>
      <c r="H1405" s="191" t="s">
        <v>6292</v>
      </c>
      <c r="I1405" s="296"/>
      <c r="J1405" s="191" t="s">
        <v>7718</v>
      </c>
      <c r="K1405" s="296"/>
      <c r="L1405" s="296"/>
      <c r="M1405" s="476">
        <v>453</v>
      </c>
      <c r="N1405" s="477">
        <v>0.5526</v>
      </c>
      <c r="O1405" s="477">
        <f t="shared" si="319"/>
        <v>250.3278</v>
      </c>
      <c r="P1405" s="477">
        <v>500</v>
      </c>
      <c r="Q1405" s="477">
        <f t="shared" si="317"/>
        <v>0.5526</v>
      </c>
      <c r="R1405" s="477">
        <f t="shared" si="308"/>
        <v>276.3</v>
      </c>
      <c r="S1405" s="477">
        <f t="shared" si="309"/>
        <v>47</v>
      </c>
      <c r="T1405" s="477">
        <f t="shared" si="310"/>
        <v>0.5526</v>
      </c>
      <c r="U1405" s="477">
        <f>R1405-O1405</f>
        <v>25.9722</v>
      </c>
      <c r="V1405" s="477">
        <f t="shared" si="312"/>
        <v>0</v>
      </c>
      <c r="W1405" s="477">
        <f t="shared" si="313"/>
        <v>0.5526</v>
      </c>
      <c r="X1405" s="477">
        <f>W1405*V1405</f>
        <v>0</v>
      </c>
      <c r="Y1405" s="444"/>
      <c r="Z1405" s="296"/>
      <c r="AA1405" s="296"/>
      <c r="AB1405" s="296"/>
      <c r="AC1405" s="296"/>
      <c r="AD1405" s="296"/>
      <c r="AE1405" s="296"/>
      <c r="AF1405" s="296"/>
      <c r="AG1405" s="296"/>
      <c r="AH1405" s="296"/>
      <c r="AI1405" s="296"/>
    </row>
    <row r="1406" s="455" customFormat="1" spans="1:35">
      <c r="A1406" s="467">
        <v>1535</v>
      </c>
      <c r="B1406" s="296"/>
      <c r="C1406" s="754" t="s">
        <v>4514</v>
      </c>
      <c r="D1406" s="296"/>
      <c r="E1406" s="754" t="s">
        <v>4515</v>
      </c>
      <c r="F1406" s="296"/>
      <c r="G1406" s="296"/>
      <c r="H1406" s="191" t="s">
        <v>6292</v>
      </c>
      <c r="I1406" s="296"/>
      <c r="J1406" s="191" t="s">
        <v>7718</v>
      </c>
      <c r="K1406" s="296"/>
      <c r="L1406" s="296"/>
      <c r="M1406" s="476">
        <v>-1264</v>
      </c>
      <c r="N1406" s="477">
        <v>0.5428</v>
      </c>
      <c r="O1406" s="477">
        <f t="shared" si="319"/>
        <v>-686.0992</v>
      </c>
      <c r="P1406" s="477">
        <v>500</v>
      </c>
      <c r="Q1406" s="477">
        <f t="shared" si="317"/>
        <v>0.5428</v>
      </c>
      <c r="R1406" s="477">
        <f t="shared" si="308"/>
        <v>271.4</v>
      </c>
      <c r="S1406" s="477">
        <f t="shared" si="309"/>
        <v>1764</v>
      </c>
      <c r="T1406" s="477">
        <f t="shared" si="310"/>
        <v>0.5428</v>
      </c>
      <c r="U1406" s="477">
        <f>R1406-O1406</f>
        <v>957.4992</v>
      </c>
      <c r="V1406" s="477">
        <f t="shared" si="312"/>
        <v>0</v>
      </c>
      <c r="W1406" s="477">
        <f t="shared" si="313"/>
        <v>0.5428</v>
      </c>
      <c r="X1406" s="477">
        <f>W1406*V1406</f>
        <v>0</v>
      </c>
      <c r="Y1406" s="444"/>
      <c r="Z1406" s="296"/>
      <c r="AA1406" s="296"/>
      <c r="AB1406" s="296"/>
      <c r="AC1406" s="296"/>
      <c r="AD1406" s="296"/>
      <c r="AE1406" s="296"/>
      <c r="AF1406" s="296"/>
      <c r="AG1406" s="296"/>
      <c r="AH1406" s="296"/>
      <c r="AI1406" s="296"/>
    </row>
    <row r="1407" s="455" customFormat="1" spans="1:35">
      <c r="A1407" s="467">
        <v>1536</v>
      </c>
      <c r="B1407" s="296"/>
      <c r="C1407" s="754" t="s">
        <v>8219</v>
      </c>
      <c r="D1407" s="296"/>
      <c r="E1407" s="754" t="s">
        <v>8220</v>
      </c>
      <c r="F1407" s="296"/>
      <c r="G1407" s="296"/>
      <c r="H1407" s="191" t="s">
        <v>6292</v>
      </c>
      <c r="I1407" s="296"/>
      <c r="J1407" s="191" t="s">
        <v>7718</v>
      </c>
      <c r="K1407" s="296"/>
      <c r="L1407" s="296"/>
      <c r="M1407" s="476">
        <v>-341</v>
      </c>
      <c r="N1407" s="477">
        <v>1.1637</v>
      </c>
      <c r="O1407" s="477">
        <f t="shared" si="319"/>
        <v>-396.8217</v>
      </c>
      <c r="P1407" s="477"/>
      <c r="Q1407" s="477">
        <f t="shared" si="317"/>
        <v>1.1637</v>
      </c>
      <c r="R1407" s="477">
        <f t="shared" si="308"/>
        <v>0</v>
      </c>
      <c r="S1407" s="477">
        <f t="shared" si="309"/>
        <v>341</v>
      </c>
      <c r="T1407" s="477">
        <f t="shared" si="310"/>
        <v>1.1637</v>
      </c>
      <c r="U1407" s="477">
        <f>R1407-O1407</f>
        <v>396.8217</v>
      </c>
      <c r="V1407" s="477">
        <f t="shared" si="312"/>
        <v>0</v>
      </c>
      <c r="W1407" s="477">
        <f t="shared" si="313"/>
        <v>1.1637</v>
      </c>
      <c r="X1407" s="477">
        <f>W1407*V1407</f>
        <v>0</v>
      </c>
      <c r="Y1407" s="444"/>
      <c r="Z1407" s="296"/>
      <c r="AA1407" s="296"/>
      <c r="AB1407" s="296"/>
      <c r="AC1407" s="296"/>
      <c r="AD1407" s="296"/>
      <c r="AE1407" s="296"/>
      <c r="AF1407" s="296"/>
      <c r="AG1407" s="296"/>
      <c r="AH1407" s="296"/>
      <c r="AI1407" s="296"/>
    </row>
    <row r="1408" s="455" customFormat="1" spans="1:35">
      <c r="A1408" s="467">
        <v>1537</v>
      </c>
      <c r="B1408" s="296"/>
      <c r="C1408" s="754" t="s">
        <v>8221</v>
      </c>
      <c r="D1408" s="296"/>
      <c r="E1408" s="754" t="s">
        <v>8222</v>
      </c>
      <c r="F1408" s="296"/>
      <c r="G1408" s="296"/>
      <c r="H1408" s="191" t="s">
        <v>6292</v>
      </c>
      <c r="I1408" s="296"/>
      <c r="J1408" s="191" t="s">
        <v>7718</v>
      </c>
      <c r="K1408" s="296"/>
      <c r="L1408" s="296"/>
      <c r="M1408" s="476">
        <v>17</v>
      </c>
      <c r="N1408" s="477">
        <f>VLOOKUP(C1408,[9]厂外金额!$A$2:$K$1586,11,0)</f>
        <v>0.5</v>
      </c>
      <c r="O1408" s="477">
        <f t="shared" si="319"/>
        <v>8.5</v>
      </c>
      <c r="P1408" s="477"/>
      <c r="Q1408" s="477">
        <f t="shared" si="317"/>
        <v>0.5</v>
      </c>
      <c r="R1408" s="477">
        <f t="shared" si="308"/>
        <v>0</v>
      </c>
      <c r="S1408" s="477">
        <f t="shared" si="309"/>
        <v>0</v>
      </c>
      <c r="T1408" s="477">
        <f t="shared" si="310"/>
        <v>0.5</v>
      </c>
      <c r="U1408" s="477">
        <f t="shared" si="311"/>
        <v>0</v>
      </c>
      <c r="V1408" s="477">
        <f t="shared" si="312"/>
        <v>-17</v>
      </c>
      <c r="W1408" s="477">
        <f t="shared" si="313"/>
        <v>0.5</v>
      </c>
      <c r="X1408" s="477">
        <f t="shared" si="321"/>
        <v>-8.5</v>
      </c>
      <c r="Y1408" s="444"/>
      <c r="Z1408" s="296"/>
      <c r="AA1408" s="296"/>
      <c r="AB1408" s="296"/>
      <c r="AC1408" s="296"/>
      <c r="AD1408" s="296"/>
      <c r="AE1408" s="296"/>
      <c r="AF1408" s="296"/>
      <c r="AG1408" s="296"/>
      <c r="AH1408" s="296"/>
      <c r="AI1408" s="296"/>
    </row>
    <row r="1409" s="455" customFormat="1" spans="1:35">
      <c r="A1409" s="467">
        <v>1538</v>
      </c>
      <c r="B1409" s="296"/>
      <c r="C1409" s="754" t="s">
        <v>8223</v>
      </c>
      <c r="D1409" s="296"/>
      <c r="E1409" s="754" t="s">
        <v>8224</v>
      </c>
      <c r="F1409" s="296"/>
      <c r="G1409" s="296"/>
      <c r="H1409" s="191" t="s">
        <v>6292</v>
      </c>
      <c r="I1409" s="296"/>
      <c r="J1409" s="191" t="s">
        <v>7718</v>
      </c>
      <c r="K1409" s="296"/>
      <c r="L1409" s="296"/>
      <c r="M1409" s="476">
        <v>1</v>
      </c>
      <c r="N1409" s="477">
        <v>5.19</v>
      </c>
      <c r="O1409" s="477">
        <f t="shared" si="319"/>
        <v>5.19</v>
      </c>
      <c r="P1409" s="477"/>
      <c r="Q1409" s="477">
        <f t="shared" si="317"/>
        <v>5.19</v>
      </c>
      <c r="R1409" s="477">
        <f t="shared" si="308"/>
        <v>0</v>
      </c>
      <c r="S1409" s="477">
        <f t="shared" si="309"/>
        <v>0</v>
      </c>
      <c r="T1409" s="477">
        <f t="shared" si="310"/>
        <v>5.19</v>
      </c>
      <c r="U1409" s="477">
        <f t="shared" si="311"/>
        <v>0</v>
      </c>
      <c r="V1409" s="477">
        <f t="shared" si="312"/>
        <v>-1</v>
      </c>
      <c r="W1409" s="477">
        <f t="shared" si="313"/>
        <v>5.19</v>
      </c>
      <c r="X1409" s="477">
        <f t="shared" si="321"/>
        <v>-5.19</v>
      </c>
      <c r="Y1409" s="444"/>
      <c r="Z1409" s="296"/>
      <c r="AA1409" s="296"/>
      <c r="AB1409" s="296"/>
      <c r="AC1409" s="296"/>
      <c r="AD1409" s="296"/>
      <c r="AE1409" s="296"/>
      <c r="AF1409" s="296"/>
      <c r="AG1409" s="296"/>
      <c r="AH1409" s="296"/>
      <c r="AI1409" s="296"/>
    </row>
    <row r="1410" s="455" customFormat="1" spans="1:35">
      <c r="A1410" s="467">
        <v>1539</v>
      </c>
      <c r="B1410" s="296"/>
      <c r="C1410" s="754" t="s">
        <v>8225</v>
      </c>
      <c r="D1410" s="296"/>
      <c r="E1410" s="754" t="s">
        <v>8226</v>
      </c>
      <c r="F1410" s="296"/>
      <c r="G1410" s="296"/>
      <c r="H1410" s="191" t="s">
        <v>6292</v>
      </c>
      <c r="I1410" s="296"/>
      <c r="J1410" s="191" t="s">
        <v>7718</v>
      </c>
      <c r="K1410" s="296"/>
      <c r="L1410" s="296"/>
      <c r="M1410" s="476">
        <v>-284</v>
      </c>
      <c r="N1410" s="477">
        <v>5.8789</v>
      </c>
      <c r="O1410" s="477">
        <f t="shared" si="319"/>
        <v>-1669.6076</v>
      </c>
      <c r="P1410" s="477"/>
      <c r="Q1410" s="477">
        <f t="shared" si="317"/>
        <v>5.8789</v>
      </c>
      <c r="R1410" s="477">
        <f t="shared" si="308"/>
        <v>0</v>
      </c>
      <c r="S1410" s="477">
        <f t="shared" si="309"/>
        <v>284</v>
      </c>
      <c r="T1410" s="477">
        <f t="shared" si="310"/>
        <v>5.8789</v>
      </c>
      <c r="U1410" s="477">
        <f>R1410-O1410</f>
        <v>1669.6076</v>
      </c>
      <c r="V1410" s="477">
        <f t="shared" si="312"/>
        <v>0</v>
      </c>
      <c r="W1410" s="477">
        <f t="shared" si="313"/>
        <v>5.8789</v>
      </c>
      <c r="X1410" s="477">
        <f>W1410*V1410</f>
        <v>0</v>
      </c>
      <c r="Y1410" s="444"/>
      <c r="Z1410" s="296"/>
      <c r="AA1410" s="296"/>
      <c r="AB1410" s="296"/>
      <c r="AC1410" s="296"/>
      <c r="AD1410" s="296"/>
      <c r="AE1410" s="296"/>
      <c r="AF1410" s="296"/>
      <c r="AG1410" s="296"/>
      <c r="AH1410" s="296"/>
      <c r="AI1410" s="296"/>
    </row>
    <row r="1411" s="455" customFormat="1" spans="1:35">
      <c r="A1411" s="467">
        <v>1540</v>
      </c>
      <c r="B1411" s="296"/>
      <c r="C1411" s="754" t="s">
        <v>8227</v>
      </c>
      <c r="D1411" s="296"/>
      <c r="E1411" s="754" t="s">
        <v>8228</v>
      </c>
      <c r="F1411" s="296"/>
      <c r="G1411" s="296"/>
      <c r="H1411" s="191" t="s">
        <v>6292</v>
      </c>
      <c r="I1411" s="296"/>
      <c r="J1411" s="191" t="s">
        <v>7718</v>
      </c>
      <c r="K1411" s="296"/>
      <c r="L1411" s="296"/>
      <c r="M1411" s="476">
        <v>-284</v>
      </c>
      <c r="N1411" s="477">
        <v>6.0633</v>
      </c>
      <c r="O1411" s="477">
        <f t="shared" si="319"/>
        <v>-1721.9772</v>
      </c>
      <c r="P1411" s="477"/>
      <c r="Q1411" s="477">
        <f t="shared" si="317"/>
        <v>6.0633</v>
      </c>
      <c r="R1411" s="477">
        <f t="shared" si="308"/>
        <v>0</v>
      </c>
      <c r="S1411" s="477">
        <f t="shared" si="309"/>
        <v>284</v>
      </c>
      <c r="T1411" s="477">
        <f t="shared" si="310"/>
        <v>6.0633</v>
      </c>
      <c r="U1411" s="477">
        <f>R1411-O1411</f>
        <v>1721.9772</v>
      </c>
      <c r="V1411" s="477">
        <f t="shared" si="312"/>
        <v>0</v>
      </c>
      <c r="W1411" s="477">
        <f t="shared" si="313"/>
        <v>6.0633</v>
      </c>
      <c r="X1411" s="477">
        <f>W1411*V1411</f>
        <v>0</v>
      </c>
      <c r="Y1411" s="444"/>
      <c r="Z1411" s="296"/>
      <c r="AA1411" s="296"/>
      <c r="AB1411" s="296"/>
      <c r="AC1411" s="296"/>
      <c r="AD1411" s="296"/>
      <c r="AE1411" s="296"/>
      <c r="AF1411" s="296"/>
      <c r="AG1411" s="296"/>
      <c r="AH1411" s="296"/>
      <c r="AI1411" s="296"/>
    </row>
    <row r="1412" s="455" customFormat="1" spans="1:35">
      <c r="A1412" s="467">
        <v>1541</v>
      </c>
      <c r="B1412" s="296"/>
      <c r="C1412" s="754" t="s">
        <v>8229</v>
      </c>
      <c r="D1412" s="296"/>
      <c r="E1412" s="754" t="s">
        <v>8230</v>
      </c>
      <c r="F1412" s="296"/>
      <c r="G1412" s="296"/>
      <c r="H1412" s="191" t="s">
        <v>6292</v>
      </c>
      <c r="I1412" s="296"/>
      <c r="J1412" s="191" t="s">
        <v>7718</v>
      </c>
      <c r="K1412" s="296"/>
      <c r="L1412" s="296"/>
      <c r="M1412" s="476">
        <v>1600</v>
      </c>
      <c r="N1412" s="477">
        <v>7.7518</v>
      </c>
      <c r="O1412" s="477">
        <f t="shared" si="319"/>
        <v>12402.88</v>
      </c>
      <c r="P1412" s="477">
        <v>621</v>
      </c>
      <c r="Q1412" s="477">
        <f t="shared" si="317"/>
        <v>7.7518</v>
      </c>
      <c r="R1412" s="477">
        <f t="shared" si="308"/>
        <v>4813.8678</v>
      </c>
      <c r="S1412" s="477">
        <f t="shared" si="309"/>
        <v>0</v>
      </c>
      <c r="T1412" s="477">
        <f t="shared" si="310"/>
        <v>7.7518</v>
      </c>
      <c r="U1412" s="477">
        <f t="shared" si="311"/>
        <v>0</v>
      </c>
      <c r="V1412" s="477">
        <f t="shared" si="312"/>
        <v>-979</v>
      </c>
      <c r="W1412" s="477">
        <f t="shared" si="313"/>
        <v>7.7518</v>
      </c>
      <c r="X1412" s="477">
        <f t="shared" ref="X1412:X1415" si="322">R1412-O1412</f>
        <v>-7589.0122</v>
      </c>
      <c r="Y1412" s="444"/>
      <c r="Z1412" s="296"/>
      <c r="AA1412" s="296"/>
      <c r="AB1412" s="296"/>
      <c r="AC1412" s="296"/>
      <c r="AD1412" s="296"/>
      <c r="AE1412" s="296"/>
      <c r="AF1412" s="296"/>
      <c r="AG1412" s="296"/>
      <c r="AH1412" s="296"/>
      <c r="AI1412" s="296"/>
    </row>
    <row r="1413" s="455" customFormat="1" spans="1:35">
      <c r="A1413" s="467">
        <v>1542</v>
      </c>
      <c r="B1413" s="296"/>
      <c r="C1413" s="754" t="s">
        <v>5181</v>
      </c>
      <c r="D1413" s="296"/>
      <c r="E1413" s="754" t="s">
        <v>5182</v>
      </c>
      <c r="F1413" s="296"/>
      <c r="G1413" s="296"/>
      <c r="H1413" s="191" t="s">
        <v>6292</v>
      </c>
      <c r="I1413" s="296"/>
      <c r="J1413" s="191" t="s">
        <v>7718</v>
      </c>
      <c r="K1413" s="296"/>
      <c r="L1413" s="296"/>
      <c r="M1413" s="476">
        <v>1489</v>
      </c>
      <c r="N1413" s="477">
        <v>8.0152</v>
      </c>
      <c r="O1413" s="477">
        <f t="shared" si="319"/>
        <v>11934.6328</v>
      </c>
      <c r="P1413" s="477">
        <v>191</v>
      </c>
      <c r="Q1413" s="477">
        <f t="shared" si="317"/>
        <v>8.0152</v>
      </c>
      <c r="R1413" s="477">
        <f t="shared" si="308"/>
        <v>1530.9032</v>
      </c>
      <c r="S1413" s="477">
        <f t="shared" si="309"/>
        <v>0</v>
      </c>
      <c r="T1413" s="477">
        <f t="shared" si="310"/>
        <v>8.0152</v>
      </c>
      <c r="U1413" s="477">
        <f t="shared" si="311"/>
        <v>0</v>
      </c>
      <c r="V1413" s="477">
        <f t="shared" si="312"/>
        <v>-1298</v>
      </c>
      <c r="W1413" s="477">
        <f t="shared" si="313"/>
        <v>8.0152</v>
      </c>
      <c r="X1413" s="477">
        <f t="shared" si="322"/>
        <v>-10403.7296</v>
      </c>
      <c r="Y1413" s="444"/>
      <c r="Z1413" s="296"/>
      <c r="AA1413" s="296"/>
      <c r="AB1413" s="296"/>
      <c r="AC1413" s="296"/>
      <c r="AD1413" s="296"/>
      <c r="AE1413" s="296"/>
      <c r="AF1413" s="296"/>
      <c r="AG1413" s="296"/>
      <c r="AH1413" s="296"/>
      <c r="AI1413" s="296"/>
    </row>
    <row r="1414" s="455" customFormat="1" spans="1:35">
      <c r="A1414" s="467">
        <v>1543</v>
      </c>
      <c r="B1414" s="296"/>
      <c r="C1414" s="754" t="s">
        <v>8231</v>
      </c>
      <c r="D1414" s="296"/>
      <c r="E1414" s="754" t="s">
        <v>8232</v>
      </c>
      <c r="F1414" s="296"/>
      <c r="G1414" s="296"/>
      <c r="H1414" s="191" t="s">
        <v>6292</v>
      </c>
      <c r="I1414" s="296"/>
      <c r="J1414" s="191" t="s">
        <v>7718</v>
      </c>
      <c r="K1414" s="296"/>
      <c r="L1414" s="296"/>
      <c r="M1414" s="476">
        <v>237</v>
      </c>
      <c r="N1414" s="477">
        <v>18.0802</v>
      </c>
      <c r="O1414" s="477">
        <f t="shared" si="319"/>
        <v>4285.0074</v>
      </c>
      <c r="P1414" s="477"/>
      <c r="Q1414" s="477">
        <f t="shared" si="317"/>
        <v>18.0802</v>
      </c>
      <c r="R1414" s="477">
        <f t="shared" ref="R1414:R1477" si="323">Q1414*P1414</f>
        <v>0</v>
      </c>
      <c r="S1414" s="477">
        <f t="shared" si="309"/>
        <v>0</v>
      </c>
      <c r="T1414" s="477">
        <f t="shared" si="310"/>
        <v>18.0802</v>
      </c>
      <c r="U1414" s="477">
        <f t="shared" si="311"/>
        <v>0</v>
      </c>
      <c r="V1414" s="477">
        <f t="shared" si="312"/>
        <v>-237</v>
      </c>
      <c r="W1414" s="477">
        <f t="shared" si="313"/>
        <v>18.0802</v>
      </c>
      <c r="X1414" s="477">
        <f t="shared" si="322"/>
        <v>-4285.0074</v>
      </c>
      <c r="Y1414" s="444"/>
      <c r="Z1414" s="296"/>
      <c r="AA1414" s="296"/>
      <c r="AB1414" s="296"/>
      <c r="AC1414" s="296"/>
      <c r="AD1414" s="296"/>
      <c r="AE1414" s="296"/>
      <c r="AF1414" s="296"/>
      <c r="AG1414" s="296"/>
      <c r="AH1414" s="296"/>
      <c r="AI1414" s="296"/>
    </row>
    <row r="1415" s="455" customFormat="1" spans="1:35">
      <c r="A1415" s="467">
        <v>1544</v>
      </c>
      <c r="B1415" s="296"/>
      <c r="C1415" s="754" t="s">
        <v>8233</v>
      </c>
      <c r="D1415" s="296"/>
      <c r="E1415" s="754" t="s">
        <v>8234</v>
      </c>
      <c r="F1415" s="296"/>
      <c r="G1415" s="296"/>
      <c r="H1415" s="191" t="s">
        <v>6292</v>
      </c>
      <c r="I1415" s="296"/>
      <c r="J1415" s="191" t="s">
        <v>7718</v>
      </c>
      <c r="K1415" s="296"/>
      <c r="L1415" s="296"/>
      <c r="M1415" s="476">
        <v>20</v>
      </c>
      <c r="N1415" s="477">
        <v>17.8888</v>
      </c>
      <c r="O1415" s="477">
        <f t="shared" si="319"/>
        <v>357.776</v>
      </c>
      <c r="P1415" s="477"/>
      <c r="Q1415" s="477">
        <f t="shared" si="317"/>
        <v>17.8888</v>
      </c>
      <c r="R1415" s="477">
        <f t="shared" si="323"/>
        <v>0</v>
      </c>
      <c r="S1415" s="477">
        <f t="shared" si="309"/>
        <v>0</v>
      </c>
      <c r="T1415" s="477">
        <f t="shared" si="310"/>
        <v>17.8888</v>
      </c>
      <c r="U1415" s="477">
        <f t="shared" si="311"/>
        <v>0</v>
      </c>
      <c r="V1415" s="477">
        <f t="shared" si="312"/>
        <v>-20</v>
      </c>
      <c r="W1415" s="477">
        <f t="shared" si="313"/>
        <v>17.8888</v>
      </c>
      <c r="X1415" s="477">
        <f t="shared" si="322"/>
        <v>-357.776</v>
      </c>
      <c r="Y1415" s="444"/>
      <c r="Z1415" s="296"/>
      <c r="AA1415" s="296"/>
      <c r="AB1415" s="296"/>
      <c r="AC1415" s="296"/>
      <c r="AD1415" s="296"/>
      <c r="AE1415" s="296"/>
      <c r="AF1415" s="296"/>
      <c r="AG1415" s="296"/>
      <c r="AH1415" s="296"/>
      <c r="AI1415" s="296"/>
    </row>
    <row r="1416" s="455" customFormat="1" spans="1:35">
      <c r="A1416" s="467">
        <v>1545</v>
      </c>
      <c r="B1416" s="296"/>
      <c r="C1416" s="754" t="s">
        <v>8235</v>
      </c>
      <c r="D1416" s="296"/>
      <c r="E1416" s="754" t="s">
        <v>8236</v>
      </c>
      <c r="F1416" s="296"/>
      <c r="G1416" s="296"/>
      <c r="H1416" s="191" t="s">
        <v>6292</v>
      </c>
      <c r="I1416" s="296"/>
      <c r="J1416" s="191" t="s">
        <v>7718</v>
      </c>
      <c r="K1416" s="296"/>
      <c r="L1416" s="296"/>
      <c r="M1416" s="476">
        <v>1361</v>
      </c>
      <c r="N1416" s="477">
        <v>0.2964</v>
      </c>
      <c r="O1416" s="477">
        <f t="shared" si="319"/>
        <v>403.4004</v>
      </c>
      <c r="P1416" s="477">
        <v>1361</v>
      </c>
      <c r="Q1416" s="477">
        <f t="shared" si="317"/>
        <v>0.2964</v>
      </c>
      <c r="R1416" s="477">
        <f t="shared" si="323"/>
        <v>403.4004</v>
      </c>
      <c r="S1416" s="477">
        <f t="shared" si="309"/>
        <v>0</v>
      </c>
      <c r="T1416" s="477">
        <f t="shared" si="310"/>
        <v>0.2964</v>
      </c>
      <c r="U1416" s="477">
        <f t="shared" si="311"/>
        <v>0</v>
      </c>
      <c r="V1416" s="477">
        <f t="shared" si="312"/>
        <v>0</v>
      </c>
      <c r="W1416" s="477">
        <f t="shared" si="313"/>
        <v>0.2964</v>
      </c>
      <c r="X1416" s="477">
        <f>W1416*V1416</f>
        <v>0</v>
      </c>
      <c r="Y1416" s="444"/>
      <c r="Z1416" s="296"/>
      <c r="AA1416" s="296"/>
      <c r="AB1416" s="296"/>
      <c r="AC1416" s="296"/>
      <c r="AD1416" s="296"/>
      <c r="AE1416" s="296"/>
      <c r="AF1416" s="296"/>
      <c r="AG1416" s="296"/>
      <c r="AH1416" s="296"/>
      <c r="AI1416" s="296"/>
    </row>
    <row r="1417" s="455" customFormat="1" spans="1:35">
      <c r="A1417" s="467">
        <v>1546</v>
      </c>
      <c r="B1417" s="296"/>
      <c r="C1417" s="754" t="s">
        <v>8237</v>
      </c>
      <c r="D1417" s="296"/>
      <c r="E1417" s="754" t="s">
        <v>8238</v>
      </c>
      <c r="F1417" s="296"/>
      <c r="G1417" s="296"/>
      <c r="H1417" s="191" t="s">
        <v>6292</v>
      </c>
      <c r="I1417" s="296"/>
      <c r="J1417" s="191" t="s">
        <v>7718</v>
      </c>
      <c r="K1417" s="296"/>
      <c r="L1417" s="296"/>
      <c r="M1417" s="476">
        <v>170</v>
      </c>
      <c r="N1417" s="477">
        <v>13.9608</v>
      </c>
      <c r="O1417" s="477">
        <f t="shared" si="319"/>
        <v>2373.336</v>
      </c>
      <c r="P1417" s="477"/>
      <c r="Q1417" s="477">
        <f t="shared" si="317"/>
        <v>13.9608</v>
      </c>
      <c r="R1417" s="477">
        <f t="shared" si="323"/>
        <v>0</v>
      </c>
      <c r="S1417" s="477">
        <f t="shared" si="309"/>
        <v>0</v>
      </c>
      <c r="T1417" s="477">
        <f t="shared" si="310"/>
        <v>13.9608</v>
      </c>
      <c r="U1417" s="477">
        <f t="shared" si="311"/>
        <v>0</v>
      </c>
      <c r="V1417" s="477">
        <f t="shared" si="312"/>
        <v>-170</v>
      </c>
      <c r="W1417" s="477">
        <f t="shared" si="313"/>
        <v>13.9608</v>
      </c>
      <c r="X1417" s="477">
        <f t="shared" ref="X1417:X1421" si="324">R1417-O1417</f>
        <v>-2373.336</v>
      </c>
      <c r="Y1417" s="444"/>
      <c r="Z1417" s="296"/>
      <c r="AA1417" s="296"/>
      <c r="AB1417" s="296"/>
      <c r="AC1417" s="296"/>
      <c r="AD1417" s="296"/>
      <c r="AE1417" s="296"/>
      <c r="AF1417" s="296"/>
      <c r="AG1417" s="296"/>
      <c r="AH1417" s="296"/>
      <c r="AI1417" s="296"/>
    </row>
    <row r="1418" s="455" customFormat="1" spans="1:35">
      <c r="A1418" s="467">
        <v>1547</v>
      </c>
      <c r="B1418" s="296"/>
      <c r="C1418" s="754" t="s">
        <v>8239</v>
      </c>
      <c r="D1418" s="296"/>
      <c r="E1418" s="754" t="s">
        <v>8240</v>
      </c>
      <c r="F1418" s="296"/>
      <c r="G1418" s="296"/>
      <c r="H1418" s="191" t="s">
        <v>6292</v>
      </c>
      <c r="I1418" s="296"/>
      <c r="J1418" s="191" t="s">
        <v>7718</v>
      </c>
      <c r="K1418" s="296"/>
      <c r="L1418" s="296"/>
      <c r="M1418" s="476">
        <v>170</v>
      </c>
      <c r="N1418" s="477">
        <v>13.8263</v>
      </c>
      <c r="O1418" s="477">
        <f t="shared" si="319"/>
        <v>2350.471</v>
      </c>
      <c r="P1418" s="477"/>
      <c r="Q1418" s="477">
        <f t="shared" si="317"/>
        <v>13.8263</v>
      </c>
      <c r="R1418" s="477">
        <f t="shared" si="323"/>
        <v>0</v>
      </c>
      <c r="S1418" s="477">
        <f t="shared" si="309"/>
        <v>0</v>
      </c>
      <c r="T1418" s="477">
        <f t="shared" si="310"/>
        <v>13.8263</v>
      </c>
      <c r="U1418" s="477">
        <f t="shared" si="311"/>
        <v>0</v>
      </c>
      <c r="V1418" s="477">
        <f t="shared" si="312"/>
        <v>-170</v>
      </c>
      <c r="W1418" s="477">
        <f t="shared" si="313"/>
        <v>13.8263</v>
      </c>
      <c r="X1418" s="477">
        <f t="shared" si="324"/>
        <v>-2350.471</v>
      </c>
      <c r="Y1418" s="444"/>
      <c r="Z1418" s="296"/>
      <c r="AA1418" s="296"/>
      <c r="AB1418" s="296"/>
      <c r="AC1418" s="296"/>
      <c r="AD1418" s="296"/>
      <c r="AE1418" s="296"/>
      <c r="AF1418" s="296"/>
      <c r="AG1418" s="296"/>
      <c r="AH1418" s="296"/>
      <c r="AI1418" s="296"/>
    </row>
    <row r="1419" s="455" customFormat="1" spans="1:35">
      <c r="A1419" s="467">
        <v>1548</v>
      </c>
      <c r="B1419" s="296"/>
      <c r="C1419" s="754" t="s">
        <v>8241</v>
      </c>
      <c r="D1419" s="296"/>
      <c r="E1419" s="754" t="s">
        <v>8242</v>
      </c>
      <c r="F1419" s="296"/>
      <c r="G1419" s="296"/>
      <c r="H1419" s="191" t="s">
        <v>6292</v>
      </c>
      <c r="I1419" s="296"/>
      <c r="J1419" s="191" t="s">
        <v>7718</v>
      </c>
      <c r="K1419" s="296"/>
      <c r="L1419" s="296"/>
      <c r="M1419" s="476">
        <v>4829</v>
      </c>
      <c r="N1419" s="477">
        <v>7.2028</v>
      </c>
      <c r="O1419" s="477">
        <f t="shared" si="319"/>
        <v>34782.3212</v>
      </c>
      <c r="P1419" s="477">
        <v>4880</v>
      </c>
      <c r="Q1419" s="477">
        <f t="shared" si="317"/>
        <v>7.2028</v>
      </c>
      <c r="R1419" s="477">
        <f t="shared" si="323"/>
        <v>35149.664</v>
      </c>
      <c r="S1419" s="477">
        <f t="shared" si="309"/>
        <v>51</v>
      </c>
      <c r="T1419" s="477">
        <f t="shared" si="310"/>
        <v>7.2028</v>
      </c>
      <c r="U1419" s="477">
        <f>R1419-O1419</f>
        <v>367.342799999999</v>
      </c>
      <c r="V1419" s="477">
        <f t="shared" si="312"/>
        <v>0</v>
      </c>
      <c r="W1419" s="477">
        <f t="shared" si="313"/>
        <v>7.2028</v>
      </c>
      <c r="X1419" s="477">
        <f>W1419*V1419</f>
        <v>0</v>
      </c>
      <c r="Y1419" s="444"/>
      <c r="Z1419" s="296"/>
      <c r="AA1419" s="296"/>
      <c r="AB1419" s="296"/>
      <c r="AC1419" s="296"/>
      <c r="AD1419" s="296"/>
      <c r="AE1419" s="296"/>
      <c r="AF1419" s="296"/>
      <c r="AG1419" s="296"/>
      <c r="AH1419" s="296"/>
      <c r="AI1419" s="296"/>
    </row>
    <row r="1420" s="455" customFormat="1" spans="1:35">
      <c r="A1420" s="467">
        <v>1549</v>
      </c>
      <c r="B1420" s="296"/>
      <c r="C1420" s="754" t="s">
        <v>8243</v>
      </c>
      <c r="D1420" s="296"/>
      <c r="E1420" s="754" t="s">
        <v>8244</v>
      </c>
      <c r="F1420" s="296"/>
      <c r="G1420" s="296"/>
      <c r="H1420" s="191" t="s">
        <v>6292</v>
      </c>
      <c r="I1420" s="296"/>
      <c r="J1420" s="191" t="s">
        <v>7718</v>
      </c>
      <c r="K1420" s="296"/>
      <c r="L1420" s="296"/>
      <c r="M1420" s="476">
        <v>4871</v>
      </c>
      <c r="N1420" s="477">
        <v>8.0313</v>
      </c>
      <c r="O1420" s="477">
        <f t="shared" si="319"/>
        <v>39120.4623</v>
      </c>
      <c r="P1420" s="477">
        <v>4877</v>
      </c>
      <c r="Q1420" s="477">
        <f t="shared" si="317"/>
        <v>8.0313</v>
      </c>
      <c r="R1420" s="477">
        <f t="shared" si="323"/>
        <v>39168.6501</v>
      </c>
      <c r="S1420" s="477">
        <f t="shared" ref="S1420:S1483" si="325">IF((P1420-M1420)&gt;0,P1420-M1420,0)</f>
        <v>6</v>
      </c>
      <c r="T1420" s="477">
        <f t="shared" ref="T1420:T1483" si="326">N1420</f>
        <v>8.0313</v>
      </c>
      <c r="U1420" s="477">
        <f>R1420-O1420</f>
        <v>48.1877999999997</v>
      </c>
      <c r="V1420" s="477">
        <f t="shared" ref="V1420:V1483" si="327">IF((P1420-M1420)&lt;0,P1420-M1420,0)</f>
        <v>0</v>
      </c>
      <c r="W1420" s="477">
        <f t="shared" ref="W1420:W1483" si="328">N1420</f>
        <v>8.0313</v>
      </c>
      <c r="X1420" s="477">
        <f t="shared" ref="X1420:X1483" si="329">W1420*V1420</f>
        <v>0</v>
      </c>
      <c r="Y1420" s="444"/>
      <c r="Z1420" s="296"/>
      <c r="AA1420" s="296"/>
      <c r="AB1420" s="296"/>
      <c r="AC1420" s="296"/>
      <c r="AD1420" s="296"/>
      <c r="AE1420" s="296"/>
      <c r="AF1420" s="296"/>
      <c r="AG1420" s="296"/>
      <c r="AH1420" s="296"/>
      <c r="AI1420" s="296"/>
    </row>
    <row r="1421" s="455" customFormat="1" spans="1:35">
      <c r="A1421" s="467">
        <v>1550</v>
      </c>
      <c r="B1421" s="296"/>
      <c r="C1421" s="754" t="s">
        <v>5247</v>
      </c>
      <c r="D1421" s="296"/>
      <c r="E1421" s="754" t="s">
        <v>5248</v>
      </c>
      <c r="F1421" s="296"/>
      <c r="G1421" s="296"/>
      <c r="H1421" s="191" t="s">
        <v>6292</v>
      </c>
      <c r="I1421" s="296"/>
      <c r="J1421" s="191" t="s">
        <v>7718</v>
      </c>
      <c r="K1421" s="296"/>
      <c r="L1421" s="296"/>
      <c r="M1421" s="476">
        <v>5112</v>
      </c>
      <c r="N1421" s="477">
        <v>2.8663</v>
      </c>
      <c r="O1421" s="477">
        <f t="shared" si="319"/>
        <v>14652.5256</v>
      </c>
      <c r="P1421" s="477">
        <v>4446</v>
      </c>
      <c r="Q1421" s="477">
        <f t="shared" si="317"/>
        <v>2.8663</v>
      </c>
      <c r="R1421" s="477">
        <f t="shared" si="323"/>
        <v>12743.5698</v>
      </c>
      <c r="S1421" s="477">
        <f t="shared" si="325"/>
        <v>0</v>
      </c>
      <c r="T1421" s="477">
        <f t="shared" si="326"/>
        <v>2.8663</v>
      </c>
      <c r="U1421" s="477">
        <f t="shared" ref="U1420:U1483" si="330">T1421*S1421</f>
        <v>0</v>
      </c>
      <c r="V1421" s="477">
        <f t="shared" si="327"/>
        <v>-666</v>
      </c>
      <c r="W1421" s="477">
        <f t="shared" si="328"/>
        <v>2.8663</v>
      </c>
      <c r="X1421" s="477">
        <f t="shared" si="324"/>
        <v>-1908.9558</v>
      </c>
      <c r="Y1421" s="444"/>
      <c r="Z1421" s="296"/>
      <c r="AA1421" s="296"/>
      <c r="AB1421" s="296"/>
      <c r="AC1421" s="296"/>
      <c r="AD1421" s="296"/>
      <c r="AE1421" s="296"/>
      <c r="AF1421" s="296"/>
      <c r="AG1421" s="296"/>
      <c r="AH1421" s="296"/>
      <c r="AI1421" s="296"/>
    </row>
    <row r="1422" s="455" customFormat="1" spans="1:35">
      <c r="A1422" s="467">
        <v>1551</v>
      </c>
      <c r="B1422" s="296"/>
      <c r="C1422" s="754" t="s">
        <v>5249</v>
      </c>
      <c r="D1422" s="296"/>
      <c r="E1422" s="754" t="s">
        <v>5250</v>
      </c>
      <c r="F1422" s="296"/>
      <c r="G1422" s="296"/>
      <c r="H1422" s="191" t="s">
        <v>6292</v>
      </c>
      <c r="I1422" s="296"/>
      <c r="J1422" s="191" t="s">
        <v>7718</v>
      </c>
      <c r="K1422" s="296"/>
      <c r="L1422" s="296"/>
      <c r="M1422" s="476">
        <v>3892</v>
      </c>
      <c r="N1422" s="477">
        <v>1.4084</v>
      </c>
      <c r="O1422" s="477">
        <f t="shared" si="319"/>
        <v>5481.4928</v>
      </c>
      <c r="P1422" s="477">
        <v>3965</v>
      </c>
      <c r="Q1422" s="477">
        <f t="shared" si="317"/>
        <v>1.4084</v>
      </c>
      <c r="R1422" s="477">
        <f t="shared" si="323"/>
        <v>5584.306</v>
      </c>
      <c r="S1422" s="477">
        <f t="shared" si="325"/>
        <v>73</v>
      </c>
      <c r="T1422" s="477">
        <f t="shared" si="326"/>
        <v>1.4084</v>
      </c>
      <c r="U1422" s="477">
        <f>R1422-O1422</f>
        <v>102.813200000001</v>
      </c>
      <c r="V1422" s="477">
        <f t="shared" si="327"/>
        <v>0</v>
      </c>
      <c r="W1422" s="477">
        <f t="shared" si="328"/>
        <v>1.4084</v>
      </c>
      <c r="X1422" s="477">
        <f t="shared" si="329"/>
        <v>0</v>
      </c>
      <c r="Y1422" s="444"/>
      <c r="Z1422" s="296"/>
      <c r="AA1422" s="296"/>
      <c r="AB1422" s="296"/>
      <c r="AC1422" s="296"/>
      <c r="AD1422" s="296"/>
      <c r="AE1422" s="296"/>
      <c r="AF1422" s="296"/>
      <c r="AG1422" s="296"/>
      <c r="AH1422" s="296"/>
      <c r="AI1422" s="296"/>
    </row>
    <row r="1423" s="455" customFormat="1" spans="1:35">
      <c r="A1423" s="467"/>
      <c r="B1423" s="296"/>
      <c r="C1423" s="754" t="s">
        <v>5251</v>
      </c>
      <c r="D1423" s="296"/>
      <c r="E1423" s="754" t="s">
        <v>5252</v>
      </c>
      <c r="F1423" s="296"/>
      <c r="G1423" s="296"/>
      <c r="H1423" s="191" t="s">
        <v>6292</v>
      </c>
      <c r="I1423" s="296"/>
      <c r="J1423" s="191" t="s">
        <v>7718</v>
      </c>
      <c r="K1423" s="296"/>
      <c r="L1423" s="296"/>
      <c r="M1423" s="476">
        <v>5816</v>
      </c>
      <c r="N1423" s="477">
        <v>0.9417</v>
      </c>
      <c r="O1423" s="477">
        <f t="shared" si="319"/>
        <v>5476.9272</v>
      </c>
      <c r="P1423" s="477">
        <v>6030</v>
      </c>
      <c r="Q1423" s="477">
        <f t="shared" si="317"/>
        <v>0.9417</v>
      </c>
      <c r="R1423" s="477">
        <f t="shared" si="323"/>
        <v>5678.451</v>
      </c>
      <c r="S1423" s="477">
        <f t="shared" si="325"/>
        <v>214</v>
      </c>
      <c r="T1423" s="477">
        <f t="shared" si="326"/>
        <v>0.9417</v>
      </c>
      <c r="U1423" s="477">
        <f>R1423-O1423</f>
        <v>201.5238</v>
      </c>
      <c r="V1423" s="477">
        <f t="shared" si="327"/>
        <v>0</v>
      </c>
      <c r="W1423" s="477">
        <f t="shared" si="328"/>
        <v>0.9417</v>
      </c>
      <c r="X1423" s="477">
        <f t="shared" si="329"/>
        <v>0</v>
      </c>
      <c r="Y1423" s="444"/>
      <c r="Z1423" s="296"/>
      <c r="AA1423" s="296"/>
      <c r="AB1423" s="296"/>
      <c r="AC1423" s="296"/>
      <c r="AD1423" s="296"/>
      <c r="AE1423" s="296"/>
      <c r="AF1423" s="296"/>
      <c r="AG1423" s="296"/>
      <c r="AH1423" s="296"/>
      <c r="AI1423" s="296"/>
    </row>
    <row r="1424" s="455" customFormat="1" spans="1:35">
      <c r="A1424" s="467"/>
      <c r="B1424" s="296"/>
      <c r="C1424" s="754" t="s">
        <v>8245</v>
      </c>
      <c r="D1424" s="296"/>
      <c r="E1424" s="754" t="s">
        <v>8246</v>
      </c>
      <c r="F1424" s="296"/>
      <c r="G1424" s="296"/>
      <c r="H1424" s="191" t="s">
        <v>6292</v>
      </c>
      <c r="I1424" s="296"/>
      <c r="J1424" s="191" t="s">
        <v>7718</v>
      </c>
      <c r="K1424" s="296"/>
      <c r="L1424" s="296"/>
      <c r="M1424" s="476">
        <v>-61</v>
      </c>
      <c r="N1424" s="477">
        <v>6.5483</v>
      </c>
      <c r="O1424" s="477">
        <f t="shared" si="319"/>
        <v>-399.4463</v>
      </c>
      <c r="P1424" s="477"/>
      <c r="Q1424" s="477">
        <f t="shared" si="317"/>
        <v>6.5483</v>
      </c>
      <c r="R1424" s="477">
        <f t="shared" si="323"/>
        <v>0</v>
      </c>
      <c r="S1424" s="477">
        <f t="shared" si="325"/>
        <v>61</v>
      </c>
      <c r="T1424" s="477">
        <f t="shared" si="326"/>
        <v>6.5483</v>
      </c>
      <c r="U1424" s="477">
        <f>R1424-O1424</f>
        <v>399.4463</v>
      </c>
      <c r="V1424" s="477">
        <f t="shared" si="327"/>
        <v>0</v>
      </c>
      <c r="W1424" s="477">
        <f t="shared" si="328"/>
        <v>6.5483</v>
      </c>
      <c r="X1424" s="477">
        <f t="shared" si="329"/>
        <v>0</v>
      </c>
      <c r="Y1424" s="444"/>
      <c r="Z1424" s="296"/>
      <c r="AA1424" s="296"/>
      <c r="AB1424" s="296"/>
      <c r="AC1424" s="296"/>
      <c r="AD1424" s="296"/>
      <c r="AE1424" s="296"/>
      <c r="AF1424" s="296"/>
      <c r="AG1424" s="296"/>
      <c r="AH1424" s="296"/>
      <c r="AI1424" s="296"/>
    </row>
    <row r="1425" s="455" customFormat="1" spans="1:35">
      <c r="A1425" s="467"/>
      <c r="B1425" s="296"/>
      <c r="C1425" s="754" t="s">
        <v>8247</v>
      </c>
      <c r="D1425" s="296"/>
      <c r="E1425" s="754" t="s">
        <v>8248</v>
      </c>
      <c r="F1425" s="296"/>
      <c r="G1425" s="296"/>
      <c r="H1425" s="191" t="s">
        <v>6292</v>
      </c>
      <c r="I1425" s="296"/>
      <c r="J1425" s="191" t="s">
        <v>7718</v>
      </c>
      <c r="K1425" s="296"/>
      <c r="L1425" s="296"/>
      <c r="M1425" s="476">
        <v>150</v>
      </c>
      <c r="N1425" s="477">
        <v>32</v>
      </c>
      <c r="O1425" s="477">
        <f t="shared" si="319"/>
        <v>4800</v>
      </c>
      <c r="P1425" s="477">
        <v>150</v>
      </c>
      <c r="Q1425" s="477">
        <f t="shared" si="317"/>
        <v>32</v>
      </c>
      <c r="R1425" s="477">
        <f t="shared" si="323"/>
        <v>4800</v>
      </c>
      <c r="S1425" s="477">
        <f t="shared" si="325"/>
        <v>0</v>
      </c>
      <c r="T1425" s="477">
        <f t="shared" si="326"/>
        <v>32</v>
      </c>
      <c r="U1425" s="477">
        <f t="shared" si="330"/>
        <v>0</v>
      </c>
      <c r="V1425" s="477">
        <f t="shared" si="327"/>
        <v>0</v>
      </c>
      <c r="W1425" s="477">
        <f t="shared" si="328"/>
        <v>32</v>
      </c>
      <c r="X1425" s="477">
        <f t="shared" si="329"/>
        <v>0</v>
      </c>
      <c r="Y1425" s="444"/>
      <c r="Z1425" s="296"/>
      <c r="AA1425" s="296"/>
      <c r="AB1425" s="296"/>
      <c r="AC1425" s="296"/>
      <c r="AD1425" s="296"/>
      <c r="AE1425" s="296"/>
      <c r="AF1425" s="296"/>
      <c r="AG1425" s="296"/>
      <c r="AH1425" s="296"/>
      <c r="AI1425" s="296"/>
    </row>
    <row r="1426" s="455" customFormat="1" spans="1:35">
      <c r="A1426" s="467"/>
      <c r="B1426" s="296"/>
      <c r="C1426" s="754" t="s">
        <v>8249</v>
      </c>
      <c r="D1426" s="296"/>
      <c r="E1426" s="754" t="s">
        <v>8250</v>
      </c>
      <c r="F1426" s="296"/>
      <c r="G1426" s="296"/>
      <c r="H1426" s="191" t="s">
        <v>6292</v>
      </c>
      <c r="I1426" s="296"/>
      <c r="J1426" s="191" t="s">
        <v>7718</v>
      </c>
      <c r="K1426" s="296"/>
      <c r="L1426" s="296"/>
      <c r="M1426" s="476">
        <v>150</v>
      </c>
      <c r="N1426" s="477">
        <v>22</v>
      </c>
      <c r="O1426" s="477">
        <f t="shared" si="319"/>
        <v>3300</v>
      </c>
      <c r="P1426" s="477">
        <v>150</v>
      </c>
      <c r="Q1426" s="477">
        <f t="shared" si="317"/>
        <v>22</v>
      </c>
      <c r="R1426" s="477">
        <f t="shared" si="323"/>
        <v>3300</v>
      </c>
      <c r="S1426" s="477">
        <f t="shared" si="325"/>
        <v>0</v>
      </c>
      <c r="T1426" s="477">
        <f t="shared" si="326"/>
        <v>22</v>
      </c>
      <c r="U1426" s="477">
        <f t="shared" si="330"/>
        <v>0</v>
      </c>
      <c r="V1426" s="477">
        <f t="shared" si="327"/>
        <v>0</v>
      </c>
      <c r="W1426" s="477">
        <f t="shared" si="328"/>
        <v>22</v>
      </c>
      <c r="X1426" s="477">
        <f t="shared" si="329"/>
        <v>0</v>
      </c>
      <c r="Y1426" s="444"/>
      <c r="Z1426" s="296"/>
      <c r="AA1426" s="296"/>
      <c r="AB1426" s="296"/>
      <c r="AC1426" s="296"/>
      <c r="AD1426" s="296"/>
      <c r="AE1426" s="296"/>
      <c r="AF1426" s="296"/>
      <c r="AG1426" s="296"/>
      <c r="AH1426" s="296"/>
      <c r="AI1426" s="296"/>
    </row>
    <row r="1427" s="455" customFormat="1" spans="1:35">
      <c r="A1427" s="467"/>
      <c r="B1427" s="296"/>
      <c r="C1427" s="754" t="s">
        <v>8251</v>
      </c>
      <c r="D1427" s="296"/>
      <c r="E1427" s="754" t="s">
        <v>8252</v>
      </c>
      <c r="F1427" s="296"/>
      <c r="G1427" s="296"/>
      <c r="H1427" s="191" t="s">
        <v>6292</v>
      </c>
      <c r="I1427" s="296"/>
      <c r="J1427" s="191" t="s">
        <v>7718</v>
      </c>
      <c r="K1427" s="296"/>
      <c r="L1427" s="296"/>
      <c r="M1427" s="476">
        <v>150</v>
      </c>
      <c r="N1427" s="477">
        <v>32</v>
      </c>
      <c r="O1427" s="477">
        <f t="shared" si="319"/>
        <v>4800</v>
      </c>
      <c r="P1427" s="477">
        <v>150</v>
      </c>
      <c r="Q1427" s="477">
        <f t="shared" si="317"/>
        <v>32</v>
      </c>
      <c r="R1427" s="477">
        <f t="shared" si="323"/>
        <v>4800</v>
      </c>
      <c r="S1427" s="477">
        <f t="shared" si="325"/>
        <v>0</v>
      </c>
      <c r="T1427" s="477">
        <f t="shared" si="326"/>
        <v>32</v>
      </c>
      <c r="U1427" s="477">
        <f t="shared" si="330"/>
        <v>0</v>
      </c>
      <c r="V1427" s="477">
        <f t="shared" si="327"/>
        <v>0</v>
      </c>
      <c r="W1427" s="477">
        <f t="shared" si="328"/>
        <v>32</v>
      </c>
      <c r="X1427" s="477">
        <f t="shared" si="329"/>
        <v>0</v>
      </c>
      <c r="Y1427" s="444"/>
      <c r="Z1427" s="296"/>
      <c r="AA1427" s="296"/>
      <c r="AB1427" s="296"/>
      <c r="AC1427" s="296"/>
      <c r="AD1427" s="296"/>
      <c r="AE1427" s="296"/>
      <c r="AF1427" s="296"/>
      <c r="AG1427" s="296"/>
      <c r="AH1427" s="296"/>
      <c r="AI1427" s="296"/>
    </row>
    <row r="1428" s="455" customFormat="1" spans="1:35">
      <c r="A1428" s="467"/>
      <c r="B1428" s="296"/>
      <c r="C1428" s="754" t="s">
        <v>8253</v>
      </c>
      <c r="D1428" s="296"/>
      <c r="E1428" s="754" t="s">
        <v>8254</v>
      </c>
      <c r="F1428" s="296"/>
      <c r="G1428" s="296"/>
      <c r="H1428" s="191" t="s">
        <v>6292</v>
      </c>
      <c r="I1428" s="296"/>
      <c r="J1428" s="191" t="s">
        <v>7718</v>
      </c>
      <c r="K1428" s="296"/>
      <c r="L1428" s="296"/>
      <c r="M1428" s="476">
        <v>150</v>
      </c>
      <c r="N1428" s="477">
        <v>32.2</v>
      </c>
      <c r="O1428" s="477">
        <f t="shared" si="319"/>
        <v>4830</v>
      </c>
      <c r="P1428" s="477">
        <v>150</v>
      </c>
      <c r="Q1428" s="477">
        <f t="shared" si="317"/>
        <v>32.2</v>
      </c>
      <c r="R1428" s="477">
        <f t="shared" si="323"/>
        <v>4830</v>
      </c>
      <c r="S1428" s="477">
        <f t="shared" si="325"/>
        <v>0</v>
      </c>
      <c r="T1428" s="477">
        <f t="shared" si="326"/>
        <v>32.2</v>
      </c>
      <c r="U1428" s="477">
        <f t="shared" si="330"/>
        <v>0</v>
      </c>
      <c r="V1428" s="477">
        <f t="shared" si="327"/>
        <v>0</v>
      </c>
      <c r="W1428" s="477">
        <f t="shared" si="328"/>
        <v>32.2</v>
      </c>
      <c r="X1428" s="477">
        <f t="shared" si="329"/>
        <v>0</v>
      </c>
      <c r="Y1428" s="444"/>
      <c r="Z1428" s="296"/>
      <c r="AA1428" s="296"/>
      <c r="AB1428" s="296"/>
      <c r="AC1428" s="296"/>
      <c r="AD1428" s="296"/>
      <c r="AE1428" s="296"/>
      <c r="AF1428" s="296"/>
      <c r="AG1428" s="296"/>
      <c r="AH1428" s="296"/>
      <c r="AI1428" s="296"/>
    </row>
    <row r="1429" s="455" customFormat="1" spans="1:35">
      <c r="A1429" s="467"/>
      <c r="B1429" s="296"/>
      <c r="C1429" s="754" t="s">
        <v>8255</v>
      </c>
      <c r="D1429" s="296"/>
      <c r="E1429" s="754" t="s">
        <v>8256</v>
      </c>
      <c r="F1429" s="296"/>
      <c r="G1429" s="296"/>
      <c r="H1429" s="191" t="s">
        <v>6292</v>
      </c>
      <c r="I1429" s="296"/>
      <c r="J1429" s="191" t="s">
        <v>7718</v>
      </c>
      <c r="K1429" s="296"/>
      <c r="L1429" s="296"/>
      <c r="M1429" s="476">
        <v>150</v>
      </c>
      <c r="N1429" s="477">
        <v>15</v>
      </c>
      <c r="O1429" s="477">
        <f t="shared" si="319"/>
        <v>2250</v>
      </c>
      <c r="P1429" s="477">
        <v>150</v>
      </c>
      <c r="Q1429" s="477">
        <f t="shared" si="317"/>
        <v>15</v>
      </c>
      <c r="R1429" s="477">
        <f t="shared" si="323"/>
        <v>2250</v>
      </c>
      <c r="S1429" s="477">
        <f t="shared" si="325"/>
        <v>0</v>
      </c>
      <c r="T1429" s="477">
        <f t="shared" si="326"/>
        <v>15</v>
      </c>
      <c r="U1429" s="477">
        <f t="shared" si="330"/>
        <v>0</v>
      </c>
      <c r="V1429" s="477">
        <f t="shared" si="327"/>
        <v>0</v>
      </c>
      <c r="W1429" s="477">
        <f t="shared" si="328"/>
        <v>15</v>
      </c>
      <c r="X1429" s="477">
        <f t="shared" si="329"/>
        <v>0</v>
      </c>
      <c r="Y1429" s="444"/>
      <c r="Z1429" s="296"/>
      <c r="AA1429" s="296"/>
      <c r="AB1429" s="296"/>
      <c r="AC1429" s="296"/>
      <c r="AD1429" s="296"/>
      <c r="AE1429" s="296"/>
      <c r="AF1429" s="296"/>
      <c r="AG1429" s="296"/>
      <c r="AH1429" s="296"/>
      <c r="AI1429" s="296"/>
    </row>
    <row r="1430" s="455" customFormat="1" spans="1:35">
      <c r="A1430" s="467"/>
      <c r="B1430" s="296"/>
      <c r="C1430" s="754" t="s">
        <v>8257</v>
      </c>
      <c r="D1430" s="296"/>
      <c r="E1430" s="754" t="s">
        <v>8258</v>
      </c>
      <c r="F1430" s="296"/>
      <c r="G1430" s="296"/>
      <c r="H1430" s="191" t="s">
        <v>6292</v>
      </c>
      <c r="I1430" s="296"/>
      <c r="J1430" s="191" t="s">
        <v>7718</v>
      </c>
      <c r="K1430" s="296"/>
      <c r="L1430" s="296"/>
      <c r="M1430" s="476">
        <v>300</v>
      </c>
      <c r="N1430" s="477">
        <v>5.8</v>
      </c>
      <c r="O1430" s="477">
        <f t="shared" si="319"/>
        <v>1740</v>
      </c>
      <c r="P1430" s="477">
        <v>300</v>
      </c>
      <c r="Q1430" s="477">
        <f t="shared" si="317"/>
        <v>5.8</v>
      </c>
      <c r="R1430" s="477">
        <f t="shared" si="323"/>
        <v>1740</v>
      </c>
      <c r="S1430" s="477">
        <f t="shared" si="325"/>
        <v>0</v>
      </c>
      <c r="T1430" s="477">
        <f t="shared" si="326"/>
        <v>5.8</v>
      </c>
      <c r="U1430" s="477">
        <f t="shared" si="330"/>
        <v>0</v>
      </c>
      <c r="V1430" s="477">
        <f t="shared" si="327"/>
        <v>0</v>
      </c>
      <c r="W1430" s="477">
        <f t="shared" si="328"/>
        <v>5.8</v>
      </c>
      <c r="X1430" s="477">
        <f t="shared" si="329"/>
        <v>0</v>
      </c>
      <c r="Y1430" s="444"/>
      <c r="Z1430" s="296"/>
      <c r="AA1430" s="296"/>
      <c r="AB1430" s="296"/>
      <c r="AC1430" s="296"/>
      <c r="AD1430" s="296"/>
      <c r="AE1430" s="296"/>
      <c r="AF1430" s="296"/>
      <c r="AG1430" s="296"/>
      <c r="AH1430" s="296"/>
      <c r="AI1430" s="296"/>
    </row>
    <row r="1431" s="455" customFormat="1" spans="1:35">
      <c r="A1431" s="467"/>
      <c r="B1431" s="296"/>
      <c r="C1431" s="754" t="s">
        <v>8259</v>
      </c>
      <c r="D1431" s="296"/>
      <c r="E1431" s="754" t="s">
        <v>8260</v>
      </c>
      <c r="F1431" s="296"/>
      <c r="G1431" s="296"/>
      <c r="H1431" s="191" t="s">
        <v>6292</v>
      </c>
      <c r="I1431" s="296"/>
      <c r="J1431" s="191" t="s">
        <v>7718</v>
      </c>
      <c r="K1431" s="296"/>
      <c r="L1431" s="296"/>
      <c r="M1431" s="476">
        <v>360</v>
      </c>
      <c r="N1431" s="477">
        <v>139.6582</v>
      </c>
      <c r="O1431" s="477">
        <f t="shared" si="319"/>
        <v>50276.952</v>
      </c>
      <c r="P1431" s="477"/>
      <c r="Q1431" s="477">
        <f t="shared" si="317"/>
        <v>139.6582</v>
      </c>
      <c r="R1431" s="477">
        <f t="shared" si="323"/>
        <v>0</v>
      </c>
      <c r="S1431" s="477">
        <f t="shared" si="325"/>
        <v>0</v>
      </c>
      <c r="T1431" s="477">
        <f t="shared" si="326"/>
        <v>139.6582</v>
      </c>
      <c r="U1431" s="477">
        <f t="shared" si="330"/>
        <v>0</v>
      </c>
      <c r="V1431" s="477">
        <f t="shared" si="327"/>
        <v>-360</v>
      </c>
      <c r="W1431" s="477">
        <f t="shared" si="328"/>
        <v>139.6582</v>
      </c>
      <c r="X1431" s="477">
        <f>R1431-O1431</f>
        <v>-50276.952</v>
      </c>
      <c r="Y1431" s="444"/>
      <c r="Z1431" s="296"/>
      <c r="AA1431" s="296"/>
      <c r="AB1431" s="296"/>
      <c r="AC1431" s="296"/>
      <c r="AD1431" s="296"/>
      <c r="AE1431" s="296"/>
      <c r="AF1431" s="296"/>
      <c r="AG1431" s="296"/>
      <c r="AH1431" s="296"/>
      <c r="AI1431" s="296"/>
    </row>
    <row r="1432" s="455" customFormat="1" spans="1:35">
      <c r="A1432" s="467"/>
      <c r="B1432" s="296"/>
      <c r="C1432" s="754" t="s">
        <v>8261</v>
      </c>
      <c r="D1432" s="296"/>
      <c r="E1432" s="754" t="s">
        <v>8262</v>
      </c>
      <c r="F1432" s="296"/>
      <c r="G1432" s="296"/>
      <c r="H1432" s="191" t="s">
        <v>6292</v>
      </c>
      <c r="I1432" s="296"/>
      <c r="J1432" s="191" t="s">
        <v>7718</v>
      </c>
      <c r="K1432" s="296"/>
      <c r="L1432" s="296"/>
      <c r="M1432" s="476">
        <v>-170</v>
      </c>
      <c r="N1432" s="477">
        <v>14.12</v>
      </c>
      <c r="O1432" s="477">
        <f t="shared" si="319"/>
        <v>-2400.4</v>
      </c>
      <c r="P1432" s="477"/>
      <c r="Q1432" s="477">
        <f t="shared" si="317"/>
        <v>14.12</v>
      </c>
      <c r="R1432" s="477">
        <f t="shared" si="323"/>
        <v>0</v>
      </c>
      <c r="S1432" s="477">
        <f t="shared" si="325"/>
        <v>170</v>
      </c>
      <c r="T1432" s="477">
        <f t="shared" si="326"/>
        <v>14.12</v>
      </c>
      <c r="U1432" s="477">
        <f>R1432-O1432</f>
        <v>2400.4</v>
      </c>
      <c r="V1432" s="477">
        <f t="shared" si="327"/>
        <v>0</v>
      </c>
      <c r="W1432" s="477">
        <f t="shared" si="328"/>
        <v>14.12</v>
      </c>
      <c r="X1432" s="477">
        <f t="shared" si="329"/>
        <v>0</v>
      </c>
      <c r="Y1432" s="444"/>
      <c r="Z1432" s="296"/>
      <c r="AA1432" s="296"/>
      <c r="AB1432" s="296"/>
      <c r="AC1432" s="296"/>
      <c r="AD1432" s="296"/>
      <c r="AE1432" s="296"/>
      <c r="AF1432" s="296"/>
      <c r="AG1432" s="296"/>
      <c r="AH1432" s="296"/>
      <c r="AI1432" s="296"/>
    </row>
    <row r="1433" s="455" customFormat="1" spans="1:35">
      <c r="A1433" s="467">
        <v>1552</v>
      </c>
      <c r="B1433" s="296"/>
      <c r="C1433" s="754" t="s">
        <v>8263</v>
      </c>
      <c r="D1433" s="296"/>
      <c r="E1433" s="754" t="s">
        <v>8264</v>
      </c>
      <c r="F1433" s="296"/>
      <c r="G1433" s="296"/>
      <c r="H1433" s="191" t="s">
        <v>6292</v>
      </c>
      <c r="I1433" s="296"/>
      <c r="J1433" s="191" t="s">
        <v>7718</v>
      </c>
      <c r="K1433" s="296"/>
      <c r="L1433" s="296"/>
      <c r="M1433" s="476">
        <v>-170</v>
      </c>
      <c r="N1433" s="477">
        <v>2</v>
      </c>
      <c r="O1433" s="477">
        <f t="shared" si="319"/>
        <v>-340</v>
      </c>
      <c r="P1433" s="477"/>
      <c r="Q1433" s="477">
        <f t="shared" si="317"/>
        <v>2</v>
      </c>
      <c r="R1433" s="477">
        <f t="shared" si="323"/>
        <v>0</v>
      </c>
      <c r="S1433" s="477">
        <f t="shared" si="325"/>
        <v>170</v>
      </c>
      <c r="T1433" s="477">
        <f t="shared" si="326"/>
        <v>2</v>
      </c>
      <c r="U1433" s="477">
        <f>R1433-O1433</f>
        <v>340</v>
      </c>
      <c r="V1433" s="477">
        <f t="shared" si="327"/>
        <v>0</v>
      </c>
      <c r="W1433" s="477">
        <f t="shared" si="328"/>
        <v>2</v>
      </c>
      <c r="X1433" s="477">
        <f t="shared" si="329"/>
        <v>0</v>
      </c>
      <c r="Y1433" s="444"/>
      <c r="Z1433" s="296"/>
      <c r="AA1433" s="296"/>
      <c r="AB1433" s="296"/>
      <c r="AC1433" s="296"/>
      <c r="AD1433" s="296"/>
      <c r="AE1433" s="296"/>
      <c r="AF1433" s="296"/>
      <c r="AG1433" s="296"/>
      <c r="AH1433" s="296"/>
      <c r="AI1433" s="296"/>
    </row>
    <row r="1434" s="455" customFormat="1" spans="1:35">
      <c r="A1434" s="467"/>
      <c r="B1434" s="296"/>
      <c r="C1434" s="296" t="s">
        <v>8265</v>
      </c>
      <c r="D1434" s="296"/>
      <c r="E1434" s="296" t="s">
        <v>8266</v>
      </c>
      <c r="F1434" s="296"/>
      <c r="G1434" s="296"/>
      <c r="H1434" s="191" t="s">
        <v>6292</v>
      </c>
      <c r="I1434" s="296"/>
      <c r="J1434" s="191" t="s">
        <v>7718</v>
      </c>
      <c r="K1434" s="296"/>
      <c r="L1434" s="296"/>
      <c r="M1434" s="476"/>
      <c r="N1434" s="477">
        <v>25.42</v>
      </c>
      <c r="O1434" s="477">
        <f t="shared" si="319"/>
        <v>0</v>
      </c>
      <c r="P1434" s="477">
        <v>4</v>
      </c>
      <c r="Q1434" s="477">
        <f t="shared" si="317"/>
        <v>25.42</v>
      </c>
      <c r="R1434" s="477">
        <f t="shared" si="323"/>
        <v>101.68</v>
      </c>
      <c r="S1434" s="477">
        <f t="shared" si="325"/>
        <v>4</v>
      </c>
      <c r="T1434" s="477">
        <f t="shared" si="326"/>
        <v>25.42</v>
      </c>
      <c r="U1434" s="477">
        <f>R1434-O1434</f>
        <v>101.68</v>
      </c>
      <c r="V1434" s="477">
        <f t="shared" si="327"/>
        <v>0</v>
      </c>
      <c r="W1434" s="477">
        <f t="shared" si="328"/>
        <v>25.42</v>
      </c>
      <c r="X1434" s="477">
        <f t="shared" si="329"/>
        <v>0</v>
      </c>
      <c r="Y1434" s="444"/>
      <c r="Z1434" s="296"/>
      <c r="AA1434" s="296"/>
      <c r="AB1434" s="296"/>
      <c r="AC1434" s="296"/>
      <c r="AD1434" s="296"/>
      <c r="AE1434" s="296"/>
      <c r="AF1434" s="296"/>
      <c r="AG1434" s="296"/>
      <c r="AH1434" s="296"/>
      <c r="AI1434" s="296"/>
    </row>
    <row r="1435" s="455" customFormat="1" spans="1:35">
      <c r="A1435" s="467"/>
      <c r="B1435" s="296"/>
      <c r="C1435" s="296" t="s">
        <v>8267</v>
      </c>
      <c r="D1435" s="296"/>
      <c r="E1435" s="296" t="s">
        <v>8268</v>
      </c>
      <c r="F1435" s="296"/>
      <c r="G1435" s="296"/>
      <c r="H1435" s="191" t="s">
        <v>6292</v>
      </c>
      <c r="I1435" s="296"/>
      <c r="J1435" s="191" t="s">
        <v>7718</v>
      </c>
      <c r="K1435" s="296"/>
      <c r="L1435" s="296"/>
      <c r="M1435" s="476"/>
      <c r="N1435" s="477"/>
      <c r="O1435" s="477">
        <f t="shared" si="319"/>
        <v>0</v>
      </c>
      <c r="P1435" s="477">
        <v>5</v>
      </c>
      <c r="Q1435" s="477">
        <f t="shared" si="317"/>
        <v>0</v>
      </c>
      <c r="R1435" s="477">
        <f t="shared" si="323"/>
        <v>0</v>
      </c>
      <c r="S1435" s="477">
        <f t="shared" si="325"/>
        <v>5</v>
      </c>
      <c r="T1435" s="477">
        <f t="shared" si="326"/>
        <v>0</v>
      </c>
      <c r="U1435" s="477">
        <f>R1435-O1435</f>
        <v>0</v>
      </c>
      <c r="V1435" s="477">
        <f t="shared" si="327"/>
        <v>0</v>
      </c>
      <c r="W1435" s="477">
        <f t="shared" si="328"/>
        <v>0</v>
      </c>
      <c r="X1435" s="477">
        <f t="shared" si="329"/>
        <v>0</v>
      </c>
      <c r="Y1435" s="444"/>
      <c r="Z1435" s="296"/>
      <c r="AA1435" s="296"/>
      <c r="AB1435" s="296"/>
      <c r="AC1435" s="296"/>
      <c r="AD1435" s="296"/>
      <c r="AE1435" s="296"/>
      <c r="AF1435" s="296"/>
      <c r="AG1435" s="296"/>
      <c r="AH1435" s="296"/>
      <c r="AI1435" s="296"/>
    </row>
    <row r="1436" s="455" customFormat="1" spans="1:35">
      <c r="A1436" s="467">
        <v>1553</v>
      </c>
      <c r="B1436" s="296"/>
      <c r="C1436" s="754" t="s">
        <v>3665</v>
      </c>
      <c r="D1436" s="296"/>
      <c r="E1436" s="754" t="s">
        <v>3666</v>
      </c>
      <c r="F1436" s="296"/>
      <c r="G1436" s="296"/>
      <c r="H1436" s="191" t="s">
        <v>6292</v>
      </c>
      <c r="I1436" s="296"/>
      <c r="J1436" s="191" t="s">
        <v>7718</v>
      </c>
      <c r="K1436" s="296"/>
      <c r="L1436" s="296"/>
      <c r="M1436" s="476">
        <v>30</v>
      </c>
      <c r="N1436" s="477">
        <v>10.5662</v>
      </c>
      <c r="O1436" s="477">
        <f t="shared" si="319"/>
        <v>316.986</v>
      </c>
      <c r="P1436" s="477"/>
      <c r="Q1436" s="477">
        <f t="shared" si="317"/>
        <v>10.5662</v>
      </c>
      <c r="R1436" s="477">
        <f t="shared" si="323"/>
        <v>0</v>
      </c>
      <c r="S1436" s="477">
        <f t="shared" si="325"/>
        <v>0</v>
      </c>
      <c r="T1436" s="477">
        <f t="shared" si="326"/>
        <v>10.5662</v>
      </c>
      <c r="U1436" s="477">
        <f t="shared" si="330"/>
        <v>0</v>
      </c>
      <c r="V1436" s="477">
        <f t="shared" si="327"/>
        <v>-30</v>
      </c>
      <c r="W1436" s="477">
        <f t="shared" si="328"/>
        <v>10.5662</v>
      </c>
      <c r="X1436" s="477">
        <f>R1436-O1436</f>
        <v>-316.986</v>
      </c>
      <c r="Y1436" s="444"/>
      <c r="Z1436" s="296"/>
      <c r="AA1436" s="296"/>
      <c r="AB1436" s="296"/>
      <c r="AC1436" s="296"/>
      <c r="AD1436" s="296"/>
      <c r="AE1436" s="296"/>
      <c r="AF1436" s="296"/>
      <c r="AG1436" s="296"/>
      <c r="AH1436" s="296"/>
      <c r="AI1436" s="296"/>
    </row>
    <row r="1437" s="455" customFormat="1" spans="1:35">
      <c r="A1437" s="467">
        <v>1719</v>
      </c>
      <c r="B1437" s="296"/>
      <c r="C1437" s="754" t="s">
        <v>6707</v>
      </c>
      <c r="D1437" s="296"/>
      <c r="E1437" s="754" t="s">
        <v>6708</v>
      </c>
      <c r="F1437" s="296"/>
      <c r="G1437" s="296"/>
      <c r="H1437" s="755" t="s">
        <v>6294</v>
      </c>
      <c r="I1437" s="296"/>
      <c r="J1437" s="191" t="s">
        <v>8269</v>
      </c>
      <c r="K1437" s="296"/>
      <c r="L1437" s="296"/>
      <c r="M1437" s="476">
        <v>-88</v>
      </c>
      <c r="N1437" s="477">
        <v>39.6659</v>
      </c>
      <c r="O1437" s="477">
        <f t="shared" si="319"/>
        <v>-3490.5992</v>
      </c>
      <c r="P1437" s="477"/>
      <c r="Q1437" s="477">
        <f t="shared" si="317"/>
        <v>39.6659</v>
      </c>
      <c r="R1437" s="477">
        <f t="shared" si="323"/>
        <v>0</v>
      </c>
      <c r="S1437" s="477">
        <f t="shared" si="325"/>
        <v>88</v>
      </c>
      <c r="T1437" s="477">
        <f t="shared" si="326"/>
        <v>39.6659</v>
      </c>
      <c r="U1437" s="477">
        <f>R1437-O1437</f>
        <v>3490.5992</v>
      </c>
      <c r="V1437" s="477">
        <f t="shared" si="327"/>
        <v>0</v>
      </c>
      <c r="W1437" s="477">
        <f t="shared" si="328"/>
        <v>39.6659</v>
      </c>
      <c r="X1437" s="477">
        <f t="shared" si="329"/>
        <v>0</v>
      </c>
      <c r="Y1437" s="444"/>
      <c r="Z1437" s="296"/>
      <c r="AA1437" s="296"/>
      <c r="AB1437" s="296"/>
      <c r="AC1437" s="296"/>
      <c r="AD1437" s="296"/>
      <c r="AE1437" s="296"/>
      <c r="AF1437" s="296"/>
      <c r="AG1437" s="296"/>
      <c r="AH1437" s="296"/>
      <c r="AI1437" s="296"/>
    </row>
    <row r="1438" s="455" customFormat="1" spans="1:35">
      <c r="A1438" s="467">
        <v>1720</v>
      </c>
      <c r="B1438" s="296"/>
      <c r="C1438" s="754" t="s">
        <v>5299</v>
      </c>
      <c r="D1438" s="296"/>
      <c r="E1438" s="754" t="s">
        <v>5300</v>
      </c>
      <c r="F1438" s="296"/>
      <c r="G1438" s="296"/>
      <c r="H1438" s="755" t="s">
        <v>6294</v>
      </c>
      <c r="I1438" s="296"/>
      <c r="J1438" s="191" t="s">
        <v>8269</v>
      </c>
      <c r="K1438" s="296"/>
      <c r="L1438" s="296"/>
      <c r="M1438" s="476">
        <v>11</v>
      </c>
      <c r="N1438" s="477">
        <v>39.7112</v>
      </c>
      <c r="O1438" s="477">
        <f t="shared" si="319"/>
        <v>436.8232</v>
      </c>
      <c r="P1438" s="477"/>
      <c r="Q1438" s="477">
        <f t="shared" si="317"/>
        <v>39.7112</v>
      </c>
      <c r="R1438" s="477">
        <f t="shared" si="323"/>
        <v>0</v>
      </c>
      <c r="S1438" s="477">
        <f t="shared" si="325"/>
        <v>0</v>
      </c>
      <c r="T1438" s="477">
        <f t="shared" si="326"/>
        <v>39.7112</v>
      </c>
      <c r="U1438" s="477">
        <f t="shared" si="330"/>
        <v>0</v>
      </c>
      <c r="V1438" s="477">
        <f t="shared" si="327"/>
        <v>-11</v>
      </c>
      <c r="W1438" s="477">
        <f t="shared" si="328"/>
        <v>39.7112</v>
      </c>
      <c r="X1438" s="477">
        <f>R1438-O1438</f>
        <v>-436.8232</v>
      </c>
      <c r="Y1438" s="444"/>
      <c r="Z1438" s="296"/>
      <c r="AA1438" s="296"/>
      <c r="AB1438" s="296"/>
      <c r="AC1438" s="296"/>
      <c r="AD1438" s="296"/>
      <c r="AE1438" s="296"/>
      <c r="AF1438" s="296"/>
      <c r="AG1438" s="296"/>
      <c r="AH1438" s="296"/>
      <c r="AI1438" s="296"/>
    </row>
    <row r="1439" s="455" customFormat="1" spans="1:35">
      <c r="A1439" s="467">
        <v>1721</v>
      </c>
      <c r="B1439" s="296"/>
      <c r="C1439" s="754" t="s">
        <v>6709</v>
      </c>
      <c r="D1439" s="296"/>
      <c r="E1439" s="754" t="s">
        <v>6710</v>
      </c>
      <c r="F1439" s="296"/>
      <c r="G1439" s="296"/>
      <c r="H1439" s="755" t="s">
        <v>6294</v>
      </c>
      <c r="I1439" s="296"/>
      <c r="J1439" s="191" t="s">
        <v>8269</v>
      </c>
      <c r="K1439" s="296"/>
      <c r="L1439" s="296"/>
      <c r="M1439" s="476">
        <v>-2</v>
      </c>
      <c r="N1439" s="477">
        <v>51.9506</v>
      </c>
      <c r="O1439" s="477">
        <f t="shared" si="319"/>
        <v>-103.9012</v>
      </c>
      <c r="P1439" s="477"/>
      <c r="Q1439" s="477">
        <f t="shared" si="317"/>
        <v>51.9506</v>
      </c>
      <c r="R1439" s="477">
        <f t="shared" si="323"/>
        <v>0</v>
      </c>
      <c r="S1439" s="477">
        <f t="shared" si="325"/>
        <v>2</v>
      </c>
      <c r="T1439" s="477">
        <f t="shared" si="326"/>
        <v>51.9506</v>
      </c>
      <c r="U1439" s="477">
        <f t="shared" ref="U1439:U1446" si="331">R1439-O1439</f>
        <v>103.9012</v>
      </c>
      <c r="V1439" s="477">
        <f t="shared" si="327"/>
        <v>0</v>
      </c>
      <c r="W1439" s="477">
        <f t="shared" si="328"/>
        <v>51.9506</v>
      </c>
      <c r="X1439" s="477">
        <f t="shared" si="329"/>
        <v>0</v>
      </c>
      <c r="Y1439" s="444"/>
      <c r="Z1439" s="296"/>
      <c r="AA1439" s="296"/>
      <c r="AB1439" s="296"/>
      <c r="AC1439" s="296"/>
      <c r="AD1439" s="296"/>
      <c r="AE1439" s="296"/>
      <c r="AF1439" s="296"/>
      <c r="AG1439" s="296"/>
      <c r="AH1439" s="296"/>
      <c r="AI1439" s="296"/>
    </row>
    <row r="1440" s="455" customFormat="1" spans="1:35">
      <c r="A1440" s="467">
        <v>1722</v>
      </c>
      <c r="B1440" s="296"/>
      <c r="C1440" s="754" t="s">
        <v>8270</v>
      </c>
      <c r="D1440" s="296"/>
      <c r="E1440" s="754" t="s">
        <v>8271</v>
      </c>
      <c r="F1440" s="296"/>
      <c r="G1440" s="296"/>
      <c r="H1440" s="755" t="s">
        <v>6294</v>
      </c>
      <c r="I1440" s="296"/>
      <c r="J1440" s="191" t="s">
        <v>8269</v>
      </c>
      <c r="K1440" s="296"/>
      <c r="L1440" s="296"/>
      <c r="M1440" s="476">
        <v>-2</v>
      </c>
      <c r="N1440" s="477">
        <v>7.18</v>
      </c>
      <c r="O1440" s="477">
        <f t="shared" si="319"/>
        <v>-14.36</v>
      </c>
      <c r="P1440" s="477"/>
      <c r="Q1440" s="477">
        <f t="shared" si="317"/>
        <v>7.18</v>
      </c>
      <c r="R1440" s="477">
        <f t="shared" si="323"/>
        <v>0</v>
      </c>
      <c r="S1440" s="477">
        <f t="shared" si="325"/>
        <v>2</v>
      </c>
      <c r="T1440" s="477">
        <f t="shared" si="326"/>
        <v>7.18</v>
      </c>
      <c r="U1440" s="477">
        <f t="shared" si="331"/>
        <v>14.36</v>
      </c>
      <c r="V1440" s="477">
        <f t="shared" si="327"/>
        <v>0</v>
      </c>
      <c r="W1440" s="477">
        <f t="shared" si="328"/>
        <v>7.18</v>
      </c>
      <c r="X1440" s="477">
        <f t="shared" si="329"/>
        <v>0</v>
      </c>
      <c r="Y1440" s="444"/>
      <c r="Z1440" s="296"/>
      <c r="AA1440" s="296"/>
      <c r="AB1440" s="296"/>
      <c r="AC1440" s="296"/>
      <c r="AD1440" s="296"/>
      <c r="AE1440" s="296"/>
      <c r="AF1440" s="296"/>
      <c r="AG1440" s="296"/>
      <c r="AH1440" s="296"/>
      <c r="AI1440" s="296"/>
    </row>
    <row r="1441" s="455" customFormat="1" spans="1:35">
      <c r="A1441" s="467">
        <v>1723</v>
      </c>
      <c r="B1441" s="296"/>
      <c r="C1441" s="754" t="s">
        <v>8272</v>
      </c>
      <c r="D1441" s="296"/>
      <c r="E1441" s="754" t="s">
        <v>8273</v>
      </c>
      <c r="F1441" s="296"/>
      <c r="G1441" s="296"/>
      <c r="H1441" s="755" t="s">
        <v>6294</v>
      </c>
      <c r="I1441" s="296"/>
      <c r="J1441" s="191" t="s">
        <v>8269</v>
      </c>
      <c r="K1441" s="296"/>
      <c r="L1441" s="296"/>
      <c r="M1441" s="476">
        <v>-5</v>
      </c>
      <c r="N1441" s="477">
        <f>VLOOKUP(C1441,[9]厂外金额!$A$2:$K$1586,11,0)</f>
        <v>89.9436</v>
      </c>
      <c r="O1441" s="477">
        <f t="shared" si="319"/>
        <v>-449.718</v>
      </c>
      <c r="P1441" s="477"/>
      <c r="Q1441" s="477">
        <f t="shared" si="317"/>
        <v>89.9436</v>
      </c>
      <c r="R1441" s="477">
        <f t="shared" si="323"/>
        <v>0</v>
      </c>
      <c r="S1441" s="477">
        <f t="shared" si="325"/>
        <v>5</v>
      </c>
      <c r="T1441" s="477">
        <f t="shared" si="326"/>
        <v>89.9436</v>
      </c>
      <c r="U1441" s="477">
        <f t="shared" si="331"/>
        <v>449.718</v>
      </c>
      <c r="V1441" s="477">
        <f t="shared" si="327"/>
        <v>0</v>
      </c>
      <c r="W1441" s="477">
        <f t="shared" si="328"/>
        <v>89.9436</v>
      </c>
      <c r="X1441" s="477">
        <f t="shared" si="329"/>
        <v>0</v>
      </c>
      <c r="Y1441" s="444"/>
      <c r="Z1441" s="296"/>
      <c r="AA1441" s="296"/>
      <c r="AB1441" s="296"/>
      <c r="AC1441" s="296"/>
      <c r="AD1441" s="296"/>
      <c r="AE1441" s="296"/>
      <c r="AF1441" s="296"/>
      <c r="AG1441" s="296"/>
      <c r="AH1441" s="296"/>
      <c r="AI1441" s="296"/>
    </row>
    <row r="1442" s="455" customFormat="1" spans="1:35">
      <c r="A1442" s="467">
        <v>1724</v>
      </c>
      <c r="B1442" s="296"/>
      <c r="C1442" s="754" t="s">
        <v>8274</v>
      </c>
      <c r="D1442" s="296"/>
      <c r="E1442" s="754" t="s">
        <v>8275</v>
      </c>
      <c r="F1442" s="296"/>
      <c r="G1442" s="296"/>
      <c r="H1442" s="755" t="s">
        <v>6294</v>
      </c>
      <c r="I1442" s="296"/>
      <c r="J1442" s="191" t="s">
        <v>8269</v>
      </c>
      <c r="K1442" s="296"/>
      <c r="L1442" s="296"/>
      <c r="M1442" s="476">
        <v>-20</v>
      </c>
      <c r="N1442" s="477">
        <f>VLOOKUP(C1442,[9]厂外金额!$A$2:$K$1586,11,0)</f>
        <v>25.3</v>
      </c>
      <c r="O1442" s="477">
        <f t="shared" si="319"/>
        <v>-506</v>
      </c>
      <c r="P1442" s="477"/>
      <c r="Q1442" s="477">
        <f t="shared" si="317"/>
        <v>25.3</v>
      </c>
      <c r="R1442" s="477">
        <f t="shared" si="323"/>
        <v>0</v>
      </c>
      <c r="S1442" s="477">
        <f t="shared" si="325"/>
        <v>20</v>
      </c>
      <c r="T1442" s="477">
        <f t="shared" si="326"/>
        <v>25.3</v>
      </c>
      <c r="U1442" s="477">
        <f t="shared" si="331"/>
        <v>506</v>
      </c>
      <c r="V1442" s="477">
        <f t="shared" si="327"/>
        <v>0</v>
      </c>
      <c r="W1442" s="477">
        <f t="shared" si="328"/>
        <v>25.3</v>
      </c>
      <c r="X1442" s="477">
        <f t="shared" si="329"/>
        <v>0</v>
      </c>
      <c r="Y1442" s="444"/>
      <c r="Z1442" s="296"/>
      <c r="AA1442" s="296"/>
      <c r="AB1442" s="296"/>
      <c r="AC1442" s="296"/>
      <c r="AD1442" s="296"/>
      <c r="AE1442" s="296"/>
      <c r="AF1442" s="296"/>
      <c r="AG1442" s="296"/>
      <c r="AH1442" s="296"/>
      <c r="AI1442" s="296"/>
    </row>
    <row r="1443" s="455" customFormat="1" spans="1:35">
      <c r="A1443" s="467">
        <v>1725</v>
      </c>
      <c r="B1443" s="296"/>
      <c r="C1443" s="754" t="s">
        <v>6713</v>
      </c>
      <c r="D1443" s="296"/>
      <c r="E1443" s="754" t="s">
        <v>6714</v>
      </c>
      <c r="F1443" s="296"/>
      <c r="G1443" s="296"/>
      <c r="H1443" s="755" t="s">
        <v>6294</v>
      </c>
      <c r="I1443" s="296"/>
      <c r="J1443" s="191" t="s">
        <v>8269</v>
      </c>
      <c r="K1443" s="296"/>
      <c r="L1443" s="296"/>
      <c r="M1443" s="476">
        <v>-10</v>
      </c>
      <c r="N1443" s="477">
        <v>22.591</v>
      </c>
      <c r="O1443" s="477">
        <f t="shared" si="319"/>
        <v>-225.91</v>
      </c>
      <c r="P1443" s="477"/>
      <c r="Q1443" s="477">
        <f t="shared" ref="Q1443:Q1506" si="332">N1443</f>
        <v>22.591</v>
      </c>
      <c r="R1443" s="477">
        <f t="shared" si="323"/>
        <v>0</v>
      </c>
      <c r="S1443" s="477">
        <f t="shared" si="325"/>
        <v>10</v>
      </c>
      <c r="T1443" s="477">
        <f t="shared" si="326"/>
        <v>22.591</v>
      </c>
      <c r="U1443" s="477">
        <f t="shared" si="331"/>
        <v>225.91</v>
      </c>
      <c r="V1443" s="477">
        <f t="shared" si="327"/>
        <v>0</v>
      </c>
      <c r="W1443" s="477">
        <f t="shared" si="328"/>
        <v>22.591</v>
      </c>
      <c r="X1443" s="477">
        <f t="shared" si="329"/>
        <v>0</v>
      </c>
      <c r="Y1443" s="444"/>
      <c r="Z1443" s="296"/>
      <c r="AA1443" s="296"/>
      <c r="AB1443" s="296"/>
      <c r="AC1443" s="296"/>
      <c r="AD1443" s="296"/>
      <c r="AE1443" s="296"/>
      <c r="AF1443" s="296"/>
      <c r="AG1443" s="296"/>
      <c r="AH1443" s="296"/>
      <c r="AI1443" s="296"/>
    </row>
    <row r="1444" s="455" customFormat="1" spans="1:35">
      <c r="A1444" s="467">
        <v>1726</v>
      </c>
      <c r="B1444" s="296"/>
      <c r="C1444" s="754" t="s">
        <v>6715</v>
      </c>
      <c r="D1444" s="296"/>
      <c r="E1444" s="754" t="s">
        <v>6716</v>
      </c>
      <c r="F1444" s="296"/>
      <c r="G1444" s="296"/>
      <c r="H1444" s="755" t="s">
        <v>6294</v>
      </c>
      <c r="I1444" s="296"/>
      <c r="J1444" s="191" t="s">
        <v>8269</v>
      </c>
      <c r="K1444" s="296"/>
      <c r="L1444" s="296"/>
      <c r="M1444" s="476">
        <v>-22</v>
      </c>
      <c r="N1444" s="477">
        <v>35.0881</v>
      </c>
      <c r="O1444" s="477">
        <f t="shared" si="319"/>
        <v>-771.9382</v>
      </c>
      <c r="P1444" s="477"/>
      <c r="Q1444" s="477">
        <f t="shared" si="332"/>
        <v>35.0881</v>
      </c>
      <c r="R1444" s="477">
        <f t="shared" si="323"/>
        <v>0</v>
      </c>
      <c r="S1444" s="477">
        <f t="shared" si="325"/>
        <v>22</v>
      </c>
      <c r="T1444" s="477">
        <f t="shared" si="326"/>
        <v>35.0881</v>
      </c>
      <c r="U1444" s="477">
        <f t="shared" si="331"/>
        <v>771.9382</v>
      </c>
      <c r="V1444" s="477">
        <f t="shared" si="327"/>
        <v>0</v>
      </c>
      <c r="W1444" s="477">
        <f t="shared" si="328"/>
        <v>35.0881</v>
      </c>
      <c r="X1444" s="477">
        <f t="shared" si="329"/>
        <v>0</v>
      </c>
      <c r="Y1444" s="444"/>
      <c r="Z1444" s="296"/>
      <c r="AA1444" s="296"/>
      <c r="AB1444" s="296"/>
      <c r="AC1444" s="296"/>
      <c r="AD1444" s="296"/>
      <c r="AE1444" s="296"/>
      <c r="AF1444" s="296"/>
      <c r="AG1444" s="296"/>
      <c r="AH1444" s="296"/>
      <c r="AI1444" s="296"/>
    </row>
    <row r="1445" s="455" customFormat="1" spans="1:35">
      <c r="A1445" s="467">
        <v>1727</v>
      </c>
      <c r="B1445" s="296"/>
      <c r="C1445" s="754" t="s">
        <v>6719</v>
      </c>
      <c r="D1445" s="296"/>
      <c r="E1445" s="754" t="s">
        <v>6720</v>
      </c>
      <c r="F1445" s="296"/>
      <c r="G1445" s="296"/>
      <c r="H1445" s="755" t="s">
        <v>6294</v>
      </c>
      <c r="I1445" s="296"/>
      <c r="J1445" s="191" t="s">
        <v>8269</v>
      </c>
      <c r="K1445" s="296"/>
      <c r="L1445" s="296"/>
      <c r="M1445" s="476">
        <v>-15</v>
      </c>
      <c r="N1445" s="477">
        <v>68.0971</v>
      </c>
      <c r="O1445" s="477">
        <f t="shared" si="319"/>
        <v>-1021.4565</v>
      </c>
      <c r="P1445" s="477">
        <v>20</v>
      </c>
      <c r="Q1445" s="477">
        <f t="shared" si="332"/>
        <v>68.0971</v>
      </c>
      <c r="R1445" s="477">
        <f t="shared" si="323"/>
        <v>1361.942</v>
      </c>
      <c r="S1445" s="477">
        <f t="shared" si="325"/>
        <v>35</v>
      </c>
      <c r="T1445" s="477">
        <f t="shared" si="326"/>
        <v>68.0971</v>
      </c>
      <c r="U1445" s="477">
        <f t="shared" si="331"/>
        <v>2383.3985</v>
      </c>
      <c r="V1445" s="477">
        <f t="shared" si="327"/>
        <v>0</v>
      </c>
      <c r="W1445" s="477">
        <f t="shared" si="328"/>
        <v>68.0971</v>
      </c>
      <c r="X1445" s="477">
        <f t="shared" si="329"/>
        <v>0</v>
      </c>
      <c r="Y1445" s="444"/>
      <c r="Z1445" s="296"/>
      <c r="AA1445" s="296"/>
      <c r="AB1445" s="296"/>
      <c r="AC1445" s="296"/>
      <c r="AD1445" s="296"/>
      <c r="AE1445" s="296"/>
      <c r="AF1445" s="296"/>
      <c r="AG1445" s="296"/>
      <c r="AH1445" s="296"/>
      <c r="AI1445" s="296"/>
    </row>
    <row r="1446" s="455" customFormat="1" spans="1:35">
      <c r="A1446" s="467">
        <v>1728</v>
      </c>
      <c r="B1446" s="296"/>
      <c r="C1446" s="754" t="s">
        <v>5301</v>
      </c>
      <c r="D1446" s="296"/>
      <c r="E1446" s="754" t="s">
        <v>5302</v>
      </c>
      <c r="F1446" s="296"/>
      <c r="G1446" s="296"/>
      <c r="H1446" s="755" t="s">
        <v>6294</v>
      </c>
      <c r="I1446" s="296"/>
      <c r="J1446" s="191" t="s">
        <v>8269</v>
      </c>
      <c r="K1446" s="296"/>
      <c r="L1446" s="296"/>
      <c r="M1446" s="476">
        <v>-12</v>
      </c>
      <c r="N1446" s="477">
        <v>68.3429</v>
      </c>
      <c r="O1446" s="477">
        <f t="shared" si="319"/>
        <v>-820.1148</v>
      </c>
      <c r="P1446" s="477"/>
      <c r="Q1446" s="477">
        <f t="shared" si="332"/>
        <v>68.3429</v>
      </c>
      <c r="R1446" s="477">
        <f t="shared" si="323"/>
        <v>0</v>
      </c>
      <c r="S1446" s="477">
        <f t="shared" si="325"/>
        <v>12</v>
      </c>
      <c r="T1446" s="477">
        <f t="shared" si="326"/>
        <v>68.3429</v>
      </c>
      <c r="U1446" s="477">
        <f t="shared" si="331"/>
        <v>820.1148</v>
      </c>
      <c r="V1446" s="477">
        <f t="shared" si="327"/>
        <v>0</v>
      </c>
      <c r="W1446" s="477">
        <f t="shared" si="328"/>
        <v>68.3429</v>
      </c>
      <c r="X1446" s="477">
        <f t="shared" si="329"/>
        <v>0</v>
      </c>
      <c r="Y1446" s="444"/>
      <c r="Z1446" s="296"/>
      <c r="AA1446" s="296"/>
      <c r="AB1446" s="296"/>
      <c r="AC1446" s="296"/>
      <c r="AD1446" s="296"/>
      <c r="AE1446" s="296"/>
      <c r="AF1446" s="296"/>
      <c r="AG1446" s="296"/>
      <c r="AH1446" s="296"/>
      <c r="AI1446" s="296"/>
    </row>
    <row r="1447" s="455" customFormat="1" spans="1:35">
      <c r="A1447" s="467">
        <v>1729</v>
      </c>
      <c r="B1447" s="296"/>
      <c r="C1447" s="754" t="s">
        <v>5303</v>
      </c>
      <c r="D1447" s="296"/>
      <c r="E1447" s="754" t="s">
        <v>5304</v>
      </c>
      <c r="F1447" s="296"/>
      <c r="G1447" s="296"/>
      <c r="H1447" s="755" t="s">
        <v>6294</v>
      </c>
      <c r="I1447" s="296"/>
      <c r="J1447" s="191" t="s">
        <v>8269</v>
      </c>
      <c r="K1447" s="296"/>
      <c r="L1447" s="296"/>
      <c r="M1447" s="476">
        <v>9</v>
      </c>
      <c r="N1447" s="477">
        <v>11.786</v>
      </c>
      <c r="O1447" s="477">
        <f t="shared" si="319"/>
        <v>106.074</v>
      </c>
      <c r="P1447" s="477"/>
      <c r="Q1447" s="477">
        <f t="shared" si="332"/>
        <v>11.786</v>
      </c>
      <c r="R1447" s="477">
        <f t="shared" si="323"/>
        <v>0</v>
      </c>
      <c r="S1447" s="477">
        <f t="shared" si="325"/>
        <v>0</v>
      </c>
      <c r="T1447" s="477">
        <f t="shared" si="326"/>
        <v>11.786</v>
      </c>
      <c r="U1447" s="477">
        <f t="shared" si="330"/>
        <v>0</v>
      </c>
      <c r="V1447" s="477">
        <f t="shared" si="327"/>
        <v>-9</v>
      </c>
      <c r="W1447" s="477">
        <f t="shared" si="328"/>
        <v>11.786</v>
      </c>
      <c r="X1447" s="477">
        <f t="shared" ref="X1447:X1451" si="333">R1447-O1447</f>
        <v>-106.074</v>
      </c>
      <c r="Y1447" s="444"/>
      <c r="Z1447" s="296"/>
      <c r="AA1447" s="296"/>
      <c r="AB1447" s="296"/>
      <c r="AC1447" s="296"/>
      <c r="AD1447" s="296"/>
      <c r="AE1447" s="296"/>
      <c r="AF1447" s="296"/>
      <c r="AG1447" s="296"/>
      <c r="AH1447" s="296"/>
      <c r="AI1447" s="296"/>
    </row>
    <row r="1448" s="455" customFormat="1" spans="1:35">
      <c r="A1448" s="467">
        <v>1730</v>
      </c>
      <c r="B1448" s="296"/>
      <c r="C1448" s="754" t="s">
        <v>6721</v>
      </c>
      <c r="D1448" s="296"/>
      <c r="E1448" s="754" t="s">
        <v>6722</v>
      </c>
      <c r="F1448" s="296"/>
      <c r="G1448" s="296"/>
      <c r="H1448" s="755" t="s">
        <v>6294</v>
      </c>
      <c r="I1448" s="296"/>
      <c r="J1448" s="191" t="s">
        <v>8269</v>
      </c>
      <c r="K1448" s="296"/>
      <c r="L1448" s="296"/>
      <c r="M1448" s="476">
        <v>20</v>
      </c>
      <c r="N1448" s="477">
        <v>9.0852</v>
      </c>
      <c r="O1448" s="477">
        <f t="shared" si="319"/>
        <v>181.704</v>
      </c>
      <c r="P1448" s="477"/>
      <c r="Q1448" s="477">
        <f t="shared" si="332"/>
        <v>9.0852</v>
      </c>
      <c r="R1448" s="477">
        <f t="shared" si="323"/>
        <v>0</v>
      </c>
      <c r="S1448" s="477">
        <f t="shared" si="325"/>
        <v>0</v>
      </c>
      <c r="T1448" s="477">
        <f t="shared" si="326"/>
        <v>9.0852</v>
      </c>
      <c r="U1448" s="477">
        <f t="shared" si="330"/>
        <v>0</v>
      </c>
      <c r="V1448" s="477">
        <f t="shared" si="327"/>
        <v>-20</v>
      </c>
      <c r="W1448" s="477">
        <f t="shared" si="328"/>
        <v>9.0852</v>
      </c>
      <c r="X1448" s="477">
        <f t="shared" si="333"/>
        <v>-181.704</v>
      </c>
      <c r="Y1448" s="444"/>
      <c r="Z1448" s="296"/>
      <c r="AA1448" s="296"/>
      <c r="AB1448" s="296"/>
      <c r="AC1448" s="296"/>
      <c r="AD1448" s="296"/>
      <c r="AE1448" s="296"/>
      <c r="AF1448" s="296"/>
      <c r="AG1448" s="296"/>
      <c r="AH1448" s="296"/>
      <c r="AI1448" s="296"/>
    </row>
    <row r="1449" s="455" customFormat="1" spans="1:35">
      <c r="A1449" s="467">
        <v>1731</v>
      </c>
      <c r="B1449" s="296"/>
      <c r="C1449" s="754" t="s">
        <v>8276</v>
      </c>
      <c r="D1449" s="296"/>
      <c r="E1449" s="754" t="s">
        <v>8277</v>
      </c>
      <c r="F1449" s="296"/>
      <c r="G1449" s="296"/>
      <c r="H1449" s="755" t="s">
        <v>6294</v>
      </c>
      <c r="I1449" s="296"/>
      <c r="J1449" s="191" t="s">
        <v>8269</v>
      </c>
      <c r="K1449" s="296"/>
      <c r="L1449" s="296"/>
      <c r="M1449" s="476">
        <v>10</v>
      </c>
      <c r="N1449" s="477">
        <v>95.733</v>
      </c>
      <c r="O1449" s="477">
        <f t="shared" si="319"/>
        <v>957.33</v>
      </c>
      <c r="P1449" s="477"/>
      <c r="Q1449" s="477">
        <f t="shared" si="332"/>
        <v>95.733</v>
      </c>
      <c r="R1449" s="477">
        <f t="shared" si="323"/>
        <v>0</v>
      </c>
      <c r="S1449" s="477">
        <f t="shared" si="325"/>
        <v>0</v>
      </c>
      <c r="T1449" s="477">
        <f t="shared" si="326"/>
        <v>95.733</v>
      </c>
      <c r="U1449" s="477">
        <f t="shared" si="330"/>
        <v>0</v>
      </c>
      <c r="V1449" s="477">
        <f t="shared" si="327"/>
        <v>-10</v>
      </c>
      <c r="W1449" s="477">
        <f t="shared" si="328"/>
        <v>95.733</v>
      </c>
      <c r="X1449" s="477">
        <f t="shared" si="333"/>
        <v>-957.33</v>
      </c>
      <c r="Y1449" s="444"/>
      <c r="Z1449" s="296"/>
      <c r="AA1449" s="296"/>
      <c r="AB1449" s="296"/>
      <c r="AC1449" s="296"/>
      <c r="AD1449" s="296"/>
      <c r="AE1449" s="296"/>
      <c r="AF1449" s="296"/>
      <c r="AG1449" s="296"/>
      <c r="AH1449" s="296"/>
      <c r="AI1449" s="296"/>
    </row>
    <row r="1450" s="455" customFormat="1" spans="1:35">
      <c r="A1450" s="467">
        <v>1732</v>
      </c>
      <c r="B1450" s="296"/>
      <c r="C1450" s="754" t="s">
        <v>6723</v>
      </c>
      <c r="D1450" s="296"/>
      <c r="E1450" s="754" t="s">
        <v>6724</v>
      </c>
      <c r="F1450" s="296"/>
      <c r="G1450" s="296"/>
      <c r="H1450" s="755" t="s">
        <v>6294</v>
      </c>
      <c r="I1450" s="296"/>
      <c r="J1450" s="191" t="s">
        <v>8269</v>
      </c>
      <c r="K1450" s="296"/>
      <c r="L1450" s="296"/>
      <c r="M1450" s="476">
        <v>240</v>
      </c>
      <c r="N1450" s="477">
        <v>18.8495</v>
      </c>
      <c r="O1450" s="477">
        <f t="shared" si="319"/>
        <v>4523.88</v>
      </c>
      <c r="P1450" s="477">
        <v>180</v>
      </c>
      <c r="Q1450" s="477">
        <f t="shared" si="332"/>
        <v>18.8495</v>
      </c>
      <c r="R1450" s="477">
        <f t="shared" si="323"/>
        <v>3392.91</v>
      </c>
      <c r="S1450" s="477">
        <f t="shared" si="325"/>
        <v>0</v>
      </c>
      <c r="T1450" s="477">
        <f t="shared" si="326"/>
        <v>18.8495</v>
      </c>
      <c r="U1450" s="477">
        <f t="shared" si="330"/>
        <v>0</v>
      </c>
      <c r="V1450" s="477">
        <f t="shared" si="327"/>
        <v>-60</v>
      </c>
      <c r="W1450" s="477">
        <f t="shared" si="328"/>
        <v>18.8495</v>
      </c>
      <c r="X1450" s="477">
        <f t="shared" si="333"/>
        <v>-1130.97</v>
      </c>
      <c r="Y1450" s="444"/>
      <c r="Z1450" s="296"/>
      <c r="AA1450" s="296"/>
      <c r="AB1450" s="296"/>
      <c r="AC1450" s="296"/>
      <c r="AD1450" s="296"/>
      <c r="AE1450" s="296"/>
      <c r="AF1450" s="296"/>
      <c r="AG1450" s="296"/>
      <c r="AH1450" s="296"/>
      <c r="AI1450" s="296"/>
    </row>
    <row r="1451" s="455" customFormat="1" spans="1:35">
      <c r="A1451" s="467">
        <v>1733</v>
      </c>
      <c r="B1451" s="296"/>
      <c r="C1451" s="754" t="s">
        <v>5305</v>
      </c>
      <c r="D1451" s="296"/>
      <c r="E1451" s="754" t="s">
        <v>5306</v>
      </c>
      <c r="F1451" s="296"/>
      <c r="G1451" s="296"/>
      <c r="H1451" s="755" t="s">
        <v>6294</v>
      </c>
      <c r="I1451" s="296"/>
      <c r="J1451" s="191" t="s">
        <v>8269</v>
      </c>
      <c r="K1451" s="296"/>
      <c r="L1451" s="296"/>
      <c r="M1451" s="476">
        <v>241</v>
      </c>
      <c r="N1451" s="477">
        <v>18.5694</v>
      </c>
      <c r="O1451" s="477">
        <f t="shared" si="319"/>
        <v>4475.2254</v>
      </c>
      <c r="P1451" s="477">
        <v>220</v>
      </c>
      <c r="Q1451" s="477">
        <f t="shared" si="332"/>
        <v>18.5694</v>
      </c>
      <c r="R1451" s="477">
        <f t="shared" si="323"/>
        <v>4085.268</v>
      </c>
      <c r="S1451" s="477">
        <f t="shared" si="325"/>
        <v>0</v>
      </c>
      <c r="T1451" s="477">
        <f t="shared" si="326"/>
        <v>18.5694</v>
      </c>
      <c r="U1451" s="477">
        <f t="shared" si="330"/>
        <v>0</v>
      </c>
      <c r="V1451" s="477">
        <f t="shared" si="327"/>
        <v>-21</v>
      </c>
      <c r="W1451" s="477">
        <f t="shared" si="328"/>
        <v>18.5694</v>
      </c>
      <c r="X1451" s="477">
        <f t="shared" si="333"/>
        <v>-389.9574</v>
      </c>
      <c r="Y1451" s="444"/>
      <c r="Z1451" s="296"/>
      <c r="AA1451" s="296"/>
      <c r="AB1451" s="296"/>
      <c r="AC1451" s="296"/>
      <c r="AD1451" s="296"/>
      <c r="AE1451" s="296"/>
      <c r="AF1451" s="296"/>
      <c r="AG1451" s="296"/>
      <c r="AH1451" s="296"/>
      <c r="AI1451" s="296"/>
    </row>
    <row r="1452" s="455" customFormat="1" spans="1:35">
      <c r="A1452" s="467">
        <v>1734</v>
      </c>
      <c r="B1452" s="296"/>
      <c r="C1452" s="754" t="s">
        <v>8278</v>
      </c>
      <c r="D1452" s="296"/>
      <c r="E1452" s="754" t="s">
        <v>8279</v>
      </c>
      <c r="F1452" s="296"/>
      <c r="G1452" s="296"/>
      <c r="H1452" s="755" t="s">
        <v>6294</v>
      </c>
      <c r="I1452" s="296"/>
      <c r="J1452" s="191" t="s">
        <v>8269</v>
      </c>
      <c r="K1452" s="296"/>
      <c r="L1452" s="296"/>
      <c r="M1452" s="476">
        <v>-2</v>
      </c>
      <c r="N1452" s="477">
        <f>VLOOKUP(C1452,[9]厂外金额!$A$2:$K$1586,11,0)</f>
        <v>44.4925</v>
      </c>
      <c r="O1452" s="477">
        <f t="shared" si="319"/>
        <v>-88.985</v>
      </c>
      <c r="P1452" s="477"/>
      <c r="Q1452" s="477">
        <f t="shared" si="332"/>
        <v>44.4925</v>
      </c>
      <c r="R1452" s="477">
        <f t="shared" si="323"/>
        <v>0</v>
      </c>
      <c r="S1452" s="477">
        <f t="shared" si="325"/>
        <v>2</v>
      </c>
      <c r="T1452" s="477">
        <f t="shared" si="326"/>
        <v>44.4925</v>
      </c>
      <c r="U1452" s="477">
        <f>R1452-O1452</f>
        <v>88.985</v>
      </c>
      <c r="V1452" s="477">
        <f t="shared" si="327"/>
        <v>0</v>
      </c>
      <c r="W1452" s="477">
        <f t="shared" si="328"/>
        <v>44.4925</v>
      </c>
      <c r="X1452" s="477">
        <f t="shared" si="329"/>
        <v>0</v>
      </c>
      <c r="Y1452" s="444"/>
      <c r="Z1452" s="296"/>
      <c r="AA1452" s="296"/>
      <c r="AB1452" s="296"/>
      <c r="AC1452" s="296"/>
      <c r="AD1452" s="296"/>
      <c r="AE1452" s="296"/>
      <c r="AF1452" s="296"/>
      <c r="AG1452" s="296"/>
      <c r="AH1452" s="296"/>
      <c r="AI1452" s="296"/>
    </row>
    <row r="1453" s="455" customFormat="1" spans="1:35">
      <c r="A1453" s="467">
        <v>1735</v>
      </c>
      <c r="B1453" s="296"/>
      <c r="C1453" s="754" t="s">
        <v>6725</v>
      </c>
      <c r="D1453" s="296"/>
      <c r="E1453" s="754" t="s">
        <v>6726</v>
      </c>
      <c r="F1453" s="296"/>
      <c r="G1453" s="296"/>
      <c r="H1453" s="755" t="s">
        <v>6294</v>
      </c>
      <c r="I1453" s="296"/>
      <c r="J1453" s="191" t="s">
        <v>8269</v>
      </c>
      <c r="K1453" s="296"/>
      <c r="L1453" s="296"/>
      <c r="M1453" s="476">
        <v>130</v>
      </c>
      <c r="N1453" s="477">
        <v>37.8636</v>
      </c>
      <c r="O1453" s="477">
        <f t="shared" si="319"/>
        <v>4922.268</v>
      </c>
      <c r="P1453" s="477"/>
      <c r="Q1453" s="477">
        <f t="shared" si="332"/>
        <v>37.8636</v>
      </c>
      <c r="R1453" s="477">
        <f t="shared" si="323"/>
        <v>0</v>
      </c>
      <c r="S1453" s="477">
        <f t="shared" si="325"/>
        <v>0</v>
      </c>
      <c r="T1453" s="477">
        <f t="shared" si="326"/>
        <v>37.8636</v>
      </c>
      <c r="U1453" s="477">
        <f t="shared" si="330"/>
        <v>0</v>
      </c>
      <c r="V1453" s="477">
        <f t="shared" si="327"/>
        <v>-130</v>
      </c>
      <c r="W1453" s="477">
        <f t="shared" si="328"/>
        <v>37.8636</v>
      </c>
      <c r="X1453" s="477">
        <f>R1453-O1453</f>
        <v>-4922.268</v>
      </c>
      <c r="Y1453" s="444"/>
      <c r="Z1453" s="296"/>
      <c r="AA1453" s="296"/>
      <c r="AB1453" s="296"/>
      <c r="AC1453" s="296"/>
      <c r="AD1453" s="296"/>
      <c r="AE1453" s="296"/>
      <c r="AF1453" s="296"/>
      <c r="AG1453" s="296"/>
      <c r="AH1453" s="296"/>
      <c r="AI1453" s="296"/>
    </row>
    <row r="1454" s="455" customFormat="1" spans="1:35">
      <c r="A1454" s="467">
        <v>1736</v>
      </c>
      <c r="B1454" s="296"/>
      <c r="C1454" s="754" t="s">
        <v>6727</v>
      </c>
      <c r="D1454" s="296"/>
      <c r="E1454" s="754" t="s">
        <v>6728</v>
      </c>
      <c r="F1454" s="296"/>
      <c r="G1454" s="296"/>
      <c r="H1454" s="755" t="s">
        <v>6294</v>
      </c>
      <c r="I1454" s="296"/>
      <c r="J1454" s="191" t="s">
        <v>8269</v>
      </c>
      <c r="K1454" s="296"/>
      <c r="L1454" s="296"/>
      <c r="M1454" s="476">
        <v>-119</v>
      </c>
      <c r="N1454" s="477">
        <v>39.9149</v>
      </c>
      <c r="O1454" s="477">
        <f t="shared" si="319"/>
        <v>-4749.8731</v>
      </c>
      <c r="P1454" s="477">
        <v>6</v>
      </c>
      <c r="Q1454" s="477">
        <f t="shared" si="332"/>
        <v>39.9149</v>
      </c>
      <c r="R1454" s="477">
        <f t="shared" si="323"/>
        <v>239.4894</v>
      </c>
      <c r="S1454" s="477">
        <f t="shared" si="325"/>
        <v>125</v>
      </c>
      <c r="T1454" s="477">
        <f t="shared" si="326"/>
        <v>39.9149</v>
      </c>
      <c r="U1454" s="477">
        <f>R1454-O1454</f>
        <v>4989.3625</v>
      </c>
      <c r="V1454" s="477">
        <f t="shared" si="327"/>
        <v>0</v>
      </c>
      <c r="W1454" s="477">
        <f t="shared" si="328"/>
        <v>39.9149</v>
      </c>
      <c r="X1454" s="477">
        <f t="shared" si="329"/>
        <v>0</v>
      </c>
      <c r="Y1454" s="444"/>
      <c r="Z1454" s="296"/>
      <c r="AA1454" s="296"/>
      <c r="AB1454" s="296"/>
      <c r="AC1454" s="296"/>
      <c r="AD1454" s="296"/>
      <c r="AE1454" s="296"/>
      <c r="AF1454" s="296"/>
      <c r="AG1454" s="296"/>
      <c r="AH1454" s="296"/>
      <c r="AI1454" s="296"/>
    </row>
    <row r="1455" s="455" customFormat="1" spans="1:35">
      <c r="A1455" s="467">
        <v>1737</v>
      </c>
      <c r="B1455" s="296"/>
      <c r="C1455" s="754" t="s">
        <v>6729</v>
      </c>
      <c r="D1455" s="296"/>
      <c r="E1455" s="754" t="s">
        <v>6730</v>
      </c>
      <c r="F1455" s="296"/>
      <c r="G1455" s="296"/>
      <c r="H1455" s="755" t="s">
        <v>6294</v>
      </c>
      <c r="I1455" s="296"/>
      <c r="J1455" s="191" t="s">
        <v>8269</v>
      </c>
      <c r="K1455" s="296"/>
      <c r="L1455" s="296"/>
      <c r="M1455" s="476">
        <v>-5</v>
      </c>
      <c r="N1455" s="477">
        <v>47.676</v>
      </c>
      <c r="O1455" s="477">
        <f t="shared" si="319"/>
        <v>-238.38</v>
      </c>
      <c r="P1455" s="477"/>
      <c r="Q1455" s="477">
        <f t="shared" si="332"/>
        <v>47.676</v>
      </c>
      <c r="R1455" s="477">
        <f t="shared" si="323"/>
        <v>0</v>
      </c>
      <c r="S1455" s="477">
        <f t="shared" si="325"/>
        <v>5</v>
      </c>
      <c r="T1455" s="477">
        <f t="shared" si="326"/>
        <v>47.676</v>
      </c>
      <c r="U1455" s="477">
        <f>R1455-O1455</f>
        <v>238.38</v>
      </c>
      <c r="V1455" s="477">
        <f t="shared" si="327"/>
        <v>0</v>
      </c>
      <c r="W1455" s="477">
        <f t="shared" si="328"/>
        <v>47.676</v>
      </c>
      <c r="X1455" s="477">
        <f t="shared" si="329"/>
        <v>0</v>
      </c>
      <c r="Y1455" s="444"/>
      <c r="Z1455" s="296"/>
      <c r="AA1455" s="296"/>
      <c r="AB1455" s="296"/>
      <c r="AC1455" s="296"/>
      <c r="AD1455" s="296"/>
      <c r="AE1455" s="296"/>
      <c r="AF1455" s="296"/>
      <c r="AG1455" s="296"/>
      <c r="AH1455" s="296"/>
      <c r="AI1455" s="296"/>
    </row>
    <row r="1456" s="455" customFormat="1" spans="1:35">
      <c r="A1456" s="467">
        <v>1738</v>
      </c>
      <c r="B1456" s="296"/>
      <c r="C1456" s="754" t="s">
        <v>6735</v>
      </c>
      <c r="D1456" s="296"/>
      <c r="E1456" s="754" t="s">
        <v>6736</v>
      </c>
      <c r="F1456" s="296"/>
      <c r="G1456" s="296"/>
      <c r="H1456" s="755" t="s">
        <v>6294</v>
      </c>
      <c r="I1456" s="296"/>
      <c r="J1456" s="191" t="s">
        <v>8269</v>
      </c>
      <c r="K1456" s="296"/>
      <c r="L1456" s="296"/>
      <c r="M1456" s="476">
        <v>10</v>
      </c>
      <c r="N1456" s="477">
        <v>12.2958</v>
      </c>
      <c r="O1456" s="477">
        <f t="shared" si="319"/>
        <v>122.958</v>
      </c>
      <c r="P1456" s="477"/>
      <c r="Q1456" s="477">
        <f t="shared" si="332"/>
        <v>12.2958</v>
      </c>
      <c r="R1456" s="477">
        <f t="shared" si="323"/>
        <v>0</v>
      </c>
      <c r="S1456" s="477">
        <f t="shared" si="325"/>
        <v>0</v>
      </c>
      <c r="T1456" s="477">
        <f t="shared" si="326"/>
        <v>12.2958</v>
      </c>
      <c r="U1456" s="477">
        <f t="shared" si="330"/>
        <v>0</v>
      </c>
      <c r="V1456" s="477">
        <f t="shared" si="327"/>
        <v>-10</v>
      </c>
      <c r="W1456" s="477">
        <f t="shared" si="328"/>
        <v>12.2958</v>
      </c>
      <c r="X1456" s="477">
        <f t="shared" ref="X1456:X1465" si="334">R1456-O1456</f>
        <v>-122.958</v>
      </c>
      <c r="Y1456" s="444"/>
      <c r="Z1456" s="296"/>
      <c r="AA1456" s="296"/>
      <c r="AB1456" s="296"/>
      <c r="AC1456" s="296"/>
      <c r="AD1456" s="296"/>
      <c r="AE1456" s="296"/>
      <c r="AF1456" s="296"/>
      <c r="AG1456" s="296"/>
      <c r="AH1456" s="296"/>
      <c r="AI1456" s="296"/>
    </row>
    <row r="1457" s="455" customFormat="1" spans="1:35">
      <c r="A1457" s="467">
        <v>1739</v>
      </c>
      <c r="B1457" s="296"/>
      <c r="C1457" s="754" t="s">
        <v>8280</v>
      </c>
      <c r="D1457" s="296"/>
      <c r="E1457" s="754" t="s">
        <v>8281</v>
      </c>
      <c r="F1457" s="296"/>
      <c r="G1457" s="296"/>
      <c r="H1457" s="755" t="s">
        <v>6294</v>
      </c>
      <c r="I1457" s="296"/>
      <c r="J1457" s="191" t="s">
        <v>8269</v>
      </c>
      <c r="K1457" s="296"/>
      <c r="L1457" s="296"/>
      <c r="M1457" s="476">
        <v>-6</v>
      </c>
      <c r="N1457" s="477">
        <v>21.8</v>
      </c>
      <c r="O1457" s="477">
        <f t="shared" si="319"/>
        <v>-130.8</v>
      </c>
      <c r="P1457" s="477"/>
      <c r="Q1457" s="477">
        <f t="shared" si="332"/>
        <v>21.8</v>
      </c>
      <c r="R1457" s="477">
        <f t="shared" si="323"/>
        <v>0</v>
      </c>
      <c r="S1457" s="477">
        <f t="shared" si="325"/>
        <v>6</v>
      </c>
      <c r="T1457" s="477">
        <f t="shared" si="326"/>
        <v>21.8</v>
      </c>
      <c r="U1457" s="477">
        <f>R1457-O1457</f>
        <v>130.8</v>
      </c>
      <c r="V1457" s="477">
        <f t="shared" si="327"/>
        <v>0</v>
      </c>
      <c r="W1457" s="477">
        <f t="shared" si="328"/>
        <v>21.8</v>
      </c>
      <c r="X1457" s="477">
        <f t="shared" si="329"/>
        <v>0</v>
      </c>
      <c r="Y1457" s="444"/>
      <c r="Z1457" s="296"/>
      <c r="AA1457" s="296"/>
      <c r="AB1457" s="296"/>
      <c r="AC1457" s="296"/>
      <c r="AD1457" s="296"/>
      <c r="AE1457" s="296"/>
      <c r="AF1457" s="296"/>
      <c r="AG1457" s="296"/>
      <c r="AH1457" s="296"/>
      <c r="AI1457" s="296"/>
    </row>
    <row r="1458" s="455" customFormat="1" spans="1:35">
      <c r="A1458" s="467">
        <v>1740</v>
      </c>
      <c r="B1458" s="296"/>
      <c r="C1458" s="754" t="s">
        <v>8282</v>
      </c>
      <c r="D1458" s="296"/>
      <c r="E1458" s="754" t="s">
        <v>8283</v>
      </c>
      <c r="F1458" s="296"/>
      <c r="G1458" s="296"/>
      <c r="H1458" s="755" t="s">
        <v>6294</v>
      </c>
      <c r="I1458" s="296"/>
      <c r="J1458" s="191" t="s">
        <v>8269</v>
      </c>
      <c r="K1458" s="296"/>
      <c r="L1458" s="296"/>
      <c r="M1458" s="476">
        <v>-4</v>
      </c>
      <c r="N1458" s="477">
        <f>VLOOKUP(C1458,[9]厂外金额!$A$2:$K$1586,11,0)</f>
        <v>29.356</v>
      </c>
      <c r="O1458" s="477">
        <f t="shared" ref="O1458:O1521" si="335">N1458*M1458</f>
        <v>-117.424</v>
      </c>
      <c r="P1458" s="477"/>
      <c r="Q1458" s="477">
        <f t="shared" si="332"/>
        <v>29.356</v>
      </c>
      <c r="R1458" s="477">
        <f t="shared" si="323"/>
        <v>0</v>
      </c>
      <c r="S1458" s="477">
        <f t="shared" si="325"/>
        <v>4</v>
      </c>
      <c r="T1458" s="477">
        <f t="shared" si="326"/>
        <v>29.356</v>
      </c>
      <c r="U1458" s="477">
        <f>R1458-O1458</f>
        <v>117.424</v>
      </c>
      <c r="V1458" s="477">
        <f t="shared" si="327"/>
        <v>0</v>
      </c>
      <c r="W1458" s="477">
        <f t="shared" si="328"/>
        <v>29.356</v>
      </c>
      <c r="X1458" s="477">
        <f t="shared" si="329"/>
        <v>0</v>
      </c>
      <c r="Y1458" s="444"/>
      <c r="Z1458" s="296"/>
      <c r="AA1458" s="296"/>
      <c r="AB1458" s="296"/>
      <c r="AC1458" s="296"/>
      <c r="AD1458" s="296"/>
      <c r="AE1458" s="296"/>
      <c r="AF1458" s="296"/>
      <c r="AG1458" s="296"/>
      <c r="AH1458" s="296"/>
      <c r="AI1458" s="296"/>
    </row>
    <row r="1459" s="455" customFormat="1" spans="1:35">
      <c r="A1459" s="467">
        <v>1741</v>
      </c>
      <c r="B1459" s="296"/>
      <c r="C1459" s="754" t="s">
        <v>6737</v>
      </c>
      <c r="D1459" s="296"/>
      <c r="E1459" s="754" t="s">
        <v>6738</v>
      </c>
      <c r="F1459" s="296"/>
      <c r="G1459" s="296"/>
      <c r="H1459" s="755" t="s">
        <v>6294</v>
      </c>
      <c r="I1459" s="296"/>
      <c r="J1459" s="191" t="s">
        <v>8269</v>
      </c>
      <c r="K1459" s="296"/>
      <c r="L1459" s="296"/>
      <c r="M1459" s="476">
        <v>50</v>
      </c>
      <c r="N1459" s="477">
        <v>16.1745</v>
      </c>
      <c r="O1459" s="477">
        <f t="shared" si="335"/>
        <v>808.725</v>
      </c>
      <c r="P1459" s="477"/>
      <c r="Q1459" s="477">
        <f t="shared" si="332"/>
        <v>16.1745</v>
      </c>
      <c r="R1459" s="477">
        <f t="shared" si="323"/>
        <v>0</v>
      </c>
      <c r="S1459" s="477">
        <f t="shared" si="325"/>
        <v>0</v>
      </c>
      <c r="T1459" s="477">
        <f t="shared" si="326"/>
        <v>16.1745</v>
      </c>
      <c r="U1459" s="477">
        <f t="shared" si="330"/>
        <v>0</v>
      </c>
      <c r="V1459" s="477">
        <f t="shared" si="327"/>
        <v>-50</v>
      </c>
      <c r="W1459" s="477">
        <f t="shared" si="328"/>
        <v>16.1745</v>
      </c>
      <c r="X1459" s="477">
        <f t="shared" si="334"/>
        <v>-808.725</v>
      </c>
      <c r="Y1459" s="444"/>
      <c r="Z1459" s="296"/>
      <c r="AA1459" s="296"/>
      <c r="AB1459" s="296"/>
      <c r="AC1459" s="296"/>
      <c r="AD1459" s="296"/>
      <c r="AE1459" s="296"/>
      <c r="AF1459" s="296"/>
      <c r="AG1459" s="296"/>
      <c r="AH1459" s="296"/>
      <c r="AI1459" s="296"/>
    </row>
    <row r="1460" s="455" customFormat="1" spans="1:35">
      <c r="A1460" s="467">
        <v>1742</v>
      </c>
      <c r="B1460" s="296"/>
      <c r="C1460" s="754" t="s">
        <v>5307</v>
      </c>
      <c r="D1460" s="296"/>
      <c r="E1460" s="754" t="s">
        <v>5308</v>
      </c>
      <c r="F1460" s="296"/>
      <c r="G1460" s="296"/>
      <c r="H1460" s="755" t="s">
        <v>6294</v>
      </c>
      <c r="I1460" s="296"/>
      <c r="J1460" s="191" t="s">
        <v>8269</v>
      </c>
      <c r="K1460" s="296"/>
      <c r="L1460" s="296"/>
      <c r="M1460" s="476">
        <v>30</v>
      </c>
      <c r="N1460" s="477">
        <v>34.7745</v>
      </c>
      <c r="O1460" s="477">
        <f t="shared" si="335"/>
        <v>1043.235</v>
      </c>
      <c r="P1460" s="477"/>
      <c r="Q1460" s="477">
        <f t="shared" si="332"/>
        <v>34.7745</v>
      </c>
      <c r="R1460" s="477">
        <f t="shared" si="323"/>
        <v>0</v>
      </c>
      <c r="S1460" s="477">
        <f t="shared" si="325"/>
        <v>0</v>
      </c>
      <c r="T1460" s="477">
        <f t="shared" si="326"/>
        <v>34.7745</v>
      </c>
      <c r="U1460" s="477">
        <f t="shared" si="330"/>
        <v>0</v>
      </c>
      <c r="V1460" s="477">
        <f t="shared" si="327"/>
        <v>-30</v>
      </c>
      <c r="W1460" s="477">
        <f t="shared" si="328"/>
        <v>34.7745</v>
      </c>
      <c r="X1460" s="477">
        <f t="shared" si="334"/>
        <v>-1043.235</v>
      </c>
      <c r="Y1460" s="444"/>
      <c r="Z1460" s="296"/>
      <c r="AA1460" s="296"/>
      <c r="AB1460" s="296"/>
      <c r="AC1460" s="296"/>
      <c r="AD1460" s="296"/>
      <c r="AE1460" s="296"/>
      <c r="AF1460" s="296"/>
      <c r="AG1460" s="296"/>
      <c r="AH1460" s="296"/>
      <c r="AI1460" s="296"/>
    </row>
    <row r="1461" s="455" customFormat="1" spans="1:35">
      <c r="A1461" s="467">
        <v>1743</v>
      </c>
      <c r="B1461" s="296"/>
      <c r="C1461" s="754" t="s">
        <v>6741</v>
      </c>
      <c r="D1461" s="296"/>
      <c r="E1461" s="754" t="s">
        <v>6742</v>
      </c>
      <c r="F1461" s="296"/>
      <c r="G1461" s="296"/>
      <c r="H1461" s="755" t="s">
        <v>6294</v>
      </c>
      <c r="I1461" s="296"/>
      <c r="J1461" s="191" t="s">
        <v>8269</v>
      </c>
      <c r="K1461" s="296"/>
      <c r="L1461" s="296"/>
      <c r="M1461" s="476">
        <v>170</v>
      </c>
      <c r="N1461" s="477">
        <v>31.674</v>
      </c>
      <c r="O1461" s="477">
        <f t="shared" si="335"/>
        <v>5384.58</v>
      </c>
      <c r="P1461" s="477"/>
      <c r="Q1461" s="477">
        <f t="shared" si="332"/>
        <v>31.674</v>
      </c>
      <c r="R1461" s="477">
        <f t="shared" si="323"/>
        <v>0</v>
      </c>
      <c r="S1461" s="477">
        <f t="shared" si="325"/>
        <v>0</v>
      </c>
      <c r="T1461" s="477">
        <f t="shared" si="326"/>
        <v>31.674</v>
      </c>
      <c r="U1461" s="477">
        <f t="shared" si="330"/>
        <v>0</v>
      </c>
      <c r="V1461" s="477">
        <f t="shared" si="327"/>
        <v>-170</v>
      </c>
      <c r="W1461" s="477">
        <f t="shared" si="328"/>
        <v>31.674</v>
      </c>
      <c r="X1461" s="477">
        <f t="shared" si="334"/>
        <v>-5384.58</v>
      </c>
      <c r="Y1461" s="444"/>
      <c r="Z1461" s="296"/>
      <c r="AA1461" s="296"/>
      <c r="AB1461" s="296"/>
      <c r="AC1461" s="296"/>
      <c r="AD1461" s="296"/>
      <c r="AE1461" s="296"/>
      <c r="AF1461" s="296"/>
      <c r="AG1461" s="296"/>
      <c r="AH1461" s="296"/>
      <c r="AI1461" s="296"/>
    </row>
    <row r="1462" s="455" customFormat="1" spans="1:35">
      <c r="A1462" s="467">
        <v>1744</v>
      </c>
      <c r="B1462" s="296"/>
      <c r="C1462" s="754" t="s">
        <v>5309</v>
      </c>
      <c r="D1462" s="296"/>
      <c r="E1462" s="754" t="s">
        <v>5310</v>
      </c>
      <c r="F1462" s="296"/>
      <c r="G1462" s="296"/>
      <c r="H1462" s="755" t="s">
        <v>6294</v>
      </c>
      <c r="I1462" s="296"/>
      <c r="J1462" s="191" t="s">
        <v>8269</v>
      </c>
      <c r="K1462" s="296"/>
      <c r="L1462" s="296"/>
      <c r="M1462" s="476">
        <v>253</v>
      </c>
      <c r="N1462" s="477">
        <v>34.8486</v>
      </c>
      <c r="O1462" s="477">
        <f t="shared" si="335"/>
        <v>8816.6958</v>
      </c>
      <c r="P1462" s="477"/>
      <c r="Q1462" s="477">
        <f t="shared" si="332"/>
        <v>34.8486</v>
      </c>
      <c r="R1462" s="477">
        <f t="shared" si="323"/>
        <v>0</v>
      </c>
      <c r="S1462" s="477">
        <f t="shared" si="325"/>
        <v>0</v>
      </c>
      <c r="T1462" s="477">
        <f t="shared" si="326"/>
        <v>34.8486</v>
      </c>
      <c r="U1462" s="477">
        <f t="shared" si="330"/>
        <v>0</v>
      </c>
      <c r="V1462" s="477">
        <f t="shared" si="327"/>
        <v>-253</v>
      </c>
      <c r="W1462" s="477">
        <f t="shared" si="328"/>
        <v>34.8486</v>
      </c>
      <c r="X1462" s="477">
        <f t="shared" si="334"/>
        <v>-8816.6958</v>
      </c>
      <c r="Y1462" s="444"/>
      <c r="Z1462" s="296"/>
      <c r="AA1462" s="296"/>
      <c r="AB1462" s="296"/>
      <c r="AC1462" s="296"/>
      <c r="AD1462" s="296"/>
      <c r="AE1462" s="296"/>
      <c r="AF1462" s="296"/>
      <c r="AG1462" s="296"/>
      <c r="AH1462" s="296"/>
      <c r="AI1462" s="296"/>
    </row>
    <row r="1463" s="455" customFormat="1" spans="1:35">
      <c r="A1463" s="467">
        <v>1745</v>
      </c>
      <c r="B1463" s="296"/>
      <c r="C1463" s="754" t="s">
        <v>6743</v>
      </c>
      <c r="D1463" s="296"/>
      <c r="E1463" s="754" t="s">
        <v>6744</v>
      </c>
      <c r="F1463" s="296"/>
      <c r="G1463" s="296"/>
      <c r="H1463" s="755" t="s">
        <v>6294</v>
      </c>
      <c r="I1463" s="296"/>
      <c r="J1463" s="191" t="s">
        <v>8269</v>
      </c>
      <c r="K1463" s="296"/>
      <c r="L1463" s="296"/>
      <c r="M1463" s="476">
        <v>30</v>
      </c>
      <c r="N1463" s="477">
        <v>29.7301</v>
      </c>
      <c r="O1463" s="477">
        <f t="shared" si="335"/>
        <v>891.903</v>
      </c>
      <c r="P1463" s="477"/>
      <c r="Q1463" s="477">
        <f t="shared" si="332"/>
        <v>29.7301</v>
      </c>
      <c r="R1463" s="477">
        <f t="shared" si="323"/>
        <v>0</v>
      </c>
      <c r="S1463" s="477">
        <f t="shared" si="325"/>
        <v>0</v>
      </c>
      <c r="T1463" s="477">
        <f t="shared" si="326"/>
        <v>29.7301</v>
      </c>
      <c r="U1463" s="477">
        <f t="shared" si="330"/>
        <v>0</v>
      </c>
      <c r="V1463" s="477">
        <f t="shared" si="327"/>
        <v>-30</v>
      </c>
      <c r="W1463" s="477">
        <f t="shared" si="328"/>
        <v>29.7301</v>
      </c>
      <c r="X1463" s="477">
        <f t="shared" si="334"/>
        <v>-891.903</v>
      </c>
      <c r="Y1463" s="444"/>
      <c r="Z1463" s="296"/>
      <c r="AA1463" s="296"/>
      <c r="AB1463" s="296"/>
      <c r="AC1463" s="296"/>
      <c r="AD1463" s="296"/>
      <c r="AE1463" s="296"/>
      <c r="AF1463" s="296"/>
      <c r="AG1463" s="296"/>
      <c r="AH1463" s="296"/>
      <c r="AI1463" s="296"/>
    </row>
    <row r="1464" s="455" customFormat="1" spans="1:35">
      <c r="A1464" s="467">
        <v>1746</v>
      </c>
      <c r="B1464" s="296"/>
      <c r="C1464" s="754" t="s">
        <v>5313</v>
      </c>
      <c r="D1464" s="296"/>
      <c r="E1464" s="754" t="s">
        <v>5314</v>
      </c>
      <c r="F1464" s="296"/>
      <c r="G1464" s="296"/>
      <c r="H1464" s="755" t="s">
        <v>6294</v>
      </c>
      <c r="I1464" s="296"/>
      <c r="J1464" s="191" t="s">
        <v>8269</v>
      </c>
      <c r="K1464" s="296"/>
      <c r="L1464" s="296"/>
      <c r="M1464" s="476">
        <v>10</v>
      </c>
      <c r="N1464" s="477">
        <v>22.3691</v>
      </c>
      <c r="O1464" s="477">
        <f t="shared" si="335"/>
        <v>223.691</v>
      </c>
      <c r="P1464" s="477"/>
      <c r="Q1464" s="477">
        <f t="shared" si="332"/>
        <v>22.3691</v>
      </c>
      <c r="R1464" s="477">
        <f t="shared" si="323"/>
        <v>0</v>
      </c>
      <c r="S1464" s="477">
        <f t="shared" si="325"/>
        <v>0</v>
      </c>
      <c r="T1464" s="477">
        <f t="shared" si="326"/>
        <v>22.3691</v>
      </c>
      <c r="U1464" s="477">
        <f t="shared" si="330"/>
        <v>0</v>
      </c>
      <c r="V1464" s="477">
        <f t="shared" si="327"/>
        <v>-10</v>
      </c>
      <c r="W1464" s="477">
        <f t="shared" si="328"/>
        <v>22.3691</v>
      </c>
      <c r="X1464" s="477">
        <f t="shared" si="334"/>
        <v>-223.691</v>
      </c>
      <c r="Y1464" s="444"/>
      <c r="Z1464" s="296"/>
      <c r="AA1464" s="296"/>
      <c r="AB1464" s="296"/>
      <c r="AC1464" s="296"/>
      <c r="AD1464" s="296"/>
      <c r="AE1464" s="296"/>
      <c r="AF1464" s="296"/>
      <c r="AG1464" s="296"/>
      <c r="AH1464" s="296"/>
      <c r="AI1464" s="296"/>
    </row>
    <row r="1465" s="455" customFormat="1" spans="1:35">
      <c r="A1465" s="467">
        <v>1747</v>
      </c>
      <c r="B1465" s="296"/>
      <c r="C1465" s="754" t="s">
        <v>5315</v>
      </c>
      <c r="D1465" s="296"/>
      <c r="E1465" s="754" t="s">
        <v>5316</v>
      </c>
      <c r="F1465" s="296"/>
      <c r="G1465" s="296"/>
      <c r="H1465" s="755" t="s">
        <v>6294</v>
      </c>
      <c r="I1465" s="296"/>
      <c r="J1465" s="191" t="s">
        <v>8269</v>
      </c>
      <c r="K1465" s="296"/>
      <c r="L1465" s="296"/>
      <c r="M1465" s="476">
        <v>22</v>
      </c>
      <c r="N1465" s="477">
        <v>22.8368</v>
      </c>
      <c r="O1465" s="477">
        <f t="shared" si="335"/>
        <v>502.4096</v>
      </c>
      <c r="P1465" s="477"/>
      <c r="Q1465" s="477">
        <f t="shared" si="332"/>
        <v>22.8368</v>
      </c>
      <c r="R1465" s="477">
        <f t="shared" si="323"/>
        <v>0</v>
      </c>
      <c r="S1465" s="477">
        <f t="shared" si="325"/>
        <v>0</v>
      </c>
      <c r="T1465" s="477">
        <f t="shared" si="326"/>
        <v>22.8368</v>
      </c>
      <c r="U1465" s="477">
        <f t="shared" si="330"/>
        <v>0</v>
      </c>
      <c r="V1465" s="477">
        <f t="shared" si="327"/>
        <v>-22</v>
      </c>
      <c r="W1465" s="477">
        <f t="shared" si="328"/>
        <v>22.8368</v>
      </c>
      <c r="X1465" s="477">
        <f t="shared" si="334"/>
        <v>-502.4096</v>
      </c>
      <c r="Y1465" s="444"/>
      <c r="Z1465" s="296"/>
      <c r="AA1465" s="296"/>
      <c r="AB1465" s="296"/>
      <c r="AC1465" s="296"/>
      <c r="AD1465" s="296"/>
      <c r="AE1465" s="296"/>
      <c r="AF1465" s="296"/>
      <c r="AG1465" s="296"/>
      <c r="AH1465" s="296"/>
      <c r="AI1465" s="296"/>
    </row>
    <row r="1466" s="455" customFormat="1" spans="1:35">
      <c r="A1466" s="467">
        <v>1748</v>
      </c>
      <c r="B1466" s="296"/>
      <c r="C1466" s="754" t="s">
        <v>6747</v>
      </c>
      <c r="D1466" s="296"/>
      <c r="E1466" s="754" t="s">
        <v>6748</v>
      </c>
      <c r="F1466" s="296"/>
      <c r="G1466" s="296"/>
      <c r="H1466" s="755" t="s">
        <v>6294</v>
      </c>
      <c r="I1466" s="296"/>
      <c r="J1466" s="191" t="s">
        <v>8269</v>
      </c>
      <c r="K1466" s="296"/>
      <c r="L1466" s="296"/>
      <c r="M1466" s="476">
        <v>-30</v>
      </c>
      <c r="N1466" s="477">
        <v>25.3567</v>
      </c>
      <c r="O1466" s="477">
        <f t="shared" si="335"/>
        <v>-760.701</v>
      </c>
      <c r="P1466" s="477"/>
      <c r="Q1466" s="477">
        <f t="shared" si="332"/>
        <v>25.3567</v>
      </c>
      <c r="R1466" s="477">
        <f t="shared" si="323"/>
        <v>0</v>
      </c>
      <c r="S1466" s="477">
        <f t="shared" si="325"/>
        <v>30</v>
      </c>
      <c r="T1466" s="477">
        <f t="shared" si="326"/>
        <v>25.3567</v>
      </c>
      <c r="U1466" s="477">
        <f>R1466-O1466</f>
        <v>760.701</v>
      </c>
      <c r="V1466" s="477">
        <f t="shared" si="327"/>
        <v>0</v>
      </c>
      <c r="W1466" s="477">
        <f t="shared" si="328"/>
        <v>25.3567</v>
      </c>
      <c r="X1466" s="477">
        <f t="shared" si="329"/>
        <v>0</v>
      </c>
      <c r="Y1466" s="444"/>
      <c r="Z1466" s="296"/>
      <c r="AA1466" s="296"/>
      <c r="AB1466" s="296"/>
      <c r="AC1466" s="296"/>
      <c r="AD1466" s="296"/>
      <c r="AE1466" s="296"/>
      <c r="AF1466" s="296"/>
      <c r="AG1466" s="296"/>
      <c r="AH1466" s="296"/>
      <c r="AI1466" s="296"/>
    </row>
    <row r="1467" s="455" customFormat="1" spans="1:35">
      <c r="A1467" s="467">
        <v>1749</v>
      </c>
      <c r="B1467" s="296"/>
      <c r="C1467" s="754" t="s">
        <v>6753</v>
      </c>
      <c r="D1467" s="296"/>
      <c r="E1467" s="754" t="s">
        <v>6754</v>
      </c>
      <c r="F1467" s="296"/>
      <c r="G1467" s="296"/>
      <c r="H1467" s="755" t="s">
        <v>6294</v>
      </c>
      <c r="I1467" s="296"/>
      <c r="J1467" s="191" t="s">
        <v>8269</v>
      </c>
      <c r="K1467" s="296"/>
      <c r="L1467" s="296"/>
      <c r="M1467" s="476">
        <v>3</v>
      </c>
      <c r="N1467" s="477">
        <v>48.748</v>
      </c>
      <c r="O1467" s="477">
        <f t="shared" si="335"/>
        <v>146.244</v>
      </c>
      <c r="P1467" s="477"/>
      <c r="Q1467" s="477">
        <f t="shared" si="332"/>
        <v>48.748</v>
      </c>
      <c r="R1467" s="477">
        <f t="shared" si="323"/>
        <v>0</v>
      </c>
      <c r="S1467" s="477">
        <f t="shared" si="325"/>
        <v>0</v>
      </c>
      <c r="T1467" s="477">
        <f t="shared" si="326"/>
        <v>48.748</v>
      </c>
      <c r="U1467" s="477">
        <f t="shared" si="330"/>
        <v>0</v>
      </c>
      <c r="V1467" s="477">
        <f t="shared" si="327"/>
        <v>-3</v>
      </c>
      <c r="W1467" s="477">
        <f t="shared" si="328"/>
        <v>48.748</v>
      </c>
      <c r="X1467" s="477">
        <f t="shared" ref="X1467:X1469" si="336">R1467-O1467</f>
        <v>-146.244</v>
      </c>
      <c r="Y1467" s="444"/>
      <c r="Z1467" s="296"/>
      <c r="AA1467" s="296"/>
      <c r="AB1467" s="296"/>
      <c r="AC1467" s="296"/>
      <c r="AD1467" s="296"/>
      <c r="AE1467" s="296"/>
      <c r="AF1467" s="296"/>
      <c r="AG1467" s="296"/>
      <c r="AH1467" s="296"/>
      <c r="AI1467" s="296"/>
    </row>
    <row r="1468" s="455" customFormat="1" spans="1:35">
      <c r="A1468" s="467">
        <v>1750</v>
      </c>
      <c r="B1468" s="296"/>
      <c r="C1468" s="754" t="s">
        <v>8284</v>
      </c>
      <c r="D1468" s="296"/>
      <c r="E1468" s="754" t="s">
        <v>8285</v>
      </c>
      <c r="F1468" s="296"/>
      <c r="G1468" s="296"/>
      <c r="H1468" s="755" t="s">
        <v>6294</v>
      </c>
      <c r="I1468" s="296"/>
      <c r="J1468" s="191" t="s">
        <v>8269</v>
      </c>
      <c r="K1468" s="296"/>
      <c r="L1468" s="296"/>
      <c r="M1468" s="476">
        <v>10</v>
      </c>
      <c r="N1468" s="477">
        <v>98.6085</v>
      </c>
      <c r="O1468" s="477">
        <f t="shared" si="335"/>
        <v>986.085</v>
      </c>
      <c r="P1468" s="477"/>
      <c r="Q1468" s="477">
        <f t="shared" si="332"/>
        <v>98.6085</v>
      </c>
      <c r="R1468" s="477">
        <f t="shared" si="323"/>
        <v>0</v>
      </c>
      <c r="S1468" s="477">
        <f t="shared" si="325"/>
        <v>0</v>
      </c>
      <c r="T1468" s="477">
        <f t="shared" si="326"/>
        <v>98.6085</v>
      </c>
      <c r="U1468" s="477">
        <f t="shared" si="330"/>
        <v>0</v>
      </c>
      <c r="V1468" s="477">
        <f t="shared" si="327"/>
        <v>-10</v>
      </c>
      <c r="W1468" s="477">
        <f t="shared" si="328"/>
        <v>98.6085</v>
      </c>
      <c r="X1468" s="477">
        <f t="shared" si="336"/>
        <v>-986.085</v>
      </c>
      <c r="Y1468" s="444"/>
      <c r="Z1468" s="296"/>
      <c r="AA1468" s="296"/>
      <c r="AB1468" s="296"/>
      <c r="AC1468" s="296"/>
      <c r="AD1468" s="296"/>
      <c r="AE1468" s="296"/>
      <c r="AF1468" s="296"/>
      <c r="AG1468" s="296"/>
      <c r="AH1468" s="296"/>
      <c r="AI1468" s="296"/>
    </row>
    <row r="1469" s="455" customFormat="1" spans="1:35">
      <c r="A1469" s="467">
        <v>1751</v>
      </c>
      <c r="B1469" s="296"/>
      <c r="C1469" s="754" t="s">
        <v>6757</v>
      </c>
      <c r="D1469" s="296"/>
      <c r="E1469" s="754" t="s">
        <v>6758</v>
      </c>
      <c r="F1469" s="296"/>
      <c r="G1469" s="296"/>
      <c r="H1469" s="755" t="s">
        <v>6294</v>
      </c>
      <c r="I1469" s="296"/>
      <c r="J1469" s="191" t="s">
        <v>8269</v>
      </c>
      <c r="K1469" s="296"/>
      <c r="L1469" s="296"/>
      <c r="M1469" s="476">
        <v>67</v>
      </c>
      <c r="N1469" s="477">
        <v>100.6403</v>
      </c>
      <c r="O1469" s="477">
        <f t="shared" si="335"/>
        <v>6742.9001</v>
      </c>
      <c r="P1469" s="477"/>
      <c r="Q1469" s="477">
        <f t="shared" si="332"/>
        <v>100.6403</v>
      </c>
      <c r="R1469" s="477">
        <f t="shared" si="323"/>
        <v>0</v>
      </c>
      <c r="S1469" s="477">
        <f t="shared" si="325"/>
        <v>0</v>
      </c>
      <c r="T1469" s="477">
        <f t="shared" si="326"/>
        <v>100.6403</v>
      </c>
      <c r="U1469" s="477">
        <f t="shared" si="330"/>
        <v>0</v>
      </c>
      <c r="V1469" s="477">
        <f t="shared" si="327"/>
        <v>-67</v>
      </c>
      <c r="W1469" s="477">
        <f t="shared" si="328"/>
        <v>100.6403</v>
      </c>
      <c r="X1469" s="477">
        <f t="shared" si="336"/>
        <v>-6742.9001</v>
      </c>
      <c r="Y1469" s="444"/>
      <c r="Z1469" s="296"/>
      <c r="AA1469" s="296"/>
      <c r="AB1469" s="296"/>
      <c r="AC1469" s="296"/>
      <c r="AD1469" s="296"/>
      <c r="AE1469" s="296"/>
      <c r="AF1469" s="296"/>
      <c r="AG1469" s="296"/>
      <c r="AH1469" s="296"/>
      <c r="AI1469" s="296"/>
    </row>
    <row r="1470" s="455" customFormat="1" spans="1:35">
      <c r="A1470" s="467">
        <v>1752</v>
      </c>
      <c r="B1470" s="296"/>
      <c r="C1470" s="754" t="s">
        <v>8286</v>
      </c>
      <c r="D1470" s="296"/>
      <c r="E1470" s="754" t="s">
        <v>8287</v>
      </c>
      <c r="F1470" s="296"/>
      <c r="G1470" s="296"/>
      <c r="H1470" s="755" t="s">
        <v>6294</v>
      </c>
      <c r="I1470" s="296"/>
      <c r="J1470" s="191" t="s">
        <v>8269</v>
      </c>
      <c r="K1470" s="296"/>
      <c r="L1470" s="296"/>
      <c r="M1470" s="476">
        <v>-10</v>
      </c>
      <c r="N1470" s="477">
        <v>15.842</v>
      </c>
      <c r="O1470" s="477">
        <f t="shared" si="335"/>
        <v>-158.42</v>
      </c>
      <c r="P1470" s="477"/>
      <c r="Q1470" s="477">
        <f t="shared" si="332"/>
        <v>15.842</v>
      </c>
      <c r="R1470" s="477">
        <f t="shared" si="323"/>
        <v>0</v>
      </c>
      <c r="S1470" s="477">
        <f t="shared" si="325"/>
        <v>10</v>
      </c>
      <c r="T1470" s="477">
        <f t="shared" si="326"/>
        <v>15.842</v>
      </c>
      <c r="U1470" s="477">
        <f>R1470-O1470</f>
        <v>158.42</v>
      </c>
      <c r="V1470" s="477">
        <f t="shared" si="327"/>
        <v>0</v>
      </c>
      <c r="W1470" s="477">
        <f t="shared" si="328"/>
        <v>15.842</v>
      </c>
      <c r="X1470" s="477">
        <f t="shared" si="329"/>
        <v>0</v>
      </c>
      <c r="Y1470" s="444"/>
      <c r="Z1470" s="296"/>
      <c r="AA1470" s="296"/>
      <c r="AB1470" s="296"/>
      <c r="AC1470" s="296"/>
      <c r="AD1470" s="296"/>
      <c r="AE1470" s="296"/>
      <c r="AF1470" s="296"/>
      <c r="AG1470" s="296"/>
      <c r="AH1470" s="296"/>
      <c r="AI1470" s="296"/>
    </row>
    <row r="1471" s="455" customFormat="1" spans="1:35">
      <c r="A1471" s="467">
        <v>1753</v>
      </c>
      <c r="B1471" s="296"/>
      <c r="C1471" s="754" t="s">
        <v>8288</v>
      </c>
      <c r="D1471" s="296"/>
      <c r="E1471" s="754" t="s">
        <v>8289</v>
      </c>
      <c r="F1471" s="296"/>
      <c r="G1471" s="296"/>
      <c r="H1471" s="755" t="s">
        <v>6294</v>
      </c>
      <c r="I1471" s="296"/>
      <c r="J1471" s="191" t="s">
        <v>8269</v>
      </c>
      <c r="K1471" s="296"/>
      <c r="L1471" s="296"/>
      <c r="M1471" s="476">
        <v>-7</v>
      </c>
      <c r="N1471" s="477">
        <v>23.7686</v>
      </c>
      <c r="O1471" s="477">
        <f t="shared" si="335"/>
        <v>-166.3802</v>
      </c>
      <c r="P1471" s="477"/>
      <c r="Q1471" s="477">
        <f t="shared" si="332"/>
        <v>23.7686</v>
      </c>
      <c r="R1471" s="477">
        <f t="shared" si="323"/>
        <v>0</v>
      </c>
      <c r="S1471" s="477">
        <f t="shared" si="325"/>
        <v>7</v>
      </c>
      <c r="T1471" s="477">
        <f t="shared" si="326"/>
        <v>23.7686</v>
      </c>
      <c r="U1471" s="477">
        <f>R1471-O1471</f>
        <v>166.3802</v>
      </c>
      <c r="V1471" s="477">
        <f t="shared" si="327"/>
        <v>0</v>
      </c>
      <c r="W1471" s="477">
        <f t="shared" si="328"/>
        <v>23.7686</v>
      </c>
      <c r="X1471" s="477">
        <f t="shared" si="329"/>
        <v>0</v>
      </c>
      <c r="Y1471" s="444"/>
      <c r="Z1471" s="296"/>
      <c r="AA1471" s="296"/>
      <c r="AB1471" s="296"/>
      <c r="AC1471" s="296"/>
      <c r="AD1471" s="296"/>
      <c r="AE1471" s="296"/>
      <c r="AF1471" s="296"/>
      <c r="AG1471" s="296"/>
      <c r="AH1471" s="296"/>
      <c r="AI1471" s="296"/>
    </row>
    <row r="1472" s="455" customFormat="1" spans="1:35">
      <c r="A1472" s="467">
        <v>1754</v>
      </c>
      <c r="B1472" s="296"/>
      <c r="C1472" s="754" t="s">
        <v>5321</v>
      </c>
      <c r="D1472" s="296"/>
      <c r="E1472" s="754" t="s">
        <v>5322</v>
      </c>
      <c r="F1472" s="296"/>
      <c r="G1472" s="296"/>
      <c r="H1472" s="755" t="s">
        <v>6294</v>
      </c>
      <c r="I1472" s="296"/>
      <c r="J1472" s="191" t="s">
        <v>8269</v>
      </c>
      <c r="K1472" s="296"/>
      <c r="L1472" s="296"/>
      <c r="M1472" s="476">
        <v>-220</v>
      </c>
      <c r="N1472" s="477">
        <v>19.9003</v>
      </c>
      <c r="O1472" s="477">
        <f t="shared" si="335"/>
        <v>-4378.066</v>
      </c>
      <c r="P1472" s="477"/>
      <c r="Q1472" s="477">
        <f t="shared" si="332"/>
        <v>19.9003</v>
      </c>
      <c r="R1472" s="477">
        <f t="shared" si="323"/>
        <v>0</v>
      </c>
      <c r="S1472" s="477">
        <f t="shared" si="325"/>
        <v>220</v>
      </c>
      <c r="T1472" s="477">
        <f t="shared" si="326"/>
        <v>19.9003</v>
      </c>
      <c r="U1472" s="477">
        <f>R1472-O1472</f>
        <v>4378.066</v>
      </c>
      <c r="V1472" s="477">
        <f t="shared" si="327"/>
        <v>0</v>
      </c>
      <c r="W1472" s="477">
        <f t="shared" si="328"/>
        <v>19.9003</v>
      </c>
      <c r="X1472" s="477">
        <f t="shared" si="329"/>
        <v>0</v>
      </c>
      <c r="Y1472" s="444"/>
      <c r="Z1472" s="296"/>
      <c r="AA1472" s="296"/>
      <c r="AB1472" s="296"/>
      <c r="AC1472" s="296"/>
      <c r="AD1472" s="296"/>
      <c r="AE1472" s="296"/>
      <c r="AF1472" s="296"/>
      <c r="AG1472" s="296"/>
      <c r="AH1472" s="296"/>
      <c r="AI1472" s="296"/>
    </row>
    <row r="1473" s="455" customFormat="1" spans="1:35">
      <c r="A1473" s="467">
        <v>1755</v>
      </c>
      <c r="B1473" s="296"/>
      <c r="C1473" s="754" t="s">
        <v>6765</v>
      </c>
      <c r="D1473" s="296"/>
      <c r="E1473" s="754" t="s">
        <v>6766</v>
      </c>
      <c r="F1473" s="296"/>
      <c r="G1473" s="296"/>
      <c r="H1473" s="755" t="s">
        <v>6294</v>
      </c>
      <c r="I1473" s="296"/>
      <c r="J1473" s="191" t="s">
        <v>8269</v>
      </c>
      <c r="K1473" s="296"/>
      <c r="L1473" s="296"/>
      <c r="M1473" s="476">
        <v>220</v>
      </c>
      <c r="N1473" s="477">
        <v>18.5136</v>
      </c>
      <c r="O1473" s="477">
        <f t="shared" si="335"/>
        <v>4072.992</v>
      </c>
      <c r="P1473" s="477"/>
      <c r="Q1473" s="477">
        <f t="shared" si="332"/>
        <v>18.5136</v>
      </c>
      <c r="R1473" s="477">
        <f t="shared" si="323"/>
        <v>0</v>
      </c>
      <c r="S1473" s="477">
        <f t="shared" si="325"/>
        <v>0</v>
      </c>
      <c r="T1473" s="477">
        <f t="shared" si="326"/>
        <v>18.5136</v>
      </c>
      <c r="U1473" s="477">
        <f t="shared" si="330"/>
        <v>0</v>
      </c>
      <c r="V1473" s="477">
        <f t="shared" si="327"/>
        <v>-220</v>
      </c>
      <c r="W1473" s="477">
        <f t="shared" si="328"/>
        <v>18.5136</v>
      </c>
      <c r="X1473" s="477">
        <f t="shared" ref="X1473:X1479" si="337">R1473-O1473</f>
        <v>-4072.992</v>
      </c>
      <c r="Y1473" s="444"/>
      <c r="Z1473" s="296"/>
      <c r="AA1473" s="296"/>
      <c r="AB1473" s="296"/>
      <c r="AC1473" s="296"/>
      <c r="AD1473" s="296"/>
      <c r="AE1473" s="296"/>
      <c r="AF1473" s="296"/>
      <c r="AG1473" s="296"/>
      <c r="AH1473" s="296"/>
      <c r="AI1473" s="296"/>
    </row>
    <row r="1474" s="455" customFormat="1" spans="1:35">
      <c r="A1474" s="467">
        <v>1756</v>
      </c>
      <c r="B1474" s="296"/>
      <c r="C1474" s="754" t="s">
        <v>8290</v>
      </c>
      <c r="D1474" s="296"/>
      <c r="E1474" s="754" t="s">
        <v>8291</v>
      </c>
      <c r="F1474" s="296"/>
      <c r="G1474" s="296"/>
      <c r="H1474" s="755" t="s">
        <v>6294</v>
      </c>
      <c r="I1474" s="296"/>
      <c r="J1474" s="191" t="s">
        <v>8269</v>
      </c>
      <c r="K1474" s="296"/>
      <c r="L1474" s="296"/>
      <c r="M1474" s="476">
        <v>-2</v>
      </c>
      <c r="N1474" s="477">
        <v>35.99</v>
      </c>
      <c r="O1474" s="477">
        <f t="shared" si="335"/>
        <v>-71.98</v>
      </c>
      <c r="P1474" s="477"/>
      <c r="Q1474" s="477">
        <f t="shared" si="332"/>
        <v>35.99</v>
      </c>
      <c r="R1474" s="477">
        <f t="shared" si="323"/>
        <v>0</v>
      </c>
      <c r="S1474" s="477">
        <f t="shared" si="325"/>
        <v>2</v>
      </c>
      <c r="T1474" s="477">
        <f t="shared" si="326"/>
        <v>35.99</v>
      </c>
      <c r="U1474" s="477">
        <f>R1474-O1474</f>
        <v>71.98</v>
      </c>
      <c r="V1474" s="477">
        <f t="shared" si="327"/>
        <v>0</v>
      </c>
      <c r="W1474" s="477">
        <f t="shared" si="328"/>
        <v>35.99</v>
      </c>
      <c r="X1474" s="477">
        <f t="shared" si="329"/>
        <v>0</v>
      </c>
      <c r="Y1474" s="444"/>
      <c r="Z1474" s="296"/>
      <c r="AA1474" s="296"/>
      <c r="AB1474" s="296"/>
      <c r="AC1474" s="296"/>
      <c r="AD1474" s="296"/>
      <c r="AE1474" s="296"/>
      <c r="AF1474" s="296"/>
      <c r="AG1474" s="296"/>
      <c r="AH1474" s="296"/>
      <c r="AI1474" s="296"/>
    </row>
    <row r="1475" s="455" customFormat="1" spans="1:35">
      <c r="A1475" s="467">
        <v>1757</v>
      </c>
      <c r="B1475" s="296"/>
      <c r="C1475" s="754" t="s">
        <v>5335</v>
      </c>
      <c r="D1475" s="296"/>
      <c r="E1475" s="754" t="s">
        <v>5336</v>
      </c>
      <c r="F1475" s="296"/>
      <c r="G1475" s="296"/>
      <c r="H1475" s="755" t="s">
        <v>6294</v>
      </c>
      <c r="I1475" s="296"/>
      <c r="J1475" s="191" t="s">
        <v>8269</v>
      </c>
      <c r="K1475" s="296"/>
      <c r="L1475" s="296"/>
      <c r="M1475" s="476">
        <v>-11</v>
      </c>
      <c r="N1475" s="477">
        <v>67.468</v>
      </c>
      <c r="O1475" s="477">
        <f t="shared" si="335"/>
        <v>-742.148</v>
      </c>
      <c r="P1475" s="477"/>
      <c r="Q1475" s="477">
        <f t="shared" si="332"/>
        <v>67.468</v>
      </c>
      <c r="R1475" s="477">
        <f t="shared" si="323"/>
        <v>0</v>
      </c>
      <c r="S1475" s="477">
        <f t="shared" si="325"/>
        <v>11</v>
      </c>
      <c r="T1475" s="477">
        <f t="shared" si="326"/>
        <v>67.468</v>
      </c>
      <c r="U1475" s="477">
        <f>R1475-O1475</f>
        <v>742.148</v>
      </c>
      <c r="V1475" s="477">
        <f t="shared" si="327"/>
        <v>0</v>
      </c>
      <c r="W1475" s="477">
        <f t="shared" si="328"/>
        <v>67.468</v>
      </c>
      <c r="X1475" s="477">
        <f t="shared" si="329"/>
        <v>0</v>
      </c>
      <c r="Y1475" s="444"/>
      <c r="Z1475" s="296"/>
      <c r="AA1475" s="296"/>
      <c r="AB1475" s="296"/>
      <c r="AC1475" s="296"/>
      <c r="AD1475" s="296"/>
      <c r="AE1475" s="296"/>
      <c r="AF1475" s="296"/>
      <c r="AG1475" s="296"/>
      <c r="AH1475" s="296"/>
      <c r="AI1475" s="296"/>
    </row>
    <row r="1476" s="455" customFormat="1" spans="1:35">
      <c r="A1476" s="467">
        <v>1758</v>
      </c>
      <c r="B1476" s="296"/>
      <c r="C1476" s="754" t="s">
        <v>6781</v>
      </c>
      <c r="D1476" s="296"/>
      <c r="E1476" s="754" t="s">
        <v>6782</v>
      </c>
      <c r="F1476" s="296"/>
      <c r="G1476" s="296"/>
      <c r="H1476" s="755" t="s">
        <v>6294</v>
      </c>
      <c r="I1476" s="296"/>
      <c r="J1476" s="191" t="s">
        <v>8269</v>
      </c>
      <c r="K1476" s="296"/>
      <c r="L1476" s="296"/>
      <c r="M1476" s="476">
        <v>-13</v>
      </c>
      <c r="N1476" s="477">
        <v>68.0212</v>
      </c>
      <c r="O1476" s="477">
        <f t="shared" si="335"/>
        <v>-884.2756</v>
      </c>
      <c r="P1476" s="477"/>
      <c r="Q1476" s="477">
        <f t="shared" si="332"/>
        <v>68.0212</v>
      </c>
      <c r="R1476" s="477">
        <f t="shared" si="323"/>
        <v>0</v>
      </c>
      <c r="S1476" s="477">
        <f t="shared" si="325"/>
        <v>13</v>
      </c>
      <c r="T1476" s="477">
        <f t="shared" si="326"/>
        <v>68.0212</v>
      </c>
      <c r="U1476" s="477">
        <f>R1476-O1476</f>
        <v>884.2756</v>
      </c>
      <c r="V1476" s="477">
        <f t="shared" si="327"/>
        <v>0</v>
      </c>
      <c r="W1476" s="477">
        <f t="shared" si="328"/>
        <v>68.0212</v>
      </c>
      <c r="X1476" s="477">
        <f t="shared" si="329"/>
        <v>0</v>
      </c>
      <c r="Y1476" s="444"/>
      <c r="Z1476" s="296"/>
      <c r="AA1476" s="296"/>
      <c r="AB1476" s="296"/>
      <c r="AC1476" s="296"/>
      <c r="AD1476" s="296"/>
      <c r="AE1476" s="296"/>
      <c r="AF1476" s="296"/>
      <c r="AG1476" s="296"/>
      <c r="AH1476" s="296"/>
      <c r="AI1476" s="296"/>
    </row>
    <row r="1477" s="455" customFormat="1" spans="1:35">
      <c r="A1477" s="467">
        <v>1759</v>
      </c>
      <c r="B1477" s="296"/>
      <c r="C1477" s="754" t="s">
        <v>5337</v>
      </c>
      <c r="D1477" s="296"/>
      <c r="E1477" s="754" t="s">
        <v>5338</v>
      </c>
      <c r="F1477" s="296"/>
      <c r="G1477" s="296"/>
      <c r="H1477" s="755" t="s">
        <v>6294</v>
      </c>
      <c r="I1477" s="296"/>
      <c r="J1477" s="191" t="s">
        <v>8269</v>
      </c>
      <c r="K1477" s="296"/>
      <c r="L1477" s="296"/>
      <c r="M1477" s="476">
        <v>10</v>
      </c>
      <c r="N1477" s="477">
        <v>28.5582</v>
      </c>
      <c r="O1477" s="477">
        <f t="shared" si="335"/>
        <v>285.582</v>
      </c>
      <c r="P1477" s="477"/>
      <c r="Q1477" s="477">
        <f t="shared" si="332"/>
        <v>28.5582</v>
      </c>
      <c r="R1477" s="477">
        <f t="shared" si="323"/>
        <v>0</v>
      </c>
      <c r="S1477" s="477">
        <f t="shared" si="325"/>
        <v>0</v>
      </c>
      <c r="T1477" s="477">
        <f t="shared" si="326"/>
        <v>28.5582</v>
      </c>
      <c r="U1477" s="477">
        <f t="shared" si="330"/>
        <v>0</v>
      </c>
      <c r="V1477" s="477">
        <f t="shared" si="327"/>
        <v>-10</v>
      </c>
      <c r="W1477" s="477">
        <f t="shared" si="328"/>
        <v>28.5582</v>
      </c>
      <c r="X1477" s="477">
        <f t="shared" si="337"/>
        <v>-285.582</v>
      </c>
      <c r="Y1477" s="444"/>
      <c r="Z1477" s="296"/>
      <c r="AA1477" s="296"/>
      <c r="AB1477" s="296"/>
      <c r="AC1477" s="296"/>
      <c r="AD1477" s="296"/>
      <c r="AE1477" s="296"/>
      <c r="AF1477" s="296"/>
      <c r="AG1477" s="296"/>
      <c r="AH1477" s="296"/>
      <c r="AI1477" s="296"/>
    </row>
    <row r="1478" s="455" customFormat="1" spans="1:35">
      <c r="A1478" s="467">
        <v>1760</v>
      </c>
      <c r="B1478" s="296"/>
      <c r="C1478" s="754" t="s">
        <v>5343</v>
      </c>
      <c r="D1478" s="296"/>
      <c r="E1478" s="754" t="s">
        <v>5344</v>
      </c>
      <c r="F1478" s="296"/>
      <c r="G1478" s="296"/>
      <c r="H1478" s="755" t="s">
        <v>6294</v>
      </c>
      <c r="I1478" s="296"/>
      <c r="J1478" s="191" t="s">
        <v>8269</v>
      </c>
      <c r="K1478" s="296"/>
      <c r="L1478" s="296"/>
      <c r="M1478" s="476">
        <v>50</v>
      </c>
      <c r="N1478" s="477">
        <v>78.3352</v>
      </c>
      <c r="O1478" s="477">
        <f t="shared" si="335"/>
        <v>3916.76</v>
      </c>
      <c r="P1478" s="477"/>
      <c r="Q1478" s="477">
        <f t="shared" si="332"/>
        <v>78.3352</v>
      </c>
      <c r="R1478" s="477">
        <f t="shared" ref="R1478:R1541" si="338">Q1478*P1478</f>
        <v>0</v>
      </c>
      <c r="S1478" s="477">
        <f t="shared" si="325"/>
        <v>0</v>
      </c>
      <c r="T1478" s="477">
        <f t="shared" si="326"/>
        <v>78.3352</v>
      </c>
      <c r="U1478" s="477">
        <f t="shared" si="330"/>
        <v>0</v>
      </c>
      <c r="V1478" s="477">
        <f t="shared" si="327"/>
        <v>-50</v>
      </c>
      <c r="W1478" s="477">
        <f t="shared" si="328"/>
        <v>78.3352</v>
      </c>
      <c r="X1478" s="477">
        <f t="shared" si="337"/>
        <v>-3916.76</v>
      </c>
      <c r="Y1478" s="444"/>
      <c r="Z1478" s="296"/>
      <c r="AA1478" s="296"/>
      <c r="AB1478" s="296"/>
      <c r="AC1478" s="296"/>
      <c r="AD1478" s="296"/>
      <c r="AE1478" s="296"/>
      <c r="AF1478" s="296"/>
      <c r="AG1478" s="296"/>
      <c r="AH1478" s="296"/>
      <c r="AI1478" s="296"/>
    </row>
    <row r="1479" s="455" customFormat="1" spans="1:35">
      <c r="A1479" s="467">
        <v>1761</v>
      </c>
      <c r="B1479" s="296"/>
      <c r="C1479" s="754" t="s">
        <v>6795</v>
      </c>
      <c r="D1479" s="296"/>
      <c r="E1479" s="754" t="s">
        <v>6796</v>
      </c>
      <c r="F1479" s="296"/>
      <c r="G1479" s="296"/>
      <c r="H1479" s="755" t="s">
        <v>6294</v>
      </c>
      <c r="I1479" s="296"/>
      <c r="J1479" s="191" t="s">
        <v>8269</v>
      </c>
      <c r="K1479" s="296"/>
      <c r="L1479" s="296"/>
      <c r="M1479" s="476">
        <v>41</v>
      </c>
      <c r="N1479" s="477">
        <v>82.4376</v>
      </c>
      <c r="O1479" s="477">
        <f t="shared" si="335"/>
        <v>3379.9416</v>
      </c>
      <c r="P1479" s="477">
        <v>20</v>
      </c>
      <c r="Q1479" s="477">
        <f t="shared" si="332"/>
        <v>82.4376</v>
      </c>
      <c r="R1479" s="477">
        <f t="shared" si="338"/>
        <v>1648.752</v>
      </c>
      <c r="S1479" s="477">
        <f t="shared" si="325"/>
        <v>0</v>
      </c>
      <c r="T1479" s="477">
        <f t="shared" si="326"/>
        <v>82.4376</v>
      </c>
      <c r="U1479" s="477">
        <f t="shared" si="330"/>
        <v>0</v>
      </c>
      <c r="V1479" s="477">
        <f t="shared" si="327"/>
        <v>-21</v>
      </c>
      <c r="W1479" s="477">
        <f t="shared" si="328"/>
        <v>82.4376</v>
      </c>
      <c r="X1479" s="477">
        <f t="shared" si="337"/>
        <v>-1731.1896</v>
      </c>
      <c r="Y1479" s="444"/>
      <c r="Z1479" s="296"/>
      <c r="AA1479" s="296"/>
      <c r="AB1479" s="296"/>
      <c r="AC1479" s="296"/>
      <c r="AD1479" s="296"/>
      <c r="AE1479" s="296"/>
      <c r="AF1479" s="296"/>
      <c r="AG1479" s="296"/>
      <c r="AH1479" s="296"/>
      <c r="AI1479" s="296"/>
    </row>
    <row r="1480" s="455" customFormat="1" spans="1:35">
      <c r="A1480" s="467">
        <v>1762</v>
      </c>
      <c r="B1480" s="296"/>
      <c r="C1480" s="754" t="s">
        <v>6797</v>
      </c>
      <c r="D1480" s="296"/>
      <c r="E1480" s="754" t="s">
        <v>6798</v>
      </c>
      <c r="F1480" s="296"/>
      <c r="G1480" s="296"/>
      <c r="H1480" s="755" t="s">
        <v>6292</v>
      </c>
      <c r="I1480" s="296"/>
      <c r="J1480" s="191" t="s">
        <v>8269</v>
      </c>
      <c r="K1480" s="296"/>
      <c r="L1480" s="296"/>
      <c r="M1480" s="476">
        <v>-2</v>
      </c>
      <c r="N1480" s="477">
        <v>19.2183</v>
      </c>
      <c r="O1480" s="477">
        <f t="shared" si="335"/>
        <v>-38.4366</v>
      </c>
      <c r="P1480" s="477"/>
      <c r="Q1480" s="477">
        <f t="shared" si="332"/>
        <v>19.2183</v>
      </c>
      <c r="R1480" s="477">
        <f t="shared" si="338"/>
        <v>0</v>
      </c>
      <c r="S1480" s="477">
        <f t="shared" si="325"/>
        <v>2</v>
      </c>
      <c r="T1480" s="477">
        <f t="shared" si="326"/>
        <v>19.2183</v>
      </c>
      <c r="U1480" s="477">
        <f>R1480-O1480</f>
        <v>38.4366</v>
      </c>
      <c r="V1480" s="477">
        <f t="shared" si="327"/>
        <v>0</v>
      </c>
      <c r="W1480" s="477">
        <f t="shared" si="328"/>
        <v>19.2183</v>
      </c>
      <c r="X1480" s="477">
        <f t="shared" si="329"/>
        <v>0</v>
      </c>
      <c r="Y1480" s="444"/>
      <c r="Z1480" s="296"/>
      <c r="AA1480" s="296"/>
      <c r="AB1480" s="296"/>
      <c r="AC1480" s="296"/>
      <c r="AD1480" s="296"/>
      <c r="AE1480" s="296"/>
      <c r="AF1480" s="296"/>
      <c r="AG1480" s="296"/>
      <c r="AH1480" s="296"/>
      <c r="AI1480" s="296"/>
    </row>
    <row r="1481" s="455" customFormat="1" spans="1:35">
      <c r="A1481" s="467">
        <v>1763</v>
      </c>
      <c r="B1481" s="296"/>
      <c r="C1481" s="754" t="s">
        <v>5349</v>
      </c>
      <c r="D1481" s="296"/>
      <c r="E1481" s="754" t="s">
        <v>5350</v>
      </c>
      <c r="F1481" s="296"/>
      <c r="G1481" s="296"/>
      <c r="H1481" s="755" t="s">
        <v>6292</v>
      </c>
      <c r="I1481" s="296"/>
      <c r="J1481" s="191" t="s">
        <v>8269</v>
      </c>
      <c r="K1481" s="296"/>
      <c r="L1481" s="296"/>
      <c r="M1481" s="476">
        <v>12</v>
      </c>
      <c r="N1481" s="477">
        <v>106.749</v>
      </c>
      <c r="O1481" s="477">
        <f t="shared" si="335"/>
        <v>1280.988</v>
      </c>
      <c r="P1481" s="477"/>
      <c r="Q1481" s="477">
        <f t="shared" si="332"/>
        <v>106.749</v>
      </c>
      <c r="R1481" s="477">
        <f t="shared" si="338"/>
        <v>0</v>
      </c>
      <c r="S1481" s="477">
        <f t="shared" si="325"/>
        <v>0</v>
      </c>
      <c r="T1481" s="477">
        <f t="shared" si="326"/>
        <v>106.749</v>
      </c>
      <c r="U1481" s="477">
        <f t="shared" si="330"/>
        <v>0</v>
      </c>
      <c r="V1481" s="477">
        <f t="shared" si="327"/>
        <v>-12</v>
      </c>
      <c r="W1481" s="477">
        <f t="shared" si="328"/>
        <v>106.749</v>
      </c>
      <c r="X1481" s="477">
        <f t="shared" ref="X1481:X1484" si="339">R1481-O1481</f>
        <v>-1280.988</v>
      </c>
      <c r="Y1481" s="444"/>
      <c r="Z1481" s="296"/>
      <c r="AA1481" s="296"/>
      <c r="AB1481" s="296"/>
      <c r="AC1481" s="296"/>
      <c r="AD1481" s="296"/>
      <c r="AE1481" s="296"/>
      <c r="AF1481" s="296"/>
      <c r="AG1481" s="296"/>
      <c r="AH1481" s="296"/>
      <c r="AI1481" s="296"/>
    </row>
    <row r="1482" s="455" customFormat="1" spans="1:35">
      <c r="A1482" s="467">
        <v>1764</v>
      </c>
      <c r="B1482" s="296"/>
      <c r="C1482" s="754" t="s">
        <v>5351</v>
      </c>
      <c r="D1482" s="296"/>
      <c r="E1482" s="754" t="s">
        <v>5352</v>
      </c>
      <c r="F1482" s="296"/>
      <c r="G1482" s="296"/>
      <c r="H1482" s="755" t="s">
        <v>6292</v>
      </c>
      <c r="I1482" s="296"/>
      <c r="J1482" s="191" t="s">
        <v>8269</v>
      </c>
      <c r="K1482" s="296"/>
      <c r="L1482" s="296"/>
      <c r="M1482" s="476">
        <v>12</v>
      </c>
      <c r="N1482" s="477">
        <v>103.6894</v>
      </c>
      <c r="O1482" s="477">
        <f t="shared" si="335"/>
        <v>1244.2728</v>
      </c>
      <c r="P1482" s="477"/>
      <c r="Q1482" s="477">
        <f t="shared" si="332"/>
        <v>103.6894</v>
      </c>
      <c r="R1482" s="477">
        <f t="shared" si="338"/>
        <v>0</v>
      </c>
      <c r="S1482" s="477">
        <f t="shared" si="325"/>
        <v>0</v>
      </c>
      <c r="T1482" s="477">
        <f t="shared" si="326"/>
        <v>103.6894</v>
      </c>
      <c r="U1482" s="477">
        <f t="shared" si="330"/>
        <v>0</v>
      </c>
      <c r="V1482" s="477">
        <f t="shared" si="327"/>
        <v>-12</v>
      </c>
      <c r="W1482" s="477">
        <f t="shared" si="328"/>
        <v>103.6894</v>
      </c>
      <c r="X1482" s="477">
        <f t="shared" si="339"/>
        <v>-1244.2728</v>
      </c>
      <c r="Y1482" s="444"/>
      <c r="Z1482" s="296"/>
      <c r="AA1482" s="296"/>
      <c r="AB1482" s="296"/>
      <c r="AC1482" s="296"/>
      <c r="AD1482" s="296"/>
      <c r="AE1482" s="296"/>
      <c r="AF1482" s="296"/>
      <c r="AG1482" s="296"/>
      <c r="AH1482" s="296"/>
      <c r="AI1482" s="296"/>
    </row>
    <row r="1483" s="455" customFormat="1" spans="1:35">
      <c r="A1483" s="467">
        <v>1765</v>
      </c>
      <c r="B1483" s="296"/>
      <c r="C1483" s="754" t="s">
        <v>6674</v>
      </c>
      <c r="D1483" s="296"/>
      <c r="E1483" s="754" t="s">
        <v>6675</v>
      </c>
      <c r="F1483" s="296"/>
      <c r="G1483" s="296"/>
      <c r="H1483" s="755" t="s">
        <v>6292</v>
      </c>
      <c r="I1483" s="296"/>
      <c r="J1483" s="191" t="s">
        <v>8269</v>
      </c>
      <c r="K1483" s="296"/>
      <c r="L1483" s="296"/>
      <c r="M1483" s="476">
        <v>198</v>
      </c>
      <c r="N1483" s="477">
        <v>15.7462</v>
      </c>
      <c r="O1483" s="477">
        <f t="shared" si="335"/>
        <v>3117.7476</v>
      </c>
      <c r="P1483" s="477"/>
      <c r="Q1483" s="477">
        <f t="shared" si="332"/>
        <v>15.7462</v>
      </c>
      <c r="R1483" s="477">
        <f t="shared" si="338"/>
        <v>0</v>
      </c>
      <c r="S1483" s="477">
        <f t="shared" si="325"/>
        <v>0</v>
      </c>
      <c r="T1483" s="477">
        <f t="shared" si="326"/>
        <v>15.7462</v>
      </c>
      <c r="U1483" s="477">
        <f t="shared" si="330"/>
        <v>0</v>
      </c>
      <c r="V1483" s="477">
        <f t="shared" si="327"/>
        <v>-198</v>
      </c>
      <c r="W1483" s="477">
        <f t="shared" si="328"/>
        <v>15.7462</v>
      </c>
      <c r="X1483" s="477">
        <f t="shared" si="339"/>
        <v>-3117.7476</v>
      </c>
      <c r="Y1483" s="444"/>
      <c r="Z1483" s="296"/>
      <c r="AA1483" s="296"/>
      <c r="AB1483" s="296"/>
      <c r="AC1483" s="296"/>
      <c r="AD1483" s="296"/>
      <c r="AE1483" s="296"/>
      <c r="AF1483" s="296"/>
      <c r="AG1483" s="296"/>
      <c r="AH1483" s="296"/>
      <c r="AI1483" s="296"/>
    </row>
    <row r="1484" s="455" customFormat="1" spans="1:35">
      <c r="A1484" s="467">
        <v>1766</v>
      </c>
      <c r="B1484" s="296"/>
      <c r="C1484" s="754" t="s">
        <v>5357</v>
      </c>
      <c r="D1484" s="296"/>
      <c r="E1484" s="754" t="s">
        <v>5358</v>
      </c>
      <c r="F1484" s="296"/>
      <c r="G1484" s="296"/>
      <c r="H1484" s="755" t="s">
        <v>6292</v>
      </c>
      <c r="I1484" s="296"/>
      <c r="J1484" s="191" t="s">
        <v>8269</v>
      </c>
      <c r="K1484" s="296"/>
      <c r="L1484" s="296"/>
      <c r="M1484" s="476">
        <v>1</v>
      </c>
      <c r="N1484" s="477">
        <v>120.4423</v>
      </c>
      <c r="O1484" s="477">
        <f t="shared" si="335"/>
        <v>120.4423</v>
      </c>
      <c r="P1484" s="477"/>
      <c r="Q1484" s="477">
        <f t="shared" si="332"/>
        <v>120.4423</v>
      </c>
      <c r="R1484" s="477">
        <f t="shared" si="338"/>
        <v>0</v>
      </c>
      <c r="S1484" s="477">
        <f t="shared" ref="S1484:S1547" si="340">IF((P1484-M1484)&gt;0,P1484-M1484,0)</f>
        <v>0</v>
      </c>
      <c r="T1484" s="477">
        <f t="shared" ref="T1484:T1547" si="341">N1484</f>
        <v>120.4423</v>
      </c>
      <c r="U1484" s="477">
        <f t="shared" ref="U1484:U1547" si="342">T1484*S1484</f>
        <v>0</v>
      </c>
      <c r="V1484" s="477">
        <f t="shared" ref="V1484:V1547" si="343">IF((P1484-M1484)&lt;0,P1484-M1484,0)</f>
        <v>-1</v>
      </c>
      <c r="W1484" s="477">
        <f t="shared" ref="W1484:W1547" si="344">N1484</f>
        <v>120.4423</v>
      </c>
      <c r="X1484" s="477">
        <f t="shared" si="339"/>
        <v>-120.4423</v>
      </c>
      <c r="Y1484" s="444"/>
      <c r="Z1484" s="296"/>
      <c r="AA1484" s="296"/>
      <c r="AB1484" s="296"/>
      <c r="AC1484" s="296"/>
      <c r="AD1484" s="296"/>
      <c r="AE1484" s="296"/>
      <c r="AF1484" s="296"/>
      <c r="AG1484" s="296"/>
      <c r="AH1484" s="296"/>
      <c r="AI1484" s="296"/>
    </row>
    <row r="1485" s="455" customFormat="1" spans="1:35">
      <c r="A1485" s="467">
        <v>1767</v>
      </c>
      <c r="B1485" s="296"/>
      <c r="C1485" s="754" t="s">
        <v>6678</v>
      </c>
      <c r="D1485" s="296"/>
      <c r="E1485" s="754" t="s">
        <v>6679</v>
      </c>
      <c r="F1485" s="296"/>
      <c r="G1485" s="296"/>
      <c r="H1485" s="755" t="s">
        <v>6292</v>
      </c>
      <c r="I1485" s="296"/>
      <c r="J1485" s="191" t="s">
        <v>8269</v>
      </c>
      <c r="K1485" s="296"/>
      <c r="L1485" s="296"/>
      <c r="M1485" s="476">
        <v>-186</v>
      </c>
      <c r="N1485" s="477">
        <v>17.1597</v>
      </c>
      <c r="O1485" s="477">
        <f t="shared" si="335"/>
        <v>-3191.7042</v>
      </c>
      <c r="P1485" s="477"/>
      <c r="Q1485" s="477">
        <f t="shared" si="332"/>
        <v>17.1597</v>
      </c>
      <c r="R1485" s="477">
        <f t="shared" si="338"/>
        <v>0</v>
      </c>
      <c r="S1485" s="477">
        <f t="shared" si="340"/>
        <v>186</v>
      </c>
      <c r="T1485" s="477">
        <f t="shared" si="341"/>
        <v>17.1597</v>
      </c>
      <c r="U1485" s="477">
        <f>R1485-O1485</f>
        <v>3191.7042</v>
      </c>
      <c r="V1485" s="477">
        <f t="shared" si="343"/>
        <v>0</v>
      </c>
      <c r="W1485" s="477">
        <f t="shared" si="344"/>
        <v>17.1597</v>
      </c>
      <c r="X1485" s="477">
        <f>W1485*V1485</f>
        <v>0</v>
      </c>
      <c r="Y1485" s="444"/>
      <c r="Z1485" s="296"/>
      <c r="AA1485" s="296"/>
      <c r="AB1485" s="296"/>
      <c r="AC1485" s="296"/>
      <c r="AD1485" s="296"/>
      <c r="AE1485" s="296"/>
      <c r="AF1485" s="296"/>
      <c r="AG1485" s="296"/>
      <c r="AH1485" s="296"/>
      <c r="AI1485" s="296"/>
    </row>
    <row r="1486" s="455" customFormat="1" spans="1:35">
      <c r="A1486" s="467">
        <v>1768</v>
      </c>
      <c r="B1486" s="296"/>
      <c r="C1486" s="754" t="s">
        <v>5375</v>
      </c>
      <c r="D1486" s="296"/>
      <c r="E1486" s="754" t="s">
        <v>5376</v>
      </c>
      <c r="F1486" s="296"/>
      <c r="G1486" s="296"/>
      <c r="H1486" s="755" t="s">
        <v>6292</v>
      </c>
      <c r="I1486" s="296"/>
      <c r="J1486" s="191" t="s">
        <v>8269</v>
      </c>
      <c r="K1486" s="296"/>
      <c r="L1486" s="296"/>
      <c r="M1486" s="476">
        <v>41</v>
      </c>
      <c r="N1486" s="477">
        <v>118.7459</v>
      </c>
      <c r="O1486" s="477">
        <f t="shared" si="335"/>
        <v>4868.5819</v>
      </c>
      <c r="P1486" s="477"/>
      <c r="Q1486" s="477">
        <f t="shared" si="332"/>
        <v>118.7459</v>
      </c>
      <c r="R1486" s="477">
        <f t="shared" si="338"/>
        <v>0</v>
      </c>
      <c r="S1486" s="477">
        <f t="shared" si="340"/>
        <v>0</v>
      </c>
      <c r="T1486" s="477">
        <f t="shared" si="341"/>
        <v>118.7459</v>
      </c>
      <c r="U1486" s="477">
        <f t="shared" si="342"/>
        <v>0</v>
      </c>
      <c r="V1486" s="477">
        <f t="shared" si="343"/>
        <v>-41</v>
      </c>
      <c r="W1486" s="477">
        <f t="shared" si="344"/>
        <v>118.7459</v>
      </c>
      <c r="X1486" s="477">
        <f t="shared" ref="X1486:X1492" si="345">R1486-O1486</f>
        <v>-4868.5819</v>
      </c>
      <c r="Y1486" s="444"/>
      <c r="Z1486" s="296"/>
      <c r="AA1486" s="296"/>
      <c r="AB1486" s="296"/>
      <c r="AC1486" s="296"/>
      <c r="AD1486" s="296"/>
      <c r="AE1486" s="296"/>
      <c r="AF1486" s="296"/>
      <c r="AG1486" s="296"/>
      <c r="AH1486" s="296"/>
      <c r="AI1486" s="296"/>
    </row>
    <row r="1487" s="455" customFormat="1" spans="1:35">
      <c r="A1487" s="467">
        <v>1769</v>
      </c>
      <c r="B1487" s="296"/>
      <c r="C1487" s="754" t="s">
        <v>5393</v>
      </c>
      <c r="D1487" s="296"/>
      <c r="E1487" s="754" t="s">
        <v>5394</v>
      </c>
      <c r="F1487" s="296"/>
      <c r="G1487" s="296"/>
      <c r="H1487" s="755" t="s">
        <v>6292</v>
      </c>
      <c r="I1487" s="296"/>
      <c r="J1487" s="191" t="s">
        <v>8269</v>
      </c>
      <c r="K1487" s="296"/>
      <c r="L1487" s="296"/>
      <c r="M1487" s="476">
        <v>17</v>
      </c>
      <c r="N1487" s="477">
        <v>17.0358</v>
      </c>
      <c r="O1487" s="477">
        <f t="shared" si="335"/>
        <v>289.6086</v>
      </c>
      <c r="P1487" s="477">
        <v>10</v>
      </c>
      <c r="Q1487" s="477">
        <f t="shared" si="332"/>
        <v>17.0358</v>
      </c>
      <c r="R1487" s="477">
        <f t="shared" si="338"/>
        <v>170.358</v>
      </c>
      <c r="S1487" s="477">
        <f t="shared" si="340"/>
        <v>0</v>
      </c>
      <c r="T1487" s="477">
        <f t="shared" si="341"/>
        <v>17.0358</v>
      </c>
      <c r="U1487" s="477">
        <f t="shared" si="342"/>
        <v>0</v>
      </c>
      <c r="V1487" s="477">
        <f t="shared" si="343"/>
        <v>-7</v>
      </c>
      <c r="W1487" s="477">
        <f t="shared" si="344"/>
        <v>17.0358</v>
      </c>
      <c r="X1487" s="477">
        <f t="shared" si="345"/>
        <v>-119.2506</v>
      </c>
      <c r="Y1487" s="444"/>
      <c r="Z1487" s="296"/>
      <c r="AA1487" s="296"/>
      <c r="AB1487" s="296"/>
      <c r="AC1487" s="296"/>
      <c r="AD1487" s="296"/>
      <c r="AE1487" s="296"/>
      <c r="AF1487" s="296"/>
      <c r="AG1487" s="296"/>
      <c r="AH1487" s="296"/>
      <c r="AI1487" s="296"/>
    </row>
    <row r="1488" s="455" customFormat="1" spans="1:35">
      <c r="A1488" s="467">
        <v>1770</v>
      </c>
      <c r="B1488" s="296"/>
      <c r="C1488" s="754" t="s">
        <v>6799</v>
      </c>
      <c r="D1488" s="296"/>
      <c r="E1488" s="754" t="s">
        <v>6800</v>
      </c>
      <c r="F1488" s="296"/>
      <c r="G1488" s="296"/>
      <c r="H1488" s="755" t="s">
        <v>6292</v>
      </c>
      <c r="I1488" s="296"/>
      <c r="J1488" s="191" t="s">
        <v>8269</v>
      </c>
      <c r="K1488" s="296"/>
      <c r="L1488" s="296"/>
      <c r="M1488" s="476">
        <v>17</v>
      </c>
      <c r="N1488" s="477">
        <v>20.7234</v>
      </c>
      <c r="O1488" s="477">
        <f t="shared" si="335"/>
        <v>352.2978</v>
      </c>
      <c r="P1488" s="477"/>
      <c r="Q1488" s="477">
        <f t="shared" si="332"/>
        <v>20.7234</v>
      </c>
      <c r="R1488" s="477">
        <f t="shared" si="338"/>
        <v>0</v>
      </c>
      <c r="S1488" s="477">
        <f t="shared" si="340"/>
        <v>0</v>
      </c>
      <c r="T1488" s="477">
        <f t="shared" si="341"/>
        <v>20.7234</v>
      </c>
      <c r="U1488" s="477">
        <f t="shared" si="342"/>
        <v>0</v>
      </c>
      <c r="V1488" s="477">
        <f t="shared" si="343"/>
        <v>-17</v>
      </c>
      <c r="W1488" s="477">
        <f t="shared" si="344"/>
        <v>20.7234</v>
      </c>
      <c r="X1488" s="477">
        <f t="shared" si="345"/>
        <v>-352.2978</v>
      </c>
      <c r="Y1488" s="444"/>
      <c r="Z1488" s="296"/>
      <c r="AA1488" s="296"/>
      <c r="AB1488" s="296"/>
      <c r="AC1488" s="296"/>
      <c r="AD1488" s="296"/>
      <c r="AE1488" s="296"/>
      <c r="AF1488" s="296"/>
      <c r="AG1488" s="296"/>
      <c r="AH1488" s="296"/>
      <c r="AI1488" s="296"/>
    </row>
    <row r="1489" s="455" customFormat="1" spans="1:35">
      <c r="A1489" s="467">
        <v>1771</v>
      </c>
      <c r="B1489" s="296"/>
      <c r="C1489" s="754" t="s">
        <v>5399</v>
      </c>
      <c r="D1489" s="296"/>
      <c r="E1489" s="754" t="s">
        <v>5400</v>
      </c>
      <c r="F1489" s="296"/>
      <c r="G1489" s="296"/>
      <c r="H1489" s="755" t="s">
        <v>6292</v>
      </c>
      <c r="I1489" s="296"/>
      <c r="J1489" s="191" t="s">
        <v>8269</v>
      </c>
      <c r="K1489" s="296"/>
      <c r="L1489" s="296"/>
      <c r="M1489" s="476">
        <v>4</v>
      </c>
      <c r="N1489" s="477">
        <v>84.7323</v>
      </c>
      <c r="O1489" s="477">
        <f t="shared" si="335"/>
        <v>338.9292</v>
      </c>
      <c r="P1489" s="477"/>
      <c r="Q1489" s="477">
        <f t="shared" si="332"/>
        <v>84.7323</v>
      </c>
      <c r="R1489" s="477">
        <f t="shared" si="338"/>
        <v>0</v>
      </c>
      <c r="S1489" s="477">
        <f t="shared" si="340"/>
        <v>0</v>
      </c>
      <c r="T1489" s="477">
        <f t="shared" si="341"/>
        <v>84.7323</v>
      </c>
      <c r="U1489" s="477">
        <f t="shared" si="342"/>
        <v>0</v>
      </c>
      <c r="V1489" s="477">
        <f t="shared" si="343"/>
        <v>-4</v>
      </c>
      <c r="W1489" s="477">
        <f t="shared" si="344"/>
        <v>84.7323</v>
      </c>
      <c r="X1489" s="477">
        <f t="shared" si="345"/>
        <v>-338.9292</v>
      </c>
      <c r="Y1489" s="444"/>
      <c r="Z1489" s="296"/>
      <c r="AA1489" s="296"/>
      <c r="AB1489" s="296"/>
      <c r="AC1489" s="296"/>
      <c r="AD1489" s="296"/>
      <c r="AE1489" s="296"/>
      <c r="AF1489" s="296"/>
      <c r="AG1489" s="296"/>
      <c r="AH1489" s="296"/>
      <c r="AI1489" s="296"/>
    </row>
    <row r="1490" s="455" customFormat="1" spans="1:35">
      <c r="A1490" s="467">
        <v>1772</v>
      </c>
      <c r="B1490" s="296"/>
      <c r="C1490" s="754" t="s">
        <v>5401</v>
      </c>
      <c r="D1490" s="296"/>
      <c r="E1490" s="754" t="s">
        <v>5402</v>
      </c>
      <c r="F1490" s="296"/>
      <c r="G1490" s="296"/>
      <c r="H1490" s="755" t="s">
        <v>6294</v>
      </c>
      <c r="I1490" s="296"/>
      <c r="J1490" s="191" t="s">
        <v>8269</v>
      </c>
      <c r="K1490" s="296"/>
      <c r="L1490" s="296"/>
      <c r="M1490" s="476">
        <v>10</v>
      </c>
      <c r="N1490" s="477">
        <v>87.323</v>
      </c>
      <c r="O1490" s="477">
        <f t="shared" si="335"/>
        <v>873.23</v>
      </c>
      <c r="P1490" s="477"/>
      <c r="Q1490" s="477">
        <f t="shared" si="332"/>
        <v>87.323</v>
      </c>
      <c r="R1490" s="477">
        <f t="shared" si="338"/>
        <v>0</v>
      </c>
      <c r="S1490" s="477">
        <f t="shared" si="340"/>
        <v>0</v>
      </c>
      <c r="T1490" s="477">
        <f t="shared" si="341"/>
        <v>87.323</v>
      </c>
      <c r="U1490" s="477">
        <f t="shared" si="342"/>
        <v>0</v>
      </c>
      <c r="V1490" s="477">
        <f t="shared" si="343"/>
        <v>-10</v>
      </c>
      <c r="W1490" s="477">
        <f t="shared" si="344"/>
        <v>87.323</v>
      </c>
      <c r="X1490" s="477">
        <f t="shared" si="345"/>
        <v>-873.23</v>
      </c>
      <c r="Y1490" s="444"/>
      <c r="Z1490" s="296"/>
      <c r="AA1490" s="296"/>
      <c r="AB1490" s="296"/>
      <c r="AC1490" s="296"/>
      <c r="AD1490" s="296"/>
      <c r="AE1490" s="296"/>
      <c r="AF1490" s="296"/>
      <c r="AG1490" s="296"/>
      <c r="AH1490" s="296"/>
      <c r="AI1490" s="296"/>
    </row>
    <row r="1491" s="455" customFormat="1" spans="1:35">
      <c r="A1491" s="467">
        <v>1773</v>
      </c>
      <c r="B1491" s="296"/>
      <c r="C1491" s="754" t="s">
        <v>6801</v>
      </c>
      <c r="D1491" s="296"/>
      <c r="E1491" s="754" t="s">
        <v>6802</v>
      </c>
      <c r="F1491" s="296"/>
      <c r="G1491" s="296"/>
      <c r="H1491" s="755" t="s">
        <v>6294</v>
      </c>
      <c r="I1491" s="296"/>
      <c r="J1491" s="191" t="s">
        <v>8269</v>
      </c>
      <c r="K1491" s="296"/>
      <c r="L1491" s="296"/>
      <c r="M1491" s="476">
        <v>40</v>
      </c>
      <c r="N1491" s="477">
        <v>10.9368</v>
      </c>
      <c r="O1491" s="477">
        <f t="shared" si="335"/>
        <v>437.472</v>
      </c>
      <c r="P1491" s="477"/>
      <c r="Q1491" s="477">
        <f t="shared" si="332"/>
        <v>10.9368</v>
      </c>
      <c r="R1491" s="477">
        <f t="shared" si="338"/>
        <v>0</v>
      </c>
      <c r="S1491" s="477">
        <f t="shared" si="340"/>
        <v>0</v>
      </c>
      <c r="T1491" s="477">
        <f t="shared" si="341"/>
        <v>10.9368</v>
      </c>
      <c r="U1491" s="477">
        <f t="shared" si="342"/>
        <v>0</v>
      </c>
      <c r="V1491" s="477">
        <f t="shared" si="343"/>
        <v>-40</v>
      </c>
      <c r="W1491" s="477">
        <f t="shared" si="344"/>
        <v>10.9368</v>
      </c>
      <c r="X1491" s="477">
        <f t="shared" si="345"/>
        <v>-437.472</v>
      </c>
      <c r="Y1491" s="444"/>
      <c r="Z1491" s="296"/>
      <c r="AA1491" s="296"/>
      <c r="AB1491" s="296"/>
      <c r="AC1491" s="296"/>
      <c r="AD1491" s="296"/>
      <c r="AE1491" s="296"/>
      <c r="AF1491" s="296"/>
      <c r="AG1491" s="296"/>
      <c r="AH1491" s="296"/>
      <c r="AI1491" s="296"/>
    </row>
    <row r="1492" s="455" customFormat="1" spans="1:35">
      <c r="A1492" s="467">
        <v>1774</v>
      </c>
      <c r="B1492" s="296"/>
      <c r="C1492" s="754" t="s">
        <v>6803</v>
      </c>
      <c r="D1492" s="296"/>
      <c r="E1492" s="754" t="s">
        <v>6804</v>
      </c>
      <c r="F1492" s="296"/>
      <c r="G1492" s="296"/>
      <c r="H1492" s="755" t="s">
        <v>6294</v>
      </c>
      <c r="I1492" s="296"/>
      <c r="J1492" s="191" t="s">
        <v>8269</v>
      </c>
      <c r="K1492" s="296"/>
      <c r="L1492" s="296"/>
      <c r="M1492" s="476">
        <v>2</v>
      </c>
      <c r="N1492" s="477">
        <v>9.8141</v>
      </c>
      <c r="O1492" s="477">
        <f t="shared" si="335"/>
        <v>19.6282</v>
      </c>
      <c r="P1492" s="477"/>
      <c r="Q1492" s="477">
        <f t="shared" si="332"/>
        <v>9.8141</v>
      </c>
      <c r="R1492" s="477">
        <f t="shared" si="338"/>
        <v>0</v>
      </c>
      <c r="S1492" s="477">
        <f t="shared" si="340"/>
        <v>0</v>
      </c>
      <c r="T1492" s="477">
        <f t="shared" si="341"/>
        <v>9.8141</v>
      </c>
      <c r="U1492" s="477">
        <f t="shared" si="342"/>
        <v>0</v>
      </c>
      <c r="V1492" s="477">
        <f t="shared" si="343"/>
        <v>-2</v>
      </c>
      <c r="W1492" s="477">
        <f t="shared" si="344"/>
        <v>9.8141</v>
      </c>
      <c r="X1492" s="477">
        <f t="shared" si="345"/>
        <v>-19.6282</v>
      </c>
      <c r="Y1492" s="444"/>
      <c r="Z1492" s="296"/>
      <c r="AA1492" s="296"/>
      <c r="AB1492" s="296"/>
      <c r="AC1492" s="296"/>
      <c r="AD1492" s="296"/>
      <c r="AE1492" s="296"/>
      <c r="AF1492" s="296"/>
      <c r="AG1492" s="296"/>
      <c r="AH1492" s="296"/>
      <c r="AI1492" s="296"/>
    </row>
    <row r="1493" s="455" customFormat="1" spans="1:35">
      <c r="A1493" s="467">
        <v>1775</v>
      </c>
      <c r="B1493" s="296"/>
      <c r="C1493" s="754" t="s">
        <v>6805</v>
      </c>
      <c r="D1493" s="296"/>
      <c r="E1493" s="754" t="s">
        <v>6806</v>
      </c>
      <c r="F1493" s="296"/>
      <c r="G1493" s="296"/>
      <c r="H1493" s="755" t="s">
        <v>6294</v>
      </c>
      <c r="I1493" s="296"/>
      <c r="J1493" s="191" t="s">
        <v>8269</v>
      </c>
      <c r="K1493" s="296"/>
      <c r="L1493" s="296"/>
      <c r="M1493" s="476">
        <v>-62</v>
      </c>
      <c r="N1493" s="477">
        <v>13.054</v>
      </c>
      <c r="O1493" s="477">
        <f t="shared" si="335"/>
        <v>-809.348</v>
      </c>
      <c r="P1493" s="477">
        <v>25</v>
      </c>
      <c r="Q1493" s="477">
        <f t="shared" si="332"/>
        <v>13.054</v>
      </c>
      <c r="R1493" s="477">
        <f t="shared" si="338"/>
        <v>326.35</v>
      </c>
      <c r="S1493" s="477">
        <f t="shared" si="340"/>
        <v>87</v>
      </c>
      <c r="T1493" s="477">
        <f t="shared" si="341"/>
        <v>13.054</v>
      </c>
      <c r="U1493" s="477">
        <f>R1493-O1493</f>
        <v>1135.698</v>
      </c>
      <c r="V1493" s="477">
        <f t="shared" si="343"/>
        <v>0</v>
      </c>
      <c r="W1493" s="477">
        <f t="shared" si="344"/>
        <v>13.054</v>
      </c>
      <c r="X1493" s="477">
        <f>W1493*V1493</f>
        <v>0</v>
      </c>
      <c r="Y1493" s="444"/>
      <c r="Z1493" s="296"/>
      <c r="AA1493" s="296"/>
      <c r="AB1493" s="296"/>
      <c r="AC1493" s="296"/>
      <c r="AD1493" s="296"/>
      <c r="AE1493" s="296"/>
      <c r="AF1493" s="296"/>
      <c r="AG1493" s="296"/>
      <c r="AH1493" s="296"/>
      <c r="AI1493" s="296"/>
    </row>
    <row r="1494" s="455" customFormat="1" spans="1:35">
      <c r="A1494" s="467">
        <v>1776</v>
      </c>
      <c r="B1494" s="296"/>
      <c r="C1494" s="754" t="s">
        <v>5433</v>
      </c>
      <c r="D1494" s="296"/>
      <c r="E1494" s="754" t="s">
        <v>5434</v>
      </c>
      <c r="F1494" s="296"/>
      <c r="G1494" s="296"/>
      <c r="H1494" s="755" t="s">
        <v>6294</v>
      </c>
      <c r="I1494" s="296"/>
      <c r="J1494" s="191" t="s">
        <v>8269</v>
      </c>
      <c r="K1494" s="296"/>
      <c r="L1494" s="296"/>
      <c r="M1494" s="476">
        <v>20</v>
      </c>
      <c r="N1494" s="477">
        <v>9.985</v>
      </c>
      <c r="O1494" s="477">
        <f t="shared" si="335"/>
        <v>199.7</v>
      </c>
      <c r="P1494" s="477"/>
      <c r="Q1494" s="477">
        <f t="shared" si="332"/>
        <v>9.985</v>
      </c>
      <c r="R1494" s="477">
        <f t="shared" si="338"/>
        <v>0</v>
      </c>
      <c r="S1494" s="477">
        <f t="shared" si="340"/>
        <v>0</v>
      </c>
      <c r="T1494" s="477">
        <f t="shared" si="341"/>
        <v>9.985</v>
      </c>
      <c r="U1494" s="477">
        <f t="shared" si="342"/>
        <v>0</v>
      </c>
      <c r="V1494" s="477">
        <f t="shared" si="343"/>
        <v>-20</v>
      </c>
      <c r="W1494" s="477">
        <f t="shared" si="344"/>
        <v>9.985</v>
      </c>
      <c r="X1494" s="477">
        <f t="shared" ref="X1494:X1505" si="346">R1494-O1494</f>
        <v>-199.7</v>
      </c>
      <c r="Y1494" s="444"/>
      <c r="Z1494" s="296"/>
      <c r="AA1494" s="296"/>
      <c r="AB1494" s="296"/>
      <c r="AC1494" s="296"/>
      <c r="AD1494" s="296"/>
      <c r="AE1494" s="296"/>
      <c r="AF1494" s="296"/>
      <c r="AG1494" s="296"/>
      <c r="AH1494" s="296"/>
      <c r="AI1494" s="296"/>
    </row>
    <row r="1495" s="455" customFormat="1" spans="1:35">
      <c r="A1495" s="467">
        <v>1777</v>
      </c>
      <c r="B1495" s="296"/>
      <c r="C1495" s="754" t="s">
        <v>5435</v>
      </c>
      <c r="D1495" s="296"/>
      <c r="E1495" s="754" t="s">
        <v>5436</v>
      </c>
      <c r="F1495" s="296"/>
      <c r="G1495" s="296"/>
      <c r="H1495" s="755" t="s">
        <v>6294</v>
      </c>
      <c r="I1495" s="296"/>
      <c r="J1495" s="191" t="s">
        <v>8269</v>
      </c>
      <c r="K1495" s="296"/>
      <c r="L1495" s="296"/>
      <c r="M1495" s="476">
        <v>-2</v>
      </c>
      <c r="N1495" s="477">
        <v>10.9471</v>
      </c>
      <c r="O1495" s="477">
        <f t="shared" si="335"/>
        <v>-21.8942</v>
      </c>
      <c r="P1495" s="477"/>
      <c r="Q1495" s="477">
        <f t="shared" si="332"/>
        <v>10.9471</v>
      </c>
      <c r="R1495" s="477">
        <f t="shared" si="338"/>
        <v>0</v>
      </c>
      <c r="S1495" s="477">
        <f t="shared" si="340"/>
        <v>2</v>
      </c>
      <c r="T1495" s="477">
        <f t="shared" si="341"/>
        <v>10.9471</v>
      </c>
      <c r="U1495" s="477">
        <f>R1495-O1495</f>
        <v>21.8942</v>
      </c>
      <c r="V1495" s="477">
        <f t="shared" si="343"/>
        <v>0</v>
      </c>
      <c r="W1495" s="477">
        <f t="shared" si="344"/>
        <v>10.9471</v>
      </c>
      <c r="X1495" s="477">
        <f>W1495*V1495</f>
        <v>0</v>
      </c>
      <c r="Y1495" s="444"/>
      <c r="Z1495" s="296"/>
      <c r="AA1495" s="296"/>
      <c r="AB1495" s="296"/>
      <c r="AC1495" s="296"/>
      <c r="AD1495" s="296"/>
      <c r="AE1495" s="296"/>
      <c r="AF1495" s="296"/>
      <c r="AG1495" s="296"/>
      <c r="AH1495" s="296"/>
      <c r="AI1495" s="296"/>
    </row>
    <row r="1496" s="455" customFormat="1" spans="1:35">
      <c r="A1496" s="467">
        <v>1778</v>
      </c>
      <c r="B1496" s="296"/>
      <c r="C1496" s="754" t="s">
        <v>8292</v>
      </c>
      <c r="D1496" s="296"/>
      <c r="E1496" s="754" t="s">
        <v>8293</v>
      </c>
      <c r="F1496" s="296"/>
      <c r="G1496" s="296"/>
      <c r="H1496" s="755" t="s">
        <v>6294</v>
      </c>
      <c r="I1496" s="296"/>
      <c r="J1496" s="191" t="s">
        <v>8269</v>
      </c>
      <c r="K1496" s="296"/>
      <c r="L1496" s="296"/>
      <c r="M1496" s="476">
        <v>50</v>
      </c>
      <c r="N1496" s="477">
        <v>8.86</v>
      </c>
      <c r="O1496" s="477">
        <f t="shared" si="335"/>
        <v>443</v>
      </c>
      <c r="P1496" s="477"/>
      <c r="Q1496" s="477">
        <f t="shared" si="332"/>
        <v>8.86</v>
      </c>
      <c r="R1496" s="477">
        <f t="shared" si="338"/>
        <v>0</v>
      </c>
      <c r="S1496" s="477">
        <f t="shared" si="340"/>
        <v>0</v>
      </c>
      <c r="T1496" s="477">
        <f t="shared" si="341"/>
        <v>8.86</v>
      </c>
      <c r="U1496" s="477">
        <f t="shared" si="342"/>
        <v>0</v>
      </c>
      <c r="V1496" s="477">
        <f t="shared" si="343"/>
        <v>-50</v>
      </c>
      <c r="W1496" s="477">
        <f t="shared" si="344"/>
        <v>8.86</v>
      </c>
      <c r="X1496" s="477">
        <f t="shared" si="346"/>
        <v>-443</v>
      </c>
      <c r="Y1496" s="444"/>
      <c r="Z1496" s="296"/>
      <c r="AA1496" s="296"/>
      <c r="AB1496" s="296"/>
      <c r="AC1496" s="296"/>
      <c r="AD1496" s="296"/>
      <c r="AE1496" s="296"/>
      <c r="AF1496" s="296"/>
      <c r="AG1496" s="296"/>
      <c r="AH1496" s="296"/>
      <c r="AI1496" s="296"/>
    </row>
    <row r="1497" s="455" customFormat="1" spans="1:35">
      <c r="A1497" s="467">
        <v>1779</v>
      </c>
      <c r="B1497" s="296"/>
      <c r="C1497" s="754" t="s">
        <v>6807</v>
      </c>
      <c r="D1497" s="296"/>
      <c r="E1497" s="754" t="s">
        <v>6808</v>
      </c>
      <c r="F1497" s="296"/>
      <c r="G1497" s="296"/>
      <c r="H1497" s="755" t="s">
        <v>6294</v>
      </c>
      <c r="I1497" s="296"/>
      <c r="J1497" s="191" t="s">
        <v>8269</v>
      </c>
      <c r="K1497" s="296"/>
      <c r="L1497" s="296"/>
      <c r="M1497" s="476">
        <v>796</v>
      </c>
      <c r="N1497" s="477">
        <v>11.2282</v>
      </c>
      <c r="O1497" s="477">
        <f t="shared" si="335"/>
        <v>8937.6472</v>
      </c>
      <c r="P1497" s="477">
        <v>20</v>
      </c>
      <c r="Q1497" s="477">
        <f t="shared" si="332"/>
        <v>11.2282</v>
      </c>
      <c r="R1497" s="477">
        <f t="shared" si="338"/>
        <v>224.564</v>
      </c>
      <c r="S1497" s="477">
        <f t="shared" si="340"/>
        <v>0</v>
      </c>
      <c r="T1497" s="477">
        <f t="shared" si="341"/>
        <v>11.2282</v>
      </c>
      <c r="U1497" s="477">
        <f t="shared" si="342"/>
        <v>0</v>
      </c>
      <c r="V1497" s="477">
        <f t="shared" si="343"/>
        <v>-776</v>
      </c>
      <c r="W1497" s="477">
        <f t="shared" si="344"/>
        <v>11.2282</v>
      </c>
      <c r="X1497" s="477">
        <f t="shared" si="346"/>
        <v>-8713.0832</v>
      </c>
      <c r="Y1497" s="444"/>
      <c r="Z1497" s="296"/>
      <c r="AA1497" s="296"/>
      <c r="AB1497" s="296"/>
      <c r="AC1497" s="296"/>
      <c r="AD1497" s="296"/>
      <c r="AE1497" s="296"/>
      <c r="AF1497" s="296"/>
      <c r="AG1497" s="296"/>
      <c r="AH1497" s="296"/>
      <c r="AI1497" s="296"/>
    </row>
    <row r="1498" s="455" customFormat="1" spans="1:35">
      <c r="A1498" s="467">
        <v>1780</v>
      </c>
      <c r="B1498" s="296"/>
      <c r="C1498" s="754" t="s">
        <v>5439</v>
      </c>
      <c r="D1498" s="296"/>
      <c r="E1498" s="754" t="s">
        <v>5440</v>
      </c>
      <c r="F1498" s="296"/>
      <c r="G1498" s="296"/>
      <c r="H1498" s="755" t="s">
        <v>6294</v>
      </c>
      <c r="I1498" s="296"/>
      <c r="J1498" s="191" t="s">
        <v>8269</v>
      </c>
      <c r="K1498" s="296"/>
      <c r="L1498" s="296"/>
      <c r="M1498" s="476">
        <v>124</v>
      </c>
      <c r="N1498" s="477">
        <v>6.5993</v>
      </c>
      <c r="O1498" s="477">
        <f t="shared" si="335"/>
        <v>818.3132</v>
      </c>
      <c r="P1498" s="477">
        <v>40</v>
      </c>
      <c r="Q1498" s="477">
        <f t="shared" si="332"/>
        <v>6.5993</v>
      </c>
      <c r="R1498" s="477">
        <f t="shared" si="338"/>
        <v>263.972</v>
      </c>
      <c r="S1498" s="477">
        <f t="shared" si="340"/>
        <v>0</v>
      </c>
      <c r="T1498" s="477">
        <f t="shared" si="341"/>
        <v>6.5993</v>
      </c>
      <c r="U1498" s="477">
        <f t="shared" si="342"/>
        <v>0</v>
      </c>
      <c r="V1498" s="477">
        <f t="shared" si="343"/>
        <v>-84</v>
      </c>
      <c r="W1498" s="477">
        <f t="shared" si="344"/>
        <v>6.5993</v>
      </c>
      <c r="X1498" s="477">
        <f t="shared" si="346"/>
        <v>-554.3412</v>
      </c>
      <c r="Y1498" s="444"/>
      <c r="Z1498" s="296"/>
      <c r="AA1498" s="296"/>
      <c r="AB1498" s="296"/>
      <c r="AC1498" s="296"/>
      <c r="AD1498" s="296"/>
      <c r="AE1498" s="296"/>
      <c r="AF1498" s="296"/>
      <c r="AG1498" s="296"/>
      <c r="AH1498" s="296"/>
      <c r="AI1498" s="296"/>
    </row>
    <row r="1499" s="455" customFormat="1" spans="1:35">
      <c r="A1499" s="467">
        <v>1781</v>
      </c>
      <c r="B1499" s="296"/>
      <c r="C1499" s="754" t="s">
        <v>6827</v>
      </c>
      <c r="D1499" s="296"/>
      <c r="E1499" s="754" t="s">
        <v>6828</v>
      </c>
      <c r="F1499" s="296"/>
      <c r="G1499" s="296"/>
      <c r="H1499" s="755" t="s">
        <v>6294</v>
      </c>
      <c r="I1499" s="296"/>
      <c r="J1499" s="191" t="s">
        <v>8269</v>
      </c>
      <c r="K1499" s="296"/>
      <c r="L1499" s="296"/>
      <c r="M1499" s="476">
        <v>690</v>
      </c>
      <c r="N1499" s="477">
        <v>9.5199</v>
      </c>
      <c r="O1499" s="477">
        <f t="shared" si="335"/>
        <v>6568.731</v>
      </c>
      <c r="P1499" s="477"/>
      <c r="Q1499" s="477">
        <f t="shared" si="332"/>
        <v>9.5199</v>
      </c>
      <c r="R1499" s="477">
        <f t="shared" si="338"/>
        <v>0</v>
      </c>
      <c r="S1499" s="477">
        <f t="shared" si="340"/>
        <v>0</v>
      </c>
      <c r="T1499" s="477">
        <f t="shared" si="341"/>
        <v>9.5199</v>
      </c>
      <c r="U1499" s="477">
        <f t="shared" si="342"/>
        <v>0</v>
      </c>
      <c r="V1499" s="477">
        <f t="shared" si="343"/>
        <v>-690</v>
      </c>
      <c r="W1499" s="477">
        <f t="shared" si="344"/>
        <v>9.5199</v>
      </c>
      <c r="X1499" s="477">
        <f t="shared" si="346"/>
        <v>-6568.731</v>
      </c>
      <c r="Y1499" s="444"/>
      <c r="Z1499" s="296"/>
      <c r="AA1499" s="296"/>
      <c r="AB1499" s="296"/>
      <c r="AC1499" s="296"/>
      <c r="AD1499" s="296"/>
      <c r="AE1499" s="296"/>
      <c r="AF1499" s="296"/>
      <c r="AG1499" s="296"/>
      <c r="AH1499" s="296"/>
      <c r="AI1499" s="296"/>
    </row>
    <row r="1500" s="455" customFormat="1" spans="1:35">
      <c r="A1500" s="467">
        <v>1782</v>
      </c>
      <c r="B1500" s="296"/>
      <c r="C1500" s="754" t="s">
        <v>5443</v>
      </c>
      <c r="D1500" s="296"/>
      <c r="E1500" s="754" t="s">
        <v>5444</v>
      </c>
      <c r="F1500" s="296"/>
      <c r="G1500" s="296"/>
      <c r="H1500" s="755" t="s">
        <v>6294</v>
      </c>
      <c r="I1500" s="296"/>
      <c r="J1500" s="191" t="s">
        <v>8269</v>
      </c>
      <c r="K1500" s="296"/>
      <c r="L1500" s="296"/>
      <c r="M1500" s="476">
        <v>2</v>
      </c>
      <c r="N1500" s="477">
        <v>15.661</v>
      </c>
      <c r="O1500" s="477">
        <f t="shared" si="335"/>
        <v>31.322</v>
      </c>
      <c r="P1500" s="477"/>
      <c r="Q1500" s="477">
        <f t="shared" si="332"/>
        <v>15.661</v>
      </c>
      <c r="R1500" s="477">
        <f t="shared" si="338"/>
        <v>0</v>
      </c>
      <c r="S1500" s="477">
        <f t="shared" si="340"/>
        <v>0</v>
      </c>
      <c r="T1500" s="477">
        <f t="shared" si="341"/>
        <v>15.661</v>
      </c>
      <c r="U1500" s="477">
        <f t="shared" si="342"/>
        <v>0</v>
      </c>
      <c r="V1500" s="477">
        <f t="shared" si="343"/>
        <v>-2</v>
      </c>
      <c r="W1500" s="477">
        <f t="shared" si="344"/>
        <v>15.661</v>
      </c>
      <c r="X1500" s="477">
        <f t="shared" si="346"/>
        <v>-31.322</v>
      </c>
      <c r="Y1500" s="444"/>
      <c r="Z1500" s="296"/>
      <c r="AA1500" s="296"/>
      <c r="AB1500" s="296"/>
      <c r="AC1500" s="296"/>
      <c r="AD1500" s="296"/>
      <c r="AE1500" s="296"/>
      <c r="AF1500" s="296"/>
      <c r="AG1500" s="296"/>
      <c r="AH1500" s="296"/>
      <c r="AI1500" s="296"/>
    </row>
    <row r="1501" s="455" customFormat="1" spans="1:35">
      <c r="A1501" s="467">
        <v>1783</v>
      </c>
      <c r="B1501" s="296"/>
      <c r="C1501" s="754" t="s">
        <v>6833</v>
      </c>
      <c r="D1501" s="296"/>
      <c r="E1501" s="754" t="s">
        <v>6834</v>
      </c>
      <c r="F1501" s="296"/>
      <c r="G1501" s="296"/>
      <c r="H1501" s="755" t="s">
        <v>6294</v>
      </c>
      <c r="I1501" s="296"/>
      <c r="J1501" s="191" t="s">
        <v>8269</v>
      </c>
      <c r="K1501" s="296"/>
      <c r="L1501" s="296"/>
      <c r="M1501" s="476">
        <v>160</v>
      </c>
      <c r="N1501" s="477">
        <v>4.7116</v>
      </c>
      <c r="O1501" s="477">
        <f t="shared" si="335"/>
        <v>753.856</v>
      </c>
      <c r="P1501" s="477"/>
      <c r="Q1501" s="477">
        <f t="shared" si="332"/>
        <v>4.7116</v>
      </c>
      <c r="R1501" s="477">
        <f t="shared" si="338"/>
        <v>0</v>
      </c>
      <c r="S1501" s="477">
        <f t="shared" si="340"/>
        <v>0</v>
      </c>
      <c r="T1501" s="477">
        <f t="shared" si="341"/>
        <v>4.7116</v>
      </c>
      <c r="U1501" s="477">
        <f t="shared" si="342"/>
        <v>0</v>
      </c>
      <c r="V1501" s="477">
        <f t="shared" si="343"/>
        <v>-160</v>
      </c>
      <c r="W1501" s="477">
        <f t="shared" si="344"/>
        <v>4.7116</v>
      </c>
      <c r="X1501" s="477">
        <f t="shared" si="346"/>
        <v>-753.856</v>
      </c>
      <c r="Y1501" s="444"/>
      <c r="Z1501" s="296"/>
      <c r="AA1501" s="296"/>
      <c r="AB1501" s="296"/>
      <c r="AC1501" s="296"/>
      <c r="AD1501" s="296"/>
      <c r="AE1501" s="296"/>
      <c r="AF1501" s="296"/>
      <c r="AG1501" s="296"/>
      <c r="AH1501" s="296"/>
      <c r="AI1501" s="296"/>
    </row>
    <row r="1502" s="455" customFormat="1" spans="1:35">
      <c r="A1502" s="467">
        <v>1784</v>
      </c>
      <c r="B1502" s="296"/>
      <c r="C1502" s="754" t="s">
        <v>6835</v>
      </c>
      <c r="D1502" s="296"/>
      <c r="E1502" s="754" t="s">
        <v>6836</v>
      </c>
      <c r="F1502" s="296"/>
      <c r="G1502" s="296"/>
      <c r="H1502" s="755" t="s">
        <v>6294</v>
      </c>
      <c r="I1502" s="296"/>
      <c r="J1502" s="191" t="s">
        <v>8269</v>
      </c>
      <c r="K1502" s="296"/>
      <c r="L1502" s="296"/>
      <c r="M1502" s="476">
        <v>160</v>
      </c>
      <c r="N1502" s="477">
        <v>4.7023</v>
      </c>
      <c r="O1502" s="477">
        <f t="shared" si="335"/>
        <v>752.368</v>
      </c>
      <c r="P1502" s="477"/>
      <c r="Q1502" s="477">
        <f t="shared" si="332"/>
        <v>4.7023</v>
      </c>
      <c r="R1502" s="477">
        <f t="shared" si="338"/>
        <v>0</v>
      </c>
      <c r="S1502" s="477">
        <f t="shared" si="340"/>
        <v>0</v>
      </c>
      <c r="T1502" s="477">
        <f t="shared" si="341"/>
        <v>4.7023</v>
      </c>
      <c r="U1502" s="477">
        <f t="shared" si="342"/>
        <v>0</v>
      </c>
      <c r="V1502" s="477">
        <f t="shared" si="343"/>
        <v>-160</v>
      </c>
      <c r="W1502" s="477">
        <f t="shared" si="344"/>
        <v>4.7023</v>
      </c>
      <c r="X1502" s="477">
        <f t="shared" si="346"/>
        <v>-752.368</v>
      </c>
      <c r="Y1502" s="444"/>
      <c r="Z1502" s="296"/>
      <c r="AA1502" s="296"/>
      <c r="AB1502" s="296"/>
      <c r="AC1502" s="296"/>
      <c r="AD1502" s="296"/>
      <c r="AE1502" s="296"/>
      <c r="AF1502" s="296"/>
      <c r="AG1502" s="296"/>
      <c r="AH1502" s="296"/>
      <c r="AI1502" s="296"/>
    </row>
    <row r="1503" s="455" customFormat="1" spans="1:35">
      <c r="A1503" s="467">
        <v>1785</v>
      </c>
      <c r="B1503" s="296"/>
      <c r="C1503" s="754" t="s">
        <v>8294</v>
      </c>
      <c r="D1503" s="296"/>
      <c r="E1503" s="754" t="s">
        <v>8295</v>
      </c>
      <c r="F1503" s="296"/>
      <c r="G1503" s="296"/>
      <c r="H1503" s="755" t="s">
        <v>6294</v>
      </c>
      <c r="I1503" s="296"/>
      <c r="J1503" s="191" t="s">
        <v>8269</v>
      </c>
      <c r="K1503" s="296"/>
      <c r="L1503" s="296"/>
      <c r="M1503" s="476">
        <v>2</v>
      </c>
      <c r="N1503" s="477">
        <v>7.155</v>
      </c>
      <c r="O1503" s="477">
        <f t="shared" si="335"/>
        <v>14.31</v>
      </c>
      <c r="P1503" s="477"/>
      <c r="Q1503" s="477">
        <f t="shared" si="332"/>
        <v>7.155</v>
      </c>
      <c r="R1503" s="477">
        <f t="shared" si="338"/>
        <v>0</v>
      </c>
      <c r="S1503" s="477">
        <f t="shared" si="340"/>
        <v>0</v>
      </c>
      <c r="T1503" s="477">
        <f t="shared" si="341"/>
        <v>7.155</v>
      </c>
      <c r="U1503" s="477">
        <f t="shared" si="342"/>
        <v>0</v>
      </c>
      <c r="V1503" s="477">
        <f t="shared" si="343"/>
        <v>-2</v>
      </c>
      <c r="W1503" s="477">
        <f t="shared" si="344"/>
        <v>7.155</v>
      </c>
      <c r="X1503" s="477">
        <f t="shared" si="346"/>
        <v>-14.31</v>
      </c>
      <c r="Y1503" s="444"/>
      <c r="Z1503" s="296"/>
      <c r="AA1503" s="296"/>
      <c r="AB1503" s="296"/>
      <c r="AC1503" s="296"/>
      <c r="AD1503" s="296"/>
      <c r="AE1503" s="296"/>
      <c r="AF1503" s="296"/>
      <c r="AG1503" s="296"/>
      <c r="AH1503" s="296"/>
      <c r="AI1503" s="296"/>
    </row>
    <row r="1504" s="455" customFormat="1" spans="1:35">
      <c r="A1504" s="467">
        <v>1786</v>
      </c>
      <c r="B1504" s="296"/>
      <c r="C1504" s="754" t="s">
        <v>6837</v>
      </c>
      <c r="D1504" s="296"/>
      <c r="E1504" s="754" t="s">
        <v>6838</v>
      </c>
      <c r="F1504" s="296"/>
      <c r="G1504" s="296"/>
      <c r="H1504" s="755" t="s">
        <v>6294</v>
      </c>
      <c r="I1504" s="296"/>
      <c r="J1504" s="191" t="s">
        <v>8269</v>
      </c>
      <c r="K1504" s="296"/>
      <c r="L1504" s="296"/>
      <c r="M1504" s="476">
        <v>82</v>
      </c>
      <c r="N1504" s="477">
        <v>8.3006</v>
      </c>
      <c r="O1504" s="477">
        <f t="shared" si="335"/>
        <v>680.6492</v>
      </c>
      <c r="P1504" s="477">
        <v>55</v>
      </c>
      <c r="Q1504" s="477">
        <f t="shared" si="332"/>
        <v>8.3006</v>
      </c>
      <c r="R1504" s="477">
        <f t="shared" si="338"/>
        <v>456.533</v>
      </c>
      <c r="S1504" s="477">
        <f t="shared" si="340"/>
        <v>0</v>
      </c>
      <c r="T1504" s="477">
        <f t="shared" si="341"/>
        <v>8.3006</v>
      </c>
      <c r="U1504" s="477">
        <f t="shared" si="342"/>
        <v>0</v>
      </c>
      <c r="V1504" s="477">
        <f t="shared" si="343"/>
        <v>-27</v>
      </c>
      <c r="W1504" s="477">
        <f t="shared" si="344"/>
        <v>8.3006</v>
      </c>
      <c r="X1504" s="477">
        <f t="shared" si="346"/>
        <v>-224.1162</v>
      </c>
      <c r="Y1504" s="444"/>
      <c r="Z1504" s="296"/>
      <c r="AA1504" s="296"/>
      <c r="AB1504" s="296"/>
      <c r="AC1504" s="296"/>
      <c r="AD1504" s="296"/>
      <c r="AE1504" s="296"/>
      <c r="AF1504" s="296"/>
      <c r="AG1504" s="296"/>
      <c r="AH1504" s="296"/>
      <c r="AI1504" s="296"/>
    </row>
    <row r="1505" s="455" customFormat="1" spans="1:35">
      <c r="A1505" s="467">
        <v>1787</v>
      </c>
      <c r="B1505" s="296"/>
      <c r="C1505" s="754" t="s">
        <v>8296</v>
      </c>
      <c r="D1505" s="296"/>
      <c r="E1505" s="754" t="s">
        <v>8297</v>
      </c>
      <c r="F1505" s="296"/>
      <c r="G1505" s="296"/>
      <c r="H1505" s="755" t="s">
        <v>6294</v>
      </c>
      <c r="I1505" s="296"/>
      <c r="J1505" s="191" t="s">
        <v>8269</v>
      </c>
      <c r="K1505" s="296"/>
      <c r="L1505" s="296"/>
      <c r="M1505" s="476">
        <v>30</v>
      </c>
      <c r="N1505" s="477">
        <v>9.374</v>
      </c>
      <c r="O1505" s="477">
        <f t="shared" si="335"/>
        <v>281.22</v>
      </c>
      <c r="P1505" s="477"/>
      <c r="Q1505" s="477">
        <f t="shared" si="332"/>
        <v>9.374</v>
      </c>
      <c r="R1505" s="477">
        <f t="shared" si="338"/>
        <v>0</v>
      </c>
      <c r="S1505" s="477">
        <f t="shared" si="340"/>
        <v>0</v>
      </c>
      <c r="T1505" s="477">
        <f t="shared" si="341"/>
        <v>9.374</v>
      </c>
      <c r="U1505" s="477">
        <f t="shared" si="342"/>
        <v>0</v>
      </c>
      <c r="V1505" s="477">
        <f t="shared" si="343"/>
        <v>-30</v>
      </c>
      <c r="W1505" s="477">
        <f t="shared" si="344"/>
        <v>9.374</v>
      </c>
      <c r="X1505" s="477">
        <f t="shared" si="346"/>
        <v>-281.22</v>
      </c>
      <c r="Y1505" s="444"/>
      <c r="Z1505" s="296"/>
      <c r="AA1505" s="296"/>
      <c r="AB1505" s="296"/>
      <c r="AC1505" s="296"/>
      <c r="AD1505" s="296"/>
      <c r="AE1505" s="296"/>
      <c r="AF1505" s="296"/>
      <c r="AG1505" s="296"/>
      <c r="AH1505" s="296"/>
      <c r="AI1505" s="296"/>
    </row>
    <row r="1506" s="455" customFormat="1" spans="1:35">
      <c r="A1506" s="467">
        <v>1788</v>
      </c>
      <c r="B1506" s="296"/>
      <c r="C1506" s="754" t="s">
        <v>5449</v>
      </c>
      <c r="D1506" s="296"/>
      <c r="E1506" s="754" t="s">
        <v>4298</v>
      </c>
      <c r="F1506" s="296"/>
      <c r="G1506" s="296"/>
      <c r="H1506" s="755" t="s">
        <v>6294</v>
      </c>
      <c r="I1506" s="296"/>
      <c r="J1506" s="191" t="s">
        <v>8269</v>
      </c>
      <c r="K1506" s="296"/>
      <c r="L1506" s="296"/>
      <c r="M1506" s="476">
        <v>4</v>
      </c>
      <c r="N1506" s="477">
        <v>11.3294</v>
      </c>
      <c r="O1506" s="477">
        <f t="shared" si="335"/>
        <v>45.3176</v>
      </c>
      <c r="P1506" s="477">
        <v>25</v>
      </c>
      <c r="Q1506" s="477">
        <f t="shared" si="332"/>
        <v>11.3294</v>
      </c>
      <c r="R1506" s="477">
        <f t="shared" si="338"/>
        <v>283.235</v>
      </c>
      <c r="S1506" s="477">
        <f t="shared" si="340"/>
        <v>21</v>
      </c>
      <c r="T1506" s="477">
        <f t="shared" si="341"/>
        <v>11.3294</v>
      </c>
      <c r="U1506" s="477">
        <f>R1506-O1506</f>
        <v>237.9174</v>
      </c>
      <c r="V1506" s="477">
        <f t="shared" si="343"/>
        <v>0</v>
      </c>
      <c r="W1506" s="477">
        <f t="shared" si="344"/>
        <v>11.3294</v>
      </c>
      <c r="X1506" s="477">
        <f>W1506*V1506</f>
        <v>0</v>
      </c>
      <c r="Y1506" s="444"/>
      <c r="Z1506" s="296"/>
      <c r="AA1506" s="296"/>
      <c r="AB1506" s="296"/>
      <c r="AC1506" s="296"/>
      <c r="AD1506" s="296"/>
      <c r="AE1506" s="296"/>
      <c r="AF1506" s="296"/>
      <c r="AG1506" s="296"/>
      <c r="AH1506" s="296"/>
      <c r="AI1506" s="296"/>
    </row>
    <row r="1507" s="455" customFormat="1" spans="1:35">
      <c r="A1507" s="467">
        <v>1789</v>
      </c>
      <c r="B1507" s="296"/>
      <c r="C1507" s="754" t="s">
        <v>8298</v>
      </c>
      <c r="D1507" s="296"/>
      <c r="E1507" s="754" t="s">
        <v>8299</v>
      </c>
      <c r="F1507" s="296"/>
      <c r="G1507" s="296"/>
      <c r="H1507" s="755" t="s">
        <v>6294</v>
      </c>
      <c r="I1507" s="296"/>
      <c r="J1507" s="191" t="s">
        <v>8269</v>
      </c>
      <c r="K1507" s="296"/>
      <c r="L1507" s="296"/>
      <c r="M1507" s="476">
        <v>-70</v>
      </c>
      <c r="N1507" s="477">
        <v>61.2429</v>
      </c>
      <c r="O1507" s="477">
        <f t="shared" si="335"/>
        <v>-4287.003</v>
      </c>
      <c r="P1507" s="477"/>
      <c r="Q1507" s="477">
        <f t="shared" ref="Q1507:Q1570" si="347">N1507</f>
        <v>61.2429</v>
      </c>
      <c r="R1507" s="477">
        <f t="shared" si="338"/>
        <v>0</v>
      </c>
      <c r="S1507" s="477">
        <f t="shared" si="340"/>
        <v>70</v>
      </c>
      <c r="T1507" s="477">
        <f t="shared" si="341"/>
        <v>61.2429</v>
      </c>
      <c r="U1507" s="477">
        <f>R1507-O1507</f>
        <v>4287.003</v>
      </c>
      <c r="V1507" s="477">
        <f t="shared" si="343"/>
        <v>0</v>
      </c>
      <c r="W1507" s="477">
        <f t="shared" si="344"/>
        <v>61.2429</v>
      </c>
      <c r="X1507" s="477">
        <f>W1507*V1507</f>
        <v>0</v>
      </c>
      <c r="Y1507" s="444"/>
      <c r="Z1507" s="296"/>
      <c r="AA1507" s="296"/>
      <c r="AB1507" s="296"/>
      <c r="AC1507" s="296"/>
      <c r="AD1507" s="296"/>
      <c r="AE1507" s="296"/>
      <c r="AF1507" s="296"/>
      <c r="AG1507" s="296"/>
      <c r="AH1507" s="296"/>
      <c r="AI1507" s="296"/>
    </row>
    <row r="1508" s="455" customFormat="1" spans="1:35">
      <c r="A1508" s="467">
        <v>1790</v>
      </c>
      <c r="B1508" s="296"/>
      <c r="C1508" s="754" t="s">
        <v>8300</v>
      </c>
      <c r="D1508" s="296"/>
      <c r="E1508" s="754" t="s">
        <v>8301</v>
      </c>
      <c r="F1508" s="296"/>
      <c r="G1508" s="296"/>
      <c r="H1508" s="755" t="s">
        <v>6294</v>
      </c>
      <c r="I1508" s="296"/>
      <c r="J1508" s="191" t="s">
        <v>8269</v>
      </c>
      <c r="K1508" s="296"/>
      <c r="L1508" s="296"/>
      <c r="M1508" s="476">
        <v>6</v>
      </c>
      <c r="N1508" s="477">
        <v>26.0517</v>
      </c>
      <c r="O1508" s="477">
        <f t="shared" si="335"/>
        <v>156.3102</v>
      </c>
      <c r="P1508" s="477"/>
      <c r="Q1508" s="477">
        <f t="shared" si="347"/>
        <v>26.0517</v>
      </c>
      <c r="R1508" s="477">
        <f t="shared" si="338"/>
        <v>0</v>
      </c>
      <c r="S1508" s="477">
        <f t="shared" si="340"/>
        <v>0</v>
      </c>
      <c r="T1508" s="477">
        <f t="shared" si="341"/>
        <v>26.0517</v>
      </c>
      <c r="U1508" s="477">
        <f t="shared" si="342"/>
        <v>0</v>
      </c>
      <c r="V1508" s="477">
        <f t="shared" si="343"/>
        <v>-6</v>
      </c>
      <c r="W1508" s="477">
        <f t="shared" si="344"/>
        <v>26.0517</v>
      </c>
      <c r="X1508" s="477">
        <f t="shared" ref="X1508:X1513" si="348">R1508-O1508</f>
        <v>-156.3102</v>
      </c>
      <c r="Y1508" s="444"/>
      <c r="Z1508" s="296"/>
      <c r="AA1508" s="296"/>
      <c r="AB1508" s="296"/>
      <c r="AC1508" s="296"/>
      <c r="AD1508" s="296"/>
      <c r="AE1508" s="296"/>
      <c r="AF1508" s="296"/>
      <c r="AG1508" s="296"/>
      <c r="AH1508" s="296"/>
      <c r="AI1508" s="296"/>
    </row>
    <row r="1509" s="455" customFormat="1" spans="1:35">
      <c r="A1509" s="467">
        <v>1791</v>
      </c>
      <c r="B1509" s="296"/>
      <c r="C1509" s="754" t="s">
        <v>8302</v>
      </c>
      <c r="D1509" s="296"/>
      <c r="E1509" s="754" t="s">
        <v>8303</v>
      </c>
      <c r="F1509" s="296"/>
      <c r="G1509" s="296"/>
      <c r="H1509" s="755" t="s">
        <v>6294</v>
      </c>
      <c r="I1509" s="296"/>
      <c r="J1509" s="191" t="s">
        <v>8269</v>
      </c>
      <c r="K1509" s="296"/>
      <c r="L1509" s="296"/>
      <c r="M1509" s="476">
        <v>35</v>
      </c>
      <c r="N1509" s="477">
        <v>43.128</v>
      </c>
      <c r="O1509" s="477">
        <f t="shared" si="335"/>
        <v>1509.48</v>
      </c>
      <c r="P1509" s="477"/>
      <c r="Q1509" s="477">
        <f t="shared" si="347"/>
        <v>43.128</v>
      </c>
      <c r="R1509" s="477">
        <f t="shared" si="338"/>
        <v>0</v>
      </c>
      <c r="S1509" s="477">
        <f t="shared" si="340"/>
        <v>0</v>
      </c>
      <c r="T1509" s="477">
        <f t="shared" si="341"/>
        <v>43.128</v>
      </c>
      <c r="U1509" s="477">
        <f t="shared" si="342"/>
        <v>0</v>
      </c>
      <c r="V1509" s="477">
        <f t="shared" si="343"/>
        <v>-35</v>
      </c>
      <c r="W1509" s="477">
        <f t="shared" si="344"/>
        <v>43.128</v>
      </c>
      <c r="X1509" s="477">
        <f t="shared" si="348"/>
        <v>-1509.48</v>
      </c>
      <c r="Y1509" s="444"/>
      <c r="Z1509" s="296"/>
      <c r="AA1509" s="296"/>
      <c r="AB1509" s="296"/>
      <c r="AC1509" s="296"/>
      <c r="AD1509" s="296"/>
      <c r="AE1509" s="296"/>
      <c r="AF1509" s="296"/>
      <c r="AG1509" s="296"/>
      <c r="AH1509" s="296"/>
      <c r="AI1509" s="296"/>
    </row>
    <row r="1510" s="455" customFormat="1" spans="1:35">
      <c r="A1510" s="467">
        <v>1792</v>
      </c>
      <c r="B1510" s="296"/>
      <c r="C1510" s="754" t="s">
        <v>8304</v>
      </c>
      <c r="D1510" s="296"/>
      <c r="E1510" s="754" t="s">
        <v>8305</v>
      </c>
      <c r="F1510" s="296"/>
      <c r="G1510" s="296"/>
      <c r="H1510" s="755" t="s">
        <v>6294</v>
      </c>
      <c r="I1510" s="296"/>
      <c r="J1510" s="191" t="s">
        <v>8269</v>
      </c>
      <c r="K1510" s="296"/>
      <c r="L1510" s="296"/>
      <c r="M1510" s="476">
        <v>-73</v>
      </c>
      <c r="N1510" s="477">
        <v>18.7597</v>
      </c>
      <c r="O1510" s="477">
        <f t="shared" si="335"/>
        <v>-1369.4581</v>
      </c>
      <c r="P1510" s="477">
        <v>30</v>
      </c>
      <c r="Q1510" s="477">
        <f t="shared" si="347"/>
        <v>18.7597</v>
      </c>
      <c r="R1510" s="477">
        <f t="shared" si="338"/>
        <v>562.791</v>
      </c>
      <c r="S1510" s="477">
        <f t="shared" si="340"/>
        <v>103</v>
      </c>
      <c r="T1510" s="477">
        <f t="shared" si="341"/>
        <v>18.7597</v>
      </c>
      <c r="U1510" s="477">
        <f>R1510-O1510</f>
        <v>1932.2491</v>
      </c>
      <c r="V1510" s="477">
        <f t="shared" si="343"/>
        <v>0</v>
      </c>
      <c r="W1510" s="477">
        <f t="shared" si="344"/>
        <v>18.7597</v>
      </c>
      <c r="X1510" s="477">
        <f>W1510*V1510</f>
        <v>0</v>
      </c>
      <c r="Y1510" s="444"/>
      <c r="Z1510" s="296"/>
      <c r="AA1510" s="296"/>
      <c r="AB1510" s="296"/>
      <c r="AC1510" s="296"/>
      <c r="AD1510" s="296"/>
      <c r="AE1510" s="296"/>
      <c r="AF1510" s="296"/>
      <c r="AG1510" s="296"/>
      <c r="AH1510" s="296"/>
      <c r="AI1510" s="296"/>
    </row>
    <row r="1511" s="455" customFormat="1" spans="1:35">
      <c r="A1511" s="467">
        <v>1793</v>
      </c>
      <c r="B1511" s="296"/>
      <c r="C1511" s="754" t="s">
        <v>8306</v>
      </c>
      <c r="D1511" s="296"/>
      <c r="E1511" s="754" t="s">
        <v>8307</v>
      </c>
      <c r="F1511" s="296"/>
      <c r="G1511" s="296"/>
      <c r="H1511" s="755" t="s">
        <v>6294</v>
      </c>
      <c r="I1511" s="296"/>
      <c r="J1511" s="191" t="s">
        <v>8269</v>
      </c>
      <c r="K1511" s="296"/>
      <c r="L1511" s="296"/>
      <c r="M1511" s="476">
        <v>81</v>
      </c>
      <c r="N1511" s="477">
        <v>22.3182</v>
      </c>
      <c r="O1511" s="477">
        <f t="shared" si="335"/>
        <v>1807.7742</v>
      </c>
      <c r="P1511" s="477"/>
      <c r="Q1511" s="477">
        <f t="shared" si="347"/>
        <v>22.3182</v>
      </c>
      <c r="R1511" s="477">
        <f t="shared" si="338"/>
        <v>0</v>
      </c>
      <c r="S1511" s="477">
        <f t="shared" si="340"/>
        <v>0</v>
      </c>
      <c r="T1511" s="477">
        <f t="shared" si="341"/>
        <v>22.3182</v>
      </c>
      <c r="U1511" s="477">
        <f t="shared" si="342"/>
        <v>0</v>
      </c>
      <c r="V1511" s="477">
        <f t="shared" si="343"/>
        <v>-81</v>
      </c>
      <c r="W1511" s="477">
        <f t="shared" si="344"/>
        <v>22.3182</v>
      </c>
      <c r="X1511" s="477">
        <f t="shared" si="348"/>
        <v>-1807.7742</v>
      </c>
      <c r="Y1511" s="444"/>
      <c r="Z1511" s="296"/>
      <c r="AA1511" s="296"/>
      <c r="AB1511" s="296"/>
      <c r="AC1511" s="296"/>
      <c r="AD1511" s="296"/>
      <c r="AE1511" s="296"/>
      <c r="AF1511" s="296"/>
      <c r="AG1511" s="296"/>
      <c r="AH1511" s="296"/>
      <c r="AI1511" s="296"/>
    </row>
    <row r="1512" s="455" customFormat="1" spans="1:35">
      <c r="A1512" s="467">
        <v>1794</v>
      </c>
      <c r="B1512" s="296"/>
      <c r="C1512" s="754" t="s">
        <v>8308</v>
      </c>
      <c r="D1512" s="296"/>
      <c r="E1512" s="754" t="s">
        <v>8309</v>
      </c>
      <c r="F1512" s="296"/>
      <c r="G1512" s="296"/>
      <c r="H1512" s="755" t="s">
        <v>6294</v>
      </c>
      <c r="I1512" s="296"/>
      <c r="J1512" s="191" t="s">
        <v>8269</v>
      </c>
      <c r="K1512" s="296"/>
      <c r="L1512" s="296"/>
      <c r="M1512" s="476">
        <v>11</v>
      </c>
      <c r="N1512" s="477">
        <v>45.1229</v>
      </c>
      <c r="O1512" s="477">
        <f t="shared" si="335"/>
        <v>496.3519</v>
      </c>
      <c r="P1512" s="477"/>
      <c r="Q1512" s="477">
        <f t="shared" si="347"/>
        <v>45.1229</v>
      </c>
      <c r="R1512" s="477">
        <f t="shared" si="338"/>
        <v>0</v>
      </c>
      <c r="S1512" s="477">
        <f t="shared" si="340"/>
        <v>0</v>
      </c>
      <c r="T1512" s="477">
        <f t="shared" si="341"/>
        <v>45.1229</v>
      </c>
      <c r="U1512" s="477">
        <f t="shared" si="342"/>
        <v>0</v>
      </c>
      <c r="V1512" s="477">
        <f t="shared" si="343"/>
        <v>-11</v>
      </c>
      <c r="W1512" s="477">
        <f t="shared" si="344"/>
        <v>45.1229</v>
      </c>
      <c r="X1512" s="477">
        <f t="shared" si="348"/>
        <v>-496.3519</v>
      </c>
      <c r="Y1512" s="444"/>
      <c r="Z1512" s="296"/>
      <c r="AA1512" s="296"/>
      <c r="AB1512" s="296"/>
      <c r="AC1512" s="296"/>
      <c r="AD1512" s="296"/>
      <c r="AE1512" s="296"/>
      <c r="AF1512" s="296"/>
      <c r="AG1512" s="296"/>
      <c r="AH1512" s="296"/>
      <c r="AI1512" s="296"/>
    </row>
    <row r="1513" s="455" customFormat="1" spans="1:35">
      <c r="A1513" s="467">
        <v>1795</v>
      </c>
      <c r="B1513" s="296"/>
      <c r="C1513" s="754" t="s">
        <v>6839</v>
      </c>
      <c r="D1513" s="296"/>
      <c r="E1513" s="754" t="s">
        <v>6840</v>
      </c>
      <c r="F1513" s="296"/>
      <c r="G1513" s="296"/>
      <c r="H1513" s="755" t="s">
        <v>6294</v>
      </c>
      <c r="I1513" s="296"/>
      <c r="J1513" s="191" t="s">
        <v>8269</v>
      </c>
      <c r="K1513" s="296"/>
      <c r="L1513" s="296"/>
      <c r="M1513" s="476">
        <v>187</v>
      </c>
      <c r="N1513" s="477">
        <v>13.1179</v>
      </c>
      <c r="O1513" s="477">
        <f t="shared" si="335"/>
        <v>2453.0473</v>
      </c>
      <c r="P1513" s="477">
        <v>15</v>
      </c>
      <c r="Q1513" s="477">
        <f t="shared" si="347"/>
        <v>13.1179</v>
      </c>
      <c r="R1513" s="477">
        <f t="shared" si="338"/>
        <v>196.7685</v>
      </c>
      <c r="S1513" s="477">
        <f t="shared" si="340"/>
        <v>0</v>
      </c>
      <c r="T1513" s="477">
        <f t="shared" si="341"/>
        <v>13.1179</v>
      </c>
      <c r="U1513" s="477">
        <f t="shared" si="342"/>
        <v>0</v>
      </c>
      <c r="V1513" s="477">
        <f t="shared" si="343"/>
        <v>-172</v>
      </c>
      <c r="W1513" s="477">
        <f t="shared" si="344"/>
        <v>13.1179</v>
      </c>
      <c r="X1513" s="477">
        <f t="shared" si="348"/>
        <v>-2256.2788</v>
      </c>
      <c r="Y1513" s="444"/>
      <c r="Z1513" s="296"/>
      <c r="AA1513" s="296"/>
      <c r="AB1513" s="296"/>
      <c r="AC1513" s="296"/>
      <c r="AD1513" s="296"/>
      <c r="AE1513" s="296"/>
      <c r="AF1513" s="296"/>
      <c r="AG1513" s="296"/>
      <c r="AH1513" s="296"/>
      <c r="AI1513" s="296"/>
    </row>
    <row r="1514" s="455" customFormat="1" spans="1:35">
      <c r="A1514" s="467">
        <v>1796</v>
      </c>
      <c r="B1514" s="296"/>
      <c r="C1514" s="754" t="s">
        <v>6841</v>
      </c>
      <c r="D1514" s="296"/>
      <c r="E1514" s="754" t="s">
        <v>6842</v>
      </c>
      <c r="F1514" s="296"/>
      <c r="G1514" s="296"/>
      <c r="H1514" s="755" t="s">
        <v>6294</v>
      </c>
      <c r="I1514" s="296"/>
      <c r="J1514" s="191" t="s">
        <v>8269</v>
      </c>
      <c r="K1514" s="296"/>
      <c r="L1514" s="296"/>
      <c r="M1514" s="476">
        <v>-28</v>
      </c>
      <c r="N1514" s="477">
        <v>15.5435</v>
      </c>
      <c r="O1514" s="477">
        <f t="shared" si="335"/>
        <v>-435.218</v>
      </c>
      <c r="P1514" s="477">
        <v>65</v>
      </c>
      <c r="Q1514" s="477">
        <f t="shared" si="347"/>
        <v>15.5435</v>
      </c>
      <c r="R1514" s="477">
        <f t="shared" si="338"/>
        <v>1010.3275</v>
      </c>
      <c r="S1514" s="477">
        <f t="shared" si="340"/>
        <v>93</v>
      </c>
      <c r="T1514" s="477">
        <f t="shared" si="341"/>
        <v>15.5435</v>
      </c>
      <c r="U1514" s="477">
        <f>R1514-O1514</f>
        <v>1445.5455</v>
      </c>
      <c r="V1514" s="477">
        <f t="shared" si="343"/>
        <v>0</v>
      </c>
      <c r="W1514" s="477">
        <f t="shared" si="344"/>
        <v>15.5435</v>
      </c>
      <c r="X1514" s="477">
        <f>W1514*V1514</f>
        <v>0</v>
      </c>
      <c r="Y1514" s="444"/>
      <c r="Z1514" s="296"/>
      <c r="AA1514" s="296"/>
      <c r="AB1514" s="296"/>
      <c r="AC1514" s="296"/>
      <c r="AD1514" s="296"/>
      <c r="AE1514" s="296"/>
      <c r="AF1514" s="296"/>
      <c r="AG1514" s="296"/>
      <c r="AH1514" s="296"/>
      <c r="AI1514" s="296"/>
    </row>
    <row r="1515" s="455" customFormat="1" spans="1:35">
      <c r="A1515" s="467">
        <v>1797</v>
      </c>
      <c r="B1515" s="296"/>
      <c r="C1515" s="754" t="s">
        <v>8310</v>
      </c>
      <c r="D1515" s="296"/>
      <c r="E1515" s="754" t="s">
        <v>8311</v>
      </c>
      <c r="F1515" s="296"/>
      <c r="G1515" s="296"/>
      <c r="H1515" s="755" t="s">
        <v>6294</v>
      </c>
      <c r="I1515" s="296"/>
      <c r="J1515" s="191" t="s">
        <v>8269</v>
      </c>
      <c r="K1515" s="296"/>
      <c r="L1515" s="296"/>
      <c r="M1515" s="476">
        <v>-8</v>
      </c>
      <c r="N1515" s="477">
        <v>48.6338</v>
      </c>
      <c r="O1515" s="477">
        <f t="shared" si="335"/>
        <v>-389.0704</v>
      </c>
      <c r="P1515" s="477"/>
      <c r="Q1515" s="477">
        <f t="shared" si="347"/>
        <v>48.6338</v>
      </c>
      <c r="R1515" s="477">
        <f t="shared" si="338"/>
        <v>0</v>
      </c>
      <c r="S1515" s="477">
        <f t="shared" si="340"/>
        <v>8</v>
      </c>
      <c r="T1515" s="477">
        <f t="shared" si="341"/>
        <v>48.6338</v>
      </c>
      <c r="U1515" s="477">
        <f>R1515-O1515</f>
        <v>389.0704</v>
      </c>
      <c r="V1515" s="477">
        <f t="shared" si="343"/>
        <v>0</v>
      </c>
      <c r="W1515" s="477">
        <f t="shared" si="344"/>
        <v>48.6338</v>
      </c>
      <c r="X1515" s="477">
        <f>W1515*V1515</f>
        <v>0</v>
      </c>
      <c r="Y1515" s="444"/>
      <c r="Z1515" s="296"/>
      <c r="AA1515" s="296"/>
      <c r="AB1515" s="296"/>
      <c r="AC1515" s="296"/>
      <c r="AD1515" s="296"/>
      <c r="AE1515" s="296"/>
      <c r="AF1515" s="296"/>
      <c r="AG1515" s="296"/>
      <c r="AH1515" s="296"/>
      <c r="AI1515" s="296"/>
    </row>
    <row r="1516" s="455" customFormat="1" spans="1:35">
      <c r="A1516" s="467"/>
      <c r="B1516" s="296"/>
      <c r="C1516" s="754" t="s">
        <v>7584</v>
      </c>
      <c r="D1516" s="296"/>
      <c r="E1516" s="754" t="s">
        <v>7585</v>
      </c>
      <c r="F1516" s="296"/>
      <c r="G1516" s="296"/>
      <c r="H1516" s="755" t="s">
        <v>6294</v>
      </c>
      <c r="I1516" s="296"/>
      <c r="J1516" s="191" t="s">
        <v>8269</v>
      </c>
      <c r="K1516" s="296"/>
      <c r="L1516" s="296"/>
      <c r="M1516" s="476">
        <v>22</v>
      </c>
      <c r="N1516" s="477">
        <v>10.8333</v>
      </c>
      <c r="O1516" s="477">
        <f t="shared" si="335"/>
        <v>238.3326</v>
      </c>
      <c r="P1516" s="477"/>
      <c r="Q1516" s="477">
        <f t="shared" si="347"/>
        <v>10.8333</v>
      </c>
      <c r="R1516" s="477">
        <f t="shared" si="338"/>
        <v>0</v>
      </c>
      <c r="S1516" s="477">
        <f t="shared" si="340"/>
        <v>0</v>
      </c>
      <c r="T1516" s="477">
        <f t="shared" si="341"/>
        <v>10.8333</v>
      </c>
      <c r="U1516" s="477">
        <f t="shared" si="342"/>
        <v>0</v>
      </c>
      <c r="V1516" s="477">
        <f t="shared" si="343"/>
        <v>-22</v>
      </c>
      <c r="W1516" s="477">
        <f t="shared" si="344"/>
        <v>10.8333</v>
      </c>
      <c r="X1516" s="477">
        <f>R1516-O1516</f>
        <v>-238.3326</v>
      </c>
      <c r="Y1516" s="444"/>
      <c r="Z1516" s="296"/>
      <c r="AA1516" s="296"/>
      <c r="AB1516" s="296"/>
      <c r="AC1516" s="296"/>
      <c r="AD1516" s="296"/>
      <c r="AE1516" s="296"/>
      <c r="AF1516" s="296"/>
      <c r="AG1516" s="296"/>
      <c r="AH1516" s="296"/>
      <c r="AI1516" s="296"/>
    </row>
    <row r="1517" s="455" customFormat="1" spans="1:35">
      <c r="A1517" s="467"/>
      <c r="B1517" s="296"/>
      <c r="C1517" s="754" t="s">
        <v>8312</v>
      </c>
      <c r="D1517" s="296"/>
      <c r="E1517" s="754" t="s">
        <v>8313</v>
      </c>
      <c r="F1517" s="296"/>
      <c r="G1517" s="296"/>
      <c r="H1517" s="755" t="s">
        <v>6294</v>
      </c>
      <c r="I1517" s="296"/>
      <c r="J1517" s="191" t="s">
        <v>8269</v>
      </c>
      <c r="K1517" s="296"/>
      <c r="L1517" s="296"/>
      <c r="M1517" s="476">
        <v>-4</v>
      </c>
      <c r="N1517" s="477">
        <v>8.25</v>
      </c>
      <c r="O1517" s="477">
        <f t="shared" si="335"/>
        <v>-33</v>
      </c>
      <c r="P1517" s="477"/>
      <c r="Q1517" s="477">
        <f t="shared" si="347"/>
        <v>8.25</v>
      </c>
      <c r="R1517" s="477">
        <f t="shared" si="338"/>
        <v>0</v>
      </c>
      <c r="S1517" s="477">
        <f t="shared" si="340"/>
        <v>4</v>
      </c>
      <c r="T1517" s="477">
        <f t="shared" si="341"/>
        <v>8.25</v>
      </c>
      <c r="U1517" s="477">
        <f>R1517-O1517</f>
        <v>33</v>
      </c>
      <c r="V1517" s="477">
        <f t="shared" si="343"/>
        <v>0</v>
      </c>
      <c r="W1517" s="477">
        <f t="shared" si="344"/>
        <v>8.25</v>
      </c>
      <c r="X1517" s="477">
        <f>W1517*V1517</f>
        <v>0</v>
      </c>
      <c r="Y1517" s="444"/>
      <c r="Z1517" s="296"/>
      <c r="AA1517" s="296"/>
      <c r="AB1517" s="296"/>
      <c r="AC1517" s="296"/>
      <c r="AD1517" s="296"/>
      <c r="AE1517" s="296"/>
      <c r="AF1517" s="296"/>
      <c r="AG1517" s="296"/>
      <c r="AH1517" s="296"/>
      <c r="AI1517" s="296"/>
    </row>
    <row r="1518" s="455" customFormat="1" spans="1:35">
      <c r="A1518" s="467"/>
      <c r="B1518" s="296"/>
      <c r="C1518" s="754" t="s">
        <v>8314</v>
      </c>
      <c r="D1518" s="296"/>
      <c r="E1518" s="754" t="s">
        <v>8315</v>
      </c>
      <c r="F1518" s="296"/>
      <c r="G1518" s="296"/>
      <c r="H1518" s="755" t="s">
        <v>6294</v>
      </c>
      <c r="I1518" s="296"/>
      <c r="J1518" s="191" t="s">
        <v>8269</v>
      </c>
      <c r="K1518" s="296"/>
      <c r="L1518" s="296"/>
      <c r="M1518" s="476">
        <v>-25</v>
      </c>
      <c r="N1518" s="477">
        <v>11.4676</v>
      </c>
      <c r="O1518" s="477">
        <f t="shared" si="335"/>
        <v>-286.69</v>
      </c>
      <c r="P1518" s="477"/>
      <c r="Q1518" s="477">
        <f t="shared" si="347"/>
        <v>11.4676</v>
      </c>
      <c r="R1518" s="477">
        <f t="shared" si="338"/>
        <v>0</v>
      </c>
      <c r="S1518" s="477">
        <f t="shared" si="340"/>
        <v>25</v>
      </c>
      <c r="T1518" s="477">
        <f t="shared" si="341"/>
        <v>11.4676</v>
      </c>
      <c r="U1518" s="477">
        <f>R1518-O1518</f>
        <v>286.69</v>
      </c>
      <c r="V1518" s="477">
        <f t="shared" si="343"/>
        <v>0</v>
      </c>
      <c r="W1518" s="477">
        <f t="shared" si="344"/>
        <v>11.4676</v>
      </c>
      <c r="X1518" s="477">
        <f>W1518*V1518</f>
        <v>0</v>
      </c>
      <c r="Y1518" s="444"/>
      <c r="Z1518" s="296"/>
      <c r="AA1518" s="296"/>
      <c r="AB1518" s="296"/>
      <c r="AC1518" s="296"/>
      <c r="AD1518" s="296"/>
      <c r="AE1518" s="296"/>
      <c r="AF1518" s="296"/>
      <c r="AG1518" s="296"/>
      <c r="AH1518" s="296"/>
      <c r="AI1518" s="296"/>
    </row>
    <row r="1519" s="455" customFormat="1" spans="1:35">
      <c r="A1519" s="467"/>
      <c r="B1519" s="296"/>
      <c r="C1519" s="754" t="s">
        <v>8316</v>
      </c>
      <c r="D1519" s="296"/>
      <c r="E1519" s="754" t="s">
        <v>8317</v>
      </c>
      <c r="F1519" s="296"/>
      <c r="G1519" s="296"/>
      <c r="H1519" s="755" t="s">
        <v>6294</v>
      </c>
      <c r="I1519" s="296"/>
      <c r="J1519" s="191" t="s">
        <v>8269</v>
      </c>
      <c r="K1519" s="296"/>
      <c r="L1519" s="296"/>
      <c r="M1519" s="476">
        <v>-3</v>
      </c>
      <c r="N1519" s="477">
        <v>15.32</v>
      </c>
      <c r="O1519" s="477">
        <f t="shared" si="335"/>
        <v>-45.96</v>
      </c>
      <c r="P1519" s="477"/>
      <c r="Q1519" s="477">
        <f t="shared" si="347"/>
        <v>15.32</v>
      </c>
      <c r="R1519" s="477">
        <f t="shared" si="338"/>
        <v>0</v>
      </c>
      <c r="S1519" s="477">
        <f t="shared" si="340"/>
        <v>3</v>
      </c>
      <c r="T1519" s="477">
        <f t="shared" si="341"/>
        <v>15.32</v>
      </c>
      <c r="U1519" s="477">
        <f>R1519-O1519</f>
        <v>45.96</v>
      </c>
      <c r="V1519" s="477">
        <f t="shared" si="343"/>
        <v>0</v>
      </c>
      <c r="W1519" s="477">
        <f t="shared" si="344"/>
        <v>15.32</v>
      </c>
      <c r="X1519" s="477">
        <f>W1519*V1519</f>
        <v>0</v>
      </c>
      <c r="Y1519" s="444"/>
      <c r="Z1519" s="296"/>
      <c r="AA1519" s="296"/>
      <c r="AB1519" s="296"/>
      <c r="AC1519" s="296"/>
      <c r="AD1519" s="296"/>
      <c r="AE1519" s="296"/>
      <c r="AF1519" s="296"/>
      <c r="AG1519" s="296"/>
      <c r="AH1519" s="296"/>
      <c r="AI1519" s="296"/>
    </row>
    <row r="1520" s="455" customFormat="1" spans="1:35">
      <c r="A1520" s="467"/>
      <c r="B1520" s="296"/>
      <c r="C1520" s="754" t="s">
        <v>8318</v>
      </c>
      <c r="D1520" s="296"/>
      <c r="E1520" s="754" t="s">
        <v>8319</v>
      </c>
      <c r="F1520" s="296"/>
      <c r="G1520" s="296"/>
      <c r="H1520" s="755" t="s">
        <v>6294</v>
      </c>
      <c r="I1520" s="296"/>
      <c r="J1520" s="191" t="s">
        <v>8269</v>
      </c>
      <c r="K1520" s="296"/>
      <c r="L1520" s="296"/>
      <c r="M1520" s="476">
        <v>-4</v>
      </c>
      <c r="N1520" s="477">
        <f>VLOOKUP(C1520,[9]厂外金额!$A$2:$K$1586,11,0)</f>
        <v>1.2242</v>
      </c>
      <c r="O1520" s="477">
        <f t="shared" si="335"/>
        <v>-4.8968</v>
      </c>
      <c r="P1520" s="477">
        <v>2</v>
      </c>
      <c r="Q1520" s="477">
        <f t="shared" si="347"/>
        <v>1.2242</v>
      </c>
      <c r="R1520" s="477">
        <f t="shared" si="338"/>
        <v>2.4484</v>
      </c>
      <c r="S1520" s="477">
        <f t="shared" si="340"/>
        <v>6</v>
      </c>
      <c r="T1520" s="477">
        <f t="shared" si="341"/>
        <v>1.2242</v>
      </c>
      <c r="U1520" s="477">
        <f>R1520-O1520</f>
        <v>7.3452</v>
      </c>
      <c r="V1520" s="477">
        <f t="shared" si="343"/>
        <v>0</v>
      </c>
      <c r="W1520" s="477">
        <f t="shared" si="344"/>
        <v>1.2242</v>
      </c>
      <c r="X1520" s="477">
        <f>W1520*V1520</f>
        <v>0</v>
      </c>
      <c r="Y1520" s="444"/>
      <c r="Z1520" s="296"/>
      <c r="AA1520" s="296"/>
      <c r="AB1520" s="296"/>
      <c r="AC1520" s="296"/>
      <c r="AD1520" s="296"/>
      <c r="AE1520" s="296"/>
      <c r="AF1520" s="296"/>
      <c r="AG1520" s="296"/>
      <c r="AH1520" s="296"/>
      <c r="AI1520" s="296"/>
    </row>
    <row r="1521" s="455" customFormat="1" spans="1:35">
      <c r="A1521" s="467"/>
      <c r="B1521" s="296"/>
      <c r="C1521" s="754" t="s">
        <v>5454</v>
      </c>
      <c r="D1521" s="296"/>
      <c r="E1521" s="754" t="s">
        <v>5455</v>
      </c>
      <c r="F1521" s="296"/>
      <c r="G1521" s="296"/>
      <c r="H1521" s="755" t="s">
        <v>6294</v>
      </c>
      <c r="I1521" s="296"/>
      <c r="J1521" s="191" t="s">
        <v>8269</v>
      </c>
      <c r="K1521" s="296"/>
      <c r="L1521" s="296"/>
      <c r="M1521" s="476">
        <v>20</v>
      </c>
      <c r="N1521" s="477">
        <v>13.3242</v>
      </c>
      <c r="O1521" s="477">
        <f t="shared" si="335"/>
        <v>266.484</v>
      </c>
      <c r="P1521" s="477"/>
      <c r="Q1521" s="477">
        <f t="shared" si="347"/>
        <v>13.3242</v>
      </c>
      <c r="R1521" s="477">
        <f t="shared" si="338"/>
        <v>0</v>
      </c>
      <c r="S1521" s="477">
        <f t="shared" si="340"/>
        <v>0</v>
      </c>
      <c r="T1521" s="477">
        <f t="shared" si="341"/>
        <v>13.3242</v>
      </c>
      <c r="U1521" s="477">
        <f t="shared" si="342"/>
        <v>0</v>
      </c>
      <c r="V1521" s="477">
        <f t="shared" si="343"/>
        <v>-20</v>
      </c>
      <c r="W1521" s="477">
        <f t="shared" si="344"/>
        <v>13.3242</v>
      </c>
      <c r="X1521" s="477">
        <f t="shared" ref="X1521:X1529" si="349">R1521-O1521</f>
        <v>-266.484</v>
      </c>
      <c r="Y1521" s="444"/>
      <c r="Z1521" s="296"/>
      <c r="AA1521" s="296"/>
      <c r="AB1521" s="296"/>
      <c r="AC1521" s="296"/>
      <c r="AD1521" s="296"/>
      <c r="AE1521" s="296"/>
      <c r="AF1521" s="296"/>
      <c r="AG1521" s="296"/>
      <c r="AH1521" s="296"/>
      <c r="AI1521" s="296"/>
    </row>
    <row r="1522" s="455" customFormat="1" spans="1:35">
      <c r="A1522" s="467"/>
      <c r="B1522" s="296"/>
      <c r="C1522" s="754" t="s">
        <v>5456</v>
      </c>
      <c r="D1522" s="296"/>
      <c r="E1522" s="754" t="s">
        <v>5457</v>
      </c>
      <c r="F1522" s="296"/>
      <c r="G1522" s="296"/>
      <c r="H1522" s="755" t="s">
        <v>6294</v>
      </c>
      <c r="I1522" s="296"/>
      <c r="J1522" s="191" t="s">
        <v>8269</v>
      </c>
      <c r="K1522" s="296"/>
      <c r="L1522" s="296"/>
      <c r="M1522" s="476">
        <v>40</v>
      </c>
      <c r="N1522" s="477">
        <v>13.1987</v>
      </c>
      <c r="O1522" s="477">
        <f t="shared" ref="O1522:O1585" si="350">N1522*M1522</f>
        <v>527.948</v>
      </c>
      <c r="P1522" s="477"/>
      <c r="Q1522" s="477">
        <f t="shared" si="347"/>
        <v>13.1987</v>
      </c>
      <c r="R1522" s="477">
        <f t="shared" si="338"/>
        <v>0</v>
      </c>
      <c r="S1522" s="477">
        <f t="shared" si="340"/>
        <v>0</v>
      </c>
      <c r="T1522" s="477">
        <f t="shared" si="341"/>
        <v>13.1987</v>
      </c>
      <c r="U1522" s="477">
        <f t="shared" si="342"/>
        <v>0</v>
      </c>
      <c r="V1522" s="477">
        <f t="shared" si="343"/>
        <v>-40</v>
      </c>
      <c r="W1522" s="477">
        <f t="shared" si="344"/>
        <v>13.1987</v>
      </c>
      <c r="X1522" s="477">
        <f t="shared" si="349"/>
        <v>-527.948</v>
      </c>
      <c r="Y1522" s="444"/>
      <c r="Z1522" s="296"/>
      <c r="AA1522" s="296"/>
      <c r="AB1522" s="296"/>
      <c r="AC1522" s="296"/>
      <c r="AD1522" s="296"/>
      <c r="AE1522" s="296"/>
      <c r="AF1522" s="296"/>
      <c r="AG1522" s="296"/>
      <c r="AH1522" s="296"/>
      <c r="AI1522" s="296"/>
    </row>
    <row r="1523" s="455" customFormat="1" spans="1:35">
      <c r="A1523" s="467"/>
      <c r="B1523" s="296"/>
      <c r="C1523" s="754" t="s">
        <v>5458</v>
      </c>
      <c r="D1523" s="296"/>
      <c r="E1523" s="754" t="s">
        <v>5459</v>
      </c>
      <c r="F1523" s="296"/>
      <c r="G1523" s="296"/>
      <c r="H1523" s="755" t="s">
        <v>6294</v>
      </c>
      <c r="I1523" s="296"/>
      <c r="J1523" s="191" t="s">
        <v>8269</v>
      </c>
      <c r="K1523" s="296"/>
      <c r="L1523" s="296"/>
      <c r="M1523" s="476">
        <v>147</v>
      </c>
      <c r="N1523" s="477">
        <v>11.1187</v>
      </c>
      <c r="O1523" s="477">
        <f t="shared" si="350"/>
        <v>1634.4489</v>
      </c>
      <c r="P1523" s="477"/>
      <c r="Q1523" s="477">
        <f t="shared" si="347"/>
        <v>11.1187</v>
      </c>
      <c r="R1523" s="477">
        <f t="shared" si="338"/>
        <v>0</v>
      </c>
      <c r="S1523" s="477">
        <f t="shared" si="340"/>
        <v>0</v>
      </c>
      <c r="T1523" s="477">
        <f t="shared" si="341"/>
        <v>11.1187</v>
      </c>
      <c r="U1523" s="477">
        <f t="shared" si="342"/>
        <v>0</v>
      </c>
      <c r="V1523" s="477">
        <f t="shared" si="343"/>
        <v>-147</v>
      </c>
      <c r="W1523" s="477">
        <f t="shared" si="344"/>
        <v>11.1187</v>
      </c>
      <c r="X1523" s="477">
        <f t="shared" si="349"/>
        <v>-1634.4489</v>
      </c>
      <c r="Y1523" s="444"/>
      <c r="Z1523" s="296"/>
      <c r="AA1523" s="296"/>
      <c r="AB1523" s="296"/>
      <c r="AC1523" s="296"/>
      <c r="AD1523" s="296"/>
      <c r="AE1523" s="296"/>
      <c r="AF1523" s="296"/>
      <c r="AG1523" s="296"/>
      <c r="AH1523" s="296"/>
      <c r="AI1523" s="296"/>
    </row>
    <row r="1524" s="455" customFormat="1" spans="1:35">
      <c r="A1524" s="467"/>
      <c r="B1524" s="296"/>
      <c r="C1524" s="754" t="s">
        <v>5460</v>
      </c>
      <c r="D1524" s="296"/>
      <c r="E1524" s="754" t="s">
        <v>5461</v>
      </c>
      <c r="F1524" s="296"/>
      <c r="G1524" s="296"/>
      <c r="H1524" s="755" t="s">
        <v>6294</v>
      </c>
      <c r="I1524" s="296"/>
      <c r="J1524" s="191" t="s">
        <v>8269</v>
      </c>
      <c r="K1524" s="296"/>
      <c r="L1524" s="296"/>
      <c r="M1524" s="476">
        <v>6</v>
      </c>
      <c r="N1524" s="477">
        <v>12.3899</v>
      </c>
      <c r="O1524" s="477">
        <f t="shared" si="350"/>
        <v>74.3394</v>
      </c>
      <c r="P1524" s="477"/>
      <c r="Q1524" s="477">
        <f t="shared" si="347"/>
        <v>12.3899</v>
      </c>
      <c r="R1524" s="477">
        <f t="shared" si="338"/>
        <v>0</v>
      </c>
      <c r="S1524" s="477">
        <f t="shared" si="340"/>
        <v>0</v>
      </c>
      <c r="T1524" s="477">
        <f t="shared" si="341"/>
        <v>12.3899</v>
      </c>
      <c r="U1524" s="477">
        <f t="shared" si="342"/>
        <v>0</v>
      </c>
      <c r="V1524" s="477">
        <f t="shared" si="343"/>
        <v>-6</v>
      </c>
      <c r="W1524" s="477">
        <f t="shared" si="344"/>
        <v>12.3899</v>
      </c>
      <c r="X1524" s="477">
        <f t="shared" si="349"/>
        <v>-74.3394</v>
      </c>
      <c r="Y1524" s="444"/>
      <c r="Z1524" s="296"/>
      <c r="AA1524" s="296"/>
      <c r="AB1524" s="296"/>
      <c r="AC1524" s="296"/>
      <c r="AD1524" s="296"/>
      <c r="AE1524" s="296"/>
      <c r="AF1524" s="296"/>
      <c r="AG1524" s="296"/>
      <c r="AH1524" s="296"/>
      <c r="AI1524" s="296"/>
    </row>
    <row r="1525" s="455" customFormat="1" spans="1:35">
      <c r="A1525" s="467"/>
      <c r="B1525" s="296"/>
      <c r="C1525" s="754" t="s">
        <v>6851</v>
      </c>
      <c r="D1525" s="296"/>
      <c r="E1525" s="754" t="s">
        <v>6852</v>
      </c>
      <c r="F1525" s="296"/>
      <c r="G1525" s="296"/>
      <c r="H1525" s="755" t="s">
        <v>6294</v>
      </c>
      <c r="I1525" s="296"/>
      <c r="J1525" s="191" t="s">
        <v>8269</v>
      </c>
      <c r="K1525" s="296"/>
      <c r="L1525" s="296"/>
      <c r="M1525" s="476">
        <v>50</v>
      </c>
      <c r="N1525" s="477">
        <v>17.0559</v>
      </c>
      <c r="O1525" s="477">
        <f t="shared" si="350"/>
        <v>852.795</v>
      </c>
      <c r="P1525" s="477"/>
      <c r="Q1525" s="477">
        <f t="shared" si="347"/>
        <v>17.0559</v>
      </c>
      <c r="R1525" s="477">
        <f t="shared" si="338"/>
        <v>0</v>
      </c>
      <c r="S1525" s="477">
        <f t="shared" si="340"/>
        <v>0</v>
      </c>
      <c r="T1525" s="477">
        <f t="shared" si="341"/>
        <v>17.0559</v>
      </c>
      <c r="U1525" s="477">
        <f t="shared" si="342"/>
        <v>0</v>
      </c>
      <c r="V1525" s="477">
        <f t="shared" si="343"/>
        <v>-50</v>
      </c>
      <c r="W1525" s="477">
        <f t="shared" si="344"/>
        <v>17.0559</v>
      </c>
      <c r="X1525" s="477">
        <f t="shared" si="349"/>
        <v>-852.795</v>
      </c>
      <c r="Y1525" s="444"/>
      <c r="Z1525" s="296"/>
      <c r="AA1525" s="296"/>
      <c r="AB1525" s="296"/>
      <c r="AC1525" s="296"/>
      <c r="AD1525" s="296"/>
      <c r="AE1525" s="296"/>
      <c r="AF1525" s="296"/>
      <c r="AG1525" s="296"/>
      <c r="AH1525" s="296"/>
      <c r="AI1525" s="296"/>
    </row>
    <row r="1526" s="455" customFormat="1" spans="1:35">
      <c r="A1526" s="467"/>
      <c r="B1526" s="296"/>
      <c r="C1526" s="754" t="s">
        <v>6853</v>
      </c>
      <c r="D1526" s="296"/>
      <c r="E1526" s="754" t="s">
        <v>6854</v>
      </c>
      <c r="F1526" s="296"/>
      <c r="G1526" s="296"/>
      <c r="H1526" s="755" t="s">
        <v>6294</v>
      </c>
      <c r="I1526" s="296"/>
      <c r="J1526" s="191" t="s">
        <v>8269</v>
      </c>
      <c r="K1526" s="296"/>
      <c r="L1526" s="296"/>
      <c r="M1526" s="476">
        <v>50</v>
      </c>
      <c r="N1526" s="477">
        <v>16.2634</v>
      </c>
      <c r="O1526" s="477">
        <f t="shared" si="350"/>
        <v>813.17</v>
      </c>
      <c r="P1526" s="477"/>
      <c r="Q1526" s="477">
        <f t="shared" si="347"/>
        <v>16.2634</v>
      </c>
      <c r="R1526" s="477">
        <f t="shared" si="338"/>
        <v>0</v>
      </c>
      <c r="S1526" s="477">
        <f t="shared" si="340"/>
        <v>0</v>
      </c>
      <c r="T1526" s="477">
        <f t="shared" si="341"/>
        <v>16.2634</v>
      </c>
      <c r="U1526" s="477">
        <f t="shared" si="342"/>
        <v>0</v>
      </c>
      <c r="V1526" s="477">
        <f t="shared" si="343"/>
        <v>-50</v>
      </c>
      <c r="W1526" s="477">
        <f t="shared" si="344"/>
        <v>16.2634</v>
      </c>
      <c r="X1526" s="477">
        <f t="shared" si="349"/>
        <v>-813.17</v>
      </c>
      <c r="Y1526" s="444"/>
      <c r="Z1526" s="296"/>
      <c r="AA1526" s="296"/>
      <c r="AB1526" s="296"/>
      <c r="AC1526" s="296"/>
      <c r="AD1526" s="296"/>
      <c r="AE1526" s="296"/>
      <c r="AF1526" s="296"/>
      <c r="AG1526" s="296"/>
      <c r="AH1526" s="296"/>
      <c r="AI1526" s="296"/>
    </row>
    <row r="1527" s="455" customFormat="1" spans="1:35">
      <c r="A1527" s="467"/>
      <c r="B1527" s="296"/>
      <c r="C1527" s="754" t="s">
        <v>6855</v>
      </c>
      <c r="D1527" s="296"/>
      <c r="E1527" s="754" t="s">
        <v>6856</v>
      </c>
      <c r="F1527" s="296"/>
      <c r="G1527" s="296"/>
      <c r="H1527" s="755" t="s">
        <v>6294</v>
      </c>
      <c r="I1527" s="296"/>
      <c r="J1527" s="191" t="s">
        <v>8269</v>
      </c>
      <c r="K1527" s="296"/>
      <c r="L1527" s="296"/>
      <c r="M1527" s="476">
        <v>1</v>
      </c>
      <c r="N1527" s="477">
        <v>3.5159</v>
      </c>
      <c r="O1527" s="477">
        <f t="shared" si="350"/>
        <v>3.5159</v>
      </c>
      <c r="P1527" s="477"/>
      <c r="Q1527" s="477">
        <f t="shared" si="347"/>
        <v>3.5159</v>
      </c>
      <c r="R1527" s="477">
        <f t="shared" si="338"/>
        <v>0</v>
      </c>
      <c r="S1527" s="477">
        <f t="shared" si="340"/>
        <v>0</v>
      </c>
      <c r="T1527" s="477">
        <f t="shared" si="341"/>
        <v>3.5159</v>
      </c>
      <c r="U1527" s="477">
        <f t="shared" si="342"/>
        <v>0</v>
      </c>
      <c r="V1527" s="477">
        <f t="shared" si="343"/>
        <v>-1</v>
      </c>
      <c r="W1527" s="477">
        <f t="shared" si="344"/>
        <v>3.5159</v>
      </c>
      <c r="X1527" s="477">
        <f t="shared" si="349"/>
        <v>-3.5159</v>
      </c>
      <c r="Y1527" s="444"/>
      <c r="Z1527" s="296"/>
      <c r="AA1527" s="296"/>
      <c r="AB1527" s="296"/>
      <c r="AC1527" s="296"/>
      <c r="AD1527" s="296"/>
      <c r="AE1527" s="296"/>
      <c r="AF1527" s="296"/>
      <c r="AG1527" s="296"/>
      <c r="AH1527" s="296"/>
      <c r="AI1527" s="296"/>
    </row>
    <row r="1528" s="455" customFormat="1" spans="1:35">
      <c r="A1528" s="467"/>
      <c r="B1528" s="296"/>
      <c r="C1528" s="754" t="s">
        <v>5466</v>
      </c>
      <c r="D1528" s="296"/>
      <c r="E1528" s="754" t="s">
        <v>5467</v>
      </c>
      <c r="F1528" s="296"/>
      <c r="G1528" s="296"/>
      <c r="H1528" s="755" t="s">
        <v>6292</v>
      </c>
      <c r="I1528" s="296"/>
      <c r="J1528" s="191" t="s">
        <v>8269</v>
      </c>
      <c r="K1528" s="296"/>
      <c r="L1528" s="296"/>
      <c r="M1528" s="476">
        <v>3</v>
      </c>
      <c r="N1528" s="477">
        <v>6.8789</v>
      </c>
      <c r="O1528" s="477">
        <f t="shared" si="350"/>
        <v>20.6367</v>
      </c>
      <c r="P1528" s="477"/>
      <c r="Q1528" s="477">
        <f t="shared" si="347"/>
        <v>6.8789</v>
      </c>
      <c r="R1528" s="477">
        <f t="shared" si="338"/>
        <v>0</v>
      </c>
      <c r="S1528" s="477">
        <f t="shared" si="340"/>
        <v>0</v>
      </c>
      <c r="T1528" s="477">
        <f t="shared" si="341"/>
        <v>6.8789</v>
      </c>
      <c r="U1528" s="477">
        <f t="shared" si="342"/>
        <v>0</v>
      </c>
      <c r="V1528" s="477">
        <f t="shared" si="343"/>
        <v>-3</v>
      </c>
      <c r="W1528" s="477">
        <f t="shared" si="344"/>
        <v>6.8789</v>
      </c>
      <c r="X1528" s="477">
        <f t="shared" si="349"/>
        <v>-20.6367</v>
      </c>
      <c r="Y1528" s="444"/>
      <c r="Z1528" s="296"/>
      <c r="AA1528" s="296"/>
      <c r="AB1528" s="296"/>
      <c r="AC1528" s="296"/>
      <c r="AD1528" s="296"/>
      <c r="AE1528" s="296"/>
      <c r="AF1528" s="296"/>
      <c r="AG1528" s="296"/>
      <c r="AH1528" s="296"/>
      <c r="AI1528" s="296"/>
    </row>
    <row r="1529" s="455" customFormat="1" spans="1:35">
      <c r="A1529" s="467"/>
      <c r="B1529" s="296"/>
      <c r="C1529" s="754" t="s">
        <v>8320</v>
      </c>
      <c r="D1529" s="296"/>
      <c r="E1529" s="754" t="s">
        <v>8321</v>
      </c>
      <c r="F1529" s="296"/>
      <c r="G1529" s="296"/>
      <c r="H1529" s="755" t="s">
        <v>6294</v>
      </c>
      <c r="I1529" s="296"/>
      <c r="J1529" s="191" t="s">
        <v>8269</v>
      </c>
      <c r="K1529" s="296"/>
      <c r="L1529" s="296"/>
      <c r="M1529" s="476">
        <v>7</v>
      </c>
      <c r="N1529" s="477">
        <v>33.8243</v>
      </c>
      <c r="O1529" s="477">
        <f t="shared" si="350"/>
        <v>236.7701</v>
      </c>
      <c r="P1529" s="477"/>
      <c r="Q1529" s="477">
        <f t="shared" si="347"/>
        <v>33.8243</v>
      </c>
      <c r="R1529" s="477">
        <f t="shared" si="338"/>
        <v>0</v>
      </c>
      <c r="S1529" s="477">
        <f t="shared" si="340"/>
        <v>0</v>
      </c>
      <c r="T1529" s="477">
        <f t="shared" si="341"/>
        <v>33.8243</v>
      </c>
      <c r="U1529" s="477">
        <f t="shared" si="342"/>
        <v>0</v>
      </c>
      <c r="V1529" s="477">
        <f t="shared" si="343"/>
        <v>-7</v>
      </c>
      <c r="W1529" s="477">
        <f t="shared" si="344"/>
        <v>33.8243</v>
      </c>
      <c r="X1529" s="477">
        <f t="shared" si="349"/>
        <v>-236.7701</v>
      </c>
      <c r="Y1529" s="444"/>
      <c r="Z1529" s="296"/>
      <c r="AA1529" s="296"/>
      <c r="AB1529" s="296"/>
      <c r="AC1529" s="296"/>
      <c r="AD1529" s="296"/>
      <c r="AE1529" s="296"/>
      <c r="AF1529" s="296"/>
      <c r="AG1529" s="296"/>
      <c r="AH1529" s="296"/>
      <c r="AI1529" s="296"/>
    </row>
    <row r="1530" s="455" customFormat="1" spans="1:35">
      <c r="A1530" s="467"/>
      <c r="B1530" s="296"/>
      <c r="C1530" s="754" t="s">
        <v>8322</v>
      </c>
      <c r="D1530" s="296"/>
      <c r="E1530" s="759" t="s">
        <v>8323</v>
      </c>
      <c r="F1530" s="296"/>
      <c r="G1530" s="296"/>
      <c r="H1530" s="755" t="s">
        <v>6294</v>
      </c>
      <c r="I1530" s="296"/>
      <c r="J1530" s="191" t="s">
        <v>8269</v>
      </c>
      <c r="K1530" s="296"/>
      <c r="L1530" s="296"/>
      <c r="M1530" s="476">
        <v>-320</v>
      </c>
      <c r="N1530" s="477">
        <v>0.0683</v>
      </c>
      <c r="O1530" s="477">
        <f t="shared" si="350"/>
        <v>-21.856</v>
      </c>
      <c r="P1530" s="477"/>
      <c r="Q1530" s="477">
        <f t="shared" si="347"/>
        <v>0.0683</v>
      </c>
      <c r="R1530" s="477">
        <f t="shared" si="338"/>
        <v>0</v>
      </c>
      <c r="S1530" s="477">
        <f t="shared" si="340"/>
        <v>320</v>
      </c>
      <c r="T1530" s="477">
        <f t="shared" si="341"/>
        <v>0.0683</v>
      </c>
      <c r="U1530" s="477">
        <f>R1530-O1530</f>
        <v>21.856</v>
      </c>
      <c r="V1530" s="477">
        <f t="shared" si="343"/>
        <v>0</v>
      </c>
      <c r="W1530" s="477">
        <f t="shared" si="344"/>
        <v>0.0683</v>
      </c>
      <c r="X1530" s="477">
        <f>W1530*V1530</f>
        <v>0</v>
      </c>
      <c r="Y1530" s="444"/>
      <c r="Z1530" s="296"/>
      <c r="AA1530" s="296"/>
      <c r="AB1530" s="296"/>
      <c r="AC1530" s="296"/>
      <c r="AD1530" s="296"/>
      <c r="AE1530" s="296"/>
      <c r="AF1530" s="296"/>
      <c r="AG1530" s="296"/>
      <c r="AH1530" s="296"/>
      <c r="AI1530" s="296"/>
    </row>
    <row r="1531" s="455" customFormat="1" spans="1:35">
      <c r="A1531" s="467"/>
      <c r="B1531" s="296"/>
      <c r="C1531" s="754" t="s">
        <v>8324</v>
      </c>
      <c r="D1531" s="296"/>
      <c r="E1531" s="754" t="s">
        <v>8325</v>
      </c>
      <c r="F1531" s="296"/>
      <c r="G1531" s="296"/>
      <c r="H1531" s="191" t="s">
        <v>6294</v>
      </c>
      <c r="I1531" s="296"/>
      <c r="J1531" s="191" t="s">
        <v>8269</v>
      </c>
      <c r="K1531" s="296"/>
      <c r="L1531" s="296"/>
      <c r="M1531" s="476">
        <v>-10</v>
      </c>
      <c r="N1531" s="477">
        <v>1.2268</v>
      </c>
      <c r="O1531" s="477">
        <f t="shared" si="350"/>
        <v>-12.268</v>
      </c>
      <c r="P1531" s="477"/>
      <c r="Q1531" s="477">
        <f t="shared" si="347"/>
        <v>1.2268</v>
      </c>
      <c r="R1531" s="477">
        <f t="shared" si="338"/>
        <v>0</v>
      </c>
      <c r="S1531" s="477">
        <f t="shared" si="340"/>
        <v>10</v>
      </c>
      <c r="T1531" s="477">
        <f t="shared" si="341"/>
        <v>1.2268</v>
      </c>
      <c r="U1531" s="477">
        <f>R1531-O1531</f>
        <v>12.268</v>
      </c>
      <c r="V1531" s="477">
        <f t="shared" si="343"/>
        <v>0</v>
      </c>
      <c r="W1531" s="477">
        <f t="shared" si="344"/>
        <v>1.2268</v>
      </c>
      <c r="X1531" s="477">
        <f>W1531*V1531</f>
        <v>0</v>
      </c>
      <c r="Y1531" s="444"/>
      <c r="Z1531" s="296"/>
      <c r="AA1531" s="296"/>
      <c r="AB1531" s="296"/>
      <c r="AC1531" s="296"/>
      <c r="AD1531" s="296"/>
      <c r="AE1531" s="296"/>
      <c r="AF1531" s="296"/>
      <c r="AG1531" s="296"/>
      <c r="AH1531" s="296"/>
      <c r="AI1531" s="296"/>
    </row>
    <row r="1532" s="455" customFormat="1" spans="1:35">
      <c r="A1532" s="467"/>
      <c r="B1532" s="296"/>
      <c r="C1532" s="754" t="s">
        <v>6858</v>
      </c>
      <c r="D1532" s="296"/>
      <c r="E1532" s="754" t="s">
        <v>6859</v>
      </c>
      <c r="F1532" s="296"/>
      <c r="G1532" s="296"/>
      <c r="H1532" s="191" t="s">
        <v>6294</v>
      </c>
      <c r="I1532" s="296"/>
      <c r="J1532" s="191" t="s">
        <v>8269</v>
      </c>
      <c r="K1532" s="296"/>
      <c r="L1532" s="296"/>
      <c r="M1532" s="476">
        <v>24</v>
      </c>
      <c r="N1532" s="477">
        <v>1.7173</v>
      </c>
      <c r="O1532" s="477">
        <f t="shared" si="350"/>
        <v>41.2152</v>
      </c>
      <c r="P1532" s="477"/>
      <c r="Q1532" s="477">
        <f t="shared" si="347"/>
        <v>1.7173</v>
      </c>
      <c r="R1532" s="477">
        <f t="shared" si="338"/>
        <v>0</v>
      </c>
      <c r="S1532" s="477">
        <f t="shared" si="340"/>
        <v>0</v>
      </c>
      <c r="T1532" s="477">
        <f t="shared" si="341"/>
        <v>1.7173</v>
      </c>
      <c r="U1532" s="477">
        <f t="shared" si="342"/>
        <v>0</v>
      </c>
      <c r="V1532" s="477">
        <f t="shared" si="343"/>
        <v>-24</v>
      </c>
      <c r="W1532" s="477">
        <f t="shared" si="344"/>
        <v>1.7173</v>
      </c>
      <c r="X1532" s="477">
        <f>R1532-O1532</f>
        <v>-41.2152</v>
      </c>
      <c r="Y1532" s="444"/>
      <c r="Z1532" s="296"/>
      <c r="AA1532" s="296"/>
      <c r="AB1532" s="296"/>
      <c r="AC1532" s="296"/>
      <c r="AD1532" s="296"/>
      <c r="AE1532" s="296"/>
      <c r="AF1532" s="296"/>
      <c r="AG1532" s="296"/>
      <c r="AH1532" s="296"/>
      <c r="AI1532" s="296"/>
    </row>
    <row r="1533" s="455" customFormat="1" spans="1:35">
      <c r="A1533" s="467"/>
      <c r="B1533" s="296"/>
      <c r="C1533" s="296" t="s">
        <v>5317</v>
      </c>
      <c r="D1533" s="296"/>
      <c r="E1533" s="296" t="s">
        <v>5318</v>
      </c>
      <c r="F1533" s="296"/>
      <c r="G1533" s="296"/>
      <c r="H1533" s="191" t="s">
        <v>6294</v>
      </c>
      <c r="I1533" s="296"/>
      <c r="J1533" s="191" t="s">
        <v>8269</v>
      </c>
      <c r="K1533" s="296"/>
      <c r="L1533" s="296"/>
      <c r="M1533" s="476"/>
      <c r="N1533" s="477">
        <v>119.2909</v>
      </c>
      <c r="O1533" s="477">
        <f t="shared" si="350"/>
        <v>0</v>
      </c>
      <c r="P1533" s="477">
        <v>9</v>
      </c>
      <c r="Q1533" s="477">
        <f t="shared" si="347"/>
        <v>119.2909</v>
      </c>
      <c r="R1533" s="477">
        <f t="shared" si="338"/>
        <v>1073.6181</v>
      </c>
      <c r="S1533" s="477">
        <f t="shared" si="340"/>
        <v>9</v>
      </c>
      <c r="T1533" s="477">
        <f t="shared" si="341"/>
        <v>119.2909</v>
      </c>
      <c r="U1533" s="477">
        <f>R1533-O1533</f>
        <v>1073.6181</v>
      </c>
      <c r="V1533" s="477">
        <f t="shared" si="343"/>
        <v>0</v>
      </c>
      <c r="W1533" s="477">
        <f t="shared" si="344"/>
        <v>119.2909</v>
      </c>
      <c r="X1533" s="477">
        <f>W1533*V1533</f>
        <v>0</v>
      </c>
      <c r="Y1533" s="444"/>
      <c r="Z1533" s="296"/>
      <c r="AA1533" s="296"/>
      <c r="AB1533" s="296"/>
      <c r="AC1533" s="296"/>
      <c r="AD1533" s="296"/>
      <c r="AE1533" s="296"/>
      <c r="AF1533" s="296"/>
      <c r="AG1533" s="296"/>
      <c r="AH1533" s="296"/>
      <c r="AI1533" s="296"/>
    </row>
    <row r="1534" s="455" customFormat="1" spans="1:35">
      <c r="A1534" s="467"/>
      <c r="B1534" s="296"/>
      <c r="C1534" s="296"/>
      <c r="D1534" s="296"/>
      <c r="E1534" s="296"/>
      <c r="F1534" s="296"/>
      <c r="G1534" s="296"/>
      <c r="H1534" s="191" t="s">
        <v>6294</v>
      </c>
      <c r="I1534" s="296"/>
      <c r="J1534" s="191" t="s">
        <v>8269</v>
      </c>
      <c r="K1534" s="296"/>
      <c r="L1534" s="296"/>
      <c r="M1534" s="476"/>
      <c r="N1534" s="477"/>
      <c r="O1534" s="477">
        <f t="shared" si="350"/>
        <v>0</v>
      </c>
      <c r="P1534" s="477"/>
      <c r="Q1534" s="477">
        <f t="shared" si="347"/>
        <v>0</v>
      </c>
      <c r="R1534" s="477">
        <f t="shared" si="338"/>
        <v>0</v>
      </c>
      <c r="S1534" s="477">
        <f t="shared" si="340"/>
        <v>0</v>
      </c>
      <c r="T1534" s="477">
        <f t="shared" si="341"/>
        <v>0</v>
      </c>
      <c r="U1534" s="477">
        <f t="shared" si="342"/>
        <v>0</v>
      </c>
      <c r="V1534" s="477">
        <f t="shared" si="343"/>
        <v>0</v>
      </c>
      <c r="W1534" s="477">
        <f t="shared" si="344"/>
        <v>0</v>
      </c>
      <c r="X1534" s="477">
        <f>W1534*V1534</f>
        <v>0</v>
      </c>
      <c r="Y1534" s="444"/>
      <c r="Z1534" s="296"/>
      <c r="AA1534" s="296"/>
      <c r="AB1534" s="296"/>
      <c r="AC1534" s="296"/>
      <c r="AD1534" s="296"/>
      <c r="AE1534" s="296"/>
      <c r="AF1534" s="296"/>
      <c r="AG1534" s="296"/>
      <c r="AH1534" s="296"/>
      <c r="AI1534" s="296"/>
    </row>
    <row r="1535" s="455" customFormat="1" spans="1:35">
      <c r="A1535" s="467"/>
      <c r="B1535" s="296"/>
      <c r="C1535" s="296"/>
      <c r="D1535" s="296"/>
      <c r="E1535" s="296"/>
      <c r="F1535" s="296"/>
      <c r="G1535" s="296"/>
      <c r="H1535" s="191" t="s">
        <v>6294</v>
      </c>
      <c r="I1535" s="296"/>
      <c r="J1535" s="191" t="s">
        <v>8269</v>
      </c>
      <c r="K1535" s="296"/>
      <c r="L1535" s="296"/>
      <c r="M1535" s="476"/>
      <c r="N1535" s="477"/>
      <c r="O1535" s="477">
        <f t="shared" si="350"/>
        <v>0</v>
      </c>
      <c r="P1535" s="477"/>
      <c r="Q1535" s="477">
        <f t="shared" si="347"/>
        <v>0</v>
      </c>
      <c r="R1535" s="477">
        <f t="shared" si="338"/>
        <v>0</v>
      </c>
      <c r="S1535" s="477">
        <f t="shared" si="340"/>
        <v>0</v>
      </c>
      <c r="T1535" s="477">
        <f t="shared" si="341"/>
        <v>0</v>
      </c>
      <c r="U1535" s="477">
        <f t="shared" si="342"/>
        <v>0</v>
      </c>
      <c r="V1535" s="477">
        <f t="shared" si="343"/>
        <v>0</v>
      </c>
      <c r="W1535" s="477">
        <f t="shared" si="344"/>
        <v>0</v>
      </c>
      <c r="X1535" s="477">
        <f>W1535*V1535</f>
        <v>0</v>
      </c>
      <c r="Y1535" s="444"/>
      <c r="Z1535" s="296"/>
      <c r="AA1535" s="296"/>
      <c r="AB1535" s="296"/>
      <c r="AC1535" s="296"/>
      <c r="AD1535" s="296"/>
      <c r="AE1535" s="296"/>
      <c r="AF1535" s="296"/>
      <c r="AG1535" s="296"/>
      <c r="AH1535" s="296"/>
      <c r="AI1535" s="296"/>
    </row>
    <row r="1536" s="455" customFormat="1" spans="1:35">
      <c r="A1536" s="467"/>
      <c r="B1536" s="296"/>
      <c r="C1536" s="296"/>
      <c r="D1536" s="296"/>
      <c r="E1536" s="296"/>
      <c r="F1536" s="296"/>
      <c r="G1536" s="296"/>
      <c r="H1536" s="191" t="s">
        <v>6294</v>
      </c>
      <c r="I1536" s="296"/>
      <c r="J1536" s="191" t="s">
        <v>8269</v>
      </c>
      <c r="K1536" s="296"/>
      <c r="L1536" s="296"/>
      <c r="M1536" s="476"/>
      <c r="N1536" s="477"/>
      <c r="O1536" s="477">
        <f t="shared" si="350"/>
        <v>0</v>
      </c>
      <c r="P1536" s="477"/>
      <c r="Q1536" s="477">
        <f t="shared" si="347"/>
        <v>0</v>
      </c>
      <c r="R1536" s="477">
        <f t="shared" si="338"/>
        <v>0</v>
      </c>
      <c r="S1536" s="477">
        <f t="shared" si="340"/>
        <v>0</v>
      </c>
      <c r="T1536" s="477">
        <f t="shared" si="341"/>
        <v>0</v>
      </c>
      <c r="U1536" s="477">
        <f t="shared" si="342"/>
        <v>0</v>
      </c>
      <c r="V1536" s="477">
        <f t="shared" si="343"/>
        <v>0</v>
      </c>
      <c r="W1536" s="477">
        <f t="shared" si="344"/>
        <v>0</v>
      </c>
      <c r="X1536" s="477">
        <f>W1536*V1536</f>
        <v>0</v>
      </c>
      <c r="Y1536" s="444"/>
      <c r="Z1536" s="296"/>
      <c r="AA1536" s="296"/>
      <c r="AB1536" s="296"/>
      <c r="AC1536" s="296"/>
      <c r="AD1536" s="296"/>
      <c r="AE1536" s="296"/>
      <c r="AF1536" s="296"/>
      <c r="AG1536" s="296"/>
      <c r="AH1536" s="296"/>
      <c r="AI1536" s="296"/>
    </row>
    <row r="1537" s="455" customFormat="1" ht="15" customHeight="1" spans="1:35">
      <c r="A1537" s="467"/>
      <c r="B1537" s="296"/>
      <c r="C1537" s="296"/>
      <c r="D1537" s="296"/>
      <c r="E1537" s="296"/>
      <c r="F1537" s="296"/>
      <c r="G1537" s="296"/>
      <c r="H1537" s="191" t="s">
        <v>6294</v>
      </c>
      <c r="I1537" s="296"/>
      <c r="J1537" s="191" t="s">
        <v>8269</v>
      </c>
      <c r="K1537" s="296"/>
      <c r="L1537" s="296"/>
      <c r="M1537" s="476"/>
      <c r="N1537" s="477"/>
      <c r="O1537" s="477">
        <f t="shared" si="350"/>
        <v>0</v>
      </c>
      <c r="P1537" s="477"/>
      <c r="Q1537" s="477">
        <f t="shared" si="347"/>
        <v>0</v>
      </c>
      <c r="R1537" s="477">
        <f t="shared" si="338"/>
        <v>0</v>
      </c>
      <c r="S1537" s="477">
        <f t="shared" si="340"/>
        <v>0</v>
      </c>
      <c r="T1537" s="477">
        <f t="shared" si="341"/>
        <v>0</v>
      </c>
      <c r="U1537" s="477">
        <f t="shared" si="342"/>
        <v>0</v>
      </c>
      <c r="V1537" s="477">
        <f t="shared" si="343"/>
        <v>0</v>
      </c>
      <c r="W1537" s="477">
        <f t="shared" si="344"/>
        <v>0</v>
      </c>
      <c r="X1537" s="477">
        <f>W1537*V1537</f>
        <v>0</v>
      </c>
      <c r="Y1537" s="444"/>
      <c r="Z1537" s="296"/>
      <c r="AA1537" s="296"/>
      <c r="AB1537" s="296"/>
      <c r="AC1537" s="296"/>
      <c r="AD1537" s="296"/>
      <c r="AE1537" s="296"/>
      <c r="AF1537" s="296"/>
      <c r="AG1537" s="296"/>
      <c r="AH1537" s="296"/>
      <c r="AI1537" s="296"/>
    </row>
    <row r="1538" s="455" customFormat="1" spans="1:35">
      <c r="A1538" s="467">
        <v>1801</v>
      </c>
      <c r="B1538" s="296"/>
      <c r="C1538" s="754" t="s">
        <v>5353</v>
      </c>
      <c r="D1538" s="296"/>
      <c r="E1538" s="754" t="s">
        <v>5354</v>
      </c>
      <c r="F1538" s="296"/>
      <c r="G1538" s="296"/>
      <c r="H1538" s="191" t="s">
        <v>6294</v>
      </c>
      <c r="I1538" s="296"/>
      <c r="J1538" s="495" t="s">
        <v>8326</v>
      </c>
      <c r="K1538" s="296"/>
      <c r="L1538" s="296"/>
      <c r="M1538" s="482">
        <v>1580</v>
      </c>
      <c r="N1538" s="477">
        <v>21.6758</v>
      </c>
      <c r="O1538" s="477">
        <f t="shared" si="350"/>
        <v>34247.764</v>
      </c>
      <c r="P1538" s="477"/>
      <c r="Q1538" s="477">
        <f t="shared" si="347"/>
        <v>21.6758</v>
      </c>
      <c r="R1538" s="477">
        <f t="shared" si="338"/>
        <v>0</v>
      </c>
      <c r="S1538" s="477">
        <f t="shared" si="340"/>
        <v>0</v>
      </c>
      <c r="T1538" s="477">
        <f t="shared" si="341"/>
        <v>21.6758</v>
      </c>
      <c r="U1538" s="477">
        <f t="shared" si="342"/>
        <v>0</v>
      </c>
      <c r="V1538" s="477">
        <f t="shared" si="343"/>
        <v>-1580</v>
      </c>
      <c r="W1538" s="477">
        <f t="shared" si="344"/>
        <v>21.6758</v>
      </c>
      <c r="X1538" s="477">
        <f t="shared" ref="X1538:X1544" si="351">R1538-O1538</f>
        <v>-34247.764</v>
      </c>
      <c r="Y1538" s="444"/>
      <c r="Z1538" s="296"/>
      <c r="AA1538" s="296"/>
      <c r="AB1538" s="296"/>
      <c r="AC1538" s="296"/>
      <c r="AD1538" s="296"/>
      <c r="AE1538" s="296"/>
      <c r="AF1538" s="296"/>
      <c r="AG1538" s="296"/>
      <c r="AH1538" s="296"/>
      <c r="AI1538" s="296"/>
    </row>
    <row r="1539" s="455" customFormat="1" spans="1:35">
      <c r="A1539" s="467">
        <v>1802</v>
      </c>
      <c r="B1539" s="296"/>
      <c r="C1539" s="754" t="s">
        <v>6680</v>
      </c>
      <c r="D1539" s="296"/>
      <c r="E1539" s="754" t="s">
        <v>6681</v>
      </c>
      <c r="F1539" s="296"/>
      <c r="G1539" s="296"/>
      <c r="H1539" s="191" t="s">
        <v>6292</v>
      </c>
      <c r="I1539" s="296"/>
      <c r="J1539" s="495" t="s">
        <v>8326</v>
      </c>
      <c r="K1539" s="296"/>
      <c r="L1539" s="296"/>
      <c r="M1539" s="482">
        <v>1</v>
      </c>
      <c r="N1539" s="477">
        <v>147.91</v>
      </c>
      <c r="O1539" s="477">
        <f t="shared" si="350"/>
        <v>147.91</v>
      </c>
      <c r="P1539" s="477"/>
      <c r="Q1539" s="477">
        <f t="shared" si="347"/>
        <v>147.91</v>
      </c>
      <c r="R1539" s="477">
        <f t="shared" si="338"/>
        <v>0</v>
      </c>
      <c r="S1539" s="477">
        <f t="shared" si="340"/>
        <v>0</v>
      </c>
      <c r="T1539" s="477">
        <f t="shared" si="341"/>
        <v>147.91</v>
      </c>
      <c r="U1539" s="477">
        <f t="shared" si="342"/>
        <v>0</v>
      </c>
      <c r="V1539" s="477">
        <f t="shared" si="343"/>
        <v>-1</v>
      </c>
      <c r="W1539" s="477">
        <f t="shared" si="344"/>
        <v>147.91</v>
      </c>
      <c r="X1539" s="477">
        <f t="shared" si="351"/>
        <v>-147.91</v>
      </c>
      <c r="Y1539" s="444"/>
      <c r="Z1539" s="296"/>
      <c r="AA1539" s="296"/>
      <c r="AB1539" s="296"/>
      <c r="AC1539" s="296"/>
      <c r="AD1539" s="296"/>
      <c r="AE1539" s="296"/>
      <c r="AF1539" s="296"/>
      <c r="AG1539" s="296"/>
      <c r="AH1539" s="296"/>
      <c r="AI1539" s="296"/>
    </row>
    <row r="1540" s="455" customFormat="1" spans="1:35">
      <c r="A1540" s="467">
        <v>1803</v>
      </c>
      <c r="B1540" s="296"/>
      <c r="C1540" s="754" t="s">
        <v>6915</v>
      </c>
      <c r="D1540" s="296"/>
      <c r="E1540" s="754" t="s">
        <v>6916</v>
      </c>
      <c r="F1540" s="296"/>
      <c r="G1540" s="296"/>
      <c r="H1540" s="191" t="s">
        <v>6294</v>
      </c>
      <c r="I1540" s="296"/>
      <c r="J1540" s="495" t="s">
        <v>8326</v>
      </c>
      <c r="K1540" s="296"/>
      <c r="L1540" s="296"/>
      <c r="M1540" s="482">
        <v>30</v>
      </c>
      <c r="N1540" s="477">
        <v>70.5505</v>
      </c>
      <c r="O1540" s="477">
        <f t="shared" si="350"/>
        <v>2116.515</v>
      </c>
      <c r="P1540" s="477"/>
      <c r="Q1540" s="477">
        <f t="shared" si="347"/>
        <v>70.5505</v>
      </c>
      <c r="R1540" s="477">
        <f t="shared" si="338"/>
        <v>0</v>
      </c>
      <c r="S1540" s="477">
        <f t="shared" si="340"/>
        <v>0</v>
      </c>
      <c r="T1540" s="477">
        <f t="shared" si="341"/>
        <v>70.5505</v>
      </c>
      <c r="U1540" s="477">
        <f t="shared" si="342"/>
        <v>0</v>
      </c>
      <c r="V1540" s="477">
        <f t="shared" si="343"/>
        <v>-30</v>
      </c>
      <c r="W1540" s="477">
        <f t="shared" si="344"/>
        <v>70.5505</v>
      </c>
      <c r="X1540" s="477">
        <f t="shared" si="351"/>
        <v>-2116.515</v>
      </c>
      <c r="Y1540" s="444"/>
      <c r="Z1540" s="296"/>
      <c r="AA1540" s="296"/>
      <c r="AB1540" s="296"/>
      <c r="AC1540" s="296"/>
      <c r="AD1540" s="296"/>
      <c r="AE1540" s="296"/>
      <c r="AF1540" s="296"/>
      <c r="AG1540" s="296"/>
      <c r="AH1540" s="296"/>
      <c r="AI1540" s="296"/>
    </row>
    <row r="1541" s="455" customFormat="1" spans="1:35">
      <c r="A1541" s="467">
        <v>1804</v>
      </c>
      <c r="B1541" s="296"/>
      <c r="C1541" s="754" t="s">
        <v>6917</v>
      </c>
      <c r="D1541" s="296"/>
      <c r="E1541" s="754" t="s">
        <v>6918</v>
      </c>
      <c r="F1541" s="296"/>
      <c r="G1541" s="296"/>
      <c r="H1541" s="191" t="s">
        <v>6292</v>
      </c>
      <c r="I1541" s="296"/>
      <c r="J1541" s="495" t="s">
        <v>8326</v>
      </c>
      <c r="K1541" s="296"/>
      <c r="L1541" s="296"/>
      <c r="M1541" s="482">
        <v>3</v>
      </c>
      <c r="N1541" s="477">
        <v>300.1156</v>
      </c>
      <c r="O1541" s="477">
        <f t="shared" si="350"/>
        <v>900.3468</v>
      </c>
      <c r="P1541" s="477"/>
      <c r="Q1541" s="477">
        <f t="shared" si="347"/>
        <v>300.1156</v>
      </c>
      <c r="R1541" s="477">
        <f t="shared" si="338"/>
        <v>0</v>
      </c>
      <c r="S1541" s="477">
        <f t="shared" si="340"/>
        <v>0</v>
      </c>
      <c r="T1541" s="477">
        <f t="shared" si="341"/>
        <v>300.1156</v>
      </c>
      <c r="U1541" s="477">
        <f t="shared" si="342"/>
        <v>0</v>
      </c>
      <c r="V1541" s="477">
        <f t="shared" si="343"/>
        <v>-3</v>
      </c>
      <c r="W1541" s="477">
        <f t="shared" si="344"/>
        <v>300.1156</v>
      </c>
      <c r="X1541" s="477">
        <f t="shared" si="351"/>
        <v>-900.3468</v>
      </c>
      <c r="Y1541" s="444"/>
      <c r="Z1541" s="296"/>
      <c r="AA1541" s="296"/>
      <c r="AB1541" s="296"/>
      <c r="AC1541" s="296"/>
      <c r="AD1541" s="296"/>
      <c r="AE1541" s="296"/>
      <c r="AF1541" s="296"/>
      <c r="AG1541" s="296"/>
      <c r="AH1541" s="296"/>
      <c r="AI1541" s="296"/>
    </row>
    <row r="1542" s="455" customFormat="1" spans="1:35">
      <c r="A1542" s="467">
        <v>1805</v>
      </c>
      <c r="B1542" s="296"/>
      <c r="C1542" s="754" t="s">
        <v>6919</v>
      </c>
      <c r="D1542" s="296"/>
      <c r="E1542" s="754" t="s">
        <v>6920</v>
      </c>
      <c r="F1542" s="296"/>
      <c r="G1542" s="296"/>
      <c r="H1542" s="191" t="s">
        <v>6292</v>
      </c>
      <c r="I1542" s="296"/>
      <c r="J1542" s="495" t="s">
        <v>8326</v>
      </c>
      <c r="K1542" s="296"/>
      <c r="L1542" s="296"/>
      <c r="M1542" s="482">
        <v>3</v>
      </c>
      <c r="N1542" s="477">
        <v>294.4331</v>
      </c>
      <c r="O1542" s="477">
        <f t="shared" si="350"/>
        <v>883.2993</v>
      </c>
      <c r="P1542" s="477"/>
      <c r="Q1542" s="477">
        <f t="shared" si="347"/>
        <v>294.4331</v>
      </c>
      <c r="R1542" s="477">
        <f t="shared" ref="R1542:R1605" si="352">Q1542*P1542</f>
        <v>0</v>
      </c>
      <c r="S1542" s="477">
        <f t="shared" si="340"/>
        <v>0</v>
      </c>
      <c r="T1542" s="477">
        <f t="shared" si="341"/>
        <v>294.4331</v>
      </c>
      <c r="U1542" s="477">
        <f t="shared" si="342"/>
        <v>0</v>
      </c>
      <c r="V1542" s="477">
        <f t="shared" si="343"/>
        <v>-3</v>
      </c>
      <c r="W1542" s="477">
        <f t="shared" si="344"/>
        <v>294.4331</v>
      </c>
      <c r="X1542" s="477">
        <f t="shared" si="351"/>
        <v>-883.2993</v>
      </c>
      <c r="Y1542" s="444"/>
      <c r="Z1542" s="296"/>
      <c r="AA1542" s="296"/>
      <c r="AB1542" s="296"/>
      <c r="AC1542" s="296"/>
      <c r="AD1542" s="296"/>
      <c r="AE1542" s="296"/>
      <c r="AF1542" s="296"/>
      <c r="AG1542" s="296"/>
      <c r="AH1542" s="296"/>
      <c r="AI1542" s="296"/>
    </row>
    <row r="1543" s="455" customFormat="1" spans="1:35">
      <c r="A1543" s="467">
        <v>1806</v>
      </c>
      <c r="B1543" s="296"/>
      <c r="C1543" s="754" t="s">
        <v>8298</v>
      </c>
      <c r="D1543" s="296"/>
      <c r="E1543" s="754" t="s">
        <v>8299</v>
      </c>
      <c r="F1543" s="296"/>
      <c r="G1543" s="296"/>
      <c r="H1543" s="191" t="s">
        <v>6294</v>
      </c>
      <c r="I1543" s="296"/>
      <c r="J1543" s="495" t="s">
        <v>8326</v>
      </c>
      <c r="K1543" s="296"/>
      <c r="L1543" s="296"/>
      <c r="M1543" s="482">
        <v>200</v>
      </c>
      <c r="N1543" s="477">
        <v>61.2429</v>
      </c>
      <c r="O1543" s="477">
        <f t="shared" si="350"/>
        <v>12248.58</v>
      </c>
      <c r="P1543" s="477"/>
      <c r="Q1543" s="477">
        <f t="shared" si="347"/>
        <v>61.2429</v>
      </c>
      <c r="R1543" s="477">
        <f t="shared" si="352"/>
        <v>0</v>
      </c>
      <c r="S1543" s="477">
        <f t="shared" si="340"/>
        <v>0</v>
      </c>
      <c r="T1543" s="477">
        <f t="shared" si="341"/>
        <v>61.2429</v>
      </c>
      <c r="U1543" s="477">
        <f t="shared" si="342"/>
        <v>0</v>
      </c>
      <c r="V1543" s="477">
        <f t="shared" si="343"/>
        <v>-200</v>
      </c>
      <c r="W1543" s="477">
        <f t="shared" si="344"/>
        <v>61.2429</v>
      </c>
      <c r="X1543" s="477">
        <f t="shared" si="351"/>
        <v>-12248.58</v>
      </c>
      <c r="Y1543" s="444"/>
      <c r="Z1543" s="296"/>
      <c r="AA1543" s="296"/>
      <c r="AB1543" s="296"/>
      <c r="AC1543" s="296"/>
      <c r="AD1543" s="296"/>
      <c r="AE1543" s="296"/>
      <c r="AF1543" s="296"/>
      <c r="AG1543" s="296"/>
      <c r="AH1543" s="296"/>
      <c r="AI1543" s="296"/>
    </row>
    <row r="1544" s="455" customFormat="1" spans="1:35">
      <c r="A1544" s="467">
        <v>1807</v>
      </c>
      <c r="B1544" s="296"/>
      <c r="C1544" s="754" t="s">
        <v>5454</v>
      </c>
      <c r="D1544" s="296"/>
      <c r="E1544" s="754" t="s">
        <v>5455</v>
      </c>
      <c r="F1544" s="296"/>
      <c r="G1544" s="296"/>
      <c r="H1544" s="191" t="s">
        <v>6294</v>
      </c>
      <c r="I1544" s="296"/>
      <c r="J1544" s="495" t="s">
        <v>8326</v>
      </c>
      <c r="K1544" s="296"/>
      <c r="L1544" s="296"/>
      <c r="M1544" s="482">
        <v>7040</v>
      </c>
      <c r="N1544" s="477">
        <v>13.3242</v>
      </c>
      <c r="O1544" s="477">
        <f t="shared" si="350"/>
        <v>93802.368</v>
      </c>
      <c r="P1544" s="477"/>
      <c r="Q1544" s="477">
        <f t="shared" si="347"/>
        <v>13.3242</v>
      </c>
      <c r="R1544" s="477">
        <f t="shared" si="352"/>
        <v>0</v>
      </c>
      <c r="S1544" s="477">
        <f t="shared" si="340"/>
        <v>0</v>
      </c>
      <c r="T1544" s="477">
        <f t="shared" si="341"/>
        <v>13.3242</v>
      </c>
      <c r="U1544" s="477">
        <f t="shared" si="342"/>
        <v>0</v>
      </c>
      <c r="V1544" s="477">
        <f t="shared" si="343"/>
        <v>-7040</v>
      </c>
      <c r="W1544" s="477">
        <f t="shared" si="344"/>
        <v>13.3242</v>
      </c>
      <c r="X1544" s="477">
        <f t="shared" si="351"/>
        <v>-93802.368</v>
      </c>
      <c r="Y1544" s="444"/>
      <c r="Z1544" s="296"/>
      <c r="AA1544" s="296"/>
      <c r="AB1544" s="296"/>
      <c r="AC1544" s="296"/>
      <c r="AD1544" s="296"/>
      <c r="AE1544" s="296"/>
      <c r="AF1544" s="296"/>
      <c r="AG1544" s="296"/>
      <c r="AH1544" s="296"/>
      <c r="AI1544" s="296"/>
    </row>
    <row r="1545" s="455" customFormat="1" spans="1:35">
      <c r="A1545" s="467">
        <v>1808</v>
      </c>
      <c r="B1545" s="296"/>
      <c r="C1545" s="754" t="s">
        <v>5482</v>
      </c>
      <c r="D1545" s="296"/>
      <c r="E1545" s="754" t="s">
        <v>5483</v>
      </c>
      <c r="F1545" s="296"/>
      <c r="G1545" s="296"/>
      <c r="H1545" s="191" t="s">
        <v>6292</v>
      </c>
      <c r="I1545" s="296"/>
      <c r="J1545" s="495" t="s">
        <v>8326</v>
      </c>
      <c r="K1545" s="296"/>
      <c r="L1545" s="296"/>
      <c r="M1545" s="482">
        <v>-51</v>
      </c>
      <c r="N1545" s="477">
        <v>122.82</v>
      </c>
      <c r="O1545" s="477">
        <f t="shared" si="350"/>
        <v>-6263.82</v>
      </c>
      <c r="P1545" s="477"/>
      <c r="Q1545" s="477">
        <f t="shared" si="347"/>
        <v>122.82</v>
      </c>
      <c r="R1545" s="477">
        <f t="shared" si="352"/>
        <v>0</v>
      </c>
      <c r="S1545" s="477">
        <f t="shared" si="340"/>
        <v>51</v>
      </c>
      <c r="T1545" s="477">
        <f t="shared" si="341"/>
        <v>122.82</v>
      </c>
      <c r="U1545" s="477">
        <f>R1545-O1545</f>
        <v>6263.82</v>
      </c>
      <c r="V1545" s="477">
        <f t="shared" si="343"/>
        <v>0</v>
      </c>
      <c r="W1545" s="477">
        <f t="shared" si="344"/>
        <v>122.82</v>
      </c>
      <c r="X1545" s="477">
        <f>W1545*V1545</f>
        <v>0</v>
      </c>
      <c r="Y1545" s="444"/>
      <c r="Z1545" s="296"/>
      <c r="AA1545" s="296"/>
      <c r="AB1545" s="296"/>
      <c r="AC1545" s="296"/>
      <c r="AD1545" s="296"/>
      <c r="AE1545" s="296"/>
      <c r="AF1545" s="296"/>
      <c r="AG1545" s="296"/>
      <c r="AH1545" s="296"/>
      <c r="AI1545" s="296"/>
    </row>
    <row r="1546" s="455" customFormat="1" spans="1:35">
      <c r="A1546" s="467">
        <v>1809</v>
      </c>
      <c r="B1546" s="296"/>
      <c r="C1546" s="754" t="s">
        <v>6308</v>
      </c>
      <c r="D1546" s="296"/>
      <c r="E1546" s="754" t="s">
        <v>6309</v>
      </c>
      <c r="F1546" s="296"/>
      <c r="G1546" s="296"/>
      <c r="H1546" s="191" t="s">
        <v>6292</v>
      </c>
      <c r="I1546" s="296"/>
      <c r="J1546" s="495" t="s">
        <v>8326</v>
      </c>
      <c r="K1546" s="296"/>
      <c r="L1546" s="296"/>
      <c r="M1546" s="482">
        <v>51</v>
      </c>
      <c r="N1546" s="477">
        <v>97.4384</v>
      </c>
      <c r="O1546" s="477">
        <f t="shared" si="350"/>
        <v>4969.3584</v>
      </c>
      <c r="P1546" s="477"/>
      <c r="Q1546" s="477">
        <f t="shared" si="347"/>
        <v>97.4384</v>
      </c>
      <c r="R1546" s="477">
        <f t="shared" si="352"/>
        <v>0</v>
      </c>
      <c r="S1546" s="477">
        <f t="shared" si="340"/>
        <v>0</v>
      </c>
      <c r="T1546" s="477">
        <f t="shared" si="341"/>
        <v>97.4384</v>
      </c>
      <c r="U1546" s="477">
        <f t="shared" si="342"/>
        <v>0</v>
      </c>
      <c r="V1546" s="477">
        <f t="shared" si="343"/>
        <v>-51</v>
      </c>
      <c r="W1546" s="477">
        <f t="shared" si="344"/>
        <v>97.4384</v>
      </c>
      <c r="X1546" s="477">
        <f t="shared" ref="X1546:X1555" si="353">R1546-O1546</f>
        <v>-4969.3584</v>
      </c>
      <c r="Y1546" s="444"/>
      <c r="Z1546" s="296"/>
      <c r="AA1546" s="296"/>
      <c r="AB1546" s="296"/>
      <c r="AC1546" s="296"/>
      <c r="AD1546" s="296"/>
      <c r="AE1546" s="296"/>
      <c r="AF1546" s="296"/>
      <c r="AG1546" s="296"/>
      <c r="AH1546" s="296"/>
      <c r="AI1546" s="296"/>
    </row>
    <row r="1547" s="455" customFormat="1" spans="1:35">
      <c r="A1547" s="467">
        <v>1810</v>
      </c>
      <c r="B1547" s="296"/>
      <c r="C1547" s="754" t="s">
        <v>5522</v>
      </c>
      <c r="D1547" s="296"/>
      <c r="E1547" s="754" t="s">
        <v>5523</v>
      </c>
      <c r="F1547" s="296"/>
      <c r="G1547" s="296"/>
      <c r="H1547" s="191" t="s">
        <v>6292</v>
      </c>
      <c r="I1547" s="296"/>
      <c r="J1547" s="495" t="s">
        <v>8326</v>
      </c>
      <c r="K1547" s="296"/>
      <c r="L1547" s="296"/>
      <c r="M1547" s="482">
        <v>8</v>
      </c>
      <c r="N1547" s="477">
        <v>416.647</v>
      </c>
      <c r="O1547" s="477">
        <f t="shared" si="350"/>
        <v>3333.176</v>
      </c>
      <c r="P1547" s="477"/>
      <c r="Q1547" s="477">
        <f t="shared" si="347"/>
        <v>416.647</v>
      </c>
      <c r="R1547" s="477">
        <f t="shared" si="352"/>
        <v>0</v>
      </c>
      <c r="S1547" s="477">
        <f t="shared" si="340"/>
        <v>0</v>
      </c>
      <c r="T1547" s="477">
        <f t="shared" si="341"/>
        <v>416.647</v>
      </c>
      <c r="U1547" s="477">
        <f t="shared" si="342"/>
        <v>0</v>
      </c>
      <c r="V1547" s="477">
        <f t="shared" si="343"/>
        <v>-8</v>
      </c>
      <c r="W1547" s="477">
        <f t="shared" si="344"/>
        <v>416.647</v>
      </c>
      <c r="X1547" s="477">
        <f t="shared" si="353"/>
        <v>-3333.176</v>
      </c>
      <c r="Y1547" s="444"/>
      <c r="Z1547" s="296"/>
      <c r="AA1547" s="296"/>
      <c r="AB1547" s="296"/>
      <c r="AC1547" s="296"/>
      <c r="AD1547" s="296"/>
      <c r="AE1547" s="296"/>
      <c r="AF1547" s="296"/>
      <c r="AG1547" s="296"/>
      <c r="AH1547" s="296"/>
      <c r="AI1547" s="296"/>
    </row>
    <row r="1548" s="455" customFormat="1" spans="1:35">
      <c r="A1548" s="467"/>
      <c r="B1548" s="296"/>
      <c r="C1548" s="754" t="s">
        <v>5589</v>
      </c>
      <c r="D1548" s="296"/>
      <c r="E1548" s="754" t="s">
        <v>5590</v>
      </c>
      <c r="F1548" s="296"/>
      <c r="G1548" s="296"/>
      <c r="H1548" s="191" t="s">
        <v>6292</v>
      </c>
      <c r="I1548" s="296"/>
      <c r="J1548" s="495" t="s">
        <v>8326</v>
      </c>
      <c r="K1548" s="296"/>
      <c r="L1548" s="296"/>
      <c r="M1548" s="482">
        <v>-25</v>
      </c>
      <c r="N1548" s="477">
        <v>47.4971</v>
      </c>
      <c r="O1548" s="477">
        <f t="shared" si="350"/>
        <v>-1187.4275</v>
      </c>
      <c r="P1548" s="477"/>
      <c r="Q1548" s="477">
        <f t="shared" si="347"/>
        <v>47.4971</v>
      </c>
      <c r="R1548" s="477">
        <f t="shared" si="352"/>
        <v>0</v>
      </c>
      <c r="S1548" s="477">
        <f t="shared" ref="S1548:S1553" si="354">IF((P1548-M1548)&gt;0,P1548-M1548,0)</f>
        <v>25</v>
      </c>
      <c r="T1548" s="477">
        <f t="shared" ref="T1548:T1553" si="355">N1548</f>
        <v>47.4971</v>
      </c>
      <c r="U1548" s="477">
        <f>R1548-O1548</f>
        <v>1187.4275</v>
      </c>
      <c r="V1548" s="477">
        <f t="shared" ref="V1548:V1553" si="356">IF((P1548-M1548)&lt;0,P1548-M1548,0)</f>
        <v>0</v>
      </c>
      <c r="W1548" s="477">
        <f t="shared" ref="W1548:W1553" si="357">N1548</f>
        <v>47.4971</v>
      </c>
      <c r="X1548" s="477">
        <f>W1548*V1548</f>
        <v>0</v>
      </c>
      <c r="Y1548" s="444"/>
      <c r="Z1548" s="296"/>
      <c r="AA1548" s="296"/>
      <c r="AB1548" s="296"/>
      <c r="AC1548" s="296"/>
      <c r="AD1548" s="296"/>
      <c r="AE1548" s="296"/>
      <c r="AF1548" s="296"/>
      <c r="AG1548" s="296"/>
      <c r="AH1548" s="296"/>
      <c r="AI1548" s="296"/>
    </row>
    <row r="1549" s="455" customFormat="1" spans="1:35">
      <c r="A1549" s="467"/>
      <c r="B1549" s="296"/>
      <c r="C1549" s="754" t="s">
        <v>5591</v>
      </c>
      <c r="D1549" s="296"/>
      <c r="E1549" s="754" t="s">
        <v>5592</v>
      </c>
      <c r="F1549" s="296"/>
      <c r="G1549" s="296"/>
      <c r="H1549" s="191" t="s">
        <v>6292</v>
      </c>
      <c r="I1549" s="296"/>
      <c r="J1549" s="495" t="s">
        <v>8326</v>
      </c>
      <c r="K1549" s="296"/>
      <c r="L1549" s="296"/>
      <c r="M1549" s="482">
        <v>-50</v>
      </c>
      <c r="N1549" s="477">
        <v>62.1892</v>
      </c>
      <c r="O1549" s="477">
        <f t="shared" si="350"/>
        <v>-3109.46</v>
      </c>
      <c r="P1549" s="477"/>
      <c r="Q1549" s="477">
        <f t="shared" si="347"/>
        <v>62.1892</v>
      </c>
      <c r="R1549" s="477">
        <f t="shared" si="352"/>
        <v>0</v>
      </c>
      <c r="S1549" s="477">
        <f t="shared" si="354"/>
        <v>50</v>
      </c>
      <c r="T1549" s="477">
        <f t="shared" si="355"/>
        <v>62.1892</v>
      </c>
      <c r="U1549" s="477">
        <f>R1549-O1549</f>
        <v>3109.46</v>
      </c>
      <c r="V1549" s="477">
        <f t="shared" si="356"/>
        <v>0</v>
      </c>
      <c r="W1549" s="477">
        <f t="shared" si="357"/>
        <v>62.1892</v>
      </c>
      <c r="X1549" s="477">
        <f>W1549*V1549</f>
        <v>0</v>
      </c>
      <c r="Y1549" s="444"/>
      <c r="Z1549" s="296"/>
      <c r="AA1549" s="296"/>
      <c r="AB1549" s="296"/>
      <c r="AC1549" s="296"/>
      <c r="AD1549" s="296"/>
      <c r="AE1549" s="296"/>
      <c r="AF1549" s="296"/>
      <c r="AG1549" s="296"/>
      <c r="AH1549" s="296"/>
      <c r="AI1549" s="296"/>
    </row>
    <row r="1550" s="455" customFormat="1" spans="1:35">
      <c r="A1550" s="467"/>
      <c r="B1550" s="296"/>
      <c r="C1550" s="754" t="s">
        <v>4810</v>
      </c>
      <c r="D1550" s="296"/>
      <c r="E1550" s="754" t="s">
        <v>4811</v>
      </c>
      <c r="F1550" s="296"/>
      <c r="G1550" s="296"/>
      <c r="H1550" s="191" t="s">
        <v>6292</v>
      </c>
      <c r="I1550" s="296"/>
      <c r="J1550" s="495" t="s">
        <v>8326</v>
      </c>
      <c r="K1550" s="296"/>
      <c r="L1550" s="296"/>
      <c r="M1550" s="482">
        <v>796</v>
      </c>
      <c r="N1550" s="477">
        <v>0.64</v>
      </c>
      <c r="O1550" s="477">
        <f t="shared" si="350"/>
        <v>509.44</v>
      </c>
      <c r="P1550" s="477"/>
      <c r="Q1550" s="477">
        <f t="shared" si="347"/>
        <v>0.64</v>
      </c>
      <c r="R1550" s="477">
        <f t="shared" si="352"/>
        <v>0</v>
      </c>
      <c r="S1550" s="477">
        <f t="shared" si="354"/>
        <v>0</v>
      </c>
      <c r="T1550" s="477">
        <f t="shared" si="355"/>
        <v>0.64</v>
      </c>
      <c r="U1550" s="477">
        <f>T1550*S1550</f>
        <v>0</v>
      </c>
      <c r="V1550" s="477">
        <f t="shared" si="356"/>
        <v>-796</v>
      </c>
      <c r="W1550" s="477">
        <f t="shared" si="357"/>
        <v>0.64</v>
      </c>
      <c r="X1550" s="477">
        <f t="shared" si="353"/>
        <v>-509.44</v>
      </c>
      <c r="Y1550" s="444"/>
      <c r="Z1550" s="296"/>
      <c r="AA1550" s="296"/>
      <c r="AB1550" s="296"/>
      <c r="AC1550" s="296"/>
      <c r="AD1550" s="296"/>
      <c r="AE1550" s="296"/>
      <c r="AF1550" s="296"/>
      <c r="AG1550" s="296"/>
      <c r="AH1550" s="296"/>
      <c r="AI1550" s="296"/>
    </row>
    <row r="1551" s="455" customFormat="1" spans="1:35">
      <c r="A1551" s="467"/>
      <c r="B1551" s="296"/>
      <c r="C1551" s="754" t="s">
        <v>8327</v>
      </c>
      <c r="D1551" s="296"/>
      <c r="E1551" s="754" t="s">
        <v>8328</v>
      </c>
      <c r="F1551" s="296"/>
      <c r="G1551" s="296"/>
      <c r="H1551" s="191" t="s">
        <v>6292</v>
      </c>
      <c r="I1551" s="296"/>
      <c r="J1551" s="495" t="s">
        <v>8326</v>
      </c>
      <c r="K1551" s="296"/>
      <c r="L1551" s="296"/>
      <c r="M1551" s="482">
        <v>7400</v>
      </c>
      <c r="N1551" s="477">
        <v>0.1185</v>
      </c>
      <c r="O1551" s="477">
        <f t="shared" si="350"/>
        <v>876.9</v>
      </c>
      <c r="P1551" s="477"/>
      <c r="Q1551" s="477">
        <f t="shared" si="347"/>
        <v>0.1185</v>
      </c>
      <c r="R1551" s="477">
        <f t="shared" si="352"/>
        <v>0</v>
      </c>
      <c r="S1551" s="477">
        <f t="shared" si="354"/>
        <v>0</v>
      </c>
      <c r="T1551" s="477">
        <f t="shared" si="355"/>
        <v>0.1185</v>
      </c>
      <c r="U1551" s="477">
        <f>T1551*S1551</f>
        <v>0</v>
      </c>
      <c r="V1551" s="477">
        <f t="shared" si="356"/>
        <v>-7400</v>
      </c>
      <c r="W1551" s="477">
        <f t="shared" si="357"/>
        <v>0.1185</v>
      </c>
      <c r="X1551" s="477">
        <f t="shared" si="353"/>
        <v>-876.9</v>
      </c>
      <c r="Y1551" s="444"/>
      <c r="Z1551" s="296"/>
      <c r="AA1551" s="296"/>
      <c r="AB1551" s="296"/>
      <c r="AC1551" s="296"/>
      <c r="AD1551" s="296"/>
      <c r="AE1551" s="296"/>
      <c r="AF1551" s="296"/>
      <c r="AG1551" s="296"/>
      <c r="AH1551" s="296"/>
      <c r="AI1551" s="296"/>
    </row>
    <row r="1552" s="455" customFormat="1" spans="1:35">
      <c r="A1552" s="467">
        <v>1811</v>
      </c>
      <c r="B1552" s="296"/>
      <c r="C1552" s="754" t="s">
        <v>7012</v>
      </c>
      <c r="D1552" s="296"/>
      <c r="E1552" s="754" t="s">
        <v>7013</v>
      </c>
      <c r="F1552" s="296"/>
      <c r="G1552" s="296"/>
      <c r="H1552" s="191" t="s">
        <v>6292</v>
      </c>
      <c r="I1552" s="296"/>
      <c r="J1552" s="495" t="s">
        <v>8326</v>
      </c>
      <c r="K1552" s="296"/>
      <c r="L1552" s="296"/>
      <c r="M1552" s="482">
        <v>15</v>
      </c>
      <c r="N1552" s="477">
        <v>38.0005</v>
      </c>
      <c r="O1552" s="477">
        <f t="shared" si="350"/>
        <v>570.0075</v>
      </c>
      <c r="P1552" s="477"/>
      <c r="Q1552" s="477">
        <f t="shared" si="347"/>
        <v>38.0005</v>
      </c>
      <c r="R1552" s="477">
        <f t="shared" si="352"/>
        <v>0</v>
      </c>
      <c r="S1552" s="477">
        <f t="shared" si="354"/>
        <v>0</v>
      </c>
      <c r="T1552" s="477">
        <f t="shared" si="355"/>
        <v>38.0005</v>
      </c>
      <c r="U1552" s="477">
        <f>T1552*S1552</f>
        <v>0</v>
      </c>
      <c r="V1552" s="477">
        <f t="shared" si="356"/>
        <v>-15</v>
      </c>
      <c r="W1552" s="477">
        <f t="shared" si="357"/>
        <v>38.0005</v>
      </c>
      <c r="X1552" s="477">
        <f t="shared" si="353"/>
        <v>-570.0075</v>
      </c>
      <c r="Y1552" s="444"/>
      <c r="Z1552" s="296"/>
      <c r="AA1552" s="296"/>
      <c r="AB1552" s="296"/>
      <c r="AC1552" s="296"/>
      <c r="AD1552" s="296"/>
      <c r="AE1552" s="296"/>
      <c r="AF1552" s="296"/>
      <c r="AG1552" s="296"/>
      <c r="AH1552" s="296"/>
      <c r="AI1552" s="296"/>
    </row>
    <row r="1553" s="455" customFormat="1" spans="1:35">
      <c r="A1553" s="467">
        <v>1812</v>
      </c>
      <c r="B1553" s="296"/>
      <c r="C1553" s="754" t="s">
        <v>6667</v>
      </c>
      <c r="D1553" s="296"/>
      <c r="E1553" s="754" t="s">
        <v>6668</v>
      </c>
      <c r="F1553" s="296"/>
      <c r="G1553" s="296"/>
      <c r="H1553" s="191" t="s">
        <v>6292</v>
      </c>
      <c r="I1553" s="296"/>
      <c r="J1553" s="495" t="s">
        <v>8326</v>
      </c>
      <c r="K1553" s="296"/>
      <c r="L1553" s="296"/>
      <c r="M1553" s="482">
        <v>10</v>
      </c>
      <c r="N1553" s="477">
        <v>57.0463</v>
      </c>
      <c r="O1553" s="477">
        <f t="shared" si="350"/>
        <v>570.463</v>
      </c>
      <c r="P1553" s="477"/>
      <c r="Q1553" s="477">
        <f t="shared" si="347"/>
        <v>57.0463</v>
      </c>
      <c r="R1553" s="477">
        <f t="shared" si="352"/>
        <v>0</v>
      </c>
      <c r="S1553" s="477">
        <f t="shared" si="354"/>
        <v>0</v>
      </c>
      <c r="T1553" s="477">
        <f t="shared" si="355"/>
        <v>57.0463</v>
      </c>
      <c r="U1553" s="477">
        <f>T1553*S1553</f>
        <v>0</v>
      </c>
      <c r="V1553" s="477">
        <f t="shared" si="356"/>
        <v>-10</v>
      </c>
      <c r="W1553" s="477">
        <f t="shared" si="357"/>
        <v>57.0463</v>
      </c>
      <c r="X1553" s="477">
        <f t="shared" si="353"/>
        <v>-570.463</v>
      </c>
      <c r="Y1553" s="444"/>
      <c r="Z1553" s="296"/>
      <c r="AA1553" s="296"/>
      <c r="AB1553" s="296"/>
      <c r="AC1553" s="296"/>
      <c r="AD1553" s="296"/>
      <c r="AE1553" s="296"/>
      <c r="AF1553" s="296"/>
      <c r="AG1553" s="296"/>
      <c r="AH1553" s="296"/>
      <c r="AI1553" s="296"/>
    </row>
    <row r="1554" s="455" customFormat="1" spans="1:35">
      <c r="A1554" s="467">
        <v>1846</v>
      </c>
      <c r="B1554" s="296"/>
      <c r="C1554" s="754" t="s">
        <v>5351</v>
      </c>
      <c r="D1554" s="296"/>
      <c r="E1554" s="754" t="s">
        <v>5352</v>
      </c>
      <c r="F1554" s="296"/>
      <c r="G1554" s="296"/>
      <c r="H1554" s="191" t="s">
        <v>6292</v>
      </c>
      <c r="I1554" s="296"/>
      <c r="J1554" s="191" t="s">
        <v>8329</v>
      </c>
      <c r="K1554" s="296"/>
      <c r="L1554" s="296"/>
      <c r="M1554" s="476">
        <v>10</v>
      </c>
      <c r="N1554" s="477">
        <v>103.6894</v>
      </c>
      <c r="O1554" s="477">
        <f t="shared" si="350"/>
        <v>1036.894</v>
      </c>
      <c r="P1554" s="477"/>
      <c r="Q1554" s="477">
        <f t="shared" ref="Q1554:Q1603" si="358">N1554</f>
        <v>103.6894</v>
      </c>
      <c r="R1554" s="477">
        <f t="shared" si="352"/>
        <v>0</v>
      </c>
      <c r="S1554" s="477">
        <f t="shared" ref="S1554:S1580" si="359">IF((P1554-M1554)&gt;0,P1554-M1554,0)</f>
        <v>0</v>
      </c>
      <c r="T1554" s="477">
        <f t="shared" ref="T1554:T1580" si="360">N1554</f>
        <v>103.6894</v>
      </c>
      <c r="U1554" s="477">
        <f t="shared" ref="U1554:U1580" si="361">T1554*S1554</f>
        <v>0</v>
      </c>
      <c r="V1554" s="477">
        <f t="shared" ref="V1554:V1580" si="362">IF((P1554-M1554)&lt;0,P1554-M1554,0)</f>
        <v>-10</v>
      </c>
      <c r="W1554" s="477">
        <f t="shared" ref="W1554:W1580" si="363">N1554</f>
        <v>103.6894</v>
      </c>
      <c r="X1554" s="477">
        <f t="shared" si="353"/>
        <v>-1036.894</v>
      </c>
      <c r="Y1554" s="444"/>
      <c r="Z1554" s="296"/>
      <c r="AA1554" s="296"/>
      <c r="AB1554" s="296"/>
      <c r="AC1554" s="296"/>
      <c r="AD1554" s="296"/>
      <c r="AE1554" s="296"/>
      <c r="AF1554" s="296"/>
      <c r="AG1554" s="296"/>
      <c r="AH1554" s="296"/>
      <c r="AI1554" s="296"/>
    </row>
    <row r="1555" s="455" customFormat="1" spans="1:35">
      <c r="A1555" s="467">
        <v>1847</v>
      </c>
      <c r="B1555" s="296"/>
      <c r="C1555" s="754" t="s">
        <v>5353</v>
      </c>
      <c r="D1555" s="296"/>
      <c r="E1555" s="754" t="s">
        <v>5354</v>
      </c>
      <c r="F1555" s="296"/>
      <c r="G1555" s="296"/>
      <c r="H1555" s="191" t="s">
        <v>6292</v>
      </c>
      <c r="I1555" s="296"/>
      <c r="J1555" s="191" t="s">
        <v>8329</v>
      </c>
      <c r="K1555" s="296"/>
      <c r="L1555" s="296"/>
      <c r="M1555" s="476">
        <v>190</v>
      </c>
      <c r="N1555" s="477">
        <v>21.6758</v>
      </c>
      <c r="O1555" s="477">
        <f t="shared" ref="O1555:O1618" si="364">N1555*M1555</f>
        <v>4118.402</v>
      </c>
      <c r="P1555" s="477"/>
      <c r="Q1555" s="477">
        <f t="shared" si="358"/>
        <v>21.6758</v>
      </c>
      <c r="R1555" s="477">
        <f t="shared" si="352"/>
        <v>0</v>
      </c>
      <c r="S1555" s="477">
        <f t="shared" si="359"/>
        <v>0</v>
      </c>
      <c r="T1555" s="477">
        <f t="shared" si="360"/>
        <v>21.6758</v>
      </c>
      <c r="U1555" s="477">
        <f t="shared" si="361"/>
        <v>0</v>
      </c>
      <c r="V1555" s="477">
        <f t="shared" si="362"/>
        <v>-190</v>
      </c>
      <c r="W1555" s="477">
        <f t="shared" si="363"/>
        <v>21.6758</v>
      </c>
      <c r="X1555" s="477">
        <f t="shared" si="353"/>
        <v>-4118.402</v>
      </c>
      <c r="Y1555" s="444"/>
      <c r="Z1555" s="296"/>
      <c r="AA1555" s="296"/>
      <c r="AB1555" s="296"/>
      <c r="AC1555" s="296"/>
      <c r="AD1555" s="296"/>
      <c r="AE1555" s="296"/>
      <c r="AF1555" s="296"/>
      <c r="AG1555" s="296"/>
      <c r="AH1555" s="296"/>
      <c r="AI1555" s="296"/>
    </row>
    <row r="1556" s="455" customFormat="1" spans="1:35">
      <c r="A1556" s="467">
        <v>1848</v>
      </c>
      <c r="B1556" s="296"/>
      <c r="C1556" s="754" t="s">
        <v>5355</v>
      </c>
      <c r="D1556" s="296"/>
      <c r="E1556" s="754" t="s">
        <v>5356</v>
      </c>
      <c r="F1556" s="296"/>
      <c r="G1556" s="296"/>
      <c r="H1556" s="191" t="s">
        <v>6292</v>
      </c>
      <c r="I1556" s="296"/>
      <c r="J1556" s="191" t="s">
        <v>8329</v>
      </c>
      <c r="K1556" s="296"/>
      <c r="L1556" s="296"/>
      <c r="M1556" s="476">
        <v>-12</v>
      </c>
      <c r="N1556" s="477">
        <v>66.3504</v>
      </c>
      <c r="O1556" s="477">
        <f t="shared" si="364"/>
        <v>-796.2048</v>
      </c>
      <c r="P1556" s="477">
        <v>-12</v>
      </c>
      <c r="Q1556" s="477">
        <f t="shared" si="358"/>
        <v>66.3504</v>
      </c>
      <c r="R1556" s="477">
        <f t="shared" si="352"/>
        <v>-796.2048</v>
      </c>
      <c r="S1556" s="477">
        <f t="shared" si="359"/>
        <v>0</v>
      </c>
      <c r="T1556" s="477">
        <f t="shared" si="360"/>
        <v>66.3504</v>
      </c>
      <c r="U1556" s="477">
        <f t="shared" si="361"/>
        <v>0</v>
      </c>
      <c r="V1556" s="477">
        <f t="shared" si="362"/>
        <v>0</v>
      </c>
      <c r="W1556" s="477">
        <f t="shared" si="363"/>
        <v>66.3504</v>
      </c>
      <c r="X1556" s="477">
        <f>W1556*V1556</f>
        <v>0</v>
      </c>
      <c r="Y1556" s="444"/>
      <c r="Z1556" s="296"/>
      <c r="AA1556" s="296"/>
      <c r="AB1556" s="296"/>
      <c r="AC1556" s="296"/>
      <c r="AD1556" s="296"/>
      <c r="AE1556" s="296"/>
      <c r="AF1556" s="296"/>
      <c r="AG1556" s="296"/>
      <c r="AH1556" s="296"/>
      <c r="AI1556" s="296"/>
    </row>
    <row r="1557" s="455" customFormat="1" spans="1:35">
      <c r="A1557" s="467">
        <v>1849</v>
      </c>
      <c r="B1557" s="296"/>
      <c r="C1557" s="754" t="s">
        <v>5363</v>
      </c>
      <c r="D1557" s="296"/>
      <c r="E1557" s="754" t="s">
        <v>5364</v>
      </c>
      <c r="F1557" s="296"/>
      <c r="G1557" s="296"/>
      <c r="H1557" s="191" t="s">
        <v>6292</v>
      </c>
      <c r="I1557" s="296"/>
      <c r="J1557" s="191" t="s">
        <v>8329</v>
      </c>
      <c r="K1557" s="296"/>
      <c r="L1557" s="296"/>
      <c r="M1557" s="476">
        <v>18</v>
      </c>
      <c r="N1557" s="477">
        <v>95.4307</v>
      </c>
      <c r="O1557" s="477">
        <f t="shared" si="364"/>
        <v>1717.7526</v>
      </c>
      <c r="P1557" s="477">
        <v>16</v>
      </c>
      <c r="Q1557" s="477">
        <f t="shared" si="358"/>
        <v>95.4307</v>
      </c>
      <c r="R1557" s="477">
        <f t="shared" si="352"/>
        <v>1526.8912</v>
      </c>
      <c r="S1557" s="477">
        <f t="shared" si="359"/>
        <v>0</v>
      </c>
      <c r="T1557" s="477">
        <f t="shared" si="360"/>
        <v>95.4307</v>
      </c>
      <c r="U1557" s="477">
        <f t="shared" si="361"/>
        <v>0</v>
      </c>
      <c r="V1557" s="477">
        <f t="shared" si="362"/>
        <v>-2</v>
      </c>
      <c r="W1557" s="477">
        <f t="shared" si="363"/>
        <v>95.4307</v>
      </c>
      <c r="X1557" s="477">
        <f t="shared" ref="X1557:X1562" si="365">R1557-O1557</f>
        <v>-190.8614</v>
      </c>
      <c r="Y1557" s="444"/>
      <c r="Z1557" s="296"/>
      <c r="AA1557" s="296"/>
      <c r="AB1557" s="296"/>
      <c r="AC1557" s="296"/>
      <c r="AD1557" s="296"/>
      <c r="AE1557" s="296"/>
      <c r="AF1557" s="296"/>
      <c r="AG1557" s="296"/>
      <c r="AH1557" s="296"/>
      <c r="AI1557" s="296"/>
    </row>
    <row r="1558" s="455" customFormat="1" spans="1:35">
      <c r="A1558" s="467">
        <v>1851</v>
      </c>
      <c r="B1558" s="296"/>
      <c r="C1558" s="754" t="s">
        <v>5365</v>
      </c>
      <c r="D1558" s="296"/>
      <c r="E1558" s="754" t="s">
        <v>5366</v>
      </c>
      <c r="F1558" s="296"/>
      <c r="G1558" s="296"/>
      <c r="H1558" s="191" t="s">
        <v>6292</v>
      </c>
      <c r="I1558" s="296"/>
      <c r="J1558" s="191" t="s">
        <v>8329</v>
      </c>
      <c r="K1558" s="296"/>
      <c r="L1558" s="296"/>
      <c r="M1558" s="476">
        <v>19</v>
      </c>
      <c r="N1558" s="477">
        <v>115.3169</v>
      </c>
      <c r="O1558" s="477">
        <f t="shared" si="364"/>
        <v>2191.0211</v>
      </c>
      <c r="P1558" s="477"/>
      <c r="Q1558" s="477">
        <f t="shared" si="358"/>
        <v>115.3169</v>
      </c>
      <c r="R1558" s="477">
        <f t="shared" si="352"/>
        <v>0</v>
      </c>
      <c r="S1558" s="477">
        <f t="shared" si="359"/>
        <v>0</v>
      </c>
      <c r="T1558" s="477">
        <f t="shared" si="360"/>
        <v>115.3169</v>
      </c>
      <c r="U1558" s="477">
        <f t="shared" si="361"/>
        <v>0</v>
      </c>
      <c r="V1558" s="477">
        <f t="shared" si="362"/>
        <v>-19</v>
      </c>
      <c r="W1558" s="477">
        <f t="shared" si="363"/>
        <v>115.3169</v>
      </c>
      <c r="X1558" s="477">
        <f t="shared" si="365"/>
        <v>-2191.0211</v>
      </c>
      <c r="Y1558" s="444"/>
      <c r="Z1558" s="296"/>
      <c r="AA1558" s="296"/>
      <c r="AB1558" s="296"/>
      <c r="AC1558" s="296"/>
      <c r="AD1558" s="296"/>
      <c r="AE1558" s="296"/>
      <c r="AF1558" s="296"/>
      <c r="AG1558" s="296"/>
      <c r="AH1558" s="296"/>
      <c r="AI1558" s="296"/>
    </row>
    <row r="1559" s="455" customFormat="1" spans="1:35">
      <c r="A1559" s="467">
        <v>1853</v>
      </c>
      <c r="B1559" s="296"/>
      <c r="C1559" s="754" t="s">
        <v>5375</v>
      </c>
      <c r="D1559" s="296"/>
      <c r="E1559" s="754" t="s">
        <v>5376</v>
      </c>
      <c r="F1559" s="296"/>
      <c r="G1559" s="296"/>
      <c r="H1559" s="191" t="s">
        <v>6292</v>
      </c>
      <c r="I1559" s="296"/>
      <c r="J1559" s="191" t="s">
        <v>8329</v>
      </c>
      <c r="K1559" s="296"/>
      <c r="L1559" s="296"/>
      <c r="M1559" s="476">
        <v>46</v>
      </c>
      <c r="N1559" s="477">
        <v>118.7459</v>
      </c>
      <c r="O1559" s="477">
        <f t="shared" si="364"/>
        <v>5462.3114</v>
      </c>
      <c r="P1559" s="477">
        <v>45</v>
      </c>
      <c r="Q1559" s="477">
        <f t="shared" si="358"/>
        <v>118.7459</v>
      </c>
      <c r="R1559" s="477">
        <f t="shared" si="352"/>
        <v>5343.5655</v>
      </c>
      <c r="S1559" s="477">
        <f t="shared" si="359"/>
        <v>0</v>
      </c>
      <c r="T1559" s="477">
        <f t="shared" si="360"/>
        <v>118.7459</v>
      </c>
      <c r="U1559" s="477">
        <f t="shared" si="361"/>
        <v>0</v>
      </c>
      <c r="V1559" s="477">
        <f t="shared" si="362"/>
        <v>-1</v>
      </c>
      <c r="W1559" s="477">
        <f t="shared" si="363"/>
        <v>118.7459</v>
      </c>
      <c r="X1559" s="477">
        <f t="shared" si="365"/>
        <v>-118.7459</v>
      </c>
      <c r="Y1559" s="444"/>
      <c r="Z1559" s="296"/>
      <c r="AA1559" s="296"/>
      <c r="AB1559" s="296"/>
      <c r="AC1559" s="296"/>
      <c r="AD1559" s="296"/>
      <c r="AE1559" s="296"/>
      <c r="AF1559" s="296"/>
      <c r="AG1559" s="296"/>
      <c r="AH1559" s="296"/>
      <c r="AI1559" s="296"/>
    </row>
    <row r="1560" s="455" customFormat="1" spans="1:35">
      <c r="A1560" s="467">
        <v>1854</v>
      </c>
      <c r="B1560" s="296"/>
      <c r="C1560" s="754" t="s">
        <v>5377</v>
      </c>
      <c r="D1560" s="296"/>
      <c r="E1560" s="754" t="s">
        <v>5378</v>
      </c>
      <c r="F1560" s="296"/>
      <c r="G1560" s="296"/>
      <c r="H1560" s="191" t="s">
        <v>6292</v>
      </c>
      <c r="I1560" s="296"/>
      <c r="J1560" s="191" t="s">
        <v>8329</v>
      </c>
      <c r="K1560" s="296"/>
      <c r="L1560" s="296"/>
      <c r="M1560" s="476">
        <v>120</v>
      </c>
      <c r="N1560" s="477">
        <v>114.6956</v>
      </c>
      <c r="O1560" s="477">
        <f t="shared" si="364"/>
        <v>13763.472</v>
      </c>
      <c r="P1560" s="477">
        <v>110</v>
      </c>
      <c r="Q1560" s="477">
        <f t="shared" si="358"/>
        <v>114.6956</v>
      </c>
      <c r="R1560" s="477">
        <f t="shared" si="352"/>
        <v>12616.516</v>
      </c>
      <c r="S1560" s="477">
        <f t="shared" si="359"/>
        <v>0</v>
      </c>
      <c r="T1560" s="477">
        <f t="shared" si="360"/>
        <v>114.6956</v>
      </c>
      <c r="U1560" s="477">
        <f t="shared" si="361"/>
        <v>0</v>
      </c>
      <c r="V1560" s="477">
        <f t="shared" si="362"/>
        <v>-10</v>
      </c>
      <c r="W1560" s="477">
        <f t="shared" si="363"/>
        <v>114.6956</v>
      </c>
      <c r="X1560" s="477">
        <f t="shared" si="365"/>
        <v>-1146.956</v>
      </c>
      <c r="Y1560" s="444"/>
      <c r="Z1560" s="296"/>
      <c r="AA1560" s="296"/>
      <c r="AB1560" s="296"/>
      <c r="AC1560" s="296"/>
      <c r="AD1560" s="296"/>
      <c r="AE1560" s="296"/>
      <c r="AF1560" s="296"/>
      <c r="AG1560" s="296"/>
      <c r="AH1560" s="296"/>
      <c r="AI1560" s="296"/>
    </row>
    <row r="1561" s="455" customFormat="1" spans="1:35">
      <c r="A1561" s="467"/>
      <c r="B1561" s="296"/>
      <c r="C1561" s="754" t="s">
        <v>5383</v>
      </c>
      <c r="D1561" s="296"/>
      <c r="E1561" s="754" t="s">
        <v>5384</v>
      </c>
      <c r="F1561" s="296"/>
      <c r="G1561" s="296"/>
      <c r="H1561" s="191" t="s">
        <v>6292</v>
      </c>
      <c r="I1561" s="296"/>
      <c r="J1561" s="191" t="s">
        <v>8329</v>
      </c>
      <c r="K1561" s="296"/>
      <c r="L1561" s="296"/>
      <c r="M1561" s="476">
        <v>92</v>
      </c>
      <c r="N1561" s="477">
        <v>50.2936</v>
      </c>
      <c r="O1561" s="477">
        <f t="shared" si="364"/>
        <v>4627.0112</v>
      </c>
      <c r="P1561" s="477"/>
      <c r="Q1561" s="477">
        <f t="shared" si="358"/>
        <v>50.2936</v>
      </c>
      <c r="R1561" s="477">
        <f t="shared" si="352"/>
        <v>0</v>
      </c>
      <c r="S1561" s="477">
        <f t="shared" si="359"/>
        <v>0</v>
      </c>
      <c r="T1561" s="477">
        <f t="shared" si="360"/>
        <v>50.2936</v>
      </c>
      <c r="U1561" s="477">
        <f t="shared" si="361"/>
        <v>0</v>
      </c>
      <c r="V1561" s="477">
        <f t="shared" si="362"/>
        <v>-92</v>
      </c>
      <c r="W1561" s="477">
        <f t="shared" si="363"/>
        <v>50.2936</v>
      </c>
      <c r="X1561" s="477">
        <f t="shared" si="365"/>
        <v>-4627.0112</v>
      </c>
      <c r="Y1561" s="444"/>
      <c r="Z1561" s="296"/>
      <c r="AA1561" s="296"/>
      <c r="AB1561" s="296"/>
      <c r="AC1561" s="296"/>
      <c r="AD1561" s="296"/>
      <c r="AE1561" s="296"/>
      <c r="AF1561" s="296"/>
      <c r="AG1561" s="296"/>
      <c r="AH1561" s="296"/>
      <c r="AI1561" s="296"/>
    </row>
    <row r="1562" s="455" customFormat="1" spans="1:35">
      <c r="A1562" s="467"/>
      <c r="B1562" s="296"/>
      <c r="C1562" s="754" t="s">
        <v>6684</v>
      </c>
      <c r="D1562" s="296"/>
      <c r="E1562" s="754" t="s">
        <v>6685</v>
      </c>
      <c r="F1562" s="296"/>
      <c r="G1562" s="296"/>
      <c r="H1562" s="191" t="s">
        <v>6292</v>
      </c>
      <c r="I1562" s="296"/>
      <c r="J1562" s="191" t="s">
        <v>8329</v>
      </c>
      <c r="K1562" s="296"/>
      <c r="L1562" s="296"/>
      <c r="M1562" s="476">
        <v>28</v>
      </c>
      <c r="N1562" s="477">
        <v>39.645</v>
      </c>
      <c r="O1562" s="477">
        <f t="shared" si="364"/>
        <v>1110.06</v>
      </c>
      <c r="P1562" s="477">
        <v>20</v>
      </c>
      <c r="Q1562" s="477">
        <f t="shared" si="358"/>
        <v>39.645</v>
      </c>
      <c r="R1562" s="477">
        <f t="shared" si="352"/>
        <v>792.9</v>
      </c>
      <c r="S1562" s="477">
        <f t="shared" si="359"/>
        <v>0</v>
      </c>
      <c r="T1562" s="477">
        <f t="shared" si="360"/>
        <v>39.645</v>
      </c>
      <c r="U1562" s="477">
        <f t="shared" si="361"/>
        <v>0</v>
      </c>
      <c r="V1562" s="477">
        <f t="shared" si="362"/>
        <v>-8</v>
      </c>
      <c r="W1562" s="477">
        <f t="shared" si="363"/>
        <v>39.645</v>
      </c>
      <c r="X1562" s="477">
        <f t="shared" si="365"/>
        <v>-317.16</v>
      </c>
      <c r="Y1562" s="444"/>
      <c r="Z1562" s="296"/>
      <c r="AA1562" s="296"/>
      <c r="AB1562" s="296"/>
      <c r="AC1562" s="296"/>
      <c r="AD1562" s="296"/>
      <c r="AE1562" s="296"/>
      <c r="AF1562" s="296"/>
      <c r="AG1562" s="296"/>
      <c r="AH1562" s="296"/>
      <c r="AI1562" s="296"/>
    </row>
    <row r="1563" s="455" customFormat="1" spans="1:35">
      <c r="A1563" s="467"/>
      <c r="B1563" s="296"/>
      <c r="C1563" s="754" t="s">
        <v>6696</v>
      </c>
      <c r="D1563" s="296"/>
      <c r="E1563" s="754" t="s">
        <v>6697</v>
      </c>
      <c r="F1563" s="296"/>
      <c r="G1563" s="296"/>
      <c r="H1563" s="191" t="s">
        <v>6292</v>
      </c>
      <c r="I1563" s="296"/>
      <c r="J1563" s="191" t="s">
        <v>8329</v>
      </c>
      <c r="K1563" s="296"/>
      <c r="L1563" s="296"/>
      <c r="M1563" s="476">
        <v>7</v>
      </c>
      <c r="N1563" s="477">
        <v>104.4913</v>
      </c>
      <c r="O1563" s="477">
        <f t="shared" si="364"/>
        <v>731.4391</v>
      </c>
      <c r="P1563" s="477">
        <v>7</v>
      </c>
      <c r="Q1563" s="477">
        <f t="shared" si="358"/>
        <v>104.4913</v>
      </c>
      <c r="R1563" s="477">
        <f t="shared" si="352"/>
        <v>731.4391</v>
      </c>
      <c r="S1563" s="477">
        <f t="shared" si="359"/>
        <v>0</v>
      </c>
      <c r="T1563" s="477">
        <f t="shared" si="360"/>
        <v>104.4913</v>
      </c>
      <c r="U1563" s="477">
        <f t="shared" si="361"/>
        <v>0</v>
      </c>
      <c r="V1563" s="477">
        <f t="shared" si="362"/>
        <v>0</v>
      </c>
      <c r="W1563" s="477">
        <f t="shared" si="363"/>
        <v>104.4913</v>
      </c>
      <c r="X1563" s="477">
        <f>W1563*V1563</f>
        <v>0</v>
      </c>
      <c r="Y1563" s="444"/>
      <c r="Z1563" s="296"/>
      <c r="AA1563" s="296"/>
      <c r="AB1563" s="296"/>
      <c r="AC1563" s="296"/>
      <c r="AD1563" s="296"/>
      <c r="AE1563" s="296"/>
      <c r="AF1563" s="296"/>
      <c r="AG1563" s="296"/>
      <c r="AH1563" s="296"/>
      <c r="AI1563" s="296"/>
    </row>
    <row r="1564" s="455" customFormat="1" spans="1:35">
      <c r="A1564" s="467"/>
      <c r="B1564" s="296"/>
      <c r="C1564" s="754" t="s">
        <v>5454</v>
      </c>
      <c r="D1564" s="296"/>
      <c r="E1564" s="754" t="s">
        <v>5455</v>
      </c>
      <c r="F1564" s="296"/>
      <c r="G1564" s="296"/>
      <c r="H1564" s="191" t="s">
        <v>6292</v>
      </c>
      <c r="I1564" s="296"/>
      <c r="J1564" s="191" t="s">
        <v>8329</v>
      </c>
      <c r="K1564" s="296"/>
      <c r="L1564" s="296"/>
      <c r="M1564" s="476">
        <v>300</v>
      </c>
      <c r="N1564" s="477">
        <v>13.3242</v>
      </c>
      <c r="O1564" s="477">
        <f t="shared" si="364"/>
        <v>3997.26</v>
      </c>
      <c r="P1564" s="477">
        <v>300</v>
      </c>
      <c r="Q1564" s="477">
        <f t="shared" si="358"/>
        <v>13.3242</v>
      </c>
      <c r="R1564" s="477">
        <f t="shared" si="352"/>
        <v>3997.26</v>
      </c>
      <c r="S1564" s="477">
        <f t="shared" si="359"/>
        <v>0</v>
      </c>
      <c r="T1564" s="477">
        <f t="shared" si="360"/>
        <v>13.3242</v>
      </c>
      <c r="U1564" s="477">
        <f t="shared" si="361"/>
        <v>0</v>
      </c>
      <c r="V1564" s="477">
        <f t="shared" si="362"/>
        <v>0</v>
      </c>
      <c r="W1564" s="477">
        <f t="shared" si="363"/>
        <v>13.3242</v>
      </c>
      <c r="X1564" s="477">
        <f>W1564*V1564</f>
        <v>0</v>
      </c>
      <c r="Y1564" s="444"/>
      <c r="Z1564" s="296"/>
      <c r="AA1564" s="296"/>
      <c r="AB1564" s="296"/>
      <c r="AC1564" s="296"/>
      <c r="AD1564" s="296"/>
      <c r="AE1564" s="296"/>
      <c r="AF1564" s="296"/>
      <c r="AG1564" s="296"/>
      <c r="AH1564" s="296"/>
      <c r="AI1564" s="296"/>
    </row>
    <row r="1565" s="455" customFormat="1" spans="1:35">
      <c r="A1565" s="467"/>
      <c r="B1565" s="296"/>
      <c r="C1565" s="754" t="s">
        <v>5456</v>
      </c>
      <c r="D1565" s="296"/>
      <c r="E1565" s="754" t="s">
        <v>5457</v>
      </c>
      <c r="F1565" s="296"/>
      <c r="G1565" s="296"/>
      <c r="H1565" s="191" t="s">
        <v>6292</v>
      </c>
      <c r="I1565" s="296"/>
      <c r="J1565" s="191" t="s">
        <v>8329</v>
      </c>
      <c r="K1565" s="296"/>
      <c r="L1565" s="296"/>
      <c r="M1565" s="476">
        <v>317</v>
      </c>
      <c r="N1565" s="477">
        <v>13.1987</v>
      </c>
      <c r="O1565" s="477">
        <f t="shared" si="364"/>
        <v>4183.9879</v>
      </c>
      <c r="P1565" s="477">
        <v>299</v>
      </c>
      <c r="Q1565" s="477">
        <f t="shared" si="358"/>
        <v>13.1987</v>
      </c>
      <c r="R1565" s="477">
        <f t="shared" si="352"/>
        <v>3946.4113</v>
      </c>
      <c r="S1565" s="477">
        <f t="shared" si="359"/>
        <v>0</v>
      </c>
      <c r="T1565" s="477">
        <f t="shared" si="360"/>
        <v>13.1987</v>
      </c>
      <c r="U1565" s="477">
        <f t="shared" si="361"/>
        <v>0</v>
      </c>
      <c r="V1565" s="477">
        <f t="shared" si="362"/>
        <v>-18</v>
      </c>
      <c r="W1565" s="477">
        <f t="shared" si="363"/>
        <v>13.1987</v>
      </c>
      <c r="X1565" s="477">
        <f t="shared" ref="X1565:X1572" si="366">R1565-O1565</f>
        <v>-237.5766</v>
      </c>
      <c r="Y1565" s="444"/>
      <c r="Z1565" s="296"/>
      <c r="AA1565" s="296"/>
      <c r="AB1565" s="296"/>
      <c r="AC1565" s="296"/>
      <c r="AD1565" s="296"/>
      <c r="AE1565" s="296"/>
      <c r="AF1565" s="296"/>
      <c r="AG1565" s="296"/>
      <c r="AH1565" s="296"/>
      <c r="AI1565" s="296"/>
    </row>
    <row r="1566" s="455" customFormat="1" spans="1:35">
      <c r="A1566" s="467"/>
      <c r="B1566" s="296"/>
      <c r="C1566" s="754" t="s">
        <v>5458</v>
      </c>
      <c r="D1566" s="296"/>
      <c r="E1566" s="754" t="s">
        <v>5459</v>
      </c>
      <c r="F1566" s="296"/>
      <c r="G1566" s="296"/>
      <c r="H1566" s="191" t="s">
        <v>6292</v>
      </c>
      <c r="I1566" s="296"/>
      <c r="J1566" s="191" t="s">
        <v>8329</v>
      </c>
      <c r="K1566" s="296"/>
      <c r="L1566" s="296"/>
      <c r="M1566" s="476">
        <v>16</v>
      </c>
      <c r="N1566" s="477">
        <v>11.1187</v>
      </c>
      <c r="O1566" s="477">
        <f t="shared" si="364"/>
        <v>177.8992</v>
      </c>
      <c r="P1566" s="477">
        <v>16</v>
      </c>
      <c r="Q1566" s="477">
        <f t="shared" si="358"/>
        <v>11.1187</v>
      </c>
      <c r="R1566" s="477">
        <f t="shared" si="352"/>
        <v>177.8992</v>
      </c>
      <c r="S1566" s="477">
        <f t="shared" si="359"/>
        <v>0</v>
      </c>
      <c r="T1566" s="477">
        <f t="shared" si="360"/>
        <v>11.1187</v>
      </c>
      <c r="U1566" s="477">
        <f t="shared" si="361"/>
        <v>0</v>
      </c>
      <c r="V1566" s="477">
        <f t="shared" si="362"/>
        <v>0</v>
      </c>
      <c r="W1566" s="477">
        <f t="shared" si="363"/>
        <v>11.1187</v>
      </c>
      <c r="X1566" s="477">
        <f>W1566*V1566</f>
        <v>0</v>
      </c>
      <c r="Y1566" s="444"/>
      <c r="Z1566" s="296"/>
      <c r="AA1566" s="296"/>
      <c r="AB1566" s="296"/>
      <c r="AC1566" s="296"/>
      <c r="AD1566" s="296"/>
      <c r="AE1566" s="296"/>
      <c r="AF1566" s="296"/>
      <c r="AG1566" s="296"/>
      <c r="AH1566" s="296"/>
      <c r="AI1566" s="296"/>
    </row>
    <row r="1567" s="455" customFormat="1" ht="18" customHeight="1" spans="1:35">
      <c r="A1567" s="467"/>
      <c r="B1567" s="296"/>
      <c r="C1567" s="296"/>
      <c r="D1567" s="296"/>
      <c r="E1567" s="296"/>
      <c r="F1567" s="296"/>
      <c r="G1567" s="296"/>
      <c r="H1567" s="191" t="s">
        <v>6292</v>
      </c>
      <c r="I1567" s="296"/>
      <c r="J1567" s="191" t="s">
        <v>8329</v>
      </c>
      <c r="K1567" s="296"/>
      <c r="L1567" s="296"/>
      <c r="M1567" s="476"/>
      <c r="N1567" s="477"/>
      <c r="O1567" s="477">
        <f t="shared" si="364"/>
        <v>0</v>
      </c>
      <c r="P1567" s="477"/>
      <c r="Q1567" s="477">
        <f t="shared" si="358"/>
        <v>0</v>
      </c>
      <c r="R1567" s="477">
        <f t="shared" si="352"/>
        <v>0</v>
      </c>
      <c r="S1567" s="477">
        <f t="shared" si="359"/>
        <v>0</v>
      </c>
      <c r="T1567" s="477">
        <f t="shared" si="360"/>
        <v>0</v>
      </c>
      <c r="U1567" s="477">
        <f t="shared" si="361"/>
        <v>0</v>
      </c>
      <c r="V1567" s="477">
        <f t="shared" si="362"/>
        <v>0</v>
      </c>
      <c r="W1567" s="477">
        <f t="shared" si="363"/>
        <v>0</v>
      </c>
      <c r="X1567" s="477">
        <f>W1567*V1567</f>
        <v>0</v>
      </c>
      <c r="Y1567" s="444"/>
      <c r="Z1567" s="296"/>
      <c r="AA1567" s="296"/>
      <c r="AB1567" s="296"/>
      <c r="AC1567" s="296"/>
      <c r="AD1567" s="296"/>
      <c r="AE1567" s="296"/>
      <c r="AF1567" s="296"/>
      <c r="AG1567" s="296"/>
      <c r="AH1567" s="296"/>
      <c r="AI1567" s="296"/>
    </row>
    <row r="1568" s="455" customFormat="1" spans="1:35">
      <c r="A1568" s="467">
        <v>1855</v>
      </c>
      <c r="B1568" s="296"/>
      <c r="C1568" s="754" t="s">
        <v>6739</v>
      </c>
      <c r="D1568" s="296"/>
      <c r="E1568" s="754" t="s">
        <v>6740</v>
      </c>
      <c r="F1568" s="492"/>
      <c r="G1568" s="296"/>
      <c r="H1568" s="755" t="s">
        <v>6294</v>
      </c>
      <c r="I1568" s="296"/>
      <c r="J1568" s="191" t="s">
        <v>8330</v>
      </c>
      <c r="K1568" s="296"/>
      <c r="L1568" s="296"/>
      <c r="M1568" s="476">
        <v>3</v>
      </c>
      <c r="N1568" s="477">
        <v>30.0097</v>
      </c>
      <c r="O1568" s="477">
        <f t="shared" si="364"/>
        <v>90.0291</v>
      </c>
      <c r="P1568" s="477"/>
      <c r="Q1568" s="477">
        <f t="shared" si="358"/>
        <v>30.0097</v>
      </c>
      <c r="R1568" s="477">
        <f t="shared" si="352"/>
        <v>0</v>
      </c>
      <c r="S1568" s="477">
        <f t="shared" si="359"/>
        <v>0</v>
      </c>
      <c r="T1568" s="477">
        <f t="shared" si="360"/>
        <v>30.0097</v>
      </c>
      <c r="U1568" s="477">
        <f t="shared" si="361"/>
        <v>0</v>
      </c>
      <c r="V1568" s="477">
        <f t="shared" si="362"/>
        <v>-3</v>
      </c>
      <c r="W1568" s="477">
        <f t="shared" si="363"/>
        <v>30.0097</v>
      </c>
      <c r="X1568" s="477">
        <f t="shared" si="366"/>
        <v>-90.0291</v>
      </c>
      <c r="Y1568" s="444"/>
      <c r="Z1568" s="296"/>
      <c r="AA1568" s="296"/>
      <c r="AB1568" s="296"/>
      <c r="AC1568" s="296"/>
      <c r="AD1568" s="296"/>
      <c r="AE1568" s="296"/>
      <c r="AF1568" s="296"/>
      <c r="AG1568" s="296"/>
      <c r="AH1568" s="296"/>
      <c r="AI1568" s="296"/>
    </row>
    <row r="1569" s="455" customFormat="1" spans="1:35">
      <c r="A1569" s="467">
        <v>1856</v>
      </c>
      <c r="B1569" s="296"/>
      <c r="C1569" s="754" t="s">
        <v>5349</v>
      </c>
      <c r="D1569" s="296"/>
      <c r="E1569" s="760" t="s">
        <v>5350</v>
      </c>
      <c r="F1569" s="492"/>
      <c r="G1569" s="296"/>
      <c r="H1569" s="755" t="s">
        <v>6292</v>
      </c>
      <c r="I1569" s="296"/>
      <c r="J1569" s="191" t="s">
        <v>8330</v>
      </c>
      <c r="K1569" s="296"/>
      <c r="L1569" s="296"/>
      <c r="M1569" s="476">
        <v>196</v>
      </c>
      <c r="N1569" s="477">
        <v>106.749</v>
      </c>
      <c r="O1569" s="477">
        <f t="shared" si="364"/>
        <v>20922.804</v>
      </c>
      <c r="P1569" s="477">
        <v>59</v>
      </c>
      <c r="Q1569" s="477">
        <f t="shared" si="358"/>
        <v>106.749</v>
      </c>
      <c r="R1569" s="477">
        <f t="shared" si="352"/>
        <v>6298.191</v>
      </c>
      <c r="S1569" s="477">
        <f t="shared" si="359"/>
        <v>0</v>
      </c>
      <c r="T1569" s="477">
        <f t="shared" si="360"/>
        <v>106.749</v>
      </c>
      <c r="U1569" s="477">
        <f t="shared" si="361"/>
        <v>0</v>
      </c>
      <c r="V1569" s="477">
        <f t="shared" si="362"/>
        <v>-137</v>
      </c>
      <c r="W1569" s="477">
        <f t="shared" si="363"/>
        <v>106.749</v>
      </c>
      <c r="X1569" s="477">
        <f t="shared" si="366"/>
        <v>-14624.613</v>
      </c>
      <c r="Y1569" s="444"/>
      <c r="Z1569" s="296"/>
      <c r="AA1569" s="296"/>
      <c r="AB1569" s="296"/>
      <c r="AC1569" s="296"/>
      <c r="AD1569" s="296"/>
      <c r="AE1569" s="296"/>
      <c r="AF1569" s="296"/>
      <c r="AG1569" s="296"/>
      <c r="AH1569" s="296"/>
      <c r="AI1569" s="296"/>
    </row>
    <row r="1570" s="455" customFormat="1" spans="1:35">
      <c r="A1570" s="467">
        <v>1857</v>
      </c>
      <c r="B1570" s="296"/>
      <c r="C1570" s="754" t="s">
        <v>5351</v>
      </c>
      <c r="D1570" s="296"/>
      <c r="E1570" s="754" t="s">
        <v>5352</v>
      </c>
      <c r="F1570" s="492"/>
      <c r="G1570" s="296"/>
      <c r="H1570" s="755" t="s">
        <v>6292</v>
      </c>
      <c r="I1570" s="296"/>
      <c r="J1570" s="191" t="s">
        <v>8330</v>
      </c>
      <c r="K1570" s="296"/>
      <c r="L1570" s="296"/>
      <c r="M1570" s="476">
        <v>236</v>
      </c>
      <c r="N1570" s="477">
        <v>103.6894</v>
      </c>
      <c r="O1570" s="477">
        <f t="shared" si="364"/>
        <v>24470.6984</v>
      </c>
      <c r="P1570" s="477">
        <v>48</v>
      </c>
      <c r="Q1570" s="477">
        <f t="shared" si="358"/>
        <v>103.6894</v>
      </c>
      <c r="R1570" s="477">
        <f t="shared" si="352"/>
        <v>4977.0912</v>
      </c>
      <c r="S1570" s="477">
        <f t="shared" si="359"/>
        <v>0</v>
      </c>
      <c r="T1570" s="477">
        <f t="shared" si="360"/>
        <v>103.6894</v>
      </c>
      <c r="U1570" s="477">
        <f t="shared" si="361"/>
        <v>0</v>
      </c>
      <c r="V1570" s="477">
        <f t="shared" si="362"/>
        <v>-188</v>
      </c>
      <c r="W1570" s="477">
        <f t="shared" si="363"/>
        <v>103.6894</v>
      </c>
      <c r="X1570" s="477">
        <f t="shared" si="366"/>
        <v>-19493.6072</v>
      </c>
      <c r="Y1570" s="444"/>
      <c r="Z1570" s="296"/>
      <c r="AA1570" s="296"/>
      <c r="AB1570" s="296"/>
      <c r="AC1570" s="296"/>
      <c r="AD1570" s="296"/>
      <c r="AE1570" s="296"/>
      <c r="AF1570" s="296"/>
      <c r="AG1570" s="296"/>
      <c r="AH1570" s="296"/>
      <c r="AI1570" s="296"/>
    </row>
    <row r="1571" s="455" customFormat="1" spans="1:35">
      <c r="A1571" s="467">
        <v>1858</v>
      </c>
      <c r="B1571" s="296"/>
      <c r="C1571" s="754" t="s">
        <v>5353</v>
      </c>
      <c r="D1571" s="296"/>
      <c r="E1571" s="754" t="s">
        <v>5354</v>
      </c>
      <c r="F1571" s="492"/>
      <c r="G1571" s="296"/>
      <c r="H1571" s="755" t="s">
        <v>6292</v>
      </c>
      <c r="I1571" s="296"/>
      <c r="J1571" s="191" t="s">
        <v>8330</v>
      </c>
      <c r="K1571" s="296"/>
      <c r="L1571" s="296"/>
      <c r="M1571" s="476">
        <v>-50</v>
      </c>
      <c r="N1571" s="477">
        <v>21.6758</v>
      </c>
      <c r="O1571" s="477">
        <f t="shared" si="364"/>
        <v>-1083.79</v>
      </c>
      <c r="P1571" s="477">
        <v>-160</v>
      </c>
      <c r="Q1571" s="477">
        <f t="shared" si="358"/>
        <v>21.6758</v>
      </c>
      <c r="R1571" s="477">
        <f t="shared" si="352"/>
        <v>-3468.128</v>
      </c>
      <c r="S1571" s="477">
        <f t="shared" si="359"/>
        <v>0</v>
      </c>
      <c r="T1571" s="477">
        <f t="shared" si="360"/>
        <v>21.6758</v>
      </c>
      <c r="U1571" s="477">
        <f t="shared" si="361"/>
        <v>0</v>
      </c>
      <c r="V1571" s="477">
        <f t="shared" si="362"/>
        <v>-110</v>
      </c>
      <c r="W1571" s="477">
        <f t="shared" si="363"/>
        <v>21.6758</v>
      </c>
      <c r="X1571" s="477">
        <f t="shared" si="366"/>
        <v>-2384.338</v>
      </c>
      <c r="Y1571" s="444"/>
      <c r="Z1571" s="296"/>
      <c r="AA1571" s="296"/>
      <c r="AB1571" s="296"/>
      <c r="AC1571" s="296"/>
      <c r="AD1571" s="296"/>
      <c r="AE1571" s="296"/>
      <c r="AF1571" s="296"/>
      <c r="AG1571" s="296"/>
      <c r="AH1571" s="296"/>
      <c r="AI1571" s="296"/>
    </row>
    <row r="1572" s="455" customFormat="1" spans="1:35">
      <c r="A1572" s="467">
        <v>1859</v>
      </c>
      <c r="B1572" s="296"/>
      <c r="C1572" s="754" t="s">
        <v>5355</v>
      </c>
      <c r="D1572" s="296"/>
      <c r="E1572" s="754" t="s">
        <v>5356</v>
      </c>
      <c r="F1572" s="492"/>
      <c r="G1572" s="296"/>
      <c r="H1572" s="755" t="s">
        <v>6292</v>
      </c>
      <c r="I1572" s="296"/>
      <c r="J1572" s="191" t="s">
        <v>8330</v>
      </c>
      <c r="K1572" s="296"/>
      <c r="L1572" s="296"/>
      <c r="M1572" s="476">
        <v>430</v>
      </c>
      <c r="N1572" s="477">
        <v>66.3504</v>
      </c>
      <c r="O1572" s="477">
        <f t="shared" si="364"/>
        <v>28530.672</v>
      </c>
      <c r="P1572" s="477">
        <v>320</v>
      </c>
      <c r="Q1572" s="477">
        <f t="shared" si="358"/>
        <v>66.3504</v>
      </c>
      <c r="R1572" s="477">
        <f t="shared" si="352"/>
        <v>21232.128</v>
      </c>
      <c r="S1572" s="477">
        <f t="shared" si="359"/>
        <v>0</v>
      </c>
      <c r="T1572" s="477">
        <f t="shared" si="360"/>
        <v>66.3504</v>
      </c>
      <c r="U1572" s="477">
        <f t="shared" si="361"/>
        <v>0</v>
      </c>
      <c r="V1572" s="477">
        <f t="shared" si="362"/>
        <v>-110</v>
      </c>
      <c r="W1572" s="477">
        <f t="shared" si="363"/>
        <v>66.3504</v>
      </c>
      <c r="X1572" s="477">
        <f t="shared" si="366"/>
        <v>-7298.544</v>
      </c>
      <c r="Y1572" s="444"/>
      <c r="Z1572" s="296"/>
      <c r="AA1572" s="296"/>
      <c r="AB1572" s="296"/>
      <c r="AC1572" s="296"/>
      <c r="AD1572" s="296"/>
      <c r="AE1572" s="296"/>
      <c r="AF1572" s="296"/>
      <c r="AG1572" s="296"/>
      <c r="AH1572" s="296"/>
      <c r="AI1572" s="296"/>
    </row>
    <row r="1573" s="455" customFormat="1" spans="1:35">
      <c r="A1573" s="467">
        <v>1860</v>
      </c>
      <c r="B1573" s="296"/>
      <c r="C1573" s="754" t="s">
        <v>5357</v>
      </c>
      <c r="D1573" s="296"/>
      <c r="E1573" s="754" t="s">
        <v>5358</v>
      </c>
      <c r="F1573" s="492"/>
      <c r="G1573" s="296"/>
      <c r="H1573" s="755" t="s">
        <v>6292</v>
      </c>
      <c r="I1573" s="296"/>
      <c r="J1573" s="191" t="s">
        <v>8330</v>
      </c>
      <c r="K1573" s="296"/>
      <c r="L1573" s="296"/>
      <c r="M1573" s="476">
        <v>2</v>
      </c>
      <c r="N1573" s="477">
        <v>120.4423</v>
      </c>
      <c r="O1573" s="477">
        <f t="shared" si="364"/>
        <v>240.8846</v>
      </c>
      <c r="P1573" s="477">
        <v>31</v>
      </c>
      <c r="Q1573" s="477">
        <f t="shared" si="358"/>
        <v>120.4423</v>
      </c>
      <c r="R1573" s="477">
        <f t="shared" si="352"/>
        <v>3733.7113</v>
      </c>
      <c r="S1573" s="477">
        <f t="shared" si="359"/>
        <v>29</v>
      </c>
      <c r="T1573" s="477">
        <f t="shared" si="360"/>
        <v>120.4423</v>
      </c>
      <c r="U1573" s="477">
        <f>R1573-O1573</f>
        <v>3492.8267</v>
      </c>
      <c r="V1573" s="477">
        <f t="shared" si="362"/>
        <v>0</v>
      </c>
      <c r="W1573" s="477">
        <f t="shared" si="363"/>
        <v>120.4423</v>
      </c>
      <c r="X1573" s="477">
        <f>W1573*V1573</f>
        <v>0</v>
      </c>
      <c r="Y1573" s="444"/>
      <c r="Z1573" s="296"/>
      <c r="AA1573" s="296"/>
      <c r="AB1573" s="296"/>
      <c r="AC1573" s="296"/>
      <c r="AD1573" s="296"/>
      <c r="AE1573" s="296"/>
      <c r="AF1573" s="296"/>
      <c r="AG1573" s="296"/>
      <c r="AH1573" s="296"/>
      <c r="AI1573" s="296"/>
    </row>
    <row r="1574" s="455" customFormat="1" spans="1:35">
      <c r="A1574" s="467">
        <v>1861</v>
      </c>
      <c r="B1574" s="296"/>
      <c r="C1574" s="754" t="s">
        <v>5359</v>
      </c>
      <c r="D1574" s="296"/>
      <c r="E1574" s="754" t="s">
        <v>5360</v>
      </c>
      <c r="F1574" s="492"/>
      <c r="G1574" s="296"/>
      <c r="H1574" s="755" t="s">
        <v>6292</v>
      </c>
      <c r="I1574" s="296"/>
      <c r="J1574" s="191" t="s">
        <v>8330</v>
      </c>
      <c r="K1574" s="296"/>
      <c r="L1574" s="296"/>
      <c r="M1574" s="476">
        <v>-24</v>
      </c>
      <c r="N1574" s="477">
        <v>124.8361</v>
      </c>
      <c r="O1574" s="477">
        <f t="shared" si="364"/>
        <v>-2996.0664</v>
      </c>
      <c r="P1574" s="477">
        <v>-2</v>
      </c>
      <c r="Q1574" s="477">
        <f t="shared" si="358"/>
        <v>124.8361</v>
      </c>
      <c r="R1574" s="477">
        <f t="shared" si="352"/>
        <v>-249.6722</v>
      </c>
      <c r="S1574" s="477">
        <f t="shared" si="359"/>
        <v>22</v>
      </c>
      <c r="T1574" s="477">
        <f t="shared" si="360"/>
        <v>124.8361</v>
      </c>
      <c r="U1574" s="477">
        <f>R1574-O1574</f>
        <v>2746.3942</v>
      </c>
      <c r="V1574" s="477">
        <f t="shared" si="362"/>
        <v>0</v>
      </c>
      <c r="W1574" s="477">
        <f t="shared" si="363"/>
        <v>124.8361</v>
      </c>
      <c r="X1574" s="477">
        <f>W1574*V1574</f>
        <v>0</v>
      </c>
      <c r="Y1574" s="444"/>
      <c r="Z1574" s="296"/>
      <c r="AA1574" s="296"/>
      <c r="AB1574" s="296"/>
      <c r="AC1574" s="296"/>
      <c r="AD1574" s="296"/>
      <c r="AE1574" s="296"/>
      <c r="AF1574" s="296"/>
      <c r="AG1574" s="296"/>
      <c r="AH1574" s="296"/>
      <c r="AI1574" s="296"/>
    </row>
    <row r="1575" s="455" customFormat="1" spans="1:35">
      <c r="A1575" s="467">
        <v>1862</v>
      </c>
      <c r="B1575" s="296"/>
      <c r="C1575" s="754" t="s">
        <v>5361</v>
      </c>
      <c r="D1575" s="296"/>
      <c r="E1575" s="754" t="s">
        <v>5362</v>
      </c>
      <c r="F1575" s="492"/>
      <c r="G1575" s="296"/>
      <c r="H1575" s="755" t="s">
        <v>6292</v>
      </c>
      <c r="I1575" s="296"/>
      <c r="J1575" s="191" t="s">
        <v>8330</v>
      </c>
      <c r="K1575" s="296"/>
      <c r="L1575" s="296"/>
      <c r="M1575" s="476">
        <v>31</v>
      </c>
      <c r="N1575" s="477">
        <v>95.4446</v>
      </c>
      <c r="O1575" s="477">
        <f t="shared" si="364"/>
        <v>2958.7826</v>
      </c>
      <c r="P1575" s="477">
        <v>20</v>
      </c>
      <c r="Q1575" s="477">
        <f t="shared" si="358"/>
        <v>95.4446</v>
      </c>
      <c r="R1575" s="477">
        <f t="shared" si="352"/>
        <v>1908.892</v>
      </c>
      <c r="S1575" s="477">
        <f t="shared" si="359"/>
        <v>0</v>
      </c>
      <c r="T1575" s="477">
        <f t="shared" si="360"/>
        <v>95.4446</v>
      </c>
      <c r="U1575" s="477">
        <f t="shared" si="361"/>
        <v>0</v>
      </c>
      <c r="V1575" s="477">
        <f t="shared" si="362"/>
        <v>-11</v>
      </c>
      <c r="W1575" s="477">
        <f t="shared" si="363"/>
        <v>95.4446</v>
      </c>
      <c r="X1575" s="477">
        <f t="shared" ref="X1575:X1581" si="367">R1575-O1575</f>
        <v>-1049.8906</v>
      </c>
      <c r="Y1575" s="444"/>
      <c r="Z1575" s="296"/>
      <c r="AA1575" s="296"/>
      <c r="AB1575" s="296"/>
      <c r="AC1575" s="296"/>
      <c r="AD1575" s="296"/>
      <c r="AE1575" s="296"/>
      <c r="AF1575" s="296"/>
      <c r="AG1575" s="296"/>
      <c r="AH1575" s="296"/>
      <c r="AI1575" s="296"/>
    </row>
    <row r="1576" s="455" customFormat="1" spans="1:35">
      <c r="A1576" s="467">
        <v>1863</v>
      </c>
      <c r="B1576" s="296"/>
      <c r="C1576" s="754" t="s">
        <v>5363</v>
      </c>
      <c r="D1576" s="296"/>
      <c r="E1576" s="754" t="s">
        <v>5364</v>
      </c>
      <c r="F1576" s="492"/>
      <c r="G1576" s="296"/>
      <c r="H1576" s="755" t="s">
        <v>6292</v>
      </c>
      <c r="I1576" s="296"/>
      <c r="J1576" s="191" t="s">
        <v>8330</v>
      </c>
      <c r="K1576" s="296"/>
      <c r="L1576" s="296"/>
      <c r="M1576" s="476">
        <v>57</v>
      </c>
      <c r="N1576" s="477">
        <v>95.4307</v>
      </c>
      <c r="O1576" s="477">
        <f t="shared" si="364"/>
        <v>5439.5499</v>
      </c>
      <c r="P1576" s="477">
        <v>10</v>
      </c>
      <c r="Q1576" s="477">
        <f t="shared" si="358"/>
        <v>95.4307</v>
      </c>
      <c r="R1576" s="477">
        <f t="shared" si="352"/>
        <v>954.307</v>
      </c>
      <c r="S1576" s="477">
        <f t="shared" si="359"/>
        <v>0</v>
      </c>
      <c r="T1576" s="477">
        <f t="shared" si="360"/>
        <v>95.4307</v>
      </c>
      <c r="U1576" s="477">
        <f t="shared" si="361"/>
        <v>0</v>
      </c>
      <c r="V1576" s="477">
        <f t="shared" si="362"/>
        <v>-47</v>
      </c>
      <c r="W1576" s="477">
        <f t="shared" si="363"/>
        <v>95.4307</v>
      </c>
      <c r="X1576" s="477">
        <f t="shared" si="367"/>
        <v>-4485.2429</v>
      </c>
      <c r="Y1576" s="444"/>
      <c r="Z1576" s="296"/>
      <c r="AA1576" s="296"/>
      <c r="AB1576" s="296"/>
      <c r="AC1576" s="296"/>
      <c r="AD1576" s="296"/>
      <c r="AE1576" s="296"/>
      <c r="AF1576" s="296"/>
      <c r="AG1576" s="296"/>
      <c r="AH1576" s="296"/>
      <c r="AI1576" s="296"/>
    </row>
    <row r="1577" s="455" customFormat="1" spans="1:35">
      <c r="A1577" s="467">
        <v>1864</v>
      </c>
      <c r="B1577" s="296"/>
      <c r="C1577" s="754" t="s">
        <v>5365</v>
      </c>
      <c r="D1577" s="296"/>
      <c r="E1577" s="754" t="s">
        <v>5366</v>
      </c>
      <c r="F1577" s="492"/>
      <c r="G1577" s="296"/>
      <c r="H1577" s="755" t="s">
        <v>6292</v>
      </c>
      <c r="I1577" s="296"/>
      <c r="J1577" s="191" t="s">
        <v>8330</v>
      </c>
      <c r="K1577" s="296"/>
      <c r="L1577" s="296"/>
      <c r="M1577" s="476">
        <v>12</v>
      </c>
      <c r="N1577" s="477">
        <v>115.3169</v>
      </c>
      <c r="O1577" s="477">
        <f t="shared" si="364"/>
        <v>1383.8028</v>
      </c>
      <c r="P1577" s="477"/>
      <c r="Q1577" s="477">
        <f t="shared" si="358"/>
        <v>115.3169</v>
      </c>
      <c r="R1577" s="477">
        <f t="shared" si="352"/>
        <v>0</v>
      </c>
      <c r="S1577" s="477">
        <f t="shared" si="359"/>
        <v>0</v>
      </c>
      <c r="T1577" s="477">
        <f t="shared" si="360"/>
        <v>115.3169</v>
      </c>
      <c r="U1577" s="477">
        <f t="shared" si="361"/>
        <v>0</v>
      </c>
      <c r="V1577" s="477">
        <f t="shared" si="362"/>
        <v>-12</v>
      </c>
      <c r="W1577" s="477">
        <f t="shared" si="363"/>
        <v>115.3169</v>
      </c>
      <c r="X1577" s="477">
        <f t="shared" si="367"/>
        <v>-1383.8028</v>
      </c>
      <c r="Y1577" s="444"/>
      <c r="Z1577" s="296"/>
      <c r="AA1577" s="296"/>
      <c r="AB1577" s="296"/>
      <c r="AC1577" s="296"/>
      <c r="AD1577" s="296"/>
      <c r="AE1577" s="296"/>
      <c r="AF1577" s="296"/>
      <c r="AG1577" s="296"/>
      <c r="AH1577" s="296"/>
      <c r="AI1577" s="296"/>
    </row>
    <row r="1578" s="455" customFormat="1" spans="1:35">
      <c r="A1578" s="467">
        <v>1865</v>
      </c>
      <c r="B1578" s="296"/>
      <c r="C1578" s="754" t="s">
        <v>5367</v>
      </c>
      <c r="D1578" s="296"/>
      <c r="E1578" s="754" t="s">
        <v>5368</v>
      </c>
      <c r="F1578" s="492"/>
      <c r="G1578" s="296"/>
      <c r="H1578" s="755" t="s">
        <v>6292</v>
      </c>
      <c r="I1578" s="296"/>
      <c r="J1578" s="191" t="s">
        <v>8330</v>
      </c>
      <c r="K1578" s="296"/>
      <c r="L1578" s="296"/>
      <c r="M1578" s="476">
        <v>26</v>
      </c>
      <c r="N1578" s="477">
        <v>117.3185</v>
      </c>
      <c r="O1578" s="477">
        <f t="shared" si="364"/>
        <v>3050.281</v>
      </c>
      <c r="P1578" s="477"/>
      <c r="Q1578" s="477">
        <f t="shared" si="358"/>
        <v>117.3185</v>
      </c>
      <c r="R1578" s="477">
        <f t="shared" si="352"/>
        <v>0</v>
      </c>
      <c r="S1578" s="477">
        <f t="shared" si="359"/>
        <v>0</v>
      </c>
      <c r="T1578" s="477">
        <f t="shared" si="360"/>
        <v>117.3185</v>
      </c>
      <c r="U1578" s="477">
        <f t="shared" si="361"/>
        <v>0</v>
      </c>
      <c r="V1578" s="477">
        <f t="shared" si="362"/>
        <v>-26</v>
      </c>
      <c r="W1578" s="477">
        <f t="shared" si="363"/>
        <v>117.3185</v>
      </c>
      <c r="X1578" s="477">
        <f t="shared" si="367"/>
        <v>-3050.281</v>
      </c>
      <c r="Y1578" s="444"/>
      <c r="Z1578" s="296"/>
      <c r="AA1578" s="296"/>
      <c r="AB1578" s="296"/>
      <c r="AC1578" s="296"/>
      <c r="AD1578" s="296"/>
      <c r="AE1578" s="296"/>
      <c r="AF1578" s="296"/>
      <c r="AG1578" s="296"/>
      <c r="AH1578" s="296"/>
      <c r="AI1578" s="296"/>
    </row>
    <row r="1579" s="455" customFormat="1" spans="1:35">
      <c r="A1579" s="467">
        <v>1866</v>
      </c>
      <c r="B1579" s="296"/>
      <c r="C1579" s="754" t="s">
        <v>5375</v>
      </c>
      <c r="D1579" s="296"/>
      <c r="E1579" s="754" t="s">
        <v>5376</v>
      </c>
      <c r="F1579" s="492"/>
      <c r="G1579" s="296"/>
      <c r="H1579" s="755" t="s">
        <v>6292</v>
      </c>
      <c r="I1579" s="296"/>
      <c r="J1579" s="191" t="s">
        <v>8330</v>
      </c>
      <c r="K1579" s="296"/>
      <c r="L1579" s="296"/>
      <c r="M1579" s="476">
        <v>-24</v>
      </c>
      <c r="N1579" s="477">
        <v>118.7459</v>
      </c>
      <c r="O1579" s="477">
        <f t="shared" si="364"/>
        <v>-2849.9016</v>
      </c>
      <c r="P1579" s="477">
        <v>-34</v>
      </c>
      <c r="Q1579" s="477">
        <f t="shared" si="358"/>
        <v>118.7459</v>
      </c>
      <c r="R1579" s="477">
        <f t="shared" si="352"/>
        <v>-4037.3606</v>
      </c>
      <c r="S1579" s="477">
        <f t="shared" si="359"/>
        <v>0</v>
      </c>
      <c r="T1579" s="477">
        <f t="shared" si="360"/>
        <v>118.7459</v>
      </c>
      <c r="U1579" s="477">
        <f t="shared" si="361"/>
        <v>0</v>
      </c>
      <c r="V1579" s="477">
        <f t="shared" si="362"/>
        <v>-10</v>
      </c>
      <c r="W1579" s="477">
        <f t="shared" si="363"/>
        <v>118.7459</v>
      </c>
      <c r="X1579" s="477">
        <f t="shared" si="367"/>
        <v>-1187.459</v>
      </c>
      <c r="Y1579" s="444"/>
      <c r="Z1579" s="296"/>
      <c r="AA1579" s="296"/>
      <c r="AB1579" s="296"/>
      <c r="AC1579" s="296"/>
      <c r="AD1579" s="296"/>
      <c r="AE1579" s="296"/>
      <c r="AF1579" s="296"/>
      <c r="AG1579" s="296"/>
      <c r="AH1579" s="296"/>
      <c r="AI1579" s="296"/>
    </row>
    <row r="1580" s="455" customFormat="1" spans="1:35">
      <c r="A1580" s="467">
        <v>1867</v>
      </c>
      <c r="B1580" s="296"/>
      <c r="C1580" s="754" t="s">
        <v>5377</v>
      </c>
      <c r="D1580" s="296"/>
      <c r="E1580" s="754" t="s">
        <v>5378</v>
      </c>
      <c r="F1580" s="492"/>
      <c r="G1580" s="296"/>
      <c r="H1580" s="755" t="s">
        <v>6292</v>
      </c>
      <c r="I1580" s="296"/>
      <c r="J1580" s="191" t="s">
        <v>8330</v>
      </c>
      <c r="K1580" s="296"/>
      <c r="L1580" s="296"/>
      <c r="M1580" s="476">
        <v>-99</v>
      </c>
      <c r="N1580" s="477">
        <v>114.6956</v>
      </c>
      <c r="O1580" s="477">
        <f t="shared" si="364"/>
        <v>-11354.8644</v>
      </c>
      <c r="P1580" s="477">
        <v>-103</v>
      </c>
      <c r="Q1580" s="477">
        <f t="shared" si="358"/>
        <v>114.6956</v>
      </c>
      <c r="R1580" s="477">
        <f t="shared" si="352"/>
        <v>-11813.6468</v>
      </c>
      <c r="S1580" s="477">
        <f t="shared" si="359"/>
        <v>0</v>
      </c>
      <c r="T1580" s="477">
        <f t="shared" si="360"/>
        <v>114.6956</v>
      </c>
      <c r="U1580" s="477">
        <f t="shared" si="361"/>
        <v>0</v>
      </c>
      <c r="V1580" s="477">
        <f t="shared" si="362"/>
        <v>-4</v>
      </c>
      <c r="W1580" s="477">
        <f t="shared" si="363"/>
        <v>114.6956</v>
      </c>
      <c r="X1580" s="477">
        <f t="shared" si="367"/>
        <v>-458.7824</v>
      </c>
      <c r="Y1580" s="444"/>
      <c r="Z1580" s="296"/>
      <c r="AA1580" s="296"/>
      <c r="AB1580" s="296"/>
      <c r="AC1580" s="296"/>
      <c r="AD1580" s="296"/>
      <c r="AE1580" s="296"/>
      <c r="AF1580" s="296"/>
      <c r="AG1580" s="296"/>
      <c r="AH1580" s="296"/>
      <c r="AI1580" s="296"/>
    </row>
    <row r="1581" s="455" customFormat="1" spans="1:35">
      <c r="A1581" s="467">
        <v>1868</v>
      </c>
      <c r="B1581" s="296"/>
      <c r="C1581" s="754" t="s">
        <v>5379</v>
      </c>
      <c r="D1581" s="296"/>
      <c r="E1581" s="754" t="s">
        <v>5380</v>
      </c>
      <c r="F1581" s="492"/>
      <c r="G1581" s="296"/>
      <c r="H1581" s="755" t="s">
        <v>6292</v>
      </c>
      <c r="I1581" s="296"/>
      <c r="J1581" s="191" t="s">
        <v>8330</v>
      </c>
      <c r="K1581" s="296"/>
      <c r="L1581" s="296"/>
      <c r="M1581" s="476">
        <v>343</v>
      </c>
      <c r="N1581" s="477">
        <v>36.3949</v>
      </c>
      <c r="O1581" s="477">
        <f t="shared" si="364"/>
        <v>12483.4507</v>
      </c>
      <c r="P1581" s="477">
        <v>267</v>
      </c>
      <c r="Q1581" s="477">
        <f t="shared" si="358"/>
        <v>36.3949</v>
      </c>
      <c r="R1581" s="477">
        <f t="shared" si="352"/>
        <v>9717.4383</v>
      </c>
      <c r="S1581" s="477">
        <f t="shared" ref="S1581:S1644" si="368">IF((P1581-M1581)&gt;0,P1581-M1581,0)</f>
        <v>0</v>
      </c>
      <c r="T1581" s="477">
        <f t="shared" ref="T1581:T1644" si="369">N1581</f>
        <v>36.3949</v>
      </c>
      <c r="U1581" s="477">
        <f t="shared" ref="U1581:U1646" si="370">T1581*S1581</f>
        <v>0</v>
      </c>
      <c r="V1581" s="477">
        <f t="shared" ref="V1581:V1644" si="371">IF((P1581-M1581)&lt;0,P1581-M1581,0)</f>
        <v>-76</v>
      </c>
      <c r="W1581" s="477">
        <f t="shared" ref="W1581:W1644" si="372">N1581</f>
        <v>36.3949</v>
      </c>
      <c r="X1581" s="477">
        <f t="shared" si="367"/>
        <v>-2766.0124</v>
      </c>
      <c r="Y1581" s="444"/>
      <c r="Z1581" s="296"/>
      <c r="AA1581" s="296"/>
      <c r="AB1581" s="296"/>
      <c r="AC1581" s="296"/>
      <c r="AD1581" s="296"/>
      <c r="AE1581" s="296"/>
      <c r="AF1581" s="296"/>
      <c r="AG1581" s="296"/>
      <c r="AH1581" s="296"/>
      <c r="AI1581" s="296"/>
    </row>
    <row r="1582" s="455" customFormat="1" spans="1:35">
      <c r="A1582" s="467">
        <v>1869</v>
      </c>
      <c r="B1582" s="296"/>
      <c r="C1582" s="754" t="s">
        <v>5381</v>
      </c>
      <c r="D1582" s="296"/>
      <c r="E1582" s="754" t="s">
        <v>5382</v>
      </c>
      <c r="F1582" s="492"/>
      <c r="G1582" s="296"/>
      <c r="H1582" s="755" t="s">
        <v>6292</v>
      </c>
      <c r="I1582" s="296"/>
      <c r="J1582" s="191" t="s">
        <v>8330</v>
      </c>
      <c r="K1582" s="296"/>
      <c r="L1582" s="296"/>
      <c r="M1582" s="476">
        <v>62</v>
      </c>
      <c r="N1582" s="477">
        <v>38.5709</v>
      </c>
      <c r="O1582" s="477">
        <f t="shared" si="364"/>
        <v>2391.3958</v>
      </c>
      <c r="P1582" s="477">
        <v>112</v>
      </c>
      <c r="Q1582" s="477">
        <f t="shared" si="358"/>
        <v>38.5709</v>
      </c>
      <c r="R1582" s="477">
        <f t="shared" si="352"/>
        <v>4319.9408</v>
      </c>
      <c r="S1582" s="477">
        <f t="shared" si="368"/>
        <v>50</v>
      </c>
      <c r="T1582" s="477">
        <f t="shared" si="369"/>
        <v>38.5709</v>
      </c>
      <c r="U1582" s="477">
        <f>R1582-O1582</f>
        <v>1928.545</v>
      </c>
      <c r="V1582" s="477">
        <f t="shared" si="371"/>
        <v>0</v>
      </c>
      <c r="W1582" s="477">
        <f t="shared" si="372"/>
        <v>38.5709</v>
      </c>
      <c r="X1582" s="477">
        <f>W1582*V1582</f>
        <v>0</v>
      </c>
      <c r="Y1582" s="444"/>
      <c r="Z1582" s="296"/>
      <c r="AA1582" s="296"/>
      <c r="AB1582" s="296"/>
      <c r="AC1582" s="296"/>
      <c r="AD1582" s="296"/>
      <c r="AE1582" s="296"/>
      <c r="AF1582" s="296"/>
      <c r="AG1582" s="296"/>
      <c r="AH1582" s="296"/>
      <c r="AI1582" s="296"/>
    </row>
    <row r="1583" s="455" customFormat="1" spans="1:35">
      <c r="A1583" s="467">
        <v>1870</v>
      </c>
      <c r="B1583" s="296"/>
      <c r="C1583" s="754" t="s">
        <v>5383</v>
      </c>
      <c r="D1583" s="296"/>
      <c r="E1583" s="754" t="s">
        <v>5384</v>
      </c>
      <c r="F1583" s="492"/>
      <c r="G1583" s="296"/>
      <c r="H1583" s="755" t="s">
        <v>6292</v>
      </c>
      <c r="I1583" s="296"/>
      <c r="J1583" s="191" t="s">
        <v>8330</v>
      </c>
      <c r="K1583" s="296"/>
      <c r="L1583" s="296"/>
      <c r="M1583" s="476">
        <v>19</v>
      </c>
      <c r="N1583" s="477">
        <v>50.2936</v>
      </c>
      <c r="O1583" s="477">
        <f t="shared" si="364"/>
        <v>955.5784</v>
      </c>
      <c r="P1583" s="477">
        <v>9</v>
      </c>
      <c r="Q1583" s="477">
        <f t="shared" si="358"/>
        <v>50.2936</v>
      </c>
      <c r="R1583" s="477">
        <f t="shared" si="352"/>
        <v>452.6424</v>
      </c>
      <c r="S1583" s="477">
        <f t="shared" si="368"/>
        <v>0</v>
      </c>
      <c r="T1583" s="477">
        <f t="shared" si="369"/>
        <v>50.2936</v>
      </c>
      <c r="U1583" s="477">
        <f t="shared" si="370"/>
        <v>0</v>
      </c>
      <c r="V1583" s="477">
        <f t="shared" si="371"/>
        <v>-10</v>
      </c>
      <c r="W1583" s="477">
        <f t="shared" si="372"/>
        <v>50.2936</v>
      </c>
      <c r="X1583" s="477">
        <f t="shared" ref="X1583:X1595" si="373">R1583-O1583</f>
        <v>-502.936</v>
      </c>
      <c r="Y1583" s="444"/>
      <c r="Z1583" s="296"/>
      <c r="AA1583" s="296"/>
      <c r="AB1583" s="296"/>
      <c r="AC1583" s="296"/>
      <c r="AD1583" s="296"/>
      <c r="AE1583" s="296"/>
      <c r="AF1583" s="296"/>
      <c r="AG1583" s="296"/>
      <c r="AH1583" s="296"/>
      <c r="AI1583" s="296"/>
    </row>
    <row r="1584" s="455" customFormat="1" spans="1:35">
      <c r="A1584" s="467">
        <v>1871</v>
      </c>
      <c r="B1584" s="296"/>
      <c r="C1584" s="754" t="s">
        <v>6680</v>
      </c>
      <c r="D1584" s="296"/>
      <c r="E1584" s="754" t="s">
        <v>6681</v>
      </c>
      <c r="F1584" s="492"/>
      <c r="G1584" s="296"/>
      <c r="H1584" s="755" t="s">
        <v>6292</v>
      </c>
      <c r="I1584" s="296"/>
      <c r="J1584" s="191" t="s">
        <v>8330</v>
      </c>
      <c r="K1584" s="296"/>
      <c r="L1584" s="296"/>
      <c r="M1584" s="476">
        <v>-2</v>
      </c>
      <c r="N1584" s="477">
        <v>147.91</v>
      </c>
      <c r="O1584" s="477">
        <f t="shared" si="364"/>
        <v>-295.82</v>
      </c>
      <c r="P1584" s="477"/>
      <c r="Q1584" s="477">
        <f t="shared" si="358"/>
        <v>147.91</v>
      </c>
      <c r="R1584" s="477">
        <f t="shared" si="352"/>
        <v>0</v>
      </c>
      <c r="S1584" s="477">
        <f t="shared" si="368"/>
        <v>2</v>
      </c>
      <c r="T1584" s="477">
        <f t="shared" si="369"/>
        <v>147.91</v>
      </c>
      <c r="U1584" s="477">
        <f>R1584-O1584</f>
        <v>295.82</v>
      </c>
      <c r="V1584" s="477">
        <f t="shared" si="371"/>
        <v>0</v>
      </c>
      <c r="W1584" s="477">
        <f t="shared" si="372"/>
        <v>147.91</v>
      </c>
      <c r="X1584" s="477">
        <f>W1584*V1584</f>
        <v>0</v>
      </c>
      <c r="Y1584" s="444"/>
      <c r="Z1584" s="296"/>
      <c r="AA1584" s="296"/>
      <c r="AB1584" s="296"/>
      <c r="AC1584" s="296"/>
      <c r="AD1584" s="296"/>
      <c r="AE1584" s="296"/>
      <c r="AF1584" s="296"/>
      <c r="AG1584" s="296"/>
      <c r="AH1584" s="296"/>
      <c r="AI1584" s="296"/>
    </row>
    <row r="1585" s="455" customFormat="1" spans="1:35">
      <c r="A1585" s="467">
        <v>1872</v>
      </c>
      <c r="B1585" s="296"/>
      <c r="C1585" s="754" t="s">
        <v>6682</v>
      </c>
      <c r="D1585" s="296"/>
      <c r="E1585" s="754" t="s">
        <v>6683</v>
      </c>
      <c r="F1585" s="492"/>
      <c r="G1585" s="296"/>
      <c r="H1585" s="755" t="s">
        <v>6292</v>
      </c>
      <c r="I1585" s="296"/>
      <c r="J1585" s="191" t="s">
        <v>8330</v>
      </c>
      <c r="K1585" s="296"/>
      <c r="L1585" s="296"/>
      <c r="M1585" s="476">
        <v>1</v>
      </c>
      <c r="N1585" s="477">
        <v>183.0445</v>
      </c>
      <c r="O1585" s="477">
        <f t="shared" si="364"/>
        <v>183.0445</v>
      </c>
      <c r="P1585" s="477"/>
      <c r="Q1585" s="477">
        <f t="shared" si="358"/>
        <v>183.0445</v>
      </c>
      <c r="R1585" s="477">
        <f t="shared" si="352"/>
        <v>0</v>
      </c>
      <c r="S1585" s="477">
        <f t="shared" si="368"/>
        <v>0</v>
      </c>
      <c r="T1585" s="477">
        <f t="shared" si="369"/>
        <v>183.0445</v>
      </c>
      <c r="U1585" s="477">
        <f t="shared" si="370"/>
        <v>0</v>
      </c>
      <c r="V1585" s="477">
        <f t="shared" si="371"/>
        <v>-1</v>
      </c>
      <c r="W1585" s="477">
        <f t="shared" si="372"/>
        <v>183.0445</v>
      </c>
      <c r="X1585" s="477">
        <f t="shared" si="373"/>
        <v>-183.0445</v>
      </c>
      <c r="Y1585" s="444"/>
      <c r="Z1585" s="296"/>
      <c r="AA1585" s="296"/>
      <c r="AB1585" s="296"/>
      <c r="AC1585" s="296"/>
      <c r="AD1585" s="296"/>
      <c r="AE1585" s="296"/>
      <c r="AF1585" s="296"/>
      <c r="AG1585" s="296"/>
      <c r="AH1585" s="296"/>
      <c r="AI1585" s="296"/>
    </row>
    <row r="1586" s="455" customFormat="1" spans="1:35">
      <c r="A1586" s="467">
        <v>1873</v>
      </c>
      <c r="B1586" s="296"/>
      <c r="C1586" s="754" t="s">
        <v>5393</v>
      </c>
      <c r="D1586" s="296"/>
      <c r="E1586" s="754" t="s">
        <v>5394</v>
      </c>
      <c r="F1586" s="492"/>
      <c r="G1586" s="296"/>
      <c r="H1586" s="755" t="s">
        <v>6292</v>
      </c>
      <c r="I1586" s="296"/>
      <c r="J1586" s="191" t="s">
        <v>8330</v>
      </c>
      <c r="K1586" s="296"/>
      <c r="L1586" s="296"/>
      <c r="M1586" s="476">
        <v>12</v>
      </c>
      <c r="N1586" s="477">
        <v>17.0358</v>
      </c>
      <c r="O1586" s="477">
        <f t="shared" si="364"/>
        <v>204.4296</v>
      </c>
      <c r="P1586" s="477">
        <v>12</v>
      </c>
      <c r="Q1586" s="477">
        <f t="shared" si="358"/>
        <v>17.0358</v>
      </c>
      <c r="R1586" s="477">
        <f t="shared" si="352"/>
        <v>204.4296</v>
      </c>
      <c r="S1586" s="477">
        <f t="shared" si="368"/>
        <v>0</v>
      </c>
      <c r="T1586" s="477">
        <f t="shared" si="369"/>
        <v>17.0358</v>
      </c>
      <c r="U1586" s="477">
        <f t="shared" si="370"/>
        <v>0</v>
      </c>
      <c r="V1586" s="477">
        <f t="shared" si="371"/>
        <v>0</v>
      </c>
      <c r="W1586" s="477">
        <f t="shared" si="372"/>
        <v>17.0358</v>
      </c>
      <c r="X1586" s="477">
        <f>W1586*V1586</f>
        <v>0</v>
      </c>
      <c r="Y1586" s="444"/>
      <c r="Z1586" s="296"/>
      <c r="AA1586" s="296"/>
      <c r="AB1586" s="296"/>
      <c r="AC1586" s="296"/>
      <c r="AD1586" s="296"/>
      <c r="AE1586" s="296"/>
      <c r="AF1586" s="296"/>
      <c r="AG1586" s="296"/>
      <c r="AH1586" s="296"/>
      <c r="AI1586" s="296"/>
    </row>
    <row r="1587" s="455" customFormat="1" spans="1:35">
      <c r="A1587" s="467">
        <v>1874</v>
      </c>
      <c r="B1587" s="296"/>
      <c r="C1587" s="754" t="s">
        <v>6684</v>
      </c>
      <c r="D1587" s="296"/>
      <c r="E1587" s="754" t="s">
        <v>6685</v>
      </c>
      <c r="F1587" s="492"/>
      <c r="G1587" s="296"/>
      <c r="H1587" s="755" t="s">
        <v>6292</v>
      </c>
      <c r="I1587" s="296"/>
      <c r="J1587" s="191" t="s">
        <v>8330</v>
      </c>
      <c r="K1587" s="296"/>
      <c r="L1587" s="296"/>
      <c r="M1587" s="476">
        <v>-20</v>
      </c>
      <c r="N1587" s="477">
        <v>39.645</v>
      </c>
      <c r="O1587" s="477">
        <f t="shared" si="364"/>
        <v>-792.9</v>
      </c>
      <c r="P1587" s="477">
        <v>-20</v>
      </c>
      <c r="Q1587" s="477">
        <f t="shared" si="358"/>
        <v>39.645</v>
      </c>
      <c r="R1587" s="477">
        <f t="shared" si="352"/>
        <v>-792.9</v>
      </c>
      <c r="S1587" s="477">
        <f t="shared" si="368"/>
        <v>0</v>
      </c>
      <c r="T1587" s="477">
        <f t="shared" si="369"/>
        <v>39.645</v>
      </c>
      <c r="U1587" s="477">
        <f t="shared" si="370"/>
        <v>0</v>
      </c>
      <c r="V1587" s="477">
        <f t="shared" si="371"/>
        <v>0</v>
      </c>
      <c r="W1587" s="477">
        <f t="shared" si="372"/>
        <v>39.645</v>
      </c>
      <c r="X1587" s="477">
        <f>W1587*V1587</f>
        <v>0</v>
      </c>
      <c r="Y1587" s="444"/>
      <c r="Z1587" s="296"/>
      <c r="AA1587" s="296"/>
      <c r="AB1587" s="296"/>
      <c r="AC1587" s="296"/>
      <c r="AD1587" s="296"/>
      <c r="AE1587" s="296"/>
      <c r="AF1587" s="296"/>
      <c r="AG1587" s="296"/>
      <c r="AH1587" s="296"/>
      <c r="AI1587" s="296"/>
    </row>
    <row r="1588" s="455" customFormat="1" spans="1:35">
      <c r="A1588" s="467">
        <v>1875</v>
      </c>
      <c r="B1588" s="296"/>
      <c r="C1588" s="754" t="s">
        <v>6696</v>
      </c>
      <c r="D1588" s="296"/>
      <c r="E1588" s="754" t="s">
        <v>6697</v>
      </c>
      <c r="F1588" s="492"/>
      <c r="G1588" s="296"/>
      <c r="H1588" s="755" t="s">
        <v>6292</v>
      </c>
      <c r="I1588" s="296"/>
      <c r="J1588" s="191" t="s">
        <v>8330</v>
      </c>
      <c r="K1588" s="296"/>
      <c r="L1588" s="296"/>
      <c r="M1588" s="476">
        <v>6</v>
      </c>
      <c r="N1588" s="477">
        <v>104.4913</v>
      </c>
      <c r="O1588" s="477">
        <f t="shared" si="364"/>
        <v>626.9478</v>
      </c>
      <c r="P1588" s="477">
        <v>-7</v>
      </c>
      <c r="Q1588" s="477">
        <f t="shared" si="358"/>
        <v>104.4913</v>
      </c>
      <c r="R1588" s="477">
        <f t="shared" si="352"/>
        <v>-731.4391</v>
      </c>
      <c r="S1588" s="477">
        <f t="shared" si="368"/>
        <v>0</v>
      </c>
      <c r="T1588" s="477">
        <f t="shared" si="369"/>
        <v>104.4913</v>
      </c>
      <c r="U1588" s="477">
        <f t="shared" si="370"/>
        <v>0</v>
      </c>
      <c r="V1588" s="477">
        <f t="shared" si="371"/>
        <v>-13</v>
      </c>
      <c r="W1588" s="477">
        <f t="shared" si="372"/>
        <v>104.4913</v>
      </c>
      <c r="X1588" s="477">
        <f t="shared" si="373"/>
        <v>-1358.3869</v>
      </c>
      <c r="Y1588" s="444"/>
      <c r="Z1588" s="296"/>
      <c r="AA1588" s="296"/>
      <c r="AB1588" s="296"/>
      <c r="AC1588" s="296"/>
      <c r="AD1588" s="296"/>
      <c r="AE1588" s="296"/>
      <c r="AF1588" s="296"/>
      <c r="AG1588" s="296"/>
      <c r="AH1588" s="296"/>
      <c r="AI1588" s="296"/>
    </row>
    <row r="1589" s="455" customFormat="1" ht="15" customHeight="1" spans="1:35">
      <c r="A1589" s="467">
        <v>1876</v>
      </c>
      <c r="B1589" s="296"/>
      <c r="C1589" s="754" t="s">
        <v>5399</v>
      </c>
      <c r="D1589" s="296"/>
      <c r="E1589" s="754" t="s">
        <v>5400</v>
      </c>
      <c r="F1589" s="492"/>
      <c r="G1589" s="296"/>
      <c r="H1589" s="755" t="s">
        <v>6292</v>
      </c>
      <c r="I1589" s="296"/>
      <c r="J1589" s="191" t="s">
        <v>8330</v>
      </c>
      <c r="K1589" s="296"/>
      <c r="L1589" s="296"/>
      <c r="M1589" s="476">
        <v>13</v>
      </c>
      <c r="N1589" s="477">
        <v>84.7323</v>
      </c>
      <c r="O1589" s="477">
        <f t="shared" si="364"/>
        <v>1101.5199</v>
      </c>
      <c r="P1589" s="477"/>
      <c r="Q1589" s="477">
        <f t="shared" si="358"/>
        <v>84.7323</v>
      </c>
      <c r="R1589" s="477">
        <f t="shared" si="352"/>
        <v>0</v>
      </c>
      <c r="S1589" s="477">
        <f t="shared" si="368"/>
        <v>0</v>
      </c>
      <c r="T1589" s="477">
        <f t="shared" si="369"/>
        <v>84.7323</v>
      </c>
      <c r="U1589" s="477">
        <f t="shared" si="370"/>
        <v>0</v>
      </c>
      <c r="V1589" s="477">
        <f t="shared" si="371"/>
        <v>-13</v>
      </c>
      <c r="W1589" s="477">
        <f t="shared" si="372"/>
        <v>84.7323</v>
      </c>
      <c r="X1589" s="477">
        <f t="shared" si="373"/>
        <v>-1101.5199</v>
      </c>
      <c r="Y1589" s="444"/>
      <c r="Z1589" s="296"/>
      <c r="AA1589" s="296"/>
      <c r="AB1589" s="296"/>
      <c r="AC1589" s="296"/>
      <c r="AD1589" s="296"/>
      <c r="AE1589" s="296"/>
      <c r="AF1589" s="296"/>
      <c r="AG1589" s="296"/>
      <c r="AH1589" s="296"/>
      <c r="AI1589" s="296"/>
    </row>
    <row r="1590" s="455" customFormat="1" spans="1:35">
      <c r="A1590" s="467">
        <v>1877</v>
      </c>
      <c r="B1590" s="296"/>
      <c r="C1590" s="754" t="s">
        <v>5401</v>
      </c>
      <c r="D1590" s="296"/>
      <c r="E1590" s="754" t="s">
        <v>5402</v>
      </c>
      <c r="F1590" s="492"/>
      <c r="G1590" s="296"/>
      <c r="H1590" s="755" t="s">
        <v>6292</v>
      </c>
      <c r="I1590" s="296"/>
      <c r="J1590" s="191" t="s">
        <v>8330</v>
      </c>
      <c r="K1590" s="296"/>
      <c r="L1590" s="296"/>
      <c r="M1590" s="476">
        <v>9</v>
      </c>
      <c r="N1590" s="477">
        <v>87.323</v>
      </c>
      <c r="O1590" s="477">
        <f t="shared" si="364"/>
        <v>785.907</v>
      </c>
      <c r="P1590" s="477"/>
      <c r="Q1590" s="477">
        <f t="shared" si="358"/>
        <v>87.323</v>
      </c>
      <c r="R1590" s="477">
        <f t="shared" si="352"/>
        <v>0</v>
      </c>
      <c r="S1590" s="477">
        <f t="shared" si="368"/>
        <v>0</v>
      </c>
      <c r="T1590" s="477">
        <f t="shared" si="369"/>
        <v>87.323</v>
      </c>
      <c r="U1590" s="477">
        <f t="shared" si="370"/>
        <v>0</v>
      </c>
      <c r="V1590" s="477">
        <f t="shared" si="371"/>
        <v>-9</v>
      </c>
      <c r="W1590" s="477">
        <f t="shared" si="372"/>
        <v>87.323</v>
      </c>
      <c r="X1590" s="477">
        <f t="shared" si="373"/>
        <v>-785.907</v>
      </c>
      <c r="Y1590" s="444"/>
      <c r="Z1590" s="296"/>
      <c r="AA1590" s="296"/>
      <c r="AB1590" s="296"/>
      <c r="AC1590" s="296"/>
      <c r="AD1590" s="296"/>
      <c r="AE1590" s="296"/>
      <c r="AF1590" s="296"/>
      <c r="AG1590" s="296"/>
      <c r="AH1590" s="296"/>
      <c r="AI1590" s="296"/>
    </row>
    <row r="1591" s="455" customFormat="1" spans="1:35">
      <c r="A1591" s="467">
        <v>1881</v>
      </c>
      <c r="B1591" s="296"/>
      <c r="C1591" s="754" t="s">
        <v>5417</v>
      </c>
      <c r="D1591" s="296"/>
      <c r="E1591" s="754" t="s">
        <v>5418</v>
      </c>
      <c r="F1591" s="492"/>
      <c r="G1591" s="296"/>
      <c r="H1591" s="755" t="s">
        <v>6292</v>
      </c>
      <c r="I1591" s="296"/>
      <c r="J1591" s="191" t="s">
        <v>8330</v>
      </c>
      <c r="K1591" s="296"/>
      <c r="L1591" s="296"/>
      <c r="M1591" s="476">
        <v>20</v>
      </c>
      <c r="N1591" s="477">
        <v>160.8155</v>
      </c>
      <c r="O1591" s="477">
        <f t="shared" si="364"/>
        <v>3216.31</v>
      </c>
      <c r="P1591" s="477"/>
      <c r="Q1591" s="477">
        <f t="shared" si="358"/>
        <v>160.8155</v>
      </c>
      <c r="R1591" s="477">
        <f t="shared" si="352"/>
        <v>0</v>
      </c>
      <c r="S1591" s="477">
        <f t="shared" si="368"/>
        <v>0</v>
      </c>
      <c r="T1591" s="477">
        <f t="shared" si="369"/>
        <v>160.8155</v>
      </c>
      <c r="U1591" s="477">
        <f t="shared" si="370"/>
        <v>0</v>
      </c>
      <c r="V1591" s="477">
        <f t="shared" si="371"/>
        <v>-20</v>
      </c>
      <c r="W1591" s="477">
        <f t="shared" si="372"/>
        <v>160.8155</v>
      </c>
      <c r="X1591" s="477">
        <f t="shared" si="373"/>
        <v>-3216.31</v>
      </c>
      <c r="Y1591" s="444"/>
      <c r="Z1591" s="296"/>
      <c r="AA1591" s="296"/>
      <c r="AB1591" s="296"/>
      <c r="AC1591" s="296"/>
      <c r="AD1591" s="296"/>
      <c r="AE1591" s="296"/>
      <c r="AF1591" s="296"/>
      <c r="AG1591" s="296"/>
      <c r="AH1591" s="296"/>
      <c r="AI1591" s="296"/>
    </row>
    <row r="1592" s="455" customFormat="1" spans="1:35">
      <c r="A1592" s="467"/>
      <c r="B1592" s="296"/>
      <c r="C1592" s="754" t="s">
        <v>5419</v>
      </c>
      <c r="D1592" s="296"/>
      <c r="E1592" s="754" t="s">
        <v>5420</v>
      </c>
      <c r="F1592" s="492"/>
      <c r="G1592" s="296"/>
      <c r="H1592" s="755" t="s">
        <v>6292</v>
      </c>
      <c r="I1592" s="296"/>
      <c r="J1592" s="191" t="s">
        <v>8330</v>
      </c>
      <c r="K1592" s="296"/>
      <c r="L1592" s="296"/>
      <c r="M1592" s="476">
        <v>27</v>
      </c>
      <c r="N1592" s="477">
        <v>163.5273</v>
      </c>
      <c r="O1592" s="477">
        <f t="shared" si="364"/>
        <v>4415.2371</v>
      </c>
      <c r="P1592" s="477"/>
      <c r="Q1592" s="477">
        <f t="shared" si="358"/>
        <v>163.5273</v>
      </c>
      <c r="R1592" s="477">
        <f t="shared" si="352"/>
        <v>0</v>
      </c>
      <c r="S1592" s="477">
        <f t="shared" si="368"/>
        <v>0</v>
      </c>
      <c r="T1592" s="477">
        <f t="shared" si="369"/>
        <v>163.5273</v>
      </c>
      <c r="U1592" s="477">
        <f t="shared" si="370"/>
        <v>0</v>
      </c>
      <c r="V1592" s="477">
        <f t="shared" si="371"/>
        <v>-27</v>
      </c>
      <c r="W1592" s="477">
        <f t="shared" si="372"/>
        <v>163.5273</v>
      </c>
      <c r="X1592" s="477">
        <f t="shared" si="373"/>
        <v>-4415.2371</v>
      </c>
      <c r="Y1592" s="444"/>
      <c r="Z1592" s="296"/>
      <c r="AA1592" s="296"/>
      <c r="AB1592" s="296"/>
      <c r="AC1592" s="296"/>
      <c r="AD1592" s="296"/>
      <c r="AE1592" s="296"/>
      <c r="AF1592" s="296"/>
      <c r="AG1592" s="296"/>
      <c r="AH1592" s="296"/>
      <c r="AI1592" s="296"/>
    </row>
    <row r="1593" s="455" customFormat="1" spans="1:35">
      <c r="A1593" s="467"/>
      <c r="B1593" s="296"/>
      <c r="C1593" s="754" t="s">
        <v>5431</v>
      </c>
      <c r="D1593" s="296"/>
      <c r="E1593" s="754" t="s">
        <v>5432</v>
      </c>
      <c r="F1593" s="492"/>
      <c r="G1593" s="296"/>
      <c r="H1593" s="755" t="s">
        <v>6292</v>
      </c>
      <c r="I1593" s="296"/>
      <c r="J1593" s="191" t="s">
        <v>8330</v>
      </c>
      <c r="K1593" s="296"/>
      <c r="L1593" s="296"/>
      <c r="M1593" s="476">
        <v>10</v>
      </c>
      <c r="N1593" s="477">
        <v>41.6813</v>
      </c>
      <c r="O1593" s="477">
        <f t="shared" si="364"/>
        <v>416.813</v>
      </c>
      <c r="P1593" s="477">
        <v>4</v>
      </c>
      <c r="Q1593" s="477">
        <f t="shared" si="358"/>
        <v>41.6813</v>
      </c>
      <c r="R1593" s="477">
        <f t="shared" si="352"/>
        <v>166.7252</v>
      </c>
      <c r="S1593" s="477">
        <f t="shared" si="368"/>
        <v>0</v>
      </c>
      <c r="T1593" s="477">
        <f t="shared" si="369"/>
        <v>41.6813</v>
      </c>
      <c r="U1593" s="477">
        <f t="shared" si="370"/>
        <v>0</v>
      </c>
      <c r="V1593" s="477">
        <f t="shared" si="371"/>
        <v>-6</v>
      </c>
      <c r="W1593" s="477">
        <f t="shared" si="372"/>
        <v>41.6813</v>
      </c>
      <c r="X1593" s="477">
        <f t="shared" si="373"/>
        <v>-250.0878</v>
      </c>
      <c r="Y1593" s="444"/>
      <c r="Z1593" s="296"/>
      <c r="AA1593" s="296"/>
      <c r="AB1593" s="296"/>
      <c r="AC1593" s="296"/>
      <c r="AD1593" s="296"/>
      <c r="AE1593" s="296"/>
      <c r="AF1593" s="296"/>
      <c r="AG1593" s="296"/>
      <c r="AH1593" s="296"/>
      <c r="AI1593" s="296"/>
    </row>
    <row r="1594" s="455" customFormat="1" spans="1:35">
      <c r="A1594" s="467"/>
      <c r="B1594" s="296"/>
      <c r="C1594" s="754" t="s">
        <v>5454</v>
      </c>
      <c r="D1594" s="296"/>
      <c r="E1594" s="754" t="s">
        <v>5455</v>
      </c>
      <c r="F1594" s="492"/>
      <c r="G1594" s="296"/>
      <c r="H1594" s="755" t="s">
        <v>6294</v>
      </c>
      <c r="I1594" s="296"/>
      <c r="J1594" s="191" t="s">
        <v>8330</v>
      </c>
      <c r="K1594" s="296"/>
      <c r="L1594" s="296"/>
      <c r="M1594" s="476">
        <v>349</v>
      </c>
      <c r="N1594" s="477">
        <v>13.3242</v>
      </c>
      <c r="O1594" s="477">
        <f t="shared" si="364"/>
        <v>4650.1458</v>
      </c>
      <c r="P1594" s="477">
        <v>339</v>
      </c>
      <c r="Q1594" s="477">
        <f t="shared" si="358"/>
        <v>13.3242</v>
      </c>
      <c r="R1594" s="477">
        <f t="shared" si="352"/>
        <v>4516.9038</v>
      </c>
      <c r="S1594" s="477">
        <f t="shared" si="368"/>
        <v>0</v>
      </c>
      <c r="T1594" s="477">
        <f t="shared" si="369"/>
        <v>13.3242</v>
      </c>
      <c r="U1594" s="477">
        <f t="shared" si="370"/>
        <v>0</v>
      </c>
      <c r="V1594" s="477">
        <f t="shared" si="371"/>
        <v>-10</v>
      </c>
      <c r="W1594" s="477">
        <f t="shared" si="372"/>
        <v>13.3242</v>
      </c>
      <c r="X1594" s="477">
        <f t="shared" si="373"/>
        <v>-133.242</v>
      </c>
      <c r="Y1594" s="444"/>
      <c r="Z1594" s="296"/>
      <c r="AA1594" s="296"/>
      <c r="AB1594" s="296"/>
      <c r="AC1594" s="296"/>
      <c r="AD1594" s="296"/>
      <c r="AE1594" s="296"/>
      <c r="AF1594" s="296"/>
      <c r="AG1594" s="296"/>
      <c r="AH1594" s="296"/>
      <c r="AI1594" s="296"/>
    </row>
    <row r="1595" s="455" customFormat="1" spans="1:35">
      <c r="A1595" s="467"/>
      <c r="B1595" s="296"/>
      <c r="C1595" s="754" t="s">
        <v>5456</v>
      </c>
      <c r="D1595" s="296"/>
      <c r="E1595" s="754" t="s">
        <v>5457</v>
      </c>
      <c r="F1595" s="492"/>
      <c r="G1595" s="296"/>
      <c r="H1595" s="755" t="s">
        <v>6294</v>
      </c>
      <c r="I1595" s="296"/>
      <c r="J1595" s="191" t="s">
        <v>8330</v>
      </c>
      <c r="K1595" s="296"/>
      <c r="L1595" s="296"/>
      <c r="M1595" s="476">
        <v>413</v>
      </c>
      <c r="N1595" s="477">
        <v>13.1987</v>
      </c>
      <c r="O1595" s="477">
        <f t="shared" si="364"/>
        <v>5451.0631</v>
      </c>
      <c r="P1595" s="477">
        <v>381</v>
      </c>
      <c r="Q1595" s="477">
        <f t="shared" si="358"/>
        <v>13.1987</v>
      </c>
      <c r="R1595" s="477">
        <f t="shared" si="352"/>
        <v>5028.7047</v>
      </c>
      <c r="S1595" s="477">
        <f t="shared" si="368"/>
        <v>0</v>
      </c>
      <c r="T1595" s="477">
        <f t="shared" si="369"/>
        <v>13.1987</v>
      </c>
      <c r="U1595" s="477">
        <f t="shared" si="370"/>
        <v>0</v>
      </c>
      <c r="V1595" s="477">
        <f t="shared" si="371"/>
        <v>-32</v>
      </c>
      <c r="W1595" s="477">
        <f t="shared" si="372"/>
        <v>13.1987</v>
      </c>
      <c r="X1595" s="477">
        <f t="shared" si="373"/>
        <v>-422.3584</v>
      </c>
      <c r="Y1595" s="444"/>
      <c r="Z1595" s="296"/>
      <c r="AA1595" s="296"/>
      <c r="AB1595" s="296"/>
      <c r="AC1595" s="296"/>
      <c r="AD1595" s="296"/>
      <c r="AE1595" s="296"/>
      <c r="AF1595" s="296"/>
      <c r="AG1595" s="296"/>
      <c r="AH1595" s="296"/>
      <c r="AI1595" s="296"/>
    </row>
    <row r="1596" s="455" customFormat="1" spans="1:35">
      <c r="A1596" s="467">
        <v>1882</v>
      </c>
      <c r="B1596" s="296"/>
      <c r="C1596" s="754" t="s">
        <v>6698</v>
      </c>
      <c r="D1596" s="296"/>
      <c r="E1596" s="754" t="s">
        <v>6699</v>
      </c>
      <c r="F1596" s="492"/>
      <c r="G1596" s="296"/>
      <c r="H1596" s="755" t="s">
        <v>6294</v>
      </c>
      <c r="I1596" s="296"/>
      <c r="J1596" s="191" t="s">
        <v>8330</v>
      </c>
      <c r="K1596" s="296"/>
      <c r="L1596" s="296"/>
      <c r="M1596" s="476">
        <v>-10</v>
      </c>
      <c r="N1596" s="477">
        <v>9.9838</v>
      </c>
      <c r="O1596" s="477">
        <f t="shared" si="364"/>
        <v>-99.838</v>
      </c>
      <c r="P1596" s="477">
        <v>-10</v>
      </c>
      <c r="Q1596" s="477">
        <f t="shared" si="358"/>
        <v>9.9838</v>
      </c>
      <c r="R1596" s="477">
        <f t="shared" si="352"/>
        <v>-99.838</v>
      </c>
      <c r="S1596" s="477">
        <f t="shared" si="368"/>
        <v>0</v>
      </c>
      <c r="T1596" s="477">
        <f t="shared" si="369"/>
        <v>9.9838</v>
      </c>
      <c r="U1596" s="477">
        <f t="shared" si="370"/>
        <v>0</v>
      </c>
      <c r="V1596" s="477">
        <f t="shared" si="371"/>
        <v>0</v>
      </c>
      <c r="W1596" s="477">
        <f t="shared" si="372"/>
        <v>9.9838</v>
      </c>
      <c r="X1596" s="477">
        <f>W1596*V1596</f>
        <v>0</v>
      </c>
      <c r="Y1596" s="444"/>
      <c r="Z1596" s="296"/>
      <c r="AA1596" s="296"/>
      <c r="AB1596" s="296"/>
      <c r="AC1596" s="296"/>
      <c r="AD1596" s="296"/>
      <c r="AE1596" s="296"/>
      <c r="AF1596" s="296"/>
      <c r="AG1596" s="296"/>
      <c r="AH1596" s="296"/>
      <c r="AI1596" s="296"/>
    </row>
    <row r="1597" s="455" customFormat="1" spans="1:35">
      <c r="A1597" s="467">
        <v>1883</v>
      </c>
      <c r="B1597" s="296"/>
      <c r="C1597" s="754" t="s">
        <v>5462</v>
      </c>
      <c r="D1597" s="296"/>
      <c r="E1597" s="754" t="s">
        <v>5463</v>
      </c>
      <c r="F1597" s="492"/>
      <c r="G1597" s="296"/>
      <c r="H1597" s="755" t="s">
        <v>6294</v>
      </c>
      <c r="I1597" s="296"/>
      <c r="J1597" s="191" t="s">
        <v>8330</v>
      </c>
      <c r="K1597" s="296"/>
      <c r="L1597" s="296"/>
      <c r="M1597" s="476">
        <v>5</v>
      </c>
      <c r="N1597" s="477">
        <v>16.7563</v>
      </c>
      <c r="O1597" s="477">
        <f t="shared" si="364"/>
        <v>83.7815</v>
      </c>
      <c r="P1597" s="477"/>
      <c r="Q1597" s="477">
        <f t="shared" si="358"/>
        <v>16.7563</v>
      </c>
      <c r="R1597" s="477">
        <f t="shared" si="352"/>
        <v>0</v>
      </c>
      <c r="S1597" s="477">
        <f t="shared" si="368"/>
        <v>0</v>
      </c>
      <c r="T1597" s="477">
        <f t="shared" si="369"/>
        <v>16.7563</v>
      </c>
      <c r="U1597" s="477">
        <f t="shared" si="370"/>
        <v>0</v>
      </c>
      <c r="V1597" s="477">
        <f t="shared" si="371"/>
        <v>-5</v>
      </c>
      <c r="W1597" s="477">
        <f t="shared" si="372"/>
        <v>16.7563</v>
      </c>
      <c r="X1597" s="477">
        <f t="shared" ref="X1597:X1601" si="374">R1597-O1597</f>
        <v>-83.7815</v>
      </c>
      <c r="Y1597" s="444"/>
      <c r="Z1597" s="296"/>
      <c r="AA1597" s="296"/>
      <c r="AB1597" s="296"/>
      <c r="AC1597" s="296"/>
      <c r="AD1597" s="296"/>
      <c r="AE1597" s="296"/>
      <c r="AF1597" s="296"/>
      <c r="AG1597" s="296"/>
      <c r="AH1597" s="296"/>
      <c r="AI1597" s="296"/>
    </row>
    <row r="1598" s="455" customFormat="1" spans="1:35">
      <c r="A1598" s="467">
        <v>1884</v>
      </c>
      <c r="B1598" s="296"/>
      <c r="C1598" s="296"/>
      <c r="D1598" s="296"/>
      <c r="E1598" s="296"/>
      <c r="F1598" s="492"/>
      <c r="G1598" s="296"/>
      <c r="H1598" s="755" t="s">
        <v>6294</v>
      </c>
      <c r="I1598" s="296"/>
      <c r="J1598" s="191" t="s">
        <v>8330</v>
      </c>
      <c r="K1598" s="296"/>
      <c r="L1598" s="296"/>
      <c r="M1598" s="476"/>
      <c r="N1598" s="477"/>
      <c r="O1598" s="477">
        <f t="shared" si="364"/>
        <v>0</v>
      </c>
      <c r="P1598" s="477"/>
      <c r="Q1598" s="477">
        <f t="shared" si="358"/>
        <v>0</v>
      </c>
      <c r="R1598" s="477">
        <f t="shared" si="352"/>
        <v>0</v>
      </c>
      <c r="S1598" s="477">
        <f t="shared" si="368"/>
        <v>0</v>
      </c>
      <c r="T1598" s="477">
        <f t="shared" si="369"/>
        <v>0</v>
      </c>
      <c r="U1598" s="477">
        <f t="shared" si="370"/>
        <v>0</v>
      </c>
      <c r="V1598" s="477">
        <f t="shared" si="371"/>
        <v>0</v>
      </c>
      <c r="W1598" s="477">
        <f t="shared" si="372"/>
        <v>0</v>
      </c>
      <c r="X1598" s="477">
        <f>W1598*V1598</f>
        <v>0</v>
      </c>
      <c r="Y1598" s="444"/>
      <c r="Z1598" s="296"/>
      <c r="AA1598" s="296"/>
      <c r="AB1598" s="296"/>
      <c r="AC1598" s="296"/>
      <c r="AD1598" s="296"/>
      <c r="AE1598" s="296"/>
      <c r="AF1598" s="296"/>
      <c r="AG1598" s="296"/>
      <c r="AH1598" s="296"/>
      <c r="AI1598" s="296"/>
    </row>
    <row r="1599" s="455" customFormat="1" spans="1:35">
      <c r="A1599" s="467">
        <v>1885</v>
      </c>
      <c r="B1599" s="296"/>
      <c r="C1599" s="296"/>
      <c r="D1599" s="296"/>
      <c r="E1599" s="296"/>
      <c r="F1599" s="492"/>
      <c r="G1599" s="296"/>
      <c r="H1599" s="755" t="s">
        <v>6294</v>
      </c>
      <c r="I1599" s="296"/>
      <c r="J1599" s="191" t="s">
        <v>8330</v>
      </c>
      <c r="K1599" s="296"/>
      <c r="L1599" s="296"/>
      <c r="M1599" s="476"/>
      <c r="N1599" s="477"/>
      <c r="O1599" s="477">
        <f t="shared" si="364"/>
        <v>0</v>
      </c>
      <c r="P1599" s="477"/>
      <c r="Q1599" s="477">
        <f t="shared" si="358"/>
        <v>0</v>
      </c>
      <c r="R1599" s="477">
        <f t="shared" si="352"/>
        <v>0</v>
      </c>
      <c r="S1599" s="477">
        <f t="shared" si="368"/>
        <v>0</v>
      </c>
      <c r="T1599" s="477">
        <f t="shared" si="369"/>
        <v>0</v>
      </c>
      <c r="U1599" s="477">
        <f t="shared" si="370"/>
        <v>0</v>
      </c>
      <c r="V1599" s="477">
        <f t="shared" si="371"/>
        <v>0</v>
      </c>
      <c r="W1599" s="477">
        <f t="shared" si="372"/>
        <v>0</v>
      </c>
      <c r="X1599" s="477">
        <f>W1599*V1599</f>
        <v>0</v>
      </c>
      <c r="Y1599" s="444"/>
      <c r="Z1599" s="296"/>
      <c r="AA1599" s="296"/>
      <c r="AB1599" s="296"/>
      <c r="AC1599" s="296"/>
      <c r="AD1599" s="296"/>
      <c r="AE1599" s="296"/>
      <c r="AF1599" s="296"/>
      <c r="AG1599" s="296"/>
      <c r="AH1599" s="296"/>
      <c r="AI1599" s="296"/>
    </row>
    <row r="1600" s="455" customFormat="1" spans="1:35">
      <c r="A1600" s="467">
        <v>1886</v>
      </c>
      <c r="B1600" s="296"/>
      <c r="C1600" s="754" t="s">
        <v>6707</v>
      </c>
      <c r="D1600" s="296"/>
      <c r="E1600" s="754" t="s">
        <v>6708</v>
      </c>
      <c r="F1600" s="296"/>
      <c r="G1600" s="296"/>
      <c r="H1600" s="191" t="s">
        <v>6294</v>
      </c>
      <c r="I1600" s="296"/>
      <c r="J1600" s="191" t="s">
        <v>8331</v>
      </c>
      <c r="K1600" s="296"/>
      <c r="L1600" s="296"/>
      <c r="M1600" s="476">
        <v>203</v>
      </c>
      <c r="N1600" s="477">
        <v>39.6659</v>
      </c>
      <c r="O1600" s="477">
        <f t="shared" si="364"/>
        <v>8052.1777</v>
      </c>
      <c r="P1600" s="477"/>
      <c r="Q1600" s="477">
        <f t="shared" si="358"/>
        <v>39.6659</v>
      </c>
      <c r="R1600" s="477">
        <f t="shared" si="352"/>
        <v>0</v>
      </c>
      <c r="S1600" s="477">
        <f t="shared" si="368"/>
        <v>0</v>
      </c>
      <c r="T1600" s="477">
        <f t="shared" si="369"/>
        <v>39.6659</v>
      </c>
      <c r="U1600" s="477">
        <f t="shared" si="370"/>
        <v>0</v>
      </c>
      <c r="V1600" s="477">
        <f t="shared" si="371"/>
        <v>-203</v>
      </c>
      <c r="W1600" s="477">
        <f t="shared" si="372"/>
        <v>39.6659</v>
      </c>
      <c r="X1600" s="477">
        <f t="shared" si="374"/>
        <v>-8052.1777</v>
      </c>
      <c r="Y1600" s="444"/>
      <c r="Z1600" s="296"/>
      <c r="AA1600" s="296"/>
      <c r="AB1600" s="296"/>
      <c r="AC1600" s="296"/>
      <c r="AD1600" s="296"/>
      <c r="AE1600" s="296"/>
      <c r="AF1600" s="296"/>
      <c r="AG1600" s="296"/>
      <c r="AH1600" s="296"/>
      <c r="AI1600" s="296"/>
    </row>
    <row r="1601" s="455" customFormat="1" spans="1:35">
      <c r="A1601" s="467">
        <v>1887</v>
      </c>
      <c r="B1601" s="296"/>
      <c r="C1601" s="754" t="s">
        <v>5299</v>
      </c>
      <c r="D1601" s="296"/>
      <c r="E1601" s="754" t="s">
        <v>5300</v>
      </c>
      <c r="F1601" s="296"/>
      <c r="G1601" s="296"/>
      <c r="H1601" s="191" t="s">
        <v>6294</v>
      </c>
      <c r="I1601" s="296"/>
      <c r="J1601" s="191" t="s">
        <v>8331</v>
      </c>
      <c r="K1601" s="296"/>
      <c r="L1601" s="296"/>
      <c r="M1601" s="476">
        <v>7</v>
      </c>
      <c r="N1601" s="477">
        <v>39.7112</v>
      </c>
      <c r="O1601" s="477">
        <f t="shared" si="364"/>
        <v>277.9784</v>
      </c>
      <c r="P1601" s="477"/>
      <c r="Q1601" s="477">
        <f t="shared" si="358"/>
        <v>39.7112</v>
      </c>
      <c r="R1601" s="477">
        <f t="shared" si="352"/>
        <v>0</v>
      </c>
      <c r="S1601" s="477">
        <f t="shared" si="368"/>
        <v>0</v>
      </c>
      <c r="T1601" s="477">
        <f t="shared" si="369"/>
        <v>39.7112</v>
      </c>
      <c r="U1601" s="477">
        <f t="shared" si="370"/>
        <v>0</v>
      </c>
      <c r="V1601" s="477">
        <f t="shared" si="371"/>
        <v>-7</v>
      </c>
      <c r="W1601" s="477">
        <f t="shared" si="372"/>
        <v>39.7112</v>
      </c>
      <c r="X1601" s="477">
        <f t="shared" si="374"/>
        <v>-277.9784</v>
      </c>
      <c r="Y1601" s="444"/>
      <c r="Z1601" s="296"/>
      <c r="AA1601" s="296"/>
      <c r="AB1601" s="296"/>
      <c r="AC1601" s="296"/>
      <c r="AD1601" s="296"/>
      <c r="AE1601" s="296"/>
      <c r="AF1601" s="296"/>
      <c r="AG1601" s="296"/>
      <c r="AH1601" s="296"/>
      <c r="AI1601" s="296"/>
    </row>
    <row r="1602" s="455" customFormat="1" spans="1:35">
      <c r="A1602" s="467">
        <v>1888</v>
      </c>
      <c r="B1602" s="296"/>
      <c r="C1602" s="754" t="s">
        <v>5303</v>
      </c>
      <c r="D1602" s="296"/>
      <c r="E1602" s="754" t="s">
        <v>5304</v>
      </c>
      <c r="F1602" s="296"/>
      <c r="G1602" s="296"/>
      <c r="H1602" s="191" t="s">
        <v>6294</v>
      </c>
      <c r="I1602" s="296"/>
      <c r="J1602" s="191" t="s">
        <v>8331</v>
      </c>
      <c r="K1602" s="296"/>
      <c r="L1602" s="296"/>
      <c r="M1602" s="476">
        <v>-6</v>
      </c>
      <c r="N1602" s="477">
        <v>11.786</v>
      </c>
      <c r="O1602" s="477">
        <f t="shared" si="364"/>
        <v>-70.716</v>
      </c>
      <c r="P1602" s="477"/>
      <c r="Q1602" s="477">
        <f t="shared" si="358"/>
        <v>11.786</v>
      </c>
      <c r="R1602" s="477">
        <f t="shared" si="352"/>
        <v>0</v>
      </c>
      <c r="S1602" s="477">
        <f t="shared" si="368"/>
        <v>6</v>
      </c>
      <c r="T1602" s="477">
        <f t="shared" si="369"/>
        <v>11.786</v>
      </c>
      <c r="U1602" s="477">
        <f>R1602-O1602</f>
        <v>70.716</v>
      </c>
      <c r="V1602" s="477">
        <f t="shared" si="371"/>
        <v>0</v>
      </c>
      <c r="W1602" s="477">
        <f t="shared" si="372"/>
        <v>11.786</v>
      </c>
      <c r="X1602" s="477">
        <f>W1602*V1602</f>
        <v>0</v>
      </c>
      <c r="Y1602" s="444"/>
      <c r="Z1602" s="296"/>
      <c r="AA1602" s="296"/>
      <c r="AB1602" s="296"/>
      <c r="AC1602" s="296"/>
      <c r="AD1602" s="296"/>
      <c r="AE1602" s="296"/>
      <c r="AF1602" s="296"/>
      <c r="AG1602" s="296"/>
      <c r="AH1602" s="296"/>
      <c r="AI1602" s="296"/>
    </row>
    <row r="1603" s="455" customFormat="1" spans="1:35">
      <c r="A1603" s="467">
        <v>1889</v>
      </c>
      <c r="B1603" s="296"/>
      <c r="C1603" s="754" t="s">
        <v>6723</v>
      </c>
      <c r="D1603" s="296"/>
      <c r="E1603" s="754" t="s">
        <v>6724</v>
      </c>
      <c r="F1603" s="296"/>
      <c r="G1603" s="296"/>
      <c r="H1603" s="191" t="s">
        <v>6294</v>
      </c>
      <c r="I1603" s="296"/>
      <c r="J1603" s="191" t="s">
        <v>8331</v>
      </c>
      <c r="K1603" s="296"/>
      <c r="L1603" s="296"/>
      <c r="M1603" s="476">
        <v>60</v>
      </c>
      <c r="N1603" s="477">
        <v>18.8495</v>
      </c>
      <c r="O1603" s="477">
        <f t="shared" si="364"/>
        <v>1130.97</v>
      </c>
      <c r="P1603" s="477"/>
      <c r="Q1603" s="477">
        <f t="shared" si="358"/>
        <v>18.8495</v>
      </c>
      <c r="R1603" s="477">
        <f t="shared" si="352"/>
        <v>0</v>
      </c>
      <c r="S1603" s="477">
        <f t="shared" si="368"/>
        <v>0</v>
      </c>
      <c r="T1603" s="477">
        <f t="shared" si="369"/>
        <v>18.8495</v>
      </c>
      <c r="U1603" s="477">
        <f t="shared" si="370"/>
        <v>0</v>
      </c>
      <c r="V1603" s="477">
        <f t="shared" si="371"/>
        <v>-60</v>
      </c>
      <c r="W1603" s="477">
        <f t="shared" si="372"/>
        <v>18.8495</v>
      </c>
      <c r="X1603" s="477">
        <f t="shared" ref="X1603:X1608" si="375">R1603-O1603</f>
        <v>-1130.97</v>
      </c>
      <c r="Y1603" s="444"/>
      <c r="Z1603" s="296"/>
      <c r="AA1603" s="296"/>
      <c r="AB1603" s="296"/>
      <c r="AC1603" s="296"/>
      <c r="AD1603" s="296"/>
      <c r="AE1603" s="296"/>
      <c r="AF1603" s="296"/>
      <c r="AG1603" s="296"/>
      <c r="AH1603" s="296"/>
      <c r="AI1603" s="296"/>
    </row>
    <row r="1604" s="455" customFormat="1" spans="1:35">
      <c r="A1604" s="467">
        <v>1890</v>
      </c>
      <c r="B1604" s="296"/>
      <c r="C1604" s="754" t="s">
        <v>5305</v>
      </c>
      <c r="D1604" s="296"/>
      <c r="E1604" s="754" t="s">
        <v>5306</v>
      </c>
      <c r="F1604" s="296"/>
      <c r="G1604" s="296"/>
      <c r="H1604" s="191" t="s">
        <v>6294</v>
      </c>
      <c r="I1604" s="296"/>
      <c r="J1604" s="191" t="s">
        <v>8331</v>
      </c>
      <c r="K1604" s="296"/>
      <c r="L1604" s="296"/>
      <c r="M1604" s="476">
        <v>60</v>
      </c>
      <c r="N1604" s="477">
        <v>18.5694</v>
      </c>
      <c r="O1604" s="477">
        <f t="shared" si="364"/>
        <v>1114.164</v>
      </c>
      <c r="P1604" s="477"/>
      <c r="Q1604" s="477">
        <f t="shared" ref="Q1604:Q1667" si="376">N1604</f>
        <v>18.5694</v>
      </c>
      <c r="R1604" s="477">
        <f t="shared" si="352"/>
        <v>0</v>
      </c>
      <c r="S1604" s="477">
        <f t="shared" si="368"/>
        <v>0</v>
      </c>
      <c r="T1604" s="477">
        <f t="shared" si="369"/>
        <v>18.5694</v>
      </c>
      <c r="U1604" s="477">
        <f t="shared" si="370"/>
        <v>0</v>
      </c>
      <c r="V1604" s="477">
        <f t="shared" si="371"/>
        <v>-60</v>
      </c>
      <c r="W1604" s="477">
        <f t="shared" si="372"/>
        <v>18.5694</v>
      </c>
      <c r="X1604" s="477">
        <f t="shared" si="375"/>
        <v>-1114.164</v>
      </c>
      <c r="Y1604" s="444"/>
      <c r="Z1604" s="296"/>
      <c r="AA1604" s="296"/>
      <c r="AB1604" s="296"/>
      <c r="AC1604" s="296"/>
      <c r="AD1604" s="296"/>
      <c r="AE1604" s="296"/>
      <c r="AF1604" s="296"/>
      <c r="AG1604" s="296"/>
      <c r="AH1604" s="296"/>
      <c r="AI1604" s="296"/>
    </row>
    <row r="1605" s="455" customFormat="1" spans="1:35">
      <c r="A1605" s="467">
        <v>1891</v>
      </c>
      <c r="B1605" s="296"/>
      <c r="C1605" s="754" t="s">
        <v>5313</v>
      </c>
      <c r="D1605" s="296"/>
      <c r="E1605" s="754" t="s">
        <v>5314</v>
      </c>
      <c r="F1605" s="296"/>
      <c r="G1605" s="296"/>
      <c r="H1605" s="191" t="s">
        <v>6294</v>
      </c>
      <c r="I1605" s="296"/>
      <c r="J1605" s="191" t="s">
        <v>8331</v>
      </c>
      <c r="K1605" s="296"/>
      <c r="L1605" s="296"/>
      <c r="M1605" s="476">
        <v>20</v>
      </c>
      <c r="N1605" s="477">
        <v>22.3691</v>
      </c>
      <c r="O1605" s="477">
        <f t="shared" si="364"/>
        <v>447.382</v>
      </c>
      <c r="P1605" s="477"/>
      <c r="Q1605" s="477">
        <f t="shared" si="376"/>
        <v>22.3691</v>
      </c>
      <c r="R1605" s="477">
        <f t="shared" si="352"/>
        <v>0</v>
      </c>
      <c r="S1605" s="477">
        <f t="shared" si="368"/>
        <v>0</v>
      </c>
      <c r="T1605" s="477">
        <f t="shared" si="369"/>
        <v>22.3691</v>
      </c>
      <c r="U1605" s="477">
        <f t="shared" si="370"/>
        <v>0</v>
      </c>
      <c r="V1605" s="477">
        <f t="shared" si="371"/>
        <v>-20</v>
      </c>
      <c r="W1605" s="477">
        <f t="shared" si="372"/>
        <v>22.3691</v>
      </c>
      <c r="X1605" s="477">
        <f t="shared" si="375"/>
        <v>-447.382</v>
      </c>
      <c r="Y1605" s="444"/>
      <c r="Z1605" s="296"/>
      <c r="AA1605" s="296"/>
      <c r="AB1605" s="296"/>
      <c r="AC1605" s="296"/>
      <c r="AD1605" s="296"/>
      <c r="AE1605" s="296"/>
      <c r="AF1605" s="296"/>
      <c r="AG1605" s="296"/>
      <c r="AH1605" s="296"/>
      <c r="AI1605" s="296"/>
    </row>
    <row r="1606" s="455" customFormat="1" spans="1:35">
      <c r="A1606" s="467">
        <v>1892</v>
      </c>
      <c r="B1606" s="296"/>
      <c r="C1606" s="754" t="s">
        <v>5315</v>
      </c>
      <c r="D1606" s="296"/>
      <c r="E1606" s="754" t="s">
        <v>5316</v>
      </c>
      <c r="F1606" s="296"/>
      <c r="G1606" s="296"/>
      <c r="H1606" s="191" t="s">
        <v>6294</v>
      </c>
      <c r="I1606" s="296"/>
      <c r="J1606" s="191" t="s">
        <v>8331</v>
      </c>
      <c r="K1606" s="296"/>
      <c r="L1606" s="296"/>
      <c r="M1606" s="476">
        <v>20</v>
      </c>
      <c r="N1606" s="477">
        <v>22.8368</v>
      </c>
      <c r="O1606" s="477">
        <f t="shared" si="364"/>
        <v>456.736</v>
      </c>
      <c r="P1606" s="477"/>
      <c r="Q1606" s="477">
        <f t="shared" si="376"/>
        <v>22.8368</v>
      </c>
      <c r="R1606" s="477">
        <f t="shared" ref="R1606:R1669" si="377">Q1606*P1606</f>
        <v>0</v>
      </c>
      <c r="S1606" s="477">
        <f t="shared" si="368"/>
        <v>0</v>
      </c>
      <c r="T1606" s="477">
        <f t="shared" si="369"/>
        <v>22.8368</v>
      </c>
      <c r="U1606" s="477">
        <f t="shared" si="370"/>
        <v>0</v>
      </c>
      <c r="V1606" s="477">
        <f t="shared" si="371"/>
        <v>-20</v>
      </c>
      <c r="W1606" s="477">
        <f t="shared" si="372"/>
        <v>22.8368</v>
      </c>
      <c r="X1606" s="477">
        <f t="shared" si="375"/>
        <v>-456.736</v>
      </c>
      <c r="Y1606" s="444"/>
      <c r="Z1606" s="296"/>
      <c r="AA1606" s="296"/>
      <c r="AB1606" s="296"/>
      <c r="AC1606" s="296"/>
      <c r="AD1606" s="296"/>
      <c r="AE1606" s="296"/>
      <c r="AF1606" s="296"/>
      <c r="AG1606" s="296"/>
      <c r="AH1606" s="296"/>
      <c r="AI1606" s="296"/>
    </row>
    <row r="1607" s="455" customFormat="1" spans="1:35">
      <c r="A1607" s="467">
        <v>1893</v>
      </c>
      <c r="B1607" s="296"/>
      <c r="C1607" s="754" t="s">
        <v>6755</v>
      </c>
      <c r="D1607" s="296"/>
      <c r="E1607" s="754" t="s">
        <v>6756</v>
      </c>
      <c r="F1607" s="296"/>
      <c r="G1607" s="296"/>
      <c r="H1607" s="191" t="s">
        <v>6292</v>
      </c>
      <c r="I1607" s="296"/>
      <c r="J1607" s="191" t="s">
        <v>8331</v>
      </c>
      <c r="K1607" s="296"/>
      <c r="L1607" s="296"/>
      <c r="M1607" s="476">
        <v>5</v>
      </c>
      <c r="N1607" s="477">
        <v>57.5411</v>
      </c>
      <c r="O1607" s="477">
        <f t="shared" si="364"/>
        <v>287.7055</v>
      </c>
      <c r="P1607" s="477"/>
      <c r="Q1607" s="477">
        <f t="shared" si="376"/>
        <v>57.5411</v>
      </c>
      <c r="R1607" s="477">
        <f t="shared" si="377"/>
        <v>0</v>
      </c>
      <c r="S1607" s="477">
        <f t="shared" si="368"/>
        <v>0</v>
      </c>
      <c r="T1607" s="477">
        <f t="shared" si="369"/>
        <v>57.5411</v>
      </c>
      <c r="U1607" s="477">
        <f t="shared" si="370"/>
        <v>0</v>
      </c>
      <c r="V1607" s="477">
        <f t="shared" si="371"/>
        <v>-5</v>
      </c>
      <c r="W1607" s="477">
        <f t="shared" si="372"/>
        <v>57.5411</v>
      </c>
      <c r="X1607" s="477">
        <f t="shared" si="375"/>
        <v>-287.7055</v>
      </c>
      <c r="Y1607" s="444"/>
      <c r="Z1607" s="296"/>
      <c r="AA1607" s="296"/>
      <c r="AB1607" s="296"/>
      <c r="AC1607" s="296"/>
      <c r="AD1607" s="296"/>
      <c r="AE1607" s="296"/>
      <c r="AF1607" s="296"/>
      <c r="AG1607" s="296"/>
      <c r="AH1607" s="296"/>
      <c r="AI1607" s="296"/>
    </row>
    <row r="1608" s="455" customFormat="1" spans="1:35">
      <c r="A1608" s="467">
        <v>1894</v>
      </c>
      <c r="B1608" s="296"/>
      <c r="C1608" s="754" t="s">
        <v>5317</v>
      </c>
      <c r="D1608" s="296"/>
      <c r="E1608" s="754" t="s">
        <v>5318</v>
      </c>
      <c r="F1608" s="296"/>
      <c r="G1608" s="296"/>
      <c r="H1608" s="191" t="s">
        <v>6292</v>
      </c>
      <c r="I1608" s="296"/>
      <c r="J1608" s="191" t="s">
        <v>8331</v>
      </c>
      <c r="K1608" s="296"/>
      <c r="L1608" s="296"/>
      <c r="M1608" s="476">
        <v>9</v>
      </c>
      <c r="N1608" s="477">
        <v>119.2909</v>
      </c>
      <c r="O1608" s="477">
        <f t="shared" si="364"/>
        <v>1073.6181</v>
      </c>
      <c r="P1608" s="477"/>
      <c r="Q1608" s="477">
        <f t="shared" si="376"/>
        <v>119.2909</v>
      </c>
      <c r="R1608" s="477">
        <f t="shared" si="377"/>
        <v>0</v>
      </c>
      <c r="S1608" s="477">
        <f t="shared" si="368"/>
        <v>0</v>
      </c>
      <c r="T1608" s="477">
        <f t="shared" si="369"/>
        <v>119.2909</v>
      </c>
      <c r="U1608" s="477">
        <f t="shared" si="370"/>
        <v>0</v>
      </c>
      <c r="V1608" s="477">
        <f t="shared" si="371"/>
        <v>-9</v>
      </c>
      <c r="W1608" s="477">
        <f t="shared" si="372"/>
        <v>119.2909</v>
      </c>
      <c r="X1608" s="477">
        <f t="shared" si="375"/>
        <v>-1073.6181</v>
      </c>
      <c r="Y1608" s="444"/>
      <c r="Z1608" s="296"/>
      <c r="AA1608" s="296"/>
      <c r="AB1608" s="296"/>
      <c r="AC1608" s="296"/>
      <c r="AD1608" s="296"/>
      <c r="AE1608" s="296"/>
      <c r="AF1608" s="296"/>
      <c r="AG1608" s="296"/>
      <c r="AH1608" s="296"/>
      <c r="AI1608" s="296"/>
    </row>
    <row r="1609" s="455" customFormat="1" spans="1:35">
      <c r="A1609" s="467">
        <v>1895</v>
      </c>
      <c r="B1609" s="296"/>
      <c r="C1609" s="754" t="s">
        <v>5319</v>
      </c>
      <c r="D1609" s="296"/>
      <c r="E1609" s="754" t="s">
        <v>5320</v>
      </c>
      <c r="F1609" s="296"/>
      <c r="G1609" s="296"/>
      <c r="H1609" s="191" t="s">
        <v>6292</v>
      </c>
      <c r="I1609" s="296"/>
      <c r="J1609" s="191" t="s">
        <v>8331</v>
      </c>
      <c r="K1609" s="296"/>
      <c r="L1609" s="296"/>
      <c r="M1609" s="476">
        <v>-1</v>
      </c>
      <c r="N1609" s="477">
        <v>119.7252</v>
      </c>
      <c r="O1609" s="477">
        <f t="shared" si="364"/>
        <v>-119.7252</v>
      </c>
      <c r="P1609" s="477"/>
      <c r="Q1609" s="477">
        <f t="shared" si="376"/>
        <v>119.7252</v>
      </c>
      <c r="R1609" s="477">
        <f t="shared" si="377"/>
        <v>0</v>
      </c>
      <c r="S1609" s="477">
        <f t="shared" si="368"/>
        <v>1</v>
      </c>
      <c r="T1609" s="477">
        <f t="shared" si="369"/>
        <v>119.7252</v>
      </c>
      <c r="U1609" s="477">
        <f>R1609-O1609</f>
        <v>119.7252</v>
      </c>
      <c r="V1609" s="477">
        <f t="shared" si="371"/>
        <v>0</v>
      </c>
      <c r="W1609" s="477">
        <f t="shared" si="372"/>
        <v>119.7252</v>
      </c>
      <c r="X1609" s="477">
        <f>W1609*V1609</f>
        <v>0</v>
      </c>
      <c r="Y1609" s="444"/>
      <c r="Z1609" s="296"/>
      <c r="AA1609" s="296"/>
      <c r="AB1609" s="296"/>
      <c r="AC1609" s="296"/>
      <c r="AD1609" s="296"/>
      <c r="AE1609" s="296"/>
      <c r="AF1609" s="296"/>
      <c r="AG1609" s="296"/>
      <c r="AH1609" s="296"/>
      <c r="AI1609" s="296"/>
    </row>
    <row r="1610" s="455" customFormat="1" spans="1:35">
      <c r="A1610" s="467">
        <v>1896</v>
      </c>
      <c r="B1610" s="296"/>
      <c r="C1610" s="754" t="s">
        <v>6795</v>
      </c>
      <c r="D1610" s="296"/>
      <c r="E1610" s="754" t="s">
        <v>6796</v>
      </c>
      <c r="F1610" s="296"/>
      <c r="G1610" s="296"/>
      <c r="H1610" s="191" t="s">
        <v>6292</v>
      </c>
      <c r="I1610" s="296"/>
      <c r="J1610" s="191" t="s">
        <v>8331</v>
      </c>
      <c r="K1610" s="296"/>
      <c r="L1610" s="296"/>
      <c r="M1610" s="476">
        <v>5</v>
      </c>
      <c r="N1610" s="477">
        <v>82.4376</v>
      </c>
      <c r="O1610" s="477">
        <f t="shared" si="364"/>
        <v>412.188</v>
      </c>
      <c r="P1610" s="477"/>
      <c r="Q1610" s="477">
        <f t="shared" si="376"/>
        <v>82.4376</v>
      </c>
      <c r="R1610" s="477">
        <f t="shared" si="377"/>
        <v>0</v>
      </c>
      <c r="S1610" s="477">
        <f t="shared" si="368"/>
        <v>0</v>
      </c>
      <c r="T1610" s="477">
        <f t="shared" si="369"/>
        <v>82.4376</v>
      </c>
      <c r="U1610" s="477">
        <f t="shared" si="370"/>
        <v>0</v>
      </c>
      <c r="V1610" s="477">
        <f t="shared" si="371"/>
        <v>-5</v>
      </c>
      <c r="W1610" s="477">
        <f t="shared" si="372"/>
        <v>82.4376</v>
      </c>
      <c r="X1610" s="477">
        <f t="shared" ref="X1610:X1612" si="378">R1610-O1610</f>
        <v>-412.188</v>
      </c>
      <c r="Y1610" s="444"/>
      <c r="Z1610" s="296"/>
      <c r="AA1610" s="296"/>
      <c r="AB1610" s="296"/>
      <c r="AC1610" s="296"/>
      <c r="AD1610" s="296"/>
      <c r="AE1610" s="296"/>
      <c r="AF1610" s="296"/>
      <c r="AG1610" s="296"/>
      <c r="AH1610" s="296"/>
      <c r="AI1610" s="296"/>
    </row>
    <row r="1611" s="455" customFormat="1" spans="1:35">
      <c r="A1611" s="467">
        <v>1897</v>
      </c>
      <c r="B1611" s="296"/>
      <c r="C1611" s="754" t="s">
        <v>5351</v>
      </c>
      <c r="D1611" s="296"/>
      <c r="E1611" s="754" t="s">
        <v>5352</v>
      </c>
      <c r="F1611" s="296"/>
      <c r="G1611" s="296"/>
      <c r="H1611" s="191" t="s">
        <v>6292</v>
      </c>
      <c r="I1611" s="296"/>
      <c r="J1611" s="191" t="s">
        <v>8331</v>
      </c>
      <c r="K1611" s="296"/>
      <c r="L1611" s="296"/>
      <c r="M1611" s="476">
        <v>10</v>
      </c>
      <c r="N1611" s="477">
        <v>103.6894</v>
      </c>
      <c r="O1611" s="477">
        <f t="shared" si="364"/>
        <v>1036.894</v>
      </c>
      <c r="P1611" s="477"/>
      <c r="Q1611" s="477">
        <f t="shared" si="376"/>
        <v>103.6894</v>
      </c>
      <c r="R1611" s="477">
        <f t="shared" si="377"/>
        <v>0</v>
      </c>
      <c r="S1611" s="477">
        <f t="shared" si="368"/>
        <v>0</v>
      </c>
      <c r="T1611" s="477">
        <f t="shared" si="369"/>
        <v>103.6894</v>
      </c>
      <c r="U1611" s="477">
        <f t="shared" si="370"/>
        <v>0</v>
      </c>
      <c r="V1611" s="477">
        <f t="shared" si="371"/>
        <v>-10</v>
      </c>
      <c r="W1611" s="477">
        <f t="shared" si="372"/>
        <v>103.6894</v>
      </c>
      <c r="X1611" s="477">
        <f t="shared" si="378"/>
        <v>-1036.894</v>
      </c>
      <c r="Y1611" s="444"/>
      <c r="Z1611" s="296"/>
      <c r="AA1611" s="296"/>
      <c r="AB1611" s="296"/>
      <c r="AC1611" s="296"/>
      <c r="AD1611" s="296"/>
      <c r="AE1611" s="296"/>
      <c r="AF1611" s="296"/>
      <c r="AG1611" s="296"/>
      <c r="AH1611" s="296"/>
      <c r="AI1611" s="296"/>
    </row>
    <row r="1612" s="455" customFormat="1" spans="1:35">
      <c r="A1612" s="467">
        <v>1898</v>
      </c>
      <c r="B1612" s="296"/>
      <c r="C1612" s="754" t="s">
        <v>6678</v>
      </c>
      <c r="D1612" s="296"/>
      <c r="E1612" s="754" t="s">
        <v>6679</v>
      </c>
      <c r="F1612" s="296"/>
      <c r="G1612" s="296"/>
      <c r="H1612" s="191" t="s">
        <v>6292</v>
      </c>
      <c r="I1612" s="296"/>
      <c r="J1612" s="191" t="s">
        <v>8331</v>
      </c>
      <c r="K1612" s="296"/>
      <c r="L1612" s="296"/>
      <c r="M1612" s="476">
        <v>10</v>
      </c>
      <c r="N1612" s="477">
        <v>17.1597</v>
      </c>
      <c r="O1612" s="477">
        <f t="shared" si="364"/>
        <v>171.597</v>
      </c>
      <c r="P1612" s="477"/>
      <c r="Q1612" s="477">
        <f t="shared" si="376"/>
        <v>17.1597</v>
      </c>
      <c r="R1612" s="477">
        <f t="shared" si="377"/>
        <v>0</v>
      </c>
      <c r="S1612" s="477">
        <f t="shared" si="368"/>
        <v>0</v>
      </c>
      <c r="T1612" s="477">
        <f t="shared" si="369"/>
        <v>17.1597</v>
      </c>
      <c r="U1612" s="477">
        <f t="shared" si="370"/>
        <v>0</v>
      </c>
      <c r="V1612" s="477">
        <f t="shared" si="371"/>
        <v>-10</v>
      </c>
      <c r="W1612" s="477">
        <f t="shared" si="372"/>
        <v>17.1597</v>
      </c>
      <c r="X1612" s="477">
        <f t="shared" si="378"/>
        <v>-171.597</v>
      </c>
      <c r="Y1612" s="444"/>
      <c r="Z1612" s="296"/>
      <c r="AA1612" s="296"/>
      <c r="AB1612" s="296"/>
      <c r="AC1612" s="296"/>
      <c r="AD1612" s="296"/>
      <c r="AE1612" s="296"/>
      <c r="AF1612" s="296"/>
      <c r="AG1612" s="296"/>
      <c r="AH1612" s="296"/>
      <c r="AI1612" s="296"/>
    </row>
    <row r="1613" s="455" customFormat="1" spans="1:35">
      <c r="A1613" s="467">
        <v>1899</v>
      </c>
      <c r="B1613" s="296"/>
      <c r="C1613" s="754" t="s">
        <v>5375</v>
      </c>
      <c r="D1613" s="296"/>
      <c r="E1613" s="754" t="s">
        <v>5376</v>
      </c>
      <c r="F1613" s="296"/>
      <c r="G1613" s="296"/>
      <c r="H1613" s="191" t="s">
        <v>6292</v>
      </c>
      <c r="I1613" s="296"/>
      <c r="J1613" s="191" t="s">
        <v>8331</v>
      </c>
      <c r="K1613" s="296"/>
      <c r="L1613" s="296"/>
      <c r="M1613" s="476">
        <v>-16</v>
      </c>
      <c r="N1613" s="477">
        <v>118.7459</v>
      </c>
      <c r="O1613" s="477">
        <f t="shared" si="364"/>
        <v>-1899.9344</v>
      </c>
      <c r="P1613" s="477"/>
      <c r="Q1613" s="477">
        <f t="shared" si="376"/>
        <v>118.7459</v>
      </c>
      <c r="R1613" s="477">
        <f t="shared" si="377"/>
        <v>0</v>
      </c>
      <c r="S1613" s="477">
        <f t="shared" si="368"/>
        <v>16</v>
      </c>
      <c r="T1613" s="477">
        <f t="shared" si="369"/>
        <v>118.7459</v>
      </c>
      <c r="U1613" s="477">
        <f>R1613-O1613</f>
        <v>1899.9344</v>
      </c>
      <c r="V1613" s="477">
        <f t="shared" si="371"/>
        <v>0</v>
      </c>
      <c r="W1613" s="477">
        <f t="shared" si="372"/>
        <v>118.7459</v>
      </c>
      <c r="X1613" s="477">
        <f>W1613*V1613</f>
        <v>0</v>
      </c>
      <c r="Y1613" s="444"/>
      <c r="Z1613" s="296"/>
      <c r="AA1613" s="296"/>
      <c r="AB1613" s="296"/>
      <c r="AC1613" s="296"/>
      <c r="AD1613" s="296"/>
      <c r="AE1613" s="296"/>
      <c r="AF1613" s="296"/>
      <c r="AG1613" s="296"/>
      <c r="AH1613" s="296"/>
      <c r="AI1613" s="296"/>
    </row>
    <row r="1614" s="455" customFormat="1" spans="1:35">
      <c r="A1614" s="467">
        <v>1900</v>
      </c>
      <c r="B1614" s="296"/>
      <c r="C1614" s="754" t="s">
        <v>5393</v>
      </c>
      <c r="D1614" s="296"/>
      <c r="E1614" s="754" t="s">
        <v>5394</v>
      </c>
      <c r="F1614" s="296"/>
      <c r="G1614" s="296"/>
      <c r="H1614" s="191" t="s">
        <v>6292</v>
      </c>
      <c r="I1614" s="296"/>
      <c r="J1614" s="191" t="s">
        <v>8331</v>
      </c>
      <c r="K1614" s="296"/>
      <c r="L1614" s="296"/>
      <c r="M1614" s="476">
        <v>200</v>
      </c>
      <c r="N1614" s="477">
        <v>17.0358</v>
      </c>
      <c r="O1614" s="477">
        <f t="shared" si="364"/>
        <v>3407.16</v>
      </c>
      <c r="P1614" s="477"/>
      <c r="Q1614" s="477">
        <f t="shared" si="376"/>
        <v>17.0358</v>
      </c>
      <c r="R1614" s="477">
        <f t="shared" si="377"/>
        <v>0</v>
      </c>
      <c r="S1614" s="477">
        <f t="shared" si="368"/>
        <v>0</v>
      </c>
      <c r="T1614" s="477">
        <f t="shared" si="369"/>
        <v>17.0358</v>
      </c>
      <c r="U1614" s="477">
        <f t="shared" si="370"/>
        <v>0</v>
      </c>
      <c r="V1614" s="477">
        <f t="shared" si="371"/>
        <v>-200</v>
      </c>
      <c r="W1614" s="477">
        <f t="shared" si="372"/>
        <v>17.0358</v>
      </c>
      <c r="X1614" s="477">
        <f t="shared" ref="X1614:X1617" si="379">R1614-O1614</f>
        <v>-3407.16</v>
      </c>
      <c r="Y1614" s="444"/>
      <c r="Z1614" s="296"/>
      <c r="AA1614" s="296"/>
      <c r="AB1614" s="296"/>
      <c r="AC1614" s="296"/>
      <c r="AD1614" s="296"/>
      <c r="AE1614" s="296"/>
      <c r="AF1614" s="296"/>
      <c r="AG1614" s="296"/>
      <c r="AH1614" s="296"/>
      <c r="AI1614" s="296"/>
    </row>
    <row r="1615" s="455" customFormat="1" spans="1:35">
      <c r="A1615" s="467">
        <v>1901</v>
      </c>
      <c r="B1615" s="296"/>
      <c r="C1615" s="754" t="s">
        <v>5401</v>
      </c>
      <c r="D1615" s="296"/>
      <c r="E1615" s="754" t="s">
        <v>5402</v>
      </c>
      <c r="F1615" s="296"/>
      <c r="G1615" s="296"/>
      <c r="H1615" s="191" t="s">
        <v>6292</v>
      </c>
      <c r="I1615" s="296"/>
      <c r="J1615" s="191" t="s">
        <v>8331</v>
      </c>
      <c r="K1615" s="296"/>
      <c r="L1615" s="296"/>
      <c r="M1615" s="476">
        <v>15</v>
      </c>
      <c r="N1615" s="477">
        <v>87.323</v>
      </c>
      <c r="O1615" s="477">
        <f t="shared" si="364"/>
        <v>1309.845</v>
      </c>
      <c r="P1615" s="477"/>
      <c r="Q1615" s="477">
        <f t="shared" si="376"/>
        <v>87.323</v>
      </c>
      <c r="R1615" s="477">
        <f t="shared" si="377"/>
        <v>0</v>
      </c>
      <c r="S1615" s="477">
        <f t="shared" si="368"/>
        <v>0</v>
      </c>
      <c r="T1615" s="477">
        <f t="shared" si="369"/>
        <v>87.323</v>
      </c>
      <c r="U1615" s="477">
        <f t="shared" si="370"/>
        <v>0</v>
      </c>
      <c r="V1615" s="477">
        <f t="shared" si="371"/>
        <v>-15</v>
      </c>
      <c r="W1615" s="477">
        <f t="shared" si="372"/>
        <v>87.323</v>
      </c>
      <c r="X1615" s="477">
        <f t="shared" si="379"/>
        <v>-1309.845</v>
      </c>
      <c r="Y1615" s="444"/>
      <c r="Z1615" s="296"/>
      <c r="AA1615" s="296"/>
      <c r="AB1615" s="296"/>
      <c r="AC1615" s="296"/>
      <c r="AD1615" s="296"/>
      <c r="AE1615" s="296"/>
      <c r="AF1615" s="296"/>
      <c r="AG1615" s="296"/>
      <c r="AH1615" s="296"/>
      <c r="AI1615" s="296"/>
    </row>
    <row r="1616" s="455" customFormat="1" spans="1:35">
      <c r="A1616" s="467">
        <v>1902</v>
      </c>
      <c r="B1616" s="296"/>
      <c r="C1616" s="754" t="s">
        <v>5431</v>
      </c>
      <c r="D1616" s="296"/>
      <c r="E1616" s="754" t="s">
        <v>5432</v>
      </c>
      <c r="F1616" s="296"/>
      <c r="G1616" s="296"/>
      <c r="H1616" s="191" t="s">
        <v>6292</v>
      </c>
      <c r="I1616" s="296"/>
      <c r="J1616" s="191" t="s">
        <v>8331</v>
      </c>
      <c r="K1616" s="296"/>
      <c r="L1616" s="296"/>
      <c r="M1616" s="476">
        <v>-36</v>
      </c>
      <c r="N1616" s="477">
        <v>41.6813</v>
      </c>
      <c r="O1616" s="477">
        <f t="shared" si="364"/>
        <v>-1500.5268</v>
      </c>
      <c r="P1616" s="477"/>
      <c r="Q1616" s="477">
        <f t="shared" si="376"/>
        <v>41.6813</v>
      </c>
      <c r="R1616" s="477">
        <f t="shared" si="377"/>
        <v>0</v>
      </c>
      <c r="S1616" s="477">
        <f t="shared" si="368"/>
        <v>36</v>
      </c>
      <c r="T1616" s="477">
        <f t="shared" si="369"/>
        <v>41.6813</v>
      </c>
      <c r="U1616" s="477">
        <f>R1616-O1616</f>
        <v>1500.5268</v>
      </c>
      <c r="V1616" s="477">
        <f t="shared" si="371"/>
        <v>0</v>
      </c>
      <c r="W1616" s="477">
        <f t="shared" si="372"/>
        <v>41.6813</v>
      </c>
      <c r="X1616" s="477">
        <f>W1616*V1616</f>
        <v>0</v>
      </c>
      <c r="Y1616" s="444"/>
      <c r="Z1616" s="296"/>
      <c r="AA1616" s="296"/>
      <c r="AB1616" s="296"/>
      <c r="AC1616" s="296"/>
      <c r="AD1616" s="296"/>
      <c r="AE1616" s="296"/>
      <c r="AF1616" s="296"/>
      <c r="AG1616" s="296"/>
      <c r="AH1616" s="296"/>
      <c r="AI1616" s="296"/>
    </row>
    <row r="1617" s="455" customFormat="1" spans="1:35">
      <c r="A1617" s="467">
        <v>1903</v>
      </c>
      <c r="B1617" s="296"/>
      <c r="C1617" s="754" t="s">
        <v>8332</v>
      </c>
      <c r="D1617" s="296"/>
      <c r="E1617" s="754" t="s">
        <v>8333</v>
      </c>
      <c r="F1617" s="296"/>
      <c r="G1617" s="296"/>
      <c r="H1617" s="191" t="s">
        <v>6292</v>
      </c>
      <c r="I1617" s="296"/>
      <c r="J1617" s="191" t="s">
        <v>8331</v>
      </c>
      <c r="K1617" s="296"/>
      <c r="L1617" s="296"/>
      <c r="M1617" s="476">
        <v>4</v>
      </c>
      <c r="N1617" s="477">
        <v>10.2746</v>
      </c>
      <c r="O1617" s="477">
        <f t="shared" si="364"/>
        <v>41.0984</v>
      </c>
      <c r="P1617" s="477"/>
      <c r="Q1617" s="477">
        <f t="shared" si="376"/>
        <v>10.2746</v>
      </c>
      <c r="R1617" s="477">
        <f t="shared" si="377"/>
        <v>0</v>
      </c>
      <c r="S1617" s="477">
        <f t="shared" si="368"/>
        <v>0</v>
      </c>
      <c r="T1617" s="477">
        <f t="shared" si="369"/>
        <v>10.2746</v>
      </c>
      <c r="U1617" s="477">
        <f t="shared" si="370"/>
        <v>0</v>
      </c>
      <c r="V1617" s="477">
        <f t="shared" si="371"/>
        <v>-4</v>
      </c>
      <c r="W1617" s="477">
        <f t="shared" si="372"/>
        <v>10.2746</v>
      </c>
      <c r="X1617" s="477">
        <f t="shared" si="379"/>
        <v>-41.0984</v>
      </c>
      <c r="Y1617" s="444"/>
      <c r="Z1617" s="296"/>
      <c r="AA1617" s="296"/>
      <c r="AB1617" s="296"/>
      <c r="AC1617" s="296"/>
      <c r="AD1617" s="296"/>
      <c r="AE1617" s="296"/>
      <c r="AF1617" s="296"/>
      <c r="AG1617" s="296"/>
      <c r="AH1617" s="296"/>
      <c r="AI1617" s="296"/>
    </row>
    <row r="1618" s="455" customFormat="1" spans="1:35">
      <c r="A1618" s="467">
        <v>1904</v>
      </c>
      <c r="B1618" s="296"/>
      <c r="C1618" s="754" t="s">
        <v>8334</v>
      </c>
      <c r="D1618" s="296"/>
      <c r="E1618" s="754" t="s">
        <v>8335</v>
      </c>
      <c r="F1618" s="296"/>
      <c r="G1618" s="296"/>
      <c r="H1618" s="191" t="s">
        <v>6292</v>
      </c>
      <c r="I1618" s="296"/>
      <c r="J1618" s="191" t="s">
        <v>8331</v>
      </c>
      <c r="K1618" s="296"/>
      <c r="L1618" s="296"/>
      <c r="M1618" s="476">
        <v>-2</v>
      </c>
      <c r="N1618" s="477">
        <v>104.56</v>
      </c>
      <c r="O1618" s="477">
        <f t="shared" si="364"/>
        <v>-209.12</v>
      </c>
      <c r="P1618" s="477"/>
      <c r="Q1618" s="477">
        <f t="shared" si="376"/>
        <v>104.56</v>
      </c>
      <c r="R1618" s="477">
        <f t="shared" si="377"/>
        <v>0</v>
      </c>
      <c r="S1618" s="477">
        <f t="shared" si="368"/>
        <v>2</v>
      </c>
      <c r="T1618" s="477">
        <f t="shared" si="369"/>
        <v>104.56</v>
      </c>
      <c r="U1618" s="477">
        <f>R1618-O1618</f>
        <v>209.12</v>
      </c>
      <c r="V1618" s="477">
        <f t="shared" si="371"/>
        <v>0</v>
      </c>
      <c r="W1618" s="477">
        <f t="shared" si="372"/>
        <v>104.56</v>
      </c>
      <c r="X1618" s="477">
        <f>W1618*V1618</f>
        <v>0</v>
      </c>
      <c r="Y1618" s="444"/>
      <c r="Z1618" s="296"/>
      <c r="AA1618" s="296"/>
      <c r="AB1618" s="296"/>
      <c r="AC1618" s="296"/>
      <c r="AD1618" s="296"/>
      <c r="AE1618" s="296"/>
      <c r="AF1618" s="296"/>
      <c r="AG1618" s="296"/>
      <c r="AH1618" s="296"/>
      <c r="AI1618" s="296"/>
    </row>
    <row r="1619" s="455" customFormat="1" spans="1:35">
      <c r="A1619" s="467">
        <v>1905</v>
      </c>
      <c r="B1619" s="296"/>
      <c r="C1619" s="754" t="s">
        <v>5433</v>
      </c>
      <c r="D1619" s="296"/>
      <c r="E1619" s="754" t="s">
        <v>5434</v>
      </c>
      <c r="F1619" s="296"/>
      <c r="G1619" s="296"/>
      <c r="H1619" s="191" t="s">
        <v>6292</v>
      </c>
      <c r="I1619" s="296"/>
      <c r="J1619" s="191" t="s">
        <v>8331</v>
      </c>
      <c r="K1619" s="296"/>
      <c r="L1619" s="296"/>
      <c r="M1619" s="476">
        <v>-24</v>
      </c>
      <c r="N1619" s="477">
        <v>9.985</v>
      </c>
      <c r="O1619" s="477">
        <f t="shared" ref="O1619:O1682" si="380">N1619*M1619</f>
        <v>-239.64</v>
      </c>
      <c r="P1619" s="477"/>
      <c r="Q1619" s="477">
        <f t="shared" si="376"/>
        <v>9.985</v>
      </c>
      <c r="R1619" s="477">
        <f t="shared" si="377"/>
        <v>0</v>
      </c>
      <c r="S1619" s="477">
        <f t="shared" si="368"/>
        <v>24</v>
      </c>
      <c r="T1619" s="477">
        <f t="shared" si="369"/>
        <v>9.985</v>
      </c>
      <c r="U1619" s="477">
        <f>R1619-O1619</f>
        <v>239.64</v>
      </c>
      <c r="V1619" s="477">
        <f t="shared" si="371"/>
        <v>0</v>
      </c>
      <c r="W1619" s="477">
        <f t="shared" si="372"/>
        <v>9.985</v>
      </c>
      <c r="X1619" s="477">
        <f>W1619*V1619</f>
        <v>0</v>
      </c>
      <c r="Y1619" s="444"/>
      <c r="Z1619" s="296"/>
      <c r="AA1619" s="296"/>
      <c r="AB1619" s="296"/>
      <c r="AC1619" s="296"/>
      <c r="AD1619" s="296"/>
      <c r="AE1619" s="296"/>
      <c r="AF1619" s="296"/>
      <c r="AG1619" s="296"/>
      <c r="AH1619" s="296"/>
      <c r="AI1619" s="296"/>
    </row>
    <row r="1620" s="455" customFormat="1" spans="1:35">
      <c r="A1620" s="467">
        <v>1906</v>
      </c>
      <c r="B1620" s="296"/>
      <c r="C1620" s="754" t="s">
        <v>8292</v>
      </c>
      <c r="D1620" s="296"/>
      <c r="E1620" s="754" t="s">
        <v>8293</v>
      </c>
      <c r="F1620" s="296"/>
      <c r="G1620" s="296"/>
      <c r="H1620" s="191" t="s">
        <v>6292</v>
      </c>
      <c r="I1620" s="296"/>
      <c r="J1620" s="191" t="s">
        <v>8331</v>
      </c>
      <c r="K1620" s="296"/>
      <c r="L1620" s="296"/>
      <c r="M1620" s="476">
        <v>5</v>
      </c>
      <c r="N1620" s="477">
        <v>8.86</v>
      </c>
      <c r="O1620" s="477">
        <f t="shared" si="380"/>
        <v>44.3</v>
      </c>
      <c r="P1620" s="477"/>
      <c r="Q1620" s="477">
        <f t="shared" si="376"/>
        <v>8.86</v>
      </c>
      <c r="R1620" s="477">
        <f t="shared" si="377"/>
        <v>0</v>
      </c>
      <c r="S1620" s="477">
        <f t="shared" si="368"/>
        <v>0</v>
      </c>
      <c r="T1620" s="477">
        <f t="shared" si="369"/>
        <v>8.86</v>
      </c>
      <c r="U1620" s="477">
        <f t="shared" si="370"/>
        <v>0</v>
      </c>
      <c r="V1620" s="477">
        <f t="shared" si="371"/>
        <v>-5</v>
      </c>
      <c r="W1620" s="477">
        <f t="shared" si="372"/>
        <v>8.86</v>
      </c>
      <c r="X1620" s="477">
        <f t="shared" ref="X1620:X1627" si="381">R1620-O1620</f>
        <v>-44.3</v>
      </c>
      <c r="Y1620" s="444"/>
      <c r="Z1620" s="296"/>
      <c r="AA1620" s="296"/>
      <c r="AB1620" s="296"/>
      <c r="AC1620" s="296"/>
      <c r="AD1620" s="296"/>
      <c r="AE1620" s="296"/>
      <c r="AF1620" s="296"/>
      <c r="AG1620" s="296"/>
      <c r="AH1620" s="296"/>
      <c r="AI1620" s="296"/>
    </row>
    <row r="1621" s="455" customFormat="1" spans="1:35">
      <c r="A1621" s="467">
        <v>1907</v>
      </c>
      <c r="B1621" s="296"/>
      <c r="C1621" s="754" t="s">
        <v>8336</v>
      </c>
      <c r="D1621" s="296"/>
      <c r="E1621" s="754" t="s">
        <v>8337</v>
      </c>
      <c r="F1621" s="296"/>
      <c r="G1621" s="296"/>
      <c r="H1621" s="191" t="s">
        <v>6292</v>
      </c>
      <c r="I1621" s="296"/>
      <c r="J1621" s="191" t="s">
        <v>8331</v>
      </c>
      <c r="K1621" s="296"/>
      <c r="L1621" s="296"/>
      <c r="M1621" s="476">
        <v>4</v>
      </c>
      <c r="N1621" s="477">
        <v>11.3225</v>
      </c>
      <c r="O1621" s="477">
        <f t="shared" si="380"/>
        <v>45.29</v>
      </c>
      <c r="P1621" s="477"/>
      <c r="Q1621" s="477">
        <f t="shared" si="376"/>
        <v>11.3225</v>
      </c>
      <c r="R1621" s="477">
        <f t="shared" si="377"/>
        <v>0</v>
      </c>
      <c r="S1621" s="477">
        <f t="shared" si="368"/>
        <v>0</v>
      </c>
      <c r="T1621" s="477">
        <f t="shared" si="369"/>
        <v>11.3225</v>
      </c>
      <c r="U1621" s="477">
        <f t="shared" si="370"/>
        <v>0</v>
      </c>
      <c r="V1621" s="477">
        <f t="shared" si="371"/>
        <v>-4</v>
      </c>
      <c r="W1621" s="477">
        <f t="shared" si="372"/>
        <v>11.3225</v>
      </c>
      <c r="X1621" s="477">
        <f t="shared" si="381"/>
        <v>-45.29</v>
      </c>
      <c r="Y1621" s="444"/>
      <c r="Z1621" s="296"/>
      <c r="AA1621" s="296"/>
      <c r="AB1621" s="296"/>
      <c r="AC1621" s="296"/>
      <c r="AD1621" s="296"/>
      <c r="AE1621" s="296"/>
      <c r="AF1621" s="296"/>
      <c r="AG1621" s="296"/>
      <c r="AH1621" s="296"/>
      <c r="AI1621" s="296"/>
    </row>
    <row r="1622" s="455" customFormat="1" spans="1:35">
      <c r="A1622" s="467">
        <v>1908</v>
      </c>
      <c r="B1622" s="296"/>
      <c r="C1622" s="754" t="s">
        <v>5443</v>
      </c>
      <c r="D1622" s="296"/>
      <c r="E1622" s="754" t="s">
        <v>5444</v>
      </c>
      <c r="F1622" s="296"/>
      <c r="G1622" s="296"/>
      <c r="H1622" s="191" t="s">
        <v>6292</v>
      </c>
      <c r="I1622" s="296"/>
      <c r="J1622" s="191" t="s">
        <v>8331</v>
      </c>
      <c r="K1622" s="296"/>
      <c r="L1622" s="296"/>
      <c r="M1622" s="476">
        <v>-48</v>
      </c>
      <c r="N1622" s="477">
        <v>15.661</v>
      </c>
      <c r="O1622" s="477">
        <f t="shared" si="380"/>
        <v>-751.728</v>
      </c>
      <c r="P1622" s="477"/>
      <c r="Q1622" s="477">
        <f t="shared" si="376"/>
        <v>15.661</v>
      </c>
      <c r="R1622" s="477">
        <f t="shared" si="377"/>
        <v>0</v>
      </c>
      <c r="S1622" s="477">
        <f t="shared" si="368"/>
        <v>48</v>
      </c>
      <c r="T1622" s="477">
        <f t="shared" si="369"/>
        <v>15.661</v>
      </c>
      <c r="U1622" s="477">
        <f>R1622-O1622</f>
        <v>751.728</v>
      </c>
      <c r="V1622" s="477">
        <f t="shared" si="371"/>
        <v>0</v>
      </c>
      <c r="W1622" s="477">
        <f t="shared" si="372"/>
        <v>15.661</v>
      </c>
      <c r="X1622" s="477">
        <f>W1622*V1622</f>
        <v>0</v>
      </c>
      <c r="Y1622" s="444"/>
      <c r="Z1622" s="296"/>
      <c r="AA1622" s="296"/>
      <c r="AB1622" s="296"/>
      <c r="AC1622" s="296"/>
      <c r="AD1622" s="296"/>
      <c r="AE1622" s="296"/>
      <c r="AF1622" s="296"/>
      <c r="AG1622" s="296"/>
      <c r="AH1622" s="296"/>
      <c r="AI1622" s="296"/>
    </row>
    <row r="1623" s="455" customFormat="1" spans="1:35">
      <c r="A1623" s="467"/>
      <c r="B1623" s="296"/>
      <c r="C1623" s="754" t="s">
        <v>5449</v>
      </c>
      <c r="D1623" s="296"/>
      <c r="E1623" s="754" t="s">
        <v>4298</v>
      </c>
      <c r="F1623" s="296"/>
      <c r="G1623" s="296"/>
      <c r="H1623" s="191" t="s">
        <v>6292</v>
      </c>
      <c r="I1623" s="296"/>
      <c r="J1623" s="191" t="s">
        <v>8331</v>
      </c>
      <c r="K1623" s="296"/>
      <c r="L1623" s="296"/>
      <c r="M1623" s="476">
        <v>10</v>
      </c>
      <c r="N1623" s="477">
        <v>11.3294</v>
      </c>
      <c r="O1623" s="477">
        <f t="shared" si="380"/>
        <v>113.294</v>
      </c>
      <c r="P1623" s="477"/>
      <c r="Q1623" s="477">
        <f t="shared" si="376"/>
        <v>11.3294</v>
      </c>
      <c r="R1623" s="477">
        <f t="shared" si="377"/>
        <v>0</v>
      </c>
      <c r="S1623" s="477">
        <f t="shared" si="368"/>
        <v>0</v>
      </c>
      <c r="T1623" s="477">
        <f t="shared" si="369"/>
        <v>11.3294</v>
      </c>
      <c r="U1623" s="477">
        <f t="shared" si="370"/>
        <v>0</v>
      </c>
      <c r="V1623" s="477">
        <f t="shared" si="371"/>
        <v>-10</v>
      </c>
      <c r="W1623" s="477">
        <f t="shared" si="372"/>
        <v>11.3294</v>
      </c>
      <c r="X1623" s="477">
        <f t="shared" si="381"/>
        <v>-113.294</v>
      </c>
      <c r="Y1623" s="444"/>
      <c r="Z1623" s="296"/>
      <c r="AA1623" s="296"/>
      <c r="AB1623" s="296"/>
      <c r="AC1623" s="296"/>
      <c r="AD1623" s="296"/>
      <c r="AE1623" s="296"/>
      <c r="AF1623" s="296"/>
      <c r="AG1623" s="296"/>
      <c r="AH1623" s="296"/>
      <c r="AI1623" s="296"/>
    </row>
    <row r="1624" s="455" customFormat="1" spans="1:35">
      <c r="A1624" s="467"/>
      <c r="B1624" s="296"/>
      <c r="C1624" s="754" t="s">
        <v>5450</v>
      </c>
      <c r="D1624" s="296"/>
      <c r="E1624" s="754" t="s">
        <v>5451</v>
      </c>
      <c r="F1624" s="296"/>
      <c r="G1624" s="296"/>
      <c r="H1624" s="191" t="s">
        <v>6292</v>
      </c>
      <c r="I1624" s="296"/>
      <c r="J1624" s="191" t="s">
        <v>8331</v>
      </c>
      <c r="K1624" s="296"/>
      <c r="L1624" s="296"/>
      <c r="M1624" s="476">
        <v>20</v>
      </c>
      <c r="N1624" s="477">
        <v>4.8012</v>
      </c>
      <c r="O1624" s="477">
        <f t="shared" si="380"/>
        <v>96.024</v>
      </c>
      <c r="P1624" s="477"/>
      <c r="Q1624" s="477">
        <f t="shared" si="376"/>
        <v>4.8012</v>
      </c>
      <c r="R1624" s="477">
        <f t="shared" si="377"/>
        <v>0</v>
      </c>
      <c r="S1624" s="477">
        <f t="shared" si="368"/>
        <v>0</v>
      </c>
      <c r="T1624" s="477">
        <f t="shared" si="369"/>
        <v>4.8012</v>
      </c>
      <c r="U1624" s="477">
        <f t="shared" si="370"/>
        <v>0</v>
      </c>
      <c r="V1624" s="477">
        <f t="shared" si="371"/>
        <v>-20</v>
      </c>
      <c r="W1624" s="477">
        <f t="shared" si="372"/>
        <v>4.8012</v>
      </c>
      <c r="X1624" s="477">
        <f t="shared" si="381"/>
        <v>-96.024</v>
      </c>
      <c r="Y1624" s="444"/>
      <c r="Z1624" s="296"/>
      <c r="AA1624" s="296"/>
      <c r="AB1624" s="296"/>
      <c r="AC1624" s="296"/>
      <c r="AD1624" s="296"/>
      <c r="AE1624" s="296"/>
      <c r="AF1624" s="296"/>
      <c r="AG1624" s="296"/>
      <c r="AH1624" s="296"/>
      <c r="AI1624" s="296"/>
    </row>
    <row r="1625" s="455" customFormat="1" spans="1:35">
      <c r="A1625" s="467">
        <v>1909</v>
      </c>
      <c r="B1625" s="296"/>
      <c r="C1625" s="754" t="s">
        <v>5454</v>
      </c>
      <c r="D1625" s="296"/>
      <c r="E1625" s="754" t="s">
        <v>5455</v>
      </c>
      <c r="F1625" s="296"/>
      <c r="G1625" s="296"/>
      <c r="H1625" s="191" t="s">
        <v>6292</v>
      </c>
      <c r="I1625" s="296"/>
      <c r="J1625" s="191" t="s">
        <v>8331</v>
      </c>
      <c r="K1625" s="296"/>
      <c r="L1625" s="296"/>
      <c r="M1625" s="476">
        <v>920</v>
      </c>
      <c r="N1625" s="477">
        <v>13.3242</v>
      </c>
      <c r="O1625" s="477">
        <f t="shared" si="380"/>
        <v>12258.264</v>
      </c>
      <c r="P1625" s="477"/>
      <c r="Q1625" s="477">
        <f t="shared" si="376"/>
        <v>13.3242</v>
      </c>
      <c r="R1625" s="477">
        <f t="shared" si="377"/>
        <v>0</v>
      </c>
      <c r="S1625" s="477">
        <f t="shared" si="368"/>
        <v>0</v>
      </c>
      <c r="T1625" s="477">
        <f t="shared" si="369"/>
        <v>13.3242</v>
      </c>
      <c r="U1625" s="477">
        <f t="shared" si="370"/>
        <v>0</v>
      </c>
      <c r="V1625" s="477">
        <f t="shared" si="371"/>
        <v>-920</v>
      </c>
      <c r="W1625" s="477">
        <f t="shared" si="372"/>
        <v>13.3242</v>
      </c>
      <c r="X1625" s="477">
        <f t="shared" si="381"/>
        <v>-12258.264</v>
      </c>
      <c r="Y1625" s="444"/>
      <c r="Z1625" s="296"/>
      <c r="AA1625" s="296"/>
      <c r="AB1625" s="296"/>
      <c r="AC1625" s="296"/>
      <c r="AD1625" s="296"/>
      <c r="AE1625" s="296"/>
      <c r="AF1625" s="296"/>
      <c r="AG1625" s="296"/>
      <c r="AH1625" s="296"/>
      <c r="AI1625" s="296"/>
    </row>
    <row r="1626" s="455" customFormat="1" spans="1:35">
      <c r="A1626" s="467"/>
      <c r="B1626" s="296"/>
      <c r="C1626" s="754" t="s">
        <v>5456</v>
      </c>
      <c r="D1626" s="296"/>
      <c r="E1626" s="754" t="s">
        <v>5457</v>
      </c>
      <c r="F1626" s="296"/>
      <c r="G1626" s="296"/>
      <c r="H1626" s="191" t="s">
        <v>6292</v>
      </c>
      <c r="I1626" s="296"/>
      <c r="J1626" s="191" t="s">
        <v>8331</v>
      </c>
      <c r="K1626" s="296"/>
      <c r="L1626" s="296"/>
      <c r="M1626" s="476">
        <v>1440</v>
      </c>
      <c r="N1626" s="477">
        <v>13.1987</v>
      </c>
      <c r="O1626" s="477">
        <f t="shared" si="380"/>
        <v>19006.128</v>
      </c>
      <c r="P1626" s="477"/>
      <c r="Q1626" s="477">
        <f t="shared" si="376"/>
        <v>13.1987</v>
      </c>
      <c r="R1626" s="477">
        <f t="shared" si="377"/>
        <v>0</v>
      </c>
      <c r="S1626" s="477">
        <f t="shared" si="368"/>
        <v>0</v>
      </c>
      <c r="T1626" s="477">
        <f t="shared" si="369"/>
        <v>13.1987</v>
      </c>
      <c r="U1626" s="477">
        <f t="shared" si="370"/>
        <v>0</v>
      </c>
      <c r="V1626" s="477">
        <f t="shared" si="371"/>
        <v>-1440</v>
      </c>
      <c r="W1626" s="477">
        <f t="shared" si="372"/>
        <v>13.1987</v>
      </c>
      <c r="X1626" s="477">
        <f t="shared" si="381"/>
        <v>-19006.128</v>
      </c>
      <c r="Y1626" s="444"/>
      <c r="Z1626" s="296"/>
      <c r="AA1626" s="296"/>
      <c r="AB1626" s="296"/>
      <c r="AC1626" s="296"/>
      <c r="AD1626" s="296"/>
      <c r="AE1626" s="296"/>
      <c r="AF1626" s="296"/>
      <c r="AG1626" s="296"/>
      <c r="AH1626" s="296"/>
      <c r="AI1626" s="296"/>
    </row>
    <row r="1627" s="455" customFormat="1" spans="1:35">
      <c r="A1627" s="467"/>
      <c r="B1627" s="296"/>
      <c r="C1627" s="754" t="s">
        <v>5458</v>
      </c>
      <c r="D1627" s="296"/>
      <c r="E1627" s="754" t="s">
        <v>5459</v>
      </c>
      <c r="F1627" s="296"/>
      <c r="G1627" s="296"/>
      <c r="H1627" s="191" t="s">
        <v>6292</v>
      </c>
      <c r="I1627" s="296"/>
      <c r="J1627" s="191" t="s">
        <v>8331</v>
      </c>
      <c r="K1627" s="296"/>
      <c r="L1627" s="296"/>
      <c r="M1627" s="476">
        <v>13</v>
      </c>
      <c r="N1627" s="477">
        <v>11.1187</v>
      </c>
      <c r="O1627" s="477">
        <f t="shared" si="380"/>
        <v>144.5431</v>
      </c>
      <c r="P1627" s="477">
        <v>6</v>
      </c>
      <c r="Q1627" s="477">
        <f t="shared" si="376"/>
        <v>11.1187</v>
      </c>
      <c r="R1627" s="477">
        <f t="shared" si="377"/>
        <v>66.7122</v>
      </c>
      <c r="S1627" s="477">
        <f t="shared" si="368"/>
        <v>0</v>
      </c>
      <c r="T1627" s="477">
        <f t="shared" si="369"/>
        <v>11.1187</v>
      </c>
      <c r="U1627" s="477">
        <f t="shared" si="370"/>
        <v>0</v>
      </c>
      <c r="V1627" s="477">
        <f t="shared" si="371"/>
        <v>-7</v>
      </c>
      <c r="W1627" s="477">
        <f t="shared" si="372"/>
        <v>11.1187</v>
      </c>
      <c r="X1627" s="477">
        <f t="shared" si="381"/>
        <v>-77.8309</v>
      </c>
      <c r="Y1627" s="444"/>
      <c r="Z1627" s="296"/>
      <c r="AA1627" s="296"/>
      <c r="AB1627" s="296"/>
      <c r="AC1627" s="296"/>
      <c r="AD1627" s="296"/>
      <c r="AE1627" s="296"/>
      <c r="AF1627" s="296"/>
      <c r="AG1627" s="296"/>
      <c r="AH1627" s="296"/>
      <c r="AI1627" s="296"/>
    </row>
    <row r="1628" s="455" customFormat="1" spans="1:35">
      <c r="A1628" s="467"/>
      <c r="B1628" s="296"/>
      <c r="C1628" s="754" t="s">
        <v>5460</v>
      </c>
      <c r="D1628" s="296"/>
      <c r="E1628" s="754" t="s">
        <v>5461</v>
      </c>
      <c r="F1628" s="296"/>
      <c r="G1628" s="296"/>
      <c r="H1628" s="191" t="s">
        <v>6292</v>
      </c>
      <c r="I1628" s="296"/>
      <c r="J1628" s="191" t="s">
        <v>8331</v>
      </c>
      <c r="K1628" s="296"/>
      <c r="L1628" s="296"/>
      <c r="M1628" s="476">
        <v>-3</v>
      </c>
      <c r="N1628" s="477">
        <v>12.3899</v>
      </c>
      <c r="O1628" s="477">
        <f t="shared" si="380"/>
        <v>-37.1697</v>
      </c>
      <c r="P1628" s="477">
        <v>20</v>
      </c>
      <c r="Q1628" s="477">
        <f t="shared" si="376"/>
        <v>12.3899</v>
      </c>
      <c r="R1628" s="477">
        <f t="shared" si="377"/>
        <v>247.798</v>
      </c>
      <c r="S1628" s="477">
        <f t="shared" si="368"/>
        <v>23</v>
      </c>
      <c r="T1628" s="477">
        <f t="shared" si="369"/>
        <v>12.3899</v>
      </c>
      <c r="U1628" s="477">
        <f>R1628-O1628</f>
        <v>284.9677</v>
      </c>
      <c r="V1628" s="477">
        <f t="shared" si="371"/>
        <v>0</v>
      </c>
      <c r="W1628" s="477">
        <f t="shared" si="372"/>
        <v>12.3899</v>
      </c>
      <c r="X1628" s="477">
        <f>W1628*V1628</f>
        <v>0</v>
      </c>
      <c r="Y1628" s="444"/>
      <c r="Z1628" s="296"/>
      <c r="AA1628" s="296"/>
      <c r="AB1628" s="296"/>
      <c r="AC1628" s="296"/>
      <c r="AD1628" s="296"/>
      <c r="AE1628" s="296"/>
      <c r="AF1628" s="296"/>
      <c r="AG1628" s="296"/>
      <c r="AH1628" s="296"/>
      <c r="AI1628" s="296"/>
    </row>
    <row r="1629" s="455" customFormat="1" spans="1:35">
      <c r="A1629" s="467"/>
      <c r="B1629" s="296"/>
      <c r="C1629" s="754" t="s">
        <v>8338</v>
      </c>
      <c r="D1629" s="296"/>
      <c r="E1629" s="754" t="s">
        <v>8339</v>
      </c>
      <c r="F1629" s="296"/>
      <c r="G1629" s="296"/>
      <c r="H1629" s="191" t="s">
        <v>6292</v>
      </c>
      <c r="I1629" s="296"/>
      <c r="J1629" s="191" t="s">
        <v>8331</v>
      </c>
      <c r="K1629" s="296"/>
      <c r="L1629" s="296"/>
      <c r="M1629" s="476">
        <v>-77</v>
      </c>
      <c r="N1629" s="477">
        <v>236.97</v>
      </c>
      <c r="O1629" s="477">
        <f t="shared" si="380"/>
        <v>-18246.69</v>
      </c>
      <c r="P1629" s="477"/>
      <c r="Q1629" s="477">
        <f t="shared" si="376"/>
        <v>236.97</v>
      </c>
      <c r="R1629" s="477">
        <f t="shared" si="377"/>
        <v>0</v>
      </c>
      <c r="S1629" s="477">
        <f t="shared" si="368"/>
        <v>77</v>
      </c>
      <c r="T1629" s="477">
        <f t="shared" si="369"/>
        <v>236.97</v>
      </c>
      <c r="U1629" s="477">
        <f>R1629-O1629</f>
        <v>18246.69</v>
      </c>
      <c r="V1629" s="477">
        <f t="shared" si="371"/>
        <v>0</v>
      </c>
      <c r="W1629" s="477">
        <f t="shared" si="372"/>
        <v>236.97</v>
      </c>
      <c r="X1629" s="477">
        <f>W1629*V1629</f>
        <v>0</v>
      </c>
      <c r="Y1629" s="444"/>
      <c r="Z1629" s="296"/>
      <c r="AA1629" s="296"/>
      <c r="AB1629" s="296"/>
      <c r="AC1629" s="296"/>
      <c r="AD1629" s="296"/>
      <c r="AE1629" s="296"/>
      <c r="AF1629" s="296"/>
      <c r="AG1629" s="296"/>
      <c r="AH1629" s="296"/>
      <c r="AI1629" s="296"/>
    </row>
    <row r="1630" s="455" customFormat="1" spans="1:35">
      <c r="A1630" s="467"/>
      <c r="B1630" s="296"/>
      <c r="C1630" s="754" t="s">
        <v>4323</v>
      </c>
      <c r="D1630" s="296"/>
      <c r="E1630" s="754" t="s">
        <v>4324</v>
      </c>
      <c r="F1630" s="296"/>
      <c r="G1630" s="296"/>
      <c r="H1630" s="191" t="s">
        <v>6292</v>
      </c>
      <c r="I1630" s="296"/>
      <c r="J1630" s="191" t="s">
        <v>8331</v>
      </c>
      <c r="K1630" s="296"/>
      <c r="L1630" s="296"/>
      <c r="M1630" s="476">
        <v>100</v>
      </c>
      <c r="N1630" s="477">
        <v>1.1216</v>
      </c>
      <c r="O1630" s="477">
        <f t="shared" si="380"/>
        <v>112.16</v>
      </c>
      <c r="P1630" s="477"/>
      <c r="Q1630" s="477">
        <f t="shared" si="376"/>
        <v>1.1216</v>
      </c>
      <c r="R1630" s="477">
        <f t="shared" si="377"/>
        <v>0</v>
      </c>
      <c r="S1630" s="477">
        <f t="shared" si="368"/>
        <v>0</v>
      </c>
      <c r="T1630" s="477">
        <f t="shared" si="369"/>
        <v>1.1216</v>
      </c>
      <c r="U1630" s="477">
        <f t="shared" si="370"/>
        <v>0</v>
      </c>
      <c r="V1630" s="477">
        <f t="shared" si="371"/>
        <v>-100</v>
      </c>
      <c r="W1630" s="477">
        <f t="shared" si="372"/>
        <v>1.1216</v>
      </c>
      <c r="X1630" s="477">
        <f>R1630-O1630</f>
        <v>-112.16</v>
      </c>
      <c r="Y1630" s="444"/>
      <c r="Z1630" s="296"/>
      <c r="AA1630" s="296"/>
      <c r="AB1630" s="296"/>
      <c r="AC1630" s="296"/>
      <c r="AD1630" s="296"/>
      <c r="AE1630" s="296"/>
      <c r="AF1630" s="296"/>
      <c r="AG1630" s="296"/>
      <c r="AH1630" s="296"/>
      <c r="AI1630" s="296"/>
    </row>
    <row r="1631" s="455" customFormat="1" spans="1:35">
      <c r="A1631" s="467"/>
      <c r="B1631" s="296"/>
      <c r="C1631" s="296"/>
      <c r="D1631" s="296"/>
      <c r="E1631" s="296"/>
      <c r="F1631" s="296"/>
      <c r="G1631" s="296"/>
      <c r="H1631" s="191" t="s">
        <v>6292</v>
      </c>
      <c r="I1631" s="296"/>
      <c r="J1631" s="191" t="s">
        <v>8331</v>
      </c>
      <c r="K1631" s="296"/>
      <c r="L1631" s="296"/>
      <c r="M1631" s="476"/>
      <c r="N1631" s="477"/>
      <c r="O1631" s="477">
        <f t="shared" si="380"/>
        <v>0</v>
      </c>
      <c r="P1631" s="477"/>
      <c r="Q1631" s="477">
        <f t="shared" si="376"/>
        <v>0</v>
      </c>
      <c r="R1631" s="477">
        <f t="shared" si="377"/>
        <v>0</v>
      </c>
      <c r="S1631" s="477">
        <f t="shared" si="368"/>
        <v>0</v>
      </c>
      <c r="T1631" s="477">
        <f t="shared" si="369"/>
        <v>0</v>
      </c>
      <c r="U1631" s="477">
        <f t="shared" si="370"/>
        <v>0</v>
      </c>
      <c r="V1631" s="477">
        <f t="shared" si="371"/>
        <v>0</v>
      </c>
      <c r="W1631" s="477">
        <f t="shared" si="372"/>
        <v>0</v>
      </c>
      <c r="X1631" s="477">
        <f t="shared" ref="X1631:X1636" si="382">W1631*V1631</f>
        <v>0</v>
      </c>
      <c r="Y1631" s="444"/>
      <c r="Z1631" s="296"/>
      <c r="AA1631" s="296"/>
      <c r="AB1631" s="296"/>
      <c r="AC1631" s="296"/>
      <c r="AD1631" s="296"/>
      <c r="AE1631" s="296"/>
      <c r="AF1631" s="296"/>
      <c r="AG1631" s="296"/>
      <c r="AH1631" s="296"/>
      <c r="AI1631" s="296"/>
    </row>
    <row r="1632" s="455" customFormat="1" spans="1:35">
      <c r="A1632" s="467">
        <v>1920</v>
      </c>
      <c r="B1632" s="296"/>
      <c r="C1632" s="296"/>
      <c r="D1632" s="296"/>
      <c r="E1632" s="296"/>
      <c r="F1632" s="296"/>
      <c r="G1632" s="296"/>
      <c r="H1632" s="191" t="s">
        <v>6292</v>
      </c>
      <c r="I1632" s="296"/>
      <c r="J1632" s="495" t="s">
        <v>8340</v>
      </c>
      <c r="K1632" s="296"/>
      <c r="L1632" s="296"/>
      <c r="M1632" s="476"/>
      <c r="N1632" s="477"/>
      <c r="O1632" s="477">
        <f t="shared" si="380"/>
        <v>0</v>
      </c>
      <c r="P1632" s="477"/>
      <c r="Q1632" s="477">
        <f t="shared" si="376"/>
        <v>0</v>
      </c>
      <c r="R1632" s="477">
        <f t="shared" si="377"/>
        <v>0</v>
      </c>
      <c r="S1632" s="477">
        <f t="shared" si="368"/>
        <v>0</v>
      </c>
      <c r="T1632" s="477">
        <f t="shared" si="369"/>
        <v>0</v>
      </c>
      <c r="U1632" s="477">
        <f t="shared" si="370"/>
        <v>0</v>
      </c>
      <c r="V1632" s="477">
        <f t="shared" si="371"/>
        <v>0</v>
      </c>
      <c r="W1632" s="477">
        <f t="shared" si="372"/>
        <v>0</v>
      </c>
      <c r="X1632" s="477">
        <f t="shared" si="382"/>
        <v>0</v>
      </c>
      <c r="Y1632" s="444"/>
      <c r="Z1632" s="296"/>
      <c r="AA1632" s="296"/>
      <c r="AB1632" s="296"/>
      <c r="AC1632" s="296"/>
      <c r="AD1632" s="296"/>
      <c r="AE1632" s="296"/>
      <c r="AF1632" s="296"/>
      <c r="AG1632" s="296"/>
      <c r="AH1632" s="296"/>
      <c r="AI1632" s="296"/>
    </row>
    <row r="1633" s="455" customFormat="1" spans="1:35">
      <c r="A1633" s="467">
        <v>1921</v>
      </c>
      <c r="B1633" s="296"/>
      <c r="C1633" s="754" t="s">
        <v>7666</v>
      </c>
      <c r="D1633" s="296"/>
      <c r="E1633" s="754" t="s">
        <v>7667</v>
      </c>
      <c r="F1633" s="296"/>
      <c r="G1633" s="296"/>
      <c r="H1633" s="191" t="s">
        <v>6292</v>
      </c>
      <c r="I1633" s="296"/>
      <c r="J1633" s="191" t="s">
        <v>8341</v>
      </c>
      <c r="K1633" s="296"/>
      <c r="L1633" s="296"/>
      <c r="M1633" s="482">
        <v>160</v>
      </c>
      <c r="N1633" s="477">
        <v>52.2113</v>
      </c>
      <c r="O1633" s="477">
        <f t="shared" si="380"/>
        <v>8353.808</v>
      </c>
      <c r="P1633" s="477">
        <f>VLOOKUP(C1633,[8]集团配件2.63!$C$5:$P$8,14,0)</f>
        <v>160</v>
      </c>
      <c r="Q1633" s="477">
        <f t="shared" si="376"/>
        <v>52.2113</v>
      </c>
      <c r="R1633" s="477">
        <f t="shared" si="377"/>
        <v>8353.808</v>
      </c>
      <c r="S1633" s="477">
        <f t="shared" si="368"/>
        <v>0</v>
      </c>
      <c r="T1633" s="477">
        <f t="shared" si="369"/>
        <v>52.2113</v>
      </c>
      <c r="U1633" s="477">
        <f t="shared" si="370"/>
        <v>0</v>
      </c>
      <c r="V1633" s="477">
        <f t="shared" si="371"/>
        <v>0</v>
      </c>
      <c r="W1633" s="477">
        <f t="shared" si="372"/>
        <v>52.2113</v>
      </c>
      <c r="X1633" s="477">
        <f t="shared" si="382"/>
        <v>0</v>
      </c>
      <c r="Y1633" s="444"/>
      <c r="Z1633" s="296"/>
      <c r="AA1633" s="296"/>
      <c r="AB1633" s="296"/>
      <c r="AC1633" s="296"/>
      <c r="AD1633" s="296"/>
      <c r="AE1633" s="296"/>
      <c r="AF1633" s="296"/>
      <c r="AG1633" s="296"/>
      <c r="AH1633" s="296"/>
      <c r="AI1633" s="296"/>
    </row>
    <row r="1634" s="455" customFormat="1" spans="1:35">
      <c r="A1634" s="467"/>
      <c r="B1634" s="296"/>
      <c r="C1634" s="754" t="s">
        <v>7668</v>
      </c>
      <c r="D1634" s="296"/>
      <c r="E1634" s="754" t="s">
        <v>7669</v>
      </c>
      <c r="F1634" s="296"/>
      <c r="G1634" s="296"/>
      <c r="H1634" s="191" t="s">
        <v>6292</v>
      </c>
      <c r="I1634" s="296"/>
      <c r="J1634" s="191" t="s">
        <v>8341</v>
      </c>
      <c r="K1634" s="296"/>
      <c r="L1634" s="296"/>
      <c r="M1634" s="482">
        <v>160</v>
      </c>
      <c r="N1634" s="477">
        <v>55.1313</v>
      </c>
      <c r="O1634" s="477">
        <f t="shared" si="380"/>
        <v>8821.008</v>
      </c>
      <c r="P1634" s="477">
        <f>VLOOKUP(C1634,[8]集团配件2.63!$C$5:$P$8,14,0)</f>
        <v>160</v>
      </c>
      <c r="Q1634" s="477">
        <f t="shared" si="376"/>
        <v>55.1313</v>
      </c>
      <c r="R1634" s="477">
        <f t="shared" si="377"/>
        <v>8821.008</v>
      </c>
      <c r="S1634" s="477">
        <f t="shared" si="368"/>
        <v>0</v>
      </c>
      <c r="T1634" s="477">
        <f t="shared" si="369"/>
        <v>55.1313</v>
      </c>
      <c r="U1634" s="477">
        <f t="shared" si="370"/>
        <v>0</v>
      </c>
      <c r="V1634" s="477">
        <f t="shared" si="371"/>
        <v>0</v>
      </c>
      <c r="W1634" s="477">
        <f t="shared" si="372"/>
        <v>55.1313</v>
      </c>
      <c r="X1634" s="477">
        <f t="shared" si="382"/>
        <v>0</v>
      </c>
      <c r="Y1634" s="444"/>
      <c r="Z1634" s="296"/>
      <c r="AA1634" s="296"/>
      <c r="AB1634" s="296"/>
      <c r="AC1634" s="296"/>
      <c r="AD1634" s="296"/>
      <c r="AE1634" s="296"/>
      <c r="AF1634" s="296"/>
      <c r="AG1634" s="296"/>
      <c r="AH1634" s="296"/>
      <c r="AI1634" s="296"/>
    </row>
    <row r="1635" s="455" customFormat="1" spans="1:35">
      <c r="A1635" s="467"/>
      <c r="B1635" s="296"/>
      <c r="C1635" s="754" t="s">
        <v>8342</v>
      </c>
      <c r="D1635" s="296"/>
      <c r="E1635" s="754" t="s">
        <v>8343</v>
      </c>
      <c r="F1635" s="296"/>
      <c r="G1635" s="296"/>
      <c r="H1635" s="191" t="s">
        <v>6292</v>
      </c>
      <c r="I1635" s="296"/>
      <c r="J1635" s="191" t="s">
        <v>8341</v>
      </c>
      <c r="K1635" s="296"/>
      <c r="L1635" s="296"/>
      <c r="M1635" s="482">
        <v>254</v>
      </c>
      <c r="N1635" s="477">
        <v>124.4134</v>
      </c>
      <c r="O1635" s="477">
        <f t="shared" si="380"/>
        <v>31601.0036</v>
      </c>
      <c r="P1635" s="477">
        <f>VLOOKUP(C1635,[8]集团配件2.63!$C$5:$P$8,14,0)</f>
        <v>254</v>
      </c>
      <c r="Q1635" s="477">
        <f t="shared" si="376"/>
        <v>124.4134</v>
      </c>
      <c r="R1635" s="477">
        <f t="shared" si="377"/>
        <v>31601.0036</v>
      </c>
      <c r="S1635" s="477">
        <f t="shared" si="368"/>
        <v>0</v>
      </c>
      <c r="T1635" s="477">
        <f t="shared" si="369"/>
        <v>124.4134</v>
      </c>
      <c r="U1635" s="477">
        <f t="shared" si="370"/>
        <v>0</v>
      </c>
      <c r="V1635" s="477">
        <f t="shared" si="371"/>
        <v>0</v>
      </c>
      <c r="W1635" s="477">
        <f t="shared" si="372"/>
        <v>124.4134</v>
      </c>
      <c r="X1635" s="477">
        <f t="shared" si="382"/>
        <v>0</v>
      </c>
      <c r="Y1635" s="444"/>
      <c r="Z1635" s="296"/>
      <c r="AA1635" s="296"/>
      <c r="AB1635" s="296"/>
      <c r="AC1635" s="296"/>
      <c r="AD1635" s="296"/>
      <c r="AE1635" s="296"/>
      <c r="AF1635" s="296"/>
      <c r="AG1635" s="296"/>
      <c r="AH1635" s="296"/>
      <c r="AI1635" s="296"/>
    </row>
    <row r="1636" s="455" customFormat="1" spans="1:35">
      <c r="A1636" s="467"/>
      <c r="B1636" s="296"/>
      <c r="C1636" s="754" t="s">
        <v>8344</v>
      </c>
      <c r="D1636" s="296"/>
      <c r="E1636" s="754" t="s">
        <v>8345</v>
      </c>
      <c r="F1636" s="296"/>
      <c r="G1636" s="296"/>
      <c r="H1636" s="191" t="s">
        <v>6292</v>
      </c>
      <c r="I1636" s="296"/>
      <c r="J1636" s="191" t="s">
        <v>8341</v>
      </c>
      <c r="K1636" s="296"/>
      <c r="L1636" s="296"/>
      <c r="M1636" s="482">
        <v>234</v>
      </c>
      <c r="N1636" s="477">
        <v>122.7276</v>
      </c>
      <c r="O1636" s="477">
        <f t="shared" si="380"/>
        <v>28718.2584</v>
      </c>
      <c r="P1636" s="477">
        <f>VLOOKUP(C1636,[8]集团配件2.63!$C$5:$P$8,14,0)</f>
        <v>234</v>
      </c>
      <c r="Q1636" s="477">
        <f t="shared" si="376"/>
        <v>122.7276</v>
      </c>
      <c r="R1636" s="477">
        <f t="shared" si="377"/>
        <v>28718.2584</v>
      </c>
      <c r="S1636" s="477">
        <f t="shared" si="368"/>
        <v>0</v>
      </c>
      <c r="T1636" s="477">
        <f t="shared" si="369"/>
        <v>122.7276</v>
      </c>
      <c r="U1636" s="477">
        <f t="shared" si="370"/>
        <v>0</v>
      </c>
      <c r="V1636" s="477">
        <f t="shared" si="371"/>
        <v>0</v>
      </c>
      <c r="W1636" s="477">
        <f t="shared" si="372"/>
        <v>122.7276</v>
      </c>
      <c r="X1636" s="477">
        <f t="shared" si="382"/>
        <v>0</v>
      </c>
      <c r="Y1636" s="444"/>
      <c r="Z1636" s="296"/>
      <c r="AA1636" s="296"/>
      <c r="AB1636" s="296"/>
      <c r="AC1636" s="296"/>
      <c r="AD1636" s="296"/>
      <c r="AE1636" s="296"/>
      <c r="AF1636" s="296"/>
      <c r="AG1636" s="296"/>
      <c r="AH1636" s="296"/>
      <c r="AI1636" s="296"/>
    </row>
    <row r="1637" s="455" customFormat="1" spans="1:35">
      <c r="A1637" s="467">
        <v>1923</v>
      </c>
      <c r="B1637" s="296"/>
      <c r="C1637" s="754" t="s">
        <v>8346</v>
      </c>
      <c r="D1637" s="296"/>
      <c r="E1637" s="754" t="s">
        <v>8347</v>
      </c>
      <c r="F1637" s="296"/>
      <c r="G1637" s="296"/>
      <c r="H1637" s="191" t="s">
        <v>6292</v>
      </c>
      <c r="I1637" s="296"/>
      <c r="J1637" s="495" t="s">
        <v>8348</v>
      </c>
      <c r="K1637" s="296"/>
      <c r="L1637" s="296"/>
      <c r="M1637" s="476">
        <v>80</v>
      </c>
      <c r="N1637" s="477">
        <v>150.6215</v>
      </c>
      <c r="O1637" s="477">
        <f t="shared" si="380"/>
        <v>12049.72</v>
      </c>
      <c r="P1637" s="477">
        <v>15</v>
      </c>
      <c r="Q1637" s="477">
        <f t="shared" si="376"/>
        <v>150.6215</v>
      </c>
      <c r="R1637" s="477">
        <f t="shared" si="377"/>
        <v>2259.3225</v>
      </c>
      <c r="S1637" s="477">
        <f t="shared" si="368"/>
        <v>0</v>
      </c>
      <c r="T1637" s="477">
        <f t="shared" si="369"/>
        <v>150.6215</v>
      </c>
      <c r="U1637" s="477">
        <f t="shared" si="370"/>
        <v>0</v>
      </c>
      <c r="V1637" s="477">
        <f t="shared" si="371"/>
        <v>-65</v>
      </c>
      <c r="W1637" s="477">
        <f t="shared" si="372"/>
        <v>150.6215</v>
      </c>
      <c r="X1637" s="477">
        <f>R1637-O1637</f>
        <v>-9790.3975</v>
      </c>
      <c r="Y1637" s="444"/>
      <c r="Z1637" s="296"/>
      <c r="AA1637" s="296"/>
      <c r="AB1637" s="296"/>
      <c r="AC1637" s="296"/>
      <c r="AD1637" s="296"/>
      <c r="AE1637" s="296"/>
      <c r="AF1637" s="296"/>
      <c r="AG1637" s="296"/>
      <c r="AH1637" s="296"/>
      <c r="AI1637" s="296"/>
    </row>
    <row r="1638" s="455" customFormat="1" spans="1:35">
      <c r="A1638" s="467">
        <v>1924</v>
      </c>
      <c r="B1638" s="296"/>
      <c r="C1638" s="754" t="s">
        <v>8349</v>
      </c>
      <c r="D1638" s="296"/>
      <c r="E1638" s="754" t="s">
        <v>8350</v>
      </c>
      <c r="F1638" s="296"/>
      <c r="G1638" s="296"/>
      <c r="H1638" s="191" t="s">
        <v>6292</v>
      </c>
      <c r="I1638" s="296"/>
      <c r="J1638" s="495" t="s">
        <v>8348</v>
      </c>
      <c r="K1638" s="296"/>
      <c r="L1638" s="296"/>
      <c r="M1638" s="476">
        <v>89</v>
      </c>
      <c r="N1638" s="477">
        <v>151.5715</v>
      </c>
      <c r="O1638" s="477">
        <f t="shared" si="380"/>
        <v>13489.8635</v>
      </c>
      <c r="P1638" s="477">
        <v>12</v>
      </c>
      <c r="Q1638" s="477">
        <f t="shared" si="376"/>
        <v>151.5715</v>
      </c>
      <c r="R1638" s="477">
        <f t="shared" si="377"/>
        <v>1818.858</v>
      </c>
      <c r="S1638" s="477">
        <f t="shared" si="368"/>
        <v>0</v>
      </c>
      <c r="T1638" s="477">
        <f t="shared" si="369"/>
        <v>151.5715</v>
      </c>
      <c r="U1638" s="477">
        <f t="shared" si="370"/>
        <v>0</v>
      </c>
      <c r="V1638" s="477">
        <f t="shared" si="371"/>
        <v>-77</v>
      </c>
      <c r="W1638" s="477">
        <f t="shared" si="372"/>
        <v>151.5715</v>
      </c>
      <c r="X1638" s="477">
        <f>R1638-O1638</f>
        <v>-11671.0055</v>
      </c>
      <c r="Y1638" s="444"/>
      <c r="Z1638" s="296"/>
      <c r="AA1638" s="296"/>
      <c r="AB1638" s="296"/>
      <c r="AC1638" s="296"/>
      <c r="AD1638" s="296"/>
      <c r="AE1638" s="296"/>
      <c r="AF1638" s="296"/>
      <c r="AG1638" s="296"/>
      <c r="AH1638" s="296"/>
      <c r="AI1638" s="296"/>
    </row>
    <row r="1639" s="455" customFormat="1" spans="1:35">
      <c r="A1639" s="467">
        <v>1925</v>
      </c>
      <c r="B1639" s="296"/>
      <c r="C1639" s="754" t="s">
        <v>8351</v>
      </c>
      <c r="D1639" s="296"/>
      <c r="E1639" s="754" t="s">
        <v>8352</v>
      </c>
      <c r="F1639" s="296"/>
      <c r="G1639" s="296"/>
      <c r="H1639" s="191" t="s">
        <v>6292</v>
      </c>
      <c r="I1639" s="296"/>
      <c r="J1639" s="495" t="s">
        <v>8348</v>
      </c>
      <c r="K1639" s="296"/>
      <c r="L1639" s="296"/>
      <c r="M1639" s="476">
        <v>-27</v>
      </c>
      <c r="N1639" s="477">
        <v>89.1052</v>
      </c>
      <c r="O1639" s="477">
        <f t="shared" si="380"/>
        <v>-2405.8404</v>
      </c>
      <c r="P1639" s="477">
        <v>2</v>
      </c>
      <c r="Q1639" s="477">
        <f t="shared" si="376"/>
        <v>89.1052</v>
      </c>
      <c r="R1639" s="477">
        <f t="shared" si="377"/>
        <v>178.2104</v>
      </c>
      <c r="S1639" s="477">
        <f t="shared" si="368"/>
        <v>29</v>
      </c>
      <c r="T1639" s="477">
        <f t="shared" si="369"/>
        <v>89.1052</v>
      </c>
      <c r="U1639" s="477">
        <f>R1639-O1639</f>
        <v>2584.0508</v>
      </c>
      <c r="V1639" s="477">
        <f t="shared" si="371"/>
        <v>0</v>
      </c>
      <c r="W1639" s="477">
        <f t="shared" si="372"/>
        <v>89.1052</v>
      </c>
      <c r="X1639" s="477">
        <f>W1639*V1639</f>
        <v>0</v>
      </c>
      <c r="Y1639" s="444"/>
      <c r="Z1639" s="296"/>
      <c r="AA1639" s="296"/>
      <c r="AB1639" s="296"/>
      <c r="AC1639" s="296"/>
      <c r="AD1639" s="296"/>
      <c r="AE1639" s="296"/>
      <c r="AF1639" s="296"/>
      <c r="AG1639" s="296"/>
      <c r="AH1639" s="296"/>
      <c r="AI1639" s="296"/>
    </row>
    <row r="1640" s="455" customFormat="1" spans="1:35">
      <c r="A1640" s="467">
        <v>1926</v>
      </c>
      <c r="B1640" s="296"/>
      <c r="C1640" s="754" t="s">
        <v>8353</v>
      </c>
      <c r="D1640" s="296"/>
      <c r="E1640" s="754" t="s">
        <v>8354</v>
      </c>
      <c r="F1640" s="296"/>
      <c r="G1640" s="296"/>
      <c r="H1640" s="191" t="s">
        <v>6292</v>
      </c>
      <c r="I1640" s="296"/>
      <c r="J1640" s="495" t="s">
        <v>8348</v>
      </c>
      <c r="K1640" s="296"/>
      <c r="L1640" s="296"/>
      <c r="M1640" s="476">
        <v>-16</v>
      </c>
      <c r="N1640" s="477">
        <v>127.5469</v>
      </c>
      <c r="O1640" s="477">
        <f t="shared" si="380"/>
        <v>-2040.7504</v>
      </c>
      <c r="P1640" s="477">
        <v>2</v>
      </c>
      <c r="Q1640" s="477">
        <f t="shared" si="376"/>
        <v>127.5469</v>
      </c>
      <c r="R1640" s="477">
        <f t="shared" si="377"/>
        <v>255.0938</v>
      </c>
      <c r="S1640" s="477">
        <f t="shared" si="368"/>
        <v>18</v>
      </c>
      <c r="T1640" s="477">
        <f t="shared" si="369"/>
        <v>127.5469</v>
      </c>
      <c r="U1640" s="477">
        <f>R1640-O1640</f>
        <v>2295.8442</v>
      </c>
      <c r="V1640" s="477">
        <f t="shared" si="371"/>
        <v>0</v>
      </c>
      <c r="W1640" s="477">
        <f t="shared" si="372"/>
        <v>127.5469</v>
      </c>
      <c r="X1640" s="477">
        <f>W1640*V1640</f>
        <v>0</v>
      </c>
      <c r="Y1640" s="444"/>
      <c r="Z1640" s="296"/>
      <c r="AA1640" s="296"/>
      <c r="AB1640" s="296"/>
      <c r="AC1640" s="296"/>
      <c r="AD1640" s="296"/>
      <c r="AE1640" s="296"/>
      <c r="AF1640" s="296"/>
      <c r="AG1640" s="296"/>
      <c r="AH1640" s="296"/>
      <c r="AI1640" s="296"/>
    </row>
    <row r="1641" s="455" customFormat="1" spans="1:35">
      <c r="A1641" s="467">
        <v>1927</v>
      </c>
      <c r="B1641" s="296"/>
      <c r="C1641" s="754" t="s">
        <v>8355</v>
      </c>
      <c r="D1641" s="296"/>
      <c r="E1641" s="754" t="s">
        <v>8356</v>
      </c>
      <c r="F1641" s="296"/>
      <c r="G1641" s="296"/>
      <c r="H1641" s="191" t="s">
        <v>6292</v>
      </c>
      <c r="I1641" s="296"/>
      <c r="J1641" s="495" t="s">
        <v>8348</v>
      </c>
      <c r="K1641" s="296"/>
      <c r="L1641" s="296"/>
      <c r="M1641" s="476">
        <v>-89</v>
      </c>
      <c r="N1641" s="477">
        <v>157.6602</v>
      </c>
      <c r="O1641" s="477">
        <f t="shared" si="380"/>
        <v>-14031.7578</v>
      </c>
      <c r="P1641" s="477">
        <v>5</v>
      </c>
      <c r="Q1641" s="477">
        <f t="shared" si="376"/>
        <v>157.6602</v>
      </c>
      <c r="R1641" s="477">
        <f t="shared" si="377"/>
        <v>788.301</v>
      </c>
      <c r="S1641" s="477">
        <f t="shared" si="368"/>
        <v>94</v>
      </c>
      <c r="T1641" s="477">
        <f t="shared" si="369"/>
        <v>157.6602</v>
      </c>
      <c r="U1641" s="477">
        <f>R1641-O1641</f>
        <v>14820.0588</v>
      </c>
      <c r="V1641" s="477">
        <f t="shared" si="371"/>
        <v>0</v>
      </c>
      <c r="W1641" s="477">
        <f t="shared" si="372"/>
        <v>157.6602</v>
      </c>
      <c r="X1641" s="477">
        <f>W1641*V1641</f>
        <v>0</v>
      </c>
      <c r="Y1641" s="444"/>
      <c r="Z1641" s="296"/>
      <c r="AA1641" s="296"/>
      <c r="AB1641" s="296"/>
      <c r="AC1641" s="296"/>
      <c r="AD1641" s="296"/>
      <c r="AE1641" s="296"/>
      <c r="AF1641" s="296"/>
      <c r="AG1641" s="296"/>
      <c r="AH1641" s="296"/>
      <c r="AI1641" s="296"/>
    </row>
    <row r="1642" s="455" customFormat="1" spans="1:35">
      <c r="A1642" s="467">
        <v>1928</v>
      </c>
      <c r="B1642" s="296"/>
      <c r="C1642" s="754" t="s">
        <v>8357</v>
      </c>
      <c r="D1642" s="296"/>
      <c r="E1642" s="754" t="s">
        <v>8358</v>
      </c>
      <c r="F1642" s="296"/>
      <c r="G1642" s="296"/>
      <c r="H1642" s="191" t="s">
        <v>6292</v>
      </c>
      <c r="I1642" s="296"/>
      <c r="J1642" s="495" t="s">
        <v>8348</v>
      </c>
      <c r="K1642" s="296"/>
      <c r="L1642" s="296"/>
      <c r="M1642" s="476">
        <v>-93</v>
      </c>
      <c r="N1642" s="477">
        <v>157.0257</v>
      </c>
      <c r="O1642" s="477">
        <f t="shared" si="380"/>
        <v>-14603.3901</v>
      </c>
      <c r="P1642" s="477">
        <v>5</v>
      </c>
      <c r="Q1642" s="477">
        <f t="shared" si="376"/>
        <v>157.0257</v>
      </c>
      <c r="R1642" s="477">
        <f t="shared" si="377"/>
        <v>785.1285</v>
      </c>
      <c r="S1642" s="477">
        <f t="shared" si="368"/>
        <v>98</v>
      </c>
      <c r="T1642" s="477">
        <f t="shared" si="369"/>
        <v>157.0257</v>
      </c>
      <c r="U1642" s="477">
        <f>R1642-O1642</f>
        <v>15388.5186</v>
      </c>
      <c r="V1642" s="477">
        <f t="shared" si="371"/>
        <v>0</v>
      </c>
      <c r="W1642" s="477">
        <f t="shared" si="372"/>
        <v>157.0257</v>
      </c>
      <c r="X1642" s="477">
        <f>W1642*V1642</f>
        <v>0</v>
      </c>
      <c r="Y1642" s="444"/>
      <c r="Z1642" s="296"/>
      <c r="AA1642" s="296"/>
      <c r="AB1642" s="296"/>
      <c r="AC1642" s="296"/>
      <c r="AD1642" s="296"/>
      <c r="AE1642" s="296"/>
      <c r="AF1642" s="296"/>
      <c r="AG1642" s="296"/>
      <c r="AH1642" s="296"/>
      <c r="AI1642" s="296"/>
    </row>
    <row r="1643" s="455" customFormat="1" spans="1:35">
      <c r="A1643" s="467">
        <v>1929</v>
      </c>
      <c r="B1643" s="296"/>
      <c r="C1643" s="754" t="s">
        <v>8359</v>
      </c>
      <c r="D1643" s="296"/>
      <c r="E1643" s="754" t="s">
        <v>8360</v>
      </c>
      <c r="F1643" s="296"/>
      <c r="G1643" s="296"/>
      <c r="H1643" s="191" t="s">
        <v>6292</v>
      </c>
      <c r="I1643" s="296"/>
      <c r="J1643" s="495" t="s">
        <v>8348</v>
      </c>
      <c r="K1643" s="296"/>
      <c r="L1643" s="296"/>
      <c r="M1643" s="476">
        <v>42</v>
      </c>
      <c r="N1643" s="477">
        <v>142.464</v>
      </c>
      <c r="O1643" s="477">
        <f t="shared" si="380"/>
        <v>5983.488</v>
      </c>
      <c r="P1643" s="477">
        <v>4</v>
      </c>
      <c r="Q1643" s="477">
        <f t="shared" si="376"/>
        <v>142.464</v>
      </c>
      <c r="R1643" s="477">
        <f t="shared" si="377"/>
        <v>569.856</v>
      </c>
      <c r="S1643" s="477">
        <f t="shared" si="368"/>
        <v>0</v>
      </c>
      <c r="T1643" s="477">
        <f t="shared" si="369"/>
        <v>142.464</v>
      </c>
      <c r="U1643" s="477">
        <f t="shared" si="370"/>
        <v>0</v>
      </c>
      <c r="V1643" s="477">
        <f t="shared" si="371"/>
        <v>-38</v>
      </c>
      <c r="W1643" s="477">
        <f t="shared" si="372"/>
        <v>142.464</v>
      </c>
      <c r="X1643" s="477">
        <f t="shared" ref="X1643:X1646" si="383">R1643-O1643</f>
        <v>-5413.632</v>
      </c>
      <c r="Y1643" s="444"/>
      <c r="Z1643" s="296"/>
      <c r="AA1643" s="296"/>
      <c r="AB1643" s="296"/>
      <c r="AC1643" s="296"/>
      <c r="AD1643" s="296"/>
      <c r="AE1643" s="296"/>
      <c r="AF1643" s="296"/>
      <c r="AG1643" s="296"/>
      <c r="AH1643" s="296"/>
      <c r="AI1643" s="296"/>
    </row>
    <row r="1644" s="455" customFormat="1" spans="1:35">
      <c r="A1644" s="467">
        <v>1930</v>
      </c>
      <c r="B1644" s="296"/>
      <c r="C1644" s="754" t="s">
        <v>8361</v>
      </c>
      <c r="D1644" s="296"/>
      <c r="E1644" s="754" t="s">
        <v>8362</v>
      </c>
      <c r="F1644" s="296"/>
      <c r="G1644" s="296"/>
      <c r="H1644" s="191" t="s">
        <v>6292</v>
      </c>
      <c r="I1644" s="296"/>
      <c r="J1644" s="495" t="s">
        <v>8348</v>
      </c>
      <c r="K1644" s="296"/>
      <c r="L1644" s="296"/>
      <c r="M1644" s="476">
        <v>68</v>
      </c>
      <c r="N1644" s="477">
        <v>140.1891</v>
      </c>
      <c r="O1644" s="477">
        <f t="shared" si="380"/>
        <v>9532.8588</v>
      </c>
      <c r="P1644" s="477">
        <v>3</v>
      </c>
      <c r="Q1644" s="477">
        <f t="shared" si="376"/>
        <v>140.1891</v>
      </c>
      <c r="R1644" s="477">
        <f t="shared" si="377"/>
        <v>420.5673</v>
      </c>
      <c r="S1644" s="477">
        <f t="shared" si="368"/>
        <v>0</v>
      </c>
      <c r="T1644" s="477">
        <f t="shared" si="369"/>
        <v>140.1891</v>
      </c>
      <c r="U1644" s="477">
        <f t="shared" si="370"/>
        <v>0</v>
      </c>
      <c r="V1644" s="477">
        <f t="shared" si="371"/>
        <v>-65</v>
      </c>
      <c r="W1644" s="477">
        <f t="shared" si="372"/>
        <v>140.1891</v>
      </c>
      <c r="X1644" s="477">
        <f t="shared" si="383"/>
        <v>-9112.2915</v>
      </c>
      <c r="Y1644" s="444"/>
      <c r="Z1644" s="296"/>
      <c r="AA1644" s="296"/>
      <c r="AB1644" s="296"/>
      <c r="AC1644" s="296"/>
      <c r="AD1644" s="296"/>
      <c r="AE1644" s="296"/>
      <c r="AF1644" s="296"/>
      <c r="AG1644" s="296"/>
      <c r="AH1644" s="296"/>
      <c r="AI1644" s="296"/>
    </row>
    <row r="1645" s="455" customFormat="1" spans="1:35">
      <c r="A1645" s="467">
        <v>1931</v>
      </c>
      <c r="B1645" s="296"/>
      <c r="C1645" s="754" t="s">
        <v>8363</v>
      </c>
      <c r="D1645" s="296"/>
      <c r="E1645" s="754" t="s">
        <v>8364</v>
      </c>
      <c r="F1645" s="296"/>
      <c r="G1645" s="296"/>
      <c r="H1645" s="191" t="s">
        <v>6292</v>
      </c>
      <c r="I1645" s="296"/>
      <c r="J1645" s="495" t="s">
        <v>8348</v>
      </c>
      <c r="K1645" s="296"/>
      <c r="L1645" s="296"/>
      <c r="M1645" s="476">
        <v>18</v>
      </c>
      <c r="N1645" s="477">
        <v>135.47</v>
      </c>
      <c r="O1645" s="477">
        <f t="shared" si="380"/>
        <v>2438.46</v>
      </c>
      <c r="P1645" s="477"/>
      <c r="Q1645" s="477">
        <f t="shared" si="376"/>
        <v>135.47</v>
      </c>
      <c r="R1645" s="477">
        <f t="shared" si="377"/>
        <v>0</v>
      </c>
      <c r="S1645" s="477">
        <f t="shared" ref="S1645:S1708" si="384">IF((P1645-M1645)&gt;0,P1645-M1645,0)</f>
        <v>0</v>
      </c>
      <c r="T1645" s="477">
        <f t="shared" ref="T1645:T1708" si="385">N1645</f>
        <v>135.47</v>
      </c>
      <c r="U1645" s="477">
        <f t="shared" si="370"/>
        <v>0</v>
      </c>
      <c r="V1645" s="477">
        <f t="shared" ref="V1645:V1708" si="386">IF((P1645-M1645)&lt;0,P1645-M1645,0)</f>
        <v>-18</v>
      </c>
      <c r="W1645" s="477">
        <f t="shared" ref="W1645:W1708" si="387">N1645</f>
        <v>135.47</v>
      </c>
      <c r="X1645" s="477">
        <f t="shared" si="383"/>
        <v>-2438.46</v>
      </c>
      <c r="Y1645" s="444"/>
      <c r="Z1645" s="296"/>
      <c r="AA1645" s="296"/>
      <c r="AB1645" s="296"/>
      <c r="AC1645" s="296"/>
      <c r="AD1645" s="296"/>
      <c r="AE1645" s="296"/>
      <c r="AF1645" s="296"/>
      <c r="AG1645" s="296"/>
      <c r="AH1645" s="296"/>
      <c r="AI1645" s="296"/>
    </row>
    <row r="1646" s="455" customFormat="1" spans="1:35">
      <c r="A1646" s="467">
        <v>1932</v>
      </c>
      <c r="B1646" s="296"/>
      <c r="C1646" s="754" t="s">
        <v>8365</v>
      </c>
      <c r="D1646" s="296"/>
      <c r="E1646" s="754" t="s">
        <v>8350</v>
      </c>
      <c r="F1646" s="296"/>
      <c r="G1646" s="296"/>
      <c r="H1646" s="191" t="s">
        <v>6292</v>
      </c>
      <c r="I1646" s="296"/>
      <c r="J1646" s="495" t="s">
        <v>8348</v>
      </c>
      <c r="K1646" s="296"/>
      <c r="L1646" s="296"/>
      <c r="M1646" s="476">
        <v>14</v>
      </c>
      <c r="N1646" s="477">
        <v>139.8736</v>
      </c>
      <c r="O1646" s="477">
        <f t="shared" si="380"/>
        <v>1958.2304</v>
      </c>
      <c r="P1646" s="477"/>
      <c r="Q1646" s="477">
        <f t="shared" si="376"/>
        <v>139.8736</v>
      </c>
      <c r="R1646" s="477">
        <f t="shared" si="377"/>
        <v>0</v>
      </c>
      <c r="S1646" s="477">
        <f t="shared" si="384"/>
        <v>0</v>
      </c>
      <c r="T1646" s="477">
        <f t="shared" si="385"/>
        <v>139.8736</v>
      </c>
      <c r="U1646" s="477">
        <f t="shared" si="370"/>
        <v>0</v>
      </c>
      <c r="V1646" s="477">
        <f t="shared" si="386"/>
        <v>-14</v>
      </c>
      <c r="W1646" s="477">
        <f t="shared" si="387"/>
        <v>139.8736</v>
      </c>
      <c r="X1646" s="477">
        <f t="shared" si="383"/>
        <v>-1958.2304</v>
      </c>
      <c r="Y1646" s="444"/>
      <c r="Z1646" s="296"/>
      <c r="AA1646" s="296"/>
      <c r="AB1646" s="296"/>
      <c r="AC1646" s="296"/>
      <c r="AD1646" s="296"/>
      <c r="AE1646" s="296"/>
      <c r="AF1646" s="296"/>
      <c r="AG1646" s="296"/>
      <c r="AH1646" s="296"/>
      <c r="AI1646" s="296"/>
    </row>
    <row r="1647" s="455" customFormat="1" spans="1:35">
      <c r="A1647" s="467">
        <v>1933</v>
      </c>
      <c r="B1647" s="296"/>
      <c r="C1647" s="754" t="s">
        <v>8366</v>
      </c>
      <c r="D1647" s="296"/>
      <c r="E1647" s="754" t="s">
        <v>8367</v>
      </c>
      <c r="F1647" s="296"/>
      <c r="G1647" s="296"/>
      <c r="H1647" s="191" t="s">
        <v>6292</v>
      </c>
      <c r="I1647" s="296"/>
      <c r="J1647" s="495" t="s">
        <v>8348</v>
      </c>
      <c r="K1647" s="296"/>
      <c r="L1647" s="296"/>
      <c r="M1647" s="476">
        <v>-43</v>
      </c>
      <c r="N1647" s="477">
        <v>133.7172</v>
      </c>
      <c r="O1647" s="477">
        <f t="shared" si="380"/>
        <v>-5749.8396</v>
      </c>
      <c r="P1647" s="477">
        <v>23</v>
      </c>
      <c r="Q1647" s="477">
        <f t="shared" si="376"/>
        <v>133.7172</v>
      </c>
      <c r="R1647" s="477">
        <f t="shared" si="377"/>
        <v>3075.4956</v>
      </c>
      <c r="S1647" s="477">
        <f t="shared" si="384"/>
        <v>66</v>
      </c>
      <c r="T1647" s="477">
        <f t="shared" si="385"/>
        <v>133.7172</v>
      </c>
      <c r="U1647" s="477">
        <f>R1647-O1647</f>
        <v>8825.3352</v>
      </c>
      <c r="V1647" s="477">
        <f t="shared" si="386"/>
        <v>0</v>
      </c>
      <c r="W1647" s="477">
        <f t="shared" si="387"/>
        <v>133.7172</v>
      </c>
      <c r="X1647" s="477">
        <f>W1647*V1647</f>
        <v>0</v>
      </c>
      <c r="Y1647" s="444"/>
      <c r="Z1647" s="296"/>
      <c r="AA1647" s="296"/>
      <c r="AB1647" s="296"/>
      <c r="AC1647" s="296"/>
      <c r="AD1647" s="296"/>
      <c r="AE1647" s="296"/>
      <c r="AF1647" s="296"/>
      <c r="AG1647" s="296"/>
      <c r="AH1647" s="296"/>
      <c r="AI1647" s="296"/>
    </row>
    <row r="1648" s="455" customFormat="1" spans="1:35">
      <c r="A1648" s="467">
        <v>1934</v>
      </c>
      <c r="B1648" s="296"/>
      <c r="C1648" s="754" t="s">
        <v>8368</v>
      </c>
      <c r="D1648" s="296"/>
      <c r="E1648" s="754" t="s">
        <v>8369</v>
      </c>
      <c r="F1648" s="296"/>
      <c r="G1648" s="296"/>
      <c r="H1648" s="191" t="s">
        <v>6292</v>
      </c>
      <c r="I1648" s="296"/>
      <c r="J1648" s="495" t="s">
        <v>8348</v>
      </c>
      <c r="K1648" s="296"/>
      <c r="L1648" s="296"/>
      <c r="M1648" s="476">
        <v>282</v>
      </c>
      <c r="N1648" s="477">
        <v>133.1017</v>
      </c>
      <c r="O1648" s="477">
        <f t="shared" si="380"/>
        <v>37534.6794</v>
      </c>
      <c r="P1648" s="477">
        <v>20</v>
      </c>
      <c r="Q1648" s="477">
        <f t="shared" si="376"/>
        <v>133.1017</v>
      </c>
      <c r="R1648" s="477">
        <f t="shared" si="377"/>
        <v>2662.034</v>
      </c>
      <c r="S1648" s="477">
        <f t="shared" si="384"/>
        <v>0</v>
      </c>
      <c r="T1648" s="477">
        <f t="shared" si="385"/>
        <v>133.1017</v>
      </c>
      <c r="U1648" s="477">
        <f>T1648*S1648</f>
        <v>0</v>
      </c>
      <c r="V1648" s="477">
        <f t="shared" si="386"/>
        <v>-262</v>
      </c>
      <c r="W1648" s="477">
        <f t="shared" si="387"/>
        <v>133.1017</v>
      </c>
      <c r="X1648" s="477">
        <f t="shared" ref="X1648:X1652" si="388">R1648-O1648</f>
        <v>-34872.6454</v>
      </c>
      <c r="Y1648" s="444"/>
      <c r="Z1648" s="296"/>
      <c r="AA1648" s="296"/>
      <c r="AB1648" s="296"/>
      <c r="AC1648" s="296"/>
      <c r="AD1648" s="296"/>
      <c r="AE1648" s="296"/>
      <c r="AF1648" s="296"/>
      <c r="AG1648" s="296"/>
      <c r="AH1648" s="296"/>
      <c r="AI1648" s="296"/>
    </row>
    <row r="1649" s="455" customFormat="1" spans="1:35">
      <c r="A1649" s="467">
        <v>1935</v>
      </c>
      <c r="B1649" s="296"/>
      <c r="C1649" s="754" t="s">
        <v>8370</v>
      </c>
      <c r="D1649" s="296"/>
      <c r="E1649" s="754" t="s">
        <v>8371</v>
      </c>
      <c r="F1649" s="296"/>
      <c r="G1649" s="296"/>
      <c r="H1649" s="191" t="s">
        <v>6292</v>
      </c>
      <c r="I1649" s="296"/>
      <c r="J1649" s="495" t="s">
        <v>8348</v>
      </c>
      <c r="K1649" s="296"/>
      <c r="L1649" s="296"/>
      <c r="M1649" s="476">
        <v>248</v>
      </c>
      <c r="N1649" s="477">
        <v>131.5815</v>
      </c>
      <c r="O1649" s="477">
        <f t="shared" si="380"/>
        <v>32632.212</v>
      </c>
      <c r="P1649" s="477">
        <v>0</v>
      </c>
      <c r="Q1649" s="477">
        <f t="shared" si="376"/>
        <v>131.5815</v>
      </c>
      <c r="R1649" s="477">
        <f t="shared" si="377"/>
        <v>0</v>
      </c>
      <c r="S1649" s="477">
        <f t="shared" si="384"/>
        <v>0</v>
      </c>
      <c r="T1649" s="477">
        <f t="shared" si="385"/>
        <v>131.5815</v>
      </c>
      <c r="U1649" s="477">
        <f>T1649*S1649</f>
        <v>0</v>
      </c>
      <c r="V1649" s="477">
        <f t="shared" si="386"/>
        <v>-248</v>
      </c>
      <c r="W1649" s="477">
        <f t="shared" si="387"/>
        <v>131.5815</v>
      </c>
      <c r="X1649" s="477">
        <f t="shared" si="388"/>
        <v>-32632.212</v>
      </c>
      <c r="Y1649" s="444"/>
      <c r="Z1649" s="296"/>
      <c r="AA1649" s="296"/>
      <c r="AB1649" s="296"/>
      <c r="AC1649" s="296"/>
      <c r="AD1649" s="296"/>
      <c r="AE1649" s="296"/>
      <c r="AF1649" s="296"/>
      <c r="AG1649" s="296"/>
      <c r="AH1649" s="296"/>
      <c r="AI1649" s="296"/>
    </row>
    <row r="1650" s="455" customFormat="1" spans="1:35">
      <c r="A1650" s="467">
        <v>1936</v>
      </c>
      <c r="B1650" s="296"/>
      <c r="C1650" s="754" t="s">
        <v>8372</v>
      </c>
      <c r="D1650" s="296"/>
      <c r="E1650" s="754" t="s">
        <v>8373</v>
      </c>
      <c r="F1650" s="296"/>
      <c r="G1650" s="296"/>
      <c r="H1650" s="191" t="s">
        <v>6292</v>
      </c>
      <c r="I1650" s="296"/>
      <c r="J1650" s="495" t="s">
        <v>8348</v>
      </c>
      <c r="K1650" s="296"/>
      <c r="L1650" s="296"/>
      <c r="M1650" s="476">
        <v>248</v>
      </c>
      <c r="N1650" s="477">
        <v>131.9581</v>
      </c>
      <c r="O1650" s="477">
        <f t="shared" si="380"/>
        <v>32725.6088</v>
      </c>
      <c r="P1650" s="477">
        <v>0</v>
      </c>
      <c r="Q1650" s="477">
        <f t="shared" si="376"/>
        <v>131.9581</v>
      </c>
      <c r="R1650" s="477">
        <f t="shared" si="377"/>
        <v>0</v>
      </c>
      <c r="S1650" s="477">
        <f t="shared" si="384"/>
        <v>0</v>
      </c>
      <c r="T1650" s="477">
        <f t="shared" si="385"/>
        <v>131.9581</v>
      </c>
      <c r="U1650" s="477">
        <f>T1650*S1650</f>
        <v>0</v>
      </c>
      <c r="V1650" s="477">
        <f t="shared" si="386"/>
        <v>-248</v>
      </c>
      <c r="W1650" s="477">
        <f t="shared" si="387"/>
        <v>131.9581</v>
      </c>
      <c r="X1650" s="477">
        <f t="shared" si="388"/>
        <v>-32725.6088</v>
      </c>
      <c r="Y1650" s="444"/>
      <c r="Z1650" s="296"/>
      <c r="AA1650" s="296"/>
      <c r="AB1650" s="296"/>
      <c r="AC1650" s="296"/>
      <c r="AD1650" s="296"/>
      <c r="AE1650" s="296"/>
      <c r="AF1650" s="296"/>
      <c r="AG1650" s="296"/>
      <c r="AH1650" s="296"/>
      <c r="AI1650" s="296"/>
    </row>
    <row r="1651" s="455" customFormat="1" spans="1:35">
      <c r="A1651" s="467">
        <v>1937</v>
      </c>
      <c r="B1651" s="296"/>
      <c r="C1651" s="754" t="s">
        <v>8374</v>
      </c>
      <c r="D1651" s="296"/>
      <c r="E1651" s="754" t="s">
        <v>8375</v>
      </c>
      <c r="F1651" s="296"/>
      <c r="G1651" s="296"/>
      <c r="H1651" s="191" t="s">
        <v>6292</v>
      </c>
      <c r="I1651" s="296"/>
      <c r="J1651" s="495" t="s">
        <v>8348</v>
      </c>
      <c r="K1651" s="296"/>
      <c r="L1651" s="296"/>
      <c r="M1651" s="476">
        <v>20</v>
      </c>
      <c r="N1651" s="477">
        <v>139.968</v>
      </c>
      <c r="O1651" s="477">
        <f t="shared" si="380"/>
        <v>2799.36</v>
      </c>
      <c r="P1651" s="477"/>
      <c r="Q1651" s="477">
        <f t="shared" si="376"/>
        <v>139.968</v>
      </c>
      <c r="R1651" s="477">
        <f t="shared" si="377"/>
        <v>0</v>
      </c>
      <c r="S1651" s="477">
        <f t="shared" si="384"/>
        <v>0</v>
      </c>
      <c r="T1651" s="477">
        <f t="shared" si="385"/>
        <v>139.968</v>
      </c>
      <c r="U1651" s="477">
        <f>T1651*S1651</f>
        <v>0</v>
      </c>
      <c r="V1651" s="477">
        <f t="shared" si="386"/>
        <v>-20</v>
      </c>
      <c r="W1651" s="477">
        <f t="shared" si="387"/>
        <v>139.968</v>
      </c>
      <c r="X1651" s="477">
        <f t="shared" si="388"/>
        <v>-2799.36</v>
      </c>
      <c r="Y1651" s="444"/>
      <c r="Z1651" s="296"/>
      <c r="AA1651" s="296"/>
      <c r="AB1651" s="296"/>
      <c r="AC1651" s="296"/>
      <c r="AD1651" s="296"/>
      <c r="AE1651" s="296"/>
      <c r="AF1651" s="296"/>
      <c r="AG1651" s="296"/>
      <c r="AH1651" s="296"/>
      <c r="AI1651" s="296"/>
    </row>
    <row r="1652" s="455" customFormat="1" spans="1:35">
      <c r="A1652" s="467">
        <v>1938</v>
      </c>
      <c r="B1652" s="296"/>
      <c r="C1652" s="754" t="s">
        <v>8376</v>
      </c>
      <c r="D1652" s="296"/>
      <c r="E1652" s="754" t="s">
        <v>8377</v>
      </c>
      <c r="F1652" s="296"/>
      <c r="G1652" s="296"/>
      <c r="H1652" s="191" t="s">
        <v>6292</v>
      </c>
      <c r="I1652" s="296"/>
      <c r="J1652" s="495" t="s">
        <v>8348</v>
      </c>
      <c r="K1652" s="296"/>
      <c r="L1652" s="296"/>
      <c r="M1652" s="476">
        <v>20</v>
      </c>
      <c r="N1652" s="477">
        <v>139.968</v>
      </c>
      <c r="O1652" s="477">
        <f t="shared" si="380"/>
        <v>2799.36</v>
      </c>
      <c r="P1652" s="477"/>
      <c r="Q1652" s="477">
        <f t="shared" si="376"/>
        <v>139.968</v>
      </c>
      <c r="R1652" s="477">
        <f t="shared" si="377"/>
        <v>0</v>
      </c>
      <c r="S1652" s="477">
        <f t="shared" si="384"/>
        <v>0</v>
      </c>
      <c r="T1652" s="477">
        <f t="shared" si="385"/>
        <v>139.968</v>
      </c>
      <c r="U1652" s="477">
        <f>T1652*S1652</f>
        <v>0</v>
      </c>
      <c r="V1652" s="477">
        <f t="shared" si="386"/>
        <v>-20</v>
      </c>
      <c r="W1652" s="477">
        <f t="shared" si="387"/>
        <v>139.968</v>
      </c>
      <c r="X1652" s="477">
        <f t="shared" si="388"/>
        <v>-2799.36</v>
      </c>
      <c r="Y1652" s="444"/>
      <c r="Z1652" s="296"/>
      <c r="AA1652" s="296"/>
      <c r="AB1652" s="296"/>
      <c r="AC1652" s="296"/>
      <c r="AD1652" s="296"/>
      <c r="AE1652" s="296"/>
      <c r="AF1652" s="296"/>
      <c r="AG1652" s="296"/>
      <c r="AH1652" s="296"/>
      <c r="AI1652" s="296"/>
    </row>
    <row r="1653" s="455" customFormat="1" spans="1:35">
      <c r="A1653" s="467">
        <v>1939</v>
      </c>
      <c r="B1653" s="296"/>
      <c r="C1653" s="754" t="s">
        <v>8378</v>
      </c>
      <c r="D1653" s="296"/>
      <c r="E1653" s="754" t="s">
        <v>8379</v>
      </c>
      <c r="F1653" s="296"/>
      <c r="G1653" s="296"/>
      <c r="H1653" s="191" t="s">
        <v>6292</v>
      </c>
      <c r="I1653" s="296"/>
      <c r="J1653" s="495" t="s">
        <v>8348</v>
      </c>
      <c r="K1653" s="296"/>
      <c r="L1653" s="296"/>
      <c r="M1653" s="476">
        <v>-17</v>
      </c>
      <c r="N1653" s="477">
        <v>167.75</v>
      </c>
      <c r="O1653" s="477">
        <f t="shared" si="380"/>
        <v>-2851.75</v>
      </c>
      <c r="P1653" s="477">
        <v>6</v>
      </c>
      <c r="Q1653" s="477">
        <f t="shared" si="376"/>
        <v>167.75</v>
      </c>
      <c r="R1653" s="477">
        <f t="shared" si="377"/>
        <v>1006.5</v>
      </c>
      <c r="S1653" s="477">
        <f t="shared" si="384"/>
        <v>23</v>
      </c>
      <c r="T1653" s="477">
        <f t="shared" si="385"/>
        <v>167.75</v>
      </c>
      <c r="U1653" s="477">
        <f>R1653-O1653</f>
        <v>3858.25</v>
      </c>
      <c r="V1653" s="477">
        <f t="shared" si="386"/>
        <v>0</v>
      </c>
      <c r="W1653" s="477">
        <f t="shared" si="387"/>
        <v>167.75</v>
      </c>
      <c r="X1653" s="477">
        <f>W1653*V1653</f>
        <v>0</v>
      </c>
      <c r="Y1653" s="444"/>
      <c r="Z1653" s="296"/>
      <c r="AA1653" s="296"/>
      <c r="AB1653" s="296"/>
      <c r="AC1653" s="296"/>
      <c r="AD1653" s="296"/>
      <c r="AE1653" s="296"/>
      <c r="AF1653" s="296"/>
      <c r="AG1653" s="296"/>
      <c r="AH1653" s="296"/>
      <c r="AI1653" s="296"/>
    </row>
    <row r="1654" s="455" customFormat="1" spans="1:35">
      <c r="A1654" s="467">
        <v>1940</v>
      </c>
      <c r="B1654" s="296"/>
      <c r="C1654" s="754" t="s">
        <v>8380</v>
      </c>
      <c r="D1654" s="296"/>
      <c r="E1654" s="754" t="s">
        <v>8381</v>
      </c>
      <c r="F1654" s="296"/>
      <c r="G1654" s="296"/>
      <c r="H1654" s="191" t="s">
        <v>6292</v>
      </c>
      <c r="I1654" s="296"/>
      <c r="J1654" s="495" t="s">
        <v>8348</v>
      </c>
      <c r="K1654" s="296"/>
      <c r="L1654" s="296"/>
      <c r="M1654" s="476">
        <v>-1</v>
      </c>
      <c r="N1654" s="477">
        <v>167.55</v>
      </c>
      <c r="O1654" s="477">
        <f t="shared" si="380"/>
        <v>-167.55</v>
      </c>
      <c r="P1654" s="477">
        <v>6</v>
      </c>
      <c r="Q1654" s="477">
        <f t="shared" si="376"/>
        <v>167.55</v>
      </c>
      <c r="R1654" s="477">
        <f t="shared" si="377"/>
        <v>1005.3</v>
      </c>
      <c r="S1654" s="477">
        <f t="shared" si="384"/>
        <v>7</v>
      </c>
      <c r="T1654" s="477">
        <f t="shared" si="385"/>
        <v>167.55</v>
      </c>
      <c r="U1654" s="477">
        <f>R1654-O1654</f>
        <v>1172.85</v>
      </c>
      <c r="V1654" s="477">
        <f t="shared" si="386"/>
        <v>0</v>
      </c>
      <c r="W1654" s="477">
        <f t="shared" si="387"/>
        <v>167.55</v>
      </c>
      <c r="X1654" s="477">
        <f>W1654*V1654</f>
        <v>0</v>
      </c>
      <c r="Y1654" s="444"/>
      <c r="Z1654" s="296"/>
      <c r="AA1654" s="296"/>
      <c r="AB1654" s="296"/>
      <c r="AC1654" s="296"/>
      <c r="AD1654" s="296"/>
      <c r="AE1654" s="296"/>
      <c r="AF1654" s="296"/>
      <c r="AG1654" s="296"/>
      <c r="AH1654" s="296"/>
      <c r="AI1654" s="296"/>
    </row>
    <row r="1655" s="455" customFormat="1" spans="1:35">
      <c r="A1655" s="467">
        <v>1941</v>
      </c>
      <c r="B1655" s="296"/>
      <c r="C1655" s="754" t="s">
        <v>8382</v>
      </c>
      <c r="D1655" s="296"/>
      <c r="E1655" s="754" t="s">
        <v>8383</v>
      </c>
      <c r="F1655" s="296"/>
      <c r="G1655" s="296"/>
      <c r="H1655" s="191" t="s">
        <v>6292</v>
      </c>
      <c r="I1655" s="296"/>
      <c r="J1655" s="495" t="s">
        <v>8348</v>
      </c>
      <c r="K1655" s="296"/>
      <c r="L1655" s="296"/>
      <c r="M1655" s="476">
        <v>-16</v>
      </c>
      <c r="N1655" s="477">
        <v>200.9313</v>
      </c>
      <c r="O1655" s="477">
        <f t="shared" si="380"/>
        <v>-3214.9008</v>
      </c>
      <c r="P1655" s="477">
        <v>0</v>
      </c>
      <c r="Q1655" s="477">
        <f t="shared" si="376"/>
        <v>200.9313</v>
      </c>
      <c r="R1655" s="477">
        <f t="shared" si="377"/>
        <v>0</v>
      </c>
      <c r="S1655" s="477">
        <f t="shared" si="384"/>
        <v>16</v>
      </c>
      <c r="T1655" s="477">
        <f t="shared" si="385"/>
        <v>200.9313</v>
      </c>
      <c r="U1655" s="477">
        <f>R1655-O1655</f>
        <v>3214.9008</v>
      </c>
      <c r="V1655" s="477">
        <f t="shared" si="386"/>
        <v>0</v>
      </c>
      <c r="W1655" s="477">
        <f t="shared" si="387"/>
        <v>200.9313</v>
      </c>
      <c r="X1655" s="477">
        <f>W1655*V1655</f>
        <v>0</v>
      </c>
      <c r="Y1655" s="444"/>
      <c r="Z1655" s="296"/>
      <c r="AA1655" s="296"/>
      <c r="AB1655" s="296"/>
      <c r="AC1655" s="296"/>
      <c r="AD1655" s="296"/>
      <c r="AE1655" s="296"/>
      <c r="AF1655" s="296"/>
      <c r="AG1655" s="296"/>
      <c r="AH1655" s="296"/>
      <c r="AI1655" s="296"/>
    </row>
    <row r="1656" s="455" customFormat="1" spans="1:35">
      <c r="A1656" s="467">
        <v>1942</v>
      </c>
      <c r="B1656" s="296"/>
      <c r="C1656" s="754" t="s">
        <v>8384</v>
      </c>
      <c r="D1656" s="296"/>
      <c r="E1656" s="754" t="s">
        <v>8385</v>
      </c>
      <c r="F1656" s="296"/>
      <c r="G1656" s="296"/>
      <c r="H1656" s="191" t="s">
        <v>6292</v>
      </c>
      <c r="I1656" s="296"/>
      <c r="J1656" s="495" t="s">
        <v>8348</v>
      </c>
      <c r="K1656" s="296"/>
      <c r="L1656" s="296"/>
      <c r="M1656" s="476">
        <v>-29</v>
      </c>
      <c r="N1656" s="477">
        <v>181.7738</v>
      </c>
      <c r="O1656" s="477">
        <f t="shared" si="380"/>
        <v>-5271.4402</v>
      </c>
      <c r="P1656" s="477">
        <v>0</v>
      </c>
      <c r="Q1656" s="477">
        <f t="shared" si="376"/>
        <v>181.7738</v>
      </c>
      <c r="R1656" s="477">
        <f t="shared" si="377"/>
        <v>0</v>
      </c>
      <c r="S1656" s="477">
        <f t="shared" si="384"/>
        <v>29</v>
      </c>
      <c r="T1656" s="477">
        <f t="shared" si="385"/>
        <v>181.7738</v>
      </c>
      <c r="U1656" s="477">
        <f>R1656-O1656</f>
        <v>5271.4402</v>
      </c>
      <c r="V1656" s="477">
        <f t="shared" si="386"/>
        <v>0</v>
      </c>
      <c r="W1656" s="477">
        <f t="shared" si="387"/>
        <v>181.7738</v>
      </c>
      <c r="X1656" s="477">
        <f>W1656*V1656</f>
        <v>0</v>
      </c>
      <c r="Y1656" s="444"/>
      <c r="Z1656" s="296"/>
      <c r="AA1656" s="296"/>
      <c r="AB1656" s="296"/>
      <c r="AC1656" s="296"/>
      <c r="AD1656" s="296"/>
      <c r="AE1656" s="296"/>
      <c r="AF1656" s="296"/>
      <c r="AG1656" s="296"/>
      <c r="AH1656" s="296"/>
      <c r="AI1656" s="296"/>
    </row>
    <row r="1657" s="455" customFormat="1" spans="1:35">
      <c r="A1657" s="467">
        <v>1943</v>
      </c>
      <c r="B1657" s="296"/>
      <c r="C1657" s="754" t="s">
        <v>8386</v>
      </c>
      <c r="D1657" s="296"/>
      <c r="E1657" s="754" t="s">
        <v>8387</v>
      </c>
      <c r="F1657" s="296"/>
      <c r="G1657" s="296"/>
      <c r="H1657" s="191" t="s">
        <v>6292</v>
      </c>
      <c r="I1657" s="296"/>
      <c r="J1657" s="495" t="s">
        <v>8348</v>
      </c>
      <c r="K1657" s="296"/>
      <c r="L1657" s="296"/>
      <c r="M1657" s="476">
        <v>14</v>
      </c>
      <c r="N1657" s="477">
        <v>167.8271</v>
      </c>
      <c r="O1657" s="477">
        <f t="shared" si="380"/>
        <v>2349.5794</v>
      </c>
      <c r="P1657" s="477">
        <v>3</v>
      </c>
      <c r="Q1657" s="477">
        <f t="shared" si="376"/>
        <v>167.8271</v>
      </c>
      <c r="R1657" s="477">
        <f t="shared" si="377"/>
        <v>503.4813</v>
      </c>
      <c r="S1657" s="477">
        <f t="shared" si="384"/>
        <v>0</v>
      </c>
      <c r="T1657" s="477">
        <f t="shared" si="385"/>
        <v>167.8271</v>
      </c>
      <c r="U1657" s="477">
        <f>T1657*S1657</f>
        <v>0</v>
      </c>
      <c r="V1657" s="477">
        <f t="shared" si="386"/>
        <v>-11</v>
      </c>
      <c r="W1657" s="477">
        <f t="shared" si="387"/>
        <v>167.8271</v>
      </c>
      <c r="X1657" s="477">
        <f>R1657-O1657</f>
        <v>-1846.0981</v>
      </c>
      <c r="Y1657" s="444"/>
      <c r="Z1657" s="296"/>
      <c r="AA1657" s="296"/>
      <c r="AB1657" s="296"/>
      <c r="AC1657" s="296"/>
      <c r="AD1657" s="296"/>
      <c r="AE1657" s="296"/>
      <c r="AF1657" s="296"/>
      <c r="AG1657" s="296"/>
      <c r="AH1657" s="296"/>
      <c r="AI1657" s="296"/>
    </row>
    <row r="1658" s="455" customFormat="1" spans="1:35">
      <c r="A1658" s="467">
        <v>1944</v>
      </c>
      <c r="B1658" s="296"/>
      <c r="C1658" s="754" t="s">
        <v>8388</v>
      </c>
      <c r="D1658" s="296"/>
      <c r="E1658" s="754" t="s">
        <v>8389</v>
      </c>
      <c r="F1658" s="296"/>
      <c r="G1658" s="296"/>
      <c r="H1658" s="191" t="s">
        <v>6292</v>
      </c>
      <c r="I1658" s="296"/>
      <c r="J1658" s="495" t="s">
        <v>8348</v>
      </c>
      <c r="K1658" s="296"/>
      <c r="L1658" s="296"/>
      <c r="M1658" s="476">
        <v>-132</v>
      </c>
      <c r="N1658" s="477">
        <v>196.1099</v>
      </c>
      <c r="O1658" s="477">
        <f t="shared" si="380"/>
        <v>-25886.5068</v>
      </c>
      <c r="P1658" s="477">
        <v>3</v>
      </c>
      <c r="Q1658" s="477">
        <f t="shared" si="376"/>
        <v>196.1099</v>
      </c>
      <c r="R1658" s="477">
        <f t="shared" si="377"/>
        <v>588.3297</v>
      </c>
      <c r="S1658" s="477">
        <f t="shared" si="384"/>
        <v>135</v>
      </c>
      <c r="T1658" s="477">
        <f t="shared" si="385"/>
        <v>196.1099</v>
      </c>
      <c r="U1658" s="477">
        <f>R1658-O1658</f>
        <v>26474.8365</v>
      </c>
      <c r="V1658" s="477">
        <f t="shared" si="386"/>
        <v>0</v>
      </c>
      <c r="W1658" s="477">
        <f t="shared" si="387"/>
        <v>196.1099</v>
      </c>
      <c r="X1658" s="477">
        <f>W1658*V1658</f>
        <v>0</v>
      </c>
      <c r="Y1658" s="444"/>
      <c r="Z1658" s="296"/>
      <c r="AA1658" s="296"/>
      <c r="AB1658" s="296"/>
      <c r="AC1658" s="296"/>
      <c r="AD1658" s="296"/>
      <c r="AE1658" s="296"/>
      <c r="AF1658" s="296"/>
      <c r="AG1658" s="296"/>
      <c r="AH1658" s="296"/>
      <c r="AI1658" s="296"/>
    </row>
    <row r="1659" s="455" customFormat="1" spans="1:35">
      <c r="A1659" s="467">
        <v>1945</v>
      </c>
      <c r="B1659" s="296"/>
      <c r="C1659" s="754" t="s">
        <v>7016</v>
      </c>
      <c r="D1659" s="296"/>
      <c r="E1659" s="754" t="s">
        <v>7017</v>
      </c>
      <c r="F1659" s="296"/>
      <c r="G1659" s="296"/>
      <c r="H1659" s="191" t="s">
        <v>6292</v>
      </c>
      <c r="I1659" s="296"/>
      <c r="J1659" s="495" t="s">
        <v>8348</v>
      </c>
      <c r="K1659" s="296"/>
      <c r="L1659" s="296"/>
      <c r="M1659" s="476">
        <v>-26</v>
      </c>
      <c r="N1659" s="477">
        <v>73.1784</v>
      </c>
      <c r="O1659" s="477">
        <f t="shared" si="380"/>
        <v>-1902.6384</v>
      </c>
      <c r="P1659" s="477"/>
      <c r="Q1659" s="477">
        <f t="shared" si="376"/>
        <v>73.1784</v>
      </c>
      <c r="R1659" s="477">
        <f t="shared" si="377"/>
        <v>0</v>
      </c>
      <c r="S1659" s="477">
        <f t="shared" si="384"/>
        <v>26</v>
      </c>
      <c r="T1659" s="477">
        <f t="shared" si="385"/>
        <v>73.1784</v>
      </c>
      <c r="U1659" s="477">
        <f>R1659-O1659</f>
        <v>1902.6384</v>
      </c>
      <c r="V1659" s="477">
        <f t="shared" si="386"/>
        <v>0</v>
      </c>
      <c r="W1659" s="477">
        <f t="shared" si="387"/>
        <v>73.1784</v>
      </c>
      <c r="X1659" s="477">
        <f>W1659*V1659</f>
        <v>0</v>
      </c>
      <c r="Y1659" s="444"/>
      <c r="Z1659" s="296"/>
      <c r="AA1659" s="296"/>
      <c r="AB1659" s="296"/>
      <c r="AC1659" s="296"/>
      <c r="AD1659" s="296"/>
      <c r="AE1659" s="296"/>
      <c r="AF1659" s="296"/>
      <c r="AG1659" s="296"/>
      <c r="AH1659" s="296"/>
      <c r="AI1659" s="296"/>
    </row>
    <row r="1660" s="455" customFormat="1" spans="1:35">
      <c r="A1660" s="467">
        <v>1946</v>
      </c>
      <c r="B1660" s="296"/>
      <c r="C1660" s="754" t="s">
        <v>7019</v>
      </c>
      <c r="D1660" s="296"/>
      <c r="E1660" s="754" t="s">
        <v>7020</v>
      </c>
      <c r="F1660" s="296"/>
      <c r="G1660" s="296"/>
      <c r="H1660" s="191" t="s">
        <v>6292</v>
      </c>
      <c r="I1660" s="296"/>
      <c r="J1660" s="495" t="s">
        <v>8348</v>
      </c>
      <c r="K1660" s="296"/>
      <c r="L1660" s="296"/>
      <c r="M1660" s="476">
        <v>-23</v>
      </c>
      <c r="N1660" s="477">
        <v>73.8029</v>
      </c>
      <c r="O1660" s="477">
        <f t="shared" si="380"/>
        <v>-1697.4667</v>
      </c>
      <c r="P1660" s="477"/>
      <c r="Q1660" s="477">
        <f t="shared" si="376"/>
        <v>73.8029</v>
      </c>
      <c r="R1660" s="477">
        <f t="shared" si="377"/>
        <v>0</v>
      </c>
      <c r="S1660" s="477">
        <f t="shared" si="384"/>
        <v>23</v>
      </c>
      <c r="T1660" s="477">
        <f t="shared" si="385"/>
        <v>73.8029</v>
      </c>
      <c r="U1660" s="477">
        <f>R1660-O1660</f>
        <v>1697.4667</v>
      </c>
      <c r="V1660" s="477">
        <f t="shared" si="386"/>
        <v>0</v>
      </c>
      <c r="W1660" s="477">
        <f t="shared" si="387"/>
        <v>73.8029</v>
      </c>
      <c r="X1660" s="477">
        <f>W1660*V1660</f>
        <v>0</v>
      </c>
      <c r="Y1660" s="444"/>
      <c r="Z1660" s="296"/>
      <c r="AA1660" s="296"/>
      <c r="AB1660" s="296"/>
      <c r="AC1660" s="296"/>
      <c r="AD1660" s="296"/>
      <c r="AE1660" s="296"/>
      <c r="AF1660" s="296"/>
      <c r="AG1660" s="296"/>
      <c r="AH1660" s="296"/>
      <c r="AI1660" s="296"/>
    </row>
    <row r="1661" s="455" customFormat="1" spans="1:35">
      <c r="A1661" s="467">
        <v>1947</v>
      </c>
      <c r="B1661" s="296"/>
      <c r="C1661" s="754" t="s">
        <v>8390</v>
      </c>
      <c r="D1661" s="296"/>
      <c r="E1661" s="754" t="s">
        <v>8391</v>
      </c>
      <c r="F1661" s="296"/>
      <c r="G1661" s="296"/>
      <c r="H1661" s="191" t="s">
        <v>6292</v>
      </c>
      <c r="I1661" s="296"/>
      <c r="J1661" s="495" t="s">
        <v>8348</v>
      </c>
      <c r="K1661" s="296"/>
      <c r="L1661" s="296"/>
      <c r="M1661" s="476">
        <v>-26</v>
      </c>
      <c r="N1661" s="477">
        <v>16.8292</v>
      </c>
      <c r="O1661" s="477">
        <f t="shared" si="380"/>
        <v>-437.5592</v>
      </c>
      <c r="P1661" s="477">
        <v>16</v>
      </c>
      <c r="Q1661" s="477">
        <f t="shared" si="376"/>
        <v>16.8292</v>
      </c>
      <c r="R1661" s="477">
        <f t="shared" si="377"/>
        <v>269.2672</v>
      </c>
      <c r="S1661" s="477">
        <f t="shared" si="384"/>
        <v>42</v>
      </c>
      <c r="T1661" s="477">
        <f t="shared" si="385"/>
        <v>16.8292</v>
      </c>
      <c r="U1661" s="477">
        <f>R1661-O1661</f>
        <v>706.8264</v>
      </c>
      <c r="V1661" s="477">
        <f t="shared" si="386"/>
        <v>0</v>
      </c>
      <c r="W1661" s="477">
        <f t="shared" si="387"/>
        <v>16.8292</v>
      </c>
      <c r="X1661" s="477">
        <f>W1661*V1661</f>
        <v>0</v>
      </c>
      <c r="Y1661" s="444"/>
      <c r="Z1661" s="296"/>
      <c r="AA1661" s="296"/>
      <c r="AB1661" s="296"/>
      <c r="AC1661" s="296"/>
      <c r="AD1661" s="296"/>
      <c r="AE1661" s="296"/>
      <c r="AF1661" s="296"/>
      <c r="AG1661" s="296"/>
      <c r="AH1661" s="296"/>
      <c r="AI1661" s="296"/>
    </row>
    <row r="1662" s="455" customFormat="1" spans="1:35">
      <c r="A1662" s="467">
        <v>1948</v>
      </c>
      <c r="B1662" s="296"/>
      <c r="C1662" s="754" t="s">
        <v>8392</v>
      </c>
      <c r="D1662" s="296"/>
      <c r="E1662" s="754" t="s">
        <v>8393</v>
      </c>
      <c r="F1662" s="296"/>
      <c r="G1662" s="296"/>
      <c r="H1662" s="191" t="s">
        <v>6292</v>
      </c>
      <c r="I1662" s="296"/>
      <c r="J1662" s="495" t="s">
        <v>8348</v>
      </c>
      <c r="K1662" s="296"/>
      <c r="L1662" s="296"/>
      <c r="M1662" s="476">
        <v>-24</v>
      </c>
      <c r="N1662" s="477">
        <v>1.4371</v>
      </c>
      <c r="O1662" s="477">
        <f t="shared" si="380"/>
        <v>-34.4904</v>
      </c>
      <c r="P1662" s="477">
        <v>14</v>
      </c>
      <c r="Q1662" s="477">
        <f t="shared" si="376"/>
        <v>1.4371</v>
      </c>
      <c r="R1662" s="477">
        <f t="shared" si="377"/>
        <v>20.1194</v>
      </c>
      <c r="S1662" s="477">
        <f t="shared" si="384"/>
        <v>38</v>
      </c>
      <c r="T1662" s="477">
        <f t="shared" si="385"/>
        <v>1.4371</v>
      </c>
      <c r="U1662" s="477">
        <f>R1662-O1662</f>
        <v>54.6098</v>
      </c>
      <c r="V1662" s="477">
        <f t="shared" si="386"/>
        <v>0</v>
      </c>
      <c r="W1662" s="477">
        <f t="shared" si="387"/>
        <v>1.4371</v>
      </c>
      <c r="X1662" s="477">
        <f>W1662*V1662</f>
        <v>0</v>
      </c>
      <c r="Y1662" s="444"/>
      <c r="Z1662" s="296"/>
      <c r="AA1662" s="296"/>
      <c r="AB1662" s="296"/>
      <c r="AC1662" s="296"/>
      <c r="AD1662" s="296"/>
      <c r="AE1662" s="296"/>
      <c r="AF1662" s="296"/>
      <c r="AG1662" s="296"/>
      <c r="AH1662" s="296"/>
      <c r="AI1662" s="296"/>
    </row>
    <row r="1663" s="455" customFormat="1" spans="1:35">
      <c r="A1663" s="467">
        <v>1949</v>
      </c>
      <c r="B1663" s="296"/>
      <c r="C1663" s="754" t="s">
        <v>5427</v>
      </c>
      <c r="D1663" s="296"/>
      <c r="E1663" s="754" t="s">
        <v>5428</v>
      </c>
      <c r="F1663" s="296"/>
      <c r="G1663" s="296"/>
      <c r="H1663" s="191" t="s">
        <v>6292</v>
      </c>
      <c r="I1663" s="296"/>
      <c r="J1663" s="495" t="s">
        <v>8348</v>
      </c>
      <c r="K1663" s="296"/>
      <c r="L1663" s="296"/>
      <c r="M1663" s="476">
        <v>425</v>
      </c>
      <c r="N1663" s="477">
        <v>84.6039</v>
      </c>
      <c r="O1663" s="477">
        <f t="shared" si="380"/>
        <v>35956.6575</v>
      </c>
      <c r="P1663" s="477">
        <v>114</v>
      </c>
      <c r="Q1663" s="477">
        <f t="shared" si="376"/>
        <v>84.6039</v>
      </c>
      <c r="R1663" s="477">
        <f t="shared" si="377"/>
        <v>9644.8446</v>
      </c>
      <c r="S1663" s="477">
        <f t="shared" si="384"/>
        <v>0</v>
      </c>
      <c r="T1663" s="477">
        <f t="shared" si="385"/>
        <v>84.6039</v>
      </c>
      <c r="U1663" s="477">
        <f>T1663*S1663</f>
        <v>0</v>
      </c>
      <c r="V1663" s="477">
        <f t="shared" si="386"/>
        <v>-311</v>
      </c>
      <c r="W1663" s="477">
        <f t="shared" si="387"/>
        <v>84.6039</v>
      </c>
      <c r="X1663" s="477">
        <f t="shared" ref="X1663:X1672" si="389">R1663-O1663</f>
        <v>-26311.8129</v>
      </c>
      <c r="Y1663" s="444"/>
      <c r="Z1663" s="296"/>
      <c r="AA1663" s="296"/>
      <c r="AB1663" s="296"/>
      <c r="AC1663" s="296"/>
      <c r="AD1663" s="296"/>
      <c r="AE1663" s="296"/>
      <c r="AF1663" s="296"/>
      <c r="AG1663" s="296"/>
      <c r="AH1663" s="296"/>
      <c r="AI1663" s="296"/>
    </row>
    <row r="1664" s="455" customFormat="1" spans="1:35">
      <c r="A1664" s="467">
        <v>1950</v>
      </c>
      <c r="B1664" s="296"/>
      <c r="C1664" s="754" t="s">
        <v>5429</v>
      </c>
      <c r="D1664" s="296"/>
      <c r="E1664" s="754" t="s">
        <v>5430</v>
      </c>
      <c r="F1664" s="296"/>
      <c r="G1664" s="296"/>
      <c r="H1664" s="191" t="s">
        <v>6292</v>
      </c>
      <c r="I1664" s="296"/>
      <c r="J1664" s="495" t="s">
        <v>8348</v>
      </c>
      <c r="K1664" s="296"/>
      <c r="L1664" s="296"/>
      <c r="M1664" s="476">
        <v>104</v>
      </c>
      <c r="N1664" s="477">
        <v>95.8005</v>
      </c>
      <c r="O1664" s="477">
        <f t="shared" si="380"/>
        <v>9963.252</v>
      </c>
      <c r="P1664" s="477">
        <v>123</v>
      </c>
      <c r="Q1664" s="477">
        <f t="shared" si="376"/>
        <v>95.8005</v>
      </c>
      <c r="R1664" s="477">
        <f t="shared" si="377"/>
        <v>11783.4615</v>
      </c>
      <c r="S1664" s="477">
        <f t="shared" si="384"/>
        <v>19</v>
      </c>
      <c r="T1664" s="477">
        <f t="shared" si="385"/>
        <v>95.8005</v>
      </c>
      <c r="U1664" s="477">
        <f>R1664-O1664</f>
        <v>1820.2095</v>
      </c>
      <c r="V1664" s="477">
        <f t="shared" si="386"/>
        <v>0</v>
      </c>
      <c r="W1664" s="477">
        <f t="shared" si="387"/>
        <v>95.8005</v>
      </c>
      <c r="X1664" s="477">
        <f>W1664*V1664</f>
        <v>0</v>
      </c>
      <c r="Y1664" s="444"/>
      <c r="Z1664" s="296"/>
      <c r="AA1664" s="296"/>
      <c r="AB1664" s="296"/>
      <c r="AC1664" s="296"/>
      <c r="AD1664" s="296"/>
      <c r="AE1664" s="296"/>
      <c r="AF1664" s="296"/>
      <c r="AG1664" s="296"/>
      <c r="AH1664" s="296"/>
      <c r="AI1664" s="296"/>
    </row>
    <row r="1665" s="455" customFormat="1" spans="1:35">
      <c r="A1665" s="467">
        <v>1951</v>
      </c>
      <c r="B1665" s="296"/>
      <c r="C1665" s="754" t="s">
        <v>8394</v>
      </c>
      <c r="D1665" s="296"/>
      <c r="E1665" s="754" t="s">
        <v>8395</v>
      </c>
      <c r="F1665" s="296"/>
      <c r="G1665" s="296"/>
      <c r="H1665" s="191" t="s">
        <v>6292</v>
      </c>
      <c r="I1665" s="296"/>
      <c r="J1665" s="495" t="s">
        <v>8348</v>
      </c>
      <c r="K1665" s="296"/>
      <c r="L1665" s="296"/>
      <c r="M1665" s="476">
        <v>106</v>
      </c>
      <c r="N1665" s="477">
        <v>74.4541</v>
      </c>
      <c r="O1665" s="477">
        <f t="shared" si="380"/>
        <v>7892.1346</v>
      </c>
      <c r="P1665" s="477">
        <v>15</v>
      </c>
      <c r="Q1665" s="477">
        <f t="shared" si="376"/>
        <v>74.4541</v>
      </c>
      <c r="R1665" s="477">
        <f t="shared" si="377"/>
        <v>1116.8115</v>
      </c>
      <c r="S1665" s="477">
        <f t="shared" si="384"/>
        <v>0</v>
      </c>
      <c r="T1665" s="477">
        <f t="shared" si="385"/>
        <v>74.4541</v>
      </c>
      <c r="U1665" s="477">
        <f t="shared" ref="U1665:U1672" si="390">T1665*S1665</f>
        <v>0</v>
      </c>
      <c r="V1665" s="477">
        <f t="shared" si="386"/>
        <v>-91</v>
      </c>
      <c r="W1665" s="477">
        <f t="shared" si="387"/>
        <v>74.4541</v>
      </c>
      <c r="X1665" s="477">
        <f t="shared" si="389"/>
        <v>-6775.3231</v>
      </c>
      <c r="Y1665" s="444"/>
      <c r="Z1665" s="296"/>
      <c r="AA1665" s="296"/>
      <c r="AB1665" s="296"/>
      <c r="AC1665" s="296"/>
      <c r="AD1665" s="296"/>
      <c r="AE1665" s="296"/>
      <c r="AF1665" s="296"/>
      <c r="AG1665" s="296"/>
      <c r="AH1665" s="296"/>
      <c r="AI1665" s="296"/>
    </row>
    <row r="1666" s="455" customFormat="1" spans="1:35">
      <c r="A1666" s="467">
        <v>1952</v>
      </c>
      <c r="B1666" s="296"/>
      <c r="C1666" s="754" t="s">
        <v>8396</v>
      </c>
      <c r="D1666" s="296"/>
      <c r="E1666" s="754" t="s">
        <v>8397</v>
      </c>
      <c r="F1666" s="296"/>
      <c r="G1666" s="296"/>
      <c r="H1666" s="191" t="s">
        <v>6292</v>
      </c>
      <c r="I1666" s="296"/>
      <c r="J1666" s="495" t="s">
        <v>8348</v>
      </c>
      <c r="K1666" s="296"/>
      <c r="L1666" s="296"/>
      <c r="M1666" s="476">
        <v>69</v>
      </c>
      <c r="N1666" s="477">
        <v>74.0414</v>
      </c>
      <c r="O1666" s="477">
        <f t="shared" si="380"/>
        <v>5108.8566</v>
      </c>
      <c r="P1666" s="477">
        <v>8</v>
      </c>
      <c r="Q1666" s="477">
        <f t="shared" si="376"/>
        <v>74.0414</v>
      </c>
      <c r="R1666" s="477">
        <f t="shared" si="377"/>
        <v>592.3312</v>
      </c>
      <c r="S1666" s="477">
        <f t="shared" si="384"/>
        <v>0</v>
      </c>
      <c r="T1666" s="477">
        <f t="shared" si="385"/>
        <v>74.0414</v>
      </c>
      <c r="U1666" s="477">
        <f t="shared" si="390"/>
        <v>0</v>
      </c>
      <c r="V1666" s="477">
        <f t="shared" si="386"/>
        <v>-61</v>
      </c>
      <c r="W1666" s="477">
        <f t="shared" si="387"/>
        <v>74.0414</v>
      </c>
      <c r="X1666" s="477">
        <f t="shared" si="389"/>
        <v>-4516.5254</v>
      </c>
      <c r="Y1666" s="444"/>
      <c r="Z1666" s="296"/>
      <c r="AA1666" s="296"/>
      <c r="AB1666" s="296"/>
      <c r="AC1666" s="296"/>
      <c r="AD1666" s="296"/>
      <c r="AE1666" s="296"/>
      <c r="AF1666" s="296"/>
      <c r="AG1666" s="296"/>
      <c r="AH1666" s="296"/>
      <c r="AI1666" s="296"/>
    </row>
    <row r="1667" s="455" customFormat="1" spans="1:35">
      <c r="A1667" s="467">
        <v>1953</v>
      </c>
      <c r="B1667" s="296"/>
      <c r="C1667" s="754" t="s">
        <v>8398</v>
      </c>
      <c r="D1667" s="296"/>
      <c r="E1667" s="754" t="s">
        <v>8399</v>
      </c>
      <c r="F1667" s="296"/>
      <c r="G1667" s="296"/>
      <c r="H1667" s="191" t="s">
        <v>6292</v>
      </c>
      <c r="I1667" s="296"/>
      <c r="J1667" s="495" t="s">
        <v>8348</v>
      </c>
      <c r="K1667" s="296"/>
      <c r="L1667" s="296"/>
      <c r="M1667" s="476">
        <v>21</v>
      </c>
      <c r="N1667" s="477">
        <v>77.791</v>
      </c>
      <c r="O1667" s="477">
        <f t="shared" si="380"/>
        <v>1633.611</v>
      </c>
      <c r="P1667" s="477">
        <v>13</v>
      </c>
      <c r="Q1667" s="477">
        <f t="shared" si="376"/>
        <v>77.791</v>
      </c>
      <c r="R1667" s="477">
        <f t="shared" si="377"/>
        <v>1011.283</v>
      </c>
      <c r="S1667" s="477">
        <f t="shared" si="384"/>
        <v>0</v>
      </c>
      <c r="T1667" s="477">
        <f t="shared" si="385"/>
        <v>77.791</v>
      </c>
      <c r="U1667" s="477">
        <f t="shared" si="390"/>
        <v>0</v>
      </c>
      <c r="V1667" s="477">
        <f t="shared" si="386"/>
        <v>-8</v>
      </c>
      <c r="W1667" s="477">
        <f t="shared" si="387"/>
        <v>77.791</v>
      </c>
      <c r="X1667" s="477">
        <f t="shared" si="389"/>
        <v>-622.328</v>
      </c>
      <c r="Y1667" s="444"/>
      <c r="Z1667" s="296"/>
      <c r="AA1667" s="296"/>
      <c r="AB1667" s="296"/>
      <c r="AC1667" s="296"/>
      <c r="AD1667" s="296"/>
      <c r="AE1667" s="296"/>
      <c r="AF1667" s="296"/>
      <c r="AG1667" s="296"/>
      <c r="AH1667" s="296"/>
      <c r="AI1667" s="296"/>
    </row>
    <row r="1668" s="455" customFormat="1" spans="1:35">
      <c r="A1668" s="467">
        <v>1954</v>
      </c>
      <c r="B1668" s="296"/>
      <c r="C1668" s="754" t="s">
        <v>8400</v>
      </c>
      <c r="D1668" s="296"/>
      <c r="E1668" s="754" t="s">
        <v>8401</v>
      </c>
      <c r="F1668" s="296"/>
      <c r="G1668" s="296"/>
      <c r="H1668" s="191" t="s">
        <v>6292</v>
      </c>
      <c r="I1668" s="296"/>
      <c r="J1668" s="495" t="s">
        <v>8348</v>
      </c>
      <c r="K1668" s="296"/>
      <c r="L1668" s="296"/>
      <c r="M1668" s="476">
        <v>27</v>
      </c>
      <c r="N1668" s="477">
        <v>77.7304</v>
      </c>
      <c r="O1668" s="477">
        <f t="shared" si="380"/>
        <v>2098.7208</v>
      </c>
      <c r="P1668" s="477">
        <v>13</v>
      </c>
      <c r="Q1668" s="477">
        <f t="shared" ref="Q1668:Q1699" si="391">N1668</f>
        <v>77.7304</v>
      </c>
      <c r="R1668" s="477">
        <f t="shared" si="377"/>
        <v>1010.4952</v>
      </c>
      <c r="S1668" s="477">
        <f t="shared" si="384"/>
        <v>0</v>
      </c>
      <c r="T1668" s="477">
        <f t="shared" si="385"/>
        <v>77.7304</v>
      </c>
      <c r="U1668" s="477">
        <f t="shared" si="390"/>
        <v>0</v>
      </c>
      <c r="V1668" s="477">
        <f t="shared" si="386"/>
        <v>-14</v>
      </c>
      <c r="W1668" s="477">
        <f t="shared" si="387"/>
        <v>77.7304</v>
      </c>
      <c r="X1668" s="477">
        <f t="shared" si="389"/>
        <v>-1088.2256</v>
      </c>
      <c r="Y1668" s="444"/>
      <c r="Z1668" s="296"/>
      <c r="AA1668" s="296"/>
      <c r="AB1668" s="296"/>
      <c r="AC1668" s="296"/>
      <c r="AD1668" s="296"/>
      <c r="AE1668" s="296"/>
      <c r="AF1668" s="296"/>
      <c r="AG1668" s="296"/>
      <c r="AH1668" s="296"/>
      <c r="AI1668" s="296"/>
    </row>
    <row r="1669" s="455" customFormat="1" spans="1:35">
      <c r="A1669" s="467">
        <v>1955</v>
      </c>
      <c r="B1669" s="296"/>
      <c r="C1669" s="754" t="s">
        <v>8402</v>
      </c>
      <c r="D1669" s="296"/>
      <c r="E1669" s="754" t="s">
        <v>8403</v>
      </c>
      <c r="F1669" s="296"/>
      <c r="G1669" s="296"/>
      <c r="H1669" s="191" t="s">
        <v>6292</v>
      </c>
      <c r="I1669" s="296"/>
      <c r="J1669" s="495" t="s">
        <v>8348</v>
      </c>
      <c r="K1669" s="296"/>
      <c r="L1669" s="296"/>
      <c r="M1669" s="476">
        <v>38</v>
      </c>
      <c r="N1669" s="477">
        <v>79.8503</v>
      </c>
      <c r="O1669" s="477">
        <f t="shared" si="380"/>
        <v>3034.3114</v>
      </c>
      <c r="P1669" s="477">
        <v>24</v>
      </c>
      <c r="Q1669" s="477">
        <f t="shared" si="391"/>
        <v>79.8503</v>
      </c>
      <c r="R1669" s="477">
        <f t="shared" si="377"/>
        <v>1916.4072</v>
      </c>
      <c r="S1669" s="477">
        <f t="shared" si="384"/>
        <v>0</v>
      </c>
      <c r="T1669" s="477">
        <f t="shared" si="385"/>
        <v>79.8503</v>
      </c>
      <c r="U1669" s="477">
        <f t="shared" si="390"/>
        <v>0</v>
      </c>
      <c r="V1669" s="477">
        <f t="shared" si="386"/>
        <v>-14</v>
      </c>
      <c r="W1669" s="477">
        <f t="shared" si="387"/>
        <v>79.8503</v>
      </c>
      <c r="X1669" s="477">
        <f t="shared" si="389"/>
        <v>-1117.9042</v>
      </c>
      <c r="Y1669" s="444"/>
      <c r="Z1669" s="296"/>
      <c r="AA1669" s="296"/>
      <c r="AB1669" s="296"/>
      <c r="AC1669" s="296"/>
      <c r="AD1669" s="296"/>
      <c r="AE1669" s="296"/>
      <c r="AF1669" s="296"/>
      <c r="AG1669" s="296"/>
      <c r="AH1669" s="296"/>
      <c r="AI1669" s="296"/>
    </row>
    <row r="1670" s="455" customFormat="1" spans="1:35">
      <c r="A1670" s="467">
        <v>1956</v>
      </c>
      <c r="B1670" s="296"/>
      <c r="C1670" s="754" t="s">
        <v>8404</v>
      </c>
      <c r="D1670" s="296"/>
      <c r="E1670" s="754" t="s">
        <v>8405</v>
      </c>
      <c r="F1670" s="296"/>
      <c r="G1670" s="296"/>
      <c r="H1670" s="191" t="s">
        <v>6292</v>
      </c>
      <c r="I1670" s="296"/>
      <c r="J1670" s="495" t="s">
        <v>8348</v>
      </c>
      <c r="K1670" s="296"/>
      <c r="L1670" s="296"/>
      <c r="M1670" s="476">
        <v>75</v>
      </c>
      <c r="N1670" s="477">
        <v>80.2296</v>
      </c>
      <c r="O1670" s="477">
        <f t="shared" si="380"/>
        <v>6017.22</v>
      </c>
      <c r="P1670" s="477">
        <v>19</v>
      </c>
      <c r="Q1670" s="477">
        <f t="shared" si="391"/>
        <v>80.2296</v>
      </c>
      <c r="R1670" s="477">
        <f t="shared" ref="R1670:R1701" si="392">Q1670*P1670</f>
        <v>1524.3624</v>
      </c>
      <c r="S1670" s="477">
        <f t="shared" si="384"/>
        <v>0</v>
      </c>
      <c r="T1670" s="477">
        <f t="shared" si="385"/>
        <v>80.2296</v>
      </c>
      <c r="U1670" s="477">
        <f t="shared" si="390"/>
        <v>0</v>
      </c>
      <c r="V1670" s="477">
        <f t="shared" si="386"/>
        <v>-56</v>
      </c>
      <c r="W1670" s="477">
        <f t="shared" si="387"/>
        <v>80.2296</v>
      </c>
      <c r="X1670" s="477">
        <f t="shared" si="389"/>
        <v>-4492.8576</v>
      </c>
      <c r="Y1670" s="444"/>
      <c r="Z1670" s="296"/>
      <c r="AA1670" s="296"/>
      <c r="AB1670" s="296"/>
      <c r="AC1670" s="296"/>
      <c r="AD1670" s="296"/>
      <c r="AE1670" s="296"/>
      <c r="AF1670" s="296"/>
      <c r="AG1670" s="296"/>
      <c r="AH1670" s="296"/>
      <c r="AI1670" s="296"/>
    </row>
    <row r="1671" s="455" customFormat="1" spans="1:35">
      <c r="A1671" s="467">
        <v>1957</v>
      </c>
      <c r="B1671" s="296"/>
      <c r="C1671" s="754" t="s">
        <v>8406</v>
      </c>
      <c r="D1671" s="296"/>
      <c r="E1671" s="754" t="s">
        <v>8407</v>
      </c>
      <c r="F1671" s="296"/>
      <c r="G1671" s="296"/>
      <c r="H1671" s="191" t="s">
        <v>6292</v>
      </c>
      <c r="I1671" s="296"/>
      <c r="J1671" s="495" t="s">
        <v>8348</v>
      </c>
      <c r="K1671" s="296"/>
      <c r="L1671" s="296"/>
      <c r="M1671" s="476">
        <v>7</v>
      </c>
      <c r="N1671" s="477">
        <v>77.7014</v>
      </c>
      <c r="O1671" s="477">
        <f t="shared" si="380"/>
        <v>543.9098</v>
      </c>
      <c r="P1671" s="477">
        <v>2</v>
      </c>
      <c r="Q1671" s="477">
        <f t="shared" si="391"/>
        <v>77.7014</v>
      </c>
      <c r="R1671" s="477">
        <f t="shared" si="392"/>
        <v>155.4028</v>
      </c>
      <c r="S1671" s="477">
        <f t="shared" si="384"/>
        <v>0</v>
      </c>
      <c r="T1671" s="477">
        <f t="shared" si="385"/>
        <v>77.7014</v>
      </c>
      <c r="U1671" s="477">
        <f t="shared" si="390"/>
        <v>0</v>
      </c>
      <c r="V1671" s="477">
        <f t="shared" si="386"/>
        <v>-5</v>
      </c>
      <c r="W1671" s="477">
        <f t="shared" si="387"/>
        <v>77.7014</v>
      </c>
      <c r="X1671" s="477">
        <f t="shared" si="389"/>
        <v>-388.507</v>
      </c>
      <c r="Y1671" s="444"/>
      <c r="Z1671" s="296"/>
      <c r="AA1671" s="296"/>
      <c r="AB1671" s="296"/>
      <c r="AC1671" s="296"/>
      <c r="AD1671" s="296"/>
      <c r="AE1671" s="296"/>
      <c r="AF1671" s="296"/>
      <c r="AG1671" s="296"/>
      <c r="AH1671" s="296"/>
      <c r="AI1671" s="296"/>
    </row>
    <row r="1672" s="455" customFormat="1" spans="1:35">
      <c r="A1672" s="467">
        <v>1958</v>
      </c>
      <c r="B1672" s="296"/>
      <c r="C1672" s="754" t="s">
        <v>8408</v>
      </c>
      <c r="D1672" s="296"/>
      <c r="E1672" s="754" t="s">
        <v>8409</v>
      </c>
      <c r="F1672" s="296"/>
      <c r="G1672" s="296"/>
      <c r="H1672" s="191" t="s">
        <v>6292</v>
      </c>
      <c r="I1672" s="296"/>
      <c r="J1672" s="495" t="s">
        <v>8348</v>
      </c>
      <c r="K1672" s="296"/>
      <c r="L1672" s="296"/>
      <c r="M1672" s="476">
        <v>12</v>
      </c>
      <c r="N1672" s="477">
        <v>82.8658</v>
      </c>
      <c r="O1672" s="477">
        <f t="shared" si="380"/>
        <v>994.3896</v>
      </c>
      <c r="P1672" s="477">
        <v>6</v>
      </c>
      <c r="Q1672" s="477">
        <f t="shared" si="391"/>
        <v>82.8658</v>
      </c>
      <c r="R1672" s="477">
        <f t="shared" si="392"/>
        <v>497.1948</v>
      </c>
      <c r="S1672" s="477">
        <f t="shared" si="384"/>
        <v>0</v>
      </c>
      <c r="T1672" s="477">
        <f t="shared" si="385"/>
        <v>82.8658</v>
      </c>
      <c r="U1672" s="477">
        <f t="shared" si="390"/>
        <v>0</v>
      </c>
      <c r="V1672" s="477">
        <f t="shared" si="386"/>
        <v>-6</v>
      </c>
      <c r="W1672" s="477">
        <f t="shared" si="387"/>
        <v>82.8658</v>
      </c>
      <c r="X1672" s="477">
        <f t="shared" si="389"/>
        <v>-497.1948</v>
      </c>
      <c r="Y1672" s="444"/>
      <c r="Z1672" s="296"/>
      <c r="AA1672" s="296"/>
      <c r="AB1672" s="296"/>
      <c r="AC1672" s="296"/>
      <c r="AD1672" s="296"/>
      <c r="AE1672" s="296"/>
      <c r="AF1672" s="296"/>
      <c r="AG1672" s="296"/>
      <c r="AH1672" s="296"/>
      <c r="AI1672" s="296"/>
    </row>
    <row r="1673" s="455" customFormat="1" spans="1:35">
      <c r="A1673" s="467">
        <v>1959</v>
      </c>
      <c r="B1673" s="296"/>
      <c r="C1673" s="754" t="s">
        <v>8410</v>
      </c>
      <c r="D1673" s="296"/>
      <c r="E1673" s="754" t="s">
        <v>8411</v>
      </c>
      <c r="F1673" s="296"/>
      <c r="G1673" s="296"/>
      <c r="H1673" s="191" t="s">
        <v>6292</v>
      </c>
      <c r="I1673" s="296"/>
      <c r="J1673" s="495" t="s">
        <v>8348</v>
      </c>
      <c r="K1673" s="296"/>
      <c r="L1673" s="296"/>
      <c r="M1673" s="476">
        <v>-3</v>
      </c>
      <c r="N1673" s="477">
        <v>162.61</v>
      </c>
      <c r="O1673" s="477">
        <f t="shared" si="380"/>
        <v>-487.83</v>
      </c>
      <c r="P1673" s="477"/>
      <c r="Q1673" s="477">
        <f t="shared" si="391"/>
        <v>162.61</v>
      </c>
      <c r="R1673" s="477">
        <f t="shared" si="392"/>
        <v>0</v>
      </c>
      <c r="S1673" s="477">
        <f t="shared" si="384"/>
        <v>3</v>
      </c>
      <c r="T1673" s="477">
        <f t="shared" si="385"/>
        <v>162.61</v>
      </c>
      <c r="U1673" s="477">
        <f>R1673-O1673</f>
        <v>487.83</v>
      </c>
      <c r="V1673" s="477">
        <f t="shared" si="386"/>
        <v>0</v>
      </c>
      <c r="W1673" s="477">
        <f t="shared" si="387"/>
        <v>162.61</v>
      </c>
      <c r="X1673" s="477">
        <f>W1673*V1673</f>
        <v>0</v>
      </c>
      <c r="Y1673" s="444"/>
      <c r="Z1673" s="296"/>
      <c r="AA1673" s="296"/>
      <c r="AB1673" s="296"/>
      <c r="AC1673" s="296"/>
      <c r="AD1673" s="296"/>
      <c r="AE1673" s="296"/>
      <c r="AF1673" s="296"/>
      <c r="AG1673" s="296"/>
      <c r="AH1673" s="296"/>
      <c r="AI1673" s="296"/>
    </row>
    <row r="1674" s="455" customFormat="1" spans="1:35">
      <c r="A1674" s="467">
        <v>1960</v>
      </c>
      <c r="B1674" s="296"/>
      <c r="C1674" s="754" t="s">
        <v>8412</v>
      </c>
      <c r="D1674" s="296"/>
      <c r="E1674" s="754" t="s">
        <v>8413</v>
      </c>
      <c r="F1674" s="296"/>
      <c r="G1674" s="296"/>
      <c r="H1674" s="191" t="s">
        <v>6292</v>
      </c>
      <c r="I1674" s="296"/>
      <c r="J1674" s="495" t="s">
        <v>8348</v>
      </c>
      <c r="K1674" s="296"/>
      <c r="L1674" s="296"/>
      <c r="M1674" s="476">
        <v>-3</v>
      </c>
      <c r="N1674" s="477">
        <v>162.61</v>
      </c>
      <c r="O1674" s="477">
        <f t="shared" si="380"/>
        <v>-487.83</v>
      </c>
      <c r="P1674" s="477"/>
      <c r="Q1674" s="477">
        <f t="shared" si="391"/>
        <v>162.61</v>
      </c>
      <c r="R1674" s="477">
        <f t="shared" si="392"/>
        <v>0</v>
      </c>
      <c r="S1674" s="477">
        <f t="shared" si="384"/>
        <v>3</v>
      </c>
      <c r="T1674" s="477">
        <f t="shared" si="385"/>
        <v>162.61</v>
      </c>
      <c r="U1674" s="477">
        <f>R1674-O1674</f>
        <v>487.83</v>
      </c>
      <c r="V1674" s="477">
        <f t="shared" si="386"/>
        <v>0</v>
      </c>
      <c r="W1674" s="477">
        <f t="shared" si="387"/>
        <v>162.61</v>
      </c>
      <c r="X1674" s="477">
        <f>W1674*V1674</f>
        <v>0</v>
      </c>
      <c r="Y1674" s="444"/>
      <c r="Z1674" s="296"/>
      <c r="AA1674" s="296"/>
      <c r="AB1674" s="296"/>
      <c r="AC1674" s="296"/>
      <c r="AD1674" s="296"/>
      <c r="AE1674" s="296"/>
      <c r="AF1674" s="296"/>
      <c r="AG1674" s="296"/>
      <c r="AH1674" s="296"/>
      <c r="AI1674" s="296"/>
    </row>
    <row r="1675" s="455" customFormat="1" spans="1:35">
      <c r="A1675" s="467">
        <v>1961</v>
      </c>
      <c r="B1675" s="296"/>
      <c r="C1675" s="754" t="s">
        <v>8414</v>
      </c>
      <c r="D1675" s="296"/>
      <c r="E1675" s="754" t="s">
        <v>8415</v>
      </c>
      <c r="F1675" s="296"/>
      <c r="G1675" s="296"/>
      <c r="H1675" s="191" t="s">
        <v>6292</v>
      </c>
      <c r="I1675" s="296"/>
      <c r="J1675" s="495" t="s">
        <v>8348</v>
      </c>
      <c r="K1675" s="296"/>
      <c r="L1675" s="296"/>
      <c r="M1675" s="476">
        <v>-1</v>
      </c>
      <c r="N1675" s="477">
        <v>162.61</v>
      </c>
      <c r="O1675" s="477">
        <f t="shared" si="380"/>
        <v>-162.61</v>
      </c>
      <c r="P1675" s="477"/>
      <c r="Q1675" s="477">
        <f t="shared" si="391"/>
        <v>162.61</v>
      </c>
      <c r="R1675" s="477">
        <f t="shared" si="392"/>
        <v>0</v>
      </c>
      <c r="S1675" s="477">
        <f t="shared" si="384"/>
        <v>1</v>
      </c>
      <c r="T1675" s="477">
        <f t="shared" si="385"/>
        <v>162.61</v>
      </c>
      <c r="U1675" s="477">
        <f>R1675-O1675</f>
        <v>162.61</v>
      </c>
      <c r="V1675" s="477">
        <f t="shared" si="386"/>
        <v>0</v>
      </c>
      <c r="W1675" s="477">
        <f t="shared" si="387"/>
        <v>162.61</v>
      </c>
      <c r="X1675" s="477">
        <f>W1675*V1675</f>
        <v>0</v>
      </c>
      <c r="Y1675" s="444"/>
      <c r="Z1675" s="296"/>
      <c r="AA1675" s="296"/>
      <c r="AB1675" s="296"/>
      <c r="AC1675" s="296"/>
      <c r="AD1675" s="296"/>
      <c r="AE1675" s="296"/>
      <c r="AF1675" s="296"/>
      <c r="AG1675" s="296"/>
      <c r="AH1675" s="296"/>
      <c r="AI1675" s="296"/>
    </row>
    <row r="1676" s="455" customFormat="1" spans="1:35">
      <c r="A1676" s="467">
        <v>1962</v>
      </c>
      <c r="B1676" s="296"/>
      <c r="C1676" s="754" t="s">
        <v>8416</v>
      </c>
      <c r="D1676" s="296"/>
      <c r="E1676" s="754" t="s">
        <v>8417</v>
      </c>
      <c r="F1676" s="296"/>
      <c r="G1676" s="296"/>
      <c r="H1676" s="191" t="s">
        <v>6292</v>
      </c>
      <c r="I1676" s="296"/>
      <c r="J1676" s="495" t="s">
        <v>8348</v>
      </c>
      <c r="K1676" s="296"/>
      <c r="L1676" s="296"/>
      <c r="M1676" s="476">
        <v>-1</v>
      </c>
      <c r="N1676" s="477">
        <v>5671.12</v>
      </c>
      <c r="O1676" s="477">
        <f t="shared" si="380"/>
        <v>-5671.12</v>
      </c>
      <c r="P1676" s="477"/>
      <c r="Q1676" s="477">
        <f t="shared" si="391"/>
        <v>5671.12</v>
      </c>
      <c r="R1676" s="477">
        <f t="shared" si="392"/>
        <v>0</v>
      </c>
      <c r="S1676" s="477">
        <f t="shared" si="384"/>
        <v>1</v>
      </c>
      <c r="T1676" s="477">
        <f t="shared" si="385"/>
        <v>5671.12</v>
      </c>
      <c r="U1676" s="477">
        <f>R1676-O1676</f>
        <v>5671.12</v>
      </c>
      <c r="V1676" s="477">
        <f t="shared" si="386"/>
        <v>0</v>
      </c>
      <c r="W1676" s="477">
        <f t="shared" si="387"/>
        <v>5671.12</v>
      </c>
      <c r="X1676" s="477">
        <f>W1676*V1676</f>
        <v>0</v>
      </c>
      <c r="Y1676" s="444"/>
      <c r="Z1676" s="296"/>
      <c r="AA1676" s="296"/>
      <c r="AB1676" s="296"/>
      <c r="AC1676" s="296"/>
      <c r="AD1676" s="296"/>
      <c r="AE1676" s="296"/>
      <c r="AF1676" s="296"/>
      <c r="AG1676" s="296"/>
      <c r="AH1676" s="296"/>
      <c r="AI1676" s="296"/>
    </row>
    <row r="1677" s="455" customFormat="1" spans="1:35">
      <c r="A1677" s="467">
        <v>1963</v>
      </c>
      <c r="B1677" s="296"/>
      <c r="C1677" s="754" t="s">
        <v>7033</v>
      </c>
      <c r="D1677" s="296"/>
      <c r="E1677" s="754" t="s">
        <v>7034</v>
      </c>
      <c r="F1677" s="296"/>
      <c r="G1677" s="296"/>
      <c r="H1677" s="191" t="s">
        <v>6292</v>
      </c>
      <c r="I1677" s="296"/>
      <c r="J1677" s="495" t="s">
        <v>8348</v>
      </c>
      <c r="K1677" s="296"/>
      <c r="L1677" s="296"/>
      <c r="M1677" s="476">
        <v>-44</v>
      </c>
      <c r="N1677" s="477">
        <v>128.7033</v>
      </c>
      <c r="O1677" s="477">
        <f t="shared" si="380"/>
        <v>-5662.9452</v>
      </c>
      <c r="P1677" s="477"/>
      <c r="Q1677" s="477">
        <f t="shared" si="391"/>
        <v>128.7033</v>
      </c>
      <c r="R1677" s="477">
        <f t="shared" si="392"/>
        <v>0</v>
      </c>
      <c r="S1677" s="477">
        <f t="shared" si="384"/>
        <v>44</v>
      </c>
      <c r="T1677" s="477">
        <f t="shared" si="385"/>
        <v>128.7033</v>
      </c>
      <c r="U1677" s="477">
        <f>R1677-O1677</f>
        <v>5662.9452</v>
      </c>
      <c r="V1677" s="477">
        <f t="shared" si="386"/>
        <v>0</v>
      </c>
      <c r="W1677" s="477">
        <f t="shared" si="387"/>
        <v>128.7033</v>
      </c>
      <c r="X1677" s="477">
        <f>W1677*V1677</f>
        <v>0</v>
      </c>
      <c r="Y1677" s="444"/>
      <c r="Z1677" s="296"/>
      <c r="AA1677" s="296"/>
      <c r="AB1677" s="296"/>
      <c r="AC1677" s="296"/>
      <c r="AD1677" s="296"/>
      <c r="AE1677" s="296"/>
      <c r="AF1677" s="296"/>
      <c r="AG1677" s="296"/>
      <c r="AH1677" s="296"/>
      <c r="AI1677" s="296"/>
    </row>
    <row r="1678" s="455" customFormat="1" spans="1:35">
      <c r="A1678" s="467">
        <v>1964</v>
      </c>
      <c r="B1678" s="296"/>
      <c r="C1678" s="754" t="s">
        <v>5353</v>
      </c>
      <c r="D1678" s="296"/>
      <c r="E1678" s="754" t="s">
        <v>5354</v>
      </c>
      <c r="F1678" s="296"/>
      <c r="G1678" s="296"/>
      <c r="H1678" s="755" t="s">
        <v>6292</v>
      </c>
      <c r="I1678" s="296"/>
      <c r="J1678" s="191" t="s">
        <v>8418</v>
      </c>
      <c r="K1678" s="296"/>
      <c r="L1678" s="296"/>
      <c r="M1678" s="476">
        <v>75</v>
      </c>
      <c r="N1678" s="477">
        <v>21.6758</v>
      </c>
      <c r="O1678" s="477">
        <f t="shared" si="380"/>
        <v>1625.685</v>
      </c>
      <c r="P1678" s="477">
        <v>2</v>
      </c>
      <c r="Q1678" s="477">
        <f t="shared" si="391"/>
        <v>21.6758</v>
      </c>
      <c r="R1678" s="477">
        <f t="shared" si="392"/>
        <v>43.3516</v>
      </c>
      <c r="S1678" s="477">
        <f t="shared" si="384"/>
        <v>0</v>
      </c>
      <c r="T1678" s="477">
        <f t="shared" si="385"/>
        <v>21.6758</v>
      </c>
      <c r="U1678" s="477">
        <f>T1678*S1678</f>
        <v>0</v>
      </c>
      <c r="V1678" s="477">
        <f t="shared" si="386"/>
        <v>-73</v>
      </c>
      <c r="W1678" s="477">
        <f t="shared" si="387"/>
        <v>21.6758</v>
      </c>
      <c r="X1678" s="477">
        <f t="shared" ref="X1678:X1685" si="393">R1678-O1678</f>
        <v>-1582.3334</v>
      </c>
      <c r="Y1678" s="444"/>
      <c r="Z1678" s="296"/>
      <c r="AA1678" s="296"/>
      <c r="AB1678" s="296"/>
      <c r="AC1678" s="296"/>
      <c r="AD1678" s="296"/>
      <c r="AE1678" s="296"/>
      <c r="AF1678" s="296"/>
      <c r="AG1678" s="296"/>
      <c r="AH1678" s="296"/>
      <c r="AI1678" s="296"/>
    </row>
    <row r="1679" s="455" customFormat="1" spans="1:35">
      <c r="A1679" s="467">
        <v>1965</v>
      </c>
      <c r="B1679" s="296"/>
      <c r="C1679" s="754" t="s">
        <v>5357</v>
      </c>
      <c r="D1679" s="296"/>
      <c r="E1679" s="754" t="s">
        <v>5358</v>
      </c>
      <c r="F1679" s="296"/>
      <c r="G1679" s="296"/>
      <c r="H1679" s="755" t="s">
        <v>6292</v>
      </c>
      <c r="I1679" s="296"/>
      <c r="J1679" s="191" t="s">
        <v>8418</v>
      </c>
      <c r="K1679" s="296"/>
      <c r="L1679" s="296"/>
      <c r="M1679" s="476">
        <v>-7</v>
      </c>
      <c r="N1679" s="477">
        <v>120.4423</v>
      </c>
      <c r="O1679" s="477">
        <f t="shared" si="380"/>
        <v>-843.0961</v>
      </c>
      <c r="P1679" s="477"/>
      <c r="Q1679" s="477">
        <f t="shared" si="391"/>
        <v>120.4423</v>
      </c>
      <c r="R1679" s="477">
        <f t="shared" si="392"/>
        <v>0</v>
      </c>
      <c r="S1679" s="477">
        <f t="shared" si="384"/>
        <v>7</v>
      </c>
      <c r="T1679" s="477">
        <f t="shared" si="385"/>
        <v>120.4423</v>
      </c>
      <c r="U1679" s="477">
        <f>R1679-O1679</f>
        <v>843.0961</v>
      </c>
      <c r="V1679" s="477">
        <f t="shared" si="386"/>
        <v>0</v>
      </c>
      <c r="W1679" s="477">
        <f t="shared" si="387"/>
        <v>120.4423</v>
      </c>
      <c r="X1679" s="477">
        <f>W1679*V1679</f>
        <v>0</v>
      </c>
      <c r="Y1679" s="444"/>
      <c r="Z1679" s="296"/>
      <c r="AA1679" s="296"/>
      <c r="AB1679" s="296"/>
      <c r="AC1679" s="296"/>
      <c r="AD1679" s="296"/>
      <c r="AE1679" s="296"/>
      <c r="AF1679" s="296"/>
      <c r="AG1679" s="296"/>
      <c r="AH1679" s="296"/>
      <c r="AI1679" s="296"/>
    </row>
    <row r="1680" s="455" customFormat="1" spans="1:35">
      <c r="A1680" s="467">
        <v>1966</v>
      </c>
      <c r="B1680" s="296"/>
      <c r="C1680" s="754" t="s">
        <v>5359</v>
      </c>
      <c r="D1680" s="296"/>
      <c r="E1680" s="754" t="s">
        <v>5360</v>
      </c>
      <c r="F1680" s="296"/>
      <c r="G1680" s="296"/>
      <c r="H1680" s="755" t="s">
        <v>6292</v>
      </c>
      <c r="I1680" s="296"/>
      <c r="J1680" s="191" t="s">
        <v>8418</v>
      </c>
      <c r="K1680" s="296"/>
      <c r="L1680" s="296"/>
      <c r="M1680" s="476">
        <v>8</v>
      </c>
      <c r="N1680" s="477">
        <v>124.8361</v>
      </c>
      <c r="O1680" s="477">
        <f t="shared" si="380"/>
        <v>998.6888</v>
      </c>
      <c r="P1680" s="477"/>
      <c r="Q1680" s="477">
        <f t="shared" si="391"/>
        <v>124.8361</v>
      </c>
      <c r="R1680" s="477">
        <f t="shared" si="392"/>
        <v>0</v>
      </c>
      <c r="S1680" s="477">
        <f t="shared" si="384"/>
        <v>0</v>
      </c>
      <c r="T1680" s="477">
        <f t="shared" si="385"/>
        <v>124.8361</v>
      </c>
      <c r="U1680" s="477">
        <f t="shared" ref="U1680:U1685" si="394">T1680*S1680</f>
        <v>0</v>
      </c>
      <c r="V1680" s="477">
        <f t="shared" si="386"/>
        <v>-8</v>
      </c>
      <c r="W1680" s="477">
        <f t="shared" si="387"/>
        <v>124.8361</v>
      </c>
      <c r="X1680" s="477">
        <f t="shared" si="393"/>
        <v>-998.6888</v>
      </c>
      <c r="Y1680" s="444"/>
      <c r="Z1680" s="296"/>
      <c r="AA1680" s="296"/>
      <c r="AB1680" s="296"/>
      <c r="AC1680" s="296"/>
      <c r="AD1680" s="296"/>
      <c r="AE1680" s="296"/>
      <c r="AF1680" s="296"/>
      <c r="AG1680" s="296"/>
      <c r="AH1680" s="296"/>
      <c r="AI1680" s="296"/>
    </row>
    <row r="1681" s="455" customFormat="1" spans="1:35">
      <c r="A1681" s="467">
        <v>1967</v>
      </c>
      <c r="B1681" s="296"/>
      <c r="C1681" s="754" t="s">
        <v>5361</v>
      </c>
      <c r="D1681" s="296"/>
      <c r="E1681" s="754" t="s">
        <v>5362</v>
      </c>
      <c r="F1681" s="296"/>
      <c r="G1681" s="296"/>
      <c r="H1681" s="755" t="s">
        <v>6292</v>
      </c>
      <c r="I1681" s="296"/>
      <c r="J1681" s="191" t="s">
        <v>8418</v>
      </c>
      <c r="K1681" s="296"/>
      <c r="L1681" s="296"/>
      <c r="M1681" s="476">
        <v>21</v>
      </c>
      <c r="N1681" s="477">
        <v>95.4446</v>
      </c>
      <c r="O1681" s="477">
        <f t="shared" si="380"/>
        <v>2004.3366</v>
      </c>
      <c r="P1681" s="477"/>
      <c r="Q1681" s="477">
        <f t="shared" si="391"/>
        <v>95.4446</v>
      </c>
      <c r="R1681" s="477">
        <f t="shared" si="392"/>
        <v>0</v>
      </c>
      <c r="S1681" s="477">
        <f t="shared" si="384"/>
        <v>0</v>
      </c>
      <c r="T1681" s="477">
        <f t="shared" si="385"/>
        <v>95.4446</v>
      </c>
      <c r="U1681" s="477">
        <f t="shared" si="394"/>
        <v>0</v>
      </c>
      <c r="V1681" s="477">
        <f t="shared" si="386"/>
        <v>-21</v>
      </c>
      <c r="W1681" s="477">
        <f t="shared" si="387"/>
        <v>95.4446</v>
      </c>
      <c r="X1681" s="477">
        <f t="shared" si="393"/>
        <v>-2004.3366</v>
      </c>
      <c r="Y1681" s="444"/>
      <c r="Z1681" s="296"/>
      <c r="AA1681" s="296"/>
      <c r="AB1681" s="296"/>
      <c r="AC1681" s="296"/>
      <c r="AD1681" s="296"/>
      <c r="AE1681" s="296"/>
      <c r="AF1681" s="296"/>
      <c r="AG1681" s="296"/>
      <c r="AH1681" s="296"/>
      <c r="AI1681" s="296"/>
    </row>
    <row r="1682" s="455" customFormat="1" spans="1:35">
      <c r="A1682" s="467">
        <v>1968</v>
      </c>
      <c r="B1682" s="296"/>
      <c r="C1682" s="754" t="s">
        <v>5363</v>
      </c>
      <c r="D1682" s="296"/>
      <c r="E1682" s="754" t="s">
        <v>5364</v>
      </c>
      <c r="F1682" s="296"/>
      <c r="G1682" s="296"/>
      <c r="H1682" s="755" t="s">
        <v>6292</v>
      </c>
      <c r="I1682" s="296"/>
      <c r="J1682" s="191" t="s">
        <v>8418</v>
      </c>
      <c r="K1682" s="296"/>
      <c r="L1682" s="296"/>
      <c r="M1682" s="476">
        <v>22</v>
      </c>
      <c r="N1682" s="477">
        <v>95.4307</v>
      </c>
      <c r="O1682" s="477">
        <f t="shared" si="380"/>
        <v>2099.4754</v>
      </c>
      <c r="P1682" s="477"/>
      <c r="Q1682" s="477">
        <f t="shared" si="391"/>
        <v>95.4307</v>
      </c>
      <c r="R1682" s="477">
        <f t="shared" si="392"/>
        <v>0</v>
      </c>
      <c r="S1682" s="477">
        <f t="shared" si="384"/>
        <v>0</v>
      </c>
      <c r="T1682" s="477">
        <f t="shared" si="385"/>
        <v>95.4307</v>
      </c>
      <c r="U1682" s="477">
        <f t="shared" si="394"/>
        <v>0</v>
      </c>
      <c r="V1682" s="477">
        <f t="shared" si="386"/>
        <v>-22</v>
      </c>
      <c r="W1682" s="477">
        <f t="shared" si="387"/>
        <v>95.4307</v>
      </c>
      <c r="X1682" s="477">
        <f t="shared" si="393"/>
        <v>-2099.4754</v>
      </c>
      <c r="Y1682" s="444"/>
      <c r="Z1682" s="296"/>
      <c r="AA1682" s="296"/>
      <c r="AB1682" s="296"/>
      <c r="AC1682" s="296"/>
      <c r="AD1682" s="296"/>
      <c r="AE1682" s="296"/>
      <c r="AF1682" s="296"/>
      <c r="AG1682" s="296"/>
      <c r="AH1682" s="296"/>
      <c r="AI1682" s="296"/>
    </row>
    <row r="1683" s="455" customFormat="1" spans="1:35">
      <c r="A1683" s="467">
        <v>1969</v>
      </c>
      <c r="B1683" s="296"/>
      <c r="C1683" s="754" t="s">
        <v>5365</v>
      </c>
      <c r="D1683" s="296"/>
      <c r="E1683" s="754" t="s">
        <v>5366</v>
      </c>
      <c r="F1683" s="296"/>
      <c r="G1683" s="296"/>
      <c r="H1683" s="755" t="s">
        <v>6292</v>
      </c>
      <c r="I1683" s="296"/>
      <c r="J1683" s="191" t="s">
        <v>8418</v>
      </c>
      <c r="K1683" s="296"/>
      <c r="L1683" s="296"/>
      <c r="M1683" s="476">
        <v>68</v>
      </c>
      <c r="N1683" s="477">
        <v>115.3169</v>
      </c>
      <c r="O1683" s="477">
        <f t="shared" ref="O1683:O1698" si="395">N1683*M1683</f>
        <v>7841.5492</v>
      </c>
      <c r="P1683" s="477"/>
      <c r="Q1683" s="477">
        <f t="shared" si="391"/>
        <v>115.3169</v>
      </c>
      <c r="R1683" s="477">
        <f t="shared" si="392"/>
        <v>0</v>
      </c>
      <c r="S1683" s="477">
        <f t="shared" si="384"/>
        <v>0</v>
      </c>
      <c r="T1683" s="477">
        <f t="shared" si="385"/>
        <v>115.3169</v>
      </c>
      <c r="U1683" s="477">
        <f t="shared" si="394"/>
        <v>0</v>
      </c>
      <c r="V1683" s="477">
        <f t="shared" si="386"/>
        <v>-68</v>
      </c>
      <c r="W1683" s="477">
        <f t="shared" si="387"/>
        <v>115.3169</v>
      </c>
      <c r="X1683" s="477">
        <f t="shared" si="393"/>
        <v>-7841.5492</v>
      </c>
      <c r="Y1683" s="444"/>
      <c r="Z1683" s="296"/>
      <c r="AA1683" s="296"/>
      <c r="AB1683" s="296"/>
      <c r="AC1683" s="296"/>
      <c r="AD1683" s="296"/>
      <c r="AE1683" s="296"/>
      <c r="AF1683" s="296"/>
      <c r="AG1683" s="296"/>
      <c r="AH1683" s="296"/>
      <c r="AI1683" s="296"/>
    </row>
    <row r="1684" s="455" customFormat="1" spans="1:35">
      <c r="A1684" s="467">
        <v>1970</v>
      </c>
      <c r="B1684" s="296"/>
      <c r="C1684" s="754" t="s">
        <v>5367</v>
      </c>
      <c r="D1684" s="296"/>
      <c r="E1684" s="754" t="s">
        <v>5368</v>
      </c>
      <c r="F1684" s="296"/>
      <c r="G1684" s="296"/>
      <c r="H1684" s="755" t="s">
        <v>6292</v>
      </c>
      <c r="I1684" s="296"/>
      <c r="J1684" s="191" t="s">
        <v>8418</v>
      </c>
      <c r="K1684" s="296"/>
      <c r="L1684" s="296"/>
      <c r="M1684" s="476">
        <v>75</v>
      </c>
      <c r="N1684" s="477">
        <v>117.3185</v>
      </c>
      <c r="O1684" s="477">
        <f t="shared" si="395"/>
        <v>8798.8875</v>
      </c>
      <c r="P1684" s="477"/>
      <c r="Q1684" s="477">
        <f t="shared" si="391"/>
        <v>117.3185</v>
      </c>
      <c r="R1684" s="477">
        <f t="shared" si="392"/>
        <v>0</v>
      </c>
      <c r="S1684" s="477">
        <f t="shared" si="384"/>
        <v>0</v>
      </c>
      <c r="T1684" s="477">
        <f t="shared" si="385"/>
        <v>117.3185</v>
      </c>
      <c r="U1684" s="477">
        <f t="shared" si="394"/>
        <v>0</v>
      </c>
      <c r="V1684" s="477">
        <f t="shared" si="386"/>
        <v>-75</v>
      </c>
      <c r="W1684" s="477">
        <f t="shared" si="387"/>
        <v>117.3185</v>
      </c>
      <c r="X1684" s="477">
        <f t="shared" si="393"/>
        <v>-8798.8875</v>
      </c>
      <c r="Y1684" s="444"/>
      <c r="Z1684" s="296"/>
      <c r="AA1684" s="296"/>
      <c r="AB1684" s="296"/>
      <c r="AC1684" s="296"/>
      <c r="AD1684" s="296"/>
      <c r="AE1684" s="296"/>
      <c r="AF1684" s="296"/>
      <c r="AG1684" s="296"/>
      <c r="AH1684" s="296"/>
      <c r="AI1684" s="296"/>
    </row>
    <row r="1685" s="455" customFormat="1" spans="1:35">
      <c r="A1685" s="467">
        <v>1971</v>
      </c>
      <c r="B1685" s="296"/>
      <c r="C1685" s="754" t="s">
        <v>5379</v>
      </c>
      <c r="D1685" s="296"/>
      <c r="E1685" s="754" t="s">
        <v>5380</v>
      </c>
      <c r="F1685" s="296"/>
      <c r="G1685" s="296"/>
      <c r="H1685" s="755" t="s">
        <v>6292</v>
      </c>
      <c r="I1685" s="296"/>
      <c r="J1685" s="191" t="s">
        <v>8418</v>
      </c>
      <c r="K1685" s="296"/>
      <c r="L1685" s="296"/>
      <c r="M1685" s="476">
        <v>15</v>
      </c>
      <c r="N1685" s="477">
        <v>36.3949</v>
      </c>
      <c r="O1685" s="477">
        <f t="shared" si="395"/>
        <v>545.9235</v>
      </c>
      <c r="P1685" s="477"/>
      <c r="Q1685" s="477">
        <f t="shared" si="391"/>
        <v>36.3949</v>
      </c>
      <c r="R1685" s="477">
        <f t="shared" si="392"/>
        <v>0</v>
      </c>
      <c r="S1685" s="477">
        <f t="shared" si="384"/>
        <v>0</v>
      </c>
      <c r="T1685" s="477">
        <f t="shared" si="385"/>
        <v>36.3949</v>
      </c>
      <c r="U1685" s="477">
        <f t="shared" si="394"/>
        <v>0</v>
      </c>
      <c r="V1685" s="477">
        <f t="shared" si="386"/>
        <v>-15</v>
      </c>
      <c r="W1685" s="477">
        <f t="shared" si="387"/>
        <v>36.3949</v>
      </c>
      <c r="X1685" s="477">
        <f t="shared" si="393"/>
        <v>-545.9235</v>
      </c>
      <c r="Y1685" s="444"/>
      <c r="Z1685" s="296"/>
      <c r="AA1685" s="296"/>
      <c r="AB1685" s="296"/>
      <c r="AC1685" s="296"/>
      <c r="AD1685" s="296"/>
      <c r="AE1685" s="296"/>
      <c r="AF1685" s="296"/>
      <c r="AG1685" s="296"/>
      <c r="AH1685" s="296"/>
      <c r="AI1685" s="296"/>
    </row>
    <row r="1686" s="455" customFormat="1" spans="1:35">
      <c r="A1686" s="467">
        <v>1972</v>
      </c>
      <c r="B1686" s="296"/>
      <c r="C1686" s="754" t="s">
        <v>5381</v>
      </c>
      <c r="D1686" s="296"/>
      <c r="E1686" s="754" t="s">
        <v>5382</v>
      </c>
      <c r="F1686" s="296"/>
      <c r="G1686" s="296"/>
      <c r="H1686" s="755" t="s">
        <v>6292</v>
      </c>
      <c r="I1686" s="296"/>
      <c r="J1686" s="191" t="s">
        <v>8418</v>
      </c>
      <c r="K1686" s="296"/>
      <c r="L1686" s="296"/>
      <c r="M1686" s="476">
        <v>-10</v>
      </c>
      <c r="N1686" s="477">
        <v>38.5709</v>
      </c>
      <c r="O1686" s="477">
        <f t="shared" si="395"/>
        <v>-385.709</v>
      </c>
      <c r="P1686" s="477"/>
      <c r="Q1686" s="477">
        <f t="shared" si="391"/>
        <v>38.5709</v>
      </c>
      <c r="R1686" s="477">
        <f t="shared" si="392"/>
        <v>0</v>
      </c>
      <c r="S1686" s="477">
        <f t="shared" si="384"/>
        <v>10</v>
      </c>
      <c r="T1686" s="477">
        <f t="shared" si="385"/>
        <v>38.5709</v>
      </c>
      <c r="U1686" s="477">
        <f>R1686-O1686</f>
        <v>385.709</v>
      </c>
      <c r="V1686" s="477">
        <f t="shared" si="386"/>
        <v>0</v>
      </c>
      <c r="W1686" s="477">
        <f t="shared" si="387"/>
        <v>38.5709</v>
      </c>
      <c r="X1686" s="477">
        <f>W1686*V1686</f>
        <v>0</v>
      </c>
      <c r="Y1686" s="444"/>
      <c r="Z1686" s="296"/>
      <c r="AA1686" s="296"/>
      <c r="AB1686" s="296"/>
      <c r="AC1686" s="296"/>
      <c r="AD1686" s="296"/>
      <c r="AE1686" s="296"/>
      <c r="AF1686" s="296"/>
      <c r="AG1686" s="296"/>
      <c r="AH1686" s="296"/>
      <c r="AI1686" s="296"/>
    </row>
    <row r="1687" s="455" customFormat="1" spans="1:35">
      <c r="A1687" s="467">
        <v>1973</v>
      </c>
      <c r="B1687" s="296"/>
      <c r="C1687" s="754" t="s">
        <v>5383</v>
      </c>
      <c r="D1687" s="296"/>
      <c r="E1687" s="754" t="s">
        <v>5384</v>
      </c>
      <c r="F1687" s="296"/>
      <c r="G1687" s="296"/>
      <c r="H1687" s="755" t="s">
        <v>6292</v>
      </c>
      <c r="I1687" s="296"/>
      <c r="J1687" s="191" t="s">
        <v>8418</v>
      </c>
      <c r="K1687" s="296"/>
      <c r="L1687" s="296"/>
      <c r="M1687" s="476">
        <v>144</v>
      </c>
      <c r="N1687" s="477">
        <v>50.2936</v>
      </c>
      <c r="O1687" s="477">
        <f t="shared" si="395"/>
        <v>7242.2784</v>
      </c>
      <c r="P1687" s="477"/>
      <c r="Q1687" s="477">
        <f t="shared" si="391"/>
        <v>50.2936</v>
      </c>
      <c r="R1687" s="477">
        <f t="shared" si="392"/>
        <v>0</v>
      </c>
      <c r="S1687" s="477">
        <f t="shared" si="384"/>
        <v>0</v>
      </c>
      <c r="T1687" s="477">
        <f t="shared" si="385"/>
        <v>50.2936</v>
      </c>
      <c r="U1687" s="477">
        <f>T1687*S1687</f>
        <v>0</v>
      </c>
      <c r="V1687" s="477">
        <f t="shared" si="386"/>
        <v>-144</v>
      </c>
      <c r="W1687" s="477">
        <f t="shared" si="387"/>
        <v>50.2936</v>
      </c>
      <c r="X1687" s="477">
        <f t="shared" ref="X1687:X1694" si="396">R1687-O1687</f>
        <v>-7242.2784</v>
      </c>
      <c r="Y1687" s="444"/>
      <c r="Z1687" s="296"/>
      <c r="AA1687" s="296"/>
      <c r="AB1687" s="296"/>
      <c r="AC1687" s="296"/>
      <c r="AD1687" s="296"/>
      <c r="AE1687" s="296"/>
      <c r="AF1687" s="296"/>
      <c r="AG1687" s="296"/>
      <c r="AH1687" s="296"/>
      <c r="AI1687" s="296"/>
    </row>
    <row r="1688" s="455" customFormat="1" spans="1:35">
      <c r="A1688" s="467">
        <v>1974</v>
      </c>
      <c r="B1688" s="296"/>
      <c r="C1688" s="754" t="s">
        <v>5393</v>
      </c>
      <c r="D1688" s="296"/>
      <c r="E1688" s="754" t="s">
        <v>5394</v>
      </c>
      <c r="F1688" s="296"/>
      <c r="G1688" s="296"/>
      <c r="H1688" s="755" t="s">
        <v>6292</v>
      </c>
      <c r="I1688" s="296"/>
      <c r="J1688" s="191" t="s">
        <v>8418</v>
      </c>
      <c r="K1688" s="296"/>
      <c r="L1688" s="296"/>
      <c r="M1688" s="476">
        <v>-5</v>
      </c>
      <c r="N1688" s="477">
        <v>17.0358</v>
      </c>
      <c r="O1688" s="477">
        <f t="shared" si="395"/>
        <v>-85.179</v>
      </c>
      <c r="P1688" s="477"/>
      <c r="Q1688" s="477">
        <f t="shared" si="391"/>
        <v>17.0358</v>
      </c>
      <c r="R1688" s="477">
        <f t="shared" si="392"/>
        <v>0</v>
      </c>
      <c r="S1688" s="477">
        <f t="shared" si="384"/>
        <v>5</v>
      </c>
      <c r="T1688" s="477">
        <f t="shared" si="385"/>
        <v>17.0358</v>
      </c>
      <c r="U1688" s="477">
        <f>R1688-O1688</f>
        <v>85.179</v>
      </c>
      <c r="V1688" s="477">
        <f t="shared" si="386"/>
        <v>0</v>
      </c>
      <c r="W1688" s="477">
        <f t="shared" si="387"/>
        <v>17.0358</v>
      </c>
      <c r="X1688" s="477">
        <f>W1688*V1688</f>
        <v>0</v>
      </c>
      <c r="Y1688" s="444"/>
      <c r="Z1688" s="296"/>
      <c r="AA1688" s="296"/>
      <c r="AB1688" s="296"/>
      <c r="AC1688" s="296"/>
      <c r="AD1688" s="296"/>
      <c r="AE1688" s="296"/>
      <c r="AF1688" s="296"/>
      <c r="AG1688" s="296"/>
      <c r="AH1688" s="296"/>
      <c r="AI1688" s="296"/>
    </row>
    <row r="1689" s="455" customFormat="1" ht="16.5" customHeight="1" spans="1:35">
      <c r="A1689" s="467">
        <v>1975</v>
      </c>
      <c r="B1689" s="296"/>
      <c r="C1689" s="754" t="s">
        <v>5399</v>
      </c>
      <c r="D1689" s="296"/>
      <c r="E1689" s="754" t="s">
        <v>5400</v>
      </c>
      <c r="F1689" s="296"/>
      <c r="G1689" s="296"/>
      <c r="H1689" s="755" t="s">
        <v>6292</v>
      </c>
      <c r="I1689" s="296"/>
      <c r="J1689" s="191" t="s">
        <v>8418</v>
      </c>
      <c r="K1689" s="296"/>
      <c r="L1689" s="296"/>
      <c r="M1689" s="476">
        <v>6</v>
      </c>
      <c r="N1689" s="477">
        <v>84.7323</v>
      </c>
      <c r="O1689" s="477">
        <f t="shared" si="395"/>
        <v>508.3938</v>
      </c>
      <c r="P1689" s="477"/>
      <c r="Q1689" s="477">
        <f t="shared" si="391"/>
        <v>84.7323</v>
      </c>
      <c r="R1689" s="477">
        <f t="shared" si="392"/>
        <v>0</v>
      </c>
      <c r="S1689" s="477">
        <f t="shared" si="384"/>
        <v>0</v>
      </c>
      <c r="T1689" s="477">
        <f t="shared" si="385"/>
        <v>84.7323</v>
      </c>
      <c r="U1689" s="477">
        <f t="shared" ref="U1689:U1698" si="397">T1689*S1689</f>
        <v>0</v>
      </c>
      <c r="V1689" s="477">
        <f t="shared" si="386"/>
        <v>-6</v>
      </c>
      <c r="W1689" s="477">
        <f t="shared" si="387"/>
        <v>84.7323</v>
      </c>
      <c r="X1689" s="477">
        <f t="shared" si="396"/>
        <v>-508.3938</v>
      </c>
      <c r="Y1689" s="444"/>
      <c r="Z1689" s="296"/>
      <c r="AA1689" s="296"/>
      <c r="AB1689" s="296"/>
      <c r="AC1689" s="296"/>
      <c r="AD1689" s="296"/>
      <c r="AE1689" s="296"/>
      <c r="AF1689" s="296"/>
      <c r="AG1689" s="296"/>
      <c r="AH1689" s="296"/>
      <c r="AI1689" s="296"/>
    </row>
    <row r="1690" s="455" customFormat="1" ht="16.5" customHeight="1" spans="1:35">
      <c r="A1690" s="467">
        <v>1977</v>
      </c>
      <c r="B1690" s="296"/>
      <c r="C1690" s="754" t="s">
        <v>5401</v>
      </c>
      <c r="D1690" s="296"/>
      <c r="E1690" s="754" t="s">
        <v>5402</v>
      </c>
      <c r="F1690" s="296"/>
      <c r="G1690" s="296"/>
      <c r="H1690" s="755" t="s">
        <v>6292</v>
      </c>
      <c r="I1690" s="296"/>
      <c r="J1690" s="191" t="s">
        <v>8418</v>
      </c>
      <c r="K1690" s="296"/>
      <c r="L1690" s="296"/>
      <c r="M1690" s="476">
        <v>5</v>
      </c>
      <c r="N1690" s="477">
        <v>87.323</v>
      </c>
      <c r="O1690" s="477">
        <f t="shared" si="395"/>
        <v>436.615</v>
      </c>
      <c r="P1690" s="477"/>
      <c r="Q1690" s="477">
        <f t="shared" si="391"/>
        <v>87.323</v>
      </c>
      <c r="R1690" s="477">
        <f t="shared" si="392"/>
        <v>0</v>
      </c>
      <c r="S1690" s="477">
        <f t="shared" si="384"/>
        <v>0</v>
      </c>
      <c r="T1690" s="477">
        <f t="shared" si="385"/>
        <v>87.323</v>
      </c>
      <c r="U1690" s="477">
        <f t="shared" si="397"/>
        <v>0</v>
      </c>
      <c r="V1690" s="477">
        <f t="shared" si="386"/>
        <v>-5</v>
      </c>
      <c r="W1690" s="477">
        <f t="shared" si="387"/>
        <v>87.323</v>
      </c>
      <c r="X1690" s="477">
        <f t="shared" si="396"/>
        <v>-436.615</v>
      </c>
      <c r="Y1690" s="444"/>
      <c r="Z1690" s="296"/>
      <c r="AA1690" s="296"/>
      <c r="AB1690" s="296"/>
      <c r="AC1690" s="296"/>
      <c r="AD1690" s="296"/>
      <c r="AE1690" s="296"/>
      <c r="AF1690" s="296"/>
      <c r="AG1690" s="296"/>
      <c r="AH1690" s="296"/>
      <c r="AI1690" s="296"/>
    </row>
    <row r="1691" s="455" customFormat="1" ht="16.5" customHeight="1" spans="1:35">
      <c r="A1691" s="467">
        <v>1978</v>
      </c>
      <c r="B1691" s="296"/>
      <c r="C1691" s="754" t="s">
        <v>5450</v>
      </c>
      <c r="D1691" s="296"/>
      <c r="E1691" s="754" t="s">
        <v>5451</v>
      </c>
      <c r="F1691" s="296"/>
      <c r="G1691" s="296"/>
      <c r="H1691" s="755" t="s">
        <v>6294</v>
      </c>
      <c r="I1691" s="296"/>
      <c r="J1691" s="191" t="s">
        <v>8418</v>
      </c>
      <c r="K1691" s="296"/>
      <c r="L1691" s="296"/>
      <c r="M1691" s="476">
        <v>24</v>
      </c>
      <c r="N1691" s="477">
        <v>4.8012</v>
      </c>
      <c r="O1691" s="477">
        <f t="shared" si="395"/>
        <v>115.2288</v>
      </c>
      <c r="P1691" s="477"/>
      <c r="Q1691" s="477">
        <f t="shared" si="391"/>
        <v>4.8012</v>
      </c>
      <c r="R1691" s="477">
        <f t="shared" si="392"/>
        <v>0</v>
      </c>
      <c r="S1691" s="477">
        <f t="shared" si="384"/>
        <v>0</v>
      </c>
      <c r="T1691" s="477">
        <f t="shared" si="385"/>
        <v>4.8012</v>
      </c>
      <c r="U1691" s="477">
        <f t="shared" si="397"/>
        <v>0</v>
      </c>
      <c r="V1691" s="477">
        <f t="shared" si="386"/>
        <v>-24</v>
      </c>
      <c r="W1691" s="477">
        <f t="shared" si="387"/>
        <v>4.8012</v>
      </c>
      <c r="X1691" s="477">
        <f t="shared" si="396"/>
        <v>-115.2288</v>
      </c>
      <c r="Y1691" s="444"/>
      <c r="Z1691" s="296"/>
      <c r="AA1691" s="296"/>
      <c r="AB1691" s="296"/>
      <c r="AC1691" s="296"/>
      <c r="AD1691" s="296"/>
      <c r="AE1691" s="296"/>
      <c r="AF1691" s="296"/>
      <c r="AG1691" s="296"/>
      <c r="AH1691" s="296"/>
      <c r="AI1691" s="296"/>
    </row>
    <row r="1692" s="455" customFormat="1" ht="16.5" customHeight="1" spans="1:35">
      <c r="A1692" s="467">
        <v>1979</v>
      </c>
      <c r="B1692" s="296"/>
      <c r="C1692" s="754" t="s">
        <v>5452</v>
      </c>
      <c r="D1692" s="296"/>
      <c r="E1692" s="754" t="s">
        <v>5453</v>
      </c>
      <c r="F1692" s="296"/>
      <c r="G1692" s="296"/>
      <c r="H1692" s="755" t="s">
        <v>6294</v>
      </c>
      <c r="I1692" s="296"/>
      <c r="J1692" s="191" t="s">
        <v>8418</v>
      </c>
      <c r="K1692" s="296"/>
      <c r="L1692" s="296"/>
      <c r="M1692" s="476">
        <v>27</v>
      </c>
      <c r="N1692" s="477">
        <v>4.3962</v>
      </c>
      <c r="O1692" s="477">
        <f t="shared" si="395"/>
        <v>118.6974</v>
      </c>
      <c r="P1692" s="477"/>
      <c r="Q1692" s="477">
        <f t="shared" si="391"/>
        <v>4.3962</v>
      </c>
      <c r="R1692" s="477">
        <f t="shared" si="392"/>
        <v>0</v>
      </c>
      <c r="S1692" s="477">
        <f t="shared" si="384"/>
        <v>0</v>
      </c>
      <c r="T1692" s="477">
        <f t="shared" si="385"/>
        <v>4.3962</v>
      </c>
      <c r="U1692" s="477">
        <f t="shared" si="397"/>
        <v>0</v>
      </c>
      <c r="V1692" s="477">
        <f t="shared" si="386"/>
        <v>-27</v>
      </c>
      <c r="W1692" s="477">
        <f t="shared" si="387"/>
        <v>4.3962</v>
      </c>
      <c r="X1692" s="477">
        <f t="shared" si="396"/>
        <v>-118.6974</v>
      </c>
      <c r="Y1692" s="444"/>
      <c r="Z1692" s="296"/>
      <c r="AA1692" s="296"/>
      <c r="AB1692" s="296"/>
      <c r="AC1692" s="296"/>
      <c r="AD1692" s="296"/>
      <c r="AE1692" s="296"/>
      <c r="AF1692" s="296"/>
      <c r="AG1692" s="296"/>
      <c r="AH1692" s="296"/>
      <c r="AI1692" s="296"/>
    </row>
    <row r="1693" s="455" customFormat="1" spans="1:35">
      <c r="A1693" s="467">
        <v>1980</v>
      </c>
      <c r="B1693" s="296"/>
      <c r="C1693" s="754" t="s">
        <v>5454</v>
      </c>
      <c r="D1693" s="296"/>
      <c r="E1693" s="754" t="s">
        <v>5455</v>
      </c>
      <c r="F1693" s="296"/>
      <c r="G1693" s="296"/>
      <c r="H1693" s="755" t="s">
        <v>6294</v>
      </c>
      <c r="I1693" s="296"/>
      <c r="J1693" s="191" t="s">
        <v>8418</v>
      </c>
      <c r="K1693" s="296"/>
      <c r="L1693" s="296"/>
      <c r="M1693" s="476">
        <v>15</v>
      </c>
      <c r="N1693" s="477">
        <v>13.3242</v>
      </c>
      <c r="O1693" s="477">
        <f t="shared" si="395"/>
        <v>199.863</v>
      </c>
      <c r="P1693" s="477"/>
      <c r="Q1693" s="477">
        <f t="shared" si="391"/>
        <v>13.3242</v>
      </c>
      <c r="R1693" s="477">
        <f t="shared" si="392"/>
        <v>0</v>
      </c>
      <c r="S1693" s="477">
        <f t="shared" si="384"/>
        <v>0</v>
      </c>
      <c r="T1693" s="477">
        <f t="shared" si="385"/>
        <v>13.3242</v>
      </c>
      <c r="U1693" s="477">
        <f t="shared" si="397"/>
        <v>0</v>
      </c>
      <c r="V1693" s="477">
        <f t="shared" si="386"/>
        <v>-15</v>
      </c>
      <c r="W1693" s="477">
        <f t="shared" si="387"/>
        <v>13.3242</v>
      </c>
      <c r="X1693" s="477">
        <f t="shared" si="396"/>
        <v>-199.863</v>
      </c>
      <c r="Y1693" s="444"/>
      <c r="Z1693" s="296"/>
      <c r="AA1693" s="296"/>
      <c r="AB1693" s="296"/>
      <c r="AC1693" s="296"/>
      <c r="AD1693" s="296"/>
      <c r="AE1693" s="296"/>
      <c r="AF1693" s="296"/>
      <c r="AG1693" s="296"/>
      <c r="AH1693" s="296"/>
      <c r="AI1693" s="296"/>
    </row>
    <row r="1694" s="455" customFormat="1" spans="1:35">
      <c r="A1694" s="467">
        <v>1981</v>
      </c>
      <c r="B1694" s="296"/>
      <c r="C1694" s="754" t="s">
        <v>5456</v>
      </c>
      <c r="D1694" s="296"/>
      <c r="E1694" s="754" t="s">
        <v>5457</v>
      </c>
      <c r="F1694" s="296"/>
      <c r="G1694" s="296"/>
      <c r="H1694" s="755" t="s">
        <v>6294</v>
      </c>
      <c r="I1694" s="296"/>
      <c r="J1694" s="191" t="s">
        <v>8418</v>
      </c>
      <c r="K1694" s="296"/>
      <c r="L1694" s="296"/>
      <c r="M1694" s="476">
        <v>17</v>
      </c>
      <c r="N1694" s="477">
        <v>13.1987</v>
      </c>
      <c r="O1694" s="477">
        <f t="shared" si="395"/>
        <v>224.3779</v>
      </c>
      <c r="P1694" s="477"/>
      <c r="Q1694" s="477">
        <f t="shared" si="391"/>
        <v>13.1987</v>
      </c>
      <c r="R1694" s="477">
        <f t="shared" si="392"/>
        <v>0</v>
      </c>
      <c r="S1694" s="477">
        <f t="shared" si="384"/>
        <v>0</v>
      </c>
      <c r="T1694" s="477">
        <f t="shared" si="385"/>
        <v>13.1987</v>
      </c>
      <c r="U1694" s="477">
        <f t="shared" si="397"/>
        <v>0</v>
      </c>
      <c r="V1694" s="477">
        <f t="shared" si="386"/>
        <v>-17</v>
      </c>
      <c r="W1694" s="477">
        <f t="shared" si="387"/>
        <v>13.1987</v>
      </c>
      <c r="X1694" s="477">
        <f t="shared" si="396"/>
        <v>-224.3779</v>
      </c>
      <c r="Y1694" s="444"/>
      <c r="Z1694" s="296"/>
      <c r="AA1694" s="296"/>
      <c r="AB1694" s="296"/>
      <c r="AC1694" s="296"/>
      <c r="AD1694" s="296"/>
      <c r="AE1694" s="296"/>
      <c r="AF1694" s="296"/>
      <c r="AG1694" s="296"/>
      <c r="AH1694" s="296"/>
      <c r="AI1694" s="296"/>
    </row>
    <row r="1695" s="455" customFormat="1" spans="1:35">
      <c r="A1695" s="467">
        <v>2281</v>
      </c>
      <c r="B1695" s="296"/>
      <c r="C1695" s="754" t="s">
        <v>7025</v>
      </c>
      <c r="D1695" s="296"/>
      <c r="E1695" s="754" t="s">
        <v>7026</v>
      </c>
      <c r="F1695" s="296"/>
      <c r="G1695" s="296"/>
      <c r="H1695" s="191" t="s">
        <v>6292</v>
      </c>
      <c r="I1695" s="296"/>
      <c r="J1695" s="754" t="s">
        <v>8419</v>
      </c>
      <c r="K1695" s="296"/>
      <c r="L1695" s="296"/>
      <c r="M1695" s="482">
        <v>10</v>
      </c>
      <c r="N1695" s="477">
        <v>78.9213</v>
      </c>
      <c r="O1695" s="477">
        <f t="shared" si="395"/>
        <v>789.213</v>
      </c>
      <c r="P1695" s="477">
        <v>10</v>
      </c>
      <c r="Q1695" s="477">
        <f t="shared" si="391"/>
        <v>78.9213</v>
      </c>
      <c r="R1695" s="477">
        <f t="shared" si="392"/>
        <v>789.213</v>
      </c>
      <c r="S1695" s="477">
        <f t="shared" si="384"/>
        <v>0</v>
      </c>
      <c r="T1695" s="477">
        <f t="shared" si="385"/>
        <v>78.9213</v>
      </c>
      <c r="U1695" s="477">
        <f t="shared" si="397"/>
        <v>0</v>
      </c>
      <c r="V1695" s="477">
        <f t="shared" si="386"/>
        <v>0</v>
      </c>
      <c r="W1695" s="477">
        <f t="shared" si="387"/>
        <v>78.9213</v>
      </c>
      <c r="X1695" s="477">
        <f>W1695*V1695</f>
        <v>0</v>
      </c>
      <c r="Y1695" s="444"/>
      <c r="Z1695" s="296"/>
      <c r="AA1695" s="296"/>
      <c r="AB1695" s="296"/>
      <c r="AC1695" s="296"/>
      <c r="AD1695" s="296"/>
      <c r="AE1695" s="296"/>
      <c r="AF1695" s="296"/>
      <c r="AG1695" s="296"/>
      <c r="AH1695" s="296"/>
      <c r="AI1695" s="296"/>
    </row>
    <row r="1696" s="455" customFormat="1" spans="1:35">
      <c r="A1696" s="467">
        <v>2282</v>
      </c>
      <c r="B1696" s="296"/>
      <c r="C1696" s="754" t="s">
        <v>7027</v>
      </c>
      <c r="D1696" s="296"/>
      <c r="E1696" s="754" t="s">
        <v>7028</v>
      </c>
      <c r="F1696" s="296"/>
      <c r="G1696" s="296"/>
      <c r="H1696" s="191" t="s">
        <v>6292</v>
      </c>
      <c r="I1696" s="296"/>
      <c r="J1696" s="754" t="s">
        <v>8419</v>
      </c>
      <c r="K1696" s="296"/>
      <c r="L1696" s="296"/>
      <c r="M1696" s="482">
        <v>10</v>
      </c>
      <c r="N1696" s="477">
        <v>77.155</v>
      </c>
      <c r="O1696" s="477">
        <f t="shared" si="395"/>
        <v>771.55</v>
      </c>
      <c r="P1696" s="477">
        <v>10</v>
      </c>
      <c r="Q1696" s="477">
        <f t="shared" si="391"/>
        <v>77.155</v>
      </c>
      <c r="R1696" s="477">
        <f t="shared" si="392"/>
        <v>771.55</v>
      </c>
      <c r="S1696" s="477">
        <f t="shared" si="384"/>
        <v>0</v>
      </c>
      <c r="T1696" s="477">
        <f t="shared" si="385"/>
        <v>77.155</v>
      </c>
      <c r="U1696" s="477">
        <f t="shared" si="397"/>
        <v>0</v>
      </c>
      <c r="V1696" s="477">
        <f t="shared" si="386"/>
        <v>0</v>
      </c>
      <c r="W1696" s="477">
        <f t="shared" si="387"/>
        <v>77.155</v>
      </c>
      <c r="X1696" s="477">
        <f>W1696*V1696</f>
        <v>0</v>
      </c>
      <c r="Y1696" s="444"/>
      <c r="Z1696" s="296"/>
      <c r="AA1696" s="296"/>
      <c r="AB1696" s="296"/>
      <c r="AC1696" s="296"/>
      <c r="AD1696" s="296"/>
      <c r="AE1696" s="296"/>
      <c r="AF1696" s="296"/>
      <c r="AG1696" s="296"/>
      <c r="AH1696" s="296"/>
      <c r="AI1696" s="296"/>
    </row>
    <row r="1697" s="455" customFormat="1" spans="1:35">
      <c r="A1697" s="467">
        <v>2283</v>
      </c>
      <c r="B1697" s="296"/>
      <c r="C1697" s="754" t="s">
        <v>7029</v>
      </c>
      <c r="D1697" s="296"/>
      <c r="E1697" s="754" t="s">
        <v>7030</v>
      </c>
      <c r="F1697" s="296"/>
      <c r="G1697" s="296"/>
      <c r="H1697" s="191" t="s">
        <v>6292</v>
      </c>
      <c r="I1697" s="296"/>
      <c r="J1697" s="754" t="s">
        <v>8419</v>
      </c>
      <c r="K1697" s="296"/>
      <c r="L1697" s="296"/>
      <c r="M1697" s="482">
        <v>10</v>
      </c>
      <c r="N1697" s="477">
        <v>72.9987</v>
      </c>
      <c r="O1697" s="477">
        <f t="shared" si="395"/>
        <v>729.987</v>
      </c>
      <c r="P1697" s="477">
        <v>10</v>
      </c>
      <c r="Q1697" s="477">
        <f t="shared" si="391"/>
        <v>72.9987</v>
      </c>
      <c r="R1697" s="477">
        <f t="shared" si="392"/>
        <v>729.987</v>
      </c>
      <c r="S1697" s="477">
        <f t="shared" si="384"/>
        <v>0</v>
      </c>
      <c r="T1697" s="477">
        <f t="shared" si="385"/>
        <v>72.9987</v>
      </c>
      <c r="U1697" s="477">
        <f t="shared" si="397"/>
        <v>0</v>
      </c>
      <c r="V1697" s="477">
        <f t="shared" si="386"/>
        <v>0</v>
      </c>
      <c r="W1697" s="477">
        <f t="shared" si="387"/>
        <v>72.9987</v>
      </c>
      <c r="X1697" s="477">
        <f>W1697*V1697</f>
        <v>0</v>
      </c>
      <c r="Y1697" s="444"/>
      <c r="Z1697" s="296"/>
      <c r="AA1697" s="296"/>
      <c r="AB1697" s="296"/>
      <c r="AC1697" s="296"/>
      <c r="AD1697" s="296"/>
      <c r="AE1697" s="296"/>
      <c r="AF1697" s="296"/>
      <c r="AG1697" s="296"/>
      <c r="AH1697" s="296"/>
      <c r="AI1697" s="296"/>
    </row>
    <row r="1698" s="455" customFormat="1" spans="1:35">
      <c r="A1698" s="467">
        <v>2284</v>
      </c>
      <c r="B1698" s="296"/>
      <c r="C1698" s="754" t="s">
        <v>7031</v>
      </c>
      <c r="D1698" s="296"/>
      <c r="E1698" s="754" t="s">
        <v>7032</v>
      </c>
      <c r="F1698" s="296"/>
      <c r="G1698" s="296"/>
      <c r="H1698" s="191" t="s">
        <v>6292</v>
      </c>
      <c r="I1698" s="296"/>
      <c r="J1698" s="754" t="s">
        <v>8419</v>
      </c>
      <c r="K1698" s="296"/>
      <c r="L1698" s="296"/>
      <c r="M1698" s="482">
        <v>10</v>
      </c>
      <c r="N1698" s="477">
        <v>73.2633</v>
      </c>
      <c r="O1698" s="477">
        <f t="shared" si="395"/>
        <v>732.633</v>
      </c>
      <c r="P1698" s="477">
        <v>10</v>
      </c>
      <c r="Q1698" s="477">
        <f t="shared" si="391"/>
        <v>73.2633</v>
      </c>
      <c r="R1698" s="477">
        <f t="shared" si="392"/>
        <v>732.633</v>
      </c>
      <c r="S1698" s="477">
        <f t="shared" si="384"/>
        <v>0</v>
      </c>
      <c r="T1698" s="477">
        <f t="shared" si="385"/>
        <v>73.2633</v>
      </c>
      <c r="U1698" s="477">
        <f t="shared" si="397"/>
        <v>0</v>
      </c>
      <c r="V1698" s="477">
        <f t="shared" si="386"/>
        <v>0</v>
      </c>
      <c r="W1698" s="477">
        <f t="shared" si="387"/>
        <v>73.2633</v>
      </c>
      <c r="X1698" s="477">
        <f>W1698*V1698</f>
        <v>0</v>
      </c>
      <c r="Y1698" s="444"/>
      <c r="Z1698" s="296"/>
      <c r="AA1698" s="296"/>
      <c r="AB1698" s="296"/>
      <c r="AC1698" s="296"/>
      <c r="AD1698" s="296"/>
      <c r="AE1698" s="296"/>
      <c r="AF1698" s="296"/>
      <c r="AG1698" s="296"/>
      <c r="AH1698" s="296"/>
      <c r="AI1698" s="296"/>
    </row>
    <row r="1699" s="455" customFormat="1" ht="17.1" customHeight="1" spans="1:35">
      <c r="A1699" s="467"/>
      <c r="B1699" s="191"/>
      <c r="C1699" s="296"/>
      <c r="D1699" s="296"/>
      <c r="E1699" s="296"/>
      <c r="F1699" s="296"/>
      <c r="G1699" s="341"/>
      <c r="H1699" s="296"/>
      <c r="I1699" s="296"/>
      <c r="J1699" s="296"/>
      <c r="K1699" s="296"/>
      <c r="L1699" s="296"/>
      <c r="M1699" s="477">
        <f>SUM(M5:M1698)</f>
        <v>935738.87</v>
      </c>
      <c r="N1699" s="477"/>
      <c r="O1699" s="477">
        <f>SUM(O5:O1698)</f>
        <v>32599547.062001</v>
      </c>
      <c r="P1699" s="477">
        <f>SUM(P5:P1698)</f>
        <v>1164711</v>
      </c>
      <c r="Q1699" s="477">
        <f>SUM(Q5:Q1698)</f>
        <v>98551.4356</v>
      </c>
      <c r="R1699" s="477">
        <f>SUM(R5:R1698)</f>
        <v>32718996.7377</v>
      </c>
      <c r="S1699" s="477">
        <f>SUM(S5:S1698)</f>
        <v>897169</v>
      </c>
      <c r="T1699" s="477"/>
      <c r="U1699" s="477">
        <f>SUM(U5:U1698)</f>
        <v>11622485.9285</v>
      </c>
      <c r="V1699" s="477">
        <f>SUM(V5:V1698)</f>
        <v>-667855.87</v>
      </c>
      <c r="W1699" s="477"/>
      <c r="X1699" s="477">
        <f>SUM(X5:X1698)</f>
        <v>-11503036.252801</v>
      </c>
      <c r="Y1699" s="497"/>
      <c r="Z1699" s="296"/>
      <c r="AA1699" s="296"/>
      <c r="AB1699" s="296"/>
      <c r="AC1699" s="296"/>
      <c r="AD1699" s="296"/>
      <c r="AE1699" s="296"/>
      <c r="AF1699" s="296"/>
      <c r="AG1699" s="296"/>
      <c r="AH1699" s="296"/>
      <c r="AI1699" s="296"/>
    </row>
    <row r="1700" s="455" customFormat="1" spans="1:25">
      <c r="A1700" s="461"/>
      <c r="F1700" s="455" t="str">
        <f>[7]封面!A9</f>
        <v>单位财务负责人：***</v>
      </c>
      <c r="I1700" s="455" t="str">
        <f>[7]封面!A11</f>
        <v>会计审核人：***</v>
      </c>
      <c r="L1700" s="455" t="str">
        <f>[7]封面!A10</f>
        <v>单位物资部门负责人：***</v>
      </c>
      <c r="P1700" s="496"/>
      <c r="R1700" s="477">
        <f>Q1700*P1700</f>
        <v>0</v>
      </c>
      <c r="Y1700" s="459"/>
    </row>
    <row r="1702" spans="24:24">
      <c r="X1702" s="457">
        <f>U1699+X1699</f>
        <v>119449.675698983</v>
      </c>
    </row>
  </sheetData>
  <mergeCells count="20">
    <mergeCell ref="A1:AA1"/>
    <mergeCell ref="B3:C3"/>
    <mergeCell ref="M3:O3"/>
    <mergeCell ref="P3:R3"/>
    <mergeCell ref="S3:U3"/>
    <mergeCell ref="V3:X3"/>
    <mergeCell ref="Y3:AE3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AG3:AG4"/>
    <mergeCell ref="AH3:AH4"/>
    <mergeCell ref="AI3:AI4"/>
  </mergeCells>
  <conditionalFormatting sqref="C1026">
    <cfRule type="duplicateValues" dxfId="0" priority="1"/>
    <cfRule type="duplicateValues" dxfId="0" priority="2"/>
  </conditionalFormatting>
  <dataValidations count="1">
    <dataValidation type="custom" allowBlank="1" showErrorMessage="1" errorTitle="拒绝重复输入" error="当前输入的内容，与本区域的其他单元格内容重复。" sqref="E1569" errorStyle="warning">
      <formula1>COUNTIF(#REF!,E1569)&lt;2</formula1>
    </dataValidation>
  </dataValidations>
  <pageMargins left="0.75" right="0.75" top="1" bottom="1" header="0.5" footer="0.5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H19"/>
  <sheetViews>
    <sheetView workbookViewId="0">
      <pane ySplit="4" topLeftCell="A5" activePane="bottomLeft" state="frozen"/>
      <selection/>
      <selection pane="bottomLeft" activeCell="H12" sqref="H12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29" t="s">
        <v>8420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1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Z2" s="34" t="s">
        <v>175</v>
      </c>
    </row>
    <row r="3" s="28" customFormat="1" ht="18.75" customHeight="1" spans="1:34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44"/>
      <c r="AF3" s="35" t="s">
        <v>249</v>
      </c>
      <c r="AG3" s="46" t="s">
        <v>250</v>
      </c>
      <c r="AH3" s="35" t="s">
        <v>76</v>
      </c>
    </row>
    <row r="4" s="28" customFormat="1" ht="15.75" spans="1:34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47" t="s">
        <v>263</v>
      </c>
      <c r="AF4" s="35"/>
      <c r="AG4" s="46"/>
      <c r="AH4" s="35"/>
    </row>
    <row r="5" s="28" customFormat="1" ht="14.25" spans="1:34">
      <c r="A5" s="35">
        <v>1</v>
      </c>
      <c r="B5" s="38"/>
      <c r="C5" s="38"/>
      <c r="D5" s="38"/>
      <c r="E5" s="38"/>
      <c r="F5" s="35"/>
      <c r="G5" s="35"/>
      <c r="H5" s="35"/>
      <c r="I5" s="35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</row>
    <row r="6" s="28" customFormat="1" ht="14.25" spans="1:34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</row>
    <row r="7" s="28" customFormat="1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</row>
    <row r="8" s="28" customFormat="1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</row>
    <row r="9" s="28" customFormat="1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="28" customFormat="1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</row>
    <row r="11" s="28" customFormat="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</row>
    <row r="12" s="28" customFormat="1" ht="14.25" spans="1:34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</row>
    <row r="13" s="28" customFormat="1" ht="14.25" spans="1:34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</row>
    <row r="14" s="28" customFormat="1" ht="14.25" spans="1:34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</row>
    <row r="15" s="28" customFormat="1" ht="14.25" spans="1:34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</row>
    <row r="16" s="28" customFormat="1" ht="14.25" spans="1:1">
      <c r="A16" s="28" t="s">
        <v>222</v>
      </c>
    </row>
    <row r="17" s="28" customFormat="1" ht="14.25" spans="1:19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M17" s="28" t="str">
        <f>封面!A10</f>
        <v>单位物资部门负责人：***</v>
      </c>
      <c r="S17" s="28" t="s">
        <v>97</v>
      </c>
    </row>
    <row r="18" spans="6:6">
      <c r="F18" t="s">
        <v>3033</v>
      </c>
    </row>
    <row r="19" spans="1:1">
      <c r="A19" t="s">
        <v>8421</v>
      </c>
    </row>
  </sheetData>
  <mergeCells count="20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</mergeCells>
  <pageMargins left="0.7" right="0.7" top="0.75" bottom="0.75" header="0.3" footer="0.3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AH17"/>
  <sheetViews>
    <sheetView workbookViewId="0">
      <pane ySplit="4" topLeftCell="A5" activePane="bottomLeft" state="frozen"/>
      <selection/>
      <selection pane="bottomLeft" activeCell="G14" sqref="G14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29" t="s">
        <v>8422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1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Z2" s="34" t="s">
        <v>175</v>
      </c>
    </row>
    <row r="3" s="28" customFormat="1" ht="18.75" customHeight="1" spans="1:34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44"/>
      <c r="AF3" s="35" t="s">
        <v>249</v>
      </c>
      <c r="AG3" s="46" t="s">
        <v>250</v>
      </c>
      <c r="AH3" s="35" t="s">
        <v>76</v>
      </c>
    </row>
    <row r="4" s="28" customFormat="1" ht="15.75" spans="1:34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47" t="s">
        <v>263</v>
      </c>
      <c r="AF4" s="35"/>
      <c r="AG4" s="46"/>
      <c r="AH4" s="35"/>
    </row>
    <row r="5" s="28" customFormat="1" ht="14.25" spans="1:34">
      <c r="A5" s="35">
        <v>1</v>
      </c>
      <c r="B5" s="38"/>
      <c r="C5" s="38"/>
      <c r="D5" s="38"/>
      <c r="E5" s="38"/>
      <c r="F5" s="35"/>
      <c r="G5" s="35"/>
      <c r="H5" s="35"/>
      <c r="I5" s="35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</row>
    <row r="6" s="28" customFormat="1" ht="14.25" spans="1:34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</row>
    <row r="7" s="28" customFormat="1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</row>
    <row r="8" s="28" customFormat="1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</row>
    <row r="9" s="28" customFormat="1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="28" customFormat="1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</row>
    <row r="11" s="28" customFormat="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</row>
    <row r="12" s="28" customFormat="1" ht="14.25" spans="1:34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</row>
    <row r="13" s="28" customFormat="1" ht="14.25" spans="1:34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</row>
    <row r="14" s="28" customFormat="1" ht="14.25" spans="1:34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</row>
    <row r="15" s="28" customFormat="1" ht="14.25" spans="1:34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</row>
    <row r="16" s="28" customFormat="1" ht="14.25" spans="1:1">
      <c r="A16" s="28" t="s">
        <v>222</v>
      </c>
    </row>
    <row r="17" s="28" customFormat="1" ht="14.25" spans="1:19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S17" s="28" t="s">
        <v>97</v>
      </c>
    </row>
  </sheetData>
  <mergeCells count="20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</mergeCells>
  <pageMargins left="0.7" right="0.7" top="0.75" bottom="0.75" header="0.3" footer="0.3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270"/>
  <sheetViews>
    <sheetView workbookViewId="0">
      <pane xSplit="8" ySplit="4" topLeftCell="I119" activePane="bottomRight" state="frozen"/>
      <selection/>
      <selection pane="topRight"/>
      <selection pane="bottomLeft"/>
      <selection pane="bottomRight" activeCell="P275" sqref="P275"/>
    </sheetView>
  </sheetViews>
  <sheetFormatPr defaultColWidth="9" defaultRowHeight="13.5"/>
  <cols>
    <col min="1" max="1" width="5.38333333333333" style="422" customWidth="1"/>
    <col min="2" max="2" width="11.75" style="422" customWidth="1"/>
    <col min="3" max="3" width="11.775" style="422" customWidth="1"/>
    <col min="4" max="4" width="24.25" style="422" customWidth="1"/>
    <col min="5" max="5" width="7.49166666666667" style="422" hidden="1" customWidth="1"/>
    <col min="6" max="6" width="9.5" style="422" hidden="1" customWidth="1"/>
    <col min="7" max="7" width="4.775" style="422" customWidth="1"/>
    <col min="8" max="8" width="16.25" style="422" hidden="1" customWidth="1"/>
    <col min="9" max="9" width="22" style="422" customWidth="1"/>
    <col min="10" max="10" width="15.6333333333333" style="422" hidden="1" customWidth="1"/>
    <col min="11" max="11" width="10.125" style="422" customWidth="1"/>
    <col min="12" max="12" width="8.25" style="423" customWidth="1"/>
    <col min="13" max="13" width="6.75" style="424" customWidth="1"/>
    <col min="14" max="14" width="10.375" style="424" customWidth="1"/>
    <col min="15" max="15" width="9" style="425"/>
    <col min="16" max="16" width="7.5" style="424" customWidth="1"/>
    <col min="17" max="17" width="9.625" style="424" customWidth="1"/>
    <col min="18" max="18" width="7.5" style="425" customWidth="1"/>
    <col min="19" max="19" width="8.5" style="424" customWidth="1"/>
    <col min="20" max="20" width="9.625" style="424" customWidth="1"/>
    <col min="21" max="21" width="8.875" style="422" customWidth="1"/>
    <col min="22" max="22" width="7.375" style="424" customWidth="1"/>
    <col min="23" max="23" width="11" style="424" customWidth="1"/>
    <col min="24" max="31" width="4.25" style="422" customWidth="1"/>
    <col min="32" max="32" width="5.96666666666667" style="422" customWidth="1"/>
    <col min="33" max="33" width="6.73333333333333" style="422" customWidth="1"/>
    <col min="34" max="34" width="6.5" style="422" customWidth="1"/>
    <col min="35" max="16384" width="9" style="422"/>
  </cols>
  <sheetData>
    <row r="1" s="420" customFormat="1" ht="34.5" customHeight="1" spans="1:32">
      <c r="A1" s="426" t="s">
        <v>8422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32"/>
      <c r="M1" s="433"/>
      <c r="N1" s="433"/>
      <c r="O1" s="426"/>
      <c r="P1" s="433"/>
      <c r="Q1" s="433"/>
      <c r="R1" s="426"/>
      <c r="S1" s="433"/>
      <c r="T1" s="433"/>
      <c r="U1" s="426"/>
      <c r="V1" s="433"/>
      <c r="W1" s="433"/>
      <c r="X1" s="426"/>
      <c r="Y1" s="426"/>
      <c r="Z1" s="426"/>
      <c r="AA1" s="426"/>
      <c r="AB1" s="426"/>
      <c r="AC1" s="426"/>
      <c r="AD1" s="426"/>
      <c r="AE1" s="426"/>
      <c r="AF1" s="426"/>
    </row>
    <row r="2" s="421" customFormat="1" ht="26" customHeight="1" spans="1:32">
      <c r="A2" s="427" t="str">
        <f>[10]封面!A5</f>
        <v>单位名称：河北光华荣昌汽车部件有限公司</v>
      </c>
      <c r="B2" s="427"/>
      <c r="C2" s="428"/>
      <c r="D2" s="429"/>
      <c r="G2" s="430"/>
      <c r="I2" s="421" t="s">
        <v>8423</v>
      </c>
      <c r="K2" s="430"/>
      <c r="L2" s="434"/>
      <c r="M2" s="435"/>
      <c r="N2" s="435"/>
      <c r="O2" s="436"/>
      <c r="P2" s="435"/>
      <c r="Q2" s="435"/>
      <c r="R2" s="436"/>
      <c r="S2" s="435"/>
      <c r="T2" s="435"/>
      <c r="U2" s="430" t="s">
        <v>215</v>
      </c>
      <c r="V2" s="435"/>
      <c r="W2" s="435"/>
      <c r="AF2" s="430" t="s">
        <v>175</v>
      </c>
    </row>
    <row r="3" s="285" customFormat="1" ht="16" customHeight="1" spans="1:34">
      <c r="A3" s="191" t="s">
        <v>10</v>
      </c>
      <c r="B3" s="191" t="s">
        <v>240</v>
      </c>
      <c r="C3" s="191"/>
      <c r="D3" s="191" t="s">
        <v>185</v>
      </c>
      <c r="E3" s="191" t="s">
        <v>241</v>
      </c>
      <c r="F3" s="191" t="s">
        <v>242</v>
      </c>
      <c r="G3" s="263" t="s">
        <v>8424</v>
      </c>
      <c r="H3" s="191" t="s">
        <v>244</v>
      </c>
      <c r="I3" s="191" t="s">
        <v>245</v>
      </c>
      <c r="J3" s="191" t="s">
        <v>246</v>
      </c>
      <c r="K3" s="191" t="s">
        <v>247</v>
      </c>
      <c r="L3" s="437" t="s">
        <v>190</v>
      </c>
      <c r="M3" s="438"/>
      <c r="N3" s="438"/>
      <c r="O3" s="439" t="s">
        <v>191</v>
      </c>
      <c r="P3" s="438"/>
      <c r="Q3" s="438"/>
      <c r="R3" s="439" t="s">
        <v>192</v>
      </c>
      <c r="S3" s="438"/>
      <c r="T3" s="438"/>
      <c r="U3" s="439" t="s">
        <v>193</v>
      </c>
      <c r="V3" s="438"/>
      <c r="W3" s="438"/>
      <c r="X3" s="446" t="s">
        <v>248</v>
      </c>
      <c r="Y3" s="448"/>
      <c r="Z3" s="448"/>
      <c r="AA3" s="448"/>
      <c r="AB3" s="448"/>
      <c r="AC3" s="448"/>
      <c r="AD3" s="448"/>
      <c r="AE3" s="449"/>
      <c r="AF3" s="263" t="s">
        <v>5297</v>
      </c>
      <c r="AG3" s="450" t="s">
        <v>8425</v>
      </c>
      <c r="AH3" s="191" t="s">
        <v>76</v>
      </c>
    </row>
    <row r="4" s="285" customFormat="1" ht="16" customHeight="1" spans="1:34">
      <c r="A4" s="191"/>
      <c r="B4" s="263" t="s">
        <v>254</v>
      </c>
      <c r="C4" s="263" t="s">
        <v>8426</v>
      </c>
      <c r="D4" s="191"/>
      <c r="E4" s="191"/>
      <c r="F4" s="191"/>
      <c r="G4" s="191"/>
      <c r="H4" s="191"/>
      <c r="I4" s="191"/>
      <c r="J4" s="191"/>
      <c r="K4" s="191"/>
      <c r="L4" s="440" t="s">
        <v>194</v>
      </c>
      <c r="M4" s="441" t="s">
        <v>195</v>
      </c>
      <c r="N4" s="441" t="s">
        <v>86</v>
      </c>
      <c r="O4" s="442" t="s">
        <v>194</v>
      </c>
      <c r="P4" s="441" t="s">
        <v>195</v>
      </c>
      <c r="Q4" s="441" t="s">
        <v>86</v>
      </c>
      <c r="R4" s="442" t="s">
        <v>194</v>
      </c>
      <c r="S4" s="441" t="s">
        <v>195</v>
      </c>
      <c r="T4" s="441" t="s">
        <v>86</v>
      </c>
      <c r="U4" s="442" t="s">
        <v>194</v>
      </c>
      <c r="V4" s="441" t="s">
        <v>195</v>
      </c>
      <c r="W4" s="441" t="s">
        <v>86</v>
      </c>
      <c r="X4" s="447" t="s">
        <v>256</v>
      </c>
      <c r="Y4" s="447" t="s">
        <v>257</v>
      </c>
      <c r="Z4" s="447" t="s">
        <v>258</v>
      </c>
      <c r="AA4" s="447" t="s">
        <v>259</v>
      </c>
      <c r="AB4" s="447" t="s">
        <v>260</v>
      </c>
      <c r="AC4" s="447" t="s">
        <v>261</v>
      </c>
      <c r="AD4" s="450" t="s">
        <v>262</v>
      </c>
      <c r="AE4" s="450" t="s">
        <v>263</v>
      </c>
      <c r="AF4" s="191"/>
      <c r="AG4" s="450"/>
      <c r="AH4" s="191"/>
    </row>
    <row r="5" s="285" customFormat="1" ht="16" customHeight="1" spans="1:34">
      <c r="A5" s="191">
        <v>1</v>
      </c>
      <c r="B5" s="296"/>
      <c r="C5" s="296" t="s">
        <v>5269</v>
      </c>
      <c r="D5" s="296" t="s">
        <v>5270</v>
      </c>
      <c r="E5" s="296"/>
      <c r="F5" s="341"/>
      <c r="G5" s="431" t="s">
        <v>6292</v>
      </c>
      <c r="H5" s="296"/>
      <c r="I5" s="431" t="s">
        <v>8427</v>
      </c>
      <c r="J5" s="296"/>
      <c r="K5" s="296"/>
      <c r="L5" s="443" t="s">
        <v>8428</v>
      </c>
      <c r="M5" s="444">
        <v>0.8643</v>
      </c>
      <c r="N5" s="444">
        <f t="shared" ref="N5:N68" si="0">L5*M5</f>
        <v>773.5485</v>
      </c>
      <c r="O5" s="191">
        <v>1000</v>
      </c>
      <c r="P5" s="444">
        <f t="shared" ref="P5:P68" si="1">M5</f>
        <v>0.8643</v>
      </c>
      <c r="Q5" s="444">
        <f t="shared" ref="Q5:Q68" si="2">O5*P5</f>
        <v>864.3</v>
      </c>
      <c r="R5" s="191">
        <f t="shared" ref="R5:R68" si="3">IF((O5-L5)&gt;0,O5-L5,0)</f>
        <v>105</v>
      </c>
      <c r="S5" s="444">
        <f t="shared" ref="S5:S68" si="4">P5</f>
        <v>0.8643</v>
      </c>
      <c r="T5" s="444">
        <f t="shared" ref="T5:T68" si="5">IF((Q5-N5)&gt;0,Q5-N5,0)</f>
        <v>90.7515</v>
      </c>
      <c r="U5" s="296">
        <f t="shared" ref="U5:U68" si="6">IF((O5-L5)&lt;0,O5-L5,0)</f>
        <v>0</v>
      </c>
      <c r="V5" s="444">
        <f t="shared" ref="V5:V68" si="7">S5</f>
        <v>0.8643</v>
      </c>
      <c r="W5" s="444">
        <f t="shared" ref="W5:W68" si="8">U5*V5</f>
        <v>0</v>
      </c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</row>
    <row r="6" s="285" customFormat="1" ht="16" customHeight="1" spans="1:34">
      <c r="A6" s="191">
        <v>2</v>
      </c>
      <c r="B6" s="296"/>
      <c r="C6" s="296" t="s">
        <v>5272</v>
      </c>
      <c r="D6" s="296" t="s">
        <v>5273</v>
      </c>
      <c r="E6" s="296"/>
      <c r="F6" s="341"/>
      <c r="G6" s="761" t="s">
        <v>6292</v>
      </c>
      <c r="H6" s="296"/>
      <c r="I6" s="431" t="s">
        <v>8427</v>
      </c>
      <c r="J6" s="296"/>
      <c r="K6" s="296"/>
      <c r="L6" s="445" t="s">
        <v>8429</v>
      </c>
      <c r="M6" s="444">
        <v>0.8643</v>
      </c>
      <c r="N6" s="444">
        <f t="shared" si="0"/>
        <v>1606.7337</v>
      </c>
      <c r="O6" s="191">
        <v>1950</v>
      </c>
      <c r="P6" s="444">
        <f t="shared" si="1"/>
        <v>0.8643</v>
      </c>
      <c r="Q6" s="444">
        <f t="shared" si="2"/>
        <v>1685.385</v>
      </c>
      <c r="R6" s="191">
        <f t="shared" si="3"/>
        <v>91</v>
      </c>
      <c r="S6" s="444">
        <f t="shared" si="4"/>
        <v>0.8643</v>
      </c>
      <c r="T6" s="444">
        <f t="shared" si="5"/>
        <v>78.6513</v>
      </c>
      <c r="U6" s="296">
        <f t="shared" si="6"/>
        <v>0</v>
      </c>
      <c r="V6" s="444">
        <f t="shared" si="7"/>
        <v>0.8643</v>
      </c>
      <c r="W6" s="444">
        <f t="shared" si="8"/>
        <v>0</v>
      </c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</row>
    <row r="7" s="285" customFormat="1" ht="16" customHeight="1" spans="1:34">
      <c r="A7" s="191">
        <v>3</v>
      </c>
      <c r="B7" s="296"/>
      <c r="C7" s="296" t="s">
        <v>6146</v>
      </c>
      <c r="D7" s="296" t="s">
        <v>6147</v>
      </c>
      <c r="E7" s="296"/>
      <c r="F7" s="341"/>
      <c r="G7" s="761" t="s">
        <v>6292</v>
      </c>
      <c r="H7" s="296"/>
      <c r="I7" s="431" t="s">
        <v>8427</v>
      </c>
      <c r="J7" s="296"/>
      <c r="K7" s="296"/>
      <c r="L7" s="445" t="s">
        <v>8430</v>
      </c>
      <c r="M7" s="444">
        <v>0.6709</v>
      </c>
      <c r="N7" s="444">
        <f t="shared" si="0"/>
        <v>846.0049</v>
      </c>
      <c r="O7" s="191">
        <v>1400</v>
      </c>
      <c r="P7" s="444">
        <f t="shared" si="1"/>
        <v>0.6709</v>
      </c>
      <c r="Q7" s="444">
        <f t="shared" si="2"/>
        <v>939.26</v>
      </c>
      <c r="R7" s="191">
        <f t="shared" si="3"/>
        <v>139</v>
      </c>
      <c r="S7" s="444">
        <f t="shared" si="4"/>
        <v>0.6709</v>
      </c>
      <c r="T7" s="444">
        <f t="shared" si="5"/>
        <v>93.2551000000001</v>
      </c>
      <c r="U7" s="296">
        <f t="shared" si="6"/>
        <v>0</v>
      </c>
      <c r="V7" s="444">
        <f t="shared" si="7"/>
        <v>0.6709</v>
      </c>
      <c r="W7" s="444">
        <f t="shared" si="8"/>
        <v>0</v>
      </c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</row>
    <row r="8" s="285" customFormat="1" ht="16" customHeight="1" spans="1:34">
      <c r="A8" s="191">
        <v>4</v>
      </c>
      <c r="B8" s="296"/>
      <c r="C8" s="296" t="s">
        <v>8327</v>
      </c>
      <c r="D8" s="296" t="s">
        <v>8328</v>
      </c>
      <c r="E8" s="296"/>
      <c r="F8" s="341"/>
      <c r="G8" s="761" t="s">
        <v>6292</v>
      </c>
      <c r="H8" s="296"/>
      <c r="I8" s="431" t="s">
        <v>8427</v>
      </c>
      <c r="J8" s="296"/>
      <c r="K8" s="296"/>
      <c r="L8" s="445" t="s">
        <v>8431</v>
      </c>
      <c r="M8" s="444">
        <v>0.1185</v>
      </c>
      <c r="N8" s="444">
        <f t="shared" si="0"/>
        <v>308.1</v>
      </c>
      <c r="O8" s="191">
        <v>0</v>
      </c>
      <c r="P8" s="444">
        <f t="shared" si="1"/>
        <v>0.1185</v>
      </c>
      <c r="Q8" s="444">
        <f t="shared" si="2"/>
        <v>0</v>
      </c>
      <c r="R8" s="191">
        <f t="shared" si="3"/>
        <v>0</v>
      </c>
      <c r="S8" s="444">
        <f t="shared" si="4"/>
        <v>0.1185</v>
      </c>
      <c r="T8" s="444">
        <f t="shared" si="5"/>
        <v>0</v>
      </c>
      <c r="U8" s="296">
        <f t="shared" si="6"/>
        <v>-2600</v>
      </c>
      <c r="V8" s="444">
        <f t="shared" si="7"/>
        <v>0.1185</v>
      </c>
      <c r="W8" s="444">
        <f t="shared" si="8"/>
        <v>-308.1</v>
      </c>
      <c r="X8" s="296"/>
      <c r="Y8" s="296"/>
      <c r="Z8" s="296"/>
      <c r="AA8" s="296"/>
      <c r="AB8" s="296"/>
      <c r="AC8" s="296"/>
      <c r="AD8" s="296"/>
      <c r="AE8" s="296"/>
      <c r="AF8" s="296"/>
      <c r="AG8" s="296"/>
      <c r="AH8" s="296"/>
    </row>
    <row r="9" s="285" customFormat="1" ht="16" customHeight="1" spans="1:34">
      <c r="A9" s="191">
        <v>5</v>
      </c>
      <c r="B9" s="296"/>
      <c r="C9" s="296" t="s">
        <v>8432</v>
      </c>
      <c r="D9" s="296" t="s">
        <v>8433</v>
      </c>
      <c r="E9" s="296"/>
      <c r="F9" s="341"/>
      <c r="G9" s="761" t="s">
        <v>6292</v>
      </c>
      <c r="H9" s="296"/>
      <c r="I9" s="431" t="s">
        <v>8434</v>
      </c>
      <c r="J9" s="296"/>
      <c r="K9" s="296"/>
      <c r="L9" s="445" t="s">
        <v>8435</v>
      </c>
      <c r="M9" s="444">
        <v>8.34</v>
      </c>
      <c r="N9" s="444">
        <f t="shared" si="0"/>
        <v>4978.98</v>
      </c>
      <c r="O9" s="191">
        <v>597</v>
      </c>
      <c r="P9" s="444">
        <f t="shared" si="1"/>
        <v>8.34</v>
      </c>
      <c r="Q9" s="444">
        <f t="shared" si="2"/>
        <v>4978.98</v>
      </c>
      <c r="R9" s="191">
        <f t="shared" si="3"/>
        <v>0</v>
      </c>
      <c r="S9" s="444">
        <f t="shared" si="4"/>
        <v>8.34</v>
      </c>
      <c r="T9" s="444">
        <f t="shared" si="5"/>
        <v>0</v>
      </c>
      <c r="U9" s="296">
        <f t="shared" si="6"/>
        <v>0</v>
      </c>
      <c r="V9" s="444">
        <f t="shared" si="7"/>
        <v>8.34</v>
      </c>
      <c r="W9" s="444">
        <f t="shared" si="8"/>
        <v>0</v>
      </c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</row>
    <row r="10" s="285" customFormat="1" ht="16" customHeight="1" spans="1:34">
      <c r="A10" s="191">
        <v>6</v>
      </c>
      <c r="B10" s="296"/>
      <c r="C10" s="296" t="s">
        <v>5679</v>
      </c>
      <c r="D10" s="296" t="s">
        <v>5680</v>
      </c>
      <c r="E10" s="296"/>
      <c r="F10" s="341"/>
      <c r="G10" s="761" t="s">
        <v>6292</v>
      </c>
      <c r="H10" s="296"/>
      <c r="I10" s="431" t="s">
        <v>8434</v>
      </c>
      <c r="J10" s="296"/>
      <c r="K10" s="296"/>
      <c r="L10" s="445" t="s">
        <v>8436</v>
      </c>
      <c r="M10" s="444">
        <v>9.69</v>
      </c>
      <c r="N10" s="444">
        <f t="shared" si="0"/>
        <v>1899.24</v>
      </c>
      <c r="O10" s="191">
        <v>196</v>
      </c>
      <c r="P10" s="444">
        <f t="shared" si="1"/>
        <v>9.69</v>
      </c>
      <c r="Q10" s="444">
        <f t="shared" si="2"/>
        <v>1899.24</v>
      </c>
      <c r="R10" s="191">
        <f t="shared" si="3"/>
        <v>0</v>
      </c>
      <c r="S10" s="444">
        <f t="shared" si="4"/>
        <v>9.69</v>
      </c>
      <c r="T10" s="444">
        <f t="shared" si="5"/>
        <v>0</v>
      </c>
      <c r="U10" s="296">
        <f t="shared" si="6"/>
        <v>0</v>
      </c>
      <c r="V10" s="444">
        <f t="shared" si="7"/>
        <v>9.69</v>
      </c>
      <c r="W10" s="444">
        <f t="shared" si="8"/>
        <v>0</v>
      </c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</row>
    <row r="11" s="285" customFormat="1" ht="16" customHeight="1" spans="1:34">
      <c r="A11" s="191">
        <v>7</v>
      </c>
      <c r="B11" s="296"/>
      <c r="C11" s="296" t="s">
        <v>8437</v>
      </c>
      <c r="D11" s="296" t="s">
        <v>8438</v>
      </c>
      <c r="E11" s="296"/>
      <c r="F11" s="341"/>
      <c r="G11" s="761" t="s">
        <v>6292</v>
      </c>
      <c r="H11" s="296"/>
      <c r="I11" s="431" t="s">
        <v>8434</v>
      </c>
      <c r="J11" s="296"/>
      <c r="K11" s="296"/>
      <c r="L11" s="445" t="s">
        <v>8439</v>
      </c>
      <c r="M11" s="444">
        <v>10.62</v>
      </c>
      <c r="N11" s="444">
        <f t="shared" si="0"/>
        <v>1805.4</v>
      </c>
      <c r="O11" s="191">
        <v>170</v>
      </c>
      <c r="P11" s="444">
        <f t="shared" si="1"/>
        <v>10.62</v>
      </c>
      <c r="Q11" s="444">
        <f t="shared" si="2"/>
        <v>1805.4</v>
      </c>
      <c r="R11" s="191">
        <f t="shared" si="3"/>
        <v>0</v>
      </c>
      <c r="S11" s="444">
        <f t="shared" si="4"/>
        <v>10.62</v>
      </c>
      <c r="T11" s="444">
        <f t="shared" si="5"/>
        <v>0</v>
      </c>
      <c r="U11" s="296">
        <f t="shared" si="6"/>
        <v>0</v>
      </c>
      <c r="V11" s="444">
        <f t="shared" si="7"/>
        <v>10.62</v>
      </c>
      <c r="W11" s="444">
        <f t="shared" si="8"/>
        <v>0</v>
      </c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</row>
    <row r="12" s="285" customFormat="1" ht="16" customHeight="1" spans="1:34">
      <c r="A12" s="191">
        <v>8</v>
      </c>
      <c r="B12" s="296"/>
      <c r="C12" s="296" t="s">
        <v>8440</v>
      </c>
      <c r="D12" s="296" t="s">
        <v>8441</v>
      </c>
      <c r="E12" s="296"/>
      <c r="F12" s="341"/>
      <c r="G12" s="761" t="s">
        <v>6292</v>
      </c>
      <c r="H12" s="296"/>
      <c r="I12" s="431" t="s">
        <v>8434</v>
      </c>
      <c r="J12" s="296"/>
      <c r="K12" s="296"/>
      <c r="L12" s="445" t="s">
        <v>8442</v>
      </c>
      <c r="M12" s="444">
        <v>9.3</v>
      </c>
      <c r="N12" s="444">
        <f t="shared" si="0"/>
        <v>3189.9</v>
      </c>
      <c r="O12" s="191">
        <v>343</v>
      </c>
      <c r="P12" s="444">
        <f t="shared" si="1"/>
        <v>9.3</v>
      </c>
      <c r="Q12" s="444">
        <f t="shared" si="2"/>
        <v>3189.9</v>
      </c>
      <c r="R12" s="191">
        <f t="shared" si="3"/>
        <v>0</v>
      </c>
      <c r="S12" s="444">
        <f t="shared" si="4"/>
        <v>9.3</v>
      </c>
      <c r="T12" s="444">
        <f t="shared" si="5"/>
        <v>0</v>
      </c>
      <c r="U12" s="296">
        <f t="shared" si="6"/>
        <v>0</v>
      </c>
      <c r="V12" s="444">
        <f t="shared" si="7"/>
        <v>9.3</v>
      </c>
      <c r="W12" s="444">
        <f t="shared" si="8"/>
        <v>0</v>
      </c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</row>
    <row r="13" s="285" customFormat="1" ht="16" customHeight="1" spans="1:34">
      <c r="A13" s="191">
        <v>9</v>
      </c>
      <c r="B13" s="296"/>
      <c r="C13" s="296" t="s">
        <v>8443</v>
      </c>
      <c r="D13" s="296" t="s">
        <v>8444</v>
      </c>
      <c r="E13" s="296"/>
      <c r="F13" s="341"/>
      <c r="G13" s="761" t="s">
        <v>6292</v>
      </c>
      <c r="H13" s="296"/>
      <c r="I13" s="431" t="s">
        <v>8434</v>
      </c>
      <c r="J13" s="296"/>
      <c r="K13" s="296"/>
      <c r="L13" s="445" t="s">
        <v>8445</v>
      </c>
      <c r="M13" s="444">
        <v>9.12</v>
      </c>
      <c r="N13" s="444">
        <f t="shared" si="0"/>
        <v>1714.56</v>
      </c>
      <c r="O13" s="191">
        <v>188</v>
      </c>
      <c r="P13" s="444">
        <f t="shared" si="1"/>
        <v>9.12</v>
      </c>
      <c r="Q13" s="444">
        <f t="shared" si="2"/>
        <v>1714.56</v>
      </c>
      <c r="R13" s="191">
        <f t="shared" si="3"/>
        <v>0</v>
      </c>
      <c r="S13" s="444">
        <f t="shared" si="4"/>
        <v>9.12</v>
      </c>
      <c r="T13" s="444">
        <f t="shared" si="5"/>
        <v>0</v>
      </c>
      <c r="U13" s="296">
        <f t="shared" si="6"/>
        <v>0</v>
      </c>
      <c r="V13" s="444">
        <f t="shared" si="7"/>
        <v>9.12</v>
      </c>
      <c r="W13" s="444">
        <f t="shared" si="8"/>
        <v>0</v>
      </c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</row>
    <row r="14" s="285" customFormat="1" ht="16" customHeight="1" spans="1:34">
      <c r="A14" s="191">
        <v>10</v>
      </c>
      <c r="B14" s="296"/>
      <c r="C14" s="296" t="s">
        <v>8446</v>
      </c>
      <c r="D14" s="296" t="s">
        <v>8447</v>
      </c>
      <c r="E14" s="296"/>
      <c r="F14" s="341"/>
      <c r="G14" s="761" t="s">
        <v>6292</v>
      </c>
      <c r="H14" s="296"/>
      <c r="I14" s="431" t="s">
        <v>8434</v>
      </c>
      <c r="J14" s="296"/>
      <c r="K14" s="296"/>
      <c r="L14" s="445" t="s">
        <v>8448</v>
      </c>
      <c r="M14" s="444">
        <v>4.44</v>
      </c>
      <c r="N14" s="444">
        <f t="shared" si="0"/>
        <v>2228.88</v>
      </c>
      <c r="O14" s="191">
        <v>502</v>
      </c>
      <c r="P14" s="444">
        <f t="shared" si="1"/>
        <v>4.44</v>
      </c>
      <c r="Q14" s="444">
        <f t="shared" si="2"/>
        <v>2228.88</v>
      </c>
      <c r="R14" s="191">
        <f t="shared" si="3"/>
        <v>0</v>
      </c>
      <c r="S14" s="444">
        <f t="shared" si="4"/>
        <v>4.44</v>
      </c>
      <c r="T14" s="444">
        <f t="shared" si="5"/>
        <v>0</v>
      </c>
      <c r="U14" s="296">
        <f t="shared" si="6"/>
        <v>0</v>
      </c>
      <c r="V14" s="444">
        <f t="shared" si="7"/>
        <v>4.44</v>
      </c>
      <c r="W14" s="444">
        <f t="shared" si="8"/>
        <v>0</v>
      </c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</row>
    <row r="15" s="285" customFormat="1" ht="16" customHeight="1" spans="1:34">
      <c r="A15" s="191">
        <v>11</v>
      </c>
      <c r="B15" s="296"/>
      <c r="C15" s="296" t="s">
        <v>8449</v>
      </c>
      <c r="D15" s="296" t="s">
        <v>8450</v>
      </c>
      <c r="E15" s="296"/>
      <c r="F15" s="341"/>
      <c r="G15" s="761" t="s">
        <v>6292</v>
      </c>
      <c r="H15" s="296"/>
      <c r="I15" s="431" t="s">
        <v>8434</v>
      </c>
      <c r="J15" s="296"/>
      <c r="K15" s="296"/>
      <c r="L15" s="445" t="s">
        <v>8451</v>
      </c>
      <c r="M15" s="444">
        <v>4.35</v>
      </c>
      <c r="N15" s="444">
        <f t="shared" si="0"/>
        <v>2270.7</v>
      </c>
      <c r="O15" s="191">
        <v>522</v>
      </c>
      <c r="P15" s="444">
        <f t="shared" si="1"/>
        <v>4.35</v>
      </c>
      <c r="Q15" s="444">
        <f t="shared" si="2"/>
        <v>2270.7</v>
      </c>
      <c r="R15" s="191">
        <f t="shared" si="3"/>
        <v>0</v>
      </c>
      <c r="S15" s="444">
        <f t="shared" si="4"/>
        <v>4.35</v>
      </c>
      <c r="T15" s="444">
        <f t="shared" si="5"/>
        <v>0</v>
      </c>
      <c r="U15" s="296">
        <f t="shared" si="6"/>
        <v>0</v>
      </c>
      <c r="V15" s="444">
        <f t="shared" si="7"/>
        <v>4.35</v>
      </c>
      <c r="W15" s="444">
        <f t="shared" si="8"/>
        <v>0</v>
      </c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</row>
    <row r="16" s="285" customFormat="1" ht="16" customHeight="1" spans="1:34">
      <c r="A16" s="191">
        <v>12</v>
      </c>
      <c r="B16" s="296"/>
      <c r="C16" s="296" t="s">
        <v>8452</v>
      </c>
      <c r="D16" s="296" t="s">
        <v>8453</v>
      </c>
      <c r="E16" s="296"/>
      <c r="F16" s="341"/>
      <c r="G16" s="761" t="s">
        <v>6292</v>
      </c>
      <c r="H16" s="296"/>
      <c r="I16" s="431" t="s">
        <v>8434</v>
      </c>
      <c r="J16" s="296"/>
      <c r="K16" s="296"/>
      <c r="L16" s="445" t="s">
        <v>8454</v>
      </c>
      <c r="M16" s="444">
        <v>8.88</v>
      </c>
      <c r="N16" s="444">
        <f t="shared" si="0"/>
        <v>9057.6</v>
      </c>
      <c r="O16" s="191">
        <v>540</v>
      </c>
      <c r="P16" s="444">
        <f t="shared" si="1"/>
        <v>8.88</v>
      </c>
      <c r="Q16" s="444">
        <f t="shared" si="2"/>
        <v>4795.2</v>
      </c>
      <c r="R16" s="191">
        <f t="shared" si="3"/>
        <v>0</v>
      </c>
      <c r="S16" s="444">
        <f t="shared" si="4"/>
        <v>8.88</v>
      </c>
      <c r="T16" s="444">
        <f t="shared" si="5"/>
        <v>0</v>
      </c>
      <c r="U16" s="296">
        <f t="shared" si="6"/>
        <v>-480</v>
      </c>
      <c r="V16" s="444">
        <f t="shared" si="7"/>
        <v>8.88</v>
      </c>
      <c r="W16" s="444">
        <f t="shared" si="8"/>
        <v>-4262.4</v>
      </c>
      <c r="X16" s="296"/>
      <c r="Y16" s="296"/>
      <c r="Z16" s="296"/>
      <c r="AA16" s="296"/>
      <c r="AB16" s="296"/>
      <c r="AC16" s="296"/>
      <c r="AD16" s="296"/>
      <c r="AE16" s="296"/>
      <c r="AF16" s="296"/>
      <c r="AG16" s="296"/>
      <c r="AH16" s="296"/>
    </row>
    <row r="17" s="285" customFormat="1" ht="16" customHeight="1" spans="1:34">
      <c r="A17" s="191">
        <v>13</v>
      </c>
      <c r="B17" s="296"/>
      <c r="C17" s="296" t="s">
        <v>8455</v>
      </c>
      <c r="D17" s="296" t="s">
        <v>8456</v>
      </c>
      <c r="E17" s="296"/>
      <c r="F17" s="341"/>
      <c r="G17" s="761" t="s">
        <v>6292</v>
      </c>
      <c r="H17" s="296"/>
      <c r="I17" s="431" t="s">
        <v>8434</v>
      </c>
      <c r="J17" s="296"/>
      <c r="K17" s="296"/>
      <c r="L17" s="445" t="s">
        <v>8457</v>
      </c>
      <c r="M17" s="444">
        <v>10.89</v>
      </c>
      <c r="N17" s="444">
        <f t="shared" si="0"/>
        <v>7840.8</v>
      </c>
      <c r="O17" s="191">
        <v>230</v>
      </c>
      <c r="P17" s="444">
        <f t="shared" si="1"/>
        <v>10.89</v>
      </c>
      <c r="Q17" s="444">
        <f t="shared" si="2"/>
        <v>2504.7</v>
      </c>
      <c r="R17" s="191">
        <f t="shared" si="3"/>
        <v>0</v>
      </c>
      <c r="S17" s="444">
        <f t="shared" si="4"/>
        <v>10.89</v>
      </c>
      <c r="T17" s="444">
        <f t="shared" si="5"/>
        <v>0</v>
      </c>
      <c r="U17" s="296">
        <f t="shared" si="6"/>
        <v>-490</v>
      </c>
      <c r="V17" s="444">
        <f t="shared" si="7"/>
        <v>10.89</v>
      </c>
      <c r="W17" s="444">
        <f t="shared" si="8"/>
        <v>-5336.1</v>
      </c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</row>
    <row r="18" s="285" customFormat="1" ht="16" customHeight="1" spans="1:34">
      <c r="A18" s="191">
        <v>14</v>
      </c>
      <c r="B18" s="296"/>
      <c r="C18" s="296" t="s">
        <v>8458</v>
      </c>
      <c r="D18" s="296" t="s">
        <v>8459</v>
      </c>
      <c r="E18" s="296"/>
      <c r="F18" s="341"/>
      <c r="G18" s="431" t="s">
        <v>6292</v>
      </c>
      <c r="H18" s="296"/>
      <c r="I18" s="431" t="s">
        <v>8460</v>
      </c>
      <c r="J18" s="296"/>
      <c r="K18" s="296"/>
      <c r="L18" s="445" t="s">
        <v>8461</v>
      </c>
      <c r="M18" s="444">
        <v>3.5042</v>
      </c>
      <c r="N18" s="444">
        <f t="shared" si="0"/>
        <v>87605</v>
      </c>
      <c r="O18" s="191">
        <v>0</v>
      </c>
      <c r="P18" s="444">
        <f t="shared" si="1"/>
        <v>3.5042</v>
      </c>
      <c r="Q18" s="444">
        <f t="shared" si="2"/>
        <v>0</v>
      </c>
      <c r="R18" s="191">
        <f t="shared" si="3"/>
        <v>0</v>
      </c>
      <c r="S18" s="444">
        <f t="shared" si="4"/>
        <v>3.5042</v>
      </c>
      <c r="T18" s="444">
        <f t="shared" si="5"/>
        <v>0</v>
      </c>
      <c r="U18" s="296">
        <f t="shared" si="6"/>
        <v>-25000</v>
      </c>
      <c r="V18" s="444">
        <f t="shared" si="7"/>
        <v>3.5042</v>
      </c>
      <c r="W18" s="444">
        <f t="shared" si="8"/>
        <v>-87605</v>
      </c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</row>
    <row r="19" s="285" customFormat="1" ht="16" customHeight="1" spans="1:34">
      <c r="A19" s="191">
        <v>15</v>
      </c>
      <c r="B19" s="296"/>
      <c r="C19" s="296" t="s">
        <v>8462</v>
      </c>
      <c r="D19" s="296" t="s">
        <v>8463</v>
      </c>
      <c r="E19" s="296"/>
      <c r="F19" s="341"/>
      <c r="G19" s="431" t="s">
        <v>6292</v>
      </c>
      <c r="H19" s="296"/>
      <c r="I19" s="431" t="s">
        <v>8460</v>
      </c>
      <c r="J19" s="296"/>
      <c r="K19" s="296"/>
      <c r="L19" s="445" t="s">
        <v>8461</v>
      </c>
      <c r="M19" s="444">
        <v>0.7692</v>
      </c>
      <c r="N19" s="444">
        <f t="shared" si="0"/>
        <v>19230</v>
      </c>
      <c r="O19" s="191">
        <v>0</v>
      </c>
      <c r="P19" s="444">
        <f t="shared" si="1"/>
        <v>0.7692</v>
      </c>
      <c r="Q19" s="444">
        <f t="shared" si="2"/>
        <v>0</v>
      </c>
      <c r="R19" s="191">
        <f t="shared" si="3"/>
        <v>0</v>
      </c>
      <c r="S19" s="444">
        <f t="shared" si="4"/>
        <v>0.7692</v>
      </c>
      <c r="T19" s="444">
        <f t="shared" si="5"/>
        <v>0</v>
      </c>
      <c r="U19" s="296">
        <f t="shared" si="6"/>
        <v>-25000</v>
      </c>
      <c r="V19" s="444">
        <f t="shared" si="7"/>
        <v>0.7692</v>
      </c>
      <c r="W19" s="444">
        <f t="shared" si="8"/>
        <v>-19230</v>
      </c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</row>
    <row r="20" s="285" customFormat="1" ht="16" customHeight="1" spans="1:34">
      <c r="A20" s="191">
        <v>16</v>
      </c>
      <c r="B20" s="296"/>
      <c r="C20" s="296" t="s">
        <v>8464</v>
      </c>
      <c r="D20" s="296" t="s">
        <v>8465</v>
      </c>
      <c r="E20" s="296"/>
      <c r="F20" s="341"/>
      <c r="G20" s="431" t="s">
        <v>6292</v>
      </c>
      <c r="H20" s="296"/>
      <c r="I20" s="431" t="s">
        <v>8460</v>
      </c>
      <c r="J20" s="296"/>
      <c r="K20" s="296"/>
      <c r="L20" s="445" t="s">
        <v>8461</v>
      </c>
      <c r="M20" s="444">
        <v>0.2137</v>
      </c>
      <c r="N20" s="444">
        <f t="shared" si="0"/>
        <v>5342.5</v>
      </c>
      <c r="O20" s="191">
        <v>0</v>
      </c>
      <c r="P20" s="444">
        <f t="shared" si="1"/>
        <v>0.2137</v>
      </c>
      <c r="Q20" s="444">
        <f t="shared" si="2"/>
        <v>0</v>
      </c>
      <c r="R20" s="191">
        <f t="shared" si="3"/>
        <v>0</v>
      </c>
      <c r="S20" s="444">
        <f t="shared" si="4"/>
        <v>0.2137</v>
      </c>
      <c r="T20" s="444">
        <f t="shared" si="5"/>
        <v>0</v>
      </c>
      <c r="U20" s="296">
        <f t="shared" si="6"/>
        <v>-25000</v>
      </c>
      <c r="V20" s="444">
        <f t="shared" si="7"/>
        <v>0.2137</v>
      </c>
      <c r="W20" s="444">
        <f t="shared" si="8"/>
        <v>-5342.5</v>
      </c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</row>
    <row r="21" s="285" customFormat="1" ht="16" customHeight="1" spans="1:34">
      <c r="A21" s="191">
        <v>17</v>
      </c>
      <c r="B21" s="296"/>
      <c r="C21" s="296" t="s">
        <v>8466</v>
      </c>
      <c r="D21" s="296" t="s">
        <v>8467</v>
      </c>
      <c r="E21" s="296"/>
      <c r="F21" s="341"/>
      <c r="G21" s="431" t="s">
        <v>6292</v>
      </c>
      <c r="H21" s="296"/>
      <c r="I21" s="431" t="s">
        <v>8460</v>
      </c>
      <c r="J21" s="296"/>
      <c r="K21" s="296"/>
      <c r="L21" s="445" t="s">
        <v>8461</v>
      </c>
      <c r="M21" s="444">
        <v>0.4289</v>
      </c>
      <c r="N21" s="444">
        <f t="shared" si="0"/>
        <v>10722.5</v>
      </c>
      <c r="O21" s="191">
        <v>0</v>
      </c>
      <c r="P21" s="444">
        <f t="shared" si="1"/>
        <v>0.4289</v>
      </c>
      <c r="Q21" s="444">
        <f t="shared" si="2"/>
        <v>0</v>
      </c>
      <c r="R21" s="191">
        <f t="shared" si="3"/>
        <v>0</v>
      </c>
      <c r="S21" s="444">
        <f t="shared" si="4"/>
        <v>0.4289</v>
      </c>
      <c r="T21" s="444">
        <f t="shared" si="5"/>
        <v>0</v>
      </c>
      <c r="U21" s="296">
        <f t="shared" si="6"/>
        <v>-25000</v>
      </c>
      <c r="V21" s="444">
        <f t="shared" si="7"/>
        <v>0.4289</v>
      </c>
      <c r="W21" s="444">
        <f t="shared" si="8"/>
        <v>-10722.5</v>
      </c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</row>
    <row r="22" s="285" customFormat="1" ht="16" customHeight="1" spans="1:34">
      <c r="A22" s="191">
        <v>18</v>
      </c>
      <c r="B22" s="296"/>
      <c r="C22" s="296" t="s">
        <v>8468</v>
      </c>
      <c r="D22" s="296" t="s">
        <v>8469</v>
      </c>
      <c r="E22" s="296"/>
      <c r="F22" s="341"/>
      <c r="G22" s="431" t="s">
        <v>6292</v>
      </c>
      <c r="H22" s="296"/>
      <c r="I22" s="431" t="s">
        <v>8460</v>
      </c>
      <c r="J22" s="296"/>
      <c r="K22" s="296"/>
      <c r="L22" s="445" t="s">
        <v>8470</v>
      </c>
      <c r="M22" s="444">
        <v>0.3118</v>
      </c>
      <c r="N22" s="444">
        <f t="shared" si="0"/>
        <v>2796.846</v>
      </c>
      <c r="O22" s="191">
        <v>0</v>
      </c>
      <c r="P22" s="444">
        <f t="shared" si="1"/>
        <v>0.3118</v>
      </c>
      <c r="Q22" s="444">
        <f t="shared" si="2"/>
        <v>0</v>
      </c>
      <c r="R22" s="191">
        <f t="shared" si="3"/>
        <v>0</v>
      </c>
      <c r="S22" s="444">
        <f t="shared" si="4"/>
        <v>0.3118</v>
      </c>
      <c r="T22" s="444">
        <f t="shared" si="5"/>
        <v>0</v>
      </c>
      <c r="U22" s="296">
        <f t="shared" si="6"/>
        <v>-8970</v>
      </c>
      <c r="V22" s="444">
        <f t="shared" si="7"/>
        <v>0.3118</v>
      </c>
      <c r="W22" s="444">
        <f t="shared" si="8"/>
        <v>-2796.846</v>
      </c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</row>
    <row r="23" s="285" customFormat="1" ht="16" customHeight="1" spans="1:34">
      <c r="A23" s="191">
        <v>19</v>
      </c>
      <c r="B23" s="296"/>
      <c r="C23" s="296" t="s">
        <v>8471</v>
      </c>
      <c r="D23" s="296" t="s">
        <v>8472</v>
      </c>
      <c r="E23" s="296"/>
      <c r="F23" s="341"/>
      <c r="G23" s="431" t="s">
        <v>6292</v>
      </c>
      <c r="H23" s="296"/>
      <c r="I23" s="431" t="s">
        <v>8460</v>
      </c>
      <c r="J23" s="296"/>
      <c r="K23" s="296"/>
      <c r="L23" s="445" t="s">
        <v>8473</v>
      </c>
      <c r="M23" s="444">
        <v>0.3118</v>
      </c>
      <c r="N23" s="444">
        <f t="shared" si="0"/>
        <v>2806.2</v>
      </c>
      <c r="O23" s="191">
        <v>0</v>
      </c>
      <c r="P23" s="444">
        <f t="shared" si="1"/>
        <v>0.3118</v>
      </c>
      <c r="Q23" s="444">
        <f t="shared" si="2"/>
        <v>0</v>
      </c>
      <c r="R23" s="191">
        <f t="shared" si="3"/>
        <v>0</v>
      </c>
      <c r="S23" s="444">
        <f t="shared" si="4"/>
        <v>0.3118</v>
      </c>
      <c r="T23" s="444">
        <f t="shared" si="5"/>
        <v>0</v>
      </c>
      <c r="U23" s="296">
        <f t="shared" si="6"/>
        <v>-9000</v>
      </c>
      <c r="V23" s="444">
        <f t="shared" si="7"/>
        <v>0.3118</v>
      </c>
      <c r="W23" s="444">
        <f t="shared" si="8"/>
        <v>-2806.2</v>
      </c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</row>
    <row r="24" s="285" customFormat="1" ht="16" customHeight="1" spans="1:34">
      <c r="A24" s="191">
        <v>20</v>
      </c>
      <c r="B24" s="296"/>
      <c r="C24" s="296" t="s">
        <v>8474</v>
      </c>
      <c r="D24" s="296" t="s">
        <v>8475</v>
      </c>
      <c r="E24" s="296"/>
      <c r="F24" s="341"/>
      <c r="G24" s="431" t="s">
        <v>6292</v>
      </c>
      <c r="H24" s="296"/>
      <c r="I24" s="431" t="s">
        <v>8460</v>
      </c>
      <c r="J24" s="296"/>
      <c r="K24" s="296"/>
      <c r="L24" s="445" t="s">
        <v>8476</v>
      </c>
      <c r="M24" s="444">
        <v>1.5214</v>
      </c>
      <c r="N24" s="444">
        <f t="shared" si="0"/>
        <v>12585.0208</v>
      </c>
      <c r="O24" s="191">
        <v>0</v>
      </c>
      <c r="P24" s="444">
        <f t="shared" si="1"/>
        <v>1.5214</v>
      </c>
      <c r="Q24" s="444">
        <f t="shared" si="2"/>
        <v>0</v>
      </c>
      <c r="R24" s="191">
        <f t="shared" si="3"/>
        <v>0</v>
      </c>
      <c r="S24" s="444">
        <f t="shared" si="4"/>
        <v>1.5214</v>
      </c>
      <c r="T24" s="444">
        <f t="shared" si="5"/>
        <v>0</v>
      </c>
      <c r="U24" s="296">
        <f t="shared" si="6"/>
        <v>-8272</v>
      </c>
      <c r="V24" s="444">
        <f t="shared" si="7"/>
        <v>1.5214</v>
      </c>
      <c r="W24" s="444">
        <f t="shared" si="8"/>
        <v>-12585.0208</v>
      </c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</row>
    <row r="25" s="285" customFormat="1" ht="16" customHeight="1" spans="1:34">
      <c r="A25" s="191">
        <v>21</v>
      </c>
      <c r="B25" s="296"/>
      <c r="C25" s="296" t="s">
        <v>8477</v>
      </c>
      <c r="D25" s="296" t="s">
        <v>8478</v>
      </c>
      <c r="E25" s="296"/>
      <c r="F25" s="341"/>
      <c r="G25" s="431" t="s">
        <v>6292</v>
      </c>
      <c r="H25" s="296"/>
      <c r="I25" s="431" t="s">
        <v>8460</v>
      </c>
      <c r="J25" s="296"/>
      <c r="K25" s="296"/>
      <c r="L25" s="445" t="s">
        <v>8479</v>
      </c>
      <c r="M25" s="444">
        <v>0.8258</v>
      </c>
      <c r="N25" s="444">
        <f t="shared" si="0"/>
        <v>5450.28</v>
      </c>
      <c r="O25" s="191">
        <v>0</v>
      </c>
      <c r="P25" s="444">
        <f t="shared" si="1"/>
        <v>0.8258</v>
      </c>
      <c r="Q25" s="444">
        <f t="shared" si="2"/>
        <v>0</v>
      </c>
      <c r="R25" s="191">
        <f t="shared" si="3"/>
        <v>0</v>
      </c>
      <c r="S25" s="444">
        <f t="shared" si="4"/>
        <v>0.8258</v>
      </c>
      <c r="T25" s="444">
        <f t="shared" si="5"/>
        <v>0</v>
      </c>
      <c r="U25" s="296">
        <f t="shared" si="6"/>
        <v>-6600</v>
      </c>
      <c r="V25" s="444">
        <f t="shared" si="7"/>
        <v>0.8258</v>
      </c>
      <c r="W25" s="444">
        <f t="shared" si="8"/>
        <v>-5450.28</v>
      </c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</row>
    <row r="26" s="285" customFormat="1" ht="16" customHeight="1" spans="1:34">
      <c r="A26" s="191">
        <v>22</v>
      </c>
      <c r="B26" s="296"/>
      <c r="C26" s="296" t="s">
        <v>8480</v>
      </c>
      <c r="D26" s="296" t="s">
        <v>8481</v>
      </c>
      <c r="E26" s="296"/>
      <c r="F26" s="341"/>
      <c r="G26" s="431" t="s">
        <v>6292</v>
      </c>
      <c r="H26" s="296"/>
      <c r="I26" s="431" t="s">
        <v>8482</v>
      </c>
      <c r="J26" s="296"/>
      <c r="K26" s="296"/>
      <c r="L26" s="445" t="s">
        <v>8483</v>
      </c>
      <c r="M26" s="444">
        <v>0.1055</v>
      </c>
      <c r="N26" s="444">
        <f t="shared" si="0"/>
        <v>148.755</v>
      </c>
      <c r="O26" s="191">
        <v>0</v>
      </c>
      <c r="P26" s="444">
        <f t="shared" si="1"/>
        <v>0.1055</v>
      </c>
      <c r="Q26" s="444">
        <f t="shared" si="2"/>
        <v>0</v>
      </c>
      <c r="R26" s="191">
        <f t="shared" si="3"/>
        <v>0</v>
      </c>
      <c r="S26" s="444">
        <f t="shared" si="4"/>
        <v>0.1055</v>
      </c>
      <c r="T26" s="444">
        <f t="shared" si="5"/>
        <v>0</v>
      </c>
      <c r="U26" s="296">
        <f t="shared" si="6"/>
        <v>-1410</v>
      </c>
      <c r="V26" s="444">
        <f t="shared" si="7"/>
        <v>0.1055</v>
      </c>
      <c r="W26" s="444">
        <f t="shared" si="8"/>
        <v>-148.755</v>
      </c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</row>
    <row r="27" s="285" customFormat="1" ht="16" customHeight="1" spans="1:34">
      <c r="A27" s="191">
        <v>23</v>
      </c>
      <c r="B27" s="296"/>
      <c r="C27" s="296" t="s">
        <v>8484</v>
      </c>
      <c r="D27" s="296" t="s">
        <v>8485</v>
      </c>
      <c r="E27" s="296"/>
      <c r="F27" s="341"/>
      <c r="G27" s="431" t="s">
        <v>6292</v>
      </c>
      <c r="H27" s="296"/>
      <c r="I27" s="431" t="s">
        <v>8482</v>
      </c>
      <c r="J27" s="296"/>
      <c r="K27" s="296"/>
      <c r="L27" s="445" t="s">
        <v>8486</v>
      </c>
      <c r="M27" s="444">
        <v>0.0656</v>
      </c>
      <c r="N27" s="444">
        <f t="shared" si="0"/>
        <v>765.1584</v>
      </c>
      <c r="O27" s="191">
        <v>0</v>
      </c>
      <c r="P27" s="444">
        <f t="shared" si="1"/>
        <v>0.0656</v>
      </c>
      <c r="Q27" s="444">
        <f t="shared" si="2"/>
        <v>0</v>
      </c>
      <c r="R27" s="191">
        <f t="shared" si="3"/>
        <v>0</v>
      </c>
      <c r="S27" s="444">
        <f t="shared" si="4"/>
        <v>0.0656</v>
      </c>
      <c r="T27" s="444">
        <f t="shared" si="5"/>
        <v>0</v>
      </c>
      <c r="U27" s="296">
        <f t="shared" si="6"/>
        <v>-11664</v>
      </c>
      <c r="V27" s="444">
        <f t="shared" si="7"/>
        <v>0.0656</v>
      </c>
      <c r="W27" s="444">
        <f t="shared" si="8"/>
        <v>-765.1584</v>
      </c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</row>
    <row r="28" s="285" customFormat="1" ht="16" customHeight="1" spans="1:34">
      <c r="A28" s="191">
        <v>24</v>
      </c>
      <c r="B28" s="296"/>
      <c r="C28" s="296" t="s">
        <v>8487</v>
      </c>
      <c r="D28" s="296" t="s">
        <v>8488</v>
      </c>
      <c r="E28" s="296"/>
      <c r="F28" s="341"/>
      <c r="G28" s="431" t="s">
        <v>6292</v>
      </c>
      <c r="H28" s="296"/>
      <c r="I28" s="431" t="s">
        <v>8482</v>
      </c>
      <c r="J28" s="296"/>
      <c r="K28" s="296"/>
      <c r="L28" s="445" t="s">
        <v>8489</v>
      </c>
      <c r="M28" s="444">
        <v>0.3892</v>
      </c>
      <c r="N28" s="444">
        <f t="shared" si="0"/>
        <v>389.2</v>
      </c>
      <c r="O28" s="191">
        <v>0</v>
      </c>
      <c r="P28" s="444">
        <f t="shared" si="1"/>
        <v>0.3892</v>
      </c>
      <c r="Q28" s="444">
        <f t="shared" si="2"/>
        <v>0</v>
      </c>
      <c r="R28" s="191">
        <f t="shared" si="3"/>
        <v>0</v>
      </c>
      <c r="S28" s="444">
        <f t="shared" si="4"/>
        <v>0.3892</v>
      </c>
      <c r="T28" s="444">
        <f t="shared" si="5"/>
        <v>0</v>
      </c>
      <c r="U28" s="296">
        <f t="shared" si="6"/>
        <v>-1000</v>
      </c>
      <c r="V28" s="444">
        <f t="shared" si="7"/>
        <v>0.3892</v>
      </c>
      <c r="W28" s="444">
        <f t="shared" si="8"/>
        <v>-389.2</v>
      </c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</row>
    <row r="29" s="285" customFormat="1" ht="16" customHeight="1" spans="1:34">
      <c r="A29" s="191">
        <v>25</v>
      </c>
      <c r="B29" s="296"/>
      <c r="C29" s="296" t="s">
        <v>8490</v>
      </c>
      <c r="D29" s="296" t="s">
        <v>8491</v>
      </c>
      <c r="E29" s="296"/>
      <c r="F29" s="341"/>
      <c r="G29" s="431" t="s">
        <v>6292</v>
      </c>
      <c r="H29" s="296"/>
      <c r="I29" s="431" t="s">
        <v>8482</v>
      </c>
      <c r="J29" s="296"/>
      <c r="K29" s="296"/>
      <c r="L29" s="445" t="s">
        <v>8492</v>
      </c>
      <c r="M29" s="444">
        <v>0.3976</v>
      </c>
      <c r="N29" s="444">
        <f t="shared" si="0"/>
        <v>68.3872</v>
      </c>
      <c r="O29" s="191">
        <v>0</v>
      </c>
      <c r="P29" s="444">
        <f t="shared" si="1"/>
        <v>0.3976</v>
      </c>
      <c r="Q29" s="444">
        <f t="shared" si="2"/>
        <v>0</v>
      </c>
      <c r="R29" s="191">
        <f t="shared" si="3"/>
        <v>0</v>
      </c>
      <c r="S29" s="444">
        <f t="shared" si="4"/>
        <v>0.3976</v>
      </c>
      <c r="T29" s="444">
        <f t="shared" si="5"/>
        <v>0</v>
      </c>
      <c r="U29" s="296">
        <f t="shared" si="6"/>
        <v>-172</v>
      </c>
      <c r="V29" s="444">
        <f t="shared" si="7"/>
        <v>0.3976</v>
      </c>
      <c r="W29" s="444">
        <f t="shared" si="8"/>
        <v>-68.3872</v>
      </c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</row>
    <row r="30" s="285" customFormat="1" ht="16" customHeight="1" spans="1:34">
      <c r="A30" s="191">
        <v>26</v>
      </c>
      <c r="B30" s="296"/>
      <c r="C30" s="296" t="s">
        <v>8493</v>
      </c>
      <c r="D30" s="296" t="s">
        <v>8494</v>
      </c>
      <c r="E30" s="296"/>
      <c r="F30" s="341"/>
      <c r="G30" s="431" t="s">
        <v>6292</v>
      </c>
      <c r="H30" s="296"/>
      <c r="I30" s="431" t="s">
        <v>8482</v>
      </c>
      <c r="J30" s="296"/>
      <c r="K30" s="296"/>
      <c r="L30" s="445" t="s">
        <v>8495</v>
      </c>
      <c r="M30" s="444">
        <v>0.388</v>
      </c>
      <c r="N30" s="444">
        <f t="shared" si="0"/>
        <v>1025.096</v>
      </c>
      <c r="O30" s="191">
        <v>0</v>
      </c>
      <c r="P30" s="444">
        <f t="shared" si="1"/>
        <v>0.388</v>
      </c>
      <c r="Q30" s="444">
        <f t="shared" si="2"/>
        <v>0</v>
      </c>
      <c r="R30" s="191">
        <f t="shared" si="3"/>
        <v>0</v>
      </c>
      <c r="S30" s="444">
        <f t="shared" si="4"/>
        <v>0.388</v>
      </c>
      <c r="T30" s="444">
        <f t="shared" si="5"/>
        <v>0</v>
      </c>
      <c r="U30" s="296">
        <f t="shared" si="6"/>
        <v>-2642</v>
      </c>
      <c r="V30" s="444">
        <f t="shared" si="7"/>
        <v>0.388</v>
      </c>
      <c r="W30" s="444">
        <f t="shared" si="8"/>
        <v>-1025.096</v>
      </c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</row>
    <row r="31" s="285" customFormat="1" ht="16" customHeight="1" spans="1:34">
      <c r="A31" s="191">
        <v>27</v>
      </c>
      <c r="B31" s="296"/>
      <c r="C31" s="296" t="s">
        <v>8496</v>
      </c>
      <c r="D31" s="296" t="s">
        <v>8497</v>
      </c>
      <c r="E31" s="296"/>
      <c r="F31" s="341"/>
      <c r="G31" s="431" t="s">
        <v>6292</v>
      </c>
      <c r="H31" s="296"/>
      <c r="I31" s="431" t="s">
        <v>8482</v>
      </c>
      <c r="J31" s="296"/>
      <c r="K31" s="296"/>
      <c r="L31" s="445" t="s">
        <v>8498</v>
      </c>
      <c r="M31" s="444">
        <v>0.9442</v>
      </c>
      <c r="N31" s="444">
        <f t="shared" si="0"/>
        <v>67.9824</v>
      </c>
      <c r="O31" s="191">
        <v>0</v>
      </c>
      <c r="P31" s="444">
        <f t="shared" si="1"/>
        <v>0.9442</v>
      </c>
      <c r="Q31" s="444">
        <f t="shared" si="2"/>
        <v>0</v>
      </c>
      <c r="R31" s="191">
        <f t="shared" si="3"/>
        <v>0</v>
      </c>
      <c r="S31" s="444">
        <f t="shared" si="4"/>
        <v>0.9442</v>
      </c>
      <c r="T31" s="444">
        <f t="shared" si="5"/>
        <v>0</v>
      </c>
      <c r="U31" s="296">
        <f t="shared" si="6"/>
        <v>-72</v>
      </c>
      <c r="V31" s="444">
        <f t="shared" si="7"/>
        <v>0.9442</v>
      </c>
      <c r="W31" s="444">
        <f t="shared" si="8"/>
        <v>-67.9824</v>
      </c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</row>
    <row r="32" s="285" customFormat="1" ht="16" customHeight="1" spans="1:34">
      <c r="A32" s="191">
        <v>28</v>
      </c>
      <c r="B32" s="296"/>
      <c r="C32" s="296" t="s">
        <v>8499</v>
      </c>
      <c r="D32" s="296" t="s">
        <v>8500</v>
      </c>
      <c r="E32" s="296"/>
      <c r="F32" s="341"/>
      <c r="G32" s="431" t="s">
        <v>6292</v>
      </c>
      <c r="H32" s="296"/>
      <c r="I32" s="431" t="s">
        <v>8482</v>
      </c>
      <c r="J32" s="296"/>
      <c r="K32" s="296"/>
      <c r="L32" s="445" t="s">
        <v>8492</v>
      </c>
      <c r="M32" s="444">
        <v>0.2316</v>
      </c>
      <c r="N32" s="444">
        <f t="shared" si="0"/>
        <v>39.8352</v>
      </c>
      <c r="O32" s="191">
        <v>0</v>
      </c>
      <c r="P32" s="444">
        <f t="shared" si="1"/>
        <v>0.2316</v>
      </c>
      <c r="Q32" s="444">
        <f t="shared" si="2"/>
        <v>0</v>
      </c>
      <c r="R32" s="191">
        <f t="shared" si="3"/>
        <v>0</v>
      </c>
      <c r="S32" s="444">
        <f t="shared" si="4"/>
        <v>0.2316</v>
      </c>
      <c r="T32" s="444">
        <f t="shared" si="5"/>
        <v>0</v>
      </c>
      <c r="U32" s="296">
        <f t="shared" si="6"/>
        <v>-172</v>
      </c>
      <c r="V32" s="444">
        <f t="shared" si="7"/>
        <v>0.2316</v>
      </c>
      <c r="W32" s="444">
        <f t="shared" si="8"/>
        <v>-39.8352</v>
      </c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</row>
    <row r="33" s="285" customFormat="1" ht="16" customHeight="1" spans="1:34">
      <c r="A33" s="191">
        <v>29</v>
      </c>
      <c r="B33" s="296"/>
      <c r="C33" s="296" t="s">
        <v>8501</v>
      </c>
      <c r="D33" s="296" t="s">
        <v>8502</v>
      </c>
      <c r="E33" s="296"/>
      <c r="F33" s="341"/>
      <c r="G33" s="431" t="s">
        <v>6292</v>
      </c>
      <c r="H33" s="296"/>
      <c r="I33" s="431" t="s">
        <v>8482</v>
      </c>
      <c r="J33" s="296"/>
      <c r="K33" s="296"/>
      <c r="L33" s="445" t="s">
        <v>8492</v>
      </c>
      <c r="M33" s="444">
        <v>0.1538</v>
      </c>
      <c r="N33" s="444">
        <f t="shared" si="0"/>
        <v>26.4536</v>
      </c>
      <c r="O33" s="191">
        <v>0</v>
      </c>
      <c r="P33" s="444">
        <f t="shared" si="1"/>
        <v>0.1538</v>
      </c>
      <c r="Q33" s="444">
        <f t="shared" si="2"/>
        <v>0</v>
      </c>
      <c r="R33" s="191">
        <f t="shared" si="3"/>
        <v>0</v>
      </c>
      <c r="S33" s="444">
        <f t="shared" si="4"/>
        <v>0.1538</v>
      </c>
      <c r="T33" s="444">
        <f t="shared" si="5"/>
        <v>0</v>
      </c>
      <c r="U33" s="296">
        <f t="shared" si="6"/>
        <v>-172</v>
      </c>
      <c r="V33" s="444">
        <f t="shared" si="7"/>
        <v>0.1538</v>
      </c>
      <c r="W33" s="444">
        <f t="shared" si="8"/>
        <v>-26.4536</v>
      </c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</row>
    <row r="34" s="285" customFormat="1" ht="16" customHeight="1" spans="1:34">
      <c r="A34" s="191">
        <v>30</v>
      </c>
      <c r="B34" s="296"/>
      <c r="C34" s="296" t="s">
        <v>8503</v>
      </c>
      <c r="D34" s="296" t="s">
        <v>8504</v>
      </c>
      <c r="E34" s="296"/>
      <c r="F34" s="341"/>
      <c r="G34" s="431" t="s">
        <v>6292</v>
      </c>
      <c r="H34" s="296"/>
      <c r="I34" s="431" t="s">
        <v>8482</v>
      </c>
      <c r="J34" s="296"/>
      <c r="K34" s="296"/>
      <c r="L34" s="445" t="s">
        <v>8505</v>
      </c>
      <c r="M34" s="444">
        <v>0.8889</v>
      </c>
      <c r="N34" s="444">
        <f t="shared" si="0"/>
        <v>197.3358</v>
      </c>
      <c r="O34" s="191">
        <v>0</v>
      </c>
      <c r="P34" s="444">
        <f t="shared" si="1"/>
        <v>0.8889</v>
      </c>
      <c r="Q34" s="444">
        <f t="shared" si="2"/>
        <v>0</v>
      </c>
      <c r="R34" s="191">
        <f t="shared" si="3"/>
        <v>0</v>
      </c>
      <c r="S34" s="444">
        <f t="shared" si="4"/>
        <v>0.8889</v>
      </c>
      <c r="T34" s="444">
        <f t="shared" si="5"/>
        <v>0</v>
      </c>
      <c r="U34" s="296">
        <f t="shared" si="6"/>
        <v>-222</v>
      </c>
      <c r="V34" s="444">
        <f t="shared" si="7"/>
        <v>0.8889</v>
      </c>
      <c r="W34" s="444">
        <f t="shared" si="8"/>
        <v>-197.3358</v>
      </c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</row>
    <row r="35" s="285" customFormat="1" ht="16" customHeight="1" spans="1:34">
      <c r="A35" s="191">
        <v>31</v>
      </c>
      <c r="B35" s="296"/>
      <c r="C35" s="296" t="s">
        <v>8506</v>
      </c>
      <c r="D35" s="296" t="s">
        <v>8507</v>
      </c>
      <c r="E35" s="296"/>
      <c r="F35" s="341"/>
      <c r="G35" s="431" t="s">
        <v>6294</v>
      </c>
      <c r="H35" s="296"/>
      <c r="I35" s="431" t="s">
        <v>8482</v>
      </c>
      <c r="J35" s="296"/>
      <c r="K35" s="296"/>
      <c r="L35" s="445" t="s">
        <v>8508</v>
      </c>
      <c r="M35" s="444">
        <v>0.085</v>
      </c>
      <c r="N35" s="444">
        <f t="shared" si="0"/>
        <v>208.76</v>
      </c>
      <c r="O35" s="191">
        <v>0</v>
      </c>
      <c r="P35" s="444">
        <f t="shared" si="1"/>
        <v>0.085</v>
      </c>
      <c r="Q35" s="444">
        <f t="shared" si="2"/>
        <v>0</v>
      </c>
      <c r="R35" s="191">
        <f t="shared" si="3"/>
        <v>0</v>
      </c>
      <c r="S35" s="444">
        <f t="shared" si="4"/>
        <v>0.085</v>
      </c>
      <c r="T35" s="444">
        <f t="shared" si="5"/>
        <v>0</v>
      </c>
      <c r="U35" s="296">
        <f t="shared" si="6"/>
        <v>-2456</v>
      </c>
      <c r="V35" s="444">
        <f t="shared" si="7"/>
        <v>0.085</v>
      </c>
      <c r="W35" s="444">
        <f t="shared" si="8"/>
        <v>-208.76</v>
      </c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</row>
    <row r="36" s="285" customFormat="1" ht="16" customHeight="1" spans="1:34">
      <c r="A36" s="191">
        <v>32</v>
      </c>
      <c r="B36" s="296"/>
      <c r="C36" s="296" t="s">
        <v>8509</v>
      </c>
      <c r="D36" s="296" t="s">
        <v>8510</v>
      </c>
      <c r="E36" s="296"/>
      <c r="F36" s="341"/>
      <c r="G36" s="431" t="s">
        <v>6292</v>
      </c>
      <c r="H36" s="296"/>
      <c r="I36" s="431" t="s">
        <v>8482</v>
      </c>
      <c r="J36" s="296"/>
      <c r="K36" s="296"/>
      <c r="L36" s="445" t="s">
        <v>8511</v>
      </c>
      <c r="M36" s="444">
        <v>0.0759</v>
      </c>
      <c r="N36" s="444">
        <f t="shared" si="0"/>
        <v>870.573</v>
      </c>
      <c r="O36" s="191">
        <v>0</v>
      </c>
      <c r="P36" s="444">
        <f t="shared" si="1"/>
        <v>0.0759</v>
      </c>
      <c r="Q36" s="444">
        <f t="shared" si="2"/>
        <v>0</v>
      </c>
      <c r="R36" s="191">
        <f t="shared" si="3"/>
        <v>0</v>
      </c>
      <c r="S36" s="444">
        <f t="shared" si="4"/>
        <v>0.0759</v>
      </c>
      <c r="T36" s="444">
        <f t="shared" si="5"/>
        <v>0</v>
      </c>
      <c r="U36" s="296">
        <f t="shared" si="6"/>
        <v>-11470</v>
      </c>
      <c r="V36" s="444">
        <f t="shared" si="7"/>
        <v>0.0759</v>
      </c>
      <c r="W36" s="444">
        <f t="shared" si="8"/>
        <v>-870.573</v>
      </c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</row>
    <row r="37" s="285" customFormat="1" ht="16" customHeight="1" spans="1:34">
      <c r="A37" s="191">
        <v>33</v>
      </c>
      <c r="B37" s="296"/>
      <c r="C37" s="296" t="s">
        <v>8512</v>
      </c>
      <c r="D37" s="296" t="s">
        <v>8513</v>
      </c>
      <c r="E37" s="296"/>
      <c r="F37" s="341"/>
      <c r="G37" s="431" t="s">
        <v>6292</v>
      </c>
      <c r="H37" s="296"/>
      <c r="I37" s="431" t="s">
        <v>8482</v>
      </c>
      <c r="J37" s="296"/>
      <c r="K37" s="296"/>
      <c r="L37" s="445" t="s">
        <v>8514</v>
      </c>
      <c r="M37" s="444">
        <v>1.957</v>
      </c>
      <c r="N37" s="444">
        <f t="shared" si="0"/>
        <v>1416.868</v>
      </c>
      <c r="O37" s="191">
        <v>0</v>
      </c>
      <c r="P37" s="444">
        <f t="shared" si="1"/>
        <v>1.957</v>
      </c>
      <c r="Q37" s="444">
        <f t="shared" si="2"/>
        <v>0</v>
      </c>
      <c r="R37" s="191">
        <f t="shared" si="3"/>
        <v>0</v>
      </c>
      <c r="S37" s="444">
        <f t="shared" si="4"/>
        <v>1.957</v>
      </c>
      <c r="T37" s="444">
        <f t="shared" si="5"/>
        <v>0</v>
      </c>
      <c r="U37" s="296">
        <f t="shared" si="6"/>
        <v>-724</v>
      </c>
      <c r="V37" s="444">
        <f t="shared" si="7"/>
        <v>1.957</v>
      </c>
      <c r="W37" s="444">
        <f t="shared" si="8"/>
        <v>-1416.868</v>
      </c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</row>
    <row r="38" s="285" customFormat="1" ht="16" customHeight="1" spans="1:34">
      <c r="A38" s="191">
        <v>34</v>
      </c>
      <c r="B38" s="296"/>
      <c r="C38" s="296" t="s">
        <v>8515</v>
      </c>
      <c r="D38" s="296" t="s">
        <v>8516</v>
      </c>
      <c r="E38" s="296"/>
      <c r="F38" s="341"/>
      <c r="G38" s="431" t="s">
        <v>6292</v>
      </c>
      <c r="H38" s="296"/>
      <c r="I38" s="431" t="s">
        <v>8482</v>
      </c>
      <c r="J38" s="296"/>
      <c r="K38" s="296"/>
      <c r="L38" s="445" t="s">
        <v>8517</v>
      </c>
      <c r="M38" s="444">
        <v>0.1222</v>
      </c>
      <c r="N38" s="444">
        <f t="shared" si="0"/>
        <v>2346.24</v>
      </c>
      <c r="O38" s="191">
        <v>0</v>
      </c>
      <c r="P38" s="444">
        <f t="shared" si="1"/>
        <v>0.1222</v>
      </c>
      <c r="Q38" s="444">
        <f t="shared" si="2"/>
        <v>0</v>
      </c>
      <c r="R38" s="191">
        <f t="shared" si="3"/>
        <v>0</v>
      </c>
      <c r="S38" s="444">
        <f t="shared" si="4"/>
        <v>0.1222</v>
      </c>
      <c r="T38" s="444">
        <f t="shared" si="5"/>
        <v>0</v>
      </c>
      <c r="U38" s="296">
        <f t="shared" si="6"/>
        <v>-19200</v>
      </c>
      <c r="V38" s="444">
        <f t="shared" si="7"/>
        <v>0.1222</v>
      </c>
      <c r="W38" s="444">
        <f t="shared" si="8"/>
        <v>-2346.24</v>
      </c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</row>
    <row r="39" s="285" customFormat="1" ht="16" customHeight="1" spans="1:34">
      <c r="A39" s="191">
        <v>35</v>
      </c>
      <c r="B39" s="296"/>
      <c r="C39" s="296" t="s">
        <v>8518</v>
      </c>
      <c r="D39" s="296" t="s">
        <v>8519</v>
      </c>
      <c r="E39" s="296"/>
      <c r="F39" s="341"/>
      <c r="G39" s="431" t="s">
        <v>6292</v>
      </c>
      <c r="H39" s="296"/>
      <c r="I39" s="431" t="s">
        <v>8482</v>
      </c>
      <c r="J39" s="296"/>
      <c r="K39" s="296"/>
      <c r="L39" s="445" t="s">
        <v>8520</v>
      </c>
      <c r="M39" s="444">
        <v>1.8034</v>
      </c>
      <c r="N39" s="444">
        <f t="shared" si="0"/>
        <v>468.884</v>
      </c>
      <c r="O39" s="191">
        <v>0</v>
      </c>
      <c r="P39" s="444">
        <f t="shared" si="1"/>
        <v>1.8034</v>
      </c>
      <c r="Q39" s="444">
        <f t="shared" si="2"/>
        <v>0</v>
      </c>
      <c r="R39" s="191">
        <f t="shared" si="3"/>
        <v>0</v>
      </c>
      <c r="S39" s="444">
        <f t="shared" si="4"/>
        <v>1.8034</v>
      </c>
      <c r="T39" s="444">
        <f t="shared" si="5"/>
        <v>0</v>
      </c>
      <c r="U39" s="296">
        <f t="shared" si="6"/>
        <v>-260</v>
      </c>
      <c r="V39" s="444">
        <f t="shared" si="7"/>
        <v>1.8034</v>
      </c>
      <c r="W39" s="444">
        <f t="shared" si="8"/>
        <v>-468.884</v>
      </c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</row>
    <row r="40" s="285" customFormat="1" ht="16" customHeight="1" spans="1:34">
      <c r="A40" s="191">
        <v>36</v>
      </c>
      <c r="B40" s="296"/>
      <c r="C40" s="296" t="s">
        <v>8521</v>
      </c>
      <c r="D40" s="296" t="s">
        <v>8522</v>
      </c>
      <c r="E40" s="296"/>
      <c r="F40" s="341"/>
      <c r="G40" s="431" t="s">
        <v>6292</v>
      </c>
      <c r="H40" s="296"/>
      <c r="I40" s="431" t="s">
        <v>8482</v>
      </c>
      <c r="J40" s="296"/>
      <c r="K40" s="296"/>
      <c r="L40" s="445" t="s">
        <v>8520</v>
      </c>
      <c r="M40" s="444">
        <v>1.8034</v>
      </c>
      <c r="N40" s="444">
        <f t="shared" si="0"/>
        <v>468.884</v>
      </c>
      <c r="O40" s="191">
        <v>0</v>
      </c>
      <c r="P40" s="444">
        <f t="shared" si="1"/>
        <v>1.8034</v>
      </c>
      <c r="Q40" s="444">
        <f t="shared" si="2"/>
        <v>0</v>
      </c>
      <c r="R40" s="191">
        <f t="shared" si="3"/>
        <v>0</v>
      </c>
      <c r="S40" s="444">
        <f t="shared" si="4"/>
        <v>1.8034</v>
      </c>
      <c r="T40" s="444">
        <f t="shared" si="5"/>
        <v>0</v>
      </c>
      <c r="U40" s="296">
        <f t="shared" si="6"/>
        <v>-260</v>
      </c>
      <c r="V40" s="444">
        <f t="shared" si="7"/>
        <v>1.8034</v>
      </c>
      <c r="W40" s="444">
        <f t="shared" si="8"/>
        <v>-468.884</v>
      </c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</row>
    <row r="41" s="285" customFormat="1" ht="16" customHeight="1" spans="1:34">
      <c r="A41" s="191">
        <v>37</v>
      </c>
      <c r="B41" s="296"/>
      <c r="C41" s="296" t="s">
        <v>8523</v>
      </c>
      <c r="D41" s="296" t="s">
        <v>8524</v>
      </c>
      <c r="E41" s="296"/>
      <c r="F41" s="341"/>
      <c r="G41" s="431" t="s">
        <v>6292</v>
      </c>
      <c r="H41" s="296"/>
      <c r="I41" s="431" t="s">
        <v>8482</v>
      </c>
      <c r="J41" s="296"/>
      <c r="K41" s="296"/>
      <c r="L41" s="445" t="s">
        <v>8525</v>
      </c>
      <c r="M41" s="444">
        <v>3.6047</v>
      </c>
      <c r="N41" s="444">
        <f t="shared" si="0"/>
        <v>5179.9539</v>
      </c>
      <c r="O41" s="191">
        <v>0</v>
      </c>
      <c r="P41" s="444">
        <f t="shared" si="1"/>
        <v>3.6047</v>
      </c>
      <c r="Q41" s="444">
        <f t="shared" si="2"/>
        <v>0</v>
      </c>
      <c r="R41" s="191">
        <f t="shared" si="3"/>
        <v>0</v>
      </c>
      <c r="S41" s="444">
        <f t="shared" si="4"/>
        <v>3.6047</v>
      </c>
      <c r="T41" s="444">
        <f t="shared" si="5"/>
        <v>0</v>
      </c>
      <c r="U41" s="296">
        <f t="shared" si="6"/>
        <v>-1437</v>
      </c>
      <c r="V41" s="444">
        <f t="shared" si="7"/>
        <v>3.6047</v>
      </c>
      <c r="W41" s="444">
        <f t="shared" si="8"/>
        <v>-5179.9539</v>
      </c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</row>
    <row r="42" s="285" customFormat="1" ht="16" customHeight="1" spans="1:34">
      <c r="A42" s="191">
        <v>38</v>
      </c>
      <c r="B42" s="296"/>
      <c r="C42" s="296" t="s">
        <v>8526</v>
      </c>
      <c r="D42" s="296" t="s">
        <v>8527</v>
      </c>
      <c r="E42" s="296"/>
      <c r="F42" s="341"/>
      <c r="G42" s="431" t="s">
        <v>6292</v>
      </c>
      <c r="H42" s="296"/>
      <c r="I42" s="431" t="s">
        <v>8528</v>
      </c>
      <c r="J42" s="296"/>
      <c r="K42" s="296"/>
      <c r="L42" s="445" t="s">
        <v>8529</v>
      </c>
      <c r="M42" s="444">
        <v>1.12</v>
      </c>
      <c r="N42" s="444">
        <f t="shared" si="0"/>
        <v>2307.2</v>
      </c>
      <c r="O42" s="191">
        <v>0</v>
      </c>
      <c r="P42" s="444">
        <f t="shared" si="1"/>
        <v>1.12</v>
      </c>
      <c r="Q42" s="444">
        <f t="shared" si="2"/>
        <v>0</v>
      </c>
      <c r="R42" s="191">
        <f t="shared" si="3"/>
        <v>0</v>
      </c>
      <c r="S42" s="444">
        <f t="shared" si="4"/>
        <v>1.12</v>
      </c>
      <c r="T42" s="444">
        <f t="shared" si="5"/>
        <v>0</v>
      </c>
      <c r="U42" s="296">
        <f t="shared" si="6"/>
        <v>-2060</v>
      </c>
      <c r="V42" s="444">
        <f t="shared" si="7"/>
        <v>1.12</v>
      </c>
      <c r="W42" s="444">
        <f t="shared" si="8"/>
        <v>-2307.2</v>
      </c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</row>
    <row r="43" s="285" customFormat="1" ht="16" customHeight="1" spans="1:34">
      <c r="A43" s="191">
        <v>39</v>
      </c>
      <c r="B43" s="296"/>
      <c r="C43" s="296" t="s">
        <v>8530</v>
      </c>
      <c r="D43" s="296" t="s">
        <v>8531</v>
      </c>
      <c r="E43" s="296"/>
      <c r="F43" s="341"/>
      <c r="G43" s="431" t="s">
        <v>6292</v>
      </c>
      <c r="H43" s="296"/>
      <c r="I43" s="431" t="s">
        <v>8528</v>
      </c>
      <c r="J43" s="296"/>
      <c r="K43" s="296"/>
      <c r="L43" s="445" t="s">
        <v>8532</v>
      </c>
      <c r="M43" s="444">
        <v>2.64</v>
      </c>
      <c r="N43" s="444">
        <f t="shared" si="0"/>
        <v>12928.08</v>
      </c>
      <c r="O43" s="191">
        <v>0</v>
      </c>
      <c r="P43" s="444">
        <f t="shared" si="1"/>
        <v>2.64</v>
      </c>
      <c r="Q43" s="444">
        <f t="shared" si="2"/>
        <v>0</v>
      </c>
      <c r="R43" s="191">
        <f t="shared" si="3"/>
        <v>0</v>
      </c>
      <c r="S43" s="444">
        <f t="shared" si="4"/>
        <v>2.64</v>
      </c>
      <c r="T43" s="444">
        <f t="shared" si="5"/>
        <v>0</v>
      </c>
      <c r="U43" s="296">
        <f t="shared" si="6"/>
        <v>-4897</v>
      </c>
      <c r="V43" s="444">
        <f t="shared" si="7"/>
        <v>2.64</v>
      </c>
      <c r="W43" s="444">
        <f t="shared" si="8"/>
        <v>-12928.08</v>
      </c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</row>
    <row r="44" s="285" customFormat="1" ht="16" customHeight="1" spans="1:34">
      <c r="A44" s="191">
        <v>40</v>
      </c>
      <c r="B44" s="296"/>
      <c r="C44" s="296" t="s">
        <v>5721</v>
      </c>
      <c r="D44" s="296" t="s">
        <v>5722</v>
      </c>
      <c r="E44" s="296"/>
      <c r="F44" s="341"/>
      <c r="G44" s="431" t="s">
        <v>6292</v>
      </c>
      <c r="H44" s="296"/>
      <c r="I44" s="431" t="s">
        <v>8533</v>
      </c>
      <c r="J44" s="296"/>
      <c r="K44" s="296"/>
      <c r="L44" s="445" t="s">
        <v>8534</v>
      </c>
      <c r="M44" s="444">
        <v>37.9063</v>
      </c>
      <c r="N44" s="444">
        <f t="shared" si="0"/>
        <v>37.9063</v>
      </c>
      <c r="O44" s="191">
        <v>1</v>
      </c>
      <c r="P44" s="444">
        <f t="shared" si="1"/>
        <v>37.9063</v>
      </c>
      <c r="Q44" s="444">
        <f t="shared" si="2"/>
        <v>37.9063</v>
      </c>
      <c r="R44" s="191">
        <f t="shared" si="3"/>
        <v>0</v>
      </c>
      <c r="S44" s="444">
        <f t="shared" si="4"/>
        <v>37.9063</v>
      </c>
      <c r="T44" s="444">
        <f t="shared" si="5"/>
        <v>0</v>
      </c>
      <c r="U44" s="296">
        <f t="shared" si="6"/>
        <v>0</v>
      </c>
      <c r="V44" s="444">
        <f t="shared" si="7"/>
        <v>37.9063</v>
      </c>
      <c r="W44" s="444">
        <f t="shared" si="8"/>
        <v>0</v>
      </c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</row>
    <row r="45" s="285" customFormat="1" ht="16" customHeight="1" spans="1:34">
      <c r="A45" s="191">
        <v>41</v>
      </c>
      <c r="B45" s="296"/>
      <c r="C45" s="296" t="s">
        <v>5724</v>
      </c>
      <c r="D45" s="296" t="s">
        <v>5725</v>
      </c>
      <c r="E45" s="296"/>
      <c r="F45" s="341"/>
      <c r="G45" s="431" t="s">
        <v>6292</v>
      </c>
      <c r="H45" s="296"/>
      <c r="I45" s="431" t="s">
        <v>8533</v>
      </c>
      <c r="J45" s="296"/>
      <c r="K45" s="296"/>
      <c r="L45" s="445" t="s">
        <v>8534</v>
      </c>
      <c r="M45" s="444">
        <v>26.4715</v>
      </c>
      <c r="N45" s="444">
        <f t="shared" si="0"/>
        <v>26.4715</v>
      </c>
      <c r="O45" s="191">
        <v>1</v>
      </c>
      <c r="P45" s="444">
        <f t="shared" si="1"/>
        <v>26.4715</v>
      </c>
      <c r="Q45" s="444">
        <f t="shared" si="2"/>
        <v>26.4715</v>
      </c>
      <c r="R45" s="191">
        <f t="shared" si="3"/>
        <v>0</v>
      </c>
      <c r="S45" s="444">
        <f t="shared" si="4"/>
        <v>26.4715</v>
      </c>
      <c r="T45" s="444">
        <f t="shared" si="5"/>
        <v>0</v>
      </c>
      <c r="U45" s="296">
        <f t="shared" si="6"/>
        <v>0</v>
      </c>
      <c r="V45" s="444">
        <f t="shared" si="7"/>
        <v>26.4715</v>
      </c>
      <c r="W45" s="444">
        <f t="shared" si="8"/>
        <v>0</v>
      </c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</row>
    <row r="46" s="285" customFormat="1" ht="16" customHeight="1" spans="1:34">
      <c r="A46" s="191">
        <v>42</v>
      </c>
      <c r="B46" s="296"/>
      <c r="C46" s="296" t="s">
        <v>5726</v>
      </c>
      <c r="D46" s="296" t="s">
        <v>5727</v>
      </c>
      <c r="E46" s="296"/>
      <c r="F46" s="341"/>
      <c r="G46" s="431" t="s">
        <v>6292</v>
      </c>
      <c r="H46" s="296"/>
      <c r="I46" s="431" t="s">
        <v>8533</v>
      </c>
      <c r="J46" s="296"/>
      <c r="K46" s="296"/>
      <c r="L46" s="445" t="s">
        <v>8534</v>
      </c>
      <c r="M46" s="444">
        <v>21.4118</v>
      </c>
      <c r="N46" s="444">
        <f t="shared" si="0"/>
        <v>21.4118</v>
      </c>
      <c r="O46" s="191">
        <v>1</v>
      </c>
      <c r="P46" s="444">
        <f t="shared" si="1"/>
        <v>21.4118</v>
      </c>
      <c r="Q46" s="444">
        <f t="shared" si="2"/>
        <v>21.4118</v>
      </c>
      <c r="R46" s="191">
        <f t="shared" si="3"/>
        <v>0</v>
      </c>
      <c r="S46" s="444">
        <f t="shared" si="4"/>
        <v>21.4118</v>
      </c>
      <c r="T46" s="444">
        <f t="shared" si="5"/>
        <v>0</v>
      </c>
      <c r="U46" s="296">
        <f t="shared" si="6"/>
        <v>0</v>
      </c>
      <c r="V46" s="444">
        <f t="shared" si="7"/>
        <v>21.4118</v>
      </c>
      <c r="W46" s="444">
        <f t="shared" si="8"/>
        <v>0</v>
      </c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</row>
    <row r="47" s="285" customFormat="1" ht="16" customHeight="1" spans="1:34">
      <c r="A47" s="191">
        <v>43</v>
      </c>
      <c r="B47" s="296"/>
      <c r="C47" s="296" t="s">
        <v>5728</v>
      </c>
      <c r="D47" s="296" t="s">
        <v>5729</v>
      </c>
      <c r="E47" s="296"/>
      <c r="F47" s="341"/>
      <c r="G47" s="431" t="s">
        <v>6292</v>
      </c>
      <c r="H47" s="296"/>
      <c r="I47" s="431" t="s">
        <v>8533</v>
      </c>
      <c r="J47" s="296"/>
      <c r="K47" s="296"/>
      <c r="L47" s="445" t="s">
        <v>8534</v>
      </c>
      <c r="M47" s="444">
        <v>20.5082</v>
      </c>
      <c r="N47" s="444">
        <f t="shared" si="0"/>
        <v>20.5082</v>
      </c>
      <c r="O47" s="191">
        <v>1</v>
      </c>
      <c r="P47" s="444">
        <f t="shared" si="1"/>
        <v>20.5082</v>
      </c>
      <c r="Q47" s="444">
        <f t="shared" si="2"/>
        <v>20.5082</v>
      </c>
      <c r="R47" s="191">
        <f t="shared" si="3"/>
        <v>0</v>
      </c>
      <c r="S47" s="444">
        <f t="shared" si="4"/>
        <v>20.5082</v>
      </c>
      <c r="T47" s="444">
        <f t="shared" si="5"/>
        <v>0</v>
      </c>
      <c r="U47" s="296">
        <f t="shared" si="6"/>
        <v>0</v>
      </c>
      <c r="V47" s="444">
        <f t="shared" si="7"/>
        <v>20.5082</v>
      </c>
      <c r="W47" s="444">
        <f t="shared" si="8"/>
        <v>0</v>
      </c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</row>
    <row r="48" s="285" customFormat="1" ht="16" customHeight="1" spans="1:34">
      <c r="A48" s="191">
        <v>44</v>
      </c>
      <c r="B48" s="296"/>
      <c r="C48" s="296" t="s">
        <v>5730</v>
      </c>
      <c r="D48" s="296" t="s">
        <v>5731</v>
      </c>
      <c r="E48" s="296"/>
      <c r="F48" s="341"/>
      <c r="G48" s="431" t="s">
        <v>6292</v>
      </c>
      <c r="H48" s="296"/>
      <c r="I48" s="431" t="s">
        <v>8533</v>
      </c>
      <c r="J48" s="296"/>
      <c r="K48" s="296"/>
      <c r="L48" s="445" t="s">
        <v>8534</v>
      </c>
      <c r="M48" s="444">
        <v>4.894</v>
      </c>
      <c r="N48" s="444">
        <f t="shared" si="0"/>
        <v>4.894</v>
      </c>
      <c r="O48" s="191">
        <v>1</v>
      </c>
      <c r="P48" s="444">
        <f t="shared" si="1"/>
        <v>4.894</v>
      </c>
      <c r="Q48" s="444">
        <f t="shared" si="2"/>
        <v>4.894</v>
      </c>
      <c r="R48" s="191">
        <f t="shared" si="3"/>
        <v>0</v>
      </c>
      <c r="S48" s="444">
        <f t="shared" si="4"/>
        <v>4.894</v>
      </c>
      <c r="T48" s="444">
        <f t="shared" si="5"/>
        <v>0</v>
      </c>
      <c r="U48" s="296">
        <f t="shared" si="6"/>
        <v>0</v>
      </c>
      <c r="V48" s="444">
        <f t="shared" si="7"/>
        <v>4.894</v>
      </c>
      <c r="W48" s="444">
        <f t="shared" si="8"/>
        <v>0</v>
      </c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</row>
    <row r="49" s="285" customFormat="1" ht="16" customHeight="1" spans="1:34">
      <c r="A49" s="191">
        <v>45</v>
      </c>
      <c r="B49" s="296"/>
      <c r="C49" s="296" t="s">
        <v>2585</v>
      </c>
      <c r="D49" s="296" t="s">
        <v>2586</v>
      </c>
      <c r="E49" s="296"/>
      <c r="F49" s="341"/>
      <c r="G49" s="431" t="s">
        <v>6292</v>
      </c>
      <c r="H49" s="296"/>
      <c r="I49" s="431" t="s">
        <v>8533</v>
      </c>
      <c r="J49" s="296"/>
      <c r="K49" s="296"/>
      <c r="L49" s="445" t="s">
        <v>8479</v>
      </c>
      <c r="M49" s="444">
        <v>0.0291</v>
      </c>
      <c r="N49" s="444">
        <f t="shared" si="0"/>
        <v>192.06</v>
      </c>
      <c r="O49" s="191">
        <v>0</v>
      </c>
      <c r="P49" s="444">
        <f t="shared" si="1"/>
        <v>0.0291</v>
      </c>
      <c r="Q49" s="444">
        <f t="shared" si="2"/>
        <v>0</v>
      </c>
      <c r="R49" s="191">
        <f t="shared" si="3"/>
        <v>0</v>
      </c>
      <c r="S49" s="444">
        <f t="shared" si="4"/>
        <v>0.0291</v>
      </c>
      <c r="T49" s="444">
        <f t="shared" si="5"/>
        <v>0</v>
      </c>
      <c r="U49" s="296">
        <f t="shared" si="6"/>
        <v>-6600</v>
      </c>
      <c r="V49" s="444">
        <f t="shared" si="7"/>
        <v>0.0291</v>
      </c>
      <c r="W49" s="444">
        <f t="shared" si="8"/>
        <v>-192.06</v>
      </c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</row>
    <row r="50" s="285" customFormat="1" ht="16" customHeight="1" spans="1:34">
      <c r="A50" s="191">
        <v>46</v>
      </c>
      <c r="B50" s="296"/>
      <c r="C50" s="296" t="s">
        <v>2599</v>
      </c>
      <c r="D50" s="296" t="s">
        <v>2600</v>
      </c>
      <c r="E50" s="296"/>
      <c r="F50" s="341"/>
      <c r="G50" s="431" t="s">
        <v>6641</v>
      </c>
      <c r="H50" s="296"/>
      <c r="I50" s="431" t="s">
        <v>8533</v>
      </c>
      <c r="J50" s="296"/>
      <c r="K50" s="296"/>
      <c r="L50" s="445" t="s">
        <v>8479</v>
      </c>
      <c r="M50" s="444">
        <v>0.0081</v>
      </c>
      <c r="N50" s="444">
        <f t="shared" si="0"/>
        <v>53.46</v>
      </c>
      <c r="O50" s="191">
        <v>0</v>
      </c>
      <c r="P50" s="444">
        <f t="shared" si="1"/>
        <v>0.0081</v>
      </c>
      <c r="Q50" s="444">
        <f t="shared" si="2"/>
        <v>0</v>
      </c>
      <c r="R50" s="191">
        <f t="shared" si="3"/>
        <v>0</v>
      </c>
      <c r="S50" s="444">
        <f t="shared" si="4"/>
        <v>0.0081</v>
      </c>
      <c r="T50" s="444">
        <f t="shared" si="5"/>
        <v>0</v>
      </c>
      <c r="U50" s="296">
        <f t="shared" si="6"/>
        <v>-6600</v>
      </c>
      <c r="V50" s="444">
        <f t="shared" si="7"/>
        <v>0.0081</v>
      </c>
      <c r="W50" s="444">
        <f t="shared" si="8"/>
        <v>-53.46</v>
      </c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</row>
    <row r="51" s="285" customFormat="1" ht="16" customHeight="1" spans="1:34">
      <c r="A51" s="191">
        <v>47</v>
      </c>
      <c r="B51" s="296"/>
      <c r="C51" s="296" t="s">
        <v>2649</v>
      </c>
      <c r="D51" s="296" t="s">
        <v>2650</v>
      </c>
      <c r="E51" s="296"/>
      <c r="F51" s="341"/>
      <c r="G51" s="431" t="s">
        <v>8535</v>
      </c>
      <c r="H51" s="296"/>
      <c r="I51" s="431" t="s">
        <v>8533</v>
      </c>
      <c r="J51" s="296"/>
      <c r="K51" s="296"/>
      <c r="L51" s="445" t="s">
        <v>8536</v>
      </c>
      <c r="M51" s="444">
        <v>0.387693</v>
      </c>
      <c r="N51" s="444">
        <f t="shared" si="0"/>
        <v>310.1544</v>
      </c>
      <c r="O51" s="191">
        <v>0</v>
      </c>
      <c r="P51" s="444">
        <f t="shared" si="1"/>
        <v>0.387693</v>
      </c>
      <c r="Q51" s="444">
        <f t="shared" si="2"/>
        <v>0</v>
      </c>
      <c r="R51" s="191">
        <f t="shared" si="3"/>
        <v>0</v>
      </c>
      <c r="S51" s="444">
        <f t="shared" si="4"/>
        <v>0.387693</v>
      </c>
      <c r="T51" s="444">
        <f t="shared" si="5"/>
        <v>0</v>
      </c>
      <c r="U51" s="296">
        <f t="shared" si="6"/>
        <v>-800</v>
      </c>
      <c r="V51" s="444">
        <f t="shared" si="7"/>
        <v>0.387693</v>
      </c>
      <c r="W51" s="444">
        <f t="shared" si="8"/>
        <v>-310.1544</v>
      </c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</row>
    <row r="52" s="285" customFormat="1" ht="16" customHeight="1" spans="1:34">
      <c r="A52" s="191">
        <v>48</v>
      </c>
      <c r="B52" s="296"/>
      <c r="C52" s="296" t="s">
        <v>2653</v>
      </c>
      <c r="D52" s="296" t="s">
        <v>2654</v>
      </c>
      <c r="E52" s="296"/>
      <c r="F52" s="341"/>
      <c r="G52" s="431" t="s">
        <v>8535</v>
      </c>
      <c r="H52" s="296"/>
      <c r="I52" s="431" t="s">
        <v>8533</v>
      </c>
      <c r="J52" s="296"/>
      <c r="K52" s="296"/>
      <c r="L52" s="445" t="s">
        <v>8489</v>
      </c>
      <c r="M52" s="444">
        <v>0.438251</v>
      </c>
      <c r="N52" s="444">
        <f t="shared" si="0"/>
        <v>438.251</v>
      </c>
      <c r="O52" s="191">
        <v>0</v>
      </c>
      <c r="P52" s="444">
        <f t="shared" si="1"/>
        <v>0.438251</v>
      </c>
      <c r="Q52" s="444">
        <f t="shared" si="2"/>
        <v>0</v>
      </c>
      <c r="R52" s="191">
        <f t="shared" si="3"/>
        <v>0</v>
      </c>
      <c r="S52" s="444">
        <f t="shared" si="4"/>
        <v>0.438251</v>
      </c>
      <c r="T52" s="444">
        <f t="shared" si="5"/>
        <v>0</v>
      </c>
      <c r="U52" s="296">
        <f t="shared" si="6"/>
        <v>-1000</v>
      </c>
      <c r="V52" s="444">
        <f t="shared" si="7"/>
        <v>0.438251</v>
      </c>
      <c r="W52" s="444">
        <f t="shared" si="8"/>
        <v>-438.251</v>
      </c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</row>
    <row r="53" s="285" customFormat="1" ht="16" customHeight="1" spans="1:34">
      <c r="A53" s="191">
        <v>49</v>
      </c>
      <c r="B53" s="296"/>
      <c r="C53" s="296" t="s">
        <v>2657</v>
      </c>
      <c r="D53" s="296" t="s">
        <v>2658</v>
      </c>
      <c r="E53" s="296"/>
      <c r="F53" s="341"/>
      <c r="G53" s="431" t="s">
        <v>8535</v>
      </c>
      <c r="H53" s="296"/>
      <c r="I53" s="431" t="s">
        <v>8533</v>
      </c>
      <c r="J53" s="296"/>
      <c r="K53" s="296"/>
      <c r="L53" s="445" t="s">
        <v>8537</v>
      </c>
      <c r="M53" s="444">
        <v>0.033922</v>
      </c>
      <c r="N53" s="444">
        <f t="shared" si="0"/>
        <v>376.5342</v>
      </c>
      <c r="O53" s="191">
        <v>0</v>
      </c>
      <c r="P53" s="444">
        <f t="shared" si="1"/>
        <v>0.033922</v>
      </c>
      <c r="Q53" s="444">
        <f t="shared" si="2"/>
        <v>0</v>
      </c>
      <c r="R53" s="191">
        <f t="shared" si="3"/>
        <v>0</v>
      </c>
      <c r="S53" s="444">
        <f t="shared" si="4"/>
        <v>0.033922</v>
      </c>
      <c r="T53" s="444">
        <f t="shared" si="5"/>
        <v>0</v>
      </c>
      <c r="U53" s="296">
        <f t="shared" si="6"/>
        <v>-11100</v>
      </c>
      <c r="V53" s="444">
        <f t="shared" si="7"/>
        <v>0.033922</v>
      </c>
      <c r="W53" s="444">
        <f t="shared" si="8"/>
        <v>-376.5342</v>
      </c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</row>
    <row r="54" s="285" customFormat="1" ht="16" customHeight="1" spans="1:34">
      <c r="A54" s="191">
        <v>50</v>
      </c>
      <c r="B54" s="296"/>
      <c r="C54" s="296" t="s">
        <v>2659</v>
      </c>
      <c r="D54" s="296" t="s">
        <v>2660</v>
      </c>
      <c r="E54" s="296"/>
      <c r="F54" s="341"/>
      <c r="G54" s="431" t="s">
        <v>8535</v>
      </c>
      <c r="H54" s="296"/>
      <c r="I54" s="431" t="s">
        <v>8533</v>
      </c>
      <c r="J54" s="296"/>
      <c r="K54" s="296"/>
      <c r="L54" s="445" t="s">
        <v>8538</v>
      </c>
      <c r="M54" s="444">
        <v>0.191432</v>
      </c>
      <c r="N54" s="444">
        <f t="shared" si="0"/>
        <v>1024.1612</v>
      </c>
      <c r="O54" s="191">
        <v>0</v>
      </c>
      <c r="P54" s="444">
        <f t="shared" si="1"/>
        <v>0.191432</v>
      </c>
      <c r="Q54" s="444">
        <f t="shared" si="2"/>
        <v>0</v>
      </c>
      <c r="R54" s="191">
        <f t="shared" si="3"/>
        <v>0</v>
      </c>
      <c r="S54" s="444">
        <f t="shared" si="4"/>
        <v>0.191432</v>
      </c>
      <c r="T54" s="444">
        <f t="shared" si="5"/>
        <v>0</v>
      </c>
      <c r="U54" s="296">
        <f t="shared" si="6"/>
        <v>-5350</v>
      </c>
      <c r="V54" s="444">
        <f t="shared" si="7"/>
        <v>0.191432</v>
      </c>
      <c r="W54" s="444">
        <f t="shared" si="8"/>
        <v>-1024.1612</v>
      </c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</row>
    <row r="55" s="285" customFormat="1" ht="16" customHeight="1" spans="1:34">
      <c r="A55" s="191">
        <v>51</v>
      </c>
      <c r="B55" s="296"/>
      <c r="C55" s="296" t="s">
        <v>2661</v>
      </c>
      <c r="D55" s="296" t="s">
        <v>2662</v>
      </c>
      <c r="E55" s="296"/>
      <c r="F55" s="341"/>
      <c r="G55" s="431" t="s">
        <v>8535</v>
      </c>
      <c r="H55" s="296"/>
      <c r="I55" s="431" t="s">
        <v>8533</v>
      </c>
      <c r="J55" s="296"/>
      <c r="K55" s="296"/>
      <c r="L55" s="445" t="s">
        <v>8539</v>
      </c>
      <c r="M55" s="444">
        <v>0.095904</v>
      </c>
      <c r="N55" s="444">
        <f t="shared" si="0"/>
        <v>527.472</v>
      </c>
      <c r="O55" s="191">
        <v>0</v>
      </c>
      <c r="P55" s="444">
        <f t="shared" si="1"/>
        <v>0.095904</v>
      </c>
      <c r="Q55" s="444">
        <f t="shared" si="2"/>
        <v>0</v>
      </c>
      <c r="R55" s="191">
        <f t="shared" si="3"/>
        <v>0</v>
      </c>
      <c r="S55" s="444">
        <f t="shared" si="4"/>
        <v>0.095904</v>
      </c>
      <c r="T55" s="444">
        <f t="shared" si="5"/>
        <v>0</v>
      </c>
      <c r="U55" s="296">
        <f t="shared" si="6"/>
        <v>-5500</v>
      </c>
      <c r="V55" s="444">
        <f t="shared" si="7"/>
        <v>0.095904</v>
      </c>
      <c r="W55" s="444">
        <f t="shared" si="8"/>
        <v>-527.472</v>
      </c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</row>
    <row r="56" s="285" customFormat="1" ht="16" customHeight="1" spans="1:34">
      <c r="A56" s="191">
        <v>52</v>
      </c>
      <c r="B56" s="296"/>
      <c r="C56" s="296" t="s">
        <v>2671</v>
      </c>
      <c r="D56" s="296" t="s">
        <v>2672</v>
      </c>
      <c r="E56" s="296"/>
      <c r="F56" s="341"/>
      <c r="G56" s="431" t="s">
        <v>8535</v>
      </c>
      <c r="H56" s="296"/>
      <c r="I56" s="431" t="s">
        <v>8533</v>
      </c>
      <c r="J56" s="296"/>
      <c r="K56" s="296"/>
      <c r="L56" s="445" t="s">
        <v>8540</v>
      </c>
      <c r="M56" s="444">
        <v>0.042577</v>
      </c>
      <c r="N56" s="444">
        <f t="shared" si="0"/>
        <v>88.56016</v>
      </c>
      <c r="O56" s="191">
        <v>0</v>
      </c>
      <c r="P56" s="444">
        <f t="shared" si="1"/>
        <v>0.042577</v>
      </c>
      <c r="Q56" s="444">
        <f t="shared" si="2"/>
        <v>0</v>
      </c>
      <c r="R56" s="191">
        <f t="shared" si="3"/>
        <v>0</v>
      </c>
      <c r="S56" s="444">
        <f t="shared" si="4"/>
        <v>0.042577</v>
      </c>
      <c r="T56" s="444">
        <f t="shared" si="5"/>
        <v>0</v>
      </c>
      <c r="U56" s="296">
        <f t="shared" si="6"/>
        <v>-2080</v>
      </c>
      <c r="V56" s="444">
        <f t="shared" si="7"/>
        <v>0.042577</v>
      </c>
      <c r="W56" s="444">
        <f t="shared" si="8"/>
        <v>-88.56016</v>
      </c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</row>
    <row r="57" s="285" customFormat="1" ht="16" customHeight="1" spans="1:34">
      <c r="A57" s="191">
        <v>53</v>
      </c>
      <c r="B57" s="296"/>
      <c r="C57" s="296" t="s">
        <v>2707</v>
      </c>
      <c r="D57" s="296" t="s">
        <v>2708</v>
      </c>
      <c r="E57" s="296"/>
      <c r="F57" s="341"/>
      <c r="G57" s="431" t="s">
        <v>6641</v>
      </c>
      <c r="H57" s="296"/>
      <c r="I57" s="431" t="s">
        <v>8533</v>
      </c>
      <c r="J57" s="296"/>
      <c r="K57" s="296"/>
      <c r="L57" s="445" t="s">
        <v>8541</v>
      </c>
      <c r="M57" s="444">
        <v>0.5972</v>
      </c>
      <c r="N57" s="444">
        <f t="shared" si="0"/>
        <v>298.6</v>
      </c>
      <c r="O57" s="191">
        <v>0</v>
      </c>
      <c r="P57" s="444">
        <f t="shared" si="1"/>
        <v>0.5972</v>
      </c>
      <c r="Q57" s="444">
        <f t="shared" si="2"/>
        <v>0</v>
      </c>
      <c r="R57" s="191">
        <f t="shared" si="3"/>
        <v>0</v>
      </c>
      <c r="S57" s="444">
        <f t="shared" si="4"/>
        <v>0.5972</v>
      </c>
      <c r="T57" s="444">
        <f t="shared" si="5"/>
        <v>0</v>
      </c>
      <c r="U57" s="296">
        <f t="shared" si="6"/>
        <v>-500</v>
      </c>
      <c r="V57" s="444">
        <f t="shared" si="7"/>
        <v>0.5972</v>
      </c>
      <c r="W57" s="444">
        <f t="shared" si="8"/>
        <v>-298.6</v>
      </c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</row>
    <row r="58" s="285" customFormat="1" ht="16" customHeight="1" spans="1:34">
      <c r="A58" s="191">
        <v>54</v>
      </c>
      <c r="B58" s="296"/>
      <c r="C58" s="296" t="s">
        <v>2733</v>
      </c>
      <c r="D58" s="296" t="s">
        <v>2734</v>
      </c>
      <c r="E58" s="296"/>
      <c r="F58" s="341"/>
      <c r="G58" s="431" t="s">
        <v>8535</v>
      </c>
      <c r="H58" s="296"/>
      <c r="I58" s="431" t="s">
        <v>8533</v>
      </c>
      <c r="J58" s="296"/>
      <c r="K58" s="296"/>
      <c r="L58" s="445" t="s">
        <v>8542</v>
      </c>
      <c r="M58" s="444">
        <v>0.587</v>
      </c>
      <c r="N58" s="444">
        <f t="shared" si="0"/>
        <v>645.7</v>
      </c>
      <c r="O58" s="191">
        <v>0</v>
      </c>
      <c r="P58" s="444">
        <f t="shared" si="1"/>
        <v>0.587</v>
      </c>
      <c r="Q58" s="444">
        <f t="shared" si="2"/>
        <v>0</v>
      </c>
      <c r="R58" s="191">
        <f t="shared" si="3"/>
        <v>0</v>
      </c>
      <c r="S58" s="444">
        <f t="shared" si="4"/>
        <v>0.587</v>
      </c>
      <c r="T58" s="444">
        <f t="shared" si="5"/>
        <v>0</v>
      </c>
      <c r="U58" s="296">
        <f t="shared" si="6"/>
        <v>-1100</v>
      </c>
      <c r="V58" s="444">
        <f t="shared" si="7"/>
        <v>0.587</v>
      </c>
      <c r="W58" s="444">
        <f t="shared" si="8"/>
        <v>-645.7</v>
      </c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</row>
    <row r="59" s="285" customFormat="1" ht="16" customHeight="1" spans="1:34">
      <c r="A59" s="191">
        <v>55</v>
      </c>
      <c r="B59" s="296"/>
      <c r="C59" s="296" t="s">
        <v>8543</v>
      </c>
      <c r="D59" s="296" t="s">
        <v>8544</v>
      </c>
      <c r="E59" s="296"/>
      <c r="F59" s="341"/>
      <c r="G59" s="431" t="s">
        <v>8535</v>
      </c>
      <c r="H59" s="296"/>
      <c r="I59" s="431" t="s">
        <v>8533</v>
      </c>
      <c r="J59" s="296"/>
      <c r="K59" s="296"/>
      <c r="L59" s="445" t="s">
        <v>8545</v>
      </c>
      <c r="M59" s="444">
        <v>1.036214</v>
      </c>
      <c r="N59" s="444">
        <f t="shared" si="0"/>
        <v>1450.6996</v>
      </c>
      <c r="O59" s="191">
        <v>0</v>
      </c>
      <c r="P59" s="444">
        <f t="shared" si="1"/>
        <v>1.036214</v>
      </c>
      <c r="Q59" s="444">
        <f t="shared" si="2"/>
        <v>0</v>
      </c>
      <c r="R59" s="191">
        <f t="shared" si="3"/>
        <v>0</v>
      </c>
      <c r="S59" s="444">
        <f t="shared" si="4"/>
        <v>1.036214</v>
      </c>
      <c r="T59" s="444">
        <f t="shared" si="5"/>
        <v>0</v>
      </c>
      <c r="U59" s="296">
        <f t="shared" si="6"/>
        <v>-1400</v>
      </c>
      <c r="V59" s="444">
        <f t="shared" si="7"/>
        <v>1.036214</v>
      </c>
      <c r="W59" s="444">
        <f t="shared" si="8"/>
        <v>-1450.6996</v>
      </c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</row>
    <row r="60" s="285" customFormat="1" ht="16" customHeight="1" spans="1:34">
      <c r="A60" s="191">
        <v>56</v>
      </c>
      <c r="B60" s="296"/>
      <c r="C60" s="296" t="s">
        <v>2817</v>
      </c>
      <c r="D60" s="296" t="s">
        <v>2818</v>
      </c>
      <c r="E60" s="296"/>
      <c r="F60" s="341"/>
      <c r="G60" s="431" t="s">
        <v>6292</v>
      </c>
      <c r="H60" s="296"/>
      <c r="I60" s="431" t="s">
        <v>8533</v>
      </c>
      <c r="J60" s="296"/>
      <c r="K60" s="296"/>
      <c r="L60" s="445" t="s">
        <v>8541</v>
      </c>
      <c r="M60" s="444">
        <v>0.5983</v>
      </c>
      <c r="N60" s="444">
        <f t="shared" si="0"/>
        <v>299.15</v>
      </c>
      <c r="O60" s="191">
        <v>0</v>
      </c>
      <c r="P60" s="444">
        <f t="shared" si="1"/>
        <v>0.5983</v>
      </c>
      <c r="Q60" s="444">
        <f t="shared" si="2"/>
        <v>0</v>
      </c>
      <c r="R60" s="191">
        <f t="shared" si="3"/>
        <v>0</v>
      </c>
      <c r="S60" s="444">
        <f t="shared" si="4"/>
        <v>0.5983</v>
      </c>
      <c r="T60" s="444">
        <f t="shared" si="5"/>
        <v>0</v>
      </c>
      <c r="U60" s="296">
        <f t="shared" si="6"/>
        <v>-500</v>
      </c>
      <c r="V60" s="444">
        <f t="shared" si="7"/>
        <v>0.5983</v>
      </c>
      <c r="W60" s="444">
        <f t="shared" si="8"/>
        <v>-299.15</v>
      </c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</row>
    <row r="61" s="285" customFormat="1" ht="16" customHeight="1" spans="1:34">
      <c r="A61" s="191">
        <v>57</v>
      </c>
      <c r="B61" s="296"/>
      <c r="C61" s="296" t="s">
        <v>2835</v>
      </c>
      <c r="D61" s="296" t="s">
        <v>2836</v>
      </c>
      <c r="E61" s="296"/>
      <c r="F61" s="341"/>
      <c r="G61" s="431" t="s">
        <v>8535</v>
      </c>
      <c r="H61" s="296"/>
      <c r="I61" s="431" t="s">
        <v>8533</v>
      </c>
      <c r="J61" s="296"/>
      <c r="K61" s="296"/>
      <c r="L61" s="445" t="s">
        <v>8546</v>
      </c>
      <c r="M61" s="444">
        <v>0.913777</v>
      </c>
      <c r="N61" s="444">
        <f t="shared" si="0"/>
        <v>1827.554</v>
      </c>
      <c r="O61" s="191">
        <v>0</v>
      </c>
      <c r="P61" s="444">
        <f t="shared" si="1"/>
        <v>0.913777</v>
      </c>
      <c r="Q61" s="444">
        <f t="shared" si="2"/>
        <v>0</v>
      </c>
      <c r="R61" s="191">
        <f t="shared" si="3"/>
        <v>0</v>
      </c>
      <c r="S61" s="444">
        <f t="shared" si="4"/>
        <v>0.913777</v>
      </c>
      <c r="T61" s="444">
        <f t="shared" si="5"/>
        <v>0</v>
      </c>
      <c r="U61" s="296">
        <f t="shared" si="6"/>
        <v>-2000</v>
      </c>
      <c r="V61" s="444">
        <f t="shared" si="7"/>
        <v>0.913777</v>
      </c>
      <c r="W61" s="444">
        <f t="shared" si="8"/>
        <v>-1827.554</v>
      </c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</row>
    <row r="62" s="285" customFormat="1" ht="16" customHeight="1" spans="1:34">
      <c r="A62" s="191">
        <v>58</v>
      </c>
      <c r="B62" s="296"/>
      <c r="C62" s="296" t="s">
        <v>2935</v>
      </c>
      <c r="D62" s="296" t="s">
        <v>2936</v>
      </c>
      <c r="E62" s="296"/>
      <c r="F62" s="341"/>
      <c r="G62" s="431" t="s">
        <v>8547</v>
      </c>
      <c r="H62" s="296"/>
      <c r="I62" s="431" t="s">
        <v>8533</v>
      </c>
      <c r="J62" s="296"/>
      <c r="K62" s="296"/>
      <c r="L62" s="445" t="s">
        <v>8548</v>
      </c>
      <c r="M62" s="444">
        <v>5.6897</v>
      </c>
      <c r="N62" s="444">
        <f t="shared" si="0"/>
        <v>489.3142</v>
      </c>
      <c r="O62" s="191">
        <v>0</v>
      </c>
      <c r="P62" s="444">
        <f t="shared" si="1"/>
        <v>5.6897</v>
      </c>
      <c r="Q62" s="444">
        <f t="shared" si="2"/>
        <v>0</v>
      </c>
      <c r="R62" s="191">
        <f t="shared" si="3"/>
        <v>0</v>
      </c>
      <c r="S62" s="444">
        <f t="shared" si="4"/>
        <v>5.6897</v>
      </c>
      <c r="T62" s="444">
        <f t="shared" si="5"/>
        <v>0</v>
      </c>
      <c r="U62" s="296">
        <f t="shared" si="6"/>
        <v>-86</v>
      </c>
      <c r="V62" s="444">
        <f t="shared" si="7"/>
        <v>5.6897</v>
      </c>
      <c r="W62" s="444">
        <f t="shared" si="8"/>
        <v>-489.3142</v>
      </c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</row>
    <row r="63" s="285" customFormat="1" ht="16" customHeight="1" spans="1:34">
      <c r="A63" s="191">
        <v>59</v>
      </c>
      <c r="B63" s="296"/>
      <c r="C63" s="296" t="s">
        <v>2937</v>
      </c>
      <c r="D63" s="296" t="s">
        <v>2938</v>
      </c>
      <c r="E63" s="296"/>
      <c r="F63" s="341"/>
      <c r="G63" s="431" t="s">
        <v>8547</v>
      </c>
      <c r="H63" s="296"/>
      <c r="I63" s="431" t="s">
        <v>8533</v>
      </c>
      <c r="J63" s="296"/>
      <c r="K63" s="296"/>
      <c r="L63" s="445" t="s">
        <v>8542</v>
      </c>
      <c r="M63" s="444">
        <v>0.6513</v>
      </c>
      <c r="N63" s="444">
        <f t="shared" si="0"/>
        <v>716.43</v>
      </c>
      <c r="O63" s="191">
        <v>0</v>
      </c>
      <c r="P63" s="444">
        <f t="shared" si="1"/>
        <v>0.6513</v>
      </c>
      <c r="Q63" s="444">
        <f t="shared" si="2"/>
        <v>0</v>
      </c>
      <c r="R63" s="191">
        <f t="shared" si="3"/>
        <v>0</v>
      </c>
      <c r="S63" s="444">
        <f t="shared" si="4"/>
        <v>0.6513</v>
      </c>
      <c r="T63" s="444">
        <f t="shared" si="5"/>
        <v>0</v>
      </c>
      <c r="U63" s="296">
        <f t="shared" si="6"/>
        <v>-1100</v>
      </c>
      <c r="V63" s="444">
        <f t="shared" si="7"/>
        <v>0.6513</v>
      </c>
      <c r="W63" s="444">
        <f t="shared" si="8"/>
        <v>-716.43</v>
      </c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</row>
    <row r="64" s="285" customFormat="1" ht="16" customHeight="1" spans="1:34">
      <c r="A64" s="191">
        <v>60</v>
      </c>
      <c r="B64" s="296"/>
      <c r="C64" s="296" t="s">
        <v>8549</v>
      </c>
      <c r="D64" s="296" t="s">
        <v>8550</v>
      </c>
      <c r="E64" s="296"/>
      <c r="F64" s="341"/>
      <c r="G64" s="431" t="s">
        <v>8551</v>
      </c>
      <c r="H64" s="296"/>
      <c r="I64" s="431" t="s">
        <v>8533</v>
      </c>
      <c r="J64" s="296"/>
      <c r="K64" s="296"/>
      <c r="L64" s="445" t="s">
        <v>8552</v>
      </c>
      <c r="M64" s="444">
        <v>26.9026</v>
      </c>
      <c r="N64" s="444">
        <f t="shared" si="0"/>
        <v>101180.6786</v>
      </c>
      <c r="O64" s="191">
        <v>0</v>
      </c>
      <c r="P64" s="444">
        <f t="shared" si="1"/>
        <v>26.9026</v>
      </c>
      <c r="Q64" s="444">
        <f t="shared" si="2"/>
        <v>0</v>
      </c>
      <c r="R64" s="191">
        <f t="shared" si="3"/>
        <v>0</v>
      </c>
      <c r="S64" s="444">
        <f t="shared" si="4"/>
        <v>26.9026</v>
      </c>
      <c r="T64" s="444">
        <f t="shared" si="5"/>
        <v>0</v>
      </c>
      <c r="U64" s="296">
        <f t="shared" si="6"/>
        <v>-3761</v>
      </c>
      <c r="V64" s="444">
        <f t="shared" si="7"/>
        <v>26.9026</v>
      </c>
      <c r="W64" s="444">
        <f t="shared" si="8"/>
        <v>-101180.6786</v>
      </c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</row>
    <row r="65" s="285" customFormat="1" ht="16" customHeight="1" spans="1:34">
      <c r="A65" s="191">
        <v>61</v>
      </c>
      <c r="B65" s="296"/>
      <c r="C65" s="296" t="s">
        <v>8553</v>
      </c>
      <c r="D65" s="296" t="s">
        <v>8554</v>
      </c>
      <c r="E65" s="296"/>
      <c r="F65" s="341"/>
      <c r="G65" s="431" t="s">
        <v>8551</v>
      </c>
      <c r="H65" s="296"/>
      <c r="I65" s="431" t="s">
        <v>8533</v>
      </c>
      <c r="J65" s="296"/>
      <c r="K65" s="296"/>
      <c r="L65" s="445" t="s">
        <v>8555</v>
      </c>
      <c r="M65" s="444">
        <v>26.9026</v>
      </c>
      <c r="N65" s="444">
        <f t="shared" si="0"/>
        <v>30399.938</v>
      </c>
      <c r="O65" s="191">
        <v>0</v>
      </c>
      <c r="P65" s="444">
        <f t="shared" si="1"/>
        <v>26.9026</v>
      </c>
      <c r="Q65" s="444">
        <f t="shared" si="2"/>
        <v>0</v>
      </c>
      <c r="R65" s="191">
        <f t="shared" si="3"/>
        <v>0</v>
      </c>
      <c r="S65" s="444">
        <f t="shared" si="4"/>
        <v>26.9026</v>
      </c>
      <c r="T65" s="444">
        <f t="shared" si="5"/>
        <v>0</v>
      </c>
      <c r="U65" s="296">
        <f t="shared" si="6"/>
        <v>-1130</v>
      </c>
      <c r="V65" s="444">
        <f t="shared" si="7"/>
        <v>26.9026</v>
      </c>
      <c r="W65" s="444">
        <f t="shared" si="8"/>
        <v>-30399.938</v>
      </c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</row>
    <row r="66" s="285" customFormat="1" ht="16" customHeight="1" spans="1:34">
      <c r="A66" s="191">
        <v>62</v>
      </c>
      <c r="B66" s="296"/>
      <c r="C66" s="296" t="s">
        <v>8556</v>
      </c>
      <c r="D66" s="296" t="s">
        <v>8557</v>
      </c>
      <c r="E66" s="296"/>
      <c r="F66" s="341"/>
      <c r="G66" s="431" t="s">
        <v>8551</v>
      </c>
      <c r="H66" s="296"/>
      <c r="I66" s="431" t="s">
        <v>8533</v>
      </c>
      <c r="J66" s="296"/>
      <c r="K66" s="296"/>
      <c r="L66" s="445" t="s">
        <v>8558</v>
      </c>
      <c r="M66" s="444">
        <v>26.9026</v>
      </c>
      <c r="N66" s="444">
        <f t="shared" si="0"/>
        <v>32673.2077</v>
      </c>
      <c r="O66" s="191">
        <v>0</v>
      </c>
      <c r="P66" s="444">
        <f t="shared" si="1"/>
        <v>26.9026</v>
      </c>
      <c r="Q66" s="444">
        <f t="shared" si="2"/>
        <v>0</v>
      </c>
      <c r="R66" s="191">
        <f t="shared" si="3"/>
        <v>0</v>
      </c>
      <c r="S66" s="444">
        <f t="shared" si="4"/>
        <v>26.9026</v>
      </c>
      <c r="T66" s="444">
        <f t="shared" si="5"/>
        <v>0</v>
      </c>
      <c r="U66" s="296">
        <f t="shared" si="6"/>
        <v>-1214.5</v>
      </c>
      <c r="V66" s="444">
        <f t="shared" si="7"/>
        <v>26.9026</v>
      </c>
      <c r="W66" s="444">
        <f t="shared" si="8"/>
        <v>-32673.2077</v>
      </c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</row>
    <row r="67" s="285" customFormat="1" ht="16" customHeight="1" spans="1:34">
      <c r="A67" s="191">
        <v>63</v>
      </c>
      <c r="B67" s="296"/>
      <c r="C67" s="296" t="s">
        <v>8559</v>
      </c>
      <c r="D67" s="296" t="s">
        <v>8560</v>
      </c>
      <c r="E67" s="296"/>
      <c r="F67" s="341"/>
      <c r="G67" s="431" t="s">
        <v>8551</v>
      </c>
      <c r="H67" s="296"/>
      <c r="I67" s="431" t="s">
        <v>8533</v>
      </c>
      <c r="J67" s="296"/>
      <c r="K67" s="296"/>
      <c r="L67" s="445" t="s">
        <v>8561</v>
      </c>
      <c r="M67" s="444">
        <v>21.2389</v>
      </c>
      <c r="N67" s="444">
        <f t="shared" si="0"/>
        <v>271889.77835</v>
      </c>
      <c r="O67" s="191">
        <v>0</v>
      </c>
      <c r="P67" s="444">
        <f t="shared" si="1"/>
        <v>21.2389</v>
      </c>
      <c r="Q67" s="444">
        <f t="shared" si="2"/>
        <v>0</v>
      </c>
      <c r="R67" s="191">
        <f t="shared" si="3"/>
        <v>0</v>
      </c>
      <c r="S67" s="444">
        <f t="shared" si="4"/>
        <v>21.2389</v>
      </c>
      <c r="T67" s="444">
        <f t="shared" si="5"/>
        <v>0</v>
      </c>
      <c r="U67" s="296">
        <f t="shared" si="6"/>
        <v>-12801.5</v>
      </c>
      <c r="V67" s="444">
        <f t="shared" si="7"/>
        <v>21.2389</v>
      </c>
      <c r="W67" s="444">
        <f t="shared" si="8"/>
        <v>-271889.77835</v>
      </c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</row>
    <row r="68" s="285" customFormat="1" ht="16" customHeight="1" spans="1:34">
      <c r="A68" s="191">
        <v>64</v>
      </c>
      <c r="B68" s="296"/>
      <c r="C68" s="296" t="s">
        <v>2969</v>
      </c>
      <c r="D68" s="296" t="s">
        <v>2970</v>
      </c>
      <c r="E68" s="296"/>
      <c r="F68" s="341"/>
      <c r="G68" s="431" t="s">
        <v>8535</v>
      </c>
      <c r="H68" s="296"/>
      <c r="I68" s="431" t="s">
        <v>8533</v>
      </c>
      <c r="J68" s="296"/>
      <c r="K68" s="296"/>
      <c r="L68" s="445" t="s">
        <v>8562</v>
      </c>
      <c r="M68" s="444">
        <v>0.3111</v>
      </c>
      <c r="N68" s="444">
        <f t="shared" si="0"/>
        <v>1294.176</v>
      </c>
      <c r="O68" s="191">
        <v>0</v>
      </c>
      <c r="P68" s="444">
        <f t="shared" si="1"/>
        <v>0.3111</v>
      </c>
      <c r="Q68" s="444">
        <f t="shared" si="2"/>
        <v>0</v>
      </c>
      <c r="R68" s="191">
        <f t="shared" si="3"/>
        <v>0</v>
      </c>
      <c r="S68" s="444">
        <f t="shared" si="4"/>
        <v>0.3111</v>
      </c>
      <c r="T68" s="444">
        <f t="shared" si="5"/>
        <v>0</v>
      </c>
      <c r="U68" s="296">
        <f t="shared" si="6"/>
        <v>-4160</v>
      </c>
      <c r="V68" s="444">
        <f t="shared" si="7"/>
        <v>0.3111</v>
      </c>
      <c r="W68" s="444">
        <f t="shared" si="8"/>
        <v>-1294.176</v>
      </c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</row>
    <row r="69" s="285" customFormat="1" ht="16" customHeight="1" spans="1:34">
      <c r="A69" s="191">
        <v>65</v>
      </c>
      <c r="B69" s="296"/>
      <c r="C69" s="296" t="s">
        <v>3058</v>
      </c>
      <c r="D69" s="296" t="s">
        <v>3059</v>
      </c>
      <c r="E69" s="296"/>
      <c r="F69" s="341"/>
      <c r="G69" s="431" t="s">
        <v>8551</v>
      </c>
      <c r="H69" s="296"/>
      <c r="I69" s="431" t="s">
        <v>8533</v>
      </c>
      <c r="J69" s="296"/>
      <c r="K69" s="296"/>
      <c r="L69" s="445" t="s">
        <v>8563</v>
      </c>
      <c r="M69" s="444">
        <v>24.1057</v>
      </c>
      <c r="N69" s="444">
        <f t="shared" ref="N69:N132" si="9">L69*M69</f>
        <v>7111.1815</v>
      </c>
      <c r="O69" s="191">
        <v>242.9</v>
      </c>
      <c r="P69" s="444">
        <f t="shared" ref="P69:P132" si="10">M69</f>
        <v>24.1057</v>
      </c>
      <c r="Q69" s="444">
        <f t="shared" ref="Q69:Q132" si="11">O69*P69</f>
        <v>5855.27453</v>
      </c>
      <c r="R69" s="191">
        <f t="shared" ref="R69:R132" si="12">IF((O69-L69)&gt;0,O69-L69,0)</f>
        <v>0</v>
      </c>
      <c r="S69" s="444">
        <f t="shared" ref="S69:S132" si="13">P69</f>
        <v>24.1057</v>
      </c>
      <c r="T69" s="444">
        <f t="shared" ref="T69:T132" si="14">IF((Q69-N69)&gt;0,Q69-N69,0)</f>
        <v>0</v>
      </c>
      <c r="U69" s="296">
        <f t="shared" ref="U69:U132" si="15">IF((O69-L69)&lt;0,O69-L69,0)</f>
        <v>-52.1</v>
      </c>
      <c r="V69" s="444">
        <f t="shared" ref="V69:V132" si="16">S69</f>
        <v>24.1057</v>
      </c>
      <c r="W69" s="444">
        <f t="shared" ref="W69:W132" si="17">U69*V69</f>
        <v>-1255.90697</v>
      </c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</row>
    <row r="70" s="285" customFormat="1" ht="16" customHeight="1" spans="1:34">
      <c r="A70" s="191">
        <v>66</v>
      </c>
      <c r="B70" s="296"/>
      <c r="C70" s="296" t="s">
        <v>3060</v>
      </c>
      <c r="D70" s="296" t="s">
        <v>3061</v>
      </c>
      <c r="E70" s="296"/>
      <c r="F70" s="341"/>
      <c r="G70" s="431" t="s">
        <v>8551</v>
      </c>
      <c r="H70" s="296"/>
      <c r="I70" s="431" t="s">
        <v>8533</v>
      </c>
      <c r="J70" s="296"/>
      <c r="K70" s="296"/>
      <c r="L70" s="445" t="s">
        <v>8564</v>
      </c>
      <c r="M70" s="444">
        <v>21.449</v>
      </c>
      <c r="N70" s="444">
        <f t="shared" si="9"/>
        <v>35969.973</v>
      </c>
      <c r="O70" s="191">
        <v>1357.4</v>
      </c>
      <c r="P70" s="444">
        <f t="shared" si="10"/>
        <v>21.449</v>
      </c>
      <c r="Q70" s="444">
        <f t="shared" si="11"/>
        <v>29114.8726</v>
      </c>
      <c r="R70" s="191">
        <f t="shared" si="12"/>
        <v>0</v>
      </c>
      <c r="S70" s="444">
        <f t="shared" si="13"/>
        <v>21.449</v>
      </c>
      <c r="T70" s="444">
        <f t="shared" si="14"/>
        <v>0</v>
      </c>
      <c r="U70" s="296">
        <f t="shared" si="15"/>
        <v>-319.6</v>
      </c>
      <c r="V70" s="444">
        <f t="shared" si="16"/>
        <v>21.449</v>
      </c>
      <c r="W70" s="444">
        <f t="shared" si="17"/>
        <v>-6855.1004</v>
      </c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</row>
    <row r="71" s="285" customFormat="1" ht="16" customHeight="1" spans="1:34">
      <c r="A71" s="191">
        <v>67</v>
      </c>
      <c r="B71" s="296"/>
      <c r="C71" s="296" t="s">
        <v>3062</v>
      </c>
      <c r="D71" s="296" t="s">
        <v>3063</v>
      </c>
      <c r="E71" s="296"/>
      <c r="F71" s="341"/>
      <c r="G71" s="431" t="s">
        <v>8535</v>
      </c>
      <c r="H71" s="296"/>
      <c r="I71" s="431" t="s">
        <v>8533</v>
      </c>
      <c r="J71" s="296"/>
      <c r="K71" s="296"/>
      <c r="L71" s="445" t="s">
        <v>8565</v>
      </c>
      <c r="M71" s="444">
        <v>0.7426</v>
      </c>
      <c r="N71" s="444">
        <f t="shared" si="9"/>
        <v>772.304</v>
      </c>
      <c r="O71" s="191">
        <v>0</v>
      </c>
      <c r="P71" s="444">
        <f t="shared" si="10"/>
        <v>0.7426</v>
      </c>
      <c r="Q71" s="444">
        <f t="shared" si="11"/>
        <v>0</v>
      </c>
      <c r="R71" s="191">
        <f t="shared" si="12"/>
        <v>0</v>
      </c>
      <c r="S71" s="444">
        <f t="shared" si="13"/>
        <v>0.7426</v>
      </c>
      <c r="T71" s="444">
        <f t="shared" si="14"/>
        <v>0</v>
      </c>
      <c r="U71" s="296">
        <f t="shared" si="15"/>
        <v>-1040</v>
      </c>
      <c r="V71" s="444">
        <f t="shared" si="16"/>
        <v>0.7426</v>
      </c>
      <c r="W71" s="444">
        <f t="shared" si="17"/>
        <v>-772.304</v>
      </c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</row>
    <row r="72" s="285" customFormat="1" ht="16" customHeight="1" spans="1:34">
      <c r="A72" s="191">
        <v>68</v>
      </c>
      <c r="B72" s="296"/>
      <c r="C72" s="296" t="s">
        <v>3064</v>
      </c>
      <c r="D72" s="296" t="s">
        <v>3065</v>
      </c>
      <c r="E72" s="296"/>
      <c r="F72" s="341"/>
      <c r="G72" s="431" t="s">
        <v>8535</v>
      </c>
      <c r="H72" s="296"/>
      <c r="I72" s="431" t="s">
        <v>8533</v>
      </c>
      <c r="J72" s="296"/>
      <c r="K72" s="296"/>
      <c r="L72" s="445" t="s">
        <v>8565</v>
      </c>
      <c r="M72" s="444">
        <v>0.7292</v>
      </c>
      <c r="N72" s="444">
        <f t="shared" si="9"/>
        <v>758.368</v>
      </c>
      <c r="O72" s="191">
        <v>0</v>
      </c>
      <c r="P72" s="444">
        <f t="shared" si="10"/>
        <v>0.7292</v>
      </c>
      <c r="Q72" s="444">
        <f t="shared" si="11"/>
        <v>0</v>
      </c>
      <c r="R72" s="191">
        <f t="shared" si="12"/>
        <v>0</v>
      </c>
      <c r="S72" s="444">
        <f t="shared" si="13"/>
        <v>0.7292</v>
      </c>
      <c r="T72" s="444">
        <f t="shared" si="14"/>
        <v>0</v>
      </c>
      <c r="U72" s="296">
        <f t="shared" si="15"/>
        <v>-1040</v>
      </c>
      <c r="V72" s="444">
        <f t="shared" si="16"/>
        <v>0.7292</v>
      </c>
      <c r="W72" s="444">
        <f t="shared" si="17"/>
        <v>-758.368</v>
      </c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</row>
    <row r="73" s="285" customFormat="1" ht="16" customHeight="1" spans="1:34">
      <c r="A73" s="191">
        <v>69</v>
      </c>
      <c r="B73" s="296"/>
      <c r="C73" s="296" t="s">
        <v>3066</v>
      </c>
      <c r="D73" s="296" t="s">
        <v>3067</v>
      </c>
      <c r="E73" s="296"/>
      <c r="F73" s="341"/>
      <c r="G73" s="431" t="s">
        <v>8535</v>
      </c>
      <c r="H73" s="296"/>
      <c r="I73" s="431" t="s">
        <v>8533</v>
      </c>
      <c r="J73" s="296"/>
      <c r="K73" s="296"/>
      <c r="L73" s="445" t="s">
        <v>8540</v>
      </c>
      <c r="M73" s="444">
        <v>0.3217</v>
      </c>
      <c r="N73" s="444">
        <f t="shared" si="9"/>
        <v>669.136</v>
      </c>
      <c r="O73" s="191">
        <v>0</v>
      </c>
      <c r="P73" s="444">
        <f t="shared" si="10"/>
        <v>0.3217</v>
      </c>
      <c r="Q73" s="444">
        <f t="shared" si="11"/>
        <v>0</v>
      </c>
      <c r="R73" s="191">
        <f t="shared" si="12"/>
        <v>0</v>
      </c>
      <c r="S73" s="444">
        <f t="shared" si="13"/>
        <v>0.3217</v>
      </c>
      <c r="T73" s="444">
        <f t="shared" si="14"/>
        <v>0</v>
      </c>
      <c r="U73" s="296">
        <f t="shared" si="15"/>
        <v>-2080</v>
      </c>
      <c r="V73" s="444">
        <f t="shared" si="16"/>
        <v>0.3217</v>
      </c>
      <c r="W73" s="444">
        <f t="shared" si="17"/>
        <v>-669.136</v>
      </c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</row>
    <row r="74" s="285" customFormat="1" ht="16" customHeight="1" spans="1:34">
      <c r="A74" s="191">
        <v>70</v>
      </c>
      <c r="B74" s="296"/>
      <c r="C74" s="296" t="s">
        <v>3068</v>
      </c>
      <c r="D74" s="296" t="s">
        <v>3069</v>
      </c>
      <c r="E74" s="296"/>
      <c r="F74" s="341"/>
      <c r="G74" s="431" t="s">
        <v>8535</v>
      </c>
      <c r="H74" s="296"/>
      <c r="I74" s="431" t="s">
        <v>8533</v>
      </c>
      <c r="J74" s="296"/>
      <c r="K74" s="296"/>
      <c r="L74" s="445" t="s">
        <v>8565</v>
      </c>
      <c r="M74" s="444">
        <v>0.2331</v>
      </c>
      <c r="N74" s="444">
        <f t="shared" si="9"/>
        <v>242.424</v>
      </c>
      <c r="O74" s="191">
        <v>0</v>
      </c>
      <c r="P74" s="444">
        <f t="shared" si="10"/>
        <v>0.2331</v>
      </c>
      <c r="Q74" s="444">
        <f t="shared" si="11"/>
        <v>0</v>
      </c>
      <c r="R74" s="191">
        <f t="shared" si="12"/>
        <v>0</v>
      </c>
      <c r="S74" s="444">
        <f t="shared" si="13"/>
        <v>0.2331</v>
      </c>
      <c r="T74" s="444">
        <f t="shared" si="14"/>
        <v>0</v>
      </c>
      <c r="U74" s="296">
        <f t="shared" si="15"/>
        <v>-1040</v>
      </c>
      <c r="V74" s="444">
        <f t="shared" si="16"/>
        <v>0.2331</v>
      </c>
      <c r="W74" s="444">
        <f t="shared" si="17"/>
        <v>-242.424</v>
      </c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</row>
    <row r="75" s="285" customFormat="1" ht="16" customHeight="1" spans="1:34">
      <c r="A75" s="191">
        <v>71</v>
      </c>
      <c r="B75" s="296"/>
      <c r="C75" s="296" t="s">
        <v>3070</v>
      </c>
      <c r="D75" s="296" t="s">
        <v>3071</v>
      </c>
      <c r="E75" s="296"/>
      <c r="F75" s="341"/>
      <c r="G75" s="431" t="s">
        <v>8535</v>
      </c>
      <c r="H75" s="296"/>
      <c r="I75" s="431" t="s">
        <v>8533</v>
      </c>
      <c r="J75" s="296"/>
      <c r="K75" s="296"/>
      <c r="L75" s="445" t="s">
        <v>8565</v>
      </c>
      <c r="M75" s="444">
        <v>0.1934</v>
      </c>
      <c r="N75" s="444">
        <f t="shared" si="9"/>
        <v>201.136</v>
      </c>
      <c r="O75" s="191">
        <v>0</v>
      </c>
      <c r="P75" s="444">
        <f t="shared" si="10"/>
        <v>0.1934</v>
      </c>
      <c r="Q75" s="444">
        <f t="shared" si="11"/>
        <v>0</v>
      </c>
      <c r="R75" s="191">
        <f t="shared" si="12"/>
        <v>0</v>
      </c>
      <c r="S75" s="444">
        <f t="shared" si="13"/>
        <v>0.1934</v>
      </c>
      <c r="T75" s="444">
        <f t="shared" si="14"/>
        <v>0</v>
      </c>
      <c r="U75" s="296">
        <f t="shared" si="15"/>
        <v>-1040</v>
      </c>
      <c r="V75" s="444">
        <f t="shared" si="16"/>
        <v>0.1934</v>
      </c>
      <c r="W75" s="444">
        <f t="shared" si="17"/>
        <v>-201.136</v>
      </c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</row>
    <row r="76" s="285" customFormat="1" ht="16" customHeight="1" spans="1:34">
      <c r="A76" s="191">
        <v>72</v>
      </c>
      <c r="B76" s="296"/>
      <c r="C76" s="296" t="s">
        <v>3072</v>
      </c>
      <c r="D76" s="296" t="s">
        <v>3073</v>
      </c>
      <c r="E76" s="296"/>
      <c r="F76" s="341"/>
      <c r="G76" s="431" t="s">
        <v>8535</v>
      </c>
      <c r="H76" s="296"/>
      <c r="I76" s="431" t="s">
        <v>8533</v>
      </c>
      <c r="J76" s="296"/>
      <c r="K76" s="296"/>
      <c r="L76" s="445" t="s">
        <v>8565</v>
      </c>
      <c r="M76" s="444">
        <v>0.2083</v>
      </c>
      <c r="N76" s="444">
        <f t="shared" si="9"/>
        <v>216.632</v>
      </c>
      <c r="O76" s="191">
        <v>0</v>
      </c>
      <c r="P76" s="444">
        <f t="shared" si="10"/>
        <v>0.2083</v>
      </c>
      <c r="Q76" s="444">
        <f t="shared" si="11"/>
        <v>0</v>
      </c>
      <c r="R76" s="191">
        <f t="shared" si="12"/>
        <v>0</v>
      </c>
      <c r="S76" s="444">
        <f t="shared" si="13"/>
        <v>0.2083</v>
      </c>
      <c r="T76" s="444">
        <f t="shared" si="14"/>
        <v>0</v>
      </c>
      <c r="U76" s="296">
        <f t="shared" si="15"/>
        <v>-1040</v>
      </c>
      <c r="V76" s="444">
        <f t="shared" si="16"/>
        <v>0.2083</v>
      </c>
      <c r="W76" s="444">
        <f t="shared" si="17"/>
        <v>-216.632</v>
      </c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</row>
    <row r="77" s="285" customFormat="1" ht="16" customHeight="1" spans="1:34">
      <c r="A77" s="191">
        <v>73</v>
      </c>
      <c r="B77" s="296"/>
      <c r="C77" s="296" t="s">
        <v>3074</v>
      </c>
      <c r="D77" s="296" t="s">
        <v>3075</v>
      </c>
      <c r="E77" s="296"/>
      <c r="F77" s="341"/>
      <c r="G77" s="431" t="s">
        <v>8535</v>
      </c>
      <c r="H77" s="296"/>
      <c r="I77" s="431" t="s">
        <v>8533</v>
      </c>
      <c r="J77" s="296"/>
      <c r="K77" s="296"/>
      <c r="L77" s="445" t="s">
        <v>8565</v>
      </c>
      <c r="M77" s="444">
        <v>0.1683</v>
      </c>
      <c r="N77" s="444">
        <f t="shared" si="9"/>
        <v>175.032</v>
      </c>
      <c r="O77" s="191">
        <v>0</v>
      </c>
      <c r="P77" s="444">
        <f t="shared" si="10"/>
        <v>0.1683</v>
      </c>
      <c r="Q77" s="444">
        <f t="shared" si="11"/>
        <v>0</v>
      </c>
      <c r="R77" s="191">
        <f t="shared" si="12"/>
        <v>0</v>
      </c>
      <c r="S77" s="444">
        <f t="shared" si="13"/>
        <v>0.1683</v>
      </c>
      <c r="T77" s="444">
        <f t="shared" si="14"/>
        <v>0</v>
      </c>
      <c r="U77" s="296">
        <f t="shared" si="15"/>
        <v>-1040</v>
      </c>
      <c r="V77" s="444">
        <f t="shared" si="16"/>
        <v>0.1683</v>
      </c>
      <c r="W77" s="444">
        <f t="shared" si="17"/>
        <v>-175.032</v>
      </c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</row>
    <row r="78" s="285" customFormat="1" ht="16" customHeight="1" spans="1:34">
      <c r="A78" s="191">
        <v>74</v>
      </c>
      <c r="B78" s="296"/>
      <c r="C78" s="296" t="s">
        <v>3076</v>
      </c>
      <c r="D78" s="296" t="s">
        <v>3077</v>
      </c>
      <c r="E78" s="296"/>
      <c r="F78" s="341"/>
      <c r="G78" s="431" t="s">
        <v>8535</v>
      </c>
      <c r="H78" s="296"/>
      <c r="I78" s="431" t="s">
        <v>8533</v>
      </c>
      <c r="J78" s="296"/>
      <c r="K78" s="296"/>
      <c r="L78" s="445" t="s">
        <v>8540</v>
      </c>
      <c r="M78" s="444">
        <v>0.3201</v>
      </c>
      <c r="N78" s="444">
        <f t="shared" si="9"/>
        <v>665.808</v>
      </c>
      <c r="O78" s="191">
        <v>0</v>
      </c>
      <c r="P78" s="444">
        <f t="shared" si="10"/>
        <v>0.3201</v>
      </c>
      <c r="Q78" s="444">
        <f t="shared" si="11"/>
        <v>0</v>
      </c>
      <c r="R78" s="191">
        <f t="shared" si="12"/>
        <v>0</v>
      </c>
      <c r="S78" s="444">
        <f t="shared" si="13"/>
        <v>0.3201</v>
      </c>
      <c r="T78" s="444">
        <f t="shared" si="14"/>
        <v>0</v>
      </c>
      <c r="U78" s="296">
        <f t="shared" si="15"/>
        <v>-2080</v>
      </c>
      <c r="V78" s="444">
        <f t="shared" si="16"/>
        <v>0.3201</v>
      </c>
      <c r="W78" s="444">
        <f t="shared" si="17"/>
        <v>-665.808</v>
      </c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</row>
    <row r="79" s="285" customFormat="1" ht="16" customHeight="1" spans="1:34">
      <c r="A79" s="191">
        <v>75</v>
      </c>
      <c r="B79" s="296"/>
      <c r="C79" s="296" t="s">
        <v>3078</v>
      </c>
      <c r="D79" s="296" t="s">
        <v>3079</v>
      </c>
      <c r="E79" s="296"/>
      <c r="F79" s="341"/>
      <c r="G79" s="431" t="s">
        <v>8535</v>
      </c>
      <c r="H79" s="296"/>
      <c r="I79" s="431" t="s">
        <v>8533</v>
      </c>
      <c r="J79" s="296"/>
      <c r="K79" s="296"/>
      <c r="L79" s="445" t="s">
        <v>8565</v>
      </c>
      <c r="M79" s="444">
        <v>0.3202</v>
      </c>
      <c r="N79" s="444">
        <f t="shared" si="9"/>
        <v>333.008</v>
      </c>
      <c r="O79" s="191">
        <v>0</v>
      </c>
      <c r="P79" s="444">
        <f t="shared" si="10"/>
        <v>0.3202</v>
      </c>
      <c r="Q79" s="444">
        <f t="shared" si="11"/>
        <v>0</v>
      </c>
      <c r="R79" s="191">
        <f t="shared" si="12"/>
        <v>0</v>
      </c>
      <c r="S79" s="444">
        <f t="shared" si="13"/>
        <v>0.3202</v>
      </c>
      <c r="T79" s="444">
        <f t="shared" si="14"/>
        <v>0</v>
      </c>
      <c r="U79" s="296">
        <f t="shared" si="15"/>
        <v>-1040</v>
      </c>
      <c r="V79" s="444">
        <f t="shared" si="16"/>
        <v>0.3202</v>
      </c>
      <c r="W79" s="444">
        <f t="shared" si="17"/>
        <v>-333.008</v>
      </c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</row>
    <row r="80" s="285" customFormat="1" ht="16" customHeight="1" spans="1:34">
      <c r="A80" s="191">
        <v>76</v>
      </c>
      <c r="B80" s="296"/>
      <c r="C80" s="296" t="s">
        <v>8566</v>
      </c>
      <c r="D80" s="296" t="s">
        <v>8567</v>
      </c>
      <c r="E80" s="296"/>
      <c r="F80" s="341"/>
      <c r="G80" s="431" t="s">
        <v>6641</v>
      </c>
      <c r="H80" s="296"/>
      <c r="I80" s="431" t="s">
        <v>8533</v>
      </c>
      <c r="J80" s="296"/>
      <c r="K80" s="296"/>
      <c r="L80" s="445" t="s">
        <v>8568</v>
      </c>
      <c r="M80" s="444">
        <v>0.03</v>
      </c>
      <c r="N80" s="444">
        <f t="shared" si="9"/>
        <v>117</v>
      </c>
      <c r="O80" s="191">
        <v>0</v>
      </c>
      <c r="P80" s="444">
        <f t="shared" si="10"/>
        <v>0.03</v>
      </c>
      <c r="Q80" s="444">
        <f t="shared" si="11"/>
        <v>0</v>
      </c>
      <c r="R80" s="191">
        <f t="shared" si="12"/>
        <v>0</v>
      </c>
      <c r="S80" s="444">
        <f t="shared" si="13"/>
        <v>0.03</v>
      </c>
      <c r="T80" s="444">
        <f t="shared" si="14"/>
        <v>0</v>
      </c>
      <c r="U80" s="296">
        <f t="shared" si="15"/>
        <v>-3900</v>
      </c>
      <c r="V80" s="444">
        <f t="shared" si="16"/>
        <v>0.03</v>
      </c>
      <c r="W80" s="444">
        <f t="shared" si="17"/>
        <v>-117</v>
      </c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</row>
    <row r="81" s="285" customFormat="1" ht="16" customHeight="1" spans="1:34">
      <c r="A81" s="191">
        <v>77</v>
      </c>
      <c r="B81" s="296"/>
      <c r="C81" s="296" t="s">
        <v>8569</v>
      </c>
      <c r="D81" s="296" t="s">
        <v>8570</v>
      </c>
      <c r="E81" s="296"/>
      <c r="F81" s="341"/>
      <c r="G81" s="431" t="s">
        <v>6641</v>
      </c>
      <c r="H81" s="296"/>
      <c r="I81" s="431" t="s">
        <v>8533</v>
      </c>
      <c r="J81" s="296"/>
      <c r="K81" s="296"/>
      <c r="L81" s="445" t="s">
        <v>8479</v>
      </c>
      <c r="M81" s="444">
        <v>0.03</v>
      </c>
      <c r="N81" s="444">
        <f t="shared" si="9"/>
        <v>198</v>
      </c>
      <c r="O81" s="191">
        <v>0</v>
      </c>
      <c r="P81" s="444">
        <f t="shared" si="10"/>
        <v>0.03</v>
      </c>
      <c r="Q81" s="444">
        <f t="shared" si="11"/>
        <v>0</v>
      </c>
      <c r="R81" s="191">
        <f t="shared" si="12"/>
        <v>0</v>
      </c>
      <c r="S81" s="444">
        <f t="shared" si="13"/>
        <v>0.03</v>
      </c>
      <c r="T81" s="444">
        <f t="shared" si="14"/>
        <v>0</v>
      </c>
      <c r="U81" s="296">
        <f t="shared" si="15"/>
        <v>-6600</v>
      </c>
      <c r="V81" s="444">
        <f t="shared" si="16"/>
        <v>0.03</v>
      </c>
      <c r="W81" s="444">
        <f t="shared" si="17"/>
        <v>-198</v>
      </c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</row>
    <row r="82" s="285" customFormat="1" ht="16" customHeight="1" spans="1:34">
      <c r="A82" s="191">
        <v>78</v>
      </c>
      <c r="B82" s="296"/>
      <c r="C82" s="296" t="s">
        <v>8571</v>
      </c>
      <c r="D82" s="296" t="s">
        <v>8572</v>
      </c>
      <c r="E82" s="296"/>
      <c r="F82" s="341"/>
      <c r="G82" s="431" t="s">
        <v>6641</v>
      </c>
      <c r="H82" s="296"/>
      <c r="I82" s="431" t="s">
        <v>8533</v>
      </c>
      <c r="J82" s="296"/>
      <c r="K82" s="296"/>
      <c r="L82" s="445" t="s">
        <v>8568</v>
      </c>
      <c r="M82" s="444">
        <v>0.03</v>
      </c>
      <c r="N82" s="444">
        <f t="shared" si="9"/>
        <v>117</v>
      </c>
      <c r="O82" s="191">
        <v>0</v>
      </c>
      <c r="P82" s="444">
        <f t="shared" si="10"/>
        <v>0.03</v>
      </c>
      <c r="Q82" s="444">
        <f t="shared" si="11"/>
        <v>0</v>
      </c>
      <c r="R82" s="191">
        <f t="shared" si="12"/>
        <v>0</v>
      </c>
      <c r="S82" s="444">
        <f t="shared" si="13"/>
        <v>0.03</v>
      </c>
      <c r="T82" s="444">
        <f t="shared" si="14"/>
        <v>0</v>
      </c>
      <c r="U82" s="296">
        <f t="shared" si="15"/>
        <v>-3900</v>
      </c>
      <c r="V82" s="444">
        <f t="shared" si="16"/>
        <v>0.03</v>
      </c>
      <c r="W82" s="444">
        <f t="shared" si="17"/>
        <v>-117</v>
      </c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</row>
    <row r="83" s="285" customFormat="1" ht="16" customHeight="1" spans="1:34">
      <c r="A83" s="191">
        <v>79</v>
      </c>
      <c r="B83" s="296"/>
      <c r="C83" s="296" t="s">
        <v>8573</v>
      </c>
      <c r="D83" s="296" t="s">
        <v>8574</v>
      </c>
      <c r="E83" s="296"/>
      <c r="F83" s="341"/>
      <c r="G83" s="431" t="s">
        <v>6641</v>
      </c>
      <c r="H83" s="296"/>
      <c r="I83" s="431" t="s">
        <v>8533</v>
      </c>
      <c r="J83" s="296"/>
      <c r="K83" s="296"/>
      <c r="L83" s="445" t="s">
        <v>8479</v>
      </c>
      <c r="M83" s="444">
        <v>0.03</v>
      </c>
      <c r="N83" s="444">
        <f t="shared" si="9"/>
        <v>198</v>
      </c>
      <c r="O83" s="191">
        <v>0</v>
      </c>
      <c r="P83" s="444">
        <f t="shared" si="10"/>
        <v>0.03</v>
      </c>
      <c r="Q83" s="444">
        <f t="shared" si="11"/>
        <v>0</v>
      </c>
      <c r="R83" s="191">
        <f t="shared" si="12"/>
        <v>0</v>
      </c>
      <c r="S83" s="444">
        <f t="shared" si="13"/>
        <v>0.03</v>
      </c>
      <c r="T83" s="444">
        <f t="shared" si="14"/>
        <v>0</v>
      </c>
      <c r="U83" s="296">
        <f t="shared" si="15"/>
        <v>-6600</v>
      </c>
      <c r="V83" s="444">
        <f t="shared" si="16"/>
        <v>0.03</v>
      </c>
      <c r="W83" s="444">
        <f t="shared" si="17"/>
        <v>-198</v>
      </c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</row>
    <row r="84" s="285" customFormat="1" ht="16" customHeight="1" spans="1:34">
      <c r="A84" s="191">
        <v>80</v>
      </c>
      <c r="B84" s="296"/>
      <c r="C84" s="296" t="s">
        <v>3080</v>
      </c>
      <c r="D84" s="296" t="s">
        <v>3081</v>
      </c>
      <c r="E84" s="296"/>
      <c r="F84" s="341"/>
      <c r="G84" s="431" t="s">
        <v>8535</v>
      </c>
      <c r="H84" s="296"/>
      <c r="I84" s="431" t="s">
        <v>8533</v>
      </c>
      <c r="J84" s="296"/>
      <c r="K84" s="296"/>
      <c r="L84" s="445" t="s">
        <v>8575</v>
      </c>
      <c r="M84" s="444">
        <v>0.2451</v>
      </c>
      <c r="N84" s="444">
        <f t="shared" si="9"/>
        <v>563.73</v>
      </c>
      <c r="O84" s="191">
        <v>0</v>
      </c>
      <c r="P84" s="444">
        <f t="shared" si="10"/>
        <v>0.2451</v>
      </c>
      <c r="Q84" s="444">
        <f t="shared" si="11"/>
        <v>0</v>
      </c>
      <c r="R84" s="191">
        <f t="shared" si="12"/>
        <v>0</v>
      </c>
      <c r="S84" s="444">
        <f t="shared" si="13"/>
        <v>0.2451</v>
      </c>
      <c r="T84" s="444">
        <f t="shared" si="14"/>
        <v>0</v>
      </c>
      <c r="U84" s="296">
        <f t="shared" si="15"/>
        <v>-2300</v>
      </c>
      <c r="V84" s="444">
        <f t="shared" si="16"/>
        <v>0.2451</v>
      </c>
      <c r="W84" s="444">
        <f t="shared" si="17"/>
        <v>-563.73</v>
      </c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</row>
    <row r="85" s="285" customFormat="1" ht="16" customHeight="1" spans="1:34">
      <c r="A85" s="191">
        <v>81</v>
      </c>
      <c r="B85" s="296"/>
      <c r="C85" s="296" t="s">
        <v>3082</v>
      </c>
      <c r="D85" s="296" t="s">
        <v>3083</v>
      </c>
      <c r="E85" s="296"/>
      <c r="F85" s="341"/>
      <c r="G85" s="431" t="s">
        <v>6641</v>
      </c>
      <c r="H85" s="296"/>
      <c r="I85" s="431" t="s">
        <v>8533</v>
      </c>
      <c r="J85" s="296"/>
      <c r="K85" s="296"/>
      <c r="L85" s="445" t="s">
        <v>8576</v>
      </c>
      <c r="M85" s="444">
        <v>0.8157</v>
      </c>
      <c r="N85" s="444">
        <f t="shared" si="9"/>
        <v>856.485</v>
      </c>
      <c r="O85" s="191">
        <v>0</v>
      </c>
      <c r="P85" s="444">
        <f t="shared" si="10"/>
        <v>0.8157</v>
      </c>
      <c r="Q85" s="444">
        <f t="shared" si="11"/>
        <v>0</v>
      </c>
      <c r="R85" s="191">
        <f t="shared" si="12"/>
        <v>0</v>
      </c>
      <c r="S85" s="444">
        <f t="shared" si="13"/>
        <v>0.8157</v>
      </c>
      <c r="T85" s="444">
        <f t="shared" si="14"/>
        <v>0</v>
      </c>
      <c r="U85" s="296">
        <f t="shared" si="15"/>
        <v>-1050</v>
      </c>
      <c r="V85" s="444">
        <f t="shared" si="16"/>
        <v>0.8157</v>
      </c>
      <c r="W85" s="444">
        <f t="shared" si="17"/>
        <v>-856.485</v>
      </c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</row>
    <row r="86" s="285" customFormat="1" ht="16" customHeight="1" spans="1:34">
      <c r="A86" s="191">
        <v>82</v>
      </c>
      <c r="B86" s="296"/>
      <c r="C86" s="296" t="s">
        <v>8577</v>
      </c>
      <c r="D86" s="296" t="s">
        <v>8578</v>
      </c>
      <c r="E86" s="296"/>
      <c r="F86" s="341"/>
      <c r="G86" s="431" t="s">
        <v>8535</v>
      </c>
      <c r="H86" s="296"/>
      <c r="I86" s="431" t="s">
        <v>8533</v>
      </c>
      <c r="J86" s="296"/>
      <c r="K86" s="296"/>
      <c r="L86" s="445" t="s">
        <v>8579</v>
      </c>
      <c r="M86" s="444">
        <v>0.188</v>
      </c>
      <c r="N86" s="444">
        <f t="shared" si="9"/>
        <v>564</v>
      </c>
      <c r="O86" s="191">
        <v>0</v>
      </c>
      <c r="P86" s="444">
        <f t="shared" si="10"/>
        <v>0.188</v>
      </c>
      <c r="Q86" s="444">
        <f t="shared" si="11"/>
        <v>0</v>
      </c>
      <c r="R86" s="191">
        <f t="shared" si="12"/>
        <v>0</v>
      </c>
      <c r="S86" s="444">
        <f t="shared" si="13"/>
        <v>0.188</v>
      </c>
      <c r="T86" s="444">
        <f t="shared" si="14"/>
        <v>0</v>
      </c>
      <c r="U86" s="296">
        <f t="shared" si="15"/>
        <v>-3000</v>
      </c>
      <c r="V86" s="444">
        <f t="shared" si="16"/>
        <v>0.188</v>
      </c>
      <c r="W86" s="444">
        <f t="shared" si="17"/>
        <v>-564</v>
      </c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</row>
    <row r="87" s="285" customFormat="1" ht="16" customHeight="1" spans="1:34">
      <c r="A87" s="191">
        <v>83</v>
      </c>
      <c r="B87" s="296"/>
      <c r="C87" s="296" t="s">
        <v>3224</v>
      </c>
      <c r="D87" s="296" t="s">
        <v>3225</v>
      </c>
      <c r="E87" s="296"/>
      <c r="F87" s="341"/>
      <c r="G87" s="431" t="s">
        <v>6641</v>
      </c>
      <c r="H87" s="296"/>
      <c r="I87" s="431" t="s">
        <v>8533</v>
      </c>
      <c r="J87" s="296"/>
      <c r="K87" s="296"/>
      <c r="L87" s="445" t="s">
        <v>8580</v>
      </c>
      <c r="M87" s="444">
        <v>0.3304</v>
      </c>
      <c r="N87" s="444">
        <f t="shared" si="9"/>
        <v>495.6</v>
      </c>
      <c r="O87" s="191">
        <v>0</v>
      </c>
      <c r="P87" s="444">
        <f t="shared" si="10"/>
        <v>0.3304</v>
      </c>
      <c r="Q87" s="444">
        <f t="shared" si="11"/>
        <v>0</v>
      </c>
      <c r="R87" s="191">
        <f t="shared" si="12"/>
        <v>0</v>
      </c>
      <c r="S87" s="444">
        <f t="shared" si="13"/>
        <v>0.3304</v>
      </c>
      <c r="T87" s="444">
        <f t="shared" si="14"/>
        <v>0</v>
      </c>
      <c r="U87" s="296">
        <f t="shared" si="15"/>
        <v>-1500</v>
      </c>
      <c r="V87" s="444">
        <f t="shared" si="16"/>
        <v>0.3304</v>
      </c>
      <c r="W87" s="444">
        <f t="shared" si="17"/>
        <v>-495.6</v>
      </c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</row>
    <row r="88" s="285" customFormat="1" ht="16" customHeight="1" spans="1:34">
      <c r="A88" s="191">
        <v>84</v>
      </c>
      <c r="B88" s="296"/>
      <c r="C88" s="296" t="s">
        <v>3229</v>
      </c>
      <c r="D88" s="296" t="s">
        <v>3230</v>
      </c>
      <c r="E88" s="296"/>
      <c r="F88" s="341"/>
      <c r="G88" s="431" t="s">
        <v>7004</v>
      </c>
      <c r="H88" s="296"/>
      <c r="I88" s="431" t="s">
        <v>8533</v>
      </c>
      <c r="J88" s="296"/>
      <c r="K88" s="296"/>
      <c r="L88" s="445" t="s">
        <v>8581</v>
      </c>
      <c r="M88" s="444">
        <v>6.2941</v>
      </c>
      <c r="N88" s="444">
        <f t="shared" si="9"/>
        <v>377.646</v>
      </c>
      <c r="O88" s="191">
        <v>0</v>
      </c>
      <c r="P88" s="444">
        <f t="shared" si="10"/>
        <v>6.2941</v>
      </c>
      <c r="Q88" s="444">
        <f t="shared" si="11"/>
        <v>0</v>
      </c>
      <c r="R88" s="191">
        <f t="shared" si="12"/>
        <v>0</v>
      </c>
      <c r="S88" s="444">
        <f t="shared" si="13"/>
        <v>6.2941</v>
      </c>
      <c r="T88" s="444">
        <f t="shared" si="14"/>
        <v>0</v>
      </c>
      <c r="U88" s="296">
        <f t="shared" si="15"/>
        <v>-60</v>
      </c>
      <c r="V88" s="444">
        <f t="shared" si="16"/>
        <v>6.2941</v>
      </c>
      <c r="W88" s="444">
        <f t="shared" si="17"/>
        <v>-377.646</v>
      </c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</row>
    <row r="89" s="285" customFormat="1" ht="16" customHeight="1" spans="1:34">
      <c r="A89" s="191">
        <v>85</v>
      </c>
      <c r="B89" s="296"/>
      <c r="C89" s="296" t="s">
        <v>3375</v>
      </c>
      <c r="D89" s="296" t="s">
        <v>3376</v>
      </c>
      <c r="E89" s="296"/>
      <c r="F89" s="341"/>
      <c r="G89" s="431" t="s">
        <v>8551</v>
      </c>
      <c r="H89" s="296"/>
      <c r="I89" s="431" t="s">
        <v>8533</v>
      </c>
      <c r="J89" s="296"/>
      <c r="K89" s="296"/>
      <c r="L89" s="445" t="s">
        <v>8582</v>
      </c>
      <c r="M89" s="444">
        <v>18.8035</v>
      </c>
      <c r="N89" s="444">
        <f t="shared" si="9"/>
        <v>2632.49</v>
      </c>
      <c r="O89" s="191">
        <v>0</v>
      </c>
      <c r="P89" s="444">
        <f t="shared" si="10"/>
        <v>18.8035</v>
      </c>
      <c r="Q89" s="444">
        <f t="shared" si="11"/>
        <v>0</v>
      </c>
      <c r="R89" s="191">
        <f t="shared" si="12"/>
        <v>0</v>
      </c>
      <c r="S89" s="444">
        <f t="shared" si="13"/>
        <v>18.8035</v>
      </c>
      <c r="T89" s="444">
        <f t="shared" si="14"/>
        <v>0</v>
      </c>
      <c r="U89" s="296">
        <f t="shared" si="15"/>
        <v>-140</v>
      </c>
      <c r="V89" s="444">
        <f t="shared" si="16"/>
        <v>18.8035</v>
      </c>
      <c r="W89" s="444">
        <f t="shared" si="17"/>
        <v>-2632.49</v>
      </c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</row>
    <row r="90" s="285" customFormat="1" ht="16" customHeight="1" spans="1:34">
      <c r="A90" s="191">
        <v>86</v>
      </c>
      <c r="B90" s="296"/>
      <c r="C90" s="296" t="s">
        <v>3399</v>
      </c>
      <c r="D90" s="296" t="s">
        <v>3400</v>
      </c>
      <c r="E90" s="296"/>
      <c r="F90" s="341"/>
      <c r="G90" s="431" t="s">
        <v>8551</v>
      </c>
      <c r="H90" s="296"/>
      <c r="I90" s="431" t="s">
        <v>8533</v>
      </c>
      <c r="J90" s="296"/>
      <c r="K90" s="296"/>
      <c r="L90" s="445" t="s">
        <v>8583</v>
      </c>
      <c r="M90" s="444">
        <v>8.2859</v>
      </c>
      <c r="N90" s="444">
        <f t="shared" si="9"/>
        <v>1657.18</v>
      </c>
      <c r="O90" s="191">
        <v>0</v>
      </c>
      <c r="P90" s="444">
        <f t="shared" si="10"/>
        <v>8.2859</v>
      </c>
      <c r="Q90" s="444">
        <f t="shared" si="11"/>
        <v>0</v>
      </c>
      <c r="R90" s="191">
        <f t="shared" si="12"/>
        <v>0</v>
      </c>
      <c r="S90" s="444">
        <f t="shared" si="13"/>
        <v>8.2859</v>
      </c>
      <c r="T90" s="444">
        <f t="shared" si="14"/>
        <v>0</v>
      </c>
      <c r="U90" s="296">
        <f t="shared" si="15"/>
        <v>-200</v>
      </c>
      <c r="V90" s="444">
        <f t="shared" si="16"/>
        <v>8.2859</v>
      </c>
      <c r="W90" s="444">
        <f t="shared" si="17"/>
        <v>-1657.18</v>
      </c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</row>
    <row r="91" s="285" customFormat="1" ht="16" customHeight="1" spans="1:34">
      <c r="A91" s="191">
        <v>87</v>
      </c>
      <c r="B91" s="296"/>
      <c r="C91" s="296" t="s">
        <v>3405</v>
      </c>
      <c r="D91" s="296" t="s">
        <v>3406</v>
      </c>
      <c r="E91" s="296"/>
      <c r="F91" s="341"/>
      <c r="G91" s="431" t="s">
        <v>8535</v>
      </c>
      <c r="H91" s="296"/>
      <c r="I91" s="431" t="s">
        <v>8533</v>
      </c>
      <c r="J91" s="296"/>
      <c r="K91" s="296"/>
      <c r="L91" s="445" t="s">
        <v>8536</v>
      </c>
      <c r="M91" s="444">
        <v>0.413455</v>
      </c>
      <c r="N91" s="444">
        <f t="shared" si="9"/>
        <v>330.764</v>
      </c>
      <c r="O91" s="191">
        <v>0</v>
      </c>
      <c r="P91" s="444">
        <f t="shared" si="10"/>
        <v>0.413455</v>
      </c>
      <c r="Q91" s="444">
        <f t="shared" si="11"/>
        <v>0</v>
      </c>
      <c r="R91" s="191">
        <f t="shared" si="12"/>
        <v>0</v>
      </c>
      <c r="S91" s="444">
        <f t="shared" si="13"/>
        <v>0.413455</v>
      </c>
      <c r="T91" s="444">
        <f t="shared" si="14"/>
        <v>0</v>
      </c>
      <c r="U91" s="296">
        <f t="shared" si="15"/>
        <v>-800</v>
      </c>
      <c r="V91" s="444">
        <f t="shared" si="16"/>
        <v>0.413455</v>
      </c>
      <c r="W91" s="444">
        <f t="shared" si="17"/>
        <v>-330.764</v>
      </c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</row>
    <row r="92" s="285" customFormat="1" ht="16" customHeight="1" spans="1:34">
      <c r="A92" s="191">
        <v>88</v>
      </c>
      <c r="B92" s="296"/>
      <c r="C92" s="296" t="s">
        <v>3451</v>
      </c>
      <c r="D92" s="296" t="s">
        <v>3452</v>
      </c>
      <c r="E92" s="296"/>
      <c r="F92" s="341"/>
      <c r="G92" s="431" t="s">
        <v>8547</v>
      </c>
      <c r="H92" s="296"/>
      <c r="I92" s="431" t="s">
        <v>8533</v>
      </c>
      <c r="J92" s="296"/>
      <c r="K92" s="296"/>
      <c r="L92" s="445" t="s">
        <v>8584</v>
      </c>
      <c r="M92" s="444">
        <v>13.8859</v>
      </c>
      <c r="N92" s="444">
        <f t="shared" si="9"/>
        <v>1110.872</v>
      </c>
      <c r="O92" s="191">
        <v>0</v>
      </c>
      <c r="P92" s="444">
        <f t="shared" si="10"/>
        <v>13.8859</v>
      </c>
      <c r="Q92" s="444">
        <f t="shared" si="11"/>
        <v>0</v>
      </c>
      <c r="R92" s="191">
        <f t="shared" si="12"/>
        <v>0</v>
      </c>
      <c r="S92" s="444">
        <f t="shared" si="13"/>
        <v>13.8859</v>
      </c>
      <c r="T92" s="444">
        <f t="shared" si="14"/>
        <v>0</v>
      </c>
      <c r="U92" s="296">
        <f t="shared" si="15"/>
        <v>-80</v>
      </c>
      <c r="V92" s="444">
        <f t="shared" si="16"/>
        <v>13.8859</v>
      </c>
      <c r="W92" s="444">
        <f t="shared" si="17"/>
        <v>-1110.872</v>
      </c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</row>
    <row r="93" s="285" customFormat="1" ht="16" customHeight="1" spans="1:34">
      <c r="A93" s="191">
        <v>89</v>
      </c>
      <c r="B93" s="296"/>
      <c r="C93" s="296" t="s">
        <v>3459</v>
      </c>
      <c r="D93" s="296" t="s">
        <v>3460</v>
      </c>
      <c r="E93" s="296"/>
      <c r="F93" s="341"/>
      <c r="G93" s="431" t="s">
        <v>8551</v>
      </c>
      <c r="H93" s="296"/>
      <c r="I93" s="431" t="s">
        <v>8533</v>
      </c>
      <c r="J93" s="296"/>
      <c r="K93" s="296"/>
      <c r="L93" s="445" t="s">
        <v>8585</v>
      </c>
      <c r="M93" s="444">
        <v>0.442</v>
      </c>
      <c r="N93" s="444">
        <f t="shared" si="9"/>
        <v>196.248</v>
      </c>
      <c r="O93" s="191">
        <v>0</v>
      </c>
      <c r="P93" s="444">
        <f t="shared" si="10"/>
        <v>0.442</v>
      </c>
      <c r="Q93" s="444">
        <f t="shared" si="11"/>
        <v>0</v>
      </c>
      <c r="R93" s="191">
        <f t="shared" si="12"/>
        <v>0</v>
      </c>
      <c r="S93" s="444">
        <f t="shared" si="13"/>
        <v>0.442</v>
      </c>
      <c r="T93" s="444">
        <f t="shared" si="14"/>
        <v>0</v>
      </c>
      <c r="U93" s="296">
        <f t="shared" si="15"/>
        <v>-444</v>
      </c>
      <c r="V93" s="444">
        <f t="shared" si="16"/>
        <v>0.442</v>
      </c>
      <c r="W93" s="444">
        <f t="shared" si="17"/>
        <v>-196.248</v>
      </c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</row>
    <row r="94" s="285" customFormat="1" ht="16" customHeight="1" spans="1:34">
      <c r="A94" s="191">
        <v>90</v>
      </c>
      <c r="B94" s="296"/>
      <c r="C94" s="296" t="s">
        <v>3463</v>
      </c>
      <c r="D94" s="296" t="s">
        <v>3464</v>
      </c>
      <c r="E94" s="296"/>
      <c r="F94" s="341"/>
      <c r="G94" s="431" t="s">
        <v>6292</v>
      </c>
      <c r="H94" s="296"/>
      <c r="I94" s="431" t="s">
        <v>8533</v>
      </c>
      <c r="J94" s="296"/>
      <c r="K94" s="296"/>
      <c r="L94" s="445" t="s">
        <v>8536</v>
      </c>
      <c r="M94" s="444">
        <v>1.363304</v>
      </c>
      <c r="N94" s="444">
        <f t="shared" si="9"/>
        <v>1090.6432</v>
      </c>
      <c r="O94" s="191">
        <v>0</v>
      </c>
      <c r="P94" s="444">
        <f t="shared" si="10"/>
        <v>1.363304</v>
      </c>
      <c r="Q94" s="444">
        <f t="shared" si="11"/>
        <v>0</v>
      </c>
      <c r="R94" s="191">
        <f t="shared" si="12"/>
        <v>0</v>
      </c>
      <c r="S94" s="444">
        <f t="shared" si="13"/>
        <v>1.363304</v>
      </c>
      <c r="T94" s="444">
        <f t="shared" si="14"/>
        <v>0</v>
      </c>
      <c r="U94" s="296">
        <f t="shared" si="15"/>
        <v>-800</v>
      </c>
      <c r="V94" s="444">
        <f t="shared" si="16"/>
        <v>1.363304</v>
      </c>
      <c r="W94" s="444">
        <f t="shared" si="17"/>
        <v>-1090.6432</v>
      </c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</row>
    <row r="95" s="285" customFormat="1" ht="16" customHeight="1" spans="1:34">
      <c r="A95" s="191">
        <v>91</v>
      </c>
      <c r="B95" s="296"/>
      <c r="C95" s="296" t="s">
        <v>3465</v>
      </c>
      <c r="D95" s="296" t="s">
        <v>3466</v>
      </c>
      <c r="E95" s="296"/>
      <c r="F95" s="341"/>
      <c r="G95" s="431" t="s">
        <v>6292</v>
      </c>
      <c r="H95" s="296"/>
      <c r="I95" s="431" t="s">
        <v>8533</v>
      </c>
      <c r="J95" s="296"/>
      <c r="K95" s="296"/>
      <c r="L95" s="445" t="s">
        <v>8536</v>
      </c>
      <c r="M95" s="444">
        <v>0.188173</v>
      </c>
      <c r="N95" s="444">
        <f t="shared" si="9"/>
        <v>150.5384</v>
      </c>
      <c r="O95" s="191">
        <v>0</v>
      </c>
      <c r="P95" s="444">
        <f t="shared" si="10"/>
        <v>0.188173</v>
      </c>
      <c r="Q95" s="444">
        <f t="shared" si="11"/>
        <v>0</v>
      </c>
      <c r="R95" s="191">
        <f t="shared" si="12"/>
        <v>0</v>
      </c>
      <c r="S95" s="444">
        <f t="shared" si="13"/>
        <v>0.188173</v>
      </c>
      <c r="T95" s="444">
        <f t="shared" si="14"/>
        <v>0</v>
      </c>
      <c r="U95" s="296">
        <f t="shared" si="15"/>
        <v>-800</v>
      </c>
      <c r="V95" s="444">
        <f t="shared" si="16"/>
        <v>0.188173</v>
      </c>
      <c r="W95" s="444">
        <f t="shared" si="17"/>
        <v>-150.5384</v>
      </c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</row>
    <row r="96" s="285" customFormat="1" ht="16" customHeight="1" spans="1:34">
      <c r="A96" s="191">
        <v>92</v>
      </c>
      <c r="B96" s="296"/>
      <c r="C96" s="296" t="s">
        <v>3471</v>
      </c>
      <c r="D96" s="296" t="s">
        <v>3472</v>
      </c>
      <c r="E96" s="296"/>
      <c r="F96" s="341"/>
      <c r="G96" s="431" t="s">
        <v>6641</v>
      </c>
      <c r="H96" s="296"/>
      <c r="I96" s="431" t="s">
        <v>8533</v>
      </c>
      <c r="J96" s="296"/>
      <c r="K96" s="296"/>
      <c r="L96" s="445" t="s">
        <v>8536</v>
      </c>
      <c r="M96" s="444">
        <v>0.184611</v>
      </c>
      <c r="N96" s="444">
        <f t="shared" si="9"/>
        <v>147.6888</v>
      </c>
      <c r="O96" s="191">
        <v>0</v>
      </c>
      <c r="P96" s="444">
        <f t="shared" si="10"/>
        <v>0.184611</v>
      </c>
      <c r="Q96" s="444">
        <f t="shared" si="11"/>
        <v>0</v>
      </c>
      <c r="R96" s="191">
        <f t="shared" si="12"/>
        <v>0</v>
      </c>
      <c r="S96" s="444">
        <f t="shared" si="13"/>
        <v>0.184611</v>
      </c>
      <c r="T96" s="444">
        <f t="shared" si="14"/>
        <v>0</v>
      </c>
      <c r="U96" s="296">
        <f t="shared" si="15"/>
        <v>-800</v>
      </c>
      <c r="V96" s="444">
        <f t="shared" si="16"/>
        <v>0.184611</v>
      </c>
      <c r="W96" s="444">
        <f t="shared" si="17"/>
        <v>-147.6888</v>
      </c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</row>
    <row r="97" s="285" customFormat="1" ht="16" customHeight="1" spans="1:34">
      <c r="A97" s="191">
        <v>93</v>
      </c>
      <c r="B97" s="296"/>
      <c r="C97" s="296" t="s">
        <v>8586</v>
      </c>
      <c r="D97" s="296" t="s">
        <v>8587</v>
      </c>
      <c r="E97" s="296"/>
      <c r="F97" s="341"/>
      <c r="G97" s="431" t="s">
        <v>8551</v>
      </c>
      <c r="H97" s="296"/>
      <c r="I97" s="431" t="s">
        <v>8533</v>
      </c>
      <c r="J97" s="296"/>
      <c r="K97" s="296"/>
      <c r="L97" s="445" t="s">
        <v>8580</v>
      </c>
      <c r="M97" s="444">
        <v>0.0287</v>
      </c>
      <c r="N97" s="444">
        <f t="shared" si="9"/>
        <v>43.05</v>
      </c>
      <c r="O97" s="191">
        <v>0</v>
      </c>
      <c r="P97" s="444">
        <f t="shared" si="10"/>
        <v>0.0287</v>
      </c>
      <c r="Q97" s="444">
        <f t="shared" si="11"/>
        <v>0</v>
      </c>
      <c r="R97" s="191">
        <f t="shared" si="12"/>
        <v>0</v>
      </c>
      <c r="S97" s="444">
        <f t="shared" si="13"/>
        <v>0.0287</v>
      </c>
      <c r="T97" s="444">
        <f t="shared" si="14"/>
        <v>0</v>
      </c>
      <c r="U97" s="296">
        <f t="shared" si="15"/>
        <v>-1500</v>
      </c>
      <c r="V97" s="444">
        <f t="shared" si="16"/>
        <v>0.0287</v>
      </c>
      <c r="W97" s="444">
        <f t="shared" si="17"/>
        <v>-43.05</v>
      </c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</row>
    <row r="98" s="285" customFormat="1" ht="16" customHeight="1" spans="1:34">
      <c r="A98" s="191">
        <v>94</v>
      </c>
      <c r="B98" s="296"/>
      <c r="C98" s="296" t="s">
        <v>3491</v>
      </c>
      <c r="D98" s="296" t="s">
        <v>3492</v>
      </c>
      <c r="E98" s="296"/>
      <c r="F98" s="341"/>
      <c r="G98" s="431" t="s">
        <v>8551</v>
      </c>
      <c r="H98" s="296"/>
      <c r="I98" s="431" t="s">
        <v>8533</v>
      </c>
      <c r="J98" s="296"/>
      <c r="K98" s="296"/>
      <c r="L98" s="445" t="s">
        <v>8575</v>
      </c>
      <c r="M98" s="444">
        <v>0.130661</v>
      </c>
      <c r="N98" s="444">
        <f t="shared" si="9"/>
        <v>300.5203</v>
      </c>
      <c r="O98" s="191">
        <v>0</v>
      </c>
      <c r="P98" s="444">
        <f t="shared" si="10"/>
        <v>0.130661</v>
      </c>
      <c r="Q98" s="444">
        <f t="shared" si="11"/>
        <v>0</v>
      </c>
      <c r="R98" s="191">
        <f t="shared" si="12"/>
        <v>0</v>
      </c>
      <c r="S98" s="444">
        <f t="shared" si="13"/>
        <v>0.130661</v>
      </c>
      <c r="T98" s="444">
        <f t="shared" si="14"/>
        <v>0</v>
      </c>
      <c r="U98" s="296">
        <f t="shared" si="15"/>
        <v>-2300</v>
      </c>
      <c r="V98" s="444">
        <f t="shared" si="16"/>
        <v>0.130661</v>
      </c>
      <c r="W98" s="444">
        <f t="shared" si="17"/>
        <v>-300.5203</v>
      </c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</row>
    <row r="99" s="285" customFormat="1" ht="16" customHeight="1" spans="1:34">
      <c r="A99" s="191">
        <v>95</v>
      </c>
      <c r="B99" s="296"/>
      <c r="C99" s="296" t="s">
        <v>8588</v>
      </c>
      <c r="D99" s="296" t="s">
        <v>8589</v>
      </c>
      <c r="E99" s="296"/>
      <c r="F99" s="341"/>
      <c r="G99" s="431" t="s">
        <v>8551</v>
      </c>
      <c r="H99" s="296"/>
      <c r="I99" s="431" t="s">
        <v>8533</v>
      </c>
      <c r="J99" s="296"/>
      <c r="K99" s="296"/>
      <c r="L99" s="445" t="s">
        <v>8590</v>
      </c>
      <c r="M99" s="444">
        <v>0.0655</v>
      </c>
      <c r="N99" s="444">
        <f t="shared" si="9"/>
        <v>379.9</v>
      </c>
      <c r="O99" s="191">
        <v>0</v>
      </c>
      <c r="P99" s="444">
        <f t="shared" si="10"/>
        <v>0.0655</v>
      </c>
      <c r="Q99" s="444">
        <f t="shared" si="11"/>
        <v>0</v>
      </c>
      <c r="R99" s="191">
        <f t="shared" si="12"/>
        <v>0</v>
      </c>
      <c r="S99" s="444">
        <f t="shared" si="13"/>
        <v>0.0655</v>
      </c>
      <c r="T99" s="444">
        <f t="shared" si="14"/>
        <v>0</v>
      </c>
      <c r="U99" s="296">
        <f t="shared" si="15"/>
        <v>-5800</v>
      </c>
      <c r="V99" s="444">
        <f t="shared" si="16"/>
        <v>0.0655</v>
      </c>
      <c r="W99" s="444">
        <f t="shared" si="17"/>
        <v>-379.9</v>
      </c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</row>
    <row r="100" s="285" customFormat="1" ht="16" customHeight="1" spans="1:34">
      <c r="A100" s="191">
        <v>96</v>
      </c>
      <c r="B100" s="296"/>
      <c r="C100" s="296" t="s">
        <v>6201</v>
      </c>
      <c r="D100" s="296" t="s">
        <v>6202</v>
      </c>
      <c r="E100" s="296"/>
      <c r="F100" s="341"/>
      <c r="G100" s="431" t="s">
        <v>6292</v>
      </c>
      <c r="H100" s="296"/>
      <c r="I100" s="431" t="s">
        <v>8591</v>
      </c>
      <c r="J100" s="296"/>
      <c r="K100" s="296"/>
      <c r="L100" s="445" t="s">
        <v>8534</v>
      </c>
      <c r="M100" s="444">
        <v>28.2124</v>
      </c>
      <c r="N100" s="444">
        <f t="shared" si="9"/>
        <v>28.2124</v>
      </c>
      <c r="O100" s="191">
        <v>1</v>
      </c>
      <c r="P100" s="444">
        <f t="shared" si="10"/>
        <v>28.2124</v>
      </c>
      <c r="Q100" s="444">
        <f t="shared" si="11"/>
        <v>28.2124</v>
      </c>
      <c r="R100" s="191">
        <f t="shared" si="12"/>
        <v>0</v>
      </c>
      <c r="S100" s="444">
        <f t="shared" si="13"/>
        <v>28.2124</v>
      </c>
      <c r="T100" s="444">
        <f t="shared" si="14"/>
        <v>0</v>
      </c>
      <c r="U100" s="296">
        <f t="shared" si="15"/>
        <v>0</v>
      </c>
      <c r="V100" s="444">
        <f t="shared" si="16"/>
        <v>28.2124</v>
      </c>
      <c r="W100" s="444">
        <f t="shared" si="17"/>
        <v>0</v>
      </c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</row>
    <row r="101" s="285" customFormat="1" ht="16" customHeight="1" spans="1:34">
      <c r="A101" s="191">
        <v>97</v>
      </c>
      <c r="B101" s="296"/>
      <c r="C101" s="296" t="s">
        <v>6203</v>
      </c>
      <c r="D101" s="296" t="s">
        <v>6204</v>
      </c>
      <c r="E101" s="296"/>
      <c r="F101" s="341"/>
      <c r="G101" s="431" t="s">
        <v>6292</v>
      </c>
      <c r="H101" s="296"/>
      <c r="I101" s="431" t="s">
        <v>8591</v>
      </c>
      <c r="J101" s="296"/>
      <c r="K101" s="296"/>
      <c r="L101" s="445" t="s">
        <v>8534</v>
      </c>
      <c r="M101" s="444">
        <v>16.0521</v>
      </c>
      <c r="N101" s="444">
        <f t="shared" si="9"/>
        <v>16.0521</v>
      </c>
      <c r="O101" s="191">
        <v>1</v>
      </c>
      <c r="P101" s="444">
        <f t="shared" si="10"/>
        <v>16.0521</v>
      </c>
      <c r="Q101" s="444">
        <f t="shared" si="11"/>
        <v>16.0521</v>
      </c>
      <c r="R101" s="191">
        <f t="shared" si="12"/>
        <v>0</v>
      </c>
      <c r="S101" s="444">
        <f t="shared" si="13"/>
        <v>16.0521</v>
      </c>
      <c r="T101" s="444">
        <f t="shared" si="14"/>
        <v>0</v>
      </c>
      <c r="U101" s="296">
        <f t="shared" si="15"/>
        <v>0</v>
      </c>
      <c r="V101" s="444">
        <f t="shared" si="16"/>
        <v>16.0521</v>
      </c>
      <c r="W101" s="444">
        <f t="shared" si="17"/>
        <v>0</v>
      </c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</row>
    <row r="102" s="285" customFormat="1" ht="16" customHeight="1" spans="1:34">
      <c r="A102" s="191">
        <v>98</v>
      </c>
      <c r="B102" s="296"/>
      <c r="C102" s="296" t="s">
        <v>6205</v>
      </c>
      <c r="D102" s="296" t="s">
        <v>6206</v>
      </c>
      <c r="E102" s="296"/>
      <c r="F102" s="341"/>
      <c r="G102" s="431" t="s">
        <v>6292</v>
      </c>
      <c r="H102" s="296"/>
      <c r="I102" s="431" t="s">
        <v>8591</v>
      </c>
      <c r="J102" s="296"/>
      <c r="K102" s="296"/>
      <c r="L102" s="445" t="s">
        <v>8534</v>
      </c>
      <c r="M102" s="444">
        <v>28.635</v>
      </c>
      <c r="N102" s="444">
        <f t="shared" si="9"/>
        <v>28.635</v>
      </c>
      <c r="O102" s="191">
        <v>1</v>
      </c>
      <c r="P102" s="444">
        <f t="shared" si="10"/>
        <v>28.635</v>
      </c>
      <c r="Q102" s="444">
        <f t="shared" si="11"/>
        <v>28.635</v>
      </c>
      <c r="R102" s="191">
        <f t="shared" si="12"/>
        <v>0</v>
      </c>
      <c r="S102" s="444">
        <f t="shared" si="13"/>
        <v>28.635</v>
      </c>
      <c r="T102" s="444">
        <f t="shared" si="14"/>
        <v>0</v>
      </c>
      <c r="U102" s="296">
        <f t="shared" si="15"/>
        <v>0</v>
      </c>
      <c r="V102" s="444">
        <f t="shared" si="16"/>
        <v>28.635</v>
      </c>
      <c r="W102" s="444">
        <f t="shared" si="17"/>
        <v>0</v>
      </c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</row>
    <row r="103" s="285" customFormat="1" ht="16" customHeight="1" spans="1:34">
      <c r="A103" s="191">
        <v>99</v>
      </c>
      <c r="B103" s="296"/>
      <c r="C103" s="296" t="s">
        <v>6207</v>
      </c>
      <c r="D103" s="296" t="s">
        <v>6208</v>
      </c>
      <c r="E103" s="296"/>
      <c r="F103" s="341"/>
      <c r="G103" s="431" t="s">
        <v>6292</v>
      </c>
      <c r="H103" s="296"/>
      <c r="I103" s="431" t="s">
        <v>8591</v>
      </c>
      <c r="J103" s="296"/>
      <c r="K103" s="296"/>
      <c r="L103" s="445" t="s">
        <v>8534</v>
      </c>
      <c r="M103" s="444">
        <v>16.1108</v>
      </c>
      <c r="N103" s="444">
        <f t="shared" si="9"/>
        <v>16.1108</v>
      </c>
      <c r="O103" s="191">
        <v>1</v>
      </c>
      <c r="P103" s="444">
        <f t="shared" si="10"/>
        <v>16.1108</v>
      </c>
      <c r="Q103" s="444">
        <f t="shared" si="11"/>
        <v>16.1108</v>
      </c>
      <c r="R103" s="191">
        <f t="shared" si="12"/>
        <v>0</v>
      </c>
      <c r="S103" s="444">
        <f t="shared" si="13"/>
        <v>16.1108</v>
      </c>
      <c r="T103" s="444">
        <f t="shared" si="14"/>
        <v>0</v>
      </c>
      <c r="U103" s="296">
        <f t="shared" si="15"/>
        <v>0</v>
      </c>
      <c r="V103" s="444">
        <f t="shared" si="16"/>
        <v>16.1108</v>
      </c>
      <c r="W103" s="444">
        <f t="shared" si="17"/>
        <v>0</v>
      </c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</row>
    <row r="104" s="285" customFormat="1" ht="16" customHeight="1" spans="1:34">
      <c r="A104" s="191">
        <v>100</v>
      </c>
      <c r="B104" s="296"/>
      <c r="C104" s="296" t="s">
        <v>8592</v>
      </c>
      <c r="D104" s="296" t="s">
        <v>8593</v>
      </c>
      <c r="E104" s="296"/>
      <c r="F104" s="341"/>
      <c r="G104" s="431" t="s">
        <v>6294</v>
      </c>
      <c r="H104" s="296"/>
      <c r="I104" s="431" t="s">
        <v>8594</v>
      </c>
      <c r="J104" s="296"/>
      <c r="K104" s="296"/>
      <c r="L104" s="445" t="s">
        <v>8595</v>
      </c>
      <c r="M104" s="444">
        <v>3.4095</v>
      </c>
      <c r="N104" s="444">
        <f t="shared" si="9"/>
        <v>1244.4675</v>
      </c>
      <c r="O104" s="191">
        <v>0</v>
      </c>
      <c r="P104" s="444">
        <f t="shared" si="10"/>
        <v>3.4095</v>
      </c>
      <c r="Q104" s="444">
        <f t="shared" si="11"/>
        <v>0</v>
      </c>
      <c r="R104" s="191">
        <f t="shared" si="12"/>
        <v>0</v>
      </c>
      <c r="S104" s="444">
        <f t="shared" si="13"/>
        <v>3.4095</v>
      </c>
      <c r="T104" s="444">
        <f t="shared" si="14"/>
        <v>0</v>
      </c>
      <c r="U104" s="296">
        <f t="shared" si="15"/>
        <v>-365</v>
      </c>
      <c r="V104" s="444">
        <f t="shared" si="16"/>
        <v>3.4095</v>
      </c>
      <c r="W104" s="444">
        <f t="shared" si="17"/>
        <v>-1244.4675</v>
      </c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</row>
    <row r="105" s="285" customFormat="1" ht="16" customHeight="1" spans="1:34">
      <c r="A105" s="191">
        <v>101</v>
      </c>
      <c r="B105" s="296"/>
      <c r="C105" s="296" t="s">
        <v>6285</v>
      </c>
      <c r="D105" s="296" t="s">
        <v>6286</v>
      </c>
      <c r="E105" s="296"/>
      <c r="F105" s="341"/>
      <c r="G105" s="431" t="s">
        <v>6292</v>
      </c>
      <c r="H105" s="296"/>
      <c r="I105" s="431" t="s">
        <v>8596</v>
      </c>
      <c r="J105" s="296"/>
      <c r="K105" s="296"/>
      <c r="L105" s="445" t="s">
        <v>8534</v>
      </c>
      <c r="M105" s="444">
        <v>17.0752</v>
      </c>
      <c r="N105" s="444">
        <f t="shared" si="9"/>
        <v>17.0752</v>
      </c>
      <c r="O105" s="191">
        <v>0</v>
      </c>
      <c r="P105" s="444">
        <f t="shared" si="10"/>
        <v>17.0752</v>
      </c>
      <c r="Q105" s="444">
        <f t="shared" si="11"/>
        <v>0</v>
      </c>
      <c r="R105" s="191">
        <f t="shared" si="12"/>
        <v>0</v>
      </c>
      <c r="S105" s="444">
        <f t="shared" si="13"/>
        <v>17.0752</v>
      </c>
      <c r="T105" s="444">
        <f t="shared" si="14"/>
        <v>0</v>
      </c>
      <c r="U105" s="296">
        <f t="shared" si="15"/>
        <v>-1</v>
      </c>
      <c r="V105" s="444">
        <f t="shared" si="16"/>
        <v>17.0752</v>
      </c>
      <c r="W105" s="444">
        <f t="shared" si="17"/>
        <v>-17.0752</v>
      </c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</row>
    <row r="106" s="285" customFormat="1" ht="16" customHeight="1" spans="1:34">
      <c r="A106" s="191">
        <v>102</v>
      </c>
      <c r="B106" s="296"/>
      <c r="C106" s="296" t="s">
        <v>6259</v>
      </c>
      <c r="D106" s="296" t="s">
        <v>6260</v>
      </c>
      <c r="E106" s="296"/>
      <c r="F106" s="341"/>
      <c r="G106" s="431" t="s">
        <v>6292</v>
      </c>
      <c r="H106" s="296"/>
      <c r="I106" s="431" t="s">
        <v>8596</v>
      </c>
      <c r="J106" s="296"/>
      <c r="K106" s="296"/>
      <c r="L106" s="445" t="s">
        <v>8534</v>
      </c>
      <c r="M106" s="444">
        <v>32.6085</v>
      </c>
      <c r="N106" s="444">
        <f t="shared" si="9"/>
        <v>32.6085</v>
      </c>
      <c r="O106" s="191">
        <v>0</v>
      </c>
      <c r="P106" s="444">
        <f t="shared" si="10"/>
        <v>32.6085</v>
      </c>
      <c r="Q106" s="444">
        <f t="shared" si="11"/>
        <v>0</v>
      </c>
      <c r="R106" s="191">
        <f t="shared" si="12"/>
        <v>0</v>
      </c>
      <c r="S106" s="444">
        <f t="shared" si="13"/>
        <v>32.6085</v>
      </c>
      <c r="T106" s="444">
        <f t="shared" si="14"/>
        <v>0</v>
      </c>
      <c r="U106" s="296">
        <f t="shared" si="15"/>
        <v>-1</v>
      </c>
      <c r="V106" s="444">
        <f t="shared" si="16"/>
        <v>32.6085</v>
      </c>
      <c r="W106" s="444">
        <f t="shared" si="17"/>
        <v>-32.6085</v>
      </c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</row>
    <row r="107" s="285" customFormat="1" ht="16" customHeight="1" spans="1:34">
      <c r="A107" s="191">
        <v>103</v>
      </c>
      <c r="B107" s="296"/>
      <c r="C107" s="296" t="s">
        <v>6261</v>
      </c>
      <c r="D107" s="296" t="s">
        <v>6262</v>
      </c>
      <c r="E107" s="296"/>
      <c r="F107" s="341"/>
      <c r="G107" s="431" t="s">
        <v>6292</v>
      </c>
      <c r="H107" s="296"/>
      <c r="I107" s="431" t="s">
        <v>8596</v>
      </c>
      <c r="J107" s="296"/>
      <c r="K107" s="296"/>
      <c r="L107" s="445" t="s">
        <v>8534</v>
      </c>
      <c r="M107" s="444">
        <v>33.5273</v>
      </c>
      <c r="N107" s="444">
        <f t="shared" si="9"/>
        <v>33.5273</v>
      </c>
      <c r="O107" s="191">
        <v>0</v>
      </c>
      <c r="P107" s="444">
        <f t="shared" si="10"/>
        <v>33.5273</v>
      </c>
      <c r="Q107" s="444">
        <f t="shared" si="11"/>
        <v>0</v>
      </c>
      <c r="R107" s="191">
        <f t="shared" si="12"/>
        <v>0</v>
      </c>
      <c r="S107" s="444">
        <f t="shared" si="13"/>
        <v>33.5273</v>
      </c>
      <c r="T107" s="444">
        <f t="shared" si="14"/>
        <v>0</v>
      </c>
      <c r="U107" s="296">
        <f t="shared" si="15"/>
        <v>-1</v>
      </c>
      <c r="V107" s="444">
        <f t="shared" si="16"/>
        <v>33.5273</v>
      </c>
      <c r="W107" s="444">
        <f t="shared" si="17"/>
        <v>-33.5273</v>
      </c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</row>
    <row r="108" s="285" customFormat="1" ht="16" customHeight="1" spans="1:34">
      <c r="A108" s="191">
        <v>104</v>
      </c>
      <c r="B108" s="296"/>
      <c r="C108" s="296" t="s">
        <v>6263</v>
      </c>
      <c r="D108" s="296" t="s">
        <v>6264</v>
      </c>
      <c r="E108" s="296"/>
      <c r="F108" s="341"/>
      <c r="G108" s="431" t="s">
        <v>6292</v>
      </c>
      <c r="H108" s="296"/>
      <c r="I108" s="431" t="s">
        <v>8596</v>
      </c>
      <c r="J108" s="296"/>
      <c r="K108" s="296"/>
      <c r="L108" s="445" t="s">
        <v>8534</v>
      </c>
      <c r="M108" s="444">
        <v>33.757</v>
      </c>
      <c r="N108" s="444">
        <f t="shared" si="9"/>
        <v>33.757</v>
      </c>
      <c r="O108" s="191">
        <v>0</v>
      </c>
      <c r="P108" s="444">
        <f t="shared" si="10"/>
        <v>33.757</v>
      </c>
      <c r="Q108" s="444">
        <f t="shared" si="11"/>
        <v>0</v>
      </c>
      <c r="R108" s="191">
        <f t="shared" si="12"/>
        <v>0</v>
      </c>
      <c r="S108" s="444">
        <f t="shared" si="13"/>
        <v>33.757</v>
      </c>
      <c r="T108" s="444">
        <f t="shared" si="14"/>
        <v>0</v>
      </c>
      <c r="U108" s="296">
        <f t="shared" si="15"/>
        <v>-1</v>
      </c>
      <c r="V108" s="444">
        <f t="shared" si="16"/>
        <v>33.757</v>
      </c>
      <c r="W108" s="444">
        <f t="shared" si="17"/>
        <v>-33.757</v>
      </c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</row>
    <row r="109" s="285" customFormat="1" ht="16" customHeight="1" spans="1:34">
      <c r="A109" s="191">
        <v>105</v>
      </c>
      <c r="B109" s="296"/>
      <c r="C109" s="296" t="s">
        <v>6265</v>
      </c>
      <c r="D109" s="296" t="s">
        <v>6266</v>
      </c>
      <c r="E109" s="296"/>
      <c r="F109" s="341"/>
      <c r="G109" s="431" t="s">
        <v>6292</v>
      </c>
      <c r="H109" s="296"/>
      <c r="I109" s="431" t="s">
        <v>8596</v>
      </c>
      <c r="J109" s="296"/>
      <c r="K109" s="296"/>
      <c r="L109" s="445" t="s">
        <v>8534</v>
      </c>
      <c r="M109" s="444">
        <v>40.6316</v>
      </c>
      <c r="N109" s="444">
        <f t="shared" si="9"/>
        <v>40.6316</v>
      </c>
      <c r="O109" s="191">
        <v>0</v>
      </c>
      <c r="P109" s="444">
        <f t="shared" si="10"/>
        <v>40.6316</v>
      </c>
      <c r="Q109" s="444">
        <f t="shared" si="11"/>
        <v>0</v>
      </c>
      <c r="R109" s="191">
        <f t="shared" si="12"/>
        <v>0</v>
      </c>
      <c r="S109" s="444">
        <f t="shared" si="13"/>
        <v>40.6316</v>
      </c>
      <c r="T109" s="444">
        <f t="shared" si="14"/>
        <v>0</v>
      </c>
      <c r="U109" s="296">
        <f t="shared" si="15"/>
        <v>-1</v>
      </c>
      <c r="V109" s="444">
        <f t="shared" si="16"/>
        <v>40.6316</v>
      </c>
      <c r="W109" s="444">
        <f t="shared" si="17"/>
        <v>-40.6316</v>
      </c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</row>
    <row r="110" s="285" customFormat="1" ht="16" customHeight="1" spans="1:34">
      <c r="A110" s="191">
        <v>106</v>
      </c>
      <c r="B110" s="296"/>
      <c r="C110" s="296" t="s">
        <v>6540</v>
      </c>
      <c r="D110" s="296" t="s">
        <v>6541</v>
      </c>
      <c r="E110" s="296"/>
      <c r="F110" s="341"/>
      <c r="G110" s="431" t="s">
        <v>6292</v>
      </c>
      <c r="H110" s="296"/>
      <c r="I110" s="431" t="s">
        <v>8596</v>
      </c>
      <c r="J110" s="296"/>
      <c r="K110" s="296"/>
      <c r="L110" s="445" t="s">
        <v>8534</v>
      </c>
      <c r="M110" s="444">
        <v>22.7953</v>
      </c>
      <c r="N110" s="444">
        <f t="shared" si="9"/>
        <v>22.7953</v>
      </c>
      <c r="O110" s="191">
        <v>0</v>
      </c>
      <c r="P110" s="444">
        <f t="shared" si="10"/>
        <v>22.7953</v>
      </c>
      <c r="Q110" s="444">
        <f t="shared" si="11"/>
        <v>0</v>
      </c>
      <c r="R110" s="191">
        <f t="shared" si="12"/>
        <v>0</v>
      </c>
      <c r="S110" s="444">
        <f t="shared" si="13"/>
        <v>22.7953</v>
      </c>
      <c r="T110" s="444">
        <f t="shared" si="14"/>
        <v>0</v>
      </c>
      <c r="U110" s="296">
        <f t="shared" si="15"/>
        <v>-1</v>
      </c>
      <c r="V110" s="444">
        <f t="shared" si="16"/>
        <v>22.7953</v>
      </c>
      <c r="W110" s="444">
        <f t="shared" si="17"/>
        <v>-22.7953</v>
      </c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</row>
    <row r="111" s="285" customFormat="1" ht="16" customHeight="1" spans="1:34">
      <c r="A111" s="191">
        <v>107</v>
      </c>
      <c r="B111" s="296"/>
      <c r="C111" s="296" t="s">
        <v>6542</v>
      </c>
      <c r="D111" s="296" t="s">
        <v>6543</v>
      </c>
      <c r="E111" s="296"/>
      <c r="F111" s="341"/>
      <c r="G111" s="431" t="s">
        <v>6292</v>
      </c>
      <c r="H111" s="296"/>
      <c r="I111" s="431" t="s">
        <v>8596</v>
      </c>
      <c r="J111" s="296"/>
      <c r="K111" s="296"/>
      <c r="L111" s="445" t="s">
        <v>8534</v>
      </c>
      <c r="M111" s="444">
        <v>20.5105</v>
      </c>
      <c r="N111" s="444">
        <f t="shared" si="9"/>
        <v>20.5105</v>
      </c>
      <c r="O111" s="191">
        <v>0</v>
      </c>
      <c r="P111" s="444">
        <f t="shared" si="10"/>
        <v>20.5105</v>
      </c>
      <c r="Q111" s="444">
        <f t="shared" si="11"/>
        <v>0</v>
      </c>
      <c r="R111" s="191">
        <f t="shared" si="12"/>
        <v>0</v>
      </c>
      <c r="S111" s="444">
        <f t="shared" si="13"/>
        <v>20.5105</v>
      </c>
      <c r="T111" s="444">
        <f t="shared" si="14"/>
        <v>0</v>
      </c>
      <c r="U111" s="296">
        <f t="shared" si="15"/>
        <v>-1</v>
      </c>
      <c r="V111" s="444">
        <f t="shared" si="16"/>
        <v>20.5105</v>
      </c>
      <c r="W111" s="444">
        <f t="shared" si="17"/>
        <v>-20.5105</v>
      </c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</row>
    <row r="112" s="285" customFormat="1" ht="16" customHeight="1" spans="1:34">
      <c r="A112" s="191">
        <v>108</v>
      </c>
      <c r="B112" s="296"/>
      <c r="C112" s="296" t="s">
        <v>6267</v>
      </c>
      <c r="D112" s="296" t="s">
        <v>6268</v>
      </c>
      <c r="E112" s="296"/>
      <c r="F112" s="341"/>
      <c r="G112" s="431" t="s">
        <v>6292</v>
      </c>
      <c r="H112" s="296"/>
      <c r="I112" s="431" t="s">
        <v>8596</v>
      </c>
      <c r="J112" s="296"/>
      <c r="K112" s="296"/>
      <c r="L112" s="445" t="s">
        <v>8534</v>
      </c>
      <c r="M112" s="444">
        <v>39.2656</v>
      </c>
      <c r="N112" s="444">
        <f t="shared" si="9"/>
        <v>39.2656</v>
      </c>
      <c r="O112" s="191">
        <v>0</v>
      </c>
      <c r="P112" s="444">
        <f t="shared" si="10"/>
        <v>39.2656</v>
      </c>
      <c r="Q112" s="444">
        <f t="shared" si="11"/>
        <v>0</v>
      </c>
      <c r="R112" s="191">
        <f t="shared" si="12"/>
        <v>0</v>
      </c>
      <c r="S112" s="444">
        <f t="shared" si="13"/>
        <v>39.2656</v>
      </c>
      <c r="T112" s="444">
        <f t="shared" si="14"/>
        <v>0</v>
      </c>
      <c r="U112" s="296">
        <f t="shared" si="15"/>
        <v>-1</v>
      </c>
      <c r="V112" s="444">
        <f t="shared" si="16"/>
        <v>39.2656</v>
      </c>
      <c r="W112" s="444">
        <f t="shared" si="17"/>
        <v>-39.2656</v>
      </c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</row>
    <row r="113" s="285" customFormat="1" ht="16" customHeight="1" spans="1:34">
      <c r="A113" s="191">
        <v>109</v>
      </c>
      <c r="B113" s="296"/>
      <c r="C113" s="296" t="s">
        <v>2581</v>
      </c>
      <c r="D113" s="296" t="s">
        <v>2582</v>
      </c>
      <c r="E113" s="296"/>
      <c r="F113" s="341"/>
      <c r="G113" s="431" t="s">
        <v>6641</v>
      </c>
      <c r="H113" s="296"/>
      <c r="I113" s="431" t="s">
        <v>8596</v>
      </c>
      <c r="J113" s="296"/>
      <c r="K113" s="296"/>
      <c r="L113" s="445" t="s">
        <v>8597</v>
      </c>
      <c r="M113" s="444">
        <v>5.6897</v>
      </c>
      <c r="N113" s="444">
        <f t="shared" si="9"/>
        <v>6827.64</v>
      </c>
      <c r="O113" s="191">
        <v>0</v>
      </c>
      <c r="P113" s="444">
        <f t="shared" si="10"/>
        <v>5.6897</v>
      </c>
      <c r="Q113" s="444">
        <f t="shared" si="11"/>
        <v>0</v>
      </c>
      <c r="R113" s="191">
        <f t="shared" si="12"/>
        <v>0</v>
      </c>
      <c r="S113" s="444">
        <f t="shared" si="13"/>
        <v>5.6897</v>
      </c>
      <c r="T113" s="444">
        <f t="shared" si="14"/>
        <v>0</v>
      </c>
      <c r="U113" s="296">
        <f t="shared" si="15"/>
        <v>-1200</v>
      </c>
      <c r="V113" s="444">
        <f t="shared" si="16"/>
        <v>5.6897</v>
      </c>
      <c r="W113" s="444">
        <f t="shared" si="17"/>
        <v>-6827.64</v>
      </c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</row>
    <row r="114" s="285" customFormat="1" ht="16" customHeight="1" spans="1:34">
      <c r="A114" s="191">
        <v>110</v>
      </c>
      <c r="B114" s="296"/>
      <c r="C114" s="296" t="s">
        <v>2599</v>
      </c>
      <c r="D114" s="296" t="s">
        <v>2600</v>
      </c>
      <c r="E114" s="296"/>
      <c r="F114" s="341"/>
      <c r="G114" s="431" t="s">
        <v>6641</v>
      </c>
      <c r="H114" s="296"/>
      <c r="I114" s="431" t="s">
        <v>8596</v>
      </c>
      <c r="J114" s="296"/>
      <c r="K114" s="296"/>
      <c r="L114" s="445" t="s">
        <v>8598</v>
      </c>
      <c r="M114" s="444">
        <v>0.0081</v>
      </c>
      <c r="N114" s="444">
        <f t="shared" si="9"/>
        <v>206.1612</v>
      </c>
      <c r="O114" s="191">
        <v>0</v>
      </c>
      <c r="P114" s="444">
        <f t="shared" si="10"/>
        <v>0.0081</v>
      </c>
      <c r="Q114" s="444">
        <f t="shared" si="11"/>
        <v>0</v>
      </c>
      <c r="R114" s="191">
        <f t="shared" si="12"/>
        <v>0</v>
      </c>
      <c r="S114" s="444">
        <f t="shared" si="13"/>
        <v>0.0081</v>
      </c>
      <c r="T114" s="444">
        <f t="shared" si="14"/>
        <v>0</v>
      </c>
      <c r="U114" s="296">
        <f t="shared" si="15"/>
        <v>-25452</v>
      </c>
      <c r="V114" s="444">
        <f t="shared" si="16"/>
        <v>0.0081</v>
      </c>
      <c r="W114" s="444">
        <f t="shared" si="17"/>
        <v>-206.1612</v>
      </c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</row>
    <row r="115" s="285" customFormat="1" ht="16" customHeight="1" spans="1:34">
      <c r="A115" s="191">
        <v>111</v>
      </c>
      <c r="B115" s="296"/>
      <c r="C115" s="296" t="s">
        <v>2753</v>
      </c>
      <c r="D115" s="296" t="s">
        <v>2754</v>
      </c>
      <c r="E115" s="296"/>
      <c r="F115" s="341"/>
      <c r="G115" s="431" t="s">
        <v>8547</v>
      </c>
      <c r="H115" s="296"/>
      <c r="I115" s="431" t="s">
        <v>8596</v>
      </c>
      <c r="J115" s="296"/>
      <c r="K115" s="296"/>
      <c r="L115" s="445" t="s">
        <v>8541</v>
      </c>
      <c r="M115" s="444">
        <v>5.706</v>
      </c>
      <c r="N115" s="444">
        <f t="shared" si="9"/>
        <v>2853</v>
      </c>
      <c r="O115" s="191">
        <v>400</v>
      </c>
      <c r="P115" s="444">
        <f t="shared" si="10"/>
        <v>5.706</v>
      </c>
      <c r="Q115" s="444">
        <f t="shared" si="11"/>
        <v>2282.4</v>
      </c>
      <c r="R115" s="191">
        <f t="shared" si="12"/>
        <v>0</v>
      </c>
      <c r="S115" s="444">
        <f t="shared" si="13"/>
        <v>5.706</v>
      </c>
      <c r="T115" s="444">
        <f t="shared" si="14"/>
        <v>0</v>
      </c>
      <c r="U115" s="296">
        <f t="shared" si="15"/>
        <v>-100</v>
      </c>
      <c r="V115" s="444">
        <f t="shared" si="16"/>
        <v>5.706</v>
      </c>
      <c r="W115" s="444">
        <f t="shared" si="17"/>
        <v>-570.6</v>
      </c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</row>
    <row r="116" s="285" customFormat="1" ht="16" customHeight="1" spans="1:34">
      <c r="A116" s="191">
        <v>112</v>
      </c>
      <c r="B116" s="296"/>
      <c r="C116" s="296" t="s">
        <v>8549</v>
      </c>
      <c r="D116" s="296" t="s">
        <v>8550</v>
      </c>
      <c r="E116" s="296"/>
      <c r="F116" s="341"/>
      <c r="G116" s="431" t="s">
        <v>8551</v>
      </c>
      <c r="H116" s="296"/>
      <c r="I116" s="431" t="s">
        <v>8596</v>
      </c>
      <c r="J116" s="296"/>
      <c r="K116" s="296"/>
      <c r="L116" s="445" t="s">
        <v>8599</v>
      </c>
      <c r="M116" s="444">
        <v>26.9026</v>
      </c>
      <c r="N116" s="444">
        <f t="shared" si="9"/>
        <v>-9051.0434875</v>
      </c>
      <c r="O116" s="191">
        <v>1430</v>
      </c>
      <c r="P116" s="444">
        <f t="shared" si="10"/>
        <v>26.9026</v>
      </c>
      <c r="Q116" s="444">
        <f t="shared" si="11"/>
        <v>38470.718</v>
      </c>
      <c r="R116" s="191">
        <f t="shared" si="12"/>
        <v>1766.4375</v>
      </c>
      <c r="S116" s="444">
        <f t="shared" si="13"/>
        <v>26.9026</v>
      </c>
      <c r="T116" s="444">
        <f t="shared" si="14"/>
        <v>47521.7614875</v>
      </c>
      <c r="U116" s="296">
        <f t="shared" si="15"/>
        <v>0</v>
      </c>
      <c r="V116" s="444">
        <f t="shared" si="16"/>
        <v>26.9026</v>
      </c>
      <c r="W116" s="444">
        <f t="shared" si="17"/>
        <v>0</v>
      </c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</row>
    <row r="117" s="285" customFormat="1" ht="16" customHeight="1" spans="1:34">
      <c r="A117" s="191">
        <v>113</v>
      </c>
      <c r="B117" s="296"/>
      <c r="C117" s="296" t="s">
        <v>8553</v>
      </c>
      <c r="D117" s="296" t="s">
        <v>8554</v>
      </c>
      <c r="E117" s="296"/>
      <c r="F117" s="341"/>
      <c r="G117" s="431" t="s">
        <v>8551</v>
      </c>
      <c r="H117" s="296"/>
      <c r="I117" s="431" t="s">
        <v>8596</v>
      </c>
      <c r="J117" s="296"/>
      <c r="K117" s="296"/>
      <c r="L117" s="445" t="s">
        <v>8600</v>
      </c>
      <c r="M117" s="444">
        <v>26.9026</v>
      </c>
      <c r="N117" s="444">
        <f t="shared" si="9"/>
        <v>56262.10953786</v>
      </c>
      <c r="O117" s="191">
        <v>1051</v>
      </c>
      <c r="P117" s="444">
        <f t="shared" si="10"/>
        <v>26.9026</v>
      </c>
      <c r="Q117" s="444">
        <f t="shared" si="11"/>
        <v>28274.6326</v>
      </c>
      <c r="R117" s="191">
        <f t="shared" si="12"/>
        <v>0</v>
      </c>
      <c r="S117" s="444">
        <f t="shared" si="13"/>
        <v>26.9026</v>
      </c>
      <c r="T117" s="444">
        <f t="shared" si="14"/>
        <v>0</v>
      </c>
      <c r="U117" s="296">
        <f t="shared" si="15"/>
        <v>-1040.3261</v>
      </c>
      <c r="V117" s="444">
        <f t="shared" si="16"/>
        <v>26.9026</v>
      </c>
      <c r="W117" s="444">
        <f t="shared" si="17"/>
        <v>-27987.47693786</v>
      </c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</row>
    <row r="118" s="285" customFormat="1" ht="16" customHeight="1" spans="1:34">
      <c r="A118" s="191">
        <v>114</v>
      </c>
      <c r="B118" s="296"/>
      <c r="C118" s="296" t="s">
        <v>8556</v>
      </c>
      <c r="D118" s="296" t="s">
        <v>8557</v>
      </c>
      <c r="E118" s="296"/>
      <c r="F118" s="341"/>
      <c r="G118" s="431" t="s">
        <v>8551</v>
      </c>
      <c r="H118" s="296"/>
      <c r="I118" s="431" t="s">
        <v>8596</v>
      </c>
      <c r="J118" s="296"/>
      <c r="K118" s="296"/>
      <c r="L118" s="445" t="s">
        <v>8601</v>
      </c>
      <c r="M118" s="444">
        <v>26.9026</v>
      </c>
      <c r="N118" s="444">
        <f t="shared" si="9"/>
        <v>-1988.0483348</v>
      </c>
      <c r="O118" s="191">
        <v>1098</v>
      </c>
      <c r="P118" s="444">
        <f t="shared" si="10"/>
        <v>26.9026</v>
      </c>
      <c r="Q118" s="444">
        <f t="shared" si="11"/>
        <v>29539.0548</v>
      </c>
      <c r="R118" s="191">
        <f t="shared" si="12"/>
        <v>1171.898</v>
      </c>
      <c r="S118" s="444">
        <f t="shared" si="13"/>
        <v>26.9026</v>
      </c>
      <c r="T118" s="444">
        <f t="shared" si="14"/>
        <v>31527.1031348</v>
      </c>
      <c r="U118" s="296">
        <f t="shared" si="15"/>
        <v>0</v>
      </c>
      <c r="V118" s="444">
        <f t="shared" si="16"/>
        <v>26.9026</v>
      </c>
      <c r="W118" s="444">
        <f t="shared" si="17"/>
        <v>0</v>
      </c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</row>
    <row r="119" s="285" customFormat="1" ht="16" customHeight="1" spans="1:34">
      <c r="A119" s="191">
        <v>115</v>
      </c>
      <c r="B119" s="296"/>
      <c r="C119" s="296" t="s">
        <v>8559</v>
      </c>
      <c r="D119" s="296" t="s">
        <v>8560</v>
      </c>
      <c r="E119" s="296"/>
      <c r="F119" s="341"/>
      <c r="G119" s="431" t="s">
        <v>8551</v>
      </c>
      <c r="H119" s="296"/>
      <c r="I119" s="431" t="s">
        <v>8596</v>
      </c>
      <c r="J119" s="296"/>
      <c r="K119" s="296"/>
      <c r="L119" s="445" t="s">
        <v>8602</v>
      </c>
      <c r="M119" s="444">
        <v>21.2389</v>
      </c>
      <c r="N119" s="444">
        <f t="shared" si="9"/>
        <v>118620.3821617</v>
      </c>
      <c r="O119" s="191">
        <v>5320</v>
      </c>
      <c r="P119" s="444">
        <f t="shared" si="10"/>
        <v>21.2389</v>
      </c>
      <c r="Q119" s="444">
        <f t="shared" si="11"/>
        <v>112990.948</v>
      </c>
      <c r="R119" s="191">
        <f t="shared" si="12"/>
        <v>0</v>
      </c>
      <c r="S119" s="444">
        <f t="shared" si="13"/>
        <v>21.2389</v>
      </c>
      <c r="T119" s="444">
        <f t="shared" si="14"/>
        <v>0</v>
      </c>
      <c r="U119" s="296">
        <f t="shared" si="15"/>
        <v>-265.053</v>
      </c>
      <c r="V119" s="444">
        <f t="shared" si="16"/>
        <v>21.2389</v>
      </c>
      <c r="W119" s="444">
        <f t="shared" si="17"/>
        <v>-5629.4341617</v>
      </c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</row>
    <row r="120" s="285" customFormat="1" ht="16" customHeight="1" spans="1:34">
      <c r="A120" s="191">
        <v>116</v>
      </c>
      <c r="B120" s="296"/>
      <c r="C120" s="296" t="s">
        <v>8603</v>
      </c>
      <c r="D120" s="296" t="s">
        <v>8604</v>
      </c>
      <c r="E120" s="296"/>
      <c r="F120" s="341"/>
      <c r="G120" s="431" t="s">
        <v>8551</v>
      </c>
      <c r="H120" s="296"/>
      <c r="I120" s="431" t="s">
        <v>8596</v>
      </c>
      <c r="J120" s="296"/>
      <c r="K120" s="296"/>
      <c r="L120" s="445" t="s">
        <v>8605</v>
      </c>
      <c r="M120" s="444">
        <v>27.6352</v>
      </c>
      <c r="N120" s="444">
        <f t="shared" si="9"/>
        <v>63972.72448</v>
      </c>
      <c r="O120" s="191">
        <v>0</v>
      </c>
      <c r="P120" s="444">
        <f t="shared" si="10"/>
        <v>27.6352</v>
      </c>
      <c r="Q120" s="444">
        <f t="shared" si="11"/>
        <v>0</v>
      </c>
      <c r="R120" s="191">
        <f t="shared" si="12"/>
        <v>0</v>
      </c>
      <c r="S120" s="444">
        <f t="shared" si="13"/>
        <v>27.6352</v>
      </c>
      <c r="T120" s="444">
        <f t="shared" si="14"/>
        <v>0</v>
      </c>
      <c r="U120" s="296">
        <f t="shared" si="15"/>
        <v>-2314.9</v>
      </c>
      <c r="V120" s="444">
        <f t="shared" si="16"/>
        <v>27.6352</v>
      </c>
      <c r="W120" s="444">
        <f t="shared" si="17"/>
        <v>-63972.72448</v>
      </c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</row>
    <row r="121" s="285" customFormat="1" ht="16" customHeight="1" spans="1:34">
      <c r="A121" s="191">
        <v>117</v>
      </c>
      <c r="B121" s="296"/>
      <c r="C121" s="296" t="s">
        <v>8606</v>
      </c>
      <c r="D121" s="296" t="s">
        <v>8607</v>
      </c>
      <c r="E121" s="296"/>
      <c r="F121" s="341"/>
      <c r="G121" s="431" t="s">
        <v>8551</v>
      </c>
      <c r="H121" s="296"/>
      <c r="I121" s="431" t="s">
        <v>8596</v>
      </c>
      <c r="J121" s="296"/>
      <c r="K121" s="296"/>
      <c r="L121" s="445" t="s">
        <v>8608</v>
      </c>
      <c r="M121" s="444">
        <v>27.6504</v>
      </c>
      <c r="N121" s="444">
        <f t="shared" si="9"/>
        <v>100699.99176</v>
      </c>
      <c r="O121" s="191">
        <v>0</v>
      </c>
      <c r="P121" s="444">
        <f t="shared" si="10"/>
        <v>27.6504</v>
      </c>
      <c r="Q121" s="444">
        <f t="shared" si="11"/>
        <v>0</v>
      </c>
      <c r="R121" s="191">
        <f t="shared" si="12"/>
        <v>0</v>
      </c>
      <c r="S121" s="444">
        <f t="shared" si="13"/>
        <v>27.6504</v>
      </c>
      <c r="T121" s="444">
        <f t="shared" si="14"/>
        <v>0</v>
      </c>
      <c r="U121" s="296">
        <f t="shared" si="15"/>
        <v>-3641.9</v>
      </c>
      <c r="V121" s="444">
        <f t="shared" si="16"/>
        <v>27.6504</v>
      </c>
      <c r="W121" s="444">
        <f t="shared" si="17"/>
        <v>-100699.99176</v>
      </c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</row>
    <row r="122" s="285" customFormat="1" ht="16" customHeight="1" spans="1:34">
      <c r="A122" s="191">
        <v>118</v>
      </c>
      <c r="B122" s="296"/>
      <c r="C122" s="296" t="s">
        <v>3365</v>
      </c>
      <c r="D122" s="296" t="s">
        <v>3366</v>
      </c>
      <c r="E122" s="296"/>
      <c r="F122" s="341"/>
      <c r="G122" s="431" t="s">
        <v>8551</v>
      </c>
      <c r="H122" s="296"/>
      <c r="I122" s="431" t="s">
        <v>8596</v>
      </c>
      <c r="J122" s="296"/>
      <c r="K122" s="296"/>
      <c r="L122" s="445" t="s">
        <v>8609</v>
      </c>
      <c r="M122" s="444">
        <v>20.3077</v>
      </c>
      <c r="N122" s="444">
        <f t="shared" si="9"/>
        <v>19050.65337</v>
      </c>
      <c r="O122" s="191">
        <v>938.1</v>
      </c>
      <c r="P122" s="444">
        <f t="shared" si="10"/>
        <v>20.3077</v>
      </c>
      <c r="Q122" s="444">
        <f t="shared" si="11"/>
        <v>19050.65337</v>
      </c>
      <c r="R122" s="191">
        <f t="shared" si="12"/>
        <v>0</v>
      </c>
      <c r="S122" s="444">
        <f t="shared" si="13"/>
        <v>20.3077</v>
      </c>
      <c r="T122" s="444">
        <f t="shared" si="14"/>
        <v>0</v>
      </c>
      <c r="U122" s="296">
        <f t="shared" si="15"/>
        <v>0</v>
      </c>
      <c r="V122" s="444">
        <f t="shared" si="16"/>
        <v>20.3077</v>
      </c>
      <c r="W122" s="444">
        <f t="shared" si="17"/>
        <v>0</v>
      </c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</row>
    <row r="123" s="285" customFormat="1" ht="16" customHeight="1" spans="1:34">
      <c r="A123" s="191">
        <v>119</v>
      </c>
      <c r="B123" s="296"/>
      <c r="C123" s="296" t="s">
        <v>3367</v>
      </c>
      <c r="D123" s="296" t="s">
        <v>3368</v>
      </c>
      <c r="E123" s="296"/>
      <c r="F123" s="341"/>
      <c r="G123" s="431" t="s">
        <v>8551</v>
      </c>
      <c r="H123" s="296"/>
      <c r="I123" s="431" t="s">
        <v>8596</v>
      </c>
      <c r="J123" s="296"/>
      <c r="K123" s="296"/>
      <c r="L123" s="445" t="s">
        <v>8610</v>
      </c>
      <c r="M123" s="444">
        <v>18.8034</v>
      </c>
      <c r="N123" s="444">
        <f t="shared" si="9"/>
        <v>54742.33842</v>
      </c>
      <c r="O123" s="191">
        <v>2911.3</v>
      </c>
      <c r="P123" s="444">
        <f t="shared" si="10"/>
        <v>18.8034</v>
      </c>
      <c r="Q123" s="444">
        <f t="shared" si="11"/>
        <v>54742.33842</v>
      </c>
      <c r="R123" s="191">
        <f t="shared" si="12"/>
        <v>0</v>
      </c>
      <c r="S123" s="444">
        <f t="shared" si="13"/>
        <v>18.8034</v>
      </c>
      <c r="T123" s="444">
        <f t="shared" si="14"/>
        <v>0</v>
      </c>
      <c r="U123" s="296">
        <f t="shared" si="15"/>
        <v>0</v>
      </c>
      <c r="V123" s="444">
        <f t="shared" si="16"/>
        <v>18.8034</v>
      </c>
      <c r="W123" s="444">
        <f t="shared" si="17"/>
        <v>0</v>
      </c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</row>
    <row r="124" s="285" customFormat="1" ht="16" customHeight="1" spans="1:34">
      <c r="A124" s="191">
        <v>120</v>
      </c>
      <c r="B124" s="296"/>
      <c r="C124" s="296" t="s">
        <v>8611</v>
      </c>
      <c r="D124" s="296" t="s">
        <v>8612</v>
      </c>
      <c r="E124" s="296"/>
      <c r="F124" s="341"/>
      <c r="G124" s="431" t="s">
        <v>8551</v>
      </c>
      <c r="H124" s="296"/>
      <c r="I124" s="431" t="s">
        <v>8596</v>
      </c>
      <c r="J124" s="296"/>
      <c r="K124" s="296"/>
      <c r="L124" s="445" t="s">
        <v>8613</v>
      </c>
      <c r="M124" s="444">
        <v>30.7689</v>
      </c>
      <c r="N124" s="444">
        <f t="shared" si="9"/>
        <v>30025.23414834</v>
      </c>
      <c r="O124" s="191">
        <v>0</v>
      </c>
      <c r="P124" s="444">
        <f t="shared" si="10"/>
        <v>30.7689</v>
      </c>
      <c r="Q124" s="444">
        <f t="shared" si="11"/>
        <v>0</v>
      </c>
      <c r="R124" s="191">
        <f t="shared" si="12"/>
        <v>0</v>
      </c>
      <c r="S124" s="444">
        <f t="shared" si="13"/>
        <v>30.7689</v>
      </c>
      <c r="T124" s="444">
        <f t="shared" si="14"/>
        <v>0</v>
      </c>
      <c r="U124" s="296">
        <f t="shared" si="15"/>
        <v>-975.8306</v>
      </c>
      <c r="V124" s="444">
        <f t="shared" si="16"/>
        <v>30.7689</v>
      </c>
      <c r="W124" s="444">
        <f t="shared" si="17"/>
        <v>-30025.23414834</v>
      </c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</row>
    <row r="125" s="285" customFormat="1" ht="16" customHeight="1" spans="1:34">
      <c r="A125" s="191">
        <v>121</v>
      </c>
      <c r="B125" s="296"/>
      <c r="C125" s="296" t="s">
        <v>8614</v>
      </c>
      <c r="D125" s="296" t="s">
        <v>8615</v>
      </c>
      <c r="E125" s="296"/>
      <c r="F125" s="341"/>
      <c r="G125" s="431" t="s">
        <v>8551</v>
      </c>
      <c r="H125" s="296"/>
      <c r="I125" s="431" t="s">
        <v>8596</v>
      </c>
      <c r="J125" s="296"/>
      <c r="K125" s="296"/>
      <c r="L125" s="445" t="s">
        <v>8616</v>
      </c>
      <c r="M125" s="444">
        <v>30.7695</v>
      </c>
      <c r="N125" s="444">
        <f t="shared" si="9"/>
        <v>91243.36760325</v>
      </c>
      <c r="O125" s="191">
        <v>12</v>
      </c>
      <c r="P125" s="444">
        <f t="shared" si="10"/>
        <v>30.7695</v>
      </c>
      <c r="Q125" s="444">
        <f t="shared" si="11"/>
        <v>369.234</v>
      </c>
      <c r="R125" s="191">
        <f t="shared" si="12"/>
        <v>0</v>
      </c>
      <c r="S125" s="444">
        <f t="shared" si="13"/>
        <v>30.7695</v>
      </c>
      <c r="T125" s="444">
        <f t="shared" si="14"/>
        <v>0</v>
      </c>
      <c r="U125" s="296">
        <f t="shared" si="15"/>
        <v>-2953.3835</v>
      </c>
      <c r="V125" s="444">
        <f t="shared" si="16"/>
        <v>30.7695</v>
      </c>
      <c r="W125" s="444">
        <f t="shared" si="17"/>
        <v>-90874.13360325</v>
      </c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</row>
    <row r="126" s="285" customFormat="1" ht="16" customHeight="1" spans="1:34">
      <c r="A126" s="191">
        <v>122</v>
      </c>
      <c r="B126" s="296"/>
      <c r="C126" s="296" t="s">
        <v>8617</v>
      </c>
      <c r="D126" s="296" t="s">
        <v>8618</v>
      </c>
      <c r="E126" s="296"/>
      <c r="F126" s="341"/>
      <c r="G126" s="431" t="s">
        <v>8551</v>
      </c>
      <c r="H126" s="296"/>
      <c r="I126" s="431" t="s">
        <v>8596</v>
      </c>
      <c r="J126" s="296"/>
      <c r="K126" s="296"/>
      <c r="L126" s="445" t="s">
        <v>8619</v>
      </c>
      <c r="M126" s="444">
        <v>19.5917</v>
      </c>
      <c r="N126" s="444">
        <f t="shared" si="9"/>
        <v>13714.19</v>
      </c>
      <c r="O126" s="191">
        <v>0</v>
      </c>
      <c r="P126" s="444">
        <f t="shared" si="10"/>
        <v>19.5917</v>
      </c>
      <c r="Q126" s="444">
        <f t="shared" si="11"/>
        <v>0</v>
      </c>
      <c r="R126" s="191">
        <f t="shared" si="12"/>
        <v>0</v>
      </c>
      <c r="S126" s="444">
        <f t="shared" si="13"/>
        <v>19.5917</v>
      </c>
      <c r="T126" s="444">
        <f t="shared" si="14"/>
        <v>0</v>
      </c>
      <c r="U126" s="296">
        <f t="shared" si="15"/>
        <v>-700</v>
      </c>
      <c r="V126" s="444">
        <f t="shared" si="16"/>
        <v>19.5917</v>
      </c>
      <c r="W126" s="444">
        <f t="shared" si="17"/>
        <v>-13714.19</v>
      </c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</row>
    <row r="127" s="285" customFormat="1" ht="16" customHeight="1" spans="1:34">
      <c r="A127" s="191">
        <v>123</v>
      </c>
      <c r="B127" s="296"/>
      <c r="C127" s="296" t="s">
        <v>3377</v>
      </c>
      <c r="D127" s="296" t="s">
        <v>3378</v>
      </c>
      <c r="E127" s="296"/>
      <c r="F127" s="341"/>
      <c r="G127" s="431" t="s">
        <v>8551</v>
      </c>
      <c r="H127" s="296"/>
      <c r="I127" s="431" t="s">
        <v>8596</v>
      </c>
      <c r="J127" s="296"/>
      <c r="K127" s="296"/>
      <c r="L127" s="445" t="s">
        <v>8620</v>
      </c>
      <c r="M127" s="444">
        <v>22.2218</v>
      </c>
      <c r="N127" s="444">
        <f t="shared" si="9"/>
        <v>49454.6159</v>
      </c>
      <c r="O127" s="191">
        <v>0</v>
      </c>
      <c r="P127" s="444">
        <f t="shared" si="10"/>
        <v>22.2218</v>
      </c>
      <c r="Q127" s="444">
        <f t="shared" si="11"/>
        <v>0</v>
      </c>
      <c r="R127" s="191">
        <f t="shared" si="12"/>
        <v>0</v>
      </c>
      <c r="S127" s="444">
        <f t="shared" si="13"/>
        <v>22.2218</v>
      </c>
      <c r="T127" s="444">
        <f t="shared" si="14"/>
        <v>0</v>
      </c>
      <c r="U127" s="296">
        <f t="shared" si="15"/>
        <v>-2225.5</v>
      </c>
      <c r="V127" s="444">
        <f t="shared" si="16"/>
        <v>22.2218</v>
      </c>
      <c r="W127" s="444">
        <f t="shared" si="17"/>
        <v>-49454.6159</v>
      </c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</row>
    <row r="128" s="285" customFormat="1" ht="16" customHeight="1" spans="1:34">
      <c r="A128" s="191">
        <v>124</v>
      </c>
      <c r="B128" s="296"/>
      <c r="C128" s="296" t="s">
        <v>3387</v>
      </c>
      <c r="D128" s="296" t="s">
        <v>3388</v>
      </c>
      <c r="E128" s="296"/>
      <c r="F128" s="341"/>
      <c r="G128" s="431" t="s">
        <v>8551</v>
      </c>
      <c r="H128" s="296"/>
      <c r="I128" s="431" t="s">
        <v>8596</v>
      </c>
      <c r="J128" s="296"/>
      <c r="K128" s="296"/>
      <c r="L128" s="445" t="s">
        <v>8621</v>
      </c>
      <c r="M128" s="444">
        <v>29.5071</v>
      </c>
      <c r="N128" s="444">
        <f t="shared" si="9"/>
        <v>30477.88359</v>
      </c>
      <c r="O128" s="191">
        <v>693.98</v>
      </c>
      <c r="P128" s="444">
        <f t="shared" si="10"/>
        <v>29.5071</v>
      </c>
      <c r="Q128" s="444">
        <f t="shared" si="11"/>
        <v>20477.337258</v>
      </c>
      <c r="R128" s="191">
        <f t="shared" si="12"/>
        <v>0</v>
      </c>
      <c r="S128" s="444">
        <f t="shared" si="13"/>
        <v>29.5071</v>
      </c>
      <c r="T128" s="444">
        <f t="shared" si="14"/>
        <v>0</v>
      </c>
      <c r="U128" s="296">
        <f t="shared" si="15"/>
        <v>-338.92</v>
      </c>
      <c r="V128" s="444">
        <f t="shared" si="16"/>
        <v>29.5071</v>
      </c>
      <c r="W128" s="444">
        <f t="shared" si="17"/>
        <v>-10000.546332</v>
      </c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</row>
    <row r="129" s="285" customFormat="1" ht="16" customHeight="1" spans="1:34">
      <c r="A129" s="191">
        <v>125</v>
      </c>
      <c r="B129" s="296"/>
      <c r="C129" s="296" t="s">
        <v>3389</v>
      </c>
      <c r="D129" s="296" t="s">
        <v>3390</v>
      </c>
      <c r="E129" s="296"/>
      <c r="F129" s="341"/>
      <c r="G129" s="431" t="s">
        <v>8551</v>
      </c>
      <c r="H129" s="296"/>
      <c r="I129" s="431" t="s">
        <v>8596</v>
      </c>
      <c r="J129" s="296"/>
      <c r="K129" s="296"/>
      <c r="L129" s="445" t="s">
        <v>8622</v>
      </c>
      <c r="M129" s="444">
        <v>27.8622</v>
      </c>
      <c r="N129" s="444">
        <f t="shared" si="9"/>
        <v>30673.49598</v>
      </c>
      <c r="O129" s="191">
        <v>755.2</v>
      </c>
      <c r="P129" s="444">
        <f t="shared" si="10"/>
        <v>27.8622</v>
      </c>
      <c r="Q129" s="444">
        <f t="shared" si="11"/>
        <v>21041.53344</v>
      </c>
      <c r="R129" s="191">
        <f t="shared" si="12"/>
        <v>0</v>
      </c>
      <c r="S129" s="444">
        <f t="shared" si="13"/>
        <v>27.8622</v>
      </c>
      <c r="T129" s="444">
        <f t="shared" si="14"/>
        <v>0</v>
      </c>
      <c r="U129" s="296">
        <f t="shared" si="15"/>
        <v>-345.7</v>
      </c>
      <c r="V129" s="444">
        <f t="shared" si="16"/>
        <v>27.8622</v>
      </c>
      <c r="W129" s="444">
        <f t="shared" si="17"/>
        <v>-9631.96254</v>
      </c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</row>
    <row r="130" s="285" customFormat="1" ht="16" customHeight="1" spans="1:34">
      <c r="A130" s="191">
        <v>126</v>
      </c>
      <c r="B130" s="296"/>
      <c r="C130" s="296" t="s">
        <v>4262</v>
      </c>
      <c r="D130" s="296" t="s">
        <v>4263</v>
      </c>
      <c r="E130" s="296"/>
      <c r="F130" s="341"/>
      <c r="G130" s="431" t="s">
        <v>8551</v>
      </c>
      <c r="H130" s="296"/>
      <c r="I130" s="431" t="s">
        <v>8596</v>
      </c>
      <c r="J130" s="296"/>
      <c r="K130" s="296"/>
      <c r="L130" s="445" t="s">
        <v>8623</v>
      </c>
      <c r="M130" s="444">
        <v>34.9662</v>
      </c>
      <c r="N130" s="444">
        <f t="shared" si="9"/>
        <v>69572.24814</v>
      </c>
      <c r="O130" s="191">
        <v>1115.2</v>
      </c>
      <c r="P130" s="444">
        <f t="shared" si="10"/>
        <v>34.9662</v>
      </c>
      <c r="Q130" s="444">
        <f t="shared" si="11"/>
        <v>38994.30624</v>
      </c>
      <c r="R130" s="191">
        <f t="shared" si="12"/>
        <v>0</v>
      </c>
      <c r="S130" s="444">
        <f t="shared" si="13"/>
        <v>34.9662</v>
      </c>
      <c r="T130" s="444">
        <f t="shared" si="14"/>
        <v>0</v>
      </c>
      <c r="U130" s="296">
        <f t="shared" si="15"/>
        <v>-874.5</v>
      </c>
      <c r="V130" s="444">
        <f t="shared" si="16"/>
        <v>34.9662</v>
      </c>
      <c r="W130" s="444">
        <f t="shared" si="17"/>
        <v>-30577.9419</v>
      </c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</row>
    <row r="131" s="285" customFormat="1" ht="16" customHeight="1" spans="1:34">
      <c r="A131" s="191">
        <v>127</v>
      </c>
      <c r="B131" s="296"/>
      <c r="C131" s="296" t="s">
        <v>3393</v>
      </c>
      <c r="D131" s="296" t="s">
        <v>3394</v>
      </c>
      <c r="E131" s="296"/>
      <c r="F131" s="341"/>
      <c r="G131" s="431" t="s">
        <v>8551</v>
      </c>
      <c r="H131" s="296"/>
      <c r="I131" s="431" t="s">
        <v>8596</v>
      </c>
      <c r="J131" s="296"/>
      <c r="K131" s="296"/>
      <c r="L131" s="445" t="s">
        <v>8624</v>
      </c>
      <c r="M131" s="444">
        <v>26.3853</v>
      </c>
      <c r="N131" s="444">
        <f t="shared" si="9"/>
        <v>12216.3939</v>
      </c>
      <c r="O131" s="191">
        <v>0</v>
      </c>
      <c r="P131" s="444">
        <f t="shared" si="10"/>
        <v>26.3853</v>
      </c>
      <c r="Q131" s="444">
        <f t="shared" si="11"/>
        <v>0</v>
      </c>
      <c r="R131" s="191">
        <f t="shared" si="12"/>
        <v>0</v>
      </c>
      <c r="S131" s="444">
        <f t="shared" si="13"/>
        <v>26.3853</v>
      </c>
      <c r="T131" s="444">
        <f t="shared" si="14"/>
        <v>0</v>
      </c>
      <c r="U131" s="296">
        <f t="shared" si="15"/>
        <v>-463</v>
      </c>
      <c r="V131" s="444">
        <f t="shared" si="16"/>
        <v>26.3853</v>
      </c>
      <c r="W131" s="444">
        <f t="shared" si="17"/>
        <v>-12216.3939</v>
      </c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</row>
    <row r="132" s="285" customFormat="1" ht="16" customHeight="1" spans="1:34">
      <c r="A132" s="191">
        <v>128</v>
      </c>
      <c r="B132" s="296"/>
      <c r="C132" s="296" t="s">
        <v>4264</v>
      </c>
      <c r="D132" s="296" t="s">
        <v>4265</v>
      </c>
      <c r="E132" s="296"/>
      <c r="F132" s="341"/>
      <c r="G132" s="431" t="s">
        <v>8551</v>
      </c>
      <c r="H132" s="296"/>
      <c r="I132" s="431" t="s">
        <v>8596</v>
      </c>
      <c r="J132" s="296"/>
      <c r="K132" s="296"/>
      <c r="L132" s="445" t="s">
        <v>8625</v>
      </c>
      <c r="M132" s="444">
        <v>70.2116</v>
      </c>
      <c r="N132" s="444">
        <f t="shared" si="9"/>
        <v>39318.496</v>
      </c>
      <c r="O132" s="191">
        <v>193.4</v>
      </c>
      <c r="P132" s="444">
        <f t="shared" si="10"/>
        <v>70.2116</v>
      </c>
      <c r="Q132" s="444">
        <f t="shared" si="11"/>
        <v>13578.92344</v>
      </c>
      <c r="R132" s="191">
        <f t="shared" si="12"/>
        <v>0</v>
      </c>
      <c r="S132" s="444">
        <f t="shared" si="13"/>
        <v>70.2116</v>
      </c>
      <c r="T132" s="444">
        <f t="shared" si="14"/>
        <v>0</v>
      </c>
      <c r="U132" s="296">
        <f t="shared" si="15"/>
        <v>-366.6</v>
      </c>
      <c r="V132" s="444">
        <f t="shared" si="16"/>
        <v>70.2116</v>
      </c>
      <c r="W132" s="444">
        <f t="shared" si="17"/>
        <v>-25739.57256</v>
      </c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</row>
    <row r="133" s="285" customFormat="1" ht="16" customHeight="1" spans="1:34">
      <c r="A133" s="191">
        <v>129</v>
      </c>
      <c r="B133" s="296"/>
      <c r="C133" s="296" t="s">
        <v>3399</v>
      </c>
      <c r="D133" s="296" t="s">
        <v>3400</v>
      </c>
      <c r="E133" s="296"/>
      <c r="F133" s="341"/>
      <c r="G133" s="431" t="s">
        <v>8551</v>
      </c>
      <c r="H133" s="296"/>
      <c r="I133" s="431" t="s">
        <v>8596</v>
      </c>
      <c r="J133" s="296"/>
      <c r="K133" s="296"/>
      <c r="L133" s="445" t="s">
        <v>8626</v>
      </c>
      <c r="M133" s="444">
        <v>8.2859</v>
      </c>
      <c r="N133" s="444">
        <f t="shared" ref="N133:N196" si="18">L133*M133</f>
        <v>18228.98</v>
      </c>
      <c r="O133" s="191">
        <v>1846</v>
      </c>
      <c r="P133" s="444">
        <f t="shared" ref="P133:P196" si="19">M133</f>
        <v>8.2859</v>
      </c>
      <c r="Q133" s="444">
        <f t="shared" ref="Q133:Q196" si="20">O133*P133</f>
        <v>15295.7714</v>
      </c>
      <c r="R133" s="191">
        <f t="shared" ref="R133:R196" si="21">IF((O133-L133)&gt;0,O133-L133,0)</f>
        <v>0</v>
      </c>
      <c r="S133" s="444">
        <f t="shared" ref="S133:S196" si="22">P133</f>
        <v>8.2859</v>
      </c>
      <c r="T133" s="444">
        <f t="shared" ref="T133:T196" si="23">IF((Q133-N133)&gt;0,Q133-N133,0)</f>
        <v>0</v>
      </c>
      <c r="U133" s="296">
        <f t="shared" ref="U133:U196" si="24">IF((O133-L133)&lt;0,O133-L133,0)</f>
        <v>-354</v>
      </c>
      <c r="V133" s="444">
        <f t="shared" ref="V133:V196" si="25">S133</f>
        <v>8.2859</v>
      </c>
      <c r="W133" s="444">
        <f t="shared" ref="W133:W196" si="26">U133*V133</f>
        <v>-2933.2086</v>
      </c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</row>
    <row r="134" s="285" customFormat="1" ht="16" customHeight="1" spans="1:34">
      <c r="A134" s="191">
        <v>130</v>
      </c>
      <c r="B134" s="296"/>
      <c r="C134" s="296" t="s">
        <v>3403</v>
      </c>
      <c r="D134" s="296" t="s">
        <v>3404</v>
      </c>
      <c r="E134" s="296"/>
      <c r="F134" s="341"/>
      <c r="G134" s="431" t="s">
        <v>8551</v>
      </c>
      <c r="H134" s="296"/>
      <c r="I134" s="431" t="s">
        <v>8596</v>
      </c>
      <c r="J134" s="296"/>
      <c r="K134" s="296"/>
      <c r="L134" s="445" t="s">
        <v>8627</v>
      </c>
      <c r="M134" s="444">
        <v>26.6352</v>
      </c>
      <c r="N134" s="444">
        <f t="shared" si="18"/>
        <v>98462.34384</v>
      </c>
      <c r="O134" s="191">
        <v>1980</v>
      </c>
      <c r="P134" s="444">
        <f t="shared" si="19"/>
        <v>26.6352</v>
      </c>
      <c r="Q134" s="444">
        <f t="shared" si="20"/>
        <v>52737.696</v>
      </c>
      <c r="R134" s="191">
        <f t="shared" si="21"/>
        <v>0</v>
      </c>
      <c r="S134" s="444">
        <f t="shared" si="22"/>
        <v>26.6352</v>
      </c>
      <c r="T134" s="444">
        <f t="shared" si="23"/>
        <v>0</v>
      </c>
      <c r="U134" s="296">
        <f t="shared" si="24"/>
        <v>-1716.7</v>
      </c>
      <c r="V134" s="444">
        <f t="shared" si="25"/>
        <v>26.6352</v>
      </c>
      <c r="W134" s="444">
        <f t="shared" si="26"/>
        <v>-45724.64784</v>
      </c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</row>
    <row r="135" s="285" customFormat="1" ht="16" customHeight="1" spans="1:34">
      <c r="A135" s="191">
        <v>131</v>
      </c>
      <c r="B135" s="296"/>
      <c r="C135" s="296" t="s">
        <v>3407</v>
      </c>
      <c r="D135" s="296" t="s">
        <v>2588</v>
      </c>
      <c r="E135" s="296"/>
      <c r="F135" s="341"/>
      <c r="G135" s="431" t="s">
        <v>6641</v>
      </c>
      <c r="H135" s="296"/>
      <c r="I135" s="431" t="s">
        <v>8596</v>
      </c>
      <c r="J135" s="296"/>
      <c r="K135" s="296"/>
      <c r="L135" s="445" t="s">
        <v>8628</v>
      </c>
      <c r="M135" s="444">
        <v>0.0291</v>
      </c>
      <c r="N135" s="444">
        <f t="shared" si="18"/>
        <v>96.03</v>
      </c>
      <c r="O135" s="191">
        <v>0</v>
      </c>
      <c r="P135" s="444">
        <f t="shared" si="19"/>
        <v>0.0291</v>
      </c>
      <c r="Q135" s="444">
        <f t="shared" si="20"/>
        <v>0</v>
      </c>
      <c r="R135" s="191">
        <f t="shared" si="21"/>
        <v>0</v>
      </c>
      <c r="S135" s="444">
        <f t="shared" si="22"/>
        <v>0.0291</v>
      </c>
      <c r="T135" s="444">
        <f t="shared" si="23"/>
        <v>0</v>
      </c>
      <c r="U135" s="296">
        <f t="shared" si="24"/>
        <v>-3300</v>
      </c>
      <c r="V135" s="444">
        <f t="shared" si="25"/>
        <v>0.0291</v>
      </c>
      <c r="W135" s="444">
        <f t="shared" si="26"/>
        <v>-96.03</v>
      </c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</row>
    <row r="136" s="285" customFormat="1" ht="16" customHeight="1" spans="1:34">
      <c r="A136" s="191">
        <v>132</v>
      </c>
      <c r="B136" s="296"/>
      <c r="C136" s="296" t="s">
        <v>3693</v>
      </c>
      <c r="D136" s="296" t="s">
        <v>3694</v>
      </c>
      <c r="E136" s="296"/>
      <c r="F136" s="341"/>
      <c r="G136" s="431" t="s">
        <v>8535</v>
      </c>
      <c r="H136" s="296"/>
      <c r="I136" s="431" t="s">
        <v>8596</v>
      </c>
      <c r="J136" s="296"/>
      <c r="K136" s="296"/>
      <c r="L136" s="445" t="s">
        <v>8629</v>
      </c>
      <c r="M136" s="444">
        <v>0.373502</v>
      </c>
      <c r="N136" s="444">
        <f t="shared" si="18"/>
        <v>7862.2171</v>
      </c>
      <c r="O136" s="191">
        <v>0</v>
      </c>
      <c r="P136" s="444">
        <f t="shared" si="19"/>
        <v>0.373502</v>
      </c>
      <c r="Q136" s="444">
        <f t="shared" si="20"/>
        <v>0</v>
      </c>
      <c r="R136" s="191">
        <f t="shared" si="21"/>
        <v>0</v>
      </c>
      <c r="S136" s="444">
        <f t="shared" si="22"/>
        <v>0.373502</v>
      </c>
      <c r="T136" s="444">
        <f t="shared" si="23"/>
        <v>0</v>
      </c>
      <c r="U136" s="296">
        <f t="shared" si="24"/>
        <v>-21050</v>
      </c>
      <c r="V136" s="444">
        <f t="shared" si="25"/>
        <v>0.373502</v>
      </c>
      <c r="W136" s="444">
        <f t="shared" si="26"/>
        <v>-7862.2171</v>
      </c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</row>
    <row r="137" s="285" customFormat="1" ht="16" customHeight="1" spans="1:34">
      <c r="A137" s="191">
        <v>133</v>
      </c>
      <c r="B137" s="296"/>
      <c r="C137" s="296" t="s">
        <v>3412</v>
      </c>
      <c r="D137" s="296" t="s">
        <v>3413</v>
      </c>
      <c r="E137" s="296"/>
      <c r="F137" s="341"/>
      <c r="G137" s="431" t="s">
        <v>8535</v>
      </c>
      <c r="H137" s="296"/>
      <c r="I137" s="431" t="s">
        <v>8596</v>
      </c>
      <c r="J137" s="296"/>
      <c r="K137" s="296"/>
      <c r="L137" s="445" t="s">
        <v>8630</v>
      </c>
      <c r="M137" s="444">
        <v>0.23427</v>
      </c>
      <c r="N137" s="444">
        <f t="shared" si="18"/>
        <v>691.0965</v>
      </c>
      <c r="O137" s="191">
        <v>1507</v>
      </c>
      <c r="P137" s="444">
        <f t="shared" si="19"/>
        <v>0.23427</v>
      </c>
      <c r="Q137" s="444">
        <f t="shared" si="20"/>
        <v>353.04489</v>
      </c>
      <c r="R137" s="191">
        <f t="shared" si="21"/>
        <v>0</v>
      </c>
      <c r="S137" s="444">
        <f t="shared" si="22"/>
        <v>0.23427</v>
      </c>
      <c r="T137" s="444">
        <f t="shared" si="23"/>
        <v>0</v>
      </c>
      <c r="U137" s="296">
        <f t="shared" si="24"/>
        <v>-1443</v>
      </c>
      <c r="V137" s="444">
        <f t="shared" si="25"/>
        <v>0.23427</v>
      </c>
      <c r="W137" s="444">
        <f t="shared" si="26"/>
        <v>-338.05161</v>
      </c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96"/>
      <c r="AH137" s="296"/>
    </row>
    <row r="138" s="285" customFormat="1" ht="16" customHeight="1" spans="1:34">
      <c r="A138" s="191">
        <v>134</v>
      </c>
      <c r="B138" s="296"/>
      <c r="C138" s="296" t="s">
        <v>3414</v>
      </c>
      <c r="D138" s="296" t="s">
        <v>3415</v>
      </c>
      <c r="E138" s="296"/>
      <c r="F138" s="341"/>
      <c r="G138" s="431" t="s">
        <v>8535</v>
      </c>
      <c r="H138" s="296"/>
      <c r="I138" s="431" t="s">
        <v>8596</v>
      </c>
      <c r="J138" s="296"/>
      <c r="K138" s="296"/>
      <c r="L138" s="445" t="s">
        <v>8630</v>
      </c>
      <c r="M138" s="444">
        <v>0.123886</v>
      </c>
      <c r="N138" s="444">
        <f t="shared" si="18"/>
        <v>365.4637</v>
      </c>
      <c r="O138" s="191">
        <v>1507</v>
      </c>
      <c r="P138" s="444">
        <f t="shared" si="19"/>
        <v>0.123886</v>
      </c>
      <c r="Q138" s="444">
        <f t="shared" si="20"/>
        <v>186.696202</v>
      </c>
      <c r="R138" s="191">
        <f t="shared" si="21"/>
        <v>0</v>
      </c>
      <c r="S138" s="444">
        <f t="shared" si="22"/>
        <v>0.123886</v>
      </c>
      <c r="T138" s="444">
        <f t="shared" si="23"/>
        <v>0</v>
      </c>
      <c r="U138" s="296">
        <f t="shared" si="24"/>
        <v>-1443</v>
      </c>
      <c r="V138" s="444">
        <f t="shared" si="25"/>
        <v>0.123886</v>
      </c>
      <c r="W138" s="444">
        <f t="shared" si="26"/>
        <v>-178.767498</v>
      </c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96"/>
      <c r="AH138" s="296"/>
    </row>
    <row r="139" s="285" customFormat="1" ht="16" customHeight="1" spans="1:34">
      <c r="A139" s="191">
        <v>135</v>
      </c>
      <c r="B139" s="296"/>
      <c r="C139" s="296" t="s">
        <v>3416</v>
      </c>
      <c r="D139" s="296" t="s">
        <v>3417</v>
      </c>
      <c r="E139" s="296"/>
      <c r="F139" s="341"/>
      <c r="G139" s="431" t="s">
        <v>8535</v>
      </c>
      <c r="H139" s="296"/>
      <c r="I139" s="431" t="s">
        <v>8596</v>
      </c>
      <c r="J139" s="296"/>
      <c r="K139" s="296"/>
      <c r="L139" s="445" t="s">
        <v>8630</v>
      </c>
      <c r="M139" s="444">
        <v>0.130944</v>
      </c>
      <c r="N139" s="444">
        <f t="shared" si="18"/>
        <v>386.2848</v>
      </c>
      <c r="O139" s="191">
        <v>1905</v>
      </c>
      <c r="P139" s="444">
        <f t="shared" si="19"/>
        <v>0.130944</v>
      </c>
      <c r="Q139" s="444">
        <f t="shared" si="20"/>
        <v>249.44832</v>
      </c>
      <c r="R139" s="191">
        <f t="shared" si="21"/>
        <v>0</v>
      </c>
      <c r="S139" s="444">
        <f t="shared" si="22"/>
        <v>0.130944</v>
      </c>
      <c r="T139" s="444">
        <f t="shared" si="23"/>
        <v>0</v>
      </c>
      <c r="U139" s="296">
        <f t="shared" si="24"/>
        <v>-1045</v>
      </c>
      <c r="V139" s="444">
        <f t="shared" si="25"/>
        <v>0.130944</v>
      </c>
      <c r="W139" s="444">
        <f t="shared" si="26"/>
        <v>-136.83648</v>
      </c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96"/>
      <c r="AH139" s="296"/>
    </row>
    <row r="140" s="285" customFormat="1" ht="16" customHeight="1" spans="1:34">
      <c r="A140" s="191">
        <v>136</v>
      </c>
      <c r="B140" s="296"/>
      <c r="C140" s="296" t="s">
        <v>3418</v>
      </c>
      <c r="D140" s="296" t="s">
        <v>3419</v>
      </c>
      <c r="E140" s="296"/>
      <c r="F140" s="341"/>
      <c r="G140" s="431" t="s">
        <v>8535</v>
      </c>
      <c r="H140" s="296"/>
      <c r="I140" s="431" t="s">
        <v>8596</v>
      </c>
      <c r="J140" s="296"/>
      <c r="K140" s="296"/>
      <c r="L140" s="445" t="s">
        <v>8630</v>
      </c>
      <c r="M140" s="444">
        <v>0.065542</v>
      </c>
      <c r="N140" s="444">
        <f t="shared" si="18"/>
        <v>193.3489</v>
      </c>
      <c r="O140" s="191">
        <v>1507</v>
      </c>
      <c r="P140" s="444">
        <f t="shared" si="19"/>
        <v>0.065542</v>
      </c>
      <c r="Q140" s="444">
        <f t="shared" si="20"/>
        <v>98.771794</v>
      </c>
      <c r="R140" s="191">
        <f t="shared" si="21"/>
        <v>0</v>
      </c>
      <c r="S140" s="444">
        <f t="shared" si="22"/>
        <v>0.065542</v>
      </c>
      <c r="T140" s="444">
        <f t="shared" si="23"/>
        <v>0</v>
      </c>
      <c r="U140" s="296">
        <f t="shared" si="24"/>
        <v>-1443</v>
      </c>
      <c r="V140" s="444">
        <f t="shared" si="25"/>
        <v>0.065542</v>
      </c>
      <c r="W140" s="444">
        <f t="shared" si="26"/>
        <v>-94.577106</v>
      </c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96"/>
      <c r="AH140" s="296"/>
    </row>
    <row r="141" s="285" customFormat="1" ht="16" customHeight="1" spans="1:34">
      <c r="A141" s="191">
        <v>137</v>
      </c>
      <c r="B141" s="296"/>
      <c r="C141" s="296" t="s">
        <v>3420</v>
      </c>
      <c r="D141" s="296" t="s">
        <v>3421</v>
      </c>
      <c r="E141" s="296"/>
      <c r="F141" s="341"/>
      <c r="G141" s="431" t="s">
        <v>8535</v>
      </c>
      <c r="H141" s="296"/>
      <c r="I141" s="431" t="s">
        <v>8596</v>
      </c>
      <c r="J141" s="296"/>
      <c r="K141" s="296"/>
      <c r="L141" s="445" t="s">
        <v>8631</v>
      </c>
      <c r="M141" s="444">
        <v>0.0958</v>
      </c>
      <c r="N141" s="444">
        <f t="shared" si="18"/>
        <v>1733.98</v>
      </c>
      <c r="O141" s="191">
        <v>12162</v>
      </c>
      <c r="P141" s="444">
        <f t="shared" si="19"/>
        <v>0.0958</v>
      </c>
      <c r="Q141" s="444">
        <f t="shared" si="20"/>
        <v>1165.1196</v>
      </c>
      <c r="R141" s="191">
        <f t="shared" si="21"/>
        <v>0</v>
      </c>
      <c r="S141" s="444">
        <f t="shared" si="22"/>
        <v>0.0958</v>
      </c>
      <c r="T141" s="444">
        <f t="shared" si="23"/>
        <v>0</v>
      </c>
      <c r="U141" s="296">
        <f t="shared" si="24"/>
        <v>-5938</v>
      </c>
      <c r="V141" s="444">
        <f t="shared" si="25"/>
        <v>0.0958</v>
      </c>
      <c r="W141" s="444">
        <f t="shared" si="26"/>
        <v>-568.8604</v>
      </c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</row>
    <row r="142" s="285" customFormat="1" ht="16" customHeight="1" spans="1:34">
      <c r="A142" s="191">
        <v>138</v>
      </c>
      <c r="B142" s="296"/>
      <c r="C142" s="296" t="s">
        <v>3422</v>
      </c>
      <c r="D142" s="296" t="s">
        <v>3423</v>
      </c>
      <c r="E142" s="296"/>
      <c r="F142" s="341"/>
      <c r="G142" s="431" t="s">
        <v>6641</v>
      </c>
      <c r="H142" s="296"/>
      <c r="I142" s="431" t="s">
        <v>8596</v>
      </c>
      <c r="J142" s="296"/>
      <c r="K142" s="296"/>
      <c r="L142" s="445" t="s">
        <v>8632</v>
      </c>
      <c r="M142" s="444">
        <v>1.06</v>
      </c>
      <c r="N142" s="444">
        <f t="shared" si="18"/>
        <v>5194</v>
      </c>
      <c r="O142" s="191">
        <v>1931</v>
      </c>
      <c r="P142" s="444">
        <f t="shared" si="19"/>
        <v>1.06</v>
      </c>
      <c r="Q142" s="444">
        <f t="shared" si="20"/>
        <v>2046.86</v>
      </c>
      <c r="R142" s="191">
        <f t="shared" si="21"/>
        <v>0</v>
      </c>
      <c r="S142" s="444">
        <f t="shared" si="22"/>
        <v>1.06</v>
      </c>
      <c r="T142" s="444">
        <f t="shared" si="23"/>
        <v>0</v>
      </c>
      <c r="U142" s="296">
        <f t="shared" si="24"/>
        <v>-2969</v>
      </c>
      <c r="V142" s="444">
        <f t="shared" si="25"/>
        <v>1.06</v>
      </c>
      <c r="W142" s="444">
        <f t="shared" si="26"/>
        <v>-3147.14</v>
      </c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</row>
    <row r="143" s="285" customFormat="1" ht="16" customHeight="1" spans="1:34">
      <c r="A143" s="191">
        <v>139</v>
      </c>
      <c r="B143" s="296"/>
      <c r="C143" s="296" t="s">
        <v>8633</v>
      </c>
      <c r="D143" s="296" t="s">
        <v>8634</v>
      </c>
      <c r="E143" s="296"/>
      <c r="F143" s="341"/>
      <c r="G143" s="431" t="s">
        <v>8535</v>
      </c>
      <c r="H143" s="296"/>
      <c r="I143" s="431" t="s">
        <v>8596</v>
      </c>
      <c r="J143" s="296"/>
      <c r="K143" s="296"/>
      <c r="L143" s="445" t="s">
        <v>8489</v>
      </c>
      <c r="M143" s="444">
        <v>0.19882</v>
      </c>
      <c r="N143" s="444">
        <f t="shared" si="18"/>
        <v>198.82</v>
      </c>
      <c r="O143" s="191">
        <v>0</v>
      </c>
      <c r="P143" s="444">
        <f t="shared" si="19"/>
        <v>0.19882</v>
      </c>
      <c r="Q143" s="444">
        <f t="shared" si="20"/>
        <v>0</v>
      </c>
      <c r="R143" s="191">
        <f t="shared" si="21"/>
        <v>0</v>
      </c>
      <c r="S143" s="444">
        <f t="shared" si="22"/>
        <v>0.19882</v>
      </c>
      <c r="T143" s="444">
        <f t="shared" si="23"/>
        <v>0</v>
      </c>
      <c r="U143" s="296">
        <f t="shared" si="24"/>
        <v>-1000</v>
      </c>
      <c r="V143" s="444">
        <f t="shared" si="25"/>
        <v>0.19882</v>
      </c>
      <c r="W143" s="444">
        <f t="shared" si="26"/>
        <v>-198.82</v>
      </c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96"/>
      <c r="AH143" s="296"/>
    </row>
    <row r="144" s="285" customFormat="1" ht="16" customHeight="1" spans="1:34">
      <c r="A144" s="191">
        <v>140</v>
      </c>
      <c r="B144" s="296"/>
      <c r="C144" s="296" t="s">
        <v>8635</v>
      </c>
      <c r="D144" s="296" t="s">
        <v>8636</v>
      </c>
      <c r="E144" s="296"/>
      <c r="F144" s="341"/>
      <c r="G144" s="431" t="s">
        <v>6641</v>
      </c>
      <c r="H144" s="296"/>
      <c r="I144" s="431" t="s">
        <v>8596</v>
      </c>
      <c r="J144" s="296"/>
      <c r="K144" s="296"/>
      <c r="L144" s="445" t="s">
        <v>8637</v>
      </c>
      <c r="M144" s="444">
        <v>0.084183</v>
      </c>
      <c r="N144" s="444">
        <f t="shared" si="18"/>
        <v>151.5294</v>
      </c>
      <c r="O144" s="191">
        <v>1800</v>
      </c>
      <c r="P144" s="444">
        <f t="shared" si="19"/>
        <v>0.084183</v>
      </c>
      <c r="Q144" s="444">
        <f t="shared" si="20"/>
        <v>151.5294</v>
      </c>
      <c r="R144" s="191">
        <f t="shared" si="21"/>
        <v>0</v>
      </c>
      <c r="S144" s="444">
        <f t="shared" si="22"/>
        <v>0.084183</v>
      </c>
      <c r="T144" s="444">
        <f t="shared" si="23"/>
        <v>0</v>
      </c>
      <c r="U144" s="296">
        <f t="shared" si="24"/>
        <v>0</v>
      </c>
      <c r="V144" s="444">
        <f t="shared" si="25"/>
        <v>0.084183</v>
      </c>
      <c r="W144" s="444">
        <f t="shared" si="26"/>
        <v>0</v>
      </c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</row>
    <row r="145" s="285" customFormat="1" ht="16" customHeight="1" spans="1:34">
      <c r="A145" s="191">
        <v>141</v>
      </c>
      <c r="B145" s="296"/>
      <c r="C145" s="296" t="s">
        <v>3442</v>
      </c>
      <c r="D145" s="296" t="s">
        <v>3443</v>
      </c>
      <c r="E145" s="296"/>
      <c r="F145" s="341"/>
      <c r="G145" s="431" t="s">
        <v>8535</v>
      </c>
      <c r="H145" s="296"/>
      <c r="I145" s="431" t="s">
        <v>8596</v>
      </c>
      <c r="J145" s="296"/>
      <c r="K145" s="296"/>
      <c r="L145" s="445" t="s">
        <v>8546</v>
      </c>
      <c r="M145" s="444">
        <v>0.325001</v>
      </c>
      <c r="N145" s="444">
        <f t="shared" si="18"/>
        <v>650.002</v>
      </c>
      <c r="O145" s="191">
        <v>0</v>
      </c>
      <c r="P145" s="444">
        <f t="shared" si="19"/>
        <v>0.325001</v>
      </c>
      <c r="Q145" s="444">
        <f t="shared" si="20"/>
        <v>0</v>
      </c>
      <c r="R145" s="191">
        <f t="shared" si="21"/>
        <v>0</v>
      </c>
      <c r="S145" s="444">
        <f t="shared" si="22"/>
        <v>0.325001</v>
      </c>
      <c r="T145" s="444">
        <f t="shared" si="23"/>
        <v>0</v>
      </c>
      <c r="U145" s="296">
        <f t="shared" si="24"/>
        <v>-2000</v>
      </c>
      <c r="V145" s="444">
        <f t="shared" si="25"/>
        <v>0.325001</v>
      </c>
      <c r="W145" s="444">
        <f t="shared" si="26"/>
        <v>-650.002</v>
      </c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</row>
    <row r="146" s="285" customFormat="1" ht="16" customHeight="1" spans="1:34">
      <c r="A146" s="191">
        <v>142</v>
      </c>
      <c r="B146" s="296"/>
      <c r="C146" s="296" t="s">
        <v>3446</v>
      </c>
      <c r="D146" s="296" t="s">
        <v>3447</v>
      </c>
      <c r="E146" s="296"/>
      <c r="F146" s="341"/>
      <c r="G146" s="431" t="s">
        <v>8535</v>
      </c>
      <c r="H146" s="296"/>
      <c r="I146" s="431" t="s">
        <v>8596</v>
      </c>
      <c r="J146" s="296"/>
      <c r="K146" s="296"/>
      <c r="L146" s="445" t="s">
        <v>8638</v>
      </c>
      <c r="M146" s="444">
        <v>0.169526</v>
      </c>
      <c r="N146" s="444">
        <f t="shared" si="18"/>
        <v>2695.4634</v>
      </c>
      <c r="O146" s="191">
        <v>7909</v>
      </c>
      <c r="P146" s="444">
        <f t="shared" si="19"/>
        <v>0.169526</v>
      </c>
      <c r="Q146" s="444">
        <f t="shared" si="20"/>
        <v>1340.781134</v>
      </c>
      <c r="R146" s="191">
        <f t="shared" si="21"/>
        <v>0</v>
      </c>
      <c r="S146" s="444">
        <f t="shared" si="22"/>
        <v>0.169526</v>
      </c>
      <c r="T146" s="444">
        <f t="shared" si="23"/>
        <v>0</v>
      </c>
      <c r="U146" s="296">
        <f t="shared" si="24"/>
        <v>-7991</v>
      </c>
      <c r="V146" s="444">
        <f t="shared" si="25"/>
        <v>0.169526</v>
      </c>
      <c r="W146" s="444">
        <f t="shared" si="26"/>
        <v>-1354.682266</v>
      </c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</row>
    <row r="147" s="285" customFormat="1" ht="16" customHeight="1" spans="1:34">
      <c r="A147" s="191">
        <v>143</v>
      </c>
      <c r="B147" s="296"/>
      <c r="C147" s="296" t="s">
        <v>3451</v>
      </c>
      <c r="D147" s="296" t="s">
        <v>3452</v>
      </c>
      <c r="E147" s="296"/>
      <c r="F147" s="341"/>
      <c r="G147" s="431" t="s">
        <v>8547</v>
      </c>
      <c r="H147" s="296"/>
      <c r="I147" s="431" t="s">
        <v>8596</v>
      </c>
      <c r="J147" s="296"/>
      <c r="K147" s="296"/>
      <c r="L147" s="445" t="s">
        <v>8639</v>
      </c>
      <c r="M147" s="444">
        <v>13.8859</v>
      </c>
      <c r="N147" s="444">
        <f t="shared" si="18"/>
        <v>2957.6967</v>
      </c>
      <c r="O147" s="191">
        <v>213</v>
      </c>
      <c r="P147" s="444">
        <f t="shared" si="19"/>
        <v>13.8859</v>
      </c>
      <c r="Q147" s="444">
        <f t="shared" si="20"/>
        <v>2957.6967</v>
      </c>
      <c r="R147" s="191">
        <f t="shared" si="21"/>
        <v>0</v>
      </c>
      <c r="S147" s="444">
        <f t="shared" si="22"/>
        <v>13.8859</v>
      </c>
      <c r="T147" s="444">
        <f t="shared" si="23"/>
        <v>0</v>
      </c>
      <c r="U147" s="296">
        <f t="shared" si="24"/>
        <v>0</v>
      </c>
      <c r="V147" s="444">
        <f t="shared" si="25"/>
        <v>13.8859</v>
      </c>
      <c r="W147" s="444">
        <f t="shared" si="26"/>
        <v>0</v>
      </c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</row>
    <row r="148" s="285" customFormat="1" ht="16" customHeight="1" spans="1:34">
      <c r="A148" s="191">
        <v>144</v>
      </c>
      <c r="B148" s="296"/>
      <c r="C148" s="296" t="s">
        <v>3455</v>
      </c>
      <c r="D148" s="296" t="s">
        <v>3456</v>
      </c>
      <c r="E148" s="296"/>
      <c r="F148" s="341"/>
      <c r="G148" s="431" t="s">
        <v>6292</v>
      </c>
      <c r="H148" s="296"/>
      <c r="I148" s="431" t="s">
        <v>8596</v>
      </c>
      <c r="J148" s="296"/>
      <c r="K148" s="296"/>
      <c r="L148" s="445" t="s">
        <v>8630</v>
      </c>
      <c r="M148" s="444">
        <v>0.112755</v>
      </c>
      <c r="N148" s="444">
        <f t="shared" si="18"/>
        <v>332.62725</v>
      </c>
      <c r="O148" s="191">
        <v>1424</v>
      </c>
      <c r="P148" s="444">
        <f t="shared" si="19"/>
        <v>0.112755</v>
      </c>
      <c r="Q148" s="444">
        <f t="shared" si="20"/>
        <v>160.56312</v>
      </c>
      <c r="R148" s="191">
        <f t="shared" si="21"/>
        <v>0</v>
      </c>
      <c r="S148" s="444">
        <f t="shared" si="22"/>
        <v>0.112755</v>
      </c>
      <c r="T148" s="444">
        <f t="shared" si="23"/>
        <v>0</v>
      </c>
      <c r="U148" s="296">
        <f t="shared" si="24"/>
        <v>-1526</v>
      </c>
      <c r="V148" s="444">
        <f t="shared" si="25"/>
        <v>0.112755</v>
      </c>
      <c r="W148" s="444">
        <f t="shared" si="26"/>
        <v>-172.06413</v>
      </c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</row>
    <row r="149" s="285" customFormat="1" ht="16" customHeight="1" spans="1:34">
      <c r="A149" s="191">
        <v>145</v>
      </c>
      <c r="B149" s="296"/>
      <c r="C149" s="296" t="s">
        <v>3457</v>
      </c>
      <c r="D149" s="296" t="s">
        <v>3458</v>
      </c>
      <c r="E149" s="296"/>
      <c r="F149" s="341"/>
      <c r="G149" s="431" t="s">
        <v>6292</v>
      </c>
      <c r="H149" s="296"/>
      <c r="I149" s="431" t="s">
        <v>8596</v>
      </c>
      <c r="J149" s="296"/>
      <c r="K149" s="296"/>
      <c r="L149" s="445" t="s">
        <v>8630</v>
      </c>
      <c r="M149" s="444">
        <v>0.052851</v>
      </c>
      <c r="N149" s="444">
        <f t="shared" si="18"/>
        <v>155.91045</v>
      </c>
      <c r="O149" s="191">
        <v>1424</v>
      </c>
      <c r="P149" s="444">
        <f t="shared" si="19"/>
        <v>0.052851</v>
      </c>
      <c r="Q149" s="444">
        <f t="shared" si="20"/>
        <v>75.259824</v>
      </c>
      <c r="R149" s="191">
        <f t="shared" si="21"/>
        <v>0</v>
      </c>
      <c r="S149" s="444">
        <f t="shared" si="22"/>
        <v>0.052851</v>
      </c>
      <c r="T149" s="444">
        <f t="shared" si="23"/>
        <v>0</v>
      </c>
      <c r="U149" s="296">
        <f t="shared" si="24"/>
        <v>-1526</v>
      </c>
      <c r="V149" s="444">
        <f t="shared" si="25"/>
        <v>0.052851</v>
      </c>
      <c r="W149" s="444">
        <f t="shared" si="26"/>
        <v>-80.650626</v>
      </c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</row>
    <row r="150" s="285" customFormat="1" ht="16" customHeight="1" spans="1:34">
      <c r="A150" s="191">
        <v>146</v>
      </c>
      <c r="B150" s="296"/>
      <c r="C150" s="296" t="s">
        <v>8640</v>
      </c>
      <c r="D150" s="296" t="s">
        <v>8641</v>
      </c>
      <c r="E150" s="296"/>
      <c r="F150" s="341"/>
      <c r="G150" s="431" t="s">
        <v>6292</v>
      </c>
      <c r="H150" s="296"/>
      <c r="I150" s="431" t="s">
        <v>8596</v>
      </c>
      <c r="J150" s="296"/>
      <c r="K150" s="296"/>
      <c r="L150" s="445" t="s">
        <v>8642</v>
      </c>
      <c r="M150" s="444">
        <v>0.383228</v>
      </c>
      <c r="N150" s="444">
        <f t="shared" si="18"/>
        <v>1532.912</v>
      </c>
      <c r="O150" s="191">
        <v>4000</v>
      </c>
      <c r="P150" s="444">
        <f t="shared" si="19"/>
        <v>0.383228</v>
      </c>
      <c r="Q150" s="444">
        <f t="shared" si="20"/>
        <v>1532.912</v>
      </c>
      <c r="R150" s="191">
        <f t="shared" si="21"/>
        <v>0</v>
      </c>
      <c r="S150" s="444">
        <f t="shared" si="22"/>
        <v>0.383228</v>
      </c>
      <c r="T150" s="444">
        <f t="shared" si="23"/>
        <v>0</v>
      </c>
      <c r="U150" s="296">
        <f t="shared" si="24"/>
        <v>0</v>
      </c>
      <c r="V150" s="444">
        <f t="shared" si="25"/>
        <v>0.383228</v>
      </c>
      <c r="W150" s="444">
        <f t="shared" si="26"/>
        <v>0</v>
      </c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</row>
    <row r="151" s="285" customFormat="1" ht="16" customHeight="1" spans="1:34">
      <c r="A151" s="191">
        <v>147</v>
      </c>
      <c r="B151" s="296"/>
      <c r="C151" s="296" t="s">
        <v>8643</v>
      </c>
      <c r="D151" s="296" t="s">
        <v>8644</v>
      </c>
      <c r="E151" s="296"/>
      <c r="F151" s="341"/>
      <c r="G151" s="431" t="s">
        <v>6292</v>
      </c>
      <c r="H151" s="296"/>
      <c r="I151" s="431" t="s">
        <v>8596</v>
      </c>
      <c r="J151" s="296"/>
      <c r="K151" s="296"/>
      <c r="L151" s="445" t="s">
        <v>8645</v>
      </c>
      <c r="M151" s="444">
        <v>0.386606</v>
      </c>
      <c r="N151" s="444">
        <f t="shared" si="18"/>
        <v>1353.121</v>
      </c>
      <c r="O151" s="191">
        <v>0</v>
      </c>
      <c r="P151" s="444">
        <f t="shared" si="19"/>
        <v>0.386606</v>
      </c>
      <c r="Q151" s="444">
        <f t="shared" si="20"/>
        <v>0</v>
      </c>
      <c r="R151" s="191">
        <f t="shared" si="21"/>
        <v>0</v>
      </c>
      <c r="S151" s="444">
        <f t="shared" si="22"/>
        <v>0.386606</v>
      </c>
      <c r="T151" s="444">
        <f t="shared" si="23"/>
        <v>0</v>
      </c>
      <c r="U151" s="296">
        <f t="shared" si="24"/>
        <v>-3500</v>
      </c>
      <c r="V151" s="444">
        <f t="shared" si="25"/>
        <v>0.386606</v>
      </c>
      <c r="W151" s="444">
        <f t="shared" si="26"/>
        <v>-1353.121</v>
      </c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</row>
    <row r="152" s="285" customFormat="1" ht="16" customHeight="1" spans="1:34">
      <c r="A152" s="191">
        <v>148</v>
      </c>
      <c r="B152" s="296"/>
      <c r="C152" s="296" t="s">
        <v>8646</v>
      </c>
      <c r="D152" s="296" t="s">
        <v>8647</v>
      </c>
      <c r="E152" s="296"/>
      <c r="F152" s="341"/>
      <c r="G152" s="431" t="s">
        <v>6292</v>
      </c>
      <c r="H152" s="296"/>
      <c r="I152" s="431" t="s">
        <v>8596</v>
      </c>
      <c r="J152" s="296"/>
      <c r="K152" s="296"/>
      <c r="L152" s="445" t="s">
        <v>8648</v>
      </c>
      <c r="M152" s="444">
        <v>0.066756</v>
      </c>
      <c r="N152" s="444">
        <f t="shared" si="18"/>
        <v>674.2356</v>
      </c>
      <c r="O152" s="191">
        <v>8034</v>
      </c>
      <c r="P152" s="444">
        <f t="shared" si="19"/>
        <v>0.066756</v>
      </c>
      <c r="Q152" s="444">
        <f t="shared" si="20"/>
        <v>536.317704</v>
      </c>
      <c r="R152" s="191">
        <f t="shared" si="21"/>
        <v>0</v>
      </c>
      <c r="S152" s="444">
        <f t="shared" si="22"/>
        <v>0.066756</v>
      </c>
      <c r="T152" s="444">
        <f t="shared" si="23"/>
        <v>0</v>
      </c>
      <c r="U152" s="296">
        <f t="shared" si="24"/>
        <v>-2066</v>
      </c>
      <c r="V152" s="444">
        <f t="shared" si="25"/>
        <v>0.066756</v>
      </c>
      <c r="W152" s="444">
        <f t="shared" si="26"/>
        <v>-137.917896</v>
      </c>
      <c r="X152" s="296"/>
      <c r="Y152" s="296"/>
      <c r="Z152" s="296"/>
      <c r="AA152" s="296"/>
      <c r="AB152" s="296"/>
      <c r="AC152" s="296"/>
      <c r="AD152" s="296"/>
      <c r="AE152" s="296"/>
      <c r="AF152" s="296"/>
      <c r="AG152" s="296"/>
      <c r="AH152" s="296"/>
    </row>
    <row r="153" s="285" customFormat="1" ht="16" customHeight="1" spans="1:34">
      <c r="A153" s="191">
        <v>149</v>
      </c>
      <c r="B153" s="296"/>
      <c r="C153" s="296" t="s">
        <v>8649</v>
      </c>
      <c r="D153" s="296" t="s">
        <v>8650</v>
      </c>
      <c r="E153" s="296"/>
      <c r="F153" s="341"/>
      <c r="G153" s="431" t="s">
        <v>8651</v>
      </c>
      <c r="H153" s="296"/>
      <c r="I153" s="431" t="s">
        <v>8596</v>
      </c>
      <c r="J153" s="296"/>
      <c r="K153" s="296"/>
      <c r="L153" s="445" t="s">
        <v>8637</v>
      </c>
      <c r="M153" s="444">
        <v>0.250961</v>
      </c>
      <c r="N153" s="444">
        <f t="shared" si="18"/>
        <v>451.7298</v>
      </c>
      <c r="O153" s="191">
        <v>0</v>
      </c>
      <c r="P153" s="444">
        <f t="shared" si="19"/>
        <v>0.250961</v>
      </c>
      <c r="Q153" s="444">
        <f t="shared" si="20"/>
        <v>0</v>
      </c>
      <c r="R153" s="191">
        <f t="shared" si="21"/>
        <v>0</v>
      </c>
      <c r="S153" s="444">
        <f t="shared" si="22"/>
        <v>0.250961</v>
      </c>
      <c r="T153" s="444">
        <f t="shared" si="23"/>
        <v>0</v>
      </c>
      <c r="U153" s="296">
        <f t="shared" si="24"/>
        <v>-1800</v>
      </c>
      <c r="V153" s="444">
        <f t="shared" si="25"/>
        <v>0.250961</v>
      </c>
      <c r="W153" s="444">
        <f t="shared" si="26"/>
        <v>-451.7298</v>
      </c>
      <c r="X153" s="296"/>
      <c r="Y153" s="296"/>
      <c r="Z153" s="296"/>
      <c r="AA153" s="296"/>
      <c r="AB153" s="296"/>
      <c r="AC153" s="296"/>
      <c r="AD153" s="296"/>
      <c r="AE153" s="296"/>
      <c r="AF153" s="296"/>
      <c r="AG153" s="296"/>
      <c r="AH153" s="296"/>
    </row>
    <row r="154" s="285" customFormat="1" ht="16" customHeight="1" spans="1:34">
      <c r="A154" s="191">
        <v>150</v>
      </c>
      <c r="B154" s="296"/>
      <c r="C154" s="296" t="s">
        <v>8652</v>
      </c>
      <c r="D154" s="296" t="s">
        <v>8653</v>
      </c>
      <c r="E154" s="296"/>
      <c r="F154" s="341"/>
      <c r="G154" s="431" t="s">
        <v>8651</v>
      </c>
      <c r="H154" s="296"/>
      <c r="I154" s="431" t="s">
        <v>8596</v>
      </c>
      <c r="J154" s="296"/>
      <c r="K154" s="296"/>
      <c r="L154" s="445" t="s">
        <v>8642</v>
      </c>
      <c r="M154" s="444">
        <v>0.27776</v>
      </c>
      <c r="N154" s="444">
        <f t="shared" si="18"/>
        <v>1111.04</v>
      </c>
      <c r="O154" s="191">
        <v>4000</v>
      </c>
      <c r="P154" s="444">
        <f t="shared" si="19"/>
        <v>0.27776</v>
      </c>
      <c r="Q154" s="444">
        <f t="shared" si="20"/>
        <v>1111.04</v>
      </c>
      <c r="R154" s="191">
        <f t="shared" si="21"/>
        <v>0</v>
      </c>
      <c r="S154" s="444">
        <f t="shared" si="22"/>
        <v>0.27776</v>
      </c>
      <c r="T154" s="444">
        <f t="shared" si="23"/>
        <v>0</v>
      </c>
      <c r="U154" s="296">
        <f t="shared" si="24"/>
        <v>0</v>
      </c>
      <c r="V154" s="444">
        <f t="shared" si="25"/>
        <v>0.27776</v>
      </c>
      <c r="W154" s="444">
        <f t="shared" si="26"/>
        <v>0</v>
      </c>
      <c r="X154" s="296"/>
      <c r="Y154" s="296"/>
      <c r="Z154" s="296"/>
      <c r="AA154" s="296"/>
      <c r="AB154" s="296"/>
      <c r="AC154" s="296"/>
      <c r="AD154" s="296"/>
      <c r="AE154" s="296"/>
      <c r="AF154" s="296"/>
      <c r="AG154" s="296"/>
      <c r="AH154" s="296"/>
    </row>
    <row r="155" s="285" customFormat="1" ht="16" customHeight="1" spans="1:34">
      <c r="A155" s="191">
        <v>151</v>
      </c>
      <c r="B155" s="296"/>
      <c r="C155" s="296" t="s">
        <v>8654</v>
      </c>
      <c r="D155" s="296" t="s">
        <v>8655</v>
      </c>
      <c r="E155" s="296"/>
      <c r="F155" s="341"/>
      <c r="G155" s="431" t="s">
        <v>8651</v>
      </c>
      <c r="H155" s="296"/>
      <c r="I155" s="431" t="s">
        <v>8596</v>
      </c>
      <c r="J155" s="296"/>
      <c r="K155" s="296"/>
      <c r="L155" s="445" t="s">
        <v>8642</v>
      </c>
      <c r="M155" s="444">
        <v>0.442238</v>
      </c>
      <c r="N155" s="444">
        <f t="shared" si="18"/>
        <v>1768.952</v>
      </c>
      <c r="O155" s="191">
        <v>4000</v>
      </c>
      <c r="P155" s="444">
        <f t="shared" si="19"/>
        <v>0.442238</v>
      </c>
      <c r="Q155" s="444">
        <f t="shared" si="20"/>
        <v>1768.952</v>
      </c>
      <c r="R155" s="191">
        <f t="shared" si="21"/>
        <v>0</v>
      </c>
      <c r="S155" s="444">
        <f t="shared" si="22"/>
        <v>0.442238</v>
      </c>
      <c r="T155" s="444">
        <f t="shared" si="23"/>
        <v>0</v>
      </c>
      <c r="U155" s="296">
        <f t="shared" si="24"/>
        <v>0</v>
      </c>
      <c r="V155" s="444">
        <f t="shared" si="25"/>
        <v>0.442238</v>
      </c>
      <c r="W155" s="444">
        <f t="shared" si="26"/>
        <v>0</v>
      </c>
      <c r="X155" s="296"/>
      <c r="Y155" s="296"/>
      <c r="Z155" s="296"/>
      <c r="AA155" s="296"/>
      <c r="AB155" s="296"/>
      <c r="AC155" s="296"/>
      <c r="AD155" s="296"/>
      <c r="AE155" s="296"/>
      <c r="AF155" s="296"/>
      <c r="AG155" s="296"/>
      <c r="AH155" s="296"/>
    </row>
    <row r="156" s="285" customFormat="1" ht="16" customHeight="1" spans="1:34">
      <c r="A156" s="191">
        <v>152</v>
      </c>
      <c r="B156" s="296"/>
      <c r="C156" s="296" t="s">
        <v>4011</v>
      </c>
      <c r="D156" s="296" t="s">
        <v>4012</v>
      </c>
      <c r="E156" s="296"/>
      <c r="F156" s="341"/>
      <c r="G156" s="431" t="s">
        <v>6641</v>
      </c>
      <c r="H156" s="296"/>
      <c r="I156" s="431" t="s">
        <v>8596</v>
      </c>
      <c r="J156" s="296"/>
      <c r="K156" s="296"/>
      <c r="L156" s="445" t="s">
        <v>8656</v>
      </c>
      <c r="M156" s="444">
        <v>1.05212</v>
      </c>
      <c r="N156" s="444">
        <f t="shared" si="18"/>
        <v>474.50612</v>
      </c>
      <c r="O156" s="191">
        <v>0</v>
      </c>
      <c r="P156" s="444">
        <f t="shared" si="19"/>
        <v>1.05212</v>
      </c>
      <c r="Q156" s="444">
        <f t="shared" si="20"/>
        <v>0</v>
      </c>
      <c r="R156" s="191">
        <f t="shared" si="21"/>
        <v>0</v>
      </c>
      <c r="S156" s="444">
        <f t="shared" si="22"/>
        <v>1.05212</v>
      </c>
      <c r="T156" s="444">
        <f t="shared" si="23"/>
        <v>0</v>
      </c>
      <c r="U156" s="296">
        <f t="shared" si="24"/>
        <v>-451</v>
      </c>
      <c r="V156" s="444">
        <f t="shared" si="25"/>
        <v>1.05212</v>
      </c>
      <c r="W156" s="444">
        <f t="shared" si="26"/>
        <v>-474.50612</v>
      </c>
      <c r="X156" s="296"/>
      <c r="Y156" s="296"/>
      <c r="Z156" s="296"/>
      <c r="AA156" s="296"/>
      <c r="AB156" s="296"/>
      <c r="AC156" s="296"/>
      <c r="AD156" s="296"/>
      <c r="AE156" s="296"/>
      <c r="AF156" s="296"/>
      <c r="AG156" s="296"/>
      <c r="AH156" s="296"/>
    </row>
    <row r="157" s="285" customFormat="1" ht="16" customHeight="1" spans="1:34">
      <c r="A157" s="191">
        <v>153</v>
      </c>
      <c r="B157" s="296"/>
      <c r="C157" s="296" t="s">
        <v>8657</v>
      </c>
      <c r="D157" s="296" t="s">
        <v>8658</v>
      </c>
      <c r="E157" s="296"/>
      <c r="F157" s="341"/>
      <c r="G157" s="431" t="s">
        <v>6641</v>
      </c>
      <c r="H157" s="296"/>
      <c r="I157" s="431" t="s">
        <v>8596</v>
      </c>
      <c r="J157" s="296"/>
      <c r="K157" s="296"/>
      <c r="L157" s="445" t="s">
        <v>8659</v>
      </c>
      <c r="M157" s="444">
        <v>0.300867</v>
      </c>
      <c r="N157" s="444">
        <f t="shared" si="18"/>
        <v>722.0808</v>
      </c>
      <c r="O157" s="191">
        <v>0</v>
      </c>
      <c r="P157" s="444">
        <f t="shared" si="19"/>
        <v>0.300867</v>
      </c>
      <c r="Q157" s="444">
        <f t="shared" si="20"/>
        <v>0</v>
      </c>
      <c r="R157" s="191">
        <f t="shared" si="21"/>
        <v>0</v>
      </c>
      <c r="S157" s="444">
        <f t="shared" si="22"/>
        <v>0.300867</v>
      </c>
      <c r="T157" s="444">
        <f t="shared" si="23"/>
        <v>0</v>
      </c>
      <c r="U157" s="296">
        <f t="shared" si="24"/>
        <v>-2400</v>
      </c>
      <c r="V157" s="444">
        <f t="shared" si="25"/>
        <v>0.300867</v>
      </c>
      <c r="W157" s="444">
        <f t="shared" si="26"/>
        <v>-722.0808</v>
      </c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</row>
    <row r="158" s="285" customFormat="1" ht="16" customHeight="1" spans="1:34">
      <c r="A158" s="191">
        <v>154</v>
      </c>
      <c r="B158" s="296"/>
      <c r="C158" s="296" t="s">
        <v>8660</v>
      </c>
      <c r="D158" s="296" t="s">
        <v>8661</v>
      </c>
      <c r="E158" s="296"/>
      <c r="F158" s="341"/>
      <c r="G158" s="431" t="s">
        <v>6641</v>
      </c>
      <c r="H158" s="296"/>
      <c r="I158" s="431" t="s">
        <v>8596</v>
      </c>
      <c r="J158" s="296"/>
      <c r="K158" s="296"/>
      <c r="L158" s="445" t="s">
        <v>8642</v>
      </c>
      <c r="M158" s="444">
        <v>0.28861</v>
      </c>
      <c r="N158" s="444">
        <f t="shared" si="18"/>
        <v>1154.44</v>
      </c>
      <c r="O158" s="191">
        <v>4000</v>
      </c>
      <c r="P158" s="444">
        <f t="shared" si="19"/>
        <v>0.28861</v>
      </c>
      <c r="Q158" s="444">
        <f t="shared" si="20"/>
        <v>1154.44</v>
      </c>
      <c r="R158" s="191">
        <f t="shared" si="21"/>
        <v>0</v>
      </c>
      <c r="S158" s="444">
        <f t="shared" si="22"/>
        <v>0.28861</v>
      </c>
      <c r="T158" s="444">
        <f t="shared" si="23"/>
        <v>0</v>
      </c>
      <c r="U158" s="296">
        <f t="shared" si="24"/>
        <v>0</v>
      </c>
      <c r="V158" s="444">
        <f t="shared" si="25"/>
        <v>0.28861</v>
      </c>
      <c r="W158" s="444">
        <f t="shared" si="26"/>
        <v>0</v>
      </c>
      <c r="X158" s="296"/>
      <c r="Y158" s="296"/>
      <c r="Z158" s="296"/>
      <c r="AA158" s="296"/>
      <c r="AB158" s="296"/>
      <c r="AC158" s="296"/>
      <c r="AD158" s="296"/>
      <c r="AE158" s="296"/>
      <c r="AF158" s="296"/>
      <c r="AG158" s="296"/>
      <c r="AH158" s="296"/>
    </row>
    <row r="159" s="285" customFormat="1" ht="16" customHeight="1" spans="1:34">
      <c r="A159" s="191">
        <v>155</v>
      </c>
      <c r="B159" s="296"/>
      <c r="C159" s="296" t="s">
        <v>8662</v>
      </c>
      <c r="D159" s="296" t="s">
        <v>8663</v>
      </c>
      <c r="E159" s="296"/>
      <c r="F159" s="341"/>
      <c r="G159" s="431" t="s">
        <v>6641</v>
      </c>
      <c r="H159" s="296"/>
      <c r="I159" s="431" t="s">
        <v>8596</v>
      </c>
      <c r="J159" s="296"/>
      <c r="K159" s="296"/>
      <c r="L159" s="445" t="s">
        <v>8489</v>
      </c>
      <c r="M159" s="444">
        <v>0.8595</v>
      </c>
      <c r="N159" s="444">
        <f t="shared" si="18"/>
        <v>859.5</v>
      </c>
      <c r="O159" s="191">
        <v>0</v>
      </c>
      <c r="P159" s="444">
        <f t="shared" si="19"/>
        <v>0.8595</v>
      </c>
      <c r="Q159" s="444">
        <f t="shared" si="20"/>
        <v>0</v>
      </c>
      <c r="R159" s="191">
        <f t="shared" si="21"/>
        <v>0</v>
      </c>
      <c r="S159" s="444">
        <f t="shared" si="22"/>
        <v>0.8595</v>
      </c>
      <c r="T159" s="444">
        <f t="shared" si="23"/>
        <v>0</v>
      </c>
      <c r="U159" s="296">
        <f t="shared" si="24"/>
        <v>-1000</v>
      </c>
      <c r="V159" s="444">
        <f t="shared" si="25"/>
        <v>0.8595</v>
      </c>
      <c r="W159" s="444">
        <f t="shared" si="26"/>
        <v>-859.5</v>
      </c>
      <c r="X159" s="296"/>
      <c r="Y159" s="296"/>
      <c r="Z159" s="296"/>
      <c r="AA159" s="296"/>
      <c r="AB159" s="296"/>
      <c r="AC159" s="296"/>
      <c r="AD159" s="296"/>
      <c r="AE159" s="296"/>
      <c r="AF159" s="296"/>
      <c r="AG159" s="296"/>
      <c r="AH159" s="296"/>
    </row>
    <row r="160" s="285" customFormat="1" ht="16" customHeight="1" spans="1:34">
      <c r="A160" s="191">
        <v>156</v>
      </c>
      <c r="B160" s="296"/>
      <c r="C160" s="296" t="s">
        <v>8664</v>
      </c>
      <c r="D160" s="296" t="s">
        <v>8665</v>
      </c>
      <c r="E160" s="296"/>
      <c r="F160" s="341"/>
      <c r="G160" s="431" t="s">
        <v>6641</v>
      </c>
      <c r="H160" s="296"/>
      <c r="I160" s="431" t="s">
        <v>8596</v>
      </c>
      <c r="J160" s="296"/>
      <c r="K160" s="296"/>
      <c r="L160" s="445" t="s">
        <v>8546</v>
      </c>
      <c r="M160" s="444">
        <v>0.49649</v>
      </c>
      <c r="N160" s="444">
        <f t="shared" si="18"/>
        <v>992.98</v>
      </c>
      <c r="O160" s="191">
        <v>2000</v>
      </c>
      <c r="P160" s="444">
        <f t="shared" si="19"/>
        <v>0.49649</v>
      </c>
      <c r="Q160" s="444">
        <f t="shared" si="20"/>
        <v>992.98</v>
      </c>
      <c r="R160" s="191">
        <f t="shared" si="21"/>
        <v>0</v>
      </c>
      <c r="S160" s="444">
        <f t="shared" si="22"/>
        <v>0.49649</v>
      </c>
      <c r="T160" s="444">
        <f t="shared" si="23"/>
        <v>0</v>
      </c>
      <c r="U160" s="296">
        <f t="shared" si="24"/>
        <v>0</v>
      </c>
      <c r="V160" s="444">
        <f t="shared" si="25"/>
        <v>0.49649</v>
      </c>
      <c r="W160" s="444">
        <f t="shared" si="26"/>
        <v>0</v>
      </c>
      <c r="X160" s="296"/>
      <c r="Y160" s="296"/>
      <c r="Z160" s="296"/>
      <c r="AA160" s="296"/>
      <c r="AB160" s="296"/>
      <c r="AC160" s="296"/>
      <c r="AD160" s="296"/>
      <c r="AE160" s="296"/>
      <c r="AF160" s="296"/>
      <c r="AG160" s="296"/>
      <c r="AH160" s="296"/>
    </row>
    <row r="161" s="285" customFormat="1" ht="16" customHeight="1" spans="1:34">
      <c r="A161" s="191">
        <v>157</v>
      </c>
      <c r="B161" s="296"/>
      <c r="C161" s="296" t="s">
        <v>8666</v>
      </c>
      <c r="D161" s="296" t="s">
        <v>8667</v>
      </c>
      <c r="E161" s="296"/>
      <c r="F161" s="341"/>
      <c r="G161" s="431" t="s">
        <v>6641</v>
      </c>
      <c r="H161" s="296"/>
      <c r="I161" s="431" t="s">
        <v>8596</v>
      </c>
      <c r="J161" s="296"/>
      <c r="K161" s="296"/>
      <c r="L161" s="445" t="s">
        <v>8489</v>
      </c>
      <c r="M161" s="444">
        <v>0.22779</v>
      </c>
      <c r="N161" s="444">
        <f t="shared" si="18"/>
        <v>227.79</v>
      </c>
      <c r="O161" s="191">
        <v>0</v>
      </c>
      <c r="P161" s="444">
        <f t="shared" si="19"/>
        <v>0.22779</v>
      </c>
      <c r="Q161" s="444">
        <f t="shared" si="20"/>
        <v>0</v>
      </c>
      <c r="R161" s="191">
        <f t="shared" si="21"/>
        <v>0</v>
      </c>
      <c r="S161" s="444">
        <f t="shared" si="22"/>
        <v>0.22779</v>
      </c>
      <c r="T161" s="444">
        <f t="shared" si="23"/>
        <v>0</v>
      </c>
      <c r="U161" s="296">
        <f t="shared" si="24"/>
        <v>-1000</v>
      </c>
      <c r="V161" s="444">
        <f t="shared" si="25"/>
        <v>0.22779</v>
      </c>
      <c r="W161" s="444">
        <f t="shared" si="26"/>
        <v>-227.79</v>
      </c>
      <c r="X161" s="296"/>
      <c r="Y161" s="296"/>
      <c r="Z161" s="296"/>
      <c r="AA161" s="296"/>
      <c r="AB161" s="296"/>
      <c r="AC161" s="296"/>
      <c r="AD161" s="296"/>
      <c r="AE161" s="296"/>
      <c r="AF161" s="296"/>
      <c r="AG161" s="296"/>
      <c r="AH161" s="296"/>
    </row>
    <row r="162" s="285" customFormat="1" ht="16" customHeight="1" spans="1:34">
      <c r="A162" s="191">
        <v>158</v>
      </c>
      <c r="B162" s="296"/>
      <c r="C162" s="296" t="s">
        <v>8668</v>
      </c>
      <c r="D162" s="296" t="s">
        <v>8669</v>
      </c>
      <c r="E162" s="296"/>
      <c r="F162" s="341"/>
      <c r="G162" s="431" t="s">
        <v>6641</v>
      </c>
      <c r="H162" s="296"/>
      <c r="I162" s="431" t="s">
        <v>8596</v>
      </c>
      <c r="J162" s="296"/>
      <c r="K162" s="296"/>
      <c r="L162" s="445" t="s">
        <v>8431</v>
      </c>
      <c r="M162" s="444">
        <v>0.176908</v>
      </c>
      <c r="N162" s="444">
        <f t="shared" si="18"/>
        <v>459.9608</v>
      </c>
      <c r="O162" s="191">
        <v>0</v>
      </c>
      <c r="P162" s="444">
        <f t="shared" si="19"/>
        <v>0.176908</v>
      </c>
      <c r="Q162" s="444">
        <f t="shared" si="20"/>
        <v>0</v>
      </c>
      <c r="R162" s="191">
        <f t="shared" si="21"/>
        <v>0</v>
      </c>
      <c r="S162" s="444">
        <f t="shared" si="22"/>
        <v>0.176908</v>
      </c>
      <c r="T162" s="444">
        <f t="shared" si="23"/>
        <v>0</v>
      </c>
      <c r="U162" s="296">
        <f t="shared" si="24"/>
        <v>-2600</v>
      </c>
      <c r="V162" s="444">
        <f t="shared" si="25"/>
        <v>0.176908</v>
      </c>
      <c r="W162" s="444">
        <f t="shared" si="26"/>
        <v>-459.9608</v>
      </c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</row>
    <row r="163" s="285" customFormat="1" ht="16" customHeight="1" spans="1:34">
      <c r="A163" s="191">
        <v>159</v>
      </c>
      <c r="B163" s="296"/>
      <c r="C163" s="296" t="s">
        <v>8670</v>
      </c>
      <c r="D163" s="296" t="s">
        <v>8671</v>
      </c>
      <c r="E163" s="296"/>
      <c r="F163" s="341"/>
      <c r="G163" s="431" t="s">
        <v>6641</v>
      </c>
      <c r="H163" s="296"/>
      <c r="I163" s="431" t="s">
        <v>8596</v>
      </c>
      <c r="J163" s="296"/>
      <c r="K163" s="296"/>
      <c r="L163" s="445" t="s">
        <v>8672</v>
      </c>
      <c r="M163" s="444">
        <v>0.148667</v>
      </c>
      <c r="N163" s="444">
        <f t="shared" si="18"/>
        <v>906.8687</v>
      </c>
      <c r="O163" s="191">
        <v>0</v>
      </c>
      <c r="P163" s="444">
        <f t="shared" si="19"/>
        <v>0.148667</v>
      </c>
      <c r="Q163" s="444">
        <f t="shared" si="20"/>
        <v>0</v>
      </c>
      <c r="R163" s="191">
        <f t="shared" si="21"/>
        <v>0</v>
      </c>
      <c r="S163" s="444">
        <f t="shared" si="22"/>
        <v>0.148667</v>
      </c>
      <c r="T163" s="444">
        <f t="shared" si="23"/>
        <v>0</v>
      </c>
      <c r="U163" s="296">
        <f t="shared" si="24"/>
        <v>-6100</v>
      </c>
      <c r="V163" s="444">
        <f t="shared" si="25"/>
        <v>0.148667</v>
      </c>
      <c r="W163" s="444">
        <f t="shared" si="26"/>
        <v>-906.8687</v>
      </c>
      <c r="X163" s="296"/>
      <c r="Y163" s="296"/>
      <c r="Z163" s="296"/>
      <c r="AA163" s="296"/>
      <c r="AB163" s="296"/>
      <c r="AC163" s="296"/>
      <c r="AD163" s="296"/>
      <c r="AE163" s="296"/>
      <c r="AF163" s="296"/>
      <c r="AG163" s="296"/>
      <c r="AH163" s="296"/>
    </row>
    <row r="164" s="285" customFormat="1" ht="16" customHeight="1" spans="1:34">
      <c r="A164" s="191">
        <v>160</v>
      </c>
      <c r="B164" s="296"/>
      <c r="C164" s="296" t="s">
        <v>8673</v>
      </c>
      <c r="D164" s="296" t="s">
        <v>8674</v>
      </c>
      <c r="E164" s="296"/>
      <c r="F164" s="341"/>
      <c r="G164" s="431" t="s">
        <v>6641</v>
      </c>
      <c r="H164" s="296"/>
      <c r="I164" s="431" t="s">
        <v>8596</v>
      </c>
      <c r="J164" s="296"/>
      <c r="K164" s="296"/>
      <c r="L164" s="445" t="s">
        <v>8675</v>
      </c>
      <c r="M164" s="444">
        <v>0.114507</v>
      </c>
      <c r="N164" s="444">
        <f t="shared" si="18"/>
        <v>234.73935</v>
      </c>
      <c r="O164" s="191">
        <v>0</v>
      </c>
      <c r="P164" s="444">
        <f t="shared" si="19"/>
        <v>0.114507</v>
      </c>
      <c r="Q164" s="444">
        <f t="shared" si="20"/>
        <v>0</v>
      </c>
      <c r="R164" s="191">
        <f t="shared" si="21"/>
        <v>0</v>
      </c>
      <c r="S164" s="444">
        <f t="shared" si="22"/>
        <v>0.114507</v>
      </c>
      <c r="T164" s="444">
        <f t="shared" si="23"/>
        <v>0</v>
      </c>
      <c r="U164" s="296">
        <f t="shared" si="24"/>
        <v>-2050</v>
      </c>
      <c r="V164" s="444">
        <f t="shared" si="25"/>
        <v>0.114507</v>
      </c>
      <c r="W164" s="444">
        <f t="shared" si="26"/>
        <v>-234.73935</v>
      </c>
      <c r="X164" s="296"/>
      <c r="Y164" s="296"/>
      <c r="Z164" s="296"/>
      <c r="AA164" s="296"/>
      <c r="AB164" s="296"/>
      <c r="AC164" s="296"/>
      <c r="AD164" s="296"/>
      <c r="AE164" s="296"/>
      <c r="AF164" s="296"/>
      <c r="AG164" s="296"/>
      <c r="AH164" s="296"/>
    </row>
    <row r="165" s="285" customFormat="1" ht="16" customHeight="1" spans="1:34">
      <c r="A165" s="191">
        <v>161</v>
      </c>
      <c r="B165" s="296"/>
      <c r="C165" s="296" t="s">
        <v>8676</v>
      </c>
      <c r="D165" s="296" t="s">
        <v>8677</v>
      </c>
      <c r="E165" s="296"/>
      <c r="F165" s="341"/>
      <c r="G165" s="431" t="s">
        <v>6641</v>
      </c>
      <c r="H165" s="296"/>
      <c r="I165" s="431" t="s">
        <v>8596</v>
      </c>
      <c r="J165" s="296"/>
      <c r="K165" s="296"/>
      <c r="L165" s="445" t="s">
        <v>8672</v>
      </c>
      <c r="M165" s="444">
        <v>0.158275</v>
      </c>
      <c r="N165" s="444">
        <f t="shared" si="18"/>
        <v>965.4775</v>
      </c>
      <c r="O165" s="191">
        <v>0</v>
      </c>
      <c r="P165" s="444">
        <f t="shared" si="19"/>
        <v>0.158275</v>
      </c>
      <c r="Q165" s="444">
        <f t="shared" si="20"/>
        <v>0</v>
      </c>
      <c r="R165" s="191">
        <f t="shared" si="21"/>
        <v>0</v>
      </c>
      <c r="S165" s="444">
        <f t="shared" si="22"/>
        <v>0.158275</v>
      </c>
      <c r="T165" s="444">
        <f t="shared" si="23"/>
        <v>0</v>
      </c>
      <c r="U165" s="296">
        <f t="shared" si="24"/>
        <v>-6100</v>
      </c>
      <c r="V165" s="444">
        <f t="shared" si="25"/>
        <v>0.158275</v>
      </c>
      <c r="W165" s="444">
        <f t="shared" si="26"/>
        <v>-965.4775</v>
      </c>
      <c r="X165" s="296"/>
      <c r="Y165" s="296"/>
      <c r="Z165" s="296"/>
      <c r="AA165" s="296"/>
      <c r="AB165" s="296"/>
      <c r="AC165" s="296"/>
      <c r="AD165" s="296"/>
      <c r="AE165" s="296"/>
      <c r="AF165" s="296"/>
      <c r="AG165" s="296"/>
      <c r="AH165" s="296"/>
    </row>
    <row r="166" s="285" customFormat="1" ht="16" customHeight="1" spans="1:34">
      <c r="A166" s="191">
        <v>162</v>
      </c>
      <c r="B166" s="296"/>
      <c r="C166" s="296" t="s">
        <v>8678</v>
      </c>
      <c r="D166" s="296" t="s">
        <v>8679</v>
      </c>
      <c r="E166" s="296"/>
      <c r="F166" s="341"/>
      <c r="G166" s="431" t="s">
        <v>6641</v>
      </c>
      <c r="H166" s="296"/>
      <c r="I166" s="431" t="s">
        <v>8596</v>
      </c>
      <c r="J166" s="296"/>
      <c r="K166" s="296"/>
      <c r="L166" s="445" t="s">
        <v>8642</v>
      </c>
      <c r="M166" s="444">
        <v>0.428763</v>
      </c>
      <c r="N166" s="444">
        <f t="shared" si="18"/>
        <v>1715.052</v>
      </c>
      <c r="O166" s="191">
        <v>4000</v>
      </c>
      <c r="P166" s="444">
        <f t="shared" si="19"/>
        <v>0.428763</v>
      </c>
      <c r="Q166" s="444">
        <f t="shared" si="20"/>
        <v>1715.052</v>
      </c>
      <c r="R166" s="191">
        <f t="shared" si="21"/>
        <v>0</v>
      </c>
      <c r="S166" s="444">
        <f t="shared" si="22"/>
        <v>0.428763</v>
      </c>
      <c r="T166" s="444">
        <f t="shared" si="23"/>
        <v>0</v>
      </c>
      <c r="U166" s="296">
        <f t="shared" si="24"/>
        <v>0</v>
      </c>
      <c r="V166" s="444">
        <f t="shared" si="25"/>
        <v>0.428763</v>
      </c>
      <c r="W166" s="444">
        <f t="shared" si="26"/>
        <v>0</v>
      </c>
      <c r="X166" s="296"/>
      <c r="Y166" s="296"/>
      <c r="Z166" s="296"/>
      <c r="AA166" s="296"/>
      <c r="AB166" s="296"/>
      <c r="AC166" s="296"/>
      <c r="AD166" s="296"/>
      <c r="AE166" s="296"/>
      <c r="AF166" s="296"/>
      <c r="AG166" s="296"/>
      <c r="AH166" s="296"/>
    </row>
    <row r="167" s="285" customFormat="1" ht="16" customHeight="1" spans="1:34">
      <c r="A167" s="191">
        <v>163</v>
      </c>
      <c r="B167" s="296"/>
      <c r="C167" s="296" t="s">
        <v>8680</v>
      </c>
      <c r="D167" s="296" t="s">
        <v>8681</v>
      </c>
      <c r="E167" s="296"/>
      <c r="F167" s="341"/>
      <c r="G167" s="431" t="s">
        <v>8551</v>
      </c>
      <c r="H167" s="296"/>
      <c r="I167" s="431" t="s">
        <v>8596</v>
      </c>
      <c r="J167" s="296"/>
      <c r="K167" s="296"/>
      <c r="L167" s="445" t="s">
        <v>8682</v>
      </c>
      <c r="M167" s="444">
        <v>0.029</v>
      </c>
      <c r="N167" s="444">
        <f t="shared" si="18"/>
        <v>41.847</v>
      </c>
      <c r="O167" s="191">
        <v>0</v>
      </c>
      <c r="P167" s="444">
        <f t="shared" si="19"/>
        <v>0.029</v>
      </c>
      <c r="Q167" s="444">
        <f t="shared" si="20"/>
        <v>0</v>
      </c>
      <c r="R167" s="191">
        <f t="shared" si="21"/>
        <v>0</v>
      </c>
      <c r="S167" s="444">
        <f t="shared" si="22"/>
        <v>0.029</v>
      </c>
      <c r="T167" s="444">
        <f t="shared" si="23"/>
        <v>0</v>
      </c>
      <c r="U167" s="296">
        <f t="shared" si="24"/>
        <v>-1443</v>
      </c>
      <c r="V167" s="444">
        <f t="shared" si="25"/>
        <v>0.029</v>
      </c>
      <c r="W167" s="444">
        <f t="shared" si="26"/>
        <v>-41.847</v>
      </c>
      <c r="X167" s="296"/>
      <c r="Y167" s="296"/>
      <c r="Z167" s="296"/>
      <c r="AA167" s="296"/>
      <c r="AB167" s="296"/>
      <c r="AC167" s="296"/>
      <c r="AD167" s="296"/>
      <c r="AE167" s="296"/>
      <c r="AF167" s="296"/>
      <c r="AG167" s="296"/>
      <c r="AH167" s="296"/>
    </row>
    <row r="168" s="285" customFormat="1" ht="16" customHeight="1" spans="1:34">
      <c r="A168" s="191">
        <v>164</v>
      </c>
      <c r="B168" s="296"/>
      <c r="C168" s="296" t="s">
        <v>8683</v>
      </c>
      <c r="D168" s="296" t="s">
        <v>8684</v>
      </c>
      <c r="E168" s="296"/>
      <c r="F168" s="341"/>
      <c r="G168" s="431" t="s">
        <v>8551</v>
      </c>
      <c r="H168" s="296"/>
      <c r="I168" s="431" t="s">
        <v>8596</v>
      </c>
      <c r="J168" s="296"/>
      <c r="K168" s="296"/>
      <c r="L168" s="445" t="s">
        <v>8546</v>
      </c>
      <c r="M168" s="444">
        <v>0.0291</v>
      </c>
      <c r="N168" s="444">
        <f t="shared" si="18"/>
        <v>58.2</v>
      </c>
      <c r="O168" s="191">
        <v>0</v>
      </c>
      <c r="P168" s="444">
        <f t="shared" si="19"/>
        <v>0.0291</v>
      </c>
      <c r="Q168" s="444">
        <f t="shared" si="20"/>
        <v>0</v>
      </c>
      <c r="R168" s="191">
        <f t="shared" si="21"/>
        <v>0</v>
      </c>
      <c r="S168" s="444">
        <f t="shared" si="22"/>
        <v>0.0291</v>
      </c>
      <c r="T168" s="444">
        <f t="shared" si="23"/>
        <v>0</v>
      </c>
      <c r="U168" s="296">
        <f t="shared" si="24"/>
        <v>-2000</v>
      </c>
      <c r="V168" s="444">
        <f t="shared" si="25"/>
        <v>0.0291</v>
      </c>
      <c r="W168" s="444">
        <f t="shared" si="26"/>
        <v>-58.2</v>
      </c>
      <c r="X168" s="296"/>
      <c r="Y168" s="296"/>
      <c r="Z168" s="296"/>
      <c r="AA168" s="296"/>
      <c r="AB168" s="296"/>
      <c r="AC168" s="296"/>
      <c r="AD168" s="296"/>
      <c r="AE168" s="296"/>
      <c r="AF168" s="296"/>
      <c r="AG168" s="296"/>
      <c r="AH168" s="296"/>
    </row>
    <row r="169" s="285" customFormat="1" ht="16" customHeight="1" spans="1:34">
      <c r="A169" s="191">
        <v>165</v>
      </c>
      <c r="B169" s="296"/>
      <c r="C169" s="296" t="s">
        <v>8685</v>
      </c>
      <c r="D169" s="296" t="s">
        <v>8686</v>
      </c>
      <c r="E169" s="296"/>
      <c r="F169" s="341"/>
      <c r="G169" s="431" t="s">
        <v>6641</v>
      </c>
      <c r="H169" s="296"/>
      <c r="I169" s="431" t="s">
        <v>8596</v>
      </c>
      <c r="J169" s="296"/>
      <c r="K169" s="296"/>
      <c r="L169" s="445" t="s">
        <v>8687</v>
      </c>
      <c r="M169" s="444">
        <v>0.0078</v>
      </c>
      <c r="N169" s="444">
        <f t="shared" si="18"/>
        <v>308.88</v>
      </c>
      <c r="O169" s="191">
        <v>0</v>
      </c>
      <c r="P169" s="444">
        <f t="shared" si="19"/>
        <v>0.0078</v>
      </c>
      <c r="Q169" s="444">
        <f t="shared" si="20"/>
        <v>0</v>
      </c>
      <c r="R169" s="191">
        <f t="shared" si="21"/>
        <v>0</v>
      </c>
      <c r="S169" s="444">
        <f t="shared" si="22"/>
        <v>0.0078</v>
      </c>
      <c r="T169" s="444">
        <f t="shared" si="23"/>
        <v>0</v>
      </c>
      <c r="U169" s="296">
        <f t="shared" si="24"/>
        <v>-39600</v>
      </c>
      <c r="V169" s="444">
        <f t="shared" si="25"/>
        <v>0.0078</v>
      </c>
      <c r="W169" s="444">
        <f t="shared" si="26"/>
        <v>-308.88</v>
      </c>
      <c r="X169" s="296"/>
      <c r="Y169" s="296"/>
      <c r="Z169" s="296"/>
      <c r="AA169" s="296"/>
      <c r="AB169" s="296"/>
      <c r="AC169" s="296"/>
      <c r="AD169" s="296"/>
      <c r="AE169" s="296"/>
      <c r="AF169" s="296"/>
      <c r="AG169" s="296"/>
      <c r="AH169" s="296"/>
    </row>
    <row r="170" s="285" customFormat="1" ht="16" customHeight="1" spans="1:34">
      <c r="A170" s="191">
        <v>166</v>
      </c>
      <c r="B170" s="296"/>
      <c r="C170" s="296" t="s">
        <v>3485</v>
      </c>
      <c r="D170" s="296" t="s">
        <v>3486</v>
      </c>
      <c r="E170" s="296"/>
      <c r="F170" s="341"/>
      <c r="G170" s="431" t="s">
        <v>8551</v>
      </c>
      <c r="H170" s="296"/>
      <c r="I170" s="431" t="s">
        <v>8596</v>
      </c>
      <c r="J170" s="296"/>
      <c r="K170" s="296"/>
      <c r="L170" s="445" t="s">
        <v>8546</v>
      </c>
      <c r="M170" s="444">
        <v>1.088914</v>
      </c>
      <c r="N170" s="444">
        <f t="shared" si="18"/>
        <v>2177.828</v>
      </c>
      <c r="O170" s="191">
        <v>0</v>
      </c>
      <c r="P170" s="444">
        <f t="shared" si="19"/>
        <v>1.088914</v>
      </c>
      <c r="Q170" s="444">
        <f t="shared" si="20"/>
        <v>0</v>
      </c>
      <c r="R170" s="191">
        <f t="shared" si="21"/>
        <v>0</v>
      </c>
      <c r="S170" s="444">
        <f t="shared" si="22"/>
        <v>1.088914</v>
      </c>
      <c r="T170" s="444">
        <f t="shared" si="23"/>
        <v>0</v>
      </c>
      <c r="U170" s="296">
        <f t="shared" si="24"/>
        <v>-2000</v>
      </c>
      <c r="V170" s="444">
        <f t="shared" si="25"/>
        <v>1.088914</v>
      </c>
      <c r="W170" s="444">
        <f t="shared" si="26"/>
        <v>-2177.828</v>
      </c>
      <c r="X170" s="296"/>
      <c r="Y170" s="296"/>
      <c r="Z170" s="296"/>
      <c r="AA170" s="296"/>
      <c r="AB170" s="296"/>
      <c r="AC170" s="296"/>
      <c r="AD170" s="296"/>
      <c r="AE170" s="296"/>
      <c r="AF170" s="296"/>
      <c r="AG170" s="296"/>
      <c r="AH170" s="296"/>
    </row>
    <row r="171" s="285" customFormat="1" ht="16" customHeight="1" spans="1:34">
      <c r="A171" s="191">
        <v>167</v>
      </c>
      <c r="B171" s="296"/>
      <c r="C171" s="296" t="s">
        <v>8688</v>
      </c>
      <c r="D171" s="296" t="s">
        <v>8689</v>
      </c>
      <c r="E171" s="296"/>
      <c r="F171" s="341"/>
      <c r="G171" s="431" t="s">
        <v>8551</v>
      </c>
      <c r="H171" s="296"/>
      <c r="I171" s="431" t="s">
        <v>8596</v>
      </c>
      <c r="J171" s="296"/>
      <c r="K171" s="296"/>
      <c r="L171" s="445" t="s">
        <v>8690</v>
      </c>
      <c r="M171" s="444">
        <v>0.930804</v>
      </c>
      <c r="N171" s="444">
        <f t="shared" si="18"/>
        <v>787.460184</v>
      </c>
      <c r="O171" s="191">
        <v>0</v>
      </c>
      <c r="P171" s="444">
        <f t="shared" si="19"/>
        <v>0.930804</v>
      </c>
      <c r="Q171" s="444">
        <f t="shared" si="20"/>
        <v>0</v>
      </c>
      <c r="R171" s="191">
        <f t="shared" si="21"/>
        <v>0</v>
      </c>
      <c r="S171" s="444">
        <f t="shared" si="22"/>
        <v>0.930804</v>
      </c>
      <c r="T171" s="444">
        <f t="shared" si="23"/>
        <v>0</v>
      </c>
      <c r="U171" s="296">
        <f t="shared" si="24"/>
        <v>-846</v>
      </c>
      <c r="V171" s="444">
        <f t="shared" si="25"/>
        <v>0.930804</v>
      </c>
      <c r="W171" s="444">
        <f t="shared" si="26"/>
        <v>-787.460184</v>
      </c>
      <c r="X171" s="296"/>
      <c r="Y171" s="296"/>
      <c r="Z171" s="296"/>
      <c r="AA171" s="296"/>
      <c r="AB171" s="296"/>
      <c r="AC171" s="296"/>
      <c r="AD171" s="296"/>
      <c r="AE171" s="296"/>
      <c r="AF171" s="296"/>
      <c r="AG171" s="296"/>
      <c r="AH171" s="296"/>
    </row>
    <row r="172" s="285" customFormat="1" ht="16" customHeight="1" spans="1:34">
      <c r="A172" s="191">
        <v>168</v>
      </c>
      <c r="B172" s="296"/>
      <c r="C172" s="296" t="s">
        <v>3499</v>
      </c>
      <c r="D172" s="296" t="s">
        <v>3500</v>
      </c>
      <c r="E172" s="296"/>
      <c r="F172" s="341"/>
      <c r="G172" s="431" t="s">
        <v>8535</v>
      </c>
      <c r="H172" s="296"/>
      <c r="I172" s="431" t="s">
        <v>8596</v>
      </c>
      <c r="J172" s="296"/>
      <c r="K172" s="296"/>
      <c r="L172" s="445" t="s">
        <v>8675</v>
      </c>
      <c r="M172" s="444">
        <v>0.209093</v>
      </c>
      <c r="N172" s="444">
        <f t="shared" si="18"/>
        <v>428.64065</v>
      </c>
      <c r="O172" s="191">
        <v>1472</v>
      </c>
      <c r="P172" s="444">
        <f t="shared" si="19"/>
        <v>0.209093</v>
      </c>
      <c r="Q172" s="444">
        <f t="shared" si="20"/>
        <v>307.784896</v>
      </c>
      <c r="R172" s="191">
        <f t="shared" si="21"/>
        <v>0</v>
      </c>
      <c r="S172" s="444">
        <f t="shared" si="22"/>
        <v>0.209093</v>
      </c>
      <c r="T172" s="444">
        <f t="shared" si="23"/>
        <v>0</v>
      </c>
      <c r="U172" s="296">
        <f t="shared" si="24"/>
        <v>-578</v>
      </c>
      <c r="V172" s="444">
        <f t="shared" si="25"/>
        <v>0.209093</v>
      </c>
      <c r="W172" s="444">
        <f t="shared" si="26"/>
        <v>-120.855754</v>
      </c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</row>
    <row r="173" s="285" customFormat="1" ht="16" customHeight="1" spans="1:34">
      <c r="A173" s="191">
        <v>169</v>
      </c>
      <c r="B173" s="296"/>
      <c r="C173" s="296" t="s">
        <v>3501</v>
      </c>
      <c r="D173" s="296" t="s">
        <v>3502</v>
      </c>
      <c r="E173" s="296"/>
      <c r="F173" s="341"/>
      <c r="G173" s="431" t="s">
        <v>8535</v>
      </c>
      <c r="H173" s="296"/>
      <c r="I173" s="431" t="s">
        <v>8596</v>
      </c>
      <c r="J173" s="296"/>
      <c r="K173" s="296"/>
      <c r="L173" s="445" t="s">
        <v>8691</v>
      </c>
      <c r="M173" s="444">
        <v>0.906856</v>
      </c>
      <c r="N173" s="444">
        <f t="shared" si="18"/>
        <v>2221.7972</v>
      </c>
      <c r="O173" s="191">
        <v>1272</v>
      </c>
      <c r="P173" s="444">
        <f t="shared" si="19"/>
        <v>0.906856</v>
      </c>
      <c r="Q173" s="444">
        <f t="shared" si="20"/>
        <v>1153.520832</v>
      </c>
      <c r="R173" s="191">
        <f t="shared" si="21"/>
        <v>0</v>
      </c>
      <c r="S173" s="444">
        <f t="shared" si="22"/>
        <v>0.906856</v>
      </c>
      <c r="T173" s="444">
        <f t="shared" si="23"/>
        <v>0</v>
      </c>
      <c r="U173" s="296">
        <f t="shared" si="24"/>
        <v>-1178</v>
      </c>
      <c r="V173" s="444">
        <f t="shared" si="25"/>
        <v>0.906856</v>
      </c>
      <c r="W173" s="444">
        <f t="shared" si="26"/>
        <v>-1068.276368</v>
      </c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</row>
    <row r="174" s="285" customFormat="1" ht="16" customHeight="1" spans="1:34">
      <c r="A174" s="191">
        <v>170</v>
      </c>
      <c r="B174" s="296"/>
      <c r="C174" s="296" t="s">
        <v>3503</v>
      </c>
      <c r="D174" s="296" t="s">
        <v>3504</v>
      </c>
      <c r="E174" s="296"/>
      <c r="F174" s="341"/>
      <c r="G174" s="431" t="s">
        <v>8535</v>
      </c>
      <c r="H174" s="296"/>
      <c r="I174" s="431" t="s">
        <v>8596</v>
      </c>
      <c r="J174" s="296"/>
      <c r="K174" s="296"/>
      <c r="L174" s="445" t="s">
        <v>8692</v>
      </c>
      <c r="M174" s="444">
        <v>0.182837</v>
      </c>
      <c r="N174" s="444">
        <f t="shared" si="18"/>
        <v>594.22025</v>
      </c>
      <c r="O174" s="191">
        <v>1724</v>
      </c>
      <c r="P174" s="444">
        <f t="shared" si="19"/>
        <v>0.182837</v>
      </c>
      <c r="Q174" s="444">
        <f t="shared" si="20"/>
        <v>315.210988</v>
      </c>
      <c r="R174" s="191">
        <f t="shared" si="21"/>
        <v>0</v>
      </c>
      <c r="S174" s="444">
        <f t="shared" si="22"/>
        <v>0.182837</v>
      </c>
      <c r="T174" s="444">
        <f t="shared" si="23"/>
        <v>0</v>
      </c>
      <c r="U174" s="296">
        <f t="shared" si="24"/>
        <v>-1526</v>
      </c>
      <c r="V174" s="444">
        <f t="shared" si="25"/>
        <v>0.182837</v>
      </c>
      <c r="W174" s="444">
        <f t="shared" si="26"/>
        <v>-279.009262</v>
      </c>
      <c r="X174" s="296"/>
      <c r="Y174" s="296"/>
      <c r="Z174" s="296"/>
      <c r="AA174" s="296"/>
      <c r="AB174" s="296"/>
      <c r="AC174" s="296"/>
      <c r="AD174" s="296"/>
      <c r="AE174" s="296"/>
      <c r="AF174" s="296"/>
      <c r="AG174" s="296"/>
      <c r="AH174" s="296"/>
    </row>
    <row r="175" s="285" customFormat="1" ht="16" customHeight="1" spans="1:34">
      <c r="A175" s="191">
        <v>171</v>
      </c>
      <c r="B175" s="296"/>
      <c r="C175" s="296" t="s">
        <v>3505</v>
      </c>
      <c r="D175" s="296" t="s">
        <v>3506</v>
      </c>
      <c r="E175" s="296"/>
      <c r="F175" s="341"/>
      <c r="G175" s="431" t="s">
        <v>8535</v>
      </c>
      <c r="H175" s="296"/>
      <c r="I175" s="431" t="s">
        <v>8596</v>
      </c>
      <c r="J175" s="296"/>
      <c r="K175" s="296"/>
      <c r="L175" s="445" t="s">
        <v>8693</v>
      </c>
      <c r="M175" s="444">
        <v>0.105884</v>
      </c>
      <c r="N175" s="444">
        <f t="shared" si="18"/>
        <v>428.8302</v>
      </c>
      <c r="O175" s="191">
        <v>2524</v>
      </c>
      <c r="P175" s="444">
        <f t="shared" si="19"/>
        <v>0.105884</v>
      </c>
      <c r="Q175" s="444">
        <f t="shared" si="20"/>
        <v>267.251216</v>
      </c>
      <c r="R175" s="191">
        <f t="shared" si="21"/>
        <v>0</v>
      </c>
      <c r="S175" s="444">
        <f t="shared" si="22"/>
        <v>0.105884</v>
      </c>
      <c r="T175" s="444">
        <f t="shared" si="23"/>
        <v>0</v>
      </c>
      <c r="U175" s="296">
        <f t="shared" si="24"/>
        <v>-1526</v>
      </c>
      <c r="V175" s="444">
        <f t="shared" si="25"/>
        <v>0.105884</v>
      </c>
      <c r="W175" s="444">
        <f t="shared" si="26"/>
        <v>-161.578984</v>
      </c>
      <c r="X175" s="296"/>
      <c r="Y175" s="296"/>
      <c r="Z175" s="296"/>
      <c r="AA175" s="296"/>
      <c r="AB175" s="296"/>
      <c r="AC175" s="296"/>
      <c r="AD175" s="296"/>
      <c r="AE175" s="296"/>
      <c r="AF175" s="296"/>
      <c r="AG175" s="296"/>
      <c r="AH175" s="296"/>
    </row>
    <row r="176" s="285" customFormat="1" ht="16" customHeight="1" spans="1:34">
      <c r="A176" s="191">
        <v>172</v>
      </c>
      <c r="B176" s="296"/>
      <c r="C176" s="296" t="s">
        <v>3507</v>
      </c>
      <c r="D176" s="296" t="s">
        <v>3508</v>
      </c>
      <c r="E176" s="296"/>
      <c r="F176" s="341"/>
      <c r="G176" s="431" t="s">
        <v>8535</v>
      </c>
      <c r="H176" s="296"/>
      <c r="I176" s="431" t="s">
        <v>8596</v>
      </c>
      <c r="J176" s="296"/>
      <c r="K176" s="296"/>
      <c r="L176" s="445" t="s">
        <v>8694</v>
      </c>
      <c r="M176" s="444">
        <v>0.274437</v>
      </c>
      <c r="N176" s="444">
        <f t="shared" si="18"/>
        <v>2689.4826</v>
      </c>
      <c r="O176" s="191">
        <v>4778</v>
      </c>
      <c r="P176" s="444">
        <f t="shared" si="19"/>
        <v>0.274437</v>
      </c>
      <c r="Q176" s="444">
        <f t="shared" si="20"/>
        <v>1311.259986</v>
      </c>
      <c r="R176" s="191">
        <f t="shared" si="21"/>
        <v>0</v>
      </c>
      <c r="S176" s="444">
        <f t="shared" si="22"/>
        <v>0.274437</v>
      </c>
      <c r="T176" s="444">
        <f t="shared" si="23"/>
        <v>0</v>
      </c>
      <c r="U176" s="296">
        <f t="shared" si="24"/>
        <v>-5022</v>
      </c>
      <c r="V176" s="444">
        <f t="shared" si="25"/>
        <v>0.274437</v>
      </c>
      <c r="W176" s="444">
        <f t="shared" si="26"/>
        <v>-1378.222614</v>
      </c>
      <c r="X176" s="296"/>
      <c r="Y176" s="296"/>
      <c r="Z176" s="296"/>
      <c r="AA176" s="296"/>
      <c r="AB176" s="296"/>
      <c r="AC176" s="296"/>
      <c r="AD176" s="296"/>
      <c r="AE176" s="296"/>
      <c r="AF176" s="296"/>
      <c r="AG176" s="296"/>
      <c r="AH176" s="296"/>
    </row>
    <row r="177" s="285" customFormat="1" ht="16" customHeight="1" spans="1:34">
      <c r="A177" s="191">
        <v>173</v>
      </c>
      <c r="B177" s="296"/>
      <c r="C177" s="296" t="s">
        <v>3509</v>
      </c>
      <c r="D177" s="296" t="s">
        <v>3510</v>
      </c>
      <c r="E177" s="296"/>
      <c r="F177" s="341"/>
      <c r="G177" s="431" t="s">
        <v>8535</v>
      </c>
      <c r="H177" s="296"/>
      <c r="I177" s="431" t="s">
        <v>8596</v>
      </c>
      <c r="J177" s="296"/>
      <c r="K177" s="296"/>
      <c r="L177" s="445" t="s">
        <v>8695</v>
      </c>
      <c r="M177" s="444">
        <v>0.512627</v>
      </c>
      <c r="N177" s="444">
        <f t="shared" si="18"/>
        <v>3024.4993</v>
      </c>
      <c r="O177" s="191">
        <v>3014</v>
      </c>
      <c r="P177" s="444">
        <f t="shared" si="19"/>
        <v>0.512627</v>
      </c>
      <c r="Q177" s="444">
        <f t="shared" si="20"/>
        <v>1545.057778</v>
      </c>
      <c r="R177" s="191">
        <f t="shared" si="21"/>
        <v>0</v>
      </c>
      <c r="S177" s="444">
        <f t="shared" si="22"/>
        <v>0.512627</v>
      </c>
      <c r="T177" s="444">
        <f t="shared" si="23"/>
        <v>0</v>
      </c>
      <c r="U177" s="296">
        <f t="shared" si="24"/>
        <v>-2886</v>
      </c>
      <c r="V177" s="444">
        <f t="shared" si="25"/>
        <v>0.512627</v>
      </c>
      <c r="W177" s="444">
        <f t="shared" si="26"/>
        <v>-1479.441522</v>
      </c>
      <c r="X177" s="296"/>
      <c r="Y177" s="296"/>
      <c r="Z177" s="296"/>
      <c r="AA177" s="296"/>
      <c r="AB177" s="296"/>
      <c r="AC177" s="296"/>
      <c r="AD177" s="296"/>
      <c r="AE177" s="296"/>
      <c r="AF177" s="296"/>
      <c r="AG177" s="296"/>
      <c r="AH177" s="296"/>
    </row>
    <row r="178" s="285" customFormat="1" ht="16" customHeight="1" spans="1:34">
      <c r="A178" s="191">
        <v>174</v>
      </c>
      <c r="B178" s="296"/>
      <c r="C178" s="296" t="s">
        <v>3513</v>
      </c>
      <c r="D178" s="296" t="s">
        <v>3514</v>
      </c>
      <c r="E178" s="296"/>
      <c r="F178" s="341"/>
      <c r="G178" s="431" t="s">
        <v>8535</v>
      </c>
      <c r="H178" s="296"/>
      <c r="I178" s="431" t="s">
        <v>8596</v>
      </c>
      <c r="J178" s="296"/>
      <c r="K178" s="296"/>
      <c r="L178" s="445" t="s">
        <v>8695</v>
      </c>
      <c r="M178" s="444">
        <v>0.515495</v>
      </c>
      <c r="N178" s="444">
        <f t="shared" si="18"/>
        <v>3041.4205</v>
      </c>
      <c r="O178" s="191">
        <v>2848</v>
      </c>
      <c r="P178" s="444">
        <f t="shared" si="19"/>
        <v>0.515495</v>
      </c>
      <c r="Q178" s="444">
        <f t="shared" si="20"/>
        <v>1468.12976</v>
      </c>
      <c r="R178" s="191">
        <f t="shared" si="21"/>
        <v>0</v>
      </c>
      <c r="S178" s="444">
        <f t="shared" si="22"/>
        <v>0.515495</v>
      </c>
      <c r="T178" s="444">
        <f t="shared" si="23"/>
        <v>0</v>
      </c>
      <c r="U178" s="296">
        <f t="shared" si="24"/>
        <v>-3052</v>
      </c>
      <c r="V178" s="444">
        <f t="shared" si="25"/>
        <v>0.515495</v>
      </c>
      <c r="W178" s="444">
        <f t="shared" si="26"/>
        <v>-1573.29074</v>
      </c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</row>
    <row r="179" s="285" customFormat="1" ht="16" customHeight="1" spans="1:34">
      <c r="A179" s="191">
        <v>175</v>
      </c>
      <c r="B179" s="296"/>
      <c r="C179" s="296" t="s">
        <v>4226</v>
      </c>
      <c r="D179" s="296" t="s">
        <v>4227</v>
      </c>
      <c r="E179" s="296"/>
      <c r="F179" s="341"/>
      <c r="G179" s="431" t="s">
        <v>8535</v>
      </c>
      <c r="H179" s="296"/>
      <c r="I179" s="431" t="s">
        <v>8596</v>
      </c>
      <c r="J179" s="296"/>
      <c r="K179" s="296"/>
      <c r="L179" s="445" t="s">
        <v>8696</v>
      </c>
      <c r="M179" s="444">
        <v>0.0289</v>
      </c>
      <c r="N179" s="444">
        <f t="shared" si="18"/>
        <v>12.138</v>
      </c>
      <c r="O179" s="191">
        <v>0</v>
      </c>
      <c r="P179" s="444">
        <f t="shared" si="19"/>
        <v>0.0289</v>
      </c>
      <c r="Q179" s="444">
        <f t="shared" si="20"/>
        <v>0</v>
      </c>
      <c r="R179" s="191">
        <f t="shared" si="21"/>
        <v>0</v>
      </c>
      <c r="S179" s="444">
        <f t="shared" si="22"/>
        <v>0.0289</v>
      </c>
      <c r="T179" s="444">
        <f t="shared" si="23"/>
        <v>0</v>
      </c>
      <c r="U179" s="296">
        <f t="shared" si="24"/>
        <v>-420</v>
      </c>
      <c r="V179" s="444">
        <f t="shared" si="25"/>
        <v>0.0289</v>
      </c>
      <c r="W179" s="444">
        <f t="shared" si="26"/>
        <v>-12.138</v>
      </c>
      <c r="X179" s="296"/>
      <c r="Y179" s="296"/>
      <c r="Z179" s="296"/>
      <c r="AA179" s="296"/>
      <c r="AB179" s="296"/>
      <c r="AC179" s="296"/>
      <c r="AD179" s="296"/>
      <c r="AE179" s="296"/>
      <c r="AF179" s="296"/>
      <c r="AG179" s="296"/>
      <c r="AH179" s="296"/>
    </row>
    <row r="180" s="285" customFormat="1" ht="16" customHeight="1" spans="1:34">
      <c r="A180" s="191">
        <v>176</v>
      </c>
      <c r="B180" s="296"/>
      <c r="C180" s="296" t="s">
        <v>8697</v>
      </c>
      <c r="D180" s="296" t="s">
        <v>8698</v>
      </c>
      <c r="E180" s="296"/>
      <c r="F180" s="341"/>
      <c r="G180" s="431" t="s">
        <v>6641</v>
      </c>
      <c r="H180" s="296"/>
      <c r="I180" s="431" t="s">
        <v>8596</v>
      </c>
      <c r="J180" s="296"/>
      <c r="K180" s="296"/>
      <c r="L180" s="445" t="s">
        <v>8546</v>
      </c>
      <c r="M180" s="444">
        <v>0.0291</v>
      </c>
      <c r="N180" s="444">
        <f t="shared" si="18"/>
        <v>58.2</v>
      </c>
      <c r="O180" s="191">
        <v>0</v>
      </c>
      <c r="P180" s="444">
        <f t="shared" si="19"/>
        <v>0.0291</v>
      </c>
      <c r="Q180" s="444">
        <f t="shared" si="20"/>
        <v>0</v>
      </c>
      <c r="R180" s="191">
        <f t="shared" si="21"/>
        <v>0</v>
      </c>
      <c r="S180" s="444">
        <f t="shared" si="22"/>
        <v>0.0291</v>
      </c>
      <c r="T180" s="444">
        <f t="shared" si="23"/>
        <v>0</v>
      </c>
      <c r="U180" s="296">
        <f t="shared" si="24"/>
        <v>-2000</v>
      </c>
      <c r="V180" s="444">
        <f t="shared" si="25"/>
        <v>0.0291</v>
      </c>
      <c r="W180" s="444">
        <f t="shared" si="26"/>
        <v>-58.2</v>
      </c>
      <c r="X180" s="296"/>
      <c r="Y180" s="296"/>
      <c r="Z180" s="296"/>
      <c r="AA180" s="296"/>
      <c r="AB180" s="296"/>
      <c r="AC180" s="296"/>
      <c r="AD180" s="296"/>
      <c r="AE180" s="296"/>
      <c r="AF180" s="296"/>
      <c r="AG180" s="296"/>
      <c r="AH180" s="296"/>
    </row>
    <row r="181" s="285" customFormat="1" ht="16" customHeight="1" spans="1:34">
      <c r="A181" s="191">
        <v>177</v>
      </c>
      <c r="B181" s="296"/>
      <c r="C181" s="296" t="s">
        <v>8588</v>
      </c>
      <c r="D181" s="296" t="s">
        <v>8589</v>
      </c>
      <c r="E181" s="296"/>
      <c r="F181" s="341"/>
      <c r="G181" s="431" t="s">
        <v>8551</v>
      </c>
      <c r="H181" s="296"/>
      <c r="I181" s="431" t="s">
        <v>8596</v>
      </c>
      <c r="J181" s="296"/>
      <c r="K181" s="296"/>
      <c r="L181" s="445" t="s">
        <v>8597</v>
      </c>
      <c r="M181" s="444">
        <v>0.0655</v>
      </c>
      <c r="N181" s="444">
        <f t="shared" si="18"/>
        <v>78.6</v>
      </c>
      <c r="O181" s="191">
        <v>0</v>
      </c>
      <c r="P181" s="444">
        <f t="shared" si="19"/>
        <v>0.0655</v>
      </c>
      <c r="Q181" s="444">
        <f t="shared" si="20"/>
        <v>0</v>
      </c>
      <c r="R181" s="191">
        <f t="shared" si="21"/>
        <v>0</v>
      </c>
      <c r="S181" s="444">
        <f t="shared" si="22"/>
        <v>0.0655</v>
      </c>
      <c r="T181" s="444">
        <f t="shared" si="23"/>
        <v>0</v>
      </c>
      <c r="U181" s="296">
        <f t="shared" si="24"/>
        <v>-1200</v>
      </c>
      <c r="V181" s="444">
        <f t="shared" si="25"/>
        <v>0.0655</v>
      </c>
      <c r="W181" s="444">
        <f t="shared" si="26"/>
        <v>-78.6</v>
      </c>
      <c r="X181" s="296"/>
      <c r="Y181" s="296"/>
      <c r="Z181" s="296"/>
      <c r="AA181" s="296"/>
      <c r="AB181" s="296"/>
      <c r="AC181" s="296"/>
      <c r="AD181" s="296"/>
      <c r="AE181" s="296"/>
      <c r="AF181" s="296"/>
      <c r="AG181" s="296"/>
      <c r="AH181" s="296"/>
    </row>
    <row r="182" s="285" customFormat="1" ht="16" customHeight="1" spans="1:34">
      <c r="A182" s="191">
        <v>178</v>
      </c>
      <c r="B182" s="296"/>
      <c r="C182" s="296" t="s">
        <v>8699</v>
      </c>
      <c r="D182" s="296" t="s">
        <v>8700</v>
      </c>
      <c r="E182" s="296"/>
      <c r="F182" s="341"/>
      <c r="G182" s="431" t="s">
        <v>8547</v>
      </c>
      <c r="H182" s="296"/>
      <c r="I182" s="431" t="s">
        <v>8596</v>
      </c>
      <c r="J182" s="296"/>
      <c r="K182" s="296"/>
      <c r="L182" s="445" t="s">
        <v>8701</v>
      </c>
      <c r="M182" s="444">
        <v>18.2654</v>
      </c>
      <c r="N182" s="444">
        <f t="shared" si="18"/>
        <v>1643.886</v>
      </c>
      <c r="O182" s="191">
        <v>80</v>
      </c>
      <c r="P182" s="444">
        <f t="shared" si="19"/>
        <v>18.2654</v>
      </c>
      <c r="Q182" s="444">
        <f t="shared" si="20"/>
        <v>1461.232</v>
      </c>
      <c r="R182" s="191">
        <f t="shared" si="21"/>
        <v>0</v>
      </c>
      <c r="S182" s="444">
        <f t="shared" si="22"/>
        <v>18.2654</v>
      </c>
      <c r="T182" s="444">
        <f t="shared" si="23"/>
        <v>0</v>
      </c>
      <c r="U182" s="296">
        <f t="shared" si="24"/>
        <v>-10</v>
      </c>
      <c r="V182" s="444">
        <f t="shared" si="25"/>
        <v>18.2654</v>
      </c>
      <c r="W182" s="444">
        <f t="shared" si="26"/>
        <v>-182.654</v>
      </c>
      <c r="X182" s="296"/>
      <c r="Y182" s="296"/>
      <c r="Z182" s="296"/>
      <c r="AA182" s="296"/>
      <c r="AB182" s="296"/>
      <c r="AC182" s="296"/>
      <c r="AD182" s="296"/>
      <c r="AE182" s="296"/>
      <c r="AF182" s="296"/>
      <c r="AG182" s="296"/>
      <c r="AH182" s="296"/>
    </row>
    <row r="183" s="285" customFormat="1" ht="16" customHeight="1" spans="1:34">
      <c r="A183" s="191">
        <v>179</v>
      </c>
      <c r="B183" s="296"/>
      <c r="C183" s="296" t="s">
        <v>3517</v>
      </c>
      <c r="D183" s="296" t="s">
        <v>3518</v>
      </c>
      <c r="E183" s="296"/>
      <c r="F183" s="341"/>
      <c r="G183" s="431" t="s">
        <v>8547</v>
      </c>
      <c r="H183" s="296"/>
      <c r="I183" s="431" t="s">
        <v>8596</v>
      </c>
      <c r="J183" s="296"/>
      <c r="K183" s="296"/>
      <c r="L183" s="445" t="s">
        <v>8702</v>
      </c>
      <c r="M183" s="444">
        <v>15.7416</v>
      </c>
      <c r="N183" s="444">
        <f t="shared" si="18"/>
        <v>2912.196</v>
      </c>
      <c r="O183" s="191">
        <v>160</v>
      </c>
      <c r="P183" s="444">
        <f t="shared" si="19"/>
        <v>15.7416</v>
      </c>
      <c r="Q183" s="444">
        <f t="shared" si="20"/>
        <v>2518.656</v>
      </c>
      <c r="R183" s="191">
        <f t="shared" si="21"/>
        <v>0</v>
      </c>
      <c r="S183" s="444">
        <f t="shared" si="22"/>
        <v>15.7416</v>
      </c>
      <c r="T183" s="444">
        <f t="shared" si="23"/>
        <v>0</v>
      </c>
      <c r="U183" s="296">
        <f t="shared" si="24"/>
        <v>-25</v>
      </c>
      <c r="V183" s="444">
        <f t="shared" si="25"/>
        <v>15.7416</v>
      </c>
      <c r="W183" s="444">
        <f t="shared" si="26"/>
        <v>-393.54</v>
      </c>
      <c r="X183" s="296"/>
      <c r="Y183" s="296"/>
      <c r="Z183" s="296"/>
      <c r="AA183" s="296"/>
      <c r="AB183" s="296"/>
      <c r="AC183" s="296"/>
      <c r="AD183" s="296"/>
      <c r="AE183" s="296"/>
      <c r="AF183" s="296"/>
      <c r="AG183" s="296"/>
      <c r="AH183" s="296"/>
    </row>
    <row r="184" s="285" customFormat="1" ht="16" customHeight="1" spans="1:34">
      <c r="A184" s="191">
        <v>180</v>
      </c>
      <c r="B184" s="296"/>
      <c r="C184" s="296" t="s">
        <v>8703</v>
      </c>
      <c r="D184" s="296" t="s">
        <v>8704</v>
      </c>
      <c r="E184" s="296"/>
      <c r="F184" s="341"/>
      <c r="G184" s="431" t="s">
        <v>7004</v>
      </c>
      <c r="H184" s="296"/>
      <c r="I184" s="431" t="s">
        <v>8596</v>
      </c>
      <c r="J184" s="296"/>
      <c r="K184" s="296"/>
      <c r="L184" s="445" t="s">
        <v>8705</v>
      </c>
      <c r="M184" s="444">
        <v>12.0899</v>
      </c>
      <c r="N184" s="444">
        <f t="shared" si="18"/>
        <v>377.20488</v>
      </c>
      <c r="O184" s="191">
        <v>15</v>
      </c>
      <c r="P184" s="444">
        <f t="shared" si="19"/>
        <v>12.0899</v>
      </c>
      <c r="Q184" s="444">
        <f t="shared" si="20"/>
        <v>181.3485</v>
      </c>
      <c r="R184" s="191">
        <f t="shared" si="21"/>
        <v>0</v>
      </c>
      <c r="S184" s="444">
        <f t="shared" si="22"/>
        <v>12.0899</v>
      </c>
      <c r="T184" s="444">
        <f t="shared" si="23"/>
        <v>0</v>
      </c>
      <c r="U184" s="296">
        <f t="shared" si="24"/>
        <v>-16.2</v>
      </c>
      <c r="V184" s="444">
        <f t="shared" si="25"/>
        <v>12.0899</v>
      </c>
      <c r="W184" s="444">
        <f t="shared" si="26"/>
        <v>-195.85638</v>
      </c>
      <c r="X184" s="296"/>
      <c r="Y184" s="296"/>
      <c r="Z184" s="296"/>
      <c r="AA184" s="296"/>
      <c r="AB184" s="296"/>
      <c r="AC184" s="296"/>
      <c r="AD184" s="296"/>
      <c r="AE184" s="296"/>
      <c r="AF184" s="296"/>
      <c r="AG184" s="296"/>
      <c r="AH184" s="296"/>
    </row>
    <row r="185" s="285" customFormat="1" ht="16" customHeight="1" spans="1:34">
      <c r="A185" s="191">
        <v>181</v>
      </c>
      <c r="B185" s="296"/>
      <c r="C185" s="296" t="s">
        <v>8706</v>
      </c>
      <c r="D185" s="296" t="s">
        <v>8707</v>
      </c>
      <c r="E185" s="296"/>
      <c r="F185" s="341"/>
      <c r="G185" s="431" t="s">
        <v>8535</v>
      </c>
      <c r="H185" s="296"/>
      <c r="I185" s="431" t="s">
        <v>8596</v>
      </c>
      <c r="J185" s="296"/>
      <c r="K185" s="296"/>
      <c r="L185" s="445" t="s">
        <v>8708</v>
      </c>
      <c r="M185" s="444">
        <v>0.0919</v>
      </c>
      <c r="N185" s="444">
        <f t="shared" si="18"/>
        <v>280.295</v>
      </c>
      <c r="O185" s="191">
        <v>1717</v>
      </c>
      <c r="P185" s="444">
        <f t="shared" si="19"/>
        <v>0.0919</v>
      </c>
      <c r="Q185" s="444">
        <f t="shared" si="20"/>
        <v>157.7923</v>
      </c>
      <c r="R185" s="191">
        <f t="shared" si="21"/>
        <v>0</v>
      </c>
      <c r="S185" s="444">
        <f t="shared" si="22"/>
        <v>0.0919</v>
      </c>
      <c r="T185" s="444">
        <f t="shared" si="23"/>
        <v>0</v>
      </c>
      <c r="U185" s="296">
        <f t="shared" si="24"/>
        <v>-1333</v>
      </c>
      <c r="V185" s="444">
        <f t="shared" si="25"/>
        <v>0.0919</v>
      </c>
      <c r="W185" s="444">
        <f t="shared" si="26"/>
        <v>-122.5027</v>
      </c>
      <c r="X185" s="296"/>
      <c r="Y185" s="296"/>
      <c r="Z185" s="296"/>
      <c r="AA185" s="296"/>
      <c r="AB185" s="296"/>
      <c r="AC185" s="296"/>
      <c r="AD185" s="296"/>
      <c r="AE185" s="296"/>
      <c r="AF185" s="296"/>
      <c r="AG185" s="296"/>
      <c r="AH185" s="296"/>
    </row>
    <row r="186" s="285" customFormat="1" ht="16" customHeight="1" spans="1:34">
      <c r="A186" s="191">
        <v>182</v>
      </c>
      <c r="B186" s="296"/>
      <c r="C186" s="296" t="s">
        <v>3527</v>
      </c>
      <c r="D186" s="296" t="s">
        <v>3528</v>
      </c>
      <c r="E186" s="296"/>
      <c r="F186" s="341"/>
      <c r="G186" s="431" t="s">
        <v>8535</v>
      </c>
      <c r="H186" s="296"/>
      <c r="I186" s="431" t="s">
        <v>8596</v>
      </c>
      <c r="J186" s="296"/>
      <c r="K186" s="296"/>
      <c r="L186" s="445" t="s">
        <v>8709</v>
      </c>
      <c r="M186" s="444">
        <v>1.1586</v>
      </c>
      <c r="N186" s="444">
        <f t="shared" si="18"/>
        <v>2722.71</v>
      </c>
      <c r="O186" s="191">
        <v>1017</v>
      </c>
      <c r="P186" s="444">
        <f t="shared" si="19"/>
        <v>1.1586</v>
      </c>
      <c r="Q186" s="444">
        <f t="shared" si="20"/>
        <v>1178.2962</v>
      </c>
      <c r="R186" s="191">
        <f t="shared" si="21"/>
        <v>0</v>
      </c>
      <c r="S186" s="444">
        <f t="shared" si="22"/>
        <v>1.1586</v>
      </c>
      <c r="T186" s="444">
        <f t="shared" si="23"/>
        <v>0</v>
      </c>
      <c r="U186" s="296">
        <f t="shared" si="24"/>
        <v>-1333</v>
      </c>
      <c r="V186" s="444">
        <f t="shared" si="25"/>
        <v>1.1586</v>
      </c>
      <c r="W186" s="444">
        <f t="shared" si="26"/>
        <v>-1544.4138</v>
      </c>
      <c r="X186" s="296"/>
      <c r="Y186" s="296"/>
      <c r="Z186" s="296"/>
      <c r="AA186" s="296"/>
      <c r="AB186" s="296"/>
      <c r="AC186" s="296"/>
      <c r="AD186" s="296"/>
      <c r="AE186" s="296"/>
      <c r="AF186" s="296"/>
      <c r="AG186" s="296"/>
      <c r="AH186" s="296"/>
    </row>
    <row r="187" s="285" customFormat="1" ht="16" customHeight="1" spans="1:34">
      <c r="A187" s="191">
        <v>183</v>
      </c>
      <c r="B187" s="296"/>
      <c r="C187" s="296" t="s">
        <v>8710</v>
      </c>
      <c r="D187" s="296" t="s">
        <v>8711</v>
      </c>
      <c r="E187" s="296"/>
      <c r="F187" s="341"/>
      <c r="G187" s="431" t="s">
        <v>7004</v>
      </c>
      <c r="H187" s="296"/>
      <c r="I187" s="431" t="s">
        <v>8712</v>
      </c>
      <c r="J187" s="296"/>
      <c r="K187" s="296"/>
      <c r="L187" s="445" t="s">
        <v>8713</v>
      </c>
      <c r="M187" s="444">
        <v>6.3197</v>
      </c>
      <c r="N187" s="444">
        <f t="shared" si="18"/>
        <v>4486.987</v>
      </c>
      <c r="O187" s="191">
        <v>0</v>
      </c>
      <c r="P187" s="444">
        <f t="shared" si="19"/>
        <v>6.3197</v>
      </c>
      <c r="Q187" s="444">
        <f t="shared" si="20"/>
        <v>0</v>
      </c>
      <c r="R187" s="191">
        <f t="shared" si="21"/>
        <v>0</v>
      </c>
      <c r="S187" s="444">
        <f t="shared" si="22"/>
        <v>6.3197</v>
      </c>
      <c r="T187" s="444">
        <f t="shared" si="23"/>
        <v>0</v>
      </c>
      <c r="U187" s="296">
        <f t="shared" si="24"/>
        <v>-710</v>
      </c>
      <c r="V187" s="444">
        <f t="shared" si="25"/>
        <v>6.3197</v>
      </c>
      <c r="W187" s="444">
        <f t="shared" si="26"/>
        <v>-4486.987</v>
      </c>
      <c r="X187" s="296"/>
      <c r="Y187" s="296"/>
      <c r="Z187" s="296"/>
      <c r="AA187" s="296"/>
      <c r="AB187" s="296"/>
      <c r="AC187" s="296"/>
      <c r="AD187" s="296"/>
      <c r="AE187" s="296"/>
      <c r="AF187" s="296"/>
      <c r="AG187" s="296"/>
      <c r="AH187" s="296"/>
    </row>
    <row r="188" s="285" customFormat="1" ht="16" customHeight="1" spans="1:34">
      <c r="A188" s="191">
        <v>184</v>
      </c>
      <c r="B188" s="296"/>
      <c r="C188" s="296" t="s">
        <v>8714</v>
      </c>
      <c r="D188" s="296" t="s">
        <v>8715</v>
      </c>
      <c r="E188" s="296"/>
      <c r="F188" s="341"/>
      <c r="G188" s="431" t="s">
        <v>6292</v>
      </c>
      <c r="H188" s="296"/>
      <c r="I188" s="431" t="s">
        <v>8716</v>
      </c>
      <c r="J188" s="296"/>
      <c r="K188" s="296"/>
      <c r="L188" s="445" t="s">
        <v>8717</v>
      </c>
      <c r="M188" s="444">
        <v>6.09</v>
      </c>
      <c r="N188" s="444">
        <f t="shared" si="18"/>
        <v>12.18</v>
      </c>
      <c r="O188" s="191">
        <v>2</v>
      </c>
      <c r="P188" s="444">
        <f t="shared" si="19"/>
        <v>6.09</v>
      </c>
      <c r="Q188" s="444">
        <f t="shared" si="20"/>
        <v>12.18</v>
      </c>
      <c r="R188" s="191">
        <f t="shared" si="21"/>
        <v>0</v>
      </c>
      <c r="S188" s="444">
        <f t="shared" si="22"/>
        <v>6.09</v>
      </c>
      <c r="T188" s="444">
        <f t="shared" si="23"/>
        <v>0</v>
      </c>
      <c r="U188" s="296">
        <f t="shared" si="24"/>
        <v>0</v>
      </c>
      <c r="V188" s="444">
        <f t="shared" si="25"/>
        <v>6.09</v>
      </c>
      <c r="W188" s="444">
        <f t="shared" si="26"/>
        <v>0</v>
      </c>
      <c r="X188" s="296"/>
      <c r="Y188" s="296"/>
      <c r="Z188" s="296"/>
      <c r="AA188" s="296"/>
      <c r="AB188" s="296"/>
      <c r="AC188" s="296"/>
      <c r="AD188" s="296"/>
      <c r="AE188" s="296"/>
      <c r="AF188" s="296"/>
      <c r="AG188" s="296"/>
      <c r="AH188" s="296"/>
    </row>
    <row r="189" s="285" customFormat="1" ht="16" customHeight="1" spans="1:34">
      <c r="A189" s="191">
        <v>185</v>
      </c>
      <c r="B189" s="296"/>
      <c r="C189" s="296" t="s">
        <v>8718</v>
      </c>
      <c r="D189" s="296" t="s">
        <v>8719</v>
      </c>
      <c r="E189" s="296"/>
      <c r="F189" s="341"/>
      <c r="G189" s="431" t="s">
        <v>6292</v>
      </c>
      <c r="H189" s="296"/>
      <c r="I189" s="431" t="s">
        <v>8716</v>
      </c>
      <c r="J189" s="296"/>
      <c r="K189" s="296"/>
      <c r="L189" s="445" t="s">
        <v>8489</v>
      </c>
      <c r="M189" s="444">
        <v>8.3127</v>
      </c>
      <c r="N189" s="444">
        <f t="shared" si="18"/>
        <v>8312.7</v>
      </c>
      <c r="O189" s="191">
        <v>0</v>
      </c>
      <c r="P189" s="444">
        <f t="shared" si="19"/>
        <v>8.3127</v>
      </c>
      <c r="Q189" s="444">
        <f t="shared" si="20"/>
        <v>0</v>
      </c>
      <c r="R189" s="191">
        <f t="shared" si="21"/>
        <v>0</v>
      </c>
      <c r="S189" s="444">
        <f t="shared" si="22"/>
        <v>8.3127</v>
      </c>
      <c r="T189" s="444">
        <f t="shared" si="23"/>
        <v>0</v>
      </c>
      <c r="U189" s="296">
        <f t="shared" si="24"/>
        <v>-1000</v>
      </c>
      <c r="V189" s="444">
        <f t="shared" si="25"/>
        <v>8.3127</v>
      </c>
      <c r="W189" s="444">
        <f t="shared" si="26"/>
        <v>-8312.7</v>
      </c>
      <c r="X189" s="296"/>
      <c r="Y189" s="296"/>
      <c r="Z189" s="296"/>
      <c r="AA189" s="296"/>
      <c r="AB189" s="296"/>
      <c r="AC189" s="296"/>
      <c r="AD189" s="296"/>
      <c r="AE189" s="296"/>
      <c r="AF189" s="296"/>
      <c r="AG189" s="296"/>
      <c r="AH189" s="296"/>
    </row>
    <row r="190" s="285" customFormat="1" ht="16" customHeight="1" spans="1:34">
      <c r="A190" s="191">
        <v>186</v>
      </c>
      <c r="B190" s="296"/>
      <c r="C190" s="296" t="s">
        <v>8720</v>
      </c>
      <c r="D190" s="296" t="s">
        <v>8721</v>
      </c>
      <c r="E190" s="296"/>
      <c r="F190" s="341"/>
      <c r="G190" s="431" t="s">
        <v>6292</v>
      </c>
      <c r="H190" s="296"/>
      <c r="I190" s="431" t="s">
        <v>8722</v>
      </c>
      <c r="J190" s="296"/>
      <c r="K190" s="296"/>
      <c r="L190" s="445" t="s">
        <v>8723</v>
      </c>
      <c r="M190" s="444">
        <v>4.04</v>
      </c>
      <c r="N190" s="444">
        <f t="shared" si="18"/>
        <v>828.2</v>
      </c>
      <c r="O190" s="191">
        <v>0</v>
      </c>
      <c r="P190" s="444">
        <f t="shared" si="19"/>
        <v>4.04</v>
      </c>
      <c r="Q190" s="444">
        <f t="shared" si="20"/>
        <v>0</v>
      </c>
      <c r="R190" s="191">
        <f t="shared" si="21"/>
        <v>0</v>
      </c>
      <c r="S190" s="444">
        <f t="shared" si="22"/>
        <v>4.04</v>
      </c>
      <c r="T190" s="444">
        <f t="shared" si="23"/>
        <v>0</v>
      </c>
      <c r="U190" s="296">
        <f t="shared" si="24"/>
        <v>-205</v>
      </c>
      <c r="V190" s="444">
        <f t="shared" si="25"/>
        <v>4.04</v>
      </c>
      <c r="W190" s="444">
        <f t="shared" si="26"/>
        <v>-828.2</v>
      </c>
      <c r="X190" s="296"/>
      <c r="Y190" s="296"/>
      <c r="Z190" s="296"/>
      <c r="AA190" s="296"/>
      <c r="AB190" s="296"/>
      <c r="AC190" s="296"/>
      <c r="AD190" s="296"/>
      <c r="AE190" s="296"/>
      <c r="AF190" s="296"/>
      <c r="AG190" s="296"/>
      <c r="AH190" s="296"/>
    </row>
    <row r="191" s="285" customFormat="1" ht="16" customHeight="1" spans="1:34">
      <c r="A191" s="191">
        <v>187</v>
      </c>
      <c r="B191" s="296"/>
      <c r="C191" s="296" t="s">
        <v>8724</v>
      </c>
      <c r="D191" s="296" t="s">
        <v>8725</v>
      </c>
      <c r="E191" s="296"/>
      <c r="F191" s="341"/>
      <c r="G191" s="431" t="s">
        <v>6292</v>
      </c>
      <c r="H191" s="296"/>
      <c r="I191" s="431" t="s">
        <v>8722</v>
      </c>
      <c r="J191" s="296"/>
      <c r="K191" s="296"/>
      <c r="L191" s="445" t="s">
        <v>8701</v>
      </c>
      <c r="M191" s="444">
        <v>9.5</v>
      </c>
      <c r="N191" s="444">
        <f t="shared" si="18"/>
        <v>855</v>
      </c>
      <c r="O191" s="191">
        <v>0</v>
      </c>
      <c r="P191" s="444">
        <f t="shared" si="19"/>
        <v>9.5</v>
      </c>
      <c r="Q191" s="444">
        <f t="shared" si="20"/>
        <v>0</v>
      </c>
      <c r="R191" s="191">
        <f t="shared" si="21"/>
        <v>0</v>
      </c>
      <c r="S191" s="444">
        <f t="shared" si="22"/>
        <v>9.5</v>
      </c>
      <c r="T191" s="444">
        <f t="shared" si="23"/>
        <v>0</v>
      </c>
      <c r="U191" s="296">
        <f t="shared" si="24"/>
        <v>-90</v>
      </c>
      <c r="V191" s="444">
        <f t="shared" si="25"/>
        <v>9.5</v>
      </c>
      <c r="W191" s="444">
        <f t="shared" si="26"/>
        <v>-855</v>
      </c>
      <c r="X191" s="296"/>
      <c r="Y191" s="296"/>
      <c r="Z191" s="296"/>
      <c r="AA191" s="296"/>
      <c r="AB191" s="296"/>
      <c r="AC191" s="296"/>
      <c r="AD191" s="296"/>
      <c r="AE191" s="296"/>
      <c r="AF191" s="296"/>
      <c r="AG191" s="296"/>
      <c r="AH191" s="296"/>
    </row>
    <row r="192" s="285" customFormat="1" ht="16" customHeight="1" spans="1:34">
      <c r="A192" s="191">
        <v>188</v>
      </c>
      <c r="B192" s="296"/>
      <c r="C192" s="296" t="s">
        <v>8437</v>
      </c>
      <c r="D192" s="296" t="s">
        <v>8438</v>
      </c>
      <c r="E192" s="296"/>
      <c r="F192" s="341"/>
      <c r="G192" s="431" t="s">
        <v>6292</v>
      </c>
      <c r="H192" s="296"/>
      <c r="I192" s="431" t="s">
        <v>8722</v>
      </c>
      <c r="J192" s="296"/>
      <c r="K192" s="296"/>
      <c r="L192" s="445" t="s">
        <v>8726</v>
      </c>
      <c r="M192" s="444">
        <v>10.62</v>
      </c>
      <c r="N192" s="444">
        <f t="shared" si="18"/>
        <v>5363.1</v>
      </c>
      <c r="O192" s="191">
        <v>0</v>
      </c>
      <c r="P192" s="444">
        <f t="shared" si="19"/>
        <v>10.62</v>
      </c>
      <c r="Q192" s="444">
        <f t="shared" si="20"/>
        <v>0</v>
      </c>
      <c r="R192" s="191">
        <f t="shared" si="21"/>
        <v>0</v>
      </c>
      <c r="S192" s="444">
        <f t="shared" si="22"/>
        <v>10.62</v>
      </c>
      <c r="T192" s="444">
        <f t="shared" si="23"/>
        <v>0</v>
      </c>
      <c r="U192" s="296">
        <f t="shared" si="24"/>
        <v>-505</v>
      </c>
      <c r="V192" s="444">
        <f t="shared" si="25"/>
        <v>10.62</v>
      </c>
      <c r="W192" s="444">
        <f t="shared" si="26"/>
        <v>-5363.1</v>
      </c>
      <c r="X192" s="296"/>
      <c r="Y192" s="296"/>
      <c r="Z192" s="296"/>
      <c r="AA192" s="296"/>
      <c r="AB192" s="296"/>
      <c r="AC192" s="296"/>
      <c r="AD192" s="296"/>
      <c r="AE192" s="296"/>
      <c r="AF192" s="296"/>
      <c r="AG192" s="296"/>
      <c r="AH192" s="296"/>
    </row>
    <row r="193" s="285" customFormat="1" ht="16" customHeight="1" spans="1:34">
      <c r="A193" s="191">
        <v>189</v>
      </c>
      <c r="B193" s="296"/>
      <c r="C193" s="296" t="s">
        <v>5681</v>
      </c>
      <c r="D193" s="296" t="s">
        <v>5682</v>
      </c>
      <c r="E193" s="296"/>
      <c r="F193" s="341"/>
      <c r="G193" s="431" t="s">
        <v>6292</v>
      </c>
      <c r="H193" s="296"/>
      <c r="I193" s="431" t="s">
        <v>8722</v>
      </c>
      <c r="J193" s="296"/>
      <c r="K193" s="296"/>
      <c r="L193" s="445" t="s">
        <v>8727</v>
      </c>
      <c r="M193" s="444">
        <v>10.37</v>
      </c>
      <c r="N193" s="444">
        <f t="shared" si="18"/>
        <v>207.4</v>
      </c>
      <c r="O193" s="191">
        <v>0</v>
      </c>
      <c r="P193" s="444">
        <f t="shared" si="19"/>
        <v>10.37</v>
      </c>
      <c r="Q193" s="444">
        <f t="shared" si="20"/>
        <v>0</v>
      </c>
      <c r="R193" s="191">
        <f t="shared" si="21"/>
        <v>0</v>
      </c>
      <c r="S193" s="444">
        <f t="shared" si="22"/>
        <v>10.37</v>
      </c>
      <c r="T193" s="444">
        <f t="shared" si="23"/>
        <v>0</v>
      </c>
      <c r="U193" s="296">
        <f t="shared" si="24"/>
        <v>-20</v>
      </c>
      <c r="V193" s="444">
        <f t="shared" si="25"/>
        <v>10.37</v>
      </c>
      <c r="W193" s="444">
        <f t="shared" si="26"/>
        <v>-207.4</v>
      </c>
      <c r="X193" s="296"/>
      <c r="Y193" s="296"/>
      <c r="Z193" s="296"/>
      <c r="AA193" s="296"/>
      <c r="AB193" s="296"/>
      <c r="AC193" s="296"/>
      <c r="AD193" s="296"/>
      <c r="AE193" s="296"/>
      <c r="AF193" s="296"/>
      <c r="AG193" s="296"/>
      <c r="AH193" s="296"/>
    </row>
    <row r="194" s="285" customFormat="1" ht="16" customHeight="1" spans="1:34">
      <c r="A194" s="191">
        <v>190</v>
      </c>
      <c r="B194" s="296"/>
      <c r="C194" s="296" t="s">
        <v>5683</v>
      </c>
      <c r="D194" s="296" t="s">
        <v>5684</v>
      </c>
      <c r="E194" s="296"/>
      <c r="F194" s="341"/>
      <c r="G194" s="431" t="s">
        <v>6292</v>
      </c>
      <c r="H194" s="296"/>
      <c r="I194" s="431" t="s">
        <v>8722</v>
      </c>
      <c r="J194" s="296"/>
      <c r="K194" s="296"/>
      <c r="L194" s="445" t="s">
        <v>8727</v>
      </c>
      <c r="M194" s="444">
        <v>9.6</v>
      </c>
      <c r="N194" s="444">
        <f t="shared" si="18"/>
        <v>192</v>
      </c>
      <c r="O194" s="191">
        <v>0</v>
      </c>
      <c r="P194" s="444">
        <f t="shared" si="19"/>
        <v>9.6</v>
      </c>
      <c r="Q194" s="444">
        <f t="shared" si="20"/>
        <v>0</v>
      </c>
      <c r="R194" s="191">
        <f t="shared" si="21"/>
        <v>0</v>
      </c>
      <c r="S194" s="444">
        <f t="shared" si="22"/>
        <v>9.6</v>
      </c>
      <c r="T194" s="444">
        <f t="shared" si="23"/>
        <v>0</v>
      </c>
      <c r="U194" s="296">
        <f t="shared" si="24"/>
        <v>-20</v>
      </c>
      <c r="V194" s="444">
        <f t="shared" si="25"/>
        <v>9.6</v>
      </c>
      <c r="W194" s="444">
        <f t="shared" si="26"/>
        <v>-192</v>
      </c>
      <c r="X194" s="296"/>
      <c r="Y194" s="296"/>
      <c r="Z194" s="296"/>
      <c r="AA194" s="296"/>
      <c r="AB194" s="296"/>
      <c r="AC194" s="296"/>
      <c r="AD194" s="296"/>
      <c r="AE194" s="296"/>
      <c r="AF194" s="296"/>
      <c r="AG194" s="296"/>
      <c r="AH194" s="296"/>
    </row>
    <row r="195" s="285" customFormat="1" ht="16" customHeight="1" spans="1:34">
      <c r="A195" s="191">
        <v>191</v>
      </c>
      <c r="B195" s="296"/>
      <c r="C195" s="296" t="s">
        <v>8728</v>
      </c>
      <c r="D195" s="296" t="s">
        <v>8729</v>
      </c>
      <c r="E195" s="296"/>
      <c r="F195" s="341"/>
      <c r="G195" s="431" t="s">
        <v>6292</v>
      </c>
      <c r="H195" s="296"/>
      <c r="I195" s="431" t="s">
        <v>8722</v>
      </c>
      <c r="J195" s="296"/>
      <c r="K195" s="296"/>
      <c r="L195" s="445" t="s">
        <v>8730</v>
      </c>
      <c r="M195" s="444">
        <v>10.01</v>
      </c>
      <c r="N195" s="444">
        <f t="shared" si="18"/>
        <v>2752.75</v>
      </c>
      <c r="O195" s="191">
        <v>0</v>
      </c>
      <c r="P195" s="444">
        <f t="shared" si="19"/>
        <v>10.01</v>
      </c>
      <c r="Q195" s="444">
        <f t="shared" si="20"/>
        <v>0</v>
      </c>
      <c r="R195" s="191">
        <f t="shared" si="21"/>
        <v>0</v>
      </c>
      <c r="S195" s="444">
        <f t="shared" si="22"/>
        <v>10.01</v>
      </c>
      <c r="T195" s="444">
        <f t="shared" si="23"/>
        <v>0</v>
      </c>
      <c r="U195" s="296">
        <f t="shared" si="24"/>
        <v>-275</v>
      </c>
      <c r="V195" s="444">
        <f t="shared" si="25"/>
        <v>10.01</v>
      </c>
      <c r="W195" s="444">
        <f t="shared" si="26"/>
        <v>-2752.75</v>
      </c>
      <c r="X195" s="296"/>
      <c r="Y195" s="296"/>
      <c r="Z195" s="296"/>
      <c r="AA195" s="296"/>
      <c r="AB195" s="296"/>
      <c r="AC195" s="296"/>
      <c r="AD195" s="296"/>
      <c r="AE195" s="296"/>
      <c r="AF195" s="296"/>
      <c r="AG195" s="296"/>
      <c r="AH195" s="296"/>
    </row>
    <row r="196" s="285" customFormat="1" ht="16" customHeight="1" spans="1:34">
      <c r="A196" s="191">
        <v>192</v>
      </c>
      <c r="B196" s="296"/>
      <c r="C196" s="296" t="s">
        <v>8731</v>
      </c>
      <c r="D196" s="296" t="s">
        <v>8732</v>
      </c>
      <c r="E196" s="296"/>
      <c r="F196" s="341"/>
      <c r="G196" s="431" t="s">
        <v>6292</v>
      </c>
      <c r="H196" s="296"/>
      <c r="I196" s="431" t="s">
        <v>8722</v>
      </c>
      <c r="J196" s="296"/>
      <c r="K196" s="296"/>
      <c r="L196" s="445" t="s">
        <v>8733</v>
      </c>
      <c r="M196" s="444">
        <v>9.24</v>
      </c>
      <c r="N196" s="444">
        <f t="shared" si="18"/>
        <v>3575.88</v>
      </c>
      <c r="O196" s="191">
        <v>0</v>
      </c>
      <c r="P196" s="444">
        <f t="shared" si="19"/>
        <v>9.24</v>
      </c>
      <c r="Q196" s="444">
        <f t="shared" si="20"/>
        <v>0</v>
      </c>
      <c r="R196" s="191">
        <f t="shared" si="21"/>
        <v>0</v>
      </c>
      <c r="S196" s="444">
        <f t="shared" si="22"/>
        <v>9.24</v>
      </c>
      <c r="T196" s="444">
        <f t="shared" si="23"/>
        <v>0</v>
      </c>
      <c r="U196" s="296">
        <f t="shared" si="24"/>
        <v>-387</v>
      </c>
      <c r="V196" s="444">
        <f t="shared" si="25"/>
        <v>9.24</v>
      </c>
      <c r="W196" s="444">
        <f t="shared" si="26"/>
        <v>-3575.88</v>
      </c>
      <c r="X196" s="296"/>
      <c r="Y196" s="296"/>
      <c r="Z196" s="296"/>
      <c r="AA196" s="296"/>
      <c r="AB196" s="296"/>
      <c r="AC196" s="296"/>
      <c r="AD196" s="296"/>
      <c r="AE196" s="296"/>
      <c r="AF196" s="296"/>
      <c r="AG196" s="296"/>
      <c r="AH196" s="296"/>
    </row>
    <row r="197" s="285" customFormat="1" ht="16" customHeight="1" spans="1:34">
      <c r="A197" s="191">
        <v>193</v>
      </c>
      <c r="B197" s="296"/>
      <c r="C197" s="296" t="s">
        <v>8446</v>
      </c>
      <c r="D197" s="296" t="s">
        <v>8447</v>
      </c>
      <c r="E197" s="296"/>
      <c r="F197" s="341"/>
      <c r="G197" s="431" t="s">
        <v>6292</v>
      </c>
      <c r="H197" s="296"/>
      <c r="I197" s="431" t="s">
        <v>8722</v>
      </c>
      <c r="J197" s="296"/>
      <c r="K197" s="296"/>
      <c r="L197" s="445" t="s">
        <v>8734</v>
      </c>
      <c r="M197" s="444">
        <v>4.44</v>
      </c>
      <c r="N197" s="444">
        <f t="shared" ref="N197:N260" si="27">L197*M197</f>
        <v>2402.04</v>
      </c>
      <c r="O197" s="191">
        <v>0</v>
      </c>
      <c r="P197" s="444">
        <f t="shared" ref="P197:P260" si="28">M197</f>
        <v>4.44</v>
      </c>
      <c r="Q197" s="444">
        <f t="shared" ref="Q197:Q260" si="29">O197*P197</f>
        <v>0</v>
      </c>
      <c r="R197" s="191">
        <f t="shared" ref="R197:R260" si="30">IF((O197-L197)&gt;0,O197-L197,0)</f>
        <v>0</v>
      </c>
      <c r="S197" s="444">
        <f t="shared" ref="S197:S260" si="31">P197</f>
        <v>4.44</v>
      </c>
      <c r="T197" s="444">
        <f t="shared" ref="T197:T260" si="32">IF((Q197-N197)&gt;0,Q197-N197,0)</f>
        <v>0</v>
      </c>
      <c r="U197" s="296">
        <f t="shared" ref="U197:U260" si="33">IF((O197-L197)&lt;0,O197-L197,0)</f>
        <v>-541</v>
      </c>
      <c r="V197" s="444">
        <f t="shared" ref="V197:V260" si="34">S197</f>
        <v>4.44</v>
      </c>
      <c r="W197" s="444">
        <f t="shared" ref="W197:W260" si="35">U197*V197</f>
        <v>-2402.04</v>
      </c>
      <c r="X197" s="296"/>
      <c r="Y197" s="296"/>
      <c r="Z197" s="296"/>
      <c r="AA197" s="296"/>
      <c r="AB197" s="296"/>
      <c r="AC197" s="296"/>
      <c r="AD197" s="296"/>
      <c r="AE197" s="296"/>
      <c r="AF197" s="296"/>
      <c r="AG197" s="296"/>
      <c r="AH197" s="296"/>
    </row>
    <row r="198" s="285" customFormat="1" ht="16" customHeight="1" spans="1:34">
      <c r="A198" s="191">
        <v>194</v>
      </c>
      <c r="B198" s="296"/>
      <c r="C198" s="296" t="s">
        <v>8449</v>
      </c>
      <c r="D198" s="296" t="s">
        <v>8450</v>
      </c>
      <c r="E198" s="296"/>
      <c r="F198" s="341"/>
      <c r="G198" s="431" t="s">
        <v>6292</v>
      </c>
      <c r="H198" s="296"/>
      <c r="I198" s="431" t="s">
        <v>8722</v>
      </c>
      <c r="J198" s="296"/>
      <c r="K198" s="296"/>
      <c r="L198" s="445" t="s">
        <v>8735</v>
      </c>
      <c r="M198" s="444">
        <v>4.35</v>
      </c>
      <c r="N198" s="444">
        <f t="shared" si="27"/>
        <v>4793.7</v>
      </c>
      <c r="O198" s="191">
        <v>0</v>
      </c>
      <c r="P198" s="444">
        <f t="shared" si="28"/>
        <v>4.35</v>
      </c>
      <c r="Q198" s="444">
        <f t="shared" si="29"/>
        <v>0</v>
      </c>
      <c r="R198" s="191">
        <f t="shared" si="30"/>
        <v>0</v>
      </c>
      <c r="S198" s="444">
        <f t="shared" si="31"/>
        <v>4.35</v>
      </c>
      <c r="T198" s="444">
        <f t="shared" si="32"/>
        <v>0</v>
      </c>
      <c r="U198" s="296">
        <f t="shared" si="33"/>
        <v>-1102</v>
      </c>
      <c r="V198" s="444">
        <f t="shared" si="34"/>
        <v>4.35</v>
      </c>
      <c r="W198" s="444">
        <f t="shared" si="35"/>
        <v>-4793.7</v>
      </c>
      <c r="X198" s="296"/>
      <c r="Y198" s="296"/>
      <c r="Z198" s="296"/>
      <c r="AA198" s="296"/>
      <c r="AB198" s="296"/>
      <c r="AC198" s="296"/>
      <c r="AD198" s="296"/>
      <c r="AE198" s="296"/>
      <c r="AF198" s="296"/>
      <c r="AG198" s="296"/>
      <c r="AH198" s="296"/>
    </row>
    <row r="199" s="285" customFormat="1" ht="16" customHeight="1" spans="1:34">
      <c r="A199" s="191">
        <v>195</v>
      </c>
      <c r="B199" s="296"/>
      <c r="C199" s="296" t="s">
        <v>8736</v>
      </c>
      <c r="D199" s="296" t="s">
        <v>8737</v>
      </c>
      <c r="E199" s="296"/>
      <c r="F199" s="341"/>
      <c r="G199" s="431" t="s">
        <v>6292</v>
      </c>
      <c r="H199" s="296"/>
      <c r="I199" s="431" t="s">
        <v>8722</v>
      </c>
      <c r="J199" s="296"/>
      <c r="K199" s="296"/>
      <c r="L199" s="445" t="s">
        <v>8738</v>
      </c>
      <c r="M199" s="444">
        <v>8.08</v>
      </c>
      <c r="N199" s="444">
        <f t="shared" si="27"/>
        <v>1163.52</v>
      </c>
      <c r="O199" s="191">
        <v>0</v>
      </c>
      <c r="P199" s="444">
        <f t="shared" si="28"/>
        <v>8.08</v>
      </c>
      <c r="Q199" s="444">
        <f t="shared" si="29"/>
        <v>0</v>
      </c>
      <c r="R199" s="191">
        <f t="shared" si="30"/>
        <v>0</v>
      </c>
      <c r="S199" s="444">
        <f t="shared" si="31"/>
        <v>8.08</v>
      </c>
      <c r="T199" s="444">
        <f t="shared" si="32"/>
        <v>0</v>
      </c>
      <c r="U199" s="296">
        <f t="shared" si="33"/>
        <v>-144</v>
      </c>
      <c r="V199" s="444">
        <f t="shared" si="34"/>
        <v>8.08</v>
      </c>
      <c r="W199" s="444">
        <f t="shared" si="35"/>
        <v>-1163.52</v>
      </c>
      <c r="X199" s="296"/>
      <c r="Y199" s="296"/>
      <c r="Z199" s="296"/>
      <c r="AA199" s="296"/>
      <c r="AB199" s="296"/>
      <c r="AC199" s="296"/>
      <c r="AD199" s="296"/>
      <c r="AE199" s="296"/>
      <c r="AF199" s="296"/>
      <c r="AG199" s="296"/>
      <c r="AH199" s="296"/>
    </row>
    <row r="200" s="285" customFormat="1" ht="16" customHeight="1" spans="1:34">
      <c r="A200" s="191">
        <v>196</v>
      </c>
      <c r="B200" s="296"/>
      <c r="C200" s="296" t="s">
        <v>8739</v>
      </c>
      <c r="D200" s="296" t="s">
        <v>8740</v>
      </c>
      <c r="E200" s="296"/>
      <c r="F200" s="341"/>
      <c r="G200" s="431" t="s">
        <v>6292</v>
      </c>
      <c r="H200" s="296"/>
      <c r="I200" s="431" t="s">
        <v>8722</v>
      </c>
      <c r="J200" s="296"/>
      <c r="K200" s="296"/>
      <c r="L200" s="445" t="s">
        <v>8741</v>
      </c>
      <c r="M200" s="444">
        <v>7.84</v>
      </c>
      <c r="N200" s="444">
        <f t="shared" si="27"/>
        <v>1183.84</v>
      </c>
      <c r="O200" s="191">
        <v>0</v>
      </c>
      <c r="P200" s="444">
        <f t="shared" si="28"/>
        <v>7.84</v>
      </c>
      <c r="Q200" s="444">
        <f t="shared" si="29"/>
        <v>0</v>
      </c>
      <c r="R200" s="191">
        <f t="shared" si="30"/>
        <v>0</v>
      </c>
      <c r="S200" s="444">
        <f t="shared" si="31"/>
        <v>7.84</v>
      </c>
      <c r="T200" s="444">
        <f t="shared" si="32"/>
        <v>0</v>
      </c>
      <c r="U200" s="296">
        <f t="shared" si="33"/>
        <v>-151</v>
      </c>
      <c r="V200" s="444">
        <f t="shared" si="34"/>
        <v>7.84</v>
      </c>
      <c r="W200" s="444">
        <f t="shared" si="35"/>
        <v>-1183.84</v>
      </c>
      <c r="X200" s="296"/>
      <c r="Y200" s="296"/>
      <c r="Z200" s="296"/>
      <c r="AA200" s="296"/>
      <c r="AB200" s="296"/>
      <c r="AC200" s="296"/>
      <c r="AD200" s="296"/>
      <c r="AE200" s="296"/>
      <c r="AF200" s="296"/>
      <c r="AG200" s="296"/>
      <c r="AH200" s="296"/>
    </row>
    <row r="201" s="285" customFormat="1" ht="16" customHeight="1" spans="1:34">
      <c r="A201" s="191">
        <v>197</v>
      </c>
      <c r="B201" s="296"/>
      <c r="C201" s="296" t="s">
        <v>8742</v>
      </c>
      <c r="D201" s="296" t="s">
        <v>8743</v>
      </c>
      <c r="E201" s="296"/>
      <c r="F201" s="341"/>
      <c r="G201" s="431" t="s">
        <v>6292</v>
      </c>
      <c r="H201" s="296"/>
      <c r="I201" s="431" t="s">
        <v>8722</v>
      </c>
      <c r="J201" s="296"/>
      <c r="K201" s="296"/>
      <c r="L201" s="445" t="s">
        <v>8583</v>
      </c>
      <c r="M201" s="444">
        <v>2.03</v>
      </c>
      <c r="N201" s="444">
        <f t="shared" si="27"/>
        <v>406</v>
      </c>
      <c r="O201" s="191">
        <v>0</v>
      </c>
      <c r="P201" s="444">
        <f t="shared" si="28"/>
        <v>2.03</v>
      </c>
      <c r="Q201" s="444">
        <f t="shared" si="29"/>
        <v>0</v>
      </c>
      <c r="R201" s="191">
        <f t="shared" si="30"/>
        <v>0</v>
      </c>
      <c r="S201" s="444">
        <f t="shared" si="31"/>
        <v>2.03</v>
      </c>
      <c r="T201" s="444">
        <f t="shared" si="32"/>
        <v>0</v>
      </c>
      <c r="U201" s="296">
        <f t="shared" si="33"/>
        <v>-200</v>
      </c>
      <c r="V201" s="444">
        <f t="shared" si="34"/>
        <v>2.03</v>
      </c>
      <c r="W201" s="444">
        <f t="shared" si="35"/>
        <v>-406</v>
      </c>
      <c r="X201" s="296"/>
      <c r="Y201" s="296"/>
      <c r="Z201" s="296"/>
      <c r="AA201" s="296"/>
      <c r="AB201" s="296"/>
      <c r="AC201" s="296"/>
      <c r="AD201" s="296"/>
      <c r="AE201" s="296"/>
      <c r="AF201" s="296"/>
      <c r="AG201" s="296"/>
      <c r="AH201" s="296"/>
    </row>
    <row r="202" s="285" customFormat="1" ht="16" customHeight="1" spans="1:34">
      <c r="A202" s="191">
        <v>198</v>
      </c>
      <c r="B202" s="296"/>
      <c r="C202" s="296" t="s">
        <v>8452</v>
      </c>
      <c r="D202" s="296" t="s">
        <v>8453</v>
      </c>
      <c r="E202" s="296"/>
      <c r="F202" s="341"/>
      <c r="G202" s="431" t="s">
        <v>6292</v>
      </c>
      <c r="H202" s="296"/>
      <c r="I202" s="431" t="s">
        <v>8722</v>
      </c>
      <c r="J202" s="296"/>
      <c r="K202" s="296"/>
      <c r="L202" s="445" t="s">
        <v>8744</v>
      </c>
      <c r="M202" s="444">
        <v>8.88</v>
      </c>
      <c r="N202" s="444">
        <f t="shared" si="27"/>
        <v>4795.2</v>
      </c>
      <c r="O202" s="191">
        <v>240</v>
      </c>
      <c r="P202" s="444">
        <f t="shared" si="28"/>
        <v>8.88</v>
      </c>
      <c r="Q202" s="444">
        <f t="shared" si="29"/>
        <v>2131.2</v>
      </c>
      <c r="R202" s="191">
        <f t="shared" si="30"/>
        <v>0</v>
      </c>
      <c r="S202" s="444">
        <f t="shared" si="31"/>
        <v>8.88</v>
      </c>
      <c r="T202" s="444">
        <f t="shared" si="32"/>
        <v>0</v>
      </c>
      <c r="U202" s="296">
        <f t="shared" si="33"/>
        <v>-300</v>
      </c>
      <c r="V202" s="444">
        <f t="shared" si="34"/>
        <v>8.88</v>
      </c>
      <c r="W202" s="444">
        <f t="shared" si="35"/>
        <v>-2664</v>
      </c>
      <c r="X202" s="296"/>
      <c r="Y202" s="296"/>
      <c r="Z202" s="296"/>
      <c r="AA202" s="296"/>
      <c r="AB202" s="296"/>
      <c r="AC202" s="296"/>
      <c r="AD202" s="296"/>
      <c r="AE202" s="296"/>
      <c r="AF202" s="296"/>
      <c r="AG202" s="296"/>
      <c r="AH202" s="296"/>
    </row>
    <row r="203" s="285" customFormat="1" ht="16" customHeight="1" spans="1:34">
      <c r="A203" s="191">
        <v>199</v>
      </c>
      <c r="B203" s="296"/>
      <c r="C203" s="296" t="s">
        <v>8455</v>
      </c>
      <c r="D203" s="296" t="s">
        <v>8456</v>
      </c>
      <c r="E203" s="296"/>
      <c r="F203" s="341"/>
      <c r="G203" s="431" t="s">
        <v>6292</v>
      </c>
      <c r="H203" s="296"/>
      <c r="I203" s="431" t="s">
        <v>8722</v>
      </c>
      <c r="J203" s="296"/>
      <c r="K203" s="296"/>
      <c r="L203" s="445" t="s">
        <v>8745</v>
      </c>
      <c r="M203" s="444">
        <v>10.89</v>
      </c>
      <c r="N203" s="444">
        <f t="shared" si="27"/>
        <v>3267</v>
      </c>
      <c r="O203" s="191">
        <v>0</v>
      </c>
      <c r="P203" s="444">
        <f t="shared" si="28"/>
        <v>10.89</v>
      </c>
      <c r="Q203" s="444">
        <f t="shared" si="29"/>
        <v>0</v>
      </c>
      <c r="R203" s="191">
        <f t="shared" si="30"/>
        <v>0</v>
      </c>
      <c r="S203" s="444">
        <f t="shared" si="31"/>
        <v>10.89</v>
      </c>
      <c r="T203" s="444">
        <f t="shared" si="32"/>
        <v>0</v>
      </c>
      <c r="U203" s="296">
        <f t="shared" si="33"/>
        <v>-300</v>
      </c>
      <c r="V203" s="444">
        <f t="shared" si="34"/>
        <v>10.89</v>
      </c>
      <c r="W203" s="444">
        <f t="shared" si="35"/>
        <v>-3267</v>
      </c>
      <c r="X203" s="296"/>
      <c r="Y203" s="296"/>
      <c r="Z203" s="296"/>
      <c r="AA203" s="296"/>
      <c r="AB203" s="296"/>
      <c r="AC203" s="296"/>
      <c r="AD203" s="296"/>
      <c r="AE203" s="296"/>
      <c r="AF203" s="296"/>
      <c r="AG203" s="296"/>
      <c r="AH203" s="296"/>
    </row>
    <row r="204" s="285" customFormat="1" ht="16" customHeight="1" spans="1:34">
      <c r="A204" s="191">
        <v>200</v>
      </c>
      <c r="B204" s="296"/>
      <c r="C204" s="296" t="s">
        <v>8746</v>
      </c>
      <c r="D204" s="296" t="s">
        <v>8747</v>
      </c>
      <c r="E204" s="296"/>
      <c r="F204" s="341"/>
      <c r="G204" s="431" t="s">
        <v>6292</v>
      </c>
      <c r="H204" s="296"/>
      <c r="I204" s="431" t="s">
        <v>8722</v>
      </c>
      <c r="J204" s="296"/>
      <c r="K204" s="296"/>
      <c r="L204" s="445" t="s">
        <v>8748</v>
      </c>
      <c r="M204" s="444">
        <v>5.53</v>
      </c>
      <c r="N204" s="444">
        <f t="shared" si="27"/>
        <v>2488.5</v>
      </c>
      <c r="O204" s="191">
        <v>0</v>
      </c>
      <c r="P204" s="444">
        <f t="shared" si="28"/>
        <v>5.53</v>
      </c>
      <c r="Q204" s="444">
        <f t="shared" si="29"/>
        <v>0</v>
      </c>
      <c r="R204" s="191">
        <f t="shared" si="30"/>
        <v>0</v>
      </c>
      <c r="S204" s="444">
        <f t="shared" si="31"/>
        <v>5.53</v>
      </c>
      <c r="T204" s="444">
        <f t="shared" si="32"/>
        <v>0</v>
      </c>
      <c r="U204" s="296">
        <f t="shared" si="33"/>
        <v>-450</v>
      </c>
      <c r="V204" s="444">
        <f t="shared" si="34"/>
        <v>5.53</v>
      </c>
      <c r="W204" s="444">
        <f t="shared" si="35"/>
        <v>-2488.5</v>
      </c>
      <c r="X204" s="296"/>
      <c r="Y204" s="296"/>
      <c r="Z204" s="296"/>
      <c r="AA204" s="296"/>
      <c r="AB204" s="296"/>
      <c r="AC204" s="296"/>
      <c r="AD204" s="296"/>
      <c r="AE204" s="296"/>
      <c r="AF204" s="296"/>
      <c r="AG204" s="296"/>
      <c r="AH204" s="296"/>
    </row>
    <row r="205" s="285" customFormat="1" ht="16" customHeight="1" spans="1:34">
      <c r="A205" s="191">
        <v>201</v>
      </c>
      <c r="B205" s="296"/>
      <c r="C205" s="296" t="s">
        <v>8749</v>
      </c>
      <c r="D205" s="296" t="s">
        <v>8750</v>
      </c>
      <c r="E205" s="296"/>
      <c r="F205" s="341"/>
      <c r="G205" s="431" t="s">
        <v>6292</v>
      </c>
      <c r="H205" s="296"/>
      <c r="I205" s="431" t="s">
        <v>8751</v>
      </c>
      <c r="J205" s="296"/>
      <c r="K205" s="296"/>
      <c r="L205" s="445">
        <v>539</v>
      </c>
      <c r="M205" s="444">
        <v>3.61</v>
      </c>
      <c r="N205" s="444">
        <f t="shared" si="27"/>
        <v>1945.79</v>
      </c>
      <c r="O205" s="191">
        <v>0</v>
      </c>
      <c r="P205" s="444">
        <f t="shared" si="28"/>
        <v>3.61</v>
      </c>
      <c r="Q205" s="444">
        <f t="shared" si="29"/>
        <v>0</v>
      </c>
      <c r="R205" s="191">
        <f t="shared" si="30"/>
        <v>0</v>
      </c>
      <c r="S205" s="444">
        <f t="shared" si="31"/>
        <v>3.61</v>
      </c>
      <c r="T205" s="444">
        <f t="shared" si="32"/>
        <v>0</v>
      </c>
      <c r="U205" s="296">
        <f t="shared" si="33"/>
        <v>-539</v>
      </c>
      <c r="V205" s="444">
        <f t="shared" si="34"/>
        <v>3.61</v>
      </c>
      <c r="W205" s="444">
        <f t="shared" si="35"/>
        <v>-1945.79</v>
      </c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</row>
    <row r="206" s="285" customFormat="1" ht="16" customHeight="1" spans="1:34">
      <c r="A206" s="191">
        <v>202</v>
      </c>
      <c r="B206" s="296"/>
      <c r="C206" s="296" t="s">
        <v>8752</v>
      </c>
      <c r="D206" s="296" t="s">
        <v>8753</v>
      </c>
      <c r="E206" s="296"/>
      <c r="F206" s="341"/>
      <c r="G206" s="431" t="s">
        <v>6292</v>
      </c>
      <c r="H206" s="296"/>
      <c r="I206" s="431" t="s">
        <v>8751</v>
      </c>
      <c r="J206" s="296"/>
      <c r="K206" s="296"/>
      <c r="L206" s="445">
        <v>3363</v>
      </c>
      <c r="M206" s="444">
        <v>2.76</v>
      </c>
      <c r="N206" s="444">
        <f t="shared" si="27"/>
        <v>9281.88</v>
      </c>
      <c r="O206" s="191">
        <v>555</v>
      </c>
      <c r="P206" s="444">
        <f t="shared" si="28"/>
        <v>2.76</v>
      </c>
      <c r="Q206" s="444">
        <f t="shared" si="29"/>
        <v>1531.8</v>
      </c>
      <c r="R206" s="191">
        <f t="shared" si="30"/>
        <v>0</v>
      </c>
      <c r="S206" s="444">
        <f t="shared" si="31"/>
        <v>2.76</v>
      </c>
      <c r="T206" s="444">
        <f t="shared" si="32"/>
        <v>0</v>
      </c>
      <c r="U206" s="296">
        <f t="shared" si="33"/>
        <v>-2808</v>
      </c>
      <c r="V206" s="444">
        <f t="shared" si="34"/>
        <v>2.76</v>
      </c>
      <c r="W206" s="444">
        <f t="shared" si="35"/>
        <v>-7750.08</v>
      </c>
      <c r="X206" s="296"/>
      <c r="Y206" s="296"/>
      <c r="Z206" s="296"/>
      <c r="AA206" s="296"/>
      <c r="AB206" s="296"/>
      <c r="AC206" s="296"/>
      <c r="AD206" s="296"/>
      <c r="AE206" s="296"/>
      <c r="AF206" s="296"/>
      <c r="AG206" s="296"/>
      <c r="AH206" s="296"/>
    </row>
    <row r="207" s="285" customFormat="1" ht="16" customHeight="1" spans="1:34">
      <c r="A207" s="191">
        <v>203</v>
      </c>
      <c r="B207" s="296"/>
      <c r="C207" s="296" t="s">
        <v>8754</v>
      </c>
      <c r="D207" s="296" t="s">
        <v>8755</v>
      </c>
      <c r="E207" s="296"/>
      <c r="F207" s="341"/>
      <c r="G207" s="431" t="s">
        <v>6292</v>
      </c>
      <c r="H207" s="296"/>
      <c r="I207" s="431" t="s">
        <v>8751</v>
      </c>
      <c r="J207" s="296"/>
      <c r="K207" s="296"/>
      <c r="L207" s="445">
        <v>1684</v>
      </c>
      <c r="M207" s="444">
        <v>1.22</v>
      </c>
      <c r="N207" s="444">
        <f t="shared" si="27"/>
        <v>2054.48</v>
      </c>
      <c r="O207" s="191">
        <v>400</v>
      </c>
      <c r="P207" s="444">
        <f t="shared" si="28"/>
        <v>1.22</v>
      </c>
      <c r="Q207" s="444">
        <f t="shared" si="29"/>
        <v>488</v>
      </c>
      <c r="R207" s="191">
        <f t="shared" si="30"/>
        <v>0</v>
      </c>
      <c r="S207" s="444">
        <f t="shared" si="31"/>
        <v>1.22</v>
      </c>
      <c r="T207" s="444">
        <f t="shared" si="32"/>
        <v>0</v>
      </c>
      <c r="U207" s="296">
        <f t="shared" si="33"/>
        <v>-1284</v>
      </c>
      <c r="V207" s="444">
        <f t="shared" si="34"/>
        <v>1.22</v>
      </c>
      <c r="W207" s="444">
        <f t="shared" si="35"/>
        <v>-1566.48</v>
      </c>
      <c r="X207" s="296"/>
      <c r="Y207" s="296"/>
      <c r="Z207" s="296"/>
      <c r="AA207" s="296"/>
      <c r="AB207" s="296"/>
      <c r="AC207" s="296"/>
      <c r="AD207" s="296"/>
      <c r="AE207" s="296"/>
      <c r="AF207" s="296"/>
      <c r="AG207" s="296"/>
      <c r="AH207" s="296"/>
    </row>
    <row r="208" s="285" customFormat="1" ht="16" customHeight="1" spans="1:34">
      <c r="A208" s="191">
        <v>204</v>
      </c>
      <c r="B208" s="296"/>
      <c r="C208" s="296" t="s">
        <v>8756</v>
      </c>
      <c r="D208" s="296" t="s">
        <v>8757</v>
      </c>
      <c r="E208" s="296"/>
      <c r="F208" s="341"/>
      <c r="G208" s="431" t="s">
        <v>6292</v>
      </c>
      <c r="H208" s="296"/>
      <c r="I208" s="431" t="s">
        <v>8751</v>
      </c>
      <c r="J208" s="296"/>
      <c r="K208" s="296"/>
      <c r="L208" s="445">
        <v>-1061</v>
      </c>
      <c r="M208" s="444">
        <v>5.32</v>
      </c>
      <c r="N208" s="444">
        <f t="shared" si="27"/>
        <v>-5644.52</v>
      </c>
      <c r="O208" s="191">
        <v>0</v>
      </c>
      <c r="P208" s="444">
        <f t="shared" si="28"/>
        <v>5.32</v>
      </c>
      <c r="Q208" s="444">
        <f t="shared" si="29"/>
        <v>0</v>
      </c>
      <c r="R208" s="191">
        <f t="shared" si="30"/>
        <v>1061</v>
      </c>
      <c r="S208" s="444">
        <f t="shared" si="31"/>
        <v>5.32</v>
      </c>
      <c r="T208" s="444">
        <f t="shared" si="32"/>
        <v>5644.52</v>
      </c>
      <c r="U208" s="296">
        <f t="shared" si="33"/>
        <v>0</v>
      </c>
      <c r="V208" s="444">
        <f t="shared" si="34"/>
        <v>5.32</v>
      </c>
      <c r="W208" s="444">
        <f t="shared" si="35"/>
        <v>0</v>
      </c>
      <c r="X208" s="296"/>
      <c r="Y208" s="296"/>
      <c r="Z208" s="296"/>
      <c r="AA208" s="296"/>
      <c r="AB208" s="296"/>
      <c r="AC208" s="296"/>
      <c r="AD208" s="296"/>
      <c r="AE208" s="296"/>
      <c r="AF208" s="296"/>
      <c r="AG208" s="296"/>
      <c r="AH208" s="296"/>
    </row>
    <row r="209" s="285" customFormat="1" ht="16" customHeight="1" spans="1:34">
      <c r="A209" s="191">
        <v>205</v>
      </c>
      <c r="B209" s="296"/>
      <c r="C209" s="296" t="s">
        <v>8720</v>
      </c>
      <c r="D209" s="296" t="s">
        <v>8721</v>
      </c>
      <c r="E209" s="296"/>
      <c r="F209" s="341"/>
      <c r="G209" s="431" t="s">
        <v>6292</v>
      </c>
      <c r="H209" s="296"/>
      <c r="I209" s="431" t="s">
        <v>8751</v>
      </c>
      <c r="J209" s="296"/>
      <c r="K209" s="296"/>
      <c r="L209" s="445">
        <v>-139</v>
      </c>
      <c r="M209" s="444">
        <v>4.04</v>
      </c>
      <c r="N209" s="444">
        <f t="shared" si="27"/>
        <v>-561.56</v>
      </c>
      <c r="O209" s="191">
        <v>0</v>
      </c>
      <c r="P209" s="444">
        <f t="shared" si="28"/>
        <v>4.04</v>
      </c>
      <c r="Q209" s="444">
        <f t="shared" si="29"/>
        <v>0</v>
      </c>
      <c r="R209" s="191">
        <f t="shared" si="30"/>
        <v>139</v>
      </c>
      <c r="S209" s="444">
        <f t="shared" si="31"/>
        <v>4.04</v>
      </c>
      <c r="T209" s="444">
        <f t="shared" si="32"/>
        <v>561.56</v>
      </c>
      <c r="U209" s="296">
        <f t="shared" si="33"/>
        <v>0</v>
      </c>
      <c r="V209" s="444">
        <f t="shared" si="34"/>
        <v>4.04</v>
      </c>
      <c r="W209" s="444">
        <f t="shared" si="35"/>
        <v>0</v>
      </c>
      <c r="X209" s="296"/>
      <c r="Y209" s="296"/>
      <c r="Z209" s="296"/>
      <c r="AA209" s="296"/>
      <c r="AB209" s="296"/>
      <c r="AC209" s="296"/>
      <c r="AD209" s="296"/>
      <c r="AE209" s="296"/>
      <c r="AF209" s="296"/>
      <c r="AG209" s="296"/>
      <c r="AH209" s="296"/>
    </row>
    <row r="210" s="285" customFormat="1" ht="16" customHeight="1" spans="1:34">
      <c r="A210" s="191">
        <v>206</v>
      </c>
      <c r="B210" s="296"/>
      <c r="C210" s="296" t="s">
        <v>8758</v>
      </c>
      <c r="D210" s="296" t="s">
        <v>8759</v>
      </c>
      <c r="E210" s="296"/>
      <c r="F210" s="341"/>
      <c r="G210" s="431" t="s">
        <v>6292</v>
      </c>
      <c r="H210" s="296"/>
      <c r="I210" s="431" t="s">
        <v>8751</v>
      </c>
      <c r="J210" s="296"/>
      <c r="K210" s="296"/>
      <c r="L210" s="445">
        <v>729</v>
      </c>
      <c r="M210" s="444">
        <v>8.03</v>
      </c>
      <c r="N210" s="444">
        <f t="shared" si="27"/>
        <v>5853.87</v>
      </c>
      <c r="O210" s="191">
        <v>0</v>
      </c>
      <c r="P210" s="444">
        <f t="shared" si="28"/>
        <v>8.03</v>
      </c>
      <c r="Q210" s="444">
        <f t="shared" si="29"/>
        <v>0</v>
      </c>
      <c r="R210" s="191">
        <f t="shared" si="30"/>
        <v>0</v>
      </c>
      <c r="S210" s="444">
        <f t="shared" si="31"/>
        <v>8.03</v>
      </c>
      <c r="T210" s="444">
        <f t="shared" si="32"/>
        <v>0</v>
      </c>
      <c r="U210" s="296">
        <f t="shared" si="33"/>
        <v>-729</v>
      </c>
      <c r="V210" s="444">
        <f t="shared" si="34"/>
        <v>8.03</v>
      </c>
      <c r="W210" s="444">
        <f t="shared" si="35"/>
        <v>-5853.87</v>
      </c>
      <c r="X210" s="296"/>
      <c r="Y210" s="296"/>
      <c r="Z210" s="296"/>
      <c r="AA210" s="296"/>
      <c r="AB210" s="296"/>
      <c r="AC210" s="296"/>
      <c r="AD210" s="296"/>
      <c r="AE210" s="296"/>
      <c r="AF210" s="296"/>
      <c r="AG210" s="296"/>
      <c r="AH210" s="296"/>
    </row>
    <row r="211" s="285" customFormat="1" ht="16" customHeight="1" spans="1:34">
      <c r="A211" s="191">
        <v>207</v>
      </c>
      <c r="B211" s="296"/>
      <c r="C211" s="296" t="s">
        <v>8760</v>
      </c>
      <c r="D211" s="296" t="s">
        <v>8761</v>
      </c>
      <c r="E211" s="296"/>
      <c r="F211" s="341"/>
      <c r="G211" s="431" t="s">
        <v>6292</v>
      </c>
      <c r="H211" s="296"/>
      <c r="I211" s="431" t="s">
        <v>8751</v>
      </c>
      <c r="J211" s="296"/>
      <c r="K211" s="296"/>
      <c r="L211" s="445">
        <v>990</v>
      </c>
      <c r="M211" s="444">
        <v>7</v>
      </c>
      <c r="N211" s="444">
        <f t="shared" si="27"/>
        <v>6930</v>
      </c>
      <c r="O211" s="191">
        <v>0</v>
      </c>
      <c r="P211" s="444">
        <f t="shared" si="28"/>
        <v>7</v>
      </c>
      <c r="Q211" s="444">
        <f t="shared" si="29"/>
        <v>0</v>
      </c>
      <c r="R211" s="191">
        <f t="shared" si="30"/>
        <v>0</v>
      </c>
      <c r="S211" s="444">
        <f t="shared" si="31"/>
        <v>7</v>
      </c>
      <c r="T211" s="444">
        <f t="shared" si="32"/>
        <v>0</v>
      </c>
      <c r="U211" s="296">
        <f t="shared" si="33"/>
        <v>-990</v>
      </c>
      <c r="V211" s="444">
        <f t="shared" si="34"/>
        <v>7</v>
      </c>
      <c r="W211" s="444">
        <f t="shared" si="35"/>
        <v>-6930</v>
      </c>
      <c r="X211" s="296"/>
      <c r="Y211" s="296"/>
      <c r="Z211" s="296"/>
      <c r="AA211" s="296"/>
      <c r="AB211" s="296"/>
      <c r="AC211" s="296"/>
      <c r="AD211" s="296"/>
      <c r="AE211" s="296"/>
      <c r="AF211" s="296"/>
      <c r="AG211" s="296"/>
      <c r="AH211" s="296"/>
    </row>
    <row r="212" s="285" customFormat="1" ht="16" customHeight="1" spans="1:34">
      <c r="A212" s="191">
        <v>208</v>
      </c>
      <c r="B212" s="296"/>
      <c r="C212" s="296" t="s">
        <v>8762</v>
      </c>
      <c r="D212" s="296" t="s">
        <v>8763</v>
      </c>
      <c r="E212" s="296"/>
      <c r="F212" s="341"/>
      <c r="G212" s="431" t="s">
        <v>6292</v>
      </c>
      <c r="H212" s="296"/>
      <c r="I212" s="431" t="s">
        <v>8751</v>
      </c>
      <c r="J212" s="296"/>
      <c r="K212" s="296"/>
      <c r="L212" s="445">
        <v>101</v>
      </c>
      <c r="M212" s="444">
        <v>7.04</v>
      </c>
      <c r="N212" s="444">
        <f t="shared" si="27"/>
        <v>711.04</v>
      </c>
      <c r="O212" s="191">
        <v>0</v>
      </c>
      <c r="P212" s="444">
        <f t="shared" si="28"/>
        <v>7.04</v>
      </c>
      <c r="Q212" s="444">
        <f t="shared" si="29"/>
        <v>0</v>
      </c>
      <c r="R212" s="191">
        <f t="shared" si="30"/>
        <v>0</v>
      </c>
      <c r="S212" s="444">
        <f t="shared" si="31"/>
        <v>7.04</v>
      </c>
      <c r="T212" s="444">
        <f t="shared" si="32"/>
        <v>0</v>
      </c>
      <c r="U212" s="296">
        <f t="shared" si="33"/>
        <v>-101</v>
      </c>
      <c r="V212" s="444">
        <f t="shared" si="34"/>
        <v>7.04</v>
      </c>
      <c r="W212" s="444">
        <f t="shared" si="35"/>
        <v>-711.04</v>
      </c>
      <c r="X212" s="296"/>
      <c r="Y212" s="296"/>
      <c r="Z212" s="296"/>
      <c r="AA212" s="296"/>
      <c r="AB212" s="296"/>
      <c r="AC212" s="296"/>
      <c r="AD212" s="296"/>
      <c r="AE212" s="296"/>
      <c r="AF212" s="296"/>
      <c r="AG212" s="296"/>
      <c r="AH212" s="296"/>
    </row>
    <row r="213" s="285" customFormat="1" ht="16" customHeight="1" spans="1:34">
      <c r="A213" s="191">
        <v>209</v>
      </c>
      <c r="B213" s="296"/>
      <c r="C213" s="296" t="s">
        <v>8764</v>
      </c>
      <c r="D213" s="296" t="s">
        <v>8765</v>
      </c>
      <c r="E213" s="296"/>
      <c r="F213" s="341"/>
      <c r="G213" s="431" t="s">
        <v>6292</v>
      </c>
      <c r="H213" s="296"/>
      <c r="I213" s="431" t="s">
        <v>8751</v>
      </c>
      <c r="J213" s="296"/>
      <c r="K213" s="296"/>
      <c r="L213" s="445">
        <v>-30</v>
      </c>
      <c r="M213" s="444">
        <v>5.68</v>
      </c>
      <c r="N213" s="444">
        <f t="shared" si="27"/>
        <v>-170.4</v>
      </c>
      <c r="O213" s="191">
        <v>0</v>
      </c>
      <c r="P213" s="444">
        <f t="shared" si="28"/>
        <v>5.68</v>
      </c>
      <c r="Q213" s="444">
        <f t="shared" si="29"/>
        <v>0</v>
      </c>
      <c r="R213" s="191">
        <f t="shared" si="30"/>
        <v>30</v>
      </c>
      <c r="S213" s="444">
        <f t="shared" si="31"/>
        <v>5.68</v>
      </c>
      <c r="T213" s="444">
        <f t="shared" si="32"/>
        <v>170.4</v>
      </c>
      <c r="U213" s="296">
        <f t="shared" si="33"/>
        <v>0</v>
      </c>
      <c r="V213" s="444">
        <f t="shared" si="34"/>
        <v>5.68</v>
      </c>
      <c r="W213" s="444">
        <f t="shared" si="35"/>
        <v>0</v>
      </c>
      <c r="X213" s="296"/>
      <c r="Y213" s="296"/>
      <c r="Z213" s="296"/>
      <c r="AA213" s="296"/>
      <c r="AB213" s="296"/>
      <c r="AC213" s="296"/>
      <c r="AD213" s="296"/>
      <c r="AE213" s="296"/>
      <c r="AF213" s="296"/>
      <c r="AG213" s="296"/>
      <c r="AH213" s="296"/>
    </row>
    <row r="214" s="285" customFormat="1" ht="16" customHeight="1" spans="1:34">
      <c r="A214" s="191">
        <v>210</v>
      </c>
      <c r="B214" s="296"/>
      <c r="C214" s="296" t="s">
        <v>8724</v>
      </c>
      <c r="D214" s="296" t="s">
        <v>8725</v>
      </c>
      <c r="E214" s="296"/>
      <c r="F214" s="341"/>
      <c r="G214" s="431" t="s">
        <v>6292</v>
      </c>
      <c r="H214" s="296"/>
      <c r="I214" s="431" t="s">
        <v>8751</v>
      </c>
      <c r="J214" s="296"/>
      <c r="K214" s="296"/>
      <c r="L214" s="445">
        <v>1395</v>
      </c>
      <c r="M214" s="444">
        <v>9.5</v>
      </c>
      <c r="N214" s="444">
        <f t="shared" si="27"/>
        <v>13252.5</v>
      </c>
      <c r="O214" s="191">
        <v>0</v>
      </c>
      <c r="P214" s="444">
        <f t="shared" si="28"/>
        <v>9.5</v>
      </c>
      <c r="Q214" s="444">
        <f t="shared" si="29"/>
        <v>0</v>
      </c>
      <c r="R214" s="191">
        <f t="shared" si="30"/>
        <v>0</v>
      </c>
      <c r="S214" s="444">
        <f t="shared" si="31"/>
        <v>9.5</v>
      </c>
      <c r="T214" s="444">
        <f t="shared" si="32"/>
        <v>0</v>
      </c>
      <c r="U214" s="296">
        <f t="shared" si="33"/>
        <v>-1395</v>
      </c>
      <c r="V214" s="444">
        <f t="shared" si="34"/>
        <v>9.5</v>
      </c>
      <c r="W214" s="444">
        <f t="shared" si="35"/>
        <v>-13252.5</v>
      </c>
      <c r="X214" s="296"/>
      <c r="Y214" s="296"/>
      <c r="Z214" s="296"/>
      <c r="AA214" s="296"/>
      <c r="AB214" s="296"/>
      <c r="AC214" s="296"/>
      <c r="AD214" s="296"/>
      <c r="AE214" s="296"/>
      <c r="AF214" s="296"/>
      <c r="AG214" s="296"/>
      <c r="AH214" s="296"/>
    </row>
    <row r="215" s="285" customFormat="1" ht="16" customHeight="1" spans="1:34">
      <c r="A215" s="191">
        <v>211</v>
      </c>
      <c r="B215" s="296"/>
      <c r="C215" s="296" t="s">
        <v>8432</v>
      </c>
      <c r="D215" s="296" t="s">
        <v>8433</v>
      </c>
      <c r="E215" s="296"/>
      <c r="F215" s="341"/>
      <c r="G215" s="431" t="s">
        <v>6292</v>
      </c>
      <c r="H215" s="296"/>
      <c r="I215" s="431" t="s">
        <v>8751</v>
      </c>
      <c r="J215" s="296"/>
      <c r="K215" s="296"/>
      <c r="L215" s="445">
        <v>1154</v>
      </c>
      <c r="M215" s="444">
        <v>8.34</v>
      </c>
      <c r="N215" s="444">
        <f t="shared" si="27"/>
        <v>9624.36</v>
      </c>
      <c r="O215" s="191">
        <v>10</v>
      </c>
      <c r="P215" s="444">
        <f t="shared" si="28"/>
        <v>8.34</v>
      </c>
      <c r="Q215" s="444">
        <f t="shared" si="29"/>
        <v>83.4</v>
      </c>
      <c r="R215" s="191">
        <f t="shared" si="30"/>
        <v>0</v>
      </c>
      <c r="S215" s="444">
        <f t="shared" si="31"/>
        <v>8.34</v>
      </c>
      <c r="T215" s="444">
        <f t="shared" si="32"/>
        <v>0</v>
      </c>
      <c r="U215" s="296">
        <f t="shared" si="33"/>
        <v>-1144</v>
      </c>
      <c r="V215" s="444">
        <f t="shared" si="34"/>
        <v>8.34</v>
      </c>
      <c r="W215" s="444">
        <f t="shared" si="35"/>
        <v>-9540.96</v>
      </c>
      <c r="X215" s="296"/>
      <c r="Y215" s="296"/>
      <c r="Z215" s="296"/>
      <c r="AA215" s="296"/>
      <c r="AB215" s="296"/>
      <c r="AC215" s="296"/>
      <c r="AD215" s="296"/>
      <c r="AE215" s="296"/>
      <c r="AF215" s="296"/>
      <c r="AG215" s="296"/>
      <c r="AH215" s="296"/>
    </row>
    <row r="216" s="285" customFormat="1" ht="16" customHeight="1" spans="1:34">
      <c r="A216" s="191">
        <v>212</v>
      </c>
      <c r="B216" s="296"/>
      <c r="C216" s="296" t="s">
        <v>5679</v>
      </c>
      <c r="D216" s="296" t="s">
        <v>5680</v>
      </c>
      <c r="E216" s="296"/>
      <c r="F216" s="341"/>
      <c r="G216" s="431" t="s">
        <v>6292</v>
      </c>
      <c r="H216" s="296"/>
      <c r="I216" s="431" t="s">
        <v>8751</v>
      </c>
      <c r="J216" s="296"/>
      <c r="K216" s="296"/>
      <c r="L216" s="445">
        <v>1231</v>
      </c>
      <c r="M216" s="444">
        <v>9.69</v>
      </c>
      <c r="N216" s="444">
        <f t="shared" si="27"/>
        <v>11928.39</v>
      </c>
      <c r="O216" s="191">
        <v>300</v>
      </c>
      <c r="P216" s="444">
        <f t="shared" si="28"/>
        <v>9.69</v>
      </c>
      <c r="Q216" s="444">
        <f t="shared" si="29"/>
        <v>2907</v>
      </c>
      <c r="R216" s="191">
        <f t="shared" si="30"/>
        <v>0</v>
      </c>
      <c r="S216" s="444">
        <f t="shared" si="31"/>
        <v>9.69</v>
      </c>
      <c r="T216" s="444">
        <f t="shared" si="32"/>
        <v>0</v>
      </c>
      <c r="U216" s="296">
        <f t="shared" si="33"/>
        <v>-931</v>
      </c>
      <c r="V216" s="444">
        <f t="shared" si="34"/>
        <v>9.69</v>
      </c>
      <c r="W216" s="444">
        <f t="shared" si="35"/>
        <v>-9021.39</v>
      </c>
      <c r="X216" s="296"/>
      <c r="Y216" s="296"/>
      <c r="Z216" s="296"/>
      <c r="AA216" s="296"/>
      <c r="AB216" s="296"/>
      <c r="AC216" s="296"/>
      <c r="AD216" s="296"/>
      <c r="AE216" s="296"/>
      <c r="AF216" s="296"/>
      <c r="AG216" s="296"/>
      <c r="AH216" s="296"/>
    </row>
    <row r="217" s="285" customFormat="1" ht="16" customHeight="1" spans="1:34">
      <c r="A217" s="191">
        <v>213</v>
      </c>
      <c r="B217" s="296"/>
      <c r="C217" s="296" t="s">
        <v>8437</v>
      </c>
      <c r="D217" s="296" t="s">
        <v>8438</v>
      </c>
      <c r="E217" s="296"/>
      <c r="F217" s="341"/>
      <c r="G217" s="431" t="s">
        <v>6292</v>
      </c>
      <c r="H217" s="296"/>
      <c r="I217" s="431" t="s">
        <v>8751</v>
      </c>
      <c r="J217" s="296"/>
      <c r="K217" s="296"/>
      <c r="L217" s="445">
        <v>219</v>
      </c>
      <c r="M217" s="444">
        <v>10.62</v>
      </c>
      <c r="N217" s="444">
        <f t="shared" si="27"/>
        <v>2325.78</v>
      </c>
      <c r="O217" s="191">
        <v>200</v>
      </c>
      <c r="P217" s="444">
        <f t="shared" si="28"/>
        <v>10.62</v>
      </c>
      <c r="Q217" s="444">
        <f t="shared" si="29"/>
        <v>2124</v>
      </c>
      <c r="R217" s="191">
        <f t="shared" si="30"/>
        <v>0</v>
      </c>
      <c r="S217" s="444">
        <f t="shared" si="31"/>
        <v>10.62</v>
      </c>
      <c r="T217" s="444">
        <f t="shared" si="32"/>
        <v>0</v>
      </c>
      <c r="U217" s="296">
        <f t="shared" si="33"/>
        <v>-19</v>
      </c>
      <c r="V217" s="444">
        <f t="shared" si="34"/>
        <v>10.62</v>
      </c>
      <c r="W217" s="444">
        <f t="shared" si="35"/>
        <v>-201.78</v>
      </c>
      <c r="X217" s="296"/>
      <c r="Y217" s="296"/>
      <c r="Z217" s="296"/>
      <c r="AA217" s="296"/>
      <c r="AB217" s="296"/>
      <c r="AC217" s="296"/>
      <c r="AD217" s="296"/>
      <c r="AE217" s="296"/>
      <c r="AF217" s="296"/>
      <c r="AG217" s="296"/>
      <c r="AH217" s="296"/>
    </row>
    <row r="218" s="285" customFormat="1" ht="16" customHeight="1" spans="1:34">
      <c r="A218" s="191">
        <v>214</v>
      </c>
      <c r="B218" s="296"/>
      <c r="C218" s="296" t="s">
        <v>8440</v>
      </c>
      <c r="D218" s="296" t="s">
        <v>8441</v>
      </c>
      <c r="E218" s="296"/>
      <c r="F218" s="341"/>
      <c r="G218" s="431" t="s">
        <v>6292</v>
      </c>
      <c r="H218" s="296"/>
      <c r="I218" s="431" t="s">
        <v>8751</v>
      </c>
      <c r="J218" s="296"/>
      <c r="K218" s="296"/>
      <c r="L218" s="445">
        <v>287</v>
      </c>
      <c r="M218" s="444">
        <v>9.3</v>
      </c>
      <c r="N218" s="444">
        <f t="shared" si="27"/>
        <v>2669.1</v>
      </c>
      <c r="O218" s="191">
        <v>20</v>
      </c>
      <c r="P218" s="444">
        <f t="shared" si="28"/>
        <v>9.3</v>
      </c>
      <c r="Q218" s="444">
        <f t="shared" si="29"/>
        <v>186</v>
      </c>
      <c r="R218" s="191">
        <f t="shared" si="30"/>
        <v>0</v>
      </c>
      <c r="S218" s="444">
        <f t="shared" si="31"/>
        <v>9.3</v>
      </c>
      <c r="T218" s="444">
        <f t="shared" si="32"/>
        <v>0</v>
      </c>
      <c r="U218" s="296">
        <f t="shared" si="33"/>
        <v>-267</v>
      </c>
      <c r="V218" s="444">
        <f t="shared" si="34"/>
        <v>9.3</v>
      </c>
      <c r="W218" s="444">
        <f t="shared" si="35"/>
        <v>-2483.1</v>
      </c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</row>
    <row r="219" s="285" customFormat="1" ht="16" customHeight="1" spans="1:34">
      <c r="A219" s="191">
        <v>215</v>
      </c>
      <c r="B219" s="296"/>
      <c r="C219" s="296" t="s">
        <v>8443</v>
      </c>
      <c r="D219" s="296" t="s">
        <v>8444</v>
      </c>
      <c r="E219" s="296"/>
      <c r="F219" s="341"/>
      <c r="G219" s="431" t="s">
        <v>6292</v>
      </c>
      <c r="H219" s="296"/>
      <c r="I219" s="431" t="s">
        <v>8751</v>
      </c>
      <c r="J219" s="296"/>
      <c r="K219" s="296"/>
      <c r="L219" s="445">
        <v>205</v>
      </c>
      <c r="M219" s="444">
        <v>9.12</v>
      </c>
      <c r="N219" s="444">
        <f t="shared" si="27"/>
        <v>1869.6</v>
      </c>
      <c r="O219" s="191">
        <v>630</v>
      </c>
      <c r="P219" s="444">
        <f t="shared" si="28"/>
        <v>9.12</v>
      </c>
      <c r="Q219" s="444">
        <f t="shared" si="29"/>
        <v>5745.6</v>
      </c>
      <c r="R219" s="191">
        <f t="shared" si="30"/>
        <v>425</v>
      </c>
      <c r="S219" s="444">
        <f t="shared" si="31"/>
        <v>9.12</v>
      </c>
      <c r="T219" s="444">
        <f t="shared" si="32"/>
        <v>3876</v>
      </c>
      <c r="U219" s="296">
        <f t="shared" si="33"/>
        <v>0</v>
      </c>
      <c r="V219" s="444">
        <f t="shared" si="34"/>
        <v>9.12</v>
      </c>
      <c r="W219" s="444">
        <f t="shared" si="35"/>
        <v>0</v>
      </c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</row>
    <row r="220" s="285" customFormat="1" ht="16" customHeight="1" spans="1:34">
      <c r="A220" s="191">
        <v>216</v>
      </c>
      <c r="B220" s="296"/>
      <c r="C220" s="296" t="s">
        <v>5681</v>
      </c>
      <c r="D220" s="296" t="s">
        <v>5682</v>
      </c>
      <c r="E220" s="296"/>
      <c r="F220" s="341"/>
      <c r="G220" s="431" t="s">
        <v>6292</v>
      </c>
      <c r="H220" s="296"/>
      <c r="I220" s="431" t="s">
        <v>8751</v>
      </c>
      <c r="J220" s="296"/>
      <c r="K220" s="296"/>
      <c r="L220" s="445">
        <v>3997</v>
      </c>
      <c r="M220" s="444">
        <v>10.37</v>
      </c>
      <c r="N220" s="444">
        <f t="shared" si="27"/>
        <v>41448.89</v>
      </c>
      <c r="O220" s="191">
        <v>100</v>
      </c>
      <c r="P220" s="444">
        <f t="shared" si="28"/>
        <v>10.37</v>
      </c>
      <c r="Q220" s="444">
        <f t="shared" si="29"/>
        <v>1037</v>
      </c>
      <c r="R220" s="191">
        <f t="shared" si="30"/>
        <v>0</v>
      </c>
      <c r="S220" s="444">
        <f t="shared" si="31"/>
        <v>10.37</v>
      </c>
      <c r="T220" s="444">
        <f t="shared" si="32"/>
        <v>0</v>
      </c>
      <c r="U220" s="296">
        <f t="shared" si="33"/>
        <v>-3897</v>
      </c>
      <c r="V220" s="444">
        <f t="shared" si="34"/>
        <v>10.37</v>
      </c>
      <c r="W220" s="444">
        <f t="shared" si="35"/>
        <v>-40411.89</v>
      </c>
      <c r="X220" s="296"/>
      <c r="Y220" s="296"/>
      <c r="Z220" s="296"/>
      <c r="AA220" s="296"/>
      <c r="AB220" s="296"/>
      <c r="AC220" s="296"/>
      <c r="AD220" s="296"/>
      <c r="AE220" s="296"/>
      <c r="AF220" s="296"/>
      <c r="AG220" s="296"/>
      <c r="AH220" s="296"/>
    </row>
    <row r="221" s="285" customFormat="1" ht="16" customHeight="1" spans="1:34">
      <c r="A221" s="191">
        <v>217</v>
      </c>
      <c r="B221" s="296"/>
      <c r="C221" s="296" t="s">
        <v>5683</v>
      </c>
      <c r="D221" s="296" t="s">
        <v>5684</v>
      </c>
      <c r="E221" s="296"/>
      <c r="F221" s="341"/>
      <c r="G221" s="431" t="s">
        <v>6292</v>
      </c>
      <c r="H221" s="296"/>
      <c r="I221" s="431" t="s">
        <v>8751</v>
      </c>
      <c r="J221" s="296"/>
      <c r="K221" s="296"/>
      <c r="L221" s="445">
        <v>3648</v>
      </c>
      <c r="M221" s="444">
        <v>9.6</v>
      </c>
      <c r="N221" s="444">
        <f t="shared" si="27"/>
        <v>35020.8</v>
      </c>
      <c r="O221" s="191">
        <v>250</v>
      </c>
      <c r="P221" s="444">
        <f t="shared" si="28"/>
        <v>9.6</v>
      </c>
      <c r="Q221" s="444">
        <f t="shared" si="29"/>
        <v>2400</v>
      </c>
      <c r="R221" s="191">
        <f t="shared" si="30"/>
        <v>0</v>
      </c>
      <c r="S221" s="444">
        <f t="shared" si="31"/>
        <v>9.6</v>
      </c>
      <c r="T221" s="444">
        <f t="shared" si="32"/>
        <v>0</v>
      </c>
      <c r="U221" s="296">
        <f t="shared" si="33"/>
        <v>-3398</v>
      </c>
      <c r="V221" s="444">
        <f t="shared" si="34"/>
        <v>9.6</v>
      </c>
      <c r="W221" s="444">
        <f t="shared" si="35"/>
        <v>-32620.8</v>
      </c>
      <c r="X221" s="296"/>
      <c r="Y221" s="296"/>
      <c r="Z221" s="296"/>
      <c r="AA221" s="296"/>
      <c r="AB221" s="296"/>
      <c r="AC221" s="296"/>
      <c r="AD221" s="296"/>
      <c r="AE221" s="296"/>
      <c r="AF221" s="296"/>
      <c r="AG221" s="296"/>
      <c r="AH221" s="296"/>
    </row>
    <row r="222" s="285" customFormat="1" ht="16" customHeight="1" spans="1:34">
      <c r="A222" s="191">
        <v>218</v>
      </c>
      <c r="B222" s="296"/>
      <c r="C222" s="296" t="s">
        <v>8728</v>
      </c>
      <c r="D222" s="296" t="s">
        <v>8729</v>
      </c>
      <c r="E222" s="296"/>
      <c r="F222" s="341"/>
      <c r="G222" s="431" t="s">
        <v>6292</v>
      </c>
      <c r="H222" s="296"/>
      <c r="I222" s="431" t="s">
        <v>8751</v>
      </c>
      <c r="J222" s="296"/>
      <c r="K222" s="296"/>
      <c r="L222" s="445">
        <v>619</v>
      </c>
      <c r="M222" s="444">
        <v>10.01</v>
      </c>
      <c r="N222" s="444">
        <f t="shared" si="27"/>
        <v>6196.19</v>
      </c>
      <c r="O222" s="191">
        <v>181</v>
      </c>
      <c r="P222" s="444">
        <f t="shared" si="28"/>
        <v>10.01</v>
      </c>
      <c r="Q222" s="444">
        <f t="shared" si="29"/>
        <v>1811.81</v>
      </c>
      <c r="R222" s="191">
        <f t="shared" si="30"/>
        <v>0</v>
      </c>
      <c r="S222" s="444">
        <f t="shared" si="31"/>
        <v>10.01</v>
      </c>
      <c r="T222" s="444">
        <f t="shared" si="32"/>
        <v>0</v>
      </c>
      <c r="U222" s="296">
        <f t="shared" si="33"/>
        <v>-438</v>
      </c>
      <c r="V222" s="444">
        <f t="shared" si="34"/>
        <v>10.01</v>
      </c>
      <c r="W222" s="444">
        <f t="shared" si="35"/>
        <v>-4384.38</v>
      </c>
      <c r="X222" s="296"/>
      <c r="Y222" s="296"/>
      <c r="Z222" s="296"/>
      <c r="AA222" s="296"/>
      <c r="AB222" s="296"/>
      <c r="AC222" s="296"/>
      <c r="AD222" s="296"/>
      <c r="AE222" s="296"/>
      <c r="AF222" s="296"/>
      <c r="AG222" s="296"/>
      <c r="AH222" s="296"/>
    </row>
    <row r="223" s="285" customFormat="1" ht="16" customHeight="1" spans="1:34">
      <c r="A223" s="191">
        <v>219</v>
      </c>
      <c r="B223" s="296"/>
      <c r="C223" s="296" t="s">
        <v>8731</v>
      </c>
      <c r="D223" s="296" t="s">
        <v>8732</v>
      </c>
      <c r="E223" s="296"/>
      <c r="F223" s="341"/>
      <c r="G223" s="431" t="s">
        <v>6292</v>
      </c>
      <c r="H223" s="296"/>
      <c r="I223" s="431" t="s">
        <v>8751</v>
      </c>
      <c r="J223" s="296"/>
      <c r="K223" s="296"/>
      <c r="L223" s="445">
        <v>725</v>
      </c>
      <c r="M223" s="444">
        <v>9.24</v>
      </c>
      <c r="N223" s="444">
        <f t="shared" si="27"/>
        <v>6699</v>
      </c>
      <c r="O223" s="191">
        <v>35</v>
      </c>
      <c r="P223" s="444">
        <f t="shared" si="28"/>
        <v>9.24</v>
      </c>
      <c r="Q223" s="444">
        <f t="shared" si="29"/>
        <v>323.4</v>
      </c>
      <c r="R223" s="191">
        <f t="shared" si="30"/>
        <v>0</v>
      </c>
      <c r="S223" s="444">
        <f t="shared" si="31"/>
        <v>9.24</v>
      </c>
      <c r="T223" s="444">
        <f t="shared" si="32"/>
        <v>0</v>
      </c>
      <c r="U223" s="296">
        <f t="shared" si="33"/>
        <v>-690</v>
      </c>
      <c r="V223" s="444">
        <f t="shared" si="34"/>
        <v>9.24</v>
      </c>
      <c r="W223" s="444">
        <f t="shared" si="35"/>
        <v>-6375.6</v>
      </c>
      <c r="X223" s="296"/>
      <c r="Y223" s="296"/>
      <c r="Z223" s="296"/>
      <c r="AA223" s="296"/>
      <c r="AB223" s="296"/>
      <c r="AC223" s="296"/>
      <c r="AD223" s="296"/>
      <c r="AE223" s="296"/>
      <c r="AF223" s="296"/>
      <c r="AG223" s="296"/>
      <c r="AH223" s="296"/>
    </row>
    <row r="224" s="285" customFormat="1" ht="16" customHeight="1" spans="1:34">
      <c r="A224" s="191">
        <v>220</v>
      </c>
      <c r="B224" s="296"/>
      <c r="C224" s="296" t="s">
        <v>8446</v>
      </c>
      <c r="D224" s="296" t="s">
        <v>8447</v>
      </c>
      <c r="E224" s="296"/>
      <c r="F224" s="341"/>
      <c r="G224" s="431" t="s">
        <v>6292</v>
      </c>
      <c r="H224" s="296"/>
      <c r="I224" s="431" t="s">
        <v>8751</v>
      </c>
      <c r="J224" s="296"/>
      <c r="K224" s="296"/>
      <c r="L224" s="445">
        <v>2789</v>
      </c>
      <c r="M224" s="444">
        <v>4.44</v>
      </c>
      <c r="N224" s="444">
        <f t="shared" si="27"/>
        <v>12383.16</v>
      </c>
      <c r="O224" s="191">
        <v>400</v>
      </c>
      <c r="P224" s="444">
        <f t="shared" si="28"/>
        <v>4.44</v>
      </c>
      <c r="Q224" s="444">
        <f t="shared" si="29"/>
        <v>1776</v>
      </c>
      <c r="R224" s="191">
        <f t="shared" si="30"/>
        <v>0</v>
      </c>
      <c r="S224" s="444">
        <f t="shared" si="31"/>
        <v>4.44</v>
      </c>
      <c r="T224" s="444">
        <f t="shared" si="32"/>
        <v>0</v>
      </c>
      <c r="U224" s="296">
        <f t="shared" si="33"/>
        <v>-2389</v>
      </c>
      <c r="V224" s="444">
        <f t="shared" si="34"/>
        <v>4.44</v>
      </c>
      <c r="W224" s="444">
        <f t="shared" si="35"/>
        <v>-10607.16</v>
      </c>
      <c r="X224" s="296"/>
      <c r="Y224" s="296"/>
      <c r="Z224" s="296"/>
      <c r="AA224" s="296"/>
      <c r="AB224" s="296"/>
      <c r="AC224" s="296"/>
      <c r="AD224" s="296"/>
      <c r="AE224" s="296"/>
      <c r="AF224" s="296"/>
      <c r="AG224" s="296"/>
      <c r="AH224" s="296"/>
    </row>
    <row r="225" s="285" customFormat="1" ht="16" customHeight="1" spans="1:34">
      <c r="A225" s="191">
        <v>221</v>
      </c>
      <c r="B225" s="296"/>
      <c r="C225" s="296" t="s">
        <v>8449</v>
      </c>
      <c r="D225" s="296" t="s">
        <v>8450</v>
      </c>
      <c r="E225" s="296"/>
      <c r="F225" s="341"/>
      <c r="G225" s="431" t="s">
        <v>6292</v>
      </c>
      <c r="H225" s="296"/>
      <c r="I225" s="431" t="s">
        <v>8751</v>
      </c>
      <c r="J225" s="296"/>
      <c r="K225" s="296"/>
      <c r="L225" s="445">
        <v>1630</v>
      </c>
      <c r="M225" s="444">
        <v>4.35</v>
      </c>
      <c r="N225" s="444">
        <f t="shared" si="27"/>
        <v>7090.5</v>
      </c>
      <c r="O225" s="191">
        <v>350</v>
      </c>
      <c r="P225" s="444">
        <f t="shared" si="28"/>
        <v>4.35</v>
      </c>
      <c r="Q225" s="444">
        <f t="shared" si="29"/>
        <v>1522.5</v>
      </c>
      <c r="R225" s="191">
        <f t="shared" si="30"/>
        <v>0</v>
      </c>
      <c r="S225" s="444">
        <f t="shared" si="31"/>
        <v>4.35</v>
      </c>
      <c r="T225" s="444">
        <f t="shared" si="32"/>
        <v>0</v>
      </c>
      <c r="U225" s="296">
        <f t="shared" si="33"/>
        <v>-1280</v>
      </c>
      <c r="V225" s="444">
        <f t="shared" si="34"/>
        <v>4.35</v>
      </c>
      <c r="W225" s="444">
        <f t="shared" si="35"/>
        <v>-5568</v>
      </c>
      <c r="X225" s="296"/>
      <c r="Y225" s="296"/>
      <c r="Z225" s="296"/>
      <c r="AA225" s="296"/>
      <c r="AB225" s="296"/>
      <c r="AC225" s="296"/>
      <c r="AD225" s="296"/>
      <c r="AE225" s="296"/>
      <c r="AF225" s="296"/>
      <c r="AG225" s="296"/>
      <c r="AH225" s="296"/>
    </row>
    <row r="226" s="285" customFormat="1" ht="16" customHeight="1" spans="1:34">
      <c r="A226" s="191">
        <v>222</v>
      </c>
      <c r="B226" s="296"/>
      <c r="C226" s="296" t="s">
        <v>8736</v>
      </c>
      <c r="D226" s="296" t="s">
        <v>8737</v>
      </c>
      <c r="E226" s="296"/>
      <c r="F226" s="341"/>
      <c r="G226" s="431" t="s">
        <v>6292</v>
      </c>
      <c r="H226" s="296"/>
      <c r="I226" s="431" t="s">
        <v>8751</v>
      </c>
      <c r="J226" s="296"/>
      <c r="K226" s="296"/>
      <c r="L226" s="445">
        <v>1645</v>
      </c>
      <c r="M226" s="444">
        <v>8.08</v>
      </c>
      <c r="N226" s="444">
        <f t="shared" si="27"/>
        <v>13291.6</v>
      </c>
      <c r="O226" s="191">
        <v>188</v>
      </c>
      <c r="P226" s="444">
        <f t="shared" si="28"/>
        <v>8.08</v>
      </c>
      <c r="Q226" s="444">
        <f t="shared" si="29"/>
        <v>1519.04</v>
      </c>
      <c r="R226" s="191">
        <f t="shared" si="30"/>
        <v>0</v>
      </c>
      <c r="S226" s="444">
        <f t="shared" si="31"/>
        <v>8.08</v>
      </c>
      <c r="T226" s="444">
        <f t="shared" si="32"/>
        <v>0</v>
      </c>
      <c r="U226" s="296">
        <f t="shared" si="33"/>
        <v>-1457</v>
      </c>
      <c r="V226" s="444">
        <f t="shared" si="34"/>
        <v>8.08</v>
      </c>
      <c r="W226" s="444">
        <f t="shared" si="35"/>
        <v>-11772.56</v>
      </c>
      <c r="X226" s="296"/>
      <c r="Y226" s="296"/>
      <c r="Z226" s="296"/>
      <c r="AA226" s="296"/>
      <c r="AB226" s="296"/>
      <c r="AC226" s="296"/>
      <c r="AD226" s="296"/>
      <c r="AE226" s="296"/>
      <c r="AF226" s="296"/>
      <c r="AG226" s="296"/>
      <c r="AH226" s="296"/>
    </row>
    <row r="227" s="285" customFormat="1" ht="16" customHeight="1" spans="1:34">
      <c r="A227" s="191">
        <v>223</v>
      </c>
      <c r="B227" s="296"/>
      <c r="C227" s="296" t="s">
        <v>8739</v>
      </c>
      <c r="D227" s="296" t="s">
        <v>8740</v>
      </c>
      <c r="E227" s="296"/>
      <c r="F227" s="341"/>
      <c r="G227" s="431" t="s">
        <v>6292</v>
      </c>
      <c r="H227" s="296"/>
      <c r="I227" s="431" t="s">
        <v>8751</v>
      </c>
      <c r="J227" s="296"/>
      <c r="K227" s="296"/>
      <c r="L227" s="445">
        <v>1455</v>
      </c>
      <c r="M227" s="444">
        <v>7.84</v>
      </c>
      <c r="N227" s="444">
        <f t="shared" si="27"/>
        <v>11407.2</v>
      </c>
      <c r="O227" s="191">
        <v>0</v>
      </c>
      <c r="P227" s="444">
        <f t="shared" si="28"/>
        <v>7.84</v>
      </c>
      <c r="Q227" s="444">
        <f t="shared" si="29"/>
        <v>0</v>
      </c>
      <c r="R227" s="191">
        <f t="shared" si="30"/>
        <v>0</v>
      </c>
      <c r="S227" s="444">
        <f t="shared" si="31"/>
        <v>7.84</v>
      </c>
      <c r="T227" s="444">
        <f t="shared" si="32"/>
        <v>0</v>
      </c>
      <c r="U227" s="296">
        <f t="shared" si="33"/>
        <v>-1455</v>
      </c>
      <c r="V227" s="444">
        <f t="shared" si="34"/>
        <v>7.84</v>
      </c>
      <c r="W227" s="444">
        <f t="shared" si="35"/>
        <v>-11407.2</v>
      </c>
      <c r="X227" s="296"/>
      <c r="Y227" s="296"/>
      <c r="Z227" s="296"/>
      <c r="AA227" s="296"/>
      <c r="AB227" s="296"/>
      <c r="AC227" s="296"/>
      <c r="AD227" s="296"/>
      <c r="AE227" s="296"/>
      <c r="AF227" s="296"/>
      <c r="AG227" s="296"/>
      <c r="AH227" s="296"/>
    </row>
    <row r="228" s="285" customFormat="1" ht="16" customHeight="1" spans="1:34">
      <c r="A228" s="191">
        <v>224</v>
      </c>
      <c r="B228" s="296"/>
      <c r="C228" s="296" t="s">
        <v>8766</v>
      </c>
      <c r="D228" s="296" t="s">
        <v>8767</v>
      </c>
      <c r="E228" s="296"/>
      <c r="F228" s="341"/>
      <c r="G228" s="431" t="s">
        <v>6292</v>
      </c>
      <c r="H228" s="296"/>
      <c r="I228" s="431" t="s">
        <v>8751</v>
      </c>
      <c r="J228" s="296"/>
      <c r="K228" s="296"/>
      <c r="L228" s="445">
        <v>-672</v>
      </c>
      <c r="M228" s="444">
        <v>5.86</v>
      </c>
      <c r="N228" s="444">
        <f t="shared" si="27"/>
        <v>-3937.92</v>
      </c>
      <c r="O228" s="191">
        <v>120</v>
      </c>
      <c r="P228" s="444">
        <f t="shared" si="28"/>
        <v>5.86</v>
      </c>
      <c r="Q228" s="444">
        <f t="shared" si="29"/>
        <v>703.2</v>
      </c>
      <c r="R228" s="191">
        <f t="shared" si="30"/>
        <v>792</v>
      </c>
      <c r="S228" s="444">
        <f t="shared" si="31"/>
        <v>5.86</v>
      </c>
      <c r="T228" s="444">
        <f t="shared" si="32"/>
        <v>4641.12</v>
      </c>
      <c r="U228" s="296">
        <f t="shared" si="33"/>
        <v>0</v>
      </c>
      <c r="V228" s="444">
        <f t="shared" si="34"/>
        <v>5.86</v>
      </c>
      <c r="W228" s="444">
        <f t="shared" si="35"/>
        <v>0</v>
      </c>
      <c r="X228" s="296"/>
      <c r="Y228" s="296"/>
      <c r="Z228" s="296"/>
      <c r="AA228" s="296"/>
      <c r="AB228" s="296"/>
      <c r="AC228" s="296"/>
      <c r="AD228" s="296"/>
      <c r="AE228" s="296"/>
      <c r="AF228" s="296"/>
      <c r="AG228" s="296"/>
      <c r="AH228" s="296"/>
    </row>
    <row r="229" s="285" customFormat="1" ht="16" customHeight="1" spans="1:34">
      <c r="A229" s="191">
        <v>225</v>
      </c>
      <c r="B229" s="296"/>
      <c r="C229" s="296" t="s">
        <v>8768</v>
      </c>
      <c r="D229" s="296" t="s">
        <v>8769</v>
      </c>
      <c r="E229" s="296"/>
      <c r="F229" s="341"/>
      <c r="G229" s="431" t="s">
        <v>6292</v>
      </c>
      <c r="H229" s="296"/>
      <c r="I229" s="431" t="s">
        <v>8751</v>
      </c>
      <c r="J229" s="296"/>
      <c r="K229" s="296"/>
      <c r="L229" s="445">
        <v>304</v>
      </c>
      <c r="M229" s="444">
        <v>5.9</v>
      </c>
      <c r="N229" s="444">
        <f t="shared" si="27"/>
        <v>1793.6</v>
      </c>
      <c r="O229" s="191">
        <v>150</v>
      </c>
      <c r="P229" s="444">
        <f t="shared" si="28"/>
        <v>5.9</v>
      </c>
      <c r="Q229" s="444">
        <f t="shared" si="29"/>
        <v>885</v>
      </c>
      <c r="R229" s="191">
        <f t="shared" si="30"/>
        <v>0</v>
      </c>
      <c r="S229" s="444">
        <f t="shared" si="31"/>
        <v>5.9</v>
      </c>
      <c r="T229" s="444">
        <f t="shared" si="32"/>
        <v>0</v>
      </c>
      <c r="U229" s="296">
        <f t="shared" si="33"/>
        <v>-154</v>
      </c>
      <c r="V229" s="444">
        <f t="shared" si="34"/>
        <v>5.9</v>
      </c>
      <c r="W229" s="444">
        <f t="shared" si="35"/>
        <v>-908.6</v>
      </c>
      <c r="X229" s="296"/>
      <c r="Y229" s="296"/>
      <c r="Z229" s="296"/>
      <c r="AA229" s="296"/>
      <c r="AB229" s="296"/>
      <c r="AC229" s="296"/>
      <c r="AD229" s="296"/>
      <c r="AE229" s="296"/>
      <c r="AF229" s="296"/>
      <c r="AG229" s="296"/>
      <c r="AH229" s="296"/>
    </row>
    <row r="230" s="285" customFormat="1" ht="16" customHeight="1" spans="1:34">
      <c r="A230" s="191">
        <v>226</v>
      </c>
      <c r="B230" s="296"/>
      <c r="C230" s="296" t="s">
        <v>8770</v>
      </c>
      <c r="D230" s="296" t="s">
        <v>8771</v>
      </c>
      <c r="E230" s="296"/>
      <c r="F230" s="341"/>
      <c r="G230" s="431" t="s">
        <v>6292</v>
      </c>
      <c r="H230" s="296"/>
      <c r="I230" s="431" t="s">
        <v>8751</v>
      </c>
      <c r="J230" s="296"/>
      <c r="K230" s="296"/>
      <c r="L230" s="445">
        <v>-649</v>
      </c>
      <c r="M230" s="444">
        <v>2</v>
      </c>
      <c r="N230" s="444">
        <f t="shared" si="27"/>
        <v>-1298</v>
      </c>
      <c r="O230" s="191">
        <v>0</v>
      </c>
      <c r="P230" s="444">
        <f t="shared" si="28"/>
        <v>2</v>
      </c>
      <c r="Q230" s="444">
        <f t="shared" si="29"/>
        <v>0</v>
      </c>
      <c r="R230" s="191">
        <f t="shared" si="30"/>
        <v>649</v>
      </c>
      <c r="S230" s="444">
        <f t="shared" si="31"/>
        <v>2</v>
      </c>
      <c r="T230" s="444">
        <f t="shared" si="32"/>
        <v>1298</v>
      </c>
      <c r="U230" s="296">
        <f t="shared" si="33"/>
        <v>0</v>
      </c>
      <c r="V230" s="444">
        <f t="shared" si="34"/>
        <v>2</v>
      </c>
      <c r="W230" s="444">
        <f t="shared" si="35"/>
        <v>0</v>
      </c>
      <c r="X230" s="296"/>
      <c r="Y230" s="296"/>
      <c r="Z230" s="296"/>
      <c r="AA230" s="296"/>
      <c r="AB230" s="296"/>
      <c r="AC230" s="296"/>
      <c r="AD230" s="296"/>
      <c r="AE230" s="296"/>
      <c r="AF230" s="296"/>
      <c r="AG230" s="296"/>
      <c r="AH230" s="296"/>
    </row>
    <row r="231" s="285" customFormat="1" ht="16" customHeight="1" spans="1:34">
      <c r="A231" s="191">
        <v>227</v>
      </c>
      <c r="B231" s="296"/>
      <c r="C231" s="296" t="s">
        <v>8742</v>
      </c>
      <c r="D231" s="296" t="s">
        <v>8743</v>
      </c>
      <c r="E231" s="296"/>
      <c r="F231" s="341"/>
      <c r="G231" s="431" t="s">
        <v>6292</v>
      </c>
      <c r="H231" s="296"/>
      <c r="I231" s="431" t="s">
        <v>8751</v>
      </c>
      <c r="J231" s="296"/>
      <c r="K231" s="296"/>
      <c r="L231" s="445">
        <v>861</v>
      </c>
      <c r="M231" s="444">
        <v>2.03</v>
      </c>
      <c r="N231" s="444">
        <f t="shared" si="27"/>
        <v>1747.83</v>
      </c>
      <c r="O231" s="191">
        <v>0</v>
      </c>
      <c r="P231" s="444">
        <f t="shared" si="28"/>
        <v>2.03</v>
      </c>
      <c r="Q231" s="444">
        <f t="shared" si="29"/>
        <v>0</v>
      </c>
      <c r="R231" s="191">
        <f t="shared" si="30"/>
        <v>0</v>
      </c>
      <c r="S231" s="444">
        <f t="shared" si="31"/>
        <v>2.03</v>
      </c>
      <c r="T231" s="444">
        <f t="shared" si="32"/>
        <v>0</v>
      </c>
      <c r="U231" s="296">
        <f t="shared" si="33"/>
        <v>-861</v>
      </c>
      <c r="V231" s="444">
        <f t="shared" si="34"/>
        <v>2.03</v>
      </c>
      <c r="W231" s="444">
        <f t="shared" si="35"/>
        <v>-1747.83</v>
      </c>
      <c r="X231" s="296"/>
      <c r="Y231" s="296"/>
      <c r="Z231" s="296"/>
      <c r="AA231" s="296"/>
      <c r="AB231" s="296"/>
      <c r="AC231" s="296"/>
      <c r="AD231" s="296"/>
      <c r="AE231" s="296"/>
      <c r="AF231" s="296"/>
      <c r="AG231" s="296"/>
      <c r="AH231" s="296"/>
    </row>
    <row r="232" s="285" customFormat="1" ht="16" customHeight="1" spans="1:34">
      <c r="A232" s="191">
        <v>228</v>
      </c>
      <c r="B232" s="296"/>
      <c r="C232" s="296" t="s">
        <v>8452</v>
      </c>
      <c r="D232" s="296" t="s">
        <v>8453</v>
      </c>
      <c r="E232" s="296"/>
      <c r="F232" s="341"/>
      <c r="G232" s="431" t="s">
        <v>6292</v>
      </c>
      <c r="H232" s="296"/>
      <c r="I232" s="431" t="s">
        <v>8751</v>
      </c>
      <c r="J232" s="296"/>
      <c r="K232" s="296"/>
      <c r="L232" s="445">
        <v>3694</v>
      </c>
      <c r="M232" s="444">
        <v>8.88</v>
      </c>
      <c r="N232" s="444">
        <f t="shared" si="27"/>
        <v>32802.72</v>
      </c>
      <c r="O232" s="191">
        <v>0</v>
      </c>
      <c r="P232" s="444">
        <f t="shared" si="28"/>
        <v>8.88</v>
      </c>
      <c r="Q232" s="444">
        <f t="shared" si="29"/>
        <v>0</v>
      </c>
      <c r="R232" s="191">
        <f t="shared" si="30"/>
        <v>0</v>
      </c>
      <c r="S232" s="444">
        <f t="shared" si="31"/>
        <v>8.88</v>
      </c>
      <c r="T232" s="444">
        <f t="shared" si="32"/>
        <v>0</v>
      </c>
      <c r="U232" s="296">
        <f t="shared" si="33"/>
        <v>-3694</v>
      </c>
      <c r="V232" s="444">
        <f t="shared" si="34"/>
        <v>8.88</v>
      </c>
      <c r="W232" s="444">
        <f t="shared" si="35"/>
        <v>-32802.72</v>
      </c>
      <c r="X232" s="296"/>
      <c r="Y232" s="296"/>
      <c r="Z232" s="296"/>
      <c r="AA232" s="296"/>
      <c r="AB232" s="296"/>
      <c r="AC232" s="296"/>
      <c r="AD232" s="296"/>
      <c r="AE232" s="296"/>
      <c r="AF232" s="296"/>
      <c r="AG232" s="296"/>
      <c r="AH232" s="296"/>
    </row>
    <row r="233" s="285" customFormat="1" ht="16" customHeight="1" spans="1:34">
      <c r="A233" s="191">
        <v>229</v>
      </c>
      <c r="B233" s="296"/>
      <c r="C233" s="296" t="s">
        <v>8455</v>
      </c>
      <c r="D233" s="296" t="s">
        <v>8456</v>
      </c>
      <c r="E233" s="296"/>
      <c r="F233" s="341"/>
      <c r="G233" s="431" t="s">
        <v>6292</v>
      </c>
      <c r="H233" s="296"/>
      <c r="I233" s="431" t="s">
        <v>8751</v>
      </c>
      <c r="J233" s="296"/>
      <c r="K233" s="296"/>
      <c r="L233" s="445">
        <v>3538</v>
      </c>
      <c r="M233" s="444">
        <v>10.89</v>
      </c>
      <c r="N233" s="444">
        <f t="shared" si="27"/>
        <v>38528.82</v>
      </c>
      <c r="O233" s="191">
        <v>0</v>
      </c>
      <c r="P233" s="444">
        <f t="shared" si="28"/>
        <v>10.89</v>
      </c>
      <c r="Q233" s="444">
        <f t="shared" si="29"/>
        <v>0</v>
      </c>
      <c r="R233" s="191">
        <f t="shared" si="30"/>
        <v>0</v>
      </c>
      <c r="S233" s="444">
        <f t="shared" si="31"/>
        <v>10.89</v>
      </c>
      <c r="T233" s="444">
        <f t="shared" si="32"/>
        <v>0</v>
      </c>
      <c r="U233" s="296">
        <f t="shared" si="33"/>
        <v>-3538</v>
      </c>
      <c r="V233" s="444">
        <f t="shared" si="34"/>
        <v>10.89</v>
      </c>
      <c r="W233" s="444">
        <f t="shared" si="35"/>
        <v>-38528.82</v>
      </c>
      <c r="X233" s="296"/>
      <c r="Y233" s="296"/>
      <c r="Z233" s="296"/>
      <c r="AA233" s="296"/>
      <c r="AB233" s="296"/>
      <c r="AC233" s="296"/>
      <c r="AD233" s="296"/>
      <c r="AE233" s="296"/>
      <c r="AF233" s="296"/>
      <c r="AG233" s="296"/>
      <c r="AH233" s="296"/>
    </row>
    <row r="234" s="285" customFormat="1" ht="16" customHeight="1" spans="1:34">
      <c r="A234" s="191">
        <v>230</v>
      </c>
      <c r="B234" s="296"/>
      <c r="C234" s="296" t="s">
        <v>8746</v>
      </c>
      <c r="D234" s="296" t="s">
        <v>8747</v>
      </c>
      <c r="E234" s="296"/>
      <c r="F234" s="341"/>
      <c r="G234" s="431" t="s">
        <v>6292</v>
      </c>
      <c r="H234" s="296"/>
      <c r="I234" s="431" t="s">
        <v>8751</v>
      </c>
      <c r="J234" s="296"/>
      <c r="K234" s="296"/>
      <c r="L234" s="445">
        <v>668</v>
      </c>
      <c r="M234" s="444">
        <v>5.53</v>
      </c>
      <c r="N234" s="444">
        <f t="shared" si="27"/>
        <v>3694.04</v>
      </c>
      <c r="O234" s="191">
        <v>210</v>
      </c>
      <c r="P234" s="444">
        <f t="shared" si="28"/>
        <v>5.53</v>
      </c>
      <c r="Q234" s="444">
        <f t="shared" si="29"/>
        <v>1161.3</v>
      </c>
      <c r="R234" s="191">
        <f t="shared" si="30"/>
        <v>0</v>
      </c>
      <c r="S234" s="444">
        <f t="shared" si="31"/>
        <v>5.53</v>
      </c>
      <c r="T234" s="444">
        <f t="shared" si="32"/>
        <v>0</v>
      </c>
      <c r="U234" s="296">
        <f t="shared" si="33"/>
        <v>-458</v>
      </c>
      <c r="V234" s="444">
        <f t="shared" si="34"/>
        <v>5.53</v>
      </c>
      <c r="W234" s="444">
        <f t="shared" si="35"/>
        <v>-2532.74</v>
      </c>
      <c r="X234" s="296"/>
      <c r="Y234" s="296"/>
      <c r="Z234" s="296"/>
      <c r="AA234" s="296"/>
      <c r="AB234" s="296"/>
      <c r="AC234" s="296"/>
      <c r="AD234" s="296"/>
      <c r="AE234" s="296"/>
      <c r="AF234" s="296"/>
      <c r="AG234" s="296"/>
      <c r="AH234" s="296"/>
    </row>
    <row r="235" s="285" customFormat="1" ht="16" customHeight="1" spans="1:34">
      <c r="A235" s="191">
        <v>231</v>
      </c>
      <c r="B235" s="296"/>
      <c r="C235" s="296" t="s">
        <v>5685</v>
      </c>
      <c r="D235" s="296" t="s">
        <v>5686</v>
      </c>
      <c r="E235" s="296"/>
      <c r="F235" s="341"/>
      <c r="G235" s="431" t="s">
        <v>6292</v>
      </c>
      <c r="H235" s="296"/>
      <c r="I235" s="431" t="s">
        <v>8751</v>
      </c>
      <c r="J235" s="296"/>
      <c r="K235" s="296"/>
      <c r="L235" s="445">
        <v>483</v>
      </c>
      <c r="M235" s="444">
        <v>8.5</v>
      </c>
      <c r="N235" s="444">
        <f t="shared" si="27"/>
        <v>4105.5</v>
      </c>
      <c r="O235" s="191">
        <v>0</v>
      </c>
      <c r="P235" s="444">
        <f t="shared" si="28"/>
        <v>8.5</v>
      </c>
      <c r="Q235" s="444">
        <f t="shared" si="29"/>
        <v>0</v>
      </c>
      <c r="R235" s="191">
        <f t="shared" si="30"/>
        <v>0</v>
      </c>
      <c r="S235" s="444">
        <f t="shared" si="31"/>
        <v>8.5</v>
      </c>
      <c r="T235" s="444">
        <f t="shared" si="32"/>
        <v>0</v>
      </c>
      <c r="U235" s="296">
        <f t="shared" si="33"/>
        <v>-483</v>
      </c>
      <c r="V235" s="444">
        <f t="shared" si="34"/>
        <v>8.5</v>
      </c>
      <c r="W235" s="444">
        <f t="shared" si="35"/>
        <v>-4105.5</v>
      </c>
      <c r="X235" s="296"/>
      <c r="Y235" s="296"/>
      <c r="Z235" s="296"/>
      <c r="AA235" s="296"/>
      <c r="AB235" s="296"/>
      <c r="AC235" s="296"/>
      <c r="AD235" s="296"/>
      <c r="AE235" s="296"/>
      <c r="AF235" s="296"/>
      <c r="AG235" s="296"/>
      <c r="AH235" s="296"/>
    </row>
    <row r="236" s="285" customFormat="1" ht="16" customHeight="1" spans="1:34">
      <c r="A236" s="191">
        <v>232</v>
      </c>
      <c r="B236" s="296"/>
      <c r="C236" s="296" t="s">
        <v>5687</v>
      </c>
      <c r="D236" s="296" t="s">
        <v>5688</v>
      </c>
      <c r="E236" s="296"/>
      <c r="F236" s="341"/>
      <c r="G236" s="431" t="s">
        <v>6292</v>
      </c>
      <c r="H236" s="296"/>
      <c r="I236" s="431" t="s">
        <v>8751</v>
      </c>
      <c r="J236" s="296"/>
      <c r="K236" s="296"/>
      <c r="L236" s="445">
        <v>463</v>
      </c>
      <c r="M236" s="444">
        <v>8.21</v>
      </c>
      <c r="N236" s="444">
        <f t="shared" si="27"/>
        <v>3801.23</v>
      </c>
      <c r="O236" s="191">
        <v>0</v>
      </c>
      <c r="P236" s="444">
        <f t="shared" si="28"/>
        <v>8.21</v>
      </c>
      <c r="Q236" s="444">
        <f t="shared" si="29"/>
        <v>0</v>
      </c>
      <c r="R236" s="191">
        <f t="shared" si="30"/>
        <v>0</v>
      </c>
      <c r="S236" s="444">
        <f t="shared" si="31"/>
        <v>8.21</v>
      </c>
      <c r="T236" s="444">
        <f t="shared" si="32"/>
        <v>0</v>
      </c>
      <c r="U236" s="296">
        <f t="shared" si="33"/>
        <v>-463</v>
      </c>
      <c r="V236" s="444">
        <f t="shared" si="34"/>
        <v>8.21</v>
      </c>
      <c r="W236" s="444">
        <f t="shared" si="35"/>
        <v>-3801.23</v>
      </c>
      <c r="X236" s="296"/>
      <c r="Y236" s="296"/>
      <c r="Z236" s="296"/>
      <c r="AA236" s="296"/>
      <c r="AB236" s="296"/>
      <c r="AC236" s="296"/>
      <c r="AD236" s="296"/>
      <c r="AE236" s="296"/>
      <c r="AF236" s="296"/>
      <c r="AG236" s="296"/>
      <c r="AH236" s="296"/>
    </row>
    <row r="237" s="285" customFormat="1" ht="16" customHeight="1" spans="1:34">
      <c r="A237" s="191">
        <v>233</v>
      </c>
      <c r="B237" s="296"/>
      <c r="C237" s="296" t="s">
        <v>8772</v>
      </c>
      <c r="D237" s="296" t="s">
        <v>8773</v>
      </c>
      <c r="E237" s="296"/>
      <c r="F237" s="341"/>
      <c r="G237" s="431" t="s">
        <v>6292</v>
      </c>
      <c r="H237" s="296"/>
      <c r="I237" s="431" t="s">
        <v>8751</v>
      </c>
      <c r="J237" s="296"/>
      <c r="K237" s="296"/>
      <c r="L237" s="445">
        <v>300</v>
      </c>
      <c r="M237" s="444">
        <v>8.93</v>
      </c>
      <c r="N237" s="444">
        <f t="shared" si="27"/>
        <v>2679</v>
      </c>
      <c r="O237" s="191">
        <v>0</v>
      </c>
      <c r="P237" s="444">
        <f t="shared" si="28"/>
        <v>8.93</v>
      </c>
      <c r="Q237" s="444">
        <f t="shared" si="29"/>
        <v>0</v>
      </c>
      <c r="R237" s="191">
        <f t="shared" si="30"/>
        <v>0</v>
      </c>
      <c r="S237" s="444">
        <f t="shared" si="31"/>
        <v>8.93</v>
      </c>
      <c r="T237" s="444">
        <f t="shared" si="32"/>
        <v>0</v>
      </c>
      <c r="U237" s="296">
        <f t="shared" si="33"/>
        <v>-300</v>
      </c>
      <c r="V237" s="444">
        <f t="shared" si="34"/>
        <v>8.93</v>
      </c>
      <c r="W237" s="444">
        <f t="shared" si="35"/>
        <v>-2679</v>
      </c>
      <c r="X237" s="296"/>
      <c r="Y237" s="296"/>
      <c r="Z237" s="296"/>
      <c r="AA237" s="296"/>
      <c r="AB237" s="296"/>
      <c r="AC237" s="296"/>
      <c r="AD237" s="296"/>
      <c r="AE237" s="296"/>
      <c r="AF237" s="296"/>
      <c r="AG237" s="296"/>
      <c r="AH237" s="296"/>
    </row>
    <row r="238" s="285" customFormat="1" ht="16" customHeight="1" spans="1:34">
      <c r="A238" s="191">
        <v>234</v>
      </c>
      <c r="B238" s="296"/>
      <c r="C238" s="296" t="s">
        <v>8774</v>
      </c>
      <c r="D238" s="296" t="s">
        <v>8775</v>
      </c>
      <c r="E238" s="296"/>
      <c r="F238" s="341"/>
      <c r="G238" s="431" t="s">
        <v>6292</v>
      </c>
      <c r="H238" s="296"/>
      <c r="I238" s="431" t="s">
        <v>8751</v>
      </c>
      <c r="J238" s="296"/>
      <c r="K238" s="296"/>
      <c r="L238" s="445">
        <v>-176</v>
      </c>
      <c r="M238" s="444">
        <v>6.5</v>
      </c>
      <c r="N238" s="444">
        <f t="shared" si="27"/>
        <v>-1144</v>
      </c>
      <c r="O238" s="191">
        <v>0</v>
      </c>
      <c r="P238" s="444">
        <f t="shared" si="28"/>
        <v>6.5</v>
      </c>
      <c r="Q238" s="444">
        <f t="shared" si="29"/>
        <v>0</v>
      </c>
      <c r="R238" s="191">
        <f t="shared" si="30"/>
        <v>176</v>
      </c>
      <c r="S238" s="444">
        <f t="shared" si="31"/>
        <v>6.5</v>
      </c>
      <c r="T238" s="444">
        <f t="shared" si="32"/>
        <v>1144</v>
      </c>
      <c r="U238" s="296">
        <f t="shared" si="33"/>
        <v>0</v>
      </c>
      <c r="V238" s="444">
        <f t="shared" si="34"/>
        <v>6.5</v>
      </c>
      <c r="W238" s="444">
        <f t="shared" si="35"/>
        <v>0</v>
      </c>
      <c r="X238" s="296"/>
      <c r="Y238" s="296"/>
      <c r="Z238" s="296"/>
      <c r="AA238" s="296"/>
      <c r="AB238" s="296"/>
      <c r="AC238" s="296"/>
      <c r="AD238" s="296"/>
      <c r="AE238" s="296"/>
      <c r="AF238" s="296"/>
      <c r="AG238" s="296"/>
      <c r="AH238" s="296"/>
    </row>
    <row r="239" s="285" customFormat="1" ht="16" customHeight="1" spans="1:34">
      <c r="A239" s="191">
        <v>235</v>
      </c>
      <c r="B239" s="296"/>
      <c r="C239" s="296" t="s">
        <v>8776</v>
      </c>
      <c r="D239" s="296" t="s">
        <v>8777</v>
      </c>
      <c r="E239" s="296"/>
      <c r="F239" s="341"/>
      <c r="G239" s="431" t="s">
        <v>6292</v>
      </c>
      <c r="H239" s="296"/>
      <c r="I239" s="431" t="s">
        <v>8751</v>
      </c>
      <c r="J239" s="296"/>
      <c r="K239" s="296"/>
      <c r="L239" s="445">
        <v>-276</v>
      </c>
      <c r="M239" s="444">
        <v>6.5</v>
      </c>
      <c r="N239" s="444">
        <f t="shared" si="27"/>
        <v>-1794</v>
      </c>
      <c r="O239" s="191">
        <v>0</v>
      </c>
      <c r="P239" s="444">
        <f t="shared" si="28"/>
        <v>6.5</v>
      </c>
      <c r="Q239" s="444">
        <f t="shared" si="29"/>
        <v>0</v>
      </c>
      <c r="R239" s="191">
        <f t="shared" si="30"/>
        <v>276</v>
      </c>
      <c r="S239" s="444">
        <f t="shared" si="31"/>
        <v>6.5</v>
      </c>
      <c r="T239" s="444">
        <f t="shared" si="32"/>
        <v>1794</v>
      </c>
      <c r="U239" s="296">
        <f t="shared" si="33"/>
        <v>0</v>
      </c>
      <c r="V239" s="444">
        <f t="shared" si="34"/>
        <v>6.5</v>
      </c>
      <c r="W239" s="444">
        <f t="shared" si="35"/>
        <v>0</v>
      </c>
      <c r="X239" s="296"/>
      <c r="Y239" s="296"/>
      <c r="Z239" s="296"/>
      <c r="AA239" s="296"/>
      <c r="AB239" s="296"/>
      <c r="AC239" s="296"/>
      <c r="AD239" s="296"/>
      <c r="AE239" s="296"/>
      <c r="AF239" s="296"/>
      <c r="AG239" s="296"/>
      <c r="AH239" s="296"/>
    </row>
    <row r="240" s="285" customFormat="1" ht="16" customHeight="1" spans="1:34">
      <c r="A240" s="191">
        <v>236</v>
      </c>
      <c r="B240" s="296"/>
      <c r="C240" s="296" t="s">
        <v>8778</v>
      </c>
      <c r="D240" s="296" t="s">
        <v>8779</v>
      </c>
      <c r="E240" s="296"/>
      <c r="F240" s="341"/>
      <c r="G240" s="431" t="s">
        <v>6292</v>
      </c>
      <c r="H240" s="296"/>
      <c r="I240" s="431" t="s">
        <v>8751</v>
      </c>
      <c r="J240" s="296"/>
      <c r="K240" s="296"/>
      <c r="L240" s="445">
        <v>424</v>
      </c>
      <c r="M240" s="444">
        <v>5.44</v>
      </c>
      <c r="N240" s="444">
        <f t="shared" si="27"/>
        <v>2306.56</v>
      </c>
      <c r="O240" s="191">
        <v>0</v>
      </c>
      <c r="P240" s="444">
        <f t="shared" si="28"/>
        <v>5.44</v>
      </c>
      <c r="Q240" s="444">
        <f t="shared" si="29"/>
        <v>0</v>
      </c>
      <c r="R240" s="191">
        <f t="shared" si="30"/>
        <v>0</v>
      </c>
      <c r="S240" s="444">
        <f t="shared" si="31"/>
        <v>5.44</v>
      </c>
      <c r="T240" s="444">
        <f t="shared" si="32"/>
        <v>0</v>
      </c>
      <c r="U240" s="296">
        <f t="shared" si="33"/>
        <v>-424</v>
      </c>
      <c r="V240" s="444">
        <f t="shared" si="34"/>
        <v>5.44</v>
      </c>
      <c r="W240" s="444">
        <f t="shared" si="35"/>
        <v>-2306.56</v>
      </c>
      <c r="X240" s="296"/>
      <c r="Y240" s="296"/>
      <c r="Z240" s="296"/>
      <c r="AA240" s="296"/>
      <c r="AB240" s="296"/>
      <c r="AC240" s="296"/>
      <c r="AD240" s="296"/>
      <c r="AE240" s="296"/>
      <c r="AF240" s="296"/>
      <c r="AG240" s="296"/>
      <c r="AH240" s="296"/>
    </row>
    <row r="241" s="285" customFormat="1" ht="16" customHeight="1" spans="1:34">
      <c r="A241" s="191">
        <v>237</v>
      </c>
      <c r="B241" s="296"/>
      <c r="C241" s="296" t="s">
        <v>8780</v>
      </c>
      <c r="D241" s="296" t="s">
        <v>8781</v>
      </c>
      <c r="E241" s="296"/>
      <c r="F241" s="341"/>
      <c r="G241" s="431" t="s">
        <v>6292</v>
      </c>
      <c r="H241" s="296"/>
      <c r="I241" s="431" t="s">
        <v>8751</v>
      </c>
      <c r="J241" s="296"/>
      <c r="K241" s="296"/>
      <c r="L241" s="445">
        <v>-58</v>
      </c>
      <c r="M241" s="444">
        <v>11.52</v>
      </c>
      <c r="N241" s="444">
        <f t="shared" si="27"/>
        <v>-668.16</v>
      </c>
      <c r="O241" s="191">
        <v>0</v>
      </c>
      <c r="P241" s="444">
        <f t="shared" si="28"/>
        <v>11.52</v>
      </c>
      <c r="Q241" s="444">
        <f t="shared" si="29"/>
        <v>0</v>
      </c>
      <c r="R241" s="191">
        <f t="shared" si="30"/>
        <v>58</v>
      </c>
      <c r="S241" s="444">
        <f t="shared" si="31"/>
        <v>11.52</v>
      </c>
      <c r="T241" s="444">
        <f t="shared" si="32"/>
        <v>668.16</v>
      </c>
      <c r="U241" s="296">
        <f t="shared" si="33"/>
        <v>0</v>
      </c>
      <c r="V241" s="444">
        <f t="shared" si="34"/>
        <v>11.52</v>
      </c>
      <c r="W241" s="444">
        <f t="shared" si="35"/>
        <v>0</v>
      </c>
      <c r="X241" s="296"/>
      <c r="Y241" s="296"/>
      <c r="Z241" s="296"/>
      <c r="AA241" s="296"/>
      <c r="AB241" s="296"/>
      <c r="AC241" s="296"/>
      <c r="AD241" s="296"/>
      <c r="AE241" s="296"/>
      <c r="AF241" s="296"/>
      <c r="AG241" s="296"/>
      <c r="AH241" s="296"/>
    </row>
    <row r="242" s="285" customFormat="1" ht="16" customHeight="1" spans="1:34">
      <c r="A242" s="191">
        <v>238</v>
      </c>
      <c r="B242" s="296"/>
      <c r="C242" s="296" t="s">
        <v>8782</v>
      </c>
      <c r="D242" s="296" t="s">
        <v>8783</v>
      </c>
      <c r="E242" s="296"/>
      <c r="F242" s="341"/>
      <c r="G242" s="431" t="s">
        <v>6292</v>
      </c>
      <c r="H242" s="296"/>
      <c r="I242" s="431" t="s">
        <v>8751</v>
      </c>
      <c r="J242" s="296"/>
      <c r="K242" s="296"/>
      <c r="L242" s="445">
        <v>-100</v>
      </c>
      <c r="M242" s="444">
        <v>9.31</v>
      </c>
      <c r="N242" s="444">
        <f t="shared" si="27"/>
        <v>-931</v>
      </c>
      <c r="O242" s="191">
        <v>0</v>
      </c>
      <c r="P242" s="444">
        <f t="shared" si="28"/>
        <v>9.31</v>
      </c>
      <c r="Q242" s="444">
        <f t="shared" si="29"/>
        <v>0</v>
      </c>
      <c r="R242" s="191">
        <f t="shared" si="30"/>
        <v>100</v>
      </c>
      <c r="S242" s="444">
        <f t="shared" si="31"/>
        <v>9.31</v>
      </c>
      <c r="T242" s="444">
        <f t="shared" si="32"/>
        <v>931</v>
      </c>
      <c r="U242" s="296">
        <f t="shared" si="33"/>
        <v>0</v>
      </c>
      <c r="V242" s="444">
        <f t="shared" si="34"/>
        <v>9.31</v>
      </c>
      <c r="W242" s="444">
        <f t="shared" si="35"/>
        <v>0</v>
      </c>
      <c r="X242" s="296"/>
      <c r="Y242" s="296"/>
      <c r="Z242" s="296"/>
      <c r="AA242" s="296"/>
      <c r="AB242" s="296"/>
      <c r="AC242" s="296"/>
      <c r="AD242" s="296"/>
      <c r="AE242" s="296"/>
      <c r="AF242" s="296"/>
      <c r="AG242" s="296"/>
      <c r="AH242" s="296"/>
    </row>
    <row r="243" s="285" customFormat="1" ht="16" customHeight="1" spans="1:34">
      <c r="A243" s="191">
        <v>239</v>
      </c>
      <c r="B243" s="296"/>
      <c r="C243" s="296" t="s">
        <v>8784</v>
      </c>
      <c r="D243" s="296" t="s">
        <v>8785</v>
      </c>
      <c r="E243" s="296"/>
      <c r="F243" s="341"/>
      <c r="G243" s="431" t="s">
        <v>6292</v>
      </c>
      <c r="H243" s="296"/>
      <c r="I243" s="431" t="s">
        <v>8751</v>
      </c>
      <c r="J243" s="296"/>
      <c r="K243" s="296"/>
      <c r="L243" s="445">
        <v>-75</v>
      </c>
      <c r="M243" s="444">
        <v>16.73</v>
      </c>
      <c r="N243" s="444">
        <f t="shared" si="27"/>
        <v>-1254.75</v>
      </c>
      <c r="O243" s="191">
        <v>0</v>
      </c>
      <c r="P243" s="444">
        <f t="shared" si="28"/>
        <v>16.73</v>
      </c>
      <c r="Q243" s="444">
        <f t="shared" si="29"/>
        <v>0</v>
      </c>
      <c r="R243" s="191">
        <f t="shared" si="30"/>
        <v>75</v>
      </c>
      <c r="S243" s="444">
        <f t="shared" si="31"/>
        <v>16.73</v>
      </c>
      <c r="T243" s="444">
        <f t="shared" si="32"/>
        <v>1254.75</v>
      </c>
      <c r="U243" s="296">
        <f t="shared" si="33"/>
        <v>0</v>
      </c>
      <c r="V243" s="444">
        <f t="shared" si="34"/>
        <v>16.73</v>
      </c>
      <c r="W243" s="444">
        <f t="shared" si="35"/>
        <v>0</v>
      </c>
      <c r="X243" s="296"/>
      <c r="Y243" s="296"/>
      <c r="Z243" s="296"/>
      <c r="AA243" s="296"/>
      <c r="AB243" s="296"/>
      <c r="AC243" s="296"/>
      <c r="AD243" s="296"/>
      <c r="AE243" s="296"/>
      <c r="AF243" s="296"/>
      <c r="AG243" s="296"/>
      <c r="AH243" s="296"/>
    </row>
    <row r="244" s="285" customFormat="1" ht="16" customHeight="1" spans="1:34">
      <c r="A244" s="191">
        <v>240</v>
      </c>
      <c r="B244" s="296"/>
      <c r="C244" s="296" t="s">
        <v>8786</v>
      </c>
      <c r="D244" s="296" t="s">
        <v>8787</v>
      </c>
      <c r="E244" s="296"/>
      <c r="F244" s="341"/>
      <c r="G244" s="431" t="s">
        <v>6292</v>
      </c>
      <c r="H244" s="296"/>
      <c r="I244" s="431" t="s">
        <v>8751</v>
      </c>
      <c r="J244" s="296"/>
      <c r="K244" s="296"/>
      <c r="L244" s="445">
        <v>-107</v>
      </c>
      <c r="M244" s="444">
        <v>11.52</v>
      </c>
      <c r="N244" s="444">
        <f t="shared" si="27"/>
        <v>-1232.64</v>
      </c>
      <c r="O244" s="191">
        <v>0</v>
      </c>
      <c r="P244" s="444">
        <f t="shared" si="28"/>
        <v>11.52</v>
      </c>
      <c r="Q244" s="444">
        <f t="shared" si="29"/>
        <v>0</v>
      </c>
      <c r="R244" s="191">
        <f t="shared" si="30"/>
        <v>107</v>
      </c>
      <c r="S244" s="444">
        <f t="shared" si="31"/>
        <v>11.52</v>
      </c>
      <c r="T244" s="444">
        <f t="shared" si="32"/>
        <v>1232.64</v>
      </c>
      <c r="U244" s="296">
        <f t="shared" si="33"/>
        <v>0</v>
      </c>
      <c r="V244" s="444">
        <f t="shared" si="34"/>
        <v>11.52</v>
      </c>
      <c r="W244" s="444">
        <f t="shared" si="35"/>
        <v>0</v>
      </c>
      <c r="X244" s="296"/>
      <c r="Y244" s="296"/>
      <c r="Z244" s="296"/>
      <c r="AA244" s="296"/>
      <c r="AB244" s="296"/>
      <c r="AC244" s="296"/>
      <c r="AD244" s="296"/>
      <c r="AE244" s="296"/>
      <c r="AF244" s="296"/>
      <c r="AG244" s="296"/>
      <c r="AH244" s="296"/>
    </row>
    <row r="245" s="285" customFormat="1" ht="16" customHeight="1" spans="1:34">
      <c r="A245" s="191">
        <v>241</v>
      </c>
      <c r="B245" s="296"/>
      <c r="C245" s="296" t="s">
        <v>8788</v>
      </c>
      <c r="D245" s="296" t="s">
        <v>8789</v>
      </c>
      <c r="E245" s="296"/>
      <c r="F245" s="341"/>
      <c r="G245" s="431" t="s">
        <v>6292</v>
      </c>
      <c r="H245" s="296"/>
      <c r="I245" s="431" t="s">
        <v>8751</v>
      </c>
      <c r="J245" s="296"/>
      <c r="K245" s="296"/>
      <c r="L245" s="445">
        <v>-110</v>
      </c>
      <c r="M245" s="444">
        <v>9.31</v>
      </c>
      <c r="N245" s="444">
        <f t="shared" si="27"/>
        <v>-1024.1</v>
      </c>
      <c r="O245" s="191">
        <v>0</v>
      </c>
      <c r="P245" s="444">
        <f t="shared" si="28"/>
        <v>9.31</v>
      </c>
      <c r="Q245" s="444">
        <f t="shared" si="29"/>
        <v>0</v>
      </c>
      <c r="R245" s="191">
        <f t="shared" si="30"/>
        <v>110</v>
      </c>
      <c r="S245" s="444">
        <f t="shared" si="31"/>
        <v>9.31</v>
      </c>
      <c r="T245" s="444">
        <f t="shared" si="32"/>
        <v>1024.1</v>
      </c>
      <c r="U245" s="296">
        <f t="shared" si="33"/>
        <v>0</v>
      </c>
      <c r="V245" s="444">
        <f t="shared" si="34"/>
        <v>9.31</v>
      </c>
      <c r="W245" s="444">
        <f t="shared" si="35"/>
        <v>0</v>
      </c>
      <c r="X245" s="296"/>
      <c r="Y245" s="296"/>
      <c r="Z245" s="296"/>
      <c r="AA245" s="296"/>
      <c r="AB245" s="296"/>
      <c r="AC245" s="296"/>
      <c r="AD245" s="296"/>
      <c r="AE245" s="296"/>
      <c r="AF245" s="296"/>
      <c r="AG245" s="296"/>
      <c r="AH245" s="296"/>
    </row>
    <row r="246" s="285" customFormat="1" ht="16" customHeight="1" spans="1:34">
      <c r="A246" s="191">
        <v>242</v>
      </c>
      <c r="B246" s="296"/>
      <c r="C246" s="296" t="s">
        <v>8790</v>
      </c>
      <c r="D246" s="296" t="s">
        <v>8791</v>
      </c>
      <c r="E246" s="296"/>
      <c r="F246" s="341"/>
      <c r="G246" s="431" t="s">
        <v>6292</v>
      </c>
      <c r="H246" s="296"/>
      <c r="I246" s="431" t="s">
        <v>8751</v>
      </c>
      <c r="J246" s="296"/>
      <c r="K246" s="296"/>
      <c r="L246" s="445">
        <v>-45</v>
      </c>
      <c r="M246" s="444">
        <v>16.73</v>
      </c>
      <c r="N246" s="444">
        <f t="shared" si="27"/>
        <v>-752.85</v>
      </c>
      <c r="O246" s="191">
        <v>0</v>
      </c>
      <c r="P246" s="444">
        <f t="shared" si="28"/>
        <v>16.73</v>
      </c>
      <c r="Q246" s="444">
        <f t="shared" si="29"/>
        <v>0</v>
      </c>
      <c r="R246" s="191">
        <f t="shared" si="30"/>
        <v>45</v>
      </c>
      <c r="S246" s="444">
        <f t="shared" si="31"/>
        <v>16.73</v>
      </c>
      <c r="T246" s="444">
        <f t="shared" si="32"/>
        <v>752.85</v>
      </c>
      <c r="U246" s="296">
        <f t="shared" si="33"/>
        <v>0</v>
      </c>
      <c r="V246" s="444">
        <f t="shared" si="34"/>
        <v>16.73</v>
      </c>
      <c r="W246" s="444">
        <f t="shared" si="35"/>
        <v>0</v>
      </c>
      <c r="X246" s="296"/>
      <c r="Y246" s="296"/>
      <c r="Z246" s="296"/>
      <c r="AA246" s="296"/>
      <c r="AB246" s="296"/>
      <c r="AC246" s="296"/>
      <c r="AD246" s="296"/>
      <c r="AE246" s="296"/>
      <c r="AF246" s="296"/>
      <c r="AG246" s="296"/>
      <c r="AH246" s="296"/>
    </row>
    <row r="247" s="285" customFormat="1" ht="16" customHeight="1" spans="1:34">
      <c r="A247" s="191">
        <v>243</v>
      </c>
      <c r="B247" s="296"/>
      <c r="C247" s="296" t="s">
        <v>8792</v>
      </c>
      <c r="D247" s="296" t="s">
        <v>8793</v>
      </c>
      <c r="E247" s="296"/>
      <c r="F247" s="341"/>
      <c r="G247" s="431" t="s">
        <v>6292</v>
      </c>
      <c r="H247" s="296"/>
      <c r="I247" s="431" t="s">
        <v>8751</v>
      </c>
      <c r="J247" s="296"/>
      <c r="K247" s="296"/>
      <c r="L247" s="445">
        <v>132</v>
      </c>
      <c r="M247" s="444">
        <v>3.1422</v>
      </c>
      <c r="N247" s="444">
        <f t="shared" si="27"/>
        <v>414.7704</v>
      </c>
      <c r="O247" s="191">
        <v>0</v>
      </c>
      <c r="P247" s="444">
        <f t="shared" si="28"/>
        <v>3.1422</v>
      </c>
      <c r="Q247" s="444">
        <f t="shared" si="29"/>
        <v>0</v>
      </c>
      <c r="R247" s="191">
        <f t="shared" si="30"/>
        <v>0</v>
      </c>
      <c r="S247" s="444">
        <f t="shared" si="31"/>
        <v>3.1422</v>
      </c>
      <c r="T247" s="444">
        <f t="shared" si="32"/>
        <v>0</v>
      </c>
      <c r="U247" s="296">
        <f t="shared" si="33"/>
        <v>-132</v>
      </c>
      <c r="V247" s="444">
        <f t="shared" si="34"/>
        <v>3.1422</v>
      </c>
      <c r="W247" s="444">
        <f t="shared" si="35"/>
        <v>-414.7704</v>
      </c>
      <c r="X247" s="296"/>
      <c r="Y247" s="296"/>
      <c r="Z247" s="296"/>
      <c r="AA247" s="296"/>
      <c r="AB247" s="296"/>
      <c r="AC247" s="296"/>
      <c r="AD247" s="296"/>
      <c r="AE247" s="296"/>
      <c r="AF247" s="296"/>
      <c r="AG247" s="296"/>
      <c r="AH247" s="296"/>
    </row>
    <row r="248" s="285" customFormat="1" ht="16" customHeight="1" spans="1:34">
      <c r="A248" s="191">
        <v>244</v>
      </c>
      <c r="B248" s="296"/>
      <c r="C248" s="296" t="s">
        <v>8794</v>
      </c>
      <c r="D248" s="296" t="s">
        <v>8795</v>
      </c>
      <c r="E248" s="296"/>
      <c r="F248" s="341"/>
      <c r="G248" s="431" t="s">
        <v>6292</v>
      </c>
      <c r="H248" s="296"/>
      <c r="I248" s="431" t="s">
        <v>8751</v>
      </c>
      <c r="J248" s="296"/>
      <c r="K248" s="296"/>
      <c r="L248" s="445">
        <v>263</v>
      </c>
      <c r="M248" s="444">
        <v>7.4025</v>
      </c>
      <c r="N248" s="444">
        <f t="shared" si="27"/>
        <v>1946.8575</v>
      </c>
      <c r="O248" s="191">
        <v>0</v>
      </c>
      <c r="P248" s="444">
        <f t="shared" si="28"/>
        <v>7.4025</v>
      </c>
      <c r="Q248" s="444">
        <f t="shared" si="29"/>
        <v>0</v>
      </c>
      <c r="R248" s="191">
        <f t="shared" si="30"/>
        <v>0</v>
      </c>
      <c r="S248" s="444">
        <f t="shared" si="31"/>
        <v>7.4025</v>
      </c>
      <c r="T248" s="444">
        <f t="shared" si="32"/>
        <v>0</v>
      </c>
      <c r="U248" s="296">
        <f t="shared" si="33"/>
        <v>-263</v>
      </c>
      <c r="V248" s="444">
        <f t="shared" si="34"/>
        <v>7.4025</v>
      </c>
      <c r="W248" s="444">
        <f t="shared" si="35"/>
        <v>-1946.8575</v>
      </c>
      <c r="X248" s="296"/>
      <c r="Y248" s="296"/>
      <c r="Z248" s="296"/>
      <c r="AA248" s="296"/>
      <c r="AB248" s="296"/>
      <c r="AC248" s="296"/>
      <c r="AD248" s="296"/>
      <c r="AE248" s="296"/>
      <c r="AF248" s="296"/>
      <c r="AG248" s="296"/>
      <c r="AH248" s="296"/>
    </row>
    <row r="249" s="285" customFormat="1" ht="16" customHeight="1" spans="1:34">
      <c r="A249" s="191">
        <v>245</v>
      </c>
      <c r="B249" s="296"/>
      <c r="C249" s="296" t="s">
        <v>8796</v>
      </c>
      <c r="D249" s="296" t="s">
        <v>8797</v>
      </c>
      <c r="E249" s="296"/>
      <c r="F249" s="341"/>
      <c r="G249" s="431" t="s">
        <v>6292</v>
      </c>
      <c r="H249" s="296"/>
      <c r="I249" s="431" t="s">
        <v>8751</v>
      </c>
      <c r="J249" s="296"/>
      <c r="K249" s="296"/>
      <c r="L249" s="445">
        <v>262</v>
      </c>
      <c r="M249" s="444">
        <v>7.4025</v>
      </c>
      <c r="N249" s="444">
        <f t="shared" si="27"/>
        <v>1939.455</v>
      </c>
      <c r="O249" s="191">
        <v>90</v>
      </c>
      <c r="P249" s="444">
        <f t="shared" si="28"/>
        <v>7.4025</v>
      </c>
      <c r="Q249" s="444">
        <f t="shared" si="29"/>
        <v>666.225</v>
      </c>
      <c r="R249" s="191">
        <f t="shared" si="30"/>
        <v>0</v>
      </c>
      <c r="S249" s="444">
        <f t="shared" si="31"/>
        <v>7.4025</v>
      </c>
      <c r="T249" s="444">
        <f t="shared" si="32"/>
        <v>0</v>
      </c>
      <c r="U249" s="296">
        <f t="shared" si="33"/>
        <v>-172</v>
      </c>
      <c r="V249" s="444">
        <f t="shared" si="34"/>
        <v>7.4025</v>
      </c>
      <c r="W249" s="444">
        <f t="shared" si="35"/>
        <v>-1273.23</v>
      </c>
      <c r="X249" s="296"/>
      <c r="Y249" s="296"/>
      <c r="Z249" s="296"/>
      <c r="AA249" s="296"/>
      <c r="AB249" s="296"/>
      <c r="AC249" s="296"/>
      <c r="AD249" s="296"/>
      <c r="AE249" s="296"/>
      <c r="AF249" s="296"/>
      <c r="AG249" s="296"/>
      <c r="AH249" s="296"/>
    </row>
    <row r="250" s="285" customFormat="1" ht="16" customHeight="1" spans="1:34">
      <c r="A250" s="191">
        <v>246</v>
      </c>
      <c r="B250" s="296"/>
      <c r="C250" s="296" t="s">
        <v>1192</v>
      </c>
      <c r="D250" s="296" t="s">
        <v>1193</v>
      </c>
      <c r="E250" s="296"/>
      <c r="F250" s="341"/>
      <c r="G250" s="431" t="s">
        <v>6292</v>
      </c>
      <c r="H250" s="296"/>
      <c r="I250" s="431" t="s">
        <v>8751</v>
      </c>
      <c r="J250" s="296"/>
      <c r="K250" s="296"/>
      <c r="L250" s="445">
        <v>-539</v>
      </c>
      <c r="M250" s="444">
        <v>5.0116</v>
      </c>
      <c r="N250" s="444">
        <f t="shared" si="27"/>
        <v>-2701.2524</v>
      </c>
      <c r="O250" s="191">
        <v>0</v>
      </c>
      <c r="P250" s="444">
        <f t="shared" si="28"/>
        <v>5.0116</v>
      </c>
      <c r="Q250" s="444">
        <f t="shared" si="29"/>
        <v>0</v>
      </c>
      <c r="R250" s="191">
        <f t="shared" si="30"/>
        <v>539</v>
      </c>
      <c r="S250" s="444">
        <f t="shared" si="31"/>
        <v>5.0116</v>
      </c>
      <c r="T250" s="444">
        <f t="shared" si="32"/>
        <v>2701.2524</v>
      </c>
      <c r="U250" s="296">
        <f t="shared" si="33"/>
        <v>0</v>
      </c>
      <c r="V250" s="444">
        <f t="shared" si="34"/>
        <v>5.0116</v>
      </c>
      <c r="W250" s="444">
        <f t="shared" si="35"/>
        <v>0</v>
      </c>
      <c r="X250" s="296"/>
      <c r="Y250" s="296"/>
      <c r="Z250" s="296"/>
      <c r="AA250" s="296"/>
      <c r="AB250" s="296"/>
      <c r="AC250" s="296"/>
      <c r="AD250" s="296"/>
      <c r="AE250" s="296"/>
      <c r="AF250" s="296"/>
      <c r="AG250" s="296"/>
      <c r="AH250" s="296"/>
    </row>
    <row r="251" s="285" customFormat="1" ht="16" customHeight="1" spans="1:34">
      <c r="A251" s="191">
        <v>247</v>
      </c>
      <c r="B251" s="296"/>
      <c r="C251" s="296" t="s">
        <v>1198</v>
      </c>
      <c r="D251" s="296" t="s">
        <v>1199</v>
      </c>
      <c r="E251" s="296"/>
      <c r="F251" s="341"/>
      <c r="G251" s="431" t="s">
        <v>6292</v>
      </c>
      <c r="H251" s="296"/>
      <c r="I251" s="431" t="s">
        <v>8751</v>
      </c>
      <c r="J251" s="296"/>
      <c r="K251" s="296"/>
      <c r="L251" s="445">
        <v>6532</v>
      </c>
      <c r="M251" s="444">
        <v>5.5939</v>
      </c>
      <c r="N251" s="444">
        <f t="shared" si="27"/>
        <v>36539.3548</v>
      </c>
      <c r="O251" s="191">
        <v>5550</v>
      </c>
      <c r="P251" s="444">
        <f t="shared" si="28"/>
        <v>5.5939</v>
      </c>
      <c r="Q251" s="444">
        <f t="shared" si="29"/>
        <v>31046.145</v>
      </c>
      <c r="R251" s="191">
        <f t="shared" si="30"/>
        <v>0</v>
      </c>
      <c r="S251" s="444">
        <f t="shared" si="31"/>
        <v>5.5939</v>
      </c>
      <c r="T251" s="444">
        <f t="shared" si="32"/>
        <v>0</v>
      </c>
      <c r="U251" s="296">
        <f t="shared" si="33"/>
        <v>-982</v>
      </c>
      <c r="V251" s="444">
        <f t="shared" si="34"/>
        <v>5.5939</v>
      </c>
      <c r="W251" s="444">
        <f t="shared" si="35"/>
        <v>-5493.2098</v>
      </c>
      <c r="X251" s="296"/>
      <c r="Y251" s="296"/>
      <c r="Z251" s="296"/>
      <c r="AA251" s="296"/>
      <c r="AB251" s="296"/>
      <c r="AC251" s="296"/>
      <c r="AD251" s="296"/>
      <c r="AE251" s="296"/>
      <c r="AF251" s="296"/>
      <c r="AG251" s="296"/>
      <c r="AH251" s="296"/>
    </row>
    <row r="252" s="285" customFormat="1" ht="16" customHeight="1" spans="1:34">
      <c r="A252" s="191">
        <v>248</v>
      </c>
      <c r="B252" s="296"/>
      <c r="C252" s="296" t="s">
        <v>1200</v>
      </c>
      <c r="D252" s="296" t="s">
        <v>1201</v>
      </c>
      <c r="E252" s="296"/>
      <c r="F252" s="341"/>
      <c r="G252" s="431" t="s">
        <v>6292</v>
      </c>
      <c r="H252" s="296"/>
      <c r="I252" s="431" t="s">
        <v>8751</v>
      </c>
      <c r="J252" s="296"/>
      <c r="K252" s="296"/>
      <c r="L252" s="445">
        <v>-36</v>
      </c>
      <c r="M252" s="444">
        <v>5.7804</v>
      </c>
      <c r="N252" s="444">
        <f t="shared" si="27"/>
        <v>-208.0944</v>
      </c>
      <c r="O252" s="191">
        <v>0</v>
      </c>
      <c r="P252" s="444">
        <f t="shared" si="28"/>
        <v>5.7804</v>
      </c>
      <c r="Q252" s="444">
        <f t="shared" si="29"/>
        <v>0</v>
      </c>
      <c r="R252" s="191">
        <f t="shared" si="30"/>
        <v>36</v>
      </c>
      <c r="S252" s="444">
        <f t="shared" si="31"/>
        <v>5.7804</v>
      </c>
      <c r="T252" s="444">
        <f t="shared" si="32"/>
        <v>208.0944</v>
      </c>
      <c r="U252" s="296">
        <f t="shared" si="33"/>
        <v>0</v>
      </c>
      <c r="V252" s="444">
        <f t="shared" si="34"/>
        <v>5.7804</v>
      </c>
      <c r="W252" s="444">
        <f t="shared" si="35"/>
        <v>0</v>
      </c>
      <c r="X252" s="296"/>
      <c r="Y252" s="296"/>
      <c r="Z252" s="296"/>
      <c r="AA252" s="296"/>
      <c r="AB252" s="296"/>
      <c r="AC252" s="296"/>
      <c r="AD252" s="296"/>
      <c r="AE252" s="296"/>
      <c r="AF252" s="296"/>
      <c r="AG252" s="296"/>
      <c r="AH252" s="296"/>
    </row>
    <row r="253" s="285" customFormat="1" ht="16" customHeight="1" spans="1:34">
      <c r="A253" s="191">
        <v>249</v>
      </c>
      <c r="B253" s="296"/>
      <c r="C253" s="296" t="s">
        <v>1202</v>
      </c>
      <c r="D253" s="296" t="s">
        <v>1203</v>
      </c>
      <c r="E253" s="296"/>
      <c r="F253" s="341"/>
      <c r="G253" s="431" t="s">
        <v>6292</v>
      </c>
      <c r="H253" s="296"/>
      <c r="I253" s="431" t="s">
        <v>8751</v>
      </c>
      <c r="J253" s="296"/>
      <c r="K253" s="296"/>
      <c r="L253" s="445">
        <v>4503</v>
      </c>
      <c r="M253" s="444">
        <v>5.3956</v>
      </c>
      <c r="N253" s="444">
        <f t="shared" si="27"/>
        <v>24296.3868</v>
      </c>
      <c r="O253" s="191">
        <v>4100</v>
      </c>
      <c r="P253" s="444">
        <f t="shared" si="28"/>
        <v>5.3956</v>
      </c>
      <c r="Q253" s="444">
        <f t="shared" si="29"/>
        <v>22121.96</v>
      </c>
      <c r="R253" s="191">
        <f t="shared" si="30"/>
        <v>0</v>
      </c>
      <c r="S253" s="444">
        <f t="shared" si="31"/>
        <v>5.3956</v>
      </c>
      <c r="T253" s="444">
        <f t="shared" si="32"/>
        <v>0</v>
      </c>
      <c r="U253" s="296">
        <f t="shared" si="33"/>
        <v>-403</v>
      </c>
      <c r="V253" s="444">
        <f t="shared" si="34"/>
        <v>5.3956</v>
      </c>
      <c r="W253" s="444">
        <f t="shared" si="35"/>
        <v>-2174.4268</v>
      </c>
      <c r="X253" s="296"/>
      <c r="Y253" s="296"/>
      <c r="Z253" s="296"/>
      <c r="AA253" s="296"/>
      <c r="AB253" s="296"/>
      <c r="AC253" s="296"/>
      <c r="AD253" s="296"/>
      <c r="AE253" s="296"/>
      <c r="AF253" s="296"/>
      <c r="AG253" s="296"/>
      <c r="AH253" s="296"/>
    </row>
    <row r="254" s="285" customFormat="1" ht="16" customHeight="1" spans="1:34">
      <c r="A254" s="191">
        <v>250</v>
      </c>
      <c r="B254" s="296"/>
      <c r="C254" s="296" t="s">
        <v>8798</v>
      </c>
      <c r="D254" s="296" t="s">
        <v>8799</v>
      </c>
      <c r="E254" s="296"/>
      <c r="F254" s="341"/>
      <c r="G254" s="431" t="s">
        <v>6292</v>
      </c>
      <c r="H254" s="296"/>
      <c r="I254" s="431" t="s">
        <v>8751</v>
      </c>
      <c r="J254" s="296"/>
      <c r="K254" s="296"/>
      <c r="L254" s="445">
        <v>211</v>
      </c>
      <c r="M254" s="444">
        <v>13.235</v>
      </c>
      <c r="N254" s="444">
        <f t="shared" si="27"/>
        <v>2792.585</v>
      </c>
      <c r="O254" s="191">
        <v>211</v>
      </c>
      <c r="P254" s="444">
        <f t="shared" si="28"/>
        <v>13.235</v>
      </c>
      <c r="Q254" s="444">
        <f t="shared" si="29"/>
        <v>2792.585</v>
      </c>
      <c r="R254" s="191">
        <f t="shared" si="30"/>
        <v>0</v>
      </c>
      <c r="S254" s="444">
        <f t="shared" si="31"/>
        <v>13.235</v>
      </c>
      <c r="T254" s="444">
        <f t="shared" si="32"/>
        <v>0</v>
      </c>
      <c r="U254" s="296">
        <f t="shared" si="33"/>
        <v>0</v>
      </c>
      <c r="V254" s="444">
        <f t="shared" si="34"/>
        <v>13.235</v>
      </c>
      <c r="W254" s="444">
        <f t="shared" si="35"/>
        <v>0</v>
      </c>
      <c r="X254" s="296"/>
      <c r="Y254" s="296"/>
      <c r="Z254" s="296"/>
      <c r="AA254" s="296"/>
      <c r="AB254" s="296"/>
      <c r="AC254" s="296"/>
      <c r="AD254" s="296"/>
      <c r="AE254" s="296"/>
      <c r="AF254" s="296"/>
      <c r="AG254" s="296"/>
      <c r="AH254" s="296"/>
    </row>
    <row r="255" s="285" customFormat="1" ht="16" customHeight="1" spans="1:34">
      <c r="A255" s="191">
        <v>251</v>
      </c>
      <c r="B255" s="296"/>
      <c r="C255" s="296" t="s">
        <v>8800</v>
      </c>
      <c r="D255" s="296" t="s">
        <v>8801</v>
      </c>
      <c r="E255" s="296"/>
      <c r="F255" s="341"/>
      <c r="G255" s="431" t="s">
        <v>6292</v>
      </c>
      <c r="H255" s="296"/>
      <c r="I255" s="431" t="s">
        <v>8751</v>
      </c>
      <c r="J255" s="296"/>
      <c r="K255" s="296"/>
      <c r="L255" s="445">
        <v>97</v>
      </c>
      <c r="M255" s="444">
        <v>13.0133</v>
      </c>
      <c r="N255" s="444">
        <f t="shared" si="27"/>
        <v>1262.2901</v>
      </c>
      <c r="O255" s="191">
        <v>97</v>
      </c>
      <c r="P255" s="444">
        <f t="shared" si="28"/>
        <v>13.0133</v>
      </c>
      <c r="Q255" s="444">
        <f t="shared" si="29"/>
        <v>1262.2901</v>
      </c>
      <c r="R255" s="191">
        <f t="shared" si="30"/>
        <v>0</v>
      </c>
      <c r="S255" s="444">
        <f t="shared" si="31"/>
        <v>13.0133</v>
      </c>
      <c r="T255" s="444">
        <f t="shared" si="32"/>
        <v>0</v>
      </c>
      <c r="U255" s="296">
        <f t="shared" si="33"/>
        <v>0</v>
      </c>
      <c r="V255" s="444">
        <f t="shared" si="34"/>
        <v>13.0133</v>
      </c>
      <c r="W255" s="444">
        <f t="shared" si="35"/>
        <v>0</v>
      </c>
      <c r="X255" s="296"/>
      <c r="Y255" s="296"/>
      <c r="Z255" s="296"/>
      <c r="AA255" s="296"/>
      <c r="AB255" s="296"/>
      <c r="AC255" s="296"/>
      <c r="AD255" s="296"/>
      <c r="AE255" s="296"/>
      <c r="AF255" s="296"/>
      <c r="AG255" s="296"/>
      <c r="AH255" s="296"/>
    </row>
    <row r="256" s="285" customFormat="1" ht="16" customHeight="1" spans="1:34">
      <c r="A256" s="191">
        <v>252</v>
      </c>
      <c r="B256" s="296"/>
      <c r="C256" s="296" t="s">
        <v>8802</v>
      </c>
      <c r="D256" s="296" t="s">
        <v>8803</v>
      </c>
      <c r="E256" s="296"/>
      <c r="F256" s="341"/>
      <c r="G256" s="431" t="s">
        <v>6294</v>
      </c>
      <c r="H256" s="296"/>
      <c r="I256" s="431" t="s">
        <v>8804</v>
      </c>
      <c r="J256" s="296"/>
      <c r="K256" s="296"/>
      <c r="L256" s="445" t="s">
        <v>8585</v>
      </c>
      <c r="M256" s="444">
        <v>7.0659</v>
      </c>
      <c r="N256" s="444">
        <f t="shared" si="27"/>
        <v>3137.2596</v>
      </c>
      <c r="O256" s="191">
        <v>0</v>
      </c>
      <c r="P256" s="444">
        <f t="shared" si="28"/>
        <v>7.0659</v>
      </c>
      <c r="Q256" s="444">
        <f t="shared" si="29"/>
        <v>0</v>
      </c>
      <c r="R256" s="191">
        <f t="shared" si="30"/>
        <v>0</v>
      </c>
      <c r="S256" s="444">
        <f t="shared" si="31"/>
        <v>7.0659</v>
      </c>
      <c r="T256" s="444">
        <f t="shared" si="32"/>
        <v>0</v>
      </c>
      <c r="U256" s="296">
        <f t="shared" si="33"/>
        <v>-444</v>
      </c>
      <c r="V256" s="444">
        <f t="shared" si="34"/>
        <v>7.0659</v>
      </c>
      <c r="W256" s="444">
        <f t="shared" si="35"/>
        <v>-3137.2596</v>
      </c>
      <c r="X256" s="296"/>
      <c r="Y256" s="296"/>
      <c r="Z256" s="296"/>
      <c r="AA256" s="296"/>
      <c r="AB256" s="296"/>
      <c r="AC256" s="296"/>
      <c r="AD256" s="296"/>
      <c r="AE256" s="296"/>
      <c r="AF256" s="296"/>
      <c r="AG256" s="296"/>
      <c r="AH256" s="296"/>
    </row>
    <row r="257" s="285" customFormat="1" ht="16" customHeight="1" spans="1:34">
      <c r="A257" s="191">
        <v>253</v>
      </c>
      <c r="B257" s="296"/>
      <c r="C257" s="296" t="s">
        <v>8805</v>
      </c>
      <c r="D257" s="296" t="s">
        <v>8806</v>
      </c>
      <c r="E257" s="296"/>
      <c r="F257" s="341"/>
      <c r="G257" s="431" t="s">
        <v>6294</v>
      </c>
      <c r="H257" s="296"/>
      <c r="I257" s="431" t="s">
        <v>8804</v>
      </c>
      <c r="J257" s="296"/>
      <c r="K257" s="296"/>
      <c r="L257" s="445" t="s">
        <v>8807</v>
      </c>
      <c r="M257" s="444">
        <v>0.4162</v>
      </c>
      <c r="N257" s="444">
        <f t="shared" si="27"/>
        <v>2304.0832</v>
      </c>
      <c r="O257" s="191">
        <v>0</v>
      </c>
      <c r="P257" s="444">
        <f t="shared" si="28"/>
        <v>0.4162</v>
      </c>
      <c r="Q257" s="444">
        <f t="shared" si="29"/>
        <v>0</v>
      </c>
      <c r="R257" s="191">
        <f t="shared" si="30"/>
        <v>0</v>
      </c>
      <c r="S257" s="444">
        <f t="shared" si="31"/>
        <v>0.4162</v>
      </c>
      <c r="T257" s="444">
        <f t="shared" si="32"/>
        <v>0</v>
      </c>
      <c r="U257" s="296">
        <f t="shared" si="33"/>
        <v>-5536</v>
      </c>
      <c r="V257" s="444">
        <f t="shared" si="34"/>
        <v>0.4162</v>
      </c>
      <c r="W257" s="444">
        <f t="shared" si="35"/>
        <v>-2304.0832</v>
      </c>
      <c r="X257" s="296"/>
      <c r="Y257" s="296"/>
      <c r="Z257" s="296"/>
      <c r="AA257" s="296"/>
      <c r="AB257" s="296"/>
      <c r="AC257" s="296"/>
      <c r="AD257" s="296"/>
      <c r="AE257" s="296"/>
      <c r="AF257" s="296"/>
      <c r="AG257" s="296"/>
      <c r="AH257" s="296"/>
    </row>
    <row r="258" s="285" customFormat="1" ht="16" customHeight="1" spans="1:34">
      <c r="A258" s="191">
        <v>254</v>
      </c>
      <c r="B258" s="296"/>
      <c r="C258" s="296" t="s">
        <v>2507</v>
      </c>
      <c r="D258" s="296" t="s">
        <v>2508</v>
      </c>
      <c r="E258" s="296"/>
      <c r="F258" s="341"/>
      <c r="G258" s="431" t="s">
        <v>8651</v>
      </c>
      <c r="H258" s="296"/>
      <c r="I258" s="431" t="s">
        <v>8804</v>
      </c>
      <c r="J258" s="296"/>
      <c r="K258" s="296"/>
      <c r="L258" s="445" t="s">
        <v>8808</v>
      </c>
      <c r="M258" s="444">
        <v>7.4344</v>
      </c>
      <c r="N258" s="444">
        <f t="shared" si="27"/>
        <v>371.72</v>
      </c>
      <c r="O258" s="191">
        <v>0</v>
      </c>
      <c r="P258" s="444">
        <f t="shared" si="28"/>
        <v>7.4344</v>
      </c>
      <c r="Q258" s="444">
        <f t="shared" si="29"/>
        <v>0</v>
      </c>
      <c r="R258" s="191">
        <f t="shared" si="30"/>
        <v>0</v>
      </c>
      <c r="S258" s="444">
        <f t="shared" si="31"/>
        <v>7.4344</v>
      </c>
      <c r="T258" s="444">
        <f t="shared" si="32"/>
        <v>0</v>
      </c>
      <c r="U258" s="296">
        <f t="shared" si="33"/>
        <v>-50</v>
      </c>
      <c r="V258" s="444">
        <f t="shared" si="34"/>
        <v>7.4344</v>
      </c>
      <c r="W258" s="444">
        <f t="shared" si="35"/>
        <v>-371.72</v>
      </c>
      <c r="X258" s="296"/>
      <c r="Y258" s="296"/>
      <c r="Z258" s="296"/>
      <c r="AA258" s="296"/>
      <c r="AB258" s="296"/>
      <c r="AC258" s="296"/>
      <c r="AD258" s="296"/>
      <c r="AE258" s="296"/>
      <c r="AF258" s="296"/>
      <c r="AG258" s="296"/>
      <c r="AH258" s="296"/>
    </row>
    <row r="259" s="285" customFormat="1" ht="16" customHeight="1" spans="1:34">
      <c r="A259" s="191">
        <v>255</v>
      </c>
      <c r="B259" s="296"/>
      <c r="C259" s="296" t="s">
        <v>8809</v>
      </c>
      <c r="D259" s="296" t="s">
        <v>8810</v>
      </c>
      <c r="E259" s="296"/>
      <c r="F259" s="341"/>
      <c r="G259" s="431" t="s">
        <v>8535</v>
      </c>
      <c r="H259" s="296"/>
      <c r="I259" s="431" t="s">
        <v>8811</v>
      </c>
      <c r="J259" s="296"/>
      <c r="K259" s="296"/>
      <c r="L259" s="445" t="s">
        <v>8583</v>
      </c>
      <c r="M259" s="444">
        <v>0.223</v>
      </c>
      <c r="N259" s="444">
        <f t="shared" si="27"/>
        <v>44.6</v>
      </c>
      <c r="O259" s="191">
        <v>2500</v>
      </c>
      <c r="P259" s="444">
        <f t="shared" si="28"/>
        <v>0.223</v>
      </c>
      <c r="Q259" s="444">
        <f t="shared" si="29"/>
        <v>557.5</v>
      </c>
      <c r="R259" s="191">
        <f t="shared" si="30"/>
        <v>2300</v>
      </c>
      <c r="S259" s="444">
        <f t="shared" si="31"/>
        <v>0.223</v>
      </c>
      <c r="T259" s="444">
        <f t="shared" si="32"/>
        <v>512.9</v>
      </c>
      <c r="U259" s="296">
        <f t="shared" si="33"/>
        <v>0</v>
      </c>
      <c r="V259" s="444">
        <f t="shared" si="34"/>
        <v>0.223</v>
      </c>
      <c r="W259" s="444">
        <f t="shared" si="35"/>
        <v>0</v>
      </c>
      <c r="X259" s="296"/>
      <c r="Y259" s="296"/>
      <c r="Z259" s="296"/>
      <c r="AA259" s="296"/>
      <c r="AB259" s="296"/>
      <c r="AC259" s="296"/>
      <c r="AD259" s="296"/>
      <c r="AE259" s="296"/>
      <c r="AF259" s="296"/>
      <c r="AG259" s="296"/>
      <c r="AH259" s="296"/>
    </row>
    <row r="260" s="285" customFormat="1" ht="16" customHeight="1" spans="1:34">
      <c r="A260" s="191">
        <v>256</v>
      </c>
      <c r="B260" s="296"/>
      <c r="C260" s="296" t="s">
        <v>7687</v>
      </c>
      <c r="D260" s="296" t="s">
        <v>7688</v>
      </c>
      <c r="E260" s="296"/>
      <c r="F260" s="341"/>
      <c r="G260" s="431" t="s">
        <v>6292</v>
      </c>
      <c r="H260" s="296"/>
      <c r="I260" s="431" t="s">
        <v>8812</v>
      </c>
      <c r="J260" s="296"/>
      <c r="K260" s="296"/>
      <c r="L260" s="445" t="s">
        <v>8813</v>
      </c>
      <c r="M260" s="444">
        <v>0.1824</v>
      </c>
      <c r="N260" s="444">
        <f t="shared" si="27"/>
        <v>184.4064</v>
      </c>
      <c r="O260" s="191">
        <v>1100</v>
      </c>
      <c r="P260" s="444">
        <f t="shared" si="28"/>
        <v>0.1824</v>
      </c>
      <c r="Q260" s="444">
        <f t="shared" si="29"/>
        <v>200.64</v>
      </c>
      <c r="R260" s="191">
        <f t="shared" si="30"/>
        <v>89</v>
      </c>
      <c r="S260" s="444">
        <f t="shared" si="31"/>
        <v>0.1824</v>
      </c>
      <c r="T260" s="444">
        <f t="shared" si="32"/>
        <v>16.2336</v>
      </c>
      <c r="U260" s="296">
        <f t="shared" si="33"/>
        <v>0</v>
      </c>
      <c r="V260" s="444">
        <f t="shared" si="34"/>
        <v>0.1824</v>
      </c>
      <c r="W260" s="444">
        <f t="shared" si="35"/>
        <v>0</v>
      </c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</row>
    <row r="261" s="285" customFormat="1" ht="16" customHeight="1" spans="1:34">
      <c r="A261" s="191">
        <v>257</v>
      </c>
      <c r="B261" s="296"/>
      <c r="C261" s="296" t="s">
        <v>8718</v>
      </c>
      <c r="D261" s="296" t="s">
        <v>8719</v>
      </c>
      <c r="E261" s="296"/>
      <c r="F261" s="341"/>
      <c r="G261" s="431" t="s">
        <v>6292</v>
      </c>
      <c r="H261" s="296"/>
      <c r="I261" s="431" t="s">
        <v>8812</v>
      </c>
      <c r="J261" s="296"/>
      <c r="K261" s="296"/>
      <c r="L261" s="445" t="s">
        <v>8814</v>
      </c>
      <c r="M261" s="444">
        <v>8.3127</v>
      </c>
      <c r="N261" s="444">
        <f t="shared" ref="N261:N265" si="36">L261*M261</f>
        <v>29651.4009</v>
      </c>
      <c r="O261" s="191">
        <v>3500</v>
      </c>
      <c r="P261" s="444">
        <f t="shared" ref="P261:P265" si="37">M261</f>
        <v>8.3127</v>
      </c>
      <c r="Q261" s="444">
        <f t="shared" ref="Q261:Q265" si="38">O261*P261</f>
        <v>29094.45</v>
      </c>
      <c r="R261" s="191">
        <f t="shared" ref="R261:R265" si="39">IF((O261-L261)&gt;0,O261-L261,0)</f>
        <v>0</v>
      </c>
      <c r="S261" s="444">
        <f t="shared" ref="S261:S265" si="40">P261</f>
        <v>8.3127</v>
      </c>
      <c r="T261" s="444">
        <f t="shared" ref="T261:T265" si="41">IF((Q261-N261)&gt;0,Q261-N261,0)</f>
        <v>0</v>
      </c>
      <c r="U261" s="296">
        <f t="shared" ref="U261:U265" si="42">IF((O261-L261)&lt;0,O261-L261,0)</f>
        <v>-67</v>
      </c>
      <c r="V261" s="444">
        <f t="shared" ref="V261:V265" si="43">S261</f>
        <v>8.3127</v>
      </c>
      <c r="W261" s="444">
        <f t="shared" ref="W261:W265" si="44">U261*V261</f>
        <v>-556.9509</v>
      </c>
      <c r="X261" s="296"/>
      <c r="Y261" s="296"/>
      <c r="Z261" s="296"/>
      <c r="AA261" s="296"/>
      <c r="AB261" s="296"/>
      <c r="AC261" s="296"/>
      <c r="AD261" s="296"/>
      <c r="AE261" s="296"/>
      <c r="AF261" s="296"/>
      <c r="AG261" s="296"/>
      <c r="AH261" s="296"/>
    </row>
    <row r="262" s="285" customFormat="1" ht="16" customHeight="1" spans="1:34">
      <c r="A262" s="191">
        <v>258</v>
      </c>
      <c r="B262" s="296"/>
      <c r="C262" s="296" t="s">
        <v>8710</v>
      </c>
      <c r="D262" s="296" t="s">
        <v>8711</v>
      </c>
      <c r="E262" s="296"/>
      <c r="F262" s="341"/>
      <c r="G262" s="431" t="s">
        <v>7004</v>
      </c>
      <c r="H262" s="296"/>
      <c r="I262" s="431" t="s">
        <v>8815</v>
      </c>
      <c r="J262" s="296"/>
      <c r="K262" s="296"/>
      <c r="L262" s="445" t="s">
        <v>8816</v>
      </c>
      <c r="M262" s="444">
        <v>6.3197</v>
      </c>
      <c r="N262" s="444">
        <f t="shared" si="36"/>
        <v>11994.7906</v>
      </c>
      <c r="O262" s="191">
        <v>0</v>
      </c>
      <c r="P262" s="444">
        <f t="shared" si="37"/>
        <v>6.3197</v>
      </c>
      <c r="Q262" s="444">
        <f t="shared" si="38"/>
        <v>0</v>
      </c>
      <c r="R262" s="191">
        <f t="shared" si="39"/>
        <v>0</v>
      </c>
      <c r="S262" s="444">
        <f t="shared" si="40"/>
        <v>6.3197</v>
      </c>
      <c r="T262" s="444">
        <f t="shared" si="41"/>
        <v>0</v>
      </c>
      <c r="U262" s="296">
        <f t="shared" si="42"/>
        <v>-1898</v>
      </c>
      <c r="V262" s="444">
        <f t="shared" si="43"/>
        <v>6.3197</v>
      </c>
      <c r="W262" s="444">
        <f t="shared" si="44"/>
        <v>-11994.7906</v>
      </c>
      <c r="X262" s="296"/>
      <c r="Y262" s="296"/>
      <c r="Z262" s="296"/>
      <c r="AA262" s="296"/>
      <c r="AB262" s="296"/>
      <c r="AC262" s="296"/>
      <c r="AD262" s="296"/>
      <c r="AE262" s="296"/>
      <c r="AF262" s="296"/>
      <c r="AG262" s="296"/>
      <c r="AH262" s="296"/>
    </row>
    <row r="263" s="285" customFormat="1" ht="16" customHeight="1" spans="1:34">
      <c r="A263" s="191">
        <v>259</v>
      </c>
      <c r="B263" s="296"/>
      <c r="C263" s="296" t="s">
        <v>4977</v>
      </c>
      <c r="D263" s="296" t="s">
        <v>4978</v>
      </c>
      <c r="E263" s="296"/>
      <c r="F263" s="341"/>
      <c r="G263" s="431" t="s">
        <v>6292</v>
      </c>
      <c r="H263" s="296"/>
      <c r="I263" s="431" t="s">
        <v>8817</v>
      </c>
      <c r="J263" s="296"/>
      <c r="K263" s="296"/>
      <c r="L263" s="445" t="s">
        <v>8818</v>
      </c>
      <c r="M263" s="444">
        <v>27.7346</v>
      </c>
      <c r="N263" s="444">
        <f t="shared" si="36"/>
        <v>19774.7698</v>
      </c>
      <c r="O263" s="191">
        <v>321</v>
      </c>
      <c r="P263" s="444">
        <f t="shared" si="37"/>
        <v>27.7346</v>
      </c>
      <c r="Q263" s="444">
        <f t="shared" si="38"/>
        <v>8902.8066</v>
      </c>
      <c r="R263" s="191">
        <f t="shared" si="39"/>
        <v>0</v>
      </c>
      <c r="S263" s="444">
        <f t="shared" si="40"/>
        <v>27.7346</v>
      </c>
      <c r="T263" s="444">
        <f t="shared" si="41"/>
        <v>0</v>
      </c>
      <c r="U263" s="296">
        <f t="shared" si="42"/>
        <v>-392</v>
      </c>
      <c r="V263" s="444">
        <f t="shared" si="43"/>
        <v>27.7346</v>
      </c>
      <c r="W263" s="444">
        <f t="shared" si="44"/>
        <v>-10871.9632</v>
      </c>
      <c r="X263" s="296"/>
      <c r="Y263" s="296"/>
      <c r="Z263" s="296"/>
      <c r="AA263" s="296"/>
      <c r="AB263" s="296"/>
      <c r="AC263" s="296"/>
      <c r="AD263" s="296"/>
      <c r="AE263" s="296"/>
      <c r="AF263" s="296"/>
      <c r="AG263" s="296"/>
      <c r="AH263" s="296"/>
    </row>
    <row r="264" s="285" customFormat="1" ht="16" customHeight="1" spans="1:34">
      <c r="A264" s="191">
        <v>260</v>
      </c>
      <c r="B264" s="296"/>
      <c r="C264" s="296" t="s">
        <v>8819</v>
      </c>
      <c r="D264" s="296" t="s">
        <v>8820</v>
      </c>
      <c r="E264" s="296"/>
      <c r="F264" s="341"/>
      <c r="G264" s="431" t="s">
        <v>6292</v>
      </c>
      <c r="H264" s="296"/>
      <c r="I264" s="431" t="s">
        <v>8817</v>
      </c>
      <c r="J264" s="296"/>
      <c r="K264" s="296"/>
      <c r="L264" s="445" t="s">
        <v>8821</v>
      </c>
      <c r="M264" s="444">
        <v>1.2691</v>
      </c>
      <c r="N264" s="444">
        <f t="shared" si="36"/>
        <v>-659.932</v>
      </c>
      <c r="O264" s="191">
        <v>1360</v>
      </c>
      <c r="P264" s="444">
        <f t="shared" si="37"/>
        <v>1.2691</v>
      </c>
      <c r="Q264" s="444">
        <f t="shared" si="38"/>
        <v>1725.976</v>
      </c>
      <c r="R264" s="191">
        <f t="shared" si="39"/>
        <v>1880</v>
      </c>
      <c r="S264" s="444">
        <f t="shared" si="40"/>
        <v>1.2691</v>
      </c>
      <c r="T264" s="444">
        <f t="shared" si="41"/>
        <v>2385.908</v>
      </c>
      <c r="U264" s="296">
        <f t="shared" si="42"/>
        <v>0</v>
      </c>
      <c r="V264" s="444">
        <f t="shared" si="43"/>
        <v>1.2691</v>
      </c>
      <c r="W264" s="444">
        <f t="shared" si="44"/>
        <v>0</v>
      </c>
      <c r="X264" s="296"/>
      <c r="Y264" s="296"/>
      <c r="Z264" s="296"/>
      <c r="AA264" s="296"/>
      <c r="AB264" s="296"/>
      <c r="AC264" s="296"/>
      <c r="AD264" s="296"/>
      <c r="AE264" s="296"/>
      <c r="AF264" s="296"/>
      <c r="AG264" s="296"/>
      <c r="AH264" s="296"/>
    </row>
    <row r="265" s="285" customFormat="1" ht="16" customHeight="1" spans="1:34">
      <c r="A265" s="191">
        <v>261</v>
      </c>
      <c r="B265" s="296"/>
      <c r="C265" s="296" t="s">
        <v>8822</v>
      </c>
      <c r="D265" s="296" t="s">
        <v>8823</v>
      </c>
      <c r="E265" s="296"/>
      <c r="F265" s="341"/>
      <c r="G265" s="431" t="s">
        <v>6292</v>
      </c>
      <c r="H265" s="296"/>
      <c r="I265" s="431" t="s">
        <v>8817</v>
      </c>
      <c r="J265" s="296"/>
      <c r="K265" s="296"/>
      <c r="L265" s="445" t="s">
        <v>8824</v>
      </c>
      <c r="M265" s="444">
        <v>2.13</v>
      </c>
      <c r="N265" s="444">
        <f t="shared" si="36"/>
        <v>-964.89</v>
      </c>
      <c r="O265" s="191">
        <v>1075</v>
      </c>
      <c r="P265" s="444">
        <f t="shared" si="37"/>
        <v>2.13</v>
      </c>
      <c r="Q265" s="444">
        <f t="shared" si="38"/>
        <v>2289.75</v>
      </c>
      <c r="R265" s="191">
        <f t="shared" si="39"/>
        <v>1528</v>
      </c>
      <c r="S265" s="444">
        <f t="shared" si="40"/>
        <v>2.13</v>
      </c>
      <c r="T265" s="444">
        <f t="shared" si="41"/>
        <v>3254.64</v>
      </c>
      <c r="U265" s="296">
        <f t="shared" si="42"/>
        <v>0</v>
      </c>
      <c r="V265" s="444">
        <f t="shared" si="43"/>
        <v>2.13</v>
      </c>
      <c r="W265" s="444">
        <f t="shared" si="44"/>
        <v>0</v>
      </c>
      <c r="X265" s="296"/>
      <c r="Y265" s="296"/>
      <c r="Z265" s="296"/>
      <c r="AA265" s="296"/>
      <c r="AB265" s="296"/>
      <c r="AC265" s="296"/>
      <c r="AD265" s="296"/>
      <c r="AE265" s="296"/>
      <c r="AF265" s="296"/>
      <c r="AG265" s="296"/>
      <c r="AH265" s="296"/>
    </row>
    <row r="266" s="285" customFormat="1" ht="16" customHeight="1" spans="1:34">
      <c r="A266" s="191" t="s">
        <v>187</v>
      </c>
      <c r="B266" s="191"/>
      <c r="C266" s="296"/>
      <c r="D266" s="296"/>
      <c r="E266" s="296"/>
      <c r="F266" s="341"/>
      <c r="G266" s="296"/>
      <c r="H266" s="296"/>
      <c r="I266" s="296"/>
      <c r="J266" s="296"/>
      <c r="K266" s="296"/>
      <c r="L266" s="451">
        <f>SUM(L205:L265)</f>
        <v>47067</v>
      </c>
      <c r="M266" s="444"/>
      <c r="N266" s="444">
        <f>SUM(N5:N265)</f>
        <v>2131462.95675285</v>
      </c>
      <c r="O266" s="451">
        <f>SUM(O5:O8)</f>
        <v>4350</v>
      </c>
      <c r="P266" s="444"/>
      <c r="Q266" s="444">
        <f t="shared" ref="N266:R266" si="45">SUM(Q5:Q265)</f>
        <v>670364.164042</v>
      </c>
      <c r="R266" s="451">
        <f t="shared" si="45"/>
        <v>13688.3355</v>
      </c>
      <c r="S266" s="444"/>
      <c r="T266" s="444">
        <f>SUM(T5:T265)</f>
        <v>113383.6509223</v>
      </c>
      <c r="U266" s="451">
        <f>SUM(U5:U265)</f>
        <v>-567632.2132</v>
      </c>
      <c r="V266" s="444"/>
      <c r="W266" s="444">
        <f>SUM(W5:W265)</f>
        <v>-1574482.44363315</v>
      </c>
      <c r="X266" s="296"/>
      <c r="Y266" s="296"/>
      <c r="Z266" s="296"/>
      <c r="AA266" s="296"/>
      <c r="AB266" s="296"/>
      <c r="AC266" s="296"/>
      <c r="AD266" s="296"/>
      <c r="AE266" s="296"/>
      <c r="AF266" s="296"/>
      <c r="AG266" s="296"/>
      <c r="AH266" s="296"/>
    </row>
    <row r="267" s="420" customFormat="1" ht="15" customHeight="1" spans="1:23">
      <c r="A267" s="420" t="s">
        <v>222</v>
      </c>
      <c r="L267" s="452"/>
      <c r="M267" s="453"/>
      <c r="N267" s="453"/>
      <c r="O267" s="454"/>
      <c r="P267" s="453"/>
      <c r="Q267" s="453"/>
      <c r="R267" s="454"/>
      <c r="S267" s="453"/>
      <c r="T267" s="453"/>
      <c r="V267" s="453"/>
      <c r="W267" s="453"/>
    </row>
    <row r="268" s="420" customFormat="1" ht="15" customHeight="1" spans="1:26">
      <c r="A268" s="420" t="s">
        <v>8825</v>
      </c>
      <c r="G268" s="420" t="s">
        <v>8826</v>
      </c>
      <c r="L268" s="452"/>
      <c r="M268" s="453"/>
      <c r="N268" s="453"/>
      <c r="O268" s="454"/>
      <c r="P268" s="453"/>
      <c r="Q268" s="453"/>
      <c r="R268" s="454"/>
      <c r="S268" s="453"/>
      <c r="T268" s="453"/>
      <c r="V268" s="453"/>
      <c r="W268" s="453"/>
      <c r="Z268" s="420" t="s">
        <v>8827</v>
      </c>
    </row>
    <row r="269" s="420" customFormat="1" ht="15" customHeight="1" spans="12:23">
      <c r="L269" s="452"/>
      <c r="M269" s="453"/>
      <c r="N269" s="453"/>
      <c r="O269" s="454"/>
      <c r="P269" s="453"/>
      <c r="Q269" s="453"/>
      <c r="R269" s="454"/>
      <c r="S269" s="453"/>
      <c r="T269" s="453"/>
      <c r="V269" s="453"/>
      <c r="W269" s="453"/>
    </row>
    <row r="270" s="422" customFormat="1" spans="1:23">
      <c r="A270" s="420" t="s">
        <v>8828</v>
      </c>
      <c r="L270" s="423"/>
      <c r="M270" s="424"/>
      <c r="N270" s="424"/>
      <c r="O270" s="425"/>
      <c r="P270" s="424"/>
      <c r="Q270" s="424"/>
      <c r="R270" s="425"/>
      <c r="S270" s="424"/>
      <c r="T270" s="424"/>
      <c r="V270" s="424"/>
      <c r="W270" s="424"/>
    </row>
  </sheetData>
  <autoFilter ref="A4:AH270">
    <extLst/>
  </autoFilter>
  <mergeCells count="20">
    <mergeCell ref="A1:AF1"/>
    <mergeCell ref="B3:C3"/>
    <mergeCell ref="L3:N3"/>
    <mergeCell ref="O3:Q3"/>
    <mergeCell ref="R3:T3"/>
    <mergeCell ref="U3:W3"/>
    <mergeCell ref="X3:AE3"/>
    <mergeCell ref="A266:B266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F3:AF4"/>
    <mergeCell ref="AG3:AG4"/>
    <mergeCell ref="AH3:AH4"/>
  </mergeCell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12"/>
  <sheetViews>
    <sheetView topLeftCell="A1188" workbookViewId="0">
      <selection activeCell="L1210" sqref="L1210"/>
    </sheetView>
  </sheetViews>
  <sheetFormatPr defaultColWidth="9" defaultRowHeight="13.5" outlineLevelCol="4"/>
  <cols>
    <col min="1" max="1" width="13.125" customWidth="1"/>
    <col min="5" max="5" width="12" customWidth="1"/>
  </cols>
  <sheetData>
    <row r="1" spans="1:5">
      <c r="A1" s="419" t="s">
        <v>8829</v>
      </c>
      <c r="B1" s="419" t="s">
        <v>185</v>
      </c>
      <c r="C1" s="419" t="s">
        <v>194</v>
      </c>
      <c r="D1" s="419" t="s">
        <v>195</v>
      </c>
      <c r="E1" s="419" t="s">
        <v>86</v>
      </c>
    </row>
    <row r="2" spans="1:5">
      <c r="A2" s="762" t="s">
        <v>6707</v>
      </c>
      <c r="B2" s="762" t="s">
        <v>6708</v>
      </c>
      <c r="C2" s="419">
        <v>160</v>
      </c>
      <c r="D2" s="419">
        <v>39.6659</v>
      </c>
      <c r="E2" s="419">
        <f t="shared" ref="E2:E65" si="0">C2*D2</f>
        <v>6346.544</v>
      </c>
    </row>
    <row r="3" spans="1:5">
      <c r="A3" s="762" t="s">
        <v>5299</v>
      </c>
      <c r="B3" s="762" t="s">
        <v>5300</v>
      </c>
      <c r="C3" s="419">
        <v>160</v>
      </c>
      <c r="D3" s="419">
        <v>39.7112</v>
      </c>
      <c r="E3" s="419">
        <f t="shared" si="0"/>
        <v>6353.792</v>
      </c>
    </row>
    <row r="4" spans="1:5">
      <c r="A4" s="762" t="s">
        <v>8272</v>
      </c>
      <c r="B4" s="762" t="s">
        <v>8273</v>
      </c>
      <c r="C4" s="419">
        <v>5</v>
      </c>
      <c r="D4" s="419">
        <v>73.41</v>
      </c>
      <c r="E4" s="419">
        <f t="shared" si="0"/>
        <v>367.05</v>
      </c>
    </row>
    <row r="5" spans="1:5">
      <c r="A5" s="762" t="s">
        <v>8274</v>
      </c>
      <c r="B5" s="762" t="s">
        <v>8275</v>
      </c>
      <c r="C5" s="419">
        <v>20</v>
      </c>
      <c r="D5" s="419">
        <v>63.469</v>
      </c>
      <c r="E5" s="419">
        <f t="shared" si="0"/>
        <v>1269.38</v>
      </c>
    </row>
    <row r="6" spans="1:5">
      <c r="A6" s="762" t="s">
        <v>5301</v>
      </c>
      <c r="B6" s="762" t="s">
        <v>5302</v>
      </c>
      <c r="C6" s="419">
        <v>1</v>
      </c>
      <c r="D6" s="419">
        <v>68.3429</v>
      </c>
      <c r="E6" s="419">
        <f t="shared" si="0"/>
        <v>68.3429</v>
      </c>
    </row>
    <row r="7" spans="1:5">
      <c r="A7" s="762" t="s">
        <v>6723</v>
      </c>
      <c r="B7" s="762" t="s">
        <v>6724</v>
      </c>
      <c r="C7" s="419">
        <v>200</v>
      </c>
      <c r="D7" s="419">
        <v>18.8495</v>
      </c>
      <c r="E7" s="419">
        <f t="shared" si="0"/>
        <v>3769.9</v>
      </c>
    </row>
    <row r="8" spans="1:5">
      <c r="A8" s="762" t="s">
        <v>5305</v>
      </c>
      <c r="B8" s="762" t="s">
        <v>5306</v>
      </c>
      <c r="C8" s="419">
        <v>200</v>
      </c>
      <c r="D8" s="419">
        <v>18.5694</v>
      </c>
      <c r="E8" s="419">
        <f t="shared" si="0"/>
        <v>3713.88</v>
      </c>
    </row>
    <row r="9" spans="1:5">
      <c r="A9" s="762" t="s">
        <v>8278</v>
      </c>
      <c r="B9" s="762" t="s">
        <v>8279</v>
      </c>
      <c r="C9" s="419">
        <v>2</v>
      </c>
      <c r="D9" s="419">
        <v>35.3899</v>
      </c>
      <c r="E9" s="419">
        <f t="shared" si="0"/>
        <v>70.7798</v>
      </c>
    </row>
    <row r="10" spans="1:5">
      <c r="A10" s="762" t="s">
        <v>6727</v>
      </c>
      <c r="B10" s="762" t="s">
        <v>6728</v>
      </c>
      <c r="C10" s="419">
        <v>105</v>
      </c>
      <c r="D10" s="419">
        <v>39.9149</v>
      </c>
      <c r="E10" s="419">
        <f t="shared" si="0"/>
        <v>4191.0645</v>
      </c>
    </row>
    <row r="11" spans="1:5">
      <c r="A11" s="762" t="s">
        <v>6729</v>
      </c>
      <c r="B11" s="762" t="s">
        <v>6730</v>
      </c>
      <c r="C11" s="419">
        <v>50</v>
      </c>
      <c r="D11" s="419">
        <v>47.676</v>
      </c>
      <c r="E11" s="419">
        <f t="shared" si="0"/>
        <v>2383.8</v>
      </c>
    </row>
    <row r="12" spans="1:5">
      <c r="A12" s="762" t="s">
        <v>8282</v>
      </c>
      <c r="B12" s="762" t="s">
        <v>8283</v>
      </c>
      <c r="C12" s="419">
        <v>4</v>
      </c>
      <c r="D12" s="419">
        <v>29.7582</v>
      </c>
      <c r="E12" s="419">
        <f t="shared" si="0"/>
        <v>119.0328</v>
      </c>
    </row>
    <row r="13" spans="1:5">
      <c r="A13" s="762" t="s">
        <v>6741</v>
      </c>
      <c r="B13" s="762" t="s">
        <v>6742</v>
      </c>
      <c r="C13" s="419">
        <v>140</v>
      </c>
      <c r="D13" s="419">
        <v>31.674</v>
      </c>
      <c r="E13" s="419">
        <f t="shared" si="0"/>
        <v>4434.36</v>
      </c>
    </row>
    <row r="14" spans="1:5">
      <c r="A14" s="762" t="s">
        <v>5309</v>
      </c>
      <c r="B14" s="762" t="s">
        <v>5310</v>
      </c>
      <c r="C14" s="419">
        <v>150</v>
      </c>
      <c r="D14" s="419">
        <v>34.8486</v>
      </c>
      <c r="E14" s="419">
        <f t="shared" si="0"/>
        <v>5227.29</v>
      </c>
    </row>
    <row r="15" spans="1:5">
      <c r="A15" s="762" t="s">
        <v>6745</v>
      </c>
      <c r="B15" s="762" t="s">
        <v>6746</v>
      </c>
      <c r="C15" s="419">
        <v>500</v>
      </c>
      <c r="D15" s="419">
        <v>21.3714</v>
      </c>
      <c r="E15" s="419">
        <f t="shared" si="0"/>
        <v>10685.7</v>
      </c>
    </row>
    <row r="16" spans="1:5">
      <c r="A16" s="762" t="s">
        <v>5315</v>
      </c>
      <c r="B16" s="762" t="s">
        <v>5316</v>
      </c>
      <c r="C16" s="419">
        <v>580</v>
      </c>
      <c r="D16" s="419">
        <v>22.8368</v>
      </c>
      <c r="E16" s="419">
        <f t="shared" si="0"/>
        <v>13245.344</v>
      </c>
    </row>
    <row r="17" spans="1:5">
      <c r="A17" s="762" t="s">
        <v>6749</v>
      </c>
      <c r="B17" s="762" t="s">
        <v>6750</v>
      </c>
      <c r="C17" s="419">
        <v>120</v>
      </c>
      <c r="D17" s="419">
        <v>29.7815</v>
      </c>
      <c r="E17" s="419">
        <f t="shared" si="0"/>
        <v>3573.78</v>
      </c>
    </row>
    <row r="18" spans="1:5">
      <c r="A18" s="762" t="s">
        <v>8284</v>
      </c>
      <c r="B18" s="762" t="s">
        <v>8285</v>
      </c>
      <c r="C18" s="419">
        <v>100</v>
      </c>
      <c r="D18" s="419">
        <v>98.6085</v>
      </c>
      <c r="E18" s="419">
        <f t="shared" si="0"/>
        <v>9860.85</v>
      </c>
    </row>
    <row r="19" spans="1:5">
      <c r="A19" s="762" t="s">
        <v>6757</v>
      </c>
      <c r="B19" s="762" t="s">
        <v>6758</v>
      </c>
      <c r="C19" s="419">
        <v>100</v>
      </c>
      <c r="D19" s="419">
        <v>100.6403</v>
      </c>
      <c r="E19" s="419">
        <f t="shared" si="0"/>
        <v>10064.03</v>
      </c>
    </row>
    <row r="20" spans="1:5">
      <c r="A20" s="762" t="s">
        <v>5327</v>
      </c>
      <c r="B20" s="762" t="s">
        <v>5328</v>
      </c>
      <c r="C20" s="419">
        <v>814</v>
      </c>
      <c r="D20" s="419">
        <v>52.5824</v>
      </c>
      <c r="E20" s="419">
        <f t="shared" si="0"/>
        <v>42802.0736</v>
      </c>
    </row>
    <row r="21" spans="1:5">
      <c r="A21" s="762" t="s">
        <v>5329</v>
      </c>
      <c r="B21" s="762" t="s">
        <v>5330</v>
      </c>
      <c r="C21" s="419">
        <v>834</v>
      </c>
      <c r="D21" s="419">
        <v>53.1707</v>
      </c>
      <c r="E21" s="419">
        <f t="shared" si="0"/>
        <v>44344.3638</v>
      </c>
    </row>
    <row r="22" spans="1:5">
      <c r="A22" s="762" t="s">
        <v>5331</v>
      </c>
      <c r="B22" s="762" t="s">
        <v>5332</v>
      </c>
      <c r="C22" s="419">
        <v>614</v>
      </c>
      <c r="D22" s="419">
        <v>23.6525</v>
      </c>
      <c r="E22" s="419">
        <f t="shared" si="0"/>
        <v>14522.635</v>
      </c>
    </row>
    <row r="23" spans="1:5">
      <c r="A23" s="762" t="s">
        <v>5333</v>
      </c>
      <c r="B23" s="762" t="s">
        <v>5334</v>
      </c>
      <c r="C23" s="419">
        <v>1310</v>
      </c>
      <c r="D23" s="419">
        <v>24.4359</v>
      </c>
      <c r="E23" s="419">
        <f t="shared" si="0"/>
        <v>32011.029</v>
      </c>
    </row>
    <row r="24" spans="1:5">
      <c r="A24" s="762" t="s">
        <v>6781</v>
      </c>
      <c r="B24" s="762" t="s">
        <v>6782</v>
      </c>
      <c r="C24" s="419">
        <v>2</v>
      </c>
      <c r="D24" s="419">
        <v>68.0212</v>
      </c>
      <c r="E24" s="419">
        <f t="shared" si="0"/>
        <v>136.0424</v>
      </c>
    </row>
    <row r="25" spans="1:5">
      <c r="A25" s="762" t="s">
        <v>5339</v>
      </c>
      <c r="B25" s="762" t="s">
        <v>5340</v>
      </c>
      <c r="C25" s="419">
        <v>512</v>
      </c>
      <c r="D25" s="419">
        <v>50.4207</v>
      </c>
      <c r="E25" s="419">
        <f t="shared" si="0"/>
        <v>25815.3984</v>
      </c>
    </row>
    <row r="26" spans="1:5">
      <c r="A26" s="762" t="s">
        <v>5341</v>
      </c>
      <c r="B26" s="762" t="s">
        <v>5342</v>
      </c>
      <c r="C26" s="419">
        <v>512</v>
      </c>
      <c r="D26" s="419">
        <v>50.4657</v>
      </c>
      <c r="E26" s="419">
        <f t="shared" si="0"/>
        <v>25838.4384</v>
      </c>
    </row>
    <row r="27" spans="1:5">
      <c r="A27" s="762" t="s">
        <v>6797</v>
      </c>
      <c r="B27" s="762" t="s">
        <v>6798</v>
      </c>
      <c r="C27" s="419">
        <v>1128</v>
      </c>
      <c r="D27" s="419">
        <v>19.2183</v>
      </c>
      <c r="E27" s="419">
        <f t="shared" si="0"/>
        <v>21678.2424</v>
      </c>
    </row>
    <row r="28" spans="1:5">
      <c r="A28" s="762" t="s">
        <v>5349</v>
      </c>
      <c r="B28" s="762" t="s">
        <v>5350</v>
      </c>
      <c r="C28" s="419">
        <v>428</v>
      </c>
      <c r="D28" s="419">
        <v>106.749</v>
      </c>
      <c r="E28" s="419">
        <f t="shared" si="0"/>
        <v>45688.572</v>
      </c>
    </row>
    <row r="29" spans="1:5">
      <c r="A29" s="762" t="s">
        <v>5351</v>
      </c>
      <c r="B29" s="762" t="s">
        <v>5352</v>
      </c>
      <c r="C29" s="419">
        <v>547</v>
      </c>
      <c r="D29" s="419">
        <v>103.6894</v>
      </c>
      <c r="E29" s="419">
        <f t="shared" si="0"/>
        <v>56718.1018</v>
      </c>
    </row>
    <row r="30" spans="1:5">
      <c r="A30" s="762" t="s">
        <v>5353</v>
      </c>
      <c r="B30" s="762" t="s">
        <v>5354</v>
      </c>
      <c r="C30" s="419">
        <v>786</v>
      </c>
      <c r="D30" s="419">
        <v>21.6758</v>
      </c>
      <c r="E30" s="419">
        <f t="shared" si="0"/>
        <v>17037.1788</v>
      </c>
    </row>
    <row r="31" spans="1:5">
      <c r="A31" s="762" t="s">
        <v>5355</v>
      </c>
      <c r="B31" s="762" t="s">
        <v>5356</v>
      </c>
      <c r="C31" s="419">
        <v>567</v>
      </c>
      <c r="D31" s="419">
        <v>66.3504</v>
      </c>
      <c r="E31" s="419">
        <f t="shared" si="0"/>
        <v>37620.6768</v>
      </c>
    </row>
    <row r="32" spans="1:5">
      <c r="A32" s="762" t="s">
        <v>5357</v>
      </c>
      <c r="B32" s="762" t="s">
        <v>5358</v>
      </c>
      <c r="C32" s="419">
        <v>29</v>
      </c>
      <c r="D32" s="419">
        <v>120.4423</v>
      </c>
      <c r="E32" s="419">
        <f t="shared" si="0"/>
        <v>3492.8267</v>
      </c>
    </row>
    <row r="33" spans="1:5">
      <c r="A33" s="762" t="s">
        <v>5359</v>
      </c>
      <c r="B33" s="762" t="s">
        <v>5360</v>
      </c>
      <c r="C33" s="419">
        <v>5</v>
      </c>
      <c r="D33" s="419">
        <v>124.8361</v>
      </c>
      <c r="E33" s="419">
        <f t="shared" si="0"/>
        <v>624.1805</v>
      </c>
    </row>
    <row r="34" spans="1:5">
      <c r="A34" s="762" t="s">
        <v>5361</v>
      </c>
      <c r="B34" s="762" t="s">
        <v>5362</v>
      </c>
      <c r="C34" s="419">
        <v>34</v>
      </c>
      <c r="D34" s="419">
        <v>95.4446</v>
      </c>
      <c r="E34" s="419">
        <f t="shared" si="0"/>
        <v>3245.1164</v>
      </c>
    </row>
    <row r="35" spans="1:5">
      <c r="A35" s="762" t="s">
        <v>5363</v>
      </c>
      <c r="B35" s="762" t="s">
        <v>5364</v>
      </c>
      <c r="C35" s="419">
        <v>20</v>
      </c>
      <c r="D35" s="419">
        <v>95.4307</v>
      </c>
      <c r="E35" s="419">
        <f t="shared" si="0"/>
        <v>1908.614</v>
      </c>
    </row>
    <row r="36" spans="1:5">
      <c r="A36" s="762" t="s">
        <v>5365</v>
      </c>
      <c r="B36" s="762" t="s">
        <v>5366</v>
      </c>
      <c r="C36" s="419">
        <v>156</v>
      </c>
      <c r="D36" s="419">
        <v>115.3169</v>
      </c>
      <c r="E36" s="419">
        <f t="shared" si="0"/>
        <v>17989.4364</v>
      </c>
    </row>
    <row r="37" spans="1:5">
      <c r="A37" s="762" t="s">
        <v>5367</v>
      </c>
      <c r="B37" s="762" t="s">
        <v>5368</v>
      </c>
      <c r="C37" s="419">
        <v>171</v>
      </c>
      <c r="D37" s="419">
        <v>117.3185</v>
      </c>
      <c r="E37" s="419">
        <f t="shared" si="0"/>
        <v>20061.4635</v>
      </c>
    </row>
    <row r="38" spans="1:5">
      <c r="A38" s="762" t="s">
        <v>6678</v>
      </c>
      <c r="B38" s="762" t="s">
        <v>6679</v>
      </c>
      <c r="C38" s="419">
        <v>100</v>
      </c>
      <c r="D38" s="419">
        <v>17.1597</v>
      </c>
      <c r="E38" s="419">
        <f t="shared" si="0"/>
        <v>1715.97</v>
      </c>
    </row>
    <row r="39" spans="1:5">
      <c r="A39" s="762" t="s">
        <v>5379</v>
      </c>
      <c r="B39" s="762" t="s">
        <v>5380</v>
      </c>
      <c r="C39" s="419">
        <v>321</v>
      </c>
      <c r="D39" s="419">
        <v>36.3949</v>
      </c>
      <c r="E39" s="419">
        <f t="shared" si="0"/>
        <v>11682.7629</v>
      </c>
    </row>
    <row r="40" spans="1:5">
      <c r="A40" s="762" t="s">
        <v>5381</v>
      </c>
      <c r="B40" s="762" t="s">
        <v>5382</v>
      </c>
      <c r="C40" s="419">
        <v>311</v>
      </c>
      <c r="D40" s="419">
        <v>38.5709</v>
      </c>
      <c r="E40" s="419">
        <f t="shared" si="0"/>
        <v>11995.5499</v>
      </c>
    </row>
    <row r="41" spans="1:5">
      <c r="A41" s="762" t="s">
        <v>5383</v>
      </c>
      <c r="B41" s="762" t="s">
        <v>5384</v>
      </c>
      <c r="C41" s="419">
        <v>287</v>
      </c>
      <c r="D41" s="419">
        <v>50.2936</v>
      </c>
      <c r="E41" s="419">
        <f t="shared" si="0"/>
        <v>14434.2632</v>
      </c>
    </row>
    <row r="42" spans="1:5">
      <c r="A42" s="762" t="s">
        <v>5389</v>
      </c>
      <c r="B42" s="762" t="s">
        <v>5390</v>
      </c>
      <c r="C42" s="419">
        <v>32</v>
      </c>
      <c r="D42" s="419">
        <v>84.5642</v>
      </c>
      <c r="E42" s="419">
        <f t="shared" si="0"/>
        <v>2706.0544</v>
      </c>
    </row>
    <row r="43" spans="1:5">
      <c r="A43" s="762" t="s">
        <v>5391</v>
      </c>
      <c r="B43" s="762" t="s">
        <v>5392</v>
      </c>
      <c r="C43" s="419">
        <v>32</v>
      </c>
      <c r="D43" s="419">
        <v>94.7422</v>
      </c>
      <c r="E43" s="419">
        <f t="shared" si="0"/>
        <v>3031.7504</v>
      </c>
    </row>
    <row r="44" spans="1:5">
      <c r="A44" s="762" t="s">
        <v>7647</v>
      </c>
      <c r="B44" s="762" t="s">
        <v>7648</v>
      </c>
      <c r="C44" s="419">
        <v>8</v>
      </c>
      <c r="D44" s="419">
        <v>77.785</v>
      </c>
      <c r="E44" s="419">
        <f t="shared" si="0"/>
        <v>622.28</v>
      </c>
    </row>
    <row r="45" spans="1:5">
      <c r="A45" s="762" t="s">
        <v>7649</v>
      </c>
      <c r="B45" s="762" t="s">
        <v>7650</v>
      </c>
      <c r="C45" s="419">
        <v>8</v>
      </c>
      <c r="D45" s="419">
        <v>70.3688</v>
      </c>
      <c r="E45" s="419">
        <f t="shared" si="0"/>
        <v>562.9504</v>
      </c>
    </row>
    <row r="46" spans="1:5">
      <c r="A46" s="762" t="s">
        <v>6799</v>
      </c>
      <c r="B46" s="762" t="s">
        <v>6800</v>
      </c>
      <c r="C46" s="419">
        <v>-2</v>
      </c>
      <c r="D46" s="419">
        <v>20.7234</v>
      </c>
      <c r="E46" s="419">
        <f t="shared" si="0"/>
        <v>-41.4468</v>
      </c>
    </row>
    <row r="47" spans="1:5">
      <c r="A47" s="762" t="s">
        <v>5395</v>
      </c>
      <c r="B47" s="762" t="s">
        <v>5396</v>
      </c>
      <c r="C47" s="419">
        <v>44</v>
      </c>
      <c r="D47" s="419">
        <v>191.5326</v>
      </c>
      <c r="E47" s="419">
        <f t="shared" si="0"/>
        <v>8427.4344</v>
      </c>
    </row>
    <row r="48" spans="1:5">
      <c r="A48" s="762" t="s">
        <v>5397</v>
      </c>
      <c r="B48" s="762" t="s">
        <v>5398</v>
      </c>
      <c r="C48" s="419">
        <v>32</v>
      </c>
      <c r="D48" s="419">
        <v>191.7249</v>
      </c>
      <c r="E48" s="419">
        <f t="shared" si="0"/>
        <v>6135.1968</v>
      </c>
    </row>
    <row r="49" spans="1:5">
      <c r="A49" s="762" t="s">
        <v>6692</v>
      </c>
      <c r="B49" s="762" t="s">
        <v>6693</v>
      </c>
      <c r="C49" s="419">
        <v>2</v>
      </c>
      <c r="D49" s="419">
        <v>102.3367</v>
      </c>
      <c r="E49" s="419">
        <f t="shared" si="0"/>
        <v>204.6734</v>
      </c>
    </row>
    <row r="50" spans="1:5">
      <c r="A50" s="762" t="s">
        <v>5399</v>
      </c>
      <c r="B50" s="762" t="s">
        <v>5400</v>
      </c>
      <c r="C50" s="419">
        <v>2</v>
      </c>
      <c r="D50" s="419">
        <v>84.7323</v>
      </c>
      <c r="E50" s="419">
        <f t="shared" si="0"/>
        <v>169.4646</v>
      </c>
    </row>
    <row r="51" spans="1:5">
      <c r="A51" s="762" t="s">
        <v>5401</v>
      </c>
      <c r="B51" s="762" t="s">
        <v>5402</v>
      </c>
      <c r="C51" s="419">
        <v>2</v>
      </c>
      <c r="D51" s="419">
        <v>87.323</v>
      </c>
      <c r="E51" s="419">
        <f t="shared" si="0"/>
        <v>174.646</v>
      </c>
    </row>
    <row r="52" spans="1:5">
      <c r="A52" s="762" t="s">
        <v>5403</v>
      </c>
      <c r="B52" s="762" t="s">
        <v>5404</v>
      </c>
      <c r="C52" s="419">
        <v>2</v>
      </c>
      <c r="D52" s="419">
        <v>163.6398</v>
      </c>
      <c r="E52" s="419">
        <f t="shared" si="0"/>
        <v>327.2796</v>
      </c>
    </row>
    <row r="53" spans="1:5">
      <c r="A53" s="762" t="s">
        <v>5405</v>
      </c>
      <c r="B53" s="762" t="s">
        <v>5406</v>
      </c>
      <c r="C53" s="419">
        <v>2</v>
      </c>
      <c r="D53" s="419">
        <v>151.9322</v>
      </c>
      <c r="E53" s="419">
        <f t="shared" si="0"/>
        <v>303.8644</v>
      </c>
    </row>
    <row r="54" spans="1:5">
      <c r="A54" s="762" t="s">
        <v>5407</v>
      </c>
      <c r="B54" s="762" t="s">
        <v>5408</v>
      </c>
      <c r="C54" s="419">
        <v>599</v>
      </c>
      <c r="D54" s="419">
        <v>91.0461</v>
      </c>
      <c r="E54" s="419">
        <f t="shared" si="0"/>
        <v>54536.6139</v>
      </c>
    </row>
    <row r="55" spans="1:5">
      <c r="A55" s="762" t="s">
        <v>5409</v>
      </c>
      <c r="B55" s="762" t="s">
        <v>5410</v>
      </c>
      <c r="C55" s="419">
        <v>598</v>
      </c>
      <c r="D55" s="419">
        <v>89.4595</v>
      </c>
      <c r="E55" s="419">
        <f t="shared" si="0"/>
        <v>53496.781</v>
      </c>
    </row>
    <row r="56" spans="1:5">
      <c r="A56" s="762" t="s">
        <v>5411</v>
      </c>
      <c r="B56" s="762" t="s">
        <v>5412</v>
      </c>
      <c r="C56" s="419">
        <v>595</v>
      </c>
      <c r="D56" s="419">
        <v>7.455</v>
      </c>
      <c r="E56" s="419">
        <f t="shared" si="0"/>
        <v>4435.725</v>
      </c>
    </row>
    <row r="57" spans="1:5">
      <c r="A57" s="762" t="s">
        <v>5413</v>
      </c>
      <c r="B57" s="762" t="s">
        <v>5414</v>
      </c>
      <c r="C57" s="419">
        <v>597</v>
      </c>
      <c r="D57" s="419">
        <v>25.0367</v>
      </c>
      <c r="E57" s="419">
        <f t="shared" si="0"/>
        <v>14946.9099</v>
      </c>
    </row>
    <row r="58" spans="1:5">
      <c r="A58" s="762" t="s">
        <v>6919</v>
      </c>
      <c r="B58" s="762" t="s">
        <v>6920</v>
      </c>
      <c r="C58" s="419">
        <v>1</v>
      </c>
      <c r="D58" s="419">
        <v>294.4331</v>
      </c>
      <c r="E58" s="419">
        <f t="shared" si="0"/>
        <v>294.4331</v>
      </c>
    </row>
    <row r="59" spans="1:5">
      <c r="A59" s="762" t="s">
        <v>7021</v>
      </c>
      <c r="B59" s="762" t="s">
        <v>7022</v>
      </c>
      <c r="C59" s="419">
        <v>20</v>
      </c>
      <c r="D59" s="419">
        <v>87.282</v>
      </c>
      <c r="E59" s="419">
        <f t="shared" si="0"/>
        <v>1745.64</v>
      </c>
    </row>
    <row r="60" spans="1:5">
      <c r="A60" s="762" t="s">
        <v>7023</v>
      </c>
      <c r="B60" s="762" t="s">
        <v>7024</v>
      </c>
      <c r="C60" s="419">
        <v>20</v>
      </c>
      <c r="D60" s="419">
        <v>89.1111</v>
      </c>
      <c r="E60" s="419">
        <f t="shared" si="0"/>
        <v>1782.222</v>
      </c>
    </row>
    <row r="61" spans="1:5">
      <c r="A61" s="762" t="s">
        <v>8332</v>
      </c>
      <c r="B61" s="762" t="s">
        <v>8333</v>
      </c>
      <c r="C61" s="419">
        <v>-17</v>
      </c>
      <c r="D61" s="419">
        <v>10.2746</v>
      </c>
      <c r="E61" s="419">
        <f t="shared" si="0"/>
        <v>-174.6682</v>
      </c>
    </row>
    <row r="62" spans="1:5">
      <c r="A62" s="762" t="s">
        <v>7562</v>
      </c>
      <c r="B62" s="762" t="s">
        <v>7563</v>
      </c>
      <c r="C62" s="419">
        <v>-1</v>
      </c>
      <c r="D62" s="419">
        <v>20.7538</v>
      </c>
      <c r="E62" s="419">
        <f t="shared" si="0"/>
        <v>-20.7538</v>
      </c>
    </row>
    <row r="63" spans="1:5">
      <c r="A63" s="762" t="s">
        <v>6801</v>
      </c>
      <c r="B63" s="762" t="s">
        <v>6802</v>
      </c>
      <c r="C63" s="419">
        <v>-24</v>
      </c>
      <c r="D63" s="419">
        <v>10.9368</v>
      </c>
      <c r="E63" s="419">
        <f t="shared" si="0"/>
        <v>-262.4832</v>
      </c>
    </row>
    <row r="64" spans="1:5">
      <c r="A64" s="762" t="s">
        <v>6805</v>
      </c>
      <c r="B64" s="762" t="s">
        <v>6806</v>
      </c>
      <c r="C64" s="419">
        <v>7</v>
      </c>
      <c r="D64" s="419">
        <v>13.054</v>
      </c>
      <c r="E64" s="419">
        <f t="shared" si="0"/>
        <v>91.378</v>
      </c>
    </row>
    <row r="65" spans="1:5">
      <c r="A65" s="762" t="s">
        <v>6807</v>
      </c>
      <c r="B65" s="762" t="s">
        <v>6808</v>
      </c>
      <c r="C65" s="419">
        <v>-73</v>
      </c>
      <c r="D65" s="419">
        <v>11.2282</v>
      </c>
      <c r="E65" s="419">
        <f t="shared" si="0"/>
        <v>-819.6586</v>
      </c>
    </row>
    <row r="66" spans="1:5">
      <c r="A66" s="762" t="s">
        <v>6819</v>
      </c>
      <c r="B66" s="762" t="s">
        <v>6820</v>
      </c>
      <c r="C66" s="419">
        <v>900</v>
      </c>
      <c r="D66" s="419">
        <v>11.2165</v>
      </c>
      <c r="E66" s="419">
        <f t="shared" ref="E66:E129" si="1">C66*D66</f>
        <v>10094.85</v>
      </c>
    </row>
    <row r="67" spans="1:5">
      <c r="A67" s="762" t="s">
        <v>6827</v>
      </c>
      <c r="B67" s="762" t="s">
        <v>6828</v>
      </c>
      <c r="C67" s="419">
        <v>105</v>
      </c>
      <c r="D67" s="419">
        <v>9.5199</v>
      </c>
      <c r="E67" s="419">
        <f t="shared" si="1"/>
        <v>999.5895</v>
      </c>
    </row>
    <row r="68" spans="1:5">
      <c r="A68" s="762" t="s">
        <v>5443</v>
      </c>
      <c r="B68" s="762" t="s">
        <v>5444</v>
      </c>
      <c r="C68" s="419">
        <v>315</v>
      </c>
      <c r="D68" s="419">
        <v>15.661</v>
      </c>
      <c r="E68" s="419">
        <f t="shared" si="1"/>
        <v>4933.215</v>
      </c>
    </row>
    <row r="69" spans="1:5">
      <c r="A69" s="762" t="s">
        <v>5449</v>
      </c>
      <c r="B69" s="762" t="s">
        <v>4298</v>
      </c>
      <c r="C69" s="419">
        <v>-20</v>
      </c>
      <c r="D69" s="419">
        <v>7.4834</v>
      </c>
      <c r="E69" s="419">
        <f t="shared" si="1"/>
        <v>-149.668</v>
      </c>
    </row>
    <row r="70" spans="1:5">
      <c r="A70" s="762" t="s">
        <v>8298</v>
      </c>
      <c r="B70" s="762" t="s">
        <v>8299</v>
      </c>
      <c r="C70" s="419">
        <v>24</v>
      </c>
      <c r="D70" s="419">
        <v>61.2429</v>
      </c>
      <c r="E70" s="419">
        <f t="shared" si="1"/>
        <v>1469.8296</v>
      </c>
    </row>
    <row r="71" spans="1:5">
      <c r="A71" s="762" t="s">
        <v>8830</v>
      </c>
      <c r="B71" s="762" t="s">
        <v>8831</v>
      </c>
      <c r="C71" s="419">
        <v>-30</v>
      </c>
      <c r="D71" s="419">
        <v>19.4573</v>
      </c>
      <c r="E71" s="419">
        <f t="shared" si="1"/>
        <v>-583.719</v>
      </c>
    </row>
    <row r="72" spans="1:5">
      <c r="A72" s="762" t="s">
        <v>8304</v>
      </c>
      <c r="B72" s="762" t="s">
        <v>8305</v>
      </c>
      <c r="C72" s="419">
        <v>2</v>
      </c>
      <c r="D72" s="419">
        <v>18.7597</v>
      </c>
      <c r="E72" s="419">
        <f t="shared" si="1"/>
        <v>37.5194</v>
      </c>
    </row>
    <row r="73" spans="1:5">
      <c r="A73" s="762" t="s">
        <v>8306</v>
      </c>
      <c r="B73" s="762" t="s">
        <v>8307</v>
      </c>
      <c r="C73" s="419">
        <v>-20</v>
      </c>
      <c r="D73" s="419">
        <v>22.3182</v>
      </c>
      <c r="E73" s="419">
        <f t="shared" si="1"/>
        <v>-446.364</v>
      </c>
    </row>
    <row r="74" spans="1:5">
      <c r="A74" s="762" t="s">
        <v>6878</v>
      </c>
      <c r="B74" s="762" t="s">
        <v>6879</v>
      </c>
      <c r="C74" s="419">
        <v>90</v>
      </c>
      <c r="D74" s="419">
        <v>25.26</v>
      </c>
      <c r="E74" s="419">
        <f t="shared" si="1"/>
        <v>2273.4</v>
      </c>
    </row>
    <row r="75" spans="1:5">
      <c r="A75" s="762" t="s">
        <v>6880</v>
      </c>
      <c r="B75" s="762" t="s">
        <v>6881</v>
      </c>
      <c r="C75" s="419">
        <v>100</v>
      </c>
      <c r="D75" s="419">
        <v>24.7315</v>
      </c>
      <c r="E75" s="419">
        <f t="shared" si="1"/>
        <v>2473.15</v>
      </c>
    </row>
    <row r="76" spans="1:5">
      <c r="A76" s="762" t="s">
        <v>6882</v>
      </c>
      <c r="B76" s="762" t="s">
        <v>6883</v>
      </c>
      <c r="C76" s="419">
        <v>4</v>
      </c>
      <c r="D76" s="419">
        <v>10.16</v>
      </c>
      <c r="E76" s="419">
        <f t="shared" si="1"/>
        <v>40.64</v>
      </c>
    </row>
    <row r="77" spans="1:5">
      <c r="A77" s="762" t="s">
        <v>8308</v>
      </c>
      <c r="B77" s="762" t="s">
        <v>8309</v>
      </c>
      <c r="C77" s="419">
        <v>-4</v>
      </c>
      <c r="D77" s="419">
        <v>45.1229</v>
      </c>
      <c r="E77" s="419">
        <f t="shared" si="1"/>
        <v>-180.4916</v>
      </c>
    </row>
    <row r="78" spans="1:5">
      <c r="A78" s="762" t="s">
        <v>6841</v>
      </c>
      <c r="B78" s="762" t="s">
        <v>6842</v>
      </c>
      <c r="C78" s="419">
        <v>-14</v>
      </c>
      <c r="D78" s="419">
        <v>16.353</v>
      </c>
      <c r="E78" s="419">
        <f t="shared" si="1"/>
        <v>-228.942</v>
      </c>
    </row>
    <row r="79" spans="1:5">
      <c r="A79" s="762" t="s">
        <v>6886</v>
      </c>
      <c r="B79" s="762" t="s">
        <v>6887</v>
      </c>
      <c r="C79" s="419">
        <v>15</v>
      </c>
      <c r="D79" s="419">
        <v>11.7504</v>
      </c>
      <c r="E79" s="419">
        <f t="shared" si="1"/>
        <v>176.256</v>
      </c>
    </row>
    <row r="80" spans="1:5">
      <c r="A80" s="762" t="s">
        <v>6888</v>
      </c>
      <c r="B80" s="762" t="s">
        <v>6889</v>
      </c>
      <c r="C80" s="419">
        <v>10</v>
      </c>
      <c r="D80" s="419">
        <v>30</v>
      </c>
      <c r="E80" s="419">
        <f t="shared" si="1"/>
        <v>300</v>
      </c>
    </row>
    <row r="81" spans="1:5">
      <c r="A81" s="762" t="s">
        <v>6890</v>
      </c>
      <c r="B81" s="762" t="s">
        <v>6891</v>
      </c>
      <c r="C81" s="419">
        <v>2</v>
      </c>
      <c r="D81" s="419">
        <v>39.2204</v>
      </c>
      <c r="E81" s="419">
        <f t="shared" si="1"/>
        <v>78.4408</v>
      </c>
    </row>
    <row r="82" spans="1:5">
      <c r="A82" s="762" t="s">
        <v>6892</v>
      </c>
      <c r="B82" s="762" t="s">
        <v>6893</v>
      </c>
      <c r="C82" s="419">
        <v>2</v>
      </c>
      <c r="D82" s="419">
        <v>30.8796</v>
      </c>
      <c r="E82" s="419">
        <f t="shared" si="1"/>
        <v>61.7592</v>
      </c>
    </row>
    <row r="83" spans="1:5">
      <c r="A83" s="762" t="s">
        <v>6894</v>
      </c>
      <c r="B83" s="762" t="s">
        <v>6895</v>
      </c>
      <c r="C83" s="419">
        <v>5</v>
      </c>
      <c r="D83" s="419">
        <v>24.66</v>
      </c>
      <c r="E83" s="419">
        <f t="shared" si="1"/>
        <v>123.3</v>
      </c>
    </row>
    <row r="84" spans="1:5">
      <c r="A84" s="762" t="s">
        <v>8316</v>
      </c>
      <c r="B84" s="762" t="s">
        <v>8317</v>
      </c>
      <c r="C84" s="419">
        <v>-15</v>
      </c>
      <c r="D84" s="419">
        <v>15.32</v>
      </c>
      <c r="E84" s="419">
        <f t="shared" si="1"/>
        <v>-229.8</v>
      </c>
    </row>
    <row r="85" spans="1:5">
      <c r="A85" s="762" t="s">
        <v>8318</v>
      </c>
      <c r="B85" s="762" t="s">
        <v>8319</v>
      </c>
      <c r="C85" s="419">
        <v>4</v>
      </c>
      <c r="D85" s="419">
        <v>4.8012</v>
      </c>
      <c r="E85" s="419">
        <f t="shared" si="1"/>
        <v>19.2048</v>
      </c>
    </row>
    <row r="86" spans="1:5">
      <c r="A86" s="762" t="s">
        <v>5450</v>
      </c>
      <c r="B86" s="762" t="s">
        <v>5451</v>
      </c>
      <c r="C86" s="419">
        <v>40</v>
      </c>
      <c r="D86" s="419">
        <v>4.8012</v>
      </c>
      <c r="E86" s="419">
        <f t="shared" si="1"/>
        <v>192.048</v>
      </c>
    </row>
    <row r="87" spans="1:5">
      <c r="A87" s="762" t="s">
        <v>5452</v>
      </c>
      <c r="B87" s="762" t="s">
        <v>5453</v>
      </c>
      <c r="C87" s="419">
        <v>20</v>
      </c>
      <c r="D87" s="419">
        <v>4.3962</v>
      </c>
      <c r="E87" s="419">
        <f t="shared" si="1"/>
        <v>87.924</v>
      </c>
    </row>
    <row r="88" spans="1:5">
      <c r="A88" s="762" t="s">
        <v>5454</v>
      </c>
      <c r="B88" s="762" t="s">
        <v>5455</v>
      </c>
      <c r="C88" s="419">
        <v>214</v>
      </c>
      <c r="D88" s="419">
        <v>13.3242</v>
      </c>
      <c r="E88" s="419">
        <f t="shared" si="1"/>
        <v>2851.3788</v>
      </c>
    </row>
    <row r="89" spans="1:5">
      <c r="A89" s="762" t="s">
        <v>5456</v>
      </c>
      <c r="B89" s="762" t="s">
        <v>5457</v>
      </c>
      <c r="C89" s="419">
        <v>216</v>
      </c>
      <c r="D89" s="419">
        <v>13.1987</v>
      </c>
      <c r="E89" s="419">
        <f t="shared" si="1"/>
        <v>2850.9192</v>
      </c>
    </row>
    <row r="90" spans="1:5">
      <c r="A90" s="762" t="s">
        <v>5458</v>
      </c>
      <c r="B90" s="762" t="s">
        <v>5459</v>
      </c>
      <c r="C90" s="419">
        <v>54</v>
      </c>
      <c r="D90" s="419">
        <v>11.1187</v>
      </c>
      <c r="E90" s="419">
        <f t="shared" si="1"/>
        <v>600.4098</v>
      </c>
    </row>
    <row r="91" spans="1:5">
      <c r="A91" s="762" t="s">
        <v>5460</v>
      </c>
      <c r="B91" s="762" t="s">
        <v>5461</v>
      </c>
      <c r="C91" s="419">
        <v>125</v>
      </c>
      <c r="D91" s="419">
        <v>12.3899</v>
      </c>
      <c r="E91" s="419">
        <f t="shared" si="1"/>
        <v>1548.7375</v>
      </c>
    </row>
    <row r="92" spans="1:5">
      <c r="A92" s="762" t="s">
        <v>6698</v>
      </c>
      <c r="B92" s="762" t="s">
        <v>6699</v>
      </c>
      <c r="C92" s="419">
        <v>10</v>
      </c>
      <c r="D92" s="419">
        <v>9.9838</v>
      </c>
      <c r="E92" s="419">
        <f t="shared" si="1"/>
        <v>99.838</v>
      </c>
    </row>
    <row r="93" spans="1:5">
      <c r="A93" s="762" t="s">
        <v>8832</v>
      </c>
      <c r="B93" s="762" t="s">
        <v>8833</v>
      </c>
      <c r="C93" s="419">
        <v>-13</v>
      </c>
      <c r="D93" s="419">
        <v>11.7138</v>
      </c>
      <c r="E93" s="419">
        <f t="shared" si="1"/>
        <v>-152.2794</v>
      </c>
    </row>
    <row r="94" spans="1:5">
      <c r="A94" s="762" t="s">
        <v>5464</v>
      </c>
      <c r="B94" s="762" t="s">
        <v>5465</v>
      </c>
      <c r="C94" s="419">
        <v>103</v>
      </c>
      <c r="D94" s="419">
        <v>24.6</v>
      </c>
      <c r="E94" s="419">
        <f t="shared" si="1"/>
        <v>2533.8</v>
      </c>
    </row>
    <row r="95" spans="1:5">
      <c r="A95" s="762" t="s">
        <v>8834</v>
      </c>
      <c r="B95" s="762" t="s">
        <v>8835</v>
      </c>
      <c r="C95" s="419">
        <v>-49</v>
      </c>
      <c r="D95" s="419">
        <v>1.72</v>
      </c>
      <c r="E95" s="419">
        <f t="shared" si="1"/>
        <v>-84.28</v>
      </c>
    </row>
    <row r="96" spans="1:5">
      <c r="A96" s="762" t="s">
        <v>8836</v>
      </c>
      <c r="B96" s="762" t="s">
        <v>8837</v>
      </c>
      <c r="C96" s="419">
        <v>-50</v>
      </c>
      <c r="D96" s="419">
        <v>1.69</v>
      </c>
      <c r="E96" s="419">
        <f t="shared" si="1"/>
        <v>-84.5</v>
      </c>
    </row>
    <row r="97" spans="1:5">
      <c r="A97" s="762" t="s">
        <v>7731</v>
      </c>
      <c r="B97" s="762" t="s">
        <v>7732</v>
      </c>
      <c r="C97" s="419">
        <v>56</v>
      </c>
      <c r="D97" s="419">
        <v>5.4073</v>
      </c>
      <c r="E97" s="419">
        <f t="shared" si="1"/>
        <v>302.8088</v>
      </c>
    </row>
    <row r="98" spans="1:5">
      <c r="A98" s="762" t="s">
        <v>8838</v>
      </c>
      <c r="B98" s="762" t="s">
        <v>8839</v>
      </c>
      <c r="C98" s="419">
        <v>-54</v>
      </c>
      <c r="D98" s="419">
        <v>13.0024</v>
      </c>
      <c r="E98" s="419">
        <f t="shared" si="1"/>
        <v>-702.1296</v>
      </c>
    </row>
    <row r="99" spans="1:5">
      <c r="A99" s="762" t="s">
        <v>5480</v>
      </c>
      <c r="B99" s="762" t="s">
        <v>5481</v>
      </c>
      <c r="C99" s="419">
        <v>2</v>
      </c>
      <c r="D99" s="419">
        <v>67.9778</v>
      </c>
      <c r="E99" s="419">
        <f t="shared" si="1"/>
        <v>135.9556</v>
      </c>
    </row>
    <row r="100" spans="1:5">
      <c r="A100" s="762" t="s">
        <v>5484</v>
      </c>
      <c r="B100" s="762" t="s">
        <v>5485</v>
      </c>
      <c r="C100" s="419">
        <v>279</v>
      </c>
      <c r="D100" s="419">
        <v>13.4102</v>
      </c>
      <c r="E100" s="419">
        <f t="shared" si="1"/>
        <v>3741.4458</v>
      </c>
    </row>
    <row r="101" spans="1:5">
      <c r="A101" s="762" t="s">
        <v>6296</v>
      </c>
      <c r="B101" s="762" t="s">
        <v>6297</v>
      </c>
      <c r="C101" s="419">
        <v>231</v>
      </c>
      <c r="D101" s="419">
        <v>12.8313</v>
      </c>
      <c r="E101" s="419">
        <f t="shared" si="1"/>
        <v>2964.0303</v>
      </c>
    </row>
    <row r="102" spans="1:5">
      <c r="A102" s="762" t="s">
        <v>6300</v>
      </c>
      <c r="B102" s="762" t="s">
        <v>6301</v>
      </c>
      <c r="C102" s="419">
        <v>160</v>
      </c>
      <c r="D102" s="419">
        <v>201.13</v>
      </c>
      <c r="E102" s="419">
        <f t="shared" si="1"/>
        <v>32180.8</v>
      </c>
    </row>
    <row r="103" spans="1:5">
      <c r="A103" s="762" t="s">
        <v>6302</v>
      </c>
      <c r="B103" s="762" t="s">
        <v>6303</v>
      </c>
      <c r="C103" s="419">
        <v>51</v>
      </c>
      <c r="D103" s="419">
        <v>437.7481</v>
      </c>
      <c r="E103" s="419">
        <f t="shared" si="1"/>
        <v>22325.1531</v>
      </c>
    </row>
    <row r="104" spans="1:5">
      <c r="A104" s="762" t="s">
        <v>6304</v>
      </c>
      <c r="B104" s="762" t="s">
        <v>6305</v>
      </c>
      <c r="C104" s="419">
        <v>197</v>
      </c>
      <c r="D104" s="419">
        <v>420.204</v>
      </c>
      <c r="E104" s="419">
        <f t="shared" si="1"/>
        <v>82780.188</v>
      </c>
    </row>
    <row r="105" spans="1:5">
      <c r="A105" s="762" t="s">
        <v>6306</v>
      </c>
      <c r="B105" s="762" t="s">
        <v>6307</v>
      </c>
      <c r="C105" s="419">
        <v>125</v>
      </c>
      <c r="D105" s="419">
        <v>180.8403</v>
      </c>
      <c r="E105" s="419">
        <f t="shared" si="1"/>
        <v>22605.0375</v>
      </c>
    </row>
    <row r="106" spans="1:5">
      <c r="A106" s="762" t="s">
        <v>6308</v>
      </c>
      <c r="B106" s="762" t="s">
        <v>6309</v>
      </c>
      <c r="C106" s="419">
        <v>81</v>
      </c>
      <c r="D106" s="419">
        <v>97.4384</v>
      </c>
      <c r="E106" s="419">
        <f t="shared" si="1"/>
        <v>7892.5104</v>
      </c>
    </row>
    <row r="107" spans="1:5">
      <c r="A107" s="762" t="s">
        <v>5494</v>
      </c>
      <c r="B107" s="762" t="s">
        <v>5495</v>
      </c>
      <c r="C107" s="419">
        <v>2400</v>
      </c>
      <c r="D107" s="419">
        <v>13.0763</v>
      </c>
      <c r="E107" s="419">
        <f t="shared" si="1"/>
        <v>31383.12</v>
      </c>
    </row>
    <row r="108" spans="1:5">
      <c r="A108" s="762" t="s">
        <v>5496</v>
      </c>
      <c r="B108" s="762" t="s">
        <v>5497</v>
      </c>
      <c r="C108" s="419">
        <v>2600</v>
      </c>
      <c r="D108" s="419">
        <v>13.103</v>
      </c>
      <c r="E108" s="419">
        <f t="shared" si="1"/>
        <v>34067.8</v>
      </c>
    </row>
    <row r="109" spans="1:5">
      <c r="A109" s="762" t="s">
        <v>5504</v>
      </c>
      <c r="B109" s="762" t="s">
        <v>5505</v>
      </c>
      <c r="C109" s="419">
        <v>10</v>
      </c>
      <c r="D109" s="419">
        <v>171.0159</v>
      </c>
      <c r="E109" s="419">
        <f t="shared" si="1"/>
        <v>1710.159</v>
      </c>
    </row>
    <row r="110" spans="1:5">
      <c r="A110" s="762" t="s">
        <v>5508</v>
      </c>
      <c r="B110" s="762" t="s">
        <v>5509</v>
      </c>
      <c r="C110" s="419">
        <v>10</v>
      </c>
      <c r="D110" s="419">
        <v>67.4843</v>
      </c>
      <c r="E110" s="419">
        <f t="shared" si="1"/>
        <v>674.843</v>
      </c>
    </row>
    <row r="111" spans="1:5">
      <c r="A111" s="762" t="s">
        <v>6312</v>
      </c>
      <c r="B111" s="762" t="s">
        <v>6313</v>
      </c>
      <c r="C111" s="419">
        <v>10</v>
      </c>
      <c r="D111" s="419">
        <v>157.4931</v>
      </c>
      <c r="E111" s="419">
        <f t="shared" si="1"/>
        <v>1574.931</v>
      </c>
    </row>
    <row r="112" spans="1:5">
      <c r="A112" s="762" t="s">
        <v>6314</v>
      </c>
      <c r="B112" s="762" t="s">
        <v>6315</v>
      </c>
      <c r="C112" s="419">
        <v>8</v>
      </c>
      <c r="D112" s="419">
        <v>55.749</v>
      </c>
      <c r="E112" s="419">
        <f t="shared" si="1"/>
        <v>445.992</v>
      </c>
    </row>
    <row r="113" spans="1:5">
      <c r="A113" s="762" t="s">
        <v>5510</v>
      </c>
      <c r="B113" s="762" t="s">
        <v>5511</v>
      </c>
      <c r="C113" s="419">
        <v>45</v>
      </c>
      <c r="D113" s="419">
        <v>479.2027</v>
      </c>
      <c r="E113" s="419">
        <f t="shared" si="1"/>
        <v>21564.1215</v>
      </c>
    </row>
    <row r="114" spans="1:5">
      <c r="A114" s="762" t="s">
        <v>5512</v>
      </c>
      <c r="B114" s="762" t="s">
        <v>5513</v>
      </c>
      <c r="C114" s="419">
        <v>34</v>
      </c>
      <c r="D114" s="419">
        <v>268.0608</v>
      </c>
      <c r="E114" s="419">
        <f t="shared" si="1"/>
        <v>9114.0672</v>
      </c>
    </row>
    <row r="115" spans="1:5">
      <c r="A115" s="762" t="s">
        <v>5514</v>
      </c>
      <c r="B115" s="762" t="s">
        <v>5515</v>
      </c>
      <c r="C115" s="419">
        <v>266</v>
      </c>
      <c r="D115" s="419">
        <v>93.7758</v>
      </c>
      <c r="E115" s="419">
        <f t="shared" si="1"/>
        <v>24944.3628</v>
      </c>
    </row>
    <row r="116" spans="1:5">
      <c r="A116" s="762" t="s">
        <v>5516</v>
      </c>
      <c r="B116" s="762" t="s">
        <v>5517</v>
      </c>
      <c r="C116" s="419">
        <v>231</v>
      </c>
      <c r="D116" s="419">
        <v>96.0592</v>
      </c>
      <c r="E116" s="419">
        <f t="shared" si="1"/>
        <v>22189.6752</v>
      </c>
    </row>
    <row r="117" spans="1:5">
      <c r="A117" s="762" t="s">
        <v>5518</v>
      </c>
      <c r="B117" s="762" t="s">
        <v>5519</v>
      </c>
      <c r="C117" s="419">
        <v>44</v>
      </c>
      <c r="D117" s="419">
        <v>102.5924</v>
      </c>
      <c r="E117" s="419">
        <f t="shared" si="1"/>
        <v>4514.0656</v>
      </c>
    </row>
    <row r="118" spans="1:5">
      <c r="A118" s="762" t="s">
        <v>5520</v>
      </c>
      <c r="B118" s="762" t="s">
        <v>5521</v>
      </c>
      <c r="C118" s="419">
        <v>17</v>
      </c>
      <c r="D118" s="419">
        <v>110.5752</v>
      </c>
      <c r="E118" s="419">
        <f t="shared" si="1"/>
        <v>1879.7784</v>
      </c>
    </row>
    <row r="119" spans="1:5">
      <c r="A119" s="762" t="s">
        <v>5522</v>
      </c>
      <c r="B119" s="762" t="s">
        <v>5523</v>
      </c>
      <c r="C119" s="419">
        <v>63</v>
      </c>
      <c r="D119" s="419">
        <v>416.647</v>
      </c>
      <c r="E119" s="419">
        <f t="shared" si="1"/>
        <v>26248.761</v>
      </c>
    </row>
    <row r="120" spans="1:5">
      <c r="A120" s="762" t="s">
        <v>8840</v>
      </c>
      <c r="B120" s="762" t="s">
        <v>8841</v>
      </c>
      <c r="C120" s="419">
        <v>50</v>
      </c>
      <c r="D120" s="419">
        <v>61.9362</v>
      </c>
      <c r="E120" s="419">
        <f t="shared" si="1"/>
        <v>3096.81</v>
      </c>
    </row>
    <row r="121" spans="1:5">
      <c r="A121" s="762" t="s">
        <v>8842</v>
      </c>
      <c r="B121" s="762" t="s">
        <v>8843</v>
      </c>
      <c r="C121" s="419">
        <v>50</v>
      </c>
      <c r="D121" s="419">
        <v>49.4028</v>
      </c>
      <c r="E121" s="419">
        <f t="shared" si="1"/>
        <v>2470.14</v>
      </c>
    </row>
    <row r="122" spans="1:5">
      <c r="A122" s="762" t="s">
        <v>8844</v>
      </c>
      <c r="B122" s="762" t="s">
        <v>8845</v>
      </c>
      <c r="C122" s="419">
        <v>10</v>
      </c>
      <c r="D122" s="419">
        <v>511.594</v>
      </c>
      <c r="E122" s="419">
        <f t="shared" si="1"/>
        <v>5115.94</v>
      </c>
    </row>
    <row r="123" spans="1:5">
      <c r="A123" s="762" t="s">
        <v>5526</v>
      </c>
      <c r="B123" s="762" t="s">
        <v>5527</v>
      </c>
      <c r="C123" s="419">
        <v>6</v>
      </c>
      <c r="D123" s="419">
        <v>44.3354</v>
      </c>
      <c r="E123" s="419">
        <f t="shared" si="1"/>
        <v>266.0124</v>
      </c>
    </row>
    <row r="124" spans="1:5">
      <c r="A124" s="762" t="s">
        <v>5528</v>
      </c>
      <c r="B124" s="762" t="s">
        <v>5529</v>
      </c>
      <c r="C124" s="419">
        <v>6</v>
      </c>
      <c r="D124" s="419">
        <v>56.2923</v>
      </c>
      <c r="E124" s="419">
        <f t="shared" si="1"/>
        <v>337.7538</v>
      </c>
    </row>
    <row r="125" spans="1:5">
      <c r="A125" s="762" t="s">
        <v>6322</v>
      </c>
      <c r="B125" s="762" t="s">
        <v>6323</v>
      </c>
      <c r="C125" s="419">
        <v>74</v>
      </c>
      <c r="D125" s="419">
        <v>120.7442</v>
      </c>
      <c r="E125" s="419">
        <f t="shared" si="1"/>
        <v>8935.0708</v>
      </c>
    </row>
    <row r="126" spans="1:5">
      <c r="A126" s="762" t="s">
        <v>6324</v>
      </c>
      <c r="B126" s="762" t="s">
        <v>6325</v>
      </c>
      <c r="C126" s="419">
        <v>655</v>
      </c>
      <c r="D126" s="419">
        <v>182.4276</v>
      </c>
      <c r="E126" s="419">
        <f t="shared" si="1"/>
        <v>119490.078</v>
      </c>
    </row>
    <row r="127" spans="1:5">
      <c r="A127" s="762" t="s">
        <v>5540</v>
      </c>
      <c r="B127" s="762" t="s">
        <v>5541</v>
      </c>
      <c r="C127" s="419">
        <v>54</v>
      </c>
      <c r="D127" s="419">
        <v>129.8681</v>
      </c>
      <c r="E127" s="419">
        <f t="shared" si="1"/>
        <v>7012.8774</v>
      </c>
    </row>
    <row r="128" spans="1:5">
      <c r="A128" s="762" t="s">
        <v>5542</v>
      </c>
      <c r="B128" s="762" t="s">
        <v>5543</v>
      </c>
      <c r="C128" s="419">
        <v>46</v>
      </c>
      <c r="D128" s="419">
        <v>204.5822</v>
      </c>
      <c r="E128" s="419">
        <f t="shared" si="1"/>
        <v>9410.7812</v>
      </c>
    </row>
    <row r="129" spans="1:5">
      <c r="A129" s="762" t="s">
        <v>5544</v>
      </c>
      <c r="B129" s="762" t="s">
        <v>5545</v>
      </c>
      <c r="C129" s="419">
        <v>17433</v>
      </c>
      <c r="D129" s="419">
        <v>0.4688</v>
      </c>
      <c r="E129" s="419">
        <f t="shared" si="1"/>
        <v>8172.5904</v>
      </c>
    </row>
    <row r="130" spans="1:5">
      <c r="A130" s="762" t="s">
        <v>5546</v>
      </c>
      <c r="B130" s="762" t="s">
        <v>5547</v>
      </c>
      <c r="C130" s="419">
        <v>21556</v>
      </c>
      <c r="D130" s="419">
        <v>0.4894</v>
      </c>
      <c r="E130" s="419">
        <f t="shared" ref="E130:E193" si="2">C130*D130</f>
        <v>10549.5064</v>
      </c>
    </row>
    <row r="131" spans="1:5">
      <c r="A131" s="762" t="s">
        <v>6326</v>
      </c>
      <c r="B131" s="762" t="s">
        <v>6327</v>
      </c>
      <c r="C131" s="419">
        <v>18</v>
      </c>
      <c r="D131" s="419">
        <v>586.654</v>
      </c>
      <c r="E131" s="419">
        <f t="shared" si="2"/>
        <v>10559.772</v>
      </c>
    </row>
    <row r="132" spans="1:5">
      <c r="A132" s="762" t="s">
        <v>6328</v>
      </c>
      <c r="B132" s="762" t="s">
        <v>6329</v>
      </c>
      <c r="C132" s="419">
        <v>31</v>
      </c>
      <c r="D132" s="419">
        <v>508.215</v>
      </c>
      <c r="E132" s="419">
        <f t="shared" si="2"/>
        <v>15754.665</v>
      </c>
    </row>
    <row r="133" spans="1:5">
      <c r="A133" s="762" t="s">
        <v>5552</v>
      </c>
      <c r="B133" s="762" t="s">
        <v>5553</v>
      </c>
      <c r="C133" s="419">
        <v>100</v>
      </c>
      <c r="D133" s="419">
        <v>78.4298</v>
      </c>
      <c r="E133" s="419">
        <f t="shared" si="2"/>
        <v>7842.98</v>
      </c>
    </row>
    <row r="134" spans="1:5">
      <c r="A134" s="762" t="s">
        <v>5554</v>
      </c>
      <c r="B134" s="762" t="s">
        <v>5555</v>
      </c>
      <c r="C134" s="419">
        <v>3</v>
      </c>
      <c r="D134" s="419">
        <v>78.3843</v>
      </c>
      <c r="E134" s="419">
        <f t="shared" si="2"/>
        <v>235.1529</v>
      </c>
    </row>
    <row r="135" spans="1:5">
      <c r="A135" s="762" t="s">
        <v>6336</v>
      </c>
      <c r="B135" s="762" t="s">
        <v>6337</v>
      </c>
      <c r="C135" s="419">
        <v>57</v>
      </c>
      <c r="D135" s="419">
        <v>251.2818</v>
      </c>
      <c r="E135" s="419">
        <f t="shared" si="2"/>
        <v>14323.0626</v>
      </c>
    </row>
    <row r="136" spans="1:5">
      <c r="A136" s="762" t="s">
        <v>6338</v>
      </c>
      <c r="B136" s="762" t="s">
        <v>6339</v>
      </c>
      <c r="C136" s="419">
        <v>161</v>
      </c>
      <c r="D136" s="419">
        <v>141.1212</v>
      </c>
      <c r="E136" s="419">
        <f t="shared" si="2"/>
        <v>22720.5132</v>
      </c>
    </row>
    <row r="137" spans="1:5">
      <c r="A137" s="762" t="s">
        <v>6340</v>
      </c>
      <c r="B137" s="762" t="s">
        <v>6341</v>
      </c>
      <c r="C137" s="419">
        <v>3955</v>
      </c>
      <c r="D137" s="419">
        <v>661.9907</v>
      </c>
      <c r="E137" s="419">
        <f t="shared" si="2"/>
        <v>2618173.2185</v>
      </c>
    </row>
    <row r="138" spans="1:5">
      <c r="A138" s="762" t="s">
        <v>8846</v>
      </c>
      <c r="B138" s="762" t="s">
        <v>8847</v>
      </c>
      <c r="C138" s="419">
        <v>24</v>
      </c>
      <c r="D138" s="419">
        <v>506.8188</v>
      </c>
      <c r="E138" s="419">
        <f t="shared" si="2"/>
        <v>12163.6512</v>
      </c>
    </row>
    <row r="139" spans="1:5">
      <c r="A139" s="762" t="s">
        <v>5557</v>
      </c>
      <c r="B139" s="762" t="s">
        <v>5558</v>
      </c>
      <c r="C139" s="419">
        <v>75</v>
      </c>
      <c r="D139" s="419">
        <v>642.4553</v>
      </c>
      <c r="E139" s="419">
        <f t="shared" si="2"/>
        <v>48184.1475</v>
      </c>
    </row>
    <row r="140" spans="1:5">
      <c r="A140" s="762" t="s">
        <v>5559</v>
      </c>
      <c r="B140" s="762" t="s">
        <v>5560</v>
      </c>
      <c r="C140" s="419">
        <v>8159</v>
      </c>
      <c r="D140" s="419">
        <v>78.922</v>
      </c>
      <c r="E140" s="419">
        <f t="shared" si="2"/>
        <v>643924.598</v>
      </c>
    </row>
    <row r="141" spans="1:5">
      <c r="A141" s="762" t="s">
        <v>5561</v>
      </c>
      <c r="B141" s="762" t="s">
        <v>5562</v>
      </c>
      <c r="C141" s="419">
        <v>7590</v>
      </c>
      <c r="D141" s="419">
        <v>78.3188</v>
      </c>
      <c r="E141" s="419">
        <f t="shared" si="2"/>
        <v>594439.692</v>
      </c>
    </row>
    <row r="142" spans="1:5">
      <c r="A142" s="762" t="s">
        <v>5563</v>
      </c>
      <c r="B142" s="762" t="s">
        <v>5564</v>
      </c>
      <c r="C142" s="419">
        <v>20</v>
      </c>
      <c r="D142" s="419">
        <v>501.1025</v>
      </c>
      <c r="E142" s="419">
        <f t="shared" si="2"/>
        <v>10022.05</v>
      </c>
    </row>
    <row r="143" spans="1:5">
      <c r="A143" s="762" t="s">
        <v>7054</v>
      </c>
      <c r="B143" s="762" t="s">
        <v>7055</v>
      </c>
      <c r="C143" s="419">
        <v>1879</v>
      </c>
      <c r="D143" s="419">
        <v>12.7314</v>
      </c>
      <c r="E143" s="419">
        <f t="shared" si="2"/>
        <v>23922.3006</v>
      </c>
    </row>
    <row r="144" spans="1:5">
      <c r="A144" s="762" t="s">
        <v>7057</v>
      </c>
      <c r="B144" s="762" t="s">
        <v>7058</v>
      </c>
      <c r="C144" s="419">
        <v>1887</v>
      </c>
      <c r="D144" s="419">
        <v>12.6084</v>
      </c>
      <c r="E144" s="419">
        <f t="shared" si="2"/>
        <v>23792.0508</v>
      </c>
    </row>
    <row r="145" spans="1:5">
      <c r="A145" s="762" t="s">
        <v>8848</v>
      </c>
      <c r="B145" s="762" t="s">
        <v>8849</v>
      </c>
      <c r="C145" s="419">
        <v>-45</v>
      </c>
      <c r="D145" s="419">
        <v>31.41</v>
      </c>
      <c r="E145" s="419">
        <f t="shared" si="2"/>
        <v>-1413.45</v>
      </c>
    </row>
    <row r="146" spans="1:5">
      <c r="A146" s="762" t="s">
        <v>8850</v>
      </c>
      <c r="B146" s="762" t="s">
        <v>8851</v>
      </c>
      <c r="C146" s="419">
        <v>-40</v>
      </c>
      <c r="D146" s="419">
        <v>22.29</v>
      </c>
      <c r="E146" s="419">
        <f t="shared" si="2"/>
        <v>-891.6</v>
      </c>
    </row>
    <row r="147" spans="1:5">
      <c r="A147" s="762" t="s">
        <v>5569</v>
      </c>
      <c r="B147" s="762" t="s">
        <v>5570</v>
      </c>
      <c r="C147" s="419">
        <v>45</v>
      </c>
      <c r="D147" s="419">
        <v>197.7564</v>
      </c>
      <c r="E147" s="419">
        <f t="shared" si="2"/>
        <v>8899.038</v>
      </c>
    </row>
    <row r="148" spans="1:5">
      <c r="A148" s="762" t="s">
        <v>5571</v>
      </c>
      <c r="B148" s="762" t="s">
        <v>5572</v>
      </c>
      <c r="C148" s="419">
        <v>40</v>
      </c>
      <c r="D148" s="419">
        <v>80.6369</v>
      </c>
      <c r="E148" s="419">
        <f t="shared" si="2"/>
        <v>3225.476</v>
      </c>
    </row>
    <row r="149" spans="1:5">
      <c r="A149" s="762" t="s">
        <v>8852</v>
      </c>
      <c r="B149" s="762" t="s">
        <v>8853</v>
      </c>
      <c r="C149" s="419">
        <v>20</v>
      </c>
      <c r="D149" s="419">
        <v>25</v>
      </c>
      <c r="E149" s="419">
        <f t="shared" si="2"/>
        <v>500</v>
      </c>
    </row>
    <row r="150" spans="1:5">
      <c r="A150" s="762" t="s">
        <v>8854</v>
      </c>
      <c r="B150" s="762" t="s">
        <v>8855</v>
      </c>
      <c r="C150" s="419">
        <v>23</v>
      </c>
      <c r="D150" s="419">
        <v>25</v>
      </c>
      <c r="E150" s="419">
        <f t="shared" si="2"/>
        <v>575</v>
      </c>
    </row>
    <row r="151" spans="1:5">
      <c r="A151" s="762" t="s">
        <v>8856</v>
      </c>
      <c r="B151" s="762" t="s">
        <v>8857</v>
      </c>
      <c r="C151" s="419">
        <v>4</v>
      </c>
      <c r="D151" s="419">
        <v>133.35</v>
      </c>
      <c r="E151" s="419">
        <f t="shared" si="2"/>
        <v>533.4</v>
      </c>
    </row>
    <row r="152" spans="1:5">
      <c r="A152" s="762" t="s">
        <v>5579</v>
      </c>
      <c r="B152" s="762" t="s">
        <v>5580</v>
      </c>
      <c r="C152" s="419">
        <v>19</v>
      </c>
      <c r="D152" s="419">
        <v>39.092</v>
      </c>
      <c r="E152" s="419">
        <f t="shared" si="2"/>
        <v>742.748</v>
      </c>
    </row>
    <row r="153" spans="1:5">
      <c r="A153" s="762" t="s">
        <v>5581</v>
      </c>
      <c r="B153" s="762" t="s">
        <v>5582</v>
      </c>
      <c r="C153" s="419">
        <v>34</v>
      </c>
      <c r="D153" s="419">
        <v>36.3077</v>
      </c>
      <c r="E153" s="419">
        <f t="shared" si="2"/>
        <v>1234.4618</v>
      </c>
    </row>
    <row r="154" spans="1:5">
      <c r="A154" s="762" t="s">
        <v>7087</v>
      </c>
      <c r="B154" s="762" t="s">
        <v>7088</v>
      </c>
      <c r="C154" s="419">
        <v>57</v>
      </c>
      <c r="D154" s="419">
        <v>41.3177</v>
      </c>
      <c r="E154" s="419">
        <f t="shared" si="2"/>
        <v>2355.1089</v>
      </c>
    </row>
    <row r="155" spans="1:5">
      <c r="A155" s="762" t="s">
        <v>7089</v>
      </c>
      <c r="B155" s="762" t="s">
        <v>7090</v>
      </c>
      <c r="C155" s="419">
        <v>1053</v>
      </c>
      <c r="D155" s="419">
        <v>39.6128</v>
      </c>
      <c r="E155" s="419">
        <f t="shared" si="2"/>
        <v>41712.2784</v>
      </c>
    </row>
    <row r="156" spans="1:5">
      <c r="A156" s="762" t="s">
        <v>7093</v>
      </c>
      <c r="B156" s="762" t="s">
        <v>7094</v>
      </c>
      <c r="C156" s="419">
        <v>220</v>
      </c>
      <c r="D156" s="419">
        <v>2.0004</v>
      </c>
      <c r="E156" s="419">
        <f t="shared" si="2"/>
        <v>440.088</v>
      </c>
    </row>
    <row r="157" spans="1:5">
      <c r="A157" s="762" t="s">
        <v>7105</v>
      </c>
      <c r="B157" s="762" t="s">
        <v>7106</v>
      </c>
      <c r="C157" s="419">
        <v>-5016</v>
      </c>
      <c r="D157" s="419">
        <v>2.0004</v>
      </c>
      <c r="E157" s="419">
        <f t="shared" si="2"/>
        <v>-10034.0064</v>
      </c>
    </row>
    <row r="158" spans="1:5">
      <c r="A158" s="762" t="s">
        <v>7107</v>
      </c>
      <c r="B158" s="762" t="s">
        <v>7108</v>
      </c>
      <c r="C158" s="419">
        <v>418</v>
      </c>
      <c r="D158" s="419">
        <v>3.6856</v>
      </c>
      <c r="E158" s="419">
        <f t="shared" si="2"/>
        <v>1540.5808</v>
      </c>
    </row>
    <row r="159" spans="1:5">
      <c r="A159" s="762" t="s">
        <v>7113</v>
      </c>
      <c r="B159" s="762" t="s">
        <v>7114</v>
      </c>
      <c r="C159" s="419">
        <v>208</v>
      </c>
      <c r="D159" s="419">
        <v>117.8497</v>
      </c>
      <c r="E159" s="419">
        <f t="shared" si="2"/>
        <v>24512.7376</v>
      </c>
    </row>
    <row r="160" spans="1:5">
      <c r="A160" s="762" t="s">
        <v>7117</v>
      </c>
      <c r="B160" s="762" t="s">
        <v>7118</v>
      </c>
      <c r="C160" s="419">
        <v>-418</v>
      </c>
      <c r="D160" s="419">
        <v>6.03</v>
      </c>
      <c r="E160" s="419">
        <f t="shared" si="2"/>
        <v>-2520.54</v>
      </c>
    </row>
    <row r="161" spans="1:5">
      <c r="A161" s="762" t="s">
        <v>7119</v>
      </c>
      <c r="B161" s="762" t="s">
        <v>7120</v>
      </c>
      <c r="C161" s="419">
        <v>49</v>
      </c>
      <c r="D161" s="419">
        <v>118.6871</v>
      </c>
      <c r="E161" s="419">
        <f t="shared" si="2"/>
        <v>5815.6679</v>
      </c>
    </row>
    <row r="162" spans="1:5">
      <c r="A162" s="762" t="s">
        <v>7122</v>
      </c>
      <c r="B162" s="762" t="s">
        <v>7123</v>
      </c>
      <c r="C162" s="419">
        <v>36</v>
      </c>
      <c r="D162" s="419">
        <v>46.6859</v>
      </c>
      <c r="E162" s="419">
        <f t="shared" si="2"/>
        <v>1680.6924</v>
      </c>
    </row>
    <row r="163" spans="1:5">
      <c r="A163" s="762" t="s">
        <v>7125</v>
      </c>
      <c r="B163" s="762" t="s">
        <v>7126</v>
      </c>
      <c r="C163" s="419">
        <v>135</v>
      </c>
      <c r="D163" s="419">
        <v>35.7086</v>
      </c>
      <c r="E163" s="419">
        <f t="shared" si="2"/>
        <v>4820.661</v>
      </c>
    </row>
    <row r="164" spans="1:5">
      <c r="A164" s="762" t="s">
        <v>7127</v>
      </c>
      <c r="B164" s="762" t="s">
        <v>7128</v>
      </c>
      <c r="C164" s="419">
        <v>173</v>
      </c>
      <c r="D164" s="419">
        <v>35.8618</v>
      </c>
      <c r="E164" s="419">
        <f t="shared" si="2"/>
        <v>6204.0914</v>
      </c>
    </row>
    <row r="165" spans="1:5">
      <c r="A165" s="762" t="s">
        <v>7129</v>
      </c>
      <c r="B165" s="762" t="s">
        <v>7130</v>
      </c>
      <c r="C165" s="419">
        <v>135</v>
      </c>
      <c r="D165" s="419">
        <v>44.4131</v>
      </c>
      <c r="E165" s="419">
        <f t="shared" si="2"/>
        <v>5995.7685</v>
      </c>
    </row>
    <row r="166" spans="1:5">
      <c r="A166" s="762" t="s">
        <v>7131</v>
      </c>
      <c r="B166" s="762" t="s">
        <v>7132</v>
      </c>
      <c r="C166" s="419">
        <v>173</v>
      </c>
      <c r="D166" s="419">
        <v>44.4413</v>
      </c>
      <c r="E166" s="419">
        <f t="shared" si="2"/>
        <v>7688.3449</v>
      </c>
    </row>
    <row r="167" spans="1:5">
      <c r="A167" s="762" t="s">
        <v>7133</v>
      </c>
      <c r="B167" s="762" t="s">
        <v>7134</v>
      </c>
      <c r="C167" s="419">
        <v>-2</v>
      </c>
      <c r="D167" s="419">
        <v>87.5573</v>
      </c>
      <c r="E167" s="419">
        <f t="shared" si="2"/>
        <v>-175.1146</v>
      </c>
    </row>
    <row r="168" spans="1:5">
      <c r="A168" s="762" t="s">
        <v>7137</v>
      </c>
      <c r="B168" s="762" t="s">
        <v>7138</v>
      </c>
      <c r="C168" s="419">
        <v>-102</v>
      </c>
      <c r="D168" s="419">
        <v>135.0606</v>
      </c>
      <c r="E168" s="419">
        <f t="shared" si="2"/>
        <v>-13776.1812</v>
      </c>
    </row>
    <row r="169" spans="1:5">
      <c r="A169" s="762" t="s">
        <v>7140</v>
      </c>
      <c r="B169" s="762" t="s">
        <v>7141</v>
      </c>
      <c r="C169" s="419">
        <v>822</v>
      </c>
      <c r="D169" s="419">
        <v>152.3729</v>
      </c>
      <c r="E169" s="419">
        <f t="shared" si="2"/>
        <v>125250.5238</v>
      </c>
    </row>
    <row r="170" spans="1:5">
      <c r="A170" s="762" t="s">
        <v>7142</v>
      </c>
      <c r="B170" s="762" t="s">
        <v>7143</v>
      </c>
      <c r="C170" s="419">
        <v>-35</v>
      </c>
      <c r="D170" s="419">
        <v>36.6105</v>
      </c>
      <c r="E170" s="419">
        <f t="shared" si="2"/>
        <v>-1281.3675</v>
      </c>
    </row>
    <row r="171" spans="1:5">
      <c r="A171" s="762" t="s">
        <v>7145</v>
      </c>
      <c r="B171" s="762" t="s">
        <v>7146</v>
      </c>
      <c r="C171" s="419">
        <v>2173</v>
      </c>
      <c r="D171" s="419">
        <v>44.0819</v>
      </c>
      <c r="E171" s="419">
        <f t="shared" si="2"/>
        <v>95789.9687</v>
      </c>
    </row>
    <row r="172" spans="1:5">
      <c r="A172" s="762" t="s">
        <v>8858</v>
      </c>
      <c r="B172" s="762" t="s">
        <v>8859</v>
      </c>
      <c r="C172" s="419">
        <v>-633</v>
      </c>
      <c r="D172" s="419">
        <v>250.381</v>
      </c>
      <c r="E172" s="419">
        <f t="shared" si="2"/>
        <v>-158491.173</v>
      </c>
    </row>
    <row r="173" spans="1:5">
      <c r="A173" s="762" t="s">
        <v>7189</v>
      </c>
      <c r="B173" s="762" t="s">
        <v>7190</v>
      </c>
      <c r="C173" s="419">
        <v>633</v>
      </c>
      <c r="D173" s="419">
        <v>251.8064</v>
      </c>
      <c r="E173" s="419">
        <f t="shared" si="2"/>
        <v>159393.4512</v>
      </c>
    </row>
    <row r="174" spans="1:5">
      <c r="A174" s="762" t="s">
        <v>7191</v>
      </c>
      <c r="B174" s="762" t="s">
        <v>7192</v>
      </c>
      <c r="C174" s="419">
        <v>84</v>
      </c>
      <c r="D174" s="419">
        <v>161.7503</v>
      </c>
      <c r="E174" s="419">
        <f t="shared" si="2"/>
        <v>13587.0252</v>
      </c>
    </row>
    <row r="175" spans="1:5">
      <c r="A175" s="762" t="s">
        <v>7199</v>
      </c>
      <c r="B175" s="762" t="s">
        <v>7200</v>
      </c>
      <c r="C175" s="419">
        <v>5016</v>
      </c>
      <c r="D175" s="419">
        <v>3.4884</v>
      </c>
      <c r="E175" s="419">
        <f t="shared" si="2"/>
        <v>17497.8144</v>
      </c>
    </row>
    <row r="176" spans="1:5">
      <c r="A176" s="762" t="s">
        <v>8860</v>
      </c>
      <c r="B176" s="762" t="s">
        <v>8861</v>
      </c>
      <c r="C176" s="419">
        <v>-841</v>
      </c>
      <c r="D176" s="419">
        <v>141.4618</v>
      </c>
      <c r="E176" s="419">
        <f t="shared" si="2"/>
        <v>-118969.3738</v>
      </c>
    </row>
    <row r="177" spans="1:5">
      <c r="A177" s="762" t="s">
        <v>7202</v>
      </c>
      <c r="B177" s="762" t="s">
        <v>7203</v>
      </c>
      <c r="C177" s="419">
        <v>851</v>
      </c>
      <c r="D177" s="419">
        <v>144.8808</v>
      </c>
      <c r="E177" s="419">
        <f t="shared" si="2"/>
        <v>123293.5608</v>
      </c>
    </row>
    <row r="178" spans="1:5">
      <c r="A178" s="762" t="s">
        <v>7204</v>
      </c>
      <c r="B178" s="762" t="s">
        <v>7205</v>
      </c>
      <c r="C178" s="419">
        <v>21033</v>
      </c>
      <c r="D178" s="419">
        <v>33.9067</v>
      </c>
      <c r="E178" s="419">
        <f t="shared" si="2"/>
        <v>713159.6211</v>
      </c>
    </row>
    <row r="179" spans="1:5">
      <c r="A179" s="762" t="s">
        <v>7207</v>
      </c>
      <c r="B179" s="762" t="s">
        <v>7208</v>
      </c>
      <c r="C179" s="419">
        <v>20283</v>
      </c>
      <c r="D179" s="419">
        <v>33.851</v>
      </c>
      <c r="E179" s="419">
        <f t="shared" si="2"/>
        <v>686599.833</v>
      </c>
    </row>
    <row r="180" spans="1:5">
      <c r="A180" s="762" t="s">
        <v>7210</v>
      </c>
      <c r="B180" s="762" t="s">
        <v>7211</v>
      </c>
      <c r="C180" s="419">
        <v>60</v>
      </c>
      <c r="D180" s="419">
        <v>34.9623</v>
      </c>
      <c r="E180" s="419">
        <f t="shared" si="2"/>
        <v>2097.738</v>
      </c>
    </row>
    <row r="181" spans="1:5">
      <c r="A181" s="762" t="s">
        <v>7213</v>
      </c>
      <c r="B181" s="762" t="s">
        <v>7214</v>
      </c>
      <c r="C181" s="419">
        <v>21033</v>
      </c>
      <c r="D181" s="419">
        <v>35.4365</v>
      </c>
      <c r="E181" s="419">
        <f t="shared" si="2"/>
        <v>745335.9045</v>
      </c>
    </row>
    <row r="182" spans="1:5">
      <c r="A182" s="762" t="s">
        <v>7216</v>
      </c>
      <c r="B182" s="762" t="s">
        <v>7217</v>
      </c>
      <c r="C182" s="419">
        <v>60</v>
      </c>
      <c r="D182" s="419">
        <v>14.6291</v>
      </c>
      <c r="E182" s="419">
        <f t="shared" si="2"/>
        <v>877.746</v>
      </c>
    </row>
    <row r="183" spans="1:5">
      <c r="A183" s="762" t="s">
        <v>7219</v>
      </c>
      <c r="B183" s="762" t="s">
        <v>7220</v>
      </c>
      <c r="C183" s="419">
        <v>20283</v>
      </c>
      <c r="D183" s="419">
        <v>33.9759</v>
      </c>
      <c r="E183" s="419">
        <f t="shared" si="2"/>
        <v>689133.1797</v>
      </c>
    </row>
    <row r="184" spans="1:5">
      <c r="A184" s="762" t="s">
        <v>7238</v>
      </c>
      <c r="B184" s="762" t="s">
        <v>7239</v>
      </c>
      <c r="C184" s="419">
        <v>801</v>
      </c>
      <c r="D184" s="419">
        <v>0.9002</v>
      </c>
      <c r="E184" s="419">
        <f t="shared" si="2"/>
        <v>721.0602</v>
      </c>
    </row>
    <row r="185" spans="1:5">
      <c r="A185" s="762" t="s">
        <v>5625</v>
      </c>
      <c r="B185" s="762" t="s">
        <v>5626</v>
      </c>
      <c r="C185" s="419">
        <v>800</v>
      </c>
      <c r="D185" s="419">
        <v>1.4364</v>
      </c>
      <c r="E185" s="419">
        <f t="shared" si="2"/>
        <v>1149.12</v>
      </c>
    </row>
    <row r="186" spans="1:5">
      <c r="A186" s="762" t="s">
        <v>7242</v>
      </c>
      <c r="B186" s="762" t="s">
        <v>7243</v>
      </c>
      <c r="C186" s="419">
        <v>8632</v>
      </c>
      <c r="D186" s="419">
        <v>19.3689</v>
      </c>
      <c r="E186" s="419">
        <f t="shared" si="2"/>
        <v>167192.3448</v>
      </c>
    </row>
    <row r="187" spans="1:5">
      <c r="A187" s="762" t="s">
        <v>7245</v>
      </c>
      <c r="B187" s="762" t="s">
        <v>7246</v>
      </c>
      <c r="C187" s="419">
        <v>6705</v>
      </c>
      <c r="D187" s="419">
        <v>18.7162</v>
      </c>
      <c r="E187" s="419">
        <f t="shared" si="2"/>
        <v>125492.121</v>
      </c>
    </row>
    <row r="188" spans="1:5">
      <c r="A188" s="762" t="s">
        <v>5627</v>
      </c>
      <c r="B188" s="762" t="s">
        <v>5628</v>
      </c>
      <c r="C188" s="419">
        <v>9177</v>
      </c>
      <c r="D188" s="419">
        <v>38.3759</v>
      </c>
      <c r="E188" s="419">
        <f t="shared" si="2"/>
        <v>352175.6343</v>
      </c>
    </row>
    <row r="189" spans="1:5">
      <c r="A189" s="762" t="s">
        <v>5629</v>
      </c>
      <c r="B189" s="762" t="s">
        <v>5630</v>
      </c>
      <c r="C189" s="419">
        <v>9299</v>
      </c>
      <c r="D189" s="419">
        <v>33.5655</v>
      </c>
      <c r="E189" s="419">
        <f t="shared" si="2"/>
        <v>312125.5845</v>
      </c>
    </row>
    <row r="190" spans="1:5">
      <c r="A190" s="762" t="s">
        <v>5631</v>
      </c>
      <c r="B190" s="762" t="s">
        <v>5632</v>
      </c>
      <c r="C190" s="419">
        <v>9059</v>
      </c>
      <c r="D190" s="419">
        <v>33.6539</v>
      </c>
      <c r="E190" s="419">
        <f t="shared" si="2"/>
        <v>304870.6801</v>
      </c>
    </row>
    <row r="191" spans="1:5">
      <c r="A191" s="762" t="s">
        <v>5633</v>
      </c>
      <c r="B191" s="762" t="s">
        <v>5634</v>
      </c>
      <c r="C191" s="419">
        <v>9238</v>
      </c>
      <c r="D191" s="419">
        <v>33.1756</v>
      </c>
      <c r="E191" s="419">
        <f t="shared" si="2"/>
        <v>306476.1928</v>
      </c>
    </row>
    <row r="192" spans="1:5">
      <c r="A192" s="762" t="s">
        <v>8862</v>
      </c>
      <c r="B192" s="762" t="s">
        <v>8863</v>
      </c>
      <c r="C192" s="419">
        <v>2</v>
      </c>
      <c r="D192" s="419">
        <v>95.415</v>
      </c>
      <c r="E192" s="419">
        <f t="shared" si="2"/>
        <v>190.83</v>
      </c>
    </row>
    <row r="193" spans="1:5">
      <c r="A193" s="762" t="s">
        <v>5647</v>
      </c>
      <c r="B193" s="762" t="s">
        <v>5648</v>
      </c>
      <c r="C193" s="419">
        <v>3</v>
      </c>
      <c r="D193" s="419">
        <v>86.4012</v>
      </c>
      <c r="E193" s="419">
        <f t="shared" si="2"/>
        <v>259.2036</v>
      </c>
    </row>
    <row r="194" spans="1:5">
      <c r="A194" s="762" t="s">
        <v>5649</v>
      </c>
      <c r="B194" s="762" t="s">
        <v>5650</v>
      </c>
      <c r="C194" s="419">
        <v>42</v>
      </c>
      <c r="D194" s="419">
        <v>79.9928</v>
      </c>
      <c r="E194" s="419">
        <f t="shared" ref="E194:E257" si="3">C194*D194</f>
        <v>3359.6976</v>
      </c>
    </row>
    <row r="195" spans="1:5">
      <c r="A195" s="762" t="s">
        <v>8864</v>
      </c>
      <c r="B195" s="762" t="s">
        <v>8865</v>
      </c>
      <c r="C195" s="419">
        <v>4</v>
      </c>
      <c r="D195" s="419">
        <v>222.0425</v>
      </c>
      <c r="E195" s="419">
        <f t="shared" si="3"/>
        <v>888.17</v>
      </c>
    </row>
    <row r="196" spans="1:5">
      <c r="A196" s="762" t="s">
        <v>8866</v>
      </c>
      <c r="B196" s="762" t="s">
        <v>8867</v>
      </c>
      <c r="C196" s="419">
        <v>108</v>
      </c>
      <c r="D196" s="419">
        <v>48.0569</v>
      </c>
      <c r="E196" s="419">
        <f t="shared" si="3"/>
        <v>5190.1452</v>
      </c>
    </row>
    <row r="197" spans="1:5">
      <c r="A197" s="762" t="s">
        <v>8868</v>
      </c>
      <c r="B197" s="762" t="s">
        <v>8869</v>
      </c>
      <c r="C197" s="419">
        <v>55</v>
      </c>
      <c r="D197" s="419">
        <v>46.8756</v>
      </c>
      <c r="E197" s="419">
        <f t="shared" si="3"/>
        <v>2578.158</v>
      </c>
    </row>
    <row r="198" spans="1:5">
      <c r="A198" s="762" t="s">
        <v>8870</v>
      </c>
      <c r="B198" s="762" t="s">
        <v>8871</v>
      </c>
      <c r="C198" s="419">
        <v>77</v>
      </c>
      <c r="D198" s="419">
        <v>45.241</v>
      </c>
      <c r="E198" s="419">
        <f t="shared" si="3"/>
        <v>3483.557</v>
      </c>
    </row>
    <row r="199" spans="1:5">
      <c r="A199" s="762" t="s">
        <v>5653</v>
      </c>
      <c r="B199" s="762" t="s">
        <v>5654</v>
      </c>
      <c r="C199" s="419">
        <v>20</v>
      </c>
      <c r="D199" s="419">
        <v>298.35</v>
      </c>
      <c r="E199" s="419">
        <f t="shared" si="3"/>
        <v>5967</v>
      </c>
    </row>
    <row r="200" spans="1:5">
      <c r="A200" s="762" t="s">
        <v>8872</v>
      </c>
      <c r="B200" s="762" t="s">
        <v>8873</v>
      </c>
      <c r="C200" s="419">
        <v>100</v>
      </c>
      <c r="D200" s="419">
        <v>456.26</v>
      </c>
      <c r="E200" s="419">
        <f t="shared" si="3"/>
        <v>45626</v>
      </c>
    </row>
    <row r="201" spans="1:5">
      <c r="A201" s="762" t="s">
        <v>7256</v>
      </c>
      <c r="B201" s="762" t="s">
        <v>7257</v>
      </c>
      <c r="C201" s="419">
        <v>1</v>
      </c>
      <c r="D201" s="419">
        <v>79.23</v>
      </c>
      <c r="E201" s="419">
        <f t="shared" si="3"/>
        <v>79.23</v>
      </c>
    </row>
    <row r="202" spans="1:5">
      <c r="A202" s="762" t="s">
        <v>7258</v>
      </c>
      <c r="B202" s="762" t="s">
        <v>7259</v>
      </c>
      <c r="C202" s="419">
        <v>1</v>
      </c>
      <c r="D202" s="419">
        <v>245.65</v>
      </c>
      <c r="E202" s="419">
        <f t="shared" si="3"/>
        <v>245.65</v>
      </c>
    </row>
    <row r="203" spans="1:5">
      <c r="A203" s="762" t="s">
        <v>5671</v>
      </c>
      <c r="B203" s="762" t="s">
        <v>5672</v>
      </c>
      <c r="C203" s="419">
        <v>219</v>
      </c>
      <c r="D203" s="419">
        <v>35.68</v>
      </c>
      <c r="E203" s="419">
        <f t="shared" si="3"/>
        <v>7813.92</v>
      </c>
    </row>
    <row r="204" spans="1:5">
      <c r="A204" s="762" t="s">
        <v>5673</v>
      </c>
      <c r="B204" s="762" t="s">
        <v>5674</v>
      </c>
      <c r="C204" s="419">
        <v>208</v>
      </c>
      <c r="D204" s="419">
        <v>34.96</v>
      </c>
      <c r="E204" s="419">
        <f t="shared" si="3"/>
        <v>7271.68</v>
      </c>
    </row>
    <row r="205" spans="1:5">
      <c r="A205" s="762" t="s">
        <v>5675</v>
      </c>
      <c r="B205" s="762" t="s">
        <v>5676</v>
      </c>
      <c r="C205" s="419">
        <v>219</v>
      </c>
      <c r="D205" s="419">
        <v>546.13</v>
      </c>
      <c r="E205" s="419">
        <f t="shared" si="3"/>
        <v>119602.47</v>
      </c>
    </row>
    <row r="206" spans="1:5">
      <c r="A206" s="762" t="s">
        <v>5677</v>
      </c>
      <c r="B206" s="762" t="s">
        <v>5678</v>
      </c>
      <c r="C206" s="419">
        <v>400</v>
      </c>
      <c r="D206" s="419">
        <v>133.62</v>
      </c>
      <c r="E206" s="419">
        <f t="shared" si="3"/>
        <v>53448</v>
      </c>
    </row>
    <row r="207" spans="1:5">
      <c r="A207" s="762" t="s">
        <v>7272</v>
      </c>
      <c r="B207" s="762" t="s">
        <v>7273</v>
      </c>
      <c r="C207" s="419">
        <v>4516</v>
      </c>
      <c r="D207" s="419">
        <v>42.89</v>
      </c>
      <c r="E207" s="419">
        <f t="shared" si="3"/>
        <v>193691.24</v>
      </c>
    </row>
    <row r="208" spans="1:5">
      <c r="A208" s="762" t="s">
        <v>7275</v>
      </c>
      <c r="B208" s="762" t="s">
        <v>7276</v>
      </c>
      <c r="C208" s="419">
        <v>173</v>
      </c>
      <c r="D208" s="419">
        <v>65.31</v>
      </c>
      <c r="E208" s="419">
        <f t="shared" si="3"/>
        <v>11298.63</v>
      </c>
    </row>
    <row r="209" spans="1:5">
      <c r="A209" s="762" t="s">
        <v>7278</v>
      </c>
      <c r="B209" s="762" t="s">
        <v>7279</v>
      </c>
      <c r="C209" s="419">
        <v>100</v>
      </c>
      <c r="D209" s="419">
        <v>70.67</v>
      </c>
      <c r="E209" s="419">
        <f t="shared" si="3"/>
        <v>7067</v>
      </c>
    </row>
    <row r="210" spans="1:5">
      <c r="A210" s="762" t="s">
        <v>7281</v>
      </c>
      <c r="B210" s="762" t="s">
        <v>7282</v>
      </c>
      <c r="C210" s="419">
        <v>4516</v>
      </c>
      <c r="D210" s="419">
        <v>39.4</v>
      </c>
      <c r="E210" s="419">
        <f t="shared" si="3"/>
        <v>177930.4</v>
      </c>
    </row>
    <row r="211" spans="1:5">
      <c r="A211" s="762" t="s">
        <v>7284</v>
      </c>
      <c r="B211" s="762" t="s">
        <v>7285</v>
      </c>
      <c r="C211" s="419">
        <v>256</v>
      </c>
      <c r="D211" s="419">
        <v>63.64</v>
      </c>
      <c r="E211" s="419">
        <f t="shared" si="3"/>
        <v>16291.84</v>
      </c>
    </row>
    <row r="212" spans="1:5">
      <c r="A212" s="762" t="s">
        <v>7287</v>
      </c>
      <c r="B212" s="762" t="s">
        <v>7288</v>
      </c>
      <c r="C212" s="419">
        <v>4721</v>
      </c>
      <c r="D212" s="419">
        <v>39.45</v>
      </c>
      <c r="E212" s="419">
        <f t="shared" si="3"/>
        <v>186243.45</v>
      </c>
    </row>
    <row r="213" spans="1:5">
      <c r="A213" s="762" t="s">
        <v>7290</v>
      </c>
      <c r="B213" s="762" t="s">
        <v>7291</v>
      </c>
      <c r="C213" s="419">
        <v>4628</v>
      </c>
      <c r="D213" s="419">
        <v>43.05</v>
      </c>
      <c r="E213" s="419">
        <f t="shared" si="3"/>
        <v>199235.4</v>
      </c>
    </row>
    <row r="214" spans="1:5">
      <c r="A214" s="762" t="s">
        <v>7293</v>
      </c>
      <c r="B214" s="762" t="s">
        <v>7294</v>
      </c>
      <c r="C214" s="419">
        <v>100</v>
      </c>
      <c r="D214" s="419">
        <v>45.03</v>
      </c>
      <c r="E214" s="419">
        <f t="shared" si="3"/>
        <v>4503</v>
      </c>
    </row>
    <row r="215" spans="1:5">
      <c r="A215" s="762" t="s">
        <v>7296</v>
      </c>
      <c r="B215" s="762" t="s">
        <v>7297</v>
      </c>
      <c r="C215" s="419">
        <v>3543</v>
      </c>
      <c r="D215" s="419">
        <v>206.5773</v>
      </c>
      <c r="E215" s="419">
        <f t="shared" si="3"/>
        <v>731903.3739</v>
      </c>
    </row>
    <row r="216" spans="1:5">
      <c r="A216" s="762" t="s">
        <v>7299</v>
      </c>
      <c r="B216" s="762" t="s">
        <v>7300</v>
      </c>
      <c r="C216" s="419">
        <v>236</v>
      </c>
      <c r="D216" s="419">
        <v>419.2</v>
      </c>
      <c r="E216" s="419">
        <f t="shared" si="3"/>
        <v>98931.2</v>
      </c>
    </row>
    <row r="217" spans="1:5">
      <c r="A217" s="762" t="s">
        <v>7302</v>
      </c>
      <c r="B217" s="762" t="s">
        <v>7303</v>
      </c>
      <c r="C217" s="419">
        <v>3728</v>
      </c>
      <c r="D217" s="419">
        <v>36.27</v>
      </c>
      <c r="E217" s="419">
        <f t="shared" si="3"/>
        <v>135214.56</v>
      </c>
    </row>
    <row r="218" spans="1:5">
      <c r="A218" s="762" t="s">
        <v>7741</v>
      </c>
      <c r="B218" s="762" t="s">
        <v>7742</v>
      </c>
      <c r="C218" s="419">
        <v>13804</v>
      </c>
      <c r="D218" s="419">
        <v>59.61</v>
      </c>
      <c r="E218" s="419">
        <f t="shared" si="3"/>
        <v>822856.44</v>
      </c>
    </row>
    <row r="219" spans="1:5">
      <c r="A219" s="762" t="s">
        <v>5695</v>
      </c>
      <c r="B219" s="762" t="s">
        <v>5696</v>
      </c>
      <c r="C219" s="419">
        <v>13479</v>
      </c>
      <c r="D219" s="419">
        <v>7.2</v>
      </c>
      <c r="E219" s="419">
        <f t="shared" si="3"/>
        <v>97048.8</v>
      </c>
    </row>
    <row r="220" spans="1:5">
      <c r="A220" s="762" t="s">
        <v>8874</v>
      </c>
      <c r="B220" s="762" t="s">
        <v>8875</v>
      </c>
      <c r="C220" s="419">
        <v>164</v>
      </c>
      <c r="D220" s="419">
        <v>48.67</v>
      </c>
      <c r="E220" s="419">
        <f t="shared" si="3"/>
        <v>7981.88</v>
      </c>
    </row>
    <row r="221" spans="1:5">
      <c r="A221" s="762" t="s">
        <v>8876</v>
      </c>
      <c r="B221" s="762" t="s">
        <v>8877</v>
      </c>
      <c r="C221" s="419">
        <v>167</v>
      </c>
      <c r="D221" s="419">
        <v>53.04</v>
      </c>
      <c r="E221" s="419">
        <f t="shared" si="3"/>
        <v>8857.68</v>
      </c>
    </row>
    <row r="222" spans="1:5">
      <c r="A222" s="762" t="s">
        <v>8322</v>
      </c>
      <c r="B222" s="762" t="s">
        <v>8323</v>
      </c>
      <c r="C222" s="419">
        <v>3320</v>
      </c>
      <c r="D222" s="419">
        <v>0.0683</v>
      </c>
      <c r="E222" s="419">
        <f t="shared" si="3"/>
        <v>226.756</v>
      </c>
    </row>
    <row r="223" spans="1:5">
      <c r="A223" s="762" t="s">
        <v>6700</v>
      </c>
      <c r="B223" s="762" t="s">
        <v>6701</v>
      </c>
      <c r="C223" s="419">
        <v>-11</v>
      </c>
      <c r="D223" s="419">
        <v>1.9017</v>
      </c>
      <c r="E223" s="419">
        <f t="shared" si="3"/>
        <v>-20.9187</v>
      </c>
    </row>
    <row r="224" spans="1:5">
      <c r="A224" s="762" t="s">
        <v>8878</v>
      </c>
      <c r="B224" s="762" t="s">
        <v>8879</v>
      </c>
      <c r="C224" s="419">
        <v>2500</v>
      </c>
      <c r="D224" s="419">
        <v>0.1072</v>
      </c>
      <c r="E224" s="419">
        <f t="shared" si="3"/>
        <v>268</v>
      </c>
    </row>
    <row r="225" spans="1:5">
      <c r="A225" s="762" t="s">
        <v>8880</v>
      </c>
      <c r="B225" s="762" t="s">
        <v>8881</v>
      </c>
      <c r="C225" s="419">
        <v>-10</v>
      </c>
      <c r="D225" s="419">
        <v>1</v>
      </c>
      <c r="E225" s="419">
        <f t="shared" si="3"/>
        <v>-10</v>
      </c>
    </row>
    <row r="226" spans="1:5">
      <c r="A226" s="762" t="s">
        <v>8882</v>
      </c>
      <c r="B226" s="762" t="s">
        <v>8883</v>
      </c>
      <c r="C226" s="419">
        <v>10</v>
      </c>
      <c r="D226" s="419">
        <v>1</v>
      </c>
      <c r="E226" s="419">
        <f t="shared" si="3"/>
        <v>10</v>
      </c>
    </row>
    <row r="227" spans="1:5">
      <c r="A227" s="762" t="s">
        <v>8884</v>
      </c>
      <c r="B227" s="762" t="s">
        <v>8885</v>
      </c>
      <c r="C227" s="419">
        <v>600</v>
      </c>
      <c r="D227" s="419">
        <v>0.0671</v>
      </c>
      <c r="E227" s="419">
        <f t="shared" si="3"/>
        <v>40.26</v>
      </c>
    </row>
    <row r="228" spans="1:5">
      <c r="A228" s="762" t="s">
        <v>6344</v>
      </c>
      <c r="B228" s="762" t="s">
        <v>6345</v>
      </c>
      <c r="C228" s="419">
        <v>6600</v>
      </c>
      <c r="D228" s="419">
        <v>2.714</v>
      </c>
      <c r="E228" s="419">
        <f t="shared" si="3"/>
        <v>17912.4</v>
      </c>
    </row>
    <row r="229" spans="1:5">
      <c r="A229" s="762" t="s">
        <v>6346</v>
      </c>
      <c r="B229" s="762" t="s">
        <v>6347</v>
      </c>
      <c r="C229" s="419">
        <v>18600</v>
      </c>
      <c r="D229" s="419">
        <v>0.05</v>
      </c>
      <c r="E229" s="419">
        <f t="shared" si="3"/>
        <v>930</v>
      </c>
    </row>
    <row r="230" spans="1:5">
      <c r="A230" s="762" t="s">
        <v>6348</v>
      </c>
      <c r="B230" s="762" t="s">
        <v>6349</v>
      </c>
      <c r="C230" s="419">
        <v>41200</v>
      </c>
      <c r="D230" s="419">
        <v>2.1</v>
      </c>
      <c r="E230" s="419">
        <f t="shared" si="3"/>
        <v>86520</v>
      </c>
    </row>
    <row r="231" spans="1:5">
      <c r="A231" s="762" t="s">
        <v>8886</v>
      </c>
      <c r="B231" s="762" t="s">
        <v>6597</v>
      </c>
      <c r="C231" s="419">
        <v>3349</v>
      </c>
      <c r="D231" s="419">
        <v>0.45</v>
      </c>
      <c r="E231" s="419">
        <f t="shared" si="3"/>
        <v>1507.05</v>
      </c>
    </row>
    <row r="232" spans="1:5">
      <c r="A232" s="762" t="s">
        <v>6350</v>
      </c>
      <c r="B232" s="762" t="s">
        <v>6351</v>
      </c>
      <c r="C232" s="419">
        <v>7000</v>
      </c>
      <c r="D232" s="419">
        <v>2.74</v>
      </c>
      <c r="E232" s="419">
        <f t="shared" si="3"/>
        <v>19180</v>
      </c>
    </row>
    <row r="233" spans="1:5">
      <c r="A233" s="762" t="s">
        <v>6352</v>
      </c>
      <c r="B233" s="762" t="s">
        <v>6353</v>
      </c>
      <c r="C233" s="419">
        <v>7000</v>
      </c>
      <c r="D233" s="419">
        <v>0.5</v>
      </c>
      <c r="E233" s="419">
        <f t="shared" si="3"/>
        <v>3500</v>
      </c>
    </row>
    <row r="234" spans="1:5">
      <c r="A234" s="762" t="s">
        <v>8887</v>
      </c>
      <c r="B234" s="762" t="s">
        <v>8888</v>
      </c>
      <c r="C234" s="419">
        <v>60</v>
      </c>
      <c r="D234" s="419">
        <v>2.2592</v>
      </c>
      <c r="E234" s="419">
        <f t="shared" si="3"/>
        <v>135.552</v>
      </c>
    </row>
    <row r="235" spans="1:5">
      <c r="A235" s="762" t="s">
        <v>8324</v>
      </c>
      <c r="B235" s="762" t="s">
        <v>8325</v>
      </c>
      <c r="C235" s="419">
        <v>130</v>
      </c>
      <c r="D235" s="419">
        <v>1.2268</v>
      </c>
      <c r="E235" s="419">
        <f t="shared" si="3"/>
        <v>159.484</v>
      </c>
    </row>
    <row r="236" spans="1:5">
      <c r="A236" s="762" t="s">
        <v>8889</v>
      </c>
      <c r="B236" s="762" t="s">
        <v>8890</v>
      </c>
      <c r="C236" s="419">
        <v>812</v>
      </c>
      <c r="D236" s="419">
        <v>2.2592</v>
      </c>
      <c r="E236" s="419">
        <f t="shared" si="3"/>
        <v>1834.4704</v>
      </c>
    </row>
    <row r="237" spans="1:5">
      <c r="A237" s="762" t="s">
        <v>8338</v>
      </c>
      <c r="B237" s="762" t="s">
        <v>8339</v>
      </c>
      <c r="C237" s="419">
        <v>66</v>
      </c>
      <c r="D237" s="419">
        <v>236.97</v>
      </c>
      <c r="E237" s="419">
        <f t="shared" si="3"/>
        <v>15640.02</v>
      </c>
    </row>
    <row r="238" spans="1:5">
      <c r="A238" s="762" t="s">
        <v>8891</v>
      </c>
      <c r="B238" s="762" t="s">
        <v>8892</v>
      </c>
      <c r="C238" s="419">
        <v>-236</v>
      </c>
      <c r="D238" s="419">
        <v>1.3622</v>
      </c>
      <c r="E238" s="419">
        <f t="shared" si="3"/>
        <v>-321.4792</v>
      </c>
    </row>
    <row r="239" spans="1:5">
      <c r="A239" s="762" t="s">
        <v>8893</v>
      </c>
      <c r="B239" s="762" t="s">
        <v>8894</v>
      </c>
      <c r="C239" s="419">
        <v>848</v>
      </c>
      <c r="D239" s="419">
        <v>1.4266</v>
      </c>
      <c r="E239" s="419">
        <f t="shared" si="3"/>
        <v>1209.7568</v>
      </c>
    </row>
    <row r="240" spans="1:5">
      <c r="A240" s="762" t="s">
        <v>8895</v>
      </c>
      <c r="B240" s="762" t="s">
        <v>8896</v>
      </c>
      <c r="C240" s="419">
        <v>3282</v>
      </c>
      <c r="D240" s="419">
        <v>1.4293</v>
      </c>
      <c r="E240" s="419">
        <f t="shared" si="3"/>
        <v>4690.9626</v>
      </c>
    </row>
    <row r="241" spans="1:5">
      <c r="A241" s="762" t="s">
        <v>6354</v>
      </c>
      <c r="B241" s="762" t="s">
        <v>6355</v>
      </c>
      <c r="C241" s="419">
        <v>37100</v>
      </c>
      <c r="D241" s="419">
        <v>2.1916</v>
      </c>
      <c r="E241" s="419">
        <f t="shared" si="3"/>
        <v>81308.36</v>
      </c>
    </row>
    <row r="242" spans="1:5">
      <c r="A242" s="762" t="s">
        <v>8897</v>
      </c>
      <c r="B242" s="762" t="s">
        <v>8898</v>
      </c>
      <c r="C242" s="419">
        <v>169</v>
      </c>
      <c r="D242" s="419">
        <v>5.135</v>
      </c>
      <c r="E242" s="419">
        <f t="shared" si="3"/>
        <v>867.815</v>
      </c>
    </row>
    <row r="243" spans="1:5">
      <c r="A243" s="762" t="s">
        <v>8899</v>
      </c>
      <c r="B243" s="762" t="s">
        <v>8900</v>
      </c>
      <c r="C243" s="419">
        <v>80</v>
      </c>
      <c r="D243" s="419">
        <v>3.5746</v>
      </c>
      <c r="E243" s="419">
        <f t="shared" si="3"/>
        <v>285.968</v>
      </c>
    </row>
    <row r="244" spans="1:5">
      <c r="A244" s="762" t="s">
        <v>8901</v>
      </c>
      <c r="B244" s="762" t="s">
        <v>8902</v>
      </c>
      <c r="C244" s="419">
        <v>505</v>
      </c>
      <c r="D244" s="419">
        <v>1.7092</v>
      </c>
      <c r="E244" s="419">
        <f t="shared" si="3"/>
        <v>863.146</v>
      </c>
    </row>
    <row r="245" spans="1:5">
      <c r="A245" s="762" t="s">
        <v>8903</v>
      </c>
      <c r="B245" s="762" t="s">
        <v>8904</v>
      </c>
      <c r="C245" s="419">
        <v>6</v>
      </c>
      <c r="D245" s="419">
        <v>1.7083</v>
      </c>
      <c r="E245" s="419">
        <f t="shared" si="3"/>
        <v>10.2498</v>
      </c>
    </row>
    <row r="246" spans="1:5">
      <c r="A246" s="762" t="s">
        <v>8905</v>
      </c>
      <c r="B246" s="762" t="s">
        <v>8906</v>
      </c>
      <c r="C246" s="419">
        <v>8</v>
      </c>
      <c r="D246" s="419">
        <v>1.1175</v>
      </c>
      <c r="E246" s="419">
        <f t="shared" si="3"/>
        <v>8.94</v>
      </c>
    </row>
    <row r="247" spans="1:5">
      <c r="A247" s="762" t="s">
        <v>8907</v>
      </c>
      <c r="B247" s="762" t="s">
        <v>8908</v>
      </c>
      <c r="C247" s="419">
        <v>8</v>
      </c>
      <c r="D247" s="419">
        <v>2.2425</v>
      </c>
      <c r="E247" s="419">
        <f t="shared" si="3"/>
        <v>17.94</v>
      </c>
    </row>
    <row r="248" spans="1:5">
      <c r="A248" s="762" t="s">
        <v>8909</v>
      </c>
      <c r="B248" s="762" t="s">
        <v>8910</v>
      </c>
      <c r="C248" s="419">
        <v>-18</v>
      </c>
      <c r="D248" s="419">
        <v>0.5811</v>
      </c>
      <c r="E248" s="419">
        <f t="shared" si="3"/>
        <v>-10.4598</v>
      </c>
    </row>
    <row r="249" spans="1:5">
      <c r="A249" s="762" t="s">
        <v>8911</v>
      </c>
      <c r="B249" s="762" t="s">
        <v>8912</v>
      </c>
      <c r="C249" s="419">
        <v>-13</v>
      </c>
      <c r="D249" s="419">
        <v>0.5815</v>
      </c>
      <c r="E249" s="419">
        <f t="shared" si="3"/>
        <v>-7.5595</v>
      </c>
    </row>
    <row r="250" spans="1:5">
      <c r="A250" s="762" t="s">
        <v>6356</v>
      </c>
      <c r="B250" s="762" t="s">
        <v>6357</v>
      </c>
      <c r="C250" s="419">
        <v>21315</v>
      </c>
      <c r="D250" s="419">
        <v>1</v>
      </c>
      <c r="E250" s="419">
        <f t="shared" si="3"/>
        <v>21315</v>
      </c>
    </row>
    <row r="251" spans="1:5">
      <c r="A251" s="762" t="s">
        <v>6358</v>
      </c>
      <c r="B251" s="762" t="s">
        <v>6359</v>
      </c>
      <c r="C251" s="419">
        <v>17745</v>
      </c>
      <c r="D251" s="419">
        <v>1</v>
      </c>
      <c r="E251" s="419">
        <f t="shared" si="3"/>
        <v>17745</v>
      </c>
    </row>
    <row r="252" spans="1:5">
      <c r="A252" s="762" t="s">
        <v>8913</v>
      </c>
      <c r="B252" s="762" t="s">
        <v>8914</v>
      </c>
      <c r="C252" s="419">
        <v>-8888</v>
      </c>
      <c r="D252" s="419">
        <v>0.2375</v>
      </c>
      <c r="E252" s="419">
        <f t="shared" si="3"/>
        <v>-2110.9</v>
      </c>
    </row>
    <row r="253" spans="1:5">
      <c r="A253" s="762" t="s">
        <v>8915</v>
      </c>
      <c r="B253" s="762" t="s">
        <v>8916</v>
      </c>
      <c r="C253" s="419">
        <v>450</v>
      </c>
      <c r="D253" s="419">
        <v>12.1781</v>
      </c>
      <c r="E253" s="419">
        <f t="shared" si="3"/>
        <v>5480.145</v>
      </c>
    </row>
    <row r="254" spans="1:5">
      <c r="A254" s="762" t="s">
        <v>8917</v>
      </c>
      <c r="B254" s="762" t="s">
        <v>8918</v>
      </c>
      <c r="C254" s="419">
        <v>865</v>
      </c>
      <c r="D254" s="419">
        <v>3.395</v>
      </c>
      <c r="E254" s="419">
        <f t="shared" si="3"/>
        <v>2936.675</v>
      </c>
    </row>
    <row r="255" spans="1:5">
      <c r="A255" s="762" t="s">
        <v>8919</v>
      </c>
      <c r="B255" s="762" t="s">
        <v>8920</v>
      </c>
      <c r="C255" s="419">
        <v>21</v>
      </c>
      <c r="D255" s="419">
        <v>3.161</v>
      </c>
      <c r="E255" s="419">
        <f t="shared" si="3"/>
        <v>66.381</v>
      </c>
    </row>
    <row r="256" spans="1:5">
      <c r="A256" s="762" t="s">
        <v>8921</v>
      </c>
      <c r="B256" s="762" t="s">
        <v>8922</v>
      </c>
      <c r="C256" s="419">
        <v>125</v>
      </c>
      <c r="D256" s="419">
        <v>4.3694</v>
      </c>
      <c r="E256" s="419">
        <f t="shared" si="3"/>
        <v>546.175</v>
      </c>
    </row>
    <row r="257" spans="1:5">
      <c r="A257" s="762" t="s">
        <v>6360</v>
      </c>
      <c r="B257" s="762" t="s">
        <v>6361</v>
      </c>
      <c r="C257" s="419">
        <v>90000</v>
      </c>
      <c r="D257" s="419">
        <v>0.0685</v>
      </c>
      <c r="E257" s="419">
        <f t="shared" si="3"/>
        <v>6165</v>
      </c>
    </row>
    <row r="258" spans="1:5">
      <c r="A258" s="762" t="s">
        <v>8923</v>
      </c>
      <c r="B258" s="762" t="s">
        <v>8924</v>
      </c>
      <c r="C258" s="419">
        <v>900</v>
      </c>
      <c r="D258" s="419">
        <v>0.6248</v>
      </c>
      <c r="E258" s="419">
        <f t="shared" ref="E258:E321" si="4">C258*D258</f>
        <v>562.32</v>
      </c>
    </row>
    <row r="259" spans="1:5">
      <c r="A259" s="762" t="s">
        <v>6362</v>
      </c>
      <c r="B259" s="762" t="s">
        <v>6363</v>
      </c>
      <c r="C259" s="419">
        <v>746</v>
      </c>
      <c r="D259" s="419">
        <v>1.148</v>
      </c>
      <c r="E259" s="419">
        <f t="shared" si="4"/>
        <v>856.408</v>
      </c>
    </row>
    <row r="260" spans="1:5">
      <c r="A260" s="762" t="s">
        <v>8925</v>
      </c>
      <c r="B260" s="762" t="s">
        <v>8926</v>
      </c>
      <c r="C260" s="419">
        <v>292</v>
      </c>
      <c r="D260" s="419">
        <v>0.1362</v>
      </c>
      <c r="E260" s="419">
        <f t="shared" si="4"/>
        <v>39.7704</v>
      </c>
    </row>
    <row r="261" spans="1:5">
      <c r="A261" s="762" t="s">
        <v>8927</v>
      </c>
      <c r="B261" s="762" t="s">
        <v>8928</v>
      </c>
      <c r="C261" s="419">
        <v>70</v>
      </c>
      <c r="D261" s="419">
        <v>0.8336</v>
      </c>
      <c r="E261" s="419">
        <f t="shared" si="4"/>
        <v>58.352</v>
      </c>
    </row>
    <row r="262" spans="1:5">
      <c r="A262" s="762" t="s">
        <v>6364</v>
      </c>
      <c r="B262" s="762" t="s">
        <v>6365</v>
      </c>
      <c r="C262" s="419">
        <v>25026</v>
      </c>
      <c r="D262" s="419">
        <v>0.5459</v>
      </c>
      <c r="E262" s="419">
        <f t="shared" si="4"/>
        <v>13661.6934</v>
      </c>
    </row>
    <row r="263" spans="1:5">
      <c r="A263" s="762" t="s">
        <v>6366</v>
      </c>
      <c r="B263" s="762" t="s">
        <v>6367</v>
      </c>
      <c r="C263" s="419">
        <v>23200</v>
      </c>
      <c r="D263" s="419">
        <v>10.371</v>
      </c>
      <c r="E263" s="419">
        <f t="shared" si="4"/>
        <v>240607.2</v>
      </c>
    </row>
    <row r="264" spans="1:5">
      <c r="A264" s="762" t="s">
        <v>6368</v>
      </c>
      <c r="B264" s="762" t="s">
        <v>6369</v>
      </c>
      <c r="C264" s="419">
        <v>100</v>
      </c>
      <c r="D264" s="419">
        <v>1.8336</v>
      </c>
      <c r="E264" s="419">
        <f t="shared" si="4"/>
        <v>183.36</v>
      </c>
    </row>
    <row r="265" spans="1:5">
      <c r="A265" s="762" t="s">
        <v>6370</v>
      </c>
      <c r="B265" s="762" t="s">
        <v>6371</v>
      </c>
      <c r="C265" s="419">
        <v>4341</v>
      </c>
      <c r="D265" s="419">
        <v>0.7475</v>
      </c>
      <c r="E265" s="419">
        <f t="shared" si="4"/>
        <v>3244.8975</v>
      </c>
    </row>
    <row r="266" spans="1:5">
      <c r="A266" s="762" t="s">
        <v>8929</v>
      </c>
      <c r="B266" s="762" t="s">
        <v>8930</v>
      </c>
      <c r="C266" s="419">
        <v>3742</v>
      </c>
      <c r="D266" s="419">
        <v>0.5327</v>
      </c>
      <c r="E266" s="419">
        <f t="shared" si="4"/>
        <v>1993.3634</v>
      </c>
    </row>
    <row r="267" spans="1:5">
      <c r="A267" s="762" t="s">
        <v>6372</v>
      </c>
      <c r="B267" s="762" t="s">
        <v>6373</v>
      </c>
      <c r="C267" s="419">
        <v>13007</v>
      </c>
      <c r="D267" s="419">
        <v>0.1317</v>
      </c>
      <c r="E267" s="419">
        <f t="shared" si="4"/>
        <v>1713.0219</v>
      </c>
    </row>
    <row r="268" spans="1:5">
      <c r="A268" s="762" t="s">
        <v>8931</v>
      </c>
      <c r="B268" s="762" t="s">
        <v>8932</v>
      </c>
      <c r="C268" s="419">
        <v>-4</v>
      </c>
      <c r="D268" s="419">
        <v>0.65</v>
      </c>
      <c r="E268" s="419">
        <f t="shared" si="4"/>
        <v>-2.6</v>
      </c>
    </row>
    <row r="269" spans="1:5">
      <c r="A269" s="762" t="s">
        <v>8933</v>
      </c>
      <c r="B269" s="762" t="s">
        <v>8934</v>
      </c>
      <c r="C269" s="419">
        <v>-16151</v>
      </c>
      <c r="D269" s="419">
        <v>0.3165</v>
      </c>
      <c r="E269" s="419">
        <f t="shared" si="4"/>
        <v>-5111.7915</v>
      </c>
    </row>
    <row r="270" spans="1:5">
      <c r="A270" s="762" t="s">
        <v>8935</v>
      </c>
      <c r="B270" s="762" t="s">
        <v>8936</v>
      </c>
      <c r="C270" s="419">
        <v>-16151</v>
      </c>
      <c r="D270" s="419">
        <v>0.3934</v>
      </c>
      <c r="E270" s="419">
        <f t="shared" si="4"/>
        <v>-6353.8034</v>
      </c>
    </row>
    <row r="271" spans="1:5">
      <c r="A271" s="762" t="s">
        <v>8937</v>
      </c>
      <c r="B271" s="762" t="s">
        <v>8938</v>
      </c>
      <c r="C271" s="419">
        <v>202599</v>
      </c>
      <c r="D271" s="419">
        <v>0.0937</v>
      </c>
      <c r="E271" s="419">
        <f t="shared" si="4"/>
        <v>18983.5263</v>
      </c>
    </row>
    <row r="272" spans="1:5">
      <c r="A272" s="762" t="s">
        <v>8939</v>
      </c>
      <c r="B272" s="762" t="s">
        <v>6579</v>
      </c>
      <c r="C272" s="419">
        <v>900</v>
      </c>
      <c r="D272" s="419">
        <v>2.5931</v>
      </c>
      <c r="E272" s="419">
        <f t="shared" si="4"/>
        <v>2333.79</v>
      </c>
    </row>
    <row r="273" spans="1:5">
      <c r="A273" s="762" t="s">
        <v>6374</v>
      </c>
      <c r="B273" s="762" t="s">
        <v>6375</v>
      </c>
      <c r="C273" s="419">
        <v>32800</v>
      </c>
      <c r="D273" s="419">
        <v>1.0874</v>
      </c>
      <c r="E273" s="419">
        <f t="shared" si="4"/>
        <v>35666.72</v>
      </c>
    </row>
    <row r="274" spans="1:5">
      <c r="A274" s="762" t="s">
        <v>8940</v>
      </c>
      <c r="B274" s="762" t="s">
        <v>7311</v>
      </c>
      <c r="C274" s="419">
        <v>20180</v>
      </c>
      <c r="D274" s="419">
        <v>0.106</v>
      </c>
      <c r="E274" s="419">
        <f t="shared" si="4"/>
        <v>2139.08</v>
      </c>
    </row>
    <row r="275" spans="1:5">
      <c r="A275" s="762" t="s">
        <v>8941</v>
      </c>
      <c r="B275" s="762" t="s">
        <v>8942</v>
      </c>
      <c r="C275" s="419">
        <v>250</v>
      </c>
      <c r="D275" s="419">
        <v>6.2362</v>
      </c>
      <c r="E275" s="419">
        <f t="shared" si="4"/>
        <v>1559.05</v>
      </c>
    </row>
    <row r="276" spans="1:5">
      <c r="A276" s="762" t="s">
        <v>8943</v>
      </c>
      <c r="B276" s="762" t="s">
        <v>8944</v>
      </c>
      <c r="C276" s="419">
        <v>300</v>
      </c>
      <c r="D276" s="419">
        <v>23.5568</v>
      </c>
      <c r="E276" s="419">
        <f t="shared" si="4"/>
        <v>7067.04</v>
      </c>
    </row>
    <row r="277" spans="1:5">
      <c r="A277" s="762" t="s">
        <v>8945</v>
      </c>
      <c r="B277" s="762" t="s">
        <v>8946</v>
      </c>
      <c r="C277" s="419">
        <v>-2</v>
      </c>
      <c r="D277" s="419">
        <v>23.5568</v>
      </c>
      <c r="E277" s="419">
        <f t="shared" si="4"/>
        <v>-47.1136</v>
      </c>
    </row>
    <row r="278" spans="1:5">
      <c r="A278" s="762" t="s">
        <v>8947</v>
      </c>
      <c r="B278" s="762" t="s">
        <v>8948</v>
      </c>
      <c r="C278" s="419">
        <v>14</v>
      </c>
      <c r="D278" s="419">
        <v>18.8643</v>
      </c>
      <c r="E278" s="419">
        <f t="shared" si="4"/>
        <v>264.1002</v>
      </c>
    </row>
    <row r="279" spans="1:5">
      <c r="A279" s="762" t="s">
        <v>6376</v>
      </c>
      <c r="B279" s="762" t="s">
        <v>6377</v>
      </c>
      <c r="C279" s="419">
        <v>7533</v>
      </c>
      <c r="D279" s="419">
        <v>35.8771</v>
      </c>
      <c r="E279" s="419">
        <f t="shared" si="4"/>
        <v>270262.1943</v>
      </c>
    </row>
    <row r="280" spans="1:5">
      <c r="A280" s="762" t="s">
        <v>8949</v>
      </c>
      <c r="B280" s="762" t="s">
        <v>8950</v>
      </c>
      <c r="C280" s="419">
        <v>4345</v>
      </c>
      <c r="D280" s="419">
        <v>3.5385</v>
      </c>
      <c r="E280" s="419">
        <f t="shared" si="4"/>
        <v>15374.7825</v>
      </c>
    </row>
    <row r="281" spans="1:5">
      <c r="A281" s="762" t="s">
        <v>8951</v>
      </c>
      <c r="B281" s="762" t="s">
        <v>8952</v>
      </c>
      <c r="C281" s="419">
        <v>-43872</v>
      </c>
      <c r="D281" s="419">
        <v>0.0594</v>
      </c>
      <c r="E281" s="419">
        <f t="shared" si="4"/>
        <v>-2605.9968</v>
      </c>
    </row>
    <row r="282" spans="1:5">
      <c r="A282" s="762" t="s">
        <v>8953</v>
      </c>
      <c r="B282" s="762" t="s">
        <v>8954</v>
      </c>
      <c r="C282" s="419">
        <v>-4</v>
      </c>
      <c r="D282" s="419">
        <v>3.695</v>
      </c>
      <c r="E282" s="419">
        <f t="shared" si="4"/>
        <v>-14.78</v>
      </c>
    </row>
    <row r="283" spans="1:5">
      <c r="A283" s="762" t="s">
        <v>6378</v>
      </c>
      <c r="B283" s="762" t="s">
        <v>6379</v>
      </c>
      <c r="C283" s="419">
        <v>3230</v>
      </c>
      <c r="D283" s="419">
        <v>12.4239</v>
      </c>
      <c r="E283" s="419">
        <f t="shared" si="4"/>
        <v>40129.197</v>
      </c>
    </row>
    <row r="284" spans="1:5">
      <c r="A284" s="762" t="s">
        <v>6380</v>
      </c>
      <c r="B284" s="762" t="s">
        <v>6381</v>
      </c>
      <c r="C284" s="419">
        <v>3400</v>
      </c>
      <c r="D284" s="419">
        <v>1.8615</v>
      </c>
      <c r="E284" s="419">
        <f t="shared" si="4"/>
        <v>6329.1</v>
      </c>
    </row>
    <row r="285" spans="1:5">
      <c r="A285" s="762" t="s">
        <v>6382</v>
      </c>
      <c r="B285" s="762" t="s">
        <v>6383</v>
      </c>
      <c r="C285" s="419">
        <v>5985</v>
      </c>
      <c r="D285" s="419">
        <v>1.8345</v>
      </c>
      <c r="E285" s="419">
        <f t="shared" si="4"/>
        <v>10979.4825</v>
      </c>
    </row>
    <row r="286" spans="1:5">
      <c r="A286" s="762" t="s">
        <v>6384</v>
      </c>
      <c r="B286" s="762" t="s">
        <v>6385</v>
      </c>
      <c r="C286" s="419">
        <v>41357</v>
      </c>
      <c r="D286" s="419">
        <v>3.1003</v>
      </c>
      <c r="E286" s="419">
        <f t="shared" si="4"/>
        <v>128219.1071</v>
      </c>
    </row>
    <row r="287" spans="1:5">
      <c r="A287" s="762" t="s">
        <v>6386</v>
      </c>
      <c r="B287" s="762" t="s">
        <v>6387</v>
      </c>
      <c r="C287" s="419">
        <v>7200</v>
      </c>
      <c r="D287" s="419">
        <v>1.9544</v>
      </c>
      <c r="E287" s="419">
        <f t="shared" si="4"/>
        <v>14071.68</v>
      </c>
    </row>
    <row r="288" spans="1:5">
      <c r="A288" s="762" t="s">
        <v>6388</v>
      </c>
      <c r="B288" s="762" t="s">
        <v>6389</v>
      </c>
      <c r="C288" s="419">
        <v>3602</v>
      </c>
      <c r="D288" s="419">
        <v>0.6486</v>
      </c>
      <c r="E288" s="419">
        <f t="shared" si="4"/>
        <v>2336.2572</v>
      </c>
    </row>
    <row r="289" spans="1:5">
      <c r="A289" s="762" t="s">
        <v>8955</v>
      </c>
      <c r="B289" s="762" t="s">
        <v>8956</v>
      </c>
      <c r="C289" s="419">
        <v>33</v>
      </c>
      <c r="D289" s="419">
        <v>15.0634</v>
      </c>
      <c r="E289" s="419">
        <f t="shared" si="4"/>
        <v>497.0922</v>
      </c>
    </row>
    <row r="290" spans="1:5">
      <c r="A290" s="762" t="s">
        <v>6390</v>
      </c>
      <c r="B290" s="762" t="s">
        <v>6391</v>
      </c>
      <c r="C290" s="419">
        <v>96</v>
      </c>
      <c r="D290" s="419">
        <v>14.5513</v>
      </c>
      <c r="E290" s="419">
        <f t="shared" si="4"/>
        <v>1396.9248</v>
      </c>
    </row>
    <row r="291" spans="1:5">
      <c r="A291" s="762" t="s">
        <v>6392</v>
      </c>
      <c r="B291" s="762" t="s">
        <v>6393</v>
      </c>
      <c r="C291" s="419">
        <v>6160</v>
      </c>
      <c r="D291" s="419">
        <v>1.3826</v>
      </c>
      <c r="E291" s="419">
        <f t="shared" si="4"/>
        <v>8516.816</v>
      </c>
    </row>
    <row r="292" spans="1:5">
      <c r="A292" s="762" t="s">
        <v>6858</v>
      </c>
      <c r="B292" s="762" t="s">
        <v>6859</v>
      </c>
      <c r="C292" s="419">
        <v>45</v>
      </c>
      <c r="D292" s="419">
        <v>1.7173</v>
      </c>
      <c r="E292" s="419">
        <f t="shared" si="4"/>
        <v>77.2785</v>
      </c>
    </row>
    <row r="293" spans="1:5">
      <c r="A293" s="762" t="s">
        <v>8957</v>
      </c>
      <c r="B293" s="762" t="s">
        <v>8958</v>
      </c>
      <c r="C293" s="419">
        <v>1</v>
      </c>
      <c r="D293" s="419">
        <v>1.78</v>
      </c>
      <c r="E293" s="419">
        <f t="shared" si="4"/>
        <v>1.78</v>
      </c>
    </row>
    <row r="294" spans="1:5">
      <c r="A294" s="762" t="s">
        <v>8959</v>
      </c>
      <c r="B294" s="762" t="s">
        <v>8960</v>
      </c>
      <c r="C294" s="419">
        <v>4</v>
      </c>
      <c r="D294" s="419">
        <v>2.285</v>
      </c>
      <c r="E294" s="419">
        <f t="shared" si="4"/>
        <v>9.14</v>
      </c>
    </row>
    <row r="295" spans="1:5">
      <c r="A295" s="762" t="s">
        <v>6394</v>
      </c>
      <c r="B295" s="762" t="s">
        <v>6395</v>
      </c>
      <c r="C295" s="419">
        <v>42000</v>
      </c>
      <c r="D295" s="419">
        <v>0.0628</v>
      </c>
      <c r="E295" s="419">
        <f t="shared" si="4"/>
        <v>2637.6</v>
      </c>
    </row>
    <row r="296" spans="1:5">
      <c r="A296" s="762" t="s">
        <v>8961</v>
      </c>
      <c r="B296" s="762" t="s">
        <v>8962</v>
      </c>
      <c r="C296" s="419">
        <v>1000</v>
      </c>
      <c r="D296" s="419">
        <v>0.1809</v>
      </c>
      <c r="E296" s="419">
        <f t="shared" si="4"/>
        <v>180.9</v>
      </c>
    </row>
    <row r="297" spans="1:5">
      <c r="A297" s="762" t="s">
        <v>8963</v>
      </c>
      <c r="B297" s="762" t="s">
        <v>8964</v>
      </c>
      <c r="C297" s="419">
        <v>-3704</v>
      </c>
      <c r="D297" s="419">
        <v>1.8745</v>
      </c>
      <c r="E297" s="419">
        <f t="shared" si="4"/>
        <v>-6943.148</v>
      </c>
    </row>
    <row r="298" spans="1:5">
      <c r="A298" s="762" t="s">
        <v>8965</v>
      </c>
      <c r="B298" s="762" t="s">
        <v>8966</v>
      </c>
      <c r="C298" s="419">
        <v>-3554</v>
      </c>
      <c r="D298" s="419">
        <v>1.8735</v>
      </c>
      <c r="E298" s="419">
        <f t="shared" si="4"/>
        <v>-6658.419</v>
      </c>
    </row>
    <row r="299" spans="1:5">
      <c r="A299" s="762" t="s">
        <v>8967</v>
      </c>
      <c r="B299" s="762" t="s">
        <v>8968</v>
      </c>
      <c r="C299" s="419">
        <v>-6</v>
      </c>
      <c r="D299" s="419">
        <v>1.0617</v>
      </c>
      <c r="E299" s="419">
        <f t="shared" si="4"/>
        <v>-6.3702</v>
      </c>
    </row>
    <row r="300" spans="1:5">
      <c r="A300" s="762" t="s">
        <v>8969</v>
      </c>
      <c r="B300" s="762" t="s">
        <v>8970</v>
      </c>
      <c r="C300" s="419">
        <v>-2000</v>
      </c>
      <c r="D300" s="419">
        <v>0.2878</v>
      </c>
      <c r="E300" s="419">
        <f t="shared" si="4"/>
        <v>-575.6</v>
      </c>
    </row>
    <row r="301" spans="1:5">
      <c r="A301" s="762" t="s">
        <v>8971</v>
      </c>
      <c r="B301" s="762" t="s">
        <v>8972</v>
      </c>
      <c r="C301" s="419">
        <v>2000</v>
      </c>
      <c r="D301" s="419">
        <v>0.2842</v>
      </c>
      <c r="E301" s="419">
        <f t="shared" si="4"/>
        <v>568.4</v>
      </c>
    </row>
    <row r="302" spans="1:5">
      <c r="A302" s="762" t="s">
        <v>8973</v>
      </c>
      <c r="B302" s="762" t="s">
        <v>8974</v>
      </c>
      <c r="C302" s="419">
        <v>2652</v>
      </c>
      <c r="D302" s="419">
        <v>8.711</v>
      </c>
      <c r="E302" s="419">
        <f t="shared" si="4"/>
        <v>23101.572</v>
      </c>
    </row>
    <row r="303" spans="1:5">
      <c r="A303" s="762" t="s">
        <v>8975</v>
      </c>
      <c r="B303" s="762" t="s">
        <v>8976</v>
      </c>
      <c r="C303" s="419">
        <v>60</v>
      </c>
      <c r="D303" s="419">
        <v>3</v>
      </c>
      <c r="E303" s="419">
        <f t="shared" si="4"/>
        <v>180</v>
      </c>
    </row>
    <row r="304" spans="1:5">
      <c r="A304" s="762" t="s">
        <v>8977</v>
      </c>
      <c r="B304" s="762" t="s">
        <v>8978</v>
      </c>
      <c r="C304" s="419">
        <v>58</v>
      </c>
      <c r="D304" s="419">
        <v>2</v>
      </c>
      <c r="E304" s="419">
        <f t="shared" si="4"/>
        <v>116</v>
      </c>
    </row>
    <row r="305" spans="1:5">
      <c r="A305" s="762" t="s">
        <v>8979</v>
      </c>
      <c r="B305" s="762" t="s">
        <v>8980</v>
      </c>
      <c r="C305" s="419">
        <v>-60</v>
      </c>
      <c r="D305" s="419">
        <v>0.16</v>
      </c>
      <c r="E305" s="419">
        <f t="shared" si="4"/>
        <v>-9.6</v>
      </c>
    </row>
    <row r="306" spans="1:5">
      <c r="A306" s="762" t="s">
        <v>8981</v>
      </c>
      <c r="B306" s="762" t="s">
        <v>8982</v>
      </c>
      <c r="C306" s="419">
        <v>-58</v>
      </c>
      <c r="D306" s="419">
        <v>0.22</v>
      </c>
      <c r="E306" s="419">
        <f t="shared" si="4"/>
        <v>-12.76</v>
      </c>
    </row>
    <row r="307" spans="1:5">
      <c r="A307" s="762" t="s">
        <v>6396</v>
      </c>
      <c r="B307" s="762" t="s">
        <v>6397</v>
      </c>
      <c r="C307" s="419">
        <v>7935</v>
      </c>
      <c r="D307" s="419">
        <v>43.52</v>
      </c>
      <c r="E307" s="419">
        <f t="shared" si="4"/>
        <v>345331.2</v>
      </c>
    </row>
    <row r="308" spans="1:5">
      <c r="A308" s="762" t="s">
        <v>8983</v>
      </c>
      <c r="B308" s="762" t="s">
        <v>8984</v>
      </c>
      <c r="C308" s="419">
        <v>-1150</v>
      </c>
      <c r="D308" s="419">
        <v>7.58</v>
      </c>
      <c r="E308" s="419">
        <f t="shared" si="4"/>
        <v>-8717</v>
      </c>
    </row>
    <row r="309" spans="1:5">
      <c r="A309" s="762" t="s">
        <v>8985</v>
      </c>
      <c r="B309" s="762" t="s">
        <v>8986</v>
      </c>
      <c r="C309" s="419">
        <v>-4664</v>
      </c>
      <c r="D309" s="419">
        <v>4.67</v>
      </c>
      <c r="E309" s="419">
        <f t="shared" si="4"/>
        <v>-21780.88</v>
      </c>
    </row>
    <row r="310" spans="1:5">
      <c r="A310" s="762" t="s">
        <v>8987</v>
      </c>
      <c r="B310" s="762" t="s">
        <v>8988</v>
      </c>
      <c r="C310" s="419">
        <v>606</v>
      </c>
      <c r="D310" s="419">
        <v>17.16</v>
      </c>
      <c r="E310" s="419">
        <f t="shared" si="4"/>
        <v>10398.96</v>
      </c>
    </row>
    <row r="311" spans="1:5">
      <c r="A311" s="762" t="s">
        <v>8989</v>
      </c>
      <c r="B311" s="762" t="s">
        <v>8990</v>
      </c>
      <c r="C311" s="419">
        <v>659</v>
      </c>
      <c r="D311" s="419">
        <v>18.4</v>
      </c>
      <c r="E311" s="419">
        <f t="shared" si="4"/>
        <v>12125.6</v>
      </c>
    </row>
    <row r="312" spans="1:5">
      <c r="A312" s="762" t="s">
        <v>8991</v>
      </c>
      <c r="B312" s="762" t="s">
        <v>8992</v>
      </c>
      <c r="C312" s="419">
        <v>1474</v>
      </c>
      <c r="D312" s="419">
        <v>61.13</v>
      </c>
      <c r="E312" s="419">
        <f t="shared" si="4"/>
        <v>90105.62</v>
      </c>
    </row>
    <row r="313" spans="1:5">
      <c r="A313" s="762" t="s">
        <v>8993</v>
      </c>
      <c r="B313" s="762" t="s">
        <v>8994</v>
      </c>
      <c r="C313" s="419">
        <v>14103</v>
      </c>
      <c r="D313" s="419">
        <v>36.59</v>
      </c>
      <c r="E313" s="419">
        <f t="shared" si="4"/>
        <v>516028.77</v>
      </c>
    </row>
    <row r="314" spans="1:5">
      <c r="A314" s="762" t="s">
        <v>8995</v>
      </c>
      <c r="B314" s="762" t="s">
        <v>8996</v>
      </c>
      <c r="C314" s="419">
        <v>-37</v>
      </c>
      <c r="D314" s="419">
        <v>302.84</v>
      </c>
      <c r="E314" s="419">
        <f t="shared" si="4"/>
        <v>-11205.08</v>
      </c>
    </row>
    <row r="315" spans="1:5">
      <c r="A315" s="762" t="s">
        <v>8997</v>
      </c>
      <c r="B315" s="762" t="s">
        <v>8998</v>
      </c>
      <c r="C315" s="419">
        <v>1</v>
      </c>
      <c r="D315" s="419">
        <v>285.14</v>
      </c>
      <c r="E315" s="419">
        <f t="shared" si="4"/>
        <v>285.14</v>
      </c>
    </row>
    <row r="316" spans="1:5">
      <c r="A316" s="762" t="s">
        <v>8999</v>
      </c>
      <c r="B316" s="762" t="s">
        <v>9000</v>
      </c>
      <c r="C316" s="419">
        <v>-297</v>
      </c>
      <c r="D316" s="419">
        <v>238.7588</v>
      </c>
      <c r="E316" s="419">
        <f t="shared" si="4"/>
        <v>-70911.3636</v>
      </c>
    </row>
    <row r="317" spans="1:5">
      <c r="A317" s="762" t="s">
        <v>9001</v>
      </c>
      <c r="B317" s="762" t="s">
        <v>9002</v>
      </c>
      <c r="C317" s="419">
        <v>5</v>
      </c>
      <c r="D317" s="419">
        <v>313.588</v>
      </c>
      <c r="E317" s="419">
        <f t="shared" si="4"/>
        <v>1567.94</v>
      </c>
    </row>
    <row r="318" spans="1:5">
      <c r="A318" s="762" t="s">
        <v>9003</v>
      </c>
      <c r="B318" s="762" t="s">
        <v>9004</v>
      </c>
      <c r="C318" s="419">
        <v>-99</v>
      </c>
      <c r="D318" s="419">
        <v>479.8095</v>
      </c>
      <c r="E318" s="419">
        <f t="shared" si="4"/>
        <v>-47501.1405</v>
      </c>
    </row>
    <row r="319" spans="1:5">
      <c r="A319" s="762" t="s">
        <v>9005</v>
      </c>
      <c r="B319" s="762" t="s">
        <v>9006</v>
      </c>
      <c r="C319" s="419">
        <v>129</v>
      </c>
      <c r="D319" s="419">
        <v>268.478</v>
      </c>
      <c r="E319" s="419">
        <f t="shared" si="4"/>
        <v>34633.662</v>
      </c>
    </row>
    <row r="320" spans="1:5">
      <c r="A320" s="762" t="s">
        <v>9007</v>
      </c>
      <c r="B320" s="762" t="s">
        <v>9008</v>
      </c>
      <c r="C320" s="419">
        <v>190</v>
      </c>
      <c r="D320" s="419">
        <v>37.279</v>
      </c>
      <c r="E320" s="419">
        <f t="shared" si="4"/>
        <v>7083.01</v>
      </c>
    </row>
    <row r="321" spans="1:5">
      <c r="A321" s="762" t="s">
        <v>9009</v>
      </c>
      <c r="B321" s="762" t="s">
        <v>9010</v>
      </c>
      <c r="C321" s="419">
        <v>-1</v>
      </c>
      <c r="D321" s="419">
        <v>267.09</v>
      </c>
      <c r="E321" s="419">
        <f t="shared" si="4"/>
        <v>-267.09</v>
      </c>
    </row>
    <row r="322" spans="1:5">
      <c r="A322" s="762" t="s">
        <v>9011</v>
      </c>
      <c r="B322" s="762" t="s">
        <v>9012</v>
      </c>
      <c r="C322" s="419">
        <v>-3</v>
      </c>
      <c r="D322" s="419">
        <v>210.01</v>
      </c>
      <c r="E322" s="419">
        <f t="shared" ref="E322:E385" si="5">C322*D322</f>
        <v>-630.03</v>
      </c>
    </row>
    <row r="323" spans="1:5">
      <c r="A323" s="762" t="s">
        <v>9013</v>
      </c>
      <c r="B323" s="762" t="s">
        <v>9012</v>
      </c>
      <c r="C323" s="419">
        <v>19</v>
      </c>
      <c r="D323" s="419">
        <v>839.5521</v>
      </c>
      <c r="E323" s="419">
        <f t="shared" si="5"/>
        <v>15951.4899</v>
      </c>
    </row>
    <row r="324" spans="1:5">
      <c r="A324" s="762" t="s">
        <v>9014</v>
      </c>
      <c r="B324" s="762" t="s">
        <v>9015</v>
      </c>
      <c r="C324" s="419">
        <v>32</v>
      </c>
      <c r="D324" s="419">
        <v>159.4025</v>
      </c>
      <c r="E324" s="419">
        <f t="shared" si="5"/>
        <v>5100.88</v>
      </c>
    </row>
    <row r="325" spans="1:5">
      <c r="A325" s="762" t="s">
        <v>9016</v>
      </c>
      <c r="B325" s="762" t="s">
        <v>9015</v>
      </c>
      <c r="C325" s="419">
        <v>12</v>
      </c>
      <c r="D325" s="419">
        <v>237.7042</v>
      </c>
      <c r="E325" s="419">
        <f t="shared" si="5"/>
        <v>2852.4504</v>
      </c>
    </row>
    <row r="326" spans="1:5">
      <c r="A326" s="762" t="s">
        <v>9017</v>
      </c>
      <c r="B326" s="762" t="s">
        <v>9012</v>
      </c>
      <c r="C326" s="419">
        <v>15</v>
      </c>
      <c r="D326" s="419">
        <v>97.624</v>
      </c>
      <c r="E326" s="419">
        <f t="shared" si="5"/>
        <v>1464.36</v>
      </c>
    </row>
    <row r="327" spans="1:5">
      <c r="A327" s="762" t="s">
        <v>7681</v>
      </c>
      <c r="B327" s="762" t="s">
        <v>7682</v>
      </c>
      <c r="C327" s="419">
        <v>600</v>
      </c>
      <c r="D327" s="419">
        <v>100.4645</v>
      </c>
      <c r="E327" s="419">
        <f t="shared" si="5"/>
        <v>60278.7</v>
      </c>
    </row>
    <row r="328" spans="1:5">
      <c r="A328" s="762" t="s">
        <v>7683</v>
      </c>
      <c r="B328" s="762" t="s">
        <v>7684</v>
      </c>
      <c r="C328" s="419">
        <v>600</v>
      </c>
      <c r="D328" s="419">
        <v>130.515</v>
      </c>
      <c r="E328" s="419">
        <f t="shared" si="5"/>
        <v>78309</v>
      </c>
    </row>
    <row r="329" spans="1:5">
      <c r="A329" s="762" t="s">
        <v>7685</v>
      </c>
      <c r="B329" s="762" t="s">
        <v>7686</v>
      </c>
      <c r="C329" s="419">
        <v>600</v>
      </c>
      <c r="D329" s="419">
        <v>101.6997</v>
      </c>
      <c r="E329" s="419">
        <f t="shared" si="5"/>
        <v>61019.82</v>
      </c>
    </row>
    <row r="330" spans="1:5">
      <c r="A330" s="762" t="s">
        <v>9018</v>
      </c>
      <c r="B330" s="762" t="s">
        <v>9019</v>
      </c>
      <c r="C330" s="419">
        <v>-600</v>
      </c>
      <c r="D330" s="419">
        <v>152.792</v>
      </c>
      <c r="E330" s="419">
        <f t="shared" si="5"/>
        <v>-91675.2</v>
      </c>
    </row>
    <row r="331" spans="1:5">
      <c r="A331" s="762" t="s">
        <v>9020</v>
      </c>
      <c r="B331" s="762" t="s">
        <v>9021</v>
      </c>
      <c r="C331" s="419">
        <v>-600</v>
      </c>
      <c r="D331" s="419">
        <v>122.987</v>
      </c>
      <c r="E331" s="419">
        <f t="shared" si="5"/>
        <v>-73792.2</v>
      </c>
    </row>
    <row r="332" spans="1:5">
      <c r="A332" s="762" t="s">
        <v>9022</v>
      </c>
      <c r="B332" s="762" t="s">
        <v>9023</v>
      </c>
      <c r="C332" s="419">
        <v>-600</v>
      </c>
      <c r="D332" s="419">
        <v>145.03</v>
      </c>
      <c r="E332" s="419">
        <f t="shared" si="5"/>
        <v>-87018</v>
      </c>
    </row>
    <row r="333" spans="1:5">
      <c r="A333" s="762" t="s">
        <v>6398</v>
      </c>
      <c r="B333" s="762" t="s">
        <v>6399</v>
      </c>
      <c r="C333" s="419">
        <v>2900</v>
      </c>
      <c r="D333" s="419">
        <v>41.2014</v>
      </c>
      <c r="E333" s="419">
        <f t="shared" si="5"/>
        <v>119484.06</v>
      </c>
    </row>
    <row r="334" spans="1:5">
      <c r="A334" s="762" t="s">
        <v>6400</v>
      </c>
      <c r="B334" s="762" t="s">
        <v>6401</v>
      </c>
      <c r="C334" s="419">
        <v>810</v>
      </c>
      <c r="D334" s="419">
        <v>59.532</v>
      </c>
      <c r="E334" s="419">
        <f t="shared" si="5"/>
        <v>48220.92</v>
      </c>
    </row>
    <row r="335" spans="1:5">
      <c r="A335" s="762" t="s">
        <v>6402</v>
      </c>
      <c r="B335" s="762" t="s">
        <v>6403</v>
      </c>
      <c r="C335" s="419">
        <v>2700</v>
      </c>
      <c r="D335" s="419">
        <v>41.6135</v>
      </c>
      <c r="E335" s="419">
        <f t="shared" si="5"/>
        <v>112356.45</v>
      </c>
    </row>
    <row r="336" spans="1:5">
      <c r="A336" s="762" t="s">
        <v>5705</v>
      </c>
      <c r="B336" s="762" t="s">
        <v>5706</v>
      </c>
      <c r="C336" s="419">
        <v>48</v>
      </c>
      <c r="D336" s="419">
        <v>76.4829</v>
      </c>
      <c r="E336" s="419">
        <f t="shared" si="5"/>
        <v>3671.1792</v>
      </c>
    </row>
    <row r="337" spans="1:5">
      <c r="A337" s="762" t="s">
        <v>6412</v>
      </c>
      <c r="B337" s="762" t="s">
        <v>6413</v>
      </c>
      <c r="C337" s="419">
        <v>57</v>
      </c>
      <c r="D337" s="419">
        <v>41.0963</v>
      </c>
      <c r="E337" s="419">
        <f t="shared" si="5"/>
        <v>2342.4891</v>
      </c>
    </row>
    <row r="338" spans="1:5">
      <c r="A338" s="762" t="s">
        <v>6418</v>
      </c>
      <c r="B338" s="762" t="s">
        <v>6419</v>
      </c>
      <c r="C338" s="419">
        <v>40</v>
      </c>
      <c r="D338" s="419">
        <v>76.777</v>
      </c>
      <c r="E338" s="419">
        <f t="shared" si="5"/>
        <v>3071.08</v>
      </c>
    </row>
    <row r="339" spans="1:5">
      <c r="A339" s="762" t="s">
        <v>6420</v>
      </c>
      <c r="B339" s="762" t="s">
        <v>6421</v>
      </c>
      <c r="C339" s="419">
        <v>33</v>
      </c>
      <c r="D339" s="419">
        <v>136.1355</v>
      </c>
      <c r="E339" s="419">
        <f t="shared" si="5"/>
        <v>4492.4715</v>
      </c>
    </row>
    <row r="340" spans="1:5">
      <c r="A340" s="762" t="s">
        <v>5707</v>
      </c>
      <c r="B340" s="762" t="s">
        <v>5708</v>
      </c>
      <c r="C340" s="419">
        <v>2136</v>
      </c>
      <c r="D340" s="419">
        <v>81.865</v>
      </c>
      <c r="E340" s="419">
        <f t="shared" si="5"/>
        <v>174863.64</v>
      </c>
    </row>
    <row r="341" spans="1:5">
      <c r="A341" s="762" t="s">
        <v>5709</v>
      </c>
      <c r="B341" s="762" t="s">
        <v>5710</v>
      </c>
      <c r="C341" s="419">
        <v>3332</v>
      </c>
      <c r="D341" s="419">
        <v>40.7279</v>
      </c>
      <c r="E341" s="419">
        <f t="shared" si="5"/>
        <v>135705.3628</v>
      </c>
    </row>
    <row r="342" spans="1:5">
      <c r="A342" s="762" t="s">
        <v>6430</v>
      </c>
      <c r="B342" s="762" t="s">
        <v>6431</v>
      </c>
      <c r="C342" s="419">
        <v>2000</v>
      </c>
      <c r="D342" s="419">
        <v>62.5246</v>
      </c>
      <c r="E342" s="419">
        <f t="shared" si="5"/>
        <v>125049.2</v>
      </c>
    </row>
    <row r="343" spans="1:5">
      <c r="A343" s="762" t="s">
        <v>6434</v>
      </c>
      <c r="B343" s="762" t="s">
        <v>6435</v>
      </c>
      <c r="C343" s="419">
        <v>16340</v>
      </c>
      <c r="D343" s="419">
        <v>47.2393</v>
      </c>
      <c r="E343" s="419">
        <f t="shared" si="5"/>
        <v>771890.162</v>
      </c>
    </row>
    <row r="344" spans="1:5">
      <c r="A344" s="762" t="s">
        <v>5713</v>
      </c>
      <c r="B344" s="762" t="s">
        <v>5714</v>
      </c>
      <c r="C344" s="419">
        <v>-716</v>
      </c>
      <c r="D344" s="419">
        <v>89.5157</v>
      </c>
      <c r="E344" s="419">
        <f t="shared" si="5"/>
        <v>-64093.2412</v>
      </c>
    </row>
    <row r="345" spans="1:5">
      <c r="A345" s="762" t="s">
        <v>6436</v>
      </c>
      <c r="B345" s="762" t="s">
        <v>6437</v>
      </c>
      <c r="C345" s="419">
        <v>716</v>
      </c>
      <c r="D345" s="419">
        <v>48.6008</v>
      </c>
      <c r="E345" s="419">
        <f t="shared" si="5"/>
        <v>34798.1728</v>
      </c>
    </row>
    <row r="346" spans="1:5">
      <c r="A346" s="762" t="s">
        <v>5717</v>
      </c>
      <c r="B346" s="762" t="s">
        <v>5718</v>
      </c>
      <c r="C346" s="419">
        <v>2933</v>
      </c>
      <c r="D346" s="419">
        <v>113.5376</v>
      </c>
      <c r="E346" s="419">
        <f t="shared" si="5"/>
        <v>333005.7808</v>
      </c>
    </row>
    <row r="347" spans="1:5">
      <c r="A347" s="762" t="s">
        <v>6440</v>
      </c>
      <c r="B347" s="762" t="s">
        <v>6441</v>
      </c>
      <c r="C347" s="419">
        <v>1750</v>
      </c>
      <c r="D347" s="419">
        <v>102.9024</v>
      </c>
      <c r="E347" s="419">
        <f t="shared" si="5"/>
        <v>180079.2</v>
      </c>
    </row>
    <row r="348" spans="1:5">
      <c r="A348" s="762" t="s">
        <v>9024</v>
      </c>
      <c r="B348" s="762" t="s">
        <v>9025</v>
      </c>
      <c r="C348" s="419">
        <v>14</v>
      </c>
      <c r="D348" s="419">
        <v>42.2343</v>
      </c>
      <c r="E348" s="419">
        <f t="shared" si="5"/>
        <v>591.2802</v>
      </c>
    </row>
    <row r="349" spans="1:5">
      <c r="A349" s="762" t="s">
        <v>9026</v>
      </c>
      <c r="B349" s="762" t="s">
        <v>9027</v>
      </c>
      <c r="C349" s="419">
        <v>14</v>
      </c>
      <c r="D349" s="419">
        <v>97.4121</v>
      </c>
      <c r="E349" s="419">
        <f t="shared" si="5"/>
        <v>1363.7694</v>
      </c>
    </row>
    <row r="350" spans="1:5">
      <c r="A350" s="762" t="s">
        <v>9028</v>
      </c>
      <c r="B350" s="762" t="s">
        <v>9029</v>
      </c>
      <c r="C350" s="419">
        <v>13</v>
      </c>
      <c r="D350" s="419">
        <v>46.8631</v>
      </c>
      <c r="E350" s="419">
        <f t="shared" si="5"/>
        <v>609.2203</v>
      </c>
    </row>
    <row r="351" spans="1:5">
      <c r="A351" s="762" t="s">
        <v>9030</v>
      </c>
      <c r="B351" s="762" t="s">
        <v>9031</v>
      </c>
      <c r="C351" s="419">
        <v>13</v>
      </c>
      <c r="D351" s="419">
        <v>97.2769</v>
      </c>
      <c r="E351" s="419">
        <f t="shared" si="5"/>
        <v>1264.5997</v>
      </c>
    </row>
    <row r="352" spans="1:5">
      <c r="A352" s="762" t="s">
        <v>7777</v>
      </c>
      <c r="B352" s="762" t="s">
        <v>7778</v>
      </c>
      <c r="C352" s="419">
        <v>-2</v>
      </c>
      <c r="D352" s="419">
        <v>10.9417</v>
      </c>
      <c r="E352" s="419">
        <f t="shared" si="5"/>
        <v>-21.8834</v>
      </c>
    </row>
    <row r="353" spans="1:5">
      <c r="A353" s="762" t="s">
        <v>7781</v>
      </c>
      <c r="B353" s="762" t="s">
        <v>7782</v>
      </c>
      <c r="C353" s="419">
        <v>-1</v>
      </c>
      <c r="D353" s="419">
        <v>24.62</v>
      </c>
      <c r="E353" s="419">
        <f t="shared" si="5"/>
        <v>-24.62</v>
      </c>
    </row>
    <row r="354" spans="1:5">
      <c r="A354" s="762" t="s">
        <v>7783</v>
      </c>
      <c r="B354" s="762" t="s">
        <v>7784</v>
      </c>
      <c r="C354" s="419">
        <v>-1</v>
      </c>
      <c r="D354" s="419">
        <v>24.62</v>
      </c>
      <c r="E354" s="419">
        <f t="shared" si="5"/>
        <v>-24.62</v>
      </c>
    </row>
    <row r="355" spans="1:5">
      <c r="A355" s="762" t="s">
        <v>9032</v>
      </c>
      <c r="B355" s="762" t="s">
        <v>9033</v>
      </c>
      <c r="C355" s="419">
        <v>14</v>
      </c>
      <c r="D355" s="419">
        <v>22.6329</v>
      </c>
      <c r="E355" s="419">
        <f t="shared" si="5"/>
        <v>316.8606</v>
      </c>
    </row>
    <row r="356" spans="1:5">
      <c r="A356" s="762" t="s">
        <v>7801</v>
      </c>
      <c r="B356" s="762" t="s">
        <v>7802</v>
      </c>
      <c r="C356" s="419">
        <v>-14</v>
      </c>
      <c r="D356" s="419">
        <v>18.9418</v>
      </c>
      <c r="E356" s="419">
        <f t="shared" si="5"/>
        <v>-265.1852</v>
      </c>
    </row>
    <row r="357" spans="1:5">
      <c r="A357" s="762" t="s">
        <v>9034</v>
      </c>
      <c r="B357" s="762" t="s">
        <v>9035</v>
      </c>
      <c r="C357" s="419">
        <v>7</v>
      </c>
      <c r="D357" s="419">
        <v>34.19</v>
      </c>
      <c r="E357" s="419">
        <f t="shared" si="5"/>
        <v>239.33</v>
      </c>
    </row>
    <row r="358" spans="1:5">
      <c r="A358" s="762" t="s">
        <v>7803</v>
      </c>
      <c r="B358" s="762" t="s">
        <v>7804</v>
      </c>
      <c r="C358" s="419">
        <v>-7</v>
      </c>
      <c r="D358" s="419">
        <v>24.5733</v>
      </c>
      <c r="E358" s="419">
        <f t="shared" si="5"/>
        <v>-172.0131</v>
      </c>
    </row>
    <row r="359" spans="1:5">
      <c r="A359" s="762" t="s">
        <v>9036</v>
      </c>
      <c r="B359" s="762" t="s">
        <v>9037</v>
      </c>
      <c r="C359" s="419">
        <v>1271</v>
      </c>
      <c r="D359" s="419">
        <v>6.7335</v>
      </c>
      <c r="E359" s="419">
        <f t="shared" si="5"/>
        <v>8558.2785</v>
      </c>
    </row>
    <row r="360" spans="1:5">
      <c r="A360" s="762" t="s">
        <v>7805</v>
      </c>
      <c r="B360" s="762" t="s">
        <v>7806</v>
      </c>
      <c r="C360" s="419">
        <v>-1271</v>
      </c>
      <c r="D360" s="419">
        <v>5.7604</v>
      </c>
      <c r="E360" s="419">
        <f t="shared" si="5"/>
        <v>-7321.4684</v>
      </c>
    </row>
    <row r="361" spans="1:5">
      <c r="A361" s="762" t="s">
        <v>7807</v>
      </c>
      <c r="B361" s="762" t="s">
        <v>7808</v>
      </c>
      <c r="C361" s="419">
        <v>3</v>
      </c>
      <c r="D361" s="419">
        <v>28.0102</v>
      </c>
      <c r="E361" s="419">
        <f t="shared" si="5"/>
        <v>84.0306</v>
      </c>
    </row>
    <row r="362" spans="1:5">
      <c r="A362" s="762" t="s">
        <v>7809</v>
      </c>
      <c r="B362" s="762" t="s">
        <v>7810</v>
      </c>
      <c r="C362" s="419">
        <v>-23</v>
      </c>
      <c r="D362" s="419">
        <v>17.7362</v>
      </c>
      <c r="E362" s="419">
        <f t="shared" si="5"/>
        <v>-407.9326</v>
      </c>
    </row>
    <row r="363" spans="1:5">
      <c r="A363" s="762" t="s">
        <v>7811</v>
      </c>
      <c r="B363" s="762" t="s">
        <v>7812</v>
      </c>
      <c r="C363" s="419">
        <v>3</v>
      </c>
      <c r="D363" s="419">
        <v>36.2219</v>
      </c>
      <c r="E363" s="419">
        <f t="shared" si="5"/>
        <v>108.6657</v>
      </c>
    </row>
    <row r="364" spans="1:5">
      <c r="A364" s="762" t="s">
        <v>7813</v>
      </c>
      <c r="B364" s="762" t="s">
        <v>7814</v>
      </c>
      <c r="C364" s="419">
        <v>-3</v>
      </c>
      <c r="D364" s="419">
        <v>23.1444</v>
      </c>
      <c r="E364" s="419">
        <f t="shared" si="5"/>
        <v>-69.4332</v>
      </c>
    </row>
    <row r="365" spans="1:5">
      <c r="A365" s="762" t="s">
        <v>7815</v>
      </c>
      <c r="B365" s="762" t="s">
        <v>7816</v>
      </c>
      <c r="C365" s="419">
        <v>7</v>
      </c>
      <c r="D365" s="419">
        <v>42.9192</v>
      </c>
      <c r="E365" s="419">
        <f t="shared" si="5"/>
        <v>300.4344</v>
      </c>
    </row>
    <row r="366" spans="1:5">
      <c r="A366" s="762" t="s">
        <v>7817</v>
      </c>
      <c r="B366" s="762" t="s">
        <v>7818</v>
      </c>
      <c r="C366" s="419">
        <v>-7</v>
      </c>
      <c r="D366" s="419">
        <v>27.664</v>
      </c>
      <c r="E366" s="419">
        <f t="shared" si="5"/>
        <v>-193.648</v>
      </c>
    </row>
    <row r="367" spans="1:5">
      <c r="A367" s="762" t="s">
        <v>7819</v>
      </c>
      <c r="B367" s="762" t="s">
        <v>7820</v>
      </c>
      <c r="C367" s="419">
        <v>56</v>
      </c>
      <c r="D367" s="419">
        <v>21.3116</v>
      </c>
      <c r="E367" s="419">
        <f t="shared" si="5"/>
        <v>1193.4496</v>
      </c>
    </row>
    <row r="368" spans="1:5">
      <c r="A368" s="762" t="s">
        <v>7821</v>
      </c>
      <c r="B368" s="762" t="s">
        <v>7822</v>
      </c>
      <c r="C368" s="419">
        <v>-56</v>
      </c>
      <c r="D368" s="419">
        <v>12.5449</v>
      </c>
      <c r="E368" s="419">
        <f t="shared" si="5"/>
        <v>-702.5144</v>
      </c>
    </row>
    <row r="369" spans="1:5">
      <c r="A369" s="762" t="s">
        <v>7823</v>
      </c>
      <c r="B369" s="762" t="s">
        <v>7824</v>
      </c>
      <c r="C369" s="419">
        <v>55</v>
      </c>
      <c r="D369" s="419">
        <v>19.1398</v>
      </c>
      <c r="E369" s="419">
        <f t="shared" si="5"/>
        <v>1052.689</v>
      </c>
    </row>
    <row r="370" spans="1:5">
      <c r="A370" s="762" t="s">
        <v>7825</v>
      </c>
      <c r="B370" s="762" t="s">
        <v>7826</v>
      </c>
      <c r="C370" s="419">
        <v>142</v>
      </c>
      <c r="D370" s="419">
        <v>13.0731</v>
      </c>
      <c r="E370" s="419">
        <f t="shared" si="5"/>
        <v>1856.3802</v>
      </c>
    </row>
    <row r="371" spans="1:5">
      <c r="A371" s="762" t="s">
        <v>7827</v>
      </c>
      <c r="B371" s="762" t="s">
        <v>7828</v>
      </c>
      <c r="C371" s="419">
        <v>10</v>
      </c>
      <c r="D371" s="419">
        <v>81.3</v>
      </c>
      <c r="E371" s="419">
        <f t="shared" si="5"/>
        <v>813</v>
      </c>
    </row>
    <row r="372" spans="1:5">
      <c r="A372" s="762" t="s">
        <v>9038</v>
      </c>
      <c r="B372" s="762" t="s">
        <v>9039</v>
      </c>
      <c r="C372" s="419">
        <v>2</v>
      </c>
      <c r="D372" s="419">
        <v>77.035</v>
      </c>
      <c r="E372" s="419">
        <f t="shared" si="5"/>
        <v>154.07</v>
      </c>
    </row>
    <row r="373" spans="1:5">
      <c r="A373" s="762" t="s">
        <v>7829</v>
      </c>
      <c r="B373" s="762" t="s">
        <v>7830</v>
      </c>
      <c r="C373" s="419">
        <v>537</v>
      </c>
      <c r="D373" s="419">
        <v>30.2466</v>
      </c>
      <c r="E373" s="419">
        <f t="shared" si="5"/>
        <v>16242.4242</v>
      </c>
    </row>
    <row r="374" spans="1:5">
      <c r="A374" s="762" t="s">
        <v>7831</v>
      </c>
      <c r="B374" s="762" t="s">
        <v>7832</v>
      </c>
      <c r="C374" s="419">
        <v>-537</v>
      </c>
      <c r="D374" s="419">
        <v>22.6707</v>
      </c>
      <c r="E374" s="419">
        <f t="shared" si="5"/>
        <v>-12174.1659</v>
      </c>
    </row>
    <row r="375" spans="1:5">
      <c r="A375" s="762" t="s">
        <v>9040</v>
      </c>
      <c r="B375" s="762" t="s">
        <v>9041</v>
      </c>
      <c r="C375" s="419">
        <v>424</v>
      </c>
      <c r="D375" s="419">
        <v>31.7614</v>
      </c>
      <c r="E375" s="419">
        <f t="shared" si="5"/>
        <v>13466.8336</v>
      </c>
    </row>
    <row r="376" spans="1:5">
      <c r="A376" s="762" t="s">
        <v>7833</v>
      </c>
      <c r="B376" s="762" t="s">
        <v>7834</v>
      </c>
      <c r="C376" s="419">
        <v>-424</v>
      </c>
      <c r="D376" s="419">
        <v>22.4079</v>
      </c>
      <c r="E376" s="419">
        <f t="shared" si="5"/>
        <v>-9500.9496</v>
      </c>
    </row>
    <row r="377" spans="1:5">
      <c r="A377" s="762" t="s">
        <v>9042</v>
      </c>
      <c r="B377" s="762" t="s">
        <v>9043</v>
      </c>
      <c r="C377" s="419">
        <v>356</v>
      </c>
      <c r="D377" s="419">
        <v>43.859</v>
      </c>
      <c r="E377" s="419">
        <f t="shared" si="5"/>
        <v>15613.804</v>
      </c>
    </row>
    <row r="378" spans="1:5">
      <c r="A378" s="762" t="s">
        <v>7835</v>
      </c>
      <c r="B378" s="762" t="s">
        <v>7836</v>
      </c>
      <c r="C378" s="419">
        <v>-356</v>
      </c>
      <c r="D378" s="419">
        <v>31.7624</v>
      </c>
      <c r="E378" s="419">
        <f t="shared" si="5"/>
        <v>-11307.4144</v>
      </c>
    </row>
    <row r="379" spans="1:5">
      <c r="A379" s="762" t="s">
        <v>9044</v>
      </c>
      <c r="B379" s="762" t="s">
        <v>9045</v>
      </c>
      <c r="C379" s="419">
        <v>202</v>
      </c>
      <c r="D379" s="419">
        <v>27.0057</v>
      </c>
      <c r="E379" s="419">
        <f t="shared" si="5"/>
        <v>5455.1514</v>
      </c>
    </row>
    <row r="380" spans="1:5">
      <c r="A380" s="762" t="s">
        <v>7837</v>
      </c>
      <c r="B380" s="762" t="s">
        <v>7838</v>
      </c>
      <c r="C380" s="419">
        <v>-202</v>
      </c>
      <c r="D380" s="419">
        <v>20.4327</v>
      </c>
      <c r="E380" s="419">
        <f t="shared" si="5"/>
        <v>-4127.4054</v>
      </c>
    </row>
    <row r="381" spans="1:5">
      <c r="A381" s="762" t="s">
        <v>9046</v>
      </c>
      <c r="B381" s="762" t="s">
        <v>9047</v>
      </c>
      <c r="C381" s="419">
        <v>115</v>
      </c>
      <c r="D381" s="419">
        <v>21.8286</v>
      </c>
      <c r="E381" s="419">
        <f t="shared" si="5"/>
        <v>2510.289</v>
      </c>
    </row>
    <row r="382" spans="1:5">
      <c r="A382" s="762" t="s">
        <v>7839</v>
      </c>
      <c r="B382" s="762" t="s">
        <v>7840</v>
      </c>
      <c r="C382" s="419">
        <v>-115</v>
      </c>
      <c r="D382" s="419">
        <v>15.1218</v>
      </c>
      <c r="E382" s="419">
        <f t="shared" si="5"/>
        <v>-1739.007</v>
      </c>
    </row>
    <row r="383" spans="1:5">
      <c r="A383" s="762" t="s">
        <v>9048</v>
      </c>
      <c r="B383" s="762" t="s">
        <v>9049</v>
      </c>
      <c r="C383" s="419">
        <v>181</v>
      </c>
      <c r="D383" s="419">
        <v>20.617</v>
      </c>
      <c r="E383" s="419">
        <f t="shared" si="5"/>
        <v>3731.677</v>
      </c>
    </row>
    <row r="384" spans="1:5">
      <c r="A384" s="762" t="s">
        <v>7841</v>
      </c>
      <c r="B384" s="762" t="s">
        <v>7842</v>
      </c>
      <c r="C384" s="419">
        <v>-181</v>
      </c>
      <c r="D384" s="419">
        <v>14.9227</v>
      </c>
      <c r="E384" s="419">
        <f t="shared" si="5"/>
        <v>-2701.0087</v>
      </c>
    </row>
    <row r="385" spans="1:5">
      <c r="A385" s="762" t="s">
        <v>9050</v>
      </c>
      <c r="B385" s="762" t="s">
        <v>9051</v>
      </c>
      <c r="C385" s="419">
        <v>-7</v>
      </c>
      <c r="D385" s="419">
        <v>47.0071</v>
      </c>
      <c r="E385" s="419">
        <f t="shared" si="5"/>
        <v>-329.0497</v>
      </c>
    </row>
    <row r="386" spans="1:5">
      <c r="A386" s="762" t="s">
        <v>7843</v>
      </c>
      <c r="B386" s="762" t="s">
        <v>7844</v>
      </c>
      <c r="C386" s="419">
        <v>7</v>
      </c>
      <c r="D386" s="419">
        <v>37.198</v>
      </c>
      <c r="E386" s="419">
        <f t="shared" ref="E386:E449" si="6">C386*D386</f>
        <v>260.386</v>
      </c>
    </row>
    <row r="387" spans="1:5">
      <c r="A387" s="762" t="s">
        <v>7845</v>
      </c>
      <c r="B387" s="762" t="s">
        <v>7846</v>
      </c>
      <c r="C387" s="419">
        <v>-7</v>
      </c>
      <c r="D387" s="419">
        <v>40.8626</v>
      </c>
      <c r="E387" s="419">
        <f t="shared" si="6"/>
        <v>-286.0382</v>
      </c>
    </row>
    <row r="388" spans="1:5">
      <c r="A388" s="762" t="s">
        <v>7847</v>
      </c>
      <c r="B388" s="762" t="s">
        <v>7848</v>
      </c>
      <c r="C388" s="419">
        <v>7</v>
      </c>
      <c r="D388" s="419">
        <v>24.1857</v>
      </c>
      <c r="E388" s="419">
        <f t="shared" si="6"/>
        <v>169.2999</v>
      </c>
    </row>
    <row r="389" spans="1:5">
      <c r="A389" s="762" t="s">
        <v>9052</v>
      </c>
      <c r="B389" s="762" t="s">
        <v>9053</v>
      </c>
      <c r="C389" s="419">
        <v>12</v>
      </c>
      <c r="D389" s="419">
        <v>44.6725</v>
      </c>
      <c r="E389" s="419">
        <f t="shared" si="6"/>
        <v>536.07</v>
      </c>
    </row>
    <row r="390" spans="1:5">
      <c r="A390" s="762" t="s">
        <v>7849</v>
      </c>
      <c r="B390" s="762" t="s">
        <v>7850</v>
      </c>
      <c r="C390" s="419">
        <v>-12</v>
      </c>
      <c r="D390" s="419">
        <v>34.5178</v>
      </c>
      <c r="E390" s="419">
        <f t="shared" si="6"/>
        <v>-414.2136</v>
      </c>
    </row>
    <row r="391" spans="1:5">
      <c r="A391" s="762" t="s">
        <v>9054</v>
      </c>
      <c r="B391" s="762" t="s">
        <v>9055</v>
      </c>
      <c r="C391" s="419">
        <v>14</v>
      </c>
      <c r="D391" s="419">
        <v>33.1971</v>
      </c>
      <c r="E391" s="419">
        <f t="shared" si="6"/>
        <v>464.7594</v>
      </c>
    </row>
    <row r="392" spans="1:5">
      <c r="A392" s="762" t="s">
        <v>7851</v>
      </c>
      <c r="B392" s="762" t="s">
        <v>7852</v>
      </c>
      <c r="C392" s="419">
        <v>-14</v>
      </c>
      <c r="D392" s="419">
        <v>24.7455</v>
      </c>
      <c r="E392" s="419">
        <f t="shared" si="6"/>
        <v>-346.437</v>
      </c>
    </row>
    <row r="393" spans="1:5">
      <c r="A393" s="762" t="s">
        <v>7853</v>
      </c>
      <c r="B393" s="762" t="s">
        <v>7854</v>
      </c>
      <c r="C393" s="419">
        <v>41</v>
      </c>
      <c r="D393" s="419">
        <v>38.3086</v>
      </c>
      <c r="E393" s="419">
        <f t="shared" si="6"/>
        <v>1570.6526</v>
      </c>
    </row>
    <row r="394" spans="1:5">
      <c r="A394" s="762" t="s">
        <v>7855</v>
      </c>
      <c r="B394" s="762" t="s">
        <v>7856</v>
      </c>
      <c r="C394" s="419">
        <v>-41</v>
      </c>
      <c r="D394" s="419">
        <v>49.8603</v>
      </c>
      <c r="E394" s="419">
        <f t="shared" si="6"/>
        <v>-2044.2723</v>
      </c>
    </row>
    <row r="395" spans="1:5">
      <c r="A395" s="762" t="s">
        <v>7857</v>
      </c>
      <c r="B395" s="762" t="s">
        <v>7858</v>
      </c>
      <c r="C395" s="419">
        <v>47</v>
      </c>
      <c r="D395" s="419">
        <v>49.8603</v>
      </c>
      <c r="E395" s="419">
        <f t="shared" si="6"/>
        <v>2343.4341</v>
      </c>
    </row>
    <row r="396" spans="1:5">
      <c r="A396" s="762" t="s">
        <v>7859</v>
      </c>
      <c r="B396" s="762" t="s">
        <v>7860</v>
      </c>
      <c r="C396" s="419">
        <v>-47</v>
      </c>
      <c r="D396" s="419">
        <v>42.8743</v>
      </c>
      <c r="E396" s="419">
        <f t="shared" si="6"/>
        <v>-2015.0921</v>
      </c>
    </row>
    <row r="397" spans="1:5">
      <c r="A397" s="762" t="s">
        <v>9056</v>
      </c>
      <c r="B397" s="762" t="s">
        <v>9057</v>
      </c>
      <c r="C397" s="419">
        <v>100</v>
      </c>
      <c r="D397" s="419">
        <v>35.8456</v>
      </c>
      <c r="E397" s="419">
        <f t="shared" si="6"/>
        <v>3584.56</v>
      </c>
    </row>
    <row r="398" spans="1:5">
      <c r="A398" s="762" t="s">
        <v>7861</v>
      </c>
      <c r="B398" s="762" t="s">
        <v>7862</v>
      </c>
      <c r="C398" s="419">
        <v>-100</v>
      </c>
      <c r="D398" s="419">
        <v>38.607</v>
      </c>
      <c r="E398" s="419">
        <f t="shared" si="6"/>
        <v>-3860.7</v>
      </c>
    </row>
    <row r="399" spans="1:5">
      <c r="A399" s="762" t="s">
        <v>9058</v>
      </c>
      <c r="B399" s="762" t="s">
        <v>9059</v>
      </c>
      <c r="C399" s="419">
        <v>102</v>
      </c>
      <c r="D399" s="419">
        <v>46.1798</v>
      </c>
      <c r="E399" s="419">
        <f t="shared" si="6"/>
        <v>4710.3396</v>
      </c>
    </row>
    <row r="400" spans="1:5">
      <c r="A400" s="762" t="s">
        <v>7863</v>
      </c>
      <c r="B400" s="762" t="s">
        <v>7864</v>
      </c>
      <c r="C400" s="419">
        <v>-102</v>
      </c>
      <c r="D400" s="419">
        <v>41.0545</v>
      </c>
      <c r="E400" s="419">
        <f t="shared" si="6"/>
        <v>-4187.559</v>
      </c>
    </row>
    <row r="401" spans="1:5">
      <c r="A401" s="762" t="s">
        <v>9060</v>
      </c>
      <c r="B401" s="762" t="s">
        <v>9061</v>
      </c>
      <c r="C401" s="419">
        <v>2</v>
      </c>
      <c r="D401" s="419">
        <v>25.205</v>
      </c>
      <c r="E401" s="419">
        <f t="shared" si="6"/>
        <v>50.41</v>
      </c>
    </row>
    <row r="402" spans="1:5">
      <c r="A402" s="762" t="s">
        <v>7865</v>
      </c>
      <c r="B402" s="762" t="s">
        <v>7866</v>
      </c>
      <c r="C402" s="419">
        <v>-2</v>
      </c>
      <c r="D402" s="419">
        <v>68.3</v>
      </c>
      <c r="E402" s="419">
        <f t="shared" si="6"/>
        <v>-136.6</v>
      </c>
    </row>
    <row r="403" spans="1:5">
      <c r="A403" s="762" t="s">
        <v>9062</v>
      </c>
      <c r="B403" s="762" t="s">
        <v>9063</v>
      </c>
      <c r="C403" s="419">
        <v>-3</v>
      </c>
      <c r="D403" s="419">
        <v>68.3</v>
      </c>
      <c r="E403" s="419">
        <f t="shared" si="6"/>
        <v>-204.9</v>
      </c>
    </row>
    <row r="404" spans="1:5">
      <c r="A404" s="762" t="s">
        <v>7873</v>
      </c>
      <c r="B404" s="762" t="s">
        <v>7874</v>
      </c>
      <c r="C404" s="419">
        <v>3</v>
      </c>
      <c r="D404" s="419">
        <v>63.82</v>
      </c>
      <c r="E404" s="419">
        <f t="shared" si="6"/>
        <v>191.46</v>
      </c>
    </row>
    <row r="405" spans="1:5">
      <c r="A405" s="762" t="s">
        <v>9064</v>
      </c>
      <c r="B405" s="762" t="s">
        <v>9065</v>
      </c>
      <c r="C405" s="419">
        <v>3</v>
      </c>
      <c r="D405" s="419">
        <v>63.82</v>
      </c>
      <c r="E405" s="419">
        <f t="shared" si="6"/>
        <v>191.46</v>
      </c>
    </row>
    <row r="406" spans="1:5">
      <c r="A406" s="762" t="s">
        <v>7875</v>
      </c>
      <c r="B406" s="762" t="s">
        <v>7876</v>
      </c>
      <c r="C406" s="419">
        <v>-3</v>
      </c>
      <c r="D406" s="419">
        <v>17.6384</v>
      </c>
      <c r="E406" s="419">
        <f t="shared" si="6"/>
        <v>-52.9152</v>
      </c>
    </row>
    <row r="407" spans="1:5">
      <c r="A407" s="762" t="s">
        <v>7877</v>
      </c>
      <c r="B407" s="762" t="s">
        <v>7878</v>
      </c>
      <c r="C407" s="419">
        <v>51</v>
      </c>
      <c r="D407" s="419">
        <v>17.6384</v>
      </c>
      <c r="E407" s="419">
        <f t="shared" si="6"/>
        <v>899.5584</v>
      </c>
    </row>
    <row r="408" spans="1:5">
      <c r="A408" s="762" t="s">
        <v>7879</v>
      </c>
      <c r="B408" s="762" t="s">
        <v>7880</v>
      </c>
      <c r="C408" s="419">
        <v>172</v>
      </c>
      <c r="D408" s="419">
        <v>10.3707</v>
      </c>
      <c r="E408" s="419">
        <f t="shared" si="6"/>
        <v>1783.7604</v>
      </c>
    </row>
    <row r="409" spans="1:5">
      <c r="A409" s="762" t="s">
        <v>7881</v>
      </c>
      <c r="B409" s="762" t="s">
        <v>7882</v>
      </c>
      <c r="C409" s="419">
        <v>52</v>
      </c>
      <c r="D409" s="419">
        <v>18.9717</v>
      </c>
      <c r="E409" s="419">
        <f t="shared" si="6"/>
        <v>986.5284</v>
      </c>
    </row>
    <row r="410" spans="1:5">
      <c r="A410" s="762" t="s">
        <v>7883</v>
      </c>
      <c r="B410" s="762" t="s">
        <v>7884</v>
      </c>
      <c r="C410" s="419">
        <v>171</v>
      </c>
      <c r="D410" s="419">
        <v>11.4658</v>
      </c>
      <c r="E410" s="419">
        <f t="shared" si="6"/>
        <v>1960.6518</v>
      </c>
    </row>
    <row r="411" spans="1:5">
      <c r="A411" s="762" t="s">
        <v>7885</v>
      </c>
      <c r="B411" s="762" t="s">
        <v>7886</v>
      </c>
      <c r="C411" s="419">
        <v>53</v>
      </c>
      <c r="D411" s="419">
        <v>6.3743</v>
      </c>
      <c r="E411" s="419">
        <f t="shared" si="6"/>
        <v>337.8379</v>
      </c>
    </row>
    <row r="412" spans="1:5">
      <c r="A412" s="762" t="s">
        <v>7887</v>
      </c>
      <c r="B412" s="762" t="s">
        <v>7888</v>
      </c>
      <c r="C412" s="419">
        <v>-53</v>
      </c>
      <c r="D412" s="419">
        <v>3.4267</v>
      </c>
      <c r="E412" s="419">
        <f t="shared" si="6"/>
        <v>-181.6151</v>
      </c>
    </row>
    <row r="413" spans="1:5">
      <c r="A413" s="762" t="s">
        <v>7889</v>
      </c>
      <c r="B413" s="762" t="s">
        <v>7890</v>
      </c>
      <c r="C413" s="419">
        <v>2</v>
      </c>
      <c r="D413" s="419">
        <v>59.4007</v>
      </c>
      <c r="E413" s="419">
        <f t="shared" si="6"/>
        <v>118.8014</v>
      </c>
    </row>
    <row r="414" spans="1:5">
      <c r="A414" s="762" t="s">
        <v>7891</v>
      </c>
      <c r="B414" s="762" t="s">
        <v>7892</v>
      </c>
      <c r="C414" s="419">
        <v>-2</v>
      </c>
      <c r="D414" s="419">
        <v>53.3264</v>
      </c>
      <c r="E414" s="419">
        <f t="shared" si="6"/>
        <v>-106.6528</v>
      </c>
    </row>
    <row r="415" spans="1:5">
      <c r="A415" s="762" t="s">
        <v>7893</v>
      </c>
      <c r="B415" s="762" t="s">
        <v>7894</v>
      </c>
      <c r="C415" s="419">
        <v>2</v>
      </c>
      <c r="D415" s="419">
        <v>64.8535</v>
      </c>
      <c r="E415" s="419">
        <f t="shared" si="6"/>
        <v>129.707</v>
      </c>
    </row>
    <row r="416" spans="1:5">
      <c r="A416" s="762" t="s">
        <v>7895</v>
      </c>
      <c r="B416" s="762" t="s">
        <v>7896</v>
      </c>
      <c r="C416" s="419">
        <v>-3</v>
      </c>
      <c r="D416" s="419">
        <v>56.079</v>
      </c>
      <c r="E416" s="419">
        <f t="shared" si="6"/>
        <v>-168.237</v>
      </c>
    </row>
    <row r="417" spans="1:5">
      <c r="A417" s="762" t="s">
        <v>7897</v>
      </c>
      <c r="B417" s="762" t="s">
        <v>7898</v>
      </c>
      <c r="C417" s="419">
        <v>1</v>
      </c>
      <c r="D417" s="419">
        <v>43.0407</v>
      </c>
      <c r="E417" s="419">
        <f t="shared" si="6"/>
        <v>43.0407</v>
      </c>
    </row>
    <row r="418" spans="1:5">
      <c r="A418" s="762" t="s">
        <v>7899</v>
      </c>
      <c r="B418" s="762" t="s">
        <v>7900</v>
      </c>
      <c r="C418" s="419">
        <v>-2</v>
      </c>
      <c r="D418" s="419">
        <v>37.0337</v>
      </c>
      <c r="E418" s="419">
        <f t="shared" si="6"/>
        <v>-74.0674</v>
      </c>
    </row>
    <row r="419" spans="1:5">
      <c r="A419" s="762" t="s">
        <v>7901</v>
      </c>
      <c r="B419" s="762" t="s">
        <v>7902</v>
      </c>
      <c r="C419" s="419">
        <v>4</v>
      </c>
      <c r="D419" s="419">
        <v>51.522</v>
      </c>
      <c r="E419" s="419">
        <f t="shared" si="6"/>
        <v>206.088</v>
      </c>
    </row>
    <row r="420" spans="1:5">
      <c r="A420" s="762" t="s">
        <v>7903</v>
      </c>
      <c r="B420" s="762" t="s">
        <v>7904</v>
      </c>
      <c r="C420" s="419">
        <v>-4</v>
      </c>
      <c r="D420" s="419">
        <v>44.7707</v>
      </c>
      <c r="E420" s="419">
        <f t="shared" si="6"/>
        <v>-179.0828</v>
      </c>
    </row>
    <row r="421" spans="1:5">
      <c r="A421" s="762" t="s">
        <v>7917</v>
      </c>
      <c r="B421" s="762" t="s">
        <v>7918</v>
      </c>
      <c r="C421" s="419">
        <v>15</v>
      </c>
      <c r="D421" s="419">
        <v>20.5849</v>
      </c>
      <c r="E421" s="419">
        <f t="shared" si="6"/>
        <v>308.7735</v>
      </c>
    </row>
    <row r="422" spans="1:5">
      <c r="A422" s="762" t="s">
        <v>7919</v>
      </c>
      <c r="B422" s="762" t="s">
        <v>7920</v>
      </c>
      <c r="C422" s="419">
        <v>-15</v>
      </c>
      <c r="D422" s="419">
        <v>13.5312</v>
      </c>
      <c r="E422" s="419">
        <f t="shared" si="6"/>
        <v>-202.968</v>
      </c>
    </row>
    <row r="423" spans="1:5">
      <c r="A423" s="762" t="s">
        <v>7921</v>
      </c>
      <c r="B423" s="762" t="s">
        <v>7922</v>
      </c>
      <c r="C423" s="419">
        <v>12</v>
      </c>
      <c r="D423" s="419">
        <v>14.1487</v>
      </c>
      <c r="E423" s="419">
        <f t="shared" si="6"/>
        <v>169.7844</v>
      </c>
    </row>
    <row r="424" spans="1:5">
      <c r="A424" s="762" t="s">
        <v>7923</v>
      </c>
      <c r="B424" s="762" t="s">
        <v>7924</v>
      </c>
      <c r="C424" s="419">
        <v>-12</v>
      </c>
      <c r="D424" s="419">
        <v>9.0054</v>
      </c>
      <c r="E424" s="419">
        <f t="shared" si="6"/>
        <v>-108.0648</v>
      </c>
    </row>
    <row r="425" spans="1:5">
      <c r="A425" s="762" t="s">
        <v>9066</v>
      </c>
      <c r="B425" s="762" t="s">
        <v>9067</v>
      </c>
      <c r="C425" s="419">
        <v>15</v>
      </c>
      <c r="D425" s="419">
        <v>20.1893</v>
      </c>
      <c r="E425" s="419">
        <f t="shared" si="6"/>
        <v>302.8395</v>
      </c>
    </row>
    <row r="426" spans="1:5">
      <c r="A426" s="762" t="s">
        <v>9068</v>
      </c>
      <c r="B426" s="762" t="s">
        <v>9069</v>
      </c>
      <c r="C426" s="419">
        <v>-60</v>
      </c>
      <c r="D426" s="419">
        <v>35.0148</v>
      </c>
      <c r="E426" s="419">
        <f t="shared" si="6"/>
        <v>-2100.888</v>
      </c>
    </row>
    <row r="427" spans="1:5">
      <c r="A427" s="762" t="s">
        <v>7929</v>
      </c>
      <c r="B427" s="762" t="s">
        <v>7930</v>
      </c>
      <c r="C427" s="419">
        <v>198</v>
      </c>
      <c r="D427" s="419">
        <v>29.921</v>
      </c>
      <c r="E427" s="419">
        <f t="shared" si="6"/>
        <v>5924.358</v>
      </c>
    </row>
    <row r="428" spans="1:5">
      <c r="A428" s="762" t="s">
        <v>9070</v>
      </c>
      <c r="B428" s="762" t="s">
        <v>9071</v>
      </c>
      <c r="C428" s="419">
        <v>-60</v>
      </c>
      <c r="D428" s="419">
        <v>24.1988</v>
      </c>
      <c r="E428" s="419">
        <f t="shared" si="6"/>
        <v>-1451.928</v>
      </c>
    </row>
    <row r="429" spans="1:5">
      <c r="A429" s="762" t="s">
        <v>7931</v>
      </c>
      <c r="B429" s="762" t="s">
        <v>7932</v>
      </c>
      <c r="C429" s="419">
        <v>200</v>
      </c>
      <c r="D429" s="419">
        <v>22.1884</v>
      </c>
      <c r="E429" s="419">
        <f t="shared" si="6"/>
        <v>4437.68</v>
      </c>
    </row>
    <row r="430" spans="1:5">
      <c r="A430" s="762" t="s">
        <v>9072</v>
      </c>
      <c r="B430" s="762" t="s">
        <v>9073</v>
      </c>
      <c r="C430" s="419">
        <v>-58</v>
      </c>
      <c r="D430" s="419">
        <v>35.2934</v>
      </c>
      <c r="E430" s="419">
        <f t="shared" si="6"/>
        <v>-2047.0172</v>
      </c>
    </row>
    <row r="431" spans="1:5">
      <c r="A431" s="762" t="s">
        <v>7933</v>
      </c>
      <c r="B431" s="762" t="s">
        <v>7934</v>
      </c>
      <c r="C431" s="419">
        <v>197</v>
      </c>
      <c r="D431" s="419">
        <v>29.9037</v>
      </c>
      <c r="E431" s="419">
        <f t="shared" si="6"/>
        <v>5891.0289</v>
      </c>
    </row>
    <row r="432" spans="1:5">
      <c r="A432" s="762" t="s">
        <v>9074</v>
      </c>
      <c r="B432" s="762" t="s">
        <v>9075</v>
      </c>
      <c r="C432" s="419">
        <v>-48</v>
      </c>
      <c r="D432" s="419">
        <v>25.24</v>
      </c>
      <c r="E432" s="419">
        <f t="shared" si="6"/>
        <v>-1211.52</v>
      </c>
    </row>
    <row r="433" spans="1:5">
      <c r="A433" s="762" t="s">
        <v>9076</v>
      </c>
      <c r="B433" s="762" t="s">
        <v>9077</v>
      </c>
      <c r="C433" s="419">
        <v>185</v>
      </c>
      <c r="D433" s="419">
        <v>22.1129</v>
      </c>
      <c r="E433" s="419">
        <f t="shared" si="6"/>
        <v>4090.8865</v>
      </c>
    </row>
    <row r="434" spans="1:5">
      <c r="A434" s="762" t="s">
        <v>7935</v>
      </c>
      <c r="B434" s="762" t="s">
        <v>7936</v>
      </c>
      <c r="C434" s="419">
        <v>1</v>
      </c>
      <c r="D434" s="419">
        <v>71.1265</v>
      </c>
      <c r="E434" s="419">
        <f t="shared" si="6"/>
        <v>71.1265</v>
      </c>
    </row>
    <row r="435" spans="1:5">
      <c r="A435" s="762" t="s">
        <v>7937</v>
      </c>
      <c r="B435" s="762" t="s">
        <v>7938</v>
      </c>
      <c r="C435" s="419">
        <v>-1</v>
      </c>
      <c r="D435" s="419">
        <v>48.6831</v>
      </c>
      <c r="E435" s="419">
        <f t="shared" si="6"/>
        <v>-48.6831</v>
      </c>
    </row>
    <row r="436" spans="1:5">
      <c r="A436" s="762" t="s">
        <v>7939</v>
      </c>
      <c r="B436" s="762" t="s">
        <v>7940</v>
      </c>
      <c r="C436" s="419">
        <v>1</v>
      </c>
      <c r="D436" s="419">
        <v>61.6591</v>
      </c>
      <c r="E436" s="419">
        <f t="shared" si="6"/>
        <v>61.6591</v>
      </c>
    </row>
    <row r="437" spans="1:5">
      <c r="A437" s="762" t="s">
        <v>7941</v>
      </c>
      <c r="B437" s="762" t="s">
        <v>7942</v>
      </c>
      <c r="C437" s="419">
        <v>-1</v>
      </c>
      <c r="D437" s="419">
        <v>40.1763</v>
      </c>
      <c r="E437" s="419">
        <f t="shared" si="6"/>
        <v>-40.1763</v>
      </c>
    </row>
    <row r="438" spans="1:5">
      <c r="A438" s="762" t="s">
        <v>9078</v>
      </c>
      <c r="B438" s="762" t="s">
        <v>9079</v>
      </c>
      <c r="C438" s="419">
        <v>-5</v>
      </c>
      <c r="D438" s="419">
        <v>24.59</v>
      </c>
      <c r="E438" s="419">
        <f t="shared" si="6"/>
        <v>-122.95</v>
      </c>
    </row>
    <row r="439" spans="1:5">
      <c r="A439" s="762" t="s">
        <v>8265</v>
      </c>
      <c r="B439" s="762" t="s">
        <v>8266</v>
      </c>
      <c r="C439" s="419">
        <v>5</v>
      </c>
      <c r="D439" s="419">
        <v>25.42</v>
      </c>
      <c r="E439" s="419">
        <f t="shared" si="6"/>
        <v>127.1</v>
      </c>
    </row>
    <row r="440" spans="1:5">
      <c r="A440" s="762" t="s">
        <v>9080</v>
      </c>
      <c r="B440" s="762" t="s">
        <v>9081</v>
      </c>
      <c r="C440" s="419">
        <v>60</v>
      </c>
      <c r="D440" s="419">
        <v>56.8782</v>
      </c>
      <c r="E440" s="419">
        <f t="shared" si="6"/>
        <v>3412.692</v>
      </c>
    </row>
    <row r="441" spans="1:5">
      <c r="A441" s="762" t="s">
        <v>7947</v>
      </c>
      <c r="B441" s="762" t="s">
        <v>7948</v>
      </c>
      <c r="C441" s="419">
        <v>-60</v>
      </c>
      <c r="D441" s="419">
        <v>43.0088</v>
      </c>
      <c r="E441" s="419">
        <f t="shared" si="6"/>
        <v>-2580.528</v>
      </c>
    </row>
    <row r="442" spans="1:5">
      <c r="A442" s="762" t="s">
        <v>9082</v>
      </c>
      <c r="B442" s="762" t="s">
        <v>9083</v>
      </c>
      <c r="C442" s="419">
        <v>-66</v>
      </c>
      <c r="D442" s="419">
        <v>11.76</v>
      </c>
      <c r="E442" s="419">
        <f t="shared" si="6"/>
        <v>-776.16</v>
      </c>
    </row>
    <row r="443" spans="1:5">
      <c r="A443" s="762" t="s">
        <v>7951</v>
      </c>
      <c r="B443" s="762" t="s">
        <v>7952</v>
      </c>
      <c r="C443" s="419">
        <v>66</v>
      </c>
      <c r="D443" s="419">
        <v>13.5</v>
      </c>
      <c r="E443" s="419">
        <f t="shared" si="6"/>
        <v>891</v>
      </c>
    </row>
    <row r="444" spans="1:5">
      <c r="A444" s="762" t="s">
        <v>9084</v>
      </c>
      <c r="B444" s="762" t="s">
        <v>9085</v>
      </c>
      <c r="C444" s="419">
        <v>-72</v>
      </c>
      <c r="D444" s="419">
        <v>15.6</v>
      </c>
      <c r="E444" s="419">
        <f t="shared" si="6"/>
        <v>-1123.2</v>
      </c>
    </row>
    <row r="445" spans="1:5">
      <c r="A445" s="762" t="s">
        <v>7955</v>
      </c>
      <c r="B445" s="762" t="s">
        <v>7956</v>
      </c>
      <c r="C445" s="419">
        <v>72</v>
      </c>
      <c r="D445" s="419">
        <v>23.4486</v>
      </c>
      <c r="E445" s="419">
        <f t="shared" si="6"/>
        <v>1688.2992</v>
      </c>
    </row>
    <row r="446" spans="1:5">
      <c r="A446" s="762" t="s">
        <v>9086</v>
      </c>
      <c r="B446" s="762" t="s">
        <v>9087</v>
      </c>
      <c r="C446" s="419">
        <v>-446</v>
      </c>
      <c r="D446" s="419">
        <v>13.6143</v>
      </c>
      <c r="E446" s="419">
        <f t="shared" si="6"/>
        <v>-6071.9778</v>
      </c>
    </row>
    <row r="447" spans="1:5">
      <c r="A447" s="762" t="s">
        <v>9088</v>
      </c>
      <c r="B447" s="762" t="s">
        <v>9089</v>
      </c>
      <c r="C447" s="419">
        <v>443</v>
      </c>
      <c r="D447" s="419">
        <v>2.7669</v>
      </c>
      <c r="E447" s="419">
        <f t="shared" si="6"/>
        <v>1225.7367</v>
      </c>
    </row>
    <row r="448" spans="1:5">
      <c r="A448" s="762" t="s">
        <v>7957</v>
      </c>
      <c r="B448" s="762" t="s">
        <v>7958</v>
      </c>
      <c r="C448" s="419">
        <v>403</v>
      </c>
      <c r="D448" s="419">
        <v>2.3414</v>
      </c>
      <c r="E448" s="419">
        <f t="shared" si="6"/>
        <v>943.5842</v>
      </c>
    </row>
    <row r="449" spans="1:5">
      <c r="A449" s="762" t="s">
        <v>9090</v>
      </c>
      <c r="B449" s="762" t="s">
        <v>9091</v>
      </c>
      <c r="C449" s="419">
        <v>-636</v>
      </c>
      <c r="D449" s="419">
        <v>30.2196</v>
      </c>
      <c r="E449" s="419">
        <f t="shared" si="6"/>
        <v>-19219.6656</v>
      </c>
    </row>
    <row r="450" spans="1:5">
      <c r="A450" s="762" t="s">
        <v>9092</v>
      </c>
      <c r="B450" s="762" t="s">
        <v>9093</v>
      </c>
      <c r="C450" s="419">
        <v>506</v>
      </c>
      <c r="D450" s="419">
        <v>32.5324</v>
      </c>
      <c r="E450" s="419">
        <f t="shared" ref="E450:E513" si="7">C450*D450</f>
        <v>16461.3944</v>
      </c>
    </row>
    <row r="451" spans="1:5">
      <c r="A451" s="762" t="s">
        <v>7959</v>
      </c>
      <c r="B451" s="762" t="s">
        <v>7960</v>
      </c>
      <c r="C451" s="419">
        <v>130</v>
      </c>
      <c r="D451" s="419">
        <v>21.4173</v>
      </c>
      <c r="E451" s="419">
        <f t="shared" si="7"/>
        <v>2784.249</v>
      </c>
    </row>
    <row r="452" spans="1:5">
      <c r="A452" s="762" t="s">
        <v>9094</v>
      </c>
      <c r="B452" s="762" t="s">
        <v>9095</v>
      </c>
      <c r="C452" s="419">
        <v>-677</v>
      </c>
      <c r="D452" s="419">
        <v>26.5822</v>
      </c>
      <c r="E452" s="419">
        <f t="shared" si="7"/>
        <v>-17996.1494</v>
      </c>
    </row>
    <row r="453" spans="1:5">
      <c r="A453" s="762" t="s">
        <v>9096</v>
      </c>
      <c r="B453" s="762" t="s">
        <v>9097</v>
      </c>
      <c r="C453" s="419">
        <v>524</v>
      </c>
      <c r="D453" s="419">
        <v>20.1883</v>
      </c>
      <c r="E453" s="419">
        <f t="shared" si="7"/>
        <v>10578.6692</v>
      </c>
    </row>
    <row r="454" spans="1:5">
      <c r="A454" s="762" t="s">
        <v>7961</v>
      </c>
      <c r="B454" s="762" t="s">
        <v>7962</v>
      </c>
      <c r="C454" s="419">
        <v>153</v>
      </c>
      <c r="D454" s="419">
        <v>20.0483</v>
      </c>
      <c r="E454" s="419">
        <f t="shared" si="7"/>
        <v>3067.3899</v>
      </c>
    </row>
    <row r="455" spans="1:5">
      <c r="A455" s="762" t="s">
        <v>9098</v>
      </c>
      <c r="B455" s="762" t="s">
        <v>9099</v>
      </c>
      <c r="C455" s="419">
        <v>-680</v>
      </c>
      <c r="D455" s="419">
        <v>5.3922</v>
      </c>
      <c r="E455" s="419">
        <f t="shared" si="7"/>
        <v>-3666.696</v>
      </c>
    </row>
    <row r="456" spans="1:5">
      <c r="A456" s="762" t="s">
        <v>9100</v>
      </c>
      <c r="B456" s="762" t="s">
        <v>9101</v>
      </c>
      <c r="C456" s="419">
        <v>217</v>
      </c>
      <c r="D456" s="419">
        <v>8.9738</v>
      </c>
      <c r="E456" s="419">
        <f t="shared" si="7"/>
        <v>1947.3146</v>
      </c>
    </row>
    <row r="457" spans="1:5">
      <c r="A457" s="762" t="s">
        <v>7963</v>
      </c>
      <c r="B457" s="762" t="s">
        <v>7964</v>
      </c>
      <c r="C457" s="419">
        <v>463</v>
      </c>
      <c r="D457" s="419">
        <v>9.6857</v>
      </c>
      <c r="E457" s="419">
        <f t="shared" si="7"/>
        <v>4484.4791</v>
      </c>
    </row>
    <row r="458" spans="1:5">
      <c r="A458" s="762" t="s">
        <v>9102</v>
      </c>
      <c r="B458" s="762" t="s">
        <v>9103</v>
      </c>
      <c r="C458" s="419">
        <v>37</v>
      </c>
      <c r="D458" s="419">
        <v>19.1778</v>
      </c>
      <c r="E458" s="419">
        <f t="shared" si="7"/>
        <v>709.5786</v>
      </c>
    </row>
    <row r="459" spans="1:5">
      <c r="A459" s="762" t="s">
        <v>7965</v>
      </c>
      <c r="B459" s="762" t="s">
        <v>7966</v>
      </c>
      <c r="C459" s="419">
        <v>-38</v>
      </c>
      <c r="D459" s="419">
        <v>19.13</v>
      </c>
      <c r="E459" s="419">
        <f t="shared" si="7"/>
        <v>-726.94</v>
      </c>
    </row>
    <row r="460" spans="1:5">
      <c r="A460" s="762" t="s">
        <v>9104</v>
      </c>
      <c r="B460" s="762" t="s">
        <v>9105</v>
      </c>
      <c r="C460" s="419">
        <v>38</v>
      </c>
      <c r="D460" s="419">
        <v>29.3984</v>
      </c>
      <c r="E460" s="419">
        <f t="shared" si="7"/>
        <v>1117.1392</v>
      </c>
    </row>
    <row r="461" spans="1:5">
      <c r="A461" s="762" t="s">
        <v>7967</v>
      </c>
      <c r="B461" s="762" t="s">
        <v>7968</v>
      </c>
      <c r="C461" s="419">
        <v>-38</v>
      </c>
      <c r="D461" s="419">
        <v>29.2</v>
      </c>
      <c r="E461" s="419">
        <f t="shared" si="7"/>
        <v>-1109.6</v>
      </c>
    </row>
    <row r="462" spans="1:5">
      <c r="A462" s="762" t="s">
        <v>9106</v>
      </c>
      <c r="B462" s="762" t="s">
        <v>9107</v>
      </c>
      <c r="C462" s="419">
        <v>78</v>
      </c>
      <c r="D462" s="419">
        <v>15.3199</v>
      </c>
      <c r="E462" s="419">
        <f t="shared" si="7"/>
        <v>1194.9522</v>
      </c>
    </row>
    <row r="463" spans="1:5">
      <c r="A463" s="762" t="s">
        <v>7969</v>
      </c>
      <c r="B463" s="762" t="s">
        <v>7970</v>
      </c>
      <c r="C463" s="419">
        <v>-78</v>
      </c>
      <c r="D463" s="419">
        <v>15.1325</v>
      </c>
      <c r="E463" s="419">
        <f t="shared" si="7"/>
        <v>-1180.335</v>
      </c>
    </row>
    <row r="464" spans="1:5">
      <c r="A464" s="762" t="s">
        <v>9108</v>
      </c>
      <c r="B464" s="762" t="s">
        <v>9109</v>
      </c>
      <c r="C464" s="419">
        <v>-3</v>
      </c>
      <c r="D464" s="419">
        <v>32.8533</v>
      </c>
      <c r="E464" s="419">
        <f t="shared" si="7"/>
        <v>-98.5599</v>
      </c>
    </row>
    <row r="465" spans="1:5">
      <c r="A465" s="762" t="s">
        <v>9110</v>
      </c>
      <c r="B465" s="762" t="s">
        <v>9111</v>
      </c>
      <c r="C465" s="419">
        <v>6</v>
      </c>
      <c r="D465" s="419">
        <v>35.1783</v>
      </c>
      <c r="E465" s="419">
        <f t="shared" si="7"/>
        <v>211.0698</v>
      </c>
    </row>
    <row r="466" spans="1:5">
      <c r="A466" s="762" t="s">
        <v>9112</v>
      </c>
      <c r="B466" s="762" t="s">
        <v>9113</v>
      </c>
      <c r="C466" s="419">
        <v>-7</v>
      </c>
      <c r="D466" s="419">
        <v>18.7857</v>
      </c>
      <c r="E466" s="419">
        <f t="shared" si="7"/>
        <v>-131.4999</v>
      </c>
    </row>
    <row r="467" spans="1:5">
      <c r="A467" s="762" t="s">
        <v>7971</v>
      </c>
      <c r="B467" s="762" t="s">
        <v>7972</v>
      </c>
      <c r="C467" s="419">
        <v>6</v>
      </c>
      <c r="D467" s="419">
        <v>18.3525</v>
      </c>
      <c r="E467" s="419">
        <f t="shared" si="7"/>
        <v>110.115</v>
      </c>
    </row>
    <row r="468" spans="1:5">
      <c r="A468" s="762" t="s">
        <v>9114</v>
      </c>
      <c r="B468" s="762" t="s">
        <v>9115</v>
      </c>
      <c r="C468" s="419">
        <v>-7</v>
      </c>
      <c r="D468" s="419">
        <v>18.77</v>
      </c>
      <c r="E468" s="419">
        <f t="shared" si="7"/>
        <v>-131.39</v>
      </c>
    </row>
    <row r="469" spans="1:5">
      <c r="A469" s="762" t="s">
        <v>7973</v>
      </c>
      <c r="B469" s="762" t="s">
        <v>7974</v>
      </c>
      <c r="C469" s="419">
        <v>7</v>
      </c>
      <c r="D469" s="419">
        <v>18.29</v>
      </c>
      <c r="E469" s="419">
        <f t="shared" si="7"/>
        <v>128.03</v>
      </c>
    </row>
    <row r="470" spans="1:5">
      <c r="A470" s="762" t="s">
        <v>9116</v>
      </c>
      <c r="B470" s="762" t="s">
        <v>9117</v>
      </c>
      <c r="C470" s="419">
        <v>-3</v>
      </c>
      <c r="D470" s="419">
        <v>31.78</v>
      </c>
      <c r="E470" s="419">
        <f t="shared" si="7"/>
        <v>-95.34</v>
      </c>
    </row>
    <row r="471" spans="1:5">
      <c r="A471" s="762" t="s">
        <v>9118</v>
      </c>
      <c r="B471" s="762" t="s">
        <v>9119</v>
      </c>
      <c r="C471" s="419">
        <v>4</v>
      </c>
      <c r="D471" s="419">
        <v>32.64</v>
      </c>
      <c r="E471" s="419">
        <f t="shared" si="7"/>
        <v>130.56</v>
      </c>
    </row>
    <row r="472" spans="1:5">
      <c r="A472" s="762" t="s">
        <v>9120</v>
      </c>
      <c r="B472" s="762" t="s">
        <v>9121</v>
      </c>
      <c r="C472" s="419">
        <v>2</v>
      </c>
      <c r="D472" s="419">
        <v>31.485</v>
      </c>
      <c r="E472" s="419">
        <f t="shared" si="7"/>
        <v>62.97</v>
      </c>
    </row>
    <row r="473" spans="1:5">
      <c r="A473" s="762" t="s">
        <v>9122</v>
      </c>
      <c r="B473" s="762" t="s">
        <v>9123</v>
      </c>
      <c r="C473" s="419">
        <v>-6</v>
      </c>
      <c r="D473" s="419">
        <v>27.255</v>
      </c>
      <c r="E473" s="419">
        <f t="shared" si="7"/>
        <v>-163.53</v>
      </c>
    </row>
    <row r="474" spans="1:5">
      <c r="A474" s="762" t="s">
        <v>7975</v>
      </c>
      <c r="B474" s="762" t="s">
        <v>7976</v>
      </c>
      <c r="C474" s="419">
        <v>6</v>
      </c>
      <c r="D474" s="419">
        <v>26.6991</v>
      </c>
      <c r="E474" s="419">
        <f t="shared" si="7"/>
        <v>160.1946</v>
      </c>
    </row>
    <row r="475" spans="1:5">
      <c r="A475" s="762" t="s">
        <v>9124</v>
      </c>
      <c r="B475" s="762" t="s">
        <v>9125</v>
      </c>
      <c r="C475" s="419">
        <v>-35</v>
      </c>
      <c r="D475" s="419">
        <v>16.8849</v>
      </c>
      <c r="E475" s="419">
        <f t="shared" si="7"/>
        <v>-590.9715</v>
      </c>
    </row>
    <row r="476" spans="1:5">
      <c r="A476" s="762" t="s">
        <v>7981</v>
      </c>
      <c r="B476" s="762" t="s">
        <v>7982</v>
      </c>
      <c r="C476" s="419">
        <v>93</v>
      </c>
      <c r="D476" s="419">
        <v>16.7117</v>
      </c>
      <c r="E476" s="419">
        <f t="shared" si="7"/>
        <v>1554.1881</v>
      </c>
    </row>
    <row r="477" spans="1:5">
      <c r="A477" s="762" t="s">
        <v>9126</v>
      </c>
      <c r="B477" s="762" t="s">
        <v>9127</v>
      </c>
      <c r="C477" s="419">
        <v>-8</v>
      </c>
      <c r="D477" s="419">
        <v>7.6988</v>
      </c>
      <c r="E477" s="419">
        <f t="shared" si="7"/>
        <v>-61.5904</v>
      </c>
    </row>
    <row r="478" spans="1:5">
      <c r="A478" s="762" t="s">
        <v>7987</v>
      </c>
      <c r="B478" s="762" t="s">
        <v>7988</v>
      </c>
      <c r="C478" s="419">
        <v>8</v>
      </c>
      <c r="D478" s="419">
        <v>3.1837</v>
      </c>
      <c r="E478" s="419">
        <f t="shared" si="7"/>
        <v>25.4696</v>
      </c>
    </row>
    <row r="479" spans="1:5">
      <c r="A479" s="762" t="s">
        <v>9128</v>
      </c>
      <c r="B479" s="762" t="s">
        <v>9129</v>
      </c>
      <c r="C479" s="419">
        <v>7</v>
      </c>
      <c r="D479" s="419">
        <v>27.9229</v>
      </c>
      <c r="E479" s="419">
        <f t="shared" si="7"/>
        <v>195.4603</v>
      </c>
    </row>
    <row r="480" spans="1:5">
      <c r="A480" s="762" t="s">
        <v>7989</v>
      </c>
      <c r="B480" s="762" t="s">
        <v>7990</v>
      </c>
      <c r="C480" s="419">
        <v>-7</v>
      </c>
      <c r="D480" s="419">
        <v>27.4275</v>
      </c>
      <c r="E480" s="419">
        <f t="shared" si="7"/>
        <v>-191.9925</v>
      </c>
    </row>
    <row r="481" spans="1:5">
      <c r="A481" s="762" t="s">
        <v>9130</v>
      </c>
      <c r="B481" s="762" t="s">
        <v>9131</v>
      </c>
      <c r="C481" s="419">
        <v>-3</v>
      </c>
      <c r="D481" s="419">
        <v>36.2667</v>
      </c>
      <c r="E481" s="419">
        <f t="shared" si="7"/>
        <v>-108.8001</v>
      </c>
    </row>
    <row r="482" spans="1:5">
      <c r="A482" s="762" t="s">
        <v>7991</v>
      </c>
      <c r="B482" s="762" t="s">
        <v>7992</v>
      </c>
      <c r="C482" s="419">
        <v>3</v>
      </c>
      <c r="D482" s="419">
        <v>37.546</v>
      </c>
      <c r="E482" s="419">
        <f t="shared" si="7"/>
        <v>112.638</v>
      </c>
    </row>
    <row r="483" spans="1:5">
      <c r="A483" s="762" t="s">
        <v>9132</v>
      </c>
      <c r="B483" s="762" t="s">
        <v>9133</v>
      </c>
      <c r="C483" s="419">
        <v>-4</v>
      </c>
      <c r="D483" s="419">
        <v>61.69</v>
      </c>
      <c r="E483" s="419">
        <f t="shared" si="7"/>
        <v>-246.76</v>
      </c>
    </row>
    <row r="484" spans="1:5">
      <c r="A484" s="762" t="s">
        <v>9134</v>
      </c>
      <c r="B484" s="762" t="s">
        <v>9135</v>
      </c>
      <c r="C484" s="419">
        <v>9</v>
      </c>
      <c r="D484" s="419">
        <v>39.2489</v>
      </c>
      <c r="E484" s="419">
        <f t="shared" si="7"/>
        <v>353.2401</v>
      </c>
    </row>
    <row r="485" spans="1:5">
      <c r="A485" s="762" t="s">
        <v>9136</v>
      </c>
      <c r="B485" s="762" t="s">
        <v>9137</v>
      </c>
      <c r="C485" s="419">
        <v>-204</v>
      </c>
      <c r="D485" s="419">
        <v>45.4036</v>
      </c>
      <c r="E485" s="419">
        <f t="shared" si="7"/>
        <v>-9262.3344</v>
      </c>
    </row>
    <row r="486" spans="1:5">
      <c r="A486" s="762" t="s">
        <v>9138</v>
      </c>
      <c r="B486" s="762" t="s">
        <v>9139</v>
      </c>
      <c r="C486" s="419">
        <v>133</v>
      </c>
      <c r="D486" s="419">
        <v>36.119</v>
      </c>
      <c r="E486" s="419">
        <f t="shared" si="7"/>
        <v>4803.827</v>
      </c>
    </row>
    <row r="487" spans="1:5">
      <c r="A487" s="762" t="s">
        <v>7995</v>
      </c>
      <c r="B487" s="762" t="s">
        <v>7996</v>
      </c>
      <c r="C487" s="419">
        <v>7</v>
      </c>
      <c r="D487" s="419">
        <v>31.76</v>
      </c>
      <c r="E487" s="419">
        <f t="shared" si="7"/>
        <v>222.32</v>
      </c>
    </row>
    <row r="488" spans="1:5">
      <c r="A488" s="762" t="s">
        <v>9140</v>
      </c>
      <c r="B488" s="762" t="s">
        <v>9141</v>
      </c>
      <c r="C488" s="419">
        <v>-142</v>
      </c>
      <c r="D488" s="419">
        <v>43.3321</v>
      </c>
      <c r="E488" s="419">
        <f t="shared" si="7"/>
        <v>-6153.1582</v>
      </c>
    </row>
    <row r="489" spans="1:5">
      <c r="A489" s="762" t="s">
        <v>9142</v>
      </c>
      <c r="B489" s="762" t="s">
        <v>9143</v>
      </c>
      <c r="C489" s="419">
        <v>55</v>
      </c>
      <c r="D489" s="419">
        <v>36.1885</v>
      </c>
      <c r="E489" s="419">
        <f t="shared" si="7"/>
        <v>1990.3675</v>
      </c>
    </row>
    <row r="490" spans="1:5">
      <c r="A490" s="762" t="s">
        <v>7997</v>
      </c>
      <c r="B490" s="762" t="s">
        <v>7998</v>
      </c>
      <c r="C490" s="419">
        <v>58</v>
      </c>
      <c r="D490" s="419">
        <v>42.0924</v>
      </c>
      <c r="E490" s="419">
        <f t="shared" si="7"/>
        <v>2441.3592</v>
      </c>
    </row>
    <row r="491" spans="1:5">
      <c r="A491" s="762" t="s">
        <v>9144</v>
      </c>
      <c r="B491" s="762" t="s">
        <v>9145</v>
      </c>
      <c r="C491" s="419">
        <v>-449</v>
      </c>
      <c r="D491" s="419">
        <v>64.5529</v>
      </c>
      <c r="E491" s="419">
        <f t="shared" si="7"/>
        <v>-28984.2521</v>
      </c>
    </row>
    <row r="492" spans="1:5">
      <c r="A492" s="762" t="s">
        <v>9146</v>
      </c>
      <c r="B492" s="762" t="s">
        <v>9147</v>
      </c>
      <c r="C492" s="419">
        <v>333</v>
      </c>
      <c r="D492" s="419">
        <v>51.1176</v>
      </c>
      <c r="E492" s="419">
        <f t="shared" si="7"/>
        <v>17022.1608</v>
      </c>
    </row>
    <row r="493" spans="1:5">
      <c r="A493" s="762" t="s">
        <v>7999</v>
      </c>
      <c r="B493" s="762" t="s">
        <v>8000</v>
      </c>
      <c r="C493" s="419">
        <v>115</v>
      </c>
      <c r="D493" s="419">
        <v>51.0246</v>
      </c>
      <c r="E493" s="419">
        <f t="shared" si="7"/>
        <v>5867.829</v>
      </c>
    </row>
    <row r="494" spans="1:5">
      <c r="A494" s="762" t="s">
        <v>9148</v>
      </c>
      <c r="B494" s="762" t="s">
        <v>9149</v>
      </c>
      <c r="C494" s="419">
        <v>-189</v>
      </c>
      <c r="D494" s="419">
        <v>36.8784</v>
      </c>
      <c r="E494" s="419">
        <f t="shared" si="7"/>
        <v>-6970.0176</v>
      </c>
    </row>
    <row r="495" spans="1:5">
      <c r="A495" s="762" t="s">
        <v>9150</v>
      </c>
      <c r="B495" s="762" t="s">
        <v>9151</v>
      </c>
      <c r="C495" s="419">
        <v>19</v>
      </c>
      <c r="D495" s="419">
        <v>36.4521</v>
      </c>
      <c r="E495" s="419">
        <f t="shared" si="7"/>
        <v>692.5899</v>
      </c>
    </row>
    <row r="496" spans="1:5">
      <c r="A496" s="762" t="s">
        <v>8001</v>
      </c>
      <c r="B496" s="762" t="s">
        <v>8002</v>
      </c>
      <c r="C496" s="419">
        <v>170</v>
      </c>
      <c r="D496" s="419">
        <v>36.2092</v>
      </c>
      <c r="E496" s="419">
        <f t="shared" si="7"/>
        <v>6155.564</v>
      </c>
    </row>
    <row r="497" spans="1:5">
      <c r="A497" s="762" t="s">
        <v>9152</v>
      </c>
      <c r="B497" s="762" t="s">
        <v>9153</v>
      </c>
      <c r="C497" s="419">
        <v>-30</v>
      </c>
      <c r="D497" s="419">
        <v>43.4157</v>
      </c>
      <c r="E497" s="419">
        <f t="shared" si="7"/>
        <v>-1302.471</v>
      </c>
    </row>
    <row r="498" spans="1:5">
      <c r="A498" s="762" t="s">
        <v>9154</v>
      </c>
      <c r="B498" s="762" t="s">
        <v>9155</v>
      </c>
      <c r="C498" s="419">
        <v>9</v>
      </c>
      <c r="D498" s="419">
        <v>39.6756</v>
      </c>
      <c r="E498" s="419">
        <f t="shared" si="7"/>
        <v>357.0804</v>
      </c>
    </row>
    <row r="499" spans="1:5">
      <c r="A499" s="762" t="s">
        <v>8003</v>
      </c>
      <c r="B499" s="762" t="s">
        <v>8004</v>
      </c>
      <c r="C499" s="419">
        <v>21</v>
      </c>
      <c r="D499" s="419">
        <v>33.396</v>
      </c>
      <c r="E499" s="419">
        <f t="shared" si="7"/>
        <v>701.316</v>
      </c>
    </row>
    <row r="500" spans="1:5">
      <c r="A500" s="762" t="s">
        <v>9156</v>
      </c>
      <c r="B500" s="762" t="s">
        <v>9157</v>
      </c>
      <c r="C500" s="419">
        <v>-182</v>
      </c>
      <c r="D500" s="419">
        <v>34.338</v>
      </c>
      <c r="E500" s="419">
        <f t="shared" si="7"/>
        <v>-6249.516</v>
      </c>
    </row>
    <row r="501" spans="1:5">
      <c r="A501" s="762" t="s">
        <v>9158</v>
      </c>
      <c r="B501" s="762" t="s">
        <v>9159</v>
      </c>
      <c r="C501" s="419">
        <v>11</v>
      </c>
      <c r="D501" s="419">
        <v>42.1491</v>
      </c>
      <c r="E501" s="419">
        <f t="shared" si="7"/>
        <v>463.6401</v>
      </c>
    </row>
    <row r="502" spans="1:5">
      <c r="A502" s="762" t="s">
        <v>8005</v>
      </c>
      <c r="B502" s="762" t="s">
        <v>8006</v>
      </c>
      <c r="C502" s="419">
        <v>171</v>
      </c>
      <c r="D502" s="419">
        <v>41.3502</v>
      </c>
      <c r="E502" s="419">
        <f t="shared" si="7"/>
        <v>7070.8842</v>
      </c>
    </row>
    <row r="503" spans="1:5">
      <c r="A503" s="762" t="s">
        <v>9160</v>
      </c>
      <c r="B503" s="762" t="s">
        <v>9161</v>
      </c>
      <c r="C503" s="419">
        <v>-83</v>
      </c>
      <c r="D503" s="419">
        <v>45.6707</v>
      </c>
      <c r="E503" s="419">
        <f t="shared" si="7"/>
        <v>-3790.6681</v>
      </c>
    </row>
    <row r="504" spans="1:5">
      <c r="A504" s="762" t="s">
        <v>9162</v>
      </c>
      <c r="B504" s="762" t="s">
        <v>9163</v>
      </c>
      <c r="C504" s="419">
        <v>39</v>
      </c>
      <c r="D504" s="419">
        <v>38.6967</v>
      </c>
      <c r="E504" s="419">
        <f t="shared" si="7"/>
        <v>1509.1713</v>
      </c>
    </row>
    <row r="505" spans="1:5">
      <c r="A505" s="762" t="s">
        <v>8007</v>
      </c>
      <c r="B505" s="762" t="s">
        <v>8008</v>
      </c>
      <c r="C505" s="419">
        <v>43</v>
      </c>
      <c r="D505" s="419">
        <v>41.3717</v>
      </c>
      <c r="E505" s="419">
        <f t="shared" si="7"/>
        <v>1778.9831</v>
      </c>
    </row>
    <row r="506" spans="1:5">
      <c r="A506" s="762" t="s">
        <v>9164</v>
      </c>
      <c r="B506" s="762" t="s">
        <v>9165</v>
      </c>
      <c r="C506" s="419">
        <v>-38</v>
      </c>
      <c r="D506" s="419">
        <v>44.1837</v>
      </c>
      <c r="E506" s="419">
        <f t="shared" si="7"/>
        <v>-1678.9806</v>
      </c>
    </row>
    <row r="507" spans="1:5">
      <c r="A507" s="762" t="s">
        <v>9166</v>
      </c>
      <c r="B507" s="762" t="s">
        <v>9167</v>
      </c>
      <c r="C507" s="419">
        <v>30</v>
      </c>
      <c r="D507" s="419">
        <v>40.5363</v>
      </c>
      <c r="E507" s="419">
        <f t="shared" si="7"/>
        <v>1216.089</v>
      </c>
    </row>
    <row r="508" spans="1:5">
      <c r="A508" s="762" t="s">
        <v>8009</v>
      </c>
      <c r="B508" s="762" t="s">
        <v>8010</v>
      </c>
      <c r="C508" s="419">
        <v>7</v>
      </c>
      <c r="D508" s="419">
        <v>42.1374</v>
      </c>
      <c r="E508" s="419">
        <f t="shared" si="7"/>
        <v>294.9618</v>
      </c>
    </row>
    <row r="509" spans="1:5">
      <c r="A509" s="762" t="s">
        <v>8011</v>
      </c>
      <c r="B509" s="762" t="s">
        <v>8012</v>
      </c>
      <c r="C509" s="419">
        <v>87</v>
      </c>
      <c r="D509" s="419">
        <v>35.3733</v>
      </c>
      <c r="E509" s="419">
        <f t="shared" si="7"/>
        <v>3077.4771</v>
      </c>
    </row>
    <row r="510" spans="1:5">
      <c r="A510" s="762" t="s">
        <v>9168</v>
      </c>
      <c r="B510" s="762" t="s">
        <v>9169</v>
      </c>
      <c r="C510" s="419">
        <v>-165</v>
      </c>
      <c r="D510" s="419">
        <v>63.9314</v>
      </c>
      <c r="E510" s="419">
        <f t="shared" si="7"/>
        <v>-10548.681</v>
      </c>
    </row>
    <row r="511" spans="1:5">
      <c r="A511" s="762" t="s">
        <v>8013</v>
      </c>
      <c r="B511" s="762" t="s">
        <v>8014</v>
      </c>
      <c r="C511" s="419">
        <v>165</v>
      </c>
      <c r="D511" s="419">
        <v>53.523</v>
      </c>
      <c r="E511" s="419">
        <f t="shared" si="7"/>
        <v>8831.295</v>
      </c>
    </row>
    <row r="512" spans="1:5">
      <c r="A512" s="762" t="s">
        <v>9170</v>
      </c>
      <c r="B512" s="762" t="s">
        <v>9171</v>
      </c>
      <c r="C512" s="419">
        <v>-128</v>
      </c>
      <c r="D512" s="419">
        <v>44.6807</v>
      </c>
      <c r="E512" s="419">
        <f t="shared" si="7"/>
        <v>-5719.1296</v>
      </c>
    </row>
    <row r="513" spans="1:5">
      <c r="A513" s="762" t="s">
        <v>8015</v>
      </c>
      <c r="B513" s="762" t="s">
        <v>8016</v>
      </c>
      <c r="C513" s="419">
        <v>125</v>
      </c>
      <c r="D513" s="419">
        <v>37.7573</v>
      </c>
      <c r="E513" s="419">
        <f t="shared" si="7"/>
        <v>4719.6625</v>
      </c>
    </row>
    <row r="514" spans="1:5">
      <c r="A514" s="762" t="s">
        <v>9172</v>
      </c>
      <c r="B514" s="762" t="s">
        <v>9173</v>
      </c>
      <c r="C514" s="419">
        <v>-41</v>
      </c>
      <c r="D514" s="419">
        <v>37.8351</v>
      </c>
      <c r="E514" s="419">
        <f t="shared" ref="E514:E577" si="8">C514*D514</f>
        <v>-1551.2391</v>
      </c>
    </row>
    <row r="515" spans="1:5">
      <c r="A515" s="762" t="s">
        <v>8017</v>
      </c>
      <c r="B515" s="762" t="s">
        <v>8018</v>
      </c>
      <c r="C515" s="419">
        <v>41</v>
      </c>
      <c r="D515" s="419">
        <v>31.0629</v>
      </c>
      <c r="E515" s="419">
        <f t="shared" si="8"/>
        <v>1273.5789</v>
      </c>
    </row>
    <row r="516" spans="1:5">
      <c r="A516" s="762" t="s">
        <v>9174</v>
      </c>
      <c r="B516" s="762" t="s">
        <v>9175</v>
      </c>
      <c r="C516" s="419">
        <v>-57</v>
      </c>
      <c r="D516" s="419">
        <v>59.2282</v>
      </c>
      <c r="E516" s="419">
        <f t="shared" si="8"/>
        <v>-3376.0074</v>
      </c>
    </row>
    <row r="517" spans="1:5">
      <c r="A517" s="762" t="s">
        <v>8019</v>
      </c>
      <c r="B517" s="762" t="s">
        <v>8020</v>
      </c>
      <c r="C517" s="419">
        <v>272</v>
      </c>
      <c r="D517" s="419">
        <v>34.793</v>
      </c>
      <c r="E517" s="419">
        <f t="shared" si="8"/>
        <v>9463.696</v>
      </c>
    </row>
    <row r="518" spans="1:5">
      <c r="A518" s="762" t="s">
        <v>9176</v>
      </c>
      <c r="B518" s="762" t="s">
        <v>9177</v>
      </c>
      <c r="C518" s="419">
        <v>-7</v>
      </c>
      <c r="D518" s="419">
        <v>30.5171</v>
      </c>
      <c r="E518" s="419">
        <f t="shared" si="8"/>
        <v>-213.6197</v>
      </c>
    </row>
    <row r="519" spans="1:5">
      <c r="A519" s="762" t="s">
        <v>9178</v>
      </c>
      <c r="B519" s="762" t="s">
        <v>9179</v>
      </c>
      <c r="C519" s="419">
        <v>151</v>
      </c>
      <c r="D519" s="419">
        <v>16.8642</v>
      </c>
      <c r="E519" s="419">
        <f t="shared" si="8"/>
        <v>2546.4942</v>
      </c>
    </row>
    <row r="520" spans="1:5">
      <c r="A520" s="762" t="s">
        <v>9180</v>
      </c>
      <c r="B520" s="762" t="s">
        <v>9181</v>
      </c>
      <c r="C520" s="419">
        <v>-66</v>
      </c>
      <c r="D520" s="419">
        <v>43.735</v>
      </c>
      <c r="E520" s="419">
        <f t="shared" si="8"/>
        <v>-2886.51</v>
      </c>
    </row>
    <row r="521" spans="1:5">
      <c r="A521" s="762" t="s">
        <v>8021</v>
      </c>
      <c r="B521" s="762" t="s">
        <v>8022</v>
      </c>
      <c r="C521" s="419">
        <v>282</v>
      </c>
      <c r="D521" s="419">
        <v>26.183</v>
      </c>
      <c r="E521" s="419">
        <f t="shared" si="8"/>
        <v>7383.606</v>
      </c>
    </row>
    <row r="522" spans="1:5">
      <c r="A522" s="762" t="s">
        <v>9182</v>
      </c>
      <c r="B522" s="762" t="s">
        <v>9183</v>
      </c>
      <c r="C522" s="419">
        <v>-7</v>
      </c>
      <c r="D522" s="419">
        <v>45.12</v>
      </c>
      <c r="E522" s="419">
        <f t="shared" si="8"/>
        <v>-315.84</v>
      </c>
    </row>
    <row r="523" spans="1:5">
      <c r="A523" s="762" t="s">
        <v>8023</v>
      </c>
      <c r="B523" s="762" t="s">
        <v>8024</v>
      </c>
      <c r="C523" s="419">
        <v>147</v>
      </c>
      <c r="D523" s="419">
        <v>26.0401</v>
      </c>
      <c r="E523" s="419">
        <f t="shared" si="8"/>
        <v>3827.8947</v>
      </c>
    </row>
    <row r="524" spans="1:5">
      <c r="A524" s="762" t="s">
        <v>8027</v>
      </c>
      <c r="B524" s="762" t="s">
        <v>8028</v>
      </c>
      <c r="C524" s="419">
        <v>72</v>
      </c>
      <c r="D524" s="419">
        <v>25.9397</v>
      </c>
      <c r="E524" s="419">
        <f t="shared" si="8"/>
        <v>1867.6584</v>
      </c>
    </row>
    <row r="525" spans="1:5">
      <c r="A525" s="762" t="s">
        <v>9184</v>
      </c>
      <c r="B525" s="762" t="s">
        <v>9185</v>
      </c>
      <c r="C525" s="419">
        <v>-1</v>
      </c>
      <c r="D525" s="419">
        <v>42.89</v>
      </c>
      <c r="E525" s="419">
        <f t="shared" si="8"/>
        <v>-42.89</v>
      </c>
    </row>
    <row r="526" spans="1:5">
      <c r="A526" s="762" t="s">
        <v>8029</v>
      </c>
      <c r="B526" s="762" t="s">
        <v>8030</v>
      </c>
      <c r="C526" s="419">
        <v>145</v>
      </c>
      <c r="D526" s="419">
        <v>25.9327</v>
      </c>
      <c r="E526" s="419">
        <f t="shared" si="8"/>
        <v>3760.2415</v>
      </c>
    </row>
    <row r="527" spans="1:5">
      <c r="A527" s="762" t="s">
        <v>9186</v>
      </c>
      <c r="B527" s="762" t="s">
        <v>9187</v>
      </c>
      <c r="C527" s="419">
        <v>49661</v>
      </c>
      <c r="D527" s="419">
        <v>16.3209</v>
      </c>
      <c r="E527" s="419">
        <f t="shared" si="8"/>
        <v>810512.2149</v>
      </c>
    </row>
    <row r="528" spans="1:5">
      <c r="A528" s="762" t="s">
        <v>9188</v>
      </c>
      <c r="B528" s="762" t="s">
        <v>9189</v>
      </c>
      <c r="C528" s="419">
        <v>48517</v>
      </c>
      <c r="D528" s="419">
        <v>21.9068</v>
      </c>
      <c r="E528" s="419">
        <f t="shared" si="8"/>
        <v>1062852.2156</v>
      </c>
    </row>
    <row r="529" spans="1:5">
      <c r="A529" s="762" t="s">
        <v>6464</v>
      </c>
      <c r="B529" s="762" t="s">
        <v>6465</v>
      </c>
      <c r="C529" s="419">
        <v>12</v>
      </c>
      <c r="D529" s="419">
        <v>82</v>
      </c>
      <c r="E529" s="419">
        <f t="shared" si="8"/>
        <v>984</v>
      </c>
    </row>
    <row r="530" spans="1:5">
      <c r="A530" s="762" t="s">
        <v>6466</v>
      </c>
      <c r="B530" s="762" t="s">
        <v>6467</v>
      </c>
      <c r="C530" s="419">
        <v>12</v>
      </c>
      <c r="D530" s="419">
        <v>39.8186</v>
      </c>
      <c r="E530" s="419">
        <f t="shared" si="8"/>
        <v>477.8232</v>
      </c>
    </row>
    <row r="531" spans="1:5">
      <c r="A531" s="762" t="s">
        <v>5734</v>
      </c>
      <c r="B531" s="762" t="s">
        <v>5735</v>
      </c>
      <c r="C531" s="419">
        <v>49</v>
      </c>
      <c r="D531" s="419">
        <v>40.9368</v>
      </c>
      <c r="E531" s="419">
        <f t="shared" si="8"/>
        <v>2005.9032</v>
      </c>
    </row>
    <row r="532" spans="1:5">
      <c r="A532" s="762" t="s">
        <v>5736</v>
      </c>
      <c r="B532" s="762" t="s">
        <v>5737</v>
      </c>
      <c r="C532" s="419">
        <v>51</v>
      </c>
      <c r="D532" s="419">
        <v>22.4843</v>
      </c>
      <c r="E532" s="419">
        <f t="shared" si="8"/>
        <v>1146.6993</v>
      </c>
    </row>
    <row r="533" spans="1:5">
      <c r="A533" s="762" t="s">
        <v>5738</v>
      </c>
      <c r="B533" s="762" t="s">
        <v>5739</v>
      </c>
      <c r="C533" s="419">
        <v>39</v>
      </c>
      <c r="D533" s="419">
        <v>74.6117</v>
      </c>
      <c r="E533" s="419">
        <f t="shared" si="8"/>
        <v>2909.8563</v>
      </c>
    </row>
    <row r="534" spans="1:5">
      <c r="A534" s="762" t="s">
        <v>5740</v>
      </c>
      <c r="B534" s="762" t="s">
        <v>5741</v>
      </c>
      <c r="C534" s="419">
        <v>39</v>
      </c>
      <c r="D534" s="419">
        <v>52.9742</v>
      </c>
      <c r="E534" s="419">
        <f t="shared" si="8"/>
        <v>2065.9938</v>
      </c>
    </row>
    <row r="535" spans="1:5">
      <c r="A535" s="762" t="s">
        <v>5742</v>
      </c>
      <c r="B535" s="762" t="s">
        <v>5743</v>
      </c>
      <c r="C535" s="419">
        <v>39</v>
      </c>
      <c r="D535" s="419">
        <v>72.8804</v>
      </c>
      <c r="E535" s="419">
        <f t="shared" si="8"/>
        <v>2842.3356</v>
      </c>
    </row>
    <row r="536" spans="1:5">
      <c r="A536" s="762" t="s">
        <v>5744</v>
      </c>
      <c r="B536" s="762" t="s">
        <v>5745</v>
      </c>
      <c r="C536" s="419">
        <v>230</v>
      </c>
      <c r="D536" s="419">
        <v>6.4387</v>
      </c>
      <c r="E536" s="419">
        <f t="shared" si="8"/>
        <v>1480.901</v>
      </c>
    </row>
    <row r="537" spans="1:5">
      <c r="A537" s="762" t="s">
        <v>5746</v>
      </c>
      <c r="B537" s="762" t="s">
        <v>5747</v>
      </c>
      <c r="C537" s="419">
        <v>15</v>
      </c>
      <c r="D537" s="419">
        <v>80.4882</v>
      </c>
      <c r="E537" s="419">
        <f t="shared" si="8"/>
        <v>1207.323</v>
      </c>
    </row>
    <row r="538" spans="1:5">
      <c r="A538" s="762" t="s">
        <v>5748</v>
      </c>
      <c r="B538" s="762" t="s">
        <v>5749</v>
      </c>
      <c r="C538" s="419">
        <v>10</v>
      </c>
      <c r="D538" s="419">
        <v>52.0588</v>
      </c>
      <c r="E538" s="419">
        <f t="shared" si="8"/>
        <v>520.588</v>
      </c>
    </row>
    <row r="539" spans="1:5">
      <c r="A539" s="762" t="s">
        <v>5750</v>
      </c>
      <c r="B539" s="762" t="s">
        <v>5751</v>
      </c>
      <c r="C539" s="419">
        <v>15</v>
      </c>
      <c r="D539" s="419">
        <v>80.6047</v>
      </c>
      <c r="E539" s="419">
        <f t="shared" si="8"/>
        <v>1209.0705</v>
      </c>
    </row>
    <row r="540" spans="1:5">
      <c r="A540" s="762" t="s">
        <v>5752</v>
      </c>
      <c r="B540" s="762" t="s">
        <v>5753</v>
      </c>
      <c r="C540" s="419">
        <v>87</v>
      </c>
      <c r="D540" s="419">
        <v>76.808</v>
      </c>
      <c r="E540" s="419">
        <f t="shared" si="8"/>
        <v>6682.296</v>
      </c>
    </row>
    <row r="541" spans="1:5">
      <c r="A541" s="762" t="s">
        <v>5754</v>
      </c>
      <c r="B541" s="762" t="s">
        <v>5755</v>
      </c>
      <c r="C541" s="419">
        <v>129</v>
      </c>
      <c r="D541" s="419">
        <v>22.7813</v>
      </c>
      <c r="E541" s="419">
        <f t="shared" si="8"/>
        <v>2938.7877</v>
      </c>
    </row>
    <row r="542" spans="1:5">
      <c r="A542" s="762" t="s">
        <v>5756</v>
      </c>
      <c r="B542" s="762" t="s">
        <v>5757</v>
      </c>
      <c r="C542" s="419">
        <v>77</v>
      </c>
      <c r="D542" s="419">
        <v>67.7795</v>
      </c>
      <c r="E542" s="419">
        <f t="shared" si="8"/>
        <v>5219.0215</v>
      </c>
    </row>
    <row r="543" spans="1:5">
      <c r="A543" s="762" t="s">
        <v>5758</v>
      </c>
      <c r="B543" s="762" t="s">
        <v>5759</v>
      </c>
      <c r="C543" s="419">
        <v>77</v>
      </c>
      <c r="D543" s="419">
        <v>67.2136</v>
      </c>
      <c r="E543" s="419">
        <f t="shared" si="8"/>
        <v>5175.4472</v>
      </c>
    </row>
    <row r="544" spans="1:5">
      <c r="A544" s="762" t="s">
        <v>5760</v>
      </c>
      <c r="B544" s="762" t="s">
        <v>5761</v>
      </c>
      <c r="C544" s="419">
        <v>75</v>
      </c>
      <c r="D544" s="419">
        <v>48.3422</v>
      </c>
      <c r="E544" s="419">
        <f t="shared" si="8"/>
        <v>3625.665</v>
      </c>
    </row>
    <row r="545" spans="1:5">
      <c r="A545" s="762" t="s">
        <v>5762</v>
      </c>
      <c r="B545" s="762" t="s">
        <v>5763</v>
      </c>
      <c r="C545" s="419">
        <v>40</v>
      </c>
      <c r="D545" s="419">
        <v>77.6816</v>
      </c>
      <c r="E545" s="419">
        <f t="shared" si="8"/>
        <v>3107.264</v>
      </c>
    </row>
    <row r="546" spans="1:5">
      <c r="A546" s="762" t="s">
        <v>6255</v>
      </c>
      <c r="B546" s="762" t="s">
        <v>6256</v>
      </c>
      <c r="C546" s="419">
        <v>37</v>
      </c>
      <c r="D546" s="419">
        <v>166.4853</v>
      </c>
      <c r="E546" s="419">
        <f t="shared" si="8"/>
        <v>6159.9561</v>
      </c>
    </row>
    <row r="547" spans="1:5">
      <c r="A547" s="762" t="s">
        <v>9190</v>
      </c>
      <c r="B547" s="762" t="s">
        <v>9191</v>
      </c>
      <c r="C547" s="419">
        <v>24</v>
      </c>
      <c r="D547" s="419">
        <v>160.3642</v>
      </c>
      <c r="E547" s="419">
        <f t="shared" si="8"/>
        <v>3848.7408</v>
      </c>
    </row>
    <row r="548" spans="1:5">
      <c r="A548" s="762" t="s">
        <v>9192</v>
      </c>
      <c r="B548" s="762" t="s">
        <v>9193</v>
      </c>
      <c r="C548" s="419">
        <v>24</v>
      </c>
      <c r="D548" s="419">
        <v>89.25</v>
      </c>
      <c r="E548" s="419">
        <f t="shared" si="8"/>
        <v>2142</v>
      </c>
    </row>
    <row r="549" spans="1:5">
      <c r="A549" s="762" t="s">
        <v>9194</v>
      </c>
      <c r="B549" s="762" t="s">
        <v>9195</v>
      </c>
      <c r="C549" s="419">
        <v>100</v>
      </c>
      <c r="D549" s="419">
        <v>70.4665</v>
      </c>
      <c r="E549" s="419">
        <f t="shared" si="8"/>
        <v>7046.65</v>
      </c>
    </row>
    <row r="550" spans="1:5">
      <c r="A550" s="762" t="s">
        <v>9196</v>
      </c>
      <c r="B550" s="762" t="s">
        <v>9197</v>
      </c>
      <c r="C550" s="419">
        <v>100</v>
      </c>
      <c r="D550" s="419">
        <v>27.2456</v>
      </c>
      <c r="E550" s="419">
        <f t="shared" si="8"/>
        <v>2724.56</v>
      </c>
    </row>
    <row r="551" spans="1:5">
      <c r="A551" s="762" t="s">
        <v>9198</v>
      </c>
      <c r="B551" s="762" t="s">
        <v>9199</v>
      </c>
      <c r="C551" s="419">
        <v>100</v>
      </c>
      <c r="D551" s="419">
        <v>70.3165</v>
      </c>
      <c r="E551" s="419">
        <f t="shared" si="8"/>
        <v>7031.65</v>
      </c>
    </row>
    <row r="552" spans="1:5">
      <c r="A552" s="762" t="s">
        <v>9200</v>
      </c>
      <c r="B552" s="762" t="s">
        <v>9201</v>
      </c>
      <c r="C552" s="419">
        <v>100</v>
      </c>
      <c r="D552" s="419">
        <v>26.361</v>
      </c>
      <c r="E552" s="419">
        <f t="shared" si="8"/>
        <v>2636.1</v>
      </c>
    </row>
    <row r="553" spans="1:5">
      <c r="A553" s="762" t="s">
        <v>8037</v>
      </c>
      <c r="B553" s="762" t="s">
        <v>8038</v>
      </c>
      <c r="C553" s="419">
        <v>16</v>
      </c>
      <c r="D553" s="419">
        <v>38.7322</v>
      </c>
      <c r="E553" s="419">
        <f t="shared" si="8"/>
        <v>619.7152</v>
      </c>
    </row>
    <row r="554" spans="1:5">
      <c r="A554" s="762" t="s">
        <v>7006</v>
      </c>
      <c r="B554" s="762" t="s">
        <v>7007</v>
      </c>
      <c r="C554" s="419">
        <v>16</v>
      </c>
      <c r="D554" s="419">
        <v>18.8898</v>
      </c>
      <c r="E554" s="419">
        <f t="shared" si="8"/>
        <v>302.2368</v>
      </c>
    </row>
    <row r="555" spans="1:5">
      <c r="A555" s="762" t="s">
        <v>7008</v>
      </c>
      <c r="B555" s="762" t="s">
        <v>7009</v>
      </c>
      <c r="C555" s="419">
        <v>8</v>
      </c>
      <c r="D555" s="419">
        <v>17.7051</v>
      </c>
      <c r="E555" s="419">
        <f t="shared" si="8"/>
        <v>141.6408</v>
      </c>
    </row>
    <row r="556" spans="1:5">
      <c r="A556" s="762" t="s">
        <v>7010</v>
      </c>
      <c r="B556" s="762" t="s">
        <v>7011</v>
      </c>
      <c r="C556" s="419">
        <v>8</v>
      </c>
      <c r="D556" s="419">
        <v>7.1858</v>
      </c>
      <c r="E556" s="419">
        <f t="shared" si="8"/>
        <v>57.4864</v>
      </c>
    </row>
    <row r="557" spans="1:5">
      <c r="A557" s="762" t="s">
        <v>5764</v>
      </c>
      <c r="B557" s="762" t="s">
        <v>5765</v>
      </c>
      <c r="C557" s="419">
        <v>12792</v>
      </c>
      <c r="D557" s="419">
        <v>33.7841</v>
      </c>
      <c r="E557" s="419">
        <f t="shared" si="8"/>
        <v>432166.2072</v>
      </c>
    </row>
    <row r="558" spans="1:5">
      <c r="A558" s="762" t="s">
        <v>5766</v>
      </c>
      <c r="B558" s="762" t="s">
        <v>5767</v>
      </c>
      <c r="C558" s="419">
        <v>12789</v>
      </c>
      <c r="D558" s="419">
        <v>30.6167</v>
      </c>
      <c r="E558" s="419">
        <f t="shared" si="8"/>
        <v>391556.9763</v>
      </c>
    </row>
    <row r="559" spans="1:5">
      <c r="A559" s="762" t="s">
        <v>5768</v>
      </c>
      <c r="B559" s="762" t="s">
        <v>5769</v>
      </c>
      <c r="C559" s="419">
        <v>12766</v>
      </c>
      <c r="D559" s="419">
        <v>33.7751</v>
      </c>
      <c r="E559" s="419">
        <f t="shared" si="8"/>
        <v>431172.9266</v>
      </c>
    </row>
    <row r="560" spans="1:5">
      <c r="A560" s="762" t="s">
        <v>5770</v>
      </c>
      <c r="B560" s="762" t="s">
        <v>5771</v>
      </c>
      <c r="C560" s="419">
        <v>12787</v>
      </c>
      <c r="D560" s="419">
        <v>42.5693</v>
      </c>
      <c r="E560" s="419">
        <f t="shared" si="8"/>
        <v>544333.6391</v>
      </c>
    </row>
    <row r="561" spans="1:5">
      <c r="A561" s="762" t="s">
        <v>5772</v>
      </c>
      <c r="B561" s="762" t="s">
        <v>5773</v>
      </c>
      <c r="C561" s="419">
        <v>12796</v>
      </c>
      <c r="D561" s="419">
        <v>21.6641</v>
      </c>
      <c r="E561" s="419">
        <f t="shared" si="8"/>
        <v>277213.8236</v>
      </c>
    </row>
    <row r="562" spans="1:5">
      <c r="A562" s="762" t="s">
        <v>5774</v>
      </c>
      <c r="B562" s="762" t="s">
        <v>5775</v>
      </c>
      <c r="C562" s="419">
        <v>25608</v>
      </c>
      <c r="D562" s="419">
        <v>6.2253</v>
      </c>
      <c r="E562" s="419">
        <f t="shared" si="8"/>
        <v>159417.4824</v>
      </c>
    </row>
    <row r="563" spans="1:5">
      <c r="A563" s="762" t="s">
        <v>9202</v>
      </c>
      <c r="B563" s="762" t="s">
        <v>9203</v>
      </c>
      <c r="C563" s="419">
        <v>8</v>
      </c>
      <c r="D563" s="419">
        <v>28.1575</v>
      </c>
      <c r="E563" s="419">
        <f t="shared" si="8"/>
        <v>225.26</v>
      </c>
    </row>
    <row r="564" spans="1:5">
      <c r="A564" s="762" t="s">
        <v>9204</v>
      </c>
      <c r="B564" s="762" t="s">
        <v>9205</v>
      </c>
      <c r="C564" s="419">
        <v>8</v>
      </c>
      <c r="D564" s="419">
        <v>17.0738</v>
      </c>
      <c r="E564" s="419">
        <f t="shared" si="8"/>
        <v>136.5904</v>
      </c>
    </row>
    <row r="565" spans="1:5">
      <c r="A565" s="762" t="s">
        <v>9206</v>
      </c>
      <c r="B565" s="762" t="s">
        <v>9207</v>
      </c>
      <c r="C565" s="419">
        <v>8</v>
      </c>
      <c r="D565" s="419">
        <v>24.6875</v>
      </c>
      <c r="E565" s="419">
        <f t="shared" si="8"/>
        <v>197.5</v>
      </c>
    </row>
    <row r="566" spans="1:5">
      <c r="A566" s="762" t="s">
        <v>9208</v>
      </c>
      <c r="B566" s="762" t="s">
        <v>9209</v>
      </c>
      <c r="C566" s="419">
        <v>8</v>
      </c>
      <c r="D566" s="419">
        <v>19.4013</v>
      </c>
      <c r="E566" s="419">
        <f t="shared" si="8"/>
        <v>155.2104</v>
      </c>
    </row>
    <row r="567" spans="1:5">
      <c r="A567" s="762" t="s">
        <v>9210</v>
      </c>
      <c r="B567" s="762" t="s">
        <v>9211</v>
      </c>
      <c r="C567" s="419">
        <v>8</v>
      </c>
      <c r="D567" s="419">
        <v>40.7963</v>
      </c>
      <c r="E567" s="419">
        <f t="shared" si="8"/>
        <v>326.3704</v>
      </c>
    </row>
    <row r="568" spans="1:5">
      <c r="A568" s="762" t="s">
        <v>5814</v>
      </c>
      <c r="B568" s="762" t="s">
        <v>5815</v>
      </c>
      <c r="C568" s="419">
        <v>-12</v>
      </c>
      <c r="D568" s="419">
        <v>23.972</v>
      </c>
      <c r="E568" s="419">
        <f t="shared" si="8"/>
        <v>-287.664</v>
      </c>
    </row>
    <row r="569" spans="1:5">
      <c r="A569" s="762" t="s">
        <v>5816</v>
      </c>
      <c r="B569" s="762" t="s">
        <v>5817</v>
      </c>
      <c r="C569" s="419">
        <v>12</v>
      </c>
      <c r="D569" s="419">
        <v>46.5302</v>
      </c>
      <c r="E569" s="419">
        <f t="shared" si="8"/>
        <v>558.3624</v>
      </c>
    </row>
    <row r="570" spans="1:5">
      <c r="A570" s="762" t="s">
        <v>9212</v>
      </c>
      <c r="B570" s="762" t="s">
        <v>9213</v>
      </c>
      <c r="C570" s="419">
        <v>30</v>
      </c>
      <c r="D570" s="419">
        <v>30.9703</v>
      </c>
      <c r="E570" s="419">
        <f t="shared" si="8"/>
        <v>929.109</v>
      </c>
    </row>
    <row r="571" spans="1:5">
      <c r="A571" s="762" t="s">
        <v>5820</v>
      </c>
      <c r="B571" s="762" t="s">
        <v>5821</v>
      </c>
      <c r="C571" s="419">
        <v>-11</v>
      </c>
      <c r="D571" s="419">
        <v>42.1185</v>
      </c>
      <c r="E571" s="419">
        <f t="shared" si="8"/>
        <v>-463.3035</v>
      </c>
    </row>
    <row r="572" spans="1:5">
      <c r="A572" s="762" t="s">
        <v>5822</v>
      </c>
      <c r="B572" s="762" t="s">
        <v>5823</v>
      </c>
      <c r="C572" s="419">
        <v>-7</v>
      </c>
      <c r="D572" s="419">
        <v>45.938</v>
      </c>
      <c r="E572" s="419">
        <f t="shared" si="8"/>
        <v>-321.566</v>
      </c>
    </row>
    <row r="573" spans="1:5">
      <c r="A573" s="762" t="s">
        <v>5830</v>
      </c>
      <c r="B573" s="762" t="s">
        <v>5831</v>
      </c>
      <c r="C573" s="419">
        <v>-2</v>
      </c>
      <c r="D573" s="419">
        <v>15.3145</v>
      </c>
      <c r="E573" s="419">
        <f t="shared" si="8"/>
        <v>-30.629</v>
      </c>
    </row>
    <row r="574" spans="1:5">
      <c r="A574" s="762" t="s">
        <v>8065</v>
      </c>
      <c r="B574" s="762" t="s">
        <v>8066</v>
      </c>
      <c r="C574" s="419">
        <v>-1</v>
      </c>
      <c r="D574" s="419">
        <v>10.4496</v>
      </c>
      <c r="E574" s="419">
        <f t="shared" si="8"/>
        <v>-10.4496</v>
      </c>
    </row>
    <row r="575" spans="1:5">
      <c r="A575" s="762" t="s">
        <v>5838</v>
      </c>
      <c r="B575" s="762" t="s">
        <v>5839</v>
      </c>
      <c r="C575" s="419">
        <v>-1</v>
      </c>
      <c r="D575" s="419">
        <v>21.2022</v>
      </c>
      <c r="E575" s="419">
        <f t="shared" si="8"/>
        <v>-21.2022</v>
      </c>
    </row>
    <row r="576" spans="1:5">
      <c r="A576" s="762" t="s">
        <v>5846</v>
      </c>
      <c r="B576" s="762" t="s">
        <v>5847</v>
      </c>
      <c r="C576" s="419">
        <v>5</v>
      </c>
      <c r="D576" s="419">
        <v>25.3154</v>
      </c>
      <c r="E576" s="419">
        <f t="shared" si="8"/>
        <v>126.577</v>
      </c>
    </row>
    <row r="577" spans="1:5">
      <c r="A577" s="762" t="s">
        <v>5850</v>
      </c>
      <c r="B577" s="762" t="s">
        <v>5851</v>
      </c>
      <c r="C577" s="419">
        <v>397</v>
      </c>
      <c r="D577" s="419">
        <v>19.5018</v>
      </c>
      <c r="E577" s="419">
        <f t="shared" si="8"/>
        <v>7742.2146</v>
      </c>
    </row>
    <row r="578" spans="1:5">
      <c r="A578" s="762" t="s">
        <v>5852</v>
      </c>
      <c r="B578" s="762" t="s">
        <v>5853</v>
      </c>
      <c r="C578" s="419">
        <v>507</v>
      </c>
      <c r="D578" s="419">
        <v>24.8944</v>
      </c>
      <c r="E578" s="419">
        <f t="shared" ref="E578:E641" si="9">C578*D578</f>
        <v>12621.4608</v>
      </c>
    </row>
    <row r="579" spans="1:5">
      <c r="A579" s="762" t="s">
        <v>5858</v>
      </c>
      <c r="B579" s="762" t="s">
        <v>5859</v>
      </c>
      <c r="C579" s="419">
        <v>49</v>
      </c>
      <c r="D579" s="419">
        <v>11.2214</v>
      </c>
      <c r="E579" s="419">
        <f t="shared" si="9"/>
        <v>549.8486</v>
      </c>
    </row>
    <row r="580" spans="1:5">
      <c r="A580" s="762" t="s">
        <v>5860</v>
      </c>
      <c r="B580" s="762" t="s">
        <v>5861</v>
      </c>
      <c r="C580" s="419">
        <v>64</v>
      </c>
      <c r="D580" s="419">
        <v>8.6873</v>
      </c>
      <c r="E580" s="419">
        <f t="shared" si="9"/>
        <v>555.9872</v>
      </c>
    </row>
    <row r="581" spans="1:5">
      <c r="A581" s="762" t="s">
        <v>5878</v>
      </c>
      <c r="B581" s="762" t="s">
        <v>5879</v>
      </c>
      <c r="C581" s="419">
        <v>1449</v>
      </c>
      <c r="D581" s="419">
        <v>14.9901</v>
      </c>
      <c r="E581" s="419">
        <f t="shared" si="9"/>
        <v>21720.6549</v>
      </c>
    </row>
    <row r="582" spans="1:5">
      <c r="A582" s="762" t="s">
        <v>8099</v>
      </c>
      <c r="B582" s="762" t="s">
        <v>8100</v>
      </c>
      <c r="C582" s="419">
        <v>60</v>
      </c>
      <c r="D582" s="419">
        <v>43.4103</v>
      </c>
      <c r="E582" s="419">
        <f t="shared" si="9"/>
        <v>2604.618</v>
      </c>
    </row>
    <row r="583" spans="1:5">
      <c r="A583" s="762" t="s">
        <v>8101</v>
      </c>
      <c r="B583" s="762" t="s">
        <v>8102</v>
      </c>
      <c r="C583" s="419">
        <v>68</v>
      </c>
      <c r="D583" s="419">
        <v>5.8259</v>
      </c>
      <c r="E583" s="419">
        <f t="shared" si="9"/>
        <v>396.1612</v>
      </c>
    </row>
    <row r="584" spans="1:5">
      <c r="A584" s="762" t="s">
        <v>9214</v>
      </c>
      <c r="B584" s="762" t="s">
        <v>9215</v>
      </c>
      <c r="C584" s="419">
        <v>154</v>
      </c>
      <c r="D584" s="419">
        <v>66.8486</v>
      </c>
      <c r="E584" s="419">
        <f t="shared" si="9"/>
        <v>10294.6844</v>
      </c>
    </row>
    <row r="585" spans="1:5">
      <c r="A585" s="762" t="s">
        <v>9216</v>
      </c>
      <c r="B585" s="762" t="s">
        <v>9217</v>
      </c>
      <c r="C585" s="419">
        <v>117</v>
      </c>
      <c r="D585" s="419">
        <v>42.1506</v>
      </c>
      <c r="E585" s="419">
        <f t="shared" si="9"/>
        <v>4931.6202</v>
      </c>
    </row>
    <row r="586" spans="1:5">
      <c r="A586" s="762" t="s">
        <v>9218</v>
      </c>
      <c r="B586" s="762" t="s">
        <v>9219</v>
      </c>
      <c r="C586" s="419">
        <v>138</v>
      </c>
      <c r="D586" s="419">
        <v>45.8797</v>
      </c>
      <c r="E586" s="419">
        <f t="shared" si="9"/>
        <v>6331.3986</v>
      </c>
    </row>
    <row r="587" spans="1:5">
      <c r="A587" s="762" t="s">
        <v>9220</v>
      </c>
      <c r="B587" s="762" t="s">
        <v>9221</v>
      </c>
      <c r="C587" s="419">
        <v>194</v>
      </c>
      <c r="D587" s="419">
        <v>51.5698</v>
      </c>
      <c r="E587" s="419">
        <f t="shared" si="9"/>
        <v>10004.5412</v>
      </c>
    </row>
    <row r="588" spans="1:5">
      <c r="A588" s="762" t="s">
        <v>9222</v>
      </c>
      <c r="B588" s="762" t="s">
        <v>9223</v>
      </c>
      <c r="C588" s="419">
        <v>54</v>
      </c>
      <c r="D588" s="419">
        <v>21.87</v>
      </c>
      <c r="E588" s="419">
        <f t="shared" si="9"/>
        <v>1180.98</v>
      </c>
    </row>
    <row r="589" spans="1:5">
      <c r="A589" s="762" t="s">
        <v>9224</v>
      </c>
      <c r="B589" s="762" t="s">
        <v>9225</v>
      </c>
      <c r="C589" s="419">
        <v>53</v>
      </c>
      <c r="D589" s="419">
        <v>21.4162</v>
      </c>
      <c r="E589" s="419">
        <f t="shared" si="9"/>
        <v>1135.0586</v>
      </c>
    </row>
    <row r="590" spans="1:5">
      <c r="A590" s="762" t="s">
        <v>9226</v>
      </c>
      <c r="B590" s="762" t="s">
        <v>9227</v>
      </c>
      <c r="C590" s="419">
        <v>20</v>
      </c>
      <c r="D590" s="419">
        <v>21.607</v>
      </c>
      <c r="E590" s="419">
        <f t="shared" si="9"/>
        <v>432.14</v>
      </c>
    </row>
    <row r="591" spans="1:5">
      <c r="A591" s="762" t="s">
        <v>9228</v>
      </c>
      <c r="B591" s="762" t="s">
        <v>9229</v>
      </c>
      <c r="C591" s="419">
        <v>41</v>
      </c>
      <c r="D591" s="419">
        <v>40.9893</v>
      </c>
      <c r="E591" s="419">
        <f t="shared" si="9"/>
        <v>1680.5613</v>
      </c>
    </row>
    <row r="592" spans="1:5">
      <c r="A592" s="762" t="s">
        <v>9230</v>
      </c>
      <c r="B592" s="762" t="s">
        <v>9231</v>
      </c>
      <c r="C592" s="419">
        <v>26</v>
      </c>
      <c r="D592" s="419">
        <v>43.9065</v>
      </c>
      <c r="E592" s="419">
        <f t="shared" si="9"/>
        <v>1141.569</v>
      </c>
    </row>
    <row r="593" spans="1:5">
      <c r="A593" s="762" t="s">
        <v>9232</v>
      </c>
      <c r="B593" s="762" t="s">
        <v>9233</v>
      </c>
      <c r="C593" s="419">
        <v>7</v>
      </c>
      <c r="D593" s="419">
        <v>52.8786</v>
      </c>
      <c r="E593" s="419">
        <f t="shared" si="9"/>
        <v>370.1502</v>
      </c>
    </row>
    <row r="594" spans="1:5">
      <c r="A594" s="762" t="s">
        <v>5910</v>
      </c>
      <c r="B594" s="762" t="s">
        <v>5911</v>
      </c>
      <c r="C594" s="419">
        <v>563</v>
      </c>
      <c r="D594" s="419">
        <v>14.6998</v>
      </c>
      <c r="E594" s="419">
        <f t="shared" si="9"/>
        <v>8275.9874</v>
      </c>
    </row>
    <row r="595" spans="1:5">
      <c r="A595" s="762" t="s">
        <v>5912</v>
      </c>
      <c r="B595" s="762" t="s">
        <v>5913</v>
      </c>
      <c r="C595" s="419">
        <v>50</v>
      </c>
      <c r="D595" s="419">
        <v>19.0439</v>
      </c>
      <c r="E595" s="419">
        <f t="shared" si="9"/>
        <v>952.195</v>
      </c>
    </row>
    <row r="596" spans="1:5">
      <c r="A596" s="762" t="s">
        <v>5914</v>
      </c>
      <c r="B596" s="762" t="s">
        <v>5915</v>
      </c>
      <c r="C596" s="419">
        <v>25</v>
      </c>
      <c r="D596" s="419">
        <v>15.0255</v>
      </c>
      <c r="E596" s="419">
        <f t="shared" si="9"/>
        <v>375.6375</v>
      </c>
    </row>
    <row r="597" spans="1:5">
      <c r="A597" s="762" t="s">
        <v>5928</v>
      </c>
      <c r="B597" s="762" t="s">
        <v>5929</v>
      </c>
      <c r="C597" s="419">
        <v>112</v>
      </c>
      <c r="D597" s="419">
        <v>15.0036</v>
      </c>
      <c r="E597" s="419">
        <f t="shared" si="9"/>
        <v>1680.4032</v>
      </c>
    </row>
    <row r="598" spans="1:5">
      <c r="A598" s="762" t="s">
        <v>5930</v>
      </c>
      <c r="B598" s="762" t="s">
        <v>5931</v>
      </c>
      <c r="C598" s="419">
        <v>14</v>
      </c>
      <c r="D598" s="419">
        <v>29.7424</v>
      </c>
      <c r="E598" s="419">
        <f t="shared" si="9"/>
        <v>416.3936</v>
      </c>
    </row>
    <row r="599" spans="1:5">
      <c r="A599" s="762" t="s">
        <v>5932</v>
      </c>
      <c r="B599" s="762" t="s">
        <v>5933</v>
      </c>
      <c r="C599" s="419">
        <v>14</v>
      </c>
      <c r="D599" s="419">
        <v>17.9557</v>
      </c>
      <c r="E599" s="419">
        <f t="shared" si="9"/>
        <v>251.3798</v>
      </c>
    </row>
    <row r="600" spans="1:5">
      <c r="A600" s="762" t="s">
        <v>5934</v>
      </c>
      <c r="B600" s="762" t="s">
        <v>5935</v>
      </c>
      <c r="C600" s="419">
        <v>7376</v>
      </c>
      <c r="D600" s="419">
        <v>53.522</v>
      </c>
      <c r="E600" s="419">
        <f t="shared" si="9"/>
        <v>394778.272</v>
      </c>
    </row>
    <row r="601" spans="1:5">
      <c r="A601" s="762" t="s">
        <v>5936</v>
      </c>
      <c r="B601" s="762" t="s">
        <v>5937</v>
      </c>
      <c r="C601" s="419">
        <v>5</v>
      </c>
      <c r="D601" s="419">
        <v>25.91</v>
      </c>
      <c r="E601" s="419">
        <f t="shared" si="9"/>
        <v>129.55</v>
      </c>
    </row>
    <row r="602" spans="1:5">
      <c r="A602" s="762" t="s">
        <v>5940</v>
      </c>
      <c r="B602" s="762" t="s">
        <v>5941</v>
      </c>
      <c r="C602" s="419">
        <v>4</v>
      </c>
      <c r="D602" s="419">
        <v>38.4961</v>
      </c>
      <c r="E602" s="419">
        <f t="shared" si="9"/>
        <v>153.9844</v>
      </c>
    </row>
    <row r="603" spans="1:5">
      <c r="A603" s="762" t="s">
        <v>5944</v>
      </c>
      <c r="B603" s="762" t="s">
        <v>5945</v>
      </c>
      <c r="C603" s="419">
        <v>108</v>
      </c>
      <c r="D603" s="419">
        <v>8.7272</v>
      </c>
      <c r="E603" s="419">
        <f t="shared" si="9"/>
        <v>942.5376</v>
      </c>
    </row>
    <row r="604" spans="1:5">
      <c r="A604" s="762" t="s">
        <v>5946</v>
      </c>
      <c r="B604" s="762" t="s">
        <v>5947</v>
      </c>
      <c r="C604" s="419">
        <v>48</v>
      </c>
      <c r="D604" s="419">
        <v>23.6794</v>
      </c>
      <c r="E604" s="419">
        <f t="shared" si="9"/>
        <v>1136.6112</v>
      </c>
    </row>
    <row r="605" spans="1:5">
      <c r="A605" s="762" t="s">
        <v>6474</v>
      </c>
      <c r="B605" s="762" t="s">
        <v>6475</v>
      </c>
      <c r="C605" s="419">
        <v>61</v>
      </c>
      <c r="D605" s="419">
        <v>23.5653</v>
      </c>
      <c r="E605" s="419">
        <f t="shared" si="9"/>
        <v>1437.4833</v>
      </c>
    </row>
    <row r="606" spans="1:5">
      <c r="A606" s="762" t="s">
        <v>5948</v>
      </c>
      <c r="B606" s="762" t="s">
        <v>5949</v>
      </c>
      <c r="C606" s="419">
        <v>17</v>
      </c>
      <c r="D606" s="419">
        <v>79.1897</v>
      </c>
      <c r="E606" s="419">
        <f t="shared" si="9"/>
        <v>1346.2249</v>
      </c>
    </row>
    <row r="607" spans="1:5">
      <c r="A607" s="762" t="s">
        <v>5950</v>
      </c>
      <c r="B607" s="762" t="s">
        <v>5951</v>
      </c>
      <c r="C607" s="419">
        <v>17</v>
      </c>
      <c r="D607" s="419">
        <v>74.8924</v>
      </c>
      <c r="E607" s="419">
        <f t="shared" si="9"/>
        <v>1273.1708</v>
      </c>
    </row>
    <row r="608" spans="1:5">
      <c r="A608" s="762" t="s">
        <v>5952</v>
      </c>
      <c r="B608" s="762" t="s">
        <v>5953</v>
      </c>
      <c r="C608" s="419">
        <v>17</v>
      </c>
      <c r="D608" s="419">
        <v>20.054</v>
      </c>
      <c r="E608" s="419">
        <f t="shared" si="9"/>
        <v>340.918</v>
      </c>
    </row>
    <row r="609" spans="1:5">
      <c r="A609" s="762" t="s">
        <v>9234</v>
      </c>
      <c r="B609" s="762" t="s">
        <v>9235</v>
      </c>
      <c r="C609" s="419">
        <v>96</v>
      </c>
      <c r="D609" s="419">
        <v>18.7416</v>
      </c>
      <c r="E609" s="419">
        <f t="shared" si="9"/>
        <v>1799.1936</v>
      </c>
    </row>
    <row r="610" spans="1:5">
      <c r="A610" s="762" t="s">
        <v>9236</v>
      </c>
      <c r="B610" s="762" t="s">
        <v>9237</v>
      </c>
      <c r="C610" s="419">
        <v>96</v>
      </c>
      <c r="D610" s="419">
        <v>28.1123</v>
      </c>
      <c r="E610" s="419">
        <f t="shared" si="9"/>
        <v>2698.7808</v>
      </c>
    </row>
    <row r="611" spans="1:5">
      <c r="A611" s="762" t="s">
        <v>5954</v>
      </c>
      <c r="B611" s="762" t="s">
        <v>5955</v>
      </c>
      <c r="C611" s="419">
        <v>10</v>
      </c>
      <c r="D611" s="419">
        <v>39.23</v>
      </c>
      <c r="E611" s="419">
        <f t="shared" si="9"/>
        <v>392.3</v>
      </c>
    </row>
    <row r="612" spans="1:5">
      <c r="A612" s="762" t="s">
        <v>5956</v>
      </c>
      <c r="B612" s="762" t="s">
        <v>5957</v>
      </c>
      <c r="C612" s="419">
        <v>213</v>
      </c>
      <c r="D612" s="419">
        <v>14.986</v>
      </c>
      <c r="E612" s="419">
        <f t="shared" si="9"/>
        <v>3192.018</v>
      </c>
    </row>
    <row r="613" spans="1:5">
      <c r="A613" s="762" t="s">
        <v>6476</v>
      </c>
      <c r="B613" s="762" t="s">
        <v>6477</v>
      </c>
      <c r="C613" s="419">
        <v>25</v>
      </c>
      <c r="D613" s="419">
        <v>23.955</v>
      </c>
      <c r="E613" s="419">
        <f t="shared" si="9"/>
        <v>598.875</v>
      </c>
    </row>
    <row r="614" spans="1:5">
      <c r="A614" s="762" t="s">
        <v>6478</v>
      </c>
      <c r="B614" s="762" t="s">
        <v>6479</v>
      </c>
      <c r="C614" s="419">
        <v>26</v>
      </c>
      <c r="D614" s="419">
        <v>27.4168</v>
      </c>
      <c r="E614" s="419">
        <f t="shared" si="9"/>
        <v>712.8368</v>
      </c>
    </row>
    <row r="615" spans="1:5">
      <c r="A615" s="762" t="s">
        <v>6488</v>
      </c>
      <c r="B615" s="762" t="s">
        <v>6489</v>
      </c>
      <c r="C615" s="419">
        <v>6</v>
      </c>
      <c r="D615" s="419">
        <v>44.4108</v>
      </c>
      <c r="E615" s="419">
        <f t="shared" si="9"/>
        <v>266.4648</v>
      </c>
    </row>
    <row r="616" spans="1:5">
      <c r="A616" s="762" t="s">
        <v>6490</v>
      </c>
      <c r="B616" s="762" t="s">
        <v>6491</v>
      </c>
      <c r="C616" s="419">
        <v>6</v>
      </c>
      <c r="D616" s="419">
        <v>33.98</v>
      </c>
      <c r="E616" s="419">
        <f t="shared" si="9"/>
        <v>203.88</v>
      </c>
    </row>
    <row r="617" spans="1:5">
      <c r="A617" s="762" t="s">
        <v>5970</v>
      </c>
      <c r="B617" s="762" t="s">
        <v>5971</v>
      </c>
      <c r="C617" s="419">
        <v>2562</v>
      </c>
      <c r="D617" s="419">
        <v>25.3518</v>
      </c>
      <c r="E617" s="419">
        <f t="shared" si="9"/>
        <v>64951.3116</v>
      </c>
    </row>
    <row r="618" spans="1:5">
      <c r="A618" s="762" t="s">
        <v>5972</v>
      </c>
      <c r="B618" s="762" t="s">
        <v>5973</v>
      </c>
      <c r="C618" s="419">
        <v>9012</v>
      </c>
      <c r="D618" s="419">
        <v>24.0782</v>
      </c>
      <c r="E618" s="419">
        <f t="shared" si="9"/>
        <v>216992.7384</v>
      </c>
    </row>
    <row r="619" spans="1:5">
      <c r="A619" s="762" t="s">
        <v>5974</v>
      </c>
      <c r="B619" s="762" t="s">
        <v>5975</v>
      </c>
      <c r="C619" s="419">
        <v>2626</v>
      </c>
      <c r="D619" s="419">
        <v>40.1042</v>
      </c>
      <c r="E619" s="419">
        <f t="shared" si="9"/>
        <v>105313.6292</v>
      </c>
    </row>
    <row r="620" spans="1:5">
      <c r="A620" s="762" t="s">
        <v>5976</v>
      </c>
      <c r="B620" s="762" t="s">
        <v>5977</v>
      </c>
      <c r="C620" s="419">
        <v>9082</v>
      </c>
      <c r="D620" s="419">
        <v>35.2117</v>
      </c>
      <c r="E620" s="419">
        <f t="shared" si="9"/>
        <v>319792.6594</v>
      </c>
    </row>
    <row r="621" spans="1:5">
      <c r="A621" s="762" t="s">
        <v>9238</v>
      </c>
      <c r="B621" s="762" t="s">
        <v>9239</v>
      </c>
      <c r="C621" s="419">
        <v>114</v>
      </c>
      <c r="D621" s="419">
        <v>13.7352</v>
      </c>
      <c r="E621" s="419">
        <f t="shared" si="9"/>
        <v>1565.8128</v>
      </c>
    </row>
    <row r="622" spans="1:5">
      <c r="A622" s="762" t="s">
        <v>8107</v>
      </c>
      <c r="B622" s="762" t="s">
        <v>8108</v>
      </c>
      <c r="C622" s="419">
        <v>72</v>
      </c>
      <c r="D622" s="419">
        <v>8.6589</v>
      </c>
      <c r="E622" s="419">
        <f t="shared" si="9"/>
        <v>623.4408</v>
      </c>
    </row>
    <row r="623" spans="1:5">
      <c r="A623" s="762" t="s">
        <v>5986</v>
      </c>
      <c r="B623" s="762" t="s">
        <v>5987</v>
      </c>
      <c r="C623" s="419">
        <v>13543</v>
      </c>
      <c r="D623" s="419">
        <v>8.1938</v>
      </c>
      <c r="E623" s="419">
        <f t="shared" si="9"/>
        <v>110968.6334</v>
      </c>
    </row>
    <row r="624" spans="1:5">
      <c r="A624" s="762" t="s">
        <v>8111</v>
      </c>
      <c r="B624" s="762" t="s">
        <v>8112</v>
      </c>
      <c r="C624" s="419">
        <v>31</v>
      </c>
      <c r="D624" s="419">
        <v>19.926</v>
      </c>
      <c r="E624" s="419">
        <f t="shared" si="9"/>
        <v>617.706</v>
      </c>
    </row>
    <row r="625" spans="1:5">
      <c r="A625" s="762" t="s">
        <v>5988</v>
      </c>
      <c r="B625" s="762" t="s">
        <v>5989</v>
      </c>
      <c r="C625" s="419">
        <v>116</v>
      </c>
      <c r="D625" s="419">
        <v>19.9153</v>
      </c>
      <c r="E625" s="419">
        <f t="shared" si="9"/>
        <v>2310.1748</v>
      </c>
    </row>
    <row r="626" spans="1:5">
      <c r="A626" s="762" t="s">
        <v>5992</v>
      </c>
      <c r="B626" s="762" t="s">
        <v>5993</v>
      </c>
      <c r="C626" s="419">
        <v>108</v>
      </c>
      <c r="D626" s="419">
        <v>19.0862</v>
      </c>
      <c r="E626" s="419">
        <f t="shared" si="9"/>
        <v>2061.3096</v>
      </c>
    </row>
    <row r="627" spans="1:5">
      <c r="A627" s="762" t="s">
        <v>5994</v>
      </c>
      <c r="B627" s="762" t="s">
        <v>5995</v>
      </c>
      <c r="C627" s="419">
        <v>98</v>
      </c>
      <c r="D627" s="419">
        <v>24.8401</v>
      </c>
      <c r="E627" s="419">
        <f t="shared" si="9"/>
        <v>2434.3298</v>
      </c>
    </row>
    <row r="628" spans="1:5">
      <c r="A628" s="762" t="s">
        <v>9240</v>
      </c>
      <c r="B628" s="762" t="s">
        <v>9241</v>
      </c>
      <c r="C628" s="419">
        <v>2</v>
      </c>
      <c r="D628" s="419">
        <v>20.12</v>
      </c>
      <c r="E628" s="419">
        <f t="shared" si="9"/>
        <v>40.24</v>
      </c>
    </row>
    <row r="629" spans="1:5">
      <c r="A629" s="762" t="s">
        <v>9242</v>
      </c>
      <c r="B629" s="762" t="s">
        <v>9243</v>
      </c>
      <c r="C629" s="419">
        <v>2</v>
      </c>
      <c r="D629" s="419">
        <v>16.77</v>
      </c>
      <c r="E629" s="419">
        <f t="shared" si="9"/>
        <v>33.54</v>
      </c>
    </row>
    <row r="630" spans="1:5">
      <c r="A630" s="762" t="s">
        <v>9244</v>
      </c>
      <c r="B630" s="762" t="s">
        <v>9245</v>
      </c>
      <c r="C630" s="419">
        <v>13</v>
      </c>
      <c r="D630" s="419">
        <v>77.8123</v>
      </c>
      <c r="E630" s="419">
        <f t="shared" si="9"/>
        <v>1011.5599</v>
      </c>
    </row>
    <row r="631" spans="1:5">
      <c r="A631" s="762" t="s">
        <v>9246</v>
      </c>
      <c r="B631" s="762" t="s">
        <v>9247</v>
      </c>
      <c r="C631" s="419">
        <v>13</v>
      </c>
      <c r="D631" s="419">
        <v>25.5717</v>
      </c>
      <c r="E631" s="419">
        <f t="shared" si="9"/>
        <v>332.4321</v>
      </c>
    </row>
    <row r="632" spans="1:5">
      <c r="A632" s="762" t="s">
        <v>9248</v>
      </c>
      <c r="B632" s="762" t="s">
        <v>9249</v>
      </c>
      <c r="C632" s="419">
        <v>13</v>
      </c>
      <c r="D632" s="419">
        <v>29.9277</v>
      </c>
      <c r="E632" s="419">
        <f t="shared" si="9"/>
        <v>389.0601</v>
      </c>
    </row>
    <row r="633" spans="1:5">
      <c r="A633" s="762" t="s">
        <v>9250</v>
      </c>
      <c r="B633" s="762" t="s">
        <v>9251</v>
      </c>
      <c r="C633" s="419">
        <v>12</v>
      </c>
      <c r="D633" s="419">
        <v>28.3858</v>
      </c>
      <c r="E633" s="419">
        <f t="shared" si="9"/>
        <v>340.6296</v>
      </c>
    </row>
    <row r="634" spans="1:5">
      <c r="A634" s="762" t="s">
        <v>9252</v>
      </c>
      <c r="B634" s="762" t="s">
        <v>9253</v>
      </c>
      <c r="C634" s="419">
        <v>7</v>
      </c>
      <c r="D634" s="419">
        <v>33.3486</v>
      </c>
      <c r="E634" s="419">
        <f t="shared" si="9"/>
        <v>233.4402</v>
      </c>
    </row>
    <row r="635" spans="1:5">
      <c r="A635" s="762" t="s">
        <v>9254</v>
      </c>
      <c r="B635" s="762" t="s">
        <v>9255</v>
      </c>
      <c r="C635" s="419">
        <v>7</v>
      </c>
      <c r="D635" s="419">
        <v>33.3486</v>
      </c>
      <c r="E635" s="419">
        <f t="shared" si="9"/>
        <v>233.4402</v>
      </c>
    </row>
    <row r="636" spans="1:5">
      <c r="A636" s="762" t="s">
        <v>9256</v>
      </c>
      <c r="B636" s="762" t="s">
        <v>9257</v>
      </c>
      <c r="C636" s="419">
        <v>13</v>
      </c>
      <c r="D636" s="419">
        <v>83.1</v>
      </c>
      <c r="E636" s="419">
        <f t="shared" si="9"/>
        <v>1080.3</v>
      </c>
    </row>
    <row r="637" spans="1:5">
      <c r="A637" s="762" t="s">
        <v>5996</v>
      </c>
      <c r="B637" s="762" t="s">
        <v>5997</v>
      </c>
      <c r="C637" s="419">
        <v>13063</v>
      </c>
      <c r="D637" s="419">
        <v>22.1197</v>
      </c>
      <c r="E637" s="419">
        <f t="shared" si="9"/>
        <v>288949.6411</v>
      </c>
    </row>
    <row r="638" spans="1:5">
      <c r="A638" s="762" t="s">
        <v>5998</v>
      </c>
      <c r="B638" s="762" t="s">
        <v>5999</v>
      </c>
      <c r="C638" s="419">
        <v>13239</v>
      </c>
      <c r="D638" s="419">
        <v>20.2853</v>
      </c>
      <c r="E638" s="419">
        <f t="shared" si="9"/>
        <v>268557.0867</v>
      </c>
    </row>
    <row r="639" spans="1:5">
      <c r="A639" s="762" t="s">
        <v>6000</v>
      </c>
      <c r="B639" s="762" t="s">
        <v>6001</v>
      </c>
      <c r="C639" s="419">
        <v>13253</v>
      </c>
      <c r="D639" s="419">
        <v>23.9857</v>
      </c>
      <c r="E639" s="419">
        <f t="shared" si="9"/>
        <v>317882.4821</v>
      </c>
    </row>
    <row r="640" spans="1:5">
      <c r="A640" s="762" t="s">
        <v>6002</v>
      </c>
      <c r="B640" s="762" t="s">
        <v>6003</v>
      </c>
      <c r="C640" s="419">
        <v>13119</v>
      </c>
      <c r="D640" s="419">
        <v>55.6162</v>
      </c>
      <c r="E640" s="419">
        <f t="shared" si="9"/>
        <v>729628.9278</v>
      </c>
    </row>
    <row r="641" spans="1:5">
      <c r="A641" s="762" t="s">
        <v>6004</v>
      </c>
      <c r="B641" s="762" t="s">
        <v>6005</v>
      </c>
      <c r="C641" s="419">
        <v>124</v>
      </c>
      <c r="D641" s="419">
        <v>7.174</v>
      </c>
      <c r="E641" s="419">
        <f t="shared" si="9"/>
        <v>889.576</v>
      </c>
    </row>
    <row r="642" spans="1:5">
      <c r="A642" s="762" t="s">
        <v>6155</v>
      </c>
      <c r="B642" s="762" t="s">
        <v>6156</v>
      </c>
      <c r="C642" s="419">
        <v>80</v>
      </c>
      <c r="D642" s="419">
        <v>19.9291</v>
      </c>
      <c r="E642" s="419">
        <f t="shared" ref="E642:E705" si="10">C642*D642</f>
        <v>1594.328</v>
      </c>
    </row>
    <row r="643" spans="1:5">
      <c r="A643" s="762" t="s">
        <v>6504</v>
      </c>
      <c r="B643" s="762" t="s">
        <v>6505</v>
      </c>
      <c r="C643" s="419">
        <v>2</v>
      </c>
      <c r="D643" s="419">
        <v>114.7515</v>
      </c>
      <c r="E643" s="419">
        <f t="shared" si="10"/>
        <v>229.503</v>
      </c>
    </row>
    <row r="644" spans="1:5">
      <c r="A644" s="762" t="s">
        <v>6159</v>
      </c>
      <c r="B644" s="762" t="s">
        <v>6160</v>
      </c>
      <c r="C644" s="419">
        <v>10</v>
      </c>
      <c r="D644" s="419">
        <v>114.7515</v>
      </c>
      <c r="E644" s="419">
        <f t="shared" si="10"/>
        <v>1147.515</v>
      </c>
    </row>
    <row r="645" spans="1:5">
      <c r="A645" s="762" t="s">
        <v>6510</v>
      </c>
      <c r="B645" s="762" t="s">
        <v>6511</v>
      </c>
      <c r="C645" s="419">
        <v>2</v>
      </c>
      <c r="D645" s="419">
        <v>27.9999</v>
      </c>
      <c r="E645" s="419">
        <f t="shared" si="10"/>
        <v>55.9998</v>
      </c>
    </row>
    <row r="646" spans="1:5">
      <c r="A646" s="762" t="s">
        <v>6512</v>
      </c>
      <c r="B646" s="762" t="s">
        <v>6513</v>
      </c>
      <c r="C646" s="419">
        <v>30</v>
      </c>
      <c r="D646" s="419">
        <v>12.6891</v>
      </c>
      <c r="E646" s="419">
        <f t="shared" si="10"/>
        <v>380.673</v>
      </c>
    </row>
    <row r="647" spans="1:5">
      <c r="A647" s="762" t="s">
        <v>6514</v>
      </c>
      <c r="B647" s="762" t="s">
        <v>6515</v>
      </c>
      <c r="C647" s="419">
        <v>30</v>
      </c>
      <c r="D647" s="419">
        <v>16.1608</v>
      </c>
      <c r="E647" s="419">
        <f t="shared" si="10"/>
        <v>484.824</v>
      </c>
    </row>
    <row r="648" spans="1:5">
      <c r="A648" s="762" t="s">
        <v>6516</v>
      </c>
      <c r="B648" s="762" t="s">
        <v>6517</v>
      </c>
      <c r="C648" s="419">
        <v>1</v>
      </c>
      <c r="D648" s="419">
        <v>4.5004</v>
      </c>
      <c r="E648" s="419">
        <f t="shared" si="10"/>
        <v>4.5004</v>
      </c>
    </row>
    <row r="649" spans="1:5">
      <c r="A649" s="762" t="s">
        <v>6518</v>
      </c>
      <c r="B649" s="762" t="s">
        <v>6519</v>
      </c>
      <c r="C649" s="419">
        <v>1</v>
      </c>
      <c r="D649" s="419">
        <v>0.9923</v>
      </c>
      <c r="E649" s="419">
        <f t="shared" si="10"/>
        <v>0.9923</v>
      </c>
    </row>
    <row r="650" spans="1:5">
      <c r="A650" s="762" t="s">
        <v>6165</v>
      </c>
      <c r="B650" s="762" t="s">
        <v>6166</v>
      </c>
      <c r="C650" s="419">
        <v>850</v>
      </c>
      <c r="D650" s="419">
        <v>0.9431</v>
      </c>
      <c r="E650" s="419">
        <f t="shared" si="10"/>
        <v>801.635</v>
      </c>
    </row>
    <row r="651" spans="1:5">
      <c r="A651" s="762" t="s">
        <v>6167</v>
      </c>
      <c r="B651" s="762" t="s">
        <v>6168</v>
      </c>
      <c r="C651" s="419">
        <v>2800</v>
      </c>
      <c r="D651" s="419">
        <v>1.1344</v>
      </c>
      <c r="E651" s="419">
        <f t="shared" si="10"/>
        <v>3176.32</v>
      </c>
    </row>
    <row r="652" spans="1:5">
      <c r="A652" s="762" t="s">
        <v>6245</v>
      </c>
      <c r="B652" s="762" t="s">
        <v>6246</v>
      </c>
      <c r="C652" s="419">
        <v>89</v>
      </c>
      <c r="D652" s="419">
        <v>13.316</v>
      </c>
      <c r="E652" s="419">
        <f t="shared" si="10"/>
        <v>1185.124</v>
      </c>
    </row>
    <row r="653" spans="1:5">
      <c r="A653" s="762" t="s">
        <v>6257</v>
      </c>
      <c r="B653" s="762" t="s">
        <v>6258</v>
      </c>
      <c r="C653" s="419">
        <v>7</v>
      </c>
      <c r="D653" s="419">
        <v>16.6047</v>
      </c>
      <c r="E653" s="419">
        <f t="shared" si="10"/>
        <v>116.2329</v>
      </c>
    </row>
    <row r="654" spans="1:5">
      <c r="A654" s="762" t="s">
        <v>6259</v>
      </c>
      <c r="B654" s="762" t="s">
        <v>6260</v>
      </c>
      <c r="C654" s="419">
        <v>18</v>
      </c>
      <c r="D654" s="419">
        <v>32.6085</v>
      </c>
      <c r="E654" s="419">
        <f t="shared" si="10"/>
        <v>586.953</v>
      </c>
    </row>
    <row r="655" spans="1:5">
      <c r="A655" s="762" t="s">
        <v>6175</v>
      </c>
      <c r="B655" s="762" t="s">
        <v>6176</v>
      </c>
      <c r="C655" s="419">
        <v>30</v>
      </c>
      <c r="D655" s="419">
        <v>50.0082</v>
      </c>
      <c r="E655" s="419">
        <f t="shared" si="10"/>
        <v>1500.246</v>
      </c>
    </row>
    <row r="656" spans="1:5">
      <c r="A656" s="762" t="s">
        <v>6249</v>
      </c>
      <c r="B656" s="762" t="s">
        <v>6250</v>
      </c>
      <c r="C656" s="419">
        <v>117</v>
      </c>
      <c r="D656" s="419">
        <v>33.5016</v>
      </c>
      <c r="E656" s="419">
        <f t="shared" si="10"/>
        <v>3919.6872</v>
      </c>
    </row>
    <row r="657" spans="1:5">
      <c r="A657" s="762" t="s">
        <v>6261</v>
      </c>
      <c r="B657" s="762" t="s">
        <v>6262</v>
      </c>
      <c r="C657" s="419">
        <v>20</v>
      </c>
      <c r="D657" s="419">
        <v>33.5273</v>
      </c>
      <c r="E657" s="419">
        <f t="shared" si="10"/>
        <v>670.546</v>
      </c>
    </row>
    <row r="658" spans="1:5">
      <c r="A658" s="762" t="s">
        <v>6177</v>
      </c>
      <c r="B658" s="762" t="s">
        <v>6178</v>
      </c>
      <c r="C658" s="419">
        <v>10</v>
      </c>
      <c r="D658" s="419">
        <v>48.0714</v>
      </c>
      <c r="E658" s="419">
        <f t="shared" si="10"/>
        <v>480.714</v>
      </c>
    </row>
    <row r="659" spans="1:5">
      <c r="A659" s="762" t="s">
        <v>6263</v>
      </c>
      <c r="B659" s="762" t="s">
        <v>6264</v>
      </c>
      <c r="C659" s="419">
        <v>18</v>
      </c>
      <c r="D659" s="419">
        <v>33.757</v>
      </c>
      <c r="E659" s="419">
        <f t="shared" si="10"/>
        <v>607.626</v>
      </c>
    </row>
    <row r="660" spans="1:5">
      <c r="A660" s="762" t="s">
        <v>6183</v>
      </c>
      <c r="B660" s="762" t="s">
        <v>6184</v>
      </c>
      <c r="C660" s="419">
        <v>50</v>
      </c>
      <c r="D660" s="419">
        <v>44.172</v>
      </c>
      <c r="E660" s="419">
        <f t="shared" si="10"/>
        <v>2208.6</v>
      </c>
    </row>
    <row r="661" spans="1:5">
      <c r="A661" s="762" t="s">
        <v>6187</v>
      </c>
      <c r="B661" s="762" t="s">
        <v>6188</v>
      </c>
      <c r="C661" s="419">
        <v>70</v>
      </c>
      <c r="D661" s="419">
        <v>20.1449</v>
      </c>
      <c r="E661" s="419">
        <f t="shared" si="10"/>
        <v>1410.143</v>
      </c>
    </row>
    <row r="662" spans="1:5">
      <c r="A662" s="762" t="s">
        <v>6191</v>
      </c>
      <c r="B662" s="762" t="s">
        <v>6192</v>
      </c>
      <c r="C662" s="419">
        <v>50</v>
      </c>
      <c r="D662" s="419">
        <v>16.1247</v>
      </c>
      <c r="E662" s="419">
        <f t="shared" si="10"/>
        <v>806.235</v>
      </c>
    </row>
    <row r="663" spans="1:5">
      <c r="A663" s="762" t="s">
        <v>6193</v>
      </c>
      <c r="B663" s="762" t="s">
        <v>6194</v>
      </c>
      <c r="C663" s="419">
        <v>30</v>
      </c>
      <c r="D663" s="419">
        <v>28.3942</v>
      </c>
      <c r="E663" s="419">
        <f t="shared" si="10"/>
        <v>851.826</v>
      </c>
    </row>
    <row r="664" spans="1:5">
      <c r="A664" s="762" t="s">
        <v>6195</v>
      </c>
      <c r="B664" s="762" t="s">
        <v>6196</v>
      </c>
      <c r="C664" s="419">
        <v>45</v>
      </c>
      <c r="D664" s="419">
        <v>18.5561</v>
      </c>
      <c r="E664" s="419">
        <f t="shared" si="10"/>
        <v>835.0245</v>
      </c>
    </row>
    <row r="665" spans="1:5">
      <c r="A665" s="762" t="s">
        <v>6197</v>
      </c>
      <c r="B665" s="762" t="s">
        <v>6198</v>
      </c>
      <c r="C665" s="419">
        <v>20</v>
      </c>
      <c r="D665" s="419">
        <v>21.2747</v>
      </c>
      <c r="E665" s="419">
        <f t="shared" si="10"/>
        <v>425.494</v>
      </c>
    </row>
    <row r="666" spans="1:5">
      <c r="A666" s="762" t="s">
        <v>6006</v>
      </c>
      <c r="B666" s="762" t="s">
        <v>6007</v>
      </c>
      <c r="C666" s="419">
        <v>30</v>
      </c>
      <c r="D666" s="419">
        <v>49.9728</v>
      </c>
      <c r="E666" s="419">
        <f t="shared" si="10"/>
        <v>1499.184</v>
      </c>
    </row>
    <row r="667" spans="1:5">
      <c r="A667" s="762" t="s">
        <v>6207</v>
      </c>
      <c r="B667" s="762" t="s">
        <v>6208</v>
      </c>
      <c r="C667" s="419">
        <v>50</v>
      </c>
      <c r="D667" s="419">
        <v>16.1108</v>
      </c>
      <c r="E667" s="419">
        <f t="shared" si="10"/>
        <v>805.54</v>
      </c>
    </row>
    <row r="668" spans="1:5">
      <c r="A668" s="762" t="s">
        <v>6265</v>
      </c>
      <c r="B668" s="762" t="s">
        <v>6266</v>
      </c>
      <c r="C668" s="419">
        <v>7</v>
      </c>
      <c r="D668" s="419">
        <v>40.6316</v>
      </c>
      <c r="E668" s="419">
        <f t="shared" si="10"/>
        <v>284.4212</v>
      </c>
    </row>
    <row r="669" spans="1:5">
      <c r="A669" s="762" t="s">
        <v>6008</v>
      </c>
      <c r="B669" s="762" t="s">
        <v>6009</v>
      </c>
      <c r="C669" s="419">
        <v>8</v>
      </c>
      <c r="D669" s="419">
        <v>21.4728</v>
      </c>
      <c r="E669" s="419">
        <f t="shared" si="10"/>
        <v>171.7824</v>
      </c>
    </row>
    <row r="670" spans="1:5">
      <c r="A670" s="762" t="s">
        <v>6542</v>
      </c>
      <c r="B670" s="762" t="s">
        <v>6543</v>
      </c>
      <c r="C670" s="419">
        <v>10</v>
      </c>
      <c r="D670" s="419">
        <v>20.5105</v>
      </c>
      <c r="E670" s="419">
        <f t="shared" si="10"/>
        <v>205.105</v>
      </c>
    </row>
    <row r="671" spans="1:5">
      <c r="A671" s="762" t="s">
        <v>6267</v>
      </c>
      <c r="B671" s="762" t="s">
        <v>6268</v>
      </c>
      <c r="C671" s="419">
        <v>10</v>
      </c>
      <c r="D671" s="419">
        <v>39.2656</v>
      </c>
      <c r="E671" s="419">
        <f t="shared" si="10"/>
        <v>392.656</v>
      </c>
    </row>
    <row r="672" spans="1:5">
      <c r="A672" s="762" t="s">
        <v>6546</v>
      </c>
      <c r="B672" s="762" t="s">
        <v>6547</v>
      </c>
      <c r="C672" s="419">
        <v>56</v>
      </c>
      <c r="D672" s="419">
        <v>115.1153</v>
      </c>
      <c r="E672" s="419">
        <f t="shared" si="10"/>
        <v>6446.4568</v>
      </c>
    </row>
    <row r="673" spans="1:5">
      <c r="A673" s="762" t="s">
        <v>6010</v>
      </c>
      <c r="B673" s="762" t="s">
        <v>6011</v>
      </c>
      <c r="C673" s="419">
        <v>3</v>
      </c>
      <c r="D673" s="419">
        <v>75.4059</v>
      </c>
      <c r="E673" s="419">
        <f t="shared" si="10"/>
        <v>226.2177</v>
      </c>
    </row>
    <row r="674" spans="1:5">
      <c r="A674" s="762" t="s">
        <v>6550</v>
      </c>
      <c r="B674" s="762" t="s">
        <v>6551</v>
      </c>
      <c r="C674" s="419">
        <v>50</v>
      </c>
      <c r="D674" s="419">
        <v>121.1598</v>
      </c>
      <c r="E674" s="419">
        <f t="shared" si="10"/>
        <v>6057.99</v>
      </c>
    </row>
    <row r="675" spans="1:5">
      <c r="A675" s="762" t="s">
        <v>6552</v>
      </c>
      <c r="B675" s="762" t="s">
        <v>6553</v>
      </c>
      <c r="C675" s="419">
        <v>50</v>
      </c>
      <c r="D675" s="419">
        <v>65.239</v>
      </c>
      <c r="E675" s="419">
        <f t="shared" si="10"/>
        <v>3261.95</v>
      </c>
    </row>
    <row r="676" spans="1:5">
      <c r="A676" s="762" t="s">
        <v>6223</v>
      </c>
      <c r="B676" s="762" t="s">
        <v>6224</v>
      </c>
      <c r="C676" s="419">
        <v>20</v>
      </c>
      <c r="D676" s="419">
        <v>43.224</v>
      </c>
      <c r="E676" s="419">
        <f t="shared" si="10"/>
        <v>864.48</v>
      </c>
    </row>
    <row r="677" spans="1:5">
      <c r="A677" s="762" t="s">
        <v>6225</v>
      </c>
      <c r="B677" s="762" t="s">
        <v>6226</v>
      </c>
      <c r="C677" s="419">
        <v>270</v>
      </c>
      <c r="D677" s="419">
        <v>43.5141</v>
      </c>
      <c r="E677" s="419">
        <f t="shared" si="10"/>
        <v>11748.807</v>
      </c>
    </row>
    <row r="678" spans="1:5">
      <c r="A678" s="762" t="s">
        <v>6227</v>
      </c>
      <c r="B678" s="762" t="s">
        <v>6228</v>
      </c>
      <c r="C678" s="419">
        <v>297</v>
      </c>
      <c r="D678" s="419">
        <v>70.6925</v>
      </c>
      <c r="E678" s="419">
        <f t="shared" si="10"/>
        <v>20995.6725</v>
      </c>
    </row>
    <row r="679" spans="1:5">
      <c r="A679" s="762" t="s">
        <v>6012</v>
      </c>
      <c r="B679" s="762" t="s">
        <v>6013</v>
      </c>
      <c r="C679" s="419">
        <v>670</v>
      </c>
      <c r="D679" s="419">
        <v>52.8062</v>
      </c>
      <c r="E679" s="419">
        <f t="shared" si="10"/>
        <v>35380.154</v>
      </c>
    </row>
    <row r="680" spans="1:5">
      <c r="A680" s="762" t="s">
        <v>6556</v>
      </c>
      <c r="B680" s="762" t="s">
        <v>6557</v>
      </c>
      <c r="C680" s="419">
        <v>50</v>
      </c>
      <c r="D680" s="419">
        <v>108.8837</v>
      </c>
      <c r="E680" s="419">
        <f t="shared" si="10"/>
        <v>5444.185</v>
      </c>
    </row>
    <row r="681" spans="1:5">
      <c r="A681" s="762" t="s">
        <v>6273</v>
      </c>
      <c r="B681" s="762" t="s">
        <v>6274</v>
      </c>
      <c r="C681" s="419">
        <v>50</v>
      </c>
      <c r="D681" s="419">
        <v>97.8672</v>
      </c>
      <c r="E681" s="419">
        <f t="shared" si="10"/>
        <v>4893.36</v>
      </c>
    </row>
    <row r="682" spans="1:5">
      <c r="A682" s="762" t="s">
        <v>6275</v>
      </c>
      <c r="B682" s="762" t="s">
        <v>6276</v>
      </c>
      <c r="C682" s="419">
        <v>22</v>
      </c>
      <c r="D682" s="419">
        <v>50.6568</v>
      </c>
      <c r="E682" s="419">
        <f t="shared" si="10"/>
        <v>1114.4496</v>
      </c>
    </row>
    <row r="683" spans="1:5">
      <c r="A683" s="762" t="s">
        <v>6277</v>
      </c>
      <c r="B683" s="762" t="s">
        <v>6278</v>
      </c>
      <c r="C683" s="419">
        <v>50</v>
      </c>
      <c r="D683" s="419">
        <v>102.1888</v>
      </c>
      <c r="E683" s="419">
        <f t="shared" si="10"/>
        <v>5109.44</v>
      </c>
    </row>
    <row r="684" spans="1:5">
      <c r="A684" s="762" t="s">
        <v>6281</v>
      </c>
      <c r="B684" s="762" t="s">
        <v>6282</v>
      </c>
      <c r="C684" s="419">
        <v>30</v>
      </c>
      <c r="D684" s="419">
        <v>94.4076</v>
      </c>
      <c r="E684" s="419">
        <f t="shared" si="10"/>
        <v>2832.228</v>
      </c>
    </row>
    <row r="685" spans="1:5">
      <c r="A685" s="762" t="s">
        <v>6283</v>
      </c>
      <c r="B685" s="762" t="s">
        <v>6284</v>
      </c>
      <c r="C685" s="419">
        <v>20</v>
      </c>
      <c r="D685" s="419">
        <v>120.6182</v>
      </c>
      <c r="E685" s="419">
        <f t="shared" si="10"/>
        <v>2412.364</v>
      </c>
    </row>
    <row r="686" spans="1:5">
      <c r="A686" s="762" t="s">
        <v>6560</v>
      </c>
      <c r="B686" s="762" t="s">
        <v>6561</v>
      </c>
      <c r="C686" s="419">
        <v>144</v>
      </c>
      <c r="D686" s="419">
        <v>138.3836</v>
      </c>
      <c r="E686" s="419">
        <f t="shared" si="10"/>
        <v>19927.2384</v>
      </c>
    </row>
    <row r="687" spans="1:5">
      <c r="A687" s="762" t="s">
        <v>8137</v>
      </c>
      <c r="B687" s="762" t="s">
        <v>8138</v>
      </c>
      <c r="C687" s="419">
        <v>135</v>
      </c>
      <c r="D687" s="419">
        <v>16.1499</v>
      </c>
      <c r="E687" s="419">
        <f t="shared" si="10"/>
        <v>2180.2365</v>
      </c>
    </row>
    <row r="688" spans="1:5">
      <c r="A688" s="762" t="s">
        <v>9258</v>
      </c>
      <c r="B688" s="762" t="s">
        <v>9259</v>
      </c>
      <c r="C688" s="419">
        <v>74</v>
      </c>
      <c r="D688" s="419">
        <v>44.1378</v>
      </c>
      <c r="E688" s="419">
        <f t="shared" si="10"/>
        <v>3266.1972</v>
      </c>
    </row>
    <row r="689" spans="1:5">
      <c r="A689" s="762" t="s">
        <v>9260</v>
      </c>
      <c r="B689" s="762" t="s">
        <v>9261</v>
      </c>
      <c r="C689" s="419">
        <v>-172</v>
      </c>
      <c r="D689" s="419">
        <v>53.5781</v>
      </c>
      <c r="E689" s="419">
        <f t="shared" si="10"/>
        <v>-9215.4332</v>
      </c>
    </row>
    <row r="690" spans="1:5">
      <c r="A690" s="762" t="s">
        <v>8155</v>
      </c>
      <c r="B690" s="762" t="s">
        <v>8156</v>
      </c>
      <c r="C690" s="419">
        <v>227</v>
      </c>
      <c r="D690" s="419">
        <v>54.0071</v>
      </c>
      <c r="E690" s="419">
        <f t="shared" si="10"/>
        <v>12259.6117</v>
      </c>
    </row>
    <row r="691" spans="1:5">
      <c r="A691" s="762" t="s">
        <v>8163</v>
      </c>
      <c r="B691" s="762" t="s">
        <v>8164</v>
      </c>
      <c r="C691" s="419">
        <v>-86</v>
      </c>
      <c r="D691" s="419">
        <v>18.3919</v>
      </c>
      <c r="E691" s="419">
        <f t="shared" si="10"/>
        <v>-1581.7034</v>
      </c>
    </row>
    <row r="692" spans="1:5">
      <c r="A692" s="762" t="s">
        <v>8165</v>
      </c>
      <c r="B692" s="762" t="s">
        <v>8166</v>
      </c>
      <c r="C692" s="419">
        <v>-124</v>
      </c>
      <c r="D692" s="419">
        <v>16.9816</v>
      </c>
      <c r="E692" s="419">
        <f t="shared" si="10"/>
        <v>-2105.7184</v>
      </c>
    </row>
    <row r="693" spans="1:5">
      <c r="A693" s="762" t="s">
        <v>8169</v>
      </c>
      <c r="B693" s="762" t="s">
        <v>8170</v>
      </c>
      <c r="C693" s="419">
        <v>-93</v>
      </c>
      <c r="D693" s="419">
        <v>23.5935</v>
      </c>
      <c r="E693" s="419">
        <f t="shared" si="10"/>
        <v>-2194.1955</v>
      </c>
    </row>
    <row r="694" spans="1:5">
      <c r="A694" s="762" t="s">
        <v>8171</v>
      </c>
      <c r="B694" s="762" t="s">
        <v>8172</v>
      </c>
      <c r="C694" s="419">
        <v>-111</v>
      </c>
      <c r="D694" s="419">
        <v>27.9466</v>
      </c>
      <c r="E694" s="419">
        <f t="shared" si="10"/>
        <v>-3102.0726</v>
      </c>
    </row>
    <row r="695" spans="1:5">
      <c r="A695" s="762" t="s">
        <v>8173</v>
      </c>
      <c r="B695" s="762" t="s">
        <v>8174</v>
      </c>
      <c r="C695" s="419">
        <v>-135</v>
      </c>
      <c r="D695" s="419">
        <v>11.7152</v>
      </c>
      <c r="E695" s="419">
        <f t="shared" si="10"/>
        <v>-1581.552</v>
      </c>
    </row>
    <row r="696" spans="1:5">
      <c r="A696" s="762" t="s">
        <v>6169</v>
      </c>
      <c r="B696" s="762" t="s">
        <v>6170</v>
      </c>
      <c r="C696" s="419">
        <v>33</v>
      </c>
      <c r="D696" s="419">
        <v>11.7341</v>
      </c>
      <c r="E696" s="419">
        <f t="shared" si="10"/>
        <v>387.2253</v>
      </c>
    </row>
    <row r="697" spans="1:5">
      <c r="A697" s="762" t="s">
        <v>6171</v>
      </c>
      <c r="B697" s="762" t="s">
        <v>6172</v>
      </c>
      <c r="C697" s="419">
        <v>33</v>
      </c>
      <c r="D697" s="419">
        <v>21.6464</v>
      </c>
      <c r="E697" s="419">
        <f t="shared" si="10"/>
        <v>714.3312</v>
      </c>
    </row>
    <row r="698" spans="1:5">
      <c r="A698" s="762" t="s">
        <v>9262</v>
      </c>
      <c r="B698" s="762" t="s">
        <v>9263</v>
      </c>
      <c r="C698" s="419">
        <v>-119</v>
      </c>
      <c r="D698" s="419">
        <v>19.5341</v>
      </c>
      <c r="E698" s="419">
        <f t="shared" si="10"/>
        <v>-2324.5579</v>
      </c>
    </row>
    <row r="699" spans="1:5">
      <c r="A699" s="762" t="s">
        <v>9264</v>
      </c>
      <c r="B699" s="762" t="s">
        <v>9265</v>
      </c>
      <c r="C699" s="419">
        <v>120</v>
      </c>
      <c r="D699" s="419">
        <v>18.4734</v>
      </c>
      <c r="E699" s="419">
        <f t="shared" si="10"/>
        <v>2216.808</v>
      </c>
    </row>
    <row r="700" spans="1:5">
      <c r="A700" s="762" t="s">
        <v>9266</v>
      </c>
      <c r="B700" s="762" t="s">
        <v>9267</v>
      </c>
      <c r="C700" s="419">
        <v>119</v>
      </c>
      <c r="D700" s="419">
        <v>20.7408</v>
      </c>
      <c r="E700" s="419">
        <f t="shared" si="10"/>
        <v>2468.1552</v>
      </c>
    </row>
    <row r="701" spans="1:5">
      <c r="A701" s="762" t="s">
        <v>9268</v>
      </c>
      <c r="B701" s="762" t="s">
        <v>9269</v>
      </c>
      <c r="C701" s="419">
        <v>-120</v>
      </c>
      <c r="D701" s="419">
        <v>19.35</v>
      </c>
      <c r="E701" s="419">
        <f t="shared" si="10"/>
        <v>-2322</v>
      </c>
    </row>
    <row r="702" spans="1:5">
      <c r="A702" s="762" t="s">
        <v>9270</v>
      </c>
      <c r="B702" s="762" t="s">
        <v>9271</v>
      </c>
      <c r="C702" s="419">
        <v>-659</v>
      </c>
      <c r="D702" s="419">
        <v>42.9881</v>
      </c>
      <c r="E702" s="419">
        <f t="shared" si="10"/>
        <v>-28329.1579</v>
      </c>
    </row>
    <row r="703" spans="1:5">
      <c r="A703" s="762" t="s">
        <v>9272</v>
      </c>
      <c r="B703" s="762" t="s">
        <v>9273</v>
      </c>
      <c r="C703" s="419">
        <v>4664</v>
      </c>
      <c r="D703" s="419">
        <v>26.016</v>
      </c>
      <c r="E703" s="419">
        <f t="shared" si="10"/>
        <v>121338.624</v>
      </c>
    </row>
    <row r="704" spans="1:5">
      <c r="A704" s="762" t="s">
        <v>9274</v>
      </c>
      <c r="B704" s="762" t="s">
        <v>9275</v>
      </c>
      <c r="C704" s="419">
        <v>-606</v>
      </c>
      <c r="D704" s="419">
        <v>43.1551</v>
      </c>
      <c r="E704" s="419">
        <f t="shared" si="10"/>
        <v>-26151.9906</v>
      </c>
    </row>
    <row r="705" spans="1:5">
      <c r="A705" s="762" t="s">
        <v>9276</v>
      </c>
      <c r="B705" s="762" t="s">
        <v>9277</v>
      </c>
      <c r="C705" s="419">
        <v>-447</v>
      </c>
      <c r="D705" s="419">
        <v>134.5396</v>
      </c>
      <c r="E705" s="419">
        <f t="shared" si="10"/>
        <v>-60139.2012</v>
      </c>
    </row>
    <row r="706" spans="1:5">
      <c r="A706" s="762" t="s">
        <v>6024</v>
      </c>
      <c r="B706" s="762" t="s">
        <v>6025</v>
      </c>
      <c r="C706" s="419">
        <v>1546</v>
      </c>
      <c r="D706" s="419">
        <v>29.5244</v>
      </c>
      <c r="E706" s="419">
        <f t="shared" ref="E706:E769" si="11">C706*D706</f>
        <v>45644.7224</v>
      </c>
    </row>
    <row r="707" spans="1:5">
      <c r="A707" s="762" t="s">
        <v>9278</v>
      </c>
      <c r="B707" s="762" t="s">
        <v>9279</v>
      </c>
      <c r="C707" s="419">
        <v>535</v>
      </c>
      <c r="D707" s="419">
        <v>22.0767</v>
      </c>
      <c r="E707" s="419">
        <f t="shared" si="11"/>
        <v>11811.0345</v>
      </c>
    </row>
    <row r="708" spans="1:5">
      <c r="A708" s="762" t="s">
        <v>6026</v>
      </c>
      <c r="B708" s="762" t="s">
        <v>6027</v>
      </c>
      <c r="C708" s="419">
        <v>999</v>
      </c>
      <c r="D708" s="419">
        <v>19.9265</v>
      </c>
      <c r="E708" s="419">
        <f t="shared" si="11"/>
        <v>19906.5735</v>
      </c>
    </row>
    <row r="709" spans="1:5">
      <c r="A709" s="762" t="s">
        <v>9280</v>
      </c>
      <c r="B709" s="762" t="s">
        <v>9281</v>
      </c>
      <c r="C709" s="419">
        <v>-997</v>
      </c>
      <c r="D709" s="419">
        <v>134.51</v>
      </c>
      <c r="E709" s="419">
        <f t="shared" si="11"/>
        <v>-134106.47</v>
      </c>
    </row>
    <row r="710" spans="1:5">
      <c r="A710" s="762" t="s">
        <v>6028</v>
      </c>
      <c r="B710" s="762" t="s">
        <v>6029</v>
      </c>
      <c r="C710" s="419">
        <v>997</v>
      </c>
      <c r="D710" s="419">
        <v>29.5308</v>
      </c>
      <c r="E710" s="419">
        <f t="shared" si="11"/>
        <v>29442.2076</v>
      </c>
    </row>
    <row r="711" spans="1:5">
      <c r="A711" s="762" t="s">
        <v>9282</v>
      </c>
      <c r="B711" s="762" t="s">
        <v>9283</v>
      </c>
      <c r="C711" s="419">
        <v>-999</v>
      </c>
      <c r="D711" s="419">
        <v>122.2695</v>
      </c>
      <c r="E711" s="419">
        <f t="shared" si="11"/>
        <v>-122147.2305</v>
      </c>
    </row>
    <row r="712" spans="1:5">
      <c r="A712" s="762" t="s">
        <v>6030</v>
      </c>
      <c r="B712" s="762" t="s">
        <v>6031</v>
      </c>
      <c r="C712" s="419">
        <v>999</v>
      </c>
      <c r="D712" s="419">
        <v>19.992</v>
      </c>
      <c r="E712" s="419">
        <f t="shared" si="11"/>
        <v>19972.008</v>
      </c>
    </row>
    <row r="713" spans="1:5">
      <c r="A713" s="762" t="s">
        <v>9284</v>
      </c>
      <c r="B713" s="762" t="s">
        <v>9285</v>
      </c>
      <c r="C713" s="419">
        <v>-434</v>
      </c>
      <c r="D713" s="419">
        <v>39.891</v>
      </c>
      <c r="E713" s="419">
        <f t="shared" si="11"/>
        <v>-17312.694</v>
      </c>
    </row>
    <row r="714" spans="1:5">
      <c r="A714" s="762" t="s">
        <v>9286</v>
      </c>
      <c r="B714" s="762" t="s">
        <v>9287</v>
      </c>
      <c r="C714" s="419">
        <v>975</v>
      </c>
      <c r="D714" s="419">
        <v>47.7036</v>
      </c>
      <c r="E714" s="419">
        <f t="shared" si="11"/>
        <v>46511.01</v>
      </c>
    </row>
    <row r="715" spans="1:5">
      <c r="A715" s="762" t="s">
        <v>9288</v>
      </c>
      <c r="B715" s="762" t="s">
        <v>9289</v>
      </c>
      <c r="C715" s="419">
        <v>10287</v>
      </c>
      <c r="D715" s="419">
        <v>48.1442</v>
      </c>
      <c r="E715" s="419">
        <f t="shared" si="11"/>
        <v>495259.3854</v>
      </c>
    </row>
    <row r="716" spans="1:5">
      <c r="A716" s="762" t="s">
        <v>9290</v>
      </c>
      <c r="B716" s="762" t="s">
        <v>9291</v>
      </c>
      <c r="C716" s="419">
        <v>1</v>
      </c>
      <c r="D716" s="419">
        <v>22.91</v>
      </c>
      <c r="E716" s="419">
        <f t="shared" si="11"/>
        <v>22.91</v>
      </c>
    </row>
    <row r="717" spans="1:5">
      <c r="A717" s="762" t="s">
        <v>8175</v>
      </c>
      <c r="B717" s="762" t="s">
        <v>8176</v>
      </c>
      <c r="C717" s="419">
        <v>1</v>
      </c>
      <c r="D717" s="419">
        <v>17.512</v>
      </c>
      <c r="E717" s="419">
        <f t="shared" si="11"/>
        <v>17.512</v>
      </c>
    </row>
    <row r="718" spans="1:5">
      <c r="A718" s="762" t="s">
        <v>8177</v>
      </c>
      <c r="B718" s="762" t="s">
        <v>8178</v>
      </c>
      <c r="C718" s="419">
        <v>1</v>
      </c>
      <c r="D718" s="419">
        <v>32.4856</v>
      </c>
      <c r="E718" s="419">
        <f t="shared" si="11"/>
        <v>32.4856</v>
      </c>
    </row>
    <row r="719" spans="1:5">
      <c r="A719" s="762" t="s">
        <v>9292</v>
      </c>
      <c r="B719" s="762" t="s">
        <v>9293</v>
      </c>
      <c r="C719" s="419">
        <v>917</v>
      </c>
      <c r="D719" s="419">
        <v>32.4856</v>
      </c>
      <c r="E719" s="419">
        <f t="shared" si="11"/>
        <v>29789.2952</v>
      </c>
    </row>
    <row r="720" spans="1:5">
      <c r="A720" s="762" t="s">
        <v>9294</v>
      </c>
      <c r="B720" s="762" t="s">
        <v>9295</v>
      </c>
      <c r="C720" s="419">
        <v>932</v>
      </c>
      <c r="D720" s="419">
        <v>18.3564</v>
      </c>
      <c r="E720" s="419">
        <f t="shared" si="11"/>
        <v>17108.1648</v>
      </c>
    </row>
    <row r="721" spans="1:5">
      <c r="A721" s="762" t="s">
        <v>9296</v>
      </c>
      <c r="B721" s="762" t="s">
        <v>9297</v>
      </c>
      <c r="C721" s="419">
        <v>940</v>
      </c>
      <c r="D721" s="419">
        <v>28.9016</v>
      </c>
      <c r="E721" s="419">
        <f t="shared" si="11"/>
        <v>27167.504</v>
      </c>
    </row>
    <row r="722" spans="1:5">
      <c r="A722" s="762" t="s">
        <v>9298</v>
      </c>
      <c r="B722" s="762" t="s">
        <v>9299</v>
      </c>
      <c r="C722" s="419">
        <v>516</v>
      </c>
      <c r="D722" s="419">
        <v>16.2887</v>
      </c>
      <c r="E722" s="419">
        <f t="shared" si="11"/>
        <v>8404.9692</v>
      </c>
    </row>
    <row r="723" spans="1:5">
      <c r="A723" s="762" t="s">
        <v>9300</v>
      </c>
      <c r="B723" s="762" t="s">
        <v>9301</v>
      </c>
      <c r="C723" s="419">
        <v>520</v>
      </c>
      <c r="D723" s="419">
        <v>32.026</v>
      </c>
      <c r="E723" s="419">
        <f t="shared" si="11"/>
        <v>16653.52</v>
      </c>
    </row>
    <row r="724" spans="1:5">
      <c r="A724" s="762" t="s">
        <v>9302</v>
      </c>
      <c r="B724" s="762" t="s">
        <v>9303</v>
      </c>
      <c r="C724" s="419">
        <v>120</v>
      </c>
      <c r="D724" s="419">
        <v>49.3372</v>
      </c>
      <c r="E724" s="419">
        <f t="shared" si="11"/>
        <v>5920.464</v>
      </c>
    </row>
    <row r="725" spans="1:5">
      <c r="A725" s="762" t="s">
        <v>9304</v>
      </c>
      <c r="B725" s="762" t="s">
        <v>9305</v>
      </c>
      <c r="C725" s="419">
        <v>415</v>
      </c>
      <c r="D725" s="419">
        <v>15.2434</v>
      </c>
      <c r="E725" s="419">
        <f t="shared" si="11"/>
        <v>6326.011</v>
      </c>
    </row>
    <row r="726" spans="1:5">
      <c r="A726" s="762" t="s">
        <v>9306</v>
      </c>
      <c r="B726" s="762" t="s">
        <v>9307</v>
      </c>
      <c r="C726" s="419">
        <v>422</v>
      </c>
      <c r="D726" s="419">
        <v>30.9923</v>
      </c>
      <c r="E726" s="419">
        <f t="shared" si="11"/>
        <v>13078.7506</v>
      </c>
    </row>
    <row r="727" spans="1:5">
      <c r="A727" s="762" t="s">
        <v>8197</v>
      </c>
      <c r="B727" s="762" t="s">
        <v>8198</v>
      </c>
      <c r="C727" s="419">
        <v>-320</v>
      </c>
      <c r="D727" s="419">
        <v>43.7692</v>
      </c>
      <c r="E727" s="419">
        <f t="shared" si="11"/>
        <v>-14006.144</v>
      </c>
    </row>
    <row r="728" spans="1:5">
      <c r="A728" s="762" t="s">
        <v>8203</v>
      </c>
      <c r="B728" s="762" t="s">
        <v>8204</v>
      </c>
      <c r="C728" s="419">
        <v>10</v>
      </c>
      <c r="D728" s="419">
        <v>11.5229</v>
      </c>
      <c r="E728" s="419">
        <f t="shared" si="11"/>
        <v>115.229</v>
      </c>
    </row>
    <row r="729" spans="1:5">
      <c r="A729" s="762" t="s">
        <v>8205</v>
      </c>
      <c r="B729" s="762" t="s">
        <v>8206</v>
      </c>
      <c r="C729" s="419">
        <v>10</v>
      </c>
      <c r="D729" s="419">
        <v>26.795</v>
      </c>
      <c r="E729" s="419">
        <f t="shared" si="11"/>
        <v>267.95</v>
      </c>
    </row>
    <row r="730" spans="1:5">
      <c r="A730" s="762" t="s">
        <v>9308</v>
      </c>
      <c r="B730" s="762" t="s">
        <v>9309</v>
      </c>
      <c r="C730" s="419">
        <v>7</v>
      </c>
      <c r="D730" s="419">
        <v>34.0214</v>
      </c>
      <c r="E730" s="419">
        <f t="shared" si="11"/>
        <v>238.1498</v>
      </c>
    </row>
    <row r="731" spans="1:5">
      <c r="A731" s="762" t="s">
        <v>9310</v>
      </c>
      <c r="B731" s="762" t="s">
        <v>9311</v>
      </c>
      <c r="C731" s="419">
        <v>23</v>
      </c>
      <c r="D731" s="419">
        <v>35.1391</v>
      </c>
      <c r="E731" s="419">
        <f t="shared" si="11"/>
        <v>808.1993</v>
      </c>
    </row>
    <row r="732" spans="1:5">
      <c r="A732" s="762" t="s">
        <v>9312</v>
      </c>
      <c r="B732" s="762" t="s">
        <v>9313</v>
      </c>
      <c r="C732" s="419">
        <v>24</v>
      </c>
      <c r="D732" s="419">
        <v>28.4517</v>
      </c>
      <c r="E732" s="419">
        <f t="shared" si="11"/>
        <v>682.8408</v>
      </c>
    </row>
    <row r="733" spans="1:5">
      <c r="A733" s="762" t="s">
        <v>9314</v>
      </c>
      <c r="B733" s="762" t="s">
        <v>9315</v>
      </c>
      <c r="C733" s="419">
        <v>24</v>
      </c>
      <c r="D733" s="419">
        <v>34.4742</v>
      </c>
      <c r="E733" s="419">
        <f t="shared" si="11"/>
        <v>827.3808</v>
      </c>
    </row>
    <row r="734" spans="1:5">
      <c r="A734" s="762" t="s">
        <v>9316</v>
      </c>
      <c r="B734" s="762" t="s">
        <v>9317</v>
      </c>
      <c r="C734" s="419">
        <v>28</v>
      </c>
      <c r="D734" s="419">
        <v>58.6811</v>
      </c>
      <c r="E734" s="419">
        <f t="shared" si="11"/>
        <v>1643.0708</v>
      </c>
    </row>
    <row r="735" spans="1:5">
      <c r="A735" s="762" t="s">
        <v>9318</v>
      </c>
      <c r="B735" s="762" t="s">
        <v>9319</v>
      </c>
      <c r="C735" s="419">
        <v>25</v>
      </c>
      <c r="D735" s="419">
        <v>54.1452</v>
      </c>
      <c r="E735" s="419">
        <f t="shared" si="11"/>
        <v>1353.63</v>
      </c>
    </row>
    <row r="736" spans="1:5">
      <c r="A736" s="762" t="s">
        <v>9320</v>
      </c>
      <c r="B736" s="762" t="s">
        <v>9321</v>
      </c>
      <c r="C736" s="419">
        <v>27</v>
      </c>
      <c r="D736" s="419">
        <v>52.7341</v>
      </c>
      <c r="E736" s="419">
        <f t="shared" si="11"/>
        <v>1423.8207</v>
      </c>
    </row>
    <row r="737" spans="1:5">
      <c r="A737" s="762" t="s">
        <v>9322</v>
      </c>
      <c r="B737" s="762" t="s">
        <v>9323</v>
      </c>
      <c r="C737" s="419">
        <v>25</v>
      </c>
      <c r="D737" s="419">
        <v>42.1572</v>
      </c>
      <c r="E737" s="419">
        <f t="shared" si="11"/>
        <v>1053.93</v>
      </c>
    </row>
    <row r="738" spans="1:5">
      <c r="A738" s="762" t="s">
        <v>9324</v>
      </c>
      <c r="B738" s="762" t="s">
        <v>9325</v>
      </c>
      <c r="C738" s="419">
        <v>25</v>
      </c>
      <c r="D738" s="419">
        <v>38.83</v>
      </c>
      <c r="E738" s="419">
        <f t="shared" si="11"/>
        <v>970.75</v>
      </c>
    </row>
    <row r="739" spans="1:5">
      <c r="A739" s="762" t="s">
        <v>9326</v>
      </c>
      <c r="B739" s="762" t="s">
        <v>9327</v>
      </c>
      <c r="C739" s="419">
        <v>5</v>
      </c>
      <c r="D739" s="419">
        <v>57.122</v>
      </c>
      <c r="E739" s="419">
        <f t="shared" si="11"/>
        <v>285.61</v>
      </c>
    </row>
    <row r="740" spans="1:5">
      <c r="A740" s="762" t="s">
        <v>9328</v>
      </c>
      <c r="B740" s="762" t="s">
        <v>9329</v>
      </c>
      <c r="C740" s="419">
        <v>30</v>
      </c>
      <c r="D740" s="419">
        <v>16.4297</v>
      </c>
      <c r="E740" s="419">
        <f t="shared" si="11"/>
        <v>492.891</v>
      </c>
    </row>
    <row r="741" spans="1:5">
      <c r="A741" s="762" t="s">
        <v>9330</v>
      </c>
      <c r="B741" s="762" t="s">
        <v>9331</v>
      </c>
      <c r="C741" s="419">
        <v>30</v>
      </c>
      <c r="D741" s="419">
        <v>15.9067</v>
      </c>
      <c r="E741" s="419">
        <f t="shared" si="11"/>
        <v>477.201</v>
      </c>
    </row>
    <row r="742" spans="1:5">
      <c r="A742" s="762" t="s">
        <v>9332</v>
      </c>
      <c r="B742" s="762" t="s">
        <v>9333</v>
      </c>
      <c r="C742" s="419">
        <v>16</v>
      </c>
      <c r="D742" s="419">
        <v>29.5406</v>
      </c>
      <c r="E742" s="419">
        <f t="shared" si="11"/>
        <v>472.6496</v>
      </c>
    </row>
    <row r="743" spans="1:5">
      <c r="A743" s="762" t="s">
        <v>9334</v>
      </c>
      <c r="B743" s="762" t="s">
        <v>9335</v>
      </c>
      <c r="C743" s="419">
        <v>102</v>
      </c>
      <c r="D743" s="419">
        <v>14.3684</v>
      </c>
      <c r="E743" s="419">
        <f t="shared" si="11"/>
        <v>1465.5768</v>
      </c>
    </row>
    <row r="744" spans="1:5">
      <c r="A744" s="762" t="s">
        <v>9336</v>
      </c>
      <c r="B744" s="762" t="s">
        <v>9337</v>
      </c>
      <c r="C744" s="419">
        <v>102</v>
      </c>
      <c r="D744" s="419">
        <v>23.7032</v>
      </c>
      <c r="E744" s="419">
        <f t="shared" si="11"/>
        <v>2417.7264</v>
      </c>
    </row>
    <row r="745" spans="1:5">
      <c r="A745" s="762" t="s">
        <v>9338</v>
      </c>
      <c r="B745" s="762" t="s">
        <v>9339</v>
      </c>
      <c r="C745" s="419">
        <v>219</v>
      </c>
      <c r="D745" s="419">
        <v>4.948</v>
      </c>
      <c r="E745" s="419">
        <f t="shared" si="11"/>
        <v>1083.612</v>
      </c>
    </row>
    <row r="746" spans="1:5">
      <c r="A746" s="762" t="s">
        <v>6089</v>
      </c>
      <c r="B746" s="762" t="s">
        <v>6090</v>
      </c>
      <c r="C746" s="419">
        <v>36</v>
      </c>
      <c r="D746" s="419">
        <v>12.37</v>
      </c>
      <c r="E746" s="419">
        <f t="shared" si="11"/>
        <v>445.32</v>
      </c>
    </row>
    <row r="747" spans="1:5">
      <c r="A747" s="762" t="s">
        <v>6091</v>
      </c>
      <c r="B747" s="762" t="s">
        <v>6092</v>
      </c>
      <c r="C747" s="419">
        <v>36</v>
      </c>
      <c r="D747" s="419">
        <v>12.51</v>
      </c>
      <c r="E747" s="419">
        <f t="shared" si="11"/>
        <v>450.36</v>
      </c>
    </row>
    <row r="748" spans="1:5">
      <c r="A748" s="762" t="s">
        <v>9340</v>
      </c>
      <c r="B748" s="762" t="s">
        <v>9341</v>
      </c>
      <c r="C748" s="419">
        <v>6</v>
      </c>
      <c r="D748" s="419">
        <v>13.27</v>
      </c>
      <c r="E748" s="419">
        <f t="shared" si="11"/>
        <v>79.62</v>
      </c>
    </row>
    <row r="749" spans="1:5">
      <c r="A749" s="762" t="s">
        <v>9342</v>
      </c>
      <c r="B749" s="762" t="s">
        <v>9343</v>
      </c>
      <c r="C749" s="419">
        <v>8</v>
      </c>
      <c r="D749" s="419">
        <v>27.28</v>
      </c>
      <c r="E749" s="419">
        <f t="shared" si="11"/>
        <v>218.24</v>
      </c>
    </row>
    <row r="750" spans="1:5">
      <c r="A750" s="762" t="s">
        <v>9344</v>
      </c>
      <c r="B750" s="762" t="s">
        <v>9345</v>
      </c>
      <c r="C750" s="419">
        <v>8</v>
      </c>
      <c r="D750" s="419">
        <v>15.47</v>
      </c>
      <c r="E750" s="419">
        <f t="shared" si="11"/>
        <v>123.76</v>
      </c>
    </row>
    <row r="751" spans="1:5">
      <c r="A751" s="762" t="s">
        <v>9346</v>
      </c>
      <c r="B751" s="762" t="s">
        <v>9347</v>
      </c>
      <c r="C751" s="419">
        <v>14</v>
      </c>
      <c r="D751" s="419">
        <v>5.1278</v>
      </c>
      <c r="E751" s="419">
        <f t="shared" si="11"/>
        <v>71.7892</v>
      </c>
    </row>
    <row r="752" spans="1:5">
      <c r="A752" s="762" t="s">
        <v>9348</v>
      </c>
      <c r="B752" s="762" t="s">
        <v>9349</v>
      </c>
      <c r="C752" s="419">
        <v>14</v>
      </c>
      <c r="D752" s="419">
        <v>5.7261</v>
      </c>
      <c r="E752" s="419">
        <f t="shared" si="11"/>
        <v>80.1654</v>
      </c>
    </row>
    <row r="753" spans="1:5">
      <c r="A753" s="762" t="s">
        <v>9350</v>
      </c>
      <c r="B753" s="762" t="s">
        <v>9351</v>
      </c>
      <c r="C753" s="419">
        <v>6</v>
      </c>
      <c r="D753" s="419">
        <v>6.24</v>
      </c>
      <c r="E753" s="419">
        <f t="shared" si="11"/>
        <v>37.44</v>
      </c>
    </row>
    <row r="754" spans="1:5">
      <c r="A754" s="762" t="s">
        <v>9352</v>
      </c>
      <c r="B754" s="762" t="s">
        <v>9353</v>
      </c>
      <c r="C754" s="419">
        <v>6</v>
      </c>
      <c r="D754" s="419">
        <v>5.98</v>
      </c>
      <c r="E754" s="419">
        <f t="shared" si="11"/>
        <v>35.88</v>
      </c>
    </row>
    <row r="755" spans="1:5">
      <c r="A755" s="762" t="s">
        <v>9354</v>
      </c>
      <c r="B755" s="762" t="s">
        <v>9355</v>
      </c>
      <c r="C755" s="419">
        <v>21</v>
      </c>
      <c r="D755" s="419">
        <v>6.78</v>
      </c>
      <c r="E755" s="419">
        <f t="shared" si="11"/>
        <v>142.38</v>
      </c>
    </row>
    <row r="756" spans="1:5">
      <c r="A756" s="762" t="s">
        <v>9356</v>
      </c>
      <c r="B756" s="762" t="s">
        <v>9357</v>
      </c>
      <c r="C756" s="419">
        <v>21</v>
      </c>
      <c r="D756" s="419">
        <v>6.78</v>
      </c>
      <c r="E756" s="419">
        <f t="shared" si="11"/>
        <v>142.38</v>
      </c>
    </row>
    <row r="757" spans="1:5">
      <c r="A757" s="762" t="s">
        <v>9358</v>
      </c>
      <c r="B757" s="762" t="s">
        <v>9359</v>
      </c>
      <c r="C757" s="419">
        <v>21</v>
      </c>
      <c r="D757" s="419">
        <v>5.88</v>
      </c>
      <c r="E757" s="419">
        <f t="shared" si="11"/>
        <v>123.48</v>
      </c>
    </row>
    <row r="758" spans="1:5">
      <c r="A758" s="762" t="s">
        <v>9360</v>
      </c>
      <c r="B758" s="762" t="s">
        <v>9361</v>
      </c>
      <c r="C758" s="419">
        <v>21</v>
      </c>
      <c r="D758" s="419">
        <v>5.88</v>
      </c>
      <c r="E758" s="419">
        <f t="shared" si="11"/>
        <v>123.48</v>
      </c>
    </row>
    <row r="759" spans="1:5">
      <c r="A759" s="762" t="s">
        <v>303</v>
      </c>
      <c r="B759" s="762" t="s">
        <v>304</v>
      </c>
      <c r="C759" s="419">
        <v>14</v>
      </c>
      <c r="D759" s="419">
        <v>15.4849</v>
      </c>
      <c r="E759" s="419">
        <f t="shared" si="11"/>
        <v>216.7886</v>
      </c>
    </row>
    <row r="760" spans="1:5">
      <c r="A760" s="762" t="s">
        <v>311</v>
      </c>
      <c r="B760" s="762" t="s">
        <v>312</v>
      </c>
      <c r="C760" s="419">
        <v>12</v>
      </c>
      <c r="D760" s="419">
        <v>8.9624</v>
      </c>
      <c r="E760" s="419">
        <f t="shared" si="11"/>
        <v>107.5488</v>
      </c>
    </row>
    <row r="761" spans="1:5">
      <c r="A761" s="762" t="s">
        <v>9362</v>
      </c>
      <c r="B761" s="762" t="s">
        <v>9363</v>
      </c>
      <c r="C761" s="419">
        <v>-125</v>
      </c>
      <c r="D761" s="419">
        <v>7.7859</v>
      </c>
      <c r="E761" s="419">
        <f t="shared" si="11"/>
        <v>-973.2375</v>
      </c>
    </row>
    <row r="762" spans="1:5">
      <c r="A762" s="762" t="s">
        <v>9364</v>
      </c>
      <c r="B762" s="762" t="s">
        <v>9365</v>
      </c>
      <c r="C762" s="419">
        <v>125</v>
      </c>
      <c r="D762" s="419">
        <v>5.2634</v>
      </c>
      <c r="E762" s="419">
        <f t="shared" si="11"/>
        <v>657.925</v>
      </c>
    </row>
    <row r="763" spans="1:5">
      <c r="A763" s="762" t="s">
        <v>9366</v>
      </c>
      <c r="B763" s="762" t="s">
        <v>9367</v>
      </c>
      <c r="C763" s="419">
        <v>3</v>
      </c>
      <c r="D763" s="419">
        <v>8.9933</v>
      </c>
      <c r="E763" s="419">
        <f t="shared" si="11"/>
        <v>26.9799</v>
      </c>
    </row>
    <row r="764" spans="1:5">
      <c r="A764" s="762" t="s">
        <v>9368</v>
      </c>
      <c r="B764" s="762" t="s">
        <v>9369</v>
      </c>
      <c r="C764" s="419">
        <v>3</v>
      </c>
      <c r="D764" s="419">
        <v>8.99</v>
      </c>
      <c r="E764" s="419">
        <f t="shared" si="11"/>
        <v>26.97</v>
      </c>
    </row>
    <row r="765" spans="1:5">
      <c r="A765" s="762" t="s">
        <v>9370</v>
      </c>
      <c r="B765" s="762" t="s">
        <v>9371</v>
      </c>
      <c r="C765" s="419">
        <v>3</v>
      </c>
      <c r="D765" s="419">
        <v>8.8767</v>
      </c>
      <c r="E765" s="419">
        <f t="shared" si="11"/>
        <v>26.6301</v>
      </c>
    </row>
    <row r="766" spans="1:5">
      <c r="A766" s="762" t="s">
        <v>9372</v>
      </c>
      <c r="B766" s="762" t="s">
        <v>9373</v>
      </c>
      <c r="C766" s="419">
        <v>3</v>
      </c>
      <c r="D766" s="419">
        <v>8.8767</v>
      </c>
      <c r="E766" s="419">
        <f t="shared" si="11"/>
        <v>26.6301</v>
      </c>
    </row>
    <row r="767" spans="1:5">
      <c r="A767" s="762" t="s">
        <v>9374</v>
      </c>
      <c r="B767" s="762" t="s">
        <v>9375</v>
      </c>
      <c r="C767" s="419">
        <v>14</v>
      </c>
      <c r="D767" s="419">
        <v>3</v>
      </c>
      <c r="E767" s="419">
        <f t="shared" si="11"/>
        <v>42</v>
      </c>
    </row>
    <row r="768" spans="1:5">
      <c r="A768" s="762" t="s">
        <v>8805</v>
      </c>
      <c r="B768" s="762" t="s">
        <v>8806</v>
      </c>
      <c r="C768" s="419">
        <v>14</v>
      </c>
      <c r="D768" s="419">
        <v>0.4162</v>
      </c>
      <c r="E768" s="419">
        <f t="shared" si="11"/>
        <v>5.8268</v>
      </c>
    </row>
    <row r="769" spans="1:5">
      <c r="A769" s="762" t="s">
        <v>9376</v>
      </c>
      <c r="B769" s="762" t="s">
        <v>9377</v>
      </c>
      <c r="C769" s="419">
        <v>460</v>
      </c>
      <c r="D769" s="419">
        <v>1.003</v>
      </c>
      <c r="E769" s="419">
        <f t="shared" si="11"/>
        <v>461.38</v>
      </c>
    </row>
    <row r="770" spans="1:5">
      <c r="A770" s="762" t="s">
        <v>9378</v>
      </c>
      <c r="B770" s="762" t="s">
        <v>9379</v>
      </c>
      <c r="C770" s="419">
        <v>110</v>
      </c>
      <c r="D770" s="419">
        <v>0.9</v>
      </c>
      <c r="E770" s="419">
        <f t="shared" ref="E770:E833" si="12">C770*D770</f>
        <v>99</v>
      </c>
    </row>
    <row r="771" spans="1:5">
      <c r="A771" s="762" t="s">
        <v>9380</v>
      </c>
      <c r="B771" s="762" t="s">
        <v>9381</v>
      </c>
      <c r="C771" s="419">
        <v>6</v>
      </c>
      <c r="D771" s="419">
        <v>1.7167</v>
      </c>
      <c r="E771" s="419">
        <f t="shared" si="12"/>
        <v>10.3002</v>
      </c>
    </row>
    <row r="772" spans="1:5">
      <c r="A772" s="762" t="s">
        <v>9382</v>
      </c>
      <c r="B772" s="762" t="s">
        <v>9383</v>
      </c>
      <c r="C772" s="419">
        <v>160</v>
      </c>
      <c r="D772" s="419">
        <v>3.4785</v>
      </c>
      <c r="E772" s="419">
        <f t="shared" si="12"/>
        <v>556.56</v>
      </c>
    </row>
    <row r="773" spans="1:5">
      <c r="A773" s="762" t="s">
        <v>9384</v>
      </c>
      <c r="B773" s="762" t="s">
        <v>9385</v>
      </c>
      <c r="C773" s="419">
        <v>20</v>
      </c>
      <c r="D773" s="419">
        <v>2.884</v>
      </c>
      <c r="E773" s="419">
        <f t="shared" si="12"/>
        <v>57.68</v>
      </c>
    </row>
    <row r="774" spans="1:5">
      <c r="A774" s="762" t="s">
        <v>9386</v>
      </c>
      <c r="B774" s="762" t="s">
        <v>9387</v>
      </c>
      <c r="C774" s="419">
        <v>140</v>
      </c>
      <c r="D774" s="419">
        <v>0.9021</v>
      </c>
      <c r="E774" s="419">
        <f t="shared" si="12"/>
        <v>126.294</v>
      </c>
    </row>
    <row r="775" spans="1:5">
      <c r="A775" s="762" t="s">
        <v>9388</v>
      </c>
      <c r="B775" s="762" t="s">
        <v>9389</v>
      </c>
      <c r="C775" s="419">
        <v>72</v>
      </c>
      <c r="D775" s="419">
        <v>0.0794</v>
      </c>
      <c r="E775" s="419">
        <f t="shared" si="12"/>
        <v>5.7168</v>
      </c>
    </row>
    <row r="776" spans="1:5">
      <c r="A776" s="762" t="s">
        <v>9390</v>
      </c>
      <c r="B776" s="762" t="s">
        <v>9391</v>
      </c>
      <c r="C776" s="419">
        <v>14</v>
      </c>
      <c r="D776" s="419">
        <v>0.2714</v>
      </c>
      <c r="E776" s="419">
        <f t="shared" si="12"/>
        <v>3.7996</v>
      </c>
    </row>
    <row r="777" spans="1:5">
      <c r="A777" s="762" t="s">
        <v>9392</v>
      </c>
      <c r="B777" s="762" t="s">
        <v>9393</v>
      </c>
      <c r="C777" s="419">
        <v>14</v>
      </c>
      <c r="D777" s="419">
        <v>19.4893</v>
      </c>
      <c r="E777" s="419">
        <f t="shared" si="12"/>
        <v>272.8502</v>
      </c>
    </row>
    <row r="778" spans="1:5">
      <c r="A778" s="762" t="s">
        <v>9394</v>
      </c>
      <c r="B778" s="762" t="s">
        <v>9395</v>
      </c>
      <c r="C778" s="419">
        <v>6</v>
      </c>
      <c r="D778" s="419">
        <v>3.54</v>
      </c>
      <c r="E778" s="419">
        <f t="shared" si="12"/>
        <v>21.24</v>
      </c>
    </row>
    <row r="779" spans="1:5">
      <c r="A779" s="762" t="s">
        <v>415</v>
      </c>
      <c r="B779" s="762" t="s">
        <v>416</v>
      </c>
      <c r="C779" s="419">
        <v>14</v>
      </c>
      <c r="D779" s="419">
        <v>4.5049</v>
      </c>
      <c r="E779" s="419">
        <f t="shared" si="12"/>
        <v>63.0686</v>
      </c>
    </row>
    <row r="780" spans="1:5">
      <c r="A780" s="762" t="s">
        <v>9396</v>
      </c>
      <c r="B780" s="762" t="s">
        <v>9397</v>
      </c>
      <c r="C780" s="419">
        <v>14</v>
      </c>
      <c r="D780" s="419">
        <v>0.4857</v>
      </c>
      <c r="E780" s="419">
        <f t="shared" si="12"/>
        <v>6.7998</v>
      </c>
    </row>
    <row r="781" spans="1:5">
      <c r="A781" s="762" t="s">
        <v>9398</v>
      </c>
      <c r="B781" s="762" t="s">
        <v>9399</v>
      </c>
      <c r="C781" s="419">
        <v>72</v>
      </c>
      <c r="D781" s="419">
        <v>0.3151</v>
      </c>
      <c r="E781" s="419">
        <f t="shared" si="12"/>
        <v>22.6872</v>
      </c>
    </row>
    <row r="782" spans="1:5">
      <c r="A782" s="762" t="s">
        <v>6138</v>
      </c>
      <c r="B782" s="762" t="s">
        <v>6139</v>
      </c>
      <c r="C782" s="419">
        <v>200</v>
      </c>
      <c r="D782" s="419">
        <v>3</v>
      </c>
      <c r="E782" s="419">
        <f t="shared" si="12"/>
        <v>600</v>
      </c>
    </row>
    <row r="783" spans="1:5">
      <c r="A783" s="762" t="s">
        <v>9400</v>
      </c>
      <c r="B783" s="762" t="s">
        <v>9401</v>
      </c>
      <c r="C783" s="419">
        <v>116</v>
      </c>
      <c r="D783" s="419">
        <v>1.7211</v>
      </c>
      <c r="E783" s="419">
        <f t="shared" si="12"/>
        <v>199.6476</v>
      </c>
    </row>
    <row r="784" spans="1:5">
      <c r="A784" s="762" t="s">
        <v>9402</v>
      </c>
      <c r="B784" s="762" t="s">
        <v>9403</v>
      </c>
      <c r="C784" s="419">
        <v>116</v>
      </c>
      <c r="D784" s="419">
        <v>3.6078</v>
      </c>
      <c r="E784" s="419">
        <f t="shared" si="12"/>
        <v>418.5048</v>
      </c>
    </row>
    <row r="785" spans="1:5">
      <c r="A785" s="762" t="s">
        <v>9404</v>
      </c>
      <c r="B785" s="762" t="s">
        <v>9405</v>
      </c>
      <c r="C785" s="419">
        <v>56</v>
      </c>
      <c r="D785" s="419">
        <v>3.5696</v>
      </c>
      <c r="E785" s="419">
        <f t="shared" si="12"/>
        <v>199.8976</v>
      </c>
    </row>
    <row r="786" spans="1:5">
      <c r="A786" s="762" t="s">
        <v>9406</v>
      </c>
      <c r="B786" s="762" t="s">
        <v>9407</v>
      </c>
      <c r="C786" s="419">
        <v>100</v>
      </c>
      <c r="D786" s="419">
        <v>0.5044</v>
      </c>
      <c r="E786" s="419">
        <f t="shared" si="12"/>
        <v>50.44</v>
      </c>
    </row>
    <row r="787" spans="1:5">
      <c r="A787" s="762" t="s">
        <v>9408</v>
      </c>
      <c r="B787" s="762" t="s">
        <v>9409</v>
      </c>
      <c r="C787" s="419">
        <v>100</v>
      </c>
      <c r="D787" s="419">
        <v>0.5044</v>
      </c>
      <c r="E787" s="419">
        <f t="shared" si="12"/>
        <v>50.44</v>
      </c>
    </row>
    <row r="788" spans="1:5">
      <c r="A788" s="762" t="s">
        <v>9410</v>
      </c>
      <c r="B788" s="762" t="s">
        <v>9411</v>
      </c>
      <c r="C788" s="419">
        <v>20</v>
      </c>
      <c r="D788" s="419">
        <v>0.42</v>
      </c>
      <c r="E788" s="419">
        <f t="shared" si="12"/>
        <v>8.4</v>
      </c>
    </row>
    <row r="789" spans="1:5">
      <c r="A789" s="762" t="s">
        <v>9412</v>
      </c>
      <c r="B789" s="762" t="s">
        <v>9413</v>
      </c>
      <c r="C789" s="419">
        <v>20</v>
      </c>
      <c r="D789" s="419">
        <v>0.58</v>
      </c>
      <c r="E789" s="419">
        <f t="shared" si="12"/>
        <v>11.6</v>
      </c>
    </row>
    <row r="790" spans="1:5">
      <c r="A790" s="762" t="s">
        <v>9414</v>
      </c>
      <c r="B790" s="762" t="s">
        <v>9415</v>
      </c>
      <c r="C790" s="419">
        <v>100</v>
      </c>
      <c r="D790" s="419">
        <v>1.401</v>
      </c>
      <c r="E790" s="419">
        <f t="shared" si="12"/>
        <v>140.1</v>
      </c>
    </row>
    <row r="791" spans="1:5">
      <c r="A791" s="762" t="s">
        <v>9416</v>
      </c>
      <c r="B791" s="762" t="s">
        <v>9417</v>
      </c>
      <c r="C791" s="419">
        <v>100</v>
      </c>
      <c r="D791" s="419">
        <v>1.401</v>
      </c>
      <c r="E791" s="419">
        <f t="shared" si="12"/>
        <v>140.1</v>
      </c>
    </row>
    <row r="792" spans="1:5">
      <c r="A792" s="762" t="s">
        <v>9418</v>
      </c>
      <c r="B792" s="762" t="s">
        <v>9419</v>
      </c>
      <c r="C792" s="419">
        <v>80</v>
      </c>
      <c r="D792" s="419">
        <v>3.4253</v>
      </c>
      <c r="E792" s="419">
        <f t="shared" si="12"/>
        <v>274.024</v>
      </c>
    </row>
    <row r="793" spans="1:5">
      <c r="A793" s="762" t="s">
        <v>9420</v>
      </c>
      <c r="B793" s="762" t="s">
        <v>9421</v>
      </c>
      <c r="C793" s="419">
        <v>80</v>
      </c>
      <c r="D793" s="419">
        <v>3.959</v>
      </c>
      <c r="E793" s="419">
        <f t="shared" si="12"/>
        <v>316.72</v>
      </c>
    </row>
    <row r="794" spans="1:5">
      <c r="A794" s="762" t="s">
        <v>9422</v>
      </c>
      <c r="B794" s="762" t="s">
        <v>9423</v>
      </c>
      <c r="C794" s="419">
        <v>160</v>
      </c>
      <c r="D794" s="419">
        <v>0.8002</v>
      </c>
      <c r="E794" s="419">
        <f t="shared" si="12"/>
        <v>128.032</v>
      </c>
    </row>
    <row r="795" spans="1:5">
      <c r="A795" s="762" t="s">
        <v>9424</v>
      </c>
      <c r="B795" s="762" t="s">
        <v>9425</v>
      </c>
      <c r="C795" s="419">
        <v>6</v>
      </c>
      <c r="D795" s="419">
        <v>2</v>
      </c>
      <c r="E795" s="419">
        <f t="shared" si="12"/>
        <v>12</v>
      </c>
    </row>
    <row r="796" spans="1:5">
      <c r="A796" s="762" t="s">
        <v>9426</v>
      </c>
      <c r="B796" s="762" t="s">
        <v>9427</v>
      </c>
      <c r="C796" s="419">
        <v>6</v>
      </c>
      <c r="D796" s="419">
        <v>5</v>
      </c>
      <c r="E796" s="419">
        <f t="shared" si="12"/>
        <v>30</v>
      </c>
    </row>
    <row r="797" spans="1:5">
      <c r="A797" s="762" t="s">
        <v>9428</v>
      </c>
      <c r="B797" s="762" t="s">
        <v>9429</v>
      </c>
      <c r="C797" s="419">
        <v>6</v>
      </c>
      <c r="D797" s="419">
        <v>5</v>
      </c>
      <c r="E797" s="419">
        <f t="shared" si="12"/>
        <v>30</v>
      </c>
    </row>
    <row r="798" spans="1:5">
      <c r="A798" s="762" t="s">
        <v>9430</v>
      </c>
      <c r="B798" s="762" t="s">
        <v>9431</v>
      </c>
      <c r="C798" s="419">
        <v>6</v>
      </c>
      <c r="D798" s="419">
        <v>0.33</v>
      </c>
      <c r="E798" s="419">
        <f t="shared" si="12"/>
        <v>1.98</v>
      </c>
    </row>
    <row r="799" spans="1:5">
      <c r="A799" s="762" t="s">
        <v>9432</v>
      </c>
      <c r="B799" s="762" t="s">
        <v>9433</v>
      </c>
      <c r="C799" s="419">
        <v>6</v>
      </c>
      <c r="D799" s="419">
        <v>0.39</v>
      </c>
      <c r="E799" s="419">
        <f t="shared" si="12"/>
        <v>2.34</v>
      </c>
    </row>
    <row r="800" spans="1:5">
      <c r="A800" s="762" t="s">
        <v>9434</v>
      </c>
      <c r="B800" s="762" t="s">
        <v>9435</v>
      </c>
      <c r="C800" s="419">
        <v>6</v>
      </c>
      <c r="D800" s="419">
        <v>0.33</v>
      </c>
      <c r="E800" s="419">
        <f t="shared" si="12"/>
        <v>1.98</v>
      </c>
    </row>
    <row r="801" spans="1:5">
      <c r="A801" s="762" t="s">
        <v>9436</v>
      </c>
      <c r="B801" s="762" t="s">
        <v>9437</v>
      </c>
      <c r="C801" s="419">
        <v>6</v>
      </c>
      <c r="D801" s="419">
        <v>0.39</v>
      </c>
      <c r="E801" s="419">
        <f t="shared" si="12"/>
        <v>2.34</v>
      </c>
    </row>
    <row r="802" spans="1:5">
      <c r="A802" s="762" t="s">
        <v>9438</v>
      </c>
      <c r="B802" s="762" t="s">
        <v>9439</v>
      </c>
      <c r="C802" s="419">
        <v>6</v>
      </c>
      <c r="D802" s="419">
        <v>0.4133</v>
      </c>
      <c r="E802" s="419">
        <f t="shared" si="12"/>
        <v>2.4798</v>
      </c>
    </row>
    <row r="803" spans="1:5">
      <c r="A803" s="762" t="s">
        <v>9440</v>
      </c>
      <c r="B803" s="762" t="s">
        <v>9441</v>
      </c>
      <c r="C803" s="419">
        <v>14</v>
      </c>
      <c r="D803" s="419">
        <v>0.155</v>
      </c>
      <c r="E803" s="419">
        <f t="shared" si="12"/>
        <v>2.17</v>
      </c>
    </row>
    <row r="804" spans="1:5">
      <c r="A804" s="762" t="s">
        <v>9442</v>
      </c>
      <c r="B804" s="762" t="s">
        <v>9443</v>
      </c>
      <c r="C804" s="419">
        <v>14</v>
      </c>
      <c r="D804" s="419">
        <v>0.7821</v>
      </c>
      <c r="E804" s="419">
        <f t="shared" si="12"/>
        <v>10.9494</v>
      </c>
    </row>
    <row r="805" spans="1:5">
      <c r="A805" s="762" t="s">
        <v>9444</v>
      </c>
      <c r="B805" s="762" t="s">
        <v>9445</v>
      </c>
      <c r="C805" s="419">
        <v>20</v>
      </c>
      <c r="D805" s="419">
        <v>0.233</v>
      </c>
      <c r="E805" s="419">
        <f t="shared" si="12"/>
        <v>4.66</v>
      </c>
    </row>
    <row r="806" spans="1:5">
      <c r="A806" s="762" t="s">
        <v>9446</v>
      </c>
      <c r="B806" s="762" t="s">
        <v>9447</v>
      </c>
      <c r="C806" s="419">
        <v>14</v>
      </c>
      <c r="D806" s="419">
        <v>0.3257</v>
      </c>
      <c r="E806" s="419">
        <f t="shared" si="12"/>
        <v>4.5598</v>
      </c>
    </row>
    <row r="807" spans="1:5">
      <c r="A807" s="762" t="s">
        <v>9448</v>
      </c>
      <c r="B807" s="762" t="s">
        <v>9449</v>
      </c>
      <c r="C807" s="419">
        <v>116</v>
      </c>
      <c r="D807" s="419">
        <v>0.4529</v>
      </c>
      <c r="E807" s="419">
        <f t="shared" si="12"/>
        <v>52.5364</v>
      </c>
    </row>
    <row r="808" spans="1:5">
      <c r="A808" s="762" t="s">
        <v>9450</v>
      </c>
      <c r="B808" s="762" t="s">
        <v>9451</v>
      </c>
      <c r="C808" s="419">
        <v>6</v>
      </c>
      <c r="D808" s="419">
        <v>1.56</v>
      </c>
      <c r="E808" s="419">
        <f t="shared" si="12"/>
        <v>9.36</v>
      </c>
    </row>
    <row r="809" spans="1:5">
      <c r="A809" s="762" t="s">
        <v>9452</v>
      </c>
      <c r="B809" s="762" t="s">
        <v>9453</v>
      </c>
      <c r="C809" s="419">
        <v>306</v>
      </c>
      <c r="D809" s="419">
        <v>0.732</v>
      </c>
      <c r="E809" s="419">
        <f t="shared" si="12"/>
        <v>223.992</v>
      </c>
    </row>
    <row r="810" spans="1:5">
      <c r="A810" s="762" t="s">
        <v>9454</v>
      </c>
      <c r="B810" s="762" t="s">
        <v>9455</v>
      </c>
      <c r="C810" s="419">
        <v>3</v>
      </c>
      <c r="D810" s="419">
        <v>0.67</v>
      </c>
      <c r="E810" s="419">
        <f t="shared" si="12"/>
        <v>2.01</v>
      </c>
    </row>
    <row r="811" spans="1:5">
      <c r="A811" s="762" t="s">
        <v>9456</v>
      </c>
      <c r="B811" s="762" t="s">
        <v>9457</v>
      </c>
      <c r="C811" s="419">
        <v>6</v>
      </c>
      <c r="D811" s="419">
        <v>0.865</v>
      </c>
      <c r="E811" s="419">
        <f t="shared" si="12"/>
        <v>5.19</v>
      </c>
    </row>
    <row r="812" spans="1:5">
      <c r="A812" s="762" t="s">
        <v>9458</v>
      </c>
      <c r="B812" s="762" t="s">
        <v>9459</v>
      </c>
      <c r="C812" s="419">
        <v>3</v>
      </c>
      <c r="D812" s="419">
        <v>0.6633</v>
      </c>
      <c r="E812" s="419">
        <f t="shared" si="12"/>
        <v>1.9899</v>
      </c>
    </row>
    <row r="813" spans="1:5">
      <c r="A813" s="762" t="s">
        <v>548</v>
      </c>
      <c r="B813" s="762" t="s">
        <v>549</v>
      </c>
      <c r="C813" s="419">
        <v>88</v>
      </c>
      <c r="D813" s="419">
        <v>12.9516</v>
      </c>
      <c r="E813" s="419">
        <f t="shared" si="12"/>
        <v>1139.7408</v>
      </c>
    </row>
    <row r="814" spans="1:5">
      <c r="A814" s="762" t="s">
        <v>598</v>
      </c>
      <c r="B814" s="762" t="s">
        <v>599</v>
      </c>
      <c r="C814" s="419">
        <v>6</v>
      </c>
      <c r="D814" s="419">
        <v>6.7509</v>
      </c>
      <c r="E814" s="419">
        <f t="shared" si="12"/>
        <v>40.5054</v>
      </c>
    </row>
    <row r="815" spans="1:5">
      <c r="A815" s="762" t="s">
        <v>600</v>
      </c>
      <c r="B815" s="762" t="s">
        <v>601</v>
      </c>
      <c r="C815" s="419">
        <v>6</v>
      </c>
      <c r="D815" s="419">
        <v>6.7507</v>
      </c>
      <c r="E815" s="419">
        <f t="shared" si="12"/>
        <v>40.5042</v>
      </c>
    </row>
    <row r="816" spans="1:5">
      <c r="A816" s="762" t="s">
        <v>602</v>
      </c>
      <c r="B816" s="762" t="s">
        <v>603</v>
      </c>
      <c r="C816" s="419">
        <v>6</v>
      </c>
      <c r="D816" s="419">
        <v>4.2178</v>
      </c>
      <c r="E816" s="419">
        <f t="shared" si="12"/>
        <v>25.3068</v>
      </c>
    </row>
    <row r="817" spans="1:5">
      <c r="A817" s="762" t="s">
        <v>604</v>
      </c>
      <c r="B817" s="762" t="s">
        <v>605</v>
      </c>
      <c r="C817" s="419">
        <v>6</v>
      </c>
      <c r="D817" s="419">
        <v>4.2175</v>
      </c>
      <c r="E817" s="419">
        <f t="shared" si="12"/>
        <v>25.305</v>
      </c>
    </row>
    <row r="818" spans="1:5">
      <c r="A818" s="762" t="s">
        <v>9460</v>
      </c>
      <c r="B818" s="762" t="s">
        <v>9461</v>
      </c>
      <c r="C818" s="419">
        <v>30</v>
      </c>
      <c r="D818" s="419">
        <v>0.486</v>
      </c>
      <c r="E818" s="419">
        <f t="shared" si="12"/>
        <v>14.58</v>
      </c>
    </row>
    <row r="819" spans="1:5">
      <c r="A819" s="762" t="s">
        <v>608</v>
      </c>
      <c r="B819" s="762" t="s">
        <v>609</v>
      </c>
      <c r="C819" s="419">
        <v>6</v>
      </c>
      <c r="D819" s="419">
        <v>41.5</v>
      </c>
      <c r="E819" s="419">
        <f t="shared" si="12"/>
        <v>249</v>
      </c>
    </row>
    <row r="820" spans="1:5">
      <c r="A820" s="762" t="s">
        <v>610</v>
      </c>
      <c r="B820" s="762" t="s">
        <v>611</v>
      </c>
      <c r="C820" s="419">
        <v>6</v>
      </c>
      <c r="D820" s="419">
        <v>29.648</v>
      </c>
      <c r="E820" s="419">
        <f t="shared" si="12"/>
        <v>177.888</v>
      </c>
    </row>
    <row r="821" spans="1:5">
      <c r="A821" s="762" t="s">
        <v>612</v>
      </c>
      <c r="B821" s="762" t="s">
        <v>613</v>
      </c>
      <c r="C821" s="419">
        <v>12</v>
      </c>
      <c r="D821" s="419">
        <v>19.646</v>
      </c>
      <c r="E821" s="419">
        <f t="shared" si="12"/>
        <v>235.752</v>
      </c>
    </row>
    <row r="822" spans="1:5">
      <c r="A822" s="762" t="s">
        <v>9462</v>
      </c>
      <c r="B822" s="762" t="s">
        <v>9463</v>
      </c>
      <c r="C822" s="419">
        <v>14</v>
      </c>
      <c r="D822" s="419">
        <v>1</v>
      </c>
      <c r="E822" s="419">
        <f t="shared" si="12"/>
        <v>14</v>
      </c>
    </row>
    <row r="823" spans="1:5">
      <c r="A823" s="762" t="s">
        <v>624</v>
      </c>
      <c r="B823" s="762" t="s">
        <v>625</v>
      </c>
      <c r="C823" s="419">
        <v>12</v>
      </c>
      <c r="D823" s="419">
        <v>16.1095</v>
      </c>
      <c r="E823" s="419">
        <f t="shared" si="12"/>
        <v>193.314</v>
      </c>
    </row>
    <row r="824" spans="1:5">
      <c r="A824" s="762" t="s">
        <v>9464</v>
      </c>
      <c r="B824" s="762" t="s">
        <v>9465</v>
      </c>
      <c r="C824" s="419">
        <v>200</v>
      </c>
      <c r="D824" s="419">
        <v>1</v>
      </c>
      <c r="E824" s="419">
        <f t="shared" si="12"/>
        <v>200</v>
      </c>
    </row>
    <row r="825" spans="1:5">
      <c r="A825" s="762" t="s">
        <v>9466</v>
      </c>
      <c r="B825" s="762" t="s">
        <v>9467</v>
      </c>
      <c r="C825" s="419">
        <v>200</v>
      </c>
      <c r="D825" s="419">
        <v>1</v>
      </c>
      <c r="E825" s="419">
        <f t="shared" si="12"/>
        <v>200</v>
      </c>
    </row>
    <row r="826" spans="1:5">
      <c r="A826" s="762" t="s">
        <v>9468</v>
      </c>
      <c r="B826" s="762" t="s">
        <v>9469</v>
      </c>
      <c r="C826" s="419">
        <v>45</v>
      </c>
      <c r="D826" s="419">
        <v>0.086</v>
      </c>
      <c r="E826" s="419">
        <f t="shared" si="12"/>
        <v>3.87</v>
      </c>
    </row>
    <row r="827" spans="1:5">
      <c r="A827" s="762" t="s">
        <v>9470</v>
      </c>
      <c r="B827" s="762" t="s">
        <v>9471</v>
      </c>
      <c r="C827" s="419">
        <v>3</v>
      </c>
      <c r="D827" s="419">
        <v>39.4833</v>
      </c>
      <c r="E827" s="419">
        <f t="shared" si="12"/>
        <v>118.4499</v>
      </c>
    </row>
    <row r="828" spans="1:5">
      <c r="A828" s="762" t="s">
        <v>9472</v>
      </c>
      <c r="B828" s="762" t="s">
        <v>9473</v>
      </c>
      <c r="C828" s="419">
        <v>7</v>
      </c>
      <c r="D828" s="419">
        <v>8.0143</v>
      </c>
      <c r="E828" s="419">
        <f t="shared" si="12"/>
        <v>56.1001</v>
      </c>
    </row>
    <row r="829" spans="1:5">
      <c r="A829" s="762" t="s">
        <v>9474</v>
      </c>
      <c r="B829" s="762" t="s">
        <v>9475</v>
      </c>
      <c r="C829" s="419">
        <v>14</v>
      </c>
      <c r="D829" s="419">
        <v>0.165</v>
      </c>
      <c r="E829" s="419">
        <f t="shared" si="12"/>
        <v>2.31</v>
      </c>
    </row>
    <row r="830" spans="1:5">
      <c r="A830" s="762" t="s">
        <v>9476</v>
      </c>
      <c r="B830" s="762" t="s">
        <v>9477</v>
      </c>
      <c r="C830" s="419">
        <v>20</v>
      </c>
      <c r="D830" s="419">
        <v>18.4145</v>
      </c>
      <c r="E830" s="419">
        <f t="shared" si="12"/>
        <v>368.29</v>
      </c>
    </row>
    <row r="831" spans="1:5">
      <c r="A831" s="762" t="s">
        <v>658</v>
      </c>
      <c r="B831" s="762" t="s">
        <v>659</v>
      </c>
      <c r="C831" s="419">
        <v>285</v>
      </c>
      <c r="D831" s="419">
        <v>0.03</v>
      </c>
      <c r="E831" s="419">
        <f t="shared" si="12"/>
        <v>8.55</v>
      </c>
    </row>
    <row r="832" spans="1:5">
      <c r="A832" s="762" t="s">
        <v>660</v>
      </c>
      <c r="B832" s="762" t="s">
        <v>661</v>
      </c>
      <c r="C832" s="419">
        <v>285</v>
      </c>
      <c r="D832" s="419">
        <v>0.03</v>
      </c>
      <c r="E832" s="419">
        <f t="shared" si="12"/>
        <v>8.55</v>
      </c>
    </row>
    <row r="833" spans="1:5">
      <c r="A833" s="762" t="s">
        <v>9478</v>
      </c>
      <c r="B833" s="762" t="s">
        <v>9479</v>
      </c>
      <c r="C833" s="419">
        <v>1</v>
      </c>
      <c r="D833" s="419">
        <v>17.33</v>
      </c>
      <c r="E833" s="419">
        <f t="shared" si="12"/>
        <v>17.33</v>
      </c>
    </row>
    <row r="834" spans="1:5">
      <c r="A834" s="762" t="s">
        <v>9480</v>
      </c>
      <c r="B834" s="762" t="s">
        <v>9481</v>
      </c>
      <c r="C834" s="419">
        <v>1</v>
      </c>
      <c r="D834" s="419">
        <v>17.34</v>
      </c>
      <c r="E834" s="419">
        <f t="shared" ref="E834:E897" si="13">C834*D834</f>
        <v>17.34</v>
      </c>
    </row>
    <row r="835" spans="1:5">
      <c r="A835" s="762" t="s">
        <v>9482</v>
      </c>
      <c r="B835" s="762" t="s">
        <v>9483</v>
      </c>
      <c r="C835" s="419">
        <v>400</v>
      </c>
      <c r="D835" s="419">
        <v>0.0111</v>
      </c>
      <c r="E835" s="419">
        <f t="shared" si="13"/>
        <v>4.44</v>
      </c>
    </row>
    <row r="836" spans="1:5">
      <c r="A836" s="762" t="s">
        <v>9484</v>
      </c>
      <c r="B836" s="762" t="s">
        <v>9485</v>
      </c>
      <c r="C836" s="419">
        <v>824</v>
      </c>
      <c r="D836" s="419">
        <v>0.0715</v>
      </c>
      <c r="E836" s="419">
        <f t="shared" si="13"/>
        <v>58.916</v>
      </c>
    </row>
    <row r="837" spans="1:5">
      <c r="A837" s="762" t="s">
        <v>702</v>
      </c>
      <c r="B837" s="762" t="s">
        <v>703</v>
      </c>
      <c r="C837" s="419">
        <v>10</v>
      </c>
      <c r="D837" s="419">
        <v>0.7561</v>
      </c>
      <c r="E837" s="419">
        <f t="shared" si="13"/>
        <v>7.561</v>
      </c>
    </row>
    <row r="838" spans="1:5">
      <c r="A838" s="762" t="s">
        <v>728</v>
      </c>
      <c r="B838" s="762" t="s">
        <v>729</v>
      </c>
      <c r="C838" s="419">
        <v>30</v>
      </c>
      <c r="D838" s="419">
        <v>2.6123</v>
      </c>
      <c r="E838" s="419">
        <f t="shared" si="13"/>
        <v>78.369</v>
      </c>
    </row>
    <row r="839" spans="1:5">
      <c r="A839" s="762" t="s">
        <v>9486</v>
      </c>
      <c r="B839" s="762" t="s">
        <v>9487</v>
      </c>
      <c r="C839" s="419">
        <v>170</v>
      </c>
      <c r="D839" s="419">
        <v>0.0414</v>
      </c>
      <c r="E839" s="419">
        <f t="shared" si="13"/>
        <v>7.038</v>
      </c>
    </row>
    <row r="840" spans="1:5">
      <c r="A840" s="762" t="s">
        <v>9488</v>
      </c>
      <c r="B840" s="762" t="s">
        <v>9489</v>
      </c>
      <c r="C840" s="419">
        <v>56</v>
      </c>
      <c r="D840" s="419">
        <v>0.025</v>
      </c>
      <c r="E840" s="419">
        <f t="shared" si="13"/>
        <v>1.4</v>
      </c>
    </row>
    <row r="841" spans="1:5">
      <c r="A841" s="762" t="s">
        <v>9490</v>
      </c>
      <c r="B841" s="762" t="s">
        <v>9491</v>
      </c>
      <c r="C841" s="419">
        <v>188</v>
      </c>
      <c r="D841" s="419">
        <v>0.0591</v>
      </c>
      <c r="E841" s="419">
        <f t="shared" si="13"/>
        <v>11.1108</v>
      </c>
    </row>
    <row r="842" spans="1:5">
      <c r="A842" s="762" t="s">
        <v>9492</v>
      </c>
      <c r="B842" s="762" t="s">
        <v>9493</v>
      </c>
      <c r="C842" s="419">
        <v>14</v>
      </c>
      <c r="D842" s="419">
        <v>0.0471</v>
      </c>
      <c r="E842" s="419">
        <f t="shared" si="13"/>
        <v>0.6594</v>
      </c>
    </row>
    <row r="843" spans="1:5">
      <c r="A843" s="762" t="s">
        <v>9494</v>
      </c>
      <c r="B843" s="762" t="s">
        <v>9495</v>
      </c>
      <c r="C843" s="419">
        <v>600</v>
      </c>
      <c r="D843" s="419">
        <v>0.1222</v>
      </c>
      <c r="E843" s="419">
        <f t="shared" si="13"/>
        <v>73.32</v>
      </c>
    </row>
    <row r="844" spans="1:5">
      <c r="A844" s="762" t="s">
        <v>9496</v>
      </c>
      <c r="B844" s="762" t="s">
        <v>9497</v>
      </c>
      <c r="C844" s="419">
        <v>56</v>
      </c>
      <c r="D844" s="419">
        <v>0.0479</v>
      </c>
      <c r="E844" s="419">
        <f t="shared" si="13"/>
        <v>2.6824</v>
      </c>
    </row>
    <row r="845" spans="1:5">
      <c r="A845" s="762" t="s">
        <v>9498</v>
      </c>
      <c r="B845" s="762" t="s">
        <v>9499</v>
      </c>
      <c r="C845" s="419">
        <v>20</v>
      </c>
      <c r="D845" s="419">
        <v>0.036</v>
      </c>
      <c r="E845" s="419">
        <f t="shared" si="13"/>
        <v>0.72</v>
      </c>
    </row>
    <row r="846" spans="1:5">
      <c r="A846" s="762" t="s">
        <v>9500</v>
      </c>
      <c r="B846" s="762" t="s">
        <v>9501</v>
      </c>
      <c r="C846" s="419">
        <v>39</v>
      </c>
      <c r="D846" s="419">
        <v>0.2197</v>
      </c>
      <c r="E846" s="419">
        <f t="shared" si="13"/>
        <v>8.5683</v>
      </c>
    </row>
    <row r="847" spans="1:5">
      <c r="A847" s="762" t="s">
        <v>9502</v>
      </c>
      <c r="B847" s="762" t="s">
        <v>9503</v>
      </c>
      <c r="C847" s="419">
        <v>14</v>
      </c>
      <c r="D847" s="419">
        <v>0.0714</v>
      </c>
      <c r="E847" s="419">
        <f t="shared" si="13"/>
        <v>0.9996</v>
      </c>
    </row>
    <row r="848" spans="1:5">
      <c r="A848" s="762" t="s">
        <v>9504</v>
      </c>
      <c r="B848" s="762" t="s">
        <v>9505</v>
      </c>
      <c r="C848" s="419">
        <v>28</v>
      </c>
      <c r="D848" s="419">
        <v>0.1375</v>
      </c>
      <c r="E848" s="419">
        <f t="shared" si="13"/>
        <v>3.85</v>
      </c>
    </row>
    <row r="849" spans="1:5">
      <c r="A849" s="762" t="s">
        <v>9506</v>
      </c>
      <c r="B849" s="762" t="s">
        <v>9507</v>
      </c>
      <c r="C849" s="419">
        <v>200</v>
      </c>
      <c r="D849" s="419">
        <v>0.275</v>
      </c>
      <c r="E849" s="419">
        <f t="shared" si="13"/>
        <v>55</v>
      </c>
    </row>
    <row r="850" spans="1:5">
      <c r="A850" s="762" t="s">
        <v>9508</v>
      </c>
      <c r="B850" s="762" t="s">
        <v>9509</v>
      </c>
      <c r="C850" s="419">
        <v>20</v>
      </c>
      <c r="D850" s="419">
        <v>0.062</v>
      </c>
      <c r="E850" s="419">
        <f t="shared" si="13"/>
        <v>1.24</v>
      </c>
    </row>
    <row r="851" spans="1:5">
      <c r="A851" s="762" t="s">
        <v>9510</v>
      </c>
      <c r="B851" s="762" t="s">
        <v>9511</v>
      </c>
      <c r="C851" s="419">
        <v>20</v>
      </c>
      <c r="D851" s="419">
        <v>0.533</v>
      </c>
      <c r="E851" s="419">
        <f t="shared" si="13"/>
        <v>10.66</v>
      </c>
    </row>
    <row r="852" spans="1:5">
      <c r="A852" s="762" t="s">
        <v>9512</v>
      </c>
      <c r="B852" s="762" t="s">
        <v>9513</v>
      </c>
      <c r="C852" s="419">
        <v>20</v>
      </c>
      <c r="D852" s="419">
        <v>0.0265</v>
      </c>
      <c r="E852" s="419">
        <f t="shared" si="13"/>
        <v>0.53</v>
      </c>
    </row>
    <row r="853" spans="1:5">
      <c r="A853" s="762" t="s">
        <v>9514</v>
      </c>
      <c r="B853" s="762" t="s">
        <v>9515</v>
      </c>
      <c r="C853" s="419">
        <v>20</v>
      </c>
      <c r="D853" s="419">
        <v>0.3555</v>
      </c>
      <c r="E853" s="419">
        <f t="shared" si="13"/>
        <v>7.11</v>
      </c>
    </row>
    <row r="854" spans="1:5">
      <c r="A854" s="762" t="s">
        <v>9516</v>
      </c>
      <c r="B854" s="762" t="s">
        <v>9517</v>
      </c>
      <c r="C854" s="419">
        <v>20</v>
      </c>
      <c r="D854" s="419">
        <v>0.1575</v>
      </c>
      <c r="E854" s="419">
        <f t="shared" si="13"/>
        <v>3.15</v>
      </c>
    </row>
    <row r="855" spans="1:5">
      <c r="A855" s="762" t="s">
        <v>9518</v>
      </c>
      <c r="B855" s="762" t="s">
        <v>9519</v>
      </c>
      <c r="C855" s="419">
        <v>100</v>
      </c>
      <c r="D855" s="419">
        <v>0.1308</v>
      </c>
      <c r="E855" s="419">
        <f t="shared" si="13"/>
        <v>13.08</v>
      </c>
    </row>
    <row r="856" spans="1:5">
      <c r="A856" s="762" t="s">
        <v>778</v>
      </c>
      <c r="B856" s="762" t="s">
        <v>779</v>
      </c>
      <c r="C856" s="419">
        <v>10</v>
      </c>
      <c r="D856" s="419">
        <v>5.0685</v>
      </c>
      <c r="E856" s="419">
        <f t="shared" si="13"/>
        <v>50.685</v>
      </c>
    </row>
    <row r="857" spans="1:5">
      <c r="A857" s="762" t="s">
        <v>782</v>
      </c>
      <c r="B857" s="762" t="s">
        <v>783</v>
      </c>
      <c r="C857" s="419">
        <v>2</v>
      </c>
      <c r="D857" s="419">
        <v>12.1481</v>
      </c>
      <c r="E857" s="419">
        <f t="shared" si="13"/>
        <v>24.2962</v>
      </c>
    </row>
    <row r="858" spans="1:5">
      <c r="A858" s="762" t="s">
        <v>784</v>
      </c>
      <c r="B858" s="762" t="s">
        <v>785</v>
      </c>
      <c r="C858" s="419">
        <v>40</v>
      </c>
      <c r="D858" s="419">
        <v>34.5849</v>
      </c>
      <c r="E858" s="419">
        <f t="shared" si="13"/>
        <v>1383.396</v>
      </c>
    </row>
    <row r="859" spans="1:5">
      <c r="A859" s="762" t="s">
        <v>800</v>
      </c>
      <c r="B859" s="762" t="s">
        <v>801</v>
      </c>
      <c r="C859" s="419">
        <v>14</v>
      </c>
      <c r="D859" s="419">
        <v>41.5598</v>
      </c>
      <c r="E859" s="419">
        <f t="shared" si="13"/>
        <v>581.8372</v>
      </c>
    </row>
    <row r="860" spans="1:5">
      <c r="A860" s="762" t="s">
        <v>9520</v>
      </c>
      <c r="B860" s="762" t="s">
        <v>9521</v>
      </c>
      <c r="C860" s="419">
        <v>50</v>
      </c>
      <c r="D860" s="419">
        <v>1.2926</v>
      </c>
      <c r="E860" s="419">
        <f t="shared" si="13"/>
        <v>64.63</v>
      </c>
    </row>
    <row r="861" spans="1:5">
      <c r="A861" s="762" t="s">
        <v>4294</v>
      </c>
      <c r="B861" s="762" t="s">
        <v>4295</v>
      </c>
      <c r="C861" s="419">
        <v>50</v>
      </c>
      <c r="D861" s="419">
        <v>7.7468</v>
      </c>
      <c r="E861" s="419">
        <f t="shared" si="13"/>
        <v>387.34</v>
      </c>
    </row>
    <row r="862" spans="1:5">
      <c r="A862" s="762" t="s">
        <v>4299</v>
      </c>
      <c r="B862" s="762" t="s">
        <v>4300</v>
      </c>
      <c r="C862" s="419">
        <v>50</v>
      </c>
      <c r="D862" s="419">
        <v>0.2148</v>
      </c>
      <c r="E862" s="419">
        <f t="shared" si="13"/>
        <v>10.74</v>
      </c>
    </row>
    <row r="863" spans="1:5">
      <c r="A863" s="762" t="s">
        <v>4313</v>
      </c>
      <c r="B863" s="762" t="s">
        <v>4314</v>
      </c>
      <c r="C863" s="419">
        <v>50</v>
      </c>
      <c r="D863" s="419">
        <v>1.7753</v>
      </c>
      <c r="E863" s="419">
        <f t="shared" si="13"/>
        <v>88.765</v>
      </c>
    </row>
    <row r="864" spans="1:5">
      <c r="A864" s="762" t="s">
        <v>4317</v>
      </c>
      <c r="B864" s="762" t="s">
        <v>4318</v>
      </c>
      <c r="C864" s="419">
        <v>160</v>
      </c>
      <c r="D864" s="419">
        <v>1.5639</v>
      </c>
      <c r="E864" s="419">
        <f t="shared" si="13"/>
        <v>250.224</v>
      </c>
    </row>
    <row r="865" spans="1:5">
      <c r="A865" s="762" t="s">
        <v>4484</v>
      </c>
      <c r="B865" s="762" t="s">
        <v>4485</v>
      </c>
      <c r="C865" s="419">
        <v>80</v>
      </c>
      <c r="D865" s="419">
        <v>1.5585</v>
      </c>
      <c r="E865" s="419">
        <f t="shared" si="13"/>
        <v>124.68</v>
      </c>
    </row>
    <row r="866" spans="1:5">
      <c r="A866" s="762" t="s">
        <v>4319</v>
      </c>
      <c r="B866" s="762" t="s">
        <v>4320</v>
      </c>
      <c r="C866" s="419">
        <v>160</v>
      </c>
      <c r="D866" s="419">
        <v>5.3003</v>
      </c>
      <c r="E866" s="419">
        <f t="shared" si="13"/>
        <v>848.048</v>
      </c>
    </row>
    <row r="867" spans="1:5">
      <c r="A867" s="762" t="s">
        <v>4323</v>
      </c>
      <c r="B867" s="762" t="s">
        <v>4324</v>
      </c>
      <c r="C867" s="419">
        <v>65</v>
      </c>
      <c r="D867" s="419">
        <v>1.1216</v>
      </c>
      <c r="E867" s="419">
        <f t="shared" si="13"/>
        <v>72.904</v>
      </c>
    </row>
    <row r="868" spans="1:5">
      <c r="A868" s="762" t="s">
        <v>4327</v>
      </c>
      <c r="B868" s="762" t="s">
        <v>4328</v>
      </c>
      <c r="C868" s="419">
        <v>440</v>
      </c>
      <c r="D868" s="419">
        <v>2.4339</v>
      </c>
      <c r="E868" s="419">
        <f t="shared" si="13"/>
        <v>1070.916</v>
      </c>
    </row>
    <row r="869" spans="1:5">
      <c r="A869" s="762" t="s">
        <v>9522</v>
      </c>
      <c r="B869" s="762" t="s">
        <v>9523</v>
      </c>
      <c r="C869" s="419">
        <v>-232</v>
      </c>
      <c r="D869" s="419">
        <v>3.1072</v>
      </c>
      <c r="E869" s="419">
        <f t="shared" si="13"/>
        <v>-720.8704</v>
      </c>
    </row>
    <row r="870" spans="1:5">
      <c r="A870" s="762" t="s">
        <v>4520</v>
      </c>
      <c r="B870" s="762" t="s">
        <v>4521</v>
      </c>
      <c r="C870" s="419">
        <v>585</v>
      </c>
      <c r="D870" s="419">
        <v>0.5327</v>
      </c>
      <c r="E870" s="419">
        <f t="shared" si="13"/>
        <v>311.6295</v>
      </c>
    </row>
    <row r="871" spans="1:5">
      <c r="A871" s="762" t="s">
        <v>4522</v>
      </c>
      <c r="B871" s="762" t="s">
        <v>4523</v>
      </c>
      <c r="C871" s="419">
        <v>3900</v>
      </c>
      <c r="D871" s="419">
        <v>0.5226</v>
      </c>
      <c r="E871" s="419">
        <f t="shared" si="13"/>
        <v>2038.14</v>
      </c>
    </row>
    <row r="872" spans="1:5">
      <c r="A872" s="762" t="s">
        <v>9524</v>
      </c>
      <c r="B872" s="762" t="s">
        <v>9525</v>
      </c>
      <c r="C872" s="419">
        <v>5962</v>
      </c>
      <c r="D872" s="419">
        <v>0.1619</v>
      </c>
      <c r="E872" s="419">
        <f t="shared" si="13"/>
        <v>965.2478</v>
      </c>
    </row>
    <row r="873" spans="1:5">
      <c r="A873" s="762" t="s">
        <v>4516</v>
      </c>
      <c r="B873" s="762" t="s">
        <v>4517</v>
      </c>
      <c r="C873" s="419">
        <v>100</v>
      </c>
      <c r="D873" s="419">
        <v>3.782</v>
      </c>
      <c r="E873" s="419">
        <f t="shared" si="13"/>
        <v>378.2</v>
      </c>
    </row>
    <row r="874" spans="1:5">
      <c r="A874" s="762" t="s">
        <v>4518</v>
      </c>
      <c r="B874" s="762" t="s">
        <v>4519</v>
      </c>
      <c r="C874" s="419">
        <v>100</v>
      </c>
      <c r="D874" s="419">
        <v>3.7334</v>
      </c>
      <c r="E874" s="419">
        <f t="shared" si="13"/>
        <v>373.34</v>
      </c>
    </row>
    <row r="875" spans="1:5">
      <c r="A875" s="762" t="s">
        <v>9526</v>
      </c>
      <c r="B875" s="762" t="s">
        <v>9527</v>
      </c>
      <c r="C875" s="419">
        <v>-1126</v>
      </c>
      <c r="D875" s="419">
        <v>1.6483</v>
      </c>
      <c r="E875" s="419">
        <f t="shared" si="13"/>
        <v>-1855.9858</v>
      </c>
    </row>
    <row r="876" spans="1:5">
      <c r="A876" s="762" t="s">
        <v>9528</v>
      </c>
      <c r="B876" s="762" t="s">
        <v>9529</v>
      </c>
      <c r="C876" s="419">
        <v>183</v>
      </c>
      <c r="D876" s="419">
        <v>2.954</v>
      </c>
      <c r="E876" s="419">
        <f t="shared" si="13"/>
        <v>540.582</v>
      </c>
    </row>
    <row r="877" spans="1:5">
      <c r="A877" s="762" t="s">
        <v>9530</v>
      </c>
      <c r="B877" s="762" t="s">
        <v>9531</v>
      </c>
      <c r="C877" s="419">
        <v>171</v>
      </c>
      <c r="D877" s="419">
        <v>3.4078</v>
      </c>
      <c r="E877" s="419">
        <f t="shared" si="13"/>
        <v>582.7338</v>
      </c>
    </row>
    <row r="878" spans="1:5">
      <c r="A878" s="762" t="s">
        <v>9532</v>
      </c>
      <c r="B878" s="762" t="s">
        <v>9533</v>
      </c>
      <c r="C878" s="419">
        <v>299</v>
      </c>
      <c r="D878" s="419">
        <v>2.5947</v>
      </c>
      <c r="E878" s="419">
        <f t="shared" si="13"/>
        <v>775.8153</v>
      </c>
    </row>
    <row r="879" spans="1:5">
      <c r="A879" s="762" t="s">
        <v>9534</v>
      </c>
      <c r="B879" s="762" t="s">
        <v>9535</v>
      </c>
      <c r="C879" s="419">
        <v>179</v>
      </c>
      <c r="D879" s="419">
        <v>3.3525</v>
      </c>
      <c r="E879" s="419">
        <f t="shared" si="13"/>
        <v>600.0975</v>
      </c>
    </row>
    <row r="880" spans="1:5">
      <c r="A880" s="762" t="s">
        <v>9536</v>
      </c>
      <c r="B880" s="762" t="s">
        <v>9537</v>
      </c>
      <c r="C880" s="419">
        <v>118</v>
      </c>
      <c r="D880" s="419">
        <v>2.7892</v>
      </c>
      <c r="E880" s="419">
        <f t="shared" si="13"/>
        <v>329.1256</v>
      </c>
    </row>
    <row r="881" spans="1:5">
      <c r="A881" s="762" t="s">
        <v>9538</v>
      </c>
      <c r="B881" s="762" t="s">
        <v>9539</v>
      </c>
      <c r="C881" s="419">
        <v>98</v>
      </c>
      <c r="D881" s="419">
        <v>3.9971</v>
      </c>
      <c r="E881" s="419">
        <f t="shared" si="13"/>
        <v>391.7158</v>
      </c>
    </row>
    <row r="882" spans="1:5">
      <c r="A882" s="762" t="s">
        <v>9540</v>
      </c>
      <c r="B882" s="762" t="s">
        <v>9541</v>
      </c>
      <c r="C882" s="419">
        <v>1950</v>
      </c>
      <c r="D882" s="419">
        <v>1.331</v>
      </c>
      <c r="E882" s="419">
        <f t="shared" si="13"/>
        <v>2595.45</v>
      </c>
    </row>
    <row r="883" spans="1:5">
      <c r="A883" s="762" t="s">
        <v>9542</v>
      </c>
      <c r="B883" s="762" t="s">
        <v>9543</v>
      </c>
      <c r="C883" s="419">
        <v>1564</v>
      </c>
      <c r="D883" s="419">
        <v>2.5985</v>
      </c>
      <c r="E883" s="419">
        <f t="shared" si="13"/>
        <v>4064.054</v>
      </c>
    </row>
    <row r="884" spans="1:5">
      <c r="A884" s="762" t="s">
        <v>9544</v>
      </c>
      <c r="B884" s="762" t="s">
        <v>9545</v>
      </c>
      <c r="C884" s="419">
        <v>1160</v>
      </c>
      <c r="D884" s="419">
        <v>1.8528</v>
      </c>
      <c r="E884" s="419">
        <f t="shared" si="13"/>
        <v>2149.248</v>
      </c>
    </row>
    <row r="885" spans="1:5">
      <c r="A885" s="762" t="s">
        <v>9546</v>
      </c>
      <c r="B885" s="762" t="s">
        <v>9547</v>
      </c>
      <c r="C885" s="419">
        <v>-7606</v>
      </c>
      <c r="D885" s="419">
        <v>3.0944</v>
      </c>
      <c r="E885" s="419">
        <f t="shared" si="13"/>
        <v>-23536.0064</v>
      </c>
    </row>
    <row r="886" spans="1:5">
      <c r="A886" s="762" t="s">
        <v>9548</v>
      </c>
      <c r="B886" s="762" t="s">
        <v>9549</v>
      </c>
      <c r="C886" s="419">
        <v>131</v>
      </c>
      <c r="D886" s="419">
        <v>2.3962</v>
      </c>
      <c r="E886" s="419">
        <f t="shared" si="13"/>
        <v>313.9022</v>
      </c>
    </row>
    <row r="887" spans="1:5">
      <c r="A887" s="762" t="s">
        <v>9550</v>
      </c>
      <c r="B887" s="762" t="s">
        <v>9551</v>
      </c>
      <c r="C887" s="419">
        <v>162</v>
      </c>
      <c r="D887" s="419">
        <v>2.4569</v>
      </c>
      <c r="E887" s="419">
        <f t="shared" si="13"/>
        <v>398.0178</v>
      </c>
    </row>
    <row r="888" spans="1:5">
      <c r="A888" s="762" t="s">
        <v>9552</v>
      </c>
      <c r="B888" s="762" t="s">
        <v>9553</v>
      </c>
      <c r="C888" s="419">
        <v>149</v>
      </c>
      <c r="D888" s="419">
        <v>2.4091</v>
      </c>
      <c r="E888" s="419">
        <f t="shared" si="13"/>
        <v>358.9559</v>
      </c>
    </row>
    <row r="889" spans="1:5">
      <c r="A889" s="762" t="s">
        <v>9554</v>
      </c>
      <c r="B889" s="762" t="s">
        <v>9555</v>
      </c>
      <c r="C889" s="419">
        <v>367</v>
      </c>
      <c r="D889" s="419">
        <v>3.3153</v>
      </c>
      <c r="E889" s="419">
        <f t="shared" si="13"/>
        <v>1216.7151</v>
      </c>
    </row>
    <row r="890" spans="1:5">
      <c r="A890" s="762" t="s">
        <v>9556</v>
      </c>
      <c r="B890" s="762" t="s">
        <v>9557</v>
      </c>
      <c r="C890" s="419">
        <v>138</v>
      </c>
      <c r="D890" s="419">
        <v>1.7588</v>
      </c>
      <c r="E890" s="419">
        <f t="shared" si="13"/>
        <v>242.7144</v>
      </c>
    </row>
    <row r="891" spans="1:5">
      <c r="A891" s="762" t="s">
        <v>8221</v>
      </c>
      <c r="B891" s="762" t="s">
        <v>8222</v>
      </c>
      <c r="C891" s="419">
        <v>-17</v>
      </c>
      <c r="D891" s="419">
        <v>3.1372</v>
      </c>
      <c r="E891" s="419">
        <f t="shared" si="13"/>
        <v>-53.3324</v>
      </c>
    </row>
    <row r="892" spans="1:5">
      <c r="A892" s="762" t="s">
        <v>4648</v>
      </c>
      <c r="B892" s="762" t="s">
        <v>4649</v>
      </c>
      <c r="C892" s="419">
        <v>20</v>
      </c>
      <c r="D892" s="419">
        <v>3.3552</v>
      </c>
      <c r="E892" s="419">
        <f t="shared" si="13"/>
        <v>67.104</v>
      </c>
    </row>
    <row r="893" spans="1:5">
      <c r="A893" s="762" t="s">
        <v>4656</v>
      </c>
      <c r="B893" s="762" t="s">
        <v>4657</v>
      </c>
      <c r="C893" s="419">
        <v>20</v>
      </c>
      <c r="D893" s="419">
        <v>3.8282</v>
      </c>
      <c r="E893" s="419">
        <f t="shared" si="13"/>
        <v>76.564</v>
      </c>
    </row>
    <row r="894" spans="1:5">
      <c r="A894" s="762" t="s">
        <v>4660</v>
      </c>
      <c r="B894" s="762" t="s">
        <v>4661</v>
      </c>
      <c r="C894" s="419">
        <v>20</v>
      </c>
      <c r="D894" s="419">
        <v>0.9225</v>
      </c>
      <c r="E894" s="419">
        <f t="shared" si="13"/>
        <v>18.45</v>
      </c>
    </row>
    <row r="895" spans="1:5">
      <c r="A895" s="762" t="s">
        <v>4664</v>
      </c>
      <c r="B895" s="762" t="s">
        <v>4665</v>
      </c>
      <c r="C895" s="419">
        <v>14</v>
      </c>
      <c r="D895" s="419">
        <v>14.0699</v>
      </c>
      <c r="E895" s="419">
        <f t="shared" si="13"/>
        <v>196.9786</v>
      </c>
    </row>
    <row r="896" spans="1:5">
      <c r="A896" s="762" t="s">
        <v>4668</v>
      </c>
      <c r="B896" s="762" t="s">
        <v>4669</v>
      </c>
      <c r="C896" s="419">
        <v>14</v>
      </c>
      <c r="D896" s="419">
        <v>2.3357</v>
      </c>
      <c r="E896" s="419">
        <f t="shared" si="13"/>
        <v>32.6998</v>
      </c>
    </row>
    <row r="897" spans="1:5">
      <c r="A897" s="762" t="s">
        <v>4658</v>
      </c>
      <c r="B897" s="762" t="s">
        <v>4659</v>
      </c>
      <c r="C897" s="419">
        <v>14</v>
      </c>
      <c r="D897" s="419">
        <v>7.8791</v>
      </c>
      <c r="E897" s="419">
        <f t="shared" si="13"/>
        <v>110.3074</v>
      </c>
    </row>
    <row r="898" spans="1:5">
      <c r="A898" s="762" t="s">
        <v>4672</v>
      </c>
      <c r="B898" s="762" t="s">
        <v>4673</v>
      </c>
      <c r="C898" s="419">
        <v>22200</v>
      </c>
      <c r="D898" s="419">
        <v>1.2739</v>
      </c>
      <c r="E898" s="419">
        <f t="shared" ref="E898:E961" si="14">C898*D898</f>
        <v>28280.58</v>
      </c>
    </row>
    <row r="899" spans="1:5">
      <c r="A899" s="762" t="s">
        <v>6572</v>
      </c>
      <c r="B899" s="762" t="s">
        <v>6573</v>
      </c>
      <c r="C899" s="419">
        <v>264</v>
      </c>
      <c r="D899" s="419">
        <v>6.9947</v>
      </c>
      <c r="E899" s="419">
        <f t="shared" si="14"/>
        <v>1846.6008</v>
      </c>
    </row>
    <row r="900" spans="1:5">
      <c r="A900" s="762" t="s">
        <v>6574</v>
      </c>
      <c r="B900" s="762" t="s">
        <v>6575</v>
      </c>
      <c r="C900" s="419">
        <v>141</v>
      </c>
      <c r="D900" s="419">
        <v>2.7425</v>
      </c>
      <c r="E900" s="419">
        <f t="shared" si="14"/>
        <v>386.6925</v>
      </c>
    </row>
    <row r="901" spans="1:5">
      <c r="A901" s="762" t="s">
        <v>4698</v>
      </c>
      <c r="B901" s="762" t="s">
        <v>4699</v>
      </c>
      <c r="C901" s="419">
        <v>11244</v>
      </c>
      <c r="D901" s="419">
        <v>2.7808</v>
      </c>
      <c r="E901" s="419">
        <f t="shared" si="14"/>
        <v>31267.3152</v>
      </c>
    </row>
    <row r="902" spans="1:5">
      <c r="A902" s="762" t="s">
        <v>6576</v>
      </c>
      <c r="B902" s="762" t="s">
        <v>6577</v>
      </c>
      <c r="C902" s="419">
        <v>404</v>
      </c>
      <c r="D902" s="419">
        <v>2.7424</v>
      </c>
      <c r="E902" s="419">
        <f t="shared" si="14"/>
        <v>1107.9296</v>
      </c>
    </row>
    <row r="903" spans="1:5">
      <c r="A903" s="762" t="s">
        <v>4706</v>
      </c>
      <c r="B903" s="762" t="s">
        <v>4707</v>
      </c>
      <c r="C903" s="419">
        <v>166</v>
      </c>
      <c r="D903" s="419">
        <v>0.5843</v>
      </c>
      <c r="E903" s="419">
        <f t="shared" si="14"/>
        <v>96.9938</v>
      </c>
    </row>
    <row r="904" spans="1:5">
      <c r="A904" s="762" t="s">
        <v>4718</v>
      </c>
      <c r="B904" s="762" t="s">
        <v>4719</v>
      </c>
      <c r="C904" s="419">
        <v>1700</v>
      </c>
      <c r="D904" s="419">
        <v>1.349</v>
      </c>
      <c r="E904" s="419">
        <f t="shared" si="14"/>
        <v>2293.3</v>
      </c>
    </row>
    <row r="905" spans="1:5">
      <c r="A905" s="762" t="s">
        <v>4724</v>
      </c>
      <c r="B905" s="762" t="s">
        <v>4725</v>
      </c>
      <c r="C905" s="419">
        <v>14</v>
      </c>
      <c r="D905" s="419">
        <v>3.1808</v>
      </c>
      <c r="E905" s="419">
        <f t="shared" si="14"/>
        <v>44.5312</v>
      </c>
    </row>
    <row r="906" spans="1:5">
      <c r="A906" s="762" t="s">
        <v>4728</v>
      </c>
      <c r="B906" s="762" t="s">
        <v>4729</v>
      </c>
      <c r="C906" s="419">
        <v>14</v>
      </c>
      <c r="D906" s="419">
        <v>1.0401</v>
      </c>
      <c r="E906" s="419">
        <f t="shared" si="14"/>
        <v>14.5614</v>
      </c>
    </row>
    <row r="907" spans="1:5">
      <c r="A907" s="762" t="s">
        <v>6578</v>
      </c>
      <c r="B907" s="762" t="s">
        <v>6579</v>
      </c>
      <c r="C907" s="419">
        <v>11987</v>
      </c>
      <c r="D907" s="419">
        <v>1.7794</v>
      </c>
      <c r="E907" s="419">
        <f t="shared" si="14"/>
        <v>21329.6678</v>
      </c>
    </row>
    <row r="908" spans="1:5">
      <c r="A908" s="762" t="s">
        <v>4734</v>
      </c>
      <c r="B908" s="762" t="s">
        <v>4735</v>
      </c>
      <c r="C908" s="419">
        <v>5138</v>
      </c>
      <c r="D908" s="419">
        <v>0.5083</v>
      </c>
      <c r="E908" s="419">
        <f t="shared" si="14"/>
        <v>2611.6454</v>
      </c>
    </row>
    <row r="909" spans="1:5">
      <c r="A909" s="762" t="s">
        <v>4736</v>
      </c>
      <c r="B909" s="762" t="s">
        <v>4737</v>
      </c>
      <c r="C909" s="419">
        <v>5138</v>
      </c>
      <c r="D909" s="419">
        <v>0.5065</v>
      </c>
      <c r="E909" s="419">
        <f t="shared" si="14"/>
        <v>2602.397</v>
      </c>
    </row>
    <row r="910" spans="1:5">
      <c r="A910" s="762" t="s">
        <v>4740</v>
      </c>
      <c r="B910" s="762" t="s">
        <v>4741</v>
      </c>
      <c r="C910" s="419">
        <v>8</v>
      </c>
      <c r="D910" s="419">
        <v>1.128</v>
      </c>
      <c r="E910" s="419">
        <f t="shared" si="14"/>
        <v>9.024</v>
      </c>
    </row>
    <row r="911" spans="1:5">
      <c r="A911" s="762" t="s">
        <v>6581</v>
      </c>
      <c r="B911" s="762" t="s">
        <v>6582</v>
      </c>
      <c r="C911" s="419">
        <v>600</v>
      </c>
      <c r="D911" s="419">
        <v>0.16</v>
      </c>
      <c r="E911" s="419">
        <f t="shared" si="14"/>
        <v>96</v>
      </c>
    </row>
    <row r="912" spans="1:5">
      <c r="A912" s="762" t="s">
        <v>4744</v>
      </c>
      <c r="B912" s="762" t="s">
        <v>4745</v>
      </c>
      <c r="C912" s="419">
        <v>1786</v>
      </c>
      <c r="D912" s="419">
        <v>2.0599</v>
      </c>
      <c r="E912" s="419">
        <f t="shared" si="14"/>
        <v>3678.9814</v>
      </c>
    </row>
    <row r="913" spans="1:5">
      <c r="A913" s="762" t="s">
        <v>4746</v>
      </c>
      <c r="B913" s="762" t="s">
        <v>4747</v>
      </c>
      <c r="C913" s="419">
        <v>10300</v>
      </c>
      <c r="D913" s="419">
        <v>0.6624</v>
      </c>
      <c r="E913" s="419">
        <f t="shared" si="14"/>
        <v>6822.72</v>
      </c>
    </row>
    <row r="914" spans="1:5">
      <c r="A914" s="762" t="s">
        <v>4748</v>
      </c>
      <c r="B914" s="762" t="s">
        <v>4749</v>
      </c>
      <c r="C914" s="419">
        <v>10500</v>
      </c>
      <c r="D914" s="419">
        <v>0.8933</v>
      </c>
      <c r="E914" s="419">
        <f t="shared" si="14"/>
        <v>9379.65</v>
      </c>
    </row>
    <row r="915" spans="1:5">
      <c r="A915" s="762" t="s">
        <v>6583</v>
      </c>
      <c r="B915" s="762" t="s">
        <v>6584</v>
      </c>
      <c r="C915" s="419">
        <v>2600</v>
      </c>
      <c r="D915" s="419">
        <v>0.1923</v>
      </c>
      <c r="E915" s="419">
        <f t="shared" si="14"/>
        <v>499.98</v>
      </c>
    </row>
    <row r="916" spans="1:5">
      <c r="A916" s="762" t="s">
        <v>4750</v>
      </c>
      <c r="B916" s="762" t="s">
        <v>4751</v>
      </c>
      <c r="C916" s="419">
        <v>9975</v>
      </c>
      <c r="D916" s="419">
        <v>5.212</v>
      </c>
      <c r="E916" s="419">
        <f t="shared" si="14"/>
        <v>51989.7</v>
      </c>
    </row>
    <row r="917" spans="1:5">
      <c r="A917" s="762" t="s">
        <v>4760</v>
      </c>
      <c r="B917" s="762" t="s">
        <v>4761</v>
      </c>
      <c r="C917" s="419">
        <v>1700</v>
      </c>
      <c r="D917" s="419">
        <v>4.7276</v>
      </c>
      <c r="E917" s="419">
        <f t="shared" si="14"/>
        <v>8036.92</v>
      </c>
    </row>
    <row r="918" spans="1:5">
      <c r="A918" s="762" t="s">
        <v>4764</v>
      </c>
      <c r="B918" s="762" t="s">
        <v>4765</v>
      </c>
      <c r="C918" s="419">
        <v>15116</v>
      </c>
      <c r="D918" s="419">
        <v>1.3691</v>
      </c>
      <c r="E918" s="419">
        <f t="shared" si="14"/>
        <v>20695.3156</v>
      </c>
    </row>
    <row r="919" spans="1:5">
      <c r="A919" s="762" t="s">
        <v>6588</v>
      </c>
      <c r="B919" s="762" t="s">
        <v>6589</v>
      </c>
      <c r="C919" s="419">
        <v>12</v>
      </c>
      <c r="D919" s="419">
        <v>2.5526</v>
      </c>
      <c r="E919" s="419">
        <f t="shared" si="14"/>
        <v>30.6312</v>
      </c>
    </row>
    <row r="920" spans="1:5">
      <c r="A920" s="762" t="s">
        <v>6590</v>
      </c>
      <c r="B920" s="762" t="s">
        <v>6591</v>
      </c>
      <c r="C920" s="419">
        <v>47</v>
      </c>
      <c r="D920" s="419">
        <v>2</v>
      </c>
      <c r="E920" s="419">
        <f t="shared" si="14"/>
        <v>94</v>
      </c>
    </row>
    <row r="921" spans="1:5">
      <c r="A921" s="762" t="s">
        <v>4778</v>
      </c>
      <c r="B921" s="762" t="s">
        <v>4779</v>
      </c>
      <c r="C921" s="419">
        <v>10658</v>
      </c>
      <c r="D921" s="419">
        <v>2.0124</v>
      </c>
      <c r="E921" s="419">
        <f t="shared" si="14"/>
        <v>21448.1592</v>
      </c>
    </row>
    <row r="922" spans="1:5">
      <c r="A922" s="762" t="s">
        <v>4786</v>
      </c>
      <c r="B922" s="762" t="s">
        <v>4787</v>
      </c>
      <c r="C922" s="419">
        <v>6</v>
      </c>
      <c r="D922" s="419">
        <v>10.0758</v>
      </c>
      <c r="E922" s="419">
        <f t="shared" si="14"/>
        <v>60.4548</v>
      </c>
    </row>
    <row r="923" spans="1:5">
      <c r="A923" s="762" t="s">
        <v>4788</v>
      </c>
      <c r="B923" s="762" t="s">
        <v>4789</v>
      </c>
      <c r="C923" s="419">
        <v>6</v>
      </c>
      <c r="D923" s="419">
        <v>2.5537</v>
      </c>
      <c r="E923" s="419">
        <f t="shared" si="14"/>
        <v>15.3222</v>
      </c>
    </row>
    <row r="924" spans="1:5">
      <c r="A924" s="762" t="s">
        <v>9558</v>
      </c>
      <c r="B924" s="762" t="s">
        <v>9559</v>
      </c>
      <c r="C924" s="419">
        <v>6</v>
      </c>
      <c r="D924" s="419">
        <v>1.94</v>
      </c>
      <c r="E924" s="419">
        <f t="shared" si="14"/>
        <v>11.64</v>
      </c>
    </row>
    <row r="925" spans="1:5">
      <c r="A925" s="762" t="s">
        <v>9560</v>
      </c>
      <c r="B925" s="762" t="s">
        <v>9561</v>
      </c>
      <c r="C925" s="419">
        <v>6</v>
      </c>
      <c r="D925" s="419">
        <v>3.375</v>
      </c>
      <c r="E925" s="419">
        <f t="shared" si="14"/>
        <v>20.25</v>
      </c>
    </row>
    <row r="926" spans="1:5">
      <c r="A926" s="762" t="s">
        <v>4804</v>
      </c>
      <c r="B926" s="762" t="s">
        <v>4805</v>
      </c>
      <c r="C926" s="419">
        <v>10158</v>
      </c>
      <c r="D926" s="419">
        <v>2.0601</v>
      </c>
      <c r="E926" s="419">
        <f t="shared" si="14"/>
        <v>20926.4958</v>
      </c>
    </row>
    <row r="927" spans="1:5">
      <c r="A927" s="762" t="s">
        <v>6592</v>
      </c>
      <c r="B927" s="762" t="s">
        <v>6593</v>
      </c>
      <c r="C927" s="419">
        <v>16</v>
      </c>
      <c r="D927" s="419">
        <v>0.5465</v>
      </c>
      <c r="E927" s="419">
        <f t="shared" si="14"/>
        <v>8.744</v>
      </c>
    </row>
    <row r="928" spans="1:5">
      <c r="A928" s="762" t="s">
        <v>6594</v>
      </c>
      <c r="B928" s="762" t="s">
        <v>6595</v>
      </c>
      <c r="C928" s="419">
        <v>1200</v>
      </c>
      <c r="D928" s="419">
        <v>0.8658</v>
      </c>
      <c r="E928" s="419">
        <f t="shared" si="14"/>
        <v>1038.96</v>
      </c>
    </row>
    <row r="929" spans="1:5">
      <c r="A929" s="762" t="s">
        <v>4810</v>
      </c>
      <c r="B929" s="762" t="s">
        <v>4811</v>
      </c>
      <c r="C929" s="419">
        <v>1500</v>
      </c>
      <c r="D929" s="419">
        <v>0.64</v>
      </c>
      <c r="E929" s="419">
        <f t="shared" si="14"/>
        <v>960</v>
      </c>
    </row>
    <row r="930" spans="1:5">
      <c r="A930" s="762" t="s">
        <v>6596</v>
      </c>
      <c r="B930" s="762" t="s">
        <v>6597</v>
      </c>
      <c r="C930" s="419">
        <v>-11162</v>
      </c>
      <c r="D930" s="419">
        <v>0.3668</v>
      </c>
      <c r="E930" s="419">
        <f t="shared" si="14"/>
        <v>-4094.2216</v>
      </c>
    </row>
    <row r="931" spans="1:5">
      <c r="A931" s="762" t="s">
        <v>4816</v>
      </c>
      <c r="B931" s="762" t="s">
        <v>4817</v>
      </c>
      <c r="C931" s="419">
        <v>14</v>
      </c>
      <c r="D931" s="419">
        <v>0.6287</v>
      </c>
      <c r="E931" s="419">
        <f t="shared" si="14"/>
        <v>8.8018</v>
      </c>
    </row>
    <row r="932" spans="1:5">
      <c r="A932" s="762" t="s">
        <v>4826</v>
      </c>
      <c r="B932" s="762" t="s">
        <v>4827</v>
      </c>
      <c r="C932" s="419">
        <v>1250</v>
      </c>
      <c r="D932" s="419">
        <v>1.4313</v>
      </c>
      <c r="E932" s="419">
        <f t="shared" si="14"/>
        <v>1789.125</v>
      </c>
    </row>
    <row r="933" spans="1:5">
      <c r="A933" s="762" t="s">
        <v>4824</v>
      </c>
      <c r="B933" s="762" t="s">
        <v>4825</v>
      </c>
      <c r="C933" s="419">
        <v>1250</v>
      </c>
      <c r="D933" s="419">
        <v>1.0934</v>
      </c>
      <c r="E933" s="419">
        <f t="shared" si="14"/>
        <v>1366.75</v>
      </c>
    </row>
    <row r="934" spans="1:5">
      <c r="A934" s="762" t="s">
        <v>6603</v>
      </c>
      <c r="B934" s="762" t="s">
        <v>6604</v>
      </c>
      <c r="C934" s="419">
        <v>2700</v>
      </c>
      <c r="D934" s="419">
        <v>0.4242</v>
      </c>
      <c r="E934" s="419">
        <f t="shared" si="14"/>
        <v>1145.34</v>
      </c>
    </row>
    <row r="935" spans="1:5">
      <c r="A935" s="762" t="s">
        <v>4852</v>
      </c>
      <c r="B935" s="762" t="s">
        <v>4853</v>
      </c>
      <c r="C935" s="419">
        <v>14</v>
      </c>
      <c r="D935" s="419">
        <v>2.0169</v>
      </c>
      <c r="E935" s="419">
        <f t="shared" si="14"/>
        <v>28.2366</v>
      </c>
    </row>
    <row r="936" spans="1:5">
      <c r="A936" s="762" t="s">
        <v>4856</v>
      </c>
      <c r="B936" s="762" t="s">
        <v>4857</v>
      </c>
      <c r="C936" s="419">
        <v>14</v>
      </c>
      <c r="D936" s="419">
        <v>4.4094</v>
      </c>
      <c r="E936" s="419">
        <f t="shared" si="14"/>
        <v>61.7316</v>
      </c>
    </row>
    <row r="937" spans="1:5">
      <c r="A937" s="762" t="s">
        <v>4870</v>
      </c>
      <c r="B937" s="762" t="s">
        <v>4871</v>
      </c>
      <c r="C937" s="419">
        <v>200</v>
      </c>
      <c r="D937" s="419">
        <v>4.2322</v>
      </c>
      <c r="E937" s="419">
        <f t="shared" si="14"/>
        <v>846.44</v>
      </c>
    </row>
    <row r="938" spans="1:5">
      <c r="A938" s="762" t="s">
        <v>4872</v>
      </c>
      <c r="B938" s="762" t="s">
        <v>4873</v>
      </c>
      <c r="C938" s="419">
        <v>100</v>
      </c>
      <c r="D938" s="419">
        <v>1.9244</v>
      </c>
      <c r="E938" s="419">
        <f t="shared" si="14"/>
        <v>192.44</v>
      </c>
    </row>
    <row r="939" spans="1:5">
      <c r="A939" s="762" t="s">
        <v>4903</v>
      </c>
      <c r="B939" s="762" t="s">
        <v>4904</v>
      </c>
      <c r="C939" s="419">
        <v>20</v>
      </c>
      <c r="D939" s="419">
        <v>1.4342</v>
      </c>
      <c r="E939" s="419">
        <f t="shared" si="14"/>
        <v>28.684</v>
      </c>
    </row>
    <row r="940" spans="1:5">
      <c r="A940" s="762" t="s">
        <v>4909</v>
      </c>
      <c r="B940" s="762" t="s">
        <v>4910</v>
      </c>
      <c r="C940" s="419">
        <v>100</v>
      </c>
      <c r="D940" s="419">
        <v>3.3426</v>
      </c>
      <c r="E940" s="419">
        <f t="shared" si="14"/>
        <v>334.26</v>
      </c>
    </row>
    <row r="941" spans="1:5">
      <c r="A941" s="762" t="s">
        <v>4921</v>
      </c>
      <c r="B941" s="762" t="s">
        <v>4922</v>
      </c>
      <c r="C941" s="419">
        <v>60</v>
      </c>
      <c r="D941" s="419">
        <v>0.5129</v>
      </c>
      <c r="E941" s="419">
        <f t="shared" si="14"/>
        <v>30.774</v>
      </c>
    </row>
    <row r="942" spans="1:5">
      <c r="A942" s="762" t="s">
        <v>4927</v>
      </c>
      <c r="B942" s="762" t="s">
        <v>4928</v>
      </c>
      <c r="C942" s="419">
        <v>150</v>
      </c>
      <c r="D942" s="419">
        <v>17.8849</v>
      </c>
      <c r="E942" s="419">
        <f t="shared" si="14"/>
        <v>2682.735</v>
      </c>
    </row>
    <row r="943" spans="1:5">
      <c r="A943" s="762" t="s">
        <v>4929</v>
      </c>
      <c r="B943" s="762" t="s">
        <v>4930</v>
      </c>
      <c r="C943" s="419">
        <v>150</v>
      </c>
      <c r="D943" s="419">
        <v>18.7625</v>
      </c>
      <c r="E943" s="419">
        <f t="shared" si="14"/>
        <v>2814.375</v>
      </c>
    </row>
    <row r="944" spans="1:5">
      <c r="A944" s="762" t="s">
        <v>4931</v>
      </c>
      <c r="B944" s="762" t="s">
        <v>4932</v>
      </c>
      <c r="C944" s="419">
        <v>60</v>
      </c>
      <c r="D944" s="419">
        <v>0.2877</v>
      </c>
      <c r="E944" s="419">
        <f t="shared" si="14"/>
        <v>17.262</v>
      </c>
    </row>
    <row r="945" spans="1:5">
      <c r="A945" s="762" t="s">
        <v>9562</v>
      </c>
      <c r="B945" s="762" t="s">
        <v>9563</v>
      </c>
      <c r="C945" s="419">
        <v>110</v>
      </c>
      <c r="D945" s="419">
        <v>1.4449</v>
      </c>
      <c r="E945" s="419">
        <f t="shared" si="14"/>
        <v>158.939</v>
      </c>
    </row>
    <row r="946" spans="1:5">
      <c r="A946" s="762" t="s">
        <v>7306</v>
      </c>
      <c r="B946" s="762" t="s">
        <v>7307</v>
      </c>
      <c r="C946" s="419">
        <v>326</v>
      </c>
      <c r="D946" s="419">
        <v>1.371</v>
      </c>
      <c r="E946" s="419">
        <f t="shared" si="14"/>
        <v>446.946</v>
      </c>
    </row>
    <row r="947" spans="1:5">
      <c r="A947" s="762" t="s">
        <v>7308</v>
      </c>
      <c r="B947" s="762" t="s">
        <v>7309</v>
      </c>
      <c r="C947" s="419">
        <v>346</v>
      </c>
      <c r="D947" s="419">
        <v>3.3318</v>
      </c>
      <c r="E947" s="419">
        <f t="shared" si="14"/>
        <v>1152.8028</v>
      </c>
    </row>
    <row r="948" spans="1:5">
      <c r="A948" s="762" t="s">
        <v>6606</v>
      </c>
      <c r="B948" s="762" t="s">
        <v>6345</v>
      </c>
      <c r="C948" s="419">
        <v>14</v>
      </c>
      <c r="D948" s="419">
        <v>7.0133</v>
      </c>
      <c r="E948" s="419">
        <f t="shared" si="14"/>
        <v>98.1862</v>
      </c>
    </row>
    <row r="949" spans="1:5">
      <c r="A949" s="762" t="s">
        <v>7310</v>
      </c>
      <c r="B949" s="762" t="s">
        <v>7311</v>
      </c>
      <c r="C949" s="419">
        <v>-28547</v>
      </c>
      <c r="D949" s="419">
        <v>0.8579</v>
      </c>
      <c r="E949" s="419">
        <f t="shared" si="14"/>
        <v>-24490.4713</v>
      </c>
    </row>
    <row r="950" spans="1:5">
      <c r="A950" s="762" t="s">
        <v>4983</v>
      </c>
      <c r="B950" s="762" t="s">
        <v>4984</v>
      </c>
      <c r="C950" s="419">
        <v>390</v>
      </c>
      <c r="D950" s="419">
        <v>0.2069</v>
      </c>
      <c r="E950" s="419">
        <f t="shared" si="14"/>
        <v>80.691</v>
      </c>
    </row>
    <row r="951" spans="1:5">
      <c r="A951" s="762" t="s">
        <v>4985</v>
      </c>
      <c r="B951" s="762" t="s">
        <v>4986</v>
      </c>
      <c r="C951" s="419">
        <v>600</v>
      </c>
      <c r="D951" s="419">
        <v>0.282</v>
      </c>
      <c r="E951" s="419">
        <f t="shared" si="14"/>
        <v>169.2</v>
      </c>
    </row>
    <row r="952" spans="1:5">
      <c r="A952" s="762" t="s">
        <v>4987</v>
      </c>
      <c r="B952" s="762" t="s">
        <v>4988</v>
      </c>
      <c r="C952" s="419">
        <v>390</v>
      </c>
      <c r="D952" s="419">
        <v>0.1741</v>
      </c>
      <c r="E952" s="419">
        <f t="shared" si="14"/>
        <v>67.899</v>
      </c>
    </row>
    <row r="953" spans="1:5">
      <c r="A953" s="762" t="s">
        <v>4993</v>
      </c>
      <c r="B953" s="762" t="s">
        <v>4994</v>
      </c>
      <c r="C953" s="419">
        <v>36</v>
      </c>
      <c r="D953" s="419">
        <v>2.5529</v>
      </c>
      <c r="E953" s="419">
        <f t="shared" si="14"/>
        <v>91.9044</v>
      </c>
    </row>
    <row r="954" spans="1:5">
      <c r="A954" s="762" t="s">
        <v>4995</v>
      </c>
      <c r="B954" s="762" t="s">
        <v>4996</v>
      </c>
      <c r="C954" s="419">
        <v>36</v>
      </c>
      <c r="D954" s="419">
        <v>2.5901</v>
      </c>
      <c r="E954" s="419">
        <f t="shared" si="14"/>
        <v>93.2436</v>
      </c>
    </row>
    <row r="955" spans="1:5">
      <c r="A955" s="762" t="s">
        <v>4997</v>
      </c>
      <c r="B955" s="762" t="s">
        <v>4998</v>
      </c>
      <c r="C955" s="419">
        <v>6</v>
      </c>
      <c r="D955" s="419">
        <v>1.0385</v>
      </c>
      <c r="E955" s="419">
        <f t="shared" si="14"/>
        <v>6.231</v>
      </c>
    </row>
    <row r="956" spans="1:5">
      <c r="A956" s="762" t="s">
        <v>5027</v>
      </c>
      <c r="B956" s="762" t="s">
        <v>5028</v>
      </c>
      <c r="C956" s="419">
        <v>15</v>
      </c>
      <c r="D956" s="419">
        <v>0.8801</v>
      </c>
      <c r="E956" s="419">
        <f t="shared" si="14"/>
        <v>13.2015</v>
      </c>
    </row>
    <row r="957" spans="1:5">
      <c r="A957" s="762" t="s">
        <v>5029</v>
      </c>
      <c r="B957" s="762" t="s">
        <v>5030</v>
      </c>
      <c r="C957" s="419">
        <v>15</v>
      </c>
      <c r="D957" s="419">
        <v>0.8778</v>
      </c>
      <c r="E957" s="419">
        <f t="shared" si="14"/>
        <v>13.167</v>
      </c>
    </row>
    <row r="958" spans="1:5">
      <c r="A958" s="762" t="s">
        <v>5043</v>
      </c>
      <c r="B958" s="762" t="s">
        <v>5044</v>
      </c>
      <c r="C958" s="419">
        <v>15</v>
      </c>
      <c r="D958" s="419">
        <v>2.3459</v>
      </c>
      <c r="E958" s="419">
        <f t="shared" si="14"/>
        <v>35.1885</v>
      </c>
    </row>
    <row r="959" spans="1:5">
      <c r="A959" s="762" t="s">
        <v>5045</v>
      </c>
      <c r="B959" s="762" t="s">
        <v>5046</v>
      </c>
      <c r="C959" s="419">
        <v>15</v>
      </c>
      <c r="D959" s="419">
        <v>2.193</v>
      </c>
      <c r="E959" s="419">
        <f t="shared" si="14"/>
        <v>32.895</v>
      </c>
    </row>
    <row r="960" spans="1:5">
      <c r="A960" s="762" t="s">
        <v>5063</v>
      </c>
      <c r="B960" s="762" t="s">
        <v>5064</v>
      </c>
      <c r="C960" s="419">
        <v>280</v>
      </c>
      <c r="D960" s="419">
        <v>3.6263</v>
      </c>
      <c r="E960" s="419">
        <f t="shared" si="14"/>
        <v>1015.364</v>
      </c>
    </row>
    <row r="961" spans="1:5">
      <c r="A961" s="762" t="s">
        <v>6611</v>
      </c>
      <c r="B961" s="762" t="s">
        <v>6612</v>
      </c>
      <c r="C961" s="419">
        <v>60</v>
      </c>
      <c r="D961" s="419">
        <v>1.0659</v>
      </c>
      <c r="E961" s="419">
        <f t="shared" si="14"/>
        <v>63.954</v>
      </c>
    </row>
    <row r="962" spans="1:5">
      <c r="A962" s="762" t="s">
        <v>5069</v>
      </c>
      <c r="B962" s="762" t="s">
        <v>5070</v>
      </c>
      <c r="C962" s="419">
        <v>36</v>
      </c>
      <c r="D962" s="419">
        <v>0.7023</v>
      </c>
      <c r="E962" s="419">
        <f t="shared" ref="E962:E1025" si="15">C962*D962</f>
        <v>25.2828</v>
      </c>
    </row>
    <row r="963" spans="1:5">
      <c r="A963" s="762" t="s">
        <v>5071</v>
      </c>
      <c r="B963" s="762" t="s">
        <v>5072</v>
      </c>
      <c r="C963" s="419">
        <v>36</v>
      </c>
      <c r="D963" s="419">
        <v>0.7027</v>
      </c>
      <c r="E963" s="419">
        <f t="shared" si="15"/>
        <v>25.2972</v>
      </c>
    </row>
    <row r="964" spans="1:5">
      <c r="A964" s="762" t="s">
        <v>9564</v>
      </c>
      <c r="B964" s="762" t="s">
        <v>9565</v>
      </c>
      <c r="C964" s="419">
        <v>86</v>
      </c>
      <c r="D964" s="419">
        <v>0.0333</v>
      </c>
      <c r="E964" s="419">
        <f t="shared" si="15"/>
        <v>2.8638</v>
      </c>
    </row>
    <row r="965" spans="1:5">
      <c r="A965" s="762" t="s">
        <v>6619</v>
      </c>
      <c r="B965" s="762" t="s">
        <v>6620</v>
      </c>
      <c r="C965" s="419">
        <v>5</v>
      </c>
      <c r="D965" s="419">
        <v>0.79</v>
      </c>
      <c r="E965" s="419">
        <f t="shared" si="15"/>
        <v>3.95</v>
      </c>
    </row>
    <row r="966" spans="1:5">
      <c r="A966" s="762" t="s">
        <v>6621</v>
      </c>
      <c r="B966" s="762" t="s">
        <v>6622</v>
      </c>
      <c r="C966" s="419">
        <v>5</v>
      </c>
      <c r="D966" s="419">
        <v>3.0982</v>
      </c>
      <c r="E966" s="419">
        <f t="shared" si="15"/>
        <v>15.491</v>
      </c>
    </row>
    <row r="967" spans="1:5">
      <c r="A967" s="762" t="s">
        <v>5083</v>
      </c>
      <c r="B967" s="762" t="s">
        <v>5084</v>
      </c>
      <c r="C967" s="419">
        <v>15644</v>
      </c>
      <c r="D967" s="419">
        <v>3.0762</v>
      </c>
      <c r="E967" s="419">
        <f t="shared" si="15"/>
        <v>48124.0728</v>
      </c>
    </row>
    <row r="968" spans="1:5">
      <c r="A968" s="762" t="s">
        <v>5085</v>
      </c>
      <c r="B968" s="762" t="s">
        <v>5086</v>
      </c>
      <c r="C968" s="419">
        <v>160</v>
      </c>
      <c r="D968" s="419">
        <v>7.1083</v>
      </c>
      <c r="E968" s="419">
        <f t="shared" si="15"/>
        <v>1137.328</v>
      </c>
    </row>
    <row r="969" spans="1:5">
      <c r="A969" s="762" t="s">
        <v>9566</v>
      </c>
      <c r="B969" s="762" t="s">
        <v>9567</v>
      </c>
      <c r="C969" s="419">
        <v>581</v>
      </c>
      <c r="D969" s="419">
        <v>2.747</v>
      </c>
      <c r="E969" s="419">
        <f t="shared" si="15"/>
        <v>1596.007</v>
      </c>
    </row>
    <row r="970" spans="1:5">
      <c r="A970" s="762" t="s">
        <v>5093</v>
      </c>
      <c r="B970" s="762" t="s">
        <v>5094</v>
      </c>
      <c r="C970" s="419">
        <v>-1437</v>
      </c>
      <c r="D970" s="419">
        <v>2.7423</v>
      </c>
      <c r="E970" s="419">
        <f t="shared" si="15"/>
        <v>-3940.6851</v>
      </c>
    </row>
    <row r="971" spans="1:5">
      <c r="A971" s="762" t="s">
        <v>5095</v>
      </c>
      <c r="B971" s="762" t="s">
        <v>5096</v>
      </c>
      <c r="C971" s="419">
        <v>5</v>
      </c>
      <c r="D971" s="419">
        <v>2.7424</v>
      </c>
      <c r="E971" s="419">
        <f t="shared" si="15"/>
        <v>13.712</v>
      </c>
    </row>
    <row r="972" spans="1:5">
      <c r="A972" s="762" t="s">
        <v>9568</v>
      </c>
      <c r="B972" s="762" t="s">
        <v>9569</v>
      </c>
      <c r="C972" s="419">
        <v>50</v>
      </c>
      <c r="D972" s="419">
        <v>1.7098</v>
      </c>
      <c r="E972" s="419">
        <f t="shared" si="15"/>
        <v>85.49</v>
      </c>
    </row>
    <row r="973" spans="1:5">
      <c r="A973" s="762" t="s">
        <v>5097</v>
      </c>
      <c r="B973" s="762" t="s">
        <v>5098</v>
      </c>
      <c r="C973" s="419">
        <v>50</v>
      </c>
      <c r="D973" s="419">
        <v>1.7634</v>
      </c>
      <c r="E973" s="419">
        <f t="shared" si="15"/>
        <v>88.17</v>
      </c>
    </row>
    <row r="974" spans="1:5">
      <c r="A974" s="762" t="s">
        <v>5109</v>
      </c>
      <c r="B974" s="762" t="s">
        <v>5110</v>
      </c>
      <c r="C974" s="419">
        <v>100</v>
      </c>
      <c r="D974" s="419">
        <v>4.5867</v>
      </c>
      <c r="E974" s="419">
        <f t="shared" si="15"/>
        <v>458.67</v>
      </c>
    </row>
    <row r="975" spans="1:5">
      <c r="A975" s="762" t="s">
        <v>5111</v>
      </c>
      <c r="B975" s="762" t="s">
        <v>5112</v>
      </c>
      <c r="C975" s="419">
        <v>100</v>
      </c>
      <c r="D975" s="419">
        <v>4.5186</v>
      </c>
      <c r="E975" s="419">
        <f t="shared" si="15"/>
        <v>451.86</v>
      </c>
    </row>
    <row r="976" spans="1:5">
      <c r="A976" s="762" t="s">
        <v>6629</v>
      </c>
      <c r="B976" s="762" t="s">
        <v>6630</v>
      </c>
      <c r="C976" s="419">
        <v>1389</v>
      </c>
      <c r="D976" s="419">
        <v>0.0719</v>
      </c>
      <c r="E976" s="419">
        <f t="shared" si="15"/>
        <v>99.8691</v>
      </c>
    </row>
    <row r="977" spans="1:5">
      <c r="A977" s="762" t="s">
        <v>8229</v>
      </c>
      <c r="B977" s="762" t="s">
        <v>8230</v>
      </c>
      <c r="C977" s="419">
        <v>840</v>
      </c>
      <c r="D977" s="419">
        <v>7.7518</v>
      </c>
      <c r="E977" s="419">
        <f t="shared" si="15"/>
        <v>6511.512</v>
      </c>
    </row>
    <row r="978" spans="1:5">
      <c r="A978" s="762" t="s">
        <v>5181</v>
      </c>
      <c r="B978" s="762" t="s">
        <v>5182</v>
      </c>
      <c r="C978" s="419">
        <v>982</v>
      </c>
      <c r="D978" s="419">
        <v>8.0152</v>
      </c>
      <c r="E978" s="419">
        <f t="shared" si="15"/>
        <v>7870.9264</v>
      </c>
    </row>
    <row r="979" spans="1:5">
      <c r="A979" s="762" t="s">
        <v>8231</v>
      </c>
      <c r="B979" s="762" t="s">
        <v>8232</v>
      </c>
      <c r="C979" s="419">
        <v>865</v>
      </c>
      <c r="D979" s="419">
        <v>18.0802</v>
      </c>
      <c r="E979" s="419">
        <f t="shared" si="15"/>
        <v>15639.373</v>
      </c>
    </row>
    <row r="980" spans="1:5">
      <c r="A980" s="762" t="s">
        <v>8233</v>
      </c>
      <c r="B980" s="762" t="s">
        <v>8234</v>
      </c>
      <c r="C980" s="419">
        <v>571</v>
      </c>
      <c r="D980" s="419">
        <v>17.8888</v>
      </c>
      <c r="E980" s="419">
        <f t="shared" si="15"/>
        <v>10214.5048</v>
      </c>
    </row>
    <row r="981" spans="1:5">
      <c r="A981" s="762" t="s">
        <v>7313</v>
      </c>
      <c r="B981" s="762" t="s">
        <v>7314</v>
      </c>
      <c r="C981" s="419">
        <v>70</v>
      </c>
      <c r="D981" s="419">
        <v>2.2591</v>
      </c>
      <c r="E981" s="419">
        <f t="shared" si="15"/>
        <v>158.137</v>
      </c>
    </row>
    <row r="982" spans="1:5">
      <c r="A982" s="762" t="s">
        <v>7315</v>
      </c>
      <c r="B982" s="762" t="s">
        <v>7316</v>
      </c>
      <c r="C982" s="419">
        <v>108</v>
      </c>
      <c r="D982" s="419">
        <v>20.9814</v>
      </c>
      <c r="E982" s="419">
        <f t="shared" si="15"/>
        <v>2265.9912</v>
      </c>
    </row>
    <row r="983" spans="1:5">
      <c r="A983" s="762" t="s">
        <v>9570</v>
      </c>
      <c r="B983" s="762" t="s">
        <v>9571</v>
      </c>
      <c r="C983" s="419">
        <v>467</v>
      </c>
      <c r="D983" s="419">
        <v>1.405</v>
      </c>
      <c r="E983" s="419">
        <f t="shared" si="15"/>
        <v>656.135</v>
      </c>
    </row>
    <row r="984" spans="1:5">
      <c r="A984" s="762" t="s">
        <v>9572</v>
      </c>
      <c r="B984" s="762" t="s">
        <v>9573</v>
      </c>
      <c r="C984" s="419">
        <v>210</v>
      </c>
      <c r="D984" s="419">
        <v>16.7895</v>
      </c>
      <c r="E984" s="419">
        <f t="shared" si="15"/>
        <v>3525.795</v>
      </c>
    </row>
    <row r="985" spans="1:5">
      <c r="A985" s="762" t="s">
        <v>9574</v>
      </c>
      <c r="B985" s="762" t="s">
        <v>9575</v>
      </c>
      <c r="C985" s="419">
        <v>221</v>
      </c>
      <c r="D985" s="419">
        <v>17.0233</v>
      </c>
      <c r="E985" s="419">
        <f t="shared" si="15"/>
        <v>3762.1493</v>
      </c>
    </row>
    <row r="986" spans="1:5">
      <c r="A986" s="762" t="s">
        <v>8235</v>
      </c>
      <c r="B986" s="762" t="s">
        <v>8236</v>
      </c>
      <c r="C986" s="419">
        <v>273</v>
      </c>
      <c r="D986" s="419">
        <v>0.2964</v>
      </c>
      <c r="E986" s="419">
        <f t="shared" si="15"/>
        <v>80.9172</v>
      </c>
    </row>
    <row r="987" spans="1:5">
      <c r="A987" s="762" t="s">
        <v>5201</v>
      </c>
      <c r="B987" s="762" t="s">
        <v>5202</v>
      </c>
      <c r="C987" s="419">
        <v>150</v>
      </c>
      <c r="D987" s="419">
        <v>17.7236</v>
      </c>
      <c r="E987" s="419">
        <f t="shared" si="15"/>
        <v>2658.54</v>
      </c>
    </row>
    <row r="988" spans="1:5">
      <c r="A988" s="762" t="s">
        <v>5203</v>
      </c>
      <c r="B988" s="762" t="s">
        <v>5204</v>
      </c>
      <c r="C988" s="419">
        <v>150</v>
      </c>
      <c r="D988" s="419">
        <v>17.7869</v>
      </c>
      <c r="E988" s="419">
        <f t="shared" si="15"/>
        <v>2668.035</v>
      </c>
    </row>
    <row r="989" spans="1:5">
      <c r="A989" s="762" t="s">
        <v>5210</v>
      </c>
      <c r="B989" s="762" t="s">
        <v>5211</v>
      </c>
      <c r="C989" s="419">
        <v>160</v>
      </c>
      <c r="D989" s="419">
        <v>0.1358</v>
      </c>
      <c r="E989" s="419">
        <f t="shared" si="15"/>
        <v>21.728</v>
      </c>
    </row>
    <row r="990" spans="1:5">
      <c r="A990" s="762" t="s">
        <v>6639</v>
      </c>
      <c r="B990" s="762" t="s">
        <v>6640</v>
      </c>
      <c r="C990" s="419">
        <v>14</v>
      </c>
      <c r="D990" s="419">
        <v>11.9428</v>
      </c>
      <c r="E990" s="419">
        <f t="shared" si="15"/>
        <v>167.1992</v>
      </c>
    </row>
    <row r="991" spans="1:5">
      <c r="A991" s="762" t="s">
        <v>8237</v>
      </c>
      <c r="B991" s="762" t="s">
        <v>8238</v>
      </c>
      <c r="C991" s="419">
        <v>50</v>
      </c>
      <c r="D991" s="419">
        <v>13.9608</v>
      </c>
      <c r="E991" s="419">
        <f t="shared" si="15"/>
        <v>698.04</v>
      </c>
    </row>
    <row r="992" spans="1:5">
      <c r="A992" s="762" t="s">
        <v>8239</v>
      </c>
      <c r="B992" s="762" t="s">
        <v>8240</v>
      </c>
      <c r="C992" s="419">
        <v>50</v>
      </c>
      <c r="D992" s="419">
        <v>13.8263</v>
      </c>
      <c r="E992" s="419">
        <f t="shared" si="15"/>
        <v>691.315</v>
      </c>
    </row>
    <row r="993" spans="1:5">
      <c r="A993" s="762" t="s">
        <v>8241</v>
      </c>
      <c r="B993" s="762" t="s">
        <v>8242</v>
      </c>
      <c r="C993" s="419">
        <v>13415</v>
      </c>
      <c r="D993" s="419">
        <v>7.2028</v>
      </c>
      <c r="E993" s="419">
        <f t="shared" si="15"/>
        <v>96625.562</v>
      </c>
    </row>
    <row r="994" spans="1:5">
      <c r="A994" s="762" t="s">
        <v>8243</v>
      </c>
      <c r="B994" s="762" t="s">
        <v>8244</v>
      </c>
      <c r="C994" s="419">
        <v>13415</v>
      </c>
      <c r="D994" s="419">
        <v>8.0313</v>
      </c>
      <c r="E994" s="419">
        <f t="shared" si="15"/>
        <v>107739.8895</v>
      </c>
    </row>
    <row r="995" spans="1:5">
      <c r="A995" s="762" t="s">
        <v>5247</v>
      </c>
      <c r="B995" s="762" t="s">
        <v>5248</v>
      </c>
      <c r="C995" s="419">
        <v>13808</v>
      </c>
      <c r="D995" s="419">
        <v>2.8663</v>
      </c>
      <c r="E995" s="419">
        <f t="shared" si="15"/>
        <v>39577.8704</v>
      </c>
    </row>
    <row r="996" spans="1:5">
      <c r="A996" s="762" t="s">
        <v>5249</v>
      </c>
      <c r="B996" s="762" t="s">
        <v>5250</v>
      </c>
      <c r="C996" s="419">
        <v>14025</v>
      </c>
      <c r="D996" s="419">
        <v>1.4084</v>
      </c>
      <c r="E996" s="419">
        <f t="shared" si="15"/>
        <v>19752.81</v>
      </c>
    </row>
    <row r="997" spans="1:5">
      <c r="A997" s="762" t="s">
        <v>5251</v>
      </c>
      <c r="B997" s="762" t="s">
        <v>5252</v>
      </c>
      <c r="C997" s="419">
        <v>13794</v>
      </c>
      <c r="D997" s="419">
        <v>0.9417</v>
      </c>
      <c r="E997" s="419">
        <f t="shared" si="15"/>
        <v>12989.8098</v>
      </c>
    </row>
    <row r="998" spans="1:5">
      <c r="A998" s="762" t="s">
        <v>9576</v>
      </c>
      <c r="B998" s="762" t="s">
        <v>9577</v>
      </c>
      <c r="C998" s="419">
        <v>210</v>
      </c>
      <c r="D998" s="419">
        <v>5.0029</v>
      </c>
      <c r="E998" s="419">
        <f t="shared" si="15"/>
        <v>1050.609</v>
      </c>
    </row>
    <row r="999" spans="1:5">
      <c r="A999" s="762" t="s">
        <v>8245</v>
      </c>
      <c r="B999" s="762" t="s">
        <v>8246</v>
      </c>
      <c r="C999" s="419">
        <v>73</v>
      </c>
      <c r="D999" s="419">
        <v>6.5483</v>
      </c>
      <c r="E999" s="419">
        <f t="shared" si="15"/>
        <v>478.0259</v>
      </c>
    </row>
    <row r="1000" spans="1:5">
      <c r="A1000" s="762" t="s">
        <v>5267</v>
      </c>
      <c r="B1000" s="762" t="s">
        <v>5268</v>
      </c>
      <c r="C1000" s="419">
        <v>120</v>
      </c>
      <c r="D1000" s="419">
        <v>11.5318</v>
      </c>
      <c r="E1000" s="419">
        <f t="shared" si="15"/>
        <v>1383.816</v>
      </c>
    </row>
    <row r="1001" spans="1:5">
      <c r="A1001" s="762" t="s">
        <v>7317</v>
      </c>
      <c r="B1001" s="762" t="s">
        <v>7318</v>
      </c>
      <c r="C1001" s="419">
        <v>48</v>
      </c>
      <c r="D1001" s="419">
        <v>2.0385</v>
      </c>
      <c r="E1001" s="419">
        <f t="shared" si="15"/>
        <v>97.848</v>
      </c>
    </row>
    <row r="1002" spans="1:5">
      <c r="A1002" s="762" t="s">
        <v>7319</v>
      </c>
      <c r="B1002" s="762" t="s">
        <v>7320</v>
      </c>
      <c r="C1002" s="419">
        <v>48</v>
      </c>
      <c r="D1002" s="419">
        <v>2.073</v>
      </c>
      <c r="E1002" s="419">
        <f t="shared" si="15"/>
        <v>99.504</v>
      </c>
    </row>
    <row r="1003" spans="1:5">
      <c r="A1003" s="762" t="s">
        <v>7321</v>
      </c>
      <c r="B1003" s="762" t="s">
        <v>7322</v>
      </c>
      <c r="C1003" s="419">
        <v>48</v>
      </c>
      <c r="D1003" s="419">
        <v>1.7017</v>
      </c>
      <c r="E1003" s="419">
        <f t="shared" si="15"/>
        <v>81.6816</v>
      </c>
    </row>
    <row r="1004" spans="1:5">
      <c r="A1004" s="762" t="s">
        <v>7323</v>
      </c>
      <c r="B1004" s="762" t="s">
        <v>7324</v>
      </c>
      <c r="C1004" s="419">
        <v>48</v>
      </c>
      <c r="D1004" s="419">
        <v>1.7017</v>
      </c>
      <c r="E1004" s="419">
        <f t="shared" si="15"/>
        <v>81.6816</v>
      </c>
    </row>
    <row r="1005" spans="1:5">
      <c r="A1005" s="762" t="s">
        <v>5269</v>
      </c>
      <c r="B1005" s="762" t="s">
        <v>5270</v>
      </c>
      <c r="C1005" s="419">
        <v>6616</v>
      </c>
      <c r="D1005" s="419">
        <v>0.8643</v>
      </c>
      <c r="E1005" s="419">
        <f t="shared" si="15"/>
        <v>5718.2088</v>
      </c>
    </row>
    <row r="1006" spans="1:5">
      <c r="A1006" s="762" t="s">
        <v>5272</v>
      </c>
      <c r="B1006" s="762" t="s">
        <v>5273</v>
      </c>
      <c r="C1006" s="419">
        <v>6964</v>
      </c>
      <c r="D1006" s="419">
        <v>0.8643</v>
      </c>
      <c r="E1006" s="419">
        <f t="shared" si="15"/>
        <v>6018.9852</v>
      </c>
    </row>
    <row r="1007" spans="1:5">
      <c r="A1007" s="762" t="s">
        <v>6146</v>
      </c>
      <c r="B1007" s="762" t="s">
        <v>6147</v>
      </c>
      <c r="C1007" s="419">
        <v>3387</v>
      </c>
      <c r="D1007" s="419">
        <v>0.6709</v>
      </c>
      <c r="E1007" s="419">
        <f t="shared" si="15"/>
        <v>2272.3383</v>
      </c>
    </row>
    <row r="1008" spans="1:5">
      <c r="A1008" s="762" t="s">
        <v>8327</v>
      </c>
      <c r="B1008" s="762" t="s">
        <v>8328</v>
      </c>
      <c r="C1008" s="419">
        <v>50</v>
      </c>
      <c r="D1008" s="419">
        <v>0.1185</v>
      </c>
      <c r="E1008" s="419">
        <f t="shared" si="15"/>
        <v>5.925</v>
      </c>
    </row>
    <row r="1009" spans="1:5">
      <c r="A1009" s="762" t="s">
        <v>7325</v>
      </c>
      <c r="B1009" s="762" t="s">
        <v>7326</v>
      </c>
      <c r="C1009" s="419">
        <v>27948</v>
      </c>
      <c r="D1009" s="419">
        <v>2.9122</v>
      </c>
      <c r="E1009" s="419">
        <f t="shared" si="15"/>
        <v>81390.1656</v>
      </c>
    </row>
    <row r="1010" spans="1:5">
      <c r="A1010" s="762" t="s">
        <v>4838</v>
      </c>
      <c r="B1010" s="762" t="s">
        <v>4839</v>
      </c>
      <c r="C1010" s="419">
        <v>43</v>
      </c>
      <c r="D1010" s="419">
        <v>8.7159</v>
      </c>
      <c r="E1010" s="419">
        <f t="shared" si="15"/>
        <v>374.7837</v>
      </c>
    </row>
    <row r="1011" spans="1:5">
      <c r="A1011" s="762" t="s">
        <v>9578</v>
      </c>
      <c r="B1011" s="762" t="s">
        <v>9579</v>
      </c>
      <c r="C1011" s="419">
        <v>43</v>
      </c>
      <c r="D1011" s="419">
        <v>1.6044</v>
      </c>
      <c r="E1011" s="419">
        <f t="shared" si="15"/>
        <v>68.9892</v>
      </c>
    </row>
    <row r="1012" spans="1:5">
      <c r="A1012" s="762" t="s">
        <v>4840</v>
      </c>
      <c r="B1012" s="762" t="s">
        <v>4841</v>
      </c>
      <c r="C1012" s="419">
        <v>43</v>
      </c>
      <c r="D1012" s="419">
        <v>3.1343</v>
      </c>
      <c r="E1012" s="419">
        <f t="shared" si="15"/>
        <v>134.7749</v>
      </c>
    </row>
    <row r="1013" spans="1:5">
      <c r="A1013" s="762" t="s">
        <v>4842</v>
      </c>
      <c r="B1013" s="762" t="s">
        <v>4843</v>
      </c>
      <c r="C1013" s="419">
        <v>43</v>
      </c>
      <c r="D1013" s="419">
        <v>3.2864</v>
      </c>
      <c r="E1013" s="419">
        <f t="shared" si="15"/>
        <v>141.3152</v>
      </c>
    </row>
    <row r="1014" spans="1:5">
      <c r="A1014" s="762" t="s">
        <v>7331</v>
      </c>
      <c r="B1014" s="762" t="s">
        <v>7332</v>
      </c>
      <c r="C1014" s="419">
        <v>12227</v>
      </c>
      <c r="D1014" s="419">
        <v>3.368</v>
      </c>
      <c r="E1014" s="419">
        <f t="shared" si="15"/>
        <v>41180.536</v>
      </c>
    </row>
    <row r="1015" spans="1:5">
      <c r="A1015" s="762" t="s">
        <v>9580</v>
      </c>
      <c r="B1015" s="762" t="s">
        <v>9581</v>
      </c>
      <c r="C1015" s="419">
        <v>8000</v>
      </c>
      <c r="D1015" s="419">
        <v>0.8523</v>
      </c>
      <c r="E1015" s="419">
        <f t="shared" si="15"/>
        <v>6818.4</v>
      </c>
    </row>
    <row r="1016" spans="1:5">
      <c r="A1016" s="762" t="s">
        <v>7333</v>
      </c>
      <c r="B1016" s="762" t="s">
        <v>7334</v>
      </c>
      <c r="C1016" s="419">
        <v>4190</v>
      </c>
      <c r="D1016" s="419">
        <v>2.1885</v>
      </c>
      <c r="E1016" s="419">
        <f t="shared" si="15"/>
        <v>9169.815</v>
      </c>
    </row>
    <row r="1017" spans="1:5">
      <c r="A1017" s="762" t="s">
        <v>7335</v>
      </c>
      <c r="B1017" s="762" t="s">
        <v>7336</v>
      </c>
      <c r="C1017" s="419">
        <v>4000</v>
      </c>
      <c r="D1017" s="419">
        <v>2.2889</v>
      </c>
      <c r="E1017" s="419">
        <f t="shared" si="15"/>
        <v>9155.6</v>
      </c>
    </row>
    <row r="1018" spans="1:5">
      <c r="A1018" s="762" t="s">
        <v>9582</v>
      </c>
      <c r="B1018" s="762" t="s">
        <v>9583</v>
      </c>
      <c r="C1018" s="419">
        <v>1200</v>
      </c>
      <c r="D1018" s="419">
        <v>1.7959</v>
      </c>
      <c r="E1018" s="419">
        <f t="shared" si="15"/>
        <v>2155.08</v>
      </c>
    </row>
    <row r="1019" spans="1:5">
      <c r="A1019" s="762" t="s">
        <v>9584</v>
      </c>
      <c r="B1019" s="762" t="s">
        <v>9585</v>
      </c>
      <c r="C1019" s="419">
        <v>432</v>
      </c>
      <c r="D1019" s="419">
        <v>0.2651</v>
      </c>
      <c r="E1019" s="419">
        <f t="shared" si="15"/>
        <v>114.5232</v>
      </c>
    </row>
    <row r="1020" spans="1:5">
      <c r="A1020" s="762" t="s">
        <v>9586</v>
      </c>
      <c r="B1020" s="762" t="s">
        <v>9587</v>
      </c>
      <c r="C1020" s="419">
        <v>554</v>
      </c>
      <c r="D1020" s="419">
        <v>4.1636</v>
      </c>
      <c r="E1020" s="419">
        <f t="shared" si="15"/>
        <v>2306.6344</v>
      </c>
    </row>
    <row r="1021" spans="1:5">
      <c r="A1021" s="762" t="s">
        <v>9588</v>
      </c>
      <c r="B1021" s="762" t="s">
        <v>9589</v>
      </c>
      <c r="C1021" s="419">
        <v>234</v>
      </c>
      <c r="D1021" s="419">
        <v>2.7408</v>
      </c>
      <c r="E1021" s="419">
        <f t="shared" si="15"/>
        <v>641.3472</v>
      </c>
    </row>
    <row r="1022" spans="1:5">
      <c r="A1022" s="762" t="s">
        <v>5191</v>
      </c>
      <c r="B1022" s="762" t="s">
        <v>5192</v>
      </c>
      <c r="C1022" s="419">
        <v>200</v>
      </c>
      <c r="D1022" s="419">
        <v>2.4427</v>
      </c>
      <c r="E1022" s="419">
        <f t="shared" si="15"/>
        <v>488.54</v>
      </c>
    </row>
    <row r="1023" spans="1:5">
      <c r="A1023" s="762" t="s">
        <v>9590</v>
      </c>
      <c r="B1023" s="762" t="s">
        <v>9591</v>
      </c>
      <c r="C1023" s="419">
        <v>43</v>
      </c>
      <c r="D1023" s="419">
        <v>0.663</v>
      </c>
      <c r="E1023" s="419">
        <f t="shared" si="15"/>
        <v>28.509</v>
      </c>
    </row>
    <row r="1024" spans="1:5">
      <c r="A1024" s="762" t="s">
        <v>6642</v>
      </c>
      <c r="B1024" s="762" t="s">
        <v>6643</v>
      </c>
      <c r="C1024" s="419">
        <v>30</v>
      </c>
      <c r="D1024" s="419">
        <v>24.8426</v>
      </c>
      <c r="E1024" s="419">
        <f t="shared" si="15"/>
        <v>745.278</v>
      </c>
    </row>
    <row r="1025" spans="1:5">
      <c r="A1025" s="762" t="s">
        <v>6644</v>
      </c>
      <c r="B1025" s="762" t="s">
        <v>6645</v>
      </c>
      <c r="C1025" s="419">
        <v>206</v>
      </c>
      <c r="D1025" s="419">
        <v>24.3062</v>
      </c>
      <c r="E1025" s="419">
        <f t="shared" si="15"/>
        <v>5007.0772</v>
      </c>
    </row>
    <row r="1026" spans="1:5">
      <c r="A1026" s="762" t="s">
        <v>6646</v>
      </c>
      <c r="B1026" s="762" t="s">
        <v>6645</v>
      </c>
      <c r="C1026" s="419">
        <v>-9</v>
      </c>
      <c r="D1026" s="419">
        <v>20.7982</v>
      </c>
      <c r="E1026" s="419">
        <f t="shared" ref="E1026:E1089" si="16">C1026*D1026</f>
        <v>-187.1838</v>
      </c>
    </row>
    <row r="1027" spans="1:5">
      <c r="A1027" s="762" t="s">
        <v>7012</v>
      </c>
      <c r="B1027" s="762" t="s">
        <v>7013</v>
      </c>
      <c r="C1027" s="419">
        <v>19</v>
      </c>
      <c r="D1027" s="419">
        <v>38.0005</v>
      </c>
      <c r="E1027" s="419">
        <f t="shared" si="16"/>
        <v>722.0095</v>
      </c>
    </row>
    <row r="1028" spans="1:5">
      <c r="A1028" s="762" t="s">
        <v>6649</v>
      </c>
      <c r="B1028" s="762" t="s">
        <v>6650</v>
      </c>
      <c r="C1028" s="419">
        <v>7</v>
      </c>
      <c r="D1028" s="419">
        <v>39.8618</v>
      </c>
      <c r="E1028" s="419">
        <f t="shared" si="16"/>
        <v>279.0326</v>
      </c>
    </row>
    <row r="1029" spans="1:5">
      <c r="A1029" s="762" t="s">
        <v>9592</v>
      </c>
      <c r="B1029" s="762" t="s">
        <v>9593</v>
      </c>
      <c r="C1029" s="419">
        <v>175</v>
      </c>
      <c r="D1029" s="419">
        <v>0.0188</v>
      </c>
      <c r="E1029" s="419">
        <f t="shared" si="16"/>
        <v>3.29</v>
      </c>
    </row>
    <row r="1030" spans="1:5">
      <c r="A1030" s="762" t="s">
        <v>9594</v>
      </c>
      <c r="B1030" s="762" t="s">
        <v>9595</v>
      </c>
      <c r="C1030" s="419">
        <v>30</v>
      </c>
      <c r="D1030" s="419">
        <v>5.234</v>
      </c>
      <c r="E1030" s="419">
        <f t="shared" si="16"/>
        <v>157.02</v>
      </c>
    </row>
    <row r="1031" spans="1:5">
      <c r="A1031" s="762" t="s">
        <v>7014</v>
      </c>
      <c r="B1031" s="762" t="s">
        <v>7015</v>
      </c>
      <c r="C1031" s="419">
        <v>-30</v>
      </c>
      <c r="D1031" s="419">
        <v>95.6385</v>
      </c>
      <c r="E1031" s="419">
        <f t="shared" si="16"/>
        <v>-2869.155</v>
      </c>
    </row>
    <row r="1032" spans="1:5">
      <c r="A1032" s="762" t="s">
        <v>9596</v>
      </c>
      <c r="B1032" s="762" t="s">
        <v>9597</v>
      </c>
      <c r="C1032" s="419">
        <v>3000</v>
      </c>
      <c r="D1032" s="419">
        <v>0.0653</v>
      </c>
      <c r="E1032" s="419">
        <f t="shared" si="16"/>
        <v>195.9</v>
      </c>
    </row>
    <row r="1033" spans="1:5">
      <c r="A1033" s="762" t="s">
        <v>9598</v>
      </c>
      <c r="B1033" s="762" t="s">
        <v>9599</v>
      </c>
      <c r="C1033" s="419">
        <v>172</v>
      </c>
      <c r="D1033" s="419">
        <v>0.0855</v>
      </c>
      <c r="E1033" s="419">
        <f t="shared" si="16"/>
        <v>14.706</v>
      </c>
    </row>
    <row r="1034" spans="1:5">
      <c r="A1034" s="762" t="s">
        <v>9600</v>
      </c>
      <c r="B1034" s="762" t="s">
        <v>9601</v>
      </c>
      <c r="C1034" s="419">
        <v>4</v>
      </c>
      <c r="D1034" s="419">
        <v>21.8825</v>
      </c>
      <c r="E1034" s="419">
        <f t="shared" si="16"/>
        <v>87.53</v>
      </c>
    </row>
    <row r="1035" spans="1:5">
      <c r="A1035" s="762" t="s">
        <v>9602</v>
      </c>
      <c r="B1035" s="762" t="s">
        <v>9603</v>
      </c>
      <c r="C1035" s="419">
        <v>-100</v>
      </c>
      <c r="D1035" s="419">
        <v>24.359</v>
      </c>
      <c r="E1035" s="419">
        <f t="shared" si="16"/>
        <v>-2435.9</v>
      </c>
    </row>
    <row r="1036" spans="1:5">
      <c r="A1036" s="762" t="s">
        <v>885</v>
      </c>
      <c r="B1036" s="762" t="s">
        <v>886</v>
      </c>
      <c r="C1036" s="419">
        <v>3</v>
      </c>
      <c r="D1036" s="419">
        <v>2.7265</v>
      </c>
      <c r="E1036" s="419">
        <f t="shared" si="16"/>
        <v>8.1795</v>
      </c>
    </row>
    <row r="1037" spans="1:5">
      <c r="A1037" s="762" t="s">
        <v>9604</v>
      </c>
      <c r="B1037" s="762" t="s">
        <v>9605</v>
      </c>
      <c r="C1037" s="419">
        <v>100</v>
      </c>
      <c r="D1037" s="419">
        <v>20.7317</v>
      </c>
      <c r="E1037" s="419">
        <f t="shared" si="16"/>
        <v>2073.17</v>
      </c>
    </row>
    <row r="1038" spans="1:5">
      <c r="A1038" s="762" t="s">
        <v>6651</v>
      </c>
      <c r="B1038" s="762" t="s">
        <v>6652</v>
      </c>
      <c r="C1038" s="419">
        <v>3</v>
      </c>
      <c r="D1038" s="419">
        <v>21.4878</v>
      </c>
      <c r="E1038" s="419">
        <f t="shared" si="16"/>
        <v>64.4634</v>
      </c>
    </row>
    <row r="1039" spans="1:5">
      <c r="A1039" s="762" t="s">
        <v>6653</v>
      </c>
      <c r="B1039" s="762" t="s">
        <v>6654</v>
      </c>
      <c r="C1039" s="419">
        <v>80</v>
      </c>
      <c r="D1039" s="419">
        <v>22.4509</v>
      </c>
      <c r="E1039" s="419">
        <f t="shared" si="16"/>
        <v>1796.072</v>
      </c>
    </row>
    <row r="1040" spans="1:5">
      <c r="A1040" s="762" t="s">
        <v>989</v>
      </c>
      <c r="B1040" s="762" t="s">
        <v>990</v>
      </c>
      <c r="C1040" s="419">
        <v>93</v>
      </c>
      <c r="D1040" s="419">
        <v>121.6738</v>
      </c>
      <c r="E1040" s="419">
        <f t="shared" si="16"/>
        <v>11315.6634</v>
      </c>
    </row>
    <row r="1041" spans="1:5">
      <c r="A1041" s="762" t="s">
        <v>6667</v>
      </c>
      <c r="B1041" s="762" t="s">
        <v>6668</v>
      </c>
      <c r="C1041" s="419">
        <v>9</v>
      </c>
      <c r="D1041" s="419">
        <v>57.0463</v>
      </c>
      <c r="E1041" s="419">
        <f t="shared" si="16"/>
        <v>513.4167</v>
      </c>
    </row>
    <row r="1042" spans="1:5">
      <c r="A1042" s="762" t="s">
        <v>9606</v>
      </c>
      <c r="B1042" s="762" t="s">
        <v>9607</v>
      </c>
      <c r="C1042" s="419">
        <v>86</v>
      </c>
      <c r="D1042" s="419">
        <v>1.8758</v>
      </c>
      <c r="E1042" s="419">
        <f t="shared" si="16"/>
        <v>161.3188</v>
      </c>
    </row>
    <row r="1043" spans="1:5">
      <c r="A1043" s="762" t="s">
        <v>9608</v>
      </c>
      <c r="B1043" s="762" t="s">
        <v>9609</v>
      </c>
      <c r="C1043" s="419">
        <v>86</v>
      </c>
      <c r="D1043" s="419">
        <v>1.2584</v>
      </c>
      <c r="E1043" s="419">
        <f t="shared" si="16"/>
        <v>108.2224</v>
      </c>
    </row>
    <row r="1044" spans="1:5">
      <c r="A1044" s="762" t="s">
        <v>9610</v>
      </c>
      <c r="B1044" s="762" t="s">
        <v>9611</v>
      </c>
      <c r="C1044" s="419">
        <v>172</v>
      </c>
      <c r="D1044" s="419">
        <v>0.499</v>
      </c>
      <c r="E1044" s="419">
        <f t="shared" si="16"/>
        <v>85.828</v>
      </c>
    </row>
    <row r="1045" spans="1:5">
      <c r="A1045" s="762" t="s">
        <v>6661</v>
      </c>
      <c r="B1045" s="762" t="s">
        <v>6662</v>
      </c>
      <c r="C1045" s="419">
        <v>80</v>
      </c>
      <c r="D1045" s="419">
        <v>68.0764</v>
      </c>
      <c r="E1045" s="419">
        <f t="shared" si="16"/>
        <v>5446.112</v>
      </c>
    </row>
    <row r="1046" spans="1:5">
      <c r="A1046" s="762" t="s">
        <v>9612</v>
      </c>
      <c r="B1046" s="762" t="s">
        <v>9613</v>
      </c>
      <c r="C1046" s="419">
        <v>86</v>
      </c>
      <c r="D1046" s="419">
        <v>1.669</v>
      </c>
      <c r="E1046" s="419">
        <f t="shared" si="16"/>
        <v>143.534</v>
      </c>
    </row>
    <row r="1047" spans="1:5">
      <c r="A1047" s="762" t="s">
        <v>9614</v>
      </c>
      <c r="B1047" s="762" t="s">
        <v>9615</v>
      </c>
      <c r="C1047" s="419">
        <v>86</v>
      </c>
      <c r="D1047" s="419">
        <v>0.0195</v>
      </c>
      <c r="E1047" s="419">
        <f t="shared" si="16"/>
        <v>1.677</v>
      </c>
    </row>
    <row r="1048" spans="1:5">
      <c r="A1048" s="762" t="s">
        <v>7401</v>
      </c>
      <c r="B1048" s="762" t="s">
        <v>7402</v>
      </c>
      <c r="C1048" s="419">
        <v>308</v>
      </c>
      <c r="D1048" s="419">
        <v>2.2667</v>
      </c>
      <c r="E1048" s="419">
        <f t="shared" si="16"/>
        <v>698.1436</v>
      </c>
    </row>
    <row r="1049" spans="1:5">
      <c r="A1049" s="762" t="s">
        <v>6663</v>
      </c>
      <c r="B1049" s="762" t="s">
        <v>6664</v>
      </c>
      <c r="C1049" s="419">
        <v>42</v>
      </c>
      <c r="D1049" s="419">
        <v>38.8232</v>
      </c>
      <c r="E1049" s="419">
        <f t="shared" si="16"/>
        <v>1630.5744</v>
      </c>
    </row>
    <row r="1050" spans="1:5">
      <c r="A1050" s="762" t="s">
        <v>6665</v>
      </c>
      <c r="B1050" s="762" t="s">
        <v>6666</v>
      </c>
      <c r="C1050" s="419">
        <v>223</v>
      </c>
      <c r="D1050" s="419">
        <v>46.9134</v>
      </c>
      <c r="E1050" s="419">
        <f t="shared" si="16"/>
        <v>10461.6882</v>
      </c>
    </row>
    <row r="1051" spans="1:5">
      <c r="A1051" s="762" t="s">
        <v>9616</v>
      </c>
      <c r="B1051" s="762" t="s">
        <v>9617</v>
      </c>
      <c r="C1051" s="419">
        <v>240</v>
      </c>
      <c r="D1051" s="419">
        <v>24.6154</v>
      </c>
      <c r="E1051" s="419">
        <f t="shared" si="16"/>
        <v>5907.696</v>
      </c>
    </row>
    <row r="1052" spans="1:5">
      <c r="A1052" s="762" t="s">
        <v>9618</v>
      </c>
      <c r="B1052" s="762" t="s">
        <v>9619</v>
      </c>
      <c r="C1052" s="419">
        <v>240</v>
      </c>
      <c r="D1052" s="419">
        <v>24.6154</v>
      </c>
      <c r="E1052" s="419">
        <f t="shared" si="16"/>
        <v>5907.696</v>
      </c>
    </row>
    <row r="1053" spans="1:5">
      <c r="A1053" s="762" t="s">
        <v>9620</v>
      </c>
      <c r="B1053" s="762" t="s">
        <v>9621</v>
      </c>
      <c r="C1053" s="419">
        <v>240</v>
      </c>
      <c r="D1053" s="419">
        <v>1.71</v>
      </c>
      <c r="E1053" s="419">
        <f t="shared" si="16"/>
        <v>410.4</v>
      </c>
    </row>
    <row r="1054" spans="1:5">
      <c r="A1054" s="762" t="s">
        <v>9622</v>
      </c>
      <c r="B1054" s="762" t="s">
        <v>9623</v>
      </c>
      <c r="C1054" s="419">
        <v>4</v>
      </c>
      <c r="D1054" s="419">
        <v>21.2</v>
      </c>
      <c r="E1054" s="419">
        <f t="shared" si="16"/>
        <v>84.8</v>
      </c>
    </row>
    <row r="1055" spans="1:5">
      <c r="A1055" s="762" t="s">
        <v>9624</v>
      </c>
      <c r="B1055" s="762" t="s">
        <v>9625</v>
      </c>
      <c r="C1055" s="419">
        <v>48</v>
      </c>
      <c r="D1055" s="419">
        <v>0.7596</v>
      </c>
      <c r="E1055" s="419">
        <f t="shared" si="16"/>
        <v>36.4608</v>
      </c>
    </row>
    <row r="1056" spans="1:5">
      <c r="A1056" s="762" t="s">
        <v>6150</v>
      </c>
      <c r="B1056" s="762" t="s">
        <v>6151</v>
      </c>
      <c r="C1056" s="419">
        <v>8</v>
      </c>
      <c r="D1056" s="419">
        <v>2</v>
      </c>
      <c r="E1056" s="419">
        <f t="shared" si="16"/>
        <v>16</v>
      </c>
    </row>
    <row r="1057" spans="1:5">
      <c r="A1057" s="762" t="s">
        <v>9626</v>
      </c>
      <c r="B1057" s="762" t="s">
        <v>9627</v>
      </c>
      <c r="C1057" s="419">
        <v>2</v>
      </c>
      <c r="D1057" s="419">
        <v>2</v>
      </c>
      <c r="E1057" s="419">
        <f t="shared" si="16"/>
        <v>4</v>
      </c>
    </row>
    <row r="1058" spans="1:5">
      <c r="A1058" s="762" t="s">
        <v>9628</v>
      </c>
      <c r="B1058" s="762" t="s">
        <v>9629</v>
      </c>
      <c r="C1058" s="419">
        <v>70</v>
      </c>
      <c r="D1058" s="419">
        <v>0.7789</v>
      </c>
      <c r="E1058" s="419">
        <f t="shared" si="16"/>
        <v>54.523</v>
      </c>
    </row>
    <row r="1059" spans="1:5">
      <c r="A1059" s="762" t="s">
        <v>9630</v>
      </c>
      <c r="B1059" s="762" t="s">
        <v>9631</v>
      </c>
      <c r="C1059" s="419">
        <v>170</v>
      </c>
      <c r="D1059" s="419">
        <v>1</v>
      </c>
      <c r="E1059" s="419">
        <f t="shared" si="16"/>
        <v>170</v>
      </c>
    </row>
    <row r="1060" spans="1:5">
      <c r="A1060" s="762" t="s">
        <v>9632</v>
      </c>
      <c r="B1060" s="762" t="s">
        <v>9633</v>
      </c>
      <c r="C1060" s="419">
        <v>1620</v>
      </c>
      <c r="D1060" s="419">
        <v>1.65</v>
      </c>
      <c r="E1060" s="419">
        <f t="shared" si="16"/>
        <v>2673</v>
      </c>
    </row>
    <row r="1061" spans="1:5">
      <c r="A1061" s="762" t="s">
        <v>9634</v>
      </c>
      <c r="B1061" s="762" t="s">
        <v>9635</v>
      </c>
      <c r="C1061" s="419">
        <v>24900</v>
      </c>
      <c r="D1061" s="419">
        <v>0.0762</v>
      </c>
      <c r="E1061" s="419">
        <f t="shared" si="16"/>
        <v>1897.38</v>
      </c>
    </row>
    <row r="1062" spans="1:5">
      <c r="A1062" s="762" t="s">
        <v>9636</v>
      </c>
      <c r="B1062" s="762" t="s">
        <v>9637</v>
      </c>
      <c r="C1062" s="419">
        <v>2526</v>
      </c>
      <c r="D1062" s="419">
        <v>0.495</v>
      </c>
      <c r="E1062" s="419">
        <f t="shared" si="16"/>
        <v>1250.37</v>
      </c>
    </row>
    <row r="1063" spans="1:5">
      <c r="A1063" s="762" t="s">
        <v>9638</v>
      </c>
      <c r="B1063" s="762" t="s">
        <v>9639</v>
      </c>
      <c r="C1063" s="419">
        <v>23200</v>
      </c>
      <c r="D1063" s="419">
        <v>0.641</v>
      </c>
      <c r="E1063" s="419">
        <f t="shared" si="16"/>
        <v>14871.2</v>
      </c>
    </row>
    <row r="1064" spans="1:5">
      <c r="A1064" s="762" t="s">
        <v>9640</v>
      </c>
      <c r="B1064" s="762" t="s">
        <v>9641</v>
      </c>
      <c r="C1064" s="419">
        <v>1670</v>
      </c>
      <c r="D1064" s="419">
        <v>30.2</v>
      </c>
      <c r="E1064" s="419">
        <f t="shared" si="16"/>
        <v>50434</v>
      </c>
    </row>
    <row r="1065" spans="1:5">
      <c r="A1065" s="762" t="s">
        <v>9642</v>
      </c>
      <c r="B1065" s="762" t="s">
        <v>9643</v>
      </c>
      <c r="C1065" s="419">
        <v>1643</v>
      </c>
      <c r="D1065" s="419">
        <v>31.9325</v>
      </c>
      <c r="E1065" s="419">
        <f t="shared" si="16"/>
        <v>52465.0975</v>
      </c>
    </row>
    <row r="1066" spans="1:5">
      <c r="A1066" s="762" t="s">
        <v>9644</v>
      </c>
      <c r="B1066" s="762" t="s">
        <v>9645</v>
      </c>
      <c r="C1066" s="419">
        <v>1661</v>
      </c>
      <c r="D1066" s="419">
        <v>31.9325</v>
      </c>
      <c r="E1066" s="419">
        <f t="shared" si="16"/>
        <v>53039.8825</v>
      </c>
    </row>
    <row r="1067" spans="1:5">
      <c r="A1067" s="762" t="s">
        <v>9646</v>
      </c>
      <c r="B1067" s="762" t="s">
        <v>9647</v>
      </c>
      <c r="C1067" s="419">
        <v>1994</v>
      </c>
      <c r="D1067" s="419">
        <v>30.2</v>
      </c>
      <c r="E1067" s="419">
        <f t="shared" si="16"/>
        <v>60218.8</v>
      </c>
    </row>
    <row r="1068" spans="1:5">
      <c r="A1068" s="762" t="s">
        <v>7441</v>
      </c>
      <c r="B1068" s="762" t="s">
        <v>7442</v>
      </c>
      <c r="C1068" s="419">
        <v>23569</v>
      </c>
      <c r="D1068" s="419">
        <v>2.1117</v>
      </c>
      <c r="E1068" s="419">
        <f t="shared" si="16"/>
        <v>49770.6573</v>
      </c>
    </row>
    <row r="1069" spans="1:5">
      <c r="A1069" s="762" t="s">
        <v>9648</v>
      </c>
      <c r="B1069" s="762" t="s">
        <v>9649</v>
      </c>
      <c r="C1069" s="419">
        <v>1797</v>
      </c>
      <c r="D1069" s="419">
        <v>1.0995</v>
      </c>
      <c r="E1069" s="419">
        <f t="shared" si="16"/>
        <v>1975.8015</v>
      </c>
    </row>
    <row r="1070" spans="1:5">
      <c r="A1070" s="762" t="s">
        <v>9650</v>
      </c>
      <c r="B1070" s="762" t="s">
        <v>9651</v>
      </c>
      <c r="C1070" s="419">
        <v>252</v>
      </c>
      <c r="D1070" s="419">
        <v>1.1</v>
      </c>
      <c r="E1070" s="419">
        <f t="shared" si="16"/>
        <v>277.2</v>
      </c>
    </row>
    <row r="1071" spans="1:5">
      <c r="A1071" s="762" t="s">
        <v>9652</v>
      </c>
      <c r="B1071" s="762" t="s">
        <v>9653</v>
      </c>
      <c r="C1071" s="419">
        <v>3400</v>
      </c>
      <c r="D1071" s="419">
        <v>1.0622</v>
      </c>
      <c r="E1071" s="419">
        <f t="shared" si="16"/>
        <v>3611.48</v>
      </c>
    </row>
    <row r="1072" spans="1:5">
      <c r="A1072" s="762" t="s">
        <v>7445</v>
      </c>
      <c r="B1072" s="762" t="s">
        <v>7446</v>
      </c>
      <c r="C1072" s="419">
        <v>69303</v>
      </c>
      <c r="D1072" s="419">
        <v>0.976</v>
      </c>
      <c r="E1072" s="419">
        <f t="shared" si="16"/>
        <v>67639.728</v>
      </c>
    </row>
    <row r="1073" spans="1:5">
      <c r="A1073" s="762" t="s">
        <v>7449</v>
      </c>
      <c r="B1073" s="762" t="s">
        <v>7450</v>
      </c>
      <c r="C1073" s="419">
        <v>51800</v>
      </c>
      <c r="D1073" s="419">
        <v>0.7714</v>
      </c>
      <c r="E1073" s="419">
        <f t="shared" si="16"/>
        <v>39958.52</v>
      </c>
    </row>
    <row r="1074" spans="1:5">
      <c r="A1074" s="762" t="s">
        <v>9654</v>
      </c>
      <c r="B1074" s="762" t="s">
        <v>9655</v>
      </c>
      <c r="C1074" s="419">
        <v>2400</v>
      </c>
      <c r="D1074" s="419">
        <v>1.5772</v>
      </c>
      <c r="E1074" s="419">
        <f t="shared" si="16"/>
        <v>3785.28</v>
      </c>
    </row>
    <row r="1075" spans="1:5">
      <c r="A1075" s="762" t="s">
        <v>9656</v>
      </c>
      <c r="B1075" s="762" t="s">
        <v>9657</v>
      </c>
      <c r="C1075" s="419">
        <v>37820</v>
      </c>
      <c r="D1075" s="419">
        <v>0.2566</v>
      </c>
      <c r="E1075" s="419">
        <f t="shared" si="16"/>
        <v>9704.612</v>
      </c>
    </row>
    <row r="1076" spans="1:5">
      <c r="A1076" s="762" t="s">
        <v>1115</v>
      </c>
      <c r="B1076" s="762" t="s">
        <v>1116</v>
      </c>
      <c r="C1076" s="419">
        <v>60450</v>
      </c>
      <c r="D1076" s="419">
        <v>0.3414</v>
      </c>
      <c r="E1076" s="419">
        <f t="shared" si="16"/>
        <v>20637.63</v>
      </c>
    </row>
    <row r="1077" spans="1:5">
      <c r="A1077" s="762" t="s">
        <v>9658</v>
      </c>
      <c r="B1077" s="762" t="s">
        <v>9659</v>
      </c>
      <c r="C1077" s="419">
        <v>2510</v>
      </c>
      <c r="D1077" s="419">
        <v>0.3979</v>
      </c>
      <c r="E1077" s="419">
        <f t="shared" si="16"/>
        <v>998.729</v>
      </c>
    </row>
    <row r="1078" spans="1:5">
      <c r="A1078" s="762" t="s">
        <v>7453</v>
      </c>
      <c r="B1078" s="762" t="s">
        <v>7454</v>
      </c>
      <c r="C1078" s="419">
        <v>2726</v>
      </c>
      <c r="D1078" s="419">
        <v>35.9003</v>
      </c>
      <c r="E1078" s="419">
        <f t="shared" si="16"/>
        <v>97864.2178</v>
      </c>
    </row>
    <row r="1079" spans="1:5">
      <c r="A1079" s="762" t="s">
        <v>9660</v>
      </c>
      <c r="B1079" s="762" t="s">
        <v>9661</v>
      </c>
      <c r="C1079" s="419">
        <v>31600</v>
      </c>
      <c r="D1079" s="419">
        <v>0.8174</v>
      </c>
      <c r="E1079" s="419">
        <f t="shared" si="16"/>
        <v>25829.84</v>
      </c>
    </row>
    <row r="1080" spans="1:5">
      <c r="A1080" s="762" t="s">
        <v>7455</v>
      </c>
      <c r="B1080" s="762" t="s">
        <v>7456</v>
      </c>
      <c r="C1080" s="419">
        <v>3380</v>
      </c>
      <c r="D1080" s="419">
        <v>2.1138</v>
      </c>
      <c r="E1080" s="419">
        <f t="shared" si="16"/>
        <v>7144.644</v>
      </c>
    </row>
    <row r="1081" spans="1:5">
      <c r="A1081" s="762" t="s">
        <v>9662</v>
      </c>
      <c r="B1081" s="762" t="s">
        <v>9663</v>
      </c>
      <c r="C1081" s="419">
        <v>3800</v>
      </c>
      <c r="D1081" s="419">
        <v>1.2051</v>
      </c>
      <c r="E1081" s="419">
        <f t="shared" si="16"/>
        <v>4579.38</v>
      </c>
    </row>
    <row r="1082" spans="1:5">
      <c r="A1082" s="762" t="s">
        <v>9664</v>
      </c>
      <c r="B1082" s="762" t="s">
        <v>9665</v>
      </c>
      <c r="C1082" s="419">
        <v>2900</v>
      </c>
      <c r="D1082" s="419">
        <v>1.2051</v>
      </c>
      <c r="E1082" s="419">
        <f t="shared" si="16"/>
        <v>3494.79</v>
      </c>
    </row>
    <row r="1083" spans="1:5">
      <c r="A1083" s="762" t="s">
        <v>9666</v>
      </c>
      <c r="B1083" s="762" t="s">
        <v>9667</v>
      </c>
      <c r="C1083" s="419">
        <v>19</v>
      </c>
      <c r="D1083" s="419">
        <v>6.8379</v>
      </c>
      <c r="E1083" s="419">
        <f t="shared" si="16"/>
        <v>129.9201</v>
      </c>
    </row>
    <row r="1084" spans="1:5">
      <c r="A1084" s="762" t="s">
        <v>9668</v>
      </c>
      <c r="B1084" s="762" t="s">
        <v>9669</v>
      </c>
      <c r="C1084" s="419">
        <v>32700</v>
      </c>
      <c r="D1084" s="419">
        <v>0.1852</v>
      </c>
      <c r="E1084" s="419">
        <f t="shared" si="16"/>
        <v>6056.04</v>
      </c>
    </row>
    <row r="1085" spans="1:5">
      <c r="A1085" s="762" t="s">
        <v>7457</v>
      </c>
      <c r="B1085" s="762" t="s">
        <v>7458</v>
      </c>
      <c r="C1085" s="419">
        <v>1600</v>
      </c>
      <c r="D1085" s="419">
        <v>3.2323</v>
      </c>
      <c r="E1085" s="419">
        <f t="shared" si="16"/>
        <v>5171.68</v>
      </c>
    </row>
    <row r="1086" spans="1:5">
      <c r="A1086" s="762" t="s">
        <v>7459</v>
      </c>
      <c r="B1086" s="762" t="s">
        <v>7460</v>
      </c>
      <c r="C1086" s="419">
        <v>5060</v>
      </c>
      <c r="D1086" s="419">
        <v>3.2323</v>
      </c>
      <c r="E1086" s="419">
        <f t="shared" si="16"/>
        <v>16355.438</v>
      </c>
    </row>
    <row r="1087" spans="1:5">
      <c r="A1087" s="762" t="s">
        <v>7461</v>
      </c>
      <c r="B1087" s="762" t="s">
        <v>7462</v>
      </c>
      <c r="C1087" s="419">
        <v>1650</v>
      </c>
      <c r="D1087" s="419">
        <v>3.2323</v>
      </c>
      <c r="E1087" s="419">
        <f t="shared" si="16"/>
        <v>5333.295</v>
      </c>
    </row>
    <row r="1088" spans="1:5">
      <c r="A1088" s="762" t="s">
        <v>7463</v>
      </c>
      <c r="B1088" s="762" t="s">
        <v>7464</v>
      </c>
      <c r="C1088" s="419">
        <v>4948</v>
      </c>
      <c r="D1088" s="419">
        <v>3.2323</v>
      </c>
      <c r="E1088" s="419">
        <f t="shared" si="16"/>
        <v>15993.4204</v>
      </c>
    </row>
    <row r="1089" spans="1:5">
      <c r="A1089" s="762" t="s">
        <v>9670</v>
      </c>
      <c r="B1089" s="762" t="s">
        <v>9671</v>
      </c>
      <c r="C1089" s="419">
        <v>2067</v>
      </c>
      <c r="D1089" s="419">
        <v>6.8254</v>
      </c>
      <c r="E1089" s="419">
        <f t="shared" si="16"/>
        <v>14108.1018</v>
      </c>
    </row>
    <row r="1090" spans="1:5">
      <c r="A1090" s="762" t="s">
        <v>9672</v>
      </c>
      <c r="B1090" s="762" t="s">
        <v>9673</v>
      </c>
      <c r="C1090" s="419">
        <v>1675</v>
      </c>
      <c r="D1090" s="419">
        <v>6.9772</v>
      </c>
      <c r="E1090" s="419">
        <f t="shared" ref="E1090:E1153" si="17">C1090*D1090</f>
        <v>11686.81</v>
      </c>
    </row>
    <row r="1091" spans="1:5">
      <c r="A1091" s="762" t="s">
        <v>9674</v>
      </c>
      <c r="B1091" s="762" t="s">
        <v>9675</v>
      </c>
      <c r="C1091" s="419">
        <v>1254</v>
      </c>
      <c r="D1091" s="419">
        <v>6.4925</v>
      </c>
      <c r="E1091" s="419">
        <f t="shared" si="17"/>
        <v>8141.595</v>
      </c>
    </row>
    <row r="1092" spans="1:5">
      <c r="A1092" s="762" t="s">
        <v>9676</v>
      </c>
      <c r="B1092" s="762" t="s">
        <v>9677</v>
      </c>
      <c r="C1092" s="419">
        <v>840</v>
      </c>
      <c r="D1092" s="419">
        <v>6.6492</v>
      </c>
      <c r="E1092" s="419">
        <f t="shared" si="17"/>
        <v>5585.328</v>
      </c>
    </row>
    <row r="1093" spans="1:5">
      <c r="A1093" s="762" t="s">
        <v>9678</v>
      </c>
      <c r="B1093" s="762" t="s">
        <v>9679</v>
      </c>
      <c r="C1093" s="419">
        <v>826</v>
      </c>
      <c r="D1093" s="419">
        <v>1.4131</v>
      </c>
      <c r="E1093" s="419">
        <f t="shared" si="17"/>
        <v>1167.2206</v>
      </c>
    </row>
    <row r="1094" spans="1:5">
      <c r="A1094" s="762" t="s">
        <v>8523</v>
      </c>
      <c r="B1094" s="762" t="s">
        <v>8524</v>
      </c>
      <c r="C1094" s="419">
        <v>8181</v>
      </c>
      <c r="D1094" s="419">
        <v>3.6047</v>
      </c>
      <c r="E1094" s="419">
        <f t="shared" si="17"/>
        <v>29490.0507</v>
      </c>
    </row>
    <row r="1095" spans="1:5">
      <c r="A1095" s="762" t="s">
        <v>9680</v>
      </c>
      <c r="B1095" s="762" t="s">
        <v>9681</v>
      </c>
      <c r="C1095" s="419">
        <v>6000</v>
      </c>
      <c r="D1095" s="419">
        <v>0.0565</v>
      </c>
      <c r="E1095" s="419">
        <f t="shared" si="17"/>
        <v>339</v>
      </c>
    </row>
    <row r="1096" spans="1:5">
      <c r="A1096" s="762" t="s">
        <v>9682</v>
      </c>
      <c r="B1096" s="762" t="s">
        <v>9683</v>
      </c>
      <c r="C1096" s="419">
        <v>2500</v>
      </c>
      <c r="D1096" s="419">
        <v>0.646</v>
      </c>
      <c r="E1096" s="419">
        <f t="shared" si="17"/>
        <v>1615</v>
      </c>
    </row>
    <row r="1097" spans="1:5">
      <c r="A1097" s="762" t="s">
        <v>9684</v>
      </c>
      <c r="B1097" s="762" t="s">
        <v>9685</v>
      </c>
      <c r="C1097" s="419">
        <v>3122</v>
      </c>
      <c r="D1097" s="419">
        <v>2.7923</v>
      </c>
      <c r="E1097" s="419">
        <f t="shared" si="17"/>
        <v>8717.5606</v>
      </c>
    </row>
    <row r="1098" spans="1:5">
      <c r="A1098" s="762" t="s">
        <v>9686</v>
      </c>
      <c r="B1098" s="762" t="s">
        <v>9687</v>
      </c>
      <c r="C1098" s="419">
        <v>3425</v>
      </c>
      <c r="D1098" s="419">
        <v>2.7923</v>
      </c>
      <c r="E1098" s="419">
        <f t="shared" si="17"/>
        <v>9563.6275</v>
      </c>
    </row>
    <row r="1099" spans="1:5">
      <c r="A1099" s="762" t="s">
        <v>9688</v>
      </c>
      <c r="B1099" s="762" t="s">
        <v>9689</v>
      </c>
      <c r="C1099" s="419">
        <v>6</v>
      </c>
      <c r="D1099" s="419">
        <v>37.705</v>
      </c>
      <c r="E1099" s="419">
        <f t="shared" si="17"/>
        <v>226.23</v>
      </c>
    </row>
    <row r="1100" spans="1:5">
      <c r="A1100" s="762" t="s">
        <v>9690</v>
      </c>
      <c r="B1100" s="762" t="s">
        <v>9691</v>
      </c>
      <c r="C1100" s="419">
        <v>150</v>
      </c>
      <c r="D1100" s="419">
        <v>0.12</v>
      </c>
      <c r="E1100" s="419">
        <f t="shared" si="17"/>
        <v>18</v>
      </c>
    </row>
    <row r="1101" spans="1:5">
      <c r="A1101" s="762" t="s">
        <v>9692</v>
      </c>
      <c r="B1101" s="762" t="s">
        <v>9693</v>
      </c>
      <c r="C1101" s="419">
        <v>20</v>
      </c>
      <c r="D1101" s="419">
        <v>1</v>
      </c>
      <c r="E1101" s="419">
        <f t="shared" si="17"/>
        <v>20</v>
      </c>
    </row>
    <row r="1102" spans="1:5">
      <c r="A1102" s="762" t="s">
        <v>9694</v>
      </c>
      <c r="B1102" s="762" t="s">
        <v>9695</v>
      </c>
      <c r="C1102" s="419">
        <v>20</v>
      </c>
      <c r="D1102" s="419">
        <v>1</v>
      </c>
      <c r="E1102" s="419">
        <f t="shared" si="17"/>
        <v>20</v>
      </c>
    </row>
    <row r="1103" spans="1:5">
      <c r="A1103" s="762" t="s">
        <v>9696</v>
      </c>
      <c r="B1103" s="762" t="s">
        <v>9697</v>
      </c>
      <c r="C1103" s="419">
        <v>373</v>
      </c>
      <c r="D1103" s="419">
        <v>9</v>
      </c>
      <c r="E1103" s="419">
        <f t="shared" si="17"/>
        <v>3357</v>
      </c>
    </row>
    <row r="1104" spans="1:5">
      <c r="A1104" s="762" t="s">
        <v>9698</v>
      </c>
      <c r="B1104" s="762" t="s">
        <v>9699</v>
      </c>
      <c r="C1104" s="419">
        <v>391</v>
      </c>
      <c r="D1104" s="419">
        <v>3.7</v>
      </c>
      <c r="E1104" s="419">
        <f t="shared" si="17"/>
        <v>1446.7</v>
      </c>
    </row>
    <row r="1105" spans="1:5">
      <c r="A1105" s="762" t="s">
        <v>9700</v>
      </c>
      <c r="B1105" s="762" t="s">
        <v>9701</v>
      </c>
      <c r="C1105" s="419">
        <v>200</v>
      </c>
      <c r="D1105" s="419">
        <v>1.7398</v>
      </c>
      <c r="E1105" s="419">
        <f t="shared" si="17"/>
        <v>347.96</v>
      </c>
    </row>
    <row r="1106" spans="1:5">
      <c r="A1106" s="762" t="s">
        <v>9702</v>
      </c>
      <c r="B1106" s="762" t="s">
        <v>9703</v>
      </c>
      <c r="C1106" s="419">
        <v>2389</v>
      </c>
      <c r="D1106" s="419">
        <v>1.3655</v>
      </c>
      <c r="E1106" s="419">
        <f t="shared" si="17"/>
        <v>3262.1795</v>
      </c>
    </row>
    <row r="1107" spans="1:5">
      <c r="A1107" s="762" t="s">
        <v>9704</v>
      </c>
      <c r="B1107" s="762" t="s">
        <v>9705</v>
      </c>
      <c r="C1107" s="419">
        <v>17400</v>
      </c>
      <c r="D1107" s="419">
        <v>0.5797</v>
      </c>
      <c r="E1107" s="419">
        <f t="shared" si="17"/>
        <v>10086.78</v>
      </c>
    </row>
    <row r="1108" spans="1:5">
      <c r="A1108" s="762" t="s">
        <v>9706</v>
      </c>
      <c r="B1108" s="762" t="s">
        <v>9707</v>
      </c>
      <c r="C1108" s="419">
        <v>276</v>
      </c>
      <c r="D1108" s="419">
        <v>7.6747</v>
      </c>
      <c r="E1108" s="419">
        <f t="shared" si="17"/>
        <v>2118.2172</v>
      </c>
    </row>
    <row r="1109" spans="1:5">
      <c r="A1109" s="762" t="s">
        <v>9708</v>
      </c>
      <c r="B1109" s="762" t="s">
        <v>9709</v>
      </c>
      <c r="C1109" s="419">
        <v>390</v>
      </c>
      <c r="D1109" s="419">
        <v>4.9115</v>
      </c>
      <c r="E1109" s="419">
        <f t="shared" si="17"/>
        <v>1915.485</v>
      </c>
    </row>
    <row r="1110" spans="1:5">
      <c r="A1110" s="762" t="s">
        <v>9710</v>
      </c>
      <c r="B1110" s="762" t="s">
        <v>9711</v>
      </c>
      <c r="C1110" s="419">
        <v>13250</v>
      </c>
      <c r="D1110" s="419">
        <v>0.1575</v>
      </c>
      <c r="E1110" s="419">
        <f t="shared" si="17"/>
        <v>2086.875</v>
      </c>
    </row>
    <row r="1111" spans="1:5">
      <c r="A1111" s="762" t="s">
        <v>7467</v>
      </c>
      <c r="B1111" s="762" t="s">
        <v>7468</v>
      </c>
      <c r="C1111" s="419">
        <v>6680</v>
      </c>
      <c r="D1111" s="419">
        <v>0.5</v>
      </c>
      <c r="E1111" s="419">
        <f t="shared" si="17"/>
        <v>3340</v>
      </c>
    </row>
    <row r="1112" spans="1:5">
      <c r="A1112" s="762" t="s">
        <v>9712</v>
      </c>
      <c r="B1112" s="762" t="s">
        <v>9713</v>
      </c>
      <c r="C1112" s="419">
        <v>2100</v>
      </c>
      <c r="D1112" s="419">
        <v>0.5</v>
      </c>
      <c r="E1112" s="419">
        <f t="shared" si="17"/>
        <v>1050</v>
      </c>
    </row>
    <row r="1113" spans="1:5">
      <c r="A1113" s="762" t="s">
        <v>9714</v>
      </c>
      <c r="B1113" s="762" t="s">
        <v>9715</v>
      </c>
      <c r="C1113" s="419">
        <v>990</v>
      </c>
      <c r="D1113" s="419">
        <v>0.0619</v>
      </c>
      <c r="E1113" s="419">
        <f t="shared" si="17"/>
        <v>61.281</v>
      </c>
    </row>
    <row r="1114" spans="1:5">
      <c r="A1114" s="762" t="s">
        <v>9716</v>
      </c>
      <c r="B1114" s="762" t="s">
        <v>9717</v>
      </c>
      <c r="C1114" s="419">
        <v>34</v>
      </c>
      <c r="D1114" s="419">
        <v>0.53</v>
      </c>
      <c r="E1114" s="419">
        <f t="shared" si="17"/>
        <v>18.02</v>
      </c>
    </row>
    <row r="1115" spans="1:5">
      <c r="A1115" s="762" t="s">
        <v>1210</v>
      </c>
      <c r="B1115" s="762" t="s">
        <v>1211</v>
      </c>
      <c r="C1115" s="419">
        <v>16</v>
      </c>
      <c r="D1115" s="419">
        <v>38.9014</v>
      </c>
      <c r="E1115" s="419">
        <f t="shared" si="17"/>
        <v>622.4224</v>
      </c>
    </row>
    <row r="1116" spans="1:5">
      <c r="A1116" s="762" t="s">
        <v>9718</v>
      </c>
      <c r="B1116" s="762" t="s">
        <v>9719</v>
      </c>
      <c r="C1116" s="419">
        <v>1986</v>
      </c>
      <c r="D1116" s="419">
        <v>2.7636</v>
      </c>
      <c r="E1116" s="419">
        <f t="shared" si="17"/>
        <v>5488.5096</v>
      </c>
    </row>
    <row r="1117" spans="1:5">
      <c r="A1117" s="762" t="s">
        <v>9720</v>
      </c>
      <c r="B1117" s="762" t="s">
        <v>9721</v>
      </c>
      <c r="C1117" s="419">
        <v>2186</v>
      </c>
      <c r="D1117" s="419">
        <v>2.7636</v>
      </c>
      <c r="E1117" s="419">
        <f t="shared" si="17"/>
        <v>6041.2296</v>
      </c>
    </row>
    <row r="1118" spans="1:5">
      <c r="A1118" s="762" t="s">
        <v>9722</v>
      </c>
      <c r="B1118" s="762" t="s">
        <v>9723</v>
      </c>
      <c r="C1118" s="419">
        <v>1983</v>
      </c>
      <c r="D1118" s="419">
        <v>0.6392</v>
      </c>
      <c r="E1118" s="419">
        <f t="shared" si="17"/>
        <v>1267.5336</v>
      </c>
    </row>
    <row r="1119" spans="1:5">
      <c r="A1119" s="762" t="s">
        <v>9724</v>
      </c>
      <c r="B1119" s="762" t="s">
        <v>9725</v>
      </c>
      <c r="C1119" s="419">
        <v>1783</v>
      </c>
      <c r="D1119" s="419">
        <v>0.6674</v>
      </c>
      <c r="E1119" s="419">
        <f t="shared" si="17"/>
        <v>1189.9742</v>
      </c>
    </row>
    <row r="1120" spans="1:5">
      <c r="A1120" s="762" t="s">
        <v>9726</v>
      </c>
      <c r="B1120" s="762" t="s">
        <v>9727</v>
      </c>
      <c r="C1120" s="419">
        <v>1783</v>
      </c>
      <c r="D1120" s="419">
        <v>0.329</v>
      </c>
      <c r="E1120" s="419">
        <f t="shared" si="17"/>
        <v>586.607</v>
      </c>
    </row>
    <row r="1121" spans="1:5">
      <c r="A1121" s="762" t="s">
        <v>9728</v>
      </c>
      <c r="B1121" s="762" t="s">
        <v>9729</v>
      </c>
      <c r="C1121" s="419">
        <v>3382</v>
      </c>
      <c r="D1121" s="419">
        <v>1</v>
      </c>
      <c r="E1121" s="419">
        <f t="shared" si="17"/>
        <v>3382</v>
      </c>
    </row>
    <row r="1122" spans="1:5">
      <c r="A1122" s="762" t="s">
        <v>9730</v>
      </c>
      <c r="B1122" s="762" t="s">
        <v>9731</v>
      </c>
      <c r="C1122" s="419">
        <v>1838</v>
      </c>
      <c r="D1122" s="419">
        <v>1.8198</v>
      </c>
      <c r="E1122" s="419">
        <f t="shared" si="17"/>
        <v>3344.7924</v>
      </c>
    </row>
    <row r="1123" spans="1:5">
      <c r="A1123" s="762" t="s">
        <v>9732</v>
      </c>
      <c r="B1123" s="762" t="s">
        <v>9733</v>
      </c>
      <c r="C1123" s="419">
        <v>1200</v>
      </c>
      <c r="D1123" s="419">
        <v>0.776</v>
      </c>
      <c r="E1123" s="419">
        <f t="shared" si="17"/>
        <v>931.2</v>
      </c>
    </row>
    <row r="1124" spans="1:5">
      <c r="A1124" s="762" t="s">
        <v>9734</v>
      </c>
      <c r="B1124" s="762" t="s">
        <v>9735</v>
      </c>
      <c r="C1124" s="419">
        <v>1200</v>
      </c>
      <c r="D1124" s="419">
        <v>0.776</v>
      </c>
      <c r="E1124" s="419">
        <f t="shared" si="17"/>
        <v>931.2</v>
      </c>
    </row>
    <row r="1125" spans="1:5">
      <c r="A1125" s="762" t="s">
        <v>9736</v>
      </c>
      <c r="B1125" s="762" t="s">
        <v>9737</v>
      </c>
      <c r="C1125" s="419">
        <v>2496</v>
      </c>
      <c r="D1125" s="419">
        <v>44.8603</v>
      </c>
      <c r="E1125" s="419">
        <f t="shared" si="17"/>
        <v>111971.3088</v>
      </c>
    </row>
    <row r="1126" spans="1:5">
      <c r="A1126" s="762" t="s">
        <v>7469</v>
      </c>
      <c r="B1126" s="762" t="s">
        <v>7470</v>
      </c>
      <c r="C1126" s="419">
        <v>476</v>
      </c>
      <c r="D1126" s="419">
        <v>84</v>
      </c>
      <c r="E1126" s="419">
        <f t="shared" si="17"/>
        <v>39984</v>
      </c>
    </row>
    <row r="1127" spans="1:5">
      <c r="A1127" s="762" t="s">
        <v>1216</v>
      </c>
      <c r="B1127" s="762" t="s">
        <v>1217</v>
      </c>
      <c r="C1127" s="419">
        <v>50</v>
      </c>
      <c r="D1127" s="419">
        <v>23</v>
      </c>
      <c r="E1127" s="419">
        <f t="shared" si="17"/>
        <v>1150</v>
      </c>
    </row>
    <row r="1128" spans="1:5">
      <c r="A1128" s="762" t="s">
        <v>1218</v>
      </c>
      <c r="B1128" s="762" t="s">
        <v>1219</v>
      </c>
      <c r="C1128" s="419">
        <v>50</v>
      </c>
      <c r="D1128" s="419">
        <v>20</v>
      </c>
      <c r="E1128" s="419">
        <f t="shared" si="17"/>
        <v>1000</v>
      </c>
    </row>
    <row r="1129" spans="1:5">
      <c r="A1129" s="762" t="s">
        <v>1220</v>
      </c>
      <c r="B1129" s="762" t="s">
        <v>1221</v>
      </c>
      <c r="C1129" s="419">
        <v>50</v>
      </c>
      <c r="D1129" s="419">
        <v>19.5585</v>
      </c>
      <c r="E1129" s="419">
        <f t="shared" si="17"/>
        <v>977.925</v>
      </c>
    </row>
    <row r="1130" spans="1:5">
      <c r="A1130" s="762" t="s">
        <v>1222</v>
      </c>
      <c r="B1130" s="762" t="s">
        <v>1223</v>
      </c>
      <c r="C1130" s="419">
        <v>50</v>
      </c>
      <c r="D1130" s="419">
        <v>23.5326</v>
      </c>
      <c r="E1130" s="419">
        <f t="shared" si="17"/>
        <v>1176.63</v>
      </c>
    </row>
    <row r="1131" spans="1:5">
      <c r="A1131" s="762" t="s">
        <v>9738</v>
      </c>
      <c r="B1131" s="762" t="s">
        <v>9739</v>
      </c>
      <c r="C1131" s="419">
        <v>100</v>
      </c>
      <c r="D1131" s="419">
        <v>0.2223</v>
      </c>
      <c r="E1131" s="419">
        <f t="shared" si="17"/>
        <v>22.23</v>
      </c>
    </row>
    <row r="1132" spans="1:5">
      <c r="A1132" s="762" t="s">
        <v>9740</v>
      </c>
      <c r="B1132" s="762" t="s">
        <v>9741</v>
      </c>
      <c r="C1132" s="419">
        <v>2057</v>
      </c>
      <c r="D1132" s="419">
        <v>2</v>
      </c>
      <c r="E1132" s="419">
        <f t="shared" si="17"/>
        <v>4114</v>
      </c>
    </row>
    <row r="1133" spans="1:5">
      <c r="A1133" s="762" t="s">
        <v>9742</v>
      </c>
      <c r="B1133" s="762" t="s">
        <v>9743</v>
      </c>
      <c r="C1133" s="419">
        <v>8600</v>
      </c>
      <c r="D1133" s="419">
        <v>1.25</v>
      </c>
      <c r="E1133" s="419">
        <f t="shared" si="17"/>
        <v>10750</v>
      </c>
    </row>
    <row r="1134" spans="1:5">
      <c r="A1134" s="762" t="s">
        <v>9744</v>
      </c>
      <c r="B1134" s="762" t="s">
        <v>9745</v>
      </c>
      <c r="C1134" s="419">
        <v>200</v>
      </c>
      <c r="D1134" s="419">
        <v>3</v>
      </c>
      <c r="E1134" s="419">
        <f t="shared" si="17"/>
        <v>600</v>
      </c>
    </row>
    <row r="1135" spans="1:5">
      <c r="A1135" s="762" t="s">
        <v>9746</v>
      </c>
      <c r="B1135" s="762" t="s">
        <v>9747</v>
      </c>
      <c r="C1135" s="419">
        <v>513</v>
      </c>
      <c r="D1135" s="419">
        <v>67.4</v>
      </c>
      <c r="E1135" s="419">
        <f t="shared" si="17"/>
        <v>34576.2</v>
      </c>
    </row>
    <row r="1136" spans="1:5">
      <c r="A1136" s="762" t="s">
        <v>9748</v>
      </c>
      <c r="B1136" s="762" t="s">
        <v>9749</v>
      </c>
      <c r="C1136" s="419">
        <v>517</v>
      </c>
      <c r="D1136" s="419">
        <v>67.4</v>
      </c>
      <c r="E1136" s="419">
        <f t="shared" si="17"/>
        <v>34845.8</v>
      </c>
    </row>
    <row r="1137" spans="1:5">
      <c r="A1137" s="762" t="s">
        <v>9750</v>
      </c>
      <c r="B1137" s="762" t="s">
        <v>9751</v>
      </c>
      <c r="C1137" s="419">
        <v>2200</v>
      </c>
      <c r="D1137" s="419">
        <v>0.046</v>
      </c>
      <c r="E1137" s="419">
        <f t="shared" si="17"/>
        <v>101.2</v>
      </c>
    </row>
    <row r="1138" spans="1:5">
      <c r="A1138" s="762" t="s">
        <v>9752</v>
      </c>
      <c r="B1138" s="762" t="s">
        <v>9753</v>
      </c>
      <c r="C1138" s="419">
        <v>539</v>
      </c>
      <c r="D1138" s="419">
        <v>60</v>
      </c>
      <c r="E1138" s="419">
        <f t="shared" si="17"/>
        <v>32340</v>
      </c>
    </row>
    <row r="1139" spans="1:5">
      <c r="A1139" s="762" t="s">
        <v>9754</v>
      </c>
      <c r="B1139" s="762" t="s">
        <v>9755</v>
      </c>
      <c r="C1139" s="419">
        <v>1500</v>
      </c>
      <c r="D1139" s="419">
        <v>2.69</v>
      </c>
      <c r="E1139" s="419">
        <f t="shared" si="17"/>
        <v>4035</v>
      </c>
    </row>
    <row r="1140" spans="1:5">
      <c r="A1140" s="762" t="s">
        <v>9756</v>
      </c>
      <c r="B1140" s="762" t="s">
        <v>9757</v>
      </c>
      <c r="C1140" s="419">
        <v>1500</v>
      </c>
      <c r="D1140" s="419">
        <v>2.69</v>
      </c>
      <c r="E1140" s="419">
        <f t="shared" si="17"/>
        <v>4035</v>
      </c>
    </row>
    <row r="1141" spans="1:5">
      <c r="A1141" s="762" t="s">
        <v>9758</v>
      </c>
      <c r="B1141" s="762" t="s">
        <v>9759</v>
      </c>
      <c r="C1141" s="419">
        <v>9010</v>
      </c>
      <c r="D1141" s="419">
        <v>0.0289</v>
      </c>
      <c r="E1141" s="419">
        <f t="shared" si="17"/>
        <v>260.389</v>
      </c>
    </row>
    <row r="1142" spans="1:5">
      <c r="A1142" s="762" t="s">
        <v>9760</v>
      </c>
      <c r="B1142" s="762" t="s">
        <v>9761</v>
      </c>
      <c r="C1142" s="419">
        <v>100</v>
      </c>
      <c r="D1142" s="419">
        <v>2.5952</v>
      </c>
      <c r="E1142" s="419">
        <f t="shared" si="17"/>
        <v>259.52</v>
      </c>
    </row>
    <row r="1143" spans="1:5">
      <c r="A1143" s="762" t="s">
        <v>9762</v>
      </c>
      <c r="B1143" s="762" t="s">
        <v>9763</v>
      </c>
      <c r="C1143" s="419">
        <v>100</v>
      </c>
      <c r="D1143" s="419">
        <v>2.5897</v>
      </c>
      <c r="E1143" s="419">
        <f t="shared" si="17"/>
        <v>258.97</v>
      </c>
    </row>
    <row r="1144" spans="1:5">
      <c r="A1144" s="762" t="s">
        <v>9764</v>
      </c>
      <c r="B1144" s="762" t="s">
        <v>9765</v>
      </c>
      <c r="C1144" s="419">
        <v>3268</v>
      </c>
      <c r="D1144" s="419">
        <v>2.2834</v>
      </c>
      <c r="E1144" s="419">
        <f t="shared" si="17"/>
        <v>7462.1512</v>
      </c>
    </row>
    <row r="1145" spans="1:5">
      <c r="A1145" s="762" t="s">
        <v>9766</v>
      </c>
      <c r="B1145" s="762" t="s">
        <v>9767</v>
      </c>
      <c r="C1145" s="419">
        <v>3286</v>
      </c>
      <c r="D1145" s="419">
        <v>2.2764</v>
      </c>
      <c r="E1145" s="419">
        <f t="shared" si="17"/>
        <v>7480.2504</v>
      </c>
    </row>
    <row r="1146" spans="1:5">
      <c r="A1146" s="762" t="s">
        <v>9768</v>
      </c>
      <c r="B1146" s="762" t="s">
        <v>9769</v>
      </c>
      <c r="C1146" s="419">
        <v>821</v>
      </c>
      <c r="D1146" s="419">
        <v>0.1549</v>
      </c>
      <c r="E1146" s="419">
        <f t="shared" si="17"/>
        <v>127.1729</v>
      </c>
    </row>
    <row r="1147" spans="1:5">
      <c r="A1147" s="762" t="s">
        <v>9770</v>
      </c>
      <c r="B1147" s="762" t="s">
        <v>9771</v>
      </c>
      <c r="C1147" s="419">
        <v>548</v>
      </c>
      <c r="D1147" s="419">
        <v>0.5471</v>
      </c>
      <c r="E1147" s="419">
        <f t="shared" si="17"/>
        <v>299.8108</v>
      </c>
    </row>
    <row r="1148" spans="1:5">
      <c r="A1148" s="762" t="s">
        <v>9772</v>
      </c>
      <c r="B1148" s="762" t="s">
        <v>9773</v>
      </c>
      <c r="C1148" s="419">
        <v>517</v>
      </c>
      <c r="D1148" s="419">
        <v>11</v>
      </c>
      <c r="E1148" s="419">
        <f t="shared" si="17"/>
        <v>5687</v>
      </c>
    </row>
    <row r="1149" spans="1:5">
      <c r="A1149" s="762" t="s">
        <v>9774</v>
      </c>
      <c r="B1149" s="762" t="s">
        <v>9775</v>
      </c>
      <c r="C1149" s="419">
        <v>1030</v>
      </c>
      <c r="D1149" s="419">
        <v>11</v>
      </c>
      <c r="E1149" s="419">
        <f t="shared" si="17"/>
        <v>11330</v>
      </c>
    </row>
    <row r="1150" spans="1:5">
      <c r="A1150" s="762" t="s">
        <v>7471</v>
      </c>
      <c r="B1150" s="762" t="s">
        <v>7472</v>
      </c>
      <c r="C1150" s="419">
        <v>513</v>
      </c>
      <c r="D1150" s="419">
        <v>11</v>
      </c>
      <c r="E1150" s="419">
        <f t="shared" si="17"/>
        <v>5643</v>
      </c>
    </row>
    <row r="1151" spans="1:5">
      <c r="A1151" s="762" t="s">
        <v>7473</v>
      </c>
      <c r="B1151" s="762" t="s">
        <v>7474</v>
      </c>
      <c r="C1151" s="419">
        <v>177</v>
      </c>
      <c r="D1151" s="419">
        <v>92.4322</v>
      </c>
      <c r="E1151" s="419">
        <f t="shared" si="17"/>
        <v>16360.4994</v>
      </c>
    </row>
    <row r="1152" spans="1:5">
      <c r="A1152" s="762" t="s">
        <v>7475</v>
      </c>
      <c r="B1152" s="762" t="s">
        <v>7476</v>
      </c>
      <c r="C1152" s="419">
        <v>145</v>
      </c>
      <c r="D1152" s="419">
        <v>63.8141</v>
      </c>
      <c r="E1152" s="419">
        <f t="shared" si="17"/>
        <v>9253.0445</v>
      </c>
    </row>
    <row r="1153" spans="1:5">
      <c r="A1153" s="762" t="s">
        <v>9776</v>
      </c>
      <c r="B1153" s="762" t="s">
        <v>9777</v>
      </c>
      <c r="C1153" s="419">
        <v>2000</v>
      </c>
      <c r="D1153" s="419">
        <v>0.85</v>
      </c>
      <c r="E1153" s="419">
        <f t="shared" si="17"/>
        <v>1700</v>
      </c>
    </row>
    <row r="1154" spans="1:5">
      <c r="A1154" s="762" t="s">
        <v>9778</v>
      </c>
      <c r="B1154" s="762" t="s">
        <v>9779</v>
      </c>
      <c r="C1154" s="419">
        <v>1800</v>
      </c>
      <c r="D1154" s="419">
        <v>0.57</v>
      </c>
      <c r="E1154" s="419">
        <f t="shared" ref="E1154:E1211" si="18">C1154*D1154</f>
        <v>1026</v>
      </c>
    </row>
    <row r="1155" spans="1:5">
      <c r="A1155" s="762" t="s">
        <v>7477</v>
      </c>
      <c r="B1155" s="762" t="s">
        <v>7478</v>
      </c>
      <c r="C1155" s="419">
        <v>1000</v>
      </c>
      <c r="D1155" s="419">
        <v>0.1101</v>
      </c>
      <c r="E1155" s="419">
        <f t="shared" si="18"/>
        <v>110.1</v>
      </c>
    </row>
    <row r="1156" spans="1:5">
      <c r="A1156" s="762" t="s">
        <v>9780</v>
      </c>
      <c r="B1156" s="762" t="s">
        <v>9781</v>
      </c>
      <c r="C1156" s="419">
        <v>640</v>
      </c>
      <c r="D1156" s="419">
        <v>0.1101</v>
      </c>
      <c r="E1156" s="419">
        <f t="shared" si="18"/>
        <v>70.464</v>
      </c>
    </row>
    <row r="1157" spans="1:5">
      <c r="A1157" s="762" t="s">
        <v>9782</v>
      </c>
      <c r="B1157" s="762" t="s">
        <v>9783</v>
      </c>
      <c r="C1157" s="419">
        <v>43</v>
      </c>
      <c r="D1157" s="419">
        <v>2</v>
      </c>
      <c r="E1157" s="419">
        <f t="shared" si="18"/>
        <v>86</v>
      </c>
    </row>
    <row r="1158" spans="1:5">
      <c r="A1158" s="762" t="s">
        <v>9784</v>
      </c>
      <c r="B1158" s="762" t="s">
        <v>9785</v>
      </c>
      <c r="C1158" s="419">
        <v>2</v>
      </c>
      <c r="D1158" s="419">
        <v>38.015</v>
      </c>
      <c r="E1158" s="419">
        <f t="shared" si="18"/>
        <v>76.03</v>
      </c>
    </row>
    <row r="1159" spans="1:5">
      <c r="A1159" s="762" t="s">
        <v>1396</v>
      </c>
      <c r="B1159" s="762" t="s">
        <v>1397</v>
      </c>
      <c r="C1159" s="419">
        <v>17</v>
      </c>
      <c r="D1159" s="419">
        <v>1.3091</v>
      </c>
      <c r="E1159" s="419">
        <f t="shared" si="18"/>
        <v>22.2547</v>
      </c>
    </row>
    <row r="1160" spans="1:5">
      <c r="A1160" s="762" t="s">
        <v>9786</v>
      </c>
      <c r="B1160" s="762" t="s">
        <v>9787</v>
      </c>
      <c r="C1160" s="419">
        <v>2</v>
      </c>
      <c r="D1160" s="419">
        <v>19</v>
      </c>
      <c r="E1160" s="419">
        <f t="shared" si="18"/>
        <v>38</v>
      </c>
    </row>
    <row r="1161" spans="1:5">
      <c r="A1161" s="762" t="s">
        <v>9788</v>
      </c>
      <c r="B1161" s="762" t="s">
        <v>9789</v>
      </c>
      <c r="C1161" s="419">
        <v>2</v>
      </c>
      <c r="D1161" s="419">
        <v>5.81</v>
      </c>
      <c r="E1161" s="419">
        <f t="shared" si="18"/>
        <v>11.62</v>
      </c>
    </row>
    <row r="1162" spans="1:5">
      <c r="A1162" s="762" t="s">
        <v>9790</v>
      </c>
      <c r="B1162" s="762" t="s">
        <v>9791</v>
      </c>
      <c r="C1162" s="419">
        <v>1</v>
      </c>
      <c r="D1162" s="419">
        <v>3.81</v>
      </c>
      <c r="E1162" s="419">
        <f t="shared" si="18"/>
        <v>3.81</v>
      </c>
    </row>
    <row r="1163" spans="1:5">
      <c r="A1163" s="762" t="s">
        <v>2274</v>
      </c>
      <c r="B1163" s="762" t="s">
        <v>2275</v>
      </c>
      <c r="C1163" s="419">
        <v>6</v>
      </c>
      <c r="D1163" s="419">
        <v>3.7998</v>
      </c>
      <c r="E1163" s="419">
        <f t="shared" si="18"/>
        <v>22.7988</v>
      </c>
    </row>
    <row r="1164" spans="1:5">
      <c r="A1164" s="762" t="s">
        <v>2276</v>
      </c>
      <c r="B1164" s="762" t="s">
        <v>2277</v>
      </c>
      <c r="C1164" s="419">
        <v>14</v>
      </c>
      <c r="D1164" s="419">
        <v>6.0464</v>
      </c>
      <c r="E1164" s="419">
        <f t="shared" si="18"/>
        <v>84.6496</v>
      </c>
    </row>
    <row r="1165" spans="1:5">
      <c r="A1165" s="762" t="s">
        <v>2296</v>
      </c>
      <c r="B1165" s="762" t="s">
        <v>2297</v>
      </c>
      <c r="C1165" s="419">
        <v>718</v>
      </c>
      <c r="D1165" s="419">
        <v>4.1397</v>
      </c>
      <c r="E1165" s="419">
        <f t="shared" si="18"/>
        <v>2972.3046</v>
      </c>
    </row>
    <row r="1166" spans="1:5">
      <c r="A1166" s="762" t="s">
        <v>2304</v>
      </c>
      <c r="B1166" s="762" t="s">
        <v>2305</v>
      </c>
      <c r="C1166" s="419">
        <v>1146</v>
      </c>
      <c r="D1166" s="419">
        <v>6.3234</v>
      </c>
      <c r="E1166" s="419">
        <f t="shared" si="18"/>
        <v>7246.6164</v>
      </c>
    </row>
    <row r="1167" spans="1:5">
      <c r="A1167" s="762" t="s">
        <v>9792</v>
      </c>
      <c r="B1167" s="762" t="s">
        <v>9793</v>
      </c>
      <c r="C1167" s="419">
        <v>1974</v>
      </c>
      <c r="D1167" s="419">
        <v>0.9243</v>
      </c>
      <c r="E1167" s="419">
        <f t="shared" si="18"/>
        <v>1824.5682</v>
      </c>
    </row>
    <row r="1168" spans="1:5">
      <c r="A1168" s="762" t="s">
        <v>2330</v>
      </c>
      <c r="B1168" s="762" t="s">
        <v>2331</v>
      </c>
      <c r="C1168" s="419">
        <v>18</v>
      </c>
      <c r="D1168" s="419">
        <v>4.3</v>
      </c>
      <c r="E1168" s="419">
        <f t="shared" si="18"/>
        <v>77.4</v>
      </c>
    </row>
    <row r="1169" spans="1:5">
      <c r="A1169" s="762" t="s">
        <v>9794</v>
      </c>
      <c r="B1169" s="762" t="s">
        <v>9795</v>
      </c>
      <c r="C1169" s="419">
        <v>7416</v>
      </c>
      <c r="D1169" s="419">
        <v>6.826</v>
      </c>
      <c r="E1169" s="419">
        <f t="shared" si="18"/>
        <v>50621.616</v>
      </c>
    </row>
    <row r="1170" spans="1:5">
      <c r="A1170" s="762" t="s">
        <v>2342</v>
      </c>
      <c r="B1170" s="762" t="s">
        <v>2343</v>
      </c>
      <c r="C1170" s="419">
        <v>635</v>
      </c>
      <c r="D1170" s="419">
        <v>4.3746</v>
      </c>
      <c r="E1170" s="419">
        <f t="shared" si="18"/>
        <v>2777.871</v>
      </c>
    </row>
    <row r="1171" spans="1:5">
      <c r="A1171" s="762" t="s">
        <v>2344</v>
      </c>
      <c r="B1171" s="762" t="s">
        <v>2345</v>
      </c>
      <c r="C1171" s="419">
        <v>5</v>
      </c>
      <c r="D1171" s="419">
        <v>4.3515</v>
      </c>
      <c r="E1171" s="419">
        <f t="shared" si="18"/>
        <v>21.7575</v>
      </c>
    </row>
    <row r="1172" spans="1:5">
      <c r="A1172" s="762" t="s">
        <v>2356</v>
      </c>
      <c r="B1172" s="762" t="s">
        <v>2357</v>
      </c>
      <c r="C1172" s="419">
        <v>123</v>
      </c>
      <c r="D1172" s="419">
        <v>4.7863</v>
      </c>
      <c r="E1172" s="419">
        <f t="shared" si="18"/>
        <v>588.7149</v>
      </c>
    </row>
    <row r="1173" spans="1:5">
      <c r="A1173" s="762" t="s">
        <v>2366</v>
      </c>
      <c r="B1173" s="762" t="s">
        <v>2367</v>
      </c>
      <c r="C1173" s="419">
        <v>452</v>
      </c>
      <c r="D1173" s="419">
        <v>4.531</v>
      </c>
      <c r="E1173" s="419">
        <f t="shared" si="18"/>
        <v>2048.012</v>
      </c>
    </row>
    <row r="1174" spans="1:5">
      <c r="A1174" s="762" t="s">
        <v>2368</v>
      </c>
      <c r="B1174" s="762" t="s">
        <v>2369</v>
      </c>
      <c r="C1174" s="419">
        <v>192</v>
      </c>
      <c r="D1174" s="419">
        <v>4.5575</v>
      </c>
      <c r="E1174" s="419">
        <f t="shared" si="18"/>
        <v>875.04</v>
      </c>
    </row>
    <row r="1175" spans="1:5">
      <c r="A1175" s="762" t="s">
        <v>2370</v>
      </c>
      <c r="B1175" s="762" t="s">
        <v>2371</v>
      </c>
      <c r="C1175" s="419">
        <v>240</v>
      </c>
      <c r="D1175" s="419">
        <v>4.9558</v>
      </c>
      <c r="E1175" s="419">
        <f t="shared" si="18"/>
        <v>1189.392</v>
      </c>
    </row>
    <row r="1176" spans="1:5">
      <c r="A1176" s="762" t="s">
        <v>2376</v>
      </c>
      <c r="B1176" s="762" t="s">
        <v>2377</v>
      </c>
      <c r="C1176" s="419">
        <v>386</v>
      </c>
      <c r="D1176" s="419">
        <v>4.469</v>
      </c>
      <c r="E1176" s="419">
        <f t="shared" si="18"/>
        <v>1725.034</v>
      </c>
    </row>
    <row r="1177" spans="1:5">
      <c r="A1177" s="762" t="s">
        <v>2380</v>
      </c>
      <c r="B1177" s="762" t="s">
        <v>2381</v>
      </c>
      <c r="C1177" s="419">
        <v>742</v>
      </c>
      <c r="D1177" s="419">
        <v>4.5133</v>
      </c>
      <c r="E1177" s="419">
        <f t="shared" si="18"/>
        <v>3348.8686</v>
      </c>
    </row>
    <row r="1178" spans="1:5">
      <c r="A1178" s="762" t="s">
        <v>2382</v>
      </c>
      <c r="B1178" s="762" t="s">
        <v>2383</v>
      </c>
      <c r="C1178" s="419">
        <v>187</v>
      </c>
      <c r="D1178" s="419">
        <v>4.9558</v>
      </c>
      <c r="E1178" s="419">
        <f t="shared" si="18"/>
        <v>926.7346</v>
      </c>
    </row>
    <row r="1179" spans="1:5">
      <c r="A1179" s="762" t="s">
        <v>2384</v>
      </c>
      <c r="B1179" s="762" t="s">
        <v>2385</v>
      </c>
      <c r="C1179" s="419">
        <v>196</v>
      </c>
      <c r="D1179" s="419">
        <v>4.9558</v>
      </c>
      <c r="E1179" s="419">
        <f t="shared" si="18"/>
        <v>971.3368</v>
      </c>
    </row>
    <row r="1180" spans="1:5">
      <c r="A1180" s="762" t="s">
        <v>2392</v>
      </c>
      <c r="B1180" s="762" t="s">
        <v>2393</v>
      </c>
      <c r="C1180" s="419">
        <v>22978</v>
      </c>
      <c r="D1180" s="419">
        <v>4.3276</v>
      </c>
      <c r="E1180" s="419">
        <f t="shared" si="18"/>
        <v>99439.5928</v>
      </c>
    </row>
    <row r="1181" spans="1:5">
      <c r="A1181" s="762" t="s">
        <v>2400</v>
      </c>
      <c r="B1181" s="762" t="s">
        <v>2401</v>
      </c>
      <c r="C1181" s="419">
        <v>1372</v>
      </c>
      <c r="D1181" s="419">
        <v>4.4083</v>
      </c>
      <c r="E1181" s="419">
        <f t="shared" si="18"/>
        <v>6048.1876</v>
      </c>
    </row>
    <row r="1182" spans="1:5">
      <c r="A1182" s="762" t="s">
        <v>9796</v>
      </c>
      <c r="B1182" s="762" t="s">
        <v>9797</v>
      </c>
      <c r="C1182" s="419">
        <v>50</v>
      </c>
      <c r="D1182" s="419">
        <v>0.9288</v>
      </c>
      <c r="E1182" s="419">
        <f t="shared" si="18"/>
        <v>46.44</v>
      </c>
    </row>
    <row r="1183" spans="1:5">
      <c r="A1183" s="762" t="s">
        <v>9798</v>
      </c>
      <c r="B1183" s="762" t="s">
        <v>9799</v>
      </c>
      <c r="C1183" s="419">
        <v>50</v>
      </c>
      <c r="D1183" s="419">
        <v>1.2138</v>
      </c>
      <c r="E1183" s="419">
        <f t="shared" si="18"/>
        <v>60.69</v>
      </c>
    </row>
    <row r="1184" spans="1:5">
      <c r="A1184" s="762" t="s">
        <v>2483</v>
      </c>
      <c r="B1184" s="762" t="s">
        <v>2484</v>
      </c>
      <c r="C1184" s="419">
        <v>125</v>
      </c>
      <c r="D1184" s="419">
        <v>12.042</v>
      </c>
      <c r="E1184" s="419">
        <f t="shared" si="18"/>
        <v>1505.25</v>
      </c>
    </row>
    <row r="1185" spans="1:5">
      <c r="A1185" s="762" t="s">
        <v>2487</v>
      </c>
      <c r="B1185" s="762" t="s">
        <v>2488</v>
      </c>
      <c r="C1185" s="419">
        <v>125</v>
      </c>
      <c r="D1185" s="419">
        <v>9.7272</v>
      </c>
      <c r="E1185" s="419">
        <f t="shared" si="18"/>
        <v>1215.9</v>
      </c>
    </row>
    <row r="1186" spans="1:5">
      <c r="A1186" s="762" t="s">
        <v>2489</v>
      </c>
      <c r="B1186" s="762" t="s">
        <v>2490</v>
      </c>
      <c r="C1186" s="419">
        <v>650</v>
      </c>
      <c r="D1186" s="419">
        <v>8.7774</v>
      </c>
      <c r="E1186" s="419">
        <f t="shared" si="18"/>
        <v>5705.31</v>
      </c>
    </row>
    <row r="1187" spans="1:5">
      <c r="A1187" s="762" t="s">
        <v>2507</v>
      </c>
      <c r="B1187" s="762" t="s">
        <v>2508</v>
      </c>
      <c r="C1187" s="419">
        <v>100</v>
      </c>
      <c r="D1187" s="419">
        <v>7.4344</v>
      </c>
      <c r="E1187" s="419">
        <f t="shared" si="18"/>
        <v>743.44</v>
      </c>
    </row>
    <row r="1188" spans="1:5">
      <c r="A1188" s="762" t="s">
        <v>2535</v>
      </c>
      <c r="B1188" s="762" t="s">
        <v>2536</v>
      </c>
      <c r="C1188" s="419">
        <v>125</v>
      </c>
      <c r="D1188" s="419">
        <v>15.6822</v>
      </c>
      <c r="E1188" s="419">
        <f t="shared" si="18"/>
        <v>1960.275</v>
      </c>
    </row>
    <row r="1189" spans="1:5">
      <c r="A1189" s="762" t="s">
        <v>2765</v>
      </c>
      <c r="B1189" s="762" t="s">
        <v>2766</v>
      </c>
      <c r="C1189" s="419">
        <v>3</v>
      </c>
      <c r="D1189" s="419">
        <v>22.2225</v>
      </c>
      <c r="E1189" s="419">
        <f t="shared" si="18"/>
        <v>66.6675</v>
      </c>
    </row>
    <row r="1190" spans="1:5">
      <c r="A1190" s="762" t="s">
        <v>2863</v>
      </c>
      <c r="B1190" s="762" t="s">
        <v>2864</v>
      </c>
      <c r="C1190" s="419">
        <v>1</v>
      </c>
      <c r="D1190" s="419">
        <v>24.8949</v>
      </c>
      <c r="E1190" s="419">
        <f t="shared" si="18"/>
        <v>24.8949</v>
      </c>
    </row>
    <row r="1191" spans="1:5">
      <c r="A1191" s="762" t="s">
        <v>2865</v>
      </c>
      <c r="B1191" s="762" t="s">
        <v>2866</v>
      </c>
      <c r="C1191" s="419">
        <v>1</v>
      </c>
      <c r="D1191" s="419">
        <v>8.3761</v>
      </c>
      <c r="E1191" s="419">
        <f t="shared" si="18"/>
        <v>8.3761</v>
      </c>
    </row>
    <row r="1192" spans="1:5">
      <c r="A1192" s="762" t="s">
        <v>3044</v>
      </c>
      <c r="B1192" s="762" t="s">
        <v>3045</v>
      </c>
      <c r="C1192" s="419">
        <v>3</v>
      </c>
      <c r="D1192" s="419">
        <v>25.6846</v>
      </c>
      <c r="E1192" s="419">
        <f t="shared" si="18"/>
        <v>77.0538</v>
      </c>
    </row>
    <row r="1193" spans="1:5">
      <c r="A1193" s="762" t="s">
        <v>3048</v>
      </c>
      <c r="B1193" s="762" t="s">
        <v>3049</v>
      </c>
      <c r="C1193" s="419">
        <v>2</v>
      </c>
      <c r="D1193" s="419">
        <v>21.6182</v>
      </c>
      <c r="E1193" s="419">
        <f t="shared" si="18"/>
        <v>43.2364</v>
      </c>
    </row>
    <row r="1194" spans="1:5">
      <c r="A1194" s="762" t="s">
        <v>3060</v>
      </c>
      <c r="B1194" s="762" t="s">
        <v>3061</v>
      </c>
      <c r="C1194" s="419">
        <v>1</v>
      </c>
      <c r="D1194" s="419">
        <v>21.449</v>
      </c>
      <c r="E1194" s="419">
        <f t="shared" si="18"/>
        <v>21.449</v>
      </c>
    </row>
    <row r="1195" spans="1:5">
      <c r="A1195" s="762" t="s">
        <v>9800</v>
      </c>
      <c r="B1195" s="762" t="s">
        <v>9801</v>
      </c>
      <c r="C1195" s="419">
        <v>2000</v>
      </c>
      <c r="D1195" s="419">
        <v>0.0313</v>
      </c>
      <c r="E1195" s="419">
        <f t="shared" si="18"/>
        <v>62.6</v>
      </c>
    </row>
    <row r="1196" spans="1:5">
      <c r="A1196" s="762" t="s">
        <v>9802</v>
      </c>
      <c r="B1196" s="762" t="s">
        <v>9803</v>
      </c>
      <c r="C1196" s="419">
        <v>600</v>
      </c>
      <c r="D1196" s="419">
        <v>0.1026</v>
      </c>
      <c r="E1196" s="419">
        <f t="shared" si="18"/>
        <v>61.56</v>
      </c>
    </row>
    <row r="1197" spans="1:5">
      <c r="A1197" s="762" t="s">
        <v>9804</v>
      </c>
      <c r="B1197" s="762" t="s">
        <v>9805</v>
      </c>
      <c r="C1197" s="419">
        <v>28</v>
      </c>
      <c r="D1197" s="419">
        <v>0.0375</v>
      </c>
      <c r="E1197" s="419">
        <f t="shared" si="18"/>
        <v>1.05</v>
      </c>
    </row>
    <row r="1198" spans="1:5">
      <c r="A1198" s="762" t="s">
        <v>9806</v>
      </c>
      <c r="B1198" s="762" t="s">
        <v>9807</v>
      </c>
      <c r="C1198" s="419">
        <v>300</v>
      </c>
      <c r="D1198" s="419">
        <v>0.0162</v>
      </c>
      <c r="E1198" s="419">
        <f t="shared" si="18"/>
        <v>4.86</v>
      </c>
    </row>
    <row r="1199" spans="1:5">
      <c r="A1199" s="762" t="s">
        <v>9808</v>
      </c>
      <c r="B1199" s="762" t="s">
        <v>9809</v>
      </c>
      <c r="C1199" s="419">
        <v>2000</v>
      </c>
      <c r="D1199" s="419">
        <v>0.432</v>
      </c>
      <c r="E1199" s="419">
        <f t="shared" si="18"/>
        <v>864</v>
      </c>
    </row>
    <row r="1200" spans="1:5">
      <c r="A1200" s="762" t="s">
        <v>9810</v>
      </c>
      <c r="B1200" s="762" t="s">
        <v>9811</v>
      </c>
      <c r="C1200" s="419">
        <v>-56</v>
      </c>
      <c r="D1200" s="419">
        <v>2.6838</v>
      </c>
      <c r="E1200" s="419">
        <f t="shared" si="18"/>
        <v>-150.2928</v>
      </c>
    </row>
    <row r="1201" spans="1:5">
      <c r="A1201" s="762" t="s">
        <v>9812</v>
      </c>
      <c r="B1201" s="762" t="s">
        <v>9813</v>
      </c>
      <c r="C1201" s="419">
        <v>740</v>
      </c>
      <c r="D1201" s="419">
        <v>0.9506</v>
      </c>
      <c r="E1201" s="419">
        <f t="shared" si="18"/>
        <v>703.444</v>
      </c>
    </row>
    <row r="1202" spans="1:5">
      <c r="A1202" s="762" t="s">
        <v>9814</v>
      </c>
      <c r="B1202" s="762" t="s">
        <v>9815</v>
      </c>
      <c r="C1202" s="419">
        <v>-164</v>
      </c>
      <c r="D1202" s="419">
        <v>53.1699</v>
      </c>
      <c r="E1202" s="419">
        <f t="shared" si="18"/>
        <v>-8719.8636</v>
      </c>
    </row>
    <row r="1203" spans="1:5">
      <c r="A1203" s="762" t="s">
        <v>9816</v>
      </c>
      <c r="B1203" s="762" t="s">
        <v>9817</v>
      </c>
      <c r="C1203" s="419">
        <v>1092</v>
      </c>
      <c r="D1203" s="419">
        <v>39.7863</v>
      </c>
      <c r="E1203" s="419">
        <f t="shared" si="18"/>
        <v>43446.6396</v>
      </c>
    </row>
    <row r="1204" spans="1:5">
      <c r="A1204" s="762" t="s">
        <v>3325</v>
      </c>
      <c r="B1204" s="762" t="s">
        <v>3326</v>
      </c>
      <c r="C1204" s="419">
        <v>3.13</v>
      </c>
      <c r="D1204" s="419">
        <v>174.5923</v>
      </c>
      <c r="E1204" s="419">
        <f t="shared" si="18"/>
        <v>546.473899</v>
      </c>
    </row>
    <row r="1205" spans="1:5">
      <c r="A1205" s="762" t="s">
        <v>9818</v>
      </c>
      <c r="B1205" s="762" t="s">
        <v>9819</v>
      </c>
      <c r="C1205" s="419">
        <v>550</v>
      </c>
      <c r="D1205" s="419">
        <v>2.9829</v>
      </c>
      <c r="E1205" s="419">
        <f t="shared" si="18"/>
        <v>1640.595</v>
      </c>
    </row>
    <row r="1206" spans="1:5">
      <c r="A1206" s="762" t="s">
        <v>9820</v>
      </c>
      <c r="B1206" s="762" t="s">
        <v>9821</v>
      </c>
      <c r="C1206" s="419">
        <v>162</v>
      </c>
      <c r="D1206" s="419">
        <v>0.4438</v>
      </c>
      <c r="E1206" s="419">
        <f t="shared" si="18"/>
        <v>71.8956</v>
      </c>
    </row>
    <row r="1207" spans="1:5">
      <c r="A1207" s="762" t="s">
        <v>9822</v>
      </c>
      <c r="B1207" s="762" t="s">
        <v>9823</v>
      </c>
      <c r="C1207" s="419">
        <v>500</v>
      </c>
      <c r="D1207" s="419">
        <v>24</v>
      </c>
      <c r="E1207" s="419">
        <f t="shared" si="18"/>
        <v>12000</v>
      </c>
    </row>
    <row r="1208" spans="1:5">
      <c r="A1208" s="762" t="s">
        <v>9824</v>
      </c>
      <c r="B1208" s="762" t="s">
        <v>9825</v>
      </c>
      <c r="C1208" s="419">
        <v>500</v>
      </c>
      <c r="D1208" s="419">
        <v>24.1216</v>
      </c>
      <c r="E1208" s="419">
        <f t="shared" si="18"/>
        <v>12060.8</v>
      </c>
    </row>
    <row r="1209" spans="1:5">
      <c r="A1209" s="762" t="s">
        <v>9826</v>
      </c>
      <c r="B1209" s="762" t="s">
        <v>9827</v>
      </c>
      <c r="C1209" s="419">
        <v>20</v>
      </c>
      <c r="D1209" s="419">
        <v>13.85</v>
      </c>
      <c r="E1209" s="419">
        <f t="shared" si="18"/>
        <v>277</v>
      </c>
    </row>
    <row r="1210" spans="1:5">
      <c r="A1210" s="762" t="s">
        <v>9828</v>
      </c>
      <c r="B1210" s="762" t="s">
        <v>9829</v>
      </c>
      <c r="C1210" s="419">
        <v>14</v>
      </c>
      <c r="D1210" s="419">
        <v>40</v>
      </c>
      <c r="E1210" s="419">
        <f t="shared" si="18"/>
        <v>560</v>
      </c>
    </row>
    <row r="1211" spans="1:5">
      <c r="A1211" s="762" t="s">
        <v>3381</v>
      </c>
      <c r="B1211" s="762" t="s">
        <v>3382</v>
      </c>
      <c r="C1211" s="419">
        <v>3</v>
      </c>
      <c r="D1211" s="419">
        <v>23.476</v>
      </c>
      <c r="E1211" s="419">
        <f t="shared" si="18"/>
        <v>70.428</v>
      </c>
    </row>
    <row r="1212" spans="1:5">
      <c r="A1212" s="419"/>
      <c r="B1212" s="419"/>
      <c r="C1212" s="419">
        <f>SUM(C2:C1211)</f>
        <v>2172529.13</v>
      </c>
      <c r="D1212" s="419"/>
      <c r="E1212" s="419">
        <f>SUM(E2:E1211)</f>
        <v>27009029.6170989</v>
      </c>
    </row>
  </sheetData>
  <autoFilter ref="A1:E1212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"/>
  <sheetViews>
    <sheetView workbookViewId="0">
      <selection activeCell="J26" sqref="J26"/>
    </sheetView>
  </sheetViews>
  <sheetFormatPr defaultColWidth="9" defaultRowHeight="14.25"/>
  <cols>
    <col min="1" max="1" width="5.75" style="48" customWidth="1"/>
    <col min="2" max="2" width="15.875" style="48" customWidth="1"/>
    <col min="3" max="3" width="16.125" style="48" customWidth="1"/>
    <col min="4" max="4" width="16.125" style="48" hidden="1" customWidth="1"/>
    <col min="5" max="5" width="16.625" style="48" hidden="1" customWidth="1"/>
    <col min="6" max="6" width="15" style="48" hidden="1" customWidth="1"/>
    <col min="7" max="16384" width="9" style="48"/>
  </cols>
  <sheetData>
    <row r="1" ht="40.5" customHeight="1" spans="1:14">
      <c r="A1" s="719" t="s">
        <v>23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</row>
    <row r="2" ht="49.5" customHeight="1" spans="1:14">
      <c r="A2" s="720" t="s">
        <v>24</v>
      </c>
      <c r="B2" s="720" t="s">
        <v>25</v>
      </c>
      <c r="C2" s="720" t="s">
        <v>26</v>
      </c>
      <c r="D2" s="720" t="s">
        <v>27</v>
      </c>
      <c r="E2" s="720" t="s">
        <v>28</v>
      </c>
      <c r="F2" s="720" t="s">
        <v>29</v>
      </c>
      <c r="G2" s="720" t="s">
        <v>30</v>
      </c>
      <c r="H2" s="720"/>
      <c r="I2" s="720"/>
      <c r="J2" s="720"/>
      <c r="K2" s="720"/>
      <c r="L2" s="720"/>
      <c r="M2" s="720"/>
      <c r="N2" s="720"/>
    </row>
    <row r="3" ht="18.75" spans="1:14">
      <c r="A3" s="721">
        <v>1</v>
      </c>
      <c r="B3" s="721" t="s">
        <v>31</v>
      </c>
      <c r="C3" s="721" t="s">
        <v>32</v>
      </c>
      <c r="D3" s="721"/>
      <c r="E3" s="722"/>
      <c r="F3" s="722"/>
      <c r="G3" s="723" t="s">
        <v>33</v>
      </c>
      <c r="H3" s="723"/>
      <c r="I3" s="723"/>
      <c r="J3" s="723"/>
      <c r="K3" s="723"/>
      <c r="L3" s="723"/>
      <c r="M3" s="723"/>
      <c r="N3" s="723"/>
    </row>
    <row r="4" ht="18.75" spans="1:14">
      <c r="A4" s="724">
        <v>2</v>
      </c>
      <c r="B4" s="724" t="s">
        <v>34</v>
      </c>
      <c r="C4" s="724" t="s">
        <v>35</v>
      </c>
      <c r="D4" s="721"/>
      <c r="E4" s="722"/>
      <c r="F4" s="722"/>
      <c r="G4" s="723" t="s">
        <v>36</v>
      </c>
      <c r="H4" s="723"/>
      <c r="I4" s="723"/>
      <c r="J4" s="723"/>
      <c r="K4" s="723"/>
      <c r="L4" s="723"/>
      <c r="M4" s="723"/>
      <c r="N4" s="723"/>
    </row>
    <row r="5" ht="18.75" customHeight="1" spans="1:14">
      <c r="A5" s="724">
        <v>3</v>
      </c>
      <c r="B5" s="724" t="s">
        <v>37</v>
      </c>
      <c r="C5" s="724" t="s">
        <v>32</v>
      </c>
      <c r="D5" s="721"/>
      <c r="E5" s="722"/>
      <c r="F5" s="722"/>
      <c r="G5" s="723" t="s">
        <v>38</v>
      </c>
      <c r="H5" s="723"/>
      <c r="I5" s="723"/>
      <c r="J5" s="723"/>
      <c r="K5" s="723"/>
      <c r="L5" s="723"/>
      <c r="M5" s="723"/>
      <c r="N5" s="723"/>
    </row>
    <row r="6" ht="18.75" customHeight="1" spans="1:14">
      <c r="A6" s="724">
        <v>4</v>
      </c>
      <c r="B6" s="724" t="s">
        <v>39</v>
      </c>
      <c r="C6" s="724" t="s">
        <v>40</v>
      </c>
      <c r="D6" s="721"/>
      <c r="E6" s="722"/>
      <c r="F6" s="722"/>
      <c r="G6" s="723" t="s">
        <v>41</v>
      </c>
      <c r="H6" s="723"/>
      <c r="I6" s="723"/>
      <c r="J6" s="723"/>
      <c r="K6" s="723"/>
      <c r="L6" s="723"/>
      <c r="M6" s="723"/>
      <c r="N6" s="723"/>
    </row>
    <row r="7" ht="18.75" spans="1:14">
      <c r="A7" s="724">
        <v>5</v>
      </c>
      <c r="B7" s="724" t="s">
        <v>42</v>
      </c>
      <c r="C7" s="724" t="s">
        <v>43</v>
      </c>
      <c r="D7" s="721"/>
      <c r="E7" s="722"/>
      <c r="F7" s="722"/>
      <c r="G7" s="723" t="s">
        <v>44</v>
      </c>
      <c r="H7" s="723"/>
      <c r="I7" s="723"/>
      <c r="J7" s="723"/>
      <c r="K7" s="723"/>
      <c r="L7" s="723"/>
      <c r="M7" s="723"/>
      <c r="N7" s="723"/>
    </row>
    <row r="8" ht="18.75" spans="1:14">
      <c r="A8" s="724">
        <v>6</v>
      </c>
      <c r="B8" s="724" t="s">
        <v>45</v>
      </c>
      <c r="C8" s="724" t="s">
        <v>46</v>
      </c>
      <c r="D8" s="721"/>
      <c r="E8" s="722"/>
      <c r="F8" s="722"/>
      <c r="G8" s="723" t="s">
        <v>47</v>
      </c>
      <c r="H8" s="723"/>
      <c r="I8" s="723"/>
      <c r="J8" s="723"/>
      <c r="K8" s="723"/>
      <c r="L8" s="723"/>
      <c r="M8" s="723"/>
      <c r="N8" s="723"/>
    </row>
    <row r="9" ht="18.75" spans="1:14">
      <c r="A9" s="724">
        <v>7</v>
      </c>
      <c r="B9" s="724" t="s">
        <v>48</v>
      </c>
      <c r="C9" s="724" t="s">
        <v>49</v>
      </c>
      <c r="D9" s="721"/>
      <c r="E9" s="722"/>
      <c r="F9" s="722"/>
      <c r="G9" s="723" t="s">
        <v>50</v>
      </c>
      <c r="H9" s="723"/>
      <c r="I9" s="723"/>
      <c r="J9" s="723"/>
      <c r="K9" s="723"/>
      <c r="L9" s="723"/>
      <c r="M9" s="723"/>
      <c r="N9" s="723"/>
    </row>
    <row r="10" ht="18.75" spans="1:14">
      <c r="A10" s="724">
        <v>8</v>
      </c>
      <c r="B10" s="724" t="s">
        <v>51</v>
      </c>
      <c r="C10" s="724" t="s">
        <v>52</v>
      </c>
      <c r="D10" s="721"/>
      <c r="E10" s="722"/>
      <c r="F10" s="722"/>
      <c r="G10" s="723" t="s">
        <v>53</v>
      </c>
      <c r="H10" s="723"/>
      <c r="I10" s="723"/>
      <c r="J10" s="723"/>
      <c r="K10" s="723"/>
      <c r="L10" s="723"/>
      <c r="M10" s="723"/>
      <c r="N10" s="723"/>
    </row>
    <row r="11" ht="18.75" spans="1:14">
      <c r="A11" s="724">
        <v>9</v>
      </c>
      <c r="B11" s="724" t="s">
        <v>54</v>
      </c>
      <c r="C11" s="724" t="s">
        <v>55</v>
      </c>
      <c r="D11" s="721"/>
      <c r="E11" s="722"/>
      <c r="F11" s="722"/>
      <c r="G11" s="723" t="s">
        <v>56</v>
      </c>
      <c r="H11" s="723"/>
      <c r="I11" s="723"/>
      <c r="J11" s="723"/>
      <c r="K11" s="723"/>
      <c r="L11" s="723"/>
      <c r="M11" s="723"/>
      <c r="N11" s="723"/>
    </row>
    <row r="12" ht="18.75" spans="1:14">
      <c r="A12" s="724">
        <v>10</v>
      </c>
      <c r="B12" s="724" t="s">
        <v>57</v>
      </c>
      <c r="C12" s="724" t="s">
        <v>58</v>
      </c>
      <c r="D12" s="721"/>
      <c r="E12" s="722"/>
      <c r="F12" s="722"/>
      <c r="G12" s="723" t="s">
        <v>59</v>
      </c>
      <c r="H12" s="723"/>
      <c r="I12" s="723"/>
      <c r="J12" s="723"/>
      <c r="K12" s="723"/>
      <c r="L12" s="723"/>
      <c r="M12" s="723"/>
      <c r="N12" s="723"/>
    </row>
    <row r="13" ht="18.75" spans="1:14">
      <c r="A13" s="724">
        <v>11</v>
      </c>
      <c r="B13" s="724" t="s">
        <v>60</v>
      </c>
      <c r="C13" s="724" t="s">
        <v>61</v>
      </c>
      <c r="D13" s="721"/>
      <c r="E13" s="722"/>
      <c r="F13" s="722"/>
      <c r="G13" s="723" t="s">
        <v>62</v>
      </c>
      <c r="H13" s="723"/>
      <c r="I13" s="723"/>
      <c r="J13" s="723"/>
      <c r="K13" s="723"/>
      <c r="L13" s="723"/>
      <c r="M13" s="723"/>
      <c r="N13" s="723"/>
    </row>
    <row r="14" ht="18.75" spans="1:14">
      <c r="A14" s="724">
        <v>12</v>
      </c>
      <c r="B14" s="724" t="s">
        <v>63</v>
      </c>
      <c r="C14" s="724" t="s">
        <v>64</v>
      </c>
      <c r="D14" s="721"/>
      <c r="E14" s="722"/>
      <c r="F14" s="722"/>
      <c r="G14" s="723" t="s">
        <v>65</v>
      </c>
      <c r="H14" s="723"/>
      <c r="I14" s="723"/>
      <c r="J14" s="723"/>
      <c r="K14" s="723"/>
      <c r="L14" s="723"/>
      <c r="M14" s="723"/>
      <c r="N14" s="723"/>
    </row>
  </sheetData>
  <mergeCells count="14">
    <mergeCell ref="A1:N1"/>
    <mergeCell ref="G2:N2"/>
    <mergeCell ref="G3:N3"/>
    <mergeCell ref="G4:N4"/>
    <mergeCell ref="G5:N5"/>
    <mergeCell ref="G6:N6"/>
    <mergeCell ref="G7:N7"/>
    <mergeCell ref="G8:N8"/>
    <mergeCell ref="G9:N9"/>
    <mergeCell ref="G10:N10"/>
    <mergeCell ref="G11:N11"/>
    <mergeCell ref="G12:N12"/>
    <mergeCell ref="G13:N13"/>
    <mergeCell ref="G14:N14"/>
  </mergeCells>
  <pageMargins left="0.7" right="0.7" top="0.75" bottom="0.75" header="0.3" footer="0.3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M26"/>
  <sheetViews>
    <sheetView workbookViewId="0">
      <selection activeCell="F9" sqref="F9"/>
    </sheetView>
  </sheetViews>
  <sheetFormatPr defaultColWidth="9" defaultRowHeight="14.25"/>
  <cols>
    <col min="1" max="1" width="5.875" style="80" customWidth="1"/>
    <col min="2" max="2" width="28.375" style="80" customWidth="1"/>
    <col min="3" max="4" width="18" style="80" customWidth="1"/>
    <col min="5" max="5" width="12" style="80" customWidth="1"/>
    <col min="6" max="6" width="17.25" style="80" customWidth="1"/>
    <col min="7" max="7" width="8.875" style="80" customWidth="1"/>
    <col min="8" max="8" width="11.5" style="80" customWidth="1"/>
    <col min="9" max="16384" width="9" style="80"/>
  </cols>
  <sheetData>
    <row r="1" ht="20.25" spans="1:8">
      <c r="A1" s="397" t="s">
        <v>9830</v>
      </c>
      <c r="B1" s="397"/>
      <c r="C1" s="397"/>
      <c r="D1" s="397"/>
      <c r="E1" s="397"/>
      <c r="F1" s="397"/>
      <c r="G1" s="397"/>
      <c r="H1" s="397"/>
    </row>
    <row r="2" ht="19.5" customHeight="1" spans="1:13">
      <c r="A2" s="398"/>
      <c r="B2" s="398"/>
      <c r="C2" s="399"/>
      <c r="D2" s="399"/>
      <c r="E2" s="399"/>
      <c r="F2" s="399"/>
      <c r="G2" s="399"/>
      <c r="H2" s="400" t="s">
        <v>9831</v>
      </c>
      <c r="K2" s="90"/>
      <c r="L2" s="417"/>
      <c r="M2" s="417"/>
    </row>
    <row r="3" ht="24" customHeight="1" spans="1:13">
      <c r="A3" s="401" t="s">
        <v>10</v>
      </c>
      <c r="B3" s="402" t="s">
        <v>11</v>
      </c>
      <c r="C3" s="403" t="s">
        <v>153</v>
      </c>
      <c r="D3" s="403" t="s">
        <v>9832</v>
      </c>
      <c r="E3" s="403" t="s">
        <v>192</v>
      </c>
      <c r="F3" s="403" t="s">
        <v>9833</v>
      </c>
      <c r="G3" s="404" t="s">
        <v>247</v>
      </c>
      <c r="H3" s="405" t="s">
        <v>76</v>
      </c>
      <c r="K3" s="91"/>
      <c r="L3" s="91"/>
      <c r="M3" s="91"/>
    </row>
    <row r="4" ht="20.25" customHeight="1" spans="1:13">
      <c r="A4" s="406">
        <v>1</v>
      </c>
      <c r="B4" s="167"/>
      <c r="C4" s="407"/>
      <c r="D4" s="407"/>
      <c r="E4" s="407"/>
      <c r="F4" s="407"/>
      <c r="G4" s="408"/>
      <c r="H4" s="409"/>
      <c r="I4" s="418"/>
      <c r="K4" s="91"/>
      <c r="L4" s="91"/>
      <c r="M4" s="91"/>
    </row>
    <row r="5" ht="20.25" customHeight="1" spans="1:13">
      <c r="A5" s="410" t="s">
        <v>77</v>
      </c>
      <c r="B5" s="411"/>
      <c r="C5" s="412">
        <f t="shared" ref="C5:G5" si="0">SUM(C4:C4)</f>
        <v>0</v>
      </c>
      <c r="D5" s="412">
        <f t="shared" si="0"/>
        <v>0</v>
      </c>
      <c r="E5" s="412">
        <f t="shared" si="0"/>
        <v>0</v>
      </c>
      <c r="F5" s="412">
        <f t="shared" si="0"/>
        <v>0</v>
      </c>
      <c r="G5" s="412">
        <f t="shared" si="0"/>
        <v>0</v>
      </c>
      <c r="H5" s="413"/>
      <c r="K5" s="181"/>
      <c r="L5" s="181"/>
      <c r="M5" s="181"/>
    </row>
    <row r="6" ht="20.25" customHeight="1" spans="1:13">
      <c r="A6" s="414"/>
      <c r="B6" s="414"/>
      <c r="C6" s="415"/>
      <c r="D6" s="415"/>
      <c r="E6" s="415"/>
      <c r="F6" s="415"/>
      <c r="G6" s="415"/>
      <c r="H6" s="416"/>
      <c r="K6" s="181"/>
      <c r="L6" s="181"/>
      <c r="M6" s="181"/>
    </row>
    <row r="7" ht="20.25" customHeight="1" spans="1:13">
      <c r="A7" s="414"/>
      <c r="B7" s="414"/>
      <c r="C7" s="415"/>
      <c r="D7" s="415"/>
      <c r="E7" s="415"/>
      <c r="F7" s="415"/>
      <c r="G7" s="415"/>
      <c r="H7" s="416"/>
      <c r="K7" s="181"/>
      <c r="L7" s="181"/>
      <c r="M7" s="181"/>
    </row>
    <row r="8" ht="20.25" customHeight="1" spans="1:13">
      <c r="A8" s="414"/>
      <c r="B8" s="414"/>
      <c r="C8" s="415"/>
      <c r="D8" s="415"/>
      <c r="E8" s="415"/>
      <c r="F8" s="415"/>
      <c r="G8" s="415"/>
      <c r="H8" s="416"/>
      <c r="K8" s="181"/>
      <c r="L8" s="181"/>
      <c r="M8" s="181"/>
    </row>
    <row r="9" ht="20.25" customHeight="1" spans="1:13">
      <c r="A9" s="414"/>
      <c r="B9" s="414"/>
      <c r="C9" s="415"/>
      <c r="D9" s="415"/>
      <c r="E9" s="415"/>
      <c r="F9" s="415"/>
      <c r="G9" s="415"/>
      <c r="H9" s="416"/>
      <c r="K9" s="181"/>
      <c r="L9" s="181"/>
      <c r="M9" s="181"/>
    </row>
    <row r="10" ht="20.25" customHeight="1" spans="1:13">
      <c r="A10" s="414"/>
      <c r="B10" s="414"/>
      <c r="C10" s="415"/>
      <c r="D10" s="415"/>
      <c r="E10" s="415"/>
      <c r="F10" s="415"/>
      <c r="G10" s="415"/>
      <c r="H10" s="416"/>
      <c r="K10" s="181"/>
      <c r="L10" s="181"/>
      <c r="M10" s="181"/>
    </row>
    <row r="11" ht="20.25" customHeight="1" spans="1:13">
      <c r="A11" s="414"/>
      <c r="B11" s="414"/>
      <c r="C11" s="415"/>
      <c r="D11" s="415"/>
      <c r="E11" s="415"/>
      <c r="F11" s="415"/>
      <c r="G11" s="415"/>
      <c r="H11" s="416"/>
      <c r="K11" s="181"/>
      <c r="L11" s="181"/>
      <c r="M11" s="181"/>
    </row>
    <row r="12" ht="20.25" customHeight="1" spans="1:13">
      <c r="A12" s="414"/>
      <c r="B12" s="414"/>
      <c r="C12" s="415"/>
      <c r="D12" s="415"/>
      <c r="E12" s="415"/>
      <c r="F12" s="415"/>
      <c r="G12" s="415"/>
      <c r="H12" s="416"/>
      <c r="K12" s="181"/>
      <c r="L12" s="181"/>
      <c r="M12" s="181"/>
    </row>
    <row r="13" ht="20.25" customHeight="1" spans="1:13">
      <c r="A13" s="414"/>
      <c r="B13" s="414"/>
      <c r="C13" s="415"/>
      <c r="D13" s="415"/>
      <c r="E13" s="415"/>
      <c r="F13" s="415"/>
      <c r="G13" s="415"/>
      <c r="H13" s="416"/>
      <c r="K13" s="181"/>
      <c r="L13" s="181"/>
      <c r="M13" s="181"/>
    </row>
    <row r="14" ht="20.25" customHeight="1" spans="1:13">
      <c r="A14" s="414"/>
      <c r="B14" s="414"/>
      <c r="C14" s="415"/>
      <c r="D14" s="415"/>
      <c r="E14" s="415"/>
      <c r="F14" s="415"/>
      <c r="G14" s="415"/>
      <c r="H14" s="416"/>
      <c r="K14" s="181"/>
      <c r="L14" s="181"/>
      <c r="M14" s="181"/>
    </row>
    <row r="15" ht="20.25" customHeight="1" spans="1:13">
      <c r="A15" s="414"/>
      <c r="B15" s="414"/>
      <c r="C15" s="415"/>
      <c r="D15" s="415"/>
      <c r="E15" s="415"/>
      <c r="F15" s="415"/>
      <c r="G15" s="415"/>
      <c r="H15" s="416"/>
      <c r="K15" s="181"/>
      <c r="L15" s="181"/>
      <c r="M15" s="181"/>
    </row>
    <row r="16" ht="20.25" customHeight="1" spans="1:13">
      <c r="A16" s="414"/>
      <c r="B16" s="414"/>
      <c r="C16" s="415"/>
      <c r="D16" s="415"/>
      <c r="E16" s="415"/>
      <c r="F16" s="415"/>
      <c r="G16" s="415"/>
      <c r="H16" s="416"/>
      <c r="K16" s="181"/>
      <c r="L16" s="181"/>
      <c r="M16" s="181"/>
    </row>
    <row r="17" ht="20.25" customHeight="1" spans="1:13">
      <c r="A17" s="414"/>
      <c r="B17" s="414"/>
      <c r="C17" s="415"/>
      <c r="D17" s="415"/>
      <c r="E17" s="415"/>
      <c r="F17" s="415"/>
      <c r="G17" s="415"/>
      <c r="H17" s="416"/>
      <c r="K17" s="181"/>
      <c r="L17" s="181"/>
      <c r="M17" s="181"/>
    </row>
    <row r="18" ht="20.25" customHeight="1" spans="1:13">
      <c r="A18" s="414"/>
      <c r="B18" s="414"/>
      <c r="C18" s="415"/>
      <c r="D18" s="415"/>
      <c r="E18" s="415"/>
      <c r="F18" s="415"/>
      <c r="G18" s="415"/>
      <c r="H18" s="416"/>
      <c r="K18" s="181"/>
      <c r="L18" s="181"/>
      <c r="M18" s="181"/>
    </row>
    <row r="19" ht="20.25" customHeight="1" spans="1:13">
      <c r="A19" s="414"/>
      <c r="B19" s="414"/>
      <c r="C19" s="415"/>
      <c r="D19" s="415"/>
      <c r="E19" s="415"/>
      <c r="F19" s="415"/>
      <c r="G19" s="415"/>
      <c r="H19" s="416"/>
      <c r="K19" s="181"/>
      <c r="L19" s="181"/>
      <c r="M19" s="181"/>
    </row>
    <row r="20" ht="20.25" customHeight="1" spans="1:13">
      <c r="A20" s="414"/>
      <c r="B20" s="414"/>
      <c r="C20" s="415"/>
      <c r="D20" s="415"/>
      <c r="E20" s="415"/>
      <c r="F20" s="415"/>
      <c r="G20" s="415"/>
      <c r="H20" s="416"/>
      <c r="K20" s="181"/>
      <c r="L20" s="181"/>
      <c r="M20" s="181"/>
    </row>
    <row r="21" ht="20.25" customHeight="1" spans="1:13">
      <c r="A21" s="414"/>
      <c r="B21" s="414"/>
      <c r="C21" s="415"/>
      <c r="D21" s="415"/>
      <c r="E21" s="415"/>
      <c r="F21" s="415"/>
      <c r="G21" s="415"/>
      <c r="H21" s="416"/>
      <c r="K21" s="181"/>
      <c r="L21" s="181"/>
      <c r="M21" s="181"/>
    </row>
    <row r="22" ht="20.25" customHeight="1" spans="1:13">
      <c r="A22" s="414"/>
      <c r="B22" s="414"/>
      <c r="C22" s="415"/>
      <c r="D22" s="415"/>
      <c r="E22" s="415"/>
      <c r="F22" s="415"/>
      <c r="G22" s="415"/>
      <c r="H22" s="416"/>
      <c r="K22" s="181"/>
      <c r="L22" s="181"/>
      <c r="M22" s="181"/>
    </row>
    <row r="23" ht="20.25" customHeight="1" spans="1:13">
      <c r="A23" s="414"/>
      <c r="B23" s="414"/>
      <c r="C23" s="415"/>
      <c r="D23" s="415"/>
      <c r="E23" s="415"/>
      <c r="F23" s="415"/>
      <c r="G23" s="415"/>
      <c r="H23" s="416"/>
      <c r="K23" s="181"/>
      <c r="L23" s="181"/>
      <c r="M23" s="181"/>
    </row>
    <row r="24" ht="20.25" customHeight="1" spans="1:13">
      <c r="A24" s="414"/>
      <c r="B24" s="414"/>
      <c r="C24" s="415"/>
      <c r="D24" s="415"/>
      <c r="E24" s="415"/>
      <c r="F24" s="415"/>
      <c r="G24" s="415"/>
      <c r="H24" s="416"/>
      <c r="K24" s="181"/>
      <c r="L24" s="181"/>
      <c r="M24" s="181"/>
    </row>
    <row r="25" ht="20.25" customHeight="1" spans="1:13">
      <c r="A25" s="414"/>
      <c r="B25" s="414"/>
      <c r="C25" s="415"/>
      <c r="D25" s="415"/>
      <c r="E25" s="415"/>
      <c r="F25" s="415"/>
      <c r="G25" s="415"/>
      <c r="H25" s="416"/>
      <c r="K25" s="181"/>
      <c r="L25" s="181"/>
      <c r="M25" s="181"/>
    </row>
    <row r="26" ht="20.25" customHeight="1" spans="1:13">
      <c r="A26" s="414"/>
      <c r="B26" s="414"/>
      <c r="C26" s="415"/>
      <c r="D26" s="415"/>
      <c r="E26" s="415"/>
      <c r="F26" s="415"/>
      <c r="G26" s="415"/>
      <c r="H26" s="416"/>
      <c r="K26" s="181"/>
      <c r="L26" s="181"/>
      <c r="M26" s="181"/>
    </row>
  </sheetData>
  <mergeCells count="3">
    <mergeCell ref="A1:H1"/>
    <mergeCell ref="A2:B2"/>
    <mergeCell ref="A5:B5"/>
  </mergeCells>
  <pageMargins left="0.7" right="0.7" top="0.75" bottom="0.75" header="0.3" footer="0.3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"/>
  <sheetViews>
    <sheetView workbookViewId="0">
      <pane ySplit="3" topLeftCell="A4" activePane="bottomLeft" state="frozen"/>
      <selection/>
      <selection pane="bottomLeft" activeCell="F9" sqref="F9"/>
    </sheetView>
  </sheetViews>
  <sheetFormatPr defaultColWidth="9" defaultRowHeight="14.25"/>
  <cols>
    <col min="1" max="1" width="5.875" style="48" customWidth="1"/>
    <col min="2" max="8" width="15.625" style="48" customWidth="1"/>
    <col min="9" max="16384" width="9" style="48"/>
  </cols>
  <sheetData>
    <row r="1" ht="20.25" spans="1:8">
      <c r="A1" s="120" t="s">
        <v>9834</v>
      </c>
      <c r="B1" s="120"/>
      <c r="C1" s="120"/>
      <c r="D1" s="120"/>
      <c r="E1" s="120"/>
      <c r="F1" s="120"/>
      <c r="G1" s="120"/>
      <c r="H1" s="120"/>
    </row>
    <row r="2" ht="19.5" customHeight="1" spans="1:12">
      <c r="A2" s="121" t="str">
        <f>封面!A5</f>
        <v>单位名称：*****</v>
      </c>
      <c r="B2" s="122"/>
      <c r="C2" s="123"/>
      <c r="D2" s="34" t="str">
        <f>封面!A6</f>
        <v>清查基准日：年 月 日</v>
      </c>
      <c r="E2" s="34"/>
      <c r="F2" s="34"/>
      <c r="G2" s="28"/>
      <c r="H2" s="134" t="s">
        <v>9831</v>
      </c>
      <c r="J2" s="93"/>
      <c r="K2" s="135"/>
      <c r="L2" s="135"/>
    </row>
    <row r="3" ht="24" customHeight="1" spans="1:12">
      <c r="A3" s="124" t="s">
        <v>10</v>
      </c>
      <c r="B3" s="124" t="s">
        <v>9835</v>
      </c>
      <c r="C3" s="124" t="s">
        <v>9836</v>
      </c>
      <c r="D3" s="125" t="s">
        <v>9837</v>
      </c>
      <c r="E3" s="125" t="s">
        <v>9838</v>
      </c>
      <c r="F3" s="125" t="s">
        <v>9839</v>
      </c>
      <c r="G3" s="124" t="s">
        <v>9840</v>
      </c>
      <c r="H3" s="136" t="s">
        <v>76</v>
      </c>
      <c r="J3" s="94"/>
      <c r="K3" s="94"/>
      <c r="L3" s="94"/>
    </row>
    <row r="4" ht="24" customHeight="1" spans="1:12">
      <c r="A4" s="387">
        <v>1</v>
      </c>
      <c r="B4" s="388"/>
      <c r="C4" s="388"/>
      <c r="D4" s="389"/>
      <c r="E4" s="389"/>
      <c r="F4" s="389"/>
      <c r="G4" s="388"/>
      <c r="H4" s="390"/>
      <c r="J4"/>
      <c r="K4"/>
      <c r="L4"/>
    </row>
    <row r="5" ht="24" customHeight="1" spans="1:10">
      <c r="A5" s="387">
        <v>2</v>
      </c>
      <c r="B5" s="388"/>
      <c r="C5" s="388"/>
      <c r="D5" s="389"/>
      <c r="E5" s="389"/>
      <c r="F5" s="389"/>
      <c r="G5" s="388"/>
      <c r="H5" s="390"/>
      <c r="J5"/>
    </row>
    <row r="6" ht="24" customHeight="1" spans="1:11">
      <c r="A6" s="387">
        <v>3</v>
      </c>
      <c r="B6" s="388"/>
      <c r="C6" s="388"/>
      <c r="D6" s="389"/>
      <c r="E6" s="389"/>
      <c r="F6" s="389"/>
      <c r="G6" s="388"/>
      <c r="H6" s="390"/>
      <c r="J6"/>
      <c r="K6" s="93"/>
    </row>
    <row r="7" ht="24" customHeight="1" spans="1:11">
      <c r="A7" s="387">
        <v>4</v>
      </c>
      <c r="B7" s="388"/>
      <c r="C7" s="388"/>
      <c r="D7" s="389"/>
      <c r="E7" s="389"/>
      <c r="F7" s="389"/>
      <c r="G7" s="388"/>
      <c r="H7" s="390"/>
      <c r="J7"/>
      <c r="K7" s="94"/>
    </row>
    <row r="8" ht="24" customHeight="1" spans="1:11">
      <c r="A8" s="387">
        <v>5</v>
      </c>
      <c r="B8" s="388"/>
      <c r="C8" s="388"/>
      <c r="D8" s="389"/>
      <c r="E8" s="389"/>
      <c r="F8" s="389"/>
      <c r="G8" s="388"/>
      <c r="H8" s="390"/>
      <c r="J8"/>
      <c r="K8" s="95"/>
    </row>
    <row r="9" ht="24" customHeight="1" spans="1:10">
      <c r="A9" s="387">
        <v>6</v>
      </c>
      <c r="B9" s="388"/>
      <c r="C9" s="388"/>
      <c r="D9" s="389"/>
      <c r="E9" s="389"/>
      <c r="F9" s="389"/>
      <c r="G9" s="388"/>
      <c r="H9" s="390"/>
      <c r="J9"/>
    </row>
    <row r="10" ht="24" customHeight="1" spans="1:10">
      <c r="A10" s="387">
        <v>7</v>
      </c>
      <c r="B10" s="388"/>
      <c r="C10" s="388"/>
      <c r="D10" s="389"/>
      <c r="E10" s="389"/>
      <c r="F10" s="389"/>
      <c r="G10" s="388"/>
      <c r="H10" s="390"/>
      <c r="J10"/>
    </row>
    <row r="11" ht="24" customHeight="1" spans="1:10">
      <c r="A11" s="387">
        <v>8</v>
      </c>
      <c r="B11" s="388"/>
      <c r="C11" s="388"/>
      <c r="D11" s="389"/>
      <c r="E11" s="389"/>
      <c r="F11" s="389"/>
      <c r="G11" s="388"/>
      <c r="H11" s="390"/>
      <c r="J11"/>
    </row>
    <row r="12" ht="24" customHeight="1" spans="1:10">
      <c r="A12" s="387">
        <v>9</v>
      </c>
      <c r="B12" s="388"/>
      <c r="C12" s="388"/>
      <c r="D12" s="389"/>
      <c r="E12" s="389"/>
      <c r="F12" s="389"/>
      <c r="G12" s="388"/>
      <c r="H12" s="390"/>
      <c r="J12"/>
    </row>
    <row r="13" ht="24" customHeight="1" spans="1:10">
      <c r="A13" s="387">
        <v>10</v>
      </c>
      <c r="B13" s="388"/>
      <c r="C13" s="388"/>
      <c r="D13" s="389"/>
      <c r="E13" s="389"/>
      <c r="F13" s="389"/>
      <c r="G13" s="388"/>
      <c r="H13" s="390"/>
      <c r="J13"/>
    </row>
    <row r="14" ht="24" customHeight="1" spans="1:10">
      <c r="A14" s="387">
        <v>11</v>
      </c>
      <c r="B14" s="388"/>
      <c r="C14" s="388"/>
      <c r="D14" s="389"/>
      <c r="E14" s="389"/>
      <c r="F14" s="389"/>
      <c r="G14" s="388"/>
      <c r="H14" s="390"/>
      <c r="J14"/>
    </row>
    <row r="15" ht="24" customHeight="1" spans="1:10">
      <c r="A15" s="387">
        <v>12</v>
      </c>
      <c r="B15" s="388"/>
      <c r="C15" s="388"/>
      <c r="D15" s="389"/>
      <c r="E15" s="389"/>
      <c r="F15" s="389"/>
      <c r="G15" s="388"/>
      <c r="H15" s="391"/>
      <c r="J15"/>
    </row>
    <row r="16" ht="15" spans="1:12">
      <c r="A16" s="392" t="s">
        <v>9841</v>
      </c>
      <c r="B16" s="393"/>
      <c r="C16" s="394"/>
      <c r="D16" s="394">
        <f>SUM(D4:D15)</f>
        <v>0</v>
      </c>
      <c r="E16" s="394">
        <f>SUM(E4:E15)</f>
        <v>0</v>
      </c>
      <c r="F16" s="394">
        <f>SUM(F4:F15)</f>
        <v>0</v>
      </c>
      <c r="G16" s="395"/>
      <c r="H16" s="396"/>
      <c r="J16"/>
      <c r="K16"/>
      <c r="L16"/>
    </row>
    <row r="17" ht="15" spans="1:12">
      <c r="A17" s="123"/>
      <c r="B17" s="123"/>
      <c r="C17" s="123"/>
      <c r="D17" s="123"/>
      <c r="E17" s="123"/>
      <c r="F17" s="123"/>
      <c r="G17" s="123"/>
      <c r="H17" s="123"/>
      <c r="J17"/>
      <c r="K17"/>
      <c r="L17"/>
    </row>
    <row r="18" customFormat="1" ht="59.25" customHeight="1" spans="1:8">
      <c r="A18" s="28"/>
      <c r="B18" s="28" t="str">
        <f>封面!A9</f>
        <v>单位财务负责人：***</v>
      </c>
      <c r="C18" s="48"/>
      <c r="D18" s="48"/>
      <c r="E18" s="28" t="str">
        <f>封面!A11</f>
        <v>会计审核人：***</v>
      </c>
      <c r="F18" s="28"/>
      <c r="G18" s="28"/>
      <c r="H18" s="28" t="s">
        <v>97</v>
      </c>
    </row>
    <row r="31" spans="2:2">
      <c r="B31" s="55"/>
    </row>
  </sheetData>
  <mergeCells count="2">
    <mergeCell ref="A1:H1"/>
    <mergeCell ref="A16:B16"/>
  </mergeCells>
  <pageMargins left="0.75" right="0.75" top="1" bottom="1" header="0.5" footer="0.5"/>
  <pageSetup paperSize="9" orientation="landscape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17"/>
  <sheetViews>
    <sheetView workbookViewId="0">
      <pane ySplit="4" topLeftCell="A5" activePane="bottomLeft" state="frozen"/>
      <selection/>
      <selection pane="bottomLeft" activeCell="C13" sqref="C13"/>
    </sheetView>
  </sheetViews>
  <sheetFormatPr defaultColWidth="9" defaultRowHeight="13.5"/>
  <cols>
    <col min="1" max="1" width="6.125" customWidth="1"/>
    <col min="2" max="2" width="22.5" customWidth="1"/>
  </cols>
  <sheetData>
    <row r="1" ht="34.5" customHeight="1" spans="1:15">
      <c r="A1" s="29" t="s">
        <v>9842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8" customFormat="1" ht="39" customHeight="1" spans="1:16">
      <c r="A2" s="85" t="str">
        <f>封面!A5</f>
        <v>单位名称：*****</v>
      </c>
      <c r="B2" s="85"/>
      <c r="C2" s="34"/>
      <c r="E2" s="41" t="str">
        <f>封面!A6</f>
        <v>清查基准日：年 月 日</v>
      </c>
      <c r="H2" s="85"/>
      <c r="K2" s="85" t="s">
        <v>215</v>
      </c>
      <c r="O2" s="85" t="s">
        <v>9843</v>
      </c>
      <c r="P2" s="85"/>
    </row>
    <row r="3" s="28" customFormat="1" ht="18.75" customHeight="1" spans="1:16">
      <c r="A3" s="35" t="s">
        <v>10</v>
      </c>
      <c r="B3" s="35" t="s">
        <v>89</v>
      </c>
      <c r="C3" s="383" t="s">
        <v>190</v>
      </c>
      <c r="D3" s="384"/>
      <c r="E3" s="384"/>
      <c r="F3" s="385"/>
      <c r="G3" s="383" t="s">
        <v>191</v>
      </c>
      <c r="H3" s="384"/>
      <c r="I3" s="385"/>
      <c r="J3" s="383" t="s">
        <v>192</v>
      </c>
      <c r="K3" s="384"/>
      <c r="L3" s="385"/>
      <c r="M3" s="42" t="s">
        <v>193</v>
      </c>
      <c r="N3" s="42"/>
      <c r="O3" s="42"/>
      <c r="P3" s="35" t="s">
        <v>76</v>
      </c>
    </row>
    <row r="4" s="28" customFormat="1" ht="14.25" spans="1:16">
      <c r="A4" s="35">
        <v>1</v>
      </c>
      <c r="B4" s="35"/>
      <c r="C4" s="43" t="s">
        <v>194</v>
      </c>
      <c r="D4" s="43" t="s">
        <v>195</v>
      </c>
      <c r="E4" s="43" t="s">
        <v>196</v>
      </c>
      <c r="F4" s="43" t="s">
        <v>197</v>
      </c>
      <c r="G4" s="43" t="s">
        <v>194</v>
      </c>
      <c r="H4" s="43" t="s">
        <v>195</v>
      </c>
      <c r="I4" s="43" t="s">
        <v>86</v>
      </c>
      <c r="J4" s="43" t="s">
        <v>194</v>
      </c>
      <c r="K4" s="43" t="s">
        <v>195</v>
      </c>
      <c r="L4" s="43" t="s">
        <v>86</v>
      </c>
      <c r="M4" s="43" t="s">
        <v>194</v>
      </c>
      <c r="N4" s="43" t="s">
        <v>195</v>
      </c>
      <c r="O4" s="43" t="s">
        <v>86</v>
      </c>
      <c r="P4" s="35"/>
    </row>
    <row r="5" s="28" customFormat="1" ht="14.25" spans="1:16">
      <c r="A5" s="35">
        <v>1</v>
      </c>
      <c r="B5" s="38" t="s">
        <v>9844</v>
      </c>
      <c r="C5" s="38"/>
      <c r="D5" s="386"/>
      <c r="E5" s="38"/>
      <c r="F5" s="38"/>
      <c r="G5" s="38"/>
      <c r="H5" s="386"/>
      <c r="I5" s="38"/>
      <c r="J5" s="38">
        <f>IF((G5-C5)&gt;0,G5-C5,0)</f>
        <v>0</v>
      </c>
      <c r="K5" s="38"/>
      <c r="L5" s="38">
        <f>IF((I5-F5)&gt;0,I5-F5,0)</f>
        <v>0</v>
      </c>
      <c r="M5" s="38">
        <f>IF((G5-C5)&lt;0,G5-C5,0)</f>
        <v>0</v>
      </c>
      <c r="N5" s="38"/>
      <c r="O5" s="38">
        <f>IF((I5-F5)&lt;0,I5-F5,0)</f>
        <v>0</v>
      </c>
      <c r="P5" s="38"/>
    </row>
    <row r="6" s="28" customFormat="1" ht="14.25" spans="1:20">
      <c r="A6" s="35">
        <v>2</v>
      </c>
      <c r="B6" s="38" t="s">
        <v>9845</v>
      </c>
      <c r="C6" s="38"/>
      <c r="D6" s="386"/>
      <c r="E6" s="38"/>
      <c r="F6" s="38"/>
      <c r="G6" s="38"/>
      <c r="H6" s="386"/>
      <c r="I6" s="38"/>
      <c r="J6" s="38">
        <f t="shared" ref="J6:J13" si="0">IF((G6-C6)&gt;0,G6-C6,0)</f>
        <v>0</v>
      </c>
      <c r="K6" s="38"/>
      <c r="L6" s="38">
        <f>IF((I6-F6)&gt;0,I6-F6,0)</f>
        <v>0</v>
      </c>
      <c r="M6" s="38">
        <f t="shared" ref="M6:M13" si="1">IF((G6-C6)&lt;0,G6-C6,0)</f>
        <v>0</v>
      </c>
      <c r="N6" s="38"/>
      <c r="O6" s="38">
        <f t="shared" ref="O6:O13" si="2">IF((I6-F6)&lt;0,I6-F6,0)</f>
        <v>0</v>
      </c>
      <c r="P6" s="38"/>
      <c r="Q6" s="100"/>
      <c r="T6" s="100"/>
    </row>
    <row r="7" s="28" customFormat="1" ht="14.25" spans="1:20">
      <c r="A7" s="35">
        <v>3</v>
      </c>
      <c r="B7" s="38" t="s">
        <v>9846</v>
      </c>
      <c r="C7" s="38"/>
      <c r="D7" s="386"/>
      <c r="E7" s="38"/>
      <c r="F7" s="38"/>
      <c r="G7" s="38"/>
      <c r="H7" s="386"/>
      <c r="I7" s="38"/>
      <c r="J7" s="38">
        <f t="shared" si="0"/>
        <v>0</v>
      </c>
      <c r="K7" s="38"/>
      <c r="L7" s="38">
        <f t="shared" ref="L7:L13" si="3">IF((I7-F7)&gt;0,I7-F7,0)</f>
        <v>0</v>
      </c>
      <c r="M7" s="38">
        <f t="shared" si="1"/>
        <v>0</v>
      </c>
      <c r="N7" s="38"/>
      <c r="O7" s="38">
        <f t="shared" si="2"/>
        <v>0</v>
      </c>
      <c r="P7" s="38"/>
      <c r="Q7" s="100"/>
      <c r="R7" s="55"/>
      <c r="S7" s="55"/>
      <c r="T7" s="100"/>
    </row>
    <row r="8" s="28" customFormat="1" ht="14.25" spans="1:20">
      <c r="A8" s="35">
        <v>4</v>
      </c>
      <c r="B8" s="38" t="s">
        <v>9847</v>
      </c>
      <c r="C8" s="38"/>
      <c r="D8" s="386"/>
      <c r="E8" s="38"/>
      <c r="F8" s="38"/>
      <c r="G8" s="38"/>
      <c r="H8" s="386"/>
      <c r="I8" s="38"/>
      <c r="J8" s="38">
        <f t="shared" si="0"/>
        <v>0</v>
      </c>
      <c r="K8" s="38"/>
      <c r="L8" s="38">
        <f t="shared" si="3"/>
        <v>0</v>
      </c>
      <c r="M8" s="38">
        <f t="shared" si="1"/>
        <v>0</v>
      </c>
      <c r="N8" s="38"/>
      <c r="O8" s="38">
        <f t="shared" si="2"/>
        <v>0</v>
      </c>
      <c r="P8" s="38"/>
      <c r="Q8" s="100"/>
      <c r="R8" s="55"/>
      <c r="S8" s="55"/>
      <c r="T8" s="100"/>
    </row>
    <row r="9" s="28" customFormat="1" ht="14.25" spans="1:20">
      <c r="A9" s="35">
        <v>5</v>
      </c>
      <c r="B9" s="38" t="s">
        <v>9848</v>
      </c>
      <c r="C9" s="38"/>
      <c r="D9" s="386"/>
      <c r="E9" s="38"/>
      <c r="F9" s="38"/>
      <c r="G9" s="38"/>
      <c r="H9" s="386"/>
      <c r="I9" s="38"/>
      <c r="J9" s="38">
        <f t="shared" si="0"/>
        <v>0</v>
      </c>
      <c r="K9" s="38"/>
      <c r="L9" s="38">
        <f t="shared" si="3"/>
        <v>0</v>
      </c>
      <c r="M9" s="38">
        <f t="shared" si="1"/>
        <v>0</v>
      </c>
      <c r="N9" s="38"/>
      <c r="O9" s="38">
        <f t="shared" si="2"/>
        <v>0</v>
      </c>
      <c r="P9" s="38"/>
      <c r="Q9" s="100"/>
      <c r="R9" s="56"/>
      <c r="S9" s="55"/>
      <c r="T9" s="100"/>
    </row>
    <row r="10" s="28" customFormat="1" ht="14.25" spans="1:20">
      <c r="A10" s="35">
        <v>6</v>
      </c>
      <c r="B10" s="38" t="s">
        <v>9849</v>
      </c>
      <c r="C10" s="38"/>
      <c r="D10" s="386"/>
      <c r="E10" s="38"/>
      <c r="F10" s="38"/>
      <c r="G10" s="38"/>
      <c r="H10" s="386"/>
      <c r="I10" s="38"/>
      <c r="J10" s="38">
        <f t="shared" si="0"/>
        <v>0</v>
      </c>
      <c r="K10" s="38"/>
      <c r="L10" s="38">
        <f t="shared" si="3"/>
        <v>0</v>
      </c>
      <c r="M10" s="38">
        <f t="shared" si="1"/>
        <v>0</v>
      </c>
      <c r="N10" s="38"/>
      <c r="O10" s="38">
        <f t="shared" si="2"/>
        <v>0</v>
      </c>
      <c r="P10" s="38"/>
      <c r="Q10" s="100"/>
      <c r="R10" s="57"/>
      <c r="S10" s="55"/>
      <c r="T10" s="100"/>
    </row>
    <row r="11" s="28" customFormat="1" ht="14.25" spans="1:20">
      <c r="A11" s="35">
        <v>7</v>
      </c>
      <c r="B11" s="38" t="s">
        <v>9850</v>
      </c>
      <c r="C11" s="38"/>
      <c r="D11" s="386"/>
      <c r="E11" s="38"/>
      <c r="F11" s="38"/>
      <c r="G11" s="38"/>
      <c r="H11" s="386"/>
      <c r="I11" s="38"/>
      <c r="J11" s="38">
        <f t="shared" si="0"/>
        <v>0</v>
      </c>
      <c r="K11" s="38"/>
      <c r="L11" s="38">
        <f t="shared" si="3"/>
        <v>0</v>
      </c>
      <c r="M11" s="38">
        <f t="shared" si="1"/>
        <v>0</v>
      </c>
      <c r="N11" s="38"/>
      <c r="O11" s="38">
        <f t="shared" si="2"/>
        <v>0</v>
      </c>
      <c r="P11" s="38"/>
      <c r="Q11" s="100"/>
      <c r="R11" s="58"/>
      <c r="S11" s="55"/>
      <c r="T11" s="100"/>
    </row>
    <row r="12" s="28" customFormat="1" ht="14.25" spans="1:20">
      <c r="A12" s="35">
        <v>8</v>
      </c>
      <c r="B12" s="38" t="s">
        <v>9851</v>
      </c>
      <c r="C12" s="38"/>
      <c r="D12" s="386"/>
      <c r="E12" s="38"/>
      <c r="F12" s="38"/>
      <c r="G12" s="38"/>
      <c r="H12" s="386"/>
      <c r="I12" s="38"/>
      <c r="J12" s="38">
        <f t="shared" si="0"/>
        <v>0</v>
      </c>
      <c r="K12" s="38"/>
      <c r="L12" s="38">
        <f t="shared" si="3"/>
        <v>0</v>
      </c>
      <c r="M12" s="38">
        <f t="shared" si="1"/>
        <v>0</v>
      </c>
      <c r="N12" s="38"/>
      <c r="O12" s="38">
        <f t="shared" si="2"/>
        <v>0</v>
      </c>
      <c r="P12" s="38"/>
      <c r="Q12" s="100"/>
      <c r="R12" s="55"/>
      <c r="S12" s="55"/>
      <c r="T12" s="100"/>
    </row>
    <row r="13" s="28" customFormat="1" ht="14.25" spans="1:20">
      <c r="A13" s="35">
        <v>9</v>
      </c>
      <c r="B13" s="38" t="s">
        <v>9852</v>
      </c>
      <c r="C13" s="38"/>
      <c r="D13" s="386"/>
      <c r="E13" s="38"/>
      <c r="F13" s="38"/>
      <c r="G13" s="38"/>
      <c r="H13" s="386"/>
      <c r="I13" s="38"/>
      <c r="J13" s="38">
        <f t="shared" si="0"/>
        <v>0</v>
      </c>
      <c r="K13" s="38"/>
      <c r="L13" s="38">
        <f t="shared" si="3"/>
        <v>0</v>
      </c>
      <c r="M13" s="38">
        <f t="shared" si="1"/>
        <v>0</v>
      </c>
      <c r="N13" s="38"/>
      <c r="O13" s="38">
        <f t="shared" si="2"/>
        <v>0</v>
      </c>
      <c r="P13" s="38"/>
      <c r="Q13" s="100"/>
      <c r="R13" s="55"/>
      <c r="S13" s="55"/>
      <c r="T13" s="100"/>
    </row>
    <row r="14" s="28" customFormat="1" ht="14.25" spans="1:16">
      <c r="A14" s="35" t="s">
        <v>187</v>
      </c>
      <c r="B14" s="38"/>
      <c r="C14" s="38"/>
      <c r="D14" s="38"/>
      <c r="E14" s="38">
        <f>SUM(E5:E13)</f>
        <v>0</v>
      </c>
      <c r="F14" s="38">
        <f>SUM(F5:F13)</f>
        <v>0</v>
      </c>
      <c r="G14" s="38"/>
      <c r="H14" s="38"/>
      <c r="I14" s="38">
        <f>SUM(I5:I13)</f>
        <v>0</v>
      </c>
      <c r="J14" s="38">
        <f>SUM(J5:J13)</f>
        <v>0</v>
      </c>
      <c r="K14" s="38"/>
      <c r="L14" s="38">
        <f>SUM(L5:L13)</f>
        <v>0</v>
      </c>
      <c r="M14" s="38">
        <f>SUM(M5:M13)</f>
        <v>0</v>
      </c>
      <c r="N14" s="38"/>
      <c r="O14" s="38">
        <f>SUM(O5:O13)</f>
        <v>0</v>
      </c>
      <c r="P14" s="38"/>
    </row>
    <row r="15" s="28" customFormat="1" ht="17.25" customHeight="1" spans="1:1">
      <c r="A15" s="99" t="s">
        <v>9853</v>
      </c>
    </row>
    <row r="16" s="28" customFormat="1" ht="37.5" customHeight="1" spans="1:15">
      <c r="A16" s="28" t="str">
        <f>封面!A8</f>
        <v>单位总经理：***</v>
      </c>
      <c r="D16" s="28" t="str">
        <f>封面!A9</f>
        <v>单位财务负责人：***</v>
      </c>
      <c r="H16" s="28" t="str">
        <f>封面!A11</f>
        <v>会计审核人：***</v>
      </c>
      <c r="K16" s="28" t="str">
        <f>封面!A10</f>
        <v>单位物资部门负责人：***</v>
      </c>
      <c r="O16" s="28" t="s">
        <v>97</v>
      </c>
    </row>
    <row r="17" s="28" customFormat="1" ht="14.25"/>
  </sheetData>
  <mergeCells count="9">
    <mergeCell ref="A1:O1"/>
    <mergeCell ref="A2:B2"/>
    <mergeCell ref="C3:F3"/>
    <mergeCell ref="G3:I3"/>
    <mergeCell ref="J3:L3"/>
    <mergeCell ref="M3:O3"/>
    <mergeCell ref="A3:A4"/>
    <mergeCell ref="B3:B4"/>
    <mergeCell ref="P3:P4"/>
  </mergeCells>
  <pageMargins left="0.7" right="0.7" top="0.75" bottom="0.75" header="0.3" footer="0.3"/>
  <pageSetup paperSize="9" orientation="portrait" horizontalDpi="1200" verticalDpi="12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Y30"/>
  <sheetViews>
    <sheetView workbookViewId="0">
      <pane ySplit="4" topLeftCell="A14" activePane="bottomLeft" state="frozen"/>
      <selection/>
      <selection pane="bottomLeft" activeCell="K15" sqref="K15"/>
    </sheetView>
  </sheetViews>
  <sheetFormatPr defaultColWidth="9" defaultRowHeight="14.25"/>
  <cols>
    <col min="1" max="1" width="23" style="100" customWidth="1"/>
    <col min="2" max="2" width="8.5" style="100" customWidth="1"/>
    <col min="3" max="3" width="6.25" style="100" customWidth="1"/>
    <col min="4" max="4" width="7" style="100" customWidth="1"/>
    <col min="5" max="5" width="12.875" style="100" customWidth="1"/>
    <col min="6" max="6" width="11.625" style="100" customWidth="1"/>
    <col min="7" max="8" width="15" style="354" customWidth="1"/>
    <col min="9" max="9" width="5.875" style="100" customWidth="1"/>
    <col min="10" max="10" width="5.75" style="100" customWidth="1"/>
    <col min="11" max="11" width="10.5" style="100" customWidth="1"/>
    <col min="12" max="12" width="6.125" style="100" customWidth="1"/>
    <col min="13" max="13" width="5.75" style="100" customWidth="1"/>
    <col min="14" max="14" width="11.25" style="100" customWidth="1"/>
    <col min="15" max="15" width="7.625" style="100" customWidth="1"/>
    <col min="16" max="16" width="8.25" style="100" customWidth="1"/>
    <col min="17" max="17" width="8.375" style="100" customWidth="1"/>
    <col min="18" max="18" width="13.375" style="100" customWidth="1"/>
    <col min="19" max="19" width="11.75" style="100" customWidth="1"/>
    <col min="20" max="20" width="9.75" style="100" customWidth="1"/>
    <col min="21" max="21" width="11.375" style="100" customWidth="1"/>
    <col min="22" max="255" width="9" style="100"/>
    <col min="256" max="256" width="11.25" style="100" customWidth="1"/>
    <col min="257" max="257" width="8.5" style="100" customWidth="1"/>
    <col min="258" max="258" width="6.25" style="100" customWidth="1"/>
    <col min="259" max="259" width="7" style="100" customWidth="1"/>
    <col min="260" max="260" width="9.375" style="100" customWidth="1"/>
    <col min="261" max="261" width="11.625" style="100" customWidth="1"/>
    <col min="262" max="262" width="10.125" style="100" customWidth="1"/>
    <col min="263" max="263" width="5.875" style="100" customWidth="1"/>
    <col min="264" max="264" width="5.75" style="100" customWidth="1"/>
    <col min="265" max="265" width="7.25" style="100" customWidth="1"/>
    <col min="266" max="266" width="6.125" style="100" customWidth="1"/>
    <col min="267" max="267" width="5.75" style="100" customWidth="1"/>
    <col min="268" max="268" width="11.25" style="100" customWidth="1"/>
    <col min="269" max="269" width="7.625" style="100" customWidth="1"/>
    <col min="270" max="270" width="8.25" style="100" customWidth="1"/>
    <col min="271" max="271" width="8.375" style="100" customWidth="1"/>
    <col min="272" max="272" width="13.375" style="100" customWidth="1"/>
    <col min="273" max="273" width="11.75" style="100" customWidth="1"/>
    <col min="274" max="274" width="9.75" style="100" customWidth="1"/>
    <col min="275" max="275" width="11.375" style="100" customWidth="1"/>
    <col min="276" max="511" width="9" style="100"/>
    <col min="512" max="512" width="11.25" style="100" customWidth="1"/>
    <col min="513" max="513" width="8.5" style="100" customWidth="1"/>
    <col min="514" max="514" width="6.25" style="100" customWidth="1"/>
    <col min="515" max="515" width="7" style="100" customWidth="1"/>
    <col min="516" max="516" width="9.375" style="100" customWidth="1"/>
    <col min="517" max="517" width="11.625" style="100" customWidth="1"/>
    <col min="518" max="518" width="10.125" style="100" customWidth="1"/>
    <col min="519" max="519" width="5.875" style="100" customWidth="1"/>
    <col min="520" max="520" width="5.75" style="100" customWidth="1"/>
    <col min="521" max="521" width="7.25" style="100" customWidth="1"/>
    <col min="522" max="522" width="6.125" style="100" customWidth="1"/>
    <col min="523" max="523" width="5.75" style="100" customWidth="1"/>
    <col min="524" max="524" width="11.25" style="100" customWidth="1"/>
    <col min="525" max="525" width="7.625" style="100" customWidth="1"/>
    <col min="526" max="526" width="8.25" style="100" customWidth="1"/>
    <col min="527" max="527" width="8.375" style="100" customWidth="1"/>
    <col min="528" max="528" width="13.375" style="100" customWidth="1"/>
    <col min="529" max="529" width="11.75" style="100" customWidth="1"/>
    <col min="530" max="530" width="9.75" style="100" customWidth="1"/>
    <col min="531" max="531" width="11.375" style="100" customWidth="1"/>
    <col min="532" max="767" width="9" style="100"/>
    <col min="768" max="768" width="11.25" style="100" customWidth="1"/>
    <col min="769" max="769" width="8.5" style="100" customWidth="1"/>
    <col min="770" max="770" width="6.25" style="100" customWidth="1"/>
    <col min="771" max="771" width="7" style="100" customWidth="1"/>
    <col min="772" max="772" width="9.375" style="100" customWidth="1"/>
    <col min="773" max="773" width="11.625" style="100" customWidth="1"/>
    <col min="774" max="774" width="10.125" style="100" customWidth="1"/>
    <col min="775" max="775" width="5.875" style="100" customWidth="1"/>
    <col min="776" max="776" width="5.75" style="100" customWidth="1"/>
    <col min="777" max="777" width="7.25" style="100" customWidth="1"/>
    <col min="778" max="778" width="6.125" style="100" customWidth="1"/>
    <col min="779" max="779" width="5.75" style="100" customWidth="1"/>
    <col min="780" max="780" width="11.25" style="100" customWidth="1"/>
    <col min="781" max="781" width="7.625" style="100" customWidth="1"/>
    <col min="782" max="782" width="8.25" style="100" customWidth="1"/>
    <col min="783" max="783" width="8.375" style="100" customWidth="1"/>
    <col min="784" max="784" width="13.375" style="100" customWidth="1"/>
    <col min="785" max="785" width="11.75" style="100" customWidth="1"/>
    <col min="786" max="786" width="9.75" style="100" customWidth="1"/>
    <col min="787" max="787" width="11.375" style="100" customWidth="1"/>
    <col min="788" max="1023" width="9" style="100"/>
    <col min="1024" max="1024" width="11.25" style="100" customWidth="1"/>
    <col min="1025" max="1025" width="8.5" style="100" customWidth="1"/>
    <col min="1026" max="1026" width="6.25" style="100" customWidth="1"/>
    <col min="1027" max="1027" width="7" style="100" customWidth="1"/>
    <col min="1028" max="1028" width="9.375" style="100" customWidth="1"/>
    <col min="1029" max="1029" width="11.625" style="100" customWidth="1"/>
    <col min="1030" max="1030" width="10.125" style="100" customWidth="1"/>
    <col min="1031" max="1031" width="5.875" style="100" customWidth="1"/>
    <col min="1032" max="1032" width="5.75" style="100" customWidth="1"/>
    <col min="1033" max="1033" width="7.25" style="100" customWidth="1"/>
    <col min="1034" max="1034" width="6.125" style="100" customWidth="1"/>
    <col min="1035" max="1035" width="5.75" style="100" customWidth="1"/>
    <col min="1036" max="1036" width="11.25" style="100" customWidth="1"/>
    <col min="1037" max="1037" width="7.625" style="100" customWidth="1"/>
    <col min="1038" max="1038" width="8.25" style="100" customWidth="1"/>
    <col min="1039" max="1039" width="8.375" style="100" customWidth="1"/>
    <col min="1040" max="1040" width="13.375" style="100" customWidth="1"/>
    <col min="1041" max="1041" width="11.75" style="100" customWidth="1"/>
    <col min="1042" max="1042" width="9.75" style="100" customWidth="1"/>
    <col min="1043" max="1043" width="11.375" style="100" customWidth="1"/>
    <col min="1044" max="1279" width="9" style="100"/>
    <col min="1280" max="1280" width="11.25" style="100" customWidth="1"/>
    <col min="1281" max="1281" width="8.5" style="100" customWidth="1"/>
    <col min="1282" max="1282" width="6.25" style="100" customWidth="1"/>
    <col min="1283" max="1283" width="7" style="100" customWidth="1"/>
    <col min="1284" max="1284" width="9.375" style="100" customWidth="1"/>
    <col min="1285" max="1285" width="11.625" style="100" customWidth="1"/>
    <col min="1286" max="1286" width="10.125" style="100" customWidth="1"/>
    <col min="1287" max="1287" width="5.875" style="100" customWidth="1"/>
    <col min="1288" max="1288" width="5.75" style="100" customWidth="1"/>
    <col min="1289" max="1289" width="7.25" style="100" customWidth="1"/>
    <col min="1290" max="1290" width="6.125" style="100" customWidth="1"/>
    <col min="1291" max="1291" width="5.75" style="100" customWidth="1"/>
    <col min="1292" max="1292" width="11.25" style="100" customWidth="1"/>
    <col min="1293" max="1293" width="7.625" style="100" customWidth="1"/>
    <col min="1294" max="1294" width="8.25" style="100" customWidth="1"/>
    <col min="1295" max="1295" width="8.375" style="100" customWidth="1"/>
    <col min="1296" max="1296" width="13.375" style="100" customWidth="1"/>
    <col min="1297" max="1297" width="11.75" style="100" customWidth="1"/>
    <col min="1298" max="1298" width="9.75" style="100" customWidth="1"/>
    <col min="1299" max="1299" width="11.375" style="100" customWidth="1"/>
    <col min="1300" max="1535" width="9" style="100"/>
    <col min="1536" max="1536" width="11.25" style="100" customWidth="1"/>
    <col min="1537" max="1537" width="8.5" style="100" customWidth="1"/>
    <col min="1538" max="1538" width="6.25" style="100" customWidth="1"/>
    <col min="1539" max="1539" width="7" style="100" customWidth="1"/>
    <col min="1540" max="1540" width="9.375" style="100" customWidth="1"/>
    <col min="1541" max="1541" width="11.625" style="100" customWidth="1"/>
    <col min="1542" max="1542" width="10.125" style="100" customWidth="1"/>
    <col min="1543" max="1543" width="5.875" style="100" customWidth="1"/>
    <col min="1544" max="1544" width="5.75" style="100" customWidth="1"/>
    <col min="1545" max="1545" width="7.25" style="100" customWidth="1"/>
    <col min="1546" max="1546" width="6.125" style="100" customWidth="1"/>
    <col min="1547" max="1547" width="5.75" style="100" customWidth="1"/>
    <col min="1548" max="1548" width="11.25" style="100" customWidth="1"/>
    <col min="1549" max="1549" width="7.625" style="100" customWidth="1"/>
    <col min="1550" max="1550" width="8.25" style="100" customWidth="1"/>
    <col min="1551" max="1551" width="8.375" style="100" customWidth="1"/>
    <col min="1552" max="1552" width="13.375" style="100" customWidth="1"/>
    <col min="1553" max="1553" width="11.75" style="100" customWidth="1"/>
    <col min="1554" max="1554" width="9.75" style="100" customWidth="1"/>
    <col min="1555" max="1555" width="11.375" style="100" customWidth="1"/>
    <col min="1556" max="1791" width="9" style="100"/>
    <col min="1792" max="1792" width="11.25" style="100" customWidth="1"/>
    <col min="1793" max="1793" width="8.5" style="100" customWidth="1"/>
    <col min="1794" max="1794" width="6.25" style="100" customWidth="1"/>
    <col min="1795" max="1795" width="7" style="100" customWidth="1"/>
    <col min="1796" max="1796" width="9.375" style="100" customWidth="1"/>
    <col min="1797" max="1797" width="11.625" style="100" customWidth="1"/>
    <col min="1798" max="1798" width="10.125" style="100" customWidth="1"/>
    <col min="1799" max="1799" width="5.875" style="100" customWidth="1"/>
    <col min="1800" max="1800" width="5.75" style="100" customWidth="1"/>
    <col min="1801" max="1801" width="7.25" style="100" customWidth="1"/>
    <col min="1802" max="1802" width="6.125" style="100" customWidth="1"/>
    <col min="1803" max="1803" width="5.75" style="100" customWidth="1"/>
    <col min="1804" max="1804" width="11.25" style="100" customWidth="1"/>
    <col min="1805" max="1805" width="7.625" style="100" customWidth="1"/>
    <col min="1806" max="1806" width="8.25" style="100" customWidth="1"/>
    <col min="1807" max="1807" width="8.375" style="100" customWidth="1"/>
    <col min="1808" max="1808" width="13.375" style="100" customWidth="1"/>
    <col min="1809" max="1809" width="11.75" style="100" customWidth="1"/>
    <col min="1810" max="1810" width="9.75" style="100" customWidth="1"/>
    <col min="1811" max="1811" width="11.375" style="100" customWidth="1"/>
    <col min="1812" max="2047" width="9" style="100"/>
    <col min="2048" max="2048" width="11.25" style="100" customWidth="1"/>
    <col min="2049" max="2049" width="8.5" style="100" customWidth="1"/>
    <col min="2050" max="2050" width="6.25" style="100" customWidth="1"/>
    <col min="2051" max="2051" width="7" style="100" customWidth="1"/>
    <col min="2052" max="2052" width="9.375" style="100" customWidth="1"/>
    <col min="2053" max="2053" width="11.625" style="100" customWidth="1"/>
    <col min="2054" max="2054" width="10.125" style="100" customWidth="1"/>
    <col min="2055" max="2055" width="5.875" style="100" customWidth="1"/>
    <col min="2056" max="2056" width="5.75" style="100" customWidth="1"/>
    <col min="2057" max="2057" width="7.25" style="100" customWidth="1"/>
    <col min="2058" max="2058" width="6.125" style="100" customWidth="1"/>
    <col min="2059" max="2059" width="5.75" style="100" customWidth="1"/>
    <col min="2060" max="2060" width="11.25" style="100" customWidth="1"/>
    <col min="2061" max="2061" width="7.625" style="100" customWidth="1"/>
    <col min="2062" max="2062" width="8.25" style="100" customWidth="1"/>
    <col min="2063" max="2063" width="8.375" style="100" customWidth="1"/>
    <col min="2064" max="2064" width="13.375" style="100" customWidth="1"/>
    <col min="2065" max="2065" width="11.75" style="100" customWidth="1"/>
    <col min="2066" max="2066" width="9.75" style="100" customWidth="1"/>
    <col min="2067" max="2067" width="11.375" style="100" customWidth="1"/>
    <col min="2068" max="2303" width="9" style="100"/>
    <col min="2304" max="2304" width="11.25" style="100" customWidth="1"/>
    <col min="2305" max="2305" width="8.5" style="100" customWidth="1"/>
    <col min="2306" max="2306" width="6.25" style="100" customWidth="1"/>
    <col min="2307" max="2307" width="7" style="100" customWidth="1"/>
    <col min="2308" max="2308" width="9.375" style="100" customWidth="1"/>
    <col min="2309" max="2309" width="11.625" style="100" customWidth="1"/>
    <col min="2310" max="2310" width="10.125" style="100" customWidth="1"/>
    <col min="2311" max="2311" width="5.875" style="100" customWidth="1"/>
    <col min="2312" max="2312" width="5.75" style="100" customWidth="1"/>
    <col min="2313" max="2313" width="7.25" style="100" customWidth="1"/>
    <col min="2314" max="2314" width="6.125" style="100" customWidth="1"/>
    <col min="2315" max="2315" width="5.75" style="100" customWidth="1"/>
    <col min="2316" max="2316" width="11.25" style="100" customWidth="1"/>
    <col min="2317" max="2317" width="7.625" style="100" customWidth="1"/>
    <col min="2318" max="2318" width="8.25" style="100" customWidth="1"/>
    <col min="2319" max="2319" width="8.375" style="100" customWidth="1"/>
    <col min="2320" max="2320" width="13.375" style="100" customWidth="1"/>
    <col min="2321" max="2321" width="11.75" style="100" customWidth="1"/>
    <col min="2322" max="2322" width="9.75" style="100" customWidth="1"/>
    <col min="2323" max="2323" width="11.375" style="100" customWidth="1"/>
    <col min="2324" max="2559" width="9" style="100"/>
    <col min="2560" max="2560" width="11.25" style="100" customWidth="1"/>
    <col min="2561" max="2561" width="8.5" style="100" customWidth="1"/>
    <col min="2562" max="2562" width="6.25" style="100" customWidth="1"/>
    <col min="2563" max="2563" width="7" style="100" customWidth="1"/>
    <col min="2564" max="2564" width="9.375" style="100" customWidth="1"/>
    <col min="2565" max="2565" width="11.625" style="100" customWidth="1"/>
    <col min="2566" max="2566" width="10.125" style="100" customWidth="1"/>
    <col min="2567" max="2567" width="5.875" style="100" customWidth="1"/>
    <col min="2568" max="2568" width="5.75" style="100" customWidth="1"/>
    <col min="2569" max="2569" width="7.25" style="100" customWidth="1"/>
    <col min="2570" max="2570" width="6.125" style="100" customWidth="1"/>
    <col min="2571" max="2571" width="5.75" style="100" customWidth="1"/>
    <col min="2572" max="2572" width="11.25" style="100" customWidth="1"/>
    <col min="2573" max="2573" width="7.625" style="100" customWidth="1"/>
    <col min="2574" max="2574" width="8.25" style="100" customWidth="1"/>
    <col min="2575" max="2575" width="8.375" style="100" customWidth="1"/>
    <col min="2576" max="2576" width="13.375" style="100" customWidth="1"/>
    <col min="2577" max="2577" width="11.75" style="100" customWidth="1"/>
    <col min="2578" max="2578" width="9.75" style="100" customWidth="1"/>
    <col min="2579" max="2579" width="11.375" style="100" customWidth="1"/>
    <col min="2580" max="2815" width="9" style="100"/>
    <col min="2816" max="2816" width="11.25" style="100" customWidth="1"/>
    <col min="2817" max="2817" width="8.5" style="100" customWidth="1"/>
    <col min="2818" max="2818" width="6.25" style="100" customWidth="1"/>
    <col min="2819" max="2819" width="7" style="100" customWidth="1"/>
    <col min="2820" max="2820" width="9.375" style="100" customWidth="1"/>
    <col min="2821" max="2821" width="11.625" style="100" customWidth="1"/>
    <col min="2822" max="2822" width="10.125" style="100" customWidth="1"/>
    <col min="2823" max="2823" width="5.875" style="100" customWidth="1"/>
    <col min="2824" max="2824" width="5.75" style="100" customWidth="1"/>
    <col min="2825" max="2825" width="7.25" style="100" customWidth="1"/>
    <col min="2826" max="2826" width="6.125" style="100" customWidth="1"/>
    <col min="2827" max="2827" width="5.75" style="100" customWidth="1"/>
    <col min="2828" max="2828" width="11.25" style="100" customWidth="1"/>
    <col min="2829" max="2829" width="7.625" style="100" customWidth="1"/>
    <col min="2830" max="2830" width="8.25" style="100" customWidth="1"/>
    <col min="2831" max="2831" width="8.375" style="100" customWidth="1"/>
    <col min="2832" max="2832" width="13.375" style="100" customWidth="1"/>
    <col min="2833" max="2833" width="11.75" style="100" customWidth="1"/>
    <col min="2834" max="2834" width="9.75" style="100" customWidth="1"/>
    <col min="2835" max="2835" width="11.375" style="100" customWidth="1"/>
    <col min="2836" max="3071" width="9" style="100"/>
    <col min="3072" max="3072" width="11.25" style="100" customWidth="1"/>
    <col min="3073" max="3073" width="8.5" style="100" customWidth="1"/>
    <col min="3074" max="3074" width="6.25" style="100" customWidth="1"/>
    <col min="3075" max="3075" width="7" style="100" customWidth="1"/>
    <col min="3076" max="3076" width="9.375" style="100" customWidth="1"/>
    <col min="3077" max="3077" width="11.625" style="100" customWidth="1"/>
    <col min="3078" max="3078" width="10.125" style="100" customWidth="1"/>
    <col min="3079" max="3079" width="5.875" style="100" customWidth="1"/>
    <col min="3080" max="3080" width="5.75" style="100" customWidth="1"/>
    <col min="3081" max="3081" width="7.25" style="100" customWidth="1"/>
    <col min="3082" max="3082" width="6.125" style="100" customWidth="1"/>
    <col min="3083" max="3083" width="5.75" style="100" customWidth="1"/>
    <col min="3084" max="3084" width="11.25" style="100" customWidth="1"/>
    <col min="3085" max="3085" width="7.625" style="100" customWidth="1"/>
    <col min="3086" max="3086" width="8.25" style="100" customWidth="1"/>
    <col min="3087" max="3087" width="8.375" style="100" customWidth="1"/>
    <col min="3088" max="3088" width="13.375" style="100" customWidth="1"/>
    <col min="3089" max="3089" width="11.75" style="100" customWidth="1"/>
    <col min="3090" max="3090" width="9.75" style="100" customWidth="1"/>
    <col min="3091" max="3091" width="11.375" style="100" customWidth="1"/>
    <col min="3092" max="3327" width="9" style="100"/>
    <col min="3328" max="3328" width="11.25" style="100" customWidth="1"/>
    <col min="3329" max="3329" width="8.5" style="100" customWidth="1"/>
    <col min="3330" max="3330" width="6.25" style="100" customWidth="1"/>
    <col min="3331" max="3331" width="7" style="100" customWidth="1"/>
    <col min="3332" max="3332" width="9.375" style="100" customWidth="1"/>
    <col min="3333" max="3333" width="11.625" style="100" customWidth="1"/>
    <col min="3334" max="3334" width="10.125" style="100" customWidth="1"/>
    <col min="3335" max="3335" width="5.875" style="100" customWidth="1"/>
    <col min="3336" max="3336" width="5.75" style="100" customWidth="1"/>
    <col min="3337" max="3337" width="7.25" style="100" customWidth="1"/>
    <col min="3338" max="3338" width="6.125" style="100" customWidth="1"/>
    <col min="3339" max="3339" width="5.75" style="100" customWidth="1"/>
    <col min="3340" max="3340" width="11.25" style="100" customWidth="1"/>
    <col min="3341" max="3341" width="7.625" style="100" customWidth="1"/>
    <col min="3342" max="3342" width="8.25" style="100" customWidth="1"/>
    <col min="3343" max="3343" width="8.375" style="100" customWidth="1"/>
    <col min="3344" max="3344" width="13.375" style="100" customWidth="1"/>
    <col min="3345" max="3345" width="11.75" style="100" customWidth="1"/>
    <col min="3346" max="3346" width="9.75" style="100" customWidth="1"/>
    <col min="3347" max="3347" width="11.375" style="100" customWidth="1"/>
    <col min="3348" max="3583" width="9" style="100"/>
    <col min="3584" max="3584" width="11.25" style="100" customWidth="1"/>
    <col min="3585" max="3585" width="8.5" style="100" customWidth="1"/>
    <col min="3586" max="3586" width="6.25" style="100" customWidth="1"/>
    <col min="3587" max="3587" width="7" style="100" customWidth="1"/>
    <col min="3588" max="3588" width="9.375" style="100" customWidth="1"/>
    <col min="3589" max="3589" width="11.625" style="100" customWidth="1"/>
    <col min="3590" max="3590" width="10.125" style="100" customWidth="1"/>
    <col min="3591" max="3591" width="5.875" style="100" customWidth="1"/>
    <col min="3592" max="3592" width="5.75" style="100" customWidth="1"/>
    <col min="3593" max="3593" width="7.25" style="100" customWidth="1"/>
    <col min="3594" max="3594" width="6.125" style="100" customWidth="1"/>
    <col min="3595" max="3595" width="5.75" style="100" customWidth="1"/>
    <col min="3596" max="3596" width="11.25" style="100" customWidth="1"/>
    <col min="3597" max="3597" width="7.625" style="100" customWidth="1"/>
    <col min="3598" max="3598" width="8.25" style="100" customWidth="1"/>
    <col min="3599" max="3599" width="8.375" style="100" customWidth="1"/>
    <col min="3600" max="3600" width="13.375" style="100" customWidth="1"/>
    <col min="3601" max="3601" width="11.75" style="100" customWidth="1"/>
    <col min="3602" max="3602" width="9.75" style="100" customWidth="1"/>
    <col min="3603" max="3603" width="11.375" style="100" customWidth="1"/>
    <col min="3604" max="3839" width="9" style="100"/>
    <col min="3840" max="3840" width="11.25" style="100" customWidth="1"/>
    <col min="3841" max="3841" width="8.5" style="100" customWidth="1"/>
    <col min="3842" max="3842" width="6.25" style="100" customWidth="1"/>
    <col min="3843" max="3843" width="7" style="100" customWidth="1"/>
    <col min="3844" max="3844" width="9.375" style="100" customWidth="1"/>
    <col min="3845" max="3845" width="11.625" style="100" customWidth="1"/>
    <col min="3846" max="3846" width="10.125" style="100" customWidth="1"/>
    <col min="3847" max="3847" width="5.875" style="100" customWidth="1"/>
    <col min="3848" max="3848" width="5.75" style="100" customWidth="1"/>
    <col min="3849" max="3849" width="7.25" style="100" customWidth="1"/>
    <col min="3850" max="3850" width="6.125" style="100" customWidth="1"/>
    <col min="3851" max="3851" width="5.75" style="100" customWidth="1"/>
    <col min="3852" max="3852" width="11.25" style="100" customWidth="1"/>
    <col min="3853" max="3853" width="7.625" style="100" customWidth="1"/>
    <col min="3854" max="3854" width="8.25" style="100" customWidth="1"/>
    <col min="3855" max="3855" width="8.375" style="100" customWidth="1"/>
    <col min="3856" max="3856" width="13.375" style="100" customWidth="1"/>
    <col min="3857" max="3857" width="11.75" style="100" customWidth="1"/>
    <col min="3858" max="3858" width="9.75" style="100" customWidth="1"/>
    <col min="3859" max="3859" width="11.375" style="100" customWidth="1"/>
    <col min="3860" max="4095" width="9" style="100"/>
    <col min="4096" max="4096" width="11.25" style="100" customWidth="1"/>
    <col min="4097" max="4097" width="8.5" style="100" customWidth="1"/>
    <col min="4098" max="4098" width="6.25" style="100" customWidth="1"/>
    <col min="4099" max="4099" width="7" style="100" customWidth="1"/>
    <col min="4100" max="4100" width="9.375" style="100" customWidth="1"/>
    <col min="4101" max="4101" width="11.625" style="100" customWidth="1"/>
    <col min="4102" max="4102" width="10.125" style="100" customWidth="1"/>
    <col min="4103" max="4103" width="5.875" style="100" customWidth="1"/>
    <col min="4104" max="4104" width="5.75" style="100" customWidth="1"/>
    <col min="4105" max="4105" width="7.25" style="100" customWidth="1"/>
    <col min="4106" max="4106" width="6.125" style="100" customWidth="1"/>
    <col min="4107" max="4107" width="5.75" style="100" customWidth="1"/>
    <col min="4108" max="4108" width="11.25" style="100" customWidth="1"/>
    <col min="4109" max="4109" width="7.625" style="100" customWidth="1"/>
    <col min="4110" max="4110" width="8.25" style="100" customWidth="1"/>
    <col min="4111" max="4111" width="8.375" style="100" customWidth="1"/>
    <col min="4112" max="4112" width="13.375" style="100" customWidth="1"/>
    <col min="4113" max="4113" width="11.75" style="100" customWidth="1"/>
    <col min="4114" max="4114" width="9.75" style="100" customWidth="1"/>
    <col min="4115" max="4115" width="11.375" style="100" customWidth="1"/>
    <col min="4116" max="4351" width="9" style="100"/>
    <col min="4352" max="4352" width="11.25" style="100" customWidth="1"/>
    <col min="4353" max="4353" width="8.5" style="100" customWidth="1"/>
    <col min="4354" max="4354" width="6.25" style="100" customWidth="1"/>
    <col min="4355" max="4355" width="7" style="100" customWidth="1"/>
    <col min="4356" max="4356" width="9.375" style="100" customWidth="1"/>
    <col min="4357" max="4357" width="11.625" style="100" customWidth="1"/>
    <col min="4358" max="4358" width="10.125" style="100" customWidth="1"/>
    <col min="4359" max="4359" width="5.875" style="100" customWidth="1"/>
    <col min="4360" max="4360" width="5.75" style="100" customWidth="1"/>
    <col min="4361" max="4361" width="7.25" style="100" customWidth="1"/>
    <col min="4362" max="4362" width="6.125" style="100" customWidth="1"/>
    <col min="4363" max="4363" width="5.75" style="100" customWidth="1"/>
    <col min="4364" max="4364" width="11.25" style="100" customWidth="1"/>
    <col min="4365" max="4365" width="7.625" style="100" customWidth="1"/>
    <col min="4366" max="4366" width="8.25" style="100" customWidth="1"/>
    <col min="4367" max="4367" width="8.375" style="100" customWidth="1"/>
    <col min="4368" max="4368" width="13.375" style="100" customWidth="1"/>
    <col min="4369" max="4369" width="11.75" style="100" customWidth="1"/>
    <col min="4370" max="4370" width="9.75" style="100" customWidth="1"/>
    <col min="4371" max="4371" width="11.375" style="100" customWidth="1"/>
    <col min="4372" max="4607" width="9" style="100"/>
    <col min="4608" max="4608" width="11.25" style="100" customWidth="1"/>
    <col min="4609" max="4609" width="8.5" style="100" customWidth="1"/>
    <col min="4610" max="4610" width="6.25" style="100" customWidth="1"/>
    <col min="4611" max="4611" width="7" style="100" customWidth="1"/>
    <col min="4612" max="4612" width="9.375" style="100" customWidth="1"/>
    <col min="4613" max="4613" width="11.625" style="100" customWidth="1"/>
    <col min="4614" max="4614" width="10.125" style="100" customWidth="1"/>
    <col min="4615" max="4615" width="5.875" style="100" customWidth="1"/>
    <col min="4616" max="4616" width="5.75" style="100" customWidth="1"/>
    <col min="4617" max="4617" width="7.25" style="100" customWidth="1"/>
    <col min="4618" max="4618" width="6.125" style="100" customWidth="1"/>
    <col min="4619" max="4619" width="5.75" style="100" customWidth="1"/>
    <col min="4620" max="4620" width="11.25" style="100" customWidth="1"/>
    <col min="4621" max="4621" width="7.625" style="100" customWidth="1"/>
    <col min="4622" max="4622" width="8.25" style="100" customWidth="1"/>
    <col min="4623" max="4623" width="8.375" style="100" customWidth="1"/>
    <col min="4624" max="4624" width="13.375" style="100" customWidth="1"/>
    <col min="4625" max="4625" width="11.75" style="100" customWidth="1"/>
    <col min="4626" max="4626" width="9.75" style="100" customWidth="1"/>
    <col min="4627" max="4627" width="11.375" style="100" customWidth="1"/>
    <col min="4628" max="4863" width="9" style="100"/>
    <col min="4864" max="4864" width="11.25" style="100" customWidth="1"/>
    <col min="4865" max="4865" width="8.5" style="100" customWidth="1"/>
    <col min="4866" max="4866" width="6.25" style="100" customWidth="1"/>
    <col min="4867" max="4867" width="7" style="100" customWidth="1"/>
    <col min="4868" max="4868" width="9.375" style="100" customWidth="1"/>
    <col min="4869" max="4869" width="11.625" style="100" customWidth="1"/>
    <col min="4870" max="4870" width="10.125" style="100" customWidth="1"/>
    <col min="4871" max="4871" width="5.875" style="100" customWidth="1"/>
    <col min="4872" max="4872" width="5.75" style="100" customWidth="1"/>
    <col min="4873" max="4873" width="7.25" style="100" customWidth="1"/>
    <col min="4874" max="4874" width="6.125" style="100" customWidth="1"/>
    <col min="4875" max="4875" width="5.75" style="100" customWidth="1"/>
    <col min="4876" max="4876" width="11.25" style="100" customWidth="1"/>
    <col min="4877" max="4877" width="7.625" style="100" customWidth="1"/>
    <col min="4878" max="4878" width="8.25" style="100" customWidth="1"/>
    <col min="4879" max="4879" width="8.375" style="100" customWidth="1"/>
    <col min="4880" max="4880" width="13.375" style="100" customWidth="1"/>
    <col min="4881" max="4881" width="11.75" style="100" customWidth="1"/>
    <col min="4882" max="4882" width="9.75" style="100" customWidth="1"/>
    <col min="4883" max="4883" width="11.375" style="100" customWidth="1"/>
    <col min="4884" max="5119" width="9" style="100"/>
    <col min="5120" max="5120" width="11.25" style="100" customWidth="1"/>
    <col min="5121" max="5121" width="8.5" style="100" customWidth="1"/>
    <col min="5122" max="5122" width="6.25" style="100" customWidth="1"/>
    <col min="5123" max="5123" width="7" style="100" customWidth="1"/>
    <col min="5124" max="5124" width="9.375" style="100" customWidth="1"/>
    <col min="5125" max="5125" width="11.625" style="100" customWidth="1"/>
    <col min="5126" max="5126" width="10.125" style="100" customWidth="1"/>
    <col min="5127" max="5127" width="5.875" style="100" customWidth="1"/>
    <col min="5128" max="5128" width="5.75" style="100" customWidth="1"/>
    <col min="5129" max="5129" width="7.25" style="100" customWidth="1"/>
    <col min="5130" max="5130" width="6.125" style="100" customWidth="1"/>
    <col min="5131" max="5131" width="5.75" style="100" customWidth="1"/>
    <col min="5132" max="5132" width="11.25" style="100" customWidth="1"/>
    <col min="5133" max="5133" width="7.625" style="100" customWidth="1"/>
    <col min="5134" max="5134" width="8.25" style="100" customWidth="1"/>
    <col min="5135" max="5135" width="8.375" style="100" customWidth="1"/>
    <col min="5136" max="5136" width="13.375" style="100" customWidth="1"/>
    <col min="5137" max="5137" width="11.75" style="100" customWidth="1"/>
    <col min="5138" max="5138" width="9.75" style="100" customWidth="1"/>
    <col min="5139" max="5139" width="11.375" style="100" customWidth="1"/>
    <col min="5140" max="5375" width="9" style="100"/>
    <col min="5376" max="5376" width="11.25" style="100" customWidth="1"/>
    <col min="5377" max="5377" width="8.5" style="100" customWidth="1"/>
    <col min="5378" max="5378" width="6.25" style="100" customWidth="1"/>
    <col min="5379" max="5379" width="7" style="100" customWidth="1"/>
    <col min="5380" max="5380" width="9.375" style="100" customWidth="1"/>
    <col min="5381" max="5381" width="11.625" style="100" customWidth="1"/>
    <col min="5382" max="5382" width="10.125" style="100" customWidth="1"/>
    <col min="5383" max="5383" width="5.875" style="100" customWidth="1"/>
    <col min="5384" max="5384" width="5.75" style="100" customWidth="1"/>
    <col min="5385" max="5385" width="7.25" style="100" customWidth="1"/>
    <col min="5386" max="5386" width="6.125" style="100" customWidth="1"/>
    <col min="5387" max="5387" width="5.75" style="100" customWidth="1"/>
    <col min="5388" max="5388" width="11.25" style="100" customWidth="1"/>
    <col min="5389" max="5389" width="7.625" style="100" customWidth="1"/>
    <col min="5390" max="5390" width="8.25" style="100" customWidth="1"/>
    <col min="5391" max="5391" width="8.375" style="100" customWidth="1"/>
    <col min="5392" max="5392" width="13.375" style="100" customWidth="1"/>
    <col min="5393" max="5393" width="11.75" style="100" customWidth="1"/>
    <col min="5394" max="5394" width="9.75" style="100" customWidth="1"/>
    <col min="5395" max="5395" width="11.375" style="100" customWidth="1"/>
    <col min="5396" max="5631" width="9" style="100"/>
    <col min="5632" max="5632" width="11.25" style="100" customWidth="1"/>
    <col min="5633" max="5633" width="8.5" style="100" customWidth="1"/>
    <col min="5634" max="5634" width="6.25" style="100" customWidth="1"/>
    <col min="5635" max="5635" width="7" style="100" customWidth="1"/>
    <col min="5636" max="5636" width="9.375" style="100" customWidth="1"/>
    <col min="5637" max="5637" width="11.625" style="100" customWidth="1"/>
    <col min="5638" max="5638" width="10.125" style="100" customWidth="1"/>
    <col min="5639" max="5639" width="5.875" style="100" customWidth="1"/>
    <col min="5640" max="5640" width="5.75" style="100" customWidth="1"/>
    <col min="5641" max="5641" width="7.25" style="100" customWidth="1"/>
    <col min="5642" max="5642" width="6.125" style="100" customWidth="1"/>
    <col min="5643" max="5643" width="5.75" style="100" customWidth="1"/>
    <col min="5644" max="5644" width="11.25" style="100" customWidth="1"/>
    <col min="5645" max="5645" width="7.625" style="100" customWidth="1"/>
    <col min="5646" max="5646" width="8.25" style="100" customWidth="1"/>
    <col min="5647" max="5647" width="8.375" style="100" customWidth="1"/>
    <col min="5648" max="5648" width="13.375" style="100" customWidth="1"/>
    <col min="5649" max="5649" width="11.75" style="100" customWidth="1"/>
    <col min="5650" max="5650" width="9.75" style="100" customWidth="1"/>
    <col min="5651" max="5651" width="11.375" style="100" customWidth="1"/>
    <col min="5652" max="5887" width="9" style="100"/>
    <col min="5888" max="5888" width="11.25" style="100" customWidth="1"/>
    <col min="5889" max="5889" width="8.5" style="100" customWidth="1"/>
    <col min="5890" max="5890" width="6.25" style="100" customWidth="1"/>
    <col min="5891" max="5891" width="7" style="100" customWidth="1"/>
    <col min="5892" max="5892" width="9.375" style="100" customWidth="1"/>
    <col min="5893" max="5893" width="11.625" style="100" customWidth="1"/>
    <col min="5894" max="5894" width="10.125" style="100" customWidth="1"/>
    <col min="5895" max="5895" width="5.875" style="100" customWidth="1"/>
    <col min="5896" max="5896" width="5.75" style="100" customWidth="1"/>
    <col min="5897" max="5897" width="7.25" style="100" customWidth="1"/>
    <col min="5898" max="5898" width="6.125" style="100" customWidth="1"/>
    <col min="5899" max="5899" width="5.75" style="100" customWidth="1"/>
    <col min="5900" max="5900" width="11.25" style="100" customWidth="1"/>
    <col min="5901" max="5901" width="7.625" style="100" customWidth="1"/>
    <col min="5902" max="5902" width="8.25" style="100" customWidth="1"/>
    <col min="5903" max="5903" width="8.375" style="100" customWidth="1"/>
    <col min="5904" max="5904" width="13.375" style="100" customWidth="1"/>
    <col min="5905" max="5905" width="11.75" style="100" customWidth="1"/>
    <col min="5906" max="5906" width="9.75" style="100" customWidth="1"/>
    <col min="5907" max="5907" width="11.375" style="100" customWidth="1"/>
    <col min="5908" max="6143" width="9" style="100"/>
    <col min="6144" max="6144" width="11.25" style="100" customWidth="1"/>
    <col min="6145" max="6145" width="8.5" style="100" customWidth="1"/>
    <col min="6146" max="6146" width="6.25" style="100" customWidth="1"/>
    <col min="6147" max="6147" width="7" style="100" customWidth="1"/>
    <col min="6148" max="6148" width="9.375" style="100" customWidth="1"/>
    <col min="6149" max="6149" width="11.625" style="100" customWidth="1"/>
    <col min="6150" max="6150" width="10.125" style="100" customWidth="1"/>
    <col min="6151" max="6151" width="5.875" style="100" customWidth="1"/>
    <col min="6152" max="6152" width="5.75" style="100" customWidth="1"/>
    <col min="6153" max="6153" width="7.25" style="100" customWidth="1"/>
    <col min="6154" max="6154" width="6.125" style="100" customWidth="1"/>
    <col min="6155" max="6155" width="5.75" style="100" customWidth="1"/>
    <col min="6156" max="6156" width="11.25" style="100" customWidth="1"/>
    <col min="6157" max="6157" width="7.625" style="100" customWidth="1"/>
    <col min="6158" max="6158" width="8.25" style="100" customWidth="1"/>
    <col min="6159" max="6159" width="8.375" style="100" customWidth="1"/>
    <col min="6160" max="6160" width="13.375" style="100" customWidth="1"/>
    <col min="6161" max="6161" width="11.75" style="100" customWidth="1"/>
    <col min="6162" max="6162" width="9.75" style="100" customWidth="1"/>
    <col min="6163" max="6163" width="11.375" style="100" customWidth="1"/>
    <col min="6164" max="6399" width="9" style="100"/>
    <col min="6400" max="6400" width="11.25" style="100" customWidth="1"/>
    <col min="6401" max="6401" width="8.5" style="100" customWidth="1"/>
    <col min="6402" max="6402" width="6.25" style="100" customWidth="1"/>
    <col min="6403" max="6403" width="7" style="100" customWidth="1"/>
    <col min="6404" max="6404" width="9.375" style="100" customWidth="1"/>
    <col min="6405" max="6405" width="11.625" style="100" customWidth="1"/>
    <col min="6406" max="6406" width="10.125" style="100" customWidth="1"/>
    <col min="6407" max="6407" width="5.875" style="100" customWidth="1"/>
    <col min="6408" max="6408" width="5.75" style="100" customWidth="1"/>
    <col min="6409" max="6409" width="7.25" style="100" customWidth="1"/>
    <col min="6410" max="6410" width="6.125" style="100" customWidth="1"/>
    <col min="6411" max="6411" width="5.75" style="100" customWidth="1"/>
    <col min="6412" max="6412" width="11.25" style="100" customWidth="1"/>
    <col min="6413" max="6413" width="7.625" style="100" customWidth="1"/>
    <col min="6414" max="6414" width="8.25" style="100" customWidth="1"/>
    <col min="6415" max="6415" width="8.375" style="100" customWidth="1"/>
    <col min="6416" max="6416" width="13.375" style="100" customWidth="1"/>
    <col min="6417" max="6417" width="11.75" style="100" customWidth="1"/>
    <col min="6418" max="6418" width="9.75" style="100" customWidth="1"/>
    <col min="6419" max="6419" width="11.375" style="100" customWidth="1"/>
    <col min="6420" max="6655" width="9" style="100"/>
    <col min="6656" max="6656" width="11.25" style="100" customWidth="1"/>
    <col min="6657" max="6657" width="8.5" style="100" customWidth="1"/>
    <col min="6658" max="6658" width="6.25" style="100" customWidth="1"/>
    <col min="6659" max="6659" width="7" style="100" customWidth="1"/>
    <col min="6660" max="6660" width="9.375" style="100" customWidth="1"/>
    <col min="6661" max="6661" width="11.625" style="100" customWidth="1"/>
    <col min="6662" max="6662" width="10.125" style="100" customWidth="1"/>
    <col min="6663" max="6663" width="5.875" style="100" customWidth="1"/>
    <col min="6664" max="6664" width="5.75" style="100" customWidth="1"/>
    <col min="6665" max="6665" width="7.25" style="100" customWidth="1"/>
    <col min="6666" max="6666" width="6.125" style="100" customWidth="1"/>
    <col min="6667" max="6667" width="5.75" style="100" customWidth="1"/>
    <col min="6668" max="6668" width="11.25" style="100" customWidth="1"/>
    <col min="6669" max="6669" width="7.625" style="100" customWidth="1"/>
    <col min="6670" max="6670" width="8.25" style="100" customWidth="1"/>
    <col min="6671" max="6671" width="8.375" style="100" customWidth="1"/>
    <col min="6672" max="6672" width="13.375" style="100" customWidth="1"/>
    <col min="6673" max="6673" width="11.75" style="100" customWidth="1"/>
    <col min="6674" max="6674" width="9.75" style="100" customWidth="1"/>
    <col min="6675" max="6675" width="11.375" style="100" customWidth="1"/>
    <col min="6676" max="6911" width="9" style="100"/>
    <col min="6912" max="6912" width="11.25" style="100" customWidth="1"/>
    <col min="6913" max="6913" width="8.5" style="100" customWidth="1"/>
    <col min="6914" max="6914" width="6.25" style="100" customWidth="1"/>
    <col min="6915" max="6915" width="7" style="100" customWidth="1"/>
    <col min="6916" max="6916" width="9.375" style="100" customWidth="1"/>
    <col min="6917" max="6917" width="11.625" style="100" customWidth="1"/>
    <col min="6918" max="6918" width="10.125" style="100" customWidth="1"/>
    <col min="6919" max="6919" width="5.875" style="100" customWidth="1"/>
    <col min="6920" max="6920" width="5.75" style="100" customWidth="1"/>
    <col min="6921" max="6921" width="7.25" style="100" customWidth="1"/>
    <col min="6922" max="6922" width="6.125" style="100" customWidth="1"/>
    <col min="6923" max="6923" width="5.75" style="100" customWidth="1"/>
    <col min="6924" max="6924" width="11.25" style="100" customWidth="1"/>
    <col min="6925" max="6925" width="7.625" style="100" customWidth="1"/>
    <col min="6926" max="6926" width="8.25" style="100" customWidth="1"/>
    <col min="6927" max="6927" width="8.375" style="100" customWidth="1"/>
    <col min="6928" max="6928" width="13.375" style="100" customWidth="1"/>
    <col min="6929" max="6929" width="11.75" style="100" customWidth="1"/>
    <col min="6930" max="6930" width="9.75" style="100" customWidth="1"/>
    <col min="6931" max="6931" width="11.375" style="100" customWidth="1"/>
    <col min="6932" max="7167" width="9" style="100"/>
    <col min="7168" max="7168" width="11.25" style="100" customWidth="1"/>
    <col min="7169" max="7169" width="8.5" style="100" customWidth="1"/>
    <col min="7170" max="7170" width="6.25" style="100" customWidth="1"/>
    <col min="7171" max="7171" width="7" style="100" customWidth="1"/>
    <col min="7172" max="7172" width="9.375" style="100" customWidth="1"/>
    <col min="7173" max="7173" width="11.625" style="100" customWidth="1"/>
    <col min="7174" max="7174" width="10.125" style="100" customWidth="1"/>
    <col min="7175" max="7175" width="5.875" style="100" customWidth="1"/>
    <col min="7176" max="7176" width="5.75" style="100" customWidth="1"/>
    <col min="7177" max="7177" width="7.25" style="100" customWidth="1"/>
    <col min="7178" max="7178" width="6.125" style="100" customWidth="1"/>
    <col min="7179" max="7179" width="5.75" style="100" customWidth="1"/>
    <col min="7180" max="7180" width="11.25" style="100" customWidth="1"/>
    <col min="7181" max="7181" width="7.625" style="100" customWidth="1"/>
    <col min="7182" max="7182" width="8.25" style="100" customWidth="1"/>
    <col min="7183" max="7183" width="8.375" style="100" customWidth="1"/>
    <col min="7184" max="7184" width="13.375" style="100" customWidth="1"/>
    <col min="7185" max="7185" width="11.75" style="100" customWidth="1"/>
    <col min="7186" max="7186" width="9.75" style="100" customWidth="1"/>
    <col min="7187" max="7187" width="11.375" style="100" customWidth="1"/>
    <col min="7188" max="7423" width="9" style="100"/>
    <col min="7424" max="7424" width="11.25" style="100" customWidth="1"/>
    <col min="7425" max="7425" width="8.5" style="100" customWidth="1"/>
    <col min="7426" max="7426" width="6.25" style="100" customWidth="1"/>
    <col min="7427" max="7427" width="7" style="100" customWidth="1"/>
    <col min="7428" max="7428" width="9.375" style="100" customWidth="1"/>
    <col min="7429" max="7429" width="11.625" style="100" customWidth="1"/>
    <col min="7430" max="7430" width="10.125" style="100" customWidth="1"/>
    <col min="7431" max="7431" width="5.875" style="100" customWidth="1"/>
    <col min="7432" max="7432" width="5.75" style="100" customWidth="1"/>
    <col min="7433" max="7433" width="7.25" style="100" customWidth="1"/>
    <col min="7434" max="7434" width="6.125" style="100" customWidth="1"/>
    <col min="7435" max="7435" width="5.75" style="100" customWidth="1"/>
    <col min="7436" max="7436" width="11.25" style="100" customWidth="1"/>
    <col min="7437" max="7437" width="7.625" style="100" customWidth="1"/>
    <col min="7438" max="7438" width="8.25" style="100" customWidth="1"/>
    <col min="7439" max="7439" width="8.375" style="100" customWidth="1"/>
    <col min="7440" max="7440" width="13.375" style="100" customWidth="1"/>
    <col min="7441" max="7441" width="11.75" style="100" customWidth="1"/>
    <col min="7442" max="7442" width="9.75" style="100" customWidth="1"/>
    <col min="7443" max="7443" width="11.375" style="100" customWidth="1"/>
    <col min="7444" max="7679" width="9" style="100"/>
    <col min="7680" max="7680" width="11.25" style="100" customWidth="1"/>
    <col min="7681" max="7681" width="8.5" style="100" customWidth="1"/>
    <col min="7682" max="7682" width="6.25" style="100" customWidth="1"/>
    <col min="7683" max="7683" width="7" style="100" customWidth="1"/>
    <col min="7684" max="7684" width="9.375" style="100" customWidth="1"/>
    <col min="7685" max="7685" width="11.625" style="100" customWidth="1"/>
    <col min="7686" max="7686" width="10.125" style="100" customWidth="1"/>
    <col min="7687" max="7687" width="5.875" style="100" customWidth="1"/>
    <col min="7688" max="7688" width="5.75" style="100" customWidth="1"/>
    <col min="7689" max="7689" width="7.25" style="100" customWidth="1"/>
    <col min="7690" max="7690" width="6.125" style="100" customWidth="1"/>
    <col min="7691" max="7691" width="5.75" style="100" customWidth="1"/>
    <col min="7692" max="7692" width="11.25" style="100" customWidth="1"/>
    <col min="7693" max="7693" width="7.625" style="100" customWidth="1"/>
    <col min="7694" max="7694" width="8.25" style="100" customWidth="1"/>
    <col min="7695" max="7695" width="8.375" style="100" customWidth="1"/>
    <col min="7696" max="7696" width="13.375" style="100" customWidth="1"/>
    <col min="7697" max="7697" width="11.75" style="100" customWidth="1"/>
    <col min="7698" max="7698" width="9.75" style="100" customWidth="1"/>
    <col min="7699" max="7699" width="11.375" style="100" customWidth="1"/>
    <col min="7700" max="7935" width="9" style="100"/>
    <col min="7936" max="7936" width="11.25" style="100" customWidth="1"/>
    <col min="7937" max="7937" width="8.5" style="100" customWidth="1"/>
    <col min="7938" max="7938" width="6.25" style="100" customWidth="1"/>
    <col min="7939" max="7939" width="7" style="100" customWidth="1"/>
    <col min="7940" max="7940" width="9.375" style="100" customWidth="1"/>
    <col min="7941" max="7941" width="11.625" style="100" customWidth="1"/>
    <col min="7942" max="7942" width="10.125" style="100" customWidth="1"/>
    <col min="7943" max="7943" width="5.875" style="100" customWidth="1"/>
    <col min="7944" max="7944" width="5.75" style="100" customWidth="1"/>
    <col min="7945" max="7945" width="7.25" style="100" customWidth="1"/>
    <col min="7946" max="7946" width="6.125" style="100" customWidth="1"/>
    <col min="7947" max="7947" width="5.75" style="100" customWidth="1"/>
    <col min="7948" max="7948" width="11.25" style="100" customWidth="1"/>
    <col min="7949" max="7949" width="7.625" style="100" customWidth="1"/>
    <col min="7950" max="7950" width="8.25" style="100" customWidth="1"/>
    <col min="7951" max="7951" width="8.375" style="100" customWidth="1"/>
    <col min="7952" max="7952" width="13.375" style="100" customWidth="1"/>
    <col min="7953" max="7953" width="11.75" style="100" customWidth="1"/>
    <col min="7954" max="7954" width="9.75" style="100" customWidth="1"/>
    <col min="7955" max="7955" width="11.375" style="100" customWidth="1"/>
    <col min="7956" max="8191" width="9" style="100"/>
    <col min="8192" max="8192" width="11.25" style="100" customWidth="1"/>
    <col min="8193" max="8193" width="8.5" style="100" customWidth="1"/>
    <col min="8194" max="8194" width="6.25" style="100" customWidth="1"/>
    <col min="8195" max="8195" width="7" style="100" customWidth="1"/>
    <col min="8196" max="8196" width="9.375" style="100" customWidth="1"/>
    <col min="8197" max="8197" width="11.625" style="100" customWidth="1"/>
    <col min="8198" max="8198" width="10.125" style="100" customWidth="1"/>
    <col min="8199" max="8199" width="5.875" style="100" customWidth="1"/>
    <col min="8200" max="8200" width="5.75" style="100" customWidth="1"/>
    <col min="8201" max="8201" width="7.25" style="100" customWidth="1"/>
    <col min="8202" max="8202" width="6.125" style="100" customWidth="1"/>
    <col min="8203" max="8203" width="5.75" style="100" customWidth="1"/>
    <col min="8204" max="8204" width="11.25" style="100" customWidth="1"/>
    <col min="8205" max="8205" width="7.625" style="100" customWidth="1"/>
    <col min="8206" max="8206" width="8.25" style="100" customWidth="1"/>
    <col min="8207" max="8207" width="8.375" style="100" customWidth="1"/>
    <col min="8208" max="8208" width="13.375" style="100" customWidth="1"/>
    <col min="8209" max="8209" width="11.75" style="100" customWidth="1"/>
    <col min="8210" max="8210" width="9.75" style="100" customWidth="1"/>
    <col min="8211" max="8211" width="11.375" style="100" customWidth="1"/>
    <col min="8212" max="8447" width="9" style="100"/>
    <col min="8448" max="8448" width="11.25" style="100" customWidth="1"/>
    <col min="8449" max="8449" width="8.5" style="100" customWidth="1"/>
    <col min="8450" max="8450" width="6.25" style="100" customWidth="1"/>
    <col min="8451" max="8451" width="7" style="100" customWidth="1"/>
    <col min="8452" max="8452" width="9.375" style="100" customWidth="1"/>
    <col min="8453" max="8453" width="11.625" style="100" customWidth="1"/>
    <col min="8454" max="8454" width="10.125" style="100" customWidth="1"/>
    <col min="8455" max="8455" width="5.875" style="100" customWidth="1"/>
    <col min="8456" max="8456" width="5.75" style="100" customWidth="1"/>
    <col min="8457" max="8457" width="7.25" style="100" customWidth="1"/>
    <col min="8458" max="8458" width="6.125" style="100" customWidth="1"/>
    <col min="8459" max="8459" width="5.75" style="100" customWidth="1"/>
    <col min="8460" max="8460" width="11.25" style="100" customWidth="1"/>
    <col min="8461" max="8461" width="7.625" style="100" customWidth="1"/>
    <col min="8462" max="8462" width="8.25" style="100" customWidth="1"/>
    <col min="8463" max="8463" width="8.375" style="100" customWidth="1"/>
    <col min="8464" max="8464" width="13.375" style="100" customWidth="1"/>
    <col min="8465" max="8465" width="11.75" style="100" customWidth="1"/>
    <col min="8466" max="8466" width="9.75" style="100" customWidth="1"/>
    <col min="8467" max="8467" width="11.375" style="100" customWidth="1"/>
    <col min="8468" max="8703" width="9" style="100"/>
    <col min="8704" max="8704" width="11.25" style="100" customWidth="1"/>
    <col min="8705" max="8705" width="8.5" style="100" customWidth="1"/>
    <col min="8706" max="8706" width="6.25" style="100" customWidth="1"/>
    <col min="8707" max="8707" width="7" style="100" customWidth="1"/>
    <col min="8708" max="8708" width="9.375" style="100" customWidth="1"/>
    <col min="8709" max="8709" width="11.625" style="100" customWidth="1"/>
    <col min="8710" max="8710" width="10.125" style="100" customWidth="1"/>
    <col min="8711" max="8711" width="5.875" style="100" customWidth="1"/>
    <col min="8712" max="8712" width="5.75" style="100" customWidth="1"/>
    <col min="8713" max="8713" width="7.25" style="100" customWidth="1"/>
    <col min="8714" max="8714" width="6.125" style="100" customWidth="1"/>
    <col min="8715" max="8715" width="5.75" style="100" customWidth="1"/>
    <col min="8716" max="8716" width="11.25" style="100" customWidth="1"/>
    <col min="8717" max="8717" width="7.625" style="100" customWidth="1"/>
    <col min="8718" max="8718" width="8.25" style="100" customWidth="1"/>
    <col min="8719" max="8719" width="8.375" style="100" customWidth="1"/>
    <col min="8720" max="8720" width="13.375" style="100" customWidth="1"/>
    <col min="8721" max="8721" width="11.75" style="100" customWidth="1"/>
    <col min="8722" max="8722" width="9.75" style="100" customWidth="1"/>
    <col min="8723" max="8723" width="11.375" style="100" customWidth="1"/>
    <col min="8724" max="8959" width="9" style="100"/>
    <col min="8960" max="8960" width="11.25" style="100" customWidth="1"/>
    <col min="8961" max="8961" width="8.5" style="100" customWidth="1"/>
    <col min="8962" max="8962" width="6.25" style="100" customWidth="1"/>
    <col min="8963" max="8963" width="7" style="100" customWidth="1"/>
    <col min="8964" max="8964" width="9.375" style="100" customWidth="1"/>
    <col min="8965" max="8965" width="11.625" style="100" customWidth="1"/>
    <col min="8966" max="8966" width="10.125" style="100" customWidth="1"/>
    <col min="8967" max="8967" width="5.875" style="100" customWidth="1"/>
    <col min="8968" max="8968" width="5.75" style="100" customWidth="1"/>
    <col min="8969" max="8969" width="7.25" style="100" customWidth="1"/>
    <col min="8970" max="8970" width="6.125" style="100" customWidth="1"/>
    <col min="8971" max="8971" width="5.75" style="100" customWidth="1"/>
    <col min="8972" max="8972" width="11.25" style="100" customWidth="1"/>
    <col min="8973" max="8973" width="7.625" style="100" customWidth="1"/>
    <col min="8974" max="8974" width="8.25" style="100" customWidth="1"/>
    <col min="8975" max="8975" width="8.375" style="100" customWidth="1"/>
    <col min="8976" max="8976" width="13.375" style="100" customWidth="1"/>
    <col min="8977" max="8977" width="11.75" style="100" customWidth="1"/>
    <col min="8978" max="8978" width="9.75" style="100" customWidth="1"/>
    <col min="8979" max="8979" width="11.375" style="100" customWidth="1"/>
    <col min="8980" max="9215" width="9" style="100"/>
    <col min="9216" max="9216" width="11.25" style="100" customWidth="1"/>
    <col min="9217" max="9217" width="8.5" style="100" customWidth="1"/>
    <col min="9218" max="9218" width="6.25" style="100" customWidth="1"/>
    <col min="9219" max="9219" width="7" style="100" customWidth="1"/>
    <col min="9220" max="9220" width="9.375" style="100" customWidth="1"/>
    <col min="9221" max="9221" width="11.625" style="100" customWidth="1"/>
    <col min="9222" max="9222" width="10.125" style="100" customWidth="1"/>
    <col min="9223" max="9223" width="5.875" style="100" customWidth="1"/>
    <col min="9224" max="9224" width="5.75" style="100" customWidth="1"/>
    <col min="9225" max="9225" width="7.25" style="100" customWidth="1"/>
    <col min="9226" max="9226" width="6.125" style="100" customWidth="1"/>
    <col min="9227" max="9227" width="5.75" style="100" customWidth="1"/>
    <col min="9228" max="9228" width="11.25" style="100" customWidth="1"/>
    <col min="9229" max="9229" width="7.625" style="100" customWidth="1"/>
    <col min="9230" max="9230" width="8.25" style="100" customWidth="1"/>
    <col min="9231" max="9231" width="8.375" style="100" customWidth="1"/>
    <col min="9232" max="9232" width="13.375" style="100" customWidth="1"/>
    <col min="9233" max="9233" width="11.75" style="100" customWidth="1"/>
    <col min="9234" max="9234" width="9.75" style="100" customWidth="1"/>
    <col min="9235" max="9235" width="11.375" style="100" customWidth="1"/>
    <col min="9236" max="9471" width="9" style="100"/>
    <col min="9472" max="9472" width="11.25" style="100" customWidth="1"/>
    <col min="9473" max="9473" width="8.5" style="100" customWidth="1"/>
    <col min="9474" max="9474" width="6.25" style="100" customWidth="1"/>
    <col min="9475" max="9475" width="7" style="100" customWidth="1"/>
    <col min="9476" max="9476" width="9.375" style="100" customWidth="1"/>
    <col min="9477" max="9477" width="11.625" style="100" customWidth="1"/>
    <col min="9478" max="9478" width="10.125" style="100" customWidth="1"/>
    <col min="9479" max="9479" width="5.875" style="100" customWidth="1"/>
    <col min="9480" max="9480" width="5.75" style="100" customWidth="1"/>
    <col min="9481" max="9481" width="7.25" style="100" customWidth="1"/>
    <col min="9482" max="9482" width="6.125" style="100" customWidth="1"/>
    <col min="9483" max="9483" width="5.75" style="100" customWidth="1"/>
    <col min="9484" max="9484" width="11.25" style="100" customWidth="1"/>
    <col min="9485" max="9485" width="7.625" style="100" customWidth="1"/>
    <col min="9486" max="9486" width="8.25" style="100" customWidth="1"/>
    <col min="9487" max="9487" width="8.375" style="100" customWidth="1"/>
    <col min="9488" max="9488" width="13.375" style="100" customWidth="1"/>
    <col min="9489" max="9489" width="11.75" style="100" customWidth="1"/>
    <col min="9490" max="9490" width="9.75" style="100" customWidth="1"/>
    <col min="9491" max="9491" width="11.375" style="100" customWidth="1"/>
    <col min="9492" max="9727" width="9" style="100"/>
    <col min="9728" max="9728" width="11.25" style="100" customWidth="1"/>
    <col min="9729" max="9729" width="8.5" style="100" customWidth="1"/>
    <col min="9730" max="9730" width="6.25" style="100" customWidth="1"/>
    <col min="9731" max="9731" width="7" style="100" customWidth="1"/>
    <col min="9732" max="9732" width="9.375" style="100" customWidth="1"/>
    <col min="9733" max="9733" width="11.625" style="100" customWidth="1"/>
    <col min="9734" max="9734" width="10.125" style="100" customWidth="1"/>
    <col min="9735" max="9735" width="5.875" style="100" customWidth="1"/>
    <col min="9736" max="9736" width="5.75" style="100" customWidth="1"/>
    <col min="9737" max="9737" width="7.25" style="100" customWidth="1"/>
    <col min="9738" max="9738" width="6.125" style="100" customWidth="1"/>
    <col min="9739" max="9739" width="5.75" style="100" customWidth="1"/>
    <col min="9740" max="9740" width="11.25" style="100" customWidth="1"/>
    <col min="9741" max="9741" width="7.625" style="100" customWidth="1"/>
    <col min="9742" max="9742" width="8.25" style="100" customWidth="1"/>
    <col min="9743" max="9743" width="8.375" style="100" customWidth="1"/>
    <col min="9744" max="9744" width="13.375" style="100" customWidth="1"/>
    <col min="9745" max="9745" width="11.75" style="100" customWidth="1"/>
    <col min="9746" max="9746" width="9.75" style="100" customWidth="1"/>
    <col min="9747" max="9747" width="11.375" style="100" customWidth="1"/>
    <col min="9748" max="9983" width="9" style="100"/>
    <col min="9984" max="9984" width="11.25" style="100" customWidth="1"/>
    <col min="9985" max="9985" width="8.5" style="100" customWidth="1"/>
    <col min="9986" max="9986" width="6.25" style="100" customWidth="1"/>
    <col min="9987" max="9987" width="7" style="100" customWidth="1"/>
    <col min="9988" max="9988" width="9.375" style="100" customWidth="1"/>
    <col min="9989" max="9989" width="11.625" style="100" customWidth="1"/>
    <col min="9990" max="9990" width="10.125" style="100" customWidth="1"/>
    <col min="9991" max="9991" width="5.875" style="100" customWidth="1"/>
    <col min="9992" max="9992" width="5.75" style="100" customWidth="1"/>
    <col min="9993" max="9993" width="7.25" style="100" customWidth="1"/>
    <col min="9994" max="9994" width="6.125" style="100" customWidth="1"/>
    <col min="9995" max="9995" width="5.75" style="100" customWidth="1"/>
    <col min="9996" max="9996" width="11.25" style="100" customWidth="1"/>
    <col min="9997" max="9997" width="7.625" style="100" customWidth="1"/>
    <col min="9998" max="9998" width="8.25" style="100" customWidth="1"/>
    <col min="9999" max="9999" width="8.375" style="100" customWidth="1"/>
    <col min="10000" max="10000" width="13.375" style="100" customWidth="1"/>
    <col min="10001" max="10001" width="11.75" style="100" customWidth="1"/>
    <col min="10002" max="10002" width="9.75" style="100" customWidth="1"/>
    <col min="10003" max="10003" width="11.375" style="100" customWidth="1"/>
    <col min="10004" max="10239" width="9" style="100"/>
    <col min="10240" max="10240" width="11.25" style="100" customWidth="1"/>
    <col min="10241" max="10241" width="8.5" style="100" customWidth="1"/>
    <col min="10242" max="10242" width="6.25" style="100" customWidth="1"/>
    <col min="10243" max="10243" width="7" style="100" customWidth="1"/>
    <col min="10244" max="10244" width="9.375" style="100" customWidth="1"/>
    <col min="10245" max="10245" width="11.625" style="100" customWidth="1"/>
    <col min="10246" max="10246" width="10.125" style="100" customWidth="1"/>
    <col min="10247" max="10247" width="5.875" style="100" customWidth="1"/>
    <col min="10248" max="10248" width="5.75" style="100" customWidth="1"/>
    <col min="10249" max="10249" width="7.25" style="100" customWidth="1"/>
    <col min="10250" max="10250" width="6.125" style="100" customWidth="1"/>
    <col min="10251" max="10251" width="5.75" style="100" customWidth="1"/>
    <col min="10252" max="10252" width="11.25" style="100" customWidth="1"/>
    <col min="10253" max="10253" width="7.625" style="100" customWidth="1"/>
    <col min="10254" max="10254" width="8.25" style="100" customWidth="1"/>
    <col min="10255" max="10255" width="8.375" style="100" customWidth="1"/>
    <col min="10256" max="10256" width="13.375" style="100" customWidth="1"/>
    <col min="10257" max="10257" width="11.75" style="100" customWidth="1"/>
    <col min="10258" max="10258" width="9.75" style="100" customWidth="1"/>
    <col min="10259" max="10259" width="11.375" style="100" customWidth="1"/>
    <col min="10260" max="10495" width="9" style="100"/>
    <col min="10496" max="10496" width="11.25" style="100" customWidth="1"/>
    <col min="10497" max="10497" width="8.5" style="100" customWidth="1"/>
    <col min="10498" max="10498" width="6.25" style="100" customWidth="1"/>
    <col min="10499" max="10499" width="7" style="100" customWidth="1"/>
    <col min="10500" max="10500" width="9.375" style="100" customWidth="1"/>
    <col min="10501" max="10501" width="11.625" style="100" customWidth="1"/>
    <col min="10502" max="10502" width="10.125" style="100" customWidth="1"/>
    <col min="10503" max="10503" width="5.875" style="100" customWidth="1"/>
    <col min="10504" max="10504" width="5.75" style="100" customWidth="1"/>
    <col min="10505" max="10505" width="7.25" style="100" customWidth="1"/>
    <col min="10506" max="10506" width="6.125" style="100" customWidth="1"/>
    <col min="10507" max="10507" width="5.75" style="100" customWidth="1"/>
    <col min="10508" max="10508" width="11.25" style="100" customWidth="1"/>
    <col min="10509" max="10509" width="7.625" style="100" customWidth="1"/>
    <col min="10510" max="10510" width="8.25" style="100" customWidth="1"/>
    <col min="10511" max="10511" width="8.375" style="100" customWidth="1"/>
    <col min="10512" max="10512" width="13.375" style="100" customWidth="1"/>
    <col min="10513" max="10513" width="11.75" style="100" customWidth="1"/>
    <col min="10514" max="10514" width="9.75" style="100" customWidth="1"/>
    <col min="10515" max="10515" width="11.375" style="100" customWidth="1"/>
    <col min="10516" max="10751" width="9" style="100"/>
    <col min="10752" max="10752" width="11.25" style="100" customWidth="1"/>
    <col min="10753" max="10753" width="8.5" style="100" customWidth="1"/>
    <col min="10754" max="10754" width="6.25" style="100" customWidth="1"/>
    <col min="10755" max="10755" width="7" style="100" customWidth="1"/>
    <col min="10756" max="10756" width="9.375" style="100" customWidth="1"/>
    <col min="10757" max="10757" width="11.625" style="100" customWidth="1"/>
    <col min="10758" max="10758" width="10.125" style="100" customWidth="1"/>
    <col min="10759" max="10759" width="5.875" style="100" customWidth="1"/>
    <col min="10760" max="10760" width="5.75" style="100" customWidth="1"/>
    <col min="10761" max="10761" width="7.25" style="100" customWidth="1"/>
    <col min="10762" max="10762" width="6.125" style="100" customWidth="1"/>
    <col min="10763" max="10763" width="5.75" style="100" customWidth="1"/>
    <col min="10764" max="10764" width="11.25" style="100" customWidth="1"/>
    <col min="10765" max="10765" width="7.625" style="100" customWidth="1"/>
    <col min="10766" max="10766" width="8.25" style="100" customWidth="1"/>
    <col min="10767" max="10767" width="8.375" style="100" customWidth="1"/>
    <col min="10768" max="10768" width="13.375" style="100" customWidth="1"/>
    <col min="10769" max="10769" width="11.75" style="100" customWidth="1"/>
    <col min="10770" max="10770" width="9.75" style="100" customWidth="1"/>
    <col min="10771" max="10771" width="11.375" style="100" customWidth="1"/>
    <col min="10772" max="11007" width="9" style="100"/>
    <col min="11008" max="11008" width="11.25" style="100" customWidth="1"/>
    <col min="11009" max="11009" width="8.5" style="100" customWidth="1"/>
    <col min="11010" max="11010" width="6.25" style="100" customWidth="1"/>
    <col min="11011" max="11011" width="7" style="100" customWidth="1"/>
    <col min="11012" max="11012" width="9.375" style="100" customWidth="1"/>
    <col min="11013" max="11013" width="11.625" style="100" customWidth="1"/>
    <col min="11014" max="11014" width="10.125" style="100" customWidth="1"/>
    <col min="11015" max="11015" width="5.875" style="100" customWidth="1"/>
    <col min="11016" max="11016" width="5.75" style="100" customWidth="1"/>
    <col min="11017" max="11017" width="7.25" style="100" customWidth="1"/>
    <col min="11018" max="11018" width="6.125" style="100" customWidth="1"/>
    <col min="11019" max="11019" width="5.75" style="100" customWidth="1"/>
    <col min="11020" max="11020" width="11.25" style="100" customWidth="1"/>
    <col min="11021" max="11021" width="7.625" style="100" customWidth="1"/>
    <col min="11022" max="11022" width="8.25" style="100" customWidth="1"/>
    <col min="11023" max="11023" width="8.375" style="100" customWidth="1"/>
    <col min="11024" max="11024" width="13.375" style="100" customWidth="1"/>
    <col min="11025" max="11025" width="11.75" style="100" customWidth="1"/>
    <col min="11026" max="11026" width="9.75" style="100" customWidth="1"/>
    <col min="11027" max="11027" width="11.375" style="100" customWidth="1"/>
    <col min="11028" max="11263" width="9" style="100"/>
    <col min="11264" max="11264" width="11.25" style="100" customWidth="1"/>
    <col min="11265" max="11265" width="8.5" style="100" customWidth="1"/>
    <col min="11266" max="11266" width="6.25" style="100" customWidth="1"/>
    <col min="11267" max="11267" width="7" style="100" customWidth="1"/>
    <col min="11268" max="11268" width="9.375" style="100" customWidth="1"/>
    <col min="11269" max="11269" width="11.625" style="100" customWidth="1"/>
    <col min="11270" max="11270" width="10.125" style="100" customWidth="1"/>
    <col min="11271" max="11271" width="5.875" style="100" customWidth="1"/>
    <col min="11272" max="11272" width="5.75" style="100" customWidth="1"/>
    <col min="11273" max="11273" width="7.25" style="100" customWidth="1"/>
    <col min="11274" max="11274" width="6.125" style="100" customWidth="1"/>
    <col min="11275" max="11275" width="5.75" style="100" customWidth="1"/>
    <col min="11276" max="11276" width="11.25" style="100" customWidth="1"/>
    <col min="11277" max="11277" width="7.625" style="100" customWidth="1"/>
    <col min="11278" max="11278" width="8.25" style="100" customWidth="1"/>
    <col min="11279" max="11279" width="8.375" style="100" customWidth="1"/>
    <col min="11280" max="11280" width="13.375" style="100" customWidth="1"/>
    <col min="11281" max="11281" width="11.75" style="100" customWidth="1"/>
    <col min="11282" max="11282" width="9.75" style="100" customWidth="1"/>
    <col min="11283" max="11283" width="11.375" style="100" customWidth="1"/>
    <col min="11284" max="11519" width="9" style="100"/>
    <col min="11520" max="11520" width="11.25" style="100" customWidth="1"/>
    <col min="11521" max="11521" width="8.5" style="100" customWidth="1"/>
    <col min="11522" max="11522" width="6.25" style="100" customWidth="1"/>
    <col min="11523" max="11523" width="7" style="100" customWidth="1"/>
    <col min="11524" max="11524" width="9.375" style="100" customWidth="1"/>
    <col min="11525" max="11525" width="11.625" style="100" customWidth="1"/>
    <col min="11526" max="11526" width="10.125" style="100" customWidth="1"/>
    <col min="11527" max="11527" width="5.875" style="100" customWidth="1"/>
    <col min="11528" max="11528" width="5.75" style="100" customWidth="1"/>
    <col min="11529" max="11529" width="7.25" style="100" customWidth="1"/>
    <col min="11530" max="11530" width="6.125" style="100" customWidth="1"/>
    <col min="11531" max="11531" width="5.75" style="100" customWidth="1"/>
    <col min="11532" max="11532" width="11.25" style="100" customWidth="1"/>
    <col min="11533" max="11533" width="7.625" style="100" customWidth="1"/>
    <col min="11534" max="11534" width="8.25" style="100" customWidth="1"/>
    <col min="11535" max="11535" width="8.375" style="100" customWidth="1"/>
    <col min="11536" max="11536" width="13.375" style="100" customWidth="1"/>
    <col min="11537" max="11537" width="11.75" style="100" customWidth="1"/>
    <col min="11538" max="11538" width="9.75" style="100" customWidth="1"/>
    <col min="11539" max="11539" width="11.375" style="100" customWidth="1"/>
    <col min="11540" max="11775" width="9" style="100"/>
    <col min="11776" max="11776" width="11.25" style="100" customWidth="1"/>
    <col min="11777" max="11777" width="8.5" style="100" customWidth="1"/>
    <col min="11778" max="11778" width="6.25" style="100" customWidth="1"/>
    <col min="11779" max="11779" width="7" style="100" customWidth="1"/>
    <col min="11780" max="11780" width="9.375" style="100" customWidth="1"/>
    <col min="11781" max="11781" width="11.625" style="100" customWidth="1"/>
    <col min="11782" max="11782" width="10.125" style="100" customWidth="1"/>
    <col min="11783" max="11783" width="5.875" style="100" customWidth="1"/>
    <col min="11784" max="11784" width="5.75" style="100" customWidth="1"/>
    <col min="11785" max="11785" width="7.25" style="100" customWidth="1"/>
    <col min="11786" max="11786" width="6.125" style="100" customWidth="1"/>
    <col min="11787" max="11787" width="5.75" style="100" customWidth="1"/>
    <col min="11788" max="11788" width="11.25" style="100" customWidth="1"/>
    <col min="11789" max="11789" width="7.625" style="100" customWidth="1"/>
    <col min="11790" max="11790" width="8.25" style="100" customWidth="1"/>
    <col min="11791" max="11791" width="8.375" style="100" customWidth="1"/>
    <col min="11792" max="11792" width="13.375" style="100" customWidth="1"/>
    <col min="11793" max="11793" width="11.75" style="100" customWidth="1"/>
    <col min="11794" max="11794" width="9.75" style="100" customWidth="1"/>
    <col min="11795" max="11795" width="11.375" style="100" customWidth="1"/>
    <col min="11796" max="12031" width="9" style="100"/>
    <col min="12032" max="12032" width="11.25" style="100" customWidth="1"/>
    <col min="12033" max="12033" width="8.5" style="100" customWidth="1"/>
    <col min="12034" max="12034" width="6.25" style="100" customWidth="1"/>
    <col min="12035" max="12035" width="7" style="100" customWidth="1"/>
    <col min="12036" max="12036" width="9.375" style="100" customWidth="1"/>
    <col min="12037" max="12037" width="11.625" style="100" customWidth="1"/>
    <col min="12038" max="12038" width="10.125" style="100" customWidth="1"/>
    <col min="12039" max="12039" width="5.875" style="100" customWidth="1"/>
    <col min="12040" max="12040" width="5.75" style="100" customWidth="1"/>
    <col min="12041" max="12041" width="7.25" style="100" customWidth="1"/>
    <col min="12042" max="12042" width="6.125" style="100" customWidth="1"/>
    <col min="12043" max="12043" width="5.75" style="100" customWidth="1"/>
    <col min="12044" max="12044" width="11.25" style="100" customWidth="1"/>
    <col min="12045" max="12045" width="7.625" style="100" customWidth="1"/>
    <col min="12046" max="12046" width="8.25" style="100" customWidth="1"/>
    <col min="12047" max="12047" width="8.375" style="100" customWidth="1"/>
    <col min="12048" max="12048" width="13.375" style="100" customWidth="1"/>
    <col min="12049" max="12049" width="11.75" style="100" customWidth="1"/>
    <col min="12050" max="12050" width="9.75" style="100" customWidth="1"/>
    <col min="12051" max="12051" width="11.375" style="100" customWidth="1"/>
    <col min="12052" max="12287" width="9" style="100"/>
    <col min="12288" max="12288" width="11.25" style="100" customWidth="1"/>
    <col min="12289" max="12289" width="8.5" style="100" customWidth="1"/>
    <col min="12290" max="12290" width="6.25" style="100" customWidth="1"/>
    <col min="12291" max="12291" width="7" style="100" customWidth="1"/>
    <col min="12292" max="12292" width="9.375" style="100" customWidth="1"/>
    <col min="12293" max="12293" width="11.625" style="100" customWidth="1"/>
    <col min="12294" max="12294" width="10.125" style="100" customWidth="1"/>
    <col min="12295" max="12295" width="5.875" style="100" customWidth="1"/>
    <col min="12296" max="12296" width="5.75" style="100" customWidth="1"/>
    <col min="12297" max="12297" width="7.25" style="100" customWidth="1"/>
    <col min="12298" max="12298" width="6.125" style="100" customWidth="1"/>
    <col min="12299" max="12299" width="5.75" style="100" customWidth="1"/>
    <col min="12300" max="12300" width="11.25" style="100" customWidth="1"/>
    <col min="12301" max="12301" width="7.625" style="100" customWidth="1"/>
    <col min="12302" max="12302" width="8.25" style="100" customWidth="1"/>
    <col min="12303" max="12303" width="8.375" style="100" customWidth="1"/>
    <col min="12304" max="12304" width="13.375" style="100" customWidth="1"/>
    <col min="12305" max="12305" width="11.75" style="100" customWidth="1"/>
    <col min="12306" max="12306" width="9.75" style="100" customWidth="1"/>
    <col min="12307" max="12307" width="11.375" style="100" customWidth="1"/>
    <col min="12308" max="12543" width="9" style="100"/>
    <col min="12544" max="12544" width="11.25" style="100" customWidth="1"/>
    <col min="12545" max="12545" width="8.5" style="100" customWidth="1"/>
    <col min="12546" max="12546" width="6.25" style="100" customWidth="1"/>
    <col min="12547" max="12547" width="7" style="100" customWidth="1"/>
    <col min="12548" max="12548" width="9.375" style="100" customWidth="1"/>
    <col min="12549" max="12549" width="11.625" style="100" customWidth="1"/>
    <col min="12550" max="12550" width="10.125" style="100" customWidth="1"/>
    <col min="12551" max="12551" width="5.875" style="100" customWidth="1"/>
    <col min="12552" max="12552" width="5.75" style="100" customWidth="1"/>
    <col min="12553" max="12553" width="7.25" style="100" customWidth="1"/>
    <col min="12554" max="12554" width="6.125" style="100" customWidth="1"/>
    <col min="12555" max="12555" width="5.75" style="100" customWidth="1"/>
    <col min="12556" max="12556" width="11.25" style="100" customWidth="1"/>
    <col min="12557" max="12557" width="7.625" style="100" customWidth="1"/>
    <col min="12558" max="12558" width="8.25" style="100" customWidth="1"/>
    <col min="12559" max="12559" width="8.375" style="100" customWidth="1"/>
    <col min="12560" max="12560" width="13.375" style="100" customWidth="1"/>
    <col min="12561" max="12561" width="11.75" style="100" customWidth="1"/>
    <col min="12562" max="12562" width="9.75" style="100" customWidth="1"/>
    <col min="12563" max="12563" width="11.375" style="100" customWidth="1"/>
    <col min="12564" max="12799" width="9" style="100"/>
    <col min="12800" max="12800" width="11.25" style="100" customWidth="1"/>
    <col min="12801" max="12801" width="8.5" style="100" customWidth="1"/>
    <col min="12802" max="12802" width="6.25" style="100" customWidth="1"/>
    <col min="12803" max="12803" width="7" style="100" customWidth="1"/>
    <col min="12804" max="12804" width="9.375" style="100" customWidth="1"/>
    <col min="12805" max="12805" width="11.625" style="100" customWidth="1"/>
    <col min="12806" max="12806" width="10.125" style="100" customWidth="1"/>
    <col min="12807" max="12807" width="5.875" style="100" customWidth="1"/>
    <col min="12808" max="12808" width="5.75" style="100" customWidth="1"/>
    <col min="12809" max="12809" width="7.25" style="100" customWidth="1"/>
    <col min="12810" max="12810" width="6.125" style="100" customWidth="1"/>
    <col min="12811" max="12811" width="5.75" style="100" customWidth="1"/>
    <col min="12812" max="12812" width="11.25" style="100" customWidth="1"/>
    <col min="12813" max="12813" width="7.625" style="100" customWidth="1"/>
    <col min="12814" max="12814" width="8.25" style="100" customWidth="1"/>
    <col min="12815" max="12815" width="8.375" style="100" customWidth="1"/>
    <col min="12816" max="12816" width="13.375" style="100" customWidth="1"/>
    <col min="12817" max="12817" width="11.75" style="100" customWidth="1"/>
    <col min="12818" max="12818" width="9.75" style="100" customWidth="1"/>
    <col min="12819" max="12819" width="11.375" style="100" customWidth="1"/>
    <col min="12820" max="13055" width="9" style="100"/>
    <col min="13056" max="13056" width="11.25" style="100" customWidth="1"/>
    <col min="13057" max="13057" width="8.5" style="100" customWidth="1"/>
    <col min="13058" max="13058" width="6.25" style="100" customWidth="1"/>
    <col min="13059" max="13059" width="7" style="100" customWidth="1"/>
    <col min="13060" max="13060" width="9.375" style="100" customWidth="1"/>
    <col min="13061" max="13061" width="11.625" style="100" customWidth="1"/>
    <col min="13062" max="13062" width="10.125" style="100" customWidth="1"/>
    <col min="13063" max="13063" width="5.875" style="100" customWidth="1"/>
    <col min="13064" max="13064" width="5.75" style="100" customWidth="1"/>
    <col min="13065" max="13065" width="7.25" style="100" customWidth="1"/>
    <col min="13066" max="13066" width="6.125" style="100" customWidth="1"/>
    <col min="13067" max="13067" width="5.75" style="100" customWidth="1"/>
    <col min="13068" max="13068" width="11.25" style="100" customWidth="1"/>
    <col min="13069" max="13069" width="7.625" style="100" customWidth="1"/>
    <col min="13070" max="13070" width="8.25" style="100" customWidth="1"/>
    <col min="13071" max="13071" width="8.375" style="100" customWidth="1"/>
    <col min="13072" max="13072" width="13.375" style="100" customWidth="1"/>
    <col min="13073" max="13073" width="11.75" style="100" customWidth="1"/>
    <col min="13074" max="13074" width="9.75" style="100" customWidth="1"/>
    <col min="13075" max="13075" width="11.375" style="100" customWidth="1"/>
    <col min="13076" max="13311" width="9" style="100"/>
    <col min="13312" max="13312" width="11.25" style="100" customWidth="1"/>
    <col min="13313" max="13313" width="8.5" style="100" customWidth="1"/>
    <col min="13314" max="13314" width="6.25" style="100" customWidth="1"/>
    <col min="13315" max="13315" width="7" style="100" customWidth="1"/>
    <col min="13316" max="13316" width="9.375" style="100" customWidth="1"/>
    <col min="13317" max="13317" width="11.625" style="100" customWidth="1"/>
    <col min="13318" max="13318" width="10.125" style="100" customWidth="1"/>
    <col min="13319" max="13319" width="5.875" style="100" customWidth="1"/>
    <col min="13320" max="13320" width="5.75" style="100" customWidth="1"/>
    <col min="13321" max="13321" width="7.25" style="100" customWidth="1"/>
    <col min="13322" max="13322" width="6.125" style="100" customWidth="1"/>
    <col min="13323" max="13323" width="5.75" style="100" customWidth="1"/>
    <col min="13324" max="13324" width="11.25" style="100" customWidth="1"/>
    <col min="13325" max="13325" width="7.625" style="100" customWidth="1"/>
    <col min="13326" max="13326" width="8.25" style="100" customWidth="1"/>
    <col min="13327" max="13327" width="8.375" style="100" customWidth="1"/>
    <col min="13328" max="13328" width="13.375" style="100" customWidth="1"/>
    <col min="13329" max="13329" width="11.75" style="100" customWidth="1"/>
    <col min="13330" max="13330" width="9.75" style="100" customWidth="1"/>
    <col min="13331" max="13331" width="11.375" style="100" customWidth="1"/>
    <col min="13332" max="13567" width="9" style="100"/>
    <col min="13568" max="13568" width="11.25" style="100" customWidth="1"/>
    <col min="13569" max="13569" width="8.5" style="100" customWidth="1"/>
    <col min="13570" max="13570" width="6.25" style="100" customWidth="1"/>
    <col min="13571" max="13571" width="7" style="100" customWidth="1"/>
    <col min="13572" max="13572" width="9.375" style="100" customWidth="1"/>
    <col min="13573" max="13573" width="11.625" style="100" customWidth="1"/>
    <col min="13574" max="13574" width="10.125" style="100" customWidth="1"/>
    <col min="13575" max="13575" width="5.875" style="100" customWidth="1"/>
    <col min="13576" max="13576" width="5.75" style="100" customWidth="1"/>
    <col min="13577" max="13577" width="7.25" style="100" customWidth="1"/>
    <col min="13578" max="13578" width="6.125" style="100" customWidth="1"/>
    <col min="13579" max="13579" width="5.75" style="100" customWidth="1"/>
    <col min="13580" max="13580" width="11.25" style="100" customWidth="1"/>
    <col min="13581" max="13581" width="7.625" style="100" customWidth="1"/>
    <col min="13582" max="13582" width="8.25" style="100" customWidth="1"/>
    <col min="13583" max="13583" width="8.375" style="100" customWidth="1"/>
    <col min="13584" max="13584" width="13.375" style="100" customWidth="1"/>
    <col min="13585" max="13585" width="11.75" style="100" customWidth="1"/>
    <col min="13586" max="13586" width="9.75" style="100" customWidth="1"/>
    <col min="13587" max="13587" width="11.375" style="100" customWidth="1"/>
    <col min="13588" max="13823" width="9" style="100"/>
    <col min="13824" max="13824" width="11.25" style="100" customWidth="1"/>
    <col min="13825" max="13825" width="8.5" style="100" customWidth="1"/>
    <col min="13826" max="13826" width="6.25" style="100" customWidth="1"/>
    <col min="13827" max="13827" width="7" style="100" customWidth="1"/>
    <col min="13828" max="13828" width="9.375" style="100" customWidth="1"/>
    <col min="13829" max="13829" width="11.625" style="100" customWidth="1"/>
    <col min="13830" max="13830" width="10.125" style="100" customWidth="1"/>
    <col min="13831" max="13831" width="5.875" style="100" customWidth="1"/>
    <col min="13832" max="13832" width="5.75" style="100" customWidth="1"/>
    <col min="13833" max="13833" width="7.25" style="100" customWidth="1"/>
    <col min="13834" max="13834" width="6.125" style="100" customWidth="1"/>
    <col min="13835" max="13835" width="5.75" style="100" customWidth="1"/>
    <col min="13836" max="13836" width="11.25" style="100" customWidth="1"/>
    <col min="13837" max="13837" width="7.625" style="100" customWidth="1"/>
    <col min="13838" max="13838" width="8.25" style="100" customWidth="1"/>
    <col min="13839" max="13839" width="8.375" style="100" customWidth="1"/>
    <col min="13840" max="13840" width="13.375" style="100" customWidth="1"/>
    <col min="13841" max="13841" width="11.75" style="100" customWidth="1"/>
    <col min="13842" max="13842" width="9.75" style="100" customWidth="1"/>
    <col min="13843" max="13843" width="11.375" style="100" customWidth="1"/>
    <col min="13844" max="14079" width="9" style="100"/>
    <col min="14080" max="14080" width="11.25" style="100" customWidth="1"/>
    <col min="14081" max="14081" width="8.5" style="100" customWidth="1"/>
    <col min="14082" max="14082" width="6.25" style="100" customWidth="1"/>
    <col min="14083" max="14083" width="7" style="100" customWidth="1"/>
    <col min="14084" max="14084" width="9.375" style="100" customWidth="1"/>
    <col min="14085" max="14085" width="11.625" style="100" customWidth="1"/>
    <col min="14086" max="14086" width="10.125" style="100" customWidth="1"/>
    <col min="14087" max="14087" width="5.875" style="100" customWidth="1"/>
    <col min="14088" max="14088" width="5.75" style="100" customWidth="1"/>
    <col min="14089" max="14089" width="7.25" style="100" customWidth="1"/>
    <col min="14090" max="14090" width="6.125" style="100" customWidth="1"/>
    <col min="14091" max="14091" width="5.75" style="100" customWidth="1"/>
    <col min="14092" max="14092" width="11.25" style="100" customWidth="1"/>
    <col min="14093" max="14093" width="7.625" style="100" customWidth="1"/>
    <col min="14094" max="14094" width="8.25" style="100" customWidth="1"/>
    <col min="14095" max="14095" width="8.375" style="100" customWidth="1"/>
    <col min="14096" max="14096" width="13.375" style="100" customWidth="1"/>
    <col min="14097" max="14097" width="11.75" style="100" customWidth="1"/>
    <col min="14098" max="14098" width="9.75" style="100" customWidth="1"/>
    <col min="14099" max="14099" width="11.375" style="100" customWidth="1"/>
    <col min="14100" max="14335" width="9" style="100"/>
    <col min="14336" max="14336" width="11.25" style="100" customWidth="1"/>
    <col min="14337" max="14337" width="8.5" style="100" customWidth="1"/>
    <col min="14338" max="14338" width="6.25" style="100" customWidth="1"/>
    <col min="14339" max="14339" width="7" style="100" customWidth="1"/>
    <col min="14340" max="14340" width="9.375" style="100" customWidth="1"/>
    <col min="14341" max="14341" width="11.625" style="100" customWidth="1"/>
    <col min="14342" max="14342" width="10.125" style="100" customWidth="1"/>
    <col min="14343" max="14343" width="5.875" style="100" customWidth="1"/>
    <col min="14344" max="14344" width="5.75" style="100" customWidth="1"/>
    <col min="14345" max="14345" width="7.25" style="100" customWidth="1"/>
    <col min="14346" max="14346" width="6.125" style="100" customWidth="1"/>
    <col min="14347" max="14347" width="5.75" style="100" customWidth="1"/>
    <col min="14348" max="14348" width="11.25" style="100" customWidth="1"/>
    <col min="14349" max="14349" width="7.625" style="100" customWidth="1"/>
    <col min="14350" max="14350" width="8.25" style="100" customWidth="1"/>
    <col min="14351" max="14351" width="8.375" style="100" customWidth="1"/>
    <col min="14352" max="14352" width="13.375" style="100" customWidth="1"/>
    <col min="14353" max="14353" width="11.75" style="100" customWidth="1"/>
    <col min="14354" max="14354" width="9.75" style="100" customWidth="1"/>
    <col min="14355" max="14355" width="11.375" style="100" customWidth="1"/>
    <col min="14356" max="14591" width="9" style="100"/>
    <col min="14592" max="14592" width="11.25" style="100" customWidth="1"/>
    <col min="14593" max="14593" width="8.5" style="100" customWidth="1"/>
    <col min="14594" max="14594" width="6.25" style="100" customWidth="1"/>
    <col min="14595" max="14595" width="7" style="100" customWidth="1"/>
    <col min="14596" max="14596" width="9.375" style="100" customWidth="1"/>
    <col min="14597" max="14597" width="11.625" style="100" customWidth="1"/>
    <col min="14598" max="14598" width="10.125" style="100" customWidth="1"/>
    <col min="14599" max="14599" width="5.875" style="100" customWidth="1"/>
    <col min="14600" max="14600" width="5.75" style="100" customWidth="1"/>
    <col min="14601" max="14601" width="7.25" style="100" customWidth="1"/>
    <col min="14602" max="14602" width="6.125" style="100" customWidth="1"/>
    <col min="14603" max="14603" width="5.75" style="100" customWidth="1"/>
    <col min="14604" max="14604" width="11.25" style="100" customWidth="1"/>
    <col min="14605" max="14605" width="7.625" style="100" customWidth="1"/>
    <col min="14606" max="14606" width="8.25" style="100" customWidth="1"/>
    <col min="14607" max="14607" width="8.375" style="100" customWidth="1"/>
    <col min="14608" max="14608" width="13.375" style="100" customWidth="1"/>
    <col min="14609" max="14609" width="11.75" style="100" customWidth="1"/>
    <col min="14610" max="14610" width="9.75" style="100" customWidth="1"/>
    <col min="14611" max="14611" width="11.375" style="100" customWidth="1"/>
    <col min="14612" max="14847" width="9" style="100"/>
    <col min="14848" max="14848" width="11.25" style="100" customWidth="1"/>
    <col min="14849" max="14849" width="8.5" style="100" customWidth="1"/>
    <col min="14850" max="14850" width="6.25" style="100" customWidth="1"/>
    <col min="14851" max="14851" width="7" style="100" customWidth="1"/>
    <col min="14852" max="14852" width="9.375" style="100" customWidth="1"/>
    <col min="14853" max="14853" width="11.625" style="100" customWidth="1"/>
    <col min="14854" max="14854" width="10.125" style="100" customWidth="1"/>
    <col min="14855" max="14855" width="5.875" style="100" customWidth="1"/>
    <col min="14856" max="14856" width="5.75" style="100" customWidth="1"/>
    <col min="14857" max="14857" width="7.25" style="100" customWidth="1"/>
    <col min="14858" max="14858" width="6.125" style="100" customWidth="1"/>
    <col min="14859" max="14859" width="5.75" style="100" customWidth="1"/>
    <col min="14860" max="14860" width="11.25" style="100" customWidth="1"/>
    <col min="14861" max="14861" width="7.625" style="100" customWidth="1"/>
    <col min="14862" max="14862" width="8.25" style="100" customWidth="1"/>
    <col min="14863" max="14863" width="8.375" style="100" customWidth="1"/>
    <col min="14864" max="14864" width="13.375" style="100" customWidth="1"/>
    <col min="14865" max="14865" width="11.75" style="100" customWidth="1"/>
    <col min="14866" max="14866" width="9.75" style="100" customWidth="1"/>
    <col min="14867" max="14867" width="11.375" style="100" customWidth="1"/>
    <col min="14868" max="15103" width="9" style="100"/>
    <col min="15104" max="15104" width="11.25" style="100" customWidth="1"/>
    <col min="15105" max="15105" width="8.5" style="100" customWidth="1"/>
    <col min="15106" max="15106" width="6.25" style="100" customWidth="1"/>
    <col min="15107" max="15107" width="7" style="100" customWidth="1"/>
    <col min="15108" max="15108" width="9.375" style="100" customWidth="1"/>
    <col min="15109" max="15109" width="11.625" style="100" customWidth="1"/>
    <col min="15110" max="15110" width="10.125" style="100" customWidth="1"/>
    <col min="15111" max="15111" width="5.875" style="100" customWidth="1"/>
    <col min="15112" max="15112" width="5.75" style="100" customWidth="1"/>
    <col min="15113" max="15113" width="7.25" style="100" customWidth="1"/>
    <col min="15114" max="15114" width="6.125" style="100" customWidth="1"/>
    <col min="15115" max="15115" width="5.75" style="100" customWidth="1"/>
    <col min="15116" max="15116" width="11.25" style="100" customWidth="1"/>
    <col min="15117" max="15117" width="7.625" style="100" customWidth="1"/>
    <col min="15118" max="15118" width="8.25" style="100" customWidth="1"/>
    <col min="15119" max="15119" width="8.375" style="100" customWidth="1"/>
    <col min="15120" max="15120" width="13.375" style="100" customWidth="1"/>
    <col min="15121" max="15121" width="11.75" style="100" customWidth="1"/>
    <col min="15122" max="15122" width="9.75" style="100" customWidth="1"/>
    <col min="15123" max="15123" width="11.375" style="100" customWidth="1"/>
    <col min="15124" max="15359" width="9" style="100"/>
    <col min="15360" max="15360" width="11.25" style="100" customWidth="1"/>
    <col min="15361" max="15361" width="8.5" style="100" customWidth="1"/>
    <col min="15362" max="15362" width="6.25" style="100" customWidth="1"/>
    <col min="15363" max="15363" width="7" style="100" customWidth="1"/>
    <col min="15364" max="15364" width="9.375" style="100" customWidth="1"/>
    <col min="15365" max="15365" width="11.625" style="100" customWidth="1"/>
    <col min="15366" max="15366" width="10.125" style="100" customWidth="1"/>
    <col min="15367" max="15367" width="5.875" style="100" customWidth="1"/>
    <col min="15368" max="15368" width="5.75" style="100" customWidth="1"/>
    <col min="15369" max="15369" width="7.25" style="100" customWidth="1"/>
    <col min="15370" max="15370" width="6.125" style="100" customWidth="1"/>
    <col min="15371" max="15371" width="5.75" style="100" customWidth="1"/>
    <col min="15372" max="15372" width="11.25" style="100" customWidth="1"/>
    <col min="15373" max="15373" width="7.625" style="100" customWidth="1"/>
    <col min="15374" max="15374" width="8.25" style="100" customWidth="1"/>
    <col min="15375" max="15375" width="8.375" style="100" customWidth="1"/>
    <col min="15376" max="15376" width="13.375" style="100" customWidth="1"/>
    <col min="15377" max="15377" width="11.75" style="100" customWidth="1"/>
    <col min="15378" max="15378" width="9.75" style="100" customWidth="1"/>
    <col min="15379" max="15379" width="11.375" style="100" customWidth="1"/>
    <col min="15380" max="15615" width="9" style="100"/>
    <col min="15616" max="15616" width="11.25" style="100" customWidth="1"/>
    <col min="15617" max="15617" width="8.5" style="100" customWidth="1"/>
    <col min="15618" max="15618" width="6.25" style="100" customWidth="1"/>
    <col min="15619" max="15619" width="7" style="100" customWidth="1"/>
    <col min="15620" max="15620" width="9.375" style="100" customWidth="1"/>
    <col min="15621" max="15621" width="11.625" style="100" customWidth="1"/>
    <col min="15622" max="15622" width="10.125" style="100" customWidth="1"/>
    <col min="15623" max="15623" width="5.875" style="100" customWidth="1"/>
    <col min="15624" max="15624" width="5.75" style="100" customWidth="1"/>
    <col min="15625" max="15625" width="7.25" style="100" customWidth="1"/>
    <col min="15626" max="15626" width="6.125" style="100" customWidth="1"/>
    <col min="15627" max="15627" width="5.75" style="100" customWidth="1"/>
    <col min="15628" max="15628" width="11.25" style="100" customWidth="1"/>
    <col min="15629" max="15629" width="7.625" style="100" customWidth="1"/>
    <col min="15630" max="15630" width="8.25" style="100" customWidth="1"/>
    <col min="15631" max="15631" width="8.375" style="100" customWidth="1"/>
    <col min="15632" max="15632" width="13.375" style="100" customWidth="1"/>
    <col min="15633" max="15633" width="11.75" style="100" customWidth="1"/>
    <col min="15634" max="15634" width="9.75" style="100" customWidth="1"/>
    <col min="15635" max="15635" width="11.375" style="100" customWidth="1"/>
    <col min="15636" max="15871" width="9" style="100"/>
    <col min="15872" max="15872" width="11.25" style="100" customWidth="1"/>
    <col min="15873" max="15873" width="8.5" style="100" customWidth="1"/>
    <col min="15874" max="15874" width="6.25" style="100" customWidth="1"/>
    <col min="15875" max="15875" width="7" style="100" customWidth="1"/>
    <col min="15876" max="15876" width="9.375" style="100" customWidth="1"/>
    <col min="15877" max="15877" width="11.625" style="100" customWidth="1"/>
    <col min="15878" max="15878" width="10.125" style="100" customWidth="1"/>
    <col min="15879" max="15879" width="5.875" style="100" customWidth="1"/>
    <col min="15880" max="15880" width="5.75" style="100" customWidth="1"/>
    <col min="15881" max="15881" width="7.25" style="100" customWidth="1"/>
    <col min="15882" max="15882" width="6.125" style="100" customWidth="1"/>
    <col min="15883" max="15883" width="5.75" style="100" customWidth="1"/>
    <col min="15884" max="15884" width="11.25" style="100" customWidth="1"/>
    <col min="15885" max="15885" width="7.625" style="100" customWidth="1"/>
    <col min="15886" max="15886" width="8.25" style="100" customWidth="1"/>
    <col min="15887" max="15887" width="8.375" style="100" customWidth="1"/>
    <col min="15888" max="15888" width="13.375" style="100" customWidth="1"/>
    <col min="15889" max="15889" width="11.75" style="100" customWidth="1"/>
    <col min="15890" max="15890" width="9.75" style="100" customWidth="1"/>
    <col min="15891" max="15891" width="11.375" style="100" customWidth="1"/>
    <col min="15892" max="16127" width="9" style="100"/>
    <col min="16128" max="16128" width="11.25" style="100" customWidth="1"/>
    <col min="16129" max="16129" width="8.5" style="100" customWidth="1"/>
    <col min="16130" max="16130" width="6.25" style="100" customWidth="1"/>
    <col min="16131" max="16131" width="7" style="100" customWidth="1"/>
    <col min="16132" max="16132" width="9.375" style="100" customWidth="1"/>
    <col min="16133" max="16133" width="11.625" style="100" customWidth="1"/>
    <col min="16134" max="16134" width="10.125" style="100" customWidth="1"/>
    <col min="16135" max="16135" width="5.875" style="100" customWidth="1"/>
    <col min="16136" max="16136" width="5.75" style="100" customWidth="1"/>
    <col min="16137" max="16137" width="7.25" style="100" customWidth="1"/>
    <col min="16138" max="16138" width="6.125" style="100" customWidth="1"/>
    <col min="16139" max="16139" width="5.75" style="100" customWidth="1"/>
    <col min="16140" max="16140" width="11.25" style="100" customWidth="1"/>
    <col min="16141" max="16141" width="7.625" style="100" customWidth="1"/>
    <col min="16142" max="16142" width="8.25" style="100" customWidth="1"/>
    <col min="16143" max="16143" width="8.375" style="100" customWidth="1"/>
    <col min="16144" max="16144" width="13.375" style="100" customWidth="1"/>
    <col min="16145" max="16145" width="11.75" style="100" customWidth="1"/>
    <col min="16146" max="16146" width="9.75" style="100" customWidth="1"/>
    <col min="16147" max="16147" width="11.375" style="100" customWidth="1"/>
    <col min="16148" max="16384" width="9" style="100"/>
  </cols>
  <sheetData>
    <row r="1" ht="41.25" customHeight="1" spans="1:21">
      <c r="A1" s="101" t="s">
        <v>9854</v>
      </c>
      <c r="B1" s="101"/>
      <c r="C1" s="101"/>
      <c r="D1" s="101"/>
      <c r="E1" s="101"/>
      <c r="F1" s="101"/>
      <c r="G1" s="355"/>
      <c r="H1" s="355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</row>
    <row r="2" ht="29.25" customHeight="1" spans="1:23">
      <c r="A2" s="112" t="str">
        <f>封面!A5</f>
        <v>单位名称：*****</v>
      </c>
      <c r="B2" s="356"/>
      <c r="C2" s="356"/>
      <c r="D2" s="104"/>
      <c r="E2" s="104"/>
      <c r="F2" s="104"/>
      <c r="G2" s="357" t="s">
        <v>9855</v>
      </c>
      <c r="H2" s="357"/>
      <c r="I2" s="104"/>
      <c r="J2" s="104"/>
      <c r="K2" s="104"/>
      <c r="L2" s="104"/>
      <c r="M2" s="104"/>
      <c r="N2" s="112"/>
      <c r="O2" s="105"/>
      <c r="P2" s="105"/>
      <c r="Q2" s="105" t="s">
        <v>9856</v>
      </c>
      <c r="R2" s="105"/>
      <c r="S2" s="105"/>
      <c r="T2" s="105"/>
      <c r="U2" s="105" t="s">
        <v>9843</v>
      </c>
      <c r="V2" s="135"/>
      <c r="W2" s="135"/>
    </row>
    <row r="3" s="57" customFormat="1" ht="58.5" customHeight="1" spans="1:23">
      <c r="A3" s="106" t="s">
        <v>9857</v>
      </c>
      <c r="B3" s="106" t="s">
        <v>9858</v>
      </c>
      <c r="C3" s="106" t="s">
        <v>9859</v>
      </c>
      <c r="D3" s="106" t="s">
        <v>9860</v>
      </c>
      <c r="E3" s="106" t="s">
        <v>9861</v>
      </c>
      <c r="F3" s="106" t="s">
        <v>9862</v>
      </c>
      <c r="G3" s="358" t="s">
        <v>9863</v>
      </c>
      <c r="H3" s="358" t="s">
        <v>9864</v>
      </c>
      <c r="I3" s="106" t="s">
        <v>9865</v>
      </c>
      <c r="J3" s="106" t="s">
        <v>9866</v>
      </c>
      <c r="K3" s="106" t="s">
        <v>9867</v>
      </c>
      <c r="L3" s="106" t="s">
        <v>9868</v>
      </c>
      <c r="M3" s="115" t="s">
        <v>9869</v>
      </c>
      <c r="N3" s="115" t="s">
        <v>9870</v>
      </c>
      <c r="O3" s="115" t="s">
        <v>9871</v>
      </c>
      <c r="P3" s="115" t="s">
        <v>9872</v>
      </c>
      <c r="Q3" s="115" t="s">
        <v>9873</v>
      </c>
      <c r="R3" s="115" t="s">
        <v>9874</v>
      </c>
      <c r="S3" s="115" t="s">
        <v>9875</v>
      </c>
      <c r="T3" s="115" t="s">
        <v>9876</v>
      </c>
      <c r="U3" s="115" t="s">
        <v>76</v>
      </c>
      <c r="V3" s="94"/>
      <c r="W3" s="94"/>
    </row>
    <row r="4" s="95" customFormat="1" ht="72" spans="1:21">
      <c r="A4" s="108" t="s">
        <v>9877</v>
      </c>
      <c r="B4" s="108" t="s">
        <v>9878</v>
      </c>
      <c r="C4" s="108" t="s">
        <v>9879</v>
      </c>
      <c r="D4" s="108" t="s">
        <v>9880</v>
      </c>
      <c r="E4" s="108" t="s">
        <v>9881</v>
      </c>
      <c r="F4" s="108" t="s">
        <v>9882</v>
      </c>
      <c r="G4" s="359" t="s">
        <v>9883</v>
      </c>
      <c r="H4" s="359" t="s">
        <v>9884</v>
      </c>
      <c r="I4" s="116" t="s">
        <v>9885</v>
      </c>
      <c r="J4" s="108" t="s">
        <v>9886</v>
      </c>
      <c r="K4" s="108" t="s">
        <v>9887</v>
      </c>
      <c r="L4" s="117"/>
      <c r="M4" s="117" t="s">
        <v>9888</v>
      </c>
      <c r="N4" s="117" t="s">
        <v>9889</v>
      </c>
      <c r="O4" s="117" t="s">
        <v>9890</v>
      </c>
      <c r="P4" s="117" t="s">
        <v>9891</v>
      </c>
      <c r="Q4" s="117" t="s">
        <v>9892</v>
      </c>
      <c r="R4" s="117" t="s">
        <v>9893</v>
      </c>
      <c r="S4" s="117" t="s">
        <v>9894</v>
      </c>
      <c r="T4" s="117" t="s">
        <v>9895</v>
      </c>
      <c r="U4" s="117"/>
    </row>
    <row r="5" s="353" customFormat="1" ht="30.75" customHeight="1" spans="1:25">
      <c r="A5" s="360" t="s">
        <v>9896</v>
      </c>
      <c r="B5" s="360"/>
      <c r="C5" s="360" t="s">
        <v>9897</v>
      </c>
      <c r="D5" s="360"/>
      <c r="E5" s="360" t="s">
        <v>9898</v>
      </c>
      <c r="F5" s="361">
        <v>3980.21</v>
      </c>
      <c r="G5" s="361">
        <v>5625571.78</v>
      </c>
      <c r="H5" s="361">
        <v>4200426.82</v>
      </c>
      <c r="I5" s="360">
        <v>1</v>
      </c>
      <c r="J5" s="360">
        <v>1</v>
      </c>
      <c r="K5" s="360"/>
      <c r="L5" s="360"/>
      <c r="M5" s="370">
        <v>1</v>
      </c>
      <c r="N5" s="370" t="s">
        <v>9899</v>
      </c>
      <c r="O5" s="371" t="s">
        <v>41</v>
      </c>
      <c r="P5" s="360"/>
      <c r="Q5" s="360"/>
      <c r="R5" s="360"/>
      <c r="S5" s="360"/>
      <c r="T5" s="360" t="s">
        <v>9900</v>
      </c>
      <c r="U5" s="360"/>
      <c r="X5" s="2"/>
      <c r="Y5" s="2"/>
    </row>
    <row r="6" s="353" customFormat="1" ht="30" customHeight="1" spans="1:25">
      <c r="A6" s="360" t="s">
        <v>9901</v>
      </c>
      <c r="B6" s="360"/>
      <c r="C6" s="360">
        <v>5</v>
      </c>
      <c r="D6" s="360"/>
      <c r="E6" s="360" t="s">
        <v>9898</v>
      </c>
      <c r="F6" s="361">
        <v>4311.76</v>
      </c>
      <c r="G6" s="361">
        <v>5891051.12</v>
      </c>
      <c r="H6" s="361">
        <v>4398651.76</v>
      </c>
      <c r="I6" s="360">
        <v>1</v>
      </c>
      <c r="J6" s="360">
        <v>1</v>
      </c>
      <c r="K6" s="360"/>
      <c r="L6" s="360"/>
      <c r="M6" s="372"/>
      <c r="N6" s="372"/>
      <c r="O6" s="373"/>
      <c r="P6" s="360"/>
      <c r="Q6" s="360"/>
      <c r="R6" s="360"/>
      <c r="S6" s="360"/>
      <c r="T6" s="360" t="s">
        <v>9900</v>
      </c>
      <c r="U6" s="360"/>
      <c r="X6" s="379"/>
      <c r="Y6" s="379"/>
    </row>
    <row r="7" s="353" customFormat="1" ht="30" customHeight="1" spans="1:25">
      <c r="A7" s="360" t="s">
        <v>9902</v>
      </c>
      <c r="B7" s="360"/>
      <c r="C7" s="360">
        <v>2</v>
      </c>
      <c r="D7" s="360"/>
      <c r="E7" s="360" t="s">
        <v>9898</v>
      </c>
      <c r="F7" s="361">
        <v>23327.04</v>
      </c>
      <c r="G7" s="361">
        <v>24933074.85</v>
      </c>
      <c r="H7" s="361">
        <v>18616695.97</v>
      </c>
      <c r="I7" s="360">
        <v>1</v>
      </c>
      <c r="J7" s="360">
        <v>1</v>
      </c>
      <c r="K7" s="360"/>
      <c r="L7" s="360"/>
      <c r="M7" s="372"/>
      <c r="N7" s="372"/>
      <c r="O7" s="373"/>
      <c r="P7" s="360"/>
      <c r="Q7" s="360"/>
      <c r="R7" s="360"/>
      <c r="S7" s="360"/>
      <c r="T7" s="360" t="s">
        <v>9903</v>
      </c>
      <c r="U7" s="360"/>
      <c r="X7" s="380"/>
      <c r="Y7" s="379"/>
    </row>
    <row r="8" s="353" customFormat="1" ht="30.75" customHeight="1" spans="1:25">
      <c r="A8" s="360" t="s">
        <v>9904</v>
      </c>
      <c r="B8" s="360"/>
      <c r="C8" s="360">
        <v>1</v>
      </c>
      <c r="D8" s="360"/>
      <c r="E8" s="360" t="s">
        <v>9898</v>
      </c>
      <c r="F8" s="361">
        <v>19714.4</v>
      </c>
      <c r="G8" s="361">
        <v>18512749.57</v>
      </c>
      <c r="H8" s="361">
        <v>13822853.25</v>
      </c>
      <c r="I8" s="360">
        <v>1</v>
      </c>
      <c r="J8" s="360">
        <v>1</v>
      </c>
      <c r="K8" s="374" t="s">
        <v>9905</v>
      </c>
      <c r="L8" s="360"/>
      <c r="M8" s="372"/>
      <c r="N8" s="372"/>
      <c r="O8" s="373"/>
      <c r="P8" s="360"/>
      <c r="Q8" s="360"/>
      <c r="R8" s="360"/>
      <c r="S8" s="360"/>
      <c r="T8" s="360" t="s">
        <v>9906</v>
      </c>
      <c r="U8" s="360"/>
      <c r="X8" s="381"/>
      <c r="Y8" s="379"/>
    </row>
    <row r="9" s="353" customFormat="1" ht="30.75" customHeight="1" spans="1:25">
      <c r="A9" s="360" t="s">
        <v>9907</v>
      </c>
      <c r="B9" s="360"/>
      <c r="C9" s="360">
        <v>1</v>
      </c>
      <c r="D9" s="360"/>
      <c r="E9" s="362">
        <v>43308</v>
      </c>
      <c r="F9" s="361"/>
      <c r="G9" s="361">
        <v>112427.21</v>
      </c>
      <c r="H9" s="361">
        <v>106641.95</v>
      </c>
      <c r="I9" s="360">
        <v>1</v>
      </c>
      <c r="J9" s="360">
        <v>1</v>
      </c>
      <c r="K9" s="360"/>
      <c r="L9" s="360"/>
      <c r="M9" s="372"/>
      <c r="N9" s="372"/>
      <c r="O9" s="373"/>
      <c r="P9" s="360"/>
      <c r="Q9" s="360"/>
      <c r="R9" s="360"/>
      <c r="S9" s="360"/>
      <c r="T9" s="360" t="s">
        <v>9908</v>
      </c>
      <c r="U9" s="360"/>
      <c r="X9" s="382"/>
      <c r="Y9" s="379"/>
    </row>
    <row r="10" s="353" customFormat="1" ht="30" customHeight="1" spans="1:25">
      <c r="A10" s="360" t="s">
        <v>9909</v>
      </c>
      <c r="B10" s="360"/>
      <c r="C10" s="360">
        <v>1</v>
      </c>
      <c r="D10" s="360"/>
      <c r="E10" s="362">
        <v>43337</v>
      </c>
      <c r="F10" s="361"/>
      <c r="G10" s="361">
        <v>184466.06</v>
      </c>
      <c r="H10" s="361">
        <v>175703.9</v>
      </c>
      <c r="I10" s="360">
        <v>1</v>
      </c>
      <c r="J10" s="360">
        <v>1</v>
      </c>
      <c r="K10" s="360"/>
      <c r="L10" s="360"/>
      <c r="M10" s="375"/>
      <c r="N10" s="375"/>
      <c r="O10" s="376"/>
      <c r="P10" s="360"/>
      <c r="Q10" s="360"/>
      <c r="R10" s="360"/>
      <c r="S10" s="360"/>
      <c r="T10" s="360" t="s">
        <v>9900</v>
      </c>
      <c r="U10" s="360"/>
      <c r="X10" s="379"/>
      <c r="Y10" s="379"/>
    </row>
    <row r="11" s="353" customFormat="1" ht="30" customHeight="1" spans="1:25">
      <c r="A11" s="360" t="s">
        <v>9910</v>
      </c>
      <c r="B11" s="360"/>
      <c r="C11" s="360"/>
      <c r="D11" s="360"/>
      <c r="E11" s="362" t="s">
        <v>9898</v>
      </c>
      <c r="F11" s="361"/>
      <c r="G11" s="361">
        <v>9025734.93</v>
      </c>
      <c r="H11" s="361">
        <v>6739215.25</v>
      </c>
      <c r="I11" s="360">
        <v>1</v>
      </c>
      <c r="J11" s="360">
        <v>1</v>
      </c>
      <c r="K11" s="360"/>
      <c r="L11" s="360"/>
      <c r="M11" s="375"/>
      <c r="N11" s="375"/>
      <c r="O11" s="376"/>
      <c r="P11" s="360"/>
      <c r="Q11" s="360"/>
      <c r="R11" s="360"/>
      <c r="S11" s="360"/>
      <c r="T11" s="360" t="s">
        <v>9900</v>
      </c>
      <c r="U11" s="360"/>
      <c r="X11" s="379"/>
      <c r="Y11" s="379"/>
    </row>
    <row r="12" s="353" customFormat="1" ht="30" customHeight="1" spans="1:25">
      <c r="A12" s="360" t="s">
        <v>9911</v>
      </c>
      <c r="B12" s="360"/>
      <c r="C12" s="360"/>
      <c r="D12" s="360"/>
      <c r="E12" s="362" t="s">
        <v>9898</v>
      </c>
      <c r="F12" s="361"/>
      <c r="G12" s="361">
        <v>1472788.62</v>
      </c>
      <c r="H12" s="361">
        <v>1099682.06</v>
      </c>
      <c r="I12" s="360">
        <v>1</v>
      </c>
      <c r="J12" s="360">
        <v>1</v>
      </c>
      <c r="K12" s="360"/>
      <c r="L12" s="360"/>
      <c r="M12" s="375"/>
      <c r="N12" s="375"/>
      <c r="O12" s="376"/>
      <c r="P12" s="360"/>
      <c r="Q12" s="360"/>
      <c r="R12" s="360"/>
      <c r="S12" s="360"/>
      <c r="T12" s="360" t="s">
        <v>9906</v>
      </c>
      <c r="U12" s="360"/>
      <c r="X12" s="379"/>
      <c r="Y12" s="379"/>
    </row>
    <row r="13" s="353" customFormat="1" ht="30" customHeight="1" spans="1:25">
      <c r="A13" s="360" t="s">
        <v>9912</v>
      </c>
      <c r="B13" s="360"/>
      <c r="C13" s="360"/>
      <c r="D13" s="360"/>
      <c r="E13" s="362" t="s">
        <v>9898</v>
      </c>
      <c r="F13" s="361"/>
      <c r="G13" s="361">
        <v>1953747</v>
      </c>
      <c r="H13" s="361">
        <v>1458797.88</v>
      </c>
      <c r="I13" s="360">
        <v>1</v>
      </c>
      <c r="J13" s="360">
        <v>1</v>
      </c>
      <c r="K13" s="360"/>
      <c r="L13" s="360"/>
      <c r="M13" s="375"/>
      <c r="N13" s="375"/>
      <c r="O13" s="376"/>
      <c r="P13" s="360"/>
      <c r="Q13" s="360"/>
      <c r="R13" s="360"/>
      <c r="S13" s="360"/>
      <c r="T13" s="360" t="s">
        <v>9913</v>
      </c>
      <c r="U13" s="360"/>
      <c r="X13" s="379"/>
      <c r="Y13" s="379"/>
    </row>
    <row r="14" s="353" customFormat="1" ht="30" customHeight="1" spans="1:25">
      <c r="A14" s="360" t="s">
        <v>9914</v>
      </c>
      <c r="B14" s="360"/>
      <c r="C14" s="360"/>
      <c r="D14" s="360"/>
      <c r="E14" s="362" t="s">
        <v>9898</v>
      </c>
      <c r="F14" s="361"/>
      <c r="G14" s="361">
        <v>97795</v>
      </c>
      <c r="H14" s="361">
        <v>73019.96</v>
      </c>
      <c r="I14" s="360">
        <v>1</v>
      </c>
      <c r="J14" s="360">
        <v>1</v>
      </c>
      <c r="K14" s="360"/>
      <c r="L14" s="360"/>
      <c r="M14" s="375"/>
      <c r="N14" s="375"/>
      <c r="O14" s="376"/>
      <c r="P14" s="360"/>
      <c r="Q14" s="360"/>
      <c r="R14" s="360"/>
      <c r="S14" s="360"/>
      <c r="T14" s="360" t="s">
        <v>9913</v>
      </c>
      <c r="U14" s="360"/>
      <c r="X14" s="379"/>
      <c r="Y14" s="379"/>
    </row>
    <row r="15" s="353" customFormat="1" ht="30" customHeight="1" spans="1:25">
      <c r="A15" s="360" t="s">
        <v>9915</v>
      </c>
      <c r="B15" s="360"/>
      <c r="C15" s="360"/>
      <c r="D15" s="360"/>
      <c r="E15" s="362" t="s">
        <v>9898</v>
      </c>
      <c r="F15" s="361"/>
      <c r="G15" s="361">
        <v>163659</v>
      </c>
      <c r="H15" s="361">
        <v>122198.52</v>
      </c>
      <c r="I15" s="360">
        <v>1</v>
      </c>
      <c r="J15" s="360">
        <v>1</v>
      </c>
      <c r="K15" s="360"/>
      <c r="L15" s="360"/>
      <c r="M15" s="375"/>
      <c r="N15" s="375"/>
      <c r="O15" s="376"/>
      <c r="P15" s="360"/>
      <c r="Q15" s="360"/>
      <c r="R15" s="360"/>
      <c r="S15" s="360"/>
      <c r="T15" s="360" t="s">
        <v>9916</v>
      </c>
      <c r="U15" s="360"/>
      <c r="X15" s="379"/>
      <c r="Y15" s="379"/>
    </row>
    <row r="16" s="353" customFormat="1" ht="30" customHeight="1" spans="1:25">
      <c r="A16" s="360" t="s">
        <v>9917</v>
      </c>
      <c r="B16" s="360"/>
      <c r="C16" s="360"/>
      <c r="D16" s="360"/>
      <c r="E16" s="362" t="s">
        <v>9898</v>
      </c>
      <c r="F16" s="361"/>
      <c r="G16" s="361">
        <v>708000</v>
      </c>
      <c r="H16" s="361">
        <v>528640</v>
      </c>
      <c r="I16" s="360">
        <v>1</v>
      </c>
      <c r="J16" s="360">
        <v>1</v>
      </c>
      <c r="K16" s="360"/>
      <c r="L16" s="360"/>
      <c r="M16" s="375"/>
      <c r="N16" s="375"/>
      <c r="O16" s="376"/>
      <c r="P16" s="360"/>
      <c r="Q16" s="360"/>
      <c r="R16" s="360"/>
      <c r="S16" s="360"/>
      <c r="T16" s="360" t="s">
        <v>9913</v>
      </c>
      <c r="U16" s="360"/>
      <c r="X16" s="379"/>
      <c r="Y16" s="379"/>
    </row>
    <row r="17" s="353" customFormat="1" ht="30" customHeight="1" spans="1:25">
      <c r="A17" s="360" t="s">
        <v>9918</v>
      </c>
      <c r="B17" s="360"/>
      <c r="C17" s="360"/>
      <c r="D17" s="360"/>
      <c r="E17" s="362" t="s">
        <v>9898</v>
      </c>
      <c r="F17" s="361"/>
      <c r="G17" s="361">
        <v>68996</v>
      </c>
      <c r="H17" s="361">
        <v>34037.92</v>
      </c>
      <c r="I17" s="360">
        <v>1</v>
      </c>
      <c r="J17" s="360">
        <v>1</v>
      </c>
      <c r="K17" s="360"/>
      <c r="L17" s="360"/>
      <c r="M17" s="375"/>
      <c r="N17" s="375"/>
      <c r="O17" s="376"/>
      <c r="P17" s="360"/>
      <c r="Q17" s="360"/>
      <c r="R17" s="360"/>
      <c r="S17" s="360"/>
      <c r="T17" s="360" t="s">
        <v>9900</v>
      </c>
      <c r="U17" s="360"/>
      <c r="X17" s="379"/>
      <c r="Y17" s="379"/>
    </row>
    <row r="18" s="353" customFormat="1" ht="30" customHeight="1" spans="1:25">
      <c r="A18" s="360" t="s">
        <v>9919</v>
      </c>
      <c r="B18" s="360"/>
      <c r="C18" s="360"/>
      <c r="D18" s="360"/>
      <c r="E18" s="362" t="s">
        <v>9898</v>
      </c>
      <c r="F18" s="361"/>
      <c r="G18" s="361">
        <v>1940213</v>
      </c>
      <c r="H18" s="361">
        <v>1448692.36</v>
      </c>
      <c r="I18" s="360">
        <v>1</v>
      </c>
      <c r="J18" s="360">
        <v>1</v>
      </c>
      <c r="K18" s="360"/>
      <c r="L18" s="360"/>
      <c r="M18" s="375"/>
      <c r="N18" s="375"/>
      <c r="O18" s="376"/>
      <c r="P18" s="360"/>
      <c r="Q18" s="360"/>
      <c r="R18" s="360"/>
      <c r="S18" s="360"/>
      <c r="T18" s="360" t="s">
        <v>9913</v>
      </c>
      <c r="U18" s="360"/>
      <c r="X18" s="379"/>
      <c r="Y18" s="379"/>
    </row>
    <row r="19" s="353" customFormat="1" ht="30" customHeight="1" spans="1:25">
      <c r="A19" s="363" t="s">
        <v>9920</v>
      </c>
      <c r="B19" s="360"/>
      <c r="C19" s="360"/>
      <c r="D19" s="360"/>
      <c r="E19" s="362" t="s">
        <v>9898</v>
      </c>
      <c r="F19" s="361"/>
      <c r="G19" s="361">
        <v>381000</v>
      </c>
      <c r="H19" s="361">
        <v>169862.5</v>
      </c>
      <c r="I19" s="360">
        <v>1</v>
      </c>
      <c r="J19" s="360">
        <v>1</v>
      </c>
      <c r="K19" s="360"/>
      <c r="L19" s="360"/>
      <c r="M19" s="375"/>
      <c r="N19" s="375"/>
      <c r="O19" s="376"/>
      <c r="P19" s="360"/>
      <c r="Q19" s="360"/>
      <c r="R19" s="360"/>
      <c r="S19" s="360"/>
      <c r="T19" s="360"/>
      <c r="U19" s="360"/>
      <c r="X19" s="379"/>
      <c r="Y19" s="379"/>
    </row>
    <row r="20" ht="30" customHeight="1" spans="1:25">
      <c r="A20" s="110"/>
      <c r="B20" s="110"/>
      <c r="C20" s="110"/>
      <c r="D20" s="110"/>
      <c r="E20" s="364"/>
      <c r="F20" s="365"/>
      <c r="G20" s="365"/>
      <c r="H20" s="365"/>
      <c r="I20" s="110"/>
      <c r="J20" s="110"/>
      <c r="K20" s="110"/>
      <c r="L20" s="110"/>
      <c r="M20" s="377"/>
      <c r="N20" s="377"/>
      <c r="O20" s="378"/>
      <c r="P20" s="110"/>
      <c r="Q20" s="110"/>
      <c r="R20" s="110"/>
      <c r="S20" s="110"/>
      <c r="T20" s="110"/>
      <c r="U20" s="110"/>
      <c r="X20" s="48"/>
      <c r="Y20" s="48"/>
    </row>
    <row r="21" ht="30" customHeight="1" spans="1:25">
      <c r="A21" s="110"/>
      <c r="B21" s="110"/>
      <c r="C21" s="110"/>
      <c r="D21" s="110"/>
      <c r="E21" s="364"/>
      <c r="F21" s="365"/>
      <c r="G21" s="365"/>
      <c r="H21" s="365"/>
      <c r="I21" s="110"/>
      <c r="J21" s="110"/>
      <c r="K21" s="110"/>
      <c r="L21" s="110"/>
      <c r="M21" s="377"/>
      <c r="N21" s="377"/>
      <c r="O21" s="378"/>
      <c r="P21" s="110"/>
      <c r="Q21" s="110"/>
      <c r="R21" s="110"/>
      <c r="S21" s="110"/>
      <c r="T21" s="110"/>
      <c r="U21" s="110"/>
      <c r="X21" s="48"/>
      <c r="Y21" s="48"/>
    </row>
    <row r="22" ht="30" customHeight="1" spans="1:25">
      <c r="A22" s="110"/>
      <c r="B22" s="110"/>
      <c r="C22" s="110"/>
      <c r="D22" s="110"/>
      <c r="E22" s="110"/>
      <c r="F22" s="110"/>
      <c r="G22" s="365">
        <f>SUM(G5:G21)</f>
        <v>71071274.14</v>
      </c>
      <c r="H22" s="365">
        <f>SUM(H5:H21)</f>
        <v>52995120.1</v>
      </c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X22" s="48"/>
      <c r="Y22" s="48"/>
    </row>
    <row r="23" ht="23.25" customHeight="1" spans="1:21">
      <c r="A23" s="111" t="s">
        <v>94</v>
      </c>
      <c r="B23" s="111" t="s">
        <v>9921</v>
      </c>
      <c r="C23" s="111"/>
      <c r="D23" s="111"/>
      <c r="E23" s="111"/>
      <c r="F23" s="111"/>
      <c r="G23" s="366"/>
      <c r="H23" s="366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</row>
    <row r="24" ht="37.5" customHeight="1" spans="1:21">
      <c r="A24" s="112"/>
      <c r="B24" s="113" t="s">
        <v>9922</v>
      </c>
      <c r="C24" s="113"/>
      <c r="D24" s="113"/>
      <c r="E24" s="113"/>
      <c r="F24" s="113"/>
      <c r="G24" s="367"/>
      <c r="H24" s="367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</row>
    <row r="25" ht="16.5" customHeight="1" spans="1:21">
      <c r="A25" s="96"/>
      <c r="B25" s="112" t="s">
        <v>9923</v>
      </c>
      <c r="C25" s="112"/>
      <c r="D25" s="112"/>
      <c r="E25" s="112"/>
      <c r="F25" s="112"/>
      <c r="G25" s="368"/>
      <c r="H25" s="368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</row>
    <row r="26" ht="16.5" customHeight="1" spans="1:21">
      <c r="A26" s="96"/>
      <c r="B26" s="112" t="s">
        <v>9924</v>
      </c>
      <c r="C26" s="112"/>
      <c r="D26" s="112"/>
      <c r="E26" s="112"/>
      <c r="F26" s="112"/>
      <c r="G26" s="368"/>
      <c r="H26" s="368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</row>
    <row r="27" ht="13.5" spans="1:21">
      <c r="A27" s="96"/>
      <c r="B27" s="96"/>
      <c r="C27" s="96"/>
      <c r="D27" s="96"/>
      <c r="E27" s="96"/>
      <c r="F27" s="96"/>
      <c r="G27" s="368"/>
      <c r="H27" s="368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customFormat="1" ht="13.5" spans="1:21">
      <c r="A28" s="99" t="str">
        <f>封面!A8</f>
        <v>单位总经理：***</v>
      </c>
      <c r="B28" s="99"/>
      <c r="C28" s="99"/>
      <c r="D28" s="99"/>
      <c r="E28" s="99"/>
      <c r="F28" s="99" t="str">
        <f>封面!A9</f>
        <v>单位财务负责人：***</v>
      </c>
      <c r="G28" s="369"/>
      <c r="H28" s="369"/>
      <c r="I28" s="99"/>
      <c r="J28" s="99"/>
      <c r="K28" s="99" t="str">
        <f>封面!A11</f>
        <v>会计审核人：***</v>
      </c>
      <c r="L28" s="99"/>
      <c r="M28" s="99"/>
      <c r="N28" s="99"/>
      <c r="O28" s="99" t="str">
        <f>封面!A10</f>
        <v>单位物资部门负责人：***</v>
      </c>
      <c r="P28" s="99"/>
      <c r="Q28" s="99"/>
      <c r="R28" s="99"/>
      <c r="S28" s="99" t="s">
        <v>97</v>
      </c>
      <c r="T28" s="99"/>
      <c r="U28" s="99"/>
    </row>
    <row r="29" ht="13.5" spans="1:21">
      <c r="A29" s="96"/>
      <c r="B29" s="96"/>
      <c r="C29" s="96"/>
      <c r="D29" s="96"/>
      <c r="E29" s="96"/>
      <c r="F29" s="96"/>
      <c r="G29" s="368"/>
      <c r="H29" s="368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</row>
    <row r="30" ht="13.5" spans="1:21">
      <c r="A30" s="99"/>
      <c r="B30" s="96"/>
      <c r="C30" s="96"/>
      <c r="D30" s="96"/>
      <c r="E30" s="96"/>
      <c r="F30" s="99"/>
      <c r="G30" s="369"/>
      <c r="H30" s="369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</row>
  </sheetData>
  <mergeCells count="10">
    <mergeCell ref="A1:U1"/>
    <mergeCell ref="G2:M2"/>
    <mergeCell ref="B23:U23"/>
    <mergeCell ref="B24:U24"/>
    <mergeCell ref="B25:U25"/>
    <mergeCell ref="B26:U26"/>
    <mergeCell ref="A23:A24"/>
    <mergeCell ref="M5:M10"/>
    <mergeCell ref="N5:N10"/>
    <mergeCell ref="O5:O10"/>
  </mergeCells>
  <printOptions horizontalCentered="1" verticalCentered="1"/>
  <pageMargins left="0" right="0" top="0.118110236220472" bottom="0.118110236220472" header="0.118110236220472" footer="0.118110236220472"/>
  <pageSetup paperSize="8" orientation="landscape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FD394"/>
  <sheetViews>
    <sheetView workbookViewId="0">
      <pane ySplit="4" topLeftCell="A325" activePane="bottomLeft" state="frozen"/>
      <selection/>
      <selection pane="bottomLeft" activeCell="D357" sqref="D357"/>
    </sheetView>
  </sheetViews>
  <sheetFormatPr defaultColWidth="9" defaultRowHeight="13.5"/>
  <cols>
    <col min="1" max="1" width="5.875" style="291" customWidth="1"/>
    <col min="2" max="2" width="11.75" style="284" customWidth="1"/>
    <col min="3" max="3" width="22.25" style="292" customWidth="1"/>
    <col min="4" max="4" width="15.75" style="284" customWidth="1"/>
    <col min="5" max="5" width="14.85" style="284" customWidth="1"/>
    <col min="6" max="8" width="9.875" style="284" customWidth="1"/>
    <col min="9" max="9" width="12.25" style="293" customWidth="1"/>
    <col min="10" max="10" width="9.875" style="294" customWidth="1"/>
    <col min="11" max="13" width="9" style="284" customWidth="1"/>
    <col min="14" max="14" width="17.125" style="188" customWidth="1"/>
    <col min="15" max="15" width="16.25" style="188" customWidth="1"/>
    <col min="16" max="19" width="7.5" style="284" customWidth="1"/>
    <col min="20" max="20" width="9.5" style="284" customWidth="1"/>
    <col min="21" max="26" width="9" style="284" customWidth="1"/>
    <col min="27" max="27" width="15.375" style="284" customWidth="1"/>
    <col min="28" max="16384" width="9" style="284"/>
  </cols>
  <sheetData>
    <row r="1" s="284" customFormat="1" ht="34.5" customHeight="1" spans="1:30">
      <c r="A1" s="241" t="s">
        <v>9925</v>
      </c>
      <c r="B1" s="241"/>
      <c r="C1" s="241"/>
      <c r="D1" s="241"/>
      <c r="E1" s="241"/>
      <c r="F1" s="241"/>
      <c r="G1" s="241"/>
      <c r="H1" s="241"/>
      <c r="I1" s="306"/>
      <c r="J1" s="241"/>
      <c r="K1" s="241"/>
      <c r="L1" s="241"/>
      <c r="M1" s="241"/>
      <c r="N1" s="193"/>
      <c r="O1" s="193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</row>
    <row r="2" s="284" customFormat="1" ht="39" customHeight="1" spans="1:37">
      <c r="A2" s="242" t="str">
        <f>[5]封面!A5</f>
        <v>单位名称：*****</v>
      </c>
      <c r="B2" s="242"/>
      <c r="C2" s="243"/>
      <c r="D2" s="244"/>
      <c r="E2" s="295"/>
      <c r="F2" s="295"/>
      <c r="G2" s="246"/>
      <c r="H2" s="246"/>
      <c r="I2" s="307" t="str">
        <f>[5]封面!A6</f>
        <v>清查基准日：年 月 日</v>
      </c>
      <c r="J2" s="294"/>
      <c r="K2" s="246"/>
      <c r="L2" s="295"/>
      <c r="M2" s="295"/>
      <c r="N2" s="194"/>
      <c r="O2" s="308" t="s">
        <v>215</v>
      </c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46" t="s">
        <v>175</v>
      </c>
      <c r="AE2" s="295"/>
      <c r="AF2" s="295"/>
      <c r="AG2" s="295"/>
      <c r="AH2" s="295"/>
      <c r="AI2" s="295"/>
      <c r="AJ2" s="295"/>
      <c r="AK2" s="295"/>
    </row>
    <row r="3" s="284" customFormat="1" ht="18.75" customHeight="1" spans="1:37">
      <c r="A3" s="247" t="s">
        <v>10</v>
      </c>
      <c r="B3" s="247" t="s">
        <v>240</v>
      </c>
      <c r="C3" s="247"/>
      <c r="D3" s="247" t="s">
        <v>185</v>
      </c>
      <c r="E3" s="247" t="s">
        <v>241</v>
      </c>
      <c r="F3" s="247" t="s">
        <v>242</v>
      </c>
      <c r="G3" s="247" t="s">
        <v>243</v>
      </c>
      <c r="H3" s="247" t="s">
        <v>4293</v>
      </c>
      <c r="I3" s="309" t="s">
        <v>9926</v>
      </c>
      <c r="J3" s="253" t="s">
        <v>9927</v>
      </c>
      <c r="K3" s="247" t="s">
        <v>247</v>
      </c>
      <c r="L3" s="254" t="s">
        <v>190</v>
      </c>
      <c r="M3" s="254"/>
      <c r="N3" s="195"/>
      <c r="O3" s="195"/>
      <c r="P3" s="254" t="s">
        <v>191</v>
      </c>
      <c r="Q3" s="254"/>
      <c r="R3" s="254"/>
      <c r="S3" s="254"/>
      <c r="T3" s="254" t="s">
        <v>192</v>
      </c>
      <c r="U3" s="254"/>
      <c r="V3" s="254"/>
      <c r="W3" s="254"/>
      <c r="X3" s="254" t="s">
        <v>193</v>
      </c>
      <c r="Y3" s="254"/>
      <c r="Z3" s="254"/>
      <c r="AA3" s="254"/>
      <c r="AB3" s="154" t="s">
        <v>248</v>
      </c>
      <c r="AC3" s="154"/>
      <c r="AD3" s="154"/>
      <c r="AE3" s="154"/>
      <c r="AF3" s="154"/>
      <c r="AG3" s="154"/>
      <c r="AH3" s="154"/>
      <c r="AI3" s="154" t="s">
        <v>249</v>
      </c>
      <c r="AJ3" s="258" t="s">
        <v>250</v>
      </c>
      <c r="AK3" s="259" t="s">
        <v>76</v>
      </c>
    </row>
    <row r="4" s="284" customFormat="1" ht="14.25" spans="1:37">
      <c r="A4" s="247"/>
      <c r="B4" s="248" t="s">
        <v>9928</v>
      </c>
      <c r="C4" s="248" t="s">
        <v>255</v>
      </c>
      <c r="D4" s="247"/>
      <c r="E4" s="247"/>
      <c r="F4" s="247"/>
      <c r="G4" s="247"/>
      <c r="H4" s="247"/>
      <c r="I4" s="309"/>
      <c r="J4" s="255"/>
      <c r="K4" s="247"/>
      <c r="L4" s="256" t="s">
        <v>194</v>
      </c>
      <c r="M4" s="256" t="s">
        <v>195</v>
      </c>
      <c r="N4" s="196" t="s">
        <v>196</v>
      </c>
      <c r="O4" s="196" t="s">
        <v>197</v>
      </c>
      <c r="P4" s="256" t="s">
        <v>194</v>
      </c>
      <c r="Q4" s="256" t="s">
        <v>195</v>
      </c>
      <c r="R4" s="187" t="s">
        <v>196</v>
      </c>
      <c r="S4" s="187" t="s">
        <v>197</v>
      </c>
      <c r="T4" s="256" t="s">
        <v>194</v>
      </c>
      <c r="U4" s="256" t="s">
        <v>195</v>
      </c>
      <c r="V4" s="187" t="s">
        <v>196</v>
      </c>
      <c r="W4" s="187" t="s">
        <v>197</v>
      </c>
      <c r="X4" s="256" t="s">
        <v>194</v>
      </c>
      <c r="Y4" s="256" t="s">
        <v>195</v>
      </c>
      <c r="Z4" s="187" t="s">
        <v>196</v>
      </c>
      <c r="AA4" s="187" t="s">
        <v>197</v>
      </c>
      <c r="AB4" s="154" t="s">
        <v>256</v>
      </c>
      <c r="AC4" s="154" t="s">
        <v>257</v>
      </c>
      <c r="AD4" s="154" t="s">
        <v>258</v>
      </c>
      <c r="AE4" s="154" t="s">
        <v>259</v>
      </c>
      <c r="AF4" s="154" t="s">
        <v>260</v>
      </c>
      <c r="AG4" s="154" t="s">
        <v>261</v>
      </c>
      <c r="AH4" s="151" t="s">
        <v>262</v>
      </c>
      <c r="AI4" s="154"/>
      <c r="AJ4" s="258"/>
      <c r="AK4" s="250"/>
    </row>
    <row r="5" s="285" customFormat="1" ht="14.25" spans="1:37">
      <c r="A5" s="296">
        <v>1</v>
      </c>
      <c r="B5" s="297">
        <v>205</v>
      </c>
      <c r="C5" s="298" t="str">
        <f>VLOOKUP(B5,[4]Sheet2!A:B,2,FALSE)</f>
        <v>HBGH-ZS-JQ-043</v>
      </c>
      <c r="D5" s="296" t="s">
        <v>9929</v>
      </c>
      <c r="E5" s="296"/>
      <c r="F5" s="296" t="s">
        <v>9930</v>
      </c>
      <c r="G5" s="191" t="s">
        <v>6587</v>
      </c>
      <c r="H5" s="191" t="s">
        <v>9931</v>
      </c>
      <c r="I5" s="310">
        <v>41578</v>
      </c>
      <c r="J5" s="191">
        <v>69</v>
      </c>
      <c r="K5" s="298" t="s">
        <v>9932</v>
      </c>
      <c r="L5" s="296">
        <v>1</v>
      </c>
      <c r="M5" s="296"/>
      <c r="N5" s="72">
        <v>4217.12</v>
      </c>
      <c r="O5" s="72">
        <v>1612.42</v>
      </c>
      <c r="P5" s="296">
        <v>1</v>
      </c>
      <c r="Q5" s="296"/>
      <c r="R5" s="296"/>
      <c r="S5" s="296"/>
      <c r="T5" s="296">
        <f t="shared" ref="T5:T68" si="0">IF((P5-L5)&gt;0,P5-L5,0)</f>
        <v>0</v>
      </c>
      <c r="U5" s="296"/>
      <c r="V5" s="296"/>
      <c r="W5" s="296">
        <f t="shared" ref="W5:W68" si="1">IF((S5-O5)&gt;0,S5-O5,0)</f>
        <v>0</v>
      </c>
      <c r="X5" s="296">
        <f t="shared" ref="X5:X68" si="2">IF((P5-L5)&lt;0,P5-L5,0)</f>
        <v>0</v>
      </c>
      <c r="Y5" s="296"/>
      <c r="Z5" s="296"/>
      <c r="AA5" s="296">
        <f t="shared" ref="AA5:AA68" si="3">IF((S5-O5)&lt;0,S5-O5,0)</f>
        <v>-1612.42</v>
      </c>
      <c r="AB5" s="296"/>
      <c r="AC5" s="296"/>
      <c r="AD5" s="296"/>
      <c r="AE5" s="296"/>
      <c r="AF5" s="296"/>
      <c r="AG5" s="296"/>
      <c r="AH5" s="296"/>
      <c r="AI5" s="314"/>
      <c r="AJ5" s="296"/>
      <c r="AK5" s="296"/>
    </row>
    <row r="6" s="285" customFormat="1" ht="28.5" spans="1:37">
      <c r="A6" s="296">
        <v>2</v>
      </c>
      <c r="B6" s="297">
        <v>204</v>
      </c>
      <c r="C6" s="298" t="str">
        <f>VLOOKUP(B6,[4]Sheet2!A:B,2,FALSE)</f>
        <v>HBGH-ZS-JQ-041
HBGH-ZS-JQ-047</v>
      </c>
      <c r="D6" s="296" t="s">
        <v>9933</v>
      </c>
      <c r="E6" s="296"/>
      <c r="F6" s="296" t="s">
        <v>9930</v>
      </c>
      <c r="G6" s="191" t="s">
        <v>6587</v>
      </c>
      <c r="H6" s="191" t="s">
        <v>9931</v>
      </c>
      <c r="I6" s="310">
        <v>41578</v>
      </c>
      <c r="J6" s="191">
        <v>69</v>
      </c>
      <c r="K6" s="298" t="s">
        <v>9932</v>
      </c>
      <c r="L6" s="296">
        <v>2</v>
      </c>
      <c r="M6" s="296"/>
      <c r="N6" s="72">
        <v>10267.1</v>
      </c>
      <c r="O6" s="72">
        <v>7103.1</v>
      </c>
      <c r="P6" s="296">
        <v>2</v>
      </c>
      <c r="Q6" s="296"/>
      <c r="R6" s="296"/>
      <c r="S6" s="296"/>
      <c r="T6" s="296">
        <f t="shared" si="0"/>
        <v>0</v>
      </c>
      <c r="U6" s="296"/>
      <c r="V6" s="296"/>
      <c r="W6" s="296">
        <f t="shared" si="1"/>
        <v>0</v>
      </c>
      <c r="X6" s="296">
        <f t="shared" si="2"/>
        <v>0</v>
      </c>
      <c r="Y6" s="296"/>
      <c r="Z6" s="296"/>
      <c r="AA6" s="296">
        <f t="shared" si="3"/>
        <v>-7103.1</v>
      </c>
      <c r="AB6" s="296"/>
      <c r="AC6" s="296"/>
      <c r="AD6" s="296"/>
      <c r="AE6" s="296"/>
      <c r="AF6" s="296"/>
      <c r="AG6" s="296"/>
      <c r="AH6" s="296"/>
      <c r="AI6" s="314"/>
      <c r="AJ6" s="296"/>
      <c r="AK6" s="296"/>
    </row>
    <row r="7" s="285" customFormat="1" ht="42.75" spans="1:37">
      <c r="A7" s="296">
        <v>3</v>
      </c>
      <c r="B7" s="297">
        <v>181</v>
      </c>
      <c r="C7" s="298" t="str">
        <f>VLOOKUP(B7,[4]Sheet2!A:B,2,FALSE)</f>
        <v>HBGH-GJ-JQ-007
HBGH-GJ-JQ-008
HBGH-ZY-JQ-012</v>
      </c>
      <c r="D7" s="296" t="s">
        <v>9934</v>
      </c>
      <c r="E7" s="296" t="s">
        <v>9935</v>
      </c>
      <c r="F7" s="296" t="s">
        <v>9930</v>
      </c>
      <c r="G7" s="191" t="s">
        <v>9936</v>
      </c>
      <c r="H7" s="191" t="s">
        <v>9937</v>
      </c>
      <c r="I7" s="310">
        <v>41578</v>
      </c>
      <c r="J7" s="191">
        <v>69</v>
      </c>
      <c r="K7" s="298" t="s">
        <v>9938</v>
      </c>
      <c r="L7" s="296">
        <v>3</v>
      </c>
      <c r="M7" s="296"/>
      <c r="N7" s="72">
        <v>101682.72</v>
      </c>
      <c r="O7" s="72">
        <v>37740.52</v>
      </c>
      <c r="P7" s="296">
        <v>3</v>
      </c>
      <c r="Q7" s="296"/>
      <c r="R7" s="296"/>
      <c r="S7" s="296"/>
      <c r="T7" s="296">
        <f t="shared" si="0"/>
        <v>0</v>
      </c>
      <c r="U7" s="296"/>
      <c r="V7" s="296"/>
      <c r="W7" s="296">
        <f t="shared" si="1"/>
        <v>0</v>
      </c>
      <c r="X7" s="296">
        <f t="shared" si="2"/>
        <v>0</v>
      </c>
      <c r="Y7" s="296"/>
      <c r="Z7" s="296"/>
      <c r="AA7" s="296">
        <f t="shared" si="3"/>
        <v>-37740.52</v>
      </c>
      <c r="AB7" s="296" t="s">
        <v>9939</v>
      </c>
      <c r="AC7" s="296"/>
      <c r="AD7" s="296"/>
      <c r="AE7" s="296"/>
      <c r="AF7" s="296"/>
      <c r="AG7" s="296"/>
      <c r="AH7" s="296"/>
      <c r="AI7" s="314"/>
      <c r="AJ7" s="296"/>
      <c r="AK7" s="296"/>
    </row>
    <row r="8" s="285" customFormat="1" ht="14.25" spans="1:37">
      <c r="A8" s="296">
        <v>4</v>
      </c>
      <c r="B8" s="297">
        <v>72</v>
      </c>
      <c r="C8" s="298" t="str">
        <f>VLOOKUP(B8,[4]Sheet2!A:B,2,FALSE)</f>
        <v>HBGH-HJRGH-JQ-007</v>
      </c>
      <c r="D8" s="296" t="s">
        <v>9940</v>
      </c>
      <c r="E8" s="296"/>
      <c r="F8" s="296" t="s">
        <v>9930</v>
      </c>
      <c r="G8" s="191" t="s">
        <v>9941</v>
      </c>
      <c r="H8" s="191" t="s">
        <v>9906</v>
      </c>
      <c r="I8" s="310">
        <v>41578</v>
      </c>
      <c r="J8" s="191">
        <v>64</v>
      </c>
      <c r="K8" s="298" t="s">
        <v>9942</v>
      </c>
      <c r="L8" s="296">
        <v>1</v>
      </c>
      <c r="M8" s="296"/>
      <c r="N8" s="72">
        <v>7658.01</v>
      </c>
      <c r="O8" s="72">
        <v>0</v>
      </c>
      <c r="P8" s="296">
        <v>1</v>
      </c>
      <c r="Q8" s="296"/>
      <c r="R8" s="296"/>
      <c r="S8" s="296"/>
      <c r="T8" s="296">
        <f t="shared" si="0"/>
        <v>0</v>
      </c>
      <c r="U8" s="296"/>
      <c r="V8" s="296"/>
      <c r="W8" s="296">
        <f t="shared" si="1"/>
        <v>0</v>
      </c>
      <c r="X8" s="296">
        <f t="shared" si="2"/>
        <v>0</v>
      </c>
      <c r="Y8" s="296"/>
      <c r="Z8" s="296"/>
      <c r="AA8" s="296">
        <f t="shared" si="3"/>
        <v>0</v>
      </c>
      <c r="AB8" s="296" t="s">
        <v>9939</v>
      </c>
      <c r="AC8" s="296"/>
      <c r="AD8" s="296"/>
      <c r="AE8" s="296"/>
      <c r="AF8" s="296"/>
      <c r="AG8" s="296"/>
      <c r="AH8" s="296"/>
      <c r="AI8" s="314"/>
      <c r="AJ8" s="296"/>
      <c r="AK8" s="296"/>
    </row>
    <row r="9" s="285" customFormat="1" ht="14.25" spans="1:37">
      <c r="A9" s="296">
        <v>5</v>
      </c>
      <c r="B9" s="297">
        <v>16</v>
      </c>
      <c r="C9" s="298" t="str">
        <f>VLOOKUP(B9,[4]Sheet2!A:B,2,FALSE)</f>
        <v>HBGH-HJQGX-JQ-018</v>
      </c>
      <c r="D9" s="296" t="s">
        <v>9943</v>
      </c>
      <c r="E9" s="296"/>
      <c r="F9" s="296" t="s">
        <v>9930</v>
      </c>
      <c r="G9" s="191" t="s">
        <v>9941</v>
      </c>
      <c r="H9" s="191" t="s">
        <v>9906</v>
      </c>
      <c r="I9" s="310">
        <v>41578</v>
      </c>
      <c r="J9" s="191">
        <v>33</v>
      </c>
      <c r="K9" s="298" t="s">
        <v>9942</v>
      </c>
      <c r="L9" s="296">
        <v>1</v>
      </c>
      <c r="M9" s="296"/>
      <c r="N9" s="72">
        <v>4825.1</v>
      </c>
      <c r="O9" s="72">
        <v>776</v>
      </c>
      <c r="P9" s="296">
        <v>1</v>
      </c>
      <c r="Q9" s="296"/>
      <c r="R9" s="296"/>
      <c r="S9" s="296"/>
      <c r="T9" s="296">
        <f t="shared" si="0"/>
        <v>0</v>
      </c>
      <c r="U9" s="296"/>
      <c r="V9" s="296"/>
      <c r="W9" s="296">
        <f t="shared" si="1"/>
        <v>0</v>
      </c>
      <c r="X9" s="296">
        <f t="shared" si="2"/>
        <v>0</v>
      </c>
      <c r="Y9" s="296"/>
      <c r="Z9" s="296"/>
      <c r="AA9" s="296">
        <f t="shared" si="3"/>
        <v>-776</v>
      </c>
      <c r="AB9" s="296" t="s">
        <v>9939</v>
      </c>
      <c r="AC9" s="296"/>
      <c r="AD9" s="296"/>
      <c r="AE9" s="296"/>
      <c r="AF9" s="296"/>
      <c r="AG9" s="296"/>
      <c r="AH9" s="296"/>
      <c r="AI9" s="314"/>
      <c r="AJ9" s="296"/>
      <c r="AK9" s="296"/>
    </row>
    <row r="10" s="285" customFormat="1" ht="14.25" spans="1:37">
      <c r="A10" s="296">
        <v>6</v>
      </c>
      <c r="B10" s="297">
        <v>207</v>
      </c>
      <c r="C10" s="298" t="str">
        <f>VLOOKUP(B10,[4]Sheet2!A:B,2,FALSE)</f>
        <v>HBGH-ZS-JQ-046</v>
      </c>
      <c r="D10" s="296" t="s">
        <v>9944</v>
      </c>
      <c r="E10" s="296"/>
      <c r="F10" s="296" t="s">
        <v>9930</v>
      </c>
      <c r="G10" s="191" t="s">
        <v>6587</v>
      </c>
      <c r="H10" s="191" t="s">
        <v>9931</v>
      </c>
      <c r="I10" s="310">
        <v>41578</v>
      </c>
      <c r="J10" s="191">
        <v>69</v>
      </c>
      <c r="K10" s="298" t="s">
        <v>9932</v>
      </c>
      <c r="L10" s="296">
        <v>1</v>
      </c>
      <c r="M10" s="296"/>
      <c r="N10" s="72">
        <v>2760.37</v>
      </c>
      <c r="O10" s="72">
        <v>1055.87</v>
      </c>
      <c r="P10" s="296">
        <v>1</v>
      </c>
      <c r="Q10" s="296"/>
      <c r="R10" s="296"/>
      <c r="S10" s="296"/>
      <c r="T10" s="296">
        <f t="shared" si="0"/>
        <v>0</v>
      </c>
      <c r="U10" s="296"/>
      <c r="V10" s="296"/>
      <c r="W10" s="296">
        <f t="shared" si="1"/>
        <v>0</v>
      </c>
      <c r="X10" s="296">
        <f t="shared" si="2"/>
        <v>0</v>
      </c>
      <c r="Y10" s="296"/>
      <c r="Z10" s="296"/>
      <c r="AA10" s="296">
        <f t="shared" si="3"/>
        <v>-1055.87</v>
      </c>
      <c r="AB10" s="296"/>
      <c r="AC10" s="296"/>
      <c r="AD10" s="296"/>
      <c r="AE10" s="296"/>
      <c r="AF10" s="296"/>
      <c r="AG10" s="296"/>
      <c r="AH10" s="296"/>
      <c r="AI10" s="314"/>
      <c r="AJ10" s="296"/>
      <c r="AK10" s="296"/>
    </row>
    <row r="11" s="285" customFormat="1" ht="14.25" spans="1:37">
      <c r="A11" s="296">
        <v>7</v>
      </c>
      <c r="B11" s="297">
        <v>206</v>
      </c>
      <c r="C11" s="298" t="str">
        <f>VLOOKUP(B11,[4]Sheet2!A:B,2,FALSE)</f>
        <v>HBGH-ZS-JQ-045</v>
      </c>
      <c r="D11" s="296" t="s">
        <v>9945</v>
      </c>
      <c r="E11" s="296"/>
      <c r="F11" s="296" t="s">
        <v>9930</v>
      </c>
      <c r="G11" s="191" t="s">
        <v>6587</v>
      </c>
      <c r="H11" s="191" t="s">
        <v>9931</v>
      </c>
      <c r="I11" s="310">
        <v>41578</v>
      </c>
      <c r="J11" s="191">
        <v>69</v>
      </c>
      <c r="K11" s="298" t="s">
        <v>9932</v>
      </c>
      <c r="L11" s="296">
        <v>1</v>
      </c>
      <c r="M11" s="296"/>
      <c r="N11" s="72">
        <v>3220.41</v>
      </c>
      <c r="O11" s="72">
        <v>1231.71</v>
      </c>
      <c r="P11" s="296">
        <v>1</v>
      </c>
      <c r="Q11" s="296"/>
      <c r="R11" s="296"/>
      <c r="S11" s="296"/>
      <c r="T11" s="296">
        <f t="shared" si="0"/>
        <v>0</v>
      </c>
      <c r="U11" s="296"/>
      <c r="V11" s="296"/>
      <c r="W11" s="296">
        <f t="shared" si="1"/>
        <v>0</v>
      </c>
      <c r="X11" s="296">
        <f t="shared" si="2"/>
        <v>0</v>
      </c>
      <c r="Y11" s="296"/>
      <c r="Z11" s="296"/>
      <c r="AA11" s="296">
        <f t="shared" si="3"/>
        <v>-1231.71</v>
      </c>
      <c r="AB11" s="296"/>
      <c r="AC11" s="296"/>
      <c r="AD11" s="296"/>
      <c r="AE11" s="296"/>
      <c r="AF11" s="296"/>
      <c r="AG11" s="296"/>
      <c r="AH11" s="296"/>
      <c r="AI11" s="314"/>
      <c r="AJ11" s="296"/>
      <c r="AK11" s="296"/>
    </row>
    <row r="12" s="285" customFormat="1" ht="14.25" spans="1:37">
      <c r="A12" s="296">
        <v>8</v>
      </c>
      <c r="B12" s="297">
        <v>130</v>
      </c>
      <c r="C12" s="298" t="str">
        <f>VLOOKUP(B12,[4]Sheet2!A:B,2,FALSE)</f>
        <v>HBGH-HJC32B-JQ-003</v>
      </c>
      <c r="D12" s="296" t="s">
        <v>9946</v>
      </c>
      <c r="E12" s="296"/>
      <c r="F12" s="296" t="s">
        <v>9930</v>
      </c>
      <c r="G12" s="191" t="s">
        <v>9941</v>
      </c>
      <c r="H12" s="191" t="s">
        <v>9906</v>
      </c>
      <c r="I12" s="310">
        <v>41578</v>
      </c>
      <c r="J12" s="191">
        <v>69</v>
      </c>
      <c r="K12" s="298" t="s">
        <v>9942</v>
      </c>
      <c r="L12" s="296">
        <v>1</v>
      </c>
      <c r="M12" s="296"/>
      <c r="N12" s="72">
        <v>510541.16</v>
      </c>
      <c r="O12" s="72">
        <v>131624.16</v>
      </c>
      <c r="P12" s="296">
        <v>1</v>
      </c>
      <c r="Q12" s="296"/>
      <c r="R12" s="296"/>
      <c r="S12" s="296"/>
      <c r="T12" s="296">
        <f t="shared" si="0"/>
        <v>0</v>
      </c>
      <c r="U12" s="296"/>
      <c r="V12" s="296"/>
      <c r="W12" s="296">
        <f t="shared" si="1"/>
        <v>0</v>
      </c>
      <c r="X12" s="296">
        <f t="shared" si="2"/>
        <v>0</v>
      </c>
      <c r="Y12" s="296"/>
      <c r="Z12" s="296"/>
      <c r="AA12" s="296">
        <f t="shared" si="3"/>
        <v>-131624.16</v>
      </c>
      <c r="AB12" s="296" t="s">
        <v>9939</v>
      </c>
      <c r="AC12" s="296"/>
      <c r="AD12" s="296"/>
      <c r="AE12" s="296"/>
      <c r="AF12" s="296"/>
      <c r="AG12" s="296"/>
      <c r="AH12" s="296"/>
      <c r="AI12" s="314"/>
      <c r="AJ12" s="296"/>
      <c r="AK12" s="296"/>
    </row>
    <row r="13" s="285" customFormat="1" ht="14.25" spans="1:37">
      <c r="A13" s="296">
        <v>9</v>
      </c>
      <c r="B13" s="297">
        <v>143</v>
      </c>
      <c r="C13" s="298" t="str">
        <f>VLOOKUP(B13,[4]Sheet2!A:B,2,FALSE)</f>
        <v>HBGH-CY-JQ-016</v>
      </c>
      <c r="D13" s="296" t="s">
        <v>9947</v>
      </c>
      <c r="E13" s="296" t="s">
        <v>9948</v>
      </c>
      <c r="F13" s="296" t="s">
        <v>9930</v>
      </c>
      <c r="G13" s="191" t="s">
        <v>9941</v>
      </c>
      <c r="H13" s="191" t="s">
        <v>9906</v>
      </c>
      <c r="I13" s="310">
        <v>41578</v>
      </c>
      <c r="J13" s="191">
        <v>69</v>
      </c>
      <c r="K13" s="298" t="s">
        <v>9942</v>
      </c>
      <c r="L13" s="296">
        <v>1</v>
      </c>
      <c r="M13" s="296"/>
      <c r="N13" s="72">
        <v>690598.82</v>
      </c>
      <c r="O13" s="72">
        <v>235899.82</v>
      </c>
      <c r="P13" s="296">
        <v>1</v>
      </c>
      <c r="Q13" s="296"/>
      <c r="R13" s="296"/>
      <c r="S13" s="296"/>
      <c r="T13" s="296">
        <f t="shared" si="0"/>
        <v>0</v>
      </c>
      <c r="U13" s="296"/>
      <c r="V13" s="296"/>
      <c r="W13" s="296">
        <f t="shared" si="1"/>
        <v>0</v>
      </c>
      <c r="X13" s="296">
        <f t="shared" si="2"/>
        <v>0</v>
      </c>
      <c r="Y13" s="296"/>
      <c r="Z13" s="296"/>
      <c r="AA13" s="296">
        <f t="shared" si="3"/>
        <v>-235899.82</v>
      </c>
      <c r="AB13" s="296" t="s">
        <v>9939</v>
      </c>
      <c r="AC13" s="296"/>
      <c r="AD13" s="296"/>
      <c r="AE13" s="296"/>
      <c r="AF13" s="296"/>
      <c r="AG13" s="296"/>
      <c r="AH13" s="296"/>
      <c r="AI13" s="314"/>
      <c r="AJ13" s="296"/>
      <c r="AK13" s="296"/>
    </row>
    <row r="14" s="285" customFormat="1" ht="14.25" spans="1:37">
      <c r="A14" s="296">
        <v>10</v>
      </c>
      <c r="B14" s="297">
        <v>81</v>
      </c>
      <c r="C14" s="298" t="str">
        <f>VLOOKUP(B14,[4]Sheet2!A:B,2,FALSE)</f>
        <v>HBGH-CY-JQ-003</v>
      </c>
      <c r="D14" s="296" t="s">
        <v>9949</v>
      </c>
      <c r="E14" s="296" t="s">
        <v>9950</v>
      </c>
      <c r="F14" s="296" t="s">
        <v>9930</v>
      </c>
      <c r="G14" s="191" t="s">
        <v>9941</v>
      </c>
      <c r="H14" s="191" t="s">
        <v>9906</v>
      </c>
      <c r="I14" s="310">
        <v>41578</v>
      </c>
      <c r="J14" s="191">
        <v>69</v>
      </c>
      <c r="K14" s="298" t="s">
        <v>9942</v>
      </c>
      <c r="L14" s="296">
        <v>1</v>
      </c>
      <c r="M14" s="296"/>
      <c r="N14" s="72">
        <v>182711.01</v>
      </c>
      <c r="O14" s="72">
        <v>16376.31</v>
      </c>
      <c r="P14" s="296">
        <v>1</v>
      </c>
      <c r="Q14" s="296"/>
      <c r="R14" s="296"/>
      <c r="S14" s="296"/>
      <c r="T14" s="296">
        <f t="shared" si="0"/>
        <v>0</v>
      </c>
      <c r="U14" s="296"/>
      <c r="V14" s="296"/>
      <c r="W14" s="296">
        <f t="shared" si="1"/>
        <v>0</v>
      </c>
      <c r="X14" s="296">
        <f t="shared" si="2"/>
        <v>0</v>
      </c>
      <c r="Y14" s="296"/>
      <c r="Z14" s="296"/>
      <c r="AA14" s="296">
        <f t="shared" si="3"/>
        <v>-16376.31</v>
      </c>
      <c r="AB14" s="296" t="s">
        <v>9939</v>
      </c>
      <c r="AC14" s="296"/>
      <c r="AD14" s="296"/>
      <c r="AE14" s="296"/>
      <c r="AF14" s="296"/>
      <c r="AG14" s="296"/>
      <c r="AH14" s="296"/>
      <c r="AI14" s="314"/>
      <c r="AJ14" s="296"/>
      <c r="AK14" s="296"/>
    </row>
    <row r="15" s="286" customFormat="1" ht="14.25" spans="1:37">
      <c r="A15" s="299">
        <v>11</v>
      </c>
      <c r="B15" s="300">
        <v>57</v>
      </c>
      <c r="C15" s="301" t="str">
        <f>VLOOKUP(B15,[4]Sheet2!A:B,2,FALSE)</f>
        <v>HBGH-HJQGX-JQ-017</v>
      </c>
      <c r="D15" s="299" t="s">
        <v>9951</v>
      </c>
      <c r="E15" s="299"/>
      <c r="F15" s="299" t="s">
        <v>9930</v>
      </c>
      <c r="G15" s="230" t="s">
        <v>9941</v>
      </c>
      <c r="H15" s="230" t="s">
        <v>9906</v>
      </c>
      <c r="I15" s="311">
        <v>41578</v>
      </c>
      <c r="J15" s="230">
        <v>48</v>
      </c>
      <c r="K15" s="301" t="s">
        <v>9942</v>
      </c>
      <c r="L15" s="299">
        <v>1</v>
      </c>
      <c r="M15" s="299"/>
      <c r="N15" s="233">
        <v>9459.76</v>
      </c>
      <c r="O15" s="233">
        <v>1099.6</v>
      </c>
      <c r="P15" s="299">
        <v>1</v>
      </c>
      <c r="Q15" s="299"/>
      <c r="R15" s="299"/>
      <c r="S15" s="299"/>
      <c r="T15" s="299">
        <f t="shared" si="0"/>
        <v>0</v>
      </c>
      <c r="U15" s="299"/>
      <c r="V15" s="299"/>
      <c r="W15" s="299">
        <f t="shared" si="1"/>
        <v>0</v>
      </c>
      <c r="X15" s="299">
        <f t="shared" si="2"/>
        <v>0</v>
      </c>
      <c r="Y15" s="299"/>
      <c r="Z15" s="299"/>
      <c r="AA15" s="299">
        <f t="shared" si="3"/>
        <v>-1099.6</v>
      </c>
      <c r="AB15" s="299"/>
      <c r="AC15" s="299"/>
      <c r="AD15" s="299"/>
      <c r="AE15" s="299"/>
      <c r="AF15" s="299"/>
      <c r="AG15" s="299"/>
      <c r="AH15" s="299" t="s">
        <v>9939</v>
      </c>
      <c r="AI15" s="315"/>
      <c r="AJ15" s="299"/>
      <c r="AK15" s="299"/>
    </row>
    <row r="16" s="285" customFormat="1" ht="14.25" spans="1:37">
      <c r="A16" s="296">
        <v>12</v>
      </c>
      <c r="B16" s="297">
        <v>179</v>
      </c>
      <c r="C16" s="298" t="str">
        <f>VLOOKUP(B16,[4]Sheet2!A:B,2,FALSE)</f>
        <v>HBGH-CY-JQ-015</v>
      </c>
      <c r="D16" s="296" t="s">
        <v>9952</v>
      </c>
      <c r="E16" s="296" t="s">
        <v>9953</v>
      </c>
      <c r="F16" s="296" t="s">
        <v>9930</v>
      </c>
      <c r="G16" s="191" t="s">
        <v>9941</v>
      </c>
      <c r="H16" s="191" t="s">
        <v>9906</v>
      </c>
      <c r="I16" s="310">
        <v>41578</v>
      </c>
      <c r="J16" s="191">
        <v>69</v>
      </c>
      <c r="K16" s="298" t="s">
        <v>9942</v>
      </c>
      <c r="L16" s="296">
        <v>1</v>
      </c>
      <c r="M16" s="296"/>
      <c r="N16" s="72">
        <v>103922.91</v>
      </c>
      <c r="O16" s="72">
        <v>5896.66</v>
      </c>
      <c r="P16" s="296">
        <v>1</v>
      </c>
      <c r="Q16" s="296"/>
      <c r="R16" s="296"/>
      <c r="S16" s="296"/>
      <c r="T16" s="296">
        <f t="shared" si="0"/>
        <v>0</v>
      </c>
      <c r="U16" s="296"/>
      <c r="V16" s="296"/>
      <c r="W16" s="296">
        <f t="shared" si="1"/>
        <v>0</v>
      </c>
      <c r="X16" s="296">
        <f t="shared" si="2"/>
        <v>0</v>
      </c>
      <c r="Y16" s="296"/>
      <c r="Z16" s="296"/>
      <c r="AA16" s="296">
        <f t="shared" si="3"/>
        <v>-5896.66</v>
      </c>
      <c r="AB16" s="296" t="s">
        <v>9939</v>
      </c>
      <c r="AC16" s="296"/>
      <c r="AD16" s="296"/>
      <c r="AE16" s="296"/>
      <c r="AF16" s="296"/>
      <c r="AG16" s="296"/>
      <c r="AH16" s="296"/>
      <c r="AI16" s="314"/>
      <c r="AJ16" s="296"/>
      <c r="AK16" s="296"/>
    </row>
    <row r="17" s="285" customFormat="1" ht="28.5" spans="1:37">
      <c r="A17" s="296">
        <v>13</v>
      </c>
      <c r="B17" s="297">
        <v>177</v>
      </c>
      <c r="C17" s="298" t="str">
        <f>VLOOKUP(B17,[4]Sheet2!A:B,2,FALSE)</f>
        <v>HBGH-CY-JQ-013
HBGH-CY-JQ-014</v>
      </c>
      <c r="D17" s="296" t="s">
        <v>9954</v>
      </c>
      <c r="E17" s="296" t="s">
        <v>9955</v>
      </c>
      <c r="F17" s="296" t="s">
        <v>9930</v>
      </c>
      <c r="G17" s="191" t="s">
        <v>9941</v>
      </c>
      <c r="H17" s="191" t="s">
        <v>9906</v>
      </c>
      <c r="I17" s="310">
        <v>41578</v>
      </c>
      <c r="J17" s="191">
        <v>69</v>
      </c>
      <c r="K17" s="298" t="s">
        <v>9942</v>
      </c>
      <c r="L17" s="296">
        <v>2</v>
      </c>
      <c r="M17" s="296"/>
      <c r="N17" s="72">
        <v>116887.86</v>
      </c>
      <c r="O17" s="72">
        <v>43384.36</v>
      </c>
      <c r="P17" s="296">
        <v>2</v>
      </c>
      <c r="Q17" s="296"/>
      <c r="R17" s="296"/>
      <c r="S17" s="296"/>
      <c r="T17" s="296">
        <f t="shared" si="0"/>
        <v>0</v>
      </c>
      <c r="U17" s="296"/>
      <c r="V17" s="296"/>
      <c r="W17" s="296">
        <f t="shared" si="1"/>
        <v>0</v>
      </c>
      <c r="X17" s="296">
        <f t="shared" si="2"/>
        <v>0</v>
      </c>
      <c r="Y17" s="296"/>
      <c r="Z17" s="296"/>
      <c r="AA17" s="296">
        <f t="shared" si="3"/>
        <v>-43384.36</v>
      </c>
      <c r="AB17" s="296" t="s">
        <v>9939</v>
      </c>
      <c r="AC17" s="296"/>
      <c r="AD17" s="296"/>
      <c r="AE17" s="296"/>
      <c r="AF17" s="296"/>
      <c r="AG17" s="296"/>
      <c r="AH17" s="296"/>
      <c r="AI17" s="314"/>
      <c r="AJ17" s="296"/>
      <c r="AK17" s="296"/>
    </row>
    <row r="18" s="285" customFormat="1" ht="28.5" spans="1:37">
      <c r="A18" s="296">
        <v>14</v>
      </c>
      <c r="B18" s="297">
        <v>176</v>
      </c>
      <c r="C18" s="298" t="str">
        <f>VLOOKUP(B18,[4]Sheet2!A:B,2,FALSE)</f>
        <v>HBGH-CY-JQ-011
HBGH-CY-JQ-012</v>
      </c>
      <c r="D18" s="296" t="s">
        <v>9956</v>
      </c>
      <c r="E18" s="296" t="s">
        <v>9957</v>
      </c>
      <c r="F18" s="296" t="s">
        <v>9930</v>
      </c>
      <c r="G18" s="191" t="s">
        <v>9941</v>
      </c>
      <c r="H18" s="191" t="s">
        <v>9906</v>
      </c>
      <c r="I18" s="310">
        <v>41578</v>
      </c>
      <c r="J18" s="191">
        <v>69</v>
      </c>
      <c r="K18" s="298" t="s">
        <v>9942</v>
      </c>
      <c r="L18" s="296">
        <v>2</v>
      </c>
      <c r="M18" s="296"/>
      <c r="N18" s="72">
        <v>134588.19</v>
      </c>
      <c r="O18" s="72">
        <v>17908.99</v>
      </c>
      <c r="P18" s="296">
        <v>2</v>
      </c>
      <c r="Q18" s="296"/>
      <c r="R18" s="296"/>
      <c r="S18" s="296"/>
      <c r="T18" s="296">
        <f t="shared" si="0"/>
        <v>0</v>
      </c>
      <c r="U18" s="296"/>
      <c r="V18" s="296"/>
      <c r="W18" s="296">
        <f t="shared" si="1"/>
        <v>0</v>
      </c>
      <c r="X18" s="296">
        <f t="shared" si="2"/>
        <v>0</v>
      </c>
      <c r="Y18" s="296"/>
      <c r="Z18" s="296"/>
      <c r="AA18" s="296">
        <f t="shared" si="3"/>
        <v>-17908.99</v>
      </c>
      <c r="AB18" s="296" t="s">
        <v>9939</v>
      </c>
      <c r="AC18" s="296"/>
      <c r="AD18" s="296"/>
      <c r="AE18" s="296"/>
      <c r="AF18" s="296"/>
      <c r="AG18" s="296"/>
      <c r="AH18" s="296"/>
      <c r="AI18" s="314"/>
      <c r="AJ18" s="296"/>
      <c r="AK18" s="296"/>
    </row>
    <row r="19" s="285" customFormat="1" ht="14.25" spans="1:37">
      <c r="A19" s="296">
        <v>15</v>
      </c>
      <c r="B19" s="297">
        <v>178</v>
      </c>
      <c r="C19" s="298" t="str">
        <f>VLOOKUP(B19,[4]Sheet2!A:B,2,FALSE)</f>
        <v>HBGH-HJQGX-JQ-019</v>
      </c>
      <c r="D19" s="296" t="s">
        <v>9958</v>
      </c>
      <c r="E19" s="296" t="s">
        <v>9959</v>
      </c>
      <c r="F19" s="296" t="s">
        <v>9930</v>
      </c>
      <c r="G19" s="191" t="s">
        <v>9941</v>
      </c>
      <c r="H19" s="191" t="s">
        <v>9906</v>
      </c>
      <c r="I19" s="310">
        <v>41578</v>
      </c>
      <c r="J19" s="191">
        <v>69</v>
      </c>
      <c r="K19" s="298" t="s">
        <v>9942</v>
      </c>
      <c r="L19" s="296">
        <v>1</v>
      </c>
      <c r="M19" s="296"/>
      <c r="N19" s="72">
        <v>88708.2</v>
      </c>
      <c r="O19" s="72">
        <v>32925.2</v>
      </c>
      <c r="P19" s="296">
        <v>1</v>
      </c>
      <c r="Q19" s="296"/>
      <c r="R19" s="296"/>
      <c r="S19" s="296"/>
      <c r="T19" s="296">
        <f t="shared" si="0"/>
        <v>0</v>
      </c>
      <c r="U19" s="296"/>
      <c r="V19" s="296"/>
      <c r="W19" s="296">
        <f t="shared" si="1"/>
        <v>0</v>
      </c>
      <c r="X19" s="296">
        <f t="shared" si="2"/>
        <v>0</v>
      </c>
      <c r="Y19" s="296"/>
      <c r="Z19" s="296"/>
      <c r="AA19" s="296">
        <f t="shared" si="3"/>
        <v>-32925.2</v>
      </c>
      <c r="AB19" s="296" t="s">
        <v>9939</v>
      </c>
      <c r="AC19" s="296"/>
      <c r="AD19" s="296"/>
      <c r="AE19" s="296"/>
      <c r="AF19" s="296"/>
      <c r="AG19" s="296"/>
      <c r="AH19" s="296"/>
      <c r="AI19" s="314"/>
      <c r="AJ19" s="296"/>
      <c r="AK19" s="296"/>
    </row>
    <row r="20" s="285" customFormat="1" ht="14.25" spans="1:37">
      <c r="A20" s="296">
        <v>16</v>
      </c>
      <c r="B20" s="297">
        <v>246</v>
      </c>
      <c r="C20" s="298" t="str">
        <f>VLOOKUP(B20,[4]Sheet2!A:B,2,FALSE)</f>
        <v>————</v>
      </c>
      <c r="D20" s="296" t="s">
        <v>9960</v>
      </c>
      <c r="E20" s="296"/>
      <c r="F20" s="296" t="s">
        <v>9930</v>
      </c>
      <c r="G20" s="191" t="s">
        <v>6641</v>
      </c>
      <c r="H20" s="191" t="s">
        <v>9906</v>
      </c>
      <c r="I20" s="310">
        <v>41578</v>
      </c>
      <c r="J20" s="191">
        <v>51</v>
      </c>
      <c r="K20" s="298" t="s">
        <v>9961</v>
      </c>
      <c r="L20" s="296">
        <v>2</v>
      </c>
      <c r="M20" s="296"/>
      <c r="N20" s="72">
        <v>3518.01</v>
      </c>
      <c r="O20" s="72">
        <v>205.56</v>
      </c>
      <c r="P20" s="296">
        <v>2</v>
      </c>
      <c r="Q20" s="296"/>
      <c r="R20" s="296"/>
      <c r="S20" s="296"/>
      <c r="T20" s="296">
        <f t="shared" si="0"/>
        <v>0</v>
      </c>
      <c r="U20" s="296"/>
      <c r="V20" s="296"/>
      <c r="W20" s="296">
        <f t="shared" si="1"/>
        <v>0</v>
      </c>
      <c r="X20" s="296">
        <f t="shared" si="2"/>
        <v>0</v>
      </c>
      <c r="Y20" s="296"/>
      <c r="Z20" s="296"/>
      <c r="AA20" s="296">
        <f t="shared" si="3"/>
        <v>-205.56</v>
      </c>
      <c r="AB20" s="296"/>
      <c r="AC20" s="296"/>
      <c r="AD20" s="296"/>
      <c r="AE20" s="296"/>
      <c r="AF20" s="296"/>
      <c r="AG20" s="296"/>
      <c r="AH20" s="296"/>
      <c r="AI20" s="314"/>
      <c r="AJ20" s="296"/>
      <c r="AK20" s="296"/>
    </row>
    <row r="21" s="286" customFormat="1" ht="14.25" spans="1:37">
      <c r="A21" s="299">
        <v>17</v>
      </c>
      <c r="B21" s="300">
        <v>247</v>
      </c>
      <c r="C21" s="301">
        <f>VLOOKUP(B21,[4]Sheet2!A:B,2,FALSE)</f>
        <v>0</v>
      </c>
      <c r="D21" s="299" t="s">
        <v>9962</v>
      </c>
      <c r="E21" s="299"/>
      <c r="F21" s="299" t="s">
        <v>9930</v>
      </c>
      <c r="G21" s="230" t="s">
        <v>9941</v>
      </c>
      <c r="H21" s="230" t="s">
        <v>9906</v>
      </c>
      <c r="I21" s="311">
        <v>41578</v>
      </c>
      <c r="J21" s="230">
        <v>51</v>
      </c>
      <c r="K21" s="301" t="s">
        <v>9942</v>
      </c>
      <c r="L21" s="299">
        <v>1</v>
      </c>
      <c r="M21" s="299"/>
      <c r="N21" s="233">
        <v>732.93</v>
      </c>
      <c r="O21" s="233">
        <v>42.9</v>
      </c>
      <c r="P21" s="299">
        <v>1</v>
      </c>
      <c r="Q21" s="299"/>
      <c r="R21" s="299"/>
      <c r="S21" s="299"/>
      <c r="T21" s="299">
        <f t="shared" si="0"/>
        <v>0</v>
      </c>
      <c r="U21" s="299"/>
      <c r="V21" s="299"/>
      <c r="W21" s="299">
        <f t="shared" si="1"/>
        <v>0</v>
      </c>
      <c r="X21" s="299">
        <f t="shared" si="2"/>
        <v>0</v>
      </c>
      <c r="Y21" s="299"/>
      <c r="Z21" s="299"/>
      <c r="AA21" s="299">
        <f t="shared" si="3"/>
        <v>-42.9</v>
      </c>
      <c r="AB21" s="299"/>
      <c r="AC21" s="299"/>
      <c r="AD21" s="299"/>
      <c r="AE21" s="299"/>
      <c r="AF21" s="299"/>
      <c r="AG21" s="299"/>
      <c r="AH21" s="299" t="s">
        <v>9939</v>
      </c>
      <c r="AI21" s="315"/>
      <c r="AJ21" s="299"/>
      <c r="AK21" s="299"/>
    </row>
    <row r="22" s="285" customFormat="1" ht="14.25" spans="1:37">
      <c r="A22" s="296">
        <v>18</v>
      </c>
      <c r="B22" s="297">
        <v>240</v>
      </c>
      <c r="C22" s="298">
        <f>VLOOKUP(B22,[4]Sheet2!A:B,2,FALSE)</f>
        <v>0</v>
      </c>
      <c r="D22" s="296" t="s">
        <v>9963</v>
      </c>
      <c r="E22" s="296" t="s">
        <v>9964</v>
      </c>
      <c r="F22" s="296" t="s">
        <v>9930</v>
      </c>
      <c r="G22" s="191" t="s">
        <v>9965</v>
      </c>
      <c r="H22" s="191" t="s">
        <v>9966</v>
      </c>
      <c r="I22" s="310">
        <v>41578</v>
      </c>
      <c r="J22" s="191">
        <v>50</v>
      </c>
      <c r="K22" s="298" t="s">
        <v>9967</v>
      </c>
      <c r="L22" s="296">
        <v>3</v>
      </c>
      <c r="M22" s="296"/>
      <c r="N22" s="72">
        <v>10359.09</v>
      </c>
      <c r="O22" s="72">
        <v>616.09</v>
      </c>
      <c r="P22" s="296">
        <v>3</v>
      </c>
      <c r="Q22" s="296"/>
      <c r="R22" s="296"/>
      <c r="S22" s="296"/>
      <c r="T22" s="296">
        <f t="shared" si="0"/>
        <v>0</v>
      </c>
      <c r="U22" s="296"/>
      <c r="V22" s="296"/>
      <c r="W22" s="296">
        <f t="shared" si="1"/>
        <v>0</v>
      </c>
      <c r="X22" s="296">
        <f t="shared" si="2"/>
        <v>0</v>
      </c>
      <c r="Y22" s="296"/>
      <c r="Z22" s="296"/>
      <c r="AA22" s="296">
        <f t="shared" si="3"/>
        <v>-616.09</v>
      </c>
      <c r="AB22" s="296"/>
      <c r="AC22" s="296"/>
      <c r="AD22" s="296"/>
      <c r="AE22" s="296"/>
      <c r="AF22" s="296"/>
      <c r="AG22" s="296"/>
      <c r="AH22" s="296"/>
      <c r="AI22" s="314"/>
      <c r="AJ22" s="296"/>
      <c r="AK22" s="296"/>
    </row>
    <row r="23" s="285" customFormat="1" ht="14.25" spans="1:37">
      <c r="A23" s="296">
        <v>19</v>
      </c>
      <c r="B23" s="297">
        <v>237</v>
      </c>
      <c r="C23" s="298" t="str">
        <f>VLOOKUP(B23,[4]Sheet2!A:B,2,FALSE)</f>
        <v>HBGH-HJZDH-JQ-027</v>
      </c>
      <c r="D23" s="296" t="s">
        <v>9968</v>
      </c>
      <c r="E23" s="296" t="s">
        <v>9969</v>
      </c>
      <c r="F23" s="296" t="s">
        <v>9930</v>
      </c>
      <c r="G23" s="191" t="s">
        <v>9941</v>
      </c>
      <c r="H23" s="191" t="s">
        <v>9906</v>
      </c>
      <c r="I23" s="310">
        <v>41578</v>
      </c>
      <c r="J23" s="191">
        <v>69</v>
      </c>
      <c r="K23" s="298" t="s">
        <v>9942</v>
      </c>
      <c r="L23" s="296">
        <v>1</v>
      </c>
      <c r="M23" s="296"/>
      <c r="N23" s="72">
        <v>11333.29</v>
      </c>
      <c r="O23" s="72">
        <v>4512.49</v>
      </c>
      <c r="P23" s="296">
        <v>1</v>
      </c>
      <c r="Q23" s="296"/>
      <c r="R23" s="296"/>
      <c r="S23" s="296"/>
      <c r="T23" s="296">
        <f t="shared" si="0"/>
        <v>0</v>
      </c>
      <c r="U23" s="296"/>
      <c r="V23" s="296"/>
      <c r="W23" s="296">
        <f t="shared" si="1"/>
        <v>0</v>
      </c>
      <c r="X23" s="296">
        <f t="shared" si="2"/>
        <v>0</v>
      </c>
      <c r="Y23" s="296"/>
      <c r="Z23" s="296"/>
      <c r="AA23" s="296">
        <f t="shared" si="3"/>
        <v>-4512.49</v>
      </c>
      <c r="AB23" s="296" t="s">
        <v>9939</v>
      </c>
      <c r="AC23" s="296"/>
      <c r="AD23" s="296"/>
      <c r="AE23" s="296"/>
      <c r="AF23" s="296"/>
      <c r="AG23" s="296"/>
      <c r="AH23" s="296"/>
      <c r="AI23" s="314"/>
      <c r="AJ23" s="296"/>
      <c r="AK23" s="296"/>
    </row>
    <row r="24" s="285" customFormat="1" ht="14.25" spans="1:37">
      <c r="A24" s="296">
        <v>20</v>
      </c>
      <c r="B24" s="297">
        <v>219</v>
      </c>
      <c r="C24" s="298" t="str">
        <f>VLOOKUP(B24,[4]Sheet2!A:B,2,FALSE)</f>
        <v>HBGH-MJ-JQ-019</v>
      </c>
      <c r="D24" s="296" t="s">
        <v>9970</v>
      </c>
      <c r="E24" s="296"/>
      <c r="F24" s="296" t="s">
        <v>9930</v>
      </c>
      <c r="G24" s="191" t="s">
        <v>9941</v>
      </c>
      <c r="H24" s="191" t="s">
        <v>9906</v>
      </c>
      <c r="I24" s="310">
        <v>41578</v>
      </c>
      <c r="J24" s="191">
        <v>69</v>
      </c>
      <c r="K24" s="298" t="s">
        <v>9942</v>
      </c>
      <c r="L24" s="296">
        <v>1</v>
      </c>
      <c r="M24" s="296"/>
      <c r="N24" s="72">
        <v>1686.9</v>
      </c>
      <c r="O24" s="72">
        <v>645.3</v>
      </c>
      <c r="P24" s="296">
        <v>1</v>
      </c>
      <c r="Q24" s="296"/>
      <c r="R24" s="296"/>
      <c r="S24" s="296"/>
      <c r="T24" s="296">
        <f t="shared" si="0"/>
        <v>0</v>
      </c>
      <c r="U24" s="296"/>
      <c r="V24" s="296"/>
      <c r="W24" s="296">
        <f t="shared" si="1"/>
        <v>0</v>
      </c>
      <c r="X24" s="296">
        <f t="shared" si="2"/>
        <v>0</v>
      </c>
      <c r="Y24" s="296"/>
      <c r="Z24" s="296"/>
      <c r="AA24" s="296">
        <f t="shared" si="3"/>
        <v>-645.3</v>
      </c>
      <c r="AB24" s="296" t="s">
        <v>9939</v>
      </c>
      <c r="AC24" s="296"/>
      <c r="AD24" s="296"/>
      <c r="AE24" s="296"/>
      <c r="AF24" s="296"/>
      <c r="AG24" s="296"/>
      <c r="AH24" s="296"/>
      <c r="AI24" s="314"/>
      <c r="AJ24" s="296"/>
      <c r="AK24" s="296"/>
    </row>
    <row r="25" s="285" customFormat="1" ht="57" spans="1:37">
      <c r="A25" s="296">
        <v>21</v>
      </c>
      <c r="B25" s="297">
        <v>90</v>
      </c>
      <c r="C25" s="298" t="str">
        <f>VLOOKUP(B25,[4]Sheet2!A:B,2,FALSE)</f>
        <v>HBGH-HJZDH-JQ-006
HBGH-HJZDH-JQ-007
HBGH-HJZDH-JQ-008
HBGH-HJZDH-JQ-009</v>
      </c>
      <c r="D25" s="296" t="s">
        <v>9971</v>
      </c>
      <c r="E25" s="296" t="s">
        <v>9972</v>
      </c>
      <c r="F25" s="296" t="s">
        <v>9930</v>
      </c>
      <c r="G25" s="191" t="s">
        <v>9941</v>
      </c>
      <c r="H25" s="191" t="s">
        <v>9906</v>
      </c>
      <c r="I25" s="310">
        <v>41578</v>
      </c>
      <c r="J25" s="191">
        <v>69</v>
      </c>
      <c r="K25" s="298" t="s">
        <v>9942</v>
      </c>
      <c r="L25" s="296">
        <v>4</v>
      </c>
      <c r="M25" s="296"/>
      <c r="N25" s="72">
        <v>845225.41</v>
      </c>
      <c r="O25" s="72">
        <v>67337.81</v>
      </c>
      <c r="P25" s="296">
        <v>4</v>
      </c>
      <c r="Q25" s="296"/>
      <c r="R25" s="296"/>
      <c r="S25" s="296"/>
      <c r="T25" s="296">
        <f t="shared" si="0"/>
        <v>0</v>
      </c>
      <c r="U25" s="296"/>
      <c r="V25" s="296"/>
      <c r="W25" s="296">
        <f t="shared" si="1"/>
        <v>0</v>
      </c>
      <c r="X25" s="296">
        <f t="shared" si="2"/>
        <v>0</v>
      </c>
      <c r="Y25" s="296"/>
      <c r="Z25" s="296"/>
      <c r="AA25" s="296">
        <f t="shared" si="3"/>
        <v>-67337.81</v>
      </c>
      <c r="AB25" s="296" t="s">
        <v>9939</v>
      </c>
      <c r="AC25" s="296"/>
      <c r="AD25" s="296"/>
      <c r="AE25" s="296"/>
      <c r="AF25" s="296"/>
      <c r="AG25" s="296"/>
      <c r="AH25" s="296"/>
      <c r="AI25" s="314"/>
      <c r="AJ25" s="296"/>
      <c r="AK25" s="296"/>
    </row>
    <row r="26" s="285" customFormat="1" ht="14.25" spans="1:37">
      <c r="A26" s="296">
        <v>22</v>
      </c>
      <c r="B26" s="297">
        <v>260</v>
      </c>
      <c r="C26" s="298" t="str">
        <f>VLOOKUP(B26,[4]Sheet2!A:B,2,FALSE)</f>
        <v>HBGH-DJ-JQ-028</v>
      </c>
      <c r="D26" s="296" t="s">
        <v>9973</v>
      </c>
      <c r="E26" s="296" t="s">
        <v>9974</v>
      </c>
      <c r="F26" s="296" t="s">
        <v>9930</v>
      </c>
      <c r="G26" s="191" t="s">
        <v>9941</v>
      </c>
      <c r="H26" s="191" t="s">
        <v>9906</v>
      </c>
      <c r="I26" s="310">
        <v>41578</v>
      </c>
      <c r="J26" s="191">
        <v>69</v>
      </c>
      <c r="K26" s="298" t="s">
        <v>9942</v>
      </c>
      <c r="L26" s="296">
        <v>1</v>
      </c>
      <c r="M26" s="296"/>
      <c r="N26" s="72">
        <v>46789.55</v>
      </c>
      <c r="O26" s="72">
        <v>19791.95</v>
      </c>
      <c r="P26" s="296">
        <v>1</v>
      </c>
      <c r="Q26" s="296"/>
      <c r="R26" s="296"/>
      <c r="S26" s="296"/>
      <c r="T26" s="296">
        <f t="shared" si="0"/>
        <v>0</v>
      </c>
      <c r="U26" s="296"/>
      <c r="V26" s="296"/>
      <c r="W26" s="296">
        <f t="shared" si="1"/>
        <v>0</v>
      </c>
      <c r="X26" s="296">
        <f t="shared" si="2"/>
        <v>0</v>
      </c>
      <c r="Y26" s="296"/>
      <c r="Z26" s="296"/>
      <c r="AA26" s="296">
        <f t="shared" si="3"/>
        <v>-19791.95</v>
      </c>
      <c r="AB26" s="296" t="s">
        <v>9939</v>
      </c>
      <c r="AC26" s="296"/>
      <c r="AD26" s="296"/>
      <c r="AE26" s="296"/>
      <c r="AF26" s="296"/>
      <c r="AG26" s="296"/>
      <c r="AH26" s="296"/>
      <c r="AI26" s="314"/>
      <c r="AJ26" s="296"/>
      <c r="AK26" s="296"/>
    </row>
    <row r="27" s="285" customFormat="1" ht="14.25" spans="1:37">
      <c r="A27" s="296">
        <v>23</v>
      </c>
      <c r="B27" s="297">
        <v>281</v>
      </c>
      <c r="C27" s="298" t="str">
        <f>VLOOKUP(B27,[4]Sheet2!A:B,2,FALSE)</f>
        <v>HBGH-DY-JQ-002</v>
      </c>
      <c r="D27" s="296" t="s">
        <v>9973</v>
      </c>
      <c r="E27" s="296" t="s">
        <v>9975</v>
      </c>
      <c r="F27" s="296" t="s">
        <v>9930</v>
      </c>
      <c r="G27" s="191" t="s">
        <v>9941</v>
      </c>
      <c r="H27" s="191" t="s">
        <v>9906</v>
      </c>
      <c r="I27" s="310">
        <v>41578</v>
      </c>
      <c r="J27" s="191">
        <v>69</v>
      </c>
      <c r="K27" s="298" t="s">
        <v>9961</v>
      </c>
      <c r="L27" s="296">
        <v>1</v>
      </c>
      <c r="M27" s="296"/>
      <c r="N27" s="72">
        <v>50470.09</v>
      </c>
      <c r="O27" s="72">
        <v>22051.49</v>
      </c>
      <c r="P27" s="296">
        <v>1</v>
      </c>
      <c r="Q27" s="296"/>
      <c r="R27" s="296"/>
      <c r="S27" s="296"/>
      <c r="T27" s="296">
        <f t="shared" si="0"/>
        <v>0</v>
      </c>
      <c r="U27" s="296"/>
      <c r="V27" s="296"/>
      <c r="W27" s="296">
        <f t="shared" si="1"/>
        <v>0</v>
      </c>
      <c r="X27" s="296">
        <f t="shared" si="2"/>
        <v>0</v>
      </c>
      <c r="Y27" s="296"/>
      <c r="Z27" s="296"/>
      <c r="AA27" s="296">
        <f t="shared" si="3"/>
        <v>-22051.49</v>
      </c>
      <c r="AB27" s="296" t="s">
        <v>9939</v>
      </c>
      <c r="AC27" s="296"/>
      <c r="AD27" s="296"/>
      <c r="AE27" s="296"/>
      <c r="AF27" s="296"/>
      <c r="AG27" s="296"/>
      <c r="AH27" s="296"/>
      <c r="AI27" s="314"/>
      <c r="AJ27" s="296"/>
      <c r="AK27" s="296"/>
    </row>
    <row r="28" s="285" customFormat="1" ht="14.25" spans="1:37">
      <c r="A28" s="296">
        <v>24</v>
      </c>
      <c r="B28" s="297">
        <v>236</v>
      </c>
      <c r="C28" s="298" t="str">
        <f>VLOOKUP(B28,[4]Sheet2!A:B,2,FALSE)</f>
        <v>HBGH-CY-JQ-017</v>
      </c>
      <c r="D28" s="296" t="s">
        <v>9976</v>
      </c>
      <c r="E28" s="296" t="s">
        <v>9977</v>
      </c>
      <c r="F28" s="296" t="s">
        <v>9930</v>
      </c>
      <c r="G28" s="191" t="s">
        <v>9941</v>
      </c>
      <c r="H28" s="191" t="s">
        <v>9906</v>
      </c>
      <c r="I28" s="310">
        <v>41578</v>
      </c>
      <c r="J28" s="191">
        <v>69</v>
      </c>
      <c r="K28" s="298" t="s">
        <v>9942</v>
      </c>
      <c r="L28" s="296">
        <v>1</v>
      </c>
      <c r="M28" s="296"/>
      <c r="N28" s="72">
        <v>2636574.16</v>
      </c>
      <c r="O28" s="72">
        <v>1049858.26</v>
      </c>
      <c r="P28" s="296">
        <v>1</v>
      </c>
      <c r="Q28" s="296"/>
      <c r="R28" s="296"/>
      <c r="S28" s="296"/>
      <c r="T28" s="296">
        <f t="shared" si="0"/>
        <v>0</v>
      </c>
      <c r="U28" s="296"/>
      <c r="V28" s="296"/>
      <c r="W28" s="296">
        <f t="shared" si="1"/>
        <v>0</v>
      </c>
      <c r="X28" s="296">
        <f t="shared" si="2"/>
        <v>0</v>
      </c>
      <c r="Y28" s="296"/>
      <c r="Z28" s="296"/>
      <c r="AA28" s="296">
        <f t="shared" si="3"/>
        <v>-1049858.26</v>
      </c>
      <c r="AB28" s="296" t="s">
        <v>9939</v>
      </c>
      <c r="AC28" s="296"/>
      <c r="AD28" s="296"/>
      <c r="AE28" s="296"/>
      <c r="AF28" s="296"/>
      <c r="AG28" s="296"/>
      <c r="AH28" s="296"/>
      <c r="AI28" s="314"/>
      <c r="AJ28" s="296"/>
      <c r="AK28" s="296"/>
    </row>
    <row r="29" s="285" customFormat="1" ht="28.5" spans="1:37">
      <c r="A29" s="296">
        <v>25</v>
      </c>
      <c r="B29" s="297">
        <v>123</v>
      </c>
      <c r="C29" s="298" t="str">
        <f>VLOOKUP(B29,[4]Sheet2!A:B,2,FALSE)</f>
        <v>HBGH-DL-JQ-027
HBGH-DL-JQ-029</v>
      </c>
      <c r="D29" s="296" t="s">
        <v>9978</v>
      </c>
      <c r="E29" s="296" t="s">
        <v>9979</v>
      </c>
      <c r="F29" s="296" t="s">
        <v>9930</v>
      </c>
      <c r="G29" s="191" t="s">
        <v>6587</v>
      </c>
      <c r="H29" s="191" t="s">
        <v>9980</v>
      </c>
      <c r="I29" s="310">
        <v>41578</v>
      </c>
      <c r="J29" s="191">
        <v>69</v>
      </c>
      <c r="K29" s="298" t="s">
        <v>9981</v>
      </c>
      <c r="L29" s="296">
        <v>3</v>
      </c>
      <c r="M29" s="296"/>
      <c r="N29" s="72">
        <v>213527.2</v>
      </c>
      <c r="O29" s="72">
        <v>48951.6</v>
      </c>
      <c r="P29" s="296">
        <v>3</v>
      </c>
      <c r="Q29" s="296"/>
      <c r="R29" s="296"/>
      <c r="S29" s="296"/>
      <c r="T29" s="296">
        <f t="shared" si="0"/>
        <v>0</v>
      </c>
      <c r="U29" s="296"/>
      <c r="V29" s="296"/>
      <c r="W29" s="296">
        <f t="shared" si="1"/>
        <v>0</v>
      </c>
      <c r="X29" s="296">
        <f t="shared" si="2"/>
        <v>0</v>
      </c>
      <c r="Y29" s="296"/>
      <c r="Z29" s="296"/>
      <c r="AA29" s="296">
        <f t="shared" si="3"/>
        <v>-48951.6</v>
      </c>
      <c r="AB29" s="296" t="s">
        <v>9939</v>
      </c>
      <c r="AC29" s="296"/>
      <c r="AD29" s="296"/>
      <c r="AE29" s="296"/>
      <c r="AF29" s="296"/>
      <c r="AG29" s="296"/>
      <c r="AH29" s="296"/>
      <c r="AI29" s="314"/>
      <c r="AJ29" s="296"/>
      <c r="AK29" s="296"/>
    </row>
    <row r="30" s="285" customFormat="1" ht="28.5" spans="1:37">
      <c r="A30" s="296">
        <v>26</v>
      </c>
      <c r="B30" s="297">
        <v>232</v>
      </c>
      <c r="C30" s="298" t="str">
        <f>VLOOKUP(B30,[4]Sheet2!A:B,2,FALSE)</f>
        <v>HBGH-ZS-JQ-018
HBGH-ZS-JQ-019</v>
      </c>
      <c r="D30" s="296" t="s">
        <v>9982</v>
      </c>
      <c r="E30" s="296"/>
      <c r="F30" s="296" t="s">
        <v>9930</v>
      </c>
      <c r="G30" s="191" t="s">
        <v>9941</v>
      </c>
      <c r="H30" s="191" t="s">
        <v>9906</v>
      </c>
      <c r="I30" s="310">
        <v>41578</v>
      </c>
      <c r="J30" s="191">
        <v>69</v>
      </c>
      <c r="K30" s="298" t="s">
        <v>9942</v>
      </c>
      <c r="L30" s="296">
        <v>2</v>
      </c>
      <c r="M30" s="296"/>
      <c r="N30" s="72">
        <v>20030.14</v>
      </c>
      <c r="O30" s="72">
        <v>7976.14</v>
      </c>
      <c r="P30" s="296">
        <v>2</v>
      </c>
      <c r="Q30" s="296"/>
      <c r="R30" s="296"/>
      <c r="S30" s="296"/>
      <c r="T30" s="296">
        <f t="shared" si="0"/>
        <v>0</v>
      </c>
      <c r="U30" s="296"/>
      <c r="V30" s="296"/>
      <c r="W30" s="296">
        <f t="shared" si="1"/>
        <v>0</v>
      </c>
      <c r="X30" s="296">
        <f t="shared" si="2"/>
        <v>0</v>
      </c>
      <c r="Y30" s="296"/>
      <c r="Z30" s="296"/>
      <c r="AA30" s="296">
        <f t="shared" si="3"/>
        <v>-7976.14</v>
      </c>
      <c r="AB30" s="296" t="s">
        <v>9939</v>
      </c>
      <c r="AC30" s="296"/>
      <c r="AD30" s="296"/>
      <c r="AE30" s="296"/>
      <c r="AF30" s="296"/>
      <c r="AG30" s="296"/>
      <c r="AH30" s="296"/>
      <c r="AI30" s="314"/>
      <c r="AJ30" s="296"/>
      <c r="AK30" s="296"/>
    </row>
    <row r="31" s="285" customFormat="1" ht="14.25" spans="1:37">
      <c r="A31" s="296">
        <v>27</v>
      </c>
      <c r="B31" s="297">
        <v>278</v>
      </c>
      <c r="C31" s="298" t="str">
        <f>VLOOKUP(B31,[4]Sheet2!A:B,2,FALSE)</f>
        <v>HBGH-FR-JQ-056</v>
      </c>
      <c r="D31" s="296" t="s">
        <v>9983</v>
      </c>
      <c r="E31" s="296" t="s">
        <v>9984</v>
      </c>
      <c r="F31" s="296" t="s">
        <v>9930</v>
      </c>
      <c r="G31" s="191" t="s">
        <v>9941</v>
      </c>
      <c r="H31" s="191" t="s">
        <v>9906</v>
      </c>
      <c r="I31" s="310">
        <v>41578</v>
      </c>
      <c r="J31" s="191">
        <v>69</v>
      </c>
      <c r="K31" s="298" t="s">
        <v>434</v>
      </c>
      <c r="L31" s="296">
        <v>1</v>
      </c>
      <c r="M31" s="296"/>
      <c r="N31" s="72">
        <v>10497.79</v>
      </c>
      <c r="O31" s="72">
        <v>4586.99</v>
      </c>
      <c r="P31" s="296">
        <v>1</v>
      </c>
      <c r="Q31" s="296"/>
      <c r="R31" s="296"/>
      <c r="S31" s="296"/>
      <c r="T31" s="296">
        <f t="shared" si="0"/>
        <v>0</v>
      </c>
      <c r="U31" s="296"/>
      <c r="V31" s="296"/>
      <c r="W31" s="296">
        <f t="shared" si="1"/>
        <v>0</v>
      </c>
      <c r="X31" s="296">
        <f t="shared" si="2"/>
        <v>0</v>
      </c>
      <c r="Y31" s="296"/>
      <c r="Z31" s="296"/>
      <c r="AA31" s="296">
        <f t="shared" si="3"/>
        <v>-4586.99</v>
      </c>
      <c r="AB31" s="296" t="s">
        <v>9939</v>
      </c>
      <c r="AC31" s="296"/>
      <c r="AD31" s="296"/>
      <c r="AE31" s="296"/>
      <c r="AF31" s="296"/>
      <c r="AG31" s="296"/>
      <c r="AH31" s="296"/>
      <c r="AI31" s="314"/>
      <c r="AJ31" s="296"/>
      <c r="AK31" s="296"/>
    </row>
    <row r="32" s="285" customFormat="1" ht="14.25" spans="1:37">
      <c r="A32" s="296">
        <v>28</v>
      </c>
      <c r="B32" s="297">
        <v>238</v>
      </c>
      <c r="C32" s="298" t="str">
        <f>VLOOKUP(B32,[4]Sheet2!A:B,2,FALSE)</f>
        <v>HBGH-ZZ-JQ-001</v>
      </c>
      <c r="D32" s="296" t="s">
        <v>9985</v>
      </c>
      <c r="E32" s="296" t="s">
        <v>9986</v>
      </c>
      <c r="F32" s="296" t="s">
        <v>9930</v>
      </c>
      <c r="G32" s="191" t="s">
        <v>9941</v>
      </c>
      <c r="H32" s="191" t="s">
        <v>9906</v>
      </c>
      <c r="I32" s="310">
        <v>41578</v>
      </c>
      <c r="J32" s="191">
        <v>69</v>
      </c>
      <c r="K32" s="298" t="s">
        <v>9961</v>
      </c>
      <c r="L32" s="296">
        <v>1</v>
      </c>
      <c r="M32" s="296"/>
      <c r="N32" s="72">
        <v>29277.77</v>
      </c>
      <c r="O32" s="72">
        <v>11658.07</v>
      </c>
      <c r="P32" s="296">
        <v>1</v>
      </c>
      <c r="Q32" s="296"/>
      <c r="R32" s="296"/>
      <c r="S32" s="296"/>
      <c r="T32" s="296">
        <f t="shared" si="0"/>
        <v>0</v>
      </c>
      <c r="U32" s="296"/>
      <c r="V32" s="296"/>
      <c r="W32" s="296">
        <f t="shared" si="1"/>
        <v>0</v>
      </c>
      <c r="X32" s="296">
        <f t="shared" si="2"/>
        <v>0</v>
      </c>
      <c r="Y32" s="296"/>
      <c r="Z32" s="296"/>
      <c r="AA32" s="296">
        <f t="shared" si="3"/>
        <v>-11658.07</v>
      </c>
      <c r="AB32" s="296" t="s">
        <v>9939</v>
      </c>
      <c r="AC32" s="296"/>
      <c r="AD32" s="296"/>
      <c r="AE32" s="296"/>
      <c r="AF32" s="296"/>
      <c r="AG32" s="296"/>
      <c r="AH32" s="296"/>
      <c r="AI32" s="314"/>
      <c r="AJ32" s="296"/>
      <c r="AK32" s="296"/>
    </row>
    <row r="33" s="285" customFormat="1" ht="14.25" spans="1:37">
      <c r="A33" s="296">
        <v>29</v>
      </c>
      <c r="B33" s="297">
        <v>5</v>
      </c>
      <c r="C33" s="298" t="str">
        <f>VLOOKUP(B33,[4]Sheet2!A:B,2,FALSE)</f>
        <v>HBGH-MJ-JQ-001</v>
      </c>
      <c r="D33" s="296" t="s">
        <v>9987</v>
      </c>
      <c r="E33" s="296"/>
      <c r="F33" s="296" t="s">
        <v>9930</v>
      </c>
      <c r="G33" s="191" t="s">
        <v>9941</v>
      </c>
      <c r="H33" s="191" t="s">
        <v>9906</v>
      </c>
      <c r="I33" s="310">
        <v>41578</v>
      </c>
      <c r="J33" s="191">
        <v>18</v>
      </c>
      <c r="K33" s="298" t="s">
        <v>9942</v>
      </c>
      <c r="L33" s="296">
        <v>1</v>
      </c>
      <c r="M33" s="296"/>
      <c r="N33" s="72">
        <v>7696</v>
      </c>
      <c r="O33" s="72">
        <v>1920</v>
      </c>
      <c r="P33" s="296">
        <v>1</v>
      </c>
      <c r="Q33" s="296"/>
      <c r="R33" s="296"/>
      <c r="S33" s="296"/>
      <c r="T33" s="296">
        <f t="shared" si="0"/>
        <v>0</v>
      </c>
      <c r="U33" s="296"/>
      <c r="V33" s="296"/>
      <c r="W33" s="296">
        <f t="shared" si="1"/>
        <v>0</v>
      </c>
      <c r="X33" s="296">
        <f t="shared" si="2"/>
        <v>0</v>
      </c>
      <c r="Y33" s="296"/>
      <c r="Z33" s="296"/>
      <c r="AA33" s="296">
        <f t="shared" si="3"/>
        <v>-1920</v>
      </c>
      <c r="AB33" s="296" t="s">
        <v>9939</v>
      </c>
      <c r="AC33" s="296"/>
      <c r="AD33" s="296"/>
      <c r="AE33" s="296"/>
      <c r="AF33" s="296"/>
      <c r="AG33" s="296"/>
      <c r="AH33" s="296"/>
      <c r="AI33" s="314"/>
      <c r="AJ33" s="296"/>
      <c r="AK33" s="296"/>
    </row>
    <row r="34" s="285" customFormat="1" ht="14.25" spans="1:37">
      <c r="A34" s="296">
        <v>30</v>
      </c>
      <c r="B34" s="297">
        <v>8</v>
      </c>
      <c r="C34" s="298" t="str">
        <f>VLOOKUP(B34,[4]Sheet2!A:B,2,FALSE)</f>
        <v>HBGH-HJQGX-JQ-014</v>
      </c>
      <c r="D34" s="296" t="s">
        <v>9988</v>
      </c>
      <c r="E34" s="296"/>
      <c r="F34" s="296" t="s">
        <v>9930</v>
      </c>
      <c r="G34" s="191" t="s">
        <v>9941</v>
      </c>
      <c r="H34" s="191" t="s">
        <v>9906</v>
      </c>
      <c r="I34" s="310">
        <v>41578</v>
      </c>
      <c r="J34" s="191">
        <v>22</v>
      </c>
      <c r="K34" s="298" t="s">
        <v>9942</v>
      </c>
      <c r="L34" s="296">
        <v>1</v>
      </c>
      <c r="M34" s="296"/>
      <c r="N34" s="72">
        <v>4819.42</v>
      </c>
      <c r="O34" s="72">
        <v>1075</v>
      </c>
      <c r="P34" s="296">
        <v>1</v>
      </c>
      <c r="Q34" s="296"/>
      <c r="R34" s="296"/>
      <c r="S34" s="296"/>
      <c r="T34" s="296">
        <f t="shared" si="0"/>
        <v>0</v>
      </c>
      <c r="U34" s="296"/>
      <c r="V34" s="296"/>
      <c r="W34" s="296">
        <f t="shared" si="1"/>
        <v>0</v>
      </c>
      <c r="X34" s="296">
        <f t="shared" si="2"/>
        <v>0</v>
      </c>
      <c r="Y34" s="296"/>
      <c r="Z34" s="296"/>
      <c r="AA34" s="296">
        <f t="shared" si="3"/>
        <v>-1075</v>
      </c>
      <c r="AB34" s="296" t="s">
        <v>9939</v>
      </c>
      <c r="AC34" s="296"/>
      <c r="AD34" s="296"/>
      <c r="AE34" s="296"/>
      <c r="AF34" s="296"/>
      <c r="AG34" s="296"/>
      <c r="AH34" s="296"/>
      <c r="AI34" s="314"/>
      <c r="AJ34" s="296"/>
      <c r="AK34" s="296"/>
    </row>
    <row r="35" s="285" customFormat="1" ht="14.25" spans="1:37">
      <c r="A35" s="296">
        <v>31</v>
      </c>
      <c r="B35" s="297">
        <v>22</v>
      </c>
      <c r="C35" s="298" t="str">
        <f>VLOOKUP(B35,[4]Sheet2!A:B,2,FALSE)</f>
        <v>HBGH-HJQGX-JQ-013</v>
      </c>
      <c r="D35" s="296" t="s">
        <v>9988</v>
      </c>
      <c r="E35" s="296" t="s">
        <v>9989</v>
      </c>
      <c r="F35" s="296" t="s">
        <v>9930</v>
      </c>
      <c r="G35" s="191" t="s">
        <v>9941</v>
      </c>
      <c r="H35" s="191" t="s">
        <v>9906</v>
      </c>
      <c r="I35" s="310">
        <v>41578</v>
      </c>
      <c r="J35" s="191">
        <v>43</v>
      </c>
      <c r="K35" s="298" t="s">
        <v>9942</v>
      </c>
      <c r="L35" s="296">
        <v>1</v>
      </c>
      <c r="M35" s="296"/>
      <c r="N35" s="72">
        <v>6635.8</v>
      </c>
      <c r="O35" s="72">
        <v>848</v>
      </c>
      <c r="P35" s="296">
        <v>1</v>
      </c>
      <c r="Q35" s="296"/>
      <c r="R35" s="296"/>
      <c r="S35" s="296"/>
      <c r="T35" s="296">
        <f t="shared" si="0"/>
        <v>0</v>
      </c>
      <c r="U35" s="296"/>
      <c r="V35" s="296"/>
      <c r="W35" s="296">
        <f t="shared" si="1"/>
        <v>0</v>
      </c>
      <c r="X35" s="296">
        <f t="shared" si="2"/>
        <v>0</v>
      </c>
      <c r="Y35" s="296"/>
      <c r="Z35" s="296"/>
      <c r="AA35" s="296">
        <f t="shared" si="3"/>
        <v>-848</v>
      </c>
      <c r="AB35" s="296" t="s">
        <v>9939</v>
      </c>
      <c r="AC35" s="296"/>
      <c r="AD35" s="296"/>
      <c r="AE35" s="296"/>
      <c r="AF35" s="296"/>
      <c r="AG35" s="296"/>
      <c r="AH35" s="296"/>
      <c r="AI35" s="314"/>
      <c r="AJ35" s="296"/>
      <c r="AK35" s="296"/>
    </row>
    <row r="36" s="285" customFormat="1" ht="14.25" spans="1:37">
      <c r="A36" s="296">
        <v>32</v>
      </c>
      <c r="B36" s="297">
        <v>28</v>
      </c>
      <c r="C36" s="298" t="str">
        <f>VLOOKUP(B36,[4]Sheet2!A:B,2,FALSE)</f>
        <v>HBGH-CY-JQ-005</v>
      </c>
      <c r="D36" s="296" t="s">
        <v>9988</v>
      </c>
      <c r="E36" s="296" t="s">
        <v>9990</v>
      </c>
      <c r="F36" s="296" t="s">
        <v>9930</v>
      </c>
      <c r="G36" s="191" t="s">
        <v>9941</v>
      </c>
      <c r="H36" s="191" t="s">
        <v>9906</v>
      </c>
      <c r="I36" s="310">
        <v>41578</v>
      </c>
      <c r="J36" s="191">
        <v>46</v>
      </c>
      <c r="K36" s="298" t="s">
        <v>9942</v>
      </c>
      <c r="L36" s="296">
        <v>1</v>
      </c>
      <c r="M36" s="296"/>
      <c r="N36" s="72">
        <v>46386.42</v>
      </c>
      <c r="O36" s="72">
        <v>5600</v>
      </c>
      <c r="P36" s="296">
        <v>1</v>
      </c>
      <c r="Q36" s="296"/>
      <c r="R36" s="296"/>
      <c r="S36" s="296"/>
      <c r="T36" s="296">
        <f t="shared" si="0"/>
        <v>0</v>
      </c>
      <c r="U36" s="296"/>
      <c r="V36" s="296"/>
      <c r="W36" s="296">
        <f t="shared" si="1"/>
        <v>0</v>
      </c>
      <c r="X36" s="296">
        <f t="shared" si="2"/>
        <v>0</v>
      </c>
      <c r="Y36" s="296"/>
      <c r="Z36" s="296"/>
      <c r="AA36" s="296">
        <f t="shared" si="3"/>
        <v>-5600</v>
      </c>
      <c r="AB36" s="296" t="s">
        <v>9939</v>
      </c>
      <c r="AC36" s="296"/>
      <c r="AD36" s="296"/>
      <c r="AE36" s="296"/>
      <c r="AF36" s="296"/>
      <c r="AG36" s="296"/>
      <c r="AH36" s="296"/>
      <c r="AI36" s="314"/>
      <c r="AJ36" s="296"/>
      <c r="AK36" s="296"/>
    </row>
    <row r="37" s="285" customFormat="1" ht="14.25" spans="1:37">
      <c r="A37" s="296">
        <v>33</v>
      </c>
      <c r="B37" s="297">
        <v>68</v>
      </c>
      <c r="C37" s="298" t="str">
        <f>VLOOKUP(B37,[4]Sheet2!A:B,2,FALSE)</f>
        <v>HBGH-HJQGX-JQ-028</v>
      </c>
      <c r="D37" s="296" t="s">
        <v>9991</v>
      </c>
      <c r="E37" s="296"/>
      <c r="F37" s="296" t="s">
        <v>9930</v>
      </c>
      <c r="G37" s="191" t="s">
        <v>9941</v>
      </c>
      <c r="H37" s="191" t="s">
        <v>9906</v>
      </c>
      <c r="I37" s="310">
        <v>41578</v>
      </c>
      <c r="J37" s="191">
        <v>54</v>
      </c>
      <c r="K37" s="298" t="s">
        <v>9942</v>
      </c>
      <c r="L37" s="296">
        <v>1</v>
      </c>
      <c r="M37" s="296"/>
      <c r="N37" s="72">
        <v>9336</v>
      </c>
      <c r="O37" s="72">
        <v>1020</v>
      </c>
      <c r="P37" s="296">
        <v>1</v>
      </c>
      <c r="Q37" s="296"/>
      <c r="R37" s="296"/>
      <c r="S37" s="296"/>
      <c r="T37" s="296">
        <f t="shared" si="0"/>
        <v>0</v>
      </c>
      <c r="U37" s="296"/>
      <c r="V37" s="296"/>
      <c r="W37" s="296">
        <f t="shared" si="1"/>
        <v>0</v>
      </c>
      <c r="X37" s="296">
        <f t="shared" si="2"/>
        <v>0</v>
      </c>
      <c r="Y37" s="296"/>
      <c r="Z37" s="296"/>
      <c r="AA37" s="296">
        <f t="shared" si="3"/>
        <v>-1020</v>
      </c>
      <c r="AB37" s="296" t="s">
        <v>9939</v>
      </c>
      <c r="AC37" s="296"/>
      <c r="AD37" s="296"/>
      <c r="AE37" s="296"/>
      <c r="AF37" s="296"/>
      <c r="AG37" s="296"/>
      <c r="AH37" s="296"/>
      <c r="AI37" s="314"/>
      <c r="AJ37" s="296"/>
      <c r="AK37" s="296"/>
    </row>
    <row r="38" s="285" customFormat="1" ht="14.25" spans="1:37">
      <c r="A38" s="296">
        <v>34</v>
      </c>
      <c r="B38" s="297">
        <v>116</v>
      </c>
      <c r="C38" s="298" t="str">
        <f>VLOOKUP(B38,[4]Sheet2!A:B,2,FALSE)</f>
        <v>HBGH-HJQGX-JQ-023</v>
      </c>
      <c r="D38" s="296" t="s">
        <v>9992</v>
      </c>
      <c r="E38" s="296" t="s">
        <v>9993</v>
      </c>
      <c r="F38" s="296" t="s">
        <v>9930</v>
      </c>
      <c r="G38" s="191" t="s">
        <v>9941</v>
      </c>
      <c r="H38" s="191" t="s">
        <v>9906</v>
      </c>
      <c r="I38" s="310">
        <v>41578</v>
      </c>
      <c r="J38" s="191">
        <v>69</v>
      </c>
      <c r="K38" s="298" t="s">
        <v>9994</v>
      </c>
      <c r="L38" s="296">
        <v>1</v>
      </c>
      <c r="M38" s="296"/>
      <c r="N38" s="72">
        <v>18333.39</v>
      </c>
      <c r="O38" s="72">
        <v>4124.09</v>
      </c>
      <c r="P38" s="296">
        <v>1</v>
      </c>
      <c r="Q38" s="296"/>
      <c r="R38" s="296"/>
      <c r="S38" s="296"/>
      <c r="T38" s="296">
        <f t="shared" si="0"/>
        <v>0</v>
      </c>
      <c r="U38" s="296"/>
      <c r="V38" s="296"/>
      <c r="W38" s="296">
        <f t="shared" si="1"/>
        <v>0</v>
      </c>
      <c r="X38" s="296">
        <f t="shared" si="2"/>
        <v>0</v>
      </c>
      <c r="Y38" s="296"/>
      <c r="Z38" s="296"/>
      <c r="AA38" s="296">
        <f t="shared" si="3"/>
        <v>-4124.09</v>
      </c>
      <c r="AB38" s="296" t="s">
        <v>9939</v>
      </c>
      <c r="AC38" s="296"/>
      <c r="AD38" s="296"/>
      <c r="AE38" s="296"/>
      <c r="AF38" s="296"/>
      <c r="AG38" s="296"/>
      <c r="AH38" s="296"/>
      <c r="AI38" s="314"/>
      <c r="AJ38" s="296"/>
      <c r="AK38" s="296"/>
    </row>
    <row r="39" s="285" customFormat="1" ht="28.5" spans="1:37">
      <c r="A39" s="296">
        <v>35</v>
      </c>
      <c r="B39" s="297">
        <v>235</v>
      </c>
      <c r="C39" s="298" t="str">
        <f>VLOOKUP(B39,[4]Sheet2!A:B,2,FALSE)</f>
        <v>HBGH-CZFR-JQ-001
HBGH-CZFR-JQ-002</v>
      </c>
      <c r="D39" s="296" t="s">
        <v>9995</v>
      </c>
      <c r="E39" s="296"/>
      <c r="F39" s="296" t="s">
        <v>9930</v>
      </c>
      <c r="G39" s="191" t="s">
        <v>9996</v>
      </c>
      <c r="H39" s="191" t="s">
        <v>9997</v>
      </c>
      <c r="I39" s="310">
        <v>41578</v>
      </c>
      <c r="J39" s="191">
        <v>50</v>
      </c>
      <c r="K39" s="298" t="s">
        <v>9998</v>
      </c>
      <c r="L39" s="296">
        <v>2</v>
      </c>
      <c r="M39" s="296"/>
      <c r="N39" s="72">
        <v>3452.96</v>
      </c>
      <c r="O39" s="72">
        <v>205.13</v>
      </c>
      <c r="P39" s="296">
        <v>2</v>
      </c>
      <c r="Q39" s="296"/>
      <c r="R39" s="296"/>
      <c r="S39" s="296"/>
      <c r="T39" s="296">
        <f t="shared" si="0"/>
        <v>0</v>
      </c>
      <c r="U39" s="296"/>
      <c r="V39" s="296"/>
      <c r="W39" s="296">
        <f t="shared" si="1"/>
        <v>0</v>
      </c>
      <c r="X39" s="296">
        <f t="shared" si="2"/>
        <v>0</v>
      </c>
      <c r="Y39" s="296"/>
      <c r="Z39" s="296"/>
      <c r="AA39" s="296">
        <f t="shared" si="3"/>
        <v>-205.13</v>
      </c>
      <c r="AB39" s="296" t="s">
        <v>9939</v>
      </c>
      <c r="AC39" s="296"/>
      <c r="AD39" s="296"/>
      <c r="AE39" s="296"/>
      <c r="AF39" s="296"/>
      <c r="AG39" s="296"/>
      <c r="AH39" s="296"/>
      <c r="AI39" s="314"/>
      <c r="AJ39" s="296"/>
      <c r="AK39" s="296"/>
    </row>
    <row r="40" s="285" customFormat="1" ht="14.25" spans="1:37">
      <c r="A40" s="296">
        <v>36</v>
      </c>
      <c r="B40" s="297">
        <v>47</v>
      </c>
      <c r="C40" s="298" t="str">
        <f>VLOOKUP(B40,[4]Sheet2!A:B,2,FALSE)</f>
        <v>HBGH-ZL-JC-002</v>
      </c>
      <c r="D40" s="296" t="s">
        <v>9999</v>
      </c>
      <c r="E40" s="296"/>
      <c r="F40" s="296" t="s">
        <v>9930</v>
      </c>
      <c r="G40" s="191" t="s">
        <v>9941</v>
      </c>
      <c r="H40" s="191" t="s">
        <v>10000</v>
      </c>
      <c r="I40" s="310">
        <v>41578</v>
      </c>
      <c r="J40" s="191">
        <v>44</v>
      </c>
      <c r="K40" s="298" t="s">
        <v>10001</v>
      </c>
      <c r="L40" s="296">
        <v>1</v>
      </c>
      <c r="M40" s="296"/>
      <c r="N40" s="72">
        <v>3903.92</v>
      </c>
      <c r="O40" s="72">
        <v>490.4</v>
      </c>
      <c r="P40" s="296">
        <v>1</v>
      </c>
      <c r="Q40" s="296"/>
      <c r="R40" s="296"/>
      <c r="S40" s="296"/>
      <c r="T40" s="296">
        <f t="shared" si="0"/>
        <v>0</v>
      </c>
      <c r="U40" s="296"/>
      <c r="V40" s="296"/>
      <c r="W40" s="296">
        <f t="shared" si="1"/>
        <v>0</v>
      </c>
      <c r="X40" s="296">
        <f t="shared" si="2"/>
        <v>0</v>
      </c>
      <c r="Y40" s="296"/>
      <c r="Z40" s="296"/>
      <c r="AA40" s="296">
        <f t="shared" si="3"/>
        <v>-490.4</v>
      </c>
      <c r="AB40" s="296" t="s">
        <v>9939</v>
      </c>
      <c r="AC40" s="296"/>
      <c r="AD40" s="296"/>
      <c r="AE40" s="296"/>
      <c r="AF40" s="296"/>
      <c r="AG40" s="296"/>
      <c r="AH40" s="296"/>
      <c r="AI40" s="314"/>
      <c r="AJ40" s="296"/>
      <c r="AK40" s="296"/>
    </row>
    <row r="41" s="285" customFormat="1" ht="14.25" spans="1:37">
      <c r="A41" s="296">
        <v>37</v>
      </c>
      <c r="B41" s="297">
        <v>19</v>
      </c>
      <c r="C41" s="298" t="str">
        <f>VLOOKUP(B41,[4]Sheet2!A:B,2,FALSE)</f>
        <v>HBGH-CY-JQ-026</v>
      </c>
      <c r="D41" s="296" t="s">
        <v>10002</v>
      </c>
      <c r="E41" s="296" t="s">
        <v>10003</v>
      </c>
      <c r="F41" s="296" t="s">
        <v>9930</v>
      </c>
      <c r="G41" s="191" t="s">
        <v>9941</v>
      </c>
      <c r="H41" s="191" t="s">
        <v>9906</v>
      </c>
      <c r="I41" s="310">
        <v>41578</v>
      </c>
      <c r="J41" s="191">
        <v>38</v>
      </c>
      <c r="K41" s="298" t="s">
        <v>9994</v>
      </c>
      <c r="L41" s="296">
        <v>1</v>
      </c>
      <c r="M41" s="296"/>
      <c r="N41" s="72">
        <v>4072.4</v>
      </c>
      <c r="O41" s="72">
        <v>584</v>
      </c>
      <c r="P41" s="296">
        <v>1</v>
      </c>
      <c r="Q41" s="296"/>
      <c r="R41" s="296"/>
      <c r="S41" s="296"/>
      <c r="T41" s="296">
        <f t="shared" si="0"/>
        <v>0</v>
      </c>
      <c r="U41" s="296"/>
      <c r="V41" s="296"/>
      <c r="W41" s="296">
        <f t="shared" si="1"/>
        <v>0</v>
      </c>
      <c r="X41" s="296">
        <f t="shared" si="2"/>
        <v>0</v>
      </c>
      <c r="Y41" s="296"/>
      <c r="Z41" s="296"/>
      <c r="AA41" s="296">
        <f t="shared" si="3"/>
        <v>-584</v>
      </c>
      <c r="AB41" s="296" t="s">
        <v>9939</v>
      </c>
      <c r="AC41" s="296"/>
      <c r="AD41" s="296"/>
      <c r="AE41" s="296"/>
      <c r="AF41" s="296"/>
      <c r="AG41" s="296"/>
      <c r="AH41" s="296"/>
      <c r="AI41" s="314"/>
      <c r="AJ41" s="296"/>
      <c r="AK41" s="296"/>
    </row>
    <row r="42" s="285" customFormat="1" ht="14.25" spans="1:37">
      <c r="A42" s="296">
        <v>38</v>
      </c>
      <c r="B42" s="297">
        <v>264</v>
      </c>
      <c r="C42" s="298" t="str">
        <f>VLOOKUP(B42,[4]Sheet2!A:B,2,FALSE)</f>
        <v>HBGH-CZFR-JQ-003</v>
      </c>
      <c r="D42" s="296" t="s">
        <v>10004</v>
      </c>
      <c r="E42" s="296"/>
      <c r="F42" s="296" t="s">
        <v>9930</v>
      </c>
      <c r="G42" s="191" t="s">
        <v>9941</v>
      </c>
      <c r="H42" s="191" t="s">
        <v>9997</v>
      </c>
      <c r="I42" s="310">
        <v>41578</v>
      </c>
      <c r="J42" s="191">
        <v>56</v>
      </c>
      <c r="K42" s="298" t="s">
        <v>9998</v>
      </c>
      <c r="L42" s="296">
        <v>1</v>
      </c>
      <c r="M42" s="296"/>
      <c r="N42" s="72">
        <v>1921.36</v>
      </c>
      <c r="O42" s="72">
        <v>102.56</v>
      </c>
      <c r="P42" s="296">
        <v>1</v>
      </c>
      <c r="Q42" s="296"/>
      <c r="R42" s="296"/>
      <c r="S42" s="296"/>
      <c r="T42" s="296">
        <f t="shared" si="0"/>
        <v>0</v>
      </c>
      <c r="U42" s="296"/>
      <c r="V42" s="296"/>
      <c r="W42" s="296">
        <f t="shared" si="1"/>
        <v>0</v>
      </c>
      <c r="X42" s="296">
        <f t="shared" si="2"/>
        <v>0</v>
      </c>
      <c r="Y42" s="296"/>
      <c r="Z42" s="296"/>
      <c r="AA42" s="296">
        <f t="shared" si="3"/>
        <v>-102.56</v>
      </c>
      <c r="AB42" s="296" t="s">
        <v>9939</v>
      </c>
      <c r="AC42" s="296"/>
      <c r="AD42" s="296"/>
      <c r="AE42" s="296"/>
      <c r="AF42" s="296"/>
      <c r="AG42" s="296"/>
      <c r="AH42" s="296"/>
      <c r="AI42" s="314"/>
      <c r="AJ42" s="296"/>
      <c r="AK42" s="296"/>
    </row>
    <row r="43" s="285" customFormat="1" ht="14.25" spans="1:37">
      <c r="A43" s="296">
        <v>39</v>
      </c>
      <c r="B43" s="297">
        <v>245</v>
      </c>
      <c r="C43" s="298" t="str">
        <f>VLOOKUP(B43,[4]Sheet2!A:B,2,FALSE)</f>
        <v>HBGH-CZFR-JQ-197</v>
      </c>
      <c r="D43" s="296" t="s">
        <v>10005</v>
      </c>
      <c r="E43" s="296" t="s">
        <v>10006</v>
      </c>
      <c r="F43" s="296" t="s">
        <v>9930</v>
      </c>
      <c r="G43" s="191" t="s">
        <v>6587</v>
      </c>
      <c r="H43" s="191" t="s">
        <v>10007</v>
      </c>
      <c r="I43" s="310">
        <v>41578</v>
      </c>
      <c r="J43" s="191">
        <v>69</v>
      </c>
      <c r="K43" s="298" t="s">
        <v>9998</v>
      </c>
      <c r="L43" s="296">
        <v>1</v>
      </c>
      <c r="M43" s="296"/>
      <c r="N43" s="72">
        <v>21035.78</v>
      </c>
      <c r="O43" s="72">
        <v>8484.08</v>
      </c>
      <c r="P43" s="296">
        <v>1</v>
      </c>
      <c r="Q43" s="296"/>
      <c r="R43" s="296"/>
      <c r="S43" s="296"/>
      <c r="T43" s="296">
        <f t="shared" si="0"/>
        <v>0</v>
      </c>
      <c r="U43" s="296"/>
      <c r="V43" s="296"/>
      <c r="W43" s="296">
        <f t="shared" si="1"/>
        <v>0</v>
      </c>
      <c r="X43" s="296">
        <f t="shared" si="2"/>
        <v>0</v>
      </c>
      <c r="Y43" s="296"/>
      <c r="Z43" s="296"/>
      <c r="AA43" s="296">
        <f t="shared" si="3"/>
        <v>-8484.08</v>
      </c>
      <c r="AB43" s="296" t="s">
        <v>9939</v>
      </c>
      <c r="AC43" s="296"/>
      <c r="AD43" s="296"/>
      <c r="AE43" s="296"/>
      <c r="AF43" s="296"/>
      <c r="AG43" s="296"/>
      <c r="AH43" s="296"/>
      <c r="AI43" s="314"/>
      <c r="AJ43" s="296"/>
      <c r="AK43" s="296"/>
    </row>
    <row r="44" s="285" customFormat="1" ht="14.25" spans="1:37">
      <c r="A44" s="296">
        <v>40</v>
      </c>
      <c r="B44" s="297">
        <v>322</v>
      </c>
      <c r="C44" s="298">
        <f>VLOOKUP(B44,[4]Sheet2!A:B,2,FALSE)</f>
        <v>0</v>
      </c>
      <c r="D44" s="296" t="s">
        <v>10008</v>
      </c>
      <c r="E44" s="296"/>
      <c r="F44" s="296" t="s">
        <v>9930</v>
      </c>
      <c r="G44" s="191" t="s">
        <v>6587</v>
      </c>
      <c r="H44" s="191" t="s">
        <v>10009</v>
      </c>
      <c r="I44" s="310">
        <v>41578</v>
      </c>
      <c r="J44" s="191">
        <v>69</v>
      </c>
      <c r="K44" s="298" t="s">
        <v>9981</v>
      </c>
      <c r="L44" s="296">
        <v>1</v>
      </c>
      <c r="M44" s="296"/>
      <c r="N44" s="72">
        <v>3731100</v>
      </c>
      <c r="O44" s="72">
        <v>2697274.2</v>
      </c>
      <c r="P44" s="296">
        <v>1</v>
      </c>
      <c r="Q44" s="296"/>
      <c r="R44" s="296"/>
      <c r="S44" s="296"/>
      <c r="T44" s="296">
        <f t="shared" si="0"/>
        <v>0</v>
      </c>
      <c r="U44" s="296"/>
      <c r="V44" s="296"/>
      <c r="W44" s="296">
        <f t="shared" si="1"/>
        <v>0</v>
      </c>
      <c r="X44" s="296">
        <f t="shared" si="2"/>
        <v>0</v>
      </c>
      <c r="Y44" s="296"/>
      <c r="Z44" s="296"/>
      <c r="AA44" s="296">
        <f t="shared" si="3"/>
        <v>-2697274.2</v>
      </c>
      <c r="AB44" s="296" t="s">
        <v>9939</v>
      </c>
      <c r="AC44" s="296"/>
      <c r="AD44" s="296"/>
      <c r="AE44" s="296"/>
      <c r="AF44" s="296"/>
      <c r="AG44" s="296"/>
      <c r="AH44" s="296"/>
      <c r="AI44" s="314"/>
      <c r="AJ44" s="296"/>
      <c r="AK44" s="296"/>
    </row>
    <row r="45" s="285" customFormat="1" ht="14.25" spans="1:37">
      <c r="A45" s="296">
        <v>41</v>
      </c>
      <c r="B45" s="297">
        <v>295</v>
      </c>
      <c r="C45" s="298" t="str">
        <f>VLOOKUP(B45,[4]Sheet2!A:B,2,FALSE)</f>
        <v>HBGH-DJ-JQ-012</v>
      </c>
      <c r="D45" s="296" t="s">
        <v>10010</v>
      </c>
      <c r="E45" s="296"/>
      <c r="F45" s="296" t="s">
        <v>9930</v>
      </c>
      <c r="G45" s="191" t="s">
        <v>9941</v>
      </c>
      <c r="H45" s="191" t="s">
        <v>10007</v>
      </c>
      <c r="I45" s="310">
        <v>41578</v>
      </c>
      <c r="J45" s="191">
        <v>69</v>
      </c>
      <c r="K45" s="298" t="s">
        <v>434</v>
      </c>
      <c r="L45" s="296">
        <v>1</v>
      </c>
      <c r="M45" s="296"/>
      <c r="N45" s="72">
        <v>330000</v>
      </c>
      <c r="O45" s="72">
        <v>238562.5</v>
      </c>
      <c r="P45" s="296">
        <v>1</v>
      </c>
      <c r="Q45" s="296"/>
      <c r="R45" s="296"/>
      <c r="S45" s="296"/>
      <c r="T45" s="296">
        <f t="shared" si="0"/>
        <v>0</v>
      </c>
      <c r="U45" s="296"/>
      <c r="V45" s="296"/>
      <c r="W45" s="296">
        <f t="shared" si="1"/>
        <v>0</v>
      </c>
      <c r="X45" s="296">
        <f t="shared" si="2"/>
        <v>0</v>
      </c>
      <c r="Y45" s="296"/>
      <c r="Z45" s="296"/>
      <c r="AA45" s="296">
        <f t="shared" si="3"/>
        <v>-238562.5</v>
      </c>
      <c r="AB45" s="296" t="s">
        <v>9939</v>
      </c>
      <c r="AC45" s="296"/>
      <c r="AD45" s="296"/>
      <c r="AE45" s="296"/>
      <c r="AF45" s="296"/>
      <c r="AG45" s="296"/>
      <c r="AH45" s="296"/>
      <c r="AI45" s="314"/>
      <c r="AJ45" s="296"/>
      <c r="AK45" s="296"/>
    </row>
    <row r="46" s="285" customFormat="1" ht="14.25" spans="1:37">
      <c r="A46" s="296">
        <v>42</v>
      </c>
      <c r="B46" s="297">
        <v>248</v>
      </c>
      <c r="C46" s="298" t="str">
        <f>VLOOKUP(B46,[4]Sheet2!A:B,2,FALSE)</f>
        <v>HBGH-CZFR-JQ-004</v>
      </c>
      <c r="D46" s="296" t="s">
        <v>10011</v>
      </c>
      <c r="E46" s="296"/>
      <c r="F46" s="296" t="s">
        <v>9930</v>
      </c>
      <c r="G46" s="191" t="s">
        <v>9941</v>
      </c>
      <c r="H46" s="191" t="s">
        <v>9997</v>
      </c>
      <c r="I46" s="310">
        <v>41578</v>
      </c>
      <c r="J46" s="191">
        <v>51</v>
      </c>
      <c r="K46" s="298" t="s">
        <v>9998</v>
      </c>
      <c r="L46" s="296">
        <v>1</v>
      </c>
      <c r="M46" s="296"/>
      <c r="N46" s="72">
        <v>732.93</v>
      </c>
      <c r="O46" s="72">
        <v>42.74</v>
      </c>
      <c r="P46" s="296">
        <v>1</v>
      </c>
      <c r="Q46" s="296"/>
      <c r="R46" s="296"/>
      <c r="S46" s="296"/>
      <c r="T46" s="296">
        <f t="shared" si="0"/>
        <v>0</v>
      </c>
      <c r="U46" s="296"/>
      <c r="V46" s="296"/>
      <c r="W46" s="296">
        <f t="shared" si="1"/>
        <v>0</v>
      </c>
      <c r="X46" s="296">
        <f t="shared" si="2"/>
        <v>0</v>
      </c>
      <c r="Y46" s="296"/>
      <c r="Z46" s="296"/>
      <c r="AA46" s="296">
        <f t="shared" si="3"/>
        <v>-42.74</v>
      </c>
      <c r="AB46" s="296" t="s">
        <v>9939</v>
      </c>
      <c r="AC46" s="296"/>
      <c r="AD46" s="296"/>
      <c r="AE46" s="296"/>
      <c r="AF46" s="296"/>
      <c r="AG46" s="296"/>
      <c r="AH46" s="296"/>
      <c r="AI46" s="314"/>
      <c r="AJ46" s="296"/>
      <c r="AK46" s="296"/>
    </row>
    <row r="47" s="285" customFormat="1" ht="14.25" spans="1:37">
      <c r="A47" s="296">
        <v>43</v>
      </c>
      <c r="B47" s="297">
        <v>279</v>
      </c>
      <c r="C47" s="298" t="str">
        <f>VLOOKUP(B47,[4]Sheet2!A:B,2,FALSE)</f>
        <v>HBGH-CZFR-JQ-005</v>
      </c>
      <c r="D47" s="296" t="s">
        <v>10011</v>
      </c>
      <c r="E47" s="296"/>
      <c r="F47" s="296" t="s">
        <v>9930</v>
      </c>
      <c r="G47" s="191" t="s">
        <v>9941</v>
      </c>
      <c r="H47" s="191" t="s">
        <v>9997</v>
      </c>
      <c r="I47" s="310">
        <v>41578</v>
      </c>
      <c r="J47" s="191">
        <v>69</v>
      </c>
      <c r="K47" s="298" t="s">
        <v>9998</v>
      </c>
      <c r="L47" s="296">
        <v>1</v>
      </c>
      <c r="M47" s="296"/>
      <c r="N47" s="72">
        <v>1009.4</v>
      </c>
      <c r="O47" s="72">
        <v>441</v>
      </c>
      <c r="P47" s="296">
        <v>1</v>
      </c>
      <c r="Q47" s="296"/>
      <c r="R47" s="296"/>
      <c r="S47" s="296"/>
      <c r="T47" s="296">
        <f t="shared" si="0"/>
        <v>0</v>
      </c>
      <c r="U47" s="296"/>
      <c r="V47" s="296"/>
      <c r="W47" s="296">
        <f t="shared" si="1"/>
        <v>0</v>
      </c>
      <c r="X47" s="296">
        <f t="shared" si="2"/>
        <v>0</v>
      </c>
      <c r="Y47" s="296"/>
      <c r="Z47" s="296"/>
      <c r="AA47" s="296">
        <f t="shared" si="3"/>
        <v>-441</v>
      </c>
      <c r="AB47" s="296" t="s">
        <v>9939</v>
      </c>
      <c r="AC47" s="296"/>
      <c r="AD47" s="296"/>
      <c r="AE47" s="296"/>
      <c r="AF47" s="296"/>
      <c r="AG47" s="296"/>
      <c r="AH47" s="296"/>
      <c r="AI47" s="314"/>
      <c r="AJ47" s="296"/>
      <c r="AK47" s="296"/>
    </row>
    <row r="48" s="285" customFormat="1" ht="14.25" spans="1:37">
      <c r="A48" s="296">
        <v>44</v>
      </c>
      <c r="B48" s="297">
        <v>170</v>
      </c>
      <c r="C48" s="298" t="str">
        <f>VLOOKUP(B48,[4]Sheet2!A:B,2,FALSE)</f>
        <v>HBGH-ZL-JC-006</v>
      </c>
      <c r="D48" s="296" t="s">
        <v>10012</v>
      </c>
      <c r="E48" s="296" t="s">
        <v>10013</v>
      </c>
      <c r="F48" s="296" t="s">
        <v>9930</v>
      </c>
      <c r="G48" s="191" t="s">
        <v>9941</v>
      </c>
      <c r="H48" s="191" t="s">
        <v>10000</v>
      </c>
      <c r="I48" s="310">
        <v>41578</v>
      </c>
      <c r="J48" s="191">
        <v>69</v>
      </c>
      <c r="K48" s="298" t="s">
        <v>10001</v>
      </c>
      <c r="L48" s="296">
        <v>1</v>
      </c>
      <c r="M48" s="296"/>
      <c r="N48" s="72">
        <v>2109.06</v>
      </c>
      <c r="O48" s="72">
        <v>783.26</v>
      </c>
      <c r="P48" s="296">
        <v>1</v>
      </c>
      <c r="Q48" s="296"/>
      <c r="R48" s="296"/>
      <c r="S48" s="296"/>
      <c r="T48" s="296">
        <f t="shared" si="0"/>
        <v>0</v>
      </c>
      <c r="U48" s="296"/>
      <c r="V48" s="296"/>
      <c r="W48" s="296">
        <f t="shared" si="1"/>
        <v>0</v>
      </c>
      <c r="X48" s="296">
        <f t="shared" si="2"/>
        <v>0</v>
      </c>
      <c r="Y48" s="296"/>
      <c r="Z48" s="296"/>
      <c r="AA48" s="296">
        <f t="shared" si="3"/>
        <v>-783.26</v>
      </c>
      <c r="AB48" s="296" t="s">
        <v>9939</v>
      </c>
      <c r="AC48" s="296"/>
      <c r="AD48" s="296"/>
      <c r="AE48" s="296"/>
      <c r="AF48" s="296"/>
      <c r="AG48" s="296"/>
      <c r="AH48" s="296"/>
      <c r="AI48" s="314"/>
      <c r="AJ48" s="296"/>
      <c r="AK48" s="296"/>
    </row>
    <row r="49" s="285" customFormat="1" ht="270.75" spans="1:37">
      <c r="A49" s="296">
        <v>45</v>
      </c>
      <c r="B49" s="297">
        <v>226</v>
      </c>
      <c r="C49" s="298" t="str">
        <f>VLOOKUP(B49,[4]Sheet2!A:B,2,FALSE)</f>
        <v>HBGH-MJ-JQ-026
HBGH-MJ-JQ-027
HBGH-HJ301-JQ-017
HBGH-HJQGX-JQ-021
HBGH-HJC32B-JQ-025
HBGH-HJZDH-JQ-015
HBGH-HJZDH-JQ-016
HBGH-HJZDH-JQ-017
HBGH-HJZDH-JQ-018
HBGH-HJZDH-JQ-019
HBGH-HJZDH-JQ-020
HBGH-HJZDH-JQ-021
HBGH-HJZDH-JQ-022
HBGH-HJZDH-JQ-023
HBGH-HJZDH-JQ-024
HBGH-HJZDH-JQ-025
HBGH-HJZDH-JQ-026
HBGH-HJZDH-JQ-035
HBGH-HJRGH-JQ-023</v>
      </c>
      <c r="D49" s="296" t="s">
        <v>10014</v>
      </c>
      <c r="E49" s="296" t="s">
        <v>10015</v>
      </c>
      <c r="F49" s="296" t="s">
        <v>9930</v>
      </c>
      <c r="G49" s="191" t="s">
        <v>9941</v>
      </c>
      <c r="H49" s="191" t="s">
        <v>9906</v>
      </c>
      <c r="I49" s="310">
        <v>41578</v>
      </c>
      <c r="J49" s="191">
        <v>69</v>
      </c>
      <c r="K49" s="298" t="s">
        <v>9994</v>
      </c>
      <c r="L49" s="296">
        <v>20</v>
      </c>
      <c r="M49" s="296"/>
      <c r="N49" s="72">
        <v>95973.34</v>
      </c>
      <c r="O49" s="72">
        <v>37715.14</v>
      </c>
      <c r="P49" s="296">
        <v>20</v>
      </c>
      <c r="Q49" s="296"/>
      <c r="R49" s="296"/>
      <c r="S49" s="296"/>
      <c r="T49" s="296">
        <f t="shared" si="0"/>
        <v>0</v>
      </c>
      <c r="U49" s="296"/>
      <c r="V49" s="296"/>
      <c r="W49" s="296">
        <f t="shared" si="1"/>
        <v>0</v>
      </c>
      <c r="X49" s="296">
        <f t="shared" si="2"/>
        <v>0</v>
      </c>
      <c r="Y49" s="296"/>
      <c r="Z49" s="296"/>
      <c r="AA49" s="296">
        <f t="shared" si="3"/>
        <v>-37715.14</v>
      </c>
      <c r="AB49" s="296" t="s">
        <v>9939</v>
      </c>
      <c r="AC49" s="296"/>
      <c r="AD49" s="296"/>
      <c r="AE49" s="296"/>
      <c r="AF49" s="296"/>
      <c r="AG49" s="296"/>
      <c r="AH49" s="296"/>
      <c r="AI49" s="314"/>
      <c r="AJ49" s="296"/>
      <c r="AK49" s="296"/>
    </row>
    <row r="50" s="285" customFormat="1" ht="14.25" spans="1:37">
      <c r="A50" s="296">
        <v>46</v>
      </c>
      <c r="B50" s="297">
        <v>309</v>
      </c>
      <c r="C50" s="298" t="str">
        <f>VLOOKUP(B50,[4]Sheet2!A:B,2,FALSE)</f>
        <v>HBGH-DL-JQ-024</v>
      </c>
      <c r="D50" s="296" t="s">
        <v>10016</v>
      </c>
      <c r="E50" s="296"/>
      <c r="F50" s="296" t="s">
        <v>9930</v>
      </c>
      <c r="G50" s="191" t="s">
        <v>6587</v>
      </c>
      <c r="H50" s="191" t="s">
        <v>9906</v>
      </c>
      <c r="I50" s="310">
        <v>41578</v>
      </c>
      <c r="J50" s="191">
        <v>69</v>
      </c>
      <c r="K50" s="298" t="s">
        <v>9981</v>
      </c>
      <c r="L50" s="296">
        <v>1</v>
      </c>
      <c r="M50" s="296"/>
      <c r="N50" s="72">
        <v>50069.6</v>
      </c>
      <c r="O50" s="72">
        <v>22323</v>
      </c>
      <c r="P50" s="296">
        <v>1</v>
      </c>
      <c r="Q50" s="296"/>
      <c r="R50" s="296"/>
      <c r="S50" s="296"/>
      <c r="T50" s="296">
        <f t="shared" si="0"/>
        <v>0</v>
      </c>
      <c r="U50" s="296"/>
      <c r="V50" s="296"/>
      <c r="W50" s="296">
        <f t="shared" si="1"/>
        <v>0</v>
      </c>
      <c r="X50" s="296">
        <f t="shared" si="2"/>
        <v>0</v>
      </c>
      <c r="Y50" s="296"/>
      <c r="Z50" s="296"/>
      <c r="AA50" s="296">
        <f t="shared" si="3"/>
        <v>-22323</v>
      </c>
      <c r="AB50" s="296" t="s">
        <v>9939</v>
      </c>
      <c r="AC50" s="296"/>
      <c r="AD50" s="296"/>
      <c r="AE50" s="296"/>
      <c r="AF50" s="296"/>
      <c r="AG50" s="296"/>
      <c r="AH50" s="296"/>
      <c r="AI50" s="314"/>
      <c r="AJ50" s="296"/>
      <c r="AK50" s="296"/>
    </row>
    <row r="51" s="285" customFormat="1" ht="14.25" spans="1:37">
      <c r="A51" s="296">
        <v>47</v>
      </c>
      <c r="B51" s="297">
        <v>203</v>
      </c>
      <c r="C51" s="298" t="str">
        <f>VLOOKUP(B51,[4]Sheet2!A:B,2,FALSE)</f>
        <v>HBGH-ZS-JQ-016</v>
      </c>
      <c r="D51" s="296" t="s">
        <v>10017</v>
      </c>
      <c r="E51" s="296"/>
      <c r="F51" s="296" t="s">
        <v>9930</v>
      </c>
      <c r="G51" s="191" t="s">
        <v>9941</v>
      </c>
      <c r="H51" s="191" t="s">
        <v>9931</v>
      </c>
      <c r="I51" s="310">
        <v>41578</v>
      </c>
      <c r="J51" s="191">
        <v>69</v>
      </c>
      <c r="K51" s="298" t="s">
        <v>9932</v>
      </c>
      <c r="L51" s="296">
        <v>1</v>
      </c>
      <c r="M51" s="296"/>
      <c r="N51" s="72">
        <v>10734.32</v>
      </c>
      <c r="O51" s="72">
        <v>4103.22</v>
      </c>
      <c r="P51" s="296">
        <v>1</v>
      </c>
      <c r="Q51" s="296"/>
      <c r="R51" s="296"/>
      <c r="S51" s="296"/>
      <c r="T51" s="296">
        <f t="shared" si="0"/>
        <v>0</v>
      </c>
      <c r="U51" s="296"/>
      <c r="V51" s="296"/>
      <c r="W51" s="296">
        <f t="shared" si="1"/>
        <v>0</v>
      </c>
      <c r="X51" s="296">
        <f t="shared" si="2"/>
        <v>0</v>
      </c>
      <c r="Y51" s="296"/>
      <c r="Z51" s="296"/>
      <c r="AA51" s="296">
        <f t="shared" si="3"/>
        <v>-4103.22</v>
      </c>
      <c r="AB51" s="296"/>
      <c r="AC51" s="296"/>
      <c r="AD51" s="296"/>
      <c r="AE51" s="296"/>
      <c r="AF51" s="296"/>
      <c r="AG51" s="296"/>
      <c r="AH51" s="296"/>
      <c r="AI51" s="314"/>
      <c r="AJ51" s="296"/>
      <c r="AK51" s="296"/>
    </row>
    <row r="52" s="287" customFormat="1" ht="14.25" spans="1:16384">
      <c r="A52" s="302">
        <v>48</v>
      </c>
      <c r="B52" s="303">
        <v>244</v>
      </c>
      <c r="C52" s="304">
        <f>VLOOKUP(B52,[4]Sheet2!A:B,2,FALSE)</f>
        <v>0</v>
      </c>
      <c r="D52" s="302" t="s">
        <v>10018</v>
      </c>
      <c r="E52" s="302" t="s">
        <v>10019</v>
      </c>
      <c r="F52" s="302" t="s">
        <v>9930</v>
      </c>
      <c r="G52" s="305" t="s">
        <v>9941</v>
      </c>
      <c r="H52" s="305" t="s">
        <v>9997</v>
      </c>
      <c r="I52" s="312">
        <v>41578</v>
      </c>
      <c r="J52" s="305">
        <v>69</v>
      </c>
      <c r="K52" s="304" t="s">
        <v>9998</v>
      </c>
      <c r="L52" s="302">
        <v>30</v>
      </c>
      <c r="M52" s="302"/>
      <c r="N52" s="313">
        <v>285769.2</v>
      </c>
      <c r="O52" s="313">
        <v>115256.2</v>
      </c>
      <c r="P52" s="302">
        <v>30</v>
      </c>
      <c r="Q52" s="302"/>
      <c r="R52" s="302"/>
      <c r="S52" s="302"/>
      <c r="T52" s="302">
        <f t="shared" si="0"/>
        <v>0</v>
      </c>
      <c r="U52" s="302"/>
      <c r="V52" s="302"/>
      <c r="W52" s="302">
        <f t="shared" si="1"/>
        <v>0</v>
      </c>
      <c r="X52" s="302">
        <f t="shared" si="2"/>
        <v>0</v>
      </c>
      <c r="Y52" s="302"/>
      <c r="Z52" s="302"/>
      <c r="AA52" s="302">
        <f t="shared" si="3"/>
        <v>-115256.2</v>
      </c>
      <c r="AB52" s="302"/>
      <c r="AC52" s="302"/>
      <c r="AD52" s="302"/>
      <c r="AE52" s="302"/>
      <c r="AF52" s="302"/>
      <c r="AG52" s="302"/>
      <c r="AH52" s="302"/>
      <c r="AI52" s="314"/>
      <c r="AJ52" s="302"/>
      <c r="AK52" s="302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  <c r="BL52" s="316"/>
      <c r="BM52" s="316"/>
      <c r="BN52" s="316"/>
      <c r="BO52" s="316"/>
      <c r="BP52" s="316"/>
      <c r="BQ52" s="316"/>
      <c r="BR52" s="316"/>
      <c r="BS52" s="316"/>
      <c r="BT52" s="316"/>
      <c r="BU52" s="316"/>
      <c r="BV52" s="316"/>
      <c r="BW52" s="316"/>
      <c r="BX52" s="316"/>
      <c r="BY52" s="316"/>
      <c r="BZ52" s="316"/>
      <c r="CA52" s="316"/>
      <c r="CB52" s="316"/>
      <c r="CC52" s="316"/>
      <c r="CD52" s="316"/>
      <c r="CE52" s="316"/>
      <c r="CF52" s="316"/>
      <c r="CG52" s="316"/>
      <c r="CH52" s="316"/>
      <c r="CI52" s="316"/>
      <c r="CJ52" s="316"/>
      <c r="CK52" s="316"/>
      <c r="CL52" s="316"/>
      <c r="CM52" s="316"/>
      <c r="CN52" s="316"/>
      <c r="CO52" s="316"/>
      <c r="CP52" s="316"/>
      <c r="CQ52" s="316"/>
      <c r="CR52" s="316"/>
      <c r="CS52" s="316"/>
      <c r="CT52" s="316"/>
      <c r="CU52" s="316"/>
      <c r="CV52" s="316"/>
      <c r="CW52" s="316"/>
      <c r="CX52" s="316"/>
      <c r="CY52" s="316"/>
      <c r="CZ52" s="316"/>
      <c r="DA52" s="316"/>
      <c r="DB52" s="316"/>
      <c r="DC52" s="316"/>
      <c r="DD52" s="316"/>
      <c r="DE52" s="316"/>
      <c r="DF52" s="316"/>
      <c r="DG52" s="316"/>
      <c r="DH52" s="316"/>
      <c r="DI52" s="316"/>
      <c r="DJ52" s="316"/>
      <c r="DK52" s="316"/>
      <c r="DL52" s="316"/>
      <c r="DM52" s="316"/>
      <c r="DN52" s="316"/>
      <c r="DO52" s="316"/>
      <c r="DP52" s="316"/>
      <c r="DQ52" s="316"/>
      <c r="DR52" s="316"/>
      <c r="DS52" s="316"/>
      <c r="DT52" s="316"/>
      <c r="DU52" s="316"/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6"/>
      <c r="FK52" s="316"/>
      <c r="FL52" s="316"/>
      <c r="FM52" s="316"/>
      <c r="FN52" s="316"/>
      <c r="FO52" s="316"/>
      <c r="FP52" s="316"/>
      <c r="FQ52" s="316"/>
      <c r="FR52" s="316"/>
      <c r="FS52" s="316"/>
      <c r="FT52" s="316"/>
      <c r="FU52" s="316"/>
      <c r="FV52" s="316"/>
      <c r="FW52" s="316"/>
      <c r="FX52" s="316"/>
      <c r="FY52" s="316"/>
      <c r="FZ52" s="316"/>
      <c r="GA52" s="316"/>
      <c r="GB52" s="316"/>
      <c r="GC52" s="316"/>
      <c r="GD52" s="316"/>
      <c r="GE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  <c r="LJ52" s="316"/>
      <c r="LK52" s="316"/>
      <c r="LL52" s="316"/>
      <c r="LM52" s="316"/>
      <c r="LN52" s="316"/>
      <c r="LO52" s="316"/>
      <c r="LP52" s="316"/>
      <c r="LQ52" s="316"/>
      <c r="LR52" s="316"/>
      <c r="LS52" s="316"/>
      <c r="LT52" s="316"/>
      <c r="LU52" s="316"/>
      <c r="LV52" s="316"/>
      <c r="LW52" s="316"/>
      <c r="LX52" s="316"/>
      <c r="LY52" s="316"/>
      <c r="LZ52" s="316"/>
      <c r="MA52" s="316"/>
      <c r="MB52" s="316"/>
      <c r="MC52" s="316"/>
      <c r="MD52" s="316"/>
      <c r="ME52" s="316"/>
      <c r="MF52" s="316"/>
      <c r="MG52" s="316"/>
      <c r="MH52" s="316"/>
      <c r="MI52" s="316"/>
      <c r="MJ52" s="316"/>
      <c r="MK52" s="316"/>
      <c r="ML52" s="316"/>
      <c r="MM52" s="316"/>
      <c r="MN52" s="316"/>
      <c r="MO52" s="316"/>
      <c r="MP52" s="316"/>
      <c r="MQ52" s="316"/>
      <c r="MR52" s="316"/>
      <c r="MS52" s="316"/>
      <c r="MT52" s="316"/>
      <c r="MU52" s="316"/>
      <c r="MV52" s="316"/>
      <c r="MW52" s="316"/>
      <c r="MX52" s="316"/>
      <c r="MY52" s="316"/>
      <c r="MZ52" s="316"/>
      <c r="NA52" s="316"/>
      <c r="NB52" s="316"/>
      <c r="NC52" s="316"/>
      <c r="ND52" s="316"/>
      <c r="NE52" s="316"/>
      <c r="NF52" s="316"/>
      <c r="NG52" s="316"/>
      <c r="NH52" s="316"/>
      <c r="NI52" s="316"/>
      <c r="NJ52" s="316"/>
      <c r="NK52" s="316"/>
      <c r="NL52" s="316"/>
      <c r="NM52" s="316"/>
      <c r="NN52" s="316"/>
      <c r="NO52" s="316"/>
      <c r="NP52" s="316"/>
      <c r="NQ52" s="316"/>
      <c r="NR52" s="316"/>
      <c r="NS52" s="316"/>
      <c r="NT52" s="316"/>
      <c r="NU52" s="316"/>
      <c r="NV52" s="316"/>
      <c r="NW52" s="316"/>
      <c r="NX52" s="316"/>
      <c r="NY52" s="316"/>
      <c r="NZ52" s="316"/>
      <c r="OA52" s="316"/>
      <c r="OB52" s="316"/>
      <c r="OC52" s="316"/>
      <c r="OD52" s="316"/>
      <c r="OE52" s="316"/>
      <c r="OF52" s="316"/>
      <c r="OG52" s="316"/>
      <c r="OH52" s="316"/>
      <c r="OI52" s="316"/>
      <c r="OJ52" s="316"/>
      <c r="OK52" s="316"/>
      <c r="OL52" s="316"/>
      <c r="OM52" s="316"/>
      <c r="ON52" s="316"/>
      <c r="OO52" s="316"/>
      <c r="OP52" s="316"/>
      <c r="OQ52" s="316"/>
      <c r="OR52" s="316"/>
      <c r="OS52" s="316"/>
      <c r="OT52" s="316"/>
      <c r="OU52" s="316"/>
      <c r="OV52" s="316"/>
      <c r="OW52" s="316"/>
      <c r="OX52" s="316"/>
      <c r="OY52" s="316"/>
      <c r="OZ52" s="316"/>
      <c r="PA52" s="316"/>
      <c r="PB52" s="316"/>
      <c r="PC52" s="316"/>
      <c r="PD52" s="316"/>
      <c r="PE52" s="316"/>
      <c r="PF52" s="316"/>
      <c r="PG52" s="316"/>
      <c r="PH52" s="316"/>
      <c r="PI52" s="316"/>
      <c r="PJ52" s="316"/>
      <c r="PK52" s="316"/>
      <c r="PL52" s="316"/>
      <c r="PM52" s="316"/>
      <c r="PN52" s="316"/>
      <c r="PO52" s="316"/>
      <c r="PP52" s="316"/>
      <c r="PQ52" s="316"/>
      <c r="PR52" s="316"/>
      <c r="PS52" s="316"/>
      <c r="PT52" s="316"/>
      <c r="PU52" s="316"/>
      <c r="PV52" s="316"/>
      <c r="PW52" s="316"/>
      <c r="PX52" s="316"/>
      <c r="PY52" s="316"/>
      <c r="PZ52" s="316"/>
      <c r="QA52" s="316"/>
      <c r="QB52" s="316"/>
      <c r="QC52" s="316"/>
      <c r="QD52" s="316"/>
      <c r="QE52" s="316"/>
      <c r="QF52" s="316"/>
      <c r="QG52" s="316"/>
      <c r="QH52" s="316"/>
      <c r="QI52" s="316"/>
      <c r="QJ52" s="316"/>
      <c r="QK52" s="316"/>
      <c r="QL52" s="316"/>
      <c r="QM52" s="316"/>
      <c r="QN52" s="316"/>
      <c r="QO52" s="316"/>
      <c r="QP52" s="316"/>
      <c r="QQ52" s="316"/>
      <c r="QR52" s="316"/>
      <c r="QS52" s="316"/>
      <c r="QT52" s="316"/>
      <c r="QU52" s="316"/>
      <c r="QV52" s="316"/>
      <c r="QW52" s="316"/>
      <c r="QX52" s="316"/>
      <c r="QY52" s="316"/>
      <c r="QZ52" s="316"/>
      <c r="RA52" s="316"/>
      <c r="RB52" s="316"/>
      <c r="RC52" s="316"/>
      <c r="RD52" s="316"/>
      <c r="RE52" s="316"/>
      <c r="RF52" s="316"/>
      <c r="RG52" s="316"/>
      <c r="RH52" s="316"/>
      <c r="RI52" s="316"/>
      <c r="RJ52" s="316"/>
      <c r="RK52" s="316"/>
      <c r="RL52" s="316"/>
      <c r="RM52" s="316"/>
      <c r="RN52" s="316"/>
      <c r="RO52" s="316"/>
      <c r="RP52" s="316"/>
      <c r="RQ52" s="316"/>
      <c r="RR52" s="316"/>
      <c r="RS52" s="316"/>
      <c r="RT52" s="316"/>
      <c r="RU52" s="316"/>
      <c r="RV52" s="316"/>
      <c r="RW52" s="316"/>
      <c r="RX52" s="316"/>
      <c r="RY52" s="316"/>
      <c r="RZ52" s="316"/>
      <c r="SA52" s="316"/>
      <c r="SB52" s="316"/>
      <c r="SC52" s="316"/>
      <c r="SD52" s="316"/>
      <c r="SE52" s="316"/>
      <c r="SF52" s="316"/>
      <c r="SG52" s="316"/>
      <c r="SH52" s="316"/>
      <c r="SI52" s="316"/>
      <c r="SJ52" s="316"/>
      <c r="SK52" s="316"/>
      <c r="SL52" s="316"/>
      <c r="SM52" s="316"/>
      <c r="SN52" s="316"/>
      <c r="SO52" s="316"/>
      <c r="SP52" s="316"/>
      <c r="SQ52" s="316"/>
      <c r="SR52" s="316"/>
      <c r="SS52" s="316"/>
      <c r="ST52" s="316"/>
      <c r="SU52" s="316"/>
      <c r="SV52" s="316"/>
      <c r="SW52" s="316"/>
      <c r="SX52" s="316"/>
      <c r="SY52" s="316"/>
      <c r="SZ52" s="316"/>
      <c r="TA52" s="316"/>
      <c r="TB52" s="316"/>
      <c r="TC52" s="316"/>
      <c r="TD52" s="316"/>
      <c r="TE52" s="316"/>
      <c r="TF52" s="316"/>
      <c r="TG52" s="316"/>
      <c r="TH52" s="316"/>
      <c r="TI52" s="316"/>
      <c r="TJ52" s="316"/>
      <c r="TK52" s="316"/>
      <c r="TL52" s="316"/>
      <c r="TM52" s="316"/>
      <c r="TN52" s="316"/>
      <c r="TO52" s="316"/>
      <c r="TP52" s="316"/>
      <c r="TQ52" s="316"/>
      <c r="TR52" s="316"/>
      <c r="TS52" s="316"/>
      <c r="TT52" s="316"/>
      <c r="TU52" s="316"/>
      <c r="TV52" s="316"/>
      <c r="TW52" s="316"/>
      <c r="TX52" s="316"/>
      <c r="TY52" s="316"/>
      <c r="TZ52" s="316"/>
      <c r="UA52" s="316"/>
      <c r="UB52" s="316"/>
      <c r="UC52" s="316"/>
      <c r="UD52" s="316"/>
      <c r="UE52" s="316"/>
      <c r="UF52" s="316"/>
      <c r="UG52" s="316"/>
      <c r="UH52" s="316"/>
      <c r="UI52" s="316"/>
      <c r="UJ52" s="316"/>
      <c r="UK52" s="316"/>
      <c r="UL52" s="316"/>
      <c r="UM52" s="316"/>
      <c r="UN52" s="316"/>
      <c r="UO52" s="316"/>
      <c r="UP52" s="316"/>
      <c r="UQ52" s="316"/>
      <c r="UR52" s="316"/>
      <c r="US52" s="316"/>
      <c r="UT52" s="316"/>
      <c r="UU52" s="316"/>
      <c r="UV52" s="316"/>
      <c r="UW52" s="316"/>
      <c r="UX52" s="316"/>
      <c r="UY52" s="316"/>
      <c r="UZ52" s="316"/>
      <c r="VA52" s="316"/>
      <c r="VB52" s="316"/>
      <c r="VC52" s="316"/>
      <c r="VD52" s="316"/>
      <c r="VE52" s="316"/>
      <c r="VF52" s="316"/>
      <c r="VG52" s="316"/>
      <c r="VH52" s="316"/>
      <c r="VI52" s="316"/>
      <c r="VJ52" s="316"/>
      <c r="VK52" s="316"/>
      <c r="VL52" s="316"/>
      <c r="VM52" s="316"/>
      <c r="VN52" s="316"/>
      <c r="VO52" s="316"/>
      <c r="VP52" s="316"/>
      <c r="VQ52" s="316"/>
      <c r="VR52" s="316"/>
      <c r="VS52" s="316"/>
      <c r="VT52" s="316"/>
      <c r="VU52" s="316"/>
      <c r="VV52" s="316"/>
      <c r="VW52" s="316"/>
      <c r="VX52" s="316"/>
      <c r="VY52" s="316"/>
      <c r="VZ52" s="316"/>
      <c r="WA52" s="316"/>
      <c r="WB52" s="316"/>
      <c r="WC52" s="316"/>
      <c r="WD52" s="316"/>
      <c r="WE52" s="316"/>
      <c r="WF52" s="316"/>
      <c r="WG52" s="316"/>
      <c r="WH52" s="316"/>
      <c r="WI52" s="316"/>
      <c r="WJ52" s="316"/>
      <c r="WK52" s="316"/>
      <c r="WL52" s="316"/>
      <c r="WM52" s="316"/>
      <c r="WN52" s="316"/>
      <c r="WO52" s="316"/>
      <c r="WP52" s="316"/>
      <c r="WQ52" s="316"/>
      <c r="WR52" s="316"/>
      <c r="WS52" s="316"/>
      <c r="WT52" s="316"/>
      <c r="WU52" s="316"/>
      <c r="WV52" s="316"/>
      <c r="WW52" s="316"/>
      <c r="WX52" s="316"/>
      <c r="WY52" s="316"/>
      <c r="WZ52" s="316"/>
      <c r="XA52" s="316"/>
      <c r="XB52" s="316"/>
      <c r="XC52" s="316"/>
      <c r="XD52" s="316"/>
      <c r="XE52" s="316"/>
      <c r="XF52" s="316"/>
      <c r="XG52" s="316"/>
      <c r="XH52" s="316"/>
      <c r="XI52" s="316"/>
      <c r="XJ52" s="316"/>
      <c r="XK52" s="316"/>
      <c r="XL52" s="316"/>
      <c r="XM52" s="316"/>
      <c r="XN52" s="316"/>
      <c r="XO52" s="316"/>
      <c r="XP52" s="316"/>
      <c r="XQ52" s="316"/>
      <c r="XR52" s="316"/>
      <c r="XS52" s="316"/>
      <c r="XT52" s="316"/>
      <c r="XU52" s="316"/>
      <c r="XV52" s="316"/>
      <c r="XW52" s="316"/>
      <c r="XX52" s="316"/>
      <c r="XY52" s="316"/>
      <c r="XZ52" s="316"/>
      <c r="YA52" s="316"/>
      <c r="YB52" s="316"/>
      <c r="YC52" s="316"/>
      <c r="YD52" s="316"/>
      <c r="YE52" s="316"/>
      <c r="YF52" s="316"/>
      <c r="YG52" s="316"/>
      <c r="YH52" s="316"/>
      <c r="YI52" s="316"/>
      <c r="YJ52" s="316"/>
      <c r="YK52" s="316"/>
      <c r="YL52" s="316"/>
      <c r="YM52" s="316"/>
      <c r="YN52" s="316"/>
      <c r="YO52" s="316"/>
      <c r="YP52" s="316"/>
      <c r="YQ52" s="316"/>
      <c r="YR52" s="316"/>
      <c r="YS52" s="316"/>
      <c r="YT52" s="316"/>
      <c r="YU52" s="316"/>
      <c r="YV52" s="316"/>
      <c r="YW52" s="316"/>
      <c r="YX52" s="316"/>
      <c r="YY52" s="316"/>
      <c r="YZ52" s="316"/>
      <c r="ZA52" s="316"/>
      <c r="ZB52" s="316"/>
      <c r="ZC52" s="316"/>
      <c r="ZD52" s="316"/>
      <c r="ZE52" s="316"/>
      <c r="ZF52" s="316"/>
      <c r="ZG52" s="316"/>
      <c r="ZH52" s="316"/>
      <c r="ZI52" s="316"/>
      <c r="ZJ52" s="316"/>
      <c r="ZK52" s="316"/>
      <c r="ZL52" s="316"/>
      <c r="ZM52" s="316"/>
      <c r="ZN52" s="316"/>
      <c r="ZO52" s="316"/>
      <c r="ZP52" s="316"/>
      <c r="ZQ52" s="316"/>
      <c r="ZR52" s="316"/>
      <c r="ZS52" s="316"/>
      <c r="ZT52" s="316"/>
      <c r="ZU52" s="316"/>
      <c r="ZV52" s="316"/>
      <c r="ZW52" s="316"/>
      <c r="ZX52" s="316"/>
      <c r="ZY52" s="316"/>
      <c r="ZZ52" s="316"/>
      <c r="AAA52" s="316"/>
      <c r="AAB52" s="316"/>
      <c r="AAC52" s="316"/>
      <c r="AAD52" s="316"/>
      <c r="AAE52" s="316"/>
      <c r="AAF52" s="316"/>
      <c r="AAG52" s="316"/>
      <c r="AAH52" s="316"/>
      <c r="AAI52" s="316"/>
      <c r="AAJ52" s="316"/>
      <c r="AAK52" s="316"/>
      <c r="AAL52" s="316"/>
      <c r="AAM52" s="316"/>
      <c r="AAN52" s="316"/>
      <c r="AAO52" s="316"/>
      <c r="AAP52" s="316"/>
      <c r="AAQ52" s="316"/>
      <c r="AAR52" s="316"/>
      <c r="AAS52" s="316"/>
      <c r="AAT52" s="316"/>
      <c r="AAU52" s="316"/>
      <c r="AAV52" s="316"/>
      <c r="AAW52" s="316"/>
      <c r="AAX52" s="316"/>
      <c r="AAY52" s="316"/>
      <c r="AAZ52" s="316"/>
      <c r="ABA52" s="316"/>
      <c r="ABB52" s="316"/>
      <c r="ABC52" s="316"/>
      <c r="ABD52" s="316"/>
      <c r="ABE52" s="316"/>
      <c r="ABF52" s="316"/>
      <c r="ABG52" s="316"/>
      <c r="ABH52" s="316"/>
      <c r="ABI52" s="316"/>
      <c r="ABJ52" s="316"/>
      <c r="ABK52" s="316"/>
      <c r="ABL52" s="316"/>
      <c r="ABM52" s="316"/>
      <c r="ABN52" s="316"/>
      <c r="ABO52" s="316"/>
      <c r="ABP52" s="316"/>
      <c r="ABQ52" s="316"/>
      <c r="ABR52" s="316"/>
      <c r="ABS52" s="316"/>
      <c r="ABT52" s="316"/>
      <c r="ABU52" s="316"/>
      <c r="ABV52" s="316"/>
      <c r="ABW52" s="316"/>
      <c r="ABX52" s="316"/>
      <c r="ABY52" s="316"/>
      <c r="ABZ52" s="316"/>
      <c r="ACA52" s="316"/>
      <c r="ACB52" s="316"/>
      <c r="ACC52" s="316"/>
      <c r="ACD52" s="316"/>
      <c r="ACE52" s="316"/>
      <c r="ACF52" s="316"/>
      <c r="ACG52" s="316"/>
      <c r="ACH52" s="316"/>
      <c r="ACI52" s="316"/>
      <c r="ACJ52" s="316"/>
      <c r="ACK52" s="316"/>
      <c r="ACL52" s="316"/>
      <c r="ACM52" s="316"/>
      <c r="ACN52" s="316"/>
      <c r="ACO52" s="316"/>
      <c r="ACP52" s="316"/>
      <c r="ACQ52" s="316"/>
      <c r="ACR52" s="316"/>
      <c r="ACS52" s="316"/>
      <c r="ACT52" s="316"/>
      <c r="ACU52" s="316"/>
      <c r="ACV52" s="316"/>
      <c r="ACW52" s="316"/>
      <c r="ACX52" s="316"/>
      <c r="ACY52" s="316"/>
      <c r="ACZ52" s="316"/>
      <c r="ADA52" s="316"/>
      <c r="ADB52" s="316"/>
      <c r="ADC52" s="316"/>
      <c r="ADD52" s="316"/>
      <c r="ADE52" s="316"/>
      <c r="ADF52" s="316"/>
      <c r="ADG52" s="316"/>
      <c r="ADH52" s="316"/>
      <c r="ADI52" s="316"/>
      <c r="ADJ52" s="316"/>
      <c r="ADK52" s="316"/>
      <c r="ADL52" s="316"/>
      <c r="ADM52" s="316"/>
      <c r="ADN52" s="316"/>
      <c r="ADO52" s="316"/>
      <c r="ADP52" s="316"/>
      <c r="ADQ52" s="316"/>
      <c r="ADR52" s="316"/>
      <c r="ADS52" s="316"/>
      <c r="ADT52" s="316"/>
      <c r="ADU52" s="316"/>
      <c r="ADV52" s="316"/>
      <c r="ADW52" s="316"/>
      <c r="ADX52" s="316"/>
      <c r="ADY52" s="316"/>
      <c r="ADZ52" s="316"/>
      <c r="AEA52" s="316"/>
      <c r="AEB52" s="316"/>
      <c r="AEC52" s="316"/>
      <c r="AED52" s="316"/>
      <c r="AEE52" s="316"/>
      <c r="AEF52" s="316"/>
      <c r="AEG52" s="316"/>
      <c r="AEH52" s="316"/>
      <c r="AEI52" s="316"/>
      <c r="AEJ52" s="316"/>
      <c r="AEK52" s="316"/>
      <c r="AEL52" s="316"/>
      <c r="AEM52" s="316"/>
      <c r="AEN52" s="316"/>
      <c r="AEO52" s="316"/>
      <c r="AEP52" s="316"/>
      <c r="AEQ52" s="316"/>
      <c r="AER52" s="316"/>
      <c r="AES52" s="316"/>
      <c r="AET52" s="316"/>
      <c r="AEU52" s="316"/>
      <c r="AEV52" s="316"/>
      <c r="AEW52" s="316"/>
      <c r="AEX52" s="316"/>
      <c r="AEY52" s="316"/>
      <c r="AEZ52" s="316"/>
      <c r="AFA52" s="316"/>
      <c r="AFB52" s="316"/>
      <c r="AFC52" s="316"/>
      <c r="AFD52" s="316"/>
      <c r="AFE52" s="316"/>
      <c r="AFF52" s="316"/>
      <c r="AFG52" s="316"/>
      <c r="AFH52" s="316"/>
      <c r="AFI52" s="316"/>
      <c r="AFJ52" s="316"/>
      <c r="AFK52" s="316"/>
      <c r="AFL52" s="316"/>
      <c r="AFM52" s="316"/>
      <c r="AFN52" s="316"/>
      <c r="AFO52" s="316"/>
      <c r="AFP52" s="316"/>
      <c r="AFQ52" s="316"/>
      <c r="AFR52" s="316"/>
      <c r="AFS52" s="316"/>
      <c r="AFT52" s="316"/>
      <c r="AFU52" s="316"/>
      <c r="AFV52" s="316"/>
      <c r="AFW52" s="316"/>
      <c r="AFX52" s="316"/>
      <c r="AFY52" s="316"/>
      <c r="AFZ52" s="316"/>
      <c r="AGA52" s="316"/>
      <c r="AGB52" s="316"/>
      <c r="AGC52" s="316"/>
      <c r="AGD52" s="316"/>
      <c r="AGE52" s="316"/>
      <c r="AGF52" s="316"/>
      <c r="AGG52" s="316"/>
      <c r="AGH52" s="316"/>
      <c r="AGI52" s="316"/>
      <c r="AGJ52" s="316"/>
      <c r="AGK52" s="316"/>
      <c r="AGL52" s="316"/>
      <c r="AGM52" s="316"/>
      <c r="AGN52" s="316"/>
      <c r="AGO52" s="316"/>
      <c r="AGP52" s="316"/>
      <c r="AGQ52" s="316"/>
      <c r="AGR52" s="316"/>
      <c r="AGS52" s="316"/>
      <c r="AGT52" s="316"/>
      <c r="AGU52" s="316"/>
      <c r="AGV52" s="316"/>
      <c r="AGW52" s="316"/>
      <c r="AGX52" s="316"/>
      <c r="AGY52" s="316"/>
      <c r="AGZ52" s="316"/>
      <c r="AHA52" s="316"/>
      <c r="AHB52" s="316"/>
      <c r="AHC52" s="316"/>
      <c r="AHD52" s="316"/>
      <c r="AHE52" s="316"/>
      <c r="AHF52" s="316"/>
      <c r="AHG52" s="316"/>
      <c r="AHH52" s="316"/>
      <c r="AHI52" s="316"/>
      <c r="AHJ52" s="316"/>
      <c r="AHK52" s="316"/>
      <c r="AHL52" s="316"/>
      <c r="AHM52" s="316"/>
      <c r="AHN52" s="316"/>
      <c r="AHO52" s="316"/>
      <c r="AHP52" s="316"/>
      <c r="AHQ52" s="316"/>
      <c r="AHR52" s="316"/>
      <c r="AHS52" s="316"/>
      <c r="AHT52" s="316"/>
      <c r="AHU52" s="316"/>
      <c r="AHV52" s="316"/>
      <c r="AHW52" s="316"/>
      <c r="AHX52" s="316"/>
      <c r="AHY52" s="316"/>
      <c r="AHZ52" s="316"/>
      <c r="AIA52" s="316"/>
      <c r="AIB52" s="316"/>
      <c r="AIC52" s="316"/>
      <c r="AID52" s="316"/>
      <c r="AIE52" s="316"/>
      <c r="AIF52" s="316"/>
      <c r="AIG52" s="316"/>
      <c r="AIH52" s="316"/>
      <c r="AII52" s="316"/>
      <c r="AIJ52" s="316"/>
      <c r="AIK52" s="316"/>
      <c r="AIL52" s="316"/>
      <c r="AIM52" s="316"/>
      <c r="AIN52" s="316"/>
      <c r="AIO52" s="316"/>
      <c r="AIP52" s="316"/>
      <c r="AIQ52" s="316"/>
      <c r="AIR52" s="316"/>
      <c r="AIS52" s="316"/>
      <c r="AIT52" s="316"/>
      <c r="AIU52" s="316"/>
      <c r="AIV52" s="316"/>
      <c r="AIW52" s="316"/>
      <c r="AIX52" s="316"/>
      <c r="AIY52" s="316"/>
      <c r="AIZ52" s="316"/>
      <c r="AJA52" s="316"/>
      <c r="AJB52" s="316"/>
      <c r="AJC52" s="316"/>
      <c r="AJD52" s="316"/>
      <c r="AJE52" s="316"/>
      <c r="AJF52" s="316"/>
      <c r="AJG52" s="316"/>
      <c r="AJH52" s="316"/>
      <c r="AJI52" s="316"/>
      <c r="AJJ52" s="316"/>
      <c r="AJK52" s="316"/>
      <c r="AJL52" s="316"/>
      <c r="AJM52" s="316"/>
      <c r="AJN52" s="316"/>
      <c r="AJO52" s="316"/>
      <c r="AJP52" s="316"/>
      <c r="AJQ52" s="316"/>
      <c r="AJR52" s="316"/>
      <c r="AJS52" s="316"/>
      <c r="AJT52" s="316"/>
      <c r="AJU52" s="316"/>
      <c r="AJV52" s="316"/>
      <c r="AJW52" s="316"/>
      <c r="AJX52" s="316"/>
      <c r="AJY52" s="316"/>
      <c r="AJZ52" s="316"/>
      <c r="AKA52" s="316"/>
      <c r="AKB52" s="316"/>
      <c r="AKC52" s="316"/>
      <c r="AKD52" s="316"/>
      <c r="AKE52" s="316"/>
      <c r="AKF52" s="316"/>
      <c r="AKG52" s="316"/>
      <c r="AKH52" s="316"/>
      <c r="AKI52" s="316"/>
      <c r="AKJ52" s="316"/>
      <c r="AKK52" s="316"/>
      <c r="AKL52" s="316"/>
      <c r="AKM52" s="316"/>
      <c r="AKN52" s="316"/>
      <c r="AKO52" s="316"/>
      <c r="AKP52" s="316"/>
      <c r="AKQ52" s="316"/>
      <c r="AKR52" s="316"/>
      <c r="AKS52" s="316"/>
      <c r="AKT52" s="316"/>
      <c r="AKU52" s="316"/>
      <c r="AKV52" s="316"/>
      <c r="AKW52" s="316"/>
      <c r="AKX52" s="316"/>
      <c r="AKY52" s="316"/>
      <c r="AKZ52" s="316"/>
      <c r="ALA52" s="316"/>
      <c r="ALB52" s="316"/>
      <c r="ALC52" s="316"/>
      <c r="ALD52" s="316"/>
      <c r="ALE52" s="316"/>
      <c r="ALF52" s="316"/>
      <c r="ALG52" s="316"/>
      <c r="ALH52" s="316"/>
      <c r="ALI52" s="316"/>
      <c r="ALJ52" s="316"/>
      <c r="ALK52" s="316"/>
      <c r="ALL52" s="316"/>
      <c r="ALM52" s="316"/>
      <c r="ALN52" s="316"/>
      <c r="ALO52" s="316"/>
      <c r="ALP52" s="316"/>
      <c r="ALQ52" s="316"/>
      <c r="ALR52" s="316"/>
      <c r="ALS52" s="316"/>
      <c r="ALT52" s="316"/>
      <c r="ALU52" s="316"/>
      <c r="ALV52" s="316"/>
      <c r="ALW52" s="316"/>
      <c r="ALX52" s="316"/>
      <c r="ALY52" s="316"/>
      <c r="ALZ52" s="316"/>
      <c r="AMA52" s="316"/>
      <c r="AMB52" s="316"/>
      <c r="AMC52" s="316"/>
      <c r="AMD52" s="316"/>
      <c r="AME52" s="316"/>
      <c r="AMF52" s="316"/>
      <c r="AMG52" s="316"/>
      <c r="AMH52" s="316"/>
      <c r="AMI52" s="316"/>
      <c r="AMJ52" s="316"/>
      <c r="AMK52" s="316"/>
      <c r="AML52" s="316"/>
      <c r="AMM52" s="316"/>
      <c r="AMN52" s="316"/>
      <c r="AMO52" s="316"/>
      <c r="AMP52" s="316"/>
      <c r="AMQ52" s="316"/>
      <c r="AMR52" s="316"/>
      <c r="AMS52" s="316"/>
      <c r="AMT52" s="316"/>
      <c r="AMU52" s="316"/>
      <c r="AMV52" s="316"/>
      <c r="AMW52" s="316"/>
      <c r="AMX52" s="316"/>
      <c r="AMY52" s="316"/>
      <c r="AMZ52" s="316"/>
      <c r="ANA52" s="316"/>
      <c r="ANB52" s="316"/>
      <c r="ANC52" s="316"/>
      <c r="AND52" s="316"/>
      <c r="ANE52" s="316"/>
      <c r="ANF52" s="316"/>
      <c r="ANG52" s="316"/>
      <c r="ANH52" s="316"/>
      <c r="ANI52" s="316"/>
      <c r="ANJ52" s="316"/>
      <c r="ANK52" s="316"/>
      <c r="ANL52" s="316"/>
      <c r="ANM52" s="316"/>
      <c r="ANN52" s="316"/>
      <c r="ANO52" s="316"/>
      <c r="ANP52" s="316"/>
      <c r="ANQ52" s="316"/>
      <c r="ANR52" s="316"/>
      <c r="ANS52" s="316"/>
      <c r="ANT52" s="316"/>
      <c r="ANU52" s="316"/>
      <c r="ANV52" s="316"/>
      <c r="ANW52" s="316"/>
      <c r="ANX52" s="316"/>
      <c r="ANY52" s="316"/>
      <c r="ANZ52" s="316"/>
      <c r="AOA52" s="316"/>
      <c r="AOB52" s="316"/>
      <c r="AOC52" s="316"/>
      <c r="AOD52" s="316"/>
      <c r="AOE52" s="316"/>
      <c r="AOF52" s="316"/>
      <c r="AOG52" s="316"/>
      <c r="AOH52" s="316"/>
      <c r="AOI52" s="316"/>
      <c r="AOJ52" s="316"/>
      <c r="AOK52" s="316"/>
      <c r="AOL52" s="316"/>
      <c r="AOM52" s="316"/>
      <c r="AON52" s="316"/>
      <c r="AOO52" s="316"/>
      <c r="AOP52" s="316"/>
      <c r="AOQ52" s="316"/>
      <c r="AOR52" s="316"/>
      <c r="AOS52" s="316"/>
      <c r="AOT52" s="316"/>
      <c r="AOU52" s="316"/>
      <c r="AOV52" s="316"/>
      <c r="AOW52" s="316"/>
      <c r="AOX52" s="316"/>
      <c r="AOY52" s="316"/>
      <c r="AOZ52" s="316"/>
      <c r="APA52" s="316"/>
      <c r="APB52" s="316"/>
      <c r="APC52" s="316"/>
      <c r="APD52" s="316"/>
      <c r="APE52" s="316"/>
      <c r="APF52" s="316"/>
      <c r="APG52" s="316"/>
      <c r="APH52" s="316"/>
      <c r="API52" s="316"/>
      <c r="APJ52" s="316"/>
      <c r="APK52" s="316"/>
      <c r="APL52" s="316"/>
      <c r="APM52" s="316"/>
      <c r="APN52" s="316"/>
      <c r="APO52" s="316"/>
      <c r="APP52" s="316"/>
      <c r="APQ52" s="316"/>
      <c r="APR52" s="316"/>
      <c r="APS52" s="316"/>
      <c r="APT52" s="316"/>
      <c r="APU52" s="316"/>
      <c r="APV52" s="316"/>
      <c r="APW52" s="316"/>
      <c r="APX52" s="316"/>
      <c r="APY52" s="316"/>
      <c r="APZ52" s="316"/>
      <c r="AQA52" s="316"/>
      <c r="AQB52" s="316"/>
      <c r="AQC52" s="316"/>
      <c r="AQD52" s="316"/>
      <c r="AQE52" s="316"/>
      <c r="AQF52" s="316"/>
      <c r="AQG52" s="316"/>
      <c r="AQH52" s="316"/>
      <c r="AQI52" s="316"/>
      <c r="AQJ52" s="316"/>
      <c r="AQK52" s="316"/>
      <c r="AQL52" s="316"/>
      <c r="AQM52" s="316"/>
      <c r="AQN52" s="316"/>
      <c r="AQO52" s="316"/>
      <c r="AQP52" s="316"/>
      <c r="AQQ52" s="316"/>
      <c r="AQR52" s="316"/>
      <c r="AQS52" s="316"/>
      <c r="AQT52" s="316"/>
      <c r="AQU52" s="316"/>
      <c r="AQV52" s="316"/>
      <c r="AQW52" s="316"/>
      <c r="AQX52" s="316"/>
      <c r="AQY52" s="316"/>
      <c r="AQZ52" s="316"/>
      <c r="ARA52" s="316"/>
      <c r="ARB52" s="316"/>
      <c r="ARC52" s="316"/>
      <c r="ARD52" s="316"/>
      <c r="ARE52" s="316"/>
      <c r="ARF52" s="316"/>
      <c r="ARG52" s="316"/>
      <c r="ARH52" s="316"/>
      <c r="ARI52" s="316"/>
      <c r="ARJ52" s="316"/>
      <c r="ARK52" s="316"/>
      <c r="ARL52" s="316"/>
      <c r="ARM52" s="316"/>
      <c r="ARN52" s="316"/>
      <c r="ARO52" s="316"/>
      <c r="ARP52" s="316"/>
      <c r="ARQ52" s="316"/>
      <c r="ARR52" s="316"/>
      <c r="ARS52" s="316"/>
      <c r="ART52" s="316"/>
      <c r="ARU52" s="316"/>
      <c r="ARV52" s="316"/>
      <c r="ARW52" s="316"/>
      <c r="ARX52" s="316"/>
      <c r="ARY52" s="316"/>
      <c r="ARZ52" s="316"/>
      <c r="ASA52" s="316"/>
      <c r="ASB52" s="316"/>
      <c r="ASC52" s="316"/>
      <c r="ASD52" s="316"/>
      <c r="ASE52" s="316"/>
      <c r="ASF52" s="316"/>
      <c r="ASG52" s="316"/>
      <c r="ASH52" s="316"/>
      <c r="ASI52" s="316"/>
      <c r="ASJ52" s="316"/>
      <c r="ASK52" s="316"/>
      <c r="ASL52" s="316"/>
      <c r="ASM52" s="316"/>
      <c r="ASN52" s="316"/>
      <c r="ASO52" s="316"/>
      <c r="ASP52" s="316"/>
      <c r="ASQ52" s="316"/>
      <c r="ASR52" s="316"/>
      <c r="ASS52" s="316"/>
      <c r="AST52" s="316"/>
      <c r="ASU52" s="316"/>
      <c r="ASV52" s="316"/>
      <c r="ASW52" s="316"/>
      <c r="ASX52" s="316"/>
      <c r="ASY52" s="316"/>
      <c r="ASZ52" s="316"/>
      <c r="ATA52" s="316"/>
      <c r="ATB52" s="316"/>
      <c r="ATC52" s="316"/>
      <c r="ATD52" s="316"/>
      <c r="ATE52" s="316"/>
      <c r="ATF52" s="316"/>
      <c r="ATG52" s="316"/>
      <c r="ATH52" s="316"/>
      <c r="ATI52" s="316"/>
      <c r="ATJ52" s="316"/>
      <c r="ATK52" s="316"/>
      <c r="ATL52" s="316"/>
      <c r="ATM52" s="316"/>
      <c r="ATN52" s="316"/>
      <c r="ATO52" s="316"/>
      <c r="ATP52" s="316"/>
      <c r="ATQ52" s="316"/>
      <c r="ATR52" s="316"/>
      <c r="ATS52" s="316"/>
      <c r="ATT52" s="316"/>
      <c r="ATU52" s="316"/>
      <c r="ATV52" s="316"/>
      <c r="ATW52" s="316"/>
      <c r="ATX52" s="316"/>
      <c r="ATY52" s="316"/>
      <c r="ATZ52" s="316"/>
      <c r="AUA52" s="316"/>
      <c r="AUB52" s="316"/>
      <c r="AUC52" s="316"/>
      <c r="AUD52" s="316"/>
      <c r="AUE52" s="316"/>
      <c r="AUF52" s="316"/>
      <c r="AUG52" s="316"/>
      <c r="AUH52" s="316"/>
      <c r="AUI52" s="316"/>
      <c r="AUJ52" s="316"/>
      <c r="AUK52" s="316"/>
      <c r="AUL52" s="316"/>
      <c r="AUM52" s="316"/>
      <c r="AUN52" s="316"/>
      <c r="AUO52" s="316"/>
      <c r="AUP52" s="316"/>
      <c r="AUQ52" s="316"/>
      <c r="AUR52" s="316"/>
      <c r="AUS52" s="316"/>
      <c r="AUT52" s="316"/>
      <c r="AUU52" s="316"/>
      <c r="AUV52" s="316"/>
      <c r="AUW52" s="316"/>
      <c r="AUX52" s="316"/>
      <c r="AUY52" s="316"/>
      <c r="AUZ52" s="316"/>
      <c r="AVA52" s="316"/>
      <c r="AVB52" s="316"/>
      <c r="AVC52" s="316"/>
      <c r="AVD52" s="316"/>
      <c r="AVE52" s="316"/>
      <c r="AVF52" s="316"/>
      <c r="AVG52" s="316"/>
      <c r="AVH52" s="316"/>
      <c r="AVI52" s="316"/>
      <c r="AVJ52" s="316"/>
      <c r="AVK52" s="316"/>
      <c r="AVL52" s="316"/>
      <c r="AVM52" s="316"/>
      <c r="AVN52" s="316"/>
      <c r="AVO52" s="316"/>
      <c r="AVP52" s="316"/>
      <c r="AVQ52" s="316"/>
      <c r="AVR52" s="316"/>
      <c r="AVS52" s="316"/>
      <c r="AVT52" s="316"/>
      <c r="AVU52" s="316"/>
      <c r="AVV52" s="316"/>
      <c r="AVW52" s="316"/>
      <c r="AVX52" s="316"/>
      <c r="AVY52" s="316"/>
      <c r="AVZ52" s="316"/>
      <c r="AWA52" s="316"/>
      <c r="AWB52" s="316"/>
      <c r="AWC52" s="316"/>
      <c r="AWD52" s="316"/>
      <c r="AWE52" s="316"/>
      <c r="AWF52" s="316"/>
      <c r="AWG52" s="316"/>
      <c r="AWH52" s="316"/>
      <c r="AWI52" s="316"/>
      <c r="AWJ52" s="316"/>
      <c r="AWK52" s="316"/>
      <c r="AWL52" s="316"/>
      <c r="AWM52" s="316"/>
      <c r="AWN52" s="316"/>
      <c r="AWO52" s="316"/>
      <c r="AWP52" s="316"/>
      <c r="AWQ52" s="316"/>
      <c r="AWR52" s="316"/>
      <c r="AWS52" s="316"/>
      <c r="AWT52" s="316"/>
      <c r="AWU52" s="316"/>
      <c r="AWV52" s="316"/>
      <c r="AWW52" s="316"/>
      <c r="AWX52" s="316"/>
      <c r="AWY52" s="316"/>
      <c r="AWZ52" s="316"/>
      <c r="AXA52" s="316"/>
      <c r="AXB52" s="316"/>
      <c r="AXC52" s="316"/>
      <c r="AXD52" s="316"/>
      <c r="AXE52" s="316"/>
      <c r="AXF52" s="316"/>
      <c r="AXG52" s="316"/>
      <c r="AXH52" s="316"/>
      <c r="AXI52" s="316"/>
      <c r="AXJ52" s="316"/>
      <c r="AXK52" s="316"/>
      <c r="AXL52" s="316"/>
      <c r="AXM52" s="316"/>
      <c r="AXN52" s="316"/>
      <c r="AXO52" s="316"/>
      <c r="AXP52" s="316"/>
      <c r="AXQ52" s="316"/>
      <c r="AXR52" s="316"/>
      <c r="AXS52" s="316"/>
      <c r="AXT52" s="316"/>
      <c r="AXU52" s="316"/>
      <c r="AXV52" s="316"/>
      <c r="AXW52" s="316"/>
      <c r="AXX52" s="316"/>
      <c r="AXY52" s="316"/>
      <c r="AXZ52" s="316"/>
      <c r="AYA52" s="316"/>
      <c r="AYB52" s="316"/>
      <c r="AYC52" s="316"/>
      <c r="AYD52" s="316"/>
      <c r="AYE52" s="316"/>
      <c r="AYF52" s="316"/>
      <c r="AYG52" s="316"/>
      <c r="AYH52" s="316"/>
      <c r="AYI52" s="316"/>
      <c r="AYJ52" s="316"/>
      <c r="AYK52" s="316"/>
      <c r="AYL52" s="316"/>
      <c r="AYM52" s="316"/>
      <c r="AYN52" s="316"/>
      <c r="AYO52" s="316"/>
      <c r="AYP52" s="316"/>
      <c r="AYQ52" s="316"/>
      <c r="AYR52" s="316"/>
      <c r="AYS52" s="316"/>
      <c r="AYT52" s="316"/>
      <c r="AYU52" s="316"/>
      <c r="AYV52" s="316"/>
      <c r="AYW52" s="316"/>
      <c r="AYX52" s="316"/>
      <c r="AYY52" s="316"/>
      <c r="AYZ52" s="316"/>
      <c r="AZA52" s="316"/>
      <c r="AZB52" s="316"/>
      <c r="AZC52" s="316"/>
      <c r="AZD52" s="316"/>
      <c r="AZE52" s="316"/>
      <c r="AZF52" s="316"/>
      <c r="AZG52" s="316"/>
      <c r="AZH52" s="316"/>
      <c r="AZI52" s="316"/>
      <c r="AZJ52" s="316"/>
      <c r="AZK52" s="316"/>
      <c r="AZL52" s="316"/>
      <c r="AZM52" s="316"/>
      <c r="AZN52" s="316"/>
      <c r="AZO52" s="316"/>
      <c r="AZP52" s="316"/>
      <c r="AZQ52" s="316"/>
      <c r="AZR52" s="316"/>
      <c r="AZS52" s="316"/>
      <c r="AZT52" s="316"/>
      <c r="AZU52" s="316"/>
      <c r="AZV52" s="316"/>
      <c r="AZW52" s="316"/>
      <c r="AZX52" s="316"/>
      <c r="AZY52" s="316"/>
      <c r="AZZ52" s="316"/>
      <c r="BAA52" s="316"/>
      <c r="BAB52" s="316"/>
      <c r="BAC52" s="316"/>
      <c r="BAD52" s="316"/>
      <c r="BAE52" s="316"/>
      <c r="BAF52" s="316"/>
      <c r="BAG52" s="316"/>
      <c r="BAH52" s="316"/>
      <c r="BAI52" s="316"/>
      <c r="BAJ52" s="316"/>
      <c r="BAK52" s="316"/>
      <c r="BAL52" s="316"/>
      <c r="BAM52" s="316"/>
      <c r="BAN52" s="316"/>
      <c r="BAO52" s="316"/>
      <c r="BAP52" s="316"/>
      <c r="BAQ52" s="316"/>
      <c r="BAR52" s="316"/>
      <c r="BAS52" s="316"/>
      <c r="BAT52" s="316"/>
      <c r="BAU52" s="316"/>
      <c r="BAV52" s="316"/>
      <c r="BAW52" s="316"/>
      <c r="BAX52" s="316"/>
      <c r="BAY52" s="316"/>
      <c r="BAZ52" s="316"/>
      <c r="BBA52" s="316"/>
      <c r="BBB52" s="316"/>
      <c r="BBC52" s="316"/>
      <c r="BBD52" s="316"/>
      <c r="BBE52" s="316"/>
      <c r="BBF52" s="316"/>
      <c r="BBG52" s="316"/>
      <c r="BBH52" s="316"/>
      <c r="BBI52" s="316"/>
      <c r="BBJ52" s="316"/>
      <c r="BBK52" s="316"/>
      <c r="BBL52" s="316"/>
      <c r="BBM52" s="316"/>
      <c r="BBN52" s="316"/>
      <c r="BBO52" s="316"/>
      <c r="BBP52" s="316"/>
      <c r="BBQ52" s="316"/>
      <c r="BBR52" s="316"/>
      <c r="BBS52" s="316"/>
      <c r="BBT52" s="316"/>
      <c r="BBU52" s="316"/>
      <c r="BBV52" s="316"/>
      <c r="BBW52" s="316"/>
      <c r="BBX52" s="316"/>
      <c r="BBY52" s="316"/>
      <c r="BBZ52" s="316"/>
      <c r="BCA52" s="316"/>
      <c r="BCB52" s="316"/>
      <c r="BCC52" s="316"/>
      <c r="BCD52" s="316"/>
      <c r="BCE52" s="316"/>
      <c r="BCF52" s="316"/>
      <c r="BCG52" s="316"/>
      <c r="BCH52" s="316"/>
      <c r="BCI52" s="316"/>
      <c r="BCJ52" s="316"/>
      <c r="BCK52" s="316"/>
      <c r="BCL52" s="316"/>
      <c r="BCM52" s="316"/>
      <c r="BCN52" s="316"/>
      <c r="BCO52" s="316"/>
      <c r="BCP52" s="316"/>
      <c r="BCQ52" s="316"/>
      <c r="BCR52" s="316"/>
      <c r="BCS52" s="316"/>
      <c r="BCT52" s="316"/>
      <c r="BCU52" s="316"/>
      <c r="BCV52" s="316"/>
      <c r="BCW52" s="316"/>
      <c r="BCX52" s="316"/>
      <c r="BCY52" s="316"/>
      <c r="BCZ52" s="316"/>
      <c r="BDA52" s="316"/>
      <c r="BDB52" s="316"/>
      <c r="BDC52" s="316"/>
      <c r="BDD52" s="316"/>
      <c r="BDE52" s="316"/>
      <c r="BDF52" s="316"/>
      <c r="BDG52" s="316"/>
      <c r="BDH52" s="316"/>
      <c r="BDI52" s="316"/>
      <c r="BDJ52" s="316"/>
      <c r="BDK52" s="316"/>
      <c r="BDL52" s="316"/>
      <c r="BDM52" s="316"/>
      <c r="BDN52" s="316"/>
      <c r="BDO52" s="316"/>
      <c r="BDP52" s="316"/>
      <c r="BDQ52" s="316"/>
      <c r="BDR52" s="316"/>
      <c r="BDS52" s="316"/>
      <c r="BDT52" s="316"/>
      <c r="BDU52" s="316"/>
      <c r="BDV52" s="316"/>
      <c r="BDW52" s="316"/>
      <c r="BDX52" s="316"/>
      <c r="BDY52" s="316"/>
      <c r="BDZ52" s="316"/>
      <c r="BEA52" s="316"/>
      <c r="BEB52" s="316"/>
      <c r="BEC52" s="316"/>
      <c r="BED52" s="316"/>
      <c r="BEE52" s="316"/>
      <c r="BEF52" s="316"/>
      <c r="BEG52" s="316"/>
      <c r="BEH52" s="316"/>
      <c r="BEI52" s="316"/>
      <c r="BEJ52" s="316"/>
      <c r="BEK52" s="316"/>
      <c r="BEL52" s="316"/>
      <c r="BEM52" s="316"/>
      <c r="BEN52" s="316"/>
      <c r="BEO52" s="316"/>
      <c r="BEP52" s="316"/>
      <c r="BEQ52" s="316"/>
      <c r="BER52" s="316"/>
      <c r="BES52" s="316"/>
      <c r="BET52" s="316"/>
      <c r="BEU52" s="316"/>
      <c r="BEV52" s="316"/>
      <c r="BEW52" s="316"/>
      <c r="BEX52" s="316"/>
      <c r="BEY52" s="316"/>
      <c r="BEZ52" s="316"/>
      <c r="BFA52" s="316"/>
      <c r="BFB52" s="316"/>
      <c r="BFC52" s="316"/>
      <c r="BFD52" s="316"/>
      <c r="BFE52" s="316"/>
      <c r="BFF52" s="316"/>
      <c r="BFG52" s="316"/>
      <c r="BFH52" s="316"/>
      <c r="BFI52" s="316"/>
      <c r="BFJ52" s="316"/>
      <c r="BFK52" s="316"/>
      <c r="BFL52" s="316"/>
      <c r="BFM52" s="316"/>
      <c r="BFN52" s="316"/>
      <c r="BFO52" s="316"/>
      <c r="BFP52" s="316"/>
      <c r="BFQ52" s="316"/>
      <c r="BFR52" s="316"/>
      <c r="BFS52" s="316"/>
      <c r="BFT52" s="316"/>
      <c r="BFU52" s="316"/>
      <c r="BFV52" s="316"/>
      <c r="BFW52" s="316"/>
      <c r="BFX52" s="316"/>
      <c r="BFY52" s="316"/>
      <c r="BFZ52" s="316"/>
      <c r="BGA52" s="316"/>
      <c r="BGB52" s="316"/>
      <c r="BGC52" s="316"/>
      <c r="BGD52" s="316"/>
      <c r="BGE52" s="316"/>
      <c r="BGF52" s="316"/>
      <c r="BGG52" s="316"/>
      <c r="BGH52" s="316"/>
      <c r="BGI52" s="316"/>
      <c r="BGJ52" s="316"/>
      <c r="BGK52" s="316"/>
      <c r="BGL52" s="316"/>
      <c r="BGM52" s="316"/>
      <c r="BGN52" s="316"/>
      <c r="BGO52" s="316"/>
      <c r="BGP52" s="316"/>
      <c r="BGQ52" s="316"/>
      <c r="BGR52" s="316"/>
      <c r="BGS52" s="316"/>
      <c r="BGT52" s="316"/>
      <c r="BGU52" s="316"/>
      <c r="BGV52" s="316"/>
      <c r="BGW52" s="316"/>
      <c r="BGX52" s="316"/>
      <c r="BGY52" s="316"/>
      <c r="BGZ52" s="316"/>
      <c r="BHA52" s="316"/>
      <c r="BHB52" s="316"/>
      <c r="BHC52" s="316"/>
      <c r="BHD52" s="316"/>
      <c r="BHE52" s="316"/>
      <c r="BHF52" s="316"/>
      <c r="BHG52" s="316"/>
      <c r="BHH52" s="316"/>
      <c r="BHI52" s="316"/>
      <c r="BHJ52" s="316"/>
      <c r="BHK52" s="316"/>
      <c r="BHL52" s="316"/>
      <c r="BHM52" s="316"/>
      <c r="BHN52" s="316"/>
      <c r="BHO52" s="316"/>
      <c r="BHP52" s="316"/>
      <c r="BHQ52" s="316"/>
      <c r="BHR52" s="316"/>
      <c r="BHS52" s="316"/>
      <c r="BHT52" s="316"/>
      <c r="BHU52" s="316"/>
      <c r="BHV52" s="316"/>
      <c r="BHW52" s="316"/>
      <c r="BHX52" s="316"/>
      <c r="BHY52" s="316"/>
      <c r="BHZ52" s="316"/>
      <c r="BIA52" s="316"/>
      <c r="BIB52" s="316"/>
      <c r="BIC52" s="316"/>
      <c r="BID52" s="316"/>
      <c r="BIE52" s="316"/>
      <c r="BIF52" s="316"/>
      <c r="BIG52" s="316"/>
      <c r="BIH52" s="316"/>
      <c r="BII52" s="316"/>
      <c r="BIJ52" s="316"/>
      <c r="BIK52" s="316"/>
      <c r="BIL52" s="316"/>
      <c r="BIM52" s="316"/>
      <c r="BIN52" s="316"/>
      <c r="BIO52" s="316"/>
      <c r="BIP52" s="316"/>
      <c r="BIQ52" s="316"/>
      <c r="BIR52" s="316"/>
      <c r="BIS52" s="316"/>
      <c r="BIT52" s="316"/>
      <c r="BIU52" s="316"/>
      <c r="BIV52" s="316"/>
      <c r="BIW52" s="316"/>
      <c r="BIX52" s="316"/>
      <c r="BIY52" s="316"/>
      <c r="BIZ52" s="316"/>
      <c r="BJA52" s="316"/>
      <c r="BJB52" s="316"/>
      <c r="BJC52" s="316"/>
      <c r="BJD52" s="316"/>
      <c r="BJE52" s="316"/>
      <c r="BJF52" s="316"/>
      <c r="BJG52" s="316"/>
      <c r="BJH52" s="316"/>
      <c r="BJI52" s="316"/>
      <c r="BJJ52" s="316"/>
      <c r="BJK52" s="316"/>
      <c r="BJL52" s="316"/>
      <c r="BJM52" s="316"/>
      <c r="BJN52" s="316"/>
      <c r="BJO52" s="316"/>
      <c r="BJP52" s="316"/>
      <c r="BJQ52" s="316"/>
      <c r="BJR52" s="316"/>
      <c r="BJS52" s="316"/>
      <c r="BJT52" s="316"/>
      <c r="BJU52" s="316"/>
      <c r="BJV52" s="316"/>
      <c r="BJW52" s="316"/>
      <c r="BJX52" s="316"/>
      <c r="BJY52" s="316"/>
      <c r="BJZ52" s="316"/>
      <c r="BKA52" s="316"/>
      <c r="BKB52" s="316"/>
      <c r="BKC52" s="316"/>
      <c r="BKD52" s="316"/>
      <c r="BKE52" s="316"/>
      <c r="BKF52" s="316"/>
      <c r="BKG52" s="316"/>
      <c r="BKH52" s="316"/>
      <c r="BKI52" s="316"/>
      <c r="BKJ52" s="316"/>
      <c r="BKK52" s="316"/>
      <c r="BKL52" s="316"/>
      <c r="BKM52" s="316"/>
      <c r="BKN52" s="316"/>
      <c r="BKO52" s="316"/>
      <c r="BKP52" s="316"/>
      <c r="BKQ52" s="316"/>
      <c r="BKR52" s="316"/>
      <c r="BKS52" s="316"/>
      <c r="BKT52" s="316"/>
      <c r="BKU52" s="316"/>
      <c r="BKV52" s="316"/>
      <c r="BKW52" s="316"/>
      <c r="BKX52" s="316"/>
      <c r="BKY52" s="316"/>
      <c r="BKZ52" s="316"/>
      <c r="BLA52" s="316"/>
      <c r="BLB52" s="316"/>
      <c r="BLC52" s="316"/>
      <c r="BLD52" s="316"/>
      <c r="BLE52" s="316"/>
      <c r="BLF52" s="316"/>
      <c r="BLG52" s="316"/>
      <c r="BLH52" s="316"/>
      <c r="BLI52" s="316"/>
      <c r="BLJ52" s="316"/>
      <c r="BLK52" s="316"/>
      <c r="BLL52" s="316"/>
      <c r="BLM52" s="316"/>
      <c r="BLN52" s="316"/>
      <c r="BLO52" s="316"/>
      <c r="BLP52" s="316"/>
      <c r="BLQ52" s="316"/>
      <c r="BLR52" s="316"/>
      <c r="BLS52" s="316"/>
      <c r="BLT52" s="316"/>
      <c r="BLU52" s="316"/>
      <c r="BLV52" s="316"/>
      <c r="BLW52" s="316"/>
      <c r="BLX52" s="316"/>
      <c r="BLY52" s="316"/>
      <c r="BLZ52" s="316"/>
      <c r="BMA52" s="316"/>
      <c r="BMB52" s="316"/>
      <c r="BMC52" s="316"/>
      <c r="BMD52" s="316"/>
      <c r="BME52" s="316"/>
      <c r="BMF52" s="316"/>
      <c r="BMG52" s="316"/>
      <c r="BMH52" s="316"/>
      <c r="BMI52" s="316"/>
      <c r="BMJ52" s="316"/>
      <c r="BMK52" s="316"/>
      <c r="BML52" s="316"/>
      <c r="BMM52" s="316"/>
      <c r="BMN52" s="316"/>
      <c r="BMO52" s="316"/>
      <c r="BMP52" s="316"/>
      <c r="BMQ52" s="316"/>
      <c r="BMR52" s="316"/>
      <c r="BMS52" s="316"/>
      <c r="BMT52" s="316"/>
      <c r="BMU52" s="316"/>
      <c r="BMV52" s="316"/>
      <c r="BMW52" s="316"/>
      <c r="BMX52" s="316"/>
      <c r="BMY52" s="316"/>
      <c r="BMZ52" s="316"/>
      <c r="BNA52" s="316"/>
      <c r="BNB52" s="316"/>
      <c r="BNC52" s="316"/>
      <c r="BND52" s="316"/>
      <c r="BNE52" s="316"/>
      <c r="BNF52" s="316"/>
      <c r="BNG52" s="316"/>
      <c r="BNH52" s="316"/>
      <c r="BNI52" s="316"/>
      <c r="BNJ52" s="316"/>
      <c r="BNK52" s="316"/>
      <c r="BNL52" s="316"/>
      <c r="BNM52" s="316"/>
      <c r="BNN52" s="316"/>
      <c r="BNO52" s="316"/>
      <c r="BNP52" s="316"/>
      <c r="BNQ52" s="316"/>
      <c r="BNR52" s="316"/>
      <c r="BNS52" s="316"/>
      <c r="BNT52" s="316"/>
      <c r="BNU52" s="316"/>
      <c r="BNV52" s="316"/>
      <c r="BNW52" s="316"/>
      <c r="BNX52" s="316"/>
      <c r="BNY52" s="316"/>
      <c r="BNZ52" s="316"/>
      <c r="BOA52" s="316"/>
      <c r="BOB52" s="316"/>
      <c r="BOC52" s="316"/>
      <c r="BOD52" s="316"/>
      <c r="BOE52" s="316"/>
      <c r="BOF52" s="316"/>
      <c r="BOG52" s="316"/>
      <c r="BOH52" s="316"/>
      <c r="BOI52" s="316"/>
      <c r="BOJ52" s="316"/>
      <c r="BOK52" s="316"/>
      <c r="BOL52" s="316"/>
      <c r="BOM52" s="316"/>
      <c r="BON52" s="316"/>
      <c r="BOO52" s="316"/>
      <c r="BOP52" s="316"/>
      <c r="BOQ52" s="316"/>
      <c r="BOR52" s="316"/>
      <c r="BOS52" s="316"/>
      <c r="BOT52" s="316"/>
      <c r="BOU52" s="316"/>
      <c r="BOV52" s="316"/>
      <c r="BOW52" s="316"/>
      <c r="BOX52" s="316"/>
      <c r="BOY52" s="316"/>
      <c r="BOZ52" s="316"/>
      <c r="BPA52" s="316"/>
      <c r="BPB52" s="316"/>
      <c r="BPC52" s="316"/>
      <c r="BPD52" s="316"/>
      <c r="BPE52" s="316"/>
      <c r="BPF52" s="316"/>
      <c r="BPG52" s="316"/>
      <c r="BPH52" s="316"/>
      <c r="BPI52" s="316"/>
      <c r="BPJ52" s="316"/>
      <c r="BPK52" s="316"/>
      <c r="BPL52" s="316"/>
      <c r="BPM52" s="316"/>
      <c r="BPN52" s="316"/>
      <c r="BPO52" s="316"/>
      <c r="BPP52" s="316"/>
      <c r="BPQ52" s="316"/>
      <c r="BPR52" s="316"/>
      <c r="BPS52" s="316"/>
      <c r="BPT52" s="316"/>
      <c r="BPU52" s="316"/>
      <c r="BPV52" s="316"/>
      <c r="BPW52" s="316"/>
      <c r="BPX52" s="316"/>
      <c r="BPY52" s="316"/>
      <c r="BPZ52" s="316"/>
      <c r="BQA52" s="316"/>
      <c r="BQB52" s="316"/>
      <c r="BQC52" s="316"/>
      <c r="BQD52" s="316"/>
      <c r="BQE52" s="316"/>
      <c r="BQF52" s="316"/>
      <c r="BQG52" s="316"/>
      <c r="BQH52" s="316"/>
      <c r="BQI52" s="316"/>
      <c r="BQJ52" s="316"/>
      <c r="BQK52" s="316"/>
      <c r="BQL52" s="316"/>
      <c r="BQM52" s="316"/>
      <c r="BQN52" s="316"/>
      <c r="BQO52" s="316"/>
      <c r="BQP52" s="316"/>
      <c r="BQQ52" s="316"/>
      <c r="BQR52" s="316"/>
      <c r="BQS52" s="316"/>
      <c r="BQT52" s="316"/>
      <c r="BQU52" s="316"/>
      <c r="BQV52" s="316"/>
      <c r="BQW52" s="316"/>
      <c r="BQX52" s="316"/>
      <c r="BQY52" s="316"/>
      <c r="BQZ52" s="316"/>
      <c r="BRA52" s="316"/>
      <c r="BRB52" s="316"/>
      <c r="BRC52" s="316"/>
      <c r="BRD52" s="316"/>
      <c r="BRE52" s="316"/>
      <c r="BRF52" s="316"/>
      <c r="BRG52" s="316"/>
      <c r="BRH52" s="316"/>
      <c r="BRI52" s="316"/>
      <c r="BRJ52" s="316"/>
      <c r="BRK52" s="316"/>
      <c r="BRL52" s="316"/>
      <c r="BRM52" s="316"/>
      <c r="BRN52" s="316"/>
      <c r="BRO52" s="316"/>
      <c r="BRP52" s="316"/>
      <c r="BRQ52" s="316"/>
      <c r="BRR52" s="316"/>
      <c r="BRS52" s="316"/>
      <c r="BRT52" s="316"/>
      <c r="BRU52" s="316"/>
      <c r="BRV52" s="316"/>
      <c r="BRW52" s="316"/>
      <c r="BRX52" s="316"/>
      <c r="BRY52" s="316"/>
      <c r="BRZ52" s="316"/>
      <c r="BSA52" s="316"/>
      <c r="BSB52" s="316"/>
      <c r="BSC52" s="316"/>
      <c r="BSD52" s="316"/>
      <c r="BSE52" s="316"/>
      <c r="BSF52" s="316"/>
      <c r="BSG52" s="316"/>
      <c r="BSH52" s="316"/>
      <c r="BSI52" s="316"/>
      <c r="BSJ52" s="316"/>
      <c r="BSK52" s="316"/>
      <c r="BSL52" s="316"/>
      <c r="BSM52" s="316"/>
      <c r="BSN52" s="316"/>
      <c r="BSO52" s="316"/>
      <c r="BSP52" s="316"/>
      <c r="BSQ52" s="316"/>
      <c r="BSR52" s="316"/>
      <c r="BSS52" s="316"/>
      <c r="BST52" s="316"/>
      <c r="BSU52" s="316"/>
      <c r="BSV52" s="316"/>
      <c r="BSW52" s="316"/>
      <c r="BSX52" s="316"/>
      <c r="BSY52" s="316"/>
      <c r="BSZ52" s="316"/>
      <c r="BTA52" s="316"/>
      <c r="BTB52" s="316"/>
      <c r="BTC52" s="316"/>
      <c r="BTD52" s="316"/>
      <c r="BTE52" s="316"/>
      <c r="BTF52" s="316"/>
      <c r="BTG52" s="316"/>
      <c r="BTH52" s="316"/>
      <c r="BTI52" s="316"/>
      <c r="BTJ52" s="316"/>
      <c r="BTK52" s="316"/>
      <c r="BTL52" s="316"/>
      <c r="BTM52" s="316"/>
      <c r="BTN52" s="316"/>
      <c r="BTO52" s="316"/>
      <c r="BTP52" s="316"/>
      <c r="BTQ52" s="316"/>
      <c r="BTR52" s="316"/>
      <c r="BTS52" s="316"/>
      <c r="BTT52" s="316"/>
      <c r="BTU52" s="316"/>
      <c r="BTV52" s="316"/>
      <c r="BTW52" s="316"/>
      <c r="BTX52" s="316"/>
      <c r="BTY52" s="316"/>
      <c r="BTZ52" s="316"/>
      <c r="BUA52" s="316"/>
      <c r="BUB52" s="316"/>
      <c r="BUC52" s="316"/>
      <c r="BUD52" s="316"/>
      <c r="BUE52" s="316"/>
      <c r="BUF52" s="316"/>
      <c r="BUG52" s="316"/>
      <c r="BUH52" s="316"/>
      <c r="BUI52" s="316"/>
      <c r="BUJ52" s="316"/>
      <c r="BUK52" s="316"/>
      <c r="BUL52" s="316"/>
      <c r="BUM52" s="316"/>
      <c r="BUN52" s="316"/>
      <c r="BUO52" s="316"/>
      <c r="BUP52" s="316"/>
      <c r="BUQ52" s="316"/>
      <c r="BUR52" s="316"/>
      <c r="BUS52" s="316"/>
      <c r="BUT52" s="316"/>
      <c r="BUU52" s="316"/>
      <c r="BUV52" s="316"/>
      <c r="BUW52" s="316"/>
      <c r="BUX52" s="316"/>
      <c r="BUY52" s="316"/>
      <c r="BUZ52" s="316"/>
      <c r="BVA52" s="316"/>
      <c r="BVB52" s="316"/>
      <c r="BVC52" s="316"/>
      <c r="BVD52" s="316"/>
      <c r="BVE52" s="316"/>
      <c r="BVF52" s="316"/>
      <c r="BVG52" s="316"/>
      <c r="BVH52" s="316"/>
      <c r="BVI52" s="316"/>
      <c r="BVJ52" s="316"/>
      <c r="BVK52" s="316"/>
      <c r="BVL52" s="316"/>
      <c r="BVM52" s="316"/>
      <c r="BVN52" s="316"/>
      <c r="BVO52" s="316"/>
      <c r="BVP52" s="316"/>
      <c r="BVQ52" s="316"/>
      <c r="BVR52" s="316"/>
      <c r="BVS52" s="316"/>
      <c r="BVT52" s="316"/>
      <c r="BVU52" s="316"/>
      <c r="BVV52" s="316"/>
      <c r="BVW52" s="316"/>
      <c r="BVX52" s="316"/>
      <c r="BVY52" s="316"/>
      <c r="BVZ52" s="316"/>
      <c r="BWA52" s="316"/>
      <c r="BWB52" s="316"/>
      <c r="BWC52" s="316"/>
      <c r="BWD52" s="316"/>
      <c r="BWE52" s="316"/>
      <c r="BWF52" s="316"/>
      <c r="BWG52" s="316"/>
      <c r="BWH52" s="316"/>
      <c r="BWI52" s="316"/>
      <c r="BWJ52" s="316"/>
      <c r="BWK52" s="316"/>
      <c r="BWL52" s="316"/>
      <c r="BWM52" s="316"/>
      <c r="BWN52" s="316"/>
      <c r="BWO52" s="316"/>
      <c r="BWP52" s="316"/>
      <c r="BWQ52" s="316"/>
      <c r="BWR52" s="316"/>
      <c r="BWS52" s="316"/>
      <c r="BWT52" s="316"/>
      <c r="BWU52" s="316"/>
      <c r="BWV52" s="316"/>
      <c r="BWW52" s="316"/>
      <c r="BWX52" s="316"/>
      <c r="BWY52" s="316"/>
      <c r="BWZ52" s="316"/>
      <c r="BXA52" s="316"/>
      <c r="BXB52" s="316"/>
      <c r="BXC52" s="316"/>
      <c r="BXD52" s="316"/>
      <c r="BXE52" s="316"/>
      <c r="BXF52" s="316"/>
      <c r="BXG52" s="316"/>
      <c r="BXH52" s="316"/>
      <c r="BXI52" s="316"/>
      <c r="BXJ52" s="316"/>
      <c r="BXK52" s="316"/>
      <c r="BXL52" s="316"/>
      <c r="BXM52" s="316"/>
      <c r="BXN52" s="316"/>
      <c r="BXO52" s="316"/>
      <c r="BXP52" s="316"/>
      <c r="BXQ52" s="316"/>
      <c r="BXR52" s="316"/>
      <c r="BXS52" s="316"/>
      <c r="BXT52" s="316"/>
      <c r="BXU52" s="316"/>
      <c r="BXV52" s="316"/>
      <c r="BXW52" s="316"/>
      <c r="BXX52" s="316"/>
      <c r="BXY52" s="316"/>
      <c r="BXZ52" s="316"/>
      <c r="BYA52" s="316"/>
      <c r="BYB52" s="316"/>
      <c r="BYC52" s="316"/>
      <c r="BYD52" s="316"/>
      <c r="BYE52" s="316"/>
      <c r="BYF52" s="316"/>
      <c r="BYG52" s="316"/>
      <c r="BYH52" s="316"/>
      <c r="BYI52" s="316"/>
      <c r="BYJ52" s="316"/>
      <c r="BYK52" s="316"/>
      <c r="BYL52" s="316"/>
      <c r="BYM52" s="316"/>
      <c r="BYN52" s="316"/>
      <c r="BYO52" s="316"/>
      <c r="BYP52" s="316"/>
      <c r="BYQ52" s="316"/>
      <c r="BYR52" s="316"/>
      <c r="BYS52" s="316"/>
      <c r="BYT52" s="316"/>
      <c r="BYU52" s="316"/>
      <c r="BYV52" s="316"/>
      <c r="BYW52" s="316"/>
      <c r="BYX52" s="316"/>
      <c r="BYY52" s="316"/>
      <c r="BYZ52" s="316"/>
      <c r="BZA52" s="316"/>
      <c r="BZB52" s="316"/>
      <c r="BZC52" s="316"/>
      <c r="BZD52" s="316"/>
      <c r="BZE52" s="316"/>
      <c r="BZF52" s="316"/>
      <c r="BZG52" s="316"/>
      <c r="BZH52" s="316"/>
      <c r="BZI52" s="316"/>
      <c r="BZJ52" s="316"/>
      <c r="BZK52" s="316"/>
      <c r="BZL52" s="316"/>
      <c r="BZM52" s="316"/>
      <c r="BZN52" s="316"/>
      <c r="BZO52" s="316"/>
      <c r="BZP52" s="316"/>
      <c r="BZQ52" s="316"/>
      <c r="BZR52" s="316"/>
      <c r="BZS52" s="316"/>
      <c r="BZT52" s="316"/>
      <c r="BZU52" s="316"/>
      <c r="BZV52" s="316"/>
      <c r="BZW52" s="316"/>
      <c r="BZX52" s="316"/>
      <c r="BZY52" s="316"/>
      <c r="BZZ52" s="316"/>
      <c r="CAA52" s="316"/>
      <c r="CAB52" s="316"/>
      <c r="CAC52" s="316"/>
      <c r="CAD52" s="316"/>
      <c r="CAE52" s="316"/>
      <c r="CAF52" s="316"/>
      <c r="CAG52" s="316"/>
      <c r="CAH52" s="316"/>
      <c r="CAI52" s="316"/>
      <c r="CAJ52" s="316"/>
      <c r="CAK52" s="316"/>
      <c r="CAL52" s="316"/>
      <c r="CAM52" s="316"/>
      <c r="CAN52" s="316"/>
      <c r="CAO52" s="316"/>
      <c r="CAP52" s="316"/>
      <c r="CAQ52" s="316"/>
      <c r="CAR52" s="316"/>
      <c r="CAS52" s="316"/>
      <c r="CAT52" s="316"/>
      <c r="CAU52" s="316"/>
      <c r="CAV52" s="316"/>
      <c r="CAW52" s="316"/>
      <c r="CAX52" s="316"/>
      <c r="CAY52" s="316"/>
      <c r="CAZ52" s="316"/>
      <c r="CBA52" s="316"/>
      <c r="CBB52" s="316"/>
      <c r="CBC52" s="316"/>
      <c r="CBD52" s="316"/>
      <c r="CBE52" s="316"/>
      <c r="CBF52" s="316"/>
      <c r="CBG52" s="316"/>
      <c r="CBH52" s="316"/>
      <c r="CBI52" s="316"/>
      <c r="CBJ52" s="316"/>
      <c r="CBK52" s="316"/>
      <c r="CBL52" s="316"/>
      <c r="CBM52" s="316"/>
      <c r="CBN52" s="316"/>
      <c r="CBO52" s="316"/>
      <c r="CBP52" s="316"/>
      <c r="CBQ52" s="316"/>
      <c r="CBR52" s="316"/>
      <c r="CBS52" s="316"/>
      <c r="CBT52" s="316"/>
      <c r="CBU52" s="316"/>
      <c r="CBV52" s="316"/>
      <c r="CBW52" s="316"/>
      <c r="CBX52" s="316"/>
      <c r="CBY52" s="316"/>
      <c r="CBZ52" s="316"/>
      <c r="CCA52" s="316"/>
      <c r="CCB52" s="316"/>
      <c r="CCC52" s="316"/>
      <c r="CCD52" s="316"/>
      <c r="CCE52" s="316"/>
      <c r="CCF52" s="316"/>
      <c r="CCG52" s="316"/>
      <c r="CCH52" s="316"/>
      <c r="CCI52" s="316"/>
      <c r="CCJ52" s="316"/>
      <c r="CCK52" s="316"/>
      <c r="CCL52" s="316"/>
      <c r="CCM52" s="316"/>
      <c r="CCN52" s="316"/>
      <c r="CCO52" s="316"/>
      <c r="CCP52" s="316"/>
      <c r="CCQ52" s="316"/>
      <c r="CCR52" s="316"/>
      <c r="CCS52" s="316"/>
      <c r="CCT52" s="316"/>
      <c r="CCU52" s="316"/>
      <c r="CCV52" s="316"/>
      <c r="CCW52" s="316"/>
      <c r="CCX52" s="316"/>
      <c r="CCY52" s="316"/>
      <c r="CCZ52" s="316"/>
      <c r="CDA52" s="316"/>
      <c r="CDB52" s="316"/>
      <c r="CDC52" s="316"/>
      <c r="CDD52" s="316"/>
      <c r="CDE52" s="316"/>
      <c r="CDF52" s="316"/>
      <c r="CDG52" s="316"/>
      <c r="CDH52" s="316"/>
      <c r="CDI52" s="316"/>
      <c r="CDJ52" s="316"/>
      <c r="CDK52" s="316"/>
      <c r="CDL52" s="316"/>
      <c r="CDM52" s="316"/>
      <c r="CDN52" s="316"/>
      <c r="CDO52" s="316"/>
      <c r="CDP52" s="316"/>
      <c r="CDQ52" s="316"/>
      <c r="CDR52" s="316"/>
      <c r="CDS52" s="316"/>
      <c r="CDT52" s="316"/>
      <c r="CDU52" s="316"/>
      <c r="CDV52" s="316"/>
      <c r="CDW52" s="316"/>
      <c r="CDX52" s="316"/>
      <c r="CDY52" s="316"/>
      <c r="CDZ52" s="316"/>
      <c r="CEA52" s="316"/>
      <c r="CEB52" s="316"/>
      <c r="CEC52" s="316"/>
      <c r="CED52" s="316"/>
      <c r="CEE52" s="316"/>
      <c r="CEF52" s="316"/>
      <c r="CEG52" s="316"/>
      <c r="CEH52" s="316"/>
      <c r="CEI52" s="316"/>
      <c r="CEJ52" s="316"/>
      <c r="CEK52" s="316"/>
      <c r="CEL52" s="316"/>
      <c r="CEM52" s="316"/>
      <c r="CEN52" s="316"/>
      <c r="CEO52" s="316"/>
      <c r="CEP52" s="316"/>
      <c r="CEQ52" s="316"/>
      <c r="CER52" s="316"/>
      <c r="CES52" s="316"/>
      <c r="CET52" s="316"/>
      <c r="CEU52" s="316"/>
      <c r="CEV52" s="316"/>
      <c r="CEW52" s="316"/>
      <c r="CEX52" s="316"/>
      <c r="CEY52" s="316"/>
      <c r="CEZ52" s="316"/>
      <c r="CFA52" s="316"/>
      <c r="CFB52" s="316"/>
      <c r="CFC52" s="316"/>
      <c r="CFD52" s="316"/>
      <c r="CFE52" s="316"/>
      <c r="CFF52" s="316"/>
      <c r="CFG52" s="316"/>
      <c r="CFH52" s="316"/>
      <c r="CFI52" s="316"/>
      <c r="CFJ52" s="316"/>
      <c r="CFK52" s="316"/>
      <c r="CFL52" s="316"/>
      <c r="CFM52" s="316"/>
      <c r="CFN52" s="316"/>
      <c r="CFO52" s="316"/>
      <c r="CFP52" s="316"/>
      <c r="CFQ52" s="316"/>
      <c r="CFR52" s="316"/>
      <c r="CFS52" s="316"/>
      <c r="CFT52" s="316"/>
      <c r="CFU52" s="316"/>
      <c r="CFV52" s="316"/>
      <c r="CFW52" s="316"/>
      <c r="CFX52" s="316"/>
      <c r="CFY52" s="316"/>
      <c r="CFZ52" s="316"/>
      <c r="CGA52" s="316"/>
      <c r="CGB52" s="316"/>
      <c r="CGC52" s="316"/>
      <c r="CGD52" s="316"/>
      <c r="CGE52" s="316"/>
      <c r="CGF52" s="316"/>
      <c r="CGG52" s="316"/>
      <c r="CGH52" s="316"/>
      <c r="CGI52" s="316"/>
      <c r="CGJ52" s="316"/>
      <c r="CGK52" s="316"/>
      <c r="CGL52" s="316"/>
      <c r="CGM52" s="316"/>
      <c r="CGN52" s="316"/>
      <c r="CGO52" s="316"/>
      <c r="CGP52" s="316"/>
      <c r="CGQ52" s="316"/>
      <c r="CGR52" s="316"/>
      <c r="CGS52" s="316"/>
      <c r="CGT52" s="316"/>
      <c r="CGU52" s="316"/>
      <c r="CGV52" s="316"/>
      <c r="CGW52" s="316"/>
      <c r="CGX52" s="316"/>
      <c r="CGY52" s="316"/>
      <c r="CGZ52" s="316"/>
      <c r="CHA52" s="316"/>
      <c r="CHB52" s="316"/>
      <c r="CHC52" s="316"/>
      <c r="CHD52" s="316"/>
      <c r="CHE52" s="316"/>
      <c r="CHF52" s="316"/>
      <c r="CHG52" s="316"/>
      <c r="CHH52" s="316"/>
      <c r="CHI52" s="316"/>
      <c r="CHJ52" s="316"/>
      <c r="CHK52" s="316"/>
      <c r="CHL52" s="316"/>
      <c r="CHM52" s="316"/>
      <c r="CHN52" s="316"/>
      <c r="CHO52" s="316"/>
      <c r="CHP52" s="316"/>
      <c r="CHQ52" s="316"/>
      <c r="CHR52" s="316"/>
      <c r="CHS52" s="316"/>
      <c r="CHT52" s="316"/>
      <c r="CHU52" s="316"/>
      <c r="CHV52" s="316"/>
      <c r="CHW52" s="316"/>
      <c r="CHX52" s="316"/>
      <c r="CHY52" s="316"/>
      <c r="CHZ52" s="316"/>
      <c r="CIA52" s="316"/>
      <c r="CIB52" s="316"/>
      <c r="CIC52" s="316"/>
      <c r="CID52" s="316"/>
      <c r="CIE52" s="316"/>
      <c r="CIF52" s="316"/>
      <c r="CIG52" s="316"/>
      <c r="CIH52" s="316"/>
      <c r="CII52" s="316"/>
      <c r="CIJ52" s="316"/>
      <c r="CIK52" s="316"/>
      <c r="CIL52" s="316"/>
      <c r="CIM52" s="316"/>
      <c r="CIN52" s="316"/>
      <c r="CIO52" s="316"/>
      <c r="CIP52" s="316"/>
      <c r="CIQ52" s="316"/>
      <c r="CIR52" s="316"/>
      <c r="CIS52" s="316"/>
      <c r="CIT52" s="316"/>
      <c r="CIU52" s="316"/>
      <c r="CIV52" s="316"/>
      <c r="CIW52" s="316"/>
      <c r="CIX52" s="316"/>
      <c r="CIY52" s="316"/>
      <c r="CIZ52" s="316"/>
      <c r="CJA52" s="316"/>
      <c r="CJB52" s="316"/>
      <c r="CJC52" s="316"/>
      <c r="CJD52" s="316"/>
      <c r="CJE52" s="316"/>
      <c r="CJF52" s="316"/>
      <c r="CJG52" s="316"/>
      <c r="CJH52" s="316"/>
      <c r="CJI52" s="316"/>
      <c r="CJJ52" s="316"/>
      <c r="CJK52" s="316"/>
      <c r="CJL52" s="316"/>
      <c r="CJM52" s="316"/>
      <c r="CJN52" s="316"/>
      <c r="CJO52" s="316"/>
      <c r="CJP52" s="316"/>
      <c r="CJQ52" s="316"/>
      <c r="CJR52" s="316"/>
      <c r="CJS52" s="316"/>
      <c r="CJT52" s="316"/>
      <c r="CJU52" s="316"/>
      <c r="CJV52" s="316"/>
      <c r="CJW52" s="316"/>
      <c r="CJX52" s="316"/>
      <c r="CJY52" s="316"/>
      <c r="CJZ52" s="316"/>
      <c r="CKA52" s="316"/>
      <c r="CKB52" s="316"/>
      <c r="CKC52" s="316"/>
      <c r="CKD52" s="316"/>
      <c r="CKE52" s="316"/>
      <c r="CKF52" s="316"/>
      <c r="CKG52" s="316"/>
      <c r="CKH52" s="316"/>
      <c r="CKI52" s="316"/>
      <c r="CKJ52" s="316"/>
      <c r="CKK52" s="316"/>
      <c r="CKL52" s="316"/>
      <c r="CKM52" s="316"/>
      <c r="CKN52" s="316"/>
      <c r="CKO52" s="316"/>
      <c r="CKP52" s="316"/>
      <c r="CKQ52" s="316"/>
      <c r="CKR52" s="316"/>
      <c r="CKS52" s="316"/>
      <c r="CKT52" s="316"/>
      <c r="CKU52" s="316"/>
      <c r="CKV52" s="316"/>
      <c r="CKW52" s="316"/>
      <c r="CKX52" s="316"/>
      <c r="CKY52" s="316"/>
      <c r="CKZ52" s="316"/>
      <c r="CLA52" s="316"/>
      <c r="CLB52" s="316"/>
      <c r="CLC52" s="316"/>
      <c r="CLD52" s="316"/>
      <c r="CLE52" s="316"/>
      <c r="CLF52" s="316"/>
      <c r="CLG52" s="316"/>
      <c r="CLH52" s="316"/>
      <c r="CLI52" s="316"/>
      <c r="CLJ52" s="316"/>
      <c r="CLK52" s="316"/>
      <c r="CLL52" s="316"/>
      <c r="CLM52" s="316"/>
      <c r="CLN52" s="316"/>
      <c r="CLO52" s="316"/>
      <c r="CLP52" s="316"/>
      <c r="CLQ52" s="316"/>
      <c r="CLR52" s="316"/>
      <c r="CLS52" s="316"/>
      <c r="CLT52" s="316"/>
      <c r="CLU52" s="316"/>
      <c r="CLV52" s="316"/>
      <c r="CLW52" s="316"/>
      <c r="CLX52" s="316"/>
      <c r="CLY52" s="316"/>
      <c r="CLZ52" s="316"/>
      <c r="CMA52" s="316"/>
      <c r="CMB52" s="316"/>
      <c r="CMC52" s="316"/>
      <c r="CMD52" s="316"/>
      <c r="CME52" s="316"/>
      <c r="CMF52" s="316"/>
      <c r="CMG52" s="316"/>
      <c r="CMH52" s="316"/>
      <c r="CMI52" s="316"/>
      <c r="CMJ52" s="316"/>
      <c r="CMK52" s="316"/>
      <c r="CML52" s="316"/>
      <c r="CMM52" s="316"/>
      <c r="CMN52" s="316"/>
      <c r="CMO52" s="316"/>
      <c r="CMP52" s="316"/>
      <c r="CMQ52" s="316"/>
      <c r="CMR52" s="316"/>
      <c r="CMS52" s="316"/>
      <c r="CMT52" s="316"/>
      <c r="CMU52" s="316"/>
      <c r="CMV52" s="316"/>
      <c r="CMW52" s="316"/>
      <c r="CMX52" s="316"/>
      <c r="CMY52" s="316"/>
      <c r="CMZ52" s="316"/>
      <c r="CNA52" s="316"/>
      <c r="CNB52" s="316"/>
      <c r="CNC52" s="316"/>
      <c r="CND52" s="316"/>
      <c r="CNE52" s="316"/>
      <c r="CNF52" s="316"/>
      <c r="CNG52" s="316"/>
      <c r="CNH52" s="316"/>
      <c r="CNI52" s="316"/>
      <c r="CNJ52" s="316"/>
      <c r="CNK52" s="316"/>
      <c r="CNL52" s="316"/>
      <c r="CNM52" s="316"/>
      <c r="CNN52" s="316"/>
      <c r="CNO52" s="316"/>
      <c r="CNP52" s="316"/>
      <c r="CNQ52" s="316"/>
      <c r="CNR52" s="316"/>
      <c r="CNS52" s="316"/>
      <c r="CNT52" s="316"/>
      <c r="CNU52" s="316"/>
      <c r="CNV52" s="316"/>
      <c r="CNW52" s="316"/>
      <c r="CNX52" s="316"/>
      <c r="CNY52" s="316"/>
      <c r="CNZ52" s="316"/>
      <c r="COA52" s="316"/>
      <c r="COB52" s="316"/>
      <c r="COC52" s="316"/>
      <c r="COD52" s="316"/>
      <c r="COE52" s="316"/>
      <c r="COF52" s="316"/>
      <c r="COG52" s="316"/>
      <c r="COH52" s="316"/>
      <c r="COI52" s="316"/>
      <c r="COJ52" s="316"/>
      <c r="COK52" s="316"/>
      <c r="COL52" s="316"/>
      <c r="COM52" s="316"/>
      <c r="CON52" s="316"/>
      <c r="COO52" s="316"/>
      <c r="COP52" s="316"/>
      <c r="COQ52" s="316"/>
      <c r="COR52" s="316"/>
      <c r="COS52" s="316"/>
      <c r="COT52" s="316"/>
      <c r="COU52" s="316"/>
      <c r="COV52" s="316"/>
      <c r="COW52" s="316"/>
      <c r="COX52" s="316"/>
      <c r="COY52" s="316"/>
      <c r="COZ52" s="316"/>
      <c r="CPA52" s="316"/>
      <c r="CPB52" s="316"/>
      <c r="CPC52" s="316"/>
      <c r="CPD52" s="316"/>
      <c r="CPE52" s="316"/>
      <c r="CPF52" s="316"/>
      <c r="CPG52" s="316"/>
      <c r="CPH52" s="316"/>
      <c r="CPI52" s="316"/>
      <c r="CPJ52" s="316"/>
      <c r="CPK52" s="316"/>
      <c r="CPL52" s="316"/>
      <c r="CPM52" s="316"/>
      <c r="CPN52" s="316"/>
      <c r="CPO52" s="316"/>
      <c r="CPP52" s="316"/>
      <c r="CPQ52" s="316"/>
      <c r="CPR52" s="316"/>
      <c r="CPS52" s="316"/>
      <c r="CPT52" s="316"/>
      <c r="CPU52" s="316"/>
      <c r="CPV52" s="316"/>
      <c r="CPW52" s="316"/>
      <c r="CPX52" s="316"/>
      <c r="CPY52" s="316"/>
      <c r="CPZ52" s="316"/>
      <c r="CQA52" s="316"/>
      <c r="CQB52" s="316"/>
      <c r="CQC52" s="316"/>
      <c r="CQD52" s="316"/>
      <c r="CQE52" s="316"/>
      <c r="CQF52" s="316"/>
      <c r="CQG52" s="316"/>
      <c r="CQH52" s="316"/>
      <c r="CQI52" s="316"/>
      <c r="CQJ52" s="316"/>
      <c r="CQK52" s="316"/>
      <c r="CQL52" s="316"/>
      <c r="CQM52" s="316"/>
      <c r="CQN52" s="316"/>
      <c r="CQO52" s="316"/>
      <c r="CQP52" s="316"/>
      <c r="CQQ52" s="316"/>
      <c r="CQR52" s="316"/>
      <c r="CQS52" s="316"/>
      <c r="CQT52" s="316"/>
      <c r="CQU52" s="316"/>
      <c r="CQV52" s="316"/>
      <c r="CQW52" s="316"/>
      <c r="CQX52" s="316"/>
      <c r="CQY52" s="316"/>
      <c r="CQZ52" s="316"/>
      <c r="CRA52" s="316"/>
      <c r="CRB52" s="316"/>
      <c r="CRC52" s="316"/>
      <c r="CRD52" s="316"/>
      <c r="CRE52" s="316"/>
      <c r="CRF52" s="316"/>
      <c r="CRG52" s="316"/>
      <c r="CRH52" s="316"/>
      <c r="CRI52" s="316"/>
      <c r="CRJ52" s="316"/>
      <c r="CRK52" s="316"/>
      <c r="CRL52" s="316"/>
      <c r="CRM52" s="316"/>
      <c r="CRN52" s="316"/>
      <c r="CRO52" s="316"/>
      <c r="CRP52" s="316"/>
      <c r="CRQ52" s="316"/>
      <c r="CRR52" s="316"/>
      <c r="CRS52" s="316"/>
      <c r="CRT52" s="316"/>
      <c r="CRU52" s="316"/>
      <c r="CRV52" s="316"/>
      <c r="CRW52" s="316"/>
      <c r="CRX52" s="316"/>
      <c r="CRY52" s="316"/>
      <c r="CRZ52" s="316"/>
      <c r="CSA52" s="316"/>
      <c r="CSB52" s="316"/>
      <c r="CSC52" s="316"/>
      <c r="CSD52" s="316"/>
      <c r="CSE52" s="316"/>
      <c r="CSF52" s="316"/>
      <c r="CSG52" s="316"/>
      <c r="CSH52" s="316"/>
      <c r="CSI52" s="316"/>
      <c r="CSJ52" s="316"/>
      <c r="CSK52" s="316"/>
      <c r="CSL52" s="316"/>
      <c r="CSM52" s="316"/>
      <c r="CSN52" s="316"/>
      <c r="CSO52" s="316"/>
      <c r="CSP52" s="316"/>
      <c r="CSQ52" s="316"/>
      <c r="CSR52" s="316"/>
      <c r="CSS52" s="316"/>
      <c r="CST52" s="316"/>
      <c r="CSU52" s="316"/>
      <c r="CSV52" s="316"/>
      <c r="CSW52" s="316"/>
      <c r="CSX52" s="316"/>
      <c r="CSY52" s="316"/>
      <c r="CSZ52" s="316"/>
      <c r="CTA52" s="316"/>
      <c r="CTB52" s="316"/>
      <c r="CTC52" s="316"/>
      <c r="CTD52" s="316"/>
      <c r="CTE52" s="316"/>
      <c r="CTF52" s="316"/>
      <c r="CTG52" s="316"/>
      <c r="CTH52" s="316"/>
      <c r="CTI52" s="316"/>
      <c r="CTJ52" s="316"/>
      <c r="CTK52" s="316"/>
      <c r="CTL52" s="316"/>
      <c r="CTM52" s="316"/>
      <c r="CTN52" s="316"/>
      <c r="CTO52" s="316"/>
      <c r="CTP52" s="316"/>
      <c r="CTQ52" s="316"/>
      <c r="CTR52" s="316"/>
      <c r="CTS52" s="316"/>
      <c r="CTT52" s="316"/>
      <c r="CTU52" s="316"/>
      <c r="CTV52" s="316"/>
      <c r="CTW52" s="316"/>
      <c r="CTX52" s="316"/>
      <c r="CTY52" s="316"/>
      <c r="CTZ52" s="316"/>
      <c r="CUA52" s="316"/>
      <c r="CUB52" s="316"/>
      <c r="CUC52" s="316"/>
      <c r="CUD52" s="316"/>
      <c r="CUE52" s="316"/>
      <c r="CUF52" s="316"/>
      <c r="CUG52" s="316"/>
      <c r="CUH52" s="316"/>
      <c r="CUI52" s="316"/>
      <c r="CUJ52" s="316"/>
      <c r="CUK52" s="316"/>
      <c r="CUL52" s="316"/>
      <c r="CUM52" s="316"/>
      <c r="CUN52" s="316"/>
      <c r="CUO52" s="316"/>
      <c r="CUP52" s="316"/>
      <c r="CUQ52" s="316"/>
      <c r="CUR52" s="316"/>
      <c r="CUS52" s="316"/>
      <c r="CUT52" s="316"/>
      <c r="CUU52" s="316"/>
      <c r="CUV52" s="316"/>
      <c r="CUW52" s="316"/>
      <c r="CUX52" s="316"/>
      <c r="CUY52" s="316"/>
      <c r="CUZ52" s="316"/>
      <c r="CVA52" s="316"/>
      <c r="CVB52" s="316"/>
      <c r="CVC52" s="316"/>
      <c r="CVD52" s="316"/>
      <c r="CVE52" s="316"/>
      <c r="CVF52" s="316"/>
      <c r="CVG52" s="316"/>
      <c r="CVH52" s="316"/>
      <c r="CVI52" s="316"/>
      <c r="CVJ52" s="316"/>
      <c r="CVK52" s="316"/>
      <c r="CVL52" s="316"/>
      <c r="CVM52" s="316"/>
      <c r="CVN52" s="316"/>
      <c r="CVO52" s="316"/>
      <c r="CVP52" s="316"/>
      <c r="CVQ52" s="316"/>
      <c r="CVR52" s="316"/>
      <c r="CVS52" s="316"/>
      <c r="CVT52" s="316"/>
      <c r="CVU52" s="316"/>
      <c r="CVV52" s="316"/>
      <c r="CVW52" s="316"/>
      <c r="CVX52" s="316"/>
      <c r="CVY52" s="316"/>
      <c r="CVZ52" s="316"/>
      <c r="CWA52" s="316"/>
      <c r="CWB52" s="316"/>
      <c r="CWC52" s="316"/>
      <c r="CWD52" s="316"/>
      <c r="CWE52" s="316"/>
      <c r="CWF52" s="316"/>
      <c r="CWG52" s="316"/>
      <c r="CWH52" s="316"/>
      <c r="CWI52" s="316"/>
      <c r="CWJ52" s="316"/>
      <c r="CWK52" s="316"/>
      <c r="CWL52" s="316"/>
      <c r="CWM52" s="316"/>
      <c r="CWN52" s="316"/>
      <c r="CWO52" s="316"/>
      <c r="CWP52" s="316"/>
      <c r="CWQ52" s="316"/>
      <c r="CWR52" s="316"/>
      <c r="CWS52" s="316"/>
      <c r="CWT52" s="316"/>
      <c r="CWU52" s="316"/>
      <c r="CWV52" s="316"/>
      <c r="CWW52" s="316"/>
      <c r="CWX52" s="316"/>
      <c r="CWY52" s="316"/>
      <c r="CWZ52" s="316"/>
      <c r="CXA52" s="316"/>
      <c r="CXB52" s="316"/>
      <c r="CXC52" s="316"/>
      <c r="CXD52" s="316"/>
      <c r="CXE52" s="316"/>
      <c r="CXF52" s="316"/>
      <c r="CXG52" s="316"/>
      <c r="CXH52" s="316"/>
      <c r="CXI52" s="316"/>
      <c r="CXJ52" s="316"/>
      <c r="CXK52" s="316"/>
      <c r="CXL52" s="316"/>
      <c r="CXM52" s="316"/>
      <c r="CXN52" s="316"/>
      <c r="CXO52" s="316"/>
      <c r="CXP52" s="316"/>
      <c r="CXQ52" s="316"/>
      <c r="CXR52" s="316"/>
      <c r="CXS52" s="316"/>
      <c r="CXT52" s="316"/>
      <c r="CXU52" s="316"/>
      <c r="CXV52" s="316"/>
      <c r="CXW52" s="316"/>
      <c r="CXX52" s="316"/>
      <c r="CXY52" s="316"/>
      <c r="CXZ52" s="316"/>
      <c r="CYA52" s="316"/>
      <c r="CYB52" s="316"/>
      <c r="CYC52" s="316"/>
      <c r="CYD52" s="316"/>
      <c r="CYE52" s="316"/>
      <c r="CYF52" s="316"/>
      <c r="CYG52" s="316"/>
      <c r="CYH52" s="316"/>
      <c r="CYI52" s="316"/>
      <c r="CYJ52" s="316"/>
      <c r="CYK52" s="316"/>
      <c r="CYL52" s="316"/>
      <c r="CYM52" s="316"/>
      <c r="CYN52" s="316"/>
      <c r="CYO52" s="316"/>
      <c r="CYP52" s="316"/>
      <c r="CYQ52" s="316"/>
      <c r="CYR52" s="316"/>
      <c r="CYS52" s="316"/>
      <c r="CYT52" s="316"/>
      <c r="CYU52" s="316"/>
      <c r="CYV52" s="316"/>
      <c r="CYW52" s="316"/>
      <c r="CYX52" s="316"/>
      <c r="CYY52" s="316"/>
      <c r="CYZ52" s="316"/>
      <c r="CZA52" s="316"/>
      <c r="CZB52" s="316"/>
      <c r="CZC52" s="316"/>
      <c r="CZD52" s="316"/>
      <c r="CZE52" s="316"/>
      <c r="CZF52" s="316"/>
      <c r="CZG52" s="316"/>
      <c r="CZH52" s="316"/>
      <c r="CZI52" s="316"/>
      <c r="CZJ52" s="316"/>
      <c r="CZK52" s="316"/>
      <c r="CZL52" s="316"/>
      <c r="CZM52" s="316"/>
      <c r="CZN52" s="316"/>
      <c r="CZO52" s="316"/>
      <c r="CZP52" s="316"/>
      <c r="CZQ52" s="316"/>
      <c r="CZR52" s="316"/>
      <c r="CZS52" s="316"/>
      <c r="CZT52" s="316"/>
      <c r="CZU52" s="316"/>
      <c r="CZV52" s="316"/>
      <c r="CZW52" s="316"/>
      <c r="CZX52" s="316"/>
      <c r="CZY52" s="316"/>
      <c r="CZZ52" s="316"/>
      <c r="DAA52" s="316"/>
      <c r="DAB52" s="316"/>
      <c r="DAC52" s="316"/>
      <c r="DAD52" s="316"/>
      <c r="DAE52" s="316"/>
      <c r="DAF52" s="316"/>
      <c r="DAG52" s="316"/>
      <c r="DAH52" s="316"/>
      <c r="DAI52" s="316"/>
      <c r="DAJ52" s="316"/>
      <c r="DAK52" s="316"/>
      <c r="DAL52" s="316"/>
      <c r="DAM52" s="316"/>
      <c r="DAN52" s="316"/>
      <c r="DAO52" s="316"/>
      <c r="DAP52" s="316"/>
      <c r="DAQ52" s="316"/>
      <c r="DAR52" s="316"/>
      <c r="DAS52" s="316"/>
      <c r="DAT52" s="316"/>
      <c r="DAU52" s="316"/>
      <c r="DAV52" s="316"/>
      <c r="DAW52" s="316"/>
      <c r="DAX52" s="316"/>
      <c r="DAY52" s="316"/>
      <c r="DAZ52" s="316"/>
      <c r="DBA52" s="316"/>
      <c r="DBB52" s="316"/>
      <c r="DBC52" s="316"/>
      <c r="DBD52" s="316"/>
      <c r="DBE52" s="316"/>
      <c r="DBF52" s="316"/>
      <c r="DBG52" s="316"/>
      <c r="DBH52" s="316"/>
      <c r="DBI52" s="316"/>
      <c r="DBJ52" s="316"/>
      <c r="DBK52" s="316"/>
      <c r="DBL52" s="316"/>
      <c r="DBM52" s="316"/>
      <c r="DBN52" s="316"/>
      <c r="DBO52" s="316"/>
      <c r="DBP52" s="316"/>
      <c r="DBQ52" s="316"/>
      <c r="DBR52" s="316"/>
      <c r="DBS52" s="316"/>
      <c r="DBT52" s="316"/>
      <c r="DBU52" s="316"/>
      <c r="DBV52" s="316"/>
      <c r="DBW52" s="316"/>
      <c r="DBX52" s="316"/>
      <c r="DBY52" s="316"/>
      <c r="DBZ52" s="316"/>
      <c r="DCA52" s="316"/>
      <c r="DCB52" s="316"/>
      <c r="DCC52" s="316"/>
      <c r="DCD52" s="316"/>
      <c r="DCE52" s="316"/>
      <c r="DCF52" s="316"/>
      <c r="DCG52" s="316"/>
      <c r="DCH52" s="316"/>
      <c r="DCI52" s="316"/>
      <c r="DCJ52" s="316"/>
      <c r="DCK52" s="316"/>
      <c r="DCL52" s="316"/>
      <c r="DCM52" s="316"/>
      <c r="DCN52" s="316"/>
      <c r="DCO52" s="316"/>
      <c r="DCP52" s="316"/>
      <c r="DCQ52" s="316"/>
      <c r="DCR52" s="316"/>
      <c r="DCS52" s="316"/>
      <c r="DCT52" s="316"/>
      <c r="DCU52" s="316"/>
      <c r="DCV52" s="316"/>
      <c r="DCW52" s="316"/>
      <c r="DCX52" s="316"/>
      <c r="DCY52" s="316"/>
      <c r="DCZ52" s="316"/>
      <c r="DDA52" s="316"/>
      <c r="DDB52" s="316"/>
      <c r="DDC52" s="316"/>
      <c r="DDD52" s="316"/>
      <c r="DDE52" s="316"/>
      <c r="DDF52" s="316"/>
      <c r="DDG52" s="316"/>
      <c r="DDH52" s="316"/>
      <c r="DDI52" s="316"/>
      <c r="DDJ52" s="316"/>
      <c r="DDK52" s="316"/>
      <c r="DDL52" s="316"/>
      <c r="DDM52" s="316"/>
      <c r="DDN52" s="316"/>
      <c r="DDO52" s="316"/>
      <c r="DDP52" s="316"/>
      <c r="DDQ52" s="316"/>
      <c r="DDR52" s="316"/>
      <c r="DDS52" s="316"/>
      <c r="DDT52" s="316"/>
      <c r="DDU52" s="316"/>
      <c r="DDV52" s="316"/>
      <c r="DDW52" s="316"/>
      <c r="DDX52" s="316"/>
      <c r="DDY52" s="316"/>
      <c r="DDZ52" s="316"/>
      <c r="DEA52" s="316"/>
      <c r="DEB52" s="316"/>
      <c r="DEC52" s="316"/>
      <c r="DED52" s="316"/>
      <c r="DEE52" s="316"/>
      <c r="DEF52" s="316"/>
      <c r="DEG52" s="316"/>
      <c r="DEH52" s="316"/>
      <c r="DEI52" s="316"/>
      <c r="DEJ52" s="316"/>
      <c r="DEK52" s="316"/>
      <c r="DEL52" s="316"/>
      <c r="DEM52" s="316"/>
      <c r="DEN52" s="316"/>
      <c r="DEO52" s="316"/>
      <c r="DEP52" s="316"/>
      <c r="DEQ52" s="316"/>
      <c r="DER52" s="316"/>
      <c r="DES52" s="316"/>
      <c r="DET52" s="316"/>
      <c r="DEU52" s="316"/>
      <c r="DEV52" s="316"/>
      <c r="DEW52" s="316"/>
      <c r="DEX52" s="316"/>
      <c r="DEY52" s="316"/>
      <c r="DEZ52" s="316"/>
      <c r="DFA52" s="316"/>
      <c r="DFB52" s="316"/>
      <c r="DFC52" s="316"/>
      <c r="DFD52" s="316"/>
      <c r="DFE52" s="316"/>
      <c r="DFF52" s="316"/>
      <c r="DFG52" s="316"/>
      <c r="DFH52" s="316"/>
      <c r="DFI52" s="316"/>
      <c r="DFJ52" s="316"/>
      <c r="DFK52" s="316"/>
      <c r="DFL52" s="316"/>
      <c r="DFM52" s="316"/>
      <c r="DFN52" s="316"/>
      <c r="DFO52" s="316"/>
      <c r="DFP52" s="316"/>
      <c r="DFQ52" s="316"/>
      <c r="DFR52" s="316"/>
      <c r="DFS52" s="316"/>
      <c r="DFT52" s="316"/>
      <c r="DFU52" s="316"/>
      <c r="DFV52" s="316"/>
      <c r="DFW52" s="316"/>
      <c r="DFX52" s="316"/>
      <c r="DFY52" s="316"/>
      <c r="DFZ52" s="316"/>
      <c r="DGA52" s="316"/>
      <c r="DGB52" s="316"/>
      <c r="DGC52" s="316"/>
      <c r="DGD52" s="316"/>
      <c r="DGE52" s="316"/>
      <c r="DGF52" s="316"/>
      <c r="DGG52" s="316"/>
      <c r="DGH52" s="316"/>
      <c r="DGI52" s="316"/>
      <c r="DGJ52" s="316"/>
      <c r="DGK52" s="316"/>
      <c r="DGL52" s="316"/>
      <c r="DGM52" s="316"/>
      <c r="DGN52" s="316"/>
      <c r="DGO52" s="316"/>
      <c r="DGP52" s="316"/>
      <c r="DGQ52" s="316"/>
      <c r="DGR52" s="316"/>
      <c r="DGS52" s="316"/>
      <c r="DGT52" s="316"/>
      <c r="DGU52" s="316"/>
      <c r="DGV52" s="316"/>
      <c r="DGW52" s="316"/>
      <c r="DGX52" s="316"/>
      <c r="DGY52" s="316"/>
      <c r="DGZ52" s="316"/>
      <c r="DHA52" s="316"/>
      <c r="DHB52" s="316"/>
      <c r="DHC52" s="316"/>
      <c r="DHD52" s="316"/>
      <c r="DHE52" s="316"/>
      <c r="DHF52" s="316"/>
      <c r="DHG52" s="316"/>
      <c r="DHH52" s="316"/>
      <c r="DHI52" s="316"/>
      <c r="DHJ52" s="316"/>
      <c r="DHK52" s="316"/>
      <c r="DHL52" s="316"/>
      <c r="DHM52" s="316"/>
      <c r="DHN52" s="316"/>
      <c r="DHO52" s="316"/>
      <c r="DHP52" s="316"/>
      <c r="DHQ52" s="316"/>
      <c r="DHR52" s="316"/>
      <c r="DHS52" s="316"/>
      <c r="DHT52" s="316"/>
      <c r="DHU52" s="316"/>
      <c r="DHV52" s="316"/>
      <c r="DHW52" s="316"/>
      <c r="DHX52" s="316"/>
      <c r="DHY52" s="316"/>
      <c r="DHZ52" s="316"/>
      <c r="DIA52" s="316"/>
      <c r="DIB52" s="316"/>
      <c r="DIC52" s="316"/>
      <c r="DID52" s="316"/>
      <c r="DIE52" s="316"/>
      <c r="DIF52" s="316"/>
      <c r="DIG52" s="316"/>
      <c r="DIH52" s="316"/>
      <c r="DII52" s="316"/>
      <c r="DIJ52" s="316"/>
      <c r="DIK52" s="316"/>
      <c r="DIL52" s="316"/>
      <c r="DIM52" s="316"/>
      <c r="DIN52" s="316"/>
      <c r="DIO52" s="316"/>
      <c r="DIP52" s="316"/>
      <c r="DIQ52" s="316"/>
      <c r="DIR52" s="316"/>
      <c r="DIS52" s="316"/>
      <c r="DIT52" s="316"/>
      <c r="DIU52" s="316"/>
      <c r="DIV52" s="316"/>
      <c r="DIW52" s="316"/>
      <c r="DIX52" s="316"/>
      <c r="DIY52" s="316"/>
      <c r="DIZ52" s="316"/>
      <c r="DJA52" s="316"/>
      <c r="DJB52" s="316"/>
      <c r="DJC52" s="316"/>
      <c r="DJD52" s="316"/>
      <c r="DJE52" s="316"/>
      <c r="DJF52" s="316"/>
      <c r="DJG52" s="316"/>
      <c r="DJH52" s="316"/>
      <c r="DJI52" s="316"/>
      <c r="DJJ52" s="316"/>
      <c r="DJK52" s="316"/>
      <c r="DJL52" s="316"/>
      <c r="DJM52" s="316"/>
      <c r="DJN52" s="316"/>
      <c r="DJO52" s="316"/>
      <c r="DJP52" s="316"/>
      <c r="DJQ52" s="316"/>
      <c r="DJR52" s="316"/>
      <c r="DJS52" s="316"/>
      <c r="DJT52" s="316"/>
      <c r="DJU52" s="316"/>
      <c r="DJV52" s="316"/>
      <c r="DJW52" s="316"/>
      <c r="DJX52" s="316"/>
      <c r="DJY52" s="316"/>
      <c r="DJZ52" s="316"/>
      <c r="DKA52" s="316"/>
      <c r="DKB52" s="316"/>
      <c r="DKC52" s="316"/>
      <c r="DKD52" s="316"/>
      <c r="DKE52" s="316"/>
      <c r="DKF52" s="316"/>
      <c r="DKG52" s="316"/>
      <c r="DKH52" s="316"/>
      <c r="DKI52" s="316"/>
      <c r="DKJ52" s="316"/>
      <c r="DKK52" s="316"/>
      <c r="DKL52" s="316"/>
      <c r="DKM52" s="316"/>
      <c r="DKN52" s="316"/>
      <c r="DKO52" s="316"/>
      <c r="DKP52" s="316"/>
      <c r="DKQ52" s="316"/>
      <c r="DKR52" s="316"/>
      <c r="DKS52" s="316"/>
      <c r="DKT52" s="316"/>
      <c r="DKU52" s="316"/>
      <c r="DKV52" s="316"/>
      <c r="DKW52" s="316"/>
      <c r="DKX52" s="316"/>
      <c r="DKY52" s="316"/>
      <c r="DKZ52" s="316"/>
      <c r="DLA52" s="316"/>
      <c r="DLB52" s="316"/>
      <c r="DLC52" s="316"/>
      <c r="DLD52" s="316"/>
      <c r="DLE52" s="316"/>
      <c r="DLF52" s="316"/>
      <c r="DLG52" s="316"/>
      <c r="DLH52" s="316"/>
      <c r="DLI52" s="316"/>
      <c r="DLJ52" s="316"/>
      <c r="DLK52" s="316"/>
      <c r="DLL52" s="316"/>
      <c r="DLM52" s="316"/>
      <c r="DLN52" s="316"/>
      <c r="DLO52" s="316"/>
      <c r="DLP52" s="316"/>
      <c r="DLQ52" s="316"/>
      <c r="DLR52" s="316"/>
      <c r="DLS52" s="316"/>
      <c r="DLT52" s="316"/>
      <c r="DLU52" s="316"/>
      <c r="DLV52" s="316"/>
      <c r="DLW52" s="316"/>
      <c r="DLX52" s="316"/>
      <c r="DLY52" s="316"/>
      <c r="DLZ52" s="316"/>
      <c r="DMA52" s="316"/>
      <c r="DMB52" s="316"/>
      <c r="DMC52" s="316"/>
      <c r="DMD52" s="316"/>
      <c r="DME52" s="316"/>
      <c r="DMF52" s="316"/>
      <c r="DMG52" s="316"/>
      <c r="DMH52" s="316"/>
      <c r="DMI52" s="316"/>
      <c r="DMJ52" s="316"/>
      <c r="DMK52" s="316"/>
      <c r="DML52" s="316"/>
      <c r="DMM52" s="316"/>
      <c r="DMN52" s="316"/>
      <c r="DMO52" s="316"/>
      <c r="DMP52" s="316"/>
      <c r="DMQ52" s="316"/>
      <c r="DMR52" s="316"/>
      <c r="DMS52" s="316"/>
      <c r="DMT52" s="316"/>
      <c r="DMU52" s="316"/>
      <c r="DMV52" s="316"/>
      <c r="DMW52" s="316"/>
      <c r="DMX52" s="316"/>
      <c r="DMY52" s="316"/>
      <c r="DMZ52" s="316"/>
      <c r="DNA52" s="316"/>
      <c r="DNB52" s="316"/>
      <c r="DNC52" s="316"/>
      <c r="DND52" s="316"/>
      <c r="DNE52" s="316"/>
      <c r="DNF52" s="316"/>
      <c r="DNG52" s="316"/>
      <c r="DNH52" s="316"/>
      <c r="DNI52" s="316"/>
      <c r="DNJ52" s="316"/>
      <c r="DNK52" s="316"/>
      <c r="DNL52" s="316"/>
      <c r="DNM52" s="316"/>
      <c r="DNN52" s="316"/>
      <c r="DNO52" s="316"/>
      <c r="DNP52" s="316"/>
      <c r="DNQ52" s="316"/>
      <c r="DNR52" s="316"/>
      <c r="DNS52" s="316"/>
      <c r="DNT52" s="316"/>
      <c r="DNU52" s="316"/>
      <c r="DNV52" s="316"/>
      <c r="DNW52" s="316"/>
      <c r="DNX52" s="316"/>
      <c r="DNY52" s="316"/>
      <c r="DNZ52" s="316"/>
      <c r="DOA52" s="316"/>
      <c r="DOB52" s="316"/>
      <c r="DOC52" s="316"/>
      <c r="DOD52" s="316"/>
      <c r="DOE52" s="316"/>
      <c r="DOF52" s="316"/>
      <c r="DOG52" s="316"/>
      <c r="DOH52" s="316"/>
      <c r="DOI52" s="316"/>
      <c r="DOJ52" s="316"/>
      <c r="DOK52" s="316"/>
      <c r="DOL52" s="316"/>
      <c r="DOM52" s="316"/>
      <c r="DON52" s="316"/>
      <c r="DOO52" s="316"/>
      <c r="DOP52" s="316"/>
      <c r="DOQ52" s="316"/>
      <c r="DOR52" s="316"/>
      <c r="DOS52" s="316"/>
      <c r="DOT52" s="316"/>
      <c r="DOU52" s="316"/>
      <c r="DOV52" s="316"/>
      <c r="DOW52" s="316"/>
      <c r="DOX52" s="316"/>
      <c r="DOY52" s="316"/>
      <c r="DOZ52" s="316"/>
      <c r="DPA52" s="316"/>
      <c r="DPB52" s="316"/>
      <c r="DPC52" s="316"/>
      <c r="DPD52" s="316"/>
      <c r="DPE52" s="316"/>
      <c r="DPF52" s="316"/>
      <c r="DPG52" s="316"/>
      <c r="DPH52" s="316"/>
      <c r="DPI52" s="316"/>
      <c r="DPJ52" s="316"/>
      <c r="DPK52" s="316"/>
      <c r="DPL52" s="316"/>
      <c r="DPM52" s="316"/>
      <c r="DPN52" s="316"/>
      <c r="DPO52" s="316"/>
      <c r="DPP52" s="316"/>
      <c r="DPQ52" s="316"/>
      <c r="DPR52" s="316"/>
      <c r="DPS52" s="316"/>
      <c r="DPT52" s="316"/>
      <c r="DPU52" s="316"/>
      <c r="DPV52" s="316"/>
      <c r="DPW52" s="316"/>
      <c r="DPX52" s="316"/>
      <c r="DPY52" s="316"/>
      <c r="DPZ52" s="316"/>
      <c r="DQA52" s="316"/>
      <c r="DQB52" s="316"/>
      <c r="DQC52" s="316"/>
      <c r="DQD52" s="316"/>
      <c r="DQE52" s="316"/>
      <c r="DQF52" s="316"/>
      <c r="DQG52" s="316"/>
      <c r="DQH52" s="316"/>
      <c r="DQI52" s="316"/>
      <c r="DQJ52" s="316"/>
      <c r="DQK52" s="316"/>
      <c r="DQL52" s="316"/>
      <c r="DQM52" s="316"/>
      <c r="DQN52" s="316"/>
      <c r="DQO52" s="316"/>
      <c r="DQP52" s="316"/>
      <c r="DQQ52" s="316"/>
      <c r="DQR52" s="316"/>
      <c r="DQS52" s="316"/>
      <c r="DQT52" s="316"/>
      <c r="DQU52" s="316"/>
      <c r="DQV52" s="316"/>
      <c r="DQW52" s="316"/>
      <c r="DQX52" s="316"/>
      <c r="DQY52" s="316"/>
      <c r="DQZ52" s="316"/>
      <c r="DRA52" s="316"/>
      <c r="DRB52" s="316"/>
      <c r="DRC52" s="316"/>
      <c r="DRD52" s="316"/>
      <c r="DRE52" s="316"/>
      <c r="DRF52" s="316"/>
      <c r="DRG52" s="316"/>
      <c r="DRH52" s="316"/>
      <c r="DRI52" s="316"/>
      <c r="DRJ52" s="316"/>
      <c r="DRK52" s="316"/>
      <c r="DRL52" s="316"/>
      <c r="DRM52" s="316"/>
      <c r="DRN52" s="316"/>
      <c r="DRO52" s="316"/>
      <c r="DRP52" s="316"/>
      <c r="DRQ52" s="316"/>
      <c r="DRR52" s="316"/>
      <c r="DRS52" s="316"/>
      <c r="DRT52" s="316"/>
      <c r="DRU52" s="316"/>
      <c r="DRV52" s="316"/>
      <c r="DRW52" s="316"/>
      <c r="DRX52" s="316"/>
      <c r="DRY52" s="316"/>
      <c r="DRZ52" s="316"/>
      <c r="DSA52" s="316"/>
      <c r="DSB52" s="316"/>
      <c r="DSC52" s="316"/>
      <c r="DSD52" s="316"/>
      <c r="DSE52" s="316"/>
      <c r="DSF52" s="316"/>
      <c r="DSG52" s="316"/>
      <c r="DSH52" s="316"/>
      <c r="DSI52" s="316"/>
      <c r="DSJ52" s="316"/>
      <c r="DSK52" s="316"/>
      <c r="DSL52" s="316"/>
      <c r="DSM52" s="316"/>
      <c r="DSN52" s="316"/>
      <c r="DSO52" s="316"/>
      <c r="DSP52" s="316"/>
      <c r="DSQ52" s="316"/>
      <c r="DSR52" s="316"/>
      <c r="DSS52" s="316"/>
      <c r="DST52" s="316"/>
      <c r="DSU52" s="316"/>
      <c r="DSV52" s="316"/>
      <c r="DSW52" s="316"/>
      <c r="DSX52" s="316"/>
      <c r="DSY52" s="316"/>
      <c r="DSZ52" s="316"/>
      <c r="DTA52" s="316"/>
      <c r="DTB52" s="316"/>
      <c r="DTC52" s="316"/>
      <c r="DTD52" s="316"/>
      <c r="DTE52" s="316"/>
      <c r="DTF52" s="316"/>
      <c r="DTG52" s="316"/>
      <c r="DTH52" s="316"/>
      <c r="DTI52" s="316"/>
      <c r="DTJ52" s="316"/>
      <c r="DTK52" s="316"/>
      <c r="DTL52" s="316"/>
      <c r="DTM52" s="316"/>
      <c r="DTN52" s="316"/>
      <c r="DTO52" s="316"/>
      <c r="DTP52" s="316"/>
      <c r="DTQ52" s="316"/>
      <c r="DTR52" s="316"/>
      <c r="DTS52" s="316"/>
      <c r="DTT52" s="316"/>
      <c r="DTU52" s="316"/>
      <c r="DTV52" s="316"/>
      <c r="DTW52" s="316"/>
      <c r="DTX52" s="316"/>
      <c r="DTY52" s="316"/>
      <c r="DTZ52" s="316"/>
      <c r="DUA52" s="316"/>
      <c r="DUB52" s="316"/>
      <c r="DUC52" s="316"/>
      <c r="DUD52" s="316"/>
      <c r="DUE52" s="316"/>
      <c r="DUF52" s="316"/>
      <c r="DUG52" s="316"/>
      <c r="DUH52" s="316"/>
      <c r="DUI52" s="316"/>
      <c r="DUJ52" s="316"/>
      <c r="DUK52" s="316"/>
      <c r="DUL52" s="316"/>
      <c r="DUM52" s="316"/>
      <c r="DUN52" s="316"/>
      <c r="DUO52" s="316"/>
      <c r="DUP52" s="316"/>
      <c r="DUQ52" s="316"/>
      <c r="DUR52" s="316"/>
      <c r="DUS52" s="316"/>
      <c r="DUT52" s="316"/>
      <c r="DUU52" s="316"/>
      <c r="DUV52" s="316"/>
      <c r="DUW52" s="316"/>
      <c r="DUX52" s="316"/>
      <c r="DUY52" s="316"/>
      <c r="DUZ52" s="316"/>
      <c r="DVA52" s="316"/>
      <c r="DVB52" s="316"/>
      <c r="DVC52" s="316"/>
      <c r="DVD52" s="316"/>
      <c r="DVE52" s="316"/>
      <c r="DVF52" s="316"/>
      <c r="DVG52" s="316"/>
      <c r="DVH52" s="316"/>
      <c r="DVI52" s="316"/>
      <c r="DVJ52" s="316"/>
      <c r="DVK52" s="316"/>
      <c r="DVL52" s="316"/>
      <c r="DVM52" s="316"/>
      <c r="DVN52" s="316"/>
      <c r="DVO52" s="316"/>
      <c r="DVP52" s="316"/>
      <c r="DVQ52" s="316"/>
      <c r="DVR52" s="316"/>
      <c r="DVS52" s="316"/>
      <c r="DVT52" s="316"/>
      <c r="DVU52" s="316"/>
      <c r="DVV52" s="316"/>
      <c r="DVW52" s="316"/>
      <c r="DVX52" s="316"/>
      <c r="DVY52" s="316"/>
      <c r="DVZ52" s="316"/>
      <c r="DWA52" s="316"/>
      <c r="DWB52" s="316"/>
      <c r="DWC52" s="316"/>
      <c r="DWD52" s="316"/>
      <c r="DWE52" s="316"/>
      <c r="DWF52" s="316"/>
      <c r="DWG52" s="316"/>
      <c r="DWH52" s="316"/>
      <c r="DWI52" s="316"/>
      <c r="DWJ52" s="316"/>
      <c r="DWK52" s="316"/>
      <c r="DWL52" s="316"/>
      <c r="DWM52" s="316"/>
      <c r="DWN52" s="316"/>
      <c r="DWO52" s="316"/>
      <c r="DWP52" s="316"/>
      <c r="DWQ52" s="316"/>
      <c r="DWR52" s="316"/>
      <c r="DWS52" s="316"/>
      <c r="DWT52" s="316"/>
      <c r="DWU52" s="316"/>
      <c r="DWV52" s="316"/>
      <c r="DWW52" s="316"/>
      <c r="DWX52" s="316"/>
      <c r="DWY52" s="316"/>
      <c r="DWZ52" s="316"/>
      <c r="DXA52" s="316"/>
      <c r="DXB52" s="316"/>
      <c r="DXC52" s="316"/>
      <c r="DXD52" s="316"/>
      <c r="DXE52" s="316"/>
      <c r="DXF52" s="316"/>
      <c r="DXG52" s="316"/>
      <c r="DXH52" s="316"/>
      <c r="DXI52" s="316"/>
      <c r="DXJ52" s="316"/>
      <c r="DXK52" s="316"/>
      <c r="DXL52" s="316"/>
      <c r="DXM52" s="316"/>
      <c r="DXN52" s="316"/>
      <c r="DXO52" s="316"/>
      <c r="DXP52" s="316"/>
      <c r="DXQ52" s="316"/>
      <c r="DXR52" s="316"/>
      <c r="DXS52" s="316"/>
      <c r="DXT52" s="316"/>
      <c r="DXU52" s="316"/>
      <c r="DXV52" s="316"/>
      <c r="DXW52" s="316"/>
      <c r="DXX52" s="316"/>
      <c r="DXY52" s="316"/>
      <c r="DXZ52" s="316"/>
      <c r="DYA52" s="316"/>
      <c r="DYB52" s="316"/>
      <c r="DYC52" s="316"/>
      <c r="DYD52" s="316"/>
      <c r="DYE52" s="316"/>
      <c r="DYF52" s="316"/>
      <c r="DYG52" s="316"/>
      <c r="DYH52" s="316"/>
      <c r="DYI52" s="316"/>
      <c r="DYJ52" s="316"/>
      <c r="DYK52" s="316"/>
      <c r="DYL52" s="316"/>
      <c r="DYM52" s="316"/>
      <c r="DYN52" s="316"/>
      <c r="DYO52" s="316"/>
      <c r="DYP52" s="316"/>
      <c r="DYQ52" s="316"/>
      <c r="DYR52" s="316"/>
      <c r="DYS52" s="316"/>
      <c r="DYT52" s="316"/>
      <c r="DYU52" s="316"/>
      <c r="DYV52" s="316"/>
      <c r="DYW52" s="316"/>
      <c r="DYX52" s="316"/>
      <c r="DYY52" s="316"/>
      <c r="DYZ52" s="316"/>
      <c r="DZA52" s="316"/>
      <c r="DZB52" s="316"/>
      <c r="DZC52" s="316"/>
      <c r="DZD52" s="316"/>
      <c r="DZE52" s="316"/>
      <c r="DZF52" s="316"/>
      <c r="DZG52" s="316"/>
      <c r="DZH52" s="316"/>
      <c r="DZI52" s="316"/>
      <c r="DZJ52" s="316"/>
      <c r="DZK52" s="316"/>
      <c r="DZL52" s="316"/>
      <c r="DZM52" s="316"/>
      <c r="DZN52" s="316"/>
      <c r="DZO52" s="316"/>
      <c r="DZP52" s="316"/>
      <c r="DZQ52" s="316"/>
      <c r="DZR52" s="316"/>
      <c r="DZS52" s="316"/>
      <c r="DZT52" s="316"/>
      <c r="DZU52" s="316"/>
      <c r="DZV52" s="316"/>
      <c r="DZW52" s="316"/>
      <c r="DZX52" s="316"/>
      <c r="DZY52" s="316"/>
      <c r="DZZ52" s="316"/>
      <c r="EAA52" s="316"/>
      <c r="EAB52" s="316"/>
      <c r="EAC52" s="316"/>
      <c r="EAD52" s="316"/>
      <c r="EAE52" s="316"/>
      <c r="EAF52" s="316"/>
      <c r="EAG52" s="316"/>
      <c r="EAH52" s="316"/>
      <c r="EAI52" s="316"/>
      <c r="EAJ52" s="316"/>
      <c r="EAK52" s="316"/>
      <c r="EAL52" s="316"/>
      <c r="EAM52" s="316"/>
      <c r="EAN52" s="316"/>
      <c r="EAO52" s="316"/>
      <c r="EAP52" s="316"/>
      <c r="EAQ52" s="316"/>
      <c r="EAR52" s="316"/>
      <c r="EAS52" s="316"/>
      <c r="EAT52" s="316"/>
      <c r="EAU52" s="316"/>
      <c r="EAV52" s="316"/>
      <c r="EAW52" s="316"/>
      <c r="EAX52" s="316"/>
      <c r="EAY52" s="316"/>
      <c r="EAZ52" s="316"/>
      <c r="EBA52" s="316"/>
      <c r="EBB52" s="316"/>
      <c r="EBC52" s="316"/>
      <c r="EBD52" s="316"/>
      <c r="EBE52" s="316"/>
      <c r="EBF52" s="316"/>
      <c r="EBG52" s="316"/>
      <c r="EBH52" s="316"/>
      <c r="EBI52" s="316"/>
      <c r="EBJ52" s="316"/>
      <c r="EBK52" s="316"/>
      <c r="EBL52" s="316"/>
      <c r="EBM52" s="316"/>
      <c r="EBN52" s="316"/>
      <c r="EBO52" s="316"/>
      <c r="EBP52" s="316"/>
      <c r="EBQ52" s="316"/>
      <c r="EBR52" s="316"/>
      <c r="EBS52" s="316"/>
      <c r="EBT52" s="316"/>
      <c r="EBU52" s="316"/>
      <c r="EBV52" s="316"/>
      <c r="EBW52" s="316"/>
      <c r="EBX52" s="316"/>
      <c r="EBY52" s="316"/>
      <c r="EBZ52" s="316"/>
      <c r="ECA52" s="316"/>
      <c r="ECB52" s="316"/>
      <c r="ECC52" s="316"/>
      <c r="ECD52" s="316"/>
      <c r="ECE52" s="316"/>
      <c r="ECF52" s="316"/>
      <c r="ECG52" s="316"/>
      <c r="ECH52" s="316"/>
      <c r="ECI52" s="316"/>
      <c r="ECJ52" s="316"/>
      <c r="ECK52" s="316"/>
      <c r="ECL52" s="316"/>
      <c r="ECM52" s="316"/>
      <c r="ECN52" s="316"/>
      <c r="ECO52" s="316"/>
      <c r="ECP52" s="316"/>
      <c r="ECQ52" s="316"/>
      <c r="ECR52" s="316"/>
      <c r="ECS52" s="316"/>
      <c r="ECT52" s="316"/>
      <c r="ECU52" s="316"/>
      <c r="ECV52" s="316"/>
      <c r="ECW52" s="316"/>
      <c r="ECX52" s="316"/>
      <c r="ECY52" s="316"/>
      <c r="ECZ52" s="316"/>
      <c r="EDA52" s="316"/>
      <c r="EDB52" s="316"/>
      <c r="EDC52" s="316"/>
      <c r="EDD52" s="316"/>
      <c r="EDE52" s="316"/>
      <c r="EDF52" s="316"/>
      <c r="EDG52" s="316"/>
      <c r="EDH52" s="316"/>
      <c r="EDI52" s="316"/>
      <c r="EDJ52" s="316"/>
      <c r="EDK52" s="316"/>
      <c r="EDL52" s="316"/>
      <c r="EDM52" s="316"/>
      <c r="EDN52" s="316"/>
      <c r="EDO52" s="316"/>
      <c r="EDP52" s="316"/>
      <c r="EDQ52" s="316"/>
      <c r="EDR52" s="316"/>
      <c r="EDS52" s="316"/>
      <c r="EDT52" s="316"/>
      <c r="EDU52" s="316"/>
      <c r="EDV52" s="316"/>
      <c r="EDW52" s="316"/>
      <c r="EDX52" s="316"/>
      <c r="EDY52" s="316"/>
      <c r="EDZ52" s="316"/>
      <c r="EEA52" s="316"/>
      <c r="EEB52" s="316"/>
      <c r="EEC52" s="316"/>
      <c r="EED52" s="316"/>
      <c r="EEE52" s="316"/>
      <c r="EEF52" s="316"/>
      <c r="EEG52" s="316"/>
      <c r="EEH52" s="316"/>
      <c r="EEI52" s="316"/>
      <c r="EEJ52" s="316"/>
      <c r="EEK52" s="316"/>
      <c r="EEL52" s="316"/>
      <c r="EEM52" s="316"/>
      <c r="EEN52" s="316"/>
      <c r="EEO52" s="316"/>
      <c r="EEP52" s="316"/>
      <c r="EEQ52" s="316"/>
      <c r="EER52" s="316"/>
      <c r="EES52" s="316"/>
      <c r="EET52" s="316"/>
      <c r="EEU52" s="316"/>
      <c r="EEV52" s="316"/>
      <c r="EEW52" s="316"/>
      <c r="EEX52" s="316"/>
      <c r="EEY52" s="316"/>
      <c r="EEZ52" s="316"/>
      <c r="EFA52" s="316"/>
      <c r="EFB52" s="316"/>
      <c r="EFC52" s="316"/>
      <c r="EFD52" s="316"/>
      <c r="EFE52" s="316"/>
      <c r="EFF52" s="316"/>
      <c r="EFG52" s="316"/>
      <c r="EFH52" s="316"/>
      <c r="EFI52" s="316"/>
      <c r="EFJ52" s="316"/>
      <c r="EFK52" s="316"/>
      <c r="EFL52" s="316"/>
      <c r="EFM52" s="316"/>
      <c r="EFN52" s="316"/>
      <c r="EFO52" s="316"/>
      <c r="EFP52" s="316"/>
      <c r="EFQ52" s="316"/>
      <c r="EFR52" s="316"/>
      <c r="EFS52" s="316"/>
      <c r="EFT52" s="316"/>
      <c r="EFU52" s="316"/>
      <c r="EFV52" s="316"/>
      <c r="EFW52" s="316"/>
      <c r="EFX52" s="316"/>
      <c r="EFY52" s="316"/>
      <c r="EFZ52" s="316"/>
      <c r="EGA52" s="316"/>
      <c r="EGB52" s="316"/>
      <c r="EGC52" s="316"/>
      <c r="EGD52" s="316"/>
      <c r="EGE52" s="316"/>
      <c r="EGF52" s="316"/>
      <c r="EGG52" s="316"/>
      <c r="EGH52" s="316"/>
      <c r="EGI52" s="316"/>
      <c r="EGJ52" s="316"/>
      <c r="EGK52" s="316"/>
      <c r="EGL52" s="316"/>
      <c r="EGM52" s="316"/>
      <c r="EGN52" s="316"/>
      <c r="EGO52" s="316"/>
      <c r="EGP52" s="316"/>
      <c r="EGQ52" s="316"/>
      <c r="EGR52" s="316"/>
      <c r="EGS52" s="316"/>
      <c r="EGT52" s="316"/>
      <c r="EGU52" s="316"/>
      <c r="EGV52" s="316"/>
      <c r="EGW52" s="316"/>
      <c r="EGX52" s="316"/>
      <c r="EGY52" s="316"/>
      <c r="EGZ52" s="316"/>
      <c r="EHA52" s="316"/>
      <c r="EHB52" s="316"/>
      <c r="EHC52" s="316"/>
      <c r="EHD52" s="316"/>
      <c r="EHE52" s="316"/>
      <c r="EHF52" s="316"/>
      <c r="EHG52" s="316"/>
      <c r="EHH52" s="316"/>
      <c r="EHI52" s="316"/>
      <c r="EHJ52" s="316"/>
      <c r="EHK52" s="316"/>
      <c r="EHL52" s="316"/>
      <c r="EHM52" s="316"/>
      <c r="EHN52" s="316"/>
      <c r="EHO52" s="316"/>
      <c r="EHP52" s="316"/>
      <c r="EHQ52" s="316"/>
      <c r="EHR52" s="316"/>
      <c r="EHS52" s="316"/>
      <c r="EHT52" s="316"/>
      <c r="EHU52" s="316"/>
      <c r="EHV52" s="316"/>
      <c r="EHW52" s="316"/>
      <c r="EHX52" s="316"/>
      <c r="EHY52" s="316"/>
      <c r="EHZ52" s="316"/>
      <c r="EIA52" s="316"/>
      <c r="EIB52" s="316"/>
      <c r="EIC52" s="316"/>
      <c r="EID52" s="316"/>
      <c r="EIE52" s="316"/>
      <c r="EIF52" s="316"/>
      <c r="EIG52" s="316"/>
      <c r="EIH52" s="316"/>
      <c r="EII52" s="316"/>
      <c r="EIJ52" s="316"/>
      <c r="EIK52" s="316"/>
      <c r="EIL52" s="316"/>
      <c r="EIM52" s="316"/>
      <c r="EIN52" s="316"/>
      <c r="EIO52" s="316"/>
      <c r="EIP52" s="316"/>
      <c r="EIQ52" s="316"/>
      <c r="EIR52" s="316"/>
      <c r="EIS52" s="316"/>
      <c r="EIT52" s="316"/>
      <c r="EIU52" s="316"/>
      <c r="EIV52" s="316"/>
      <c r="EIW52" s="316"/>
      <c r="EIX52" s="316"/>
      <c r="EIY52" s="316"/>
      <c r="EIZ52" s="316"/>
      <c r="EJA52" s="316"/>
      <c r="EJB52" s="316"/>
      <c r="EJC52" s="316"/>
      <c r="EJD52" s="316"/>
      <c r="EJE52" s="316"/>
      <c r="EJF52" s="316"/>
      <c r="EJG52" s="316"/>
      <c r="EJH52" s="316"/>
      <c r="EJI52" s="316"/>
      <c r="EJJ52" s="316"/>
      <c r="EJK52" s="316"/>
      <c r="EJL52" s="316"/>
      <c r="EJM52" s="316"/>
      <c r="EJN52" s="316"/>
      <c r="EJO52" s="316"/>
      <c r="EJP52" s="316"/>
      <c r="EJQ52" s="316"/>
      <c r="EJR52" s="316"/>
      <c r="EJS52" s="316"/>
      <c r="EJT52" s="316"/>
      <c r="EJU52" s="316"/>
      <c r="EJV52" s="316"/>
      <c r="EJW52" s="316"/>
      <c r="EJX52" s="316"/>
      <c r="EJY52" s="316"/>
      <c r="EJZ52" s="316"/>
      <c r="EKA52" s="316"/>
      <c r="EKB52" s="316"/>
      <c r="EKC52" s="316"/>
      <c r="EKD52" s="316"/>
      <c r="EKE52" s="316"/>
      <c r="EKF52" s="316"/>
      <c r="EKG52" s="316"/>
      <c r="EKH52" s="316"/>
      <c r="EKI52" s="316"/>
      <c r="EKJ52" s="316"/>
      <c r="EKK52" s="316"/>
      <c r="EKL52" s="316"/>
      <c r="EKM52" s="316"/>
      <c r="EKN52" s="316"/>
      <c r="EKO52" s="316"/>
      <c r="EKP52" s="316"/>
      <c r="EKQ52" s="316"/>
      <c r="EKR52" s="316"/>
      <c r="EKS52" s="316"/>
      <c r="EKT52" s="316"/>
      <c r="EKU52" s="316"/>
      <c r="EKV52" s="316"/>
      <c r="EKW52" s="316"/>
      <c r="EKX52" s="316"/>
      <c r="EKY52" s="316"/>
      <c r="EKZ52" s="316"/>
      <c r="ELA52" s="316"/>
      <c r="ELB52" s="316"/>
      <c r="ELC52" s="316"/>
      <c r="ELD52" s="316"/>
      <c r="ELE52" s="316"/>
      <c r="ELF52" s="316"/>
      <c r="ELG52" s="316"/>
      <c r="ELH52" s="316"/>
      <c r="ELI52" s="316"/>
      <c r="ELJ52" s="316"/>
      <c r="ELK52" s="316"/>
      <c r="ELL52" s="316"/>
      <c r="ELM52" s="316"/>
      <c r="ELN52" s="316"/>
      <c r="ELO52" s="316"/>
      <c r="ELP52" s="316"/>
      <c r="ELQ52" s="316"/>
      <c r="ELR52" s="316"/>
      <c r="ELS52" s="316"/>
      <c r="ELT52" s="316"/>
      <c r="ELU52" s="316"/>
      <c r="ELV52" s="316"/>
      <c r="ELW52" s="316"/>
      <c r="ELX52" s="316"/>
      <c r="ELY52" s="316"/>
      <c r="ELZ52" s="316"/>
      <c r="EMA52" s="316"/>
      <c r="EMB52" s="316"/>
      <c r="EMC52" s="316"/>
      <c r="EMD52" s="316"/>
      <c r="EME52" s="316"/>
      <c r="EMF52" s="316"/>
      <c r="EMG52" s="316"/>
      <c r="EMH52" s="316"/>
      <c r="EMI52" s="316"/>
      <c r="EMJ52" s="316"/>
      <c r="EMK52" s="316"/>
      <c r="EML52" s="316"/>
      <c r="EMM52" s="316"/>
      <c r="EMN52" s="316"/>
      <c r="EMO52" s="316"/>
      <c r="EMP52" s="316"/>
      <c r="EMQ52" s="316"/>
      <c r="EMR52" s="316"/>
      <c r="EMS52" s="316"/>
      <c r="EMT52" s="316"/>
      <c r="EMU52" s="316"/>
      <c r="EMV52" s="316"/>
      <c r="EMW52" s="316"/>
      <c r="EMX52" s="316"/>
      <c r="EMY52" s="316"/>
      <c r="EMZ52" s="316"/>
      <c r="ENA52" s="316"/>
      <c r="ENB52" s="316"/>
      <c r="ENC52" s="316"/>
      <c r="END52" s="316"/>
      <c r="ENE52" s="316"/>
      <c r="ENF52" s="316"/>
      <c r="ENG52" s="316"/>
      <c r="ENH52" s="316"/>
      <c r="ENI52" s="316"/>
      <c r="ENJ52" s="316"/>
      <c r="ENK52" s="316"/>
      <c r="ENL52" s="316"/>
      <c r="ENM52" s="316"/>
      <c r="ENN52" s="316"/>
      <c r="ENO52" s="316"/>
      <c r="ENP52" s="316"/>
      <c r="ENQ52" s="316"/>
      <c r="ENR52" s="316"/>
      <c r="ENS52" s="316"/>
      <c r="ENT52" s="316"/>
      <c r="ENU52" s="316"/>
      <c r="ENV52" s="316"/>
      <c r="ENW52" s="316"/>
      <c r="ENX52" s="316"/>
      <c r="ENY52" s="316"/>
      <c r="ENZ52" s="316"/>
      <c r="EOA52" s="316"/>
      <c r="EOB52" s="316"/>
      <c r="EOC52" s="316"/>
      <c r="EOD52" s="316"/>
      <c r="EOE52" s="316"/>
      <c r="EOF52" s="316"/>
      <c r="EOG52" s="316"/>
      <c r="EOH52" s="316"/>
      <c r="EOI52" s="316"/>
      <c r="EOJ52" s="316"/>
      <c r="EOK52" s="316"/>
      <c r="EOL52" s="316"/>
      <c r="EOM52" s="316"/>
      <c r="EON52" s="316"/>
      <c r="EOO52" s="316"/>
      <c r="EOP52" s="316"/>
      <c r="EOQ52" s="316"/>
      <c r="EOR52" s="316"/>
      <c r="EOS52" s="316"/>
      <c r="EOT52" s="316"/>
      <c r="EOU52" s="316"/>
      <c r="EOV52" s="316"/>
      <c r="EOW52" s="316"/>
      <c r="EOX52" s="316"/>
      <c r="EOY52" s="316"/>
      <c r="EOZ52" s="316"/>
      <c r="EPA52" s="316"/>
      <c r="EPB52" s="316"/>
      <c r="EPC52" s="316"/>
      <c r="EPD52" s="316"/>
      <c r="EPE52" s="316"/>
      <c r="EPF52" s="316"/>
      <c r="EPG52" s="316"/>
      <c r="EPH52" s="316"/>
      <c r="EPI52" s="316"/>
      <c r="EPJ52" s="316"/>
      <c r="EPK52" s="316"/>
      <c r="EPL52" s="316"/>
      <c r="EPM52" s="316"/>
      <c r="EPN52" s="316"/>
      <c r="EPO52" s="316"/>
      <c r="EPP52" s="316"/>
      <c r="EPQ52" s="316"/>
      <c r="EPR52" s="316"/>
      <c r="EPS52" s="316"/>
      <c r="EPT52" s="316"/>
      <c r="EPU52" s="316"/>
      <c r="EPV52" s="316"/>
      <c r="EPW52" s="316"/>
      <c r="EPX52" s="316"/>
      <c r="EPY52" s="316"/>
      <c r="EPZ52" s="316"/>
      <c r="EQA52" s="316"/>
      <c r="EQB52" s="316"/>
      <c r="EQC52" s="316"/>
      <c r="EQD52" s="316"/>
      <c r="EQE52" s="316"/>
      <c r="EQF52" s="316"/>
      <c r="EQG52" s="316"/>
      <c r="EQH52" s="316"/>
      <c r="EQI52" s="316"/>
      <c r="EQJ52" s="316"/>
      <c r="EQK52" s="316"/>
      <c r="EQL52" s="316"/>
      <c r="EQM52" s="316"/>
      <c r="EQN52" s="316"/>
      <c r="EQO52" s="316"/>
      <c r="EQP52" s="316"/>
      <c r="EQQ52" s="316"/>
      <c r="EQR52" s="316"/>
      <c r="EQS52" s="316"/>
      <c r="EQT52" s="316"/>
      <c r="EQU52" s="316"/>
      <c r="EQV52" s="316"/>
      <c r="EQW52" s="316"/>
      <c r="EQX52" s="316"/>
      <c r="EQY52" s="316"/>
      <c r="EQZ52" s="316"/>
      <c r="ERA52" s="316"/>
      <c r="ERB52" s="316"/>
      <c r="ERC52" s="316"/>
      <c r="ERD52" s="316"/>
      <c r="ERE52" s="316"/>
      <c r="ERF52" s="316"/>
      <c r="ERG52" s="316"/>
      <c r="ERH52" s="316"/>
      <c r="ERI52" s="316"/>
      <c r="ERJ52" s="316"/>
      <c r="ERK52" s="316"/>
      <c r="ERL52" s="316"/>
      <c r="ERM52" s="316"/>
      <c r="ERN52" s="316"/>
      <c r="ERO52" s="316"/>
      <c r="ERP52" s="316"/>
      <c r="ERQ52" s="316"/>
      <c r="ERR52" s="316"/>
      <c r="ERS52" s="316"/>
      <c r="ERT52" s="316"/>
      <c r="ERU52" s="316"/>
      <c r="ERV52" s="316"/>
      <c r="ERW52" s="316"/>
      <c r="ERX52" s="316"/>
      <c r="ERY52" s="316"/>
      <c r="ERZ52" s="316"/>
      <c r="ESA52" s="316"/>
      <c r="ESB52" s="316"/>
      <c r="ESC52" s="316"/>
      <c r="ESD52" s="316"/>
      <c r="ESE52" s="316"/>
      <c r="ESF52" s="316"/>
      <c r="ESG52" s="316"/>
      <c r="ESH52" s="316"/>
      <c r="ESI52" s="316"/>
      <c r="ESJ52" s="316"/>
      <c r="ESK52" s="316"/>
      <c r="ESL52" s="316"/>
      <c r="ESM52" s="316"/>
      <c r="ESN52" s="316"/>
      <c r="ESO52" s="316"/>
      <c r="ESP52" s="316"/>
      <c r="ESQ52" s="316"/>
      <c r="ESR52" s="316"/>
      <c r="ESS52" s="316"/>
      <c r="EST52" s="316"/>
      <c r="ESU52" s="316"/>
      <c r="ESV52" s="316"/>
      <c r="ESW52" s="316"/>
      <c r="ESX52" s="316"/>
      <c r="ESY52" s="316"/>
      <c r="ESZ52" s="316"/>
      <c r="ETA52" s="316"/>
      <c r="ETB52" s="316"/>
      <c r="ETC52" s="316"/>
      <c r="ETD52" s="316"/>
      <c r="ETE52" s="316"/>
      <c r="ETF52" s="316"/>
      <c r="ETG52" s="316"/>
      <c r="ETH52" s="316"/>
      <c r="ETI52" s="316"/>
      <c r="ETJ52" s="316"/>
      <c r="ETK52" s="316"/>
      <c r="ETL52" s="316"/>
      <c r="ETM52" s="316"/>
      <c r="ETN52" s="316"/>
      <c r="ETO52" s="316"/>
      <c r="ETP52" s="316"/>
      <c r="ETQ52" s="316"/>
      <c r="ETR52" s="316"/>
      <c r="ETS52" s="316"/>
      <c r="ETT52" s="316"/>
      <c r="ETU52" s="316"/>
      <c r="ETV52" s="316"/>
      <c r="ETW52" s="316"/>
      <c r="ETX52" s="316"/>
      <c r="ETY52" s="316"/>
      <c r="ETZ52" s="316"/>
      <c r="EUA52" s="316"/>
      <c r="EUB52" s="316"/>
      <c r="EUC52" s="316"/>
      <c r="EUD52" s="316"/>
      <c r="EUE52" s="316"/>
      <c r="EUF52" s="316"/>
      <c r="EUG52" s="316"/>
      <c r="EUH52" s="316"/>
      <c r="EUI52" s="316"/>
      <c r="EUJ52" s="316"/>
      <c r="EUK52" s="316"/>
      <c r="EUL52" s="316"/>
      <c r="EUM52" s="316"/>
      <c r="EUN52" s="316"/>
      <c r="EUO52" s="316"/>
      <c r="EUP52" s="316"/>
      <c r="EUQ52" s="316"/>
      <c r="EUR52" s="316"/>
      <c r="EUS52" s="316"/>
      <c r="EUT52" s="316"/>
      <c r="EUU52" s="316"/>
      <c r="EUV52" s="316"/>
      <c r="EUW52" s="316"/>
      <c r="EUX52" s="316"/>
      <c r="EUY52" s="316"/>
      <c r="EUZ52" s="316"/>
      <c r="EVA52" s="316"/>
      <c r="EVB52" s="316"/>
      <c r="EVC52" s="316"/>
      <c r="EVD52" s="316"/>
      <c r="EVE52" s="316"/>
      <c r="EVF52" s="316"/>
      <c r="EVG52" s="316"/>
      <c r="EVH52" s="316"/>
      <c r="EVI52" s="316"/>
      <c r="EVJ52" s="316"/>
      <c r="EVK52" s="316"/>
      <c r="EVL52" s="316"/>
      <c r="EVM52" s="316"/>
      <c r="EVN52" s="316"/>
      <c r="EVO52" s="316"/>
      <c r="EVP52" s="316"/>
      <c r="EVQ52" s="316"/>
      <c r="EVR52" s="316"/>
      <c r="EVS52" s="316"/>
      <c r="EVT52" s="316"/>
      <c r="EVU52" s="316"/>
      <c r="EVV52" s="316"/>
      <c r="EVW52" s="316"/>
      <c r="EVX52" s="316"/>
      <c r="EVY52" s="316"/>
      <c r="EVZ52" s="316"/>
      <c r="EWA52" s="316"/>
      <c r="EWB52" s="316"/>
      <c r="EWC52" s="316"/>
      <c r="EWD52" s="316"/>
      <c r="EWE52" s="316"/>
      <c r="EWF52" s="316"/>
      <c r="EWG52" s="316"/>
      <c r="EWH52" s="316"/>
      <c r="EWI52" s="316"/>
      <c r="EWJ52" s="316"/>
      <c r="EWK52" s="316"/>
      <c r="EWL52" s="316"/>
      <c r="EWM52" s="316"/>
      <c r="EWN52" s="316"/>
      <c r="EWO52" s="316"/>
      <c r="EWP52" s="316"/>
      <c r="EWQ52" s="316"/>
      <c r="EWR52" s="316"/>
      <c r="EWS52" s="316"/>
      <c r="EWT52" s="316"/>
      <c r="EWU52" s="316"/>
      <c r="EWV52" s="316"/>
      <c r="EWW52" s="316"/>
      <c r="EWX52" s="316"/>
      <c r="EWY52" s="316"/>
      <c r="EWZ52" s="316"/>
      <c r="EXA52" s="316"/>
      <c r="EXB52" s="316"/>
      <c r="EXC52" s="316"/>
      <c r="EXD52" s="316"/>
      <c r="EXE52" s="316"/>
      <c r="EXF52" s="316"/>
      <c r="EXG52" s="316"/>
      <c r="EXH52" s="316"/>
      <c r="EXI52" s="316"/>
      <c r="EXJ52" s="316"/>
      <c r="EXK52" s="316"/>
      <c r="EXL52" s="316"/>
      <c r="EXM52" s="316"/>
      <c r="EXN52" s="316"/>
      <c r="EXO52" s="316"/>
      <c r="EXP52" s="316"/>
      <c r="EXQ52" s="316"/>
      <c r="EXR52" s="316"/>
      <c r="EXS52" s="316"/>
      <c r="EXT52" s="316"/>
      <c r="EXU52" s="316"/>
      <c r="EXV52" s="316"/>
      <c r="EXW52" s="316"/>
      <c r="EXX52" s="316"/>
      <c r="EXY52" s="316"/>
      <c r="EXZ52" s="316"/>
      <c r="EYA52" s="316"/>
      <c r="EYB52" s="316"/>
      <c r="EYC52" s="316"/>
      <c r="EYD52" s="316"/>
      <c r="EYE52" s="316"/>
      <c r="EYF52" s="316"/>
      <c r="EYG52" s="316"/>
      <c r="EYH52" s="316"/>
      <c r="EYI52" s="316"/>
      <c r="EYJ52" s="316"/>
      <c r="EYK52" s="316"/>
      <c r="EYL52" s="316"/>
      <c r="EYM52" s="316"/>
      <c r="EYN52" s="316"/>
      <c r="EYO52" s="316"/>
      <c r="EYP52" s="316"/>
      <c r="EYQ52" s="316"/>
      <c r="EYR52" s="316"/>
      <c r="EYS52" s="316"/>
      <c r="EYT52" s="316"/>
      <c r="EYU52" s="316"/>
      <c r="EYV52" s="316"/>
      <c r="EYW52" s="316"/>
      <c r="EYX52" s="316"/>
      <c r="EYY52" s="316"/>
      <c r="EYZ52" s="316"/>
      <c r="EZA52" s="316"/>
      <c r="EZB52" s="316"/>
      <c r="EZC52" s="316"/>
      <c r="EZD52" s="316"/>
      <c r="EZE52" s="316"/>
      <c r="EZF52" s="316"/>
      <c r="EZG52" s="316"/>
      <c r="EZH52" s="316"/>
      <c r="EZI52" s="316"/>
      <c r="EZJ52" s="316"/>
      <c r="EZK52" s="316"/>
      <c r="EZL52" s="316"/>
      <c r="EZM52" s="316"/>
      <c r="EZN52" s="316"/>
      <c r="EZO52" s="316"/>
      <c r="EZP52" s="316"/>
      <c r="EZQ52" s="316"/>
      <c r="EZR52" s="316"/>
      <c r="EZS52" s="316"/>
      <c r="EZT52" s="316"/>
      <c r="EZU52" s="316"/>
      <c r="EZV52" s="316"/>
      <c r="EZW52" s="316"/>
      <c r="EZX52" s="316"/>
      <c r="EZY52" s="316"/>
      <c r="EZZ52" s="316"/>
      <c r="FAA52" s="316"/>
      <c r="FAB52" s="316"/>
      <c r="FAC52" s="316"/>
      <c r="FAD52" s="316"/>
      <c r="FAE52" s="316"/>
      <c r="FAF52" s="316"/>
      <c r="FAG52" s="316"/>
      <c r="FAH52" s="316"/>
      <c r="FAI52" s="316"/>
      <c r="FAJ52" s="316"/>
      <c r="FAK52" s="316"/>
      <c r="FAL52" s="316"/>
      <c r="FAM52" s="316"/>
      <c r="FAN52" s="316"/>
      <c r="FAO52" s="316"/>
      <c r="FAP52" s="316"/>
      <c r="FAQ52" s="316"/>
      <c r="FAR52" s="316"/>
      <c r="FAS52" s="316"/>
      <c r="FAT52" s="316"/>
      <c r="FAU52" s="316"/>
      <c r="FAV52" s="316"/>
      <c r="FAW52" s="316"/>
      <c r="FAX52" s="316"/>
      <c r="FAY52" s="316"/>
      <c r="FAZ52" s="316"/>
      <c r="FBA52" s="316"/>
      <c r="FBB52" s="316"/>
      <c r="FBC52" s="316"/>
      <c r="FBD52" s="316"/>
      <c r="FBE52" s="316"/>
      <c r="FBF52" s="316"/>
      <c r="FBG52" s="316"/>
      <c r="FBH52" s="316"/>
      <c r="FBI52" s="316"/>
      <c r="FBJ52" s="316"/>
      <c r="FBK52" s="316"/>
      <c r="FBL52" s="316"/>
      <c r="FBM52" s="316"/>
      <c r="FBN52" s="316"/>
      <c r="FBO52" s="316"/>
      <c r="FBP52" s="316"/>
      <c r="FBQ52" s="316"/>
      <c r="FBR52" s="316"/>
      <c r="FBS52" s="316"/>
      <c r="FBT52" s="316"/>
      <c r="FBU52" s="316"/>
      <c r="FBV52" s="316"/>
      <c r="FBW52" s="316"/>
      <c r="FBX52" s="316"/>
      <c r="FBY52" s="316"/>
      <c r="FBZ52" s="316"/>
      <c r="FCA52" s="316"/>
      <c r="FCB52" s="316"/>
      <c r="FCC52" s="316"/>
      <c r="FCD52" s="316"/>
      <c r="FCE52" s="316"/>
      <c r="FCF52" s="316"/>
      <c r="FCG52" s="316"/>
      <c r="FCH52" s="316"/>
      <c r="FCI52" s="316"/>
      <c r="FCJ52" s="316"/>
      <c r="FCK52" s="316"/>
      <c r="FCL52" s="316"/>
      <c r="FCM52" s="316"/>
      <c r="FCN52" s="316"/>
      <c r="FCO52" s="316"/>
      <c r="FCP52" s="316"/>
      <c r="FCQ52" s="316"/>
      <c r="FCR52" s="316"/>
      <c r="FCS52" s="316"/>
      <c r="FCT52" s="316"/>
      <c r="FCU52" s="316"/>
      <c r="FCV52" s="316"/>
      <c r="FCW52" s="316"/>
      <c r="FCX52" s="316"/>
      <c r="FCY52" s="316"/>
      <c r="FCZ52" s="316"/>
      <c r="FDA52" s="316"/>
      <c r="FDB52" s="316"/>
      <c r="FDC52" s="316"/>
      <c r="FDD52" s="316"/>
      <c r="FDE52" s="316"/>
      <c r="FDF52" s="316"/>
      <c r="FDG52" s="316"/>
      <c r="FDH52" s="316"/>
      <c r="FDI52" s="316"/>
      <c r="FDJ52" s="316"/>
      <c r="FDK52" s="316"/>
      <c r="FDL52" s="316"/>
      <c r="FDM52" s="316"/>
      <c r="FDN52" s="316"/>
      <c r="FDO52" s="316"/>
      <c r="FDP52" s="316"/>
      <c r="FDQ52" s="316"/>
      <c r="FDR52" s="316"/>
      <c r="FDS52" s="316"/>
      <c r="FDT52" s="316"/>
      <c r="FDU52" s="316"/>
      <c r="FDV52" s="316"/>
      <c r="FDW52" s="316"/>
      <c r="FDX52" s="316"/>
      <c r="FDY52" s="316"/>
      <c r="FDZ52" s="316"/>
      <c r="FEA52" s="316"/>
      <c r="FEB52" s="316"/>
      <c r="FEC52" s="316"/>
      <c r="FED52" s="316"/>
      <c r="FEE52" s="316"/>
      <c r="FEF52" s="316"/>
      <c r="FEG52" s="316"/>
      <c r="FEH52" s="316"/>
      <c r="FEI52" s="316"/>
      <c r="FEJ52" s="316"/>
      <c r="FEK52" s="316"/>
      <c r="FEL52" s="316"/>
      <c r="FEM52" s="316"/>
      <c r="FEN52" s="316"/>
      <c r="FEO52" s="316"/>
      <c r="FEP52" s="316"/>
      <c r="FEQ52" s="316"/>
      <c r="FER52" s="316"/>
      <c r="FES52" s="316"/>
      <c r="FET52" s="316"/>
      <c r="FEU52" s="316"/>
      <c r="FEV52" s="316"/>
      <c r="FEW52" s="316"/>
      <c r="FEX52" s="316"/>
      <c r="FEY52" s="316"/>
      <c r="FEZ52" s="316"/>
      <c r="FFA52" s="316"/>
      <c r="FFB52" s="316"/>
      <c r="FFC52" s="316"/>
      <c r="FFD52" s="316"/>
      <c r="FFE52" s="316"/>
      <c r="FFF52" s="316"/>
      <c r="FFG52" s="316"/>
      <c r="FFH52" s="316"/>
      <c r="FFI52" s="316"/>
      <c r="FFJ52" s="316"/>
      <c r="FFK52" s="316"/>
      <c r="FFL52" s="316"/>
      <c r="FFM52" s="316"/>
      <c r="FFN52" s="316"/>
      <c r="FFO52" s="316"/>
      <c r="FFP52" s="316"/>
      <c r="FFQ52" s="316"/>
      <c r="FFR52" s="316"/>
      <c r="FFS52" s="316"/>
      <c r="FFT52" s="316"/>
      <c r="FFU52" s="316"/>
      <c r="FFV52" s="316"/>
      <c r="FFW52" s="316"/>
      <c r="FFX52" s="316"/>
      <c r="FFY52" s="316"/>
      <c r="FFZ52" s="316"/>
      <c r="FGA52" s="316"/>
      <c r="FGB52" s="316"/>
      <c r="FGC52" s="316"/>
      <c r="FGD52" s="316"/>
      <c r="FGE52" s="316"/>
      <c r="FGF52" s="316"/>
      <c r="FGG52" s="316"/>
      <c r="FGH52" s="316"/>
      <c r="FGI52" s="316"/>
      <c r="FGJ52" s="316"/>
      <c r="FGK52" s="316"/>
      <c r="FGL52" s="316"/>
      <c r="FGM52" s="316"/>
      <c r="FGN52" s="316"/>
      <c r="FGO52" s="316"/>
      <c r="FGP52" s="316"/>
      <c r="FGQ52" s="316"/>
      <c r="FGR52" s="316"/>
      <c r="FGS52" s="316"/>
      <c r="FGT52" s="316"/>
      <c r="FGU52" s="316"/>
      <c r="FGV52" s="316"/>
      <c r="FGW52" s="316"/>
      <c r="FGX52" s="316"/>
      <c r="FGY52" s="316"/>
      <c r="FGZ52" s="316"/>
      <c r="FHA52" s="316"/>
      <c r="FHB52" s="316"/>
      <c r="FHC52" s="316"/>
      <c r="FHD52" s="316"/>
      <c r="FHE52" s="316"/>
      <c r="FHF52" s="316"/>
      <c r="FHG52" s="316"/>
      <c r="FHH52" s="316"/>
      <c r="FHI52" s="316"/>
      <c r="FHJ52" s="316"/>
      <c r="FHK52" s="316"/>
      <c r="FHL52" s="316"/>
      <c r="FHM52" s="316"/>
      <c r="FHN52" s="316"/>
      <c r="FHO52" s="316"/>
      <c r="FHP52" s="316"/>
      <c r="FHQ52" s="316"/>
      <c r="FHR52" s="316"/>
      <c r="FHS52" s="316"/>
      <c r="FHT52" s="316"/>
      <c r="FHU52" s="316"/>
      <c r="FHV52" s="316"/>
      <c r="FHW52" s="316"/>
      <c r="FHX52" s="316"/>
      <c r="FHY52" s="316"/>
      <c r="FHZ52" s="316"/>
      <c r="FIA52" s="316"/>
      <c r="FIB52" s="316"/>
      <c r="FIC52" s="316"/>
      <c r="FID52" s="316"/>
      <c r="FIE52" s="316"/>
      <c r="FIF52" s="316"/>
      <c r="FIG52" s="316"/>
      <c r="FIH52" s="316"/>
      <c r="FII52" s="316"/>
      <c r="FIJ52" s="316"/>
      <c r="FIK52" s="316"/>
      <c r="FIL52" s="316"/>
      <c r="FIM52" s="316"/>
      <c r="FIN52" s="316"/>
      <c r="FIO52" s="316"/>
      <c r="FIP52" s="316"/>
      <c r="FIQ52" s="316"/>
      <c r="FIR52" s="316"/>
      <c r="FIS52" s="316"/>
      <c r="FIT52" s="316"/>
      <c r="FIU52" s="316"/>
      <c r="FIV52" s="316"/>
      <c r="FIW52" s="316"/>
      <c r="FIX52" s="316"/>
      <c r="FIY52" s="316"/>
      <c r="FIZ52" s="316"/>
      <c r="FJA52" s="316"/>
      <c r="FJB52" s="316"/>
      <c r="FJC52" s="316"/>
      <c r="FJD52" s="316"/>
      <c r="FJE52" s="316"/>
      <c r="FJF52" s="316"/>
      <c r="FJG52" s="316"/>
      <c r="FJH52" s="316"/>
      <c r="FJI52" s="316"/>
      <c r="FJJ52" s="316"/>
      <c r="FJK52" s="316"/>
      <c r="FJL52" s="316"/>
      <c r="FJM52" s="316"/>
      <c r="FJN52" s="316"/>
      <c r="FJO52" s="316"/>
      <c r="FJP52" s="316"/>
      <c r="FJQ52" s="316"/>
      <c r="FJR52" s="316"/>
      <c r="FJS52" s="316"/>
      <c r="FJT52" s="316"/>
      <c r="FJU52" s="316"/>
      <c r="FJV52" s="316"/>
      <c r="FJW52" s="316"/>
      <c r="FJX52" s="316"/>
      <c r="FJY52" s="316"/>
      <c r="FJZ52" s="316"/>
      <c r="FKA52" s="316"/>
      <c r="FKB52" s="316"/>
      <c r="FKC52" s="316"/>
      <c r="FKD52" s="316"/>
      <c r="FKE52" s="316"/>
      <c r="FKF52" s="316"/>
      <c r="FKG52" s="316"/>
      <c r="FKH52" s="316"/>
      <c r="FKI52" s="316"/>
      <c r="FKJ52" s="316"/>
      <c r="FKK52" s="316"/>
      <c r="FKL52" s="316"/>
      <c r="FKM52" s="316"/>
      <c r="FKN52" s="316"/>
      <c r="FKO52" s="316"/>
      <c r="FKP52" s="316"/>
      <c r="FKQ52" s="316"/>
      <c r="FKR52" s="316"/>
      <c r="FKS52" s="316"/>
      <c r="FKT52" s="316"/>
      <c r="FKU52" s="316"/>
      <c r="FKV52" s="316"/>
      <c r="FKW52" s="316"/>
      <c r="FKX52" s="316"/>
      <c r="FKY52" s="316"/>
      <c r="FKZ52" s="316"/>
      <c r="FLA52" s="316"/>
      <c r="FLB52" s="316"/>
      <c r="FLC52" s="316"/>
      <c r="FLD52" s="316"/>
      <c r="FLE52" s="316"/>
      <c r="FLF52" s="316"/>
      <c r="FLG52" s="316"/>
      <c r="FLH52" s="316"/>
      <c r="FLI52" s="316"/>
      <c r="FLJ52" s="316"/>
      <c r="FLK52" s="316"/>
      <c r="FLL52" s="316"/>
      <c r="FLM52" s="316"/>
      <c r="FLN52" s="316"/>
      <c r="FLO52" s="316"/>
      <c r="FLP52" s="316"/>
      <c r="FLQ52" s="316"/>
      <c r="FLR52" s="316"/>
      <c r="FLS52" s="316"/>
      <c r="FLT52" s="316"/>
      <c r="FLU52" s="316"/>
      <c r="FLV52" s="316"/>
      <c r="FLW52" s="316"/>
      <c r="FLX52" s="316"/>
      <c r="FLY52" s="316"/>
      <c r="FLZ52" s="316"/>
      <c r="FMA52" s="316"/>
      <c r="FMB52" s="316"/>
      <c r="FMC52" s="316"/>
      <c r="FMD52" s="316"/>
      <c r="FME52" s="316"/>
      <c r="FMF52" s="316"/>
      <c r="FMG52" s="316"/>
      <c r="FMH52" s="316"/>
      <c r="FMI52" s="316"/>
      <c r="FMJ52" s="316"/>
      <c r="FMK52" s="316"/>
      <c r="FML52" s="316"/>
      <c r="FMM52" s="316"/>
      <c r="FMN52" s="316"/>
      <c r="FMO52" s="316"/>
      <c r="FMP52" s="316"/>
      <c r="FMQ52" s="316"/>
      <c r="FMR52" s="316"/>
      <c r="FMS52" s="316"/>
      <c r="FMT52" s="316"/>
      <c r="FMU52" s="316"/>
      <c r="FMV52" s="316"/>
      <c r="FMW52" s="316"/>
      <c r="FMX52" s="316"/>
      <c r="FMY52" s="316"/>
      <c r="FMZ52" s="316"/>
      <c r="FNA52" s="316"/>
      <c r="FNB52" s="316"/>
      <c r="FNC52" s="316"/>
      <c r="FND52" s="316"/>
      <c r="FNE52" s="316"/>
      <c r="FNF52" s="316"/>
      <c r="FNG52" s="316"/>
      <c r="FNH52" s="316"/>
      <c r="FNI52" s="316"/>
      <c r="FNJ52" s="316"/>
      <c r="FNK52" s="316"/>
      <c r="FNL52" s="316"/>
      <c r="FNM52" s="316"/>
      <c r="FNN52" s="316"/>
      <c r="FNO52" s="316"/>
      <c r="FNP52" s="316"/>
      <c r="FNQ52" s="316"/>
      <c r="FNR52" s="316"/>
      <c r="FNS52" s="316"/>
      <c r="FNT52" s="316"/>
      <c r="FNU52" s="316"/>
      <c r="FNV52" s="316"/>
      <c r="FNW52" s="316"/>
      <c r="FNX52" s="316"/>
      <c r="FNY52" s="316"/>
      <c r="FNZ52" s="316"/>
      <c r="FOA52" s="316"/>
      <c r="FOB52" s="316"/>
      <c r="FOC52" s="316"/>
      <c r="FOD52" s="316"/>
      <c r="FOE52" s="316"/>
      <c r="FOF52" s="316"/>
      <c r="FOG52" s="316"/>
      <c r="FOH52" s="316"/>
      <c r="FOI52" s="316"/>
      <c r="FOJ52" s="316"/>
      <c r="FOK52" s="316"/>
      <c r="FOL52" s="316"/>
      <c r="FOM52" s="316"/>
      <c r="FON52" s="316"/>
      <c r="FOO52" s="316"/>
      <c r="FOP52" s="316"/>
      <c r="FOQ52" s="316"/>
      <c r="FOR52" s="316"/>
      <c r="FOS52" s="316"/>
      <c r="FOT52" s="316"/>
      <c r="FOU52" s="316"/>
      <c r="FOV52" s="316"/>
      <c r="FOW52" s="316"/>
      <c r="FOX52" s="316"/>
      <c r="FOY52" s="316"/>
      <c r="FOZ52" s="316"/>
      <c r="FPA52" s="316"/>
      <c r="FPB52" s="316"/>
      <c r="FPC52" s="316"/>
      <c r="FPD52" s="316"/>
      <c r="FPE52" s="316"/>
      <c r="FPF52" s="316"/>
      <c r="FPG52" s="316"/>
      <c r="FPH52" s="316"/>
      <c r="FPI52" s="316"/>
      <c r="FPJ52" s="316"/>
      <c r="FPK52" s="316"/>
      <c r="FPL52" s="316"/>
      <c r="FPM52" s="316"/>
      <c r="FPN52" s="316"/>
      <c r="FPO52" s="316"/>
      <c r="FPP52" s="316"/>
      <c r="FPQ52" s="316"/>
      <c r="FPR52" s="316"/>
      <c r="FPS52" s="316"/>
      <c r="FPT52" s="316"/>
      <c r="FPU52" s="316"/>
      <c r="FPV52" s="316"/>
      <c r="FPW52" s="316"/>
      <c r="FPX52" s="316"/>
      <c r="FPY52" s="316"/>
      <c r="FPZ52" s="316"/>
      <c r="FQA52" s="316"/>
      <c r="FQB52" s="316"/>
      <c r="FQC52" s="316"/>
      <c r="FQD52" s="316"/>
      <c r="FQE52" s="316"/>
      <c r="FQF52" s="316"/>
      <c r="FQG52" s="316"/>
      <c r="FQH52" s="316"/>
      <c r="FQI52" s="316"/>
      <c r="FQJ52" s="316"/>
      <c r="FQK52" s="316"/>
      <c r="FQL52" s="316"/>
      <c r="FQM52" s="316"/>
      <c r="FQN52" s="316"/>
      <c r="FQO52" s="316"/>
      <c r="FQP52" s="316"/>
      <c r="FQQ52" s="316"/>
      <c r="FQR52" s="316"/>
      <c r="FQS52" s="316"/>
      <c r="FQT52" s="316"/>
      <c r="FQU52" s="316"/>
      <c r="FQV52" s="316"/>
      <c r="FQW52" s="316"/>
      <c r="FQX52" s="316"/>
      <c r="FQY52" s="316"/>
      <c r="FQZ52" s="316"/>
      <c r="FRA52" s="316"/>
      <c r="FRB52" s="316"/>
      <c r="FRC52" s="316"/>
      <c r="FRD52" s="316"/>
      <c r="FRE52" s="316"/>
      <c r="FRF52" s="316"/>
      <c r="FRG52" s="316"/>
      <c r="FRH52" s="316"/>
      <c r="FRI52" s="316"/>
      <c r="FRJ52" s="316"/>
      <c r="FRK52" s="316"/>
      <c r="FRL52" s="316"/>
      <c r="FRM52" s="316"/>
      <c r="FRN52" s="316"/>
      <c r="FRO52" s="316"/>
      <c r="FRP52" s="316"/>
      <c r="FRQ52" s="316"/>
      <c r="FRR52" s="316"/>
      <c r="FRS52" s="316"/>
      <c r="FRT52" s="316"/>
      <c r="FRU52" s="316"/>
      <c r="FRV52" s="316"/>
      <c r="FRW52" s="316"/>
      <c r="FRX52" s="316"/>
      <c r="FRY52" s="316"/>
      <c r="FRZ52" s="316"/>
      <c r="FSA52" s="316"/>
      <c r="FSB52" s="316"/>
      <c r="FSC52" s="316"/>
      <c r="FSD52" s="316"/>
      <c r="FSE52" s="316"/>
      <c r="FSF52" s="316"/>
      <c r="FSG52" s="316"/>
      <c r="FSH52" s="316"/>
      <c r="FSI52" s="316"/>
      <c r="FSJ52" s="316"/>
      <c r="FSK52" s="316"/>
      <c r="FSL52" s="316"/>
      <c r="FSM52" s="316"/>
      <c r="FSN52" s="316"/>
      <c r="FSO52" s="316"/>
      <c r="FSP52" s="316"/>
      <c r="FSQ52" s="316"/>
      <c r="FSR52" s="316"/>
      <c r="FSS52" s="316"/>
      <c r="FST52" s="316"/>
      <c r="FSU52" s="316"/>
      <c r="FSV52" s="316"/>
      <c r="FSW52" s="316"/>
      <c r="FSX52" s="316"/>
      <c r="FSY52" s="316"/>
      <c r="FSZ52" s="316"/>
      <c r="FTA52" s="316"/>
      <c r="FTB52" s="316"/>
      <c r="FTC52" s="316"/>
      <c r="FTD52" s="316"/>
      <c r="FTE52" s="316"/>
      <c r="FTF52" s="316"/>
      <c r="FTG52" s="316"/>
      <c r="FTH52" s="316"/>
      <c r="FTI52" s="316"/>
      <c r="FTJ52" s="316"/>
      <c r="FTK52" s="316"/>
      <c r="FTL52" s="316"/>
      <c r="FTM52" s="316"/>
      <c r="FTN52" s="316"/>
      <c r="FTO52" s="316"/>
      <c r="FTP52" s="316"/>
      <c r="FTQ52" s="316"/>
      <c r="FTR52" s="316"/>
      <c r="FTS52" s="316"/>
      <c r="FTT52" s="316"/>
      <c r="FTU52" s="316"/>
      <c r="FTV52" s="316"/>
      <c r="FTW52" s="316"/>
      <c r="FTX52" s="316"/>
      <c r="FTY52" s="316"/>
      <c r="FTZ52" s="316"/>
      <c r="FUA52" s="316"/>
      <c r="FUB52" s="316"/>
      <c r="FUC52" s="316"/>
      <c r="FUD52" s="316"/>
      <c r="FUE52" s="316"/>
      <c r="FUF52" s="316"/>
      <c r="FUG52" s="316"/>
      <c r="FUH52" s="316"/>
      <c r="FUI52" s="316"/>
      <c r="FUJ52" s="316"/>
      <c r="FUK52" s="316"/>
      <c r="FUL52" s="316"/>
      <c r="FUM52" s="316"/>
      <c r="FUN52" s="316"/>
      <c r="FUO52" s="316"/>
      <c r="FUP52" s="316"/>
      <c r="FUQ52" s="316"/>
      <c r="FUR52" s="316"/>
      <c r="FUS52" s="316"/>
      <c r="FUT52" s="316"/>
      <c r="FUU52" s="316"/>
      <c r="FUV52" s="316"/>
      <c r="FUW52" s="316"/>
      <c r="FUX52" s="316"/>
      <c r="FUY52" s="316"/>
      <c r="FUZ52" s="316"/>
      <c r="FVA52" s="316"/>
      <c r="FVB52" s="316"/>
      <c r="FVC52" s="316"/>
      <c r="FVD52" s="316"/>
      <c r="FVE52" s="316"/>
      <c r="FVF52" s="316"/>
      <c r="FVG52" s="316"/>
      <c r="FVH52" s="316"/>
      <c r="FVI52" s="316"/>
      <c r="FVJ52" s="316"/>
      <c r="FVK52" s="316"/>
      <c r="FVL52" s="316"/>
      <c r="FVM52" s="316"/>
      <c r="FVN52" s="316"/>
      <c r="FVO52" s="316"/>
      <c r="FVP52" s="316"/>
      <c r="FVQ52" s="316"/>
      <c r="FVR52" s="316"/>
      <c r="FVS52" s="316"/>
      <c r="FVT52" s="316"/>
      <c r="FVU52" s="316"/>
      <c r="FVV52" s="316"/>
      <c r="FVW52" s="316"/>
      <c r="FVX52" s="316"/>
      <c r="FVY52" s="316"/>
      <c r="FVZ52" s="316"/>
      <c r="FWA52" s="316"/>
      <c r="FWB52" s="316"/>
      <c r="FWC52" s="316"/>
      <c r="FWD52" s="316"/>
      <c r="FWE52" s="316"/>
      <c r="FWF52" s="316"/>
      <c r="FWG52" s="316"/>
      <c r="FWH52" s="316"/>
      <c r="FWI52" s="316"/>
      <c r="FWJ52" s="316"/>
      <c r="FWK52" s="316"/>
      <c r="FWL52" s="316"/>
      <c r="FWM52" s="316"/>
      <c r="FWN52" s="316"/>
      <c r="FWO52" s="316"/>
      <c r="FWP52" s="316"/>
      <c r="FWQ52" s="316"/>
      <c r="FWR52" s="316"/>
      <c r="FWS52" s="316"/>
      <c r="FWT52" s="316"/>
      <c r="FWU52" s="316"/>
      <c r="FWV52" s="316"/>
      <c r="FWW52" s="316"/>
      <c r="FWX52" s="316"/>
      <c r="FWY52" s="316"/>
      <c r="FWZ52" s="316"/>
      <c r="FXA52" s="316"/>
      <c r="FXB52" s="316"/>
      <c r="FXC52" s="316"/>
      <c r="FXD52" s="316"/>
      <c r="FXE52" s="316"/>
      <c r="FXF52" s="316"/>
      <c r="FXG52" s="316"/>
      <c r="FXH52" s="316"/>
      <c r="FXI52" s="316"/>
      <c r="FXJ52" s="316"/>
      <c r="FXK52" s="316"/>
      <c r="FXL52" s="316"/>
      <c r="FXM52" s="316"/>
      <c r="FXN52" s="316"/>
      <c r="FXO52" s="316"/>
      <c r="FXP52" s="316"/>
      <c r="FXQ52" s="316"/>
      <c r="FXR52" s="316"/>
      <c r="FXS52" s="316"/>
      <c r="FXT52" s="316"/>
      <c r="FXU52" s="316"/>
      <c r="FXV52" s="316"/>
      <c r="FXW52" s="316"/>
      <c r="FXX52" s="316"/>
      <c r="FXY52" s="316"/>
      <c r="FXZ52" s="316"/>
      <c r="FYA52" s="316"/>
      <c r="FYB52" s="316"/>
      <c r="FYC52" s="316"/>
      <c r="FYD52" s="316"/>
      <c r="FYE52" s="316"/>
      <c r="FYF52" s="316"/>
      <c r="FYG52" s="316"/>
      <c r="FYH52" s="316"/>
      <c r="FYI52" s="316"/>
      <c r="FYJ52" s="316"/>
      <c r="FYK52" s="316"/>
      <c r="FYL52" s="316"/>
      <c r="FYM52" s="316"/>
      <c r="FYN52" s="316"/>
      <c r="FYO52" s="316"/>
      <c r="FYP52" s="316"/>
      <c r="FYQ52" s="316"/>
      <c r="FYR52" s="316"/>
      <c r="FYS52" s="316"/>
      <c r="FYT52" s="316"/>
      <c r="FYU52" s="316"/>
      <c r="FYV52" s="316"/>
      <c r="FYW52" s="316"/>
      <c r="FYX52" s="316"/>
      <c r="FYY52" s="316"/>
      <c r="FYZ52" s="316"/>
      <c r="FZA52" s="316"/>
      <c r="FZB52" s="316"/>
      <c r="FZC52" s="316"/>
      <c r="FZD52" s="316"/>
      <c r="FZE52" s="316"/>
      <c r="FZF52" s="316"/>
      <c r="FZG52" s="316"/>
      <c r="FZH52" s="316"/>
      <c r="FZI52" s="316"/>
      <c r="FZJ52" s="316"/>
      <c r="FZK52" s="316"/>
      <c r="FZL52" s="316"/>
      <c r="FZM52" s="316"/>
      <c r="FZN52" s="316"/>
      <c r="FZO52" s="316"/>
      <c r="FZP52" s="316"/>
      <c r="FZQ52" s="316"/>
      <c r="FZR52" s="316"/>
      <c r="FZS52" s="316"/>
      <c r="FZT52" s="316"/>
      <c r="FZU52" s="316"/>
      <c r="FZV52" s="316"/>
      <c r="FZW52" s="316"/>
      <c r="FZX52" s="316"/>
      <c r="FZY52" s="316"/>
      <c r="FZZ52" s="316"/>
      <c r="GAA52" s="316"/>
      <c r="GAB52" s="316"/>
      <c r="GAC52" s="316"/>
      <c r="GAD52" s="316"/>
      <c r="GAE52" s="316"/>
      <c r="GAF52" s="316"/>
      <c r="GAG52" s="316"/>
      <c r="GAH52" s="316"/>
      <c r="GAI52" s="316"/>
      <c r="GAJ52" s="316"/>
      <c r="GAK52" s="316"/>
      <c r="GAL52" s="316"/>
      <c r="GAM52" s="316"/>
      <c r="GAN52" s="316"/>
      <c r="GAO52" s="316"/>
      <c r="GAP52" s="316"/>
      <c r="GAQ52" s="316"/>
      <c r="GAR52" s="316"/>
      <c r="GAS52" s="316"/>
      <c r="GAT52" s="316"/>
      <c r="GAU52" s="316"/>
      <c r="GAV52" s="316"/>
      <c r="GAW52" s="316"/>
      <c r="GAX52" s="316"/>
      <c r="GAY52" s="316"/>
      <c r="GAZ52" s="316"/>
      <c r="GBA52" s="316"/>
      <c r="GBB52" s="316"/>
      <c r="GBC52" s="316"/>
      <c r="GBD52" s="316"/>
      <c r="GBE52" s="316"/>
      <c r="GBF52" s="316"/>
      <c r="GBG52" s="316"/>
      <c r="GBH52" s="316"/>
      <c r="GBI52" s="316"/>
      <c r="GBJ52" s="316"/>
      <c r="GBK52" s="316"/>
      <c r="GBL52" s="316"/>
      <c r="GBM52" s="316"/>
      <c r="GBN52" s="316"/>
      <c r="GBO52" s="316"/>
      <c r="GBP52" s="316"/>
      <c r="GBQ52" s="316"/>
      <c r="GBR52" s="316"/>
      <c r="GBS52" s="316"/>
      <c r="GBT52" s="316"/>
      <c r="GBU52" s="316"/>
      <c r="GBV52" s="316"/>
      <c r="GBW52" s="316"/>
      <c r="GBX52" s="316"/>
      <c r="GBY52" s="316"/>
      <c r="GBZ52" s="316"/>
      <c r="GCA52" s="316"/>
      <c r="GCB52" s="316"/>
      <c r="GCC52" s="316"/>
      <c r="GCD52" s="316"/>
      <c r="GCE52" s="316"/>
      <c r="GCF52" s="316"/>
      <c r="GCG52" s="316"/>
      <c r="GCH52" s="316"/>
      <c r="GCI52" s="316"/>
      <c r="GCJ52" s="316"/>
      <c r="GCK52" s="316"/>
      <c r="GCL52" s="316"/>
      <c r="GCM52" s="316"/>
      <c r="GCN52" s="316"/>
      <c r="GCO52" s="316"/>
      <c r="GCP52" s="316"/>
      <c r="GCQ52" s="316"/>
      <c r="GCR52" s="316"/>
      <c r="GCS52" s="316"/>
      <c r="GCT52" s="316"/>
      <c r="GCU52" s="316"/>
      <c r="GCV52" s="316"/>
      <c r="GCW52" s="316"/>
      <c r="GCX52" s="316"/>
      <c r="GCY52" s="316"/>
      <c r="GCZ52" s="316"/>
      <c r="GDA52" s="316"/>
      <c r="GDB52" s="316"/>
      <c r="GDC52" s="316"/>
      <c r="GDD52" s="316"/>
      <c r="GDE52" s="316"/>
      <c r="GDF52" s="316"/>
      <c r="GDG52" s="316"/>
      <c r="GDH52" s="316"/>
      <c r="GDI52" s="316"/>
      <c r="GDJ52" s="316"/>
      <c r="GDK52" s="316"/>
      <c r="GDL52" s="316"/>
      <c r="GDM52" s="316"/>
      <c r="GDN52" s="316"/>
      <c r="GDO52" s="316"/>
      <c r="GDP52" s="316"/>
      <c r="GDQ52" s="316"/>
      <c r="GDR52" s="316"/>
      <c r="GDS52" s="316"/>
      <c r="GDT52" s="316"/>
      <c r="GDU52" s="316"/>
      <c r="GDV52" s="316"/>
      <c r="GDW52" s="316"/>
      <c r="GDX52" s="316"/>
      <c r="GDY52" s="316"/>
      <c r="GDZ52" s="316"/>
      <c r="GEA52" s="316"/>
      <c r="GEB52" s="316"/>
      <c r="GEC52" s="316"/>
      <c r="GED52" s="316"/>
      <c r="GEE52" s="316"/>
      <c r="GEF52" s="316"/>
      <c r="GEG52" s="316"/>
      <c r="GEH52" s="316"/>
      <c r="GEI52" s="316"/>
      <c r="GEJ52" s="316"/>
      <c r="GEK52" s="316"/>
      <c r="GEL52" s="316"/>
      <c r="GEM52" s="316"/>
      <c r="GEN52" s="316"/>
      <c r="GEO52" s="316"/>
      <c r="GEP52" s="316"/>
      <c r="GEQ52" s="316"/>
      <c r="GER52" s="316"/>
      <c r="GES52" s="316"/>
      <c r="GET52" s="316"/>
      <c r="GEU52" s="316"/>
      <c r="GEV52" s="316"/>
      <c r="GEW52" s="316"/>
      <c r="GEX52" s="316"/>
      <c r="GEY52" s="316"/>
      <c r="GEZ52" s="316"/>
      <c r="GFA52" s="316"/>
      <c r="GFB52" s="316"/>
      <c r="GFC52" s="316"/>
      <c r="GFD52" s="316"/>
      <c r="GFE52" s="316"/>
      <c r="GFF52" s="316"/>
      <c r="GFG52" s="316"/>
      <c r="GFH52" s="316"/>
      <c r="GFI52" s="316"/>
      <c r="GFJ52" s="316"/>
      <c r="GFK52" s="316"/>
      <c r="GFL52" s="316"/>
      <c r="GFM52" s="316"/>
      <c r="GFN52" s="316"/>
      <c r="GFO52" s="316"/>
      <c r="GFP52" s="316"/>
      <c r="GFQ52" s="316"/>
      <c r="GFR52" s="316"/>
      <c r="GFS52" s="316"/>
      <c r="GFT52" s="316"/>
      <c r="GFU52" s="316"/>
      <c r="GFV52" s="316"/>
      <c r="GFW52" s="316"/>
      <c r="GFX52" s="316"/>
      <c r="GFY52" s="316"/>
      <c r="GFZ52" s="316"/>
      <c r="GGA52" s="316"/>
      <c r="GGB52" s="316"/>
      <c r="GGC52" s="316"/>
      <c r="GGD52" s="316"/>
      <c r="GGE52" s="316"/>
      <c r="GGF52" s="316"/>
      <c r="GGG52" s="316"/>
      <c r="GGH52" s="316"/>
      <c r="GGI52" s="316"/>
      <c r="GGJ52" s="316"/>
      <c r="GGK52" s="316"/>
      <c r="GGL52" s="316"/>
      <c r="GGM52" s="316"/>
      <c r="GGN52" s="316"/>
      <c r="GGO52" s="316"/>
      <c r="GGP52" s="316"/>
      <c r="GGQ52" s="316"/>
      <c r="GGR52" s="316"/>
      <c r="GGS52" s="316"/>
      <c r="GGT52" s="316"/>
      <c r="GGU52" s="316"/>
      <c r="GGV52" s="316"/>
      <c r="GGW52" s="316"/>
      <c r="GGX52" s="316"/>
      <c r="GGY52" s="316"/>
      <c r="GGZ52" s="316"/>
      <c r="GHA52" s="316"/>
      <c r="GHB52" s="316"/>
      <c r="GHC52" s="316"/>
      <c r="GHD52" s="316"/>
      <c r="GHE52" s="316"/>
      <c r="GHF52" s="316"/>
      <c r="GHG52" s="316"/>
      <c r="GHH52" s="316"/>
      <c r="GHI52" s="316"/>
      <c r="GHJ52" s="316"/>
      <c r="GHK52" s="316"/>
      <c r="GHL52" s="316"/>
      <c r="GHM52" s="316"/>
      <c r="GHN52" s="316"/>
      <c r="GHO52" s="316"/>
      <c r="GHP52" s="316"/>
      <c r="GHQ52" s="316"/>
      <c r="GHR52" s="316"/>
      <c r="GHS52" s="316"/>
      <c r="GHT52" s="316"/>
      <c r="GHU52" s="316"/>
      <c r="GHV52" s="316"/>
      <c r="GHW52" s="316"/>
      <c r="GHX52" s="316"/>
      <c r="GHY52" s="316"/>
      <c r="GHZ52" s="316"/>
      <c r="GIA52" s="316"/>
      <c r="GIB52" s="316"/>
      <c r="GIC52" s="316"/>
      <c r="GID52" s="316"/>
      <c r="GIE52" s="316"/>
      <c r="GIF52" s="316"/>
      <c r="GIG52" s="316"/>
      <c r="GIH52" s="316"/>
      <c r="GII52" s="316"/>
      <c r="GIJ52" s="316"/>
      <c r="GIK52" s="316"/>
      <c r="GIL52" s="316"/>
      <c r="GIM52" s="316"/>
      <c r="GIN52" s="316"/>
      <c r="GIO52" s="316"/>
      <c r="GIP52" s="316"/>
      <c r="GIQ52" s="316"/>
      <c r="GIR52" s="316"/>
      <c r="GIS52" s="316"/>
      <c r="GIT52" s="316"/>
      <c r="GIU52" s="316"/>
      <c r="GIV52" s="316"/>
      <c r="GIW52" s="316"/>
      <c r="GIX52" s="316"/>
      <c r="GIY52" s="316"/>
      <c r="GIZ52" s="316"/>
      <c r="GJA52" s="316"/>
      <c r="GJB52" s="316"/>
      <c r="GJC52" s="316"/>
      <c r="GJD52" s="316"/>
      <c r="GJE52" s="316"/>
      <c r="GJF52" s="316"/>
      <c r="GJG52" s="316"/>
      <c r="GJH52" s="316"/>
      <c r="GJI52" s="316"/>
      <c r="GJJ52" s="316"/>
      <c r="GJK52" s="316"/>
      <c r="GJL52" s="316"/>
      <c r="GJM52" s="316"/>
      <c r="GJN52" s="316"/>
      <c r="GJO52" s="316"/>
      <c r="GJP52" s="316"/>
      <c r="GJQ52" s="316"/>
      <c r="GJR52" s="316"/>
      <c r="GJS52" s="316"/>
      <c r="GJT52" s="316"/>
      <c r="GJU52" s="316"/>
      <c r="GJV52" s="316"/>
      <c r="GJW52" s="316"/>
      <c r="GJX52" s="316"/>
      <c r="GJY52" s="316"/>
      <c r="GJZ52" s="316"/>
      <c r="GKA52" s="316"/>
      <c r="GKB52" s="316"/>
      <c r="GKC52" s="316"/>
      <c r="GKD52" s="316"/>
      <c r="GKE52" s="316"/>
      <c r="GKF52" s="316"/>
      <c r="GKG52" s="316"/>
      <c r="GKH52" s="316"/>
      <c r="GKI52" s="316"/>
      <c r="GKJ52" s="316"/>
      <c r="GKK52" s="316"/>
      <c r="GKL52" s="316"/>
      <c r="GKM52" s="316"/>
      <c r="GKN52" s="316"/>
      <c r="GKO52" s="316"/>
      <c r="GKP52" s="316"/>
      <c r="GKQ52" s="316"/>
      <c r="GKR52" s="316"/>
      <c r="GKS52" s="316"/>
      <c r="GKT52" s="316"/>
      <c r="GKU52" s="316"/>
      <c r="GKV52" s="316"/>
      <c r="GKW52" s="316"/>
      <c r="GKX52" s="316"/>
      <c r="GKY52" s="316"/>
      <c r="GKZ52" s="316"/>
      <c r="GLA52" s="316"/>
      <c r="GLB52" s="316"/>
      <c r="GLC52" s="316"/>
      <c r="GLD52" s="316"/>
      <c r="GLE52" s="316"/>
      <c r="GLF52" s="316"/>
      <c r="GLG52" s="316"/>
      <c r="GLH52" s="316"/>
      <c r="GLI52" s="316"/>
      <c r="GLJ52" s="316"/>
      <c r="GLK52" s="316"/>
      <c r="GLL52" s="316"/>
      <c r="GLM52" s="316"/>
      <c r="GLN52" s="316"/>
      <c r="GLO52" s="316"/>
      <c r="GLP52" s="316"/>
      <c r="GLQ52" s="316"/>
      <c r="GLR52" s="316"/>
      <c r="GLS52" s="316"/>
      <c r="GLT52" s="316"/>
      <c r="GLU52" s="316"/>
      <c r="GLV52" s="316"/>
      <c r="GLW52" s="316"/>
      <c r="GLX52" s="316"/>
      <c r="GLY52" s="316"/>
      <c r="GLZ52" s="316"/>
      <c r="GMA52" s="316"/>
      <c r="GMB52" s="316"/>
      <c r="GMC52" s="316"/>
      <c r="GMD52" s="316"/>
      <c r="GME52" s="316"/>
      <c r="GMF52" s="316"/>
      <c r="GMG52" s="316"/>
      <c r="GMH52" s="316"/>
      <c r="GMI52" s="316"/>
      <c r="GMJ52" s="316"/>
      <c r="GMK52" s="316"/>
      <c r="GML52" s="316"/>
      <c r="GMM52" s="316"/>
      <c r="GMN52" s="316"/>
      <c r="GMO52" s="316"/>
      <c r="GMP52" s="316"/>
      <c r="GMQ52" s="316"/>
      <c r="GMR52" s="316"/>
      <c r="GMS52" s="316"/>
      <c r="GMT52" s="316"/>
      <c r="GMU52" s="316"/>
      <c r="GMV52" s="316"/>
      <c r="GMW52" s="316"/>
      <c r="GMX52" s="316"/>
      <c r="GMY52" s="316"/>
      <c r="GMZ52" s="316"/>
      <c r="GNA52" s="316"/>
      <c r="GNB52" s="316"/>
      <c r="GNC52" s="316"/>
      <c r="GND52" s="316"/>
      <c r="GNE52" s="316"/>
      <c r="GNF52" s="316"/>
      <c r="GNG52" s="316"/>
      <c r="GNH52" s="316"/>
      <c r="GNI52" s="316"/>
      <c r="GNJ52" s="316"/>
      <c r="GNK52" s="316"/>
      <c r="GNL52" s="316"/>
      <c r="GNM52" s="316"/>
      <c r="GNN52" s="316"/>
      <c r="GNO52" s="316"/>
      <c r="GNP52" s="316"/>
      <c r="GNQ52" s="316"/>
      <c r="GNR52" s="316"/>
      <c r="GNS52" s="316"/>
      <c r="GNT52" s="316"/>
      <c r="GNU52" s="316"/>
      <c r="GNV52" s="316"/>
      <c r="GNW52" s="316"/>
      <c r="GNX52" s="316"/>
      <c r="GNY52" s="316"/>
      <c r="GNZ52" s="316"/>
      <c r="GOA52" s="316"/>
      <c r="GOB52" s="316"/>
      <c r="GOC52" s="316"/>
      <c r="GOD52" s="316"/>
      <c r="GOE52" s="316"/>
      <c r="GOF52" s="316"/>
      <c r="GOG52" s="316"/>
      <c r="GOH52" s="316"/>
      <c r="GOI52" s="316"/>
      <c r="GOJ52" s="316"/>
      <c r="GOK52" s="316"/>
      <c r="GOL52" s="316"/>
      <c r="GOM52" s="316"/>
      <c r="GON52" s="316"/>
      <c r="GOO52" s="316"/>
      <c r="GOP52" s="316"/>
      <c r="GOQ52" s="316"/>
      <c r="GOR52" s="316"/>
      <c r="GOS52" s="316"/>
      <c r="GOT52" s="316"/>
      <c r="GOU52" s="316"/>
      <c r="GOV52" s="316"/>
      <c r="GOW52" s="316"/>
      <c r="GOX52" s="316"/>
      <c r="GOY52" s="316"/>
      <c r="GOZ52" s="316"/>
      <c r="GPA52" s="316"/>
      <c r="GPB52" s="316"/>
      <c r="GPC52" s="316"/>
      <c r="GPD52" s="316"/>
      <c r="GPE52" s="316"/>
      <c r="GPF52" s="316"/>
      <c r="GPG52" s="316"/>
      <c r="GPH52" s="316"/>
      <c r="GPI52" s="316"/>
      <c r="GPJ52" s="316"/>
      <c r="GPK52" s="316"/>
      <c r="GPL52" s="316"/>
      <c r="GPM52" s="316"/>
      <c r="GPN52" s="316"/>
      <c r="GPO52" s="316"/>
      <c r="GPP52" s="316"/>
      <c r="GPQ52" s="316"/>
      <c r="GPR52" s="316"/>
      <c r="GPS52" s="316"/>
      <c r="GPT52" s="316"/>
      <c r="GPU52" s="316"/>
      <c r="GPV52" s="316"/>
      <c r="GPW52" s="316"/>
      <c r="GPX52" s="316"/>
      <c r="GPY52" s="316"/>
      <c r="GPZ52" s="316"/>
      <c r="GQA52" s="316"/>
      <c r="GQB52" s="316"/>
      <c r="GQC52" s="316"/>
      <c r="GQD52" s="316"/>
      <c r="GQE52" s="316"/>
      <c r="GQF52" s="316"/>
      <c r="GQG52" s="316"/>
      <c r="GQH52" s="316"/>
      <c r="GQI52" s="316"/>
      <c r="GQJ52" s="316"/>
      <c r="GQK52" s="316"/>
      <c r="GQL52" s="316"/>
      <c r="GQM52" s="316"/>
      <c r="GQN52" s="316"/>
      <c r="GQO52" s="316"/>
      <c r="GQP52" s="316"/>
      <c r="GQQ52" s="316"/>
      <c r="GQR52" s="316"/>
      <c r="GQS52" s="316"/>
      <c r="GQT52" s="316"/>
      <c r="GQU52" s="316"/>
      <c r="GQV52" s="316"/>
      <c r="GQW52" s="316"/>
      <c r="GQX52" s="316"/>
      <c r="GQY52" s="316"/>
      <c r="GQZ52" s="316"/>
      <c r="GRA52" s="316"/>
      <c r="GRB52" s="316"/>
      <c r="GRC52" s="316"/>
      <c r="GRD52" s="316"/>
      <c r="GRE52" s="316"/>
      <c r="GRF52" s="316"/>
      <c r="GRG52" s="316"/>
      <c r="GRH52" s="316"/>
      <c r="GRI52" s="316"/>
      <c r="GRJ52" s="316"/>
      <c r="GRK52" s="316"/>
      <c r="GRL52" s="316"/>
      <c r="GRM52" s="316"/>
      <c r="GRN52" s="316"/>
      <c r="GRO52" s="316"/>
      <c r="GRP52" s="316"/>
      <c r="GRQ52" s="316"/>
      <c r="GRR52" s="316"/>
      <c r="GRS52" s="316"/>
      <c r="GRT52" s="316"/>
      <c r="GRU52" s="316"/>
      <c r="GRV52" s="316"/>
      <c r="GRW52" s="316"/>
      <c r="GRX52" s="316"/>
      <c r="GRY52" s="316"/>
      <c r="GRZ52" s="316"/>
      <c r="GSA52" s="316"/>
      <c r="GSB52" s="316"/>
      <c r="GSC52" s="316"/>
      <c r="GSD52" s="316"/>
      <c r="GSE52" s="316"/>
      <c r="GSF52" s="316"/>
      <c r="GSG52" s="316"/>
      <c r="GSH52" s="316"/>
      <c r="GSI52" s="316"/>
      <c r="GSJ52" s="316"/>
      <c r="GSK52" s="316"/>
      <c r="GSL52" s="316"/>
      <c r="GSM52" s="316"/>
      <c r="GSN52" s="316"/>
      <c r="GSO52" s="316"/>
      <c r="GSP52" s="316"/>
      <c r="GSQ52" s="316"/>
      <c r="GSR52" s="316"/>
      <c r="GSS52" s="316"/>
      <c r="GST52" s="316"/>
      <c r="GSU52" s="316"/>
      <c r="GSV52" s="316"/>
      <c r="GSW52" s="316"/>
      <c r="GSX52" s="316"/>
      <c r="GSY52" s="316"/>
      <c r="GSZ52" s="316"/>
      <c r="GTA52" s="316"/>
      <c r="GTB52" s="316"/>
      <c r="GTC52" s="316"/>
      <c r="GTD52" s="316"/>
      <c r="GTE52" s="316"/>
      <c r="GTF52" s="316"/>
      <c r="GTG52" s="316"/>
      <c r="GTH52" s="316"/>
      <c r="GTI52" s="316"/>
      <c r="GTJ52" s="316"/>
      <c r="GTK52" s="316"/>
      <c r="GTL52" s="316"/>
      <c r="GTM52" s="316"/>
      <c r="GTN52" s="316"/>
      <c r="GTO52" s="316"/>
      <c r="GTP52" s="316"/>
      <c r="GTQ52" s="316"/>
      <c r="GTR52" s="316"/>
      <c r="GTS52" s="316"/>
      <c r="GTT52" s="316"/>
      <c r="GTU52" s="316"/>
      <c r="GTV52" s="316"/>
      <c r="GTW52" s="316"/>
      <c r="GTX52" s="316"/>
      <c r="GTY52" s="316"/>
      <c r="GTZ52" s="316"/>
      <c r="GUA52" s="316"/>
      <c r="GUB52" s="316"/>
      <c r="GUC52" s="316"/>
      <c r="GUD52" s="316"/>
      <c r="GUE52" s="316"/>
      <c r="GUF52" s="316"/>
      <c r="GUG52" s="316"/>
      <c r="GUH52" s="316"/>
      <c r="GUI52" s="316"/>
      <c r="GUJ52" s="316"/>
      <c r="GUK52" s="316"/>
      <c r="GUL52" s="316"/>
      <c r="GUM52" s="316"/>
      <c r="GUN52" s="316"/>
      <c r="GUO52" s="316"/>
      <c r="GUP52" s="316"/>
      <c r="GUQ52" s="316"/>
      <c r="GUR52" s="316"/>
      <c r="GUS52" s="316"/>
      <c r="GUT52" s="316"/>
      <c r="GUU52" s="316"/>
      <c r="GUV52" s="316"/>
      <c r="GUW52" s="316"/>
      <c r="GUX52" s="316"/>
      <c r="GUY52" s="316"/>
      <c r="GUZ52" s="316"/>
      <c r="GVA52" s="316"/>
      <c r="GVB52" s="316"/>
      <c r="GVC52" s="316"/>
      <c r="GVD52" s="316"/>
      <c r="GVE52" s="316"/>
      <c r="GVF52" s="316"/>
      <c r="GVG52" s="316"/>
      <c r="GVH52" s="316"/>
      <c r="GVI52" s="316"/>
      <c r="GVJ52" s="316"/>
      <c r="GVK52" s="316"/>
      <c r="GVL52" s="316"/>
      <c r="GVM52" s="316"/>
      <c r="GVN52" s="316"/>
      <c r="GVO52" s="316"/>
      <c r="GVP52" s="316"/>
      <c r="GVQ52" s="316"/>
      <c r="GVR52" s="316"/>
      <c r="GVS52" s="316"/>
      <c r="GVT52" s="316"/>
      <c r="GVU52" s="316"/>
      <c r="GVV52" s="316"/>
      <c r="GVW52" s="316"/>
      <c r="GVX52" s="316"/>
      <c r="GVY52" s="316"/>
      <c r="GVZ52" s="316"/>
      <c r="GWA52" s="316"/>
      <c r="GWB52" s="316"/>
      <c r="GWC52" s="316"/>
      <c r="GWD52" s="316"/>
      <c r="GWE52" s="316"/>
      <c r="GWF52" s="316"/>
      <c r="GWG52" s="316"/>
      <c r="GWH52" s="316"/>
      <c r="GWI52" s="316"/>
      <c r="GWJ52" s="316"/>
      <c r="GWK52" s="316"/>
      <c r="GWL52" s="316"/>
      <c r="GWM52" s="316"/>
      <c r="GWN52" s="316"/>
      <c r="GWO52" s="316"/>
      <c r="GWP52" s="316"/>
      <c r="GWQ52" s="316"/>
      <c r="GWR52" s="316"/>
      <c r="GWS52" s="316"/>
      <c r="GWT52" s="316"/>
      <c r="GWU52" s="316"/>
      <c r="GWV52" s="316"/>
      <c r="GWW52" s="316"/>
      <c r="GWX52" s="316"/>
      <c r="GWY52" s="316"/>
      <c r="GWZ52" s="316"/>
      <c r="GXA52" s="316"/>
      <c r="GXB52" s="316"/>
      <c r="GXC52" s="316"/>
      <c r="GXD52" s="316"/>
      <c r="GXE52" s="316"/>
      <c r="GXF52" s="316"/>
      <c r="GXG52" s="316"/>
      <c r="GXH52" s="316"/>
      <c r="GXI52" s="316"/>
      <c r="GXJ52" s="316"/>
      <c r="GXK52" s="316"/>
      <c r="GXL52" s="316"/>
      <c r="GXM52" s="316"/>
      <c r="GXN52" s="316"/>
      <c r="GXO52" s="316"/>
      <c r="GXP52" s="316"/>
      <c r="GXQ52" s="316"/>
      <c r="GXR52" s="316"/>
      <c r="GXS52" s="316"/>
      <c r="GXT52" s="316"/>
      <c r="GXU52" s="316"/>
      <c r="GXV52" s="316"/>
      <c r="GXW52" s="316"/>
      <c r="GXX52" s="316"/>
      <c r="GXY52" s="316"/>
      <c r="GXZ52" s="316"/>
      <c r="GYA52" s="316"/>
      <c r="GYB52" s="316"/>
      <c r="GYC52" s="316"/>
      <c r="GYD52" s="316"/>
      <c r="GYE52" s="316"/>
      <c r="GYF52" s="316"/>
      <c r="GYG52" s="316"/>
      <c r="GYH52" s="316"/>
      <c r="GYI52" s="316"/>
      <c r="GYJ52" s="316"/>
      <c r="GYK52" s="316"/>
      <c r="GYL52" s="316"/>
      <c r="GYM52" s="316"/>
      <c r="GYN52" s="316"/>
      <c r="GYO52" s="316"/>
      <c r="GYP52" s="316"/>
      <c r="GYQ52" s="316"/>
      <c r="GYR52" s="316"/>
      <c r="GYS52" s="316"/>
      <c r="GYT52" s="316"/>
      <c r="GYU52" s="316"/>
      <c r="GYV52" s="316"/>
      <c r="GYW52" s="316"/>
      <c r="GYX52" s="316"/>
      <c r="GYY52" s="316"/>
      <c r="GYZ52" s="316"/>
      <c r="GZA52" s="316"/>
      <c r="GZB52" s="316"/>
      <c r="GZC52" s="316"/>
      <c r="GZD52" s="316"/>
      <c r="GZE52" s="316"/>
      <c r="GZF52" s="316"/>
      <c r="GZG52" s="316"/>
      <c r="GZH52" s="316"/>
      <c r="GZI52" s="316"/>
      <c r="GZJ52" s="316"/>
      <c r="GZK52" s="316"/>
      <c r="GZL52" s="316"/>
      <c r="GZM52" s="316"/>
      <c r="GZN52" s="316"/>
      <c r="GZO52" s="316"/>
      <c r="GZP52" s="316"/>
      <c r="GZQ52" s="316"/>
      <c r="GZR52" s="316"/>
      <c r="GZS52" s="316"/>
      <c r="GZT52" s="316"/>
      <c r="GZU52" s="316"/>
      <c r="GZV52" s="316"/>
      <c r="GZW52" s="316"/>
      <c r="GZX52" s="316"/>
      <c r="GZY52" s="316"/>
      <c r="GZZ52" s="316"/>
      <c r="HAA52" s="316"/>
      <c r="HAB52" s="316"/>
      <c r="HAC52" s="316"/>
      <c r="HAD52" s="316"/>
      <c r="HAE52" s="316"/>
      <c r="HAF52" s="316"/>
      <c r="HAG52" s="316"/>
      <c r="HAH52" s="316"/>
      <c r="HAI52" s="316"/>
      <c r="HAJ52" s="316"/>
      <c r="HAK52" s="316"/>
      <c r="HAL52" s="316"/>
      <c r="HAM52" s="316"/>
      <c r="HAN52" s="316"/>
      <c r="HAO52" s="316"/>
      <c r="HAP52" s="316"/>
      <c r="HAQ52" s="316"/>
      <c r="HAR52" s="316"/>
      <c r="HAS52" s="316"/>
      <c r="HAT52" s="316"/>
      <c r="HAU52" s="316"/>
      <c r="HAV52" s="316"/>
      <c r="HAW52" s="316"/>
      <c r="HAX52" s="316"/>
      <c r="HAY52" s="316"/>
      <c r="HAZ52" s="316"/>
      <c r="HBA52" s="316"/>
      <c r="HBB52" s="316"/>
      <c r="HBC52" s="316"/>
      <c r="HBD52" s="316"/>
      <c r="HBE52" s="316"/>
      <c r="HBF52" s="316"/>
      <c r="HBG52" s="316"/>
      <c r="HBH52" s="316"/>
      <c r="HBI52" s="316"/>
      <c r="HBJ52" s="316"/>
      <c r="HBK52" s="316"/>
      <c r="HBL52" s="316"/>
      <c r="HBM52" s="316"/>
      <c r="HBN52" s="316"/>
      <c r="HBO52" s="316"/>
      <c r="HBP52" s="316"/>
      <c r="HBQ52" s="316"/>
      <c r="HBR52" s="316"/>
      <c r="HBS52" s="316"/>
      <c r="HBT52" s="316"/>
      <c r="HBU52" s="316"/>
      <c r="HBV52" s="316"/>
      <c r="HBW52" s="316"/>
      <c r="HBX52" s="316"/>
      <c r="HBY52" s="316"/>
      <c r="HBZ52" s="316"/>
      <c r="HCA52" s="316"/>
      <c r="HCB52" s="316"/>
      <c r="HCC52" s="316"/>
      <c r="HCD52" s="316"/>
      <c r="HCE52" s="316"/>
      <c r="HCF52" s="316"/>
      <c r="HCG52" s="316"/>
      <c r="HCH52" s="316"/>
      <c r="HCI52" s="316"/>
      <c r="HCJ52" s="316"/>
      <c r="HCK52" s="316"/>
      <c r="HCL52" s="316"/>
      <c r="HCM52" s="316"/>
      <c r="HCN52" s="316"/>
      <c r="HCO52" s="316"/>
      <c r="HCP52" s="316"/>
      <c r="HCQ52" s="316"/>
      <c r="HCR52" s="316"/>
      <c r="HCS52" s="316"/>
      <c r="HCT52" s="316"/>
      <c r="HCU52" s="316"/>
      <c r="HCV52" s="316"/>
      <c r="HCW52" s="316"/>
      <c r="HCX52" s="316"/>
      <c r="HCY52" s="316"/>
      <c r="HCZ52" s="316"/>
      <c r="HDA52" s="316"/>
      <c r="HDB52" s="316"/>
      <c r="HDC52" s="316"/>
      <c r="HDD52" s="316"/>
      <c r="HDE52" s="316"/>
      <c r="HDF52" s="316"/>
      <c r="HDG52" s="316"/>
      <c r="HDH52" s="316"/>
      <c r="HDI52" s="316"/>
      <c r="HDJ52" s="316"/>
      <c r="HDK52" s="316"/>
      <c r="HDL52" s="316"/>
      <c r="HDM52" s="316"/>
      <c r="HDN52" s="316"/>
      <c r="HDO52" s="316"/>
      <c r="HDP52" s="316"/>
      <c r="HDQ52" s="316"/>
      <c r="HDR52" s="316"/>
      <c r="HDS52" s="316"/>
      <c r="HDT52" s="316"/>
      <c r="HDU52" s="316"/>
      <c r="HDV52" s="316"/>
      <c r="HDW52" s="316"/>
      <c r="HDX52" s="316"/>
      <c r="HDY52" s="316"/>
      <c r="HDZ52" s="316"/>
      <c r="HEA52" s="316"/>
      <c r="HEB52" s="316"/>
      <c r="HEC52" s="316"/>
      <c r="HED52" s="316"/>
      <c r="HEE52" s="316"/>
      <c r="HEF52" s="316"/>
      <c r="HEG52" s="316"/>
      <c r="HEH52" s="316"/>
      <c r="HEI52" s="316"/>
      <c r="HEJ52" s="316"/>
      <c r="HEK52" s="316"/>
      <c r="HEL52" s="316"/>
      <c r="HEM52" s="316"/>
      <c r="HEN52" s="316"/>
      <c r="HEO52" s="316"/>
      <c r="HEP52" s="316"/>
      <c r="HEQ52" s="316"/>
      <c r="HER52" s="316"/>
      <c r="HES52" s="316"/>
      <c r="HET52" s="316"/>
      <c r="HEU52" s="316"/>
      <c r="HEV52" s="316"/>
      <c r="HEW52" s="316"/>
      <c r="HEX52" s="316"/>
      <c r="HEY52" s="316"/>
      <c r="HEZ52" s="316"/>
      <c r="HFA52" s="316"/>
      <c r="HFB52" s="316"/>
      <c r="HFC52" s="316"/>
      <c r="HFD52" s="316"/>
      <c r="HFE52" s="316"/>
      <c r="HFF52" s="316"/>
      <c r="HFG52" s="316"/>
      <c r="HFH52" s="316"/>
      <c r="HFI52" s="316"/>
      <c r="HFJ52" s="316"/>
      <c r="HFK52" s="316"/>
      <c r="HFL52" s="316"/>
      <c r="HFM52" s="316"/>
      <c r="HFN52" s="316"/>
      <c r="HFO52" s="316"/>
      <c r="HFP52" s="316"/>
      <c r="HFQ52" s="316"/>
      <c r="HFR52" s="316"/>
      <c r="HFS52" s="316"/>
      <c r="HFT52" s="316"/>
      <c r="HFU52" s="316"/>
      <c r="HFV52" s="316"/>
      <c r="HFW52" s="316"/>
      <c r="HFX52" s="316"/>
      <c r="HFY52" s="316"/>
      <c r="HFZ52" s="316"/>
      <c r="HGA52" s="316"/>
      <c r="HGB52" s="316"/>
      <c r="HGC52" s="316"/>
      <c r="HGD52" s="316"/>
      <c r="HGE52" s="316"/>
      <c r="HGF52" s="316"/>
      <c r="HGG52" s="316"/>
      <c r="HGH52" s="316"/>
      <c r="HGI52" s="316"/>
      <c r="HGJ52" s="316"/>
      <c r="HGK52" s="316"/>
      <c r="HGL52" s="316"/>
      <c r="HGM52" s="316"/>
      <c r="HGN52" s="316"/>
      <c r="HGO52" s="316"/>
      <c r="HGP52" s="316"/>
      <c r="HGQ52" s="316"/>
      <c r="HGR52" s="316"/>
      <c r="HGS52" s="316"/>
      <c r="HGT52" s="316"/>
      <c r="HGU52" s="316"/>
      <c r="HGV52" s="316"/>
      <c r="HGW52" s="316"/>
      <c r="HGX52" s="316"/>
      <c r="HGY52" s="316"/>
      <c r="HGZ52" s="316"/>
      <c r="HHA52" s="316"/>
      <c r="HHB52" s="316"/>
      <c r="HHC52" s="316"/>
      <c r="HHD52" s="316"/>
      <c r="HHE52" s="316"/>
      <c r="HHF52" s="316"/>
      <c r="HHG52" s="316"/>
      <c r="HHH52" s="316"/>
      <c r="HHI52" s="316"/>
      <c r="HHJ52" s="316"/>
      <c r="HHK52" s="316"/>
      <c r="HHL52" s="316"/>
      <c r="HHM52" s="316"/>
      <c r="HHN52" s="316"/>
      <c r="HHO52" s="316"/>
      <c r="HHP52" s="316"/>
      <c r="HHQ52" s="316"/>
      <c r="HHR52" s="316"/>
      <c r="HHS52" s="316"/>
      <c r="HHT52" s="316"/>
      <c r="HHU52" s="316"/>
      <c r="HHV52" s="316"/>
      <c r="HHW52" s="316"/>
      <c r="HHX52" s="316"/>
      <c r="HHY52" s="316"/>
      <c r="HHZ52" s="316"/>
      <c r="HIA52" s="316"/>
      <c r="HIB52" s="316"/>
      <c r="HIC52" s="316"/>
      <c r="HID52" s="316"/>
      <c r="HIE52" s="316"/>
      <c r="HIF52" s="316"/>
      <c r="HIG52" s="316"/>
      <c r="HIH52" s="316"/>
      <c r="HII52" s="316"/>
      <c r="HIJ52" s="316"/>
      <c r="HIK52" s="316"/>
      <c r="HIL52" s="316"/>
      <c r="HIM52" s="316"/>
      <c r="HIN52" s="316"/>
      <c r="HIO52" s="316"/>
      <c r="HIP52" s="316"/>
      <c r="HIQ52" s="316"/>
      <c r="HIR52" s="316"/>
      <c r="HIS52" s="316"/>
      <c r="HIT52" s="316"/>
      <c r="HIU52" s="316"/>
      <c r="HIV52" s="316"/>
      <c r="HIW52" s="316"/>
      <c r="HIX52" s="316"/>
      <c r="HIY52" s="316"/>
      <c r="HIZ52" s="316"/>
      <c r="HJA52" s="316"/>
      <c r="HJB52" s="316"/>
      <c r="HJC52" s="316"/>
      <c r="HJD52" s="316"/>
      <c r="HJE52" s="316"/>
      <c r="HJF52" s="316"/>
      <c r="HJG52" s="316"/>
      <c r="HJH52" s="316"/>
      <c r="HJI52" s="316"/>
      <c r="HJJ52" s="316"/>
      <c r="HJK52" s="316"/>
      <c r="HJL52" s="316"/>
      <c r="HJM52" s="316"/>
      <c r="HJN52" s="316"/>
      <c r="HJO52" s="316"/>
      <c r="HJP52" s="316"/>
      <c r="HJQ52" s="316"/>
      <c r="HJR52" s="316"/>
      <c r="HJS52" s="316"/>
      <c r="HJT52" s="316"/>
      <c r="HJU52" s="316"/>
      <c r="HJV52" s="316"/>
      <c r="HJW52" s="316"/>
      <c r="HJX52" s="316"/>
      <c r="HJY52" s="316"/>
      <c r="HJZ52" s="316"/>
      <c r="HKA52" s="316"/>
      <c r="HKB52" s="316"/>
      <c r="HKC52" s="316"/>
      <c r="HKD52" s="316"/>
      <c r="HKE52" s="316"/>
      <c r="HKF52" s="316"/>
      <c r="HKG52" s="316"/>
      <c r="HKH52" s="316"/>
      <c r="HKI52" s="316"/>
      <c r="HKJ52" s="316"/>
      <c r="HKK52" s="316"/>
      <c r="HKL52" s="316"/>
      <c r="HKM52" s="316"/>
      <c r="HKN52" s="316"/>
      <c r="HKO52" s="316"/>
      <c r="HKP52" s="316"/>
      <c r="HKQ52" s="316"/>
      <c r="HKR52" s="316"/>
      <c r="HKS52" s="316"/>
      <c r="HKT52" s="316"/>
      <c r="HKU52" s="316"/>
      <c r="HKV52" s="316"/>
      <c r="HKW52" s="316"/>
      <c r="HKX52" s="316"/>
      <c r="HKY52" s="316"/>
      <c r="HKZ52" s="316"/>
      <c r="HLA52" s="316"/>
      <c r="HLB52" s="316"/>
      <c r="HLC52" s="316"/>
      <c r="HLD52" s="316"/>
      <c r="HLE52" s="316"/>
      <c r="HLF52" s="316"/>
      <c r="HLG52" s="316"/>
      <c r="HLH52" s="316"/>
      <c r="HLI52" s="316"/>
      <c r="HLJ52" s="316"/>
      <c r="HLK52" s="316"/>
      <c r="HLL52" s="316"/>
      <c r="HLM52" s="316"/>
      <c r="HLN52" s="316"/>
      <c r="HLO52" s="316"/>
      <c r="HLP52" s="316"/>
      <c r="HLQ52" s="316"/>
      <c r="HLR52" s="316"/>
      <c r="HLS52" s="316"/>
      <c r="HLT52" s="316"/>
      <c r="HLU52" s="316"/>
      <c r="HLV52" s="316"/>
      <c r="HLW52" s="316"/>
      <c r="HLX52" s="316"/>
      <c r="HLY52" s="316"/>
      <c r="HLZ52" s="316"/>
      <c r="HMA52" s="316"/>
      <c r="HMB52" s="316"/>
      <c r="HMC52" s="316"/>
      <c r="HMD52" s="316"/>
      <c r="HME52" s="316"/>
      <c r="HMF52" s="316"/>
      <c r="HMG52" s="316"/>
      <c r="HMH52" s="316"/>
      <c r="HMI52" s="316"/>
      <c r="HMJ52" s="316"/>
      <c r="HMK52" s="316"/>
      <c r="HML52" s="316"/>
      <c r="HMM52" s="316"/>
      <c r="HMN52" s="316"/>
      <c r="HMO52" s="316"/>
      <c r="HMP52" s="316"/>
      <c r="HMQ52" s="316"/>
      <c r="HMR52" s="316"/>
      <c r="HMS52" s="316"/>
      <c r="HMT52" s="316"/>
      <c r="HMU52" s="316"/>
      <c r="HMV52" s="316"/>
      <c r="HMW52" s="316"/>
      <c r="HMX52" s="316"/>
      <c r="HMY52" s="316"/>
      <c r="HMZ52" s="316"/>
      <c r="HNA52" s="316"/>
      <c r="HNB52" s="316"/>
      <c r="HNC52" s="316"/>
      <c r="HND52" s="316"/>
      <c r="HNE52" s="316"/>
      <c r="HNF52" s="316"/>
      <c r="HNG52" s="316"/>
      <c r="HNH52" s="316"/>
      <c r="HNI52" s="316"/>
      <c r="HNJ52" s="316"/>
      <c r="HNK52" s="316"/>
      <c r="HNL52" s="316"/>
      <c r="HNM52" s="316"/>
      <c r="HNN52" s="316"/>
      <c r="HNO52" s="316"/>
      <c r="HNP52" s="316"/>
      <c r="HNQ52" s="316"/>
      <c r="HNR52" s="316"/>
      <c r="HNS52" s="316"/>
      <c r="HNT52" s="316"/>
      <c r="HNU52" s="316"/>
      <c r="HNV52" s="316"/>
      <c r="HNW52" s="316"/>
      <c r="HNX52" s="316"/>
      <c r="HNY52" s="316"/>
      <c r="HNZ52" s="316"/>
      <c r="HOA52" s="316"/>
      <c r="HOB52" s="316"/>
      <c r="HOC52" s="316"/>
      <c r="HOD52" s="316"/>
      <c r="HOE52" s="316"/>
      <c r="HOF52" s="316"/>
      <c r="HOG52" s="316"/>
      <c r="HOH52" s="316"/>
      <c r="HOI52" s="316"/>
      <c r="HOJ52" s="316"/>
      <c r="HOK52" s="316"/>
      <c r="HOL52" s="316"/>
      <c r="HOM52" s="316"/>
      <c r="HON52" s="316"/>
      <c r="HOO52" s="316"/>
      <c r="HOP52" s="316"/>
      <c r="HOQ52" s="316"/>
      <c r="HOR52" s="316"/>
      <c r="HOS52" s="316"/>
      <c r="HOT52" s="316"/>
      <c r="HOU52" s="316"/>
      <c r="HOV52" s="316"/>
      <c r="HOW52" s="316"/>
      <c r="HOX52" s="316"/>
      <c r="HOY52" s="316"/>
      <c r="HOZ52" s="316"/>
      <c r="HPA52" s="316"/>
      <c r="HPB52" s="316"/>
      <c r="HPC52" s="316"/>
      <c r="HPD52" s="316"/>
      <c r="HPE52" s="316"/>
      <c r="HPF52" s="316"/>
      <c r="HPG52" s="316"/>
      <c r="HPH52" s="316"/>
      <c r="HPI52" s="316"/>
      <c r="HPJ52" s="316"/>
      <c r="HPK52" s="316"/>
      <c r="HPL52" s="316"/>
      <c r="HPM52" s="316"/>
      <c r="HPN52" s="316"/>
      <c r="HPO52" s="316"/>
      <c r="HPP52" s="316"/>
      <c r="HPQ52" s="316"/>
      <c r="HPR52" s="316"/>
      <c r="HPS52" s="316"/>
      <c r="HPT52" s="316"/>
      <c r="HPU52" s="316"/>
      <c r="HPV52" s="316"/>
      <c r="HPW52" s="316"/>
      <c r="HPX52" s="316"/>
      <c r="HPY52" s="316"/>
      <c r="HPZ52" s="316"/>
      <c r="HQA52" s="316"/>
      <c r="HQB52" s="316"/>
      <c r="HQC52" s="316"/>
      <c r="HQD52" s="316"/>
      <c r="HQE52" s="316"/>
      <c r="HQF52" s="316"/>
      <c r="HQG52" s="316"/>
      <c r="HQH52" s="316"/>
      <c r="HQI52" s="316"/>
      <c r="HQJ52" s="316"/>
      <c r="HQK52" s="316"/>
      <c r="HQL52" s="316"/>
      <c r="HQM52" s="316"/>
      <c r="HQN52" s="316"/>
      <c r="HQO52" s="316"/>
      <c r="HQP52" s="316"/>
      <c r="HQQ52" s="316"/>
      <c r="HQR52" s="316"/>
      <c r="HQS52" s="316"/>
      <c r="HQT52" s="316"/>
      <c r="HQU52" s="316"/>
      <c r="HQV52" s="316"/>
      <c r="HQW52" s="316"/>
      <c r="HQX52" s="316"/>
      <c r="HQY52" s="316"/>
      <c r="HQZ52" s="316"/>
      <c r="HRA52" s="316"/>
      <c r="HRB52" s="316"/>
      <c r="HRC52" s="316"/>
      <c r="HRD52" s="316"/>
      <c r="HRE52" s="316"/>
      <c r="HRF52" s="316"/>
      <c r="HRG52" s="316"/>
      <c r="HRH52" s="316"/>
      <c r="HRI52" s="316"/>
      <c r="HRJ52" s="316"/>
      <c r="HRK52" s="316"/>
      <c r="HRL52" s="316"/>
      <c r="HRM52" s="316"/>
      <c r="HRN52" s="316"/>
      <c r="HRO52" s="316"/>
      <c r="HRP52" s="316"/>
      <c r="HRQ52" s="316"/>
      <c r="HRR52" s="316"/>
      <c r="HRS52" s="316"/>
      <c r="HRT52" s="316"/>
      <c r="HRU52" s="316"/>
      <c r="HRV52" s="316"/>
      <c r="HRW52" s="316"/>
      <c r="HRX52" s="316"/>
      <c r="HRY52" s="316"/>
      <c r="HRZ52" s="316"/>
      <c r="HSA52" s="316"/>
      <c r="HSB52" s="316"/>
      <c r="HSC52" s="316"/>
      <c r="HSD52" s="316"/>
      <c r="HSE52" s="316"/>
      <c r="HSF52" s="316"/>
      <c r="HSG52" s="316"/>
      <c r="HSH52" s="316"/>
      <c r="HSI52" s="316"/>
      <c r="HSJ52" s="316"/>
      <c r="HSK52" s="316"/>
      <c r="HSL52" s="316"/>
      <c r="HSM52" s="316"/>
      <c r="HSN52" s="316"/>
      <c r="HSO52" s="316"/>
      <c r="HSP52" s="316"/>
      <c r="HSQ52" s="316"/>
      <c r="HSR52" s="316"/>
      <c r="HSS52" s="316"/>
      <c r="HST52" s="316"/>
      <c r="HSU52" s="316"/>
      <c r="HSV52" s="316"/>
      <c r="HSW52" s="316"/>
      <c r="HSX52" s="316"/>
      <c r="HSY52" s="316"/>
      <c r="HSZ52" s="316"/>
      <c r="HTA52" s="316"/>
      <c r="HTB52" s="316"/>
      <c r="HTC52" s="316"/>
      <c r="HTD52" s="316"/>
      <c r="HTE52" s="316"/>
      <c r="HTF52" s="316"/>
      <c r="HTG52" s="316"/>
      <c r="HTH52" s="316"/>
      <c r="HTI52" s="316"/>
      <c r="HTJ52" s="316"/>
      <c r="HTK52" s="316"/>
      <c r="HTL52" s="316"/>
      <c r="HTM52" s="316"/>
      <c r="HTN52" s="316"/>
      <c r="HTO52" s="316"/>
      <c r="HTP52" s="316"/>
      <c r="HTQ52" s="316"/>
      <c r="HTR52" s="316"/>
      <c r="HTS52" s="316"/>
      <c r="HTT52" s="316"/>
      <c r="HTU52" s="316"/>
      <c r="HTV52" s="316"/>
      <c r="HTW52" s="316"/>
      <c r="HTX52" s="316"/>
      <c r="HTY52" s="316"/>
      <c r="HTZ52" s="316"/>
      <c r="HUA52" s="316"/>
      <c r="HUB52" s="316"/>
      <c r="HUC52" s="316"/>
      <c r="HUD52" s="316"/>
      <c r="HUE52" s="316"/>
      <c r="HUF52" s="316"/>
      <c r="HUG52" s="316"/>
      <c r="HUH52" s="316"/>
      <c r="HUI52" s="316"/>
      <c r="HUJ52" s="316"/>
      <c r="HUK52" s="316"/>
      <c r="HUL52" s="316"/>
      <c r="HUM52" s="316"/>
      <c r="HUN52" s="316"/>
      <c r="HUO52" s="316"/>
      <c r="HUP52" s="316"/>
      <c r="HUQ52" s="316"/>
      <c r="HUR52" s="316"/>
      <c r="HUS52" s="316"/>
      <c r="HUT52" s="316"/>
      <c r="HUU52" s="316"/>
      <c r="HUV52" s="316"/>
      <c r="HUW52" s="316"/>
      <c r="HUX52" s="316"/>
      <c r="HUY52" s="316"/>
      <c r="HUZ52" s="316"/>
      <c r="HVA52" s="316"/>
      <c r="HVB52" s="316"/>
      <c r="HVC52" s="316"/>
      <c r="HVD52" s="316"/>
      <c r="HVE52" s="316"/>
      <c r="HVF52" s="316"/>
      <c r="HVG52" s="316"/>
      <c r="HVH52" s="316"/>
      <c r="HVI52" s="316"/>
      <c r="HVJ52" s="316"/>
      <c r="HVK52" s="316"/>
      <c r="HVL52" s="316"/>
      <c r="HVM52" s="316"/>
      <c r="HVN52" s="316"/>
      <c r="HVO52" s="316"/>
      <c r="HVP52" s="316"/>
      <c r="HVQ52" s="316"/>
      <c r="HVR52" s="316"/>
      <c r="HVS52" s="316"/>
      <c r="HVT52" s="316"/>
      <c r="HVU52" s="316"/>
      <c r="HVV52" s="316"/>
      <c r="HVW52" s="316"/>
      <c r="HVX52" s="316"/>
      <c r="HVY52" s="316"/>
      <c r="HVZ52" s="316"/>
      <c r="HWA52" s="316"/>
      <c r="HWB52" s="316"/>
      <c r="HWC52" s="316"/>
      <c r="HWD52" s="316"/>
      <c r="HWE52" s="316"/>
      <c r="HWF52" s="316"/>
      <c r="HWG52" s="316"/>
      <c r="HWH52" s="316"/>
      <c r="HWI52" s="316"/>
      <c r="HWJ52" s="316"/>
      <c r="HWK52" s="316"/>
      <c r="HWL52" s="316"/>
      <c r="HWM52" s="316"/>
      <c r="HWN52" s="316"/>
      <c r="HWO52" s="316"/>
      <c r="HWP52" s="316"/>
      <c r="HWQ52" s="316"/>
      <c r="HWR52" s="316"/>
      <c r="HWS52" s="316"/>
      <c r="HWT52" s="316"/>
      <c r="HWU52" s="316"/>
      <c r="HWV52" s="316"/>
      <c r="HWW52" s="316"/>
      <c r="HWX52" s="316"/>
      <c r="HWY52" s="316"/>
      <c r="HWZ52" s="316"/>
      <c r="HXA52" s="316"/>
      <c r="HXB52" s="316"/>
      <c r="HXC52" s="316"/>
      <c r="HXD52" s="316"/>
      <c r="HXE52" s="316"/>
      <c r="HXF52" s="316"/>
      <c r="HXG52" s="316"/>
      <c r="HXH52" s="316"/>
      <c r="HXI52" s="316"/>
      <c r="HXJ52" s="316"/>
      <c r="HXK52" s="316"/>
      <c r="HXL52" s="316"/>
      <c r="HXM52" s="316"/>
      <c r="HXN52" s="316"/>
      <c r="HXO52" s="316"/>
      <c r="HXP52" s="316"/>
      <c r="HXQ52" s="316"/>
      <c r="HXR52" s="316"/>
      <c r="HXS52" s="316"/>
      <c r="HXT52" s="316"/>
      <c r="HXU52" s="316"/>
      <c r="HXV52" s="316"/>
      <c r="HXW52" s="316"/>
      <c r="HXX52" s="316"/>
      <c r="HXY52" s="316"/>
      <c r="HXZ52" s="316"/>
      <c r="HYA52" s="316"/>
      <c r="HYB52" s="316"/>
      <c r="HYC52" s="316"/>
      <c r="HYD52" s="316"/>
      <c r="HYE52" s="316"/>
      <c r="HYF52" s="316"/>
      <c r="HYG52" s="316"/>
      <c r="HYH52" s="316"/>
      <c r="HYI52" s="316"/>
      <c r="HYJ52" s="316"/>
      <c r="HYK52" s="316"/>
      <c r="HYL52" s="316"/>
      <c r="HYM52" s="316"/>
      <c r="HYN52" s="316"/>
      <c r="HYO52" s="316"/>
      <c r="HYP52" s="316"/>
      <c r="HYQ52" s="316"/>
      <c r="HYR52" s="316"/>
      <c r="HYS52" s="316"/>
      <c r="HYT52" s="316"/>
      <c r="HYU52" s="316"/>
      <c r="HYV52" s="316"/>
      <c r="HYW52" s="316"/>
      <c r="HYX52" s="316"/>
      <c r="HYY52" s="316"/>
      <c r="HYZ52" s="316"/>
      <c r="HZA52" s="316"/>
      <c r="HZB52" s="316"/>
      <c r="HZC52" s="316"/>
      <c r="HZD52" s="316"/>
      <c r="HZE52" s="316"/>
      <c r="HZF52" s="316"/>
      <c r="HZG52" s="316"/>
      <c r="HZH52" s="316"/>
      <c r="HZI52" s="316"/>
      <c r="HZJ52" s="316"/>
      <c r="HZK52" s="316"/>
      <c r="HZL52" s="316"/>
      <c r="HZM52" s="316"/>
      <c r="HZN52" s="316"/>
      <c r="HZO52" s="316"/>
      <c r="HZP52" s="316"/>
      <c r="HZQ52" s="316"/>
      <c r="HZR52" s="316"/>
      <c r="HZS52" s="316"/>
      <c r="HZT52" s="316"/>
      <c r="HZU52" s="316"/>
      <c r="HZV52" s="316"/>
      <c r="HZW52" s="316"/>
      <c r="HZX52" s="316"/>
      <c r="HZY52" s="316"/>
      <c r="HZZ52" s="316"/>
      <c r="IAA52" s="316"/>
      <c r="IAB52" s="316"/>
      <c r="IAC52" s="316"/>
      <c r="IAD52" s="316"/>
      <c r="IAE52" s="316"/>
      <c r="IAF52" s="316"/>
      <c r="IAG52" s="316"/>
      <c r="IAH52" s="316"/>
      <c r="IAI52" s="316"/>
      <c r="IAJ52" s="316"/>
      <c r="IAK52" s="316"/>
      <c r="IAL52" s="316"/>
      <c r="IAM52" s="316"/>
      <c r="IAN52" s="316"/>
      <c r="IAO52" s="316"/>
      <c r="IAP52" s="316"/>
      <c r="IAQ52" s="316"/>
      <c r="IAR52" s="316"/>
      <c r="IAS52" s="316"/>
      <c r="IAT52" s="316"/>
      <c r="IAU52" s="316"/>
      <c r="IAV52" s="316"/>
      <c r="IAW52" s="316"/>
      <c r="IAX52" s="316"/>
      <c r="IAY52" s="316"/>
      <c r="IAZ52" s="316"/>
      <c r="IBA52" s="316"/>
      <c r="IBB52" s="316"/>
      <c r="IBC52" s="316"/>
      <c r="IBD52" s="316"/>
      <c r="IBE52" s="316"/>
      <c r="IBF52" s="316"/>
      <c r="IBG52" s="316"/>
      <c r="IBH52" s="316"/>
      <c r="IBI52" s="316"/>
      <c r="IBJ52" s="316"/>
      <c r="IBK52" s="316"/>
      <c r="IBL52" s="316"/>
      <c r="IBM52" s="316"/>
      <c r="IBN52" s="316"/>
      <c r="IBO52" s="316"/>
      <c r="IBP52" s="316"/>
      <c r="IBQ52" s="316"/>
      <c r="IBR52" s="316"/>
      <c r="IBS52" s="316"/>
      <c r="IBT52" s="316"/>
      <c r="IBU52" s="316"/>
      <c r="IBV52" s="316"/>
      <c r="IBW52" s="316"/>
      <c r="IBX52" s="316"/>
      <c r="IBY52" s="316"/>
      <c r="IBZ52" s="316"/>
      <c r="ICA52" s="316"/>
      <c r="ICB52" s="316"/>
      <c r="ICC52" s="316"/>
      <c r="ICD52" s="316"/>
      <c r="ICE52" s="316"/>
      <c r="ICF52" s="316"/>
      <c r="ICG52" s="316"/>
      <c r="ICH52" s="316"/>
      <c r="ICI52" s="316"/>
      <c r="ICJ52" s="316"/>
      <c r="ICK52" s="316"/>
      <c r="ICL52" s="316"/>
      <c r="ICM52" s="316"/>
      <c r="ICN52" s="316"/>
      <c r="ICO52" s="316"/>
      <c r="ICP52" s="316"/>
      <c r="ICQ52" s="316"/>
      <c r="ICR52" s="316"/>
      <c r="ICS52" s="316"/>
      <c r="ICT52" s="316"/>
      <c r="ICU52" s="316"/>
      <c r="ICV52" s="316"/>
      <c r="ICW52" s="316"/>
      <c r="ICX52" s="316"/>
      <c r="ICY52" s="316"/>
      <c r="ICZ52" s="316"/>
      <c r="IDA52" s="316"/>
      <c r="IDB52" s="316"/>
      <c r="IDC52" s="316"/>
      <c r="IDD52" s="316"/>
      <c r="IDE52" s="316"/>
      <c r="IDF52" s="316"/>
      <c r="IDG52" s="316"/>
      <c r="IDH52" s="316"/>
      <c r="IDI52" s="316"/>
      <c r="IDJ52" s="316"/>
      <c r="IDK52" s="316"/>
      <c r="IDL52" s="316"/>
      <c r="IDM52" s="316"/>
      <c r="IDN52" s="316"/>
      <c r="IDO52" s="316"/>
      <c r="IDP52" s="316"/>
      <c r="IDQ52" s="316"/>
      <c r="IDR52" s="316"/>
      <c r="IDS52" s="316"/>
      <c r="IDT52" s="316"/>
      <c r="IDU52" s="316"/>
      <c r="IDV52" s="316"/>
      <c r="IDW52" s="316"/>
      <c r="IDX52" s="316"/>
      <c r="IDY52" s="316"/>
      <c r="IDZ52" s="316"/>
      <c r="IEA52" s="316"/>
      <c r="IEB52" s="316"/>
      <c r="IEC52" s="316"/>
      <c r="IED52" s="316"/>
      <c r="IEE52" s="316"/>
      <c r="IEF52" s="316"/>
      <c r="IEG52" s="316"/>
      <c r="IEH52" s="316"/>
      <c r="IEI52" s="316"/>
      <c r="IEJ52" s="316"/>
      <c r="IEK52" s="316"/>
      <c r="IEL52" s="316"/>
      <c r="IEM52" s="316"/>
      <c r="IEN52" s="316"/>
      <c r="IEO52" s="316"/>
      <c r="IEP52" s="316"/>
      <c r="IEQ52" s="316"/>
      <c r="IER52" s="316"/>
      <c r="IES52" s="316"/>
      <c r="IET52" s="316"/>
      <c r="IEU52" s="316"/>
      <c r="IEV52" s="316"/>
      <c r="IEW52" s="316"/>
      <c r="IEX52" s="316"/>
      <c r="IEY52" s="316"/>
      <c r="IEZ52" s="316"/>
      <c r="IFA52" s="316"/>
      <c r="IFB52" s="316"/>
      <c r="IFC52" s="316"/>
      <c r="IFD52" s="316"/>
      <c r="IFE52" s="316"/>
      <c r="IFF52" s="316"/>
      <c r="IFG52" s="316"/>
      <c r="IFH52" s="316"/>
      <c r="IFI52" s="316"/>
      <c r="IFJ52" s="316"/>
      <c r="IFK52" s="316"/>
      <c r="IFL52" s="316"/>
      <c r="IFM52" s="316"/>
      <c r="IFN52" s="316"/>
      <c r="IFO52" s="316"/>
      <c r="IFP52" s="316"/>
      <c r="IFQ52" s="316"/>
      <c r="IFR52" s="316"/>
      <c r="IFS52" s="316"/>
      <c r="IFT52" s="316"/>
      <c r="IFU52" s="316"/>
      <c r="IFV52" s="316"/>
      <c r="IFW52" s="316"/>
      <c r="IFX52" s="316"/>
      <c r="IFY52" s="316"/>
      <c r="IFZ52" s="316"/>
      <c r="IGA52" s="316"/>
      <c r="IGB52" s="316"/>
      <c r="IGC52" s="316"/>
      <c r="IGD52" s="316"/>
      <c r="IGE52" s="316"/>
      <c r="IGF52" s="316"/>
      <c r="IGG52" s="316"/>
      <c r="IGH52" s="316"/>
      <c r="IGI52" s="316"/>
      <c r="IGJ52" s="316"/>
      <c r="IGK52" s="316"/>
      <c r="IGL52" s="316"/>
      <c r="IGM52" s="316"/>
      <c r="IGN52" s="316"/>
      <c r="IGO52" s="316"/>
      <c r="IGP52" s="316"/>
      <c r="IGQ52" s="316"/>
      <c r="IGR52" s="316"/>
      <c r="IGS52" s="316"/>
      <c r="IGT52" s="316"/>
      <c r="IGU52" s="316"/>
      <c r="IGV52" s="316"/>
      <c r="IGW52" s="316"/>
      <c r="IGX52" s="316"/>
      <c r="IGY52" s="316"/>
      <c r="IGZ52" s="316"/>
      <c r="IHA52" s="316"/>
      <c r="IHB52" s="316"/>
      <c r="IHC52" s="316"/>
      <c r="IHD52" s="316"/>
      <c r="IHE52" s="316"/>
      <c r="IHF52" s="316"/>
      <c r="IHG52" s="316"/>
      <c r="IHH52" s="316"/>
      <c r="IHI52" s="316"/>
      <c r="IHJ52" s="316"/>
      <c r="IHK52" s="316"/>
      <c r="IHL52" s="316"/>
      <c r="IHM52" s="316"/>
      <c r="IHN52" s="316"/>
      <c r="IHO52" s="316"/>
      <c r="IHP52" s="316"/>
      <c r="IHQ52" s="316"/>
      <c r="IHR52" s="316"/>
      <c r="IHS52" s="316"/>
      <c r="IHT52" s="316"/>
      <c r="IHU52" s="316"/>
      <c r="IHV52" s="316"/>
      <c r="IHW52" s="316"/>
      <c r="IHX52" s="316"/>
      <c r="IHY52" s="316"/>
      <c r="IHZ52" s="316"/>
      <c r="IIA52" s="316"/>
      <c r="IIB52" s="316"/>
      <c r="IIC52" s="316"/>
      <c r="IID52" s="316"/>
      <c r="IIE52" s="316"/>
      <c r="IIF52" s="316"/>
      <c r="IIG52" s="316"/>
      <c r="IIH52" s="316"/>
      <c r="III52" s="316"/>
      <c r="IIJ52" s="316"/>
      <c r="IIK52" s="316"/>
      <c r="IIL52" s="316"/>
      <c r="IIM52" s="316"/>
      <c r="IIN52" s="316"/>
      <c r="IIO52" s="316"/>
      <c r="IIP52" s="316"/>
      <c r="IIQ52" s="316"/>
      <c r="IIR52" s="316"/>
      <c r="IIS52" s="316"/>
      <c r="IIT52" s="316"/>
      <c r="IIU52" s="316"/>
      <c r="IIV52" s="316"/>
      <c r="IIW52" s="316"/>
      <c r="IIX52" s="316"/>
      <c r="IIY52" s="316"/>
      <c r="IIZ52" s="316"/>
      <c r="IJA52" s="316"/>
      <c r="IJB52" s="316"/>
      <c r="IJC52" s="316"/>
      <c r="IJD52" s="316"/>
      <c r="IJE52" s="316"/>
      <c r="IJF52" s="316"/>
      <c r="IJG52" s="316"/>
      <c r="IJH52" s="316"/>
      <c r="IJI52" s="316"/>
      <c r="IJJ52" s="316"/>
      <c r="IJK52" s="316"/>
      <c r="IJL52" s="316"/>
      <c r="IJM52" s="316"/>
      <c r="IJN52" s="316"/>
      <c r="IJO52" s="316"/>
      <c r="IJP52" s="316"/>
      <c r="IJQ52" s="316"/>
      <c r="IJR52" s="316"/>
      <c r="IJS52" s="316"/>
      <c r="IJT52" s="316"/>
      <c r="IJU52" s="316"/>
      <c r="IJV52" s="316"/>
      <c r="IJW52" s="316"/>
      <c r="IJX52" s="316"/>
      <c r="IJY52" s="316"/>
      <c r="IJZ52" s="316"/>
      <c r="IKA52" s="316"/>
      <c r="IKB52" s="316"/>
      <c r="IKC52" s="316"/>
      <c r="IKD52" s="316"/>
      <c r="IKE52" s="316"/>
      <c r="IKF52" s="316"/>
      <c r="IKG52" s="316"/>
      <c r="IKH52" s="316"/>
      <c r="IKI52" s="316"/>
      <c r="IKJ52" s="316"/>
      <c r="IKK52" s="316"/>
      <c r="IKL52" s="316"/>
      <c r="IKM52" s="316"/>
      <c r="IKN52" s="316"/>
      <c r="IKO52" s="316"/>
      <c r="IKP52" s="316"/>
      <c r="IKQ52" s="316"/>
      <c r="IKR52" s="316"/>
      <c r="IKS52" s="316"/>
      <c r="IKT52" s="316"/>
      <c r="IKU52" s="316"/>
      <c r="IKV52" s="316"/>
      <c r="IKW52" s="316"/>
      <c r="IKX52" s="316"/>
      <c r="IKY52" s="316"/>
      <c r="IKZ52" s="316"/>
      <c r="ILA52" s="316"/>
      <c r="ILB52" s="316"/>
      <c r="ILC52" s="316"/>
      <c r="ILD52" s="316"/>
      <c r="ILE52" s="316"/>
      <c r="ILF52" s="316"/>
      <c r="ILG52" s="316"/>
      <c r="ILH52" s="316"/>
      <c r="ILI52" s="316"/>
      <c r="ILJ52" s="316"/>
      <c r="ILK52" s="316"/>
      <c r="ILL52" s="316"/>
      <c r="ILM52" s="316"/>
      <c r="ILN52" s="316"/>
      <c r="ILO52" s="316"/>
      <c r="ILP52" s="316"/>
      <c r="ILQ52" s="316"/>
      <c r="ILR52" s="316"/>
      <c r="ILS52" s="316"/>
      <c r="ILT52" s="316"/>
      <c r="ILU52" s="316"/>
      <c r="ILV52" s="316"/>
      <c r="ILW52" s="316"/>
      <c r="ILX52" s="316"/>
      <c r="ILY52" s="316"/>
      <c r="ILZ52" s="316"/>
      <c r="IMA52" s="316"/>
      <c r="IMB52" s="316"/>
      <c r="IMC52" s="316"/>
      <c r="IMD52" s="316"/>
      <c r="IME52" s="316"/>
      <c r="IMF52" s="316"/>
      <c r="IMG52" s="316"/>
      <c r="IMH52" s="316"/>
      <c r="IMI52" s="316"/>
      <c r="IMJ52" s="316"/>
      <c r="IMK52" s="316"/>
      <c r="IML52" s="316"/>
      <c r="IMM52" s="316"/>
      <c r="IMN52" s="316"/>
      <c r="IMO52" s="316"/>
      <c r="IMP52" s="316"/>
      <c r="IMQ52" s="316"/>
      <c r="IMR52" s="316"/>
      <c r="IMS52" s="316"/>
      <c r="IMT52" s="316"/>
      <c r="IMU52" s="316"/>
      <c r="IMV52" s="316"/>
      <c r="IMW52" s="316"/>
      <c r="IMX52" s="316"/>
      <c r="IMY52" s="316"/>
      <c r="IMZ52" s="316"/>
      <c r="INA52" s="316"/>
      <c r="INB52" s="316"/>
      <c r="INC52" s="316"/>
      <c r="IND52" s="316"/>
      <c r="INE52" s="316"/>
      <c r="INF52" s="316"/>
      <c r="ING52" s="316"/>
      <c r="INH52" s="316"/>
      <c r="INI52" s="316"/>
      <c r="INJ52" s="316"/>
      <c r="INK52" s="316"/>
      <c r="INL52" s="316"/>
      <c r="INM52" s="316"/>
      <c r="INN52" s="316"/>
      <c r="INO52" s="316"/>
      <c r="INP52" s="316"/>
      <c r="INQ52" s="316"/>
      <c r="INR52" s="316"/>
      <c r="INS52" s="316"/>
      <c r="INT52" s="316"/>
      <c r="INU52" s="316"/>
      <c r="INV52" s="316"/>
      <c r="INW52" s="316"/>
      <c r="INX52" s="316"/>
      <c r="INY52" s="316"/>
      <c r="INZ52" s="316"/>
      <c r="IOA52" s="316"/>
      <c r="IOB52" s="316"/>
      <c r="IOC52" s="316"/>
      <c r="IOD52" s="316"/>
      <c r="IOE52" s="316"/>
      <c r="IOF52" s="316"/>
      <c r="IOG52" s="316"/>
      <c r="IOH52" s="316"/>
      <c r="IOI52" s="316"/>
      <c r="IOJ52" s="316"/>
      <c r="IOK52" s="316"/>
      <c r="IOL52" s="316"/>
      <c r="IOM52" s="316"/>
      <c r="ION52" s="316"/>
      <c r="IOO52" s="316"/>
      <c r="IOP52" s="316"/>
      <c r="IOQ52" s="316"/>
      <c r="IOR52" s="316"/>
      <c r="IOS52" s="316"/>
      <c r="IOT52" s="316"/>
      <c r="IOU52" s="316"/>
      <c r="IOV52" s="316"/>
      <c r="IOW52" s="316"/>
      <c r="IOX52" s="316"/>
      <c r="IOY52" s="316"/>
      <c r="IOZ52" s="316"/>
      <c r="IPA52" s="316"/>
      <c r="IPB52" s="316"/>
      <c r="IPC52" s="316"/>
      <c r="IPD52" s="316"/>
      <c r="IPE52" s="316"/>
      <c r="IPF52" s="316"/>
      <c r="IPG52" s="316"/>
      <c r="IPH52" s="316"/>
      <c r="IPI52" s="316"/>
      <c r="IPJ52" s="316"/>
      <c r="IPK52" s="316"/>
      <c r="IPL52" s="316"/>
      <c r="IPM52" s="316"/>
      <c r="IPN52" s="316"/>
      <c r="IPO52" s="316"/>
      <c r="IPP52" s="316"/>
      <c r="IPQ52" s="316"/>
      <c r="IPR52" s="316"/>
      <c r="IPS52" s="316"/>
      <c r="IPT52" s="316"/>
      <c r="IPU52" s="316"/>
      <c r="IPV52" s="316"/>
      <c r="IPW52" s="316"/>
      <c r="IPX52" s="316"/>
      <c r="IPY52" s="316"/>
      <c r="IPZ52" s="316"/>
      <c r="IQA52" s="316"/>
      <c r="IQB52" s="316"/>
      <c r="IQC52" s="316"/>
      <c r="IQD52" s="316"/>
      <c r="IQE52" s="316"/>
      <c r="IQF52" s="316"/>
      <c r="IQG52" s="316"/>
      <c r="IQH52" s="316"/>
      <c r="IQI52" s="316"/>
      <c r="IQJ52" s="316"/>
      <c r="IQK52" s="316"/>
      <c r="IQL52" s="316"/>
      <c r="IQM52" s="316"/>
      <c r="IQN52" s="316"/>
      <c r="IQO52" s="316"/>
      <c r="IQP52" s="316"/>
      <c r="IQQ52" s="316"/>
      <c r="IQR52" s="316"/>
      <c r="IQS52" s="316"/>
      <c r="IQT52" s="316"/>
      <c r="IQU52" s="316"/>
      <c r="IQV52" s="316"/>
      <c r="IQW52" s="316"/>
      <c r="IQX52" s="316"/>
      <c r="IQY52" s="316"/>
      <c r="IQZ52" s="316"/>
      <c r="IRA52" s="316"/>
      <c r="IRB52" s="316"/>
      <c r="IRC52" s="316"/>
      <c r="IRD52" s="316"/>
      <c r="IRE52" s="316"/>
      <c r="IRF52" s="316"/>
      <c r="IRG52" s="316"/>
      <c r="IRH52" s="316"/>
      <c r="IRI52" s="316"/>
      <c r="IRJ52" s="316"/>
      <c r="IRK52" s="316"/>
      <c r="IRL52" s="316"/>
      <c r="IRM52" s="316"/>
      <c r="IRN52" s="316"/>
      <c r="IRO52" s="316"/>
      <c r="IRP52" s="316"/>
      <c r="IRQ52" s="316"/>
      <c r="IRR52" s="316"/>
      <c r="IRS52" s="316"/>
      <c r="IRT52" s="316"/>
      <c r="IRU52" s="316"/>
      <c r="IRV52" s="316"/>
      <c r="IRW52" s="316"/>
      <c r="IRX52" s="316"/>
      <c r="IRY52" s="316"/>
      <c r="IRZ52" s="316"/>
      <c r="ISA52" s="316"/>
      <c r="ISB52" s="316"/>
      <c r="ISC52" s="316"/>
      <c r="ISD52" s="316"/>
      <c r="ISE52" s="316"/>
      <c r="ISF52" s="316"/>
      <c r="ISG52" s="316"/>
      <c r="ISH52" s="316"/>
      <c r="ISI52" s="316"/>
      <c r="ISJ52" s="316"/>
      <c r="ISK52" s="316"/>
      <c r="ISL52" s="316"/>
      <c r="ISM52" s="316"/>
      <c r="ISN52" s="316"/>
      <c r="ISO52" s="316"/>
      <c r="ISP52" s="316"/>
      <c r="ISQ52" s="316"/>
      <c r="ISR52" s="316"/>
      <c r="ISS52" s="316"/>
      <c r="IST52" s="316"/>
      <c r="ISU52" s="316"/>
      <c r="ISV52" s="316"/>
      <c r="ISW52" s="316"/>
      <c r="ISX52" s="316"/>
      <c r="ISY52" s="316"/>
      <c r="ISZ52" s="316"/>
      <c r="ITA52" s="316"/>
      <c r="ITB52" s="316"/>
      <c r="ITC52" s="316"/>
      <c r="ITD52" s="316"/>
      <c r="ITE52" s="316"/>
      <c r="ITF52" s="316"/>
      <c r="ITG52" s="316"/>
      <c r="ITH52" s="316"/>
      <c r="ITI52" s="316"/>
      <c r="ITJ52" s="316"/>
      <c r="ITK52" s="316"/>
      <c r="ITL52" s="316"/>
      <c r="ITM52" s="316"/>
      <c r="ITN52" s="316"/>
      <c r="ITO52" s="316"/>
      <c r="ITP52" s="316"/>
      <c r="ITQ52" s="316"/>
      <c r="ITR52" s="316"/>
      <c r="ITS52" s="316"/>
      <c r="ITT52" s="316"/>
      <c r="ITU52" s="316"/>
      <c r="ITV52" s="316"/>
      <c r="ITW52" s="316"/>
      <c r="ITX52" s="316"/>
      <c r="ITY52" s="316"/>
      <c r="ITZ52" s="316"/>
      <c r="IUA52" s="316"/>
      <c r="IUB52" s="316"/>
      <c r="IUC52" s="316"/>
      <c r="IUD52" s="316"/>
      <c r="IUE52" s="316"/>
      <c r="IUF52" s="316"/>
      <c r="IUG52" s="316"/>
      <c r="IUH52" s="316"/>
      <c r="IUI52" s="316"/>
      <c r="IUJ52" s="316"/>
      <c r="IUK52" s="316"/>
      <c r="IUL52" s="316"/>
      <c r="IUM52" s="316"/>
      <c r="IUN52" s="316"/>
      <c r="IUO52" s="316"/>
      <c r="IUP52" s="316"/>
      <c r="IUQ52" s="316"/>
      <c r="IUR52" s="316"/>
      <c r="IUS52" s="316"/>
      <c r="IUT52" s="316"/>
      <c r="IUU52" s="316"/>
      <c r="IUV52" s="316"/>
      <c r="IUW52" s="316"/>
      <c r="IUX52" s="316"/>
      <c r="IUY52" s="316"/>
      <c r="IUZ52" s="316"/>
      <c r="IVA52" s="316"/>
      <c r="IVB52" s="316"/>
      <c r="IVC52" s="316"/>
      <c r="IVD52" s="316"/>
      <c r="IVE52" s="316"/>
      <c r="IVF52" s="316"/>
      <c r="IVG52" s="316"/>
      <c r="IVH52" s="316"/>
      <c r="IVI52" s="316"/>
      <c r="IVJ52" s="316"/>
      <c r="IVK52" s="316"/>
      <c r="IVL52" s="316"/>
      <c r="IVM52" s="316"/>
      <c r="IVN52" s="316"/>
      <c r="IVO52" s="316"/>
      <c r="IVP52" s="316"/>
      <c r="IVQ52" s="316"/>
      <c r="IVR52" s="316"/>
      <c r="IVS52" s="316"/>
      <c r="IVT52" s="316"/>
      <c r="IVU52" s="316"/>
      <c r="IVV52" s="316"/>
      <c r="IVW52" s="316"/>
      <c r="IVX52" s="316"/>
      <c r="IVY52" s="316"/>
      <c r="IVZ52" s="316"/>
      <c r="IWA52" s="316"/>
      <c r="IWB52" s="316"/>
      <c r="IWC52" s="316"/>
      <c r="IWD52" s="316"/>
      <c r="IWE52" s="316"/>
      <c r="IWF52" s="316"/>
      <c r="IWG52" s="316"/>
      <c r="IWH52" s="316"/>
      <c r="IWI52" s="316"/>
      <c r="IWJ52" s="316"/>
      <c r="IWK52" s="316"/>
      <c r="IWL52" s="316"/>
      <c r="IWM52" s="316"/>
      <c r="IWN52" s="316"/>
      <c r="IWO52" s="316"/>
      <c r="IWP52" s="316"/>
      <c r="IWQ52" s="316"/>
      <c r="IWR52" s="316"/>
      <c r="IWS52" s="316"/>
      <c r="IWT52" s="316"/>
      <c r="IWU52" s="316"/>
      <c r="IWV52" s="316"/>
      <c r="IWW52" s="316"/>
      <c r="IWX52" s="316"/>
      <c r="IWY52" s="316"/>
      <c r="IWZ52" s="316"/>
      <c r="IXA52" s="316"/>
      <c r="IXB52" s="316"/>
      <c r="IXC52" s="316"/>
      <c r="IXD52" s="316"/>
      <c r="IXE52" s="316"/>
      <c r="IXF52" s="316"/>
      <c r="IXG52" s="316"/>
      <c r="IXH52" s="316"/>
      <c r="IXI52" s="316"/>
      <c r="IXJ52" s="316"/>
      <c r="IXK52" s="316"/>
      <c r="IXL52" s="316"/>
      <c r="IXM52" s="316"/>
      <c r="IXN52" s="316"/>
      <c r="IXO52" s="316"/>
      <c r="IXP52" s="316"/>
      <c r="IXQ52" s="316"/>
      <c r="IXR52" s="316"/>
      <c r="IXS52" s="316"/>
      <c r="IXT52" s="316"/>
      <c r="IXU52" s="316"/>
      <c r="IXV52" s="316"/>
      <c r="IXW52" s="316"/>
      <c r="IXX52" s="316"/>
      <c r="IXY52" s="316"/>
      <c r="IXZ52" s="316"/>
      <c r="IYA52" s="316"/>
      <c r="IYB52" s="316"/>
      <c r="IYC52" s="316"/>
      <c r="IYD52" s="316"/>
      <c r="IYE52" s="316"/>
      <c r="IYF52" s="316"/>
      <c r="IYG52" s="316"/>
      <c r="IYH52" s="316"/>
      <c r="IYI52" s="316"/>
      <c r="IYJ52" s="316"/>
      <c r="IYK52" s="316"/>
      <c r="IYL52" s="316"/>
      <c r="IYM52" s="316"/>
      <c r="IYN52" s="316"/>
      <c r="IYO52" s="316"/>
      <c r="IYP52" s="316"/>
      <c r="IYQ52" s="316"/>
      <c r="IYR52" s="316"/>
      <c r="IYS52" s="316"/>
      <c r="IYT52" s="316"/>
      <c r="IYU52" s="316"/>
      <c r="IYV52" s="316"/>
      <c r="IYW52" s="316"/>
      <c r="IYX52" s="316"/>
      <c r="IYY52" s="316"/>
      <c r="IYZ52" s="316"/>
      <c r="IZA52" s="316"/>
      <c r="IZB52" s="316"/>
      <c r="IZC52" s="316"/>
      <c r="IZD52" s="316"/>
      <c r="IZE52" s="316"/>
      <c r="IZF52" s="316"/>
      <c r="IZG52" s="316"/>
      <c r="IZH52" s="316"/>
      <c r="IZI52" s="316"/>
      <c r="IZJ52" s="316"/>
      <c r="IZK52" s="316"/>
      <c r="IZL52" s="316"/>
      <c r="IZM52" s="316"/>
      <c r="IZN52" s="316"/>
      <c r="IZO52" s="316"/>
      <c r="IZP52" s="316"/>
      <c r="IZQ52" s="316"/>
      <c r="IZR52" s="316"/>
      <c r="IZS52" s="316"/>
      <c r="IZT52" s="316"/>
      <c r="IZU52" s="316"/>
      <c r="IZV52" s="316"/>
      <c r="IZW52" s="316"/>
      <c r="IZX52" s="316"/>
      <c r="IZY52" s="316"/>
      <c r="IZZ52" s="316"/>
      <c r="JAA52" s="316"/>
      <c r="JAB52" s="316"/>
      <c r="JAC52" s="316"/>
      <c r="JAD52" s="316"/>
      <c r="JAE52" s="316"/>
      <c r="JAF52" s="316"/>
      <c r="JAG52" s="316"/>
      <c r="JAH52" s="316"/>
      <c r="JAI52" s="316"/>
      <c r="JAJ52" s="316"/>
      <c r="JAK52" s="316"/>
      <c r="JAL52" s="316"/>
      <c r="JAM52" s="316"/>
      <c r="JAN52" s="316"/>
      <c r="JAO52" s="316"/>
      <c r="JAP52" s="316"/>
      <c r="JAQ52" s="316"/>
      <c r="JAR52" s="316"/>
      <c r="JAS52" s="316"/>
      <c r="JAT52" s="316"/>
      <c r="JAU52" s="316"/>
      <c r="JAV52" s="316"/>
      <c r="JAW52" s="316"/>
      <c r="JAX52" s="316"/>
      <c r="JAY52" s="316"/>
      <c r="JAZ52" s="316"/>
      <c r="JBA52" s="316"/>
      <c r="JBB52" s="316"/>
      <c r="JBC52" s="316"/>
      <c r="JBD52" s="316"/>
      <c r="JBE52" s="316"/>
      <c r="JBF52" s="316"/>
      <c r="JBG52" s="316"/>
      <c r="JBH52" s="316"/>
      <c r="JBI52" s="316"/>
      <c r="JBJ52" s="316"/>
      <c r="JBK52" s="316"/>
      <c r="JBL52" s="316"/>
      <c r="JBM52" s="316"/>
      <c r="JBN52" s="316"/>
      <c r="JBO52" s="316"/>
      <c r="JBP52" s="316"/>
      <c r="JBQ52" s="316"/>
      <c r="JBR52" s="316"/>
      <c r="JBS52" s="316"/>
      <c r="JBT52" s="316"/>
      <c r="JBU52" s="316"/>
      <c r="JBV52" s="316"/>
      <c r="JBW52" s="316"/>
      <c r="JBX52" s="316"/>
      <c r="JBY52" s="316"/>
      <c r="JBZ52" s="316"/>
      <c r="JCA52" s="316"/>
      <c r="JCB52" s="316"/>
      <c r="JCC52" s="316"/>
      <c r="JCD52" s="316"/>
      <c r="JCE52" s="316"/>
      <c r="JCF52" s="316"/>
      <c r="JCG52" s="316"/>
      <c r="JCH52" s="316"/>
      <c r="JCI52" s="316"/>
      <c r="JCJ52" s="316"/>
      <c r="JCK52" s="316"/>
      <c r="JCL52" s="316"/>
      <c r="JCM52" s="316"/>
      <c r="JCN52" s="316"/>
      <c r="JCO52" s="316"/>
      <c r="JCP52" s="316"/>
      <c r="JCQ52" s="316"/>
      <c r="JCR52" s="316"/>
      <c r="JCS52" s="316"/>
      <c r="JCT52" s="316"/>
      <c r="JCU52" s="316"/>
      <c r="JCV52" s="316"/>
      <c r="JCW52" s="316"/>
      <c r="JCX52" s="316"/>
      <c r="JCY52" s="316"/>
      <c r="JCZ52" s="316"/>
      <c r="JDA52" s="316"/>
      <c r="JDB52" s="316"/>
      <c r="JDC52" s="316"/>
      <c r="JDD52" s="316"/>
      <c r="JDE52" s="316"/>
      <c r="JDF52" s="316"/>
      <c r="JDG52" s="316"/>
      <c r="JDH52" s="316"/>
      <c r="JDI52" s="316"/>
      <c r="JDJ52" s="316"/>
      <c r="JDK52" s="316"/>
      <c r="JDL52" s="316"/>
      <c r="JDM52" s="316"/>
      <c r="JDN52" s="316"/>
      <c r="JDO52" s="316"/>
      <c r="JDP52" s="316"/>
      <c r="JDQ52" s="316"/>
      <c r="JDR52" s="316"/>
      <c r="JDS52" s="316"/>
      <c r="JDT52" s="316"/>
      <c r="JDU52" s="316"/>
      <c r="JDV52" s="316"/>
      <c r="JDW52" s="316"/>
      <c r="JDX52" s="316"/>
      <c r="JDY52" s="316"/>
      <c r="JDZ52" s="316"/>
      <c r="JEA52" s="316"/>
      <c r="JEB52" s="316"/>
      <c r="JEC52" s="316"/>
      <c r="JED52" s="316"/>
      <c r="JEE52" s="316"/>
      <c r="JEF52" s="316"/>
      <c r="JEG52" s="316"/>
      <c r="JEH52" s="316"/>
      <c r="JEI52" s="316"/>
      <c r="JEJ52" s="316"/>
      <c r="JEK52" s="316"/>
      <c r="JEL52" s="316"/>
      <c r="JEM52" s="316"/>
      <c r="JEN52" s="316"/>
      <c r="JEO52" s="316"/>
      <c r="JEP52" s="316"/>
      <c r="JEQ52" s="316"/>
      <c r="JER52" s="316"/>
      <c r="JES52" s="316"/>
      <c r="JET52" s="316"/>
      <c r="JEU52" s="316"/>
      <c r="JEV52" s="316"/>
      <c r="JEW52" s="316"/>
      <c r="JEX52" s="316"/>
      <c r="JEY52" s="316"/>
      <c r="JEZ52" s="316"/>
      <c r="JFA52" s="316"/>
      <c r="JFB52" s="316"/>
      <c r="JFC52" s="316"/>
      <c r="JFD52" s="316"/>
      <c r="JFE52" s="316"/>
      <c r="JFF52" s="316"/>
      <c r="JFG52" s="316"/>
      <c r="JFH52" s="316"/>
      <c r="JFI52" s="316"/>
      <c r="JFJ52" s="316"/>
      <c r="JFK52" s="316"/>
      <c r="JFL52" s="316"/>
      <c r="JFM52" s="316"/>
      <c r="JFN52" s="316"/>
      <c r="JFO52" s="316"/>
      <c r="JFP52" s="316"/>
      <c r="JFQ52" s="316"/>
      <c r="JFR52" s="316"/>
      <c r="JFS52" s="316"/>
      <c r="JFT52" s="316"/>
      <c r="JFU52" s="316"/>
      <c r="JFV52" s="316"/>
      <c r="JFW52" s="316"/>
      <c r="JFX52" s="316"/>
      <c r="JFY52" s="316"/>
      <c r="JFZ52" s="316"/>
      <c r="JGA52" s="316"/>
      <c r="JGB52" s="316"/>
      <c r="JGC52" s="316"/>
      <c r="JGD52" s="316"/>
      <c r="JGE52" s="316"/>
      <c r="JGF52" s="316"/>
      <c r="JGG52" s="316"/>
      <c r="JGH52" s="316"/>
      <c r="JGI52" s="316"/>
      <c r="JGJ52" s="316"/>
      <c r="JGK52" s="316"/>
      <c r="JGL52" s="316"/>
      <c r="JGM52" s="316"/>
      <c r="JGN52" s="316"/>
      <c r="JGO52" s="316"/>
      <c r="JGP52" s="316"/>
      <c r="JGQ52" s="316"/>
      <c r="JGR52" s="316"/>
      <c r="JGS52" s="316"/>
      <c r="JGT52" s="316"/>
      <c r="JGU52" s="316"/>
      <c r="JGV52" s="316"/>
      <c r="JGW52" s="316"/>
      <c r="JGX52" s="316"/>
      <c r="JGY52" s="316"/>
      <c r="JGZ52" s="316"/>
      <c r="JHA52" s="316"/>
      <c r="JHB52" s="316"/>
      <c r="JHC52" s="316"/>
      <c r="JHD52" s="316"/>
      <c r="JHE52" s="316"/>
      <c r="JHF52" s="316"/>
      <c r="JHG52" s="316"/>
      <c r="JHH52" s="316"/>
      <c r="JHI52" s="316"/>
      <c r="JHJ52" s="316"/>
      <c r="JHK52" s="316"/>
      <c r="JHL52" s="316"/>
      <c r="JHM52" s="316"/>
      <c r="JHN52" s="316"/>
      <c r="JHO52" s="316"/>
      <c r="JHP52" s="316"/>
      <c r="JHQ52" s="316"/>
      <c r="JHR52" s="316"/>
      <c r="JHS52" s="316"/>
      <c r="JHT52" s="316"/>
      <c r="JHU52" s="316"/>
      <c r="JHV52" s="316"/>
      <c r="JHW52" s="316"/>
      <c r="JHX52" s="316"/>
      <c r="JHY52" s="316"/>
      <c r="JHZ52" s="316"/>
      <c r="JIA52" s="316"/>
      <c r="JIB52" s="316"/>
      <c r="JIC52" s="316"/>
      <c r="JID52" s="316"/>
      <c r="JIE52" s="316"/>
      <c r="JIF52" s="316"/>
      <c r="JIG52" s="316"/>
      <c r="JIH52" s="316"/>
      <c r="JII52" s="316"/>
      <c r="JIJ52" s="316"/>
      <c r="JIK52" s="316"/>
      <c r="JIL52" s="316"/>
      <c r="JIM52" s="316"/>
      <c r="JIN52" s="316"/>
      <c r="JIO52" s="316"/>
      <c r="JIP52" s="316"/>
      <c r="JIQ52" s="316"/>
      <c r="JIR52" s="316"/>
      <c r="JIS52" s="316"/>
      <c r="JIT52" s="316"/>
      <c r="JIU52" s="316"/>
      <c r="JIV52" s="316"/>
      <c r="JIW52" s="316"/>
      <c r="JIX52" s="316"/>
      <c r="JIY52" s="316"/>
      <c r="JIZ52" s="316"/>
      <c r="JJA52" s="316"/>
      <c r="JJB52" s="316"/>
      <c r="JJC52" s="316"/>
      <c r="JJD52" s="316"/>
      <c r="JJE52" s="316"/>
      <c r="JJF52" s="316"/>
      <c r="JJG52" s="316"/>
      <c r="JJH52" s="316"/>
      <c r="JJI52" s="316"/>
      <c r="JJJ52" s="316"/>
      <c r="JJK52" s="316"/>
      <c r="JJL52" s="316"/>
      <c r="JJM52" s="316"/>
      <c r="JJN52" s="316"/>
      <c r="JJO52" s="316"/>
      <c r="JJP52" s="316"/>
      <c r="JJQ52" s="316"/>
      <c r="JJR52" s="316"/>
      <c r="JJS52" s="316"/>
      <c r="JJT52" s="316"/>
      <c r="JJU52" s="316"/>
      <c r="JJV52" s="316"/>
      <c r="JJW52" s="316"/>
      <c r="JJX52" s="316"/>
      <c r="JJY52" s="316"/>
      <c r="JJZ52" s="316"/>
      <c r="JKA52" s="316"/>
      <c r="JKB52" s="316"/>
      <c r="JKC52" s="316"/>
      <c r="JKD52" s="316"/>
      <c r="JKE52" s="316"/>
      <c r="JKF52" s="316"/>
      <c r="JKG52" s="316"/>
      <c r="JKH52" s="316"/>
      <c r="JKI52" s="316"/>
      <c r="JKJ52" s="316"/>
      <c r="JKK52" s="316"/>
      <c r="JKL52" s="316"/>
      <c r="JKM52" s="316"/>
      <c r="JKN52" s="316"/>
      <c r="JKO52" s="316"/>
      <c r="JKP52" s="316"/>
      <c r="JKQ52" s="316"/>
      <c r="JKR52" s="316"/>
      <c r="JKS52" s="316"/>
      <c r="JKT52" s="316"/>
      <c r="JKU52" s="316"/>
      <c r="JKV52" s="316"/>
      <c r="JKW52" s="316"/>
      <c r="JKX52" s="316"/>
      <c r="JKY52" s="316"/>
      <c r="JKZ52" s="316"/>
      <c r="JLA52" s="316"/>
      <c r="JLB52" s="316"/>
      <c r="JLC52" s="316"/>
      <c r="JLD52" s="316"/>
      <c r="JLE52" s="316"/>
      <c r="JLF52" s="316"/>
      <c r="JLG52" s="316"/>
      <c r="JLH52" s="316"/>
      <c r="JLI52" s="316"/>
      <c r="JLJ52" s="316"/>
      <c r="JLK52" s="316"/>
      <c r="JLL52" s="316"/>
      <c r="JLM52" s="316"/>
      <c r="JLN52" s="316"/>
      <c r="JLO52" s="316"/>
      <c r="JLP52" s="316"/>
      <c r="JLQ52" s="316"/>
      <c r="JLR52" s="316"/>
      <c r="JLS52" s="316"/>
      <c r="JLT52" s="316"/>
      <c r="JLU52" s="316"/>
      <c r="JLV52" s="316"/>
      <c r="JLW52" s="316"/>
      <c r="JLX52" s="316"/>
      <c r="JLY52" s="316"/>
      <c r="JLZ52" s="316"/>
      <c r="JMA52" s="316"/>
      <c r="JMB52" s="316"/>
      <c r="JMC52" s="316"/>
      <c r="JMD52" s="316"/>
      <c r="JME52" s="316"/>
      <c r="JMF52" s="316"/>
      <c r="JMG52" s="316"/>
      <c r="JMH52" s="316"/>
      <c r="JMI52" s="316"/>
      <c r="JMJ52" s="316"/>
      <c r="JMK52" s="316"/>
      <c r="JML52" s="316"/>
      <c r="JMM52" s="316"/>
      <c r="JMN52" s="316"/>
      <c r="JMO52" s="316"/>
      <c r="JMP52" s="316"/>
      <c r="JMQ52" s="316"/>
      <c r="JMR52" s="316"/>
      <c r="JMS52" s="316"/>
      <c r="JMT52" s="316"/>
      <c r="JMU52" s="316"/>
      <c r="JMV52" s="316"/>
      <c r="JMW52" s="316"/>
      <c r="JMX52" s="316"/>
      <c r="JMY52" s="316"/>
      <c r="JMZ52" s="316"/>
      <c r="JNA52" s="316"/>
      <c r="JNB52" s="316"/>
      <c r="JNC52" s="316"/>
      <c r="JND52" s="316"/>
      <c r="JNE52" s="316"/>
      <c r="JNF52" s="316"/>
      <c r="JNG52" s="316"/>
      <c r="JNH52" s="316"/>
      <c r="JNI52" s="316"/>
      <c r="JNJ52" s="316"/>
      <c r="JNK52" s="316"/>
      <c r="JNL52" s="316"/>
      <c r="JNM52" s="316"/>
      <c r="JNN52" s="316"/>
      <c r="JNO52" s="316"/>
      <c r="JNP52" s="316"/>
      <c r="JNQ52" s="316"/>
      <c r="JNR52" s="316"/>
      <c r="JNS52" s="316"/>
      <c r="JNT52" s="316"/>
      <c r="JNU52" s="316"/>
      <c r="JNV52" s="316"/>
      <c r="JNW52" s="316"/>
      <c r="JNX52" s="316"/>
      <c r="JNY52" s="316"/>
      <c r="JNZ52" s="316"/>
      <c r="JOA52" s="316"/>
      <c r="JOB52" s="316"/>
      <c r="JOC52" s="316"/>
      <c r="JOD52" s="316"/>
      <c r="JOE52" s="316"/>
      <c r="JOF52" s="316"/>
      <c r="JOG52" s="316"/>
      <c r="JOH52" s="316"/>
      <c r="JOI52" s="316"/>
      <c r="JOJ52" s="316"/>
      <c r="JOK52" s="316"/>
      <c r="JOL52" s="316"/>
      <c r="JOM52" s="316"/>
      <c r="JON52" s="316"/>
      <c r="JOO52" s="316"/>
      <c r="JOP52" s="316"/>
      <c r="JOQ52" s="316"/>
      <c r="JOR52" s="316"/>
      <c r="JOS52" s="316"/>
      <c r="JOT52" s="316"/>
      <c r="JOU52" s="316"/>
      <c r="JOV52" s="316"/>
      <c r="JOW52" s="316"/>
      <c r="JOX52" s="316"/>
      <c r="JOY52" s="316"/>
      <c r="JOZ52" s="316"/>
      <c r="JPA52" s="316"/>
      <c r="JPB52" s="316"/>
      <c r="JPC52" s="316"/>
      <c r="JPD52" s="316"/>
      <c r="JPE52" s="316"/>
      <c r="JPF52" s="316"/>
      <c r="JPG52" s="316"/>
      <c r="JPH52" s="316"/>
      <c r="JPI52" s="316"/>
      <c r="JPJ52" s="316"/>
      <c r="JPK52" s="316"/>
      <c r="JPL52" s="316"/>
      <c r="JPM52" s="316"/>
      <c r="JPN52" s="316"/>
      <c r="JPO52" s="316"/>
      <c r="JPP52" s="316"/>
      <c r="JPQ52" s="316"/>
      <c r="JPR52" s="316"/>
      <c r="JPS52" s="316"/>
      <c r="JPT52" s="316"/>
      <c r="JPU52" s="316"/>
      <c r="JPV52" s="316"/>
      <c r="JPW52" s="316"/>
      <c r="JPX52" s="316"/>
      <c r="JPY52" s="316"/>
      <c r="JPZ52" s="316"/>
      <c r="JQA52" s="316"/>
      <c r="JQB52" s="316"/>
      <c r="JQC52" s="316"/>
      <c r="JQD52" s="316"/>
      <c r="JQE52" s="316"/>
      <c r="JQF52" s="316"/>
      <c r="JQG52" s="316"/>
      <c r="JQH52" s="316"/>
      <c r="JQI52" s="316"/>
      <c r="JQJ52" s="316"/>
      <c r="JQK52" s="316"/>
      <c r="JQL52" s="316"/>
      <c r="JQM52" s="316"/>
      <c r="JQN52" s="316"/>
      <c r="JQO52" s="316"/>
      <c r="JQP52" s="316"/>
      <c r="JQQ52" s="316"/>
      <c r="JQR52" s="316"/>
      <c r="JQS52" s="316"/>
      <c r="JQT52" s="316"/>
      <c r="JQU52" s="316"/>
      <c r="JQV52" s="316"/>
      <c r="JQW52" s="316"/>
      <c r="JQX52" s="316"/>
      <c r="JQY52" s="316"/>
      <c r="JQZ52" s="316"/>
      <c r="JRA52" s="316"/>
      <c r="JRB52" s="316"/>
      <c r="JRC52" s="316"/>
      <c r="JRD52" s="316"/>
      <c r="JRE52" s="316"/>
      <c r="JRF52" s="316"/>
      <c r="JRG52" s="316"/>
      <c r="JRH52" s="316"/>
      <c r="JRI52" s="316"/>
      <c r="JRJ52" s="316"/>
      <c r="JRK52" s="316"/>
      <c r="JRL52" s="316"/>
      <c r="JRM52" s="316"/>
      <c r="JRN52" s="316"/>
      <c r="JRO52" s="316"/>
      <c r="JRP52" s="316"/>
      <c r="JRQ52" s="316"/>
      <c r="JRR52" s="316"/>
      <c r="JRS52" s="316"/>
      <c r="JRT52" s="316"/>
      <c r="JRU52" s="316"/>
      <c r="JRV52" s="316"/>
      <c r="JRW52" s="316"/>
      <c r="JRX52" s="316"/>
      <c r="JRY52" s="316"/>
      <c r="JRZ52" s="316"/>
      <c r="JSA52" s="316"/>
      <c r="JSB52" s="316"/>
      <c r="JSC52" s="316"/>
      <c r="JSD52" s="316"/>
      <c r="JSE52" s="316"/>
      <c r="JSF52" s="316"/>
      <c r="JSG52" s="316"/>
      <c r="JSH52" s="316"/>
      <c r="JSI52" s="316"/>
      <c r="JSJ52" s="316"/>
      <c r="JSK52" s="316"/>
      <c r="JSL52" s="316"/>
      <c r="JSM52" s="316"/>
      <c r="JSN52" s="316"/>
      <c r="JSO52" s="316"/>
      <c r="JSP52" s="316"/>
      <c r="JSQ52" s="316"/>
      <c r="JSR52" s="316"/>
      <c r="JSS52" s="316"/>
      <c r="JST52" s="316"/>
      <c r="JSU52" s="316"/>
      <c r="JSV52" s="316"/>
      <c r="JSW52" s="316"/>
      <c r="JSX52" s="316"/>
      <c r="JSY52" s="316"/>
      <c r="JSZ52" s="316"/>
      <c r="JTA52" s="316"/>
      <c r="JTB52" s="316"/>
      <c r="JTC52" s="316"/>
      <c r="JTD52" s="316"/>
      <c r="JTE52" s="316"/>
      <c r="JTF52" s="316"/>
      <c r="JTG52" s="316"/>
      <c r="JTH52" s="316"/>
      <c r="JTI52" s="316"/>
      <c r="JTJ52" s="316"/>
      <c r="JTK52" s="316"/>
      <c r="JTL52" s="316"/>
      <c r="JTM52" s="316"/>
      <c r="JTN52" s="316"/>
      <c r="JTO52" s="316"/>
      <c r="JTP52" s="316"/>
      <c r="JTQ52" s="316"/>
      <c r="JTR52" s="316"/>
      <c r="JTS52" s="316"/>
      <c r="JTT52" s="316"/>
      <c r="JTU52" s="316"/>
      <c r="JTV52" s="316"/>
      <c r="JTW52" s="316"/>
      <c r="JTX52" s="316"/>
      <c r="JTY52" s="316"/>
      <c r="JTZ52" s="316"/>
      <c r="JUA52" s="316"/>
      <c r="JUB52" s="316"/>
      <c r="JUC52" s="316"/>
      <c r="JUD52" s="316"/>
      <c r="JUE52" s="316"/>
      <c r="JUF52" s="316"/>
      <c r="JUG52" s="316"/>
      <c r="JUH52" s="316"/>
      <c r="JUI52" s="316"/>
      <c r="JUJ52" s="316"/>
      <c r="JUK52" s="316"/>
      <c r="JUL52" s="316"/>
      <c r="JUM52" s="316"/>
      <c r="JUN52" s="316"/>
      <c r="JUO52" s="316"/>
      <c r="JUP52" s="316"/>
      <c r="JUQ52" s="316"/>
      <c r="JUR52" s="316"/>
      <c r="JUS52" s="316"/>
      <c r="JUT52" s="316"/>
      <c r="JUU52" s="316"/>
      <c r="JUV52" s="316"/>
      <c r="JUW52" s="316"/>
      <c r="JUX52" s="316"/>
      <c r="JUY52" s="316"/>
      <c r="JUZ52" s="316"/>
      <c r="JVA52" s="316"/>
      <c r="JVB52" s="316"/>
      <c r="JVC52" s="316"/>
      <c r="JVD52" s="316"/>
      <c r="JVE52" s="316"/>
      <c r="JVF52" s="316"/>
      <c r="JVG52" s="316"/>
      <c r="JVH52" s="316"/>
      <c r="JVI52" s="316"/>
      <c r="JVJ52" s="316"/>
      <c r="JVK52" s="316"/>
      <c r="JVL52" s="316"/>
      <c r="JVM52" s="316"/>
      <c r="JVN52" s="316"/>
      <c r="JVO52" s="316"/>
      <c r="JVP52" s="316"/>
      <c r="JVQ52" s="316"/>
      <c r="JVR52" s="316"/>
      <c r="JVS52" s="316"/>
      <c r="JVT52" s="316"/>
      <c r="JVU52" s="316"/>
      <c r="JVV52" s="316"/>
      <c r="JVW52" s="316"/>
      <c r="JVX52" s="316"/>
      <c r="JVY52" s="316"/>
      <c r="JVZ52" s="316"/>
      <c r="JWA52" s="316"/>
      <c r="JWB52" s="316"/>
      <c r="JWC52" s="316"/>
      <c r="JWD52" s="316"/>
      <c r="JWE52" s="316"/>
      <c r="JWF52" s="316"/>
      <c r="JWG52" s="316"/>
      <c r="JWH52" s="316"/>
      <c r="JWI52" s="316"/>
      <c r="JWJ52" s="316"/>
      <c r="JWK52" s="316"/>
      <c r="JWL52" s="316"/>
      <c r="JWM52" s="316"/>
      <c r="JWN52" s="316"/>
      <c r="JWO52" s="316"/>
      <c r="JWP52" s="316"/>
      <c r="JWQ52" s="316"/>
      <c r="JWR52" s="316"/>
      <c r="JWS52" s="316"/>
      <c r="JWT52" s="316"/>
      <c r="JWU52" s="316"/>
      <c r="JWV52" s="316"/>
      <c r="JWW52" s="316"/>
      <c r="JWX52" s="316"/>
      <c r="JWY52" s="316"/>
      <c r="JWZ52" s="316"/>
      <c r="JXA52" s="316"/>
      <c r="JXB52" s="316"/>
      <c r="JXC52" s="316"/>
      <c r="JXD52" s="316"/>
      <c r="JXE52" s="316"/>
      <c r="JXF52" s="316"/>
      <c r="JXG52" s="316"/>
      <c r="JXH52" s="316"/>
      <c r="JXI52" s="316"/>
      <c r="JXJ52" s="316"/>
      <c r="JXK52" s="316"/>
      <c r="JXL52" s="316"/>
      <c r="JXM52" s="316"/>
      <c r="JXN52" s="316"/>
      <c r="JXO52" s="316"/>
      <c r="JXP52" s="316"/>
      <c r="JXQ52" s="316"/>
      <c r="JXR52" s="316"/>
      <c r="JXS52" s="316"/>
      <c r="JXT52" s="316"/>
      <c r="JXU52" s="316"/>
      <c r="JXV52" s="316"/>
      <c r="JXW52" s="316"/>
      <c r="JXX52" s="316"/>
      <c r="JXY52" s="316"/>
      <c r="JXZ52" s="316"/>
      <c r="JYA52" s="316"/>
      <c r="JYB52" s="316"/>
      <c r="JYC52" s="316"/>
      <c r="JYD52" s="316"/>
      <c r="JYE52" s="316"/>
      <c r="JYF52" s="316"/>
      <c r="JYG52" s="316"/>
      <c r="JYH52" s="316"/>
      <c r="JYI52" s="316"/>
      <c r="JYJ52" s="316"/>
      <c r="JYK52" s="316"/>
      <c r="JYL52" s="316"/>
      <c r="JYM52" s="316"/>
      <c r="JYN52" s="316"/>
      <c r="JYO52" s="316"/>
      <c r="JYP52" s="316"/>
      <c r="JYQ52" s="316"/>
      <c r="JYR52" s="316"/>
      <c r="JYS52" s="316"/>
      <c r="JYT52" s="316"/>
      <c r="JYU52" s="316"/>
      <c r="JYV52" s="316"/>
      <c r="JYW52" s="316"/>
      <c r="JYX52" s="316"/>
      <c r="JYY52" s="316"/>
      <c r="JYZ52" s="316"/>
      <c r="JZA52" s="316"/>
      <c r="JZB52" s="316"/>
      <c r="JZC52" s="316"/>
      <c r="JZD52" s="316"/>
      <c r="JZE52" s="316"/>
      <c r="JZF52" s="316"/>
      <c r="JZG52" s="316"/>
      <c r="JZH52" s="316"/>
      <c r="JZI52" s="316"/>
      <c r="JZJ52" s="316"/>
      <c r="JZK52" s="316"/>
      <c r="JZL52" s="316"/>
      <c r="JZM52" s="316"/>
      <c r="JZN52" s="316"/>
      <c r="JZO52" s="316"/>
      <c r="JZP52" s="316"/>
      <c r="JZQ52" s="316"/>
      <c r="JZR52" s="316"/>
      <c r="JZS52" s="316"/>
      <c r="JZT52" s="316"/>
      <c r="JZU52" s="316"/>
      <c r="JZV52" s="316"/>
      <c r="JZW52" s="316"/>
      <c r="JZX52" s="316"/>
      <c r="JZY52" s="316"/>
      <c r="JZZ52" s="316"/>
      <c r="KAA52" s="316"/>
      <c r="KAB52" s="316"/>
      <c r="KAC52" s="316"/>
      <c r="KAD52" s="316"/>
      <c r="KAE52" s="316"/>
      <c r="KAF52" s="316"/>
      <c r="KAG52" s="316"/>
      <c r="KAH52" s="316"/>
      <c r="KAI52" s="316"/>
      <c r="KAJ52" s="316"/>
      <c r="KAK52" s="316"/>
      <c r="KAL52" s="316"/>
      <c r="KAM52" s="316"/>
      <c r="KAN52" s="316"/>
      <c r="KAO52" s="316"/>
      <c r="KAP52" s="316"/>
      <c r="KAQ52" s="316"/>
      <c r="KAR52" s="316"/>
      <c r="KAS52" s="316"/>
      <c r="KAT52" s="316"/>
      <c r="KAU52" s="316"/>
      <c r="KAV52" s="316"/>
      <c r="KAW52" s="316"/>
      <c r="KAX52" s="316"/>
      <c r="KAY52" s="316"/>
      <c r="KAZ52" s="316"/>
      <c r="KBA52" s="316"/>
      <c r="KBB52" s="316"/>
      <c r="KBC52" s="316"/>
      <c r="KBD52" s="316"/>
      <c r="KBE52" s="316"/>
      <c r="KBF52" s="316"/>
      <c r="KBG52" s="316"/>
      <c r="KBH52" s="316"/>
      <c r="KBI52" s="316"/>
      <c r="KBJ52" s="316"/>
      <c r="KBK52" s="316"/>
      <c r="KBL52" s="316"/>
      <c r="KBM52" s="316"/>
      <c r="KBN52" s="316"/>
      <c r="KBO52" s="316"/>
      <c r="KBP52" s="316"/>
      <c r="KBQ52" s="316"/>
      <c r="KBR52" s="316"/>
      <c r="KBS52" s="316"/>
      <c r="KBT52" s="316"/>
      <c r="KBU52" s="316"/>
      <c r="KBV52" s="316"/>
      <c r="KBW52" s="316"/>
      <c r="KBX52" s="316"/>
      <c r="KBY52" s="316"/>
      <c r="KBZ52" s="316"/>
      <c r="KCA52" s="316"/>
      <c r="KCB52" s="316"/>
      <c r="KCC52" s="316"/>
      <c r="KCD52" s="316"/>
      <c r="KCE52" s="316"/>
      <c r="KCF52" s="316"/>
      <c r="KCG52" s="316"/>
      <c r="KCH52" s="316"/>
      <c r="KCI52" s="316"/>
      <c r="KCJ52" s="316"/>
      <c r="KCK52" s="316"/>
      <c r="KCL52" s="316"/>
      <c r="KCM52" s="316"/>
      <c r="KCN52" s="316"/>
      <c r="KCO52" s="316"/>
      <c r="KCP52" s="316"/>
      <c r="KCQ52" s="316"/>
      <c r="KCR52" s="316"/>
      <c r="KCS52" s="316"/>
      <c r="KCT52" s="316"/>
      <c r="KCU52" s="316"/>
      <c r="KCV52" s="316"/>
      <c r="KCW52" s="316"/>
      <c r="KCX52" s="316"/>
      <c r="KCY52" s="316"/>
      <c r="KCZ52" s="316"/>
      <c r="KDA52" s="316"/>
      <c r="KDB52" s="316"/>
      <c r="KDC52" s="316"/>
      <c r="KDD52" s="316"/>
      <c r="KDE52" s="316"/>
      <c r="KDF52" s="316"/>
      <c r="KDG52" s="316"/>
      <c r="KDH52" s="316"/>
      <c r="KDI52" s="316"/>
      <c r="KDJ52" s="316"/>
      <c r="KDK52" s="316"/>
      <c r="KDL52" s="316"/>
      <c r="KDM52" s="316"/>
      <c r="KDN52" s="316"/>
      <c r="KDO52" s="316"/>
      <c r="KDP52" s="316"/>
      <c r="KDQ52" s="316"/>
      <c r="KDR52" s="316"/>
      <c r="KDS52" s="316"/>
      <c r="KDT52" s="316"/>
      <c r="KDU52" s="316"/>
      <c r="KDV52" s="316"/>
      <c r="KDW52" s="316"/>
      <c r="KDX52" s="316"/>
      <c r="KDY52" s="316"/>
      <c r="KDZ52" s="316"/>
      <c r="KEA52" s="316"/>
      <c r="KEB52" s="316"/>
      <c r="KEC52" s="316"/>
      <c r="KED52" s="316"/>
      <c r="KEE52" s="316"/>
      <c r="KEF52" s="316"/>
      <c r="KEG52" s="316"/>
      <c r="KEH52" s="316"/>
      <c r="KEI52" s="316"/>
      <c r="KEJ52" s="316"/>
      <c r="KEK52" s="316"/>
      <c r="KEL52" s="316"/>
      <c r="KEM52" s="316"/>
      <c r="KEN52" s="316"/>
      <c r="KEO52" s="316"/>
      <c r="KEP52" s="316"/>
      <c r="KEQ52" s="316"/>
      <c r="KER52" s="316"/>
      <c r="KES52" s="316"/>
      <c r="KET52" s="316"/>
      <c r="KEU52" s="316"/>
      <c r="KEV52" s="316"/>
      <c r="KEW52" s="316"/>
      <c r="KEX52" s="316"/>
      <c r="KEY52" s="316"/>
      <c r="KEZ52" s="316"/>
      <c r="KFA52" s="316"/>
      <c r="KFB52" s="316"/>
      <c r="KFC52" s="316"/>
      <c r="KFD52" s="316"/>
      <c r="KFE52" s="316"/>
      <c r="KFF52" s="316"/>
      <c r="KFG52" s="316"/>
      <c r="KFH52" s="316"/>
      <c r="KFI52" s="316"/>
      <c r="KFJ52" s="316"/>
      <c r="KFK52" s="316"/>
      <c r="KFL52" s="316"/>
      <c r="KFM52" s="316"/>
      <c r="KFN52" s="316"/>
      <c r="KFO52" s="316"/>
      <c r="KFP52" s="316"/>
      <c r="KFQ52" s="316"/>
      <c r="KFR52" s="316"/>
      <c r="KFS52" s="316"/>
      <c r="KFT52" s="316"/>
      <c r="KFU52" s="316"/>
      <c r="KFV52" s="316"/>
      <c r="KFW52" s="316"/>
      <c r="KFX52" s="316"/>
      <c r="KFY52" s="316"/>
      <c r="KFZ52" s="316"/>
      <c r="KGA52" s="316"/>
      <c r="KGB52" s="316"/>
      <c r="KGC52" s="316"/>
      <c r="KGD52" s="316"/>
      <c r="KGE52" s="316"/>
      <c r="KGF52" s="316"/>
      <c r="KGG52" s="316"/>
      <c r="KGH52" s="316"/>
      <c r="KGI52" s="316"/>
      <c r="KGJ52" s="316"/>
      <c r="KGK52" s="316"/>
      <c r="KGL52" s="316"/>
      <c r="KGM52" s="316"/>
      <c r="KGN52" s="316"/>
      <c r="KGO52" s="316"/>
      <c r="KGP52" s="316"/>
      <c r="KGQ52" s="316"/>
      <c r="KGR52" s="316"/>
      <c r="KGS52" s="316"/>
      <c r="KGT52" s="316"/>
      <c r="KGU52" s="316"/>
      <c r="KGV52" s="316"/>
      <c r="KGW52" s="316"/>
      <c r="KGX52" s="316"/>
      <c r="KGY52" s="316"/>
      <c r="KGZ52" s="316"/>
      <c r="KHA52" s="316"/>
      <c r="KHB52" s="316"/>
      <c r="KHC52" s="316"/>
      <c r="KHD52" s="316"/>
      <c r="KHE52" s="316"/>
      <c r="KHF52" s="316"/>
      <c r="KHG52" s="316"/>
      <c r="KHH52" s="316"/>
      <c r="KHI52" s="316"/>
      <c r="KHJ52" s="316"/>
      <c r="KHK52" s="316"/>
      <c r="KHL52" s="316"/>
      <c r="KHM52" s="316"/>
      <c r="KHN52" s="316"/>
      <c r="KHO52" s="316"/>
      <c r="KHP52" s="316"/>
      <c r="KHQ52" s="316"/>
      <c r="KHR52" s="316"/>
      <c r="KHS52" s="316"/>
      <c r="KHT52" s="316"/>
      <c r="KHU52" s="316"/>
      <c r="KHV52" s="316"/>
      <c r="KHW52" s="316"/>
      <c r="KHX52" s="316"/>
      <c r="KHY52" s="316"/>
      <c r="KHZ52" s="316"/>
      <c r="KIA52" s="316"/>
      <c r="KIB52" s="316"/>
      <c r="KIC52" s="316"/>
      <c r="KID52" s="316"/>
      <c r="KIE52" s="316"/>
      <c r="KIF52" s="316"/>
      <c r="KIG52" s="316"/>
      <c r="KIH52" s="316"/>
      <c r="KII52" s="316"/>
      <c r="KIJ52" s="316"/>
      <c r="KIK52" s="316"/>
      <c r="KIL52" s="316"/>
      <c r="KIM52" s="316"/>
      <c r="KIN52" s="316"/>
      <c r="KIO52" s="316"/>
      <c r="KIP52" s="316"/>
      <c r="KIQ52" s="316"/>
      <c r="KIR52" s="316"/>
      <c r="KIS52" s="316"/>
      <c r="KIT52" s="316"/>
      <c r="KIU52" s="316"/>
      <c r="KIV52" s="316"/>
      <c r="KIW52" s="316"/>
      <c r="KIX52" s="316"/>
      <c r="KIY52" s="316"/>
      <c r="KIZ52" s="316"/>
      <c r="KJA52" s="316"/>
      <c r="KJB52" s="316"/>
      <c r="KJC52" s="316"/>
      <c r="KJD52" s="316"/>
      <c r="KJE52" s="316"/>
      <c r="KJF52" s="316"/>
      <c r="KJG52" s="316"/>
      <c r="KJH52" s="316"/>
      <c r="KJI52" s="316"/>
      <c r="KJJ52" s="316"/>
      <c r="KJK52" s="316"/>
      <c r="KJL52" s="316"/>
      <c r="KJM52" s="316"/>
      <c r="KJN52" s="316"/>
      <c r="KJO52" s="316"/>
      <c r="KJP52" s="316"/>
      <c r="KJQ52" s="316"/>
      <c r="KJR52" s="316"/>
      <c r="KJS52" s="316"/>
      <c r="KJT52" s="316"/>
      <c r="KJU52" s="316"/>
      <c r="KJV52" s="316"/>
      <c r="KJW52" s="316"/>
      <c r="KJX52" s="316"/>
      <c r="KJY52" s="316"/>
      <c r="KJZ52" s="316"/>
      <c r="KKA52" s="316"/>
      <c r="KKB52" s="316"/>
      <c r="KKC52" s="316"/>
      <c r="KKD52" s="316"/>
      <c r="KKE52" s="316"/>
      <c r="KKF52" s="316"/>
      <c r="KKG52" s="316"/>
      <c r="KKH52" s="316"/>
      <c r="KKI52" s="316"/>
      <c r="KKJ52" s="316"/>
      <c r="KKK52" s="316"/>
      <c r="KKL52" s="316"/>
      <c r="KKM52" s="316"/>
      <c r="KKN52" s="316"/>
      <c r="KKO52" s="316"/>
      <c r="KKP52" s="316"/>
      <c r="KKQ52" s="316"/>
      <c r="KKR52" s="316"/>
      <c r="KKS52" s="316"/>
      <c r="KKT52" s="316"/>
      <c r="KKU52" s="316"/>
      <c r="KKV52" s="316"/>
      <c r="KKW52" s="316"/>
      <c r="KKX52" s="316"/>
      <c r="KKY52" s="316"/>
      <c r="KKZ52" s="316"/>
      <c r="KLA52" s="316"/>
      <c r="KLB52" s="316"/>
      <c r="KLC52" s="316"/>
      <c r="KLD52" s="316"/>
      <c r="KLE52" s="316"/>
      <c r="KLF52" s="316"/>
      <c r="KLG52" s="316"/>
      <c r="KLH52" s="316"/>
      <c r="KLI52" s="316"/>
      <c r="KLJ52" s="316"/>
      <c r="KLK52" s="316"/>
      <c r="KLL52" s="316"/>
      <c r="KLM52" s="316"/>
      <c r="KLN52" s="316"/>
      <c r="KLO52" s="316"/>
      <c r="KLP52" s="316"/>
      <c r="KLQ52" s="316"/>
      <c r="KLR52" s="316"/>
      <c r="KLS52" s="316"/>
      <c r="KLT52" s="316"/>
      <c r="KLU52" s="316"/>
      <c r="KLV52" s="316"/>
      <c r="KLW52" s="316"/>
      <c r="KLX52" s="316"/>
      <c r="KLY52" s="316"/>
      <c r="KLZ52" s="316"/>
      <c r="KMA52" s="316"/>
      <c r="KMB52" s="316"/>
      <c r="KMC52" s="316"/>
      <c r="KMD52" s="316"/>
      <c r="KME52" s="316"/>
      <c r="KMF52" s="316"/>
      <c r="KMG52" s="316"/>
      <c r="KMH52" s="316"/>
      <c r="KMI52" s="316"/>
      <c r="KMJ52" s="316"/>
      <c r="KMK52" s="316"/>
      <c r="KML52" s="316"/>
      <c r="KMM52" s="316"/>
      <c r="KMN52" s="316"/>
      <c r="KMO52" s="316"/>
      <c r="KMP52" s="316"/>
      <c r="KMQ52" s="316"/>
      <c r="KMR52" s="316"/>
      <c r="KMS52" s="316"/>
      <c r="KMT52" s="316"/>
      <c r="KMU52" s="316"/>
      <c r="KMV52" s="316"/>
      <c r="KMW52" s="316"/>
      <c r="KMX52" s="316"/>
      <c r="KMY52" s="316"/>
      <c r="KMZ52" s="316"/>
      <c r="KNA52" s="316"/>
      <c r="KNB52" s="316"/>
      <c r="KNC52" s="316"/>
      <c r="KND52" s="316"/>
      <c r="KNE52" s="316"/>
      <c r="KNF52" s="316"/>
      <c r="KNG52" s="316"/>
      <c r="KNH52" s="316"/>
      <c r="KNI52" s="316"/>
      <c r="KNJ52" s="316"/>
      <c r="KNK52" s="316"/>
      <c r="KNL52" s="316"/>
      <c r="KNM52" s="316"/>
      <c r="KNN52" s="316"/>
      <c r="KNO52" s="316"/>
      <c r="KNP52" s="316"/>
      <c r="KNQ52" s="316"/>
      <c r="KNR52" s="316"/>
      <c r="KNS52" s="316"/>
      <c r="KNT52" s="316"/>
      <c r="KNU52" s="316"/>
      <c r="KNV52" s="316"/>
      <c r="KNW52" s="316"/>
      <c r="KNX52" s="316"/>
      <c r="KNY52" s="316"/>
      <c r="KNZ52" s="316"/>
      <c r="KOA52" s="316"/>
      <c r="KOB52" s="316"/>
      <c r="KOC52" s="316"/>
      <c r="KOD52" s="316"/>
      <c r="KOE52" s="316"/>
      <c r="KOF52" s="316"/>
      <c r="KOG52" s="316"/>
      <c r="KOH52" s="316"/>
      <c r="KOI52" s="316"/>
      <c r="KOJ52" s="316"/>
      <c r="KOK52" s="316"/>
      <c r="KOL52" s="316"/>
      <c r="KOM52" s="316"/>
      <c r="KON52" s="316"/>
      <c r="KOO52" s="316"/>
      <c r="KOP52" s="316"/>
      <c r="KOQ52" s="316"/>
      <c r="KOR52" s="316"/>
      <c r="KOS52" s="316"/>
      <c r="KOT52" s="316"/>
      <c r="KOU52" s="316"/>
      <c r="KOV52" s="316"/>
      <c r="KOW52" s="316"/>
      <c r="KOX52" s="316"/>
      <c r="KOY52" s="316"/>
      <c r="KOZ52" s="316"/>
      <c r="KPA52" s="316"/>
      <c r="KPB52" s="316"/>
      <c r="KPC52" s="316"/>
      <c r="KPD52" s="316"/>
      <c r="KPE52" s="316"/>
      <c r="KPF52" s="316"/>
      <c r="KPG52" s="316"/>
      <c r="KPH52" s="316"/>
      <c r="KPI52" s="316"/>
      <c r="KPJ52" s="316"/>
      <c r="KPK52" s="316"/>
      <c r="KPL52" s="316"/>
      <c r="KPM52" s="316"/>
      <c r="KPN52" s="316"/>
      <c r="KPO52" s="316"/>
      <c r="KPP52" s="316"/>
      <c r="KPQ52" s="316"/>
      <c r="KPR52" s="316"/>
      <c r="KPS52" s="316"/>
      <c r="KPT52" s="316"/>
      <c r="KPU52" s="316"/>
      <c r="KPV52" s="316"/>
      <c r="KPW52" s="316"/>
      <c r="KPX52" s="316"/>
      <c r="KPY52" s="316"/>
      <c r="KPZ52" s="316"/>
      <c r="KQA52" s="316"/>
      <c r="KQB52" s="316"/>
      <c r="KQC52" s="316"/>
      <c r="KQD52" s="316"/>
      <c r="KQE52" s="316"/>
      <c r="KQF52" s="316"/>
      <c r="KQG52" s="316"/>
      <c r="KQH52" s="316"/>
      <c r="KQI52" s="316"/>
      <c r="KQJ52" s="316"/>
      <c r="KQK52" s="316"/>
      <c r="KQL52" s="316"/>
      <c r="KQM52" s="316"/>
      <c r="KQN52" s="316"/>
      <c r="KQO52" s="316"/>
      <c r="KQP52" s="316"/>
      <c r="KQQ52" s="316"/>
      <c r="KQR52" s="316"/>
      <c r="KQS52" s="316"/>
      <c r="KQT52" s="316"/>
      <c r="KQU52" s="316"/>
      <c r="KQV52" s="316"/>
      <c r="KQW52" s="316"/>
      <c r="KQX52" s="316"/>
      <c r="KQY52" s="316"/>
      <c r="KQZ52" s="316"/>
      <c r="KRA52" s="316"/>
      <c r="KRB52" s="316"/>
      <c r="KRC52" s="316"/>
      <c r="KRD52" s="316"/>
      <c r="KRE52" s="316"/>
      <c r="KRF52" s="316"/>
      <c r="KRG52" s="316"/>
      <c r="KRH52" s="316"/>
      <c r="KRI52" s="316"/>
      <c r="KRJ52" s="316"/>
      <c r="KRK52" s="316"/>
      <c r="KRL52" s="316"/>
      <c r="KRM52" s="316"/>
      <c r="KRN52" s="316"/>
      <c r="KRO52" s="316"/>
      <c r="KRP52" s="316"/>
      <c r="KRQ52" s="316"/>
      <c r="KRR52" s="316"/>
      <c r="KRS52" s="316"/>
      <c r="KRT52" s="316"/>
      <c r="KRU52" s="316"/>
      <c r="KRV52" s="316"/>
      <c r="KRW52" s="316"/>
      <c r="KRX52" s="316"/>
      <c r="KRY52" s="316"/>
      <c r="KRZ52" s="316"/>
      <c r="KSA52" s="316"/>
      <c r="KSB52" s="316"/>
      <c r="KSC52" s="316"/>
      <c r="KSD52" s="316"/>
      <c r="KSE52" s="316"/>
      <c r="KSF52" s="316"/>
      <c r="KSG52" s="316"/>
      <c r="KSH52" s="316"/>
      <c r="KSI52" s="316"/>
      <c r="KSJ52" s="316"/>
      <c r="KSK52" s="316"/>
      <c r="KSL52" s="316"/>
      <c r="KSM52" s="316"/>
      <c r="KSN52" s="316"/>
      <c r="KSO52" s="316"/>
      <c r="KSP52" s="316"/>
      <c r="KSQ52" s="316"/>
      <c r="KSR52" s="316"/>
      <c r="KSS52" s="316"/>
      <c r="KST52" s="316"/>
      <c r="KSU52" s="316"/>
      <c r="KSV52" s="316"/>
      <c r="KSW52" s="316"/>
      <c r="KSX52" s="316"/>
      <c r="KSY52" s="316"/>
      <c r="KSZ52" s="316"/>
      <c r="KTA52" s="316"/>
      <c r="KTB52" s="316"/>
      <c r="KTC52" s="316"/>
      <c r="KTD52" s="316"/>
      <c r="KTE52" s="316"/>
      <c r="KTF52" s="316"/>
      <c r="KTG52" s="316"/>
      <c r="KTH52" s="316"/>
      <c r="KTI52" s="316"/>
      <c r="KTJ52" s="316"/>
      <c r="KTK52" s="316"/>
      <c r="KTL52" s="316"/>
      <c r="KTM52" s="316"/>
      <c r="KTN52" s="316"/>
      <c r="KTO52" s="316"/>
      <c r="KTP52" s="316"/>
      <c r="KTQ52" s="316"/>
      <c r="KTR52" s="316"/>
      <c r="KTS52" s="316"/>
      <c r="KTT52" s="316"/>
      <c r="KTU52" s="316"/>
      <c r="KTV52" s="316"/>
      <c r="KTW52" s="316"/>
      <c r="KTX52" s="316"/>
      <c r="KTY52" s="316"/>
      <c r="KTZ52" s="316"/>
      <c r="KUA52" s="316"/>
      <c r="KUB52" s="316"/>
      <c r="KUC52" s="316"/>
      <c r="KUD52" s="316"/>
      <c r="KUE52" s="316"/>
      <c r="KUF52" s="316"/>
      <c r="KUG52" s="316"/>
      <c r="KUH52" s="316"/>
      <c r="KUI52" s="316"/>
      <c r="KUJ52" s="316"/>
      <c r="KUK52" s="316"/>
      <c r="KUL52" s="316"/>
      <c r="KUM52" s="316"/>
      <c r="KUN52" s="316"/>
      <c r="KUO52" s="316"/>
      <c r="KUP52" s="316"/>
      <c r="KUQ52" s="316"/>
      <c r="KUR52" s="316"/>
      <c r="KUS52" s="316"/>
      <c r="KUT52" s="316"/>
      <c r="KUU52" s="316"/>
      <c r="KUV52" s="316"/>
      <c r="KUW52" s="316"/>
      <c r="KUX52" s="316"/>
      <c r="KUY52" s="316"/>
      <c r="KUZ52" s="316"/>
      <c r="KVA52" s="316"/>
      <c r="KVB52" s="316"/>
      <c r="KVC52" s="316"/>
      <c r="KVD52" s="316"/>
      <c r="KVE52" s="316"/>
      <c r="KVF52" s="316"/>
      <c r="KVG52" s="316"/>
      <c r="KVH52" s="316"/>
      <c r="KVI52" s="316"/>
      <c r="KVJ52" s="316"/>
      <c r="KVK52" s="316"/>
      <c r="KVL52" s="316"/>
      <c r="KVM52" s="316"/>
      <c r="KVN52" s="316"/>
      <c r="KVO52" s="316"/>
      <c r="KVP52" s="316"/>
      <c r="KVQ52" s="316"/>
      <c r="KVR52" s="316"/>
      <c r="KVS52" s="316"/>
      <c r="KVT52" s="316"/>
      <c r="KVU52" s="316"/>
      <c r="KVV52" s="316"/>
      <c r="KVW52" s="316"/>
      <c r="KVX52" s="316"/>
      <c r="KVY52" s="316"/>
      <c r="KVZ52" s="316"/>
      <c r="KWA52" s="316"/>
      <c r="KWB52" s="316"/>
      <c r="KWC52" s="316"/>
      <c r="KWD52" s="316"/>
      <c r="KWE52" s="316"/>
      <c r="KWF52" s="316"/>
      <c r="KWG52" s="316"/>
      <c r="KWH52" s="316"/>
      <c r="KWI52" s="316"/>
      <c r="KWJ52" s="316"/>
      <c r="KWK52" s="316"/>
      <c r="KWL52" s="316"/>
      <c r="KWM52" s="316"/>
      <c r="KWN52" s="316"/>
      <c r="KWO52" s="316"/>
      <c r="KWP52" s="316"/>
      <c r="KWQ52" s="316"/>
      <c r="KWR52" s="316"/>
      <c r="KWS52" s="316"/>
      <c r="KWT52" s="316"/>
      <c r="KWU52" s="316"/>
      <c r="KWV52" s="316"/>
      <c r="KWW52" s="316"/>
      <c r="KWX52" s="316"/>
      <c r="KWY52" s="316"/>
      <c r="KWZ52" s="316"/>
      <c r="KXA52" s="316"/>
      <c r="KXB52" s="316"/>
      <c r="KXC52" s="316"/>
      <c r="KXD52" s="316"/>
      <c r="KXE52" s="316"/>
      <c r="KXF52" s="316"/>
      <c r="KXG52" s="316"/>
      <c r="KXH52" s="316"/>
      <c r="KXI52" s="316"/>
      <c r="KXJ52" s="316"/>
      <c r="KXK52" s="316"/>
      <c r="KXL52" s="316"/>
      <c r="KXM52" s="316"/>
      <c r="KXN52" s="316"/>
      <c r="KXO52" s="316"/>
      <c r="KXP52" s="316"/>
      <c r="KXQ52" s="316"/>
      <c r="KXR52" s="316"/>
      <c r="KXS52" s="316"/>
      <c r="KXT52" s="316"/>
      <c r="KXU52" s="316"/>
      <c r="KXV52" s="316"/>
      <c r="KXW52" s="316"/>
      <c r="KXX52" s="316"/>
      <c r="KXY52" s="316"/>
      <c r="KXZ52" s="316"/>
      <c r="KYA52" s="316"/>
      <c r="KYB52" s="316"/>
      <c r="KYC52" s="316"/>
      <c r="KYD52" s="316"/>
      <c r="KYE52" s="316"/>
      <c r="KYF52" s="316"/>
      <c r="KYG52" s="316"/>
      <c r="KYH52" s="316"/>
      <c r="KYI52" s="316"/>
      <c r="KYJ52" s="316"/>
      <c r="KYK52" s="316"/>
      <c r="KYL52" s="316"/>
      <c r="KYM52" s="316"/>
      <c r="KYN52" s="316"/>
      <c r="KYO52" s="316"/>
      <c r="KYP52" s="316"/>
      <c r="KYQ52" s="316"/>
      <c r="KYR52" s="316"/>
      <c r="KYS52" s="316"/>
      <c r="KYT52" s="316"/>
      <c r="KYU52" s="316"/>
      <c r="KYV52" s="316"/>
      <c r="KYW52" s="316"/>
      <c r="KYX52" s="316"/>
      <c r="KYY52" s="316"/>
      <c r="KYZ52" s="316"/>
      <c r="KZA52" s="316"/>
      <c r="KZB52" s="316"/>
      <c r="KZC52" s="316"/>
      <c r="KZD52" s="316"/>
      <c r="KZE52" s="316"/>
      <c r="KZF52" s="316"/>
      <c r="KZG52" s="316"/>
      <c r="KZH52" s="316"/>
      <c r="KZI52" s="316"/>
      <c r="KZJ52" s="316"/>
      <c r="KZK52" s="316"/>
      <c r="KZL52" s="316"/>
      <c r="KZM52" s="316"/>
      <c r="KZN52" s="316"/>
      <c r="KZO52" s="316"/>
      <c r="KZP52" s="316"/>
      <c r="KZQ52" s="316"/>
      <c r="KZR52" s="316"/>
      <c r="KZS52" s="316"/>
      <c r="KZT52" s="316"/>
      <c r="KZU52" s="316"/>
      <c r="KZV52" s="316"/>
      <c r="KZW52" s="316"/>
      <c r="KZX52" s="316"/>
      <c r="KZY52" s="316"/>
      <c r="KZZ52" s="316"/>
      <c r="LAA52" s="316"/>
      <c r="LAB52" s="316"/>
      <c r="LAC52" s="316"/>
      <c r="LAD52" s="316"/>
      <c r="LAE52" s="316"/>
      <c r="LAF52" s="316"/>
      <c r="LAG52" s="316"/>
      <c r="LAH52" s="316"/>
      <c r="LAI52" s="316"/>
      <c r="LAJ52" s="316"/>
      <c r="LAK52" s="316"/>
      <c r="LAL52" s="316"/>
      <c r="LAM52" s="316"/>
      <c r="LAN52" s="316"/>
      <c r="LAO52" s="316"/>
      <c r="LAP52" s="316"/>
      <c r="LAQ52" s="316"/>
      <c r="LAR52" s="316"/>
      <c r="LAS52" s="316"/>
      <c r="LAT52" s="316"/>
      <c r="LAU52" s="316"/>
      <c r="LAV52" s="316"/>
      <c r="LAW52" s="316"/>
      <c r="LAX52" s="316"/>
      <c r="LAY52" s="316"/>
      <c r="LAZ52" s="316"/>
      <c r="LBA52" s="316"/>
      <c r="LBB52" s="316"/>
      <c r="LBC52" s="316"/>
      <c r="LBD52" s="316"/>
      <c r="LBE52" s="316"/>
      <c r="LBF52" s="316"/>
      <c r="LBG52" s="316"/>
      <c r="LBH52" s="316"/>
      <c r="LBI52" s="316"/>
      <c r="LBJ52" s="316"/>
      <c r="LBK52" s="316"/>
      <c r="LBL52" s="316"/>
      <c r="LBM52" s="316"/>
      <c r="LBN52" s="316"/>
      <c r="LBO52" s="316"/>
      <c r="LBP52" s="316"/>
      <c r="LBQ52" s="316"/>
      <c r="LBR52" s="316"/>
      <c r="LBS52" s="316"/>
      <c r="LBT52" s="316"/>
      <c r="LBU52" s="316"/>
      <c r="LBV52" s="316"/>
      <c r="LBW52" s="316"/>
      <c r="LBX52" s="316"/>
      <c r="LBY52" s="316"/>
      <c r="LBZ52" s="316"/>
      <c r="LCA52" s="316"/>
      <c r="LCB52" s="316"/>
      <c r="LCC52" s="316"/>
      <c r="LCD52" s="316"/>
      <c r="LCE52" s="316"/>
      <c r="LCF52" s="316"/>
      <c r="LCG52" s="316"/>
      <c r="LCH52" s="316"/>
      <c r="LCI52" s="316"/>
      <c r="LCJ52" s="316"/>
      <c r="LCK52" s="316"/>
      <c r="LCL52" s="316"/>
      <c r="LCM52" s="316"/>
      <c r="LCN52" s="316"/>
      <c r="LCO52" s="316"/>
      <c r="LCP52" s="316"/>
      <c r="LCQ52" s="316"/>
      <c r="LCR52" s="316"/>
      <c r="LCS52" s="316"/>
      <c r="LCT52" s="316"/>
      <c r="LCU52" s="316"/>
      <c r="LCV52" s="316"/>
      <c r="LCW52" s="316"/>
      <c r="LCX52" s="316"/>
      <c r="LCY52" s="316"/>
      <c r="LCZ52" s="316"/>
      <c r="LDA52" s="316"/>
      <c r="LDB52" s="316"/>
      <c r="LDC52" s="316"/>
      <c r="LDD52" s="316"/>
      <c r="LDE52" s="316"/>
      <c r="LDF52" s="316"/>
      <c r="LDG52" s="316"/>
      <c r="LDH52" s="316"/>
      <c r="LDI52" s="316"/>
      <c r="LDJ52" s="316"/>
      <c r="LDK52" s="316"/>
      <c r="LDL52" s="316"/>
      <c r="LDM52" s="316"/>
      <c r="LDN52" s="316"/>
      <c r="LDO52" s="316"/>
      <c r="LDP52" s="316"/>
      <c r="LDQ52" s="316"/>
      <c r="LDR52" s="316"/>
      <c r="LDS52" s="316"/>
      <c r="LDT52" s="316"/>
      <c r="LDU52" s="316"/>
      <c r="LDV52" s="316"/>
      <c r="LDW52" s="316"/>
      <c r="LDX52" s="316"/>
      <c r="LDY52" s="316"/>
      <c r="LDZ52" s="316"/>
      <c r="LEA52" s="316"/>
      <c r="LEB52" s="316"/>
      <c r="LEC52" s="316"/>
      <c r="LED52" s="316"/>
      <c r="LEE52" s="316"/>
      <c r="LEF52" s="316"/>
      <c r="LEG52" s="316"/>
      <c r="LEH52" s="316"/>
      <c r="LEI52" s="316"/>
      <c r="LEJ52" s="316"/>
      <c r="LEK52" s="316"/>
      <c r="LEL52" s="316"/>
      <c r="LEM52" s="316"/>
      <c r="LEN52" s="316"/>
      <c r="LEO52" s="316"/>
      <c r="LEP52" s="316"/>
      <c r="LEQ52" s="316"/>
      <c r="LER52" s="316"/>
      <c r="LES52" s="316"/>
      <c r="LET52" s="316"/>
      <c r="LEU52" s="316"/>
      <c r="LEV52" s="316"/>
      <c r="LEW52" s="316"/>
      <c r="LEX52" s="316"/>
      <c r="LEY52" s="316"/>
      <c r="LEZ52" s="316"/>
      <c r="LFA52" s="316"/>
      <c r="LFB52" s="316"/>
      <c r="LFC52" s="316"/>
      <c r="LFD52" s="316"/>
      <c r="LFE52" s="316"/>
      <c r="LFF52" s="316"/>
      <c r="LFG52" s="316"/>
      <c r="LFH52" s="316"/>
      <c r="LFI52" s="316"/>
      <c r="LFJ52" s="316"/>
      <c r="LFK52" s="316"/>
      <c r="LFL52" s="316"/>
      <c r="LFM52" s="316"/>
      <c r="LFN52" s="316"/>
      <c r="LFO52" s="316"/>
      <c r="LFP52" s="316"/>
      <c r="LFQ52" s="316"/>
      <c r="LFR52" s="316"/>
      <c r="LFS52" s="316"/>
      <c r="LFT52" s="316"/>
      <c r="LFU52" s="316"/>
      <c r="LFV52" s="316"/>
      <c r="LFW52" s="316"/>
      <c r="LFX52" s="316"/>
      <c r="LFY52" s="316"/>
      <c r="LFZ52" s="316"/>
      <c r="LGA52" s="316"/>
      <c r="LGB52" s="316"/>
      <c r="LGC52" s="316"/>
      <c r="LGD52" s="316"/>
      <c r="LGE52" s="316"/>
      <c r="LGF52" s="316"/>
      <c r="LGG52" s="316"/>
      <c r="LGH52" s="316"/>
      <c r="LGI52" s="316"/>
      <c r="LGJ52" s="316"/>
      <c r="LGK52" s="316"/>
      <c r="LGL52" s="316"/>
      <c r="LGM52" s="316"/>
      <c r="LGN52" s="316"/>
      <c r="LGO52" s="316"/>
      <c r="LGP52" s="316"/>
      <c r="LGQ52" s="316"/>
      <c r="LGR52" s="316"/>
      <c r="LGS52" s="316"/>
      <c r="LGT52" s="316"/>
      <c r="LGU52" s="316"/>
      <c r="LGV52" s="316"/>
      <c r="LGW52" s="316"/>
      <c r="LGX52" s="316"/>
      <c r="LGY52" s="316"/>
      <c r="LGZ52" s="316"/>
      <c r="LHA52" s="316"/>
      <c r="LHB52" s="316"/>
      <c r="LHC52" s="316"/>
      <c r="LHD52" s="316"/>
      <c r="LHE52" s="316"/>
      <c r="LHF52" s="316"/>
      <c r="LHG52" s="316"/>
      <c r="LHH52" s="316"/>
      <c r="LHI52" s="316"/>
      <c r="LHJ52" s="316"/>
      <c r="LHK52" s="316"/>
      <c r="LHL52" s="316"/>
      <c r="LHM52" s="316"/>
      <c r="LHN52" s="316"/>
      <c r="LHO52" s="316"/>
      <c r="LHP52" s="316"/>
      <c r="LHQ52" s="316"/>
      <c r="LHR52" s="316"/>
      <c r="LHS52" s="316"/>
      <c r="LHT52" s="316"/>
      <c r="LHU52" s="316"/>
      <c r="LHV52" s="316"/>
      <c r="LHW52" s="316"/>
      <c r="LHX52" s="316"/>
      <c r="LHY52" s="316"/>
      <c r="LHZ52" s="316"/>
      <c r="LIA52" s="316"/>
      <c r="LIB52" s="316"/>
      <c r="LIC52" s="316"/>
      <c r="LID52" s="316"/>
      <c r="LIE52" s="316"/>
      <c r="LIF52" s="316"/>
      <c r="LIG52" s="316"/>
      <c r="LIH52" s="316"/>
      <c r="LII52" s="316"/>
      <c r="LIJ52" s="316"/>
      <c r="LIK52" s="316"/>
      <c r="LIL52" s="316"/>
      <c r="LIM52" s="316"/>
      <c r="LIN52" s="316"/>
      <c r="LIO52" s="316"/>
      <c r="LIP52" s="316"/>
      <c r="LIQ52" s="316"/>
      <c r="LIR52" s="316"/>
      <c r="LIS52" s="316"/>
      <c r="LIT52" s="316"/>
      <c r="LIU52" s="316"/>
      <c r="LIV52" s="316"/>
      <c r="LIW52" s="316"/>
      <c r="LIX52" s="316"/>
      <c r="LIY52" s="316"/>
      <c r="LIZ52" s="316"/>
      <c r="LJA52" s="316"/>
      <c r="LJB52" s="316"/>
      <c r="LJC52" s="316"/>
      <c r="LJD52" s="316"/>
      <c r="LJE52" s="316"/>
      <c r="LJF52" s="316"/>
      <c r="LJG52" s="316"/>
      <c r="LJH52" s="316"/>
      <c r="LJI52" s="316"/>
      <c r="LJJ52" s="316"/>
      <c r="LJK52" s="316"/>
      <c r="LJL52" s="316"/>
      <c r="LJM52" s="316"/>
      <c r="LJN52" s="316"/>
      <c r="LJO52" s="316"/>
      <c r="LJP52" s="316"/>
      <c r="LJQ52" s="316"/>
      <c r="LJR52" s="316"/>
      <c r="LJS52" s="316"/>
      <c r="LJT52" s="316"/>
      <c r="LJU52" s="316"/>
      <c r="LJV52" s="316"/>
      <c r="LJW52" s="316"/>
      <c r="LJX52" s="316"/>
      <c r="LJY52" s="316"/>
      <c r="LJZ52" s="316"/>
      <c r="LKA52" s="316"/>
      <c r="LKB52" s="316"/>
      <c r="LKC52" s="316"/>
      <c r="LKD52" s="316"/>
      <c r="LKE52" s="316"/>
      <c r="LKF52" s="316"/>
      <c r="LKG52" s="316"/>
      <c r="LKH52" s="316"/>
      <c r="LKI52" s="316"/>
      <c r="LKJ52" s="316"/>
      <c r="LKK52" s="316"/>
      <c r="LKL52" s="316"/>
      <c r="LKM52" s="316"/>
      <c r="LKN52" s="316"/>
      <c r="LKO52" s="316"/>
      <c r="LKP52" s="316"/>
      <c r="LKQ52" s="316"/>
      <c r="LKR52" s="316"/>
      <c r="LKS52" s="316"/>
      <c r="LKT52" s="316"/>
      <c r="LKU52" s="316"/>
      <c r="LKV52" s="316"/>
      <c r="LKW52" s="316"/>
      <c r="LKX52" s="316"/>
      <c r="LKY52" s="316"/>
      <c r="LKZ52" s="316"/>
      <c r="LLA52" s="316"/>
      <c r="LLB52" s="316"/>
      <c r="LLC52" s="316"/>
      <c r="LLD52" s="316"/>
      <c r="LLE52" s="316"/>
      <c r="LLF52" s="316"/>
      <c r="LLG52" s="316"/>
      <c r="LLH52" s="316"/>
      <c r="LLI52" s="316"/>
      <c r="LLJ52" s="316"/>
      <c r="LLK52" s="316"/>
      <c r="LLL52" s="316"/>
      <c r="LLM52" s="316"/>
      <c r="LLN52" s="316"/>
      <c r="LLO52" s="316"/>
      <c r="LLP52" s="316"/>
      <c r="LLQ52" s="316"/>
      <c r="LLR52" s="316"/>
      <c r="LLS52" s="316"/>
      <c r="LLT52" s="316"/>
      <c r="LLU52" s="316"/>
      <c r="LLV52" s="316"/>
      <c r="LLW52" s="316"/>
      <c r="LLX52" s="316"/>
      <c r="LLY52" s="316"/>
      <c r="LLZ52" s="316"/>
      <c r="LMA52" s="316"/>
      <c r="LMB52" s="316"/>
      <c r="LMC52" s="316"/>
      <c r="LMD52" s="316"/>
      <c r="LME52" s="316"/>
      <c r="LMF52" s="316"/>
      <c r="LMG52" s="316"/>
      <c r="LMH52" s="316"/>
      <c r="LMI52" s="316"/>
      <c r="LMJ52" s="316"/>
      <c r="LMK52" s="316"/>
      <c r="LML52" s="316"/>
      <c r="LMM52" s="316"/>
      <c r="LMN52" s="316"/>
      <c r="LMO52" s="316"/>
      <c r="LMP52" s="316"/>
      <c r="LMQ52" s="316"/>
      <c r="LMR52" s="316"/>
      <c r="LMS52" s="316"/>
      <c r="LMT52" s="316"/>
      <c r="LMU52" s="316"/>
      <c r="LMV52" s="316"/>
      <c r="LMW52" s="316"/>
      <c r="LMX52" s="316"/>
      <c r="LMY52" s="316"/>
      <c r="LMZ52" s="316"/>
      <c r="LNA52" s="316"/>
      <c r="LNB52" s="316"/>
      <c r="LNC52" s="316"/>
      <c r="LND52" s="316"/>
      <c r="LNE52" s="316"/>
      <c r="LNF52" s="316"/>
      <c r="LNG52" s="316"/>
      <c r="LNH52" s="316"/>
      <c r="LNI52" s="316"/>
      <c r="LNJ52" s="316"/>
      <c r="LNK52" s="316"/>
      <c r="LNL52" s="316"/>
      <c r="LNM52" s="316"/>
      <c r="LNN52" s="316"/>
      <c r="LNO52" s="316"/>
      <c r="LNP52" s="316"/>
      <c r="LNQ52" s="316"/>
      <c r="LNR52" s="316"/>
      <c r="LNS52" s="316"/>
      <c r="LNT52" s="316"/>
      <c r="LNU52" s="316"/>
      <c r="LNV52" s="316"/>
      <c r="LNW52" s="316"/>
      <c r="LNX52" s="316"/>
      <c r="LNY52" s="316"/>
      <c r="LNZ52" s="316"/>
      <c r="LOA52" s="316"/>
      <c r="LOB52" s="316"/>
      <c r="LOC52" s="316"/>
      <c r="LOD52" s="316"/>
      <c r="LOE52" s="316"/>
      <c r="LOF52" s="316"/>
      <c r="LOG52" s="316"/>
      <c r="LOH52" s="316"/>
      <c r="LOI52" s="316"/>
      <c r="LOJ52" s="316"/>
      <c r="LOK52" s="316"/>
      <c r="LOL52" s="316"/>
      <c r="LOM52" s="316"/>
      <c r="LON52" s="316"/>
      <c r="LOO52" s="316"/>
      <c r="LOP52" s="316"/>
      <c r="LOQ52" s="316"/>
      <c r="LOR52" s="316"/>
      <c r="LOS52" s="316"/>
      <c r="LOT52" s="316"/>
      <c r="LOU52" s="316"/>
      <c r="LOV52" s="316"/>
      <c r="LOW52" s="316"/>
      <c r="LOX52" s="316"/>
      <c r="LOY52" s="316"/>
      <c r="LOZ52" s="316"/>
      <c r="LPA52" s="316"/>
      <c r="LPB52" s="316"/>
      <c r="LPC52" s="316"/>
      <c r="LPD52" s="316"/>
      <c r="LPE52" s="316"/>
      <c r="LPF52" s="316"/>
      <c r="LPG52" s="316"/>
      <c r="LPH52" s="316"/>
      <c r="LPI52" s="316"/>
      <c r="LPJ52" s="316"/>
      <c r="LPK52" s="316"/>
      <c r="LPL52" s="316"/>
      <c r="LPM52" s="316"/>
      <c r="LPN52" s="316"/>
      <c r="LPO52" s="316"/>
      <c r="LPP52" s="316"/>
      <c r="LPQ52" s="316"/>
      <c r="LPR52" s="316"/>
      <c r="LPS52" s="316"/>
      <c r="LPT52" s="316"/>
      <c r="LPU52" s="316"/>
      <c r="LPV52" s="316"/>
      <c r="LPW52" s="316"/>
      <c r="LPX52" s="316"/>
      <c r="LPY52" s="316"/>
      <c r="LPZ52" s="316"/>
      <c r="LQA52" s="316"/>
      <c r="LQB52" s="316"/>
      <c r="LQC52" s="316"/>
      <c r="LQD52" s="316"/>
      <c r="LQE52" s="316"/>
      <c r="LQF52" s="316"/>
      <c r="LQG52" s="316"/>
      <c r="LQH52" s="316"/>
      <c r="LQI52" s="316"/>
      <c r="LQJ52" s="316"/>
      <c r="LQK52" s="316"/>
      <c r="LQL52" s="316"/>
      <c r="LQM52" s="316"/>
      <c r="LQN52" s="316"/>
      <c r="LQO52" s="316"/>
      <c r="LQP52" s="316"/>
      <c r="LQQ52" s="316"/>
      <c r="LQR52" s="316"/>
      <c r="LQS52" s="316"/>
      <c r="LQT52" s="316"/>
      <c r="LQU52" s="316"/>
      <c r="LQV52" s="316"/>
      <c r="LQW52" s="316"/>
      <c r="LQX52" s="316"/>
      <c r="LQY52" s="316"/>
      <c r="LQZ52" s="316"/>
      <c r="LRA52" s="316"/>
      <c r="LRB52" s="316"/>
      <c r="LRC52" s="316"/>
      <c r="LRD52" s="316"/>
      <c r="LRE52" s="316"/>
      <c r="LRF52" s="316"/>
      <c r="LRG52" s="316"/>
      <c r="LRH52" s="316"/>
      <c r="LRI52" s="316"/>
      <c r="LRJ52" s="316"/>
      <c r="LRK52" s="316"/>
      <c r="LRL52" s="316"/>
      <c r="LRM52" s="316"/>
      <c r="LRN52" s="316"/>
      <c r="LRO52" s="316"/>
      <c r="LRP52" s="316"/>
      <c r="LRQ52" s="316"/>
      <c r="LRR52" s="316"/>
      <c r="LRS52" s="316"/>
      <c r="LRT52" s="316"/>
      <c r="LRU52" s="316"/>
      <c r="LRV52" s="316"/>
      <c r="LRW52" s="316"/>
      <c r="LRX52" s="316"/>
      <c r="LRY52" s="316"/>
      <c r="LRZ52" s="316"/>
      <c r="LSA52" s="316"/>
      <c r="LSB52" s="316"/>
      <c r="LSC52" s="316"/>
      <c r="LSD52" s="316"/>
      <c r="LSE52" s="316"/>
      <c r="LSF52" s="316"/>
      <c r="LSG52" s="316"/>
      <c r="LSH52" s="316"/>
      <c r="LSI52" s="316"/>
      <c r="LSJ52" s="316"/>
      <c r="LSK52" s="316"/>
      <c r="LSL52" s="316"/>
      <c r="LSM52" s="316"/>
      <c r="LSN52" s="316"/>
      <c r="LSO52" s="316"/>
      <c r="LSP52" s="316"/>
      <c r="LSQ52" s="316"/>
      <c r="LSR52" s="316"/>
      <c r="LSS52" s="316"/>
      <c r="LST52" s="316"/>
      <c r="LSU52" s="316"/>
      <c r="LSV52" s="316"/>
      <c r="LSW52" s="316"/>
      <c r="LSX52" s="316"/>
      <c r="LSY52" s="316"/>
      <c r="LSZ52" s="316"/>
      <c r="LTA52" s="316"/>
      <c r="LTB52" s="316"/>
      <c r="LTC52" s="316"/>
      <c r="LTD52" s="316"/>
      <c r="LTE52" s="316"/>
      <c r="LTF52" s="316"/>
      <c r="LTG52" s="316"/>
      <c r="LTH52" s="316"/>
      <c r="LTI52" s="316"/>
      <c r="LTJ52" s="316"/>
      <c r="LTK52" s="316"/>
      <c r="LTL52" s="316"/>
      <c r="LTM52" s="316"/>
      <c r="LTN52" s="316"/>
      <c r="LTO52" s="316"/>
      <c r="LTP52" s="316"/>
      <c r="LTQ52" s="316"/>
      <c r="LTR52" s="316"/>
      <c r="LTS52" s="316"/>
      <c r="LTT52" s="316"/>
      <c r="LTU52" s="316"/>
      <c r="LTV52" s="316"/>
      <c r="LTW52" s="316"/>
      <c r="LTX52" s="316"/>
      <c r="LTY52" s="316"/>
      <c r="LTZ52" s="316"/>
      <c r="LUA52" s="316"/>
      <c r="LUB52" s="316"/>
      <c r="LUC52" s="316"/>
      <c r="LUD52" s="316"/>
      <c r="LUE52" s="316"/>
      <c r="LUF52" s="316"/>
      <c r="LUG52" s="316"/>
      <c r="LUH52" s="316"/>
      <c r="LUI52" s="316"/>
      <c r="LUJ52" s="316"/>
      <c r="LUK52" s="316"/>
      <c r="LUL52" s="316"/>
      <c r="LUM52" s="316"/>
      <c r="LUN52" s="316"/>
      <c r="LUO52" s="316"/>
      <c r="LUP52" s="316"/>
      <c r="LUQ52" s="316"/>
      <c r="LUR52" s="316"/>
      <c r="LUS52" s="316"/>
      <c r="LUT52" s="316"/>
      <c r="LUU52" s="316"/>
      <c r="LUV52" s="316"/>
      <c r="LUW52" s="316"/>
      <c r="LUX52" s="316"/>
      <c r="LUY52" s="316"/>
      <c r="LUZ52" s="316"/>
      <c r="LVA52" s="316"/>
      <c r="LVB52" s="316"/>
      <c r="LVC52" s="316"/>
      <c r="LVD52" s="316"/>
      <c r="LVE52" s="316"/>
      <c r="LVF52" s="316"/>
      <c r="LVG52" s="316"/>
      <c r="LVH52" s="316"/>
      <c r="LVI52" s="316"/>
      <c r="LVJ52" s="316"/>
      <c r="LVK52" s="316"/>
      <c r="LVL52" s="316"/>
      <c r="LVM52" s="316"/>
      <c r="LVN52" s="316"/>
      <c r="LVO52" s="316"/>
      <c r="LVP52" s="316"/>
      <c r="LVQ52" s="316"/>
      <c r="LVR52" s="316"/>
      <c r="LVS52" s="316"/>
      <c r="LVT52" s="316"/>
      <c r="LVU52" s="316"/>
      <c r="LVV52" s="316"/>
      <c r="LVW52" s="316"/>
      <c r="LVX52" s="316"/>
      <c r="LVY52" s="316"/>
      <c r="LVZ52" s="316"/>
      <c r="LWA52" s="316"/>
      <c r="LWB52" s="316"/>
      <c r="LWC52" s="316"/>
      <c r="LWD52" s="316"/>
      <c r="LWE52" s="316"/>
      <c r="LWF52" s="316"/>
      <c r="LWG52" s="316"/>
      <c r="LWH52" s="316"/>
      <c r="LWI52" s="316"/>
      <c r="LWJ52" s="316"/>
      <c r="LWK52" s="316"/>
      <c r="LWL52" s="316"/>
      <c r="LWM52" s="316"/>
      <c r="LWN52" s="316"/>
      <c r="LWO52" s="316"/>
      <c r="LWP52" s="316"/>
      <c r="LWQ52" s="316"/>
      <c r="LWR52" s="316"/>
      <c r="LWS52" s="316"/>
      <c r="LWT52" s="316"/>
      <c r="LWU52" s="316"/>
      <c r="LWV52" s="316"/>
      <c r="LWW52" s="316"/>
      <c r="LWX52" s="316"/>
      <c r="LWY52" s="316"/>
      <c r="LWZ52" s="316"/>
      <c r="LXA52" s="316"/>
      <c r="LXB52" s="316"/>
      <c r="LXC52" s="316"/>
      <c r="LXD52" s="316"/>
      <c r="LXE52" s="316"/>
      <c r="LXF52" s="316"/>
      <c r="LXG52" s="316"/>
      <c r="LXH52" s="316"/>
      <c r="LXI52" s="316"/>
      <c r="LXJ52" s="316"/>
      <c r="LXK52" s="316"/>
      <c r="LXL52" s="316"/>
      <c r="LXM52" s="316"/>
      <c r="LXN52" s="316"/>
      <c r="LXO52" s="316"/>
      <c r="LXP52" s="316"/>
      <c r="LXQ52" s="316"/>
      <c r="LXR52" s="316"/>
      <c r="LXS52" s="316"/>
      <c r="LXT52" s="316"/>
      <c r="LXU52" s="316"/>
      <c r="LXV52" s="316"/>
      <c r="LXW52" s="316"/>
      <c r="LXX52" s="316"/>
      <c r="LXY52" s="316"/>
      <c r="LXZ52" s="316"/>
      <c r="LYA52" s="316"/>
      <c r="LYB52" s="316"/>
      <c r="LYC52" s="316"/>
      <c r="LYD52" s="316"/>
      <c r="LYE52" s="316"/>
      <c r="LYF52" s="316"/>
      <c r="LYG52" s="316"/>
      <c r="LYH52" s="316"/>
      <c r="LYI52" s="316"/>
      <c r="LYJ52" s="316"/>
      <c r="LYK52" s="316"/>
      <c r="LYL52" s="316"/>
      <c r="LYM52" s="316"/>
      <c r="LYN52" s="316"/>
      <c r="LYO52" s="316"/>
      <c r="LYP52" s="316"/>
      <c r="LYQ52" s="316"/>
      <c r="LYR52" s="316"/>
      <c r="LYS52" s="316"/>
      <c r="LYT52" s="316"/>
      <c r="LYU52" s="316"/>
      <c r="LYV52" s="316"/>
      <c r="LYW52" s="316"/>
      <c r="LYX52" s="316"/>
      <c r="LYY52" s="316"/>
      <c r="LYZ52" s="316"/>
      <c r="LZA52" s="316"/>
      <c r="LZB52" s="316"/>
      <c r="LZC52" s="316"/>
      <c r="LZD52" s="316"/>
      <c r="LZE52" s="316"/>
      <c r="LZF52" s="316"/>
      <c r="LZG52" s="316"/>
      <c r="LZH52" s="316"/>
      <c r="LZI52" s="316"/>
      <c r="LZJ52" s="316"/>
      <c r="LZK52" s="316"/>
      <c r="LZL52" s="316"/>
      <c r="LZM52" s="316"/>
      <c r="LZN52" s="316"/>
      <c r="LZO52" s="316"/>
      <c r="LZP52" s="316"/>
      <c r="LZQ52" s="316"/>
      <c r="LZR52" s="316"/>
      <c r="LZS52" s="316"/>
      <c r="LZT52" s="316"/>
      <c r="LZU52" s="316"/>
      <c r="LZV52" s="316"/>
      <c r="LZW52" s="316"/>
      <c r="LZX52" s="316"/>
      <c r="LZY52" s="316"/>
      <c r="LZZ52" s="316"/>
      <c r="MAA52" s="316"/>
      <c r="MAB52" s="316"/>
      <c r="MAC52" s="316"/>
      <c r="MAD52" s="316"/>
      <c r="MAE52" s="316"/>
      <c r="MAF52" s="316"/>
      <c r="MAG52" s="316"/>
      <c r="MAH52" s="316"/>
      <c r="MAI52" s="316"/>
      <c r="MAJ52" s="316"/>
      <c r="MAK52" s="316"/>
      <c r="MAL52" s="316"/>
      <c r="MAM52" s="316"/>
      <c r="MAN52" s="316"/>
      <c r="MAO52" s="316"/>
      <c r="MAP52" s="316"/>
      <c r="MAQ52" s="316"/>
      <c r="MAR52" s="316"/>
      <c r="MAS52" s="316"/>
      <c r="MAT52" s="316"/>
      <c r="MAU52" s="316"/>
      <c r="MAV52" s="316"/>
      <c r="MAW52" s="316"/>
      <c r="MAX52" s="316"/>
      <c r="MAY52" s="316"/>
      <c r="MAZ52" s="316"/>
      <c r="MBA52" s="316"/>
      <c r="MBB52" s="316"/>
      <c r="MBC52" s="316"/>
      <c r="MBD52" s="316"/>
      <c r="MBE52" s="316"/>
      <c r="MBF52" s="316"/>
      <c r="MBG52" s="316"/>
      <c r="MBH52" s="316"/>
      <c r="MBI52" s="316"/>
      <c r="MBJ52" s="316"/>
      <c r="MBK52" s="316"/>
      <c r="MBL52" s="316"/>
      <c r="MBM52" s="316"/>
      <c r="MBN52" s="316"/>
      <c r="MBO52" s="316"/>
      <c r="MBP52" s="316"/>
      <c r="MBQ52" s="316"/>
      <c r="MBR52" s="316"/>
      <c r="MBS52" s="316"/>
      <c r="MBT52" s="316"/>
      <c r="MBU52" s="316"/>
      <c r="MBV52" s="316"/>
      <c r="MBW52" s="316"/>
      <c r="MBX52" s="316"/>
      <c r="MBY52" s="316"/>
      <c r="MBZ52" s="316"/>
      <c r="MCA52" s="316"/>
      <c r="MCB52" s="316"/>
      <c r="MCC52" s="316"/>
      <c r="MCD52" s="316"/>
      <c r="MCE52" s="316"/>
      <c r="MCF52" s="316"/>
      <c r="MCG52" s="316"/>
      <c r="MCH52" s="316"/>
      <c r="MCI52" s="316"/>
      <c r="MCJ52" s="316"/>
      <c r="MCK52" s="316"/>
      <c r="MCL52" s="316"/>
      <c r="MCM52" s="316"/>
      <c r="MCN52" s="316"/>
      <c r="MCO52" s="316"/>
      <c r="MCP52" s="316"/>
      <c r="MCQ52" s="316"/>
      <c r="MCR52" s="316"/>
      <c r="MCS52" s="316"/>
      <c r="MCT52" s="316"/>
      <c r="MCU52" s="316"/>
      <c r="MCV52" s="316"/>
      <c r="MCW52" s="316"/>
      <c r="MCX52" s="316"/>
      <c r="MCY52" s="316"/>
      <c r="MCZ52" s="316"/>
      <c r="MDA52" s="316"/>
      <c r="MDB52" s="316"/>
      <c r="MDC52" s="316"/>
      <c r="MDD52" s="316"/>
      <c r="MDE52" s="316"/>
      <c r="MDF52" s="316"/>
      <c r="MDG52" s="316"/>
      <c r="MDH52" s="316"/>
      <c r="MDI52" s="316"/>
      <c r="MDJ52" s="316"/>
      <c r="MDK52" s="316"/>
      <c r="MDL52" s="316"/>
      <c r="MDM52" s="316"/>
      <c r="MDN52" s="316"/>
      <c r="MDO52" s="316"/>
      <c r="MDP52" s="316"/>
      <c r="MDQ52" s="316"/>
      <c r="MDR52" s="316"/>
      <c r="MDS52" s="316"/>
      <c r="MDT52" s="316"/>
      <c r="MDU52" s="316"/>
      <c r="MDV52" s="316"/>
      <c r="MDW52" s="316"/>
      <c r="MDX52" s="316"/>
      <c r="MDY52" s="316"/>
      <c r="MDZ52" s="316"/>
      <c r="MEA52" s="316"/>
      <c r="MEB52" s="316"/>
      <c r="MEC52" s="316"/>
      <c r="MED52" s="316"/>
      <c r="MEE52" s="316"/>
      <c r="MEF52" s="316"/>
      <c r="MEG52" s="316"/>
      <c r="MEH52" s="316"/>
      <c r="MEI52" s="316"/>
      <c r="MEJ52" s="316"/>
      <c r="MEK52" s="316"/>
      <c r="MEL52" s="316"/>
      <c r="MEM52" s="316"/>
      <c r="MEN52" s="316"/>
      <c r="MEO52" s="316"/>
      <c r="MEP52" s="316"/>
      <c r="MEQ52" s="316"/>
      <c r="MER52" s="316"/>
      <c r="MES52" s="316"/>
      <c r="MET52" s="316"/>
      <c r="MEU52" s="316"/>
      <c r="MEV52" s="316"/>
      <c r="MEW52" s="316"/>
      <c r="MEX52" s="316"/>
      <c r="MEY52" s="316"/>
      <c r="MEZ52" s="316"/>
      <c r="MFA52" s="316"/>
      <c r="MFB52" s="316"/>
      <c r="MFC52" s="316"/>
      <c r="MFD52" s="316"/>
      <c r="MFE52" s="316"/>
      <c r="MFF52" s="316"/>
      <c r="MFG52" s="316"/>
      <c r="MFH52" s="316"/>
      <c r="MFI52" s="316"/>
      <c r="MFJ52" s="316"/>
      <c r="MFK52" s="316"/>
      <c r="MFL52" s="316"/>
      <c r="MFM52" s="316"/>
      <c r="MFN52" s="316"/>
      <c r="MFO52" s="316"/>
      <c r="MFP52" s="316"/>
      <c r="MFQ52" s="316"/>
      <c r="MFR52" s="316"/>
      <c r="MFS52" s="316"/>
      <c r="MFT52" s="316"/>
      <c r="MFU52" s="316"/>
      <c r="MFV52" s="316"/>
      <c r="MFW52" s="316"/>
      <c r="MFX52" s="316"/>
      <c r="MFY52" s="316"/>
      <c r="MFZ52" s="316"/>
      <c r="MGA52" s="316"/>
      <c r="MGB52" s="316"/>
      <c r="MGC52" s="316"/>
      <c r="MGD52" s="316"/>
      <c r="MGE52" s="316"/>
      <c r="MGF52" s="316"/>
      <c r="MGG52" s="316"/>
      <c r="MGH52" s="316"/>
      <c r="MGI52" s="316"/>
      <c r="MGJ52" s="316"/>
      <c r="MGK52" s="316"/>
      <c r="MGL52" s="316"/>
      <c r="MGM52" s="316"/>
      <c r="MGN52" s="316"/>
      <c r="MGO52" s="316"/>
      <c r="MGP52" s="316"/>
      <c r="MGQ52" s="316"/>
      <c r="MGR52" s="316"/>
      <c r="MGS52" s="316"/>
      <c r="MGT52" s="316"/>
      <c r="MGU52" s="316"/>
      <c r="MGV52" s="316"/>
      <c r="MGW52" s="316"/>
      <c r="MGX52" s="316"/>
      <c r="MGY52" s="316"/>
      <c r="MGZ52" s="316"/>
      <c r="MHA52" s="316"/>
      <c r="MHB52" s="316"/>
      <c r="MHC52" s="316"/>
      <c r="MHD52" s="316"/>
      <c r="MHE52" s="316"/>
      <c r="MHF52" s="316"/>
      <c r="MHG52" s="316"/>
      <c r="MHH52" s="316"/>
      <c r="MHI52" s="316"/>
      <c r="MHJ52" s="316"/>
      <c r="MHK52" s="316"/>
      <c r="MHL52" s="316"/>
      <c r="MHM52" s="316"/>
      <c r="MHN52" s="316"/>
      <c r="MHO52" s="316"/>
      <c r="MHP52" s="316"/>
      <c r="MHQ52" s="316"/>
      <c r="MHR52" s="316"/>
      <c r="MHS52" s="316"/>
      <c r="MHT52" s="316"/>
      <c r="MHU52" s="316"/>
      <c r="MHV52" s="316"/>
      <c r="MHW52" s="316"/>
      <c r="MHX52" s="316"/>
      <c r="MHY52" s="316"/>
      <c r="MHZ52" s="316"/>
      <c r="MIA52" s="316"/>
      <c r="MIB52" s="316"/>
      <c r="MIC52" s="316"/>
      <c r="MID52" s="316"/>
      <c r="MIE52" s="316"/>
      <c r="MIF52" s="316"/>
      <c r="MIG52" s="316"/>
      <c r="MIH52" s="316"/>
      <c r="MII52" s="316"/>
      <c r="MIJ52" s="316"/>
      <c r="MIK52" s="316"/>
      <c r="MIL52" s="316"/>
      <c r="MIM52" s="316"/>
      <c r="MIN52" s="316"/>
      <c r="MIO52" s="316"/>
      <c r="MIP52" s="316"/>
      <c r="MIQ52" s="316"/>
      <c r="MIR52" s="316"/>
      <c r="MIS52" s="316"/>
      <c r="MIT52" s="316"/>
      <c r="MIU52" s="316"/>
      <c r="MIV52" s="316"/>
      <c r="MIW52" s="316"/>
      <c r="MIX52" s="316"/>
      <c r="MIY52" s="316"/>
      <c r="MIZ52" s="316"/>
      <c r="MJA52" s="316"/>
      <c r="MJB52" s="316"/>
      <c r="MJC52" s="316"/>
      <c r="MJD52" s="316"/>
      <c r="MJE52" s="316"/>
      <c r="MJF52" s="316"/>
      <c r="MJG52" s="316"/>
      <c r="MJH52" s="316"/>
      <c r="MJI52" s="316"/>
      <c r="MJJ52" s="316"/>
      <c r="MJK52" s="316"/>
      <c r="MJL52" s="316"/>
      <c r="MJM52" s="316"/>
      <c r="MJN52" s="316"/>
      <c r="MJO52" s="316"/>
      <c r="MJP52" s="316"/>
      <c r="MJQ52" s="316"/>
      <c r="MJR52" s="316"/>
      <c r="MJS52" s="316"/>
      <c r="MJT52" s="316"/>
      <c r="MJU52" s="316"/>
      <c r="MJV52" s="316"/>
      <c r="MJW52" s="316"/>
      <c r="MJX52" s="316"/>
      <c r="MJY52" s="316"/>
      <c r="MJZ52" s="316"/>
      <c r="MKA52" s="316"/>
      <c r="MKB52" s="316"/>
      <c r="MKC52" s="316"/>
      <c r="MKD52" s="316"/>
      <c r="MKE52" s="316"/>
      <c r="MKF52" s="316"/>
      <c r="MKG52" s="316"/>
      <c r="MKH52" s="316"/>
      <c r="MKI52" s="316"/>
      <c r="MKJ52" s="316"/>
      <c r="MKK52" s="316"/>
      <c r="MKL52" s="316"/>
      <c r="MKM52" s="316"/>
      <c r="MKN52" s="316"/>
      <c r="MKO52" s="316"/>
      <c r="MKP52" s="316"/>
      <c r="MKQ52" s="316"/>
      <c r="MKR52" s="316"/>
      <c r="MKS52" s="316"/>
      <c r="MKT52" s="316"/>
      <c r="MKU52" s="316"/>
      <c r="MKV52" s="316"/>
      <c r="MKW52" s="316"/>
      <c r="MKX52" s="316"/>
      <c r="MKY52" s="316"/>
      <c r="MKZ52" s="316"/>
      <c r="MLA52" s="316"/>
      <c r="MLB52" s="316"/>
      <c r="MLC52" s="316"/>
      <c r="MLD52" s="316"/>
      <c r="MLE52" s="316"/>
      <c r="MLF52" s="316"/>
      <c r="MLG52" s="316"/>
      <c r="MLH52" s="316"/>
      <c r="MLI52" s="316"/>
      <c r="MLJ52" s="316"/>
      <c r="MLK52" s="316"/>
      <c r="MLL52" s="316"/>
      <c r="MLM52" s="316"/>
      <c r="MLN52" s="316"/>
      <c r="MLO52" s="316"/>
      <c r="MLP52" s="316"/>
      <c r="MLQ52" s="316"/>
      <c r="MLR52" s="316"/>
      <c r="MLS52" s="316"/>
      <c r="MLT52" s="316"/>
      <c r="MLU52" s="316"/>
      <c r="MLV52" s="316"/>
      <c r="MLW52" s="316"/>
      <c r="MLX52" s="316"/>
      <c r="MLY52" s="316"/>
      <c r="MLZ52" s="316"/>
      <c r="MMA52" s="316"/>
      <c r="MMB52" s="316"/>
      <c r="MMC52" s="316"/>
      <c r="MMD52" s="316"/>
      <c r="MME52" s="316"/>
      <c r="MMF52" s="316"/>
      <c r="MMG52" s="316"/>
      <c r="MMH52" s="316"/>
      <c r="MMI52" s="316"/>
      <c r="MMJ52" s="316"/>
      <c r="MMK52" s="316"/>
      <c r="MML52" s="316"/>
      <c r="MMM52" s="316"/>
      <c r="MMN52" s="316"/>
      <c r="MMO52" s="316"/>
      <c r="MMP52" s="316"/>
      <c r="MMQ52" s="316"/>
      <c r="MMR52" s="316"/>
      <c r="MMS52" s="316"/>
      <c r="MMT52" s="316"/>
      <c r="MMU52" s="316"/>
      <c r="MMV52" s="316"/>
      <c r="MMW52" s="316"/>
      <c r="MMX52" s="316"/>
      <c r="MMY52" s="316"/>
      <c r="MMZ52" s="316"/>
      <c r="MNA52" s="316"/>
      <c r="MNB52" s="316"/>
      <c r="MNC52" s="316"/>
      <c r="MND52" s="316"/>
      <c r="MNE52" s="316"/>
      <c r="MNF52" s="316"/>
      <c r="MNG52" s="316"/>
      <c r="MNH52" s="316"/>
      <c r="MNI52" s="316"/>
      <c r="MNJ52" s="316"/>
      <c r="MNK52" s="316"/>
      <c r="MNL52" s="316"/>
      <c r="MNM52" s="316"/>
      <c r="MNN52" s="316"/>
      <c r="MNO52" s="316"/>
      <c r="MNP52" s="316"/>
      <c r="MNQ52" s="316"/>
      <c r="MNR52" s="316"/>
      <c r="MNS52" s="316"/>
      <c r="MNT52" s="316"/>
      <c r="MNU52" s="316"/>
      <c r="MNV52" s="316"/>
      <c r="MNW52" s="316"/>
      <c r="MNX52" s="316"/>
      <c r="MNY52" s="316"/>
      <c r="MNZ52" s="316"/>
      <c r="MOA52" s="316"/>
      <c r="MOB52" s="316"/>
      <c r="MOC52" s="316"/>
      <c r="MOD52" s="316"/>
      <c r="MOE52" s="316"/>
      <c r="MOF52" s="316"/>
      <c r="MOG52" s="316"/>
      <c r="MOH52" s="316"/>
      <c r="MOI52" s="316"/>
      <c r="MOJ52" s="316"/>
      <c r="MOK52" s="316"/>
      <c r="MOL52" s="316"/>
      <c r="MOM52" s="316"/>
      <c r="MON52" s="316"/>
      <c r="MOO52" s="316"/>
      <c r="MOP52" s="316"/>
      <c r="MOQ52" s="316"/>
      <c r="MOR52" s="316"/>
      <c r="MOS52" s="316"/>
      <c r="MOT52" s="316"/>
      <c r="MOU52" s="316"/>
      <c r="MOV52" s="316"/>
      <c r="MOW52" s="316"/>
      <c r="MOX52" s="316"/>
      <c r="MOY52" s="316"/>
      <c r="MOZ52" s="316"/>
      <c r="MPA52" s="316"/>
      <c r="MPB52" s="316"/>
      <c r="MPC52" s="316"/>
      <c r="MPD52" s="316"/>
      <c r="MPE52" s="316"/>
      <c r="MPF52" s="316"/>
      <c r="MPG52" s="316"/>
      <c r="MPH52" s="316"/>
      <c r="MPI52" s="316"/>
      <c r="MPJ52" s="316"/>
      <c r="MPK52" s="316"/>
      <c r="MPL52" s="316"/>
      <c r="MPM52" s="316"/>
      <c r="MPN52" s="316"/>
      <c r="MPO52" s="316"/>
      <c r="MPP52" s="316"/>
      <c r="MPQ52" s="316"/>
      <c r="MPR52" s="316"/>
      <c r="MPS52" s="316"/>
      <c r="MPT52" s="316"/>
      <c r="MPU52" s="316"/>
      <c r="MPV52" s="316"/>
      <c r="MPW52" s="316"/>
      <c r="MPX52" s="316"/>
      <c r="MPY52" s="316"/>
      <c r="MPZ52" s="316"/>
      <c r="MQA52" s="316"/>
      <c r="MQB52" s="316"/>
      <c r="MQC52" s="316"/>
      <c r="MQD52" s="316"/>
      <c r="MQE52" s="316"/>
      <c r="MQF52" s="316"/>
      <c r="MQG52" s="316"/>
      <c r="MQH52" s="316"/>
      <c r="MQI52" s="316"/>
      <c r="MQJ52" s="316"/>
      <c r="MQK52" s="316"/>
      <c r="MQL52" s="316"/>
      <c r="MQM52" s="316"/>
      <c r="MQN52" s="316"/>
      <c r="MQO52" s="316"/>
      <c r="MQP52" s="316"/>
      <c r="MQQ52" s="316"/>
      <c r="MQR52" s="316"/>
      <c r="MQS52" s="316"/>
      <c r="MQT52" s="316"/>
      <c r="MQU52" s="316"/>
      <c r="MQV52" s="316"/>
      <c r="MQW52" s="316"/>
      <c r="MQX52" s="316"/>
      <c r="MQY52" s="316"/>
      <c r="MQZ52" s="316"/>
      <c r="MRA52" s="316"/>
      <c r="MRB52" s="316"/>
      <c r="MRC52" s="316"/>
      <c r="MRD52" s="316"/>
      <c r="MRE52" s="316"/>
      <c r="MRF52" s="316"/>
      <c r="MRG52" s="316"/>
      <c r="MRH52" s="316"/>
      <c r="MRI52" s="316"/>
      <c r="MRJ52" s="316"/>
      <c r="MRK52" s="316"/>
      <c r="MRL52" s="316"/>
      <c r="MRM52" s="316"/>
      <c r="MRN52" s="316"/>
      <c r="MRO52" s="316"/>
      <c r="MRP52" s="316"/>
      <c r="MRQ52" s="316"/>
      <c r="MRR52" s="316"/>
      <c r="MRS52" s="316"/>
      <c r="MRT52" s="316"/>
      <c r="MRU52" s="316"/>
      <c r="MRV52" s="316"/>
      <c r="MRW52" s="316"/>
      <c r="MRX52" s="316"/>
      <c r="MRY52" s="316"/>
      <c r="MRZ52" s="316"/>
      <c r="MSA52" s="316"/>
      <c r="MSB52" s="316"/>
      <c r="MSC52" s="316"/>
      <c r="MSD52" s="316"/>
      <c r="MSE52" s="316"/>
      <c r="MSF52" s="316"/>
      <c r="MSG52" s="316"/>
      <c r="MSH52" s="316"/>
      <c r="MSI52" s="316"/>
      <c r="MSJ52" s="316"/>
      <c r="MSK52" s="316"/>
      <c r="MSL52" s="316"/>
      <c r="MSM52" s="316"/>
      <c r="MSN52" s="316"/>
      <c r="MSO52" s="316"/>
      <c r="MSP52" s="316"/>
      <c r="MSQ52" s="316"/>
      <c r="MSR52" s="316"/>
      <c r="MSS52" s="316"/>
      <c r="MST52" s="316"/>
      <c r="MSU52" s="316"/>
      <c r="MSV52" s="316"/>
      <c r="MSW52" s="316"/>
      <c r="MSX52" s="316"/>
      <c r="MSY52" s="316"/>
      <c r="MSZ52" s="316"/>
      <c r="MTA52" s="316"/>
      <c r="MTB52" s="316"/>
      <c r="MTC52" s="316"/>
      <c r="MTD52" s="316"/>
      <c r="MTE52" s="316"/>
      <c r="MTF52" s="316"/>
      <c r="MTG52" s="316"/>
      <c r="MTH52" s="316"/>
      <c r="MTI52" s="316"/>
      <c r="MTJ52" s="316"/>
      <c r="MTK52" s="316"/>
      <c r="MTL52" s="316"/>
      <c r="MTM52" s="316"/>
      <c r="MTN52" s="316"/>
      <c r="MTO52" s="316"/>
      <c r="MTP52" s="316"/>
      <c r="MTQ52" s="316"/>
      <c r="MTR52" s="316"/>
      <c r="MTS52" s="316"/>
      <c r="MTT52" s="316"/>
      <c r="MTU52" s="316"/>
      <c r="MTV52" s="316"/>
      <c r="MTW52" s="316"/>
      <c r="MTX52" s="316"/>
      <c r="MTY52" s="316"/>
      <c r="MTZ52" s="316"/>
      <c r="MUA52" s="316"/>
      <c r="MUB52" s="316"/>
      <c r="MUC52" s="316"/>
      <c r="MUD52" s="316"/>
      <c r="MUE52" s="316"/>
      <c r="MUF52" s="316"/>
      <c r="MUG52" s="316"/>
      <c r="MUH52" s="316"/>
      <c r="MUI52" s="316"/>
      <c r="MUJ52" s="316"/>
      <c r="MUK52" s="316"/>
      <c r="MUL52" s="316"/>
      <c r="MUM52" s="316"/>
      <c r="MUN52" s="316"/>
      <c r="MUO52" s="316"/>
      <c r="MUP52" s="316"/>
      <c r="MUQ52" s="316"/>
      <c r="MUR52" s="316"/>
      <c r="MUS52" s="316"/>
      <c r="MUT52" s="316"/>
      <c r="MUU52" s="316"/>
      <c r="MUV52" s="316"/>
      <c r="MUW52" s="316"/>
      <c r="MUX52" s="316"/>
      <c r="MUY52" s="316"/>
      <c r="MUZ52" s="316"/>
      <c r="MVA52" s="316"/>
      <c r="MVB52" s="316"/>
      <c r="MVC52" s="316"/>
      <c r="MVD52" s="316"/>
      <c r="MVE52" s="316"/>
      <c r="MVF52" s="316"/>
      <c r="MVG52" s="316"/>
      <c r="MVH52" s="316"/>
      <c r="MVI52" s="316"/>
      <c r="MVJ52" s="316"/>
      <c r="MVK52" s="316"/>
      <c r="MVL52" s="316"/>
      <c r="MVM52" s="316"/>
      <c r="MVN52" s="316"/>
      <c r="MVO52" s="316"/>
      <c r="MVP52" s="316"/>
      <c r="MVQ52" s="316"/>
      <c r="MVR52" s="316"/>
      <c r="MVS52" s="316"/>
      <c r="MVT52" s="316"/>
      <c r="MVU52" s="316"/>
      <c r="MVV52" s="316"/>
      <c r="MVW52" s="316"/>
      <c r="MVX52" s="316"/>
      <c r="MVY52" s="316"/>
      <c r="MVZ52" s="316"/>
      <c r="MWA52" s="316"/>
      <c r="MWB52" s="316"/>
      <c r="MWC52" s="316"/>
      <c r="MWD52" s="316"/>
      <c r="MWE52" s="316"/>
      <c r="MWF52" s="316"/>
      <c r="MWG52" s="316"/>
      <c r="MWH52" s="316"/>
      <c r="MWI52" s="316"/>
      <c r="MWJ52" s="316"/>
      <c r="MWK52" s="316"/>
      <c r="MWL52" s="316"/>
      <c r="MWM52" s="316"/>
      <c r="MWN52" s="316"/>
      <c r="MWO52" s="316"/>
      <c r="MWP52" s="316"/>
      <c r="MWQ52" s="316"/>
      <c r="MWR52" s="316"/>
      <c r="MWS52" s="316"/>
      <c r="MWT52" s="316"/>
      <c r="MWU52" s="316"/>
      <c r="MWV52" s="316"/>
      <c r="MWW52" s="316"/>
      <c r="MWX52" s="316"/>
      <c r="MWY52" s="316"/>
      <c r="MWZ52" s="316"/>
      <c r="MXA52" s="316"/>
      <c r="MXB52" s="316"/>
      <c r="MXC52" s="316"/>
      <c r="MXD52" s="316"/>
      <c r="MXE52" s="316"/>
      <c r="MXF52" s="316"/>
      <c r="MXG52" s="316"/>
      <c r="MXH52" s="316"/>
      <c r="MXI52" s="316"/>
      <c r="MXJ52" s="316"/>
      <c r="MXK52" s="316"/>
      <c r="MXL52" s="316"/>
      <c r="MXM52" s="316"/>
      <c r="MXN52" s="316"/>
      <c r="MXO52" s="316"/>
      <c r="MXP52" s="316"/>
      <c r="MXQ52" s="316"/>
      <c r="MXR52" s="316"/>
      <c r="MXS52" s="316"/>
      <c r="MXT52" s="316"/>
      <c r="MXU52" s="316"/>
      <c r="MXV52" s="316"/>
      <c r="MXW52" s="316"/>
      <c r="MXX52" s="316"/>
      <c r="MXY52" s="316"/>
      <c r="MXZ52" s="316"/>
      <c r="MYA52" s="316"/>
      <c r="MYB52" s="316"/>
      <c r="MYC52" s="316"/>
      <c r="MYD52" s="316"/>
      <c r="MYE52" s="316"/>
      <c r="MYF52" s="316"/>
      <c r="MYG52" s="316"/>
      <c r="MYH52" s="316"/>
      <c r="MYI52" s="316"/>
      <c r="MYJ52" s="316"/>
      <c r="MYK52" s="316"/>
      <c r="MYL52" s="316"/>
      <c r="MYM52" s="316"/>
      <c r="MYN52" s="316"/>
      <c r="MYO52" s="316"/>
      <c r="MYP52" s="316"/>
      <c r="MYQ52" s="316"/>
      <c r="MYR52" s="316"/>
      <c r="MYS52" s="316"/>
      <c r="MYT52" s="316"/>
      <c r="MYU52" s="316"/>
      <c r="MYV52" s="316"/>
      <c r="MYW52" s="316"/>
      <c r="MYX52" s="316"/>
      <c r="MYY52" s="316"/>
      <c r="MYZ52" s="316"/>
      <c r="MZA52" s="316"/>
      <c r="MZB52" s="316"/>
      <c r="MZC52" s="316"/>
      <c r="MZD52" s="316"/>
      <c r="MZE52" s="316"/>
      <c r="MZF52" s="316"/>
      <c r="MZG52" s="316"/>
      <c r="MZH52" s="316"/>
      <c r="MZI52" s="316"/>
      <c r="MZJ52" s="316"/>
      <c r="MZK52" s="316"/>
      <c r="MZL52" s="316"/>
      <c r="MZM52" s="316"/>
      <c r="MZN52" s="316"/>
      <c r="MZO52" s="316"/>
      <c r="MZP52" s="316"/>
      <c r="MZQ52" s="316"/>
      <c r="MZR52" s="316"/>
      <c r="MZS52" s="316"/>
      <c r="MZT52" s="316"/>
      <c r="MZU52" s="316"/>
      <c r="MZV52" s="316"/>
      <c r="MZW52" s="316"/>
      <c r="MZX52" s="316"/>
      <c r="MZY52" s="316"/>
      <c r="MZZ52" s="316"/>
      <c r="NAA52" s="316"/>
      <c r="NAB52" s="316"/>
      <c r="NAC52" s="316"/>
      <c r="NAD52" s="316"/>
      <c r="NAE52" s="316"/>
      <c r="NAF52" s="316"/>
      <c r="NAG52" s="316"/>
      <c r="NAH52" s="316"/>
      <c r="NAI52" s="316"/>
      <c r="NAJ52" s="316"/>
      <c r="NAK52" s="316"/>
      <c r="NAL52" s="316"/>
      <c r="NAM52" s="316"/>
      <c r="NAN52" s="316"/>
      <c r="NAO52" s="316"/>
      <c r="NAP52" s="316"/>
      <c r="NAQ52" s="316"/>
      <c r="NAR52" s="316"/>
      <c r="NAS52" s="316"/>
      <c r="NAT52" s="316"/>
      <c r="NAU52" s="316"/>
      <c r="NAV52" s="316"/>
      <c r="NAW52" s="316"/>
      <c r="NAX52" s="316"/>
      <c r="NAY52" s="316"/>
      <c r="NAZ52" s="316"/>
      <c r="NBA52" s="316"/>
      <c r="NBB52" s="316"/>
      <c r="NBC52" s="316"/>
      <c r="NBD52" s="316"/>
      <c r="NBE52" s="316"/>
      <c r="NBF52" s="316"/>
      <c r="NBG52" s="316"/>
      <c r="NBH52" s="316"/>
      <c r="NBI52" s="316"/>
      <c r="NBJ52" s="316"/>
      <c r="NBK52" s="316"/>
      <c r="NBL52" s="316"/>
      <c r="NBM52" s="316"/>
      <c r="NBN52" s="316"/>
      <c r="NBO52" s="316"/>
      <c r="NBP52" s="316"/>
      <c r="NBQ52" s="316"/>
      <c r="NBR52" s="316"/>
      <c r="NBS52" s="316"/>
      <c r="NBT52" s="316"/>
      <c r="NBU52" s="316"/>
      <c r="NBV52" s="316"/>
      <c r="NBW52" s="316"/>
      <c r="NBX52" s="316"/>
      <c r="NBY52" s="316"/>
      <c r="NBZ52" s="316"/>
      <c r="NCA52" s="316"/>
      <c r="NCB52" s="316"/>
      <c r="NCC52" s="316"/>
      <c r="NCD52" s="316"/>
      <c r="NCE52" s="316"/>
      <c r="NCF52" s="316"/>
      <c r="NCG52" s="316"/>
      <c r="NCH52" s="316"/>
      <c r="NCI52" s="316"/>
      <c r="NCJ52" s="316"/>
      <c r="NCK52" s="316"/>
      <c r="NCL52" s="316"/>
      <c r="NCM52" s="316"/>
      <c r="NCN52" s="316"/>
      <c r="NCO52" s="316"/>
      <c r="NCP52" s="316"/>
      <c r="NCQ52" s="316"/>
      <c r="NCR52" s="316"/>
      <c r="NCS52" s="316"/>
      <c r="NCT52" s="316"/>
      <c r="NCU52" s="316"/>
      <c r="NCV52" s="316"/>
      <c r="NCW52" s="316"/>
      <c r="NCX52" s="316"/>
      <c r="NCY52" s="316"/>
      <c r="NCZ52" s="316"/>
      <c r="NDA52" s="316"/>
      <c r="NDB52" s="316"/>
      <c r="NDC52" s="316"/>
      <c r="NDD52" s="316"/>
      <c r="NDE52" s="316"/>
      <c r="NDF52" s="316"/>
      <c r="NDG52" s="316"/>
      <c r="NDH52" s="316"/>
      <c r="NDI52" s="316"/>
      <c r="NDJ52" s="316"/>
      <c r="NDK52" s="316"/>
      <c r="NDL52" s="316"/>
      <c r="NDM52" s="316"/>
      <c r="NDN52" s="316"/>
      <c r="NDO52" s="316"/>
      <c r="NDP52" s="316"/>
      <c r="NDQ52" s="316"/>
      <c r="NDR52" s="316"/>
      <c r="NDS52" s="316"/>
      <c r="NDT52" s="316"/>
      <c r="NDU52" s="316"/>
      <c r="NDV52" s="316"/>
      <c r="NDW52" s="316"/>
      <c r="NDX52" s="316"/>
      <c r="NDY52" s="316"/>
      <c r="NDZ52" s="316"/>
      <c r="NEA52" s="316"/>
      <c r="NEB52" s="316"/>
      <c r="NEC52" s="316"/>
      <c r="NED52" s="316"/>
      <c r="NEE52" s="316"/>
      <c r="NEF52" s="316"/>
      <c r="NEG52" s="316"/>
      <c r="NEH52" s="316"/>
      <c r="NEI52" s="316"/>
      <c r="NEJ52" s="316"/>
      <c r="NEK52" s="316"/>
      <c r="NEL52" s="316"/>
      <c r="NEM52" s="316"/>
      <c r="NEN52" s="316"/>
      <c r="NEO52" s="316"/>
      <c r="NEP52" s="316"/>
      <c r="NEQ52" s="316"/>
      <c r="NER52" s="316"/>
      <c r="NES52" s="316"/>
      <c r="NET52" s="316"/>
      <c r="NEU52" s="316"/>
      <c r="NEV52" s="316"/>
      <c r="NEW52" s="316"/>
      <c r="NEX52" s="316"/>
      <c r="NEY52" s="316"/>
      <c r="NEZ52" s="316"/>
      <c r="NFA52" s="316"/>
      <c r="NFB52" s="316"/>
      <c r="NFC52" s="316"/>
      <c r="NFD52" s="316"/>
      <c r="NFE52" s="316"/>
      <c r="NFF52" s="316"/>
      <c r="NFG52" s="316"/>
      <c r="NFH52" s="316"/>
      <c r="NFI52" s="316"/>
      <c r="NFJ52" s="316"/>
      <c r="NFK52" s="316"/>
      <c r="NFL52" s="316"/>
      <c r="NFM52" s="316"/>
      <c r="NFN52" s="316"/>
      <c r="NFO52" s="316"/>
      <c r="NFP52" s="316"/>
      <c r="NFQ52" s="316"/>
      <c r="NFR52" s="316"/>
      <c r="NFS52" s="316"/>
      <c r="NFT52" s="316"/>
      <c r="NFU52" s="316"/>
      <c r="NFV52" s="316"/>
      <c r="NFW52" s="316"/>
      <c r="NFX52" s="316"/>
      <c r="NFY52" s="316"/>
      <c r="NFZ52" s="316"/>
      <c r="NGA52" s="316"/>
      <c r="NGB52" s="316"/>
      <c r="NGC52" s="316"/>
      <c r="NGD52" s="316"/>
      <c r="NGE52" s="316"/>
      <c r="NGF52" s="316"/>
      <c r="NGG52" s="316"/>
      <c r="NGH52" s="316"/>
      <c r="NGI52" s="316"/>
      <c r="NGJ52" s="316"/>
      <c r="NGK52" s="316"/>
      <c r="NGL52" s="316"/>
      <c r="NGM52" s="316"/>
      <c r="NGN52" s="316"/>
      <c r="NGO52" s="316"/>
      <c r="NGP52" s="316"/>
      <c r="NGQ52" s="316"/>
      <c r="NGR52" s="316"/>
      <c r="NGS52" s="316"/>
      <c r="NGT52" s="316"/>
      <c r="NGU52" s="316"/>
      <c r="NGV52" s="316"/>
      <c r="NGW52" s="316"/>
      <c r="NGX52" s="316"/>
      <c r="NGY52" s="316"/>
      <c r="NGZ52" s="316"/>
      <c r="NHA52" s="316"/>
      <c r="NHB52" s="316"/>
      <c r="NHC52" s="316"/>
      <c r="NHD52" s="316"/>
      <c r="NHE52" s="316"/>
      <c r="NHF52" s="316"/>
      <c r="NHG52" s="316"/>
      <c r="NHH52" s="316"/>
      <c r="NHI52" s="316"/>
      <c r="NHJ52" s="316"/>
      <c r="NHK52" s="316"/>
      <c r="NHL52" s="316"/>
      <c r="NHM52" s="316"/>
      <c r="NHN52" s="316"/>
      <c r="NHO52" s="316"/>
      <c r="NHP52" s="316"/>
      <c r="NHQ52" s="316"/>
      <c r="NHR52" s="316"/>
      <c r="NHS52" s="316"/>
      <c r="NHT52" s="316"/>
      <c r="NHU52" s="316"/>
      <c r="NHV52" s="316"/>
      <c r="NHW52" s="316"/>
      <c r="NHX52" s="316"/>
      <c r="NHY52" s="316"/>
      <c r="NHZ52" s="316"/>
      <c r="NIA52" s="316"/>
      <c r="NIB52" s="316"/>
      <c r="NIC52" s="316"/>
      <c r="NID52" s="316"/>
      <c r="NIE52" s="316"/>
      <c r="NIF52" s="316"/>
      <c r="NIG52" s="316"/>
      <c r="NIH52" s="316"/>
      <c r="NII52" s="316"/>
      <c r="NIJ52" s="316"/>
      <c r="NIK52" s="316"/>
      <c r="NIL52" s="316"/>
      <c r="NIM52" s="316"/>
      <c r="NIN52" s="316"/>
      <c r="NIO52" s="316"/>
      <c r="NIP52" s="316"/>
      <c r="NIQ52" s="316"/>
      <c r="NIR52" s="316"/>
      <c r="NIS52" s="316"/>
      <c r="NIT52" s="316"/>
      <c r="NIU52" s="316"/>
      <c r="NIV52" s="316"/>
      <c r="NIW52" s="316"/>
      <c r="NIX52" s="316"/>
      <c r="NIY52" s="316"/>
      <c r="NIZ52" s="316"/>
      <c r="NJA52" s="316"/>
      <c r="NJB52" s="316"/>
      <c r="NJC52" s="316"/>
      <c r="NJD52" s="316"/>
      <c r="NJE52" s="316"/>
      <c r="NJF52" s="316"/>
      <c r="NJG52" s="316"/>
      <c r="NJH52" s="316"/>
      <c r="NJI52" s="316"/>
      <c r="NJJ52" s="316"/>
      <c r="NJK52" s="316"/>
      <c r="NJL52" s="316"/>
      <c r="NJM52" s="316"/>
      <c r="NJN52" s="316"/>
      <c r="NJO52" s="316"/>
      <c r="NJP52" s="316"/>
      <c r="NJQ52" s="316"/>
      <c r="NJR52" s="316"/>
      <c r="NJS52" s="316"/>
      <c r="NJT52" s="316"/>
      <c r="NJU52" s="316"/>
      <c r="NJV52" s="316"/>
      <c r="NJW52" s="316"/>
      <c r="NJX52" s="316"/>
      <c r="NJY52" s="316"/>
      <c r="NJZ52" s="316"/>
      <c r="NKA52" s="316"/>
      <c r="NKB52" s="316"/>
      <c r="NKC52" s="316"/>
      <c r="NKD52" s="316"/>
      <c r="NKE52" s="316"/>
      <c r="NKF52" s="316"/>
      <c r="NKG52" s="316"/>
      <c r="NKH52" s="316"/>
      <c r="NKI52" s="316"/>
      <c r="NKJ52" s="316"/>
      <c r="NKK52" s="316"/>
      <c r="NKL52" s="316"/>
      <c r="NKM52" s="316"/>
      <c r="NKN52" s="316"/>
      <c r="NKO52" s="316"/>
      <c r="NKP52" s="316"/>
      <c r="NKQ52" s="316"/>
      <c r="NKR52" s="316"/>
      <c r="NKS52" s="316"/>
      <c r="NKT52" s="316"/>
      <c r="NKU52" s="316"/>
      <c r="NKV52" s="316"/>
      <c r="NKW52" s="316"/>
      <c r="NKX52" s="316"/>
      <c r="NKY52" s="316"/>
      <c r="NKZ52" s="316"/>
      <c r="NLA52" s="316"/>
      <c r="NLB52" s="316"/>
      <c r="NLC52" s="316"/>
      <c r="NLD52" s="316"/>
      <c r="NLE52" s="316"/>
      <c r="NLF52" s="316"/>
      <c r="NLG52" s="316"/>
      <c r="NLH52" s="316"/>
      <c r="NLI52" s="316"/>
      <c r="NLJ52" s="316"/>
      <c r="NLK52" s="316"/>
      <c r="NLL52" s="316"/>
      <c r="NLM52" s="316"/>
      <c r="NLN52" s="316"/>
      <c r="NLO52" s="316"/>
      <c r="NLP52" s="316"/>
      <c r="NLQ52" s="316"/>
      <c r="NLR52" s="316"/>
      <c r="NLS52" s="316"/>
      <c r="NLT52" s="316"/>
      <c r="NLU52" s="316"/>
      <c r="NLV52" s="316"/>
      <c r="NLW52" s="316"/>
      <c r="NLX52" s="316"/>
      <c r="NLY52" s="316"/>
      <c r="NLZ52" s="316"/>
      <c r="NMA52" s="316"/>
      <c r="NMB52" s="316"/>
      <c r="NMC52" s="316"/>
      <c r="NMD52" s="316"/>
      <c r="NME52" s="316"/>
      <c r="NMF52" s="316"/>
      <c r="NMG52" s="316"/>
      <c r="NMH52" s="316"/>
      <c r="NMI52" s="316"/>
      <c r="NMJ52" s="316"/>
      <c r="NMK52" s="316"/>
      <c r="NML52" s="316"/>
      <c r="NMM52" s="316"/>
      <c r="NMN52" s="316"/>
      <c r="NMO52" s="316"/>
      <c r="NMP52" s="316"/>
      <c r="NMQ52" s="316"/>
      <c r="NMR52" s="316"/>
      <c r="NMS52" s="316"/>
      <c r="NMT52" s="316"/>
      <c r="NMU52" s="316"/>
      <c r="NMV52" s="316"/>
      <c r="NMW52" s="316"/>
      <c r="NMX52" s="316"/>
      <c r="NMY52" s="316"/>
      <c r="NMZ52" s="316"/>
      <c r="NNA52" s="316"/>
      <c r="NNB52" s="316"/>
      <c r="NNC52" s="316"/>
      <c r="NND52" s="316"/>
      <c r="NNE52" s="316"/>
      <c r="NNF52" s="316"/>
      <c r="NNG52" s="316"/>
      <c r="NNH52" s="316"/>
      <c r="NNI52" s="316"/>
      <c r="NNJ52" s="316"/>
      <c r="NNK52" s="316"/>
      <c r="NNL52" s="316"/>
      <c r="NNM52" s="316"/>
      <c r="NNN52" s="316"/>
      <c r="NNO52" s="316"/>
      <c r="NNP52" s="316"/>
      <c r="NNQ52" s="316"/>
      <c r="NNR52" s="316"/>
      <c r="NNS52" s="316"/>
      <c r="NNT52" s="316"/>
      <c r="NNU52" s="316"/>
      <c r="NNV52" s="316"/>
      <c r="NNW52" s="316"/>
      <c r="NNX52" s="316"/>
      <c r="NNY52" s="316"/>
      <c r="NNZ52" s="316"/>
      <c r="NOA52" s="316"/>
      <c r="NOB52" s="316"/>
      <c r="NOC52" s="316"/>
      <c r="NOD52" s="316"/>
      <c r="NOE52" s="316"/>
      <c r="NOF52" s="316"/>
      <c r="NOG52" s="316"/>
      <c r="NOH52" s="316"/>
      <c r="NOI52" s="316"/>
      <c r="NOJ52" s="316"/>
      <c r="NOK52" s="316"/>
      <c r="NOL52" s="316"/>
      <c r="NOM52" s="316"/>
      <c r="NON52" s="316"/>
      <c r="NOO52" s="316"/>
      <c r="NOP52" s="316"/>
      <c r="NOQ52" s="316"/>
      <c r="NOR52" s="316"/>
      <c r="NOS52" s="316"/>
      <c r="NOT52" s="316"/>
      <c r="NOU52" s="316"/>
      <c r="NOV52" s="316"/>
      <c r="NOW52" s="316"/>
      <c r="NOX52" s="316"/>
      <c r="NOY52" s="316"/>
      <c r="NOZ52" s="316"/>
      <c r="NPA52" s="316"/>
      <c r="NPB52" s="316"/>
      <c r="NPC52" s="316"/>
      <c r="NPD52" s="316"/>
      <c r="NPE52" s="316"/>
      <c r="NPF52" s="316"/>
      <c r="NPG52" s="316"/>
      <c r="NPH52" s="316"/>
      <c r="NPI52" s="316"/>
      <c r="NPJ52" s="316"/>
      <c r="NPK52" s="316"/>
      <c r="NPL52" s="316"/>
      <c r="NPM52" s="316"/>
      <c r="NPN52" s="316"/>
      <c r="NPO52" s="316"/>
      <c r="NPP52" s="316"/>
      <c r="NPQ52" s="316"/>
      <c r="NPR52" s="316"/>
      <c r="NPS52" s="316"/>
      <c r="NPT52" s="316"/>
      <c r="NPU52" s="316"/>
      <c r="NPV52" s="316"/>
      <c r="NPW52" s="316"/>
      <c r="NPX52" s="316"/>
      <c r="NPY52" s="316"/>
      <c r="NPZ52" s="316"/>
      <c r="NQA52" s="316"/>
      <c r="NQB52" s="316"/>
      <c r="NQC52" s="316"/>
      <c r="NQD52" s="316"/>
      <c r="NQE52" s="316"/>
      <c r="NQF52" s="316"/>
      <c r="NQG52" s="316"/>
      <c r="NQH52" s="316"/>
      <c r="NQI52" s="316"/>
      <c r="NQJ52" s="316"/>
      <c r="NQK52" s="316"/>
      <c r="NQL52" s="316"/>
      <c r="NQM52" s="316"/>
      <c r="NQN52" s="316"/>
      <c r="NQO52" s="316"/>
      <c r="NQP52" s="316"/>
      <c r="NQQ52" s="316"/>
      <c r="NQR52" s="316"/>
      <c r="NQS52" s="316"/>
      <c r="NQT52" s="316"/>
      <c r="NQU52" s="316"/>
      <c r="NQV52" s="316"/>
      <c r="NQW52" s="316"/>
      <c r="NQX52" s="316"/>
      <c r="NQY52" s="316"/>
      <c r="NQZ52" s="316"/>
      <c r="NRA52" s="316"/>
      <c r="NRB52" s="316"/>
      <c r="NRC52" s="316"/>
      <c r="NRD52" s="316"/>
      <c r="NRE52" s="316"/>
      <c r="NRF52" s="316"/>
      <c r="NRG52" s="316"/>
      <c r="NRH52" s="316"/>
      <c r="NRI52" s="316"/>
      <c r="NRJ52" s="316"/>
      <c r="NRK52" s="316"/>
      <c r="NRL52" s="316"/>
      <c r="NRM52" s="316"/>
      <c r="NRN52" s="316"/>
      <c r="NRO52" s="316"/>
      <c r="NRP52" s="316"/>
      <c r="NRQ52" s="316"/>
      <c r="NRR52" s="316"/>
      <c r="NRS52" s="316"/>
      <c r="NRT52" s="316"/>
      <c r="NRU52" s="316"/>
      <c r="NRV52" s="316"/>
      <c r="NRW52" s="316"/>
      <c r="NRX52" s="316"/>
      <c r="NRY52" s="316"/>
      <c r="NRZ52" s="316"/>
      <c r="NSA52" s="316"/>
      <c r="NSB52" s="316"/>
      <c r="NSC52" s="316"/>
      <c r="NSD52" s="316"/>
      <c r="NSE52" s="316"/>
      <c r="NSF52" s="316"/>
      <c r="NSG52" s="316"/>
      <c r="NSH52" s="316"/>
      <c r="NSI52" s="316"/>
      <c r="NSJ52" s="316"/>
      <c r="NSK52" s="316"/>
      <c r="NSL52" s="316"/>
      <c r="NSM52" s="316"/>
      <c r="NSN52" s="316"/>
      <c r="NSO52" s="316"/>
      <c r="NSP52" s="316"/>
      <c r="NSQ52" s="316"/>
      <c r="NSR52" s="316"/>
      <c r="NSS52" s="316"/>
      <c r="NST52" s="316"/>
      <c r="NSU52" s="316"/>
      <c r="NSV52" s="316"/>
      <c r="NSW52" s="316"/>
      <c r="NSX52" s="316"/>
      <c r="NSY52" s="316"/>
      <c r="NSZ52" s="316"/>
      <c r="NTA52" s="316"/>
      <c r="NTB52" s="316"/>
      <c r="NTC52" s="316"/>
      <c r="NTD52" s="316"/>
      <c r="NTE52" s="316"/>
      <c r="NTF52" s="316"/>
      <c r="NTG52" s="316"/>
      <c r="NTH52" s="316"/>
      <c r="NTI52" s="316"/>
      <c r="NTJ52" s="316"/>
      <c r="NTK52" s="316"/>
      <c r="NTL52" s="316"/>
      <c r="NTM52" s="316"/>
      <c r="NTN52" s="316"/>
      <c r="NTO52" s="316"/>
      <c r="NTP52" s="316"/>
      <c r="NTQ52" s="316"/>
      <c r="NTR52" s="316"/>
      <c r="NTS52" s="316"/>
      <c r="NTT52" s="316"/>
      <c r="NTU52" s="316"/>
      <c r="NTV52" s="316"/>
      <c r="NTW52" s="316"/>
      <c r="NTX52" s="316"/>
      <c r="NTY52" s="316"/>
      <c r="NTZ52" s="316"/>
      <c r="NUA52" s="316"/>
      <c r="NUB52" s="316"/>
      <c r="NUC52" s="316"/>
      <c r="NUD52" s="316"/>
      <c r="NUE52" s="316"/>
      <c r="NUF52" s="316"/>
      <c r="NUG52" s="316"/>
      <c r="NUH52" s="316"/>
      <c r="NUI52" s="316"/>
      <c r="NUJ52" s="316"/>
      <c r="NUK52" s="316"/>
      <c r="NUL52" s="316"/>
      <c r="NUM52" s="316"/>
      <c r="NUN52" s="316"/>
      <c r="NUO52" s="316"/>
      <c r="NUP52" s="316"/>
      <c r="NUQ52" s="316"/>
      <c r="NUR52" s="316"/>
      <c r="NUS52" s="316"/>
      <c r="NUT52" s="316"/>
      <c r="NUU52" s="316"/>
      <c r="NUV52" s="316"/>
      <c r="NUW52" s="316"/>
      <c r="NUX52" s="316"/>
      <c r="NUY52" s="316"/>
      <c r="NUZ52" s="316"/>
      <c r="NVA52" s="316"/>
      <c r="NVB52" s="316"/>
      <c r="NVC52" s="316"/>
      <c r="NVD52" s="316"/>
      <c r="NVE52" s="316"/>
      <c r="NVF52" s="316"/>
      <c r="NVG52" s="316"/>
      <c r="NVH52" s="316"/>
      <c r="NVI52" s="316"/>
      <c r="NVJ52" s="316"/>
      <c r="NVK52" s="316"/>
      <c r="NVL52" s="316"/>
      <c r="NVM52" s="316"/>
      <c r="NVN52" s="316"/>
      <c r="NVO52" s="316"/>
      <c r="NVP52" s="316"/>
      <c r="NVQ52" s="316"/>
      <c r="NVR52" s="316"/>
      <c r="NVS52" s="316"/>
      <c r="NVT52" s="316"/>
      <c r="NVU52" s="316"/>
      <c r="NVV52" s="316"/>
      <c r="NVW52" s="316"/>
      <c r="NVX52" s="316"/>
      <c r="NVY52" s="316"/>
      <c r="NVZ52" s="316"/>
      <c r="NWA52" s="316"/>
      <c r="NWB52" s="316"/>
      <c r="NWC52" s="316"/>
      <c r="NWD52" s="316"/>
      <c r="NWE52" s="316"/>
      <c r="NWF52" s="316"/>
      <c r="NWG52" s="316"/>
      <c r="NWH52" s="316"/>
      <c r="NWI52" s="316"/>
      <c r="NWJ52" s="316"/>
      <c r="NWK52" s="316"/>
      <c r="NWL52" s="316"/>
      <c r="NWM52" s="316"/>
      <c r="NWN52" s="316"/>
      <c r="NWO52" s="316"/>
      <c r="NWP52" s="316"/>
      <c r="NWQ52" s="316"/>
      <c r="NWR52" s="316"/>
      <c r="NWS52" s="316"/>
      <c r="NWT52" s="316"/>
      <c r="NWU52" s="316"/>
      <c r="NWV52" s="316"/>
      <c r="NWW52" s="316"/>
      <c r="NWX52" s="316"/>
      <c r="NWY52" s="316"/>
      <c r="NWZ52" s="316"/>
      <c r="NXA52" s="316"/>
      <c r="NXB52" s="316"/>
      <c r="NXC52" s="316"/>
      <c r="NXD52" s="316"/>
      <c r="NXE52" s="316"/>
      <c r="NXF52" s="316"/>
      <c r="NXG52" s="316"/>
      <c r="NXH52" s="316"/>
      <c r="NXI52" s="316"/>
      <c r="NXJ52" s="316"/>
      <c r="NXK52" s="316"/>
      <c r="NXL52" s="316"/>
      <c r="NXM52" s="316"/>
      <c r="NXN52" s="316"/>
      <c r="NXO52" s="316"/>
      <c r="NXP52" s="316"/>
      <c r="NXQ52" s="316"/>
      <c r="NXR52" s="316"/>
      <c r="NXS52" s="316"/>
      <c r="NXT52" s="316"/>
      <c r="NXU52" s="316"/>
      <c r="NXV52" s="316"/>
      <c r="NXW52" s="316"/>
      <c r="NXX52" s="316"/>
      <c r="NXY52" s="316"/>
      <c r="NXZ52" s="316"/>
      <c r="NYA52" s="316"/>
      <c r="NYB52" s="316"/>
      <c r="NYC52" s="316"/>
      <c r="NYD52" s="316"/>
      <c r="NYE52" s="316"/>
      <c r="NYF52" s="316"/>
      <c r="NYG52" s="316"/>
      <c r="NYH52" s="316"/>
      <c r="NYI52" s="316"/>
      <c r="NYJ52" s="316"/>
      <c r="NYK52" s="316"/>
      <c r="NYL52" s="316"/>
      <c r="NYM52" s="316"/>
      <c r="NYN52" s="316"/>
      <c r="NYO52" s="316"/>
      <c r="NYP52" s="316"/>
      <c r="NYQ52" s="316"/>
      <c r="NYR52" s="316"/>
      <c r="NYS52" s="316"/>
      <c r="NYT52" s="316"/>
      <c r="NYU52" s="316"/>
      <c r="NYV52" s="316"/>
      <c r="NYW52" s="316"/>
      <c r="NYX52" s="316"/>
      <c r="NYY52" s="316"/>
      <c r="NYZ52" s="316"/>
      <c r="NZA52" s="316"/>
      <c r="NZB52" s="316"/>
      <c r="NZC52" s="316"/>
      <c r="NZD52" s="316"/>
      <c r="NZE52" s="316"/>
      <c r="NZF52" s="316"/>
      <c r="NZG52" s="316"/>
      <c r="NZH52" s="316"/>
      <c r="NZI52" s="316"/>
      <c r="NZJ52" s="316"/>
      <c r="NZK52" s="316"/>
      <c r="NZL52" s="316"/>
      <c r="NZM52" s="316"/>
      <c r="NZN52" s="316"/>
      <c r="NZO52" s="316"/>
      <c r="NZP52" s="316"/>
      <c r="NZQ52" s="316"/>
      <c r="NZR52" s="316"/>
      <c r="NZS52" s="316"/>
      <c r="NZT52" s="316"/>
      <c r="NZU52" s="316"/>
      <c r="NZV52" s="316"/>
      <c r="NZW52" s="316"/>
      <c r="NZX52" s="316"/>
      <c r="NZY52" s="316"/>
      <c r="NZZ52" s="316"/>
      <c r="OAA52" s="316"/>
      <c r="OAB52" s="316"/>
      <c r="OAC52" s="316"/>
      <c r="OAD52" s="316"/>
      <c r="OAE52" s="316"/>
      <c r="OAF52" s="316"/>
      <c r="OAG52" s="316"/>
      <c r="OAH52" s="316"/>
      <c r="OAI52" s="316"/>
      <c r="OAJ52" s="316"/>
      <c r="OAK52" s="316"/>
      <c r="OAL52" s="316"/>
      <c r="OAM52" s="316"/>
      <c r="OAN52" s="316"/>
      <c r="OAO52" s="316"/>
      <c r="OAP52" s="316"/>
      <c r="OAQ52" s="316"/>
      <c r="OAR52" s="316"/>
      <c r="OAS52" s="316"/>
      <c r="OAT52" s="316"/>
      <c r="OAU52" s="316"/>
      <c r="OAV52" s="316"/>
      <c r="OAW52" s="316"/>
      <c r="OAX52" s="316"/>
      <c r="OAY52" s="316"/>
      <c r="OAZ52" s="316"/>
      <c r="OBA52" s="316"/>
      <c r="OBB52" s="316"/>
      <c r="OBC52" s="316"/>
      <c r="OBD52" s="316"/>
      <c r="OBE52" s="316"/>
      <c r="OBF52" s="316"/>
      <c r="OBG52" s="316"/>
      <c r="OBH52" s="316"/>
      <c r="OBI52" s="316"/>
      <c r="OBJ52" s="316"/>
      <c r="OBK52" s="316"/>
      <c r="OBL52" s="316"/>
      <c r="OBM52" s="316"/>
      <c r="OBN52" s="316"/>
      <c r="OBO52" s="316"/>
      <c r="OBP52" s="316"/>
      <c r="OBQ52" s="316"/>
      <c r="OBR52" s="316"/>
      <c r="OBS52" s="316"/>
      <c r="OBT52" s="316"/>
      <c r="OBU52" s="316"/>
      <c r="OBV52" s="316"/>
      <c r="OBW52" s="316"/>
      <c r="OBX52" s="316"/>
      <c r="OBY52" s="316"/>
      <c r="OBZ52" s="316"/>
      <c r="OCA52" s="316"/>
      <c r="OCB52" s="316"/>
      <c r="OCC52" s="316"/>
      <c r="OCD52" s="316"/>
      <c r="OCE52" s="316"/>
      <c r="OCF52" s="316"/>
      <c r="OCG52" s="316"/>
      <c r="OCH52" s="316"/>
      <c r="OCI52" s="316"/>
      <c r="OCJ52" s="316"/>
      <c r="OCK52" s="316"/>
      <c r="OCL52" s="316"/>
      <c r="OCM52" s="316"/>
      <c r="OCN52" s="316"/>
      <c r="OCO52" s="316"/>
      <c r="OCP52" s="316"/>
      <c r="OCQ52" s="316"/>
      <c r="OCR52" s="316"/>
      <c r="OCS52" s="316"/>
      <c r="OCT52" s="316"/>
      <c r="OCU52" s="316"/>
      <c r="OCV52" s="316"/>
      <c r="OCW52" s="316"/>
      <c r="OCX52" s="316"/>
      <c r="OCY52" s="316"/>
      <c r="OCZ52" s="316"/>
      <c r="ODA52" s="316"/>
      <c r="ODB52" s="316"/>
      <c r="ODC52" s="316"/>
      <c r="ODD52" s="316"/>
      <c r="ODE52" s="316"/>
      <c r="ODF52" s="316"/>
      <c r="ODG52" s="316"/>
      <c r="ODH52" s="316"/>
      <c r="ODI52" s="316"/>
      <c r="ODJ52" s="316"/>
      <c r="ODK52" s="316"/>
      <c r="ODL52" s="316"/>
      <c r="ODM52" s="316"/>
      <c r="ODN52" s="316"/>
      <c r="ODO52" s="316"/>
      <c r="ODP52" s="316"/>
      <c r="ODQ52" s="316"/>
      <c r="ODR52" s="316"/>
      <c r="ODS52" s="316"/>
      <c r="ODT52" s="316"/>
      <c r="ODU52" s="316"/>
      <c r="ODV52" s="316"/>
      <c r="ODW52" s="316"/>
      <c r="ODX52" s="316"/>
      <c r="ODY52" s="316"/>
      <c r="ODZ52" s="316"/>
      <c r="OEA52" s="316"/>
      <c r="OEB52" s="316"/>
      <c r="OEC52" s="316"/>
      <c r="OED52" s="316"/>
      <c r="OEE52" s="316"/>
      <c r="OEF52" s="316"/>
      <c r="OEG52" s="316"/>
      <c r="OEH52" s="316"/>
      <c r="OEI52" s="316"/>
      <c r="OEJ52" s="316"/>
      <c r="OEK52" s="316"/>
      <c r="OEL52" s="316"/>
      <c r="OEM52" s="316"/>
      <c r="OEN52" s="316"/>
      <c r="OEO52" s="316"/>
      <c r="OEP52" s="316"/>
      <c r="OEQ52" s="316"/>
      <c r="OER52" s="316"/>
      <c r="OES52" s="316"/>
      <c r="OET52" s="316"/>
      <c r="OEU52" s="316"/>
      <c r="OEV52" s="316"/>
      <c r="OEW52" s="316"/>
      <c r="OEX52" s="316"/>
      <c r="OEY52" s="316"/>
      <c r="OEZ52" s="316"/>
      <c r="OFA52" s="316"/>
      <c r="OFB52" s="316"/>
      <c r="OFC52" s="316"/>
      <c r="OFD52" s="316"/>
      <c r="OFE52" s="316"/>
      <c r="OFF52" s="316"/>
      <c r="OFG52" s="316"/>
      <c r="OFH52" s="316"/>
      <c r="OFI52" s="316"/>
      <c r="OFJ52" s="316"/>
      <c r="OFK52" s="316"/>
      <c r="OFL52" s="316"/>
      <c r="OFM52" s="316"/>
      <c r="OFN52" s="316"/>
      <c r="OFO52" s="316"/>
      <c r="OFP52" s="316"/>
      <c r="OFQ52" s="316"/>
      <c r="OFR52" s="316"/>
      <c r="OFS52" s="316"/>
      <c r="OFT52" s="316"/>
      <c r="OFU52" s="316"/>
      <c r="OFV52" s="316"/>
      <c r="OFW52" s="316"/>
      <c r="OFX52" s="316"/>
      <c r="OFY52" s="316"/>
      <c r="OFZ52" s="316"/>
      <c r="OGA52" s="316"/>
      <c r="OGB52" s="316"/>
      <c r="OGC52" s="316"/>
      <c r="OGD52" s="316"/>
      <c r="OGE52" s="316"/>
      <c r="OGF52" s="316"/>
      <c r="OGG52" s="316"/>
      <c r="OGH52" s="316"/>
      <c r="OGI52" s="316"/>
      <c r="OGJ52" s="316"/>
      <c r="OGK52" s="316"/>
      <c r="OGL52" s="316"/>
      <c r="OGM52" s="316"/>
      <c r="OGN52" s="316"/>
      <c r="OGO52" s="316"/>
      <c r="OGP52" s="316"/>
      <c r="OGQ52" s="316"/>
      <c r="OGR52" s="316"/>
      <c r="OGS52" s="316"/>
      <c r="OGT52" s="316"/>
      <c r="OGU52" s="316"/>
      <c r="OGV52" s="316"/>
      <c r="OGW52" s="316"/>
      <c r="OGX52" s="316"/>
      <c r="OGY52" s="316"/>
      <c r="OGZ52" s="316"/>
      <c r="OHA52" s="316"/>
      <c r="OHB52" s="316"/>
      <c r="OHC52" s="316"/>
      <c r="OHD52" s="316"/>
      <c r="OHE52" s="316"/>
      <c r="OHF52" s="316"/>
      <c r="OHG52" s="316"/>
      <c r="OHH52" s="316"/>
      <c r="OHI52" s="316"/>
      <c r="OHJ52" s="316"/>
      <c r="OHK52" s="316"/>
      <c r="OHL52" s="316"/>
      <c r="OHM52" s="316"/>
      <c r="OHN52" s="316"/>
      <c r="OHO52" s="316"/>
      <c r="OHP52" s="316"/>
      <c r="OHQ52" s="316"/>
      <c r="OHR52" s="316"/>
      <c r="OHS52" s="316"/>
      <c r="OHT52" s="316"/>
      <c r="OHU52" s="316"/>
      <c r="OHV52" s="316"/>
      <c r="OHW52" s="316"/>
      <c r="OHX52" s="316"/>
      <c r="OHY52" s="316"/>
      <c r="OHZ52" s="316"/>
      <c r="OIA52" s="316"/>
      <c r="OIB52" s="316"/>
      <c r="OIC52" s="316"/>
      <c r="OID52" s="316"/>
      <c r="OIE52" s="316"/>
      <c r="OIF52" s="316"/>
      <c r="OIG52" s="316"/>
      <c r="OIH52" s="316"/>
      <c r="OII52" s="316"/>
      <c r="OIJ52" s="316"/>
      <c r="OIK52" s="316"/>
      <c r="OIL52" s="316"/>
      <c r="OIM52" s="316"/>
      <c r="OIN52" s="316"/>
      <c r="OIO52" s="316"/>
      <c r="OIP52" s="316"/>
      <c r="OIQ52" s="316"/>
      <c r="OIR52" s="316"/>
      <c r="OIS52" s="316"/>
      <c r="OIT52" s="316"/>
      <c r="OIU52" s="316"/>
      <c r="OIV52" s="316"/>
      <c r="OIW52" s="316"/>
      <c r="OIX52" s="316"/>
      <c r="OIY52" s="316"/>
      <c r="OIZ52" s="316"/>
      <c r="OJA52" s="316"/>
      <c r="OJB52" s="316"/>
      <c r="OJC52" s="316"/>
      <c r="OJD52" s="316"/>
      <c r="OJE52" s="316"/>
      <c r="OJF52" s="316"/>
      <c r="OJG52" s="316"/>
      <c r="OJH52" s="316"/>
      <c r="OJI52" s="316"/>
      <c r="OJJ52" s="316"/>
      <c r="OJK52" s="316"/>
      <c r="OJL52" s="316"/>
      <c r="OJM52" s="316"/>
      <c r="OJN52" s="316"/>
      <c r="OJO52" s="316"/>
      <c r="OJP52" s="316"/>
      <c r="OJQ52" s="316"/>
      <c r="OJR52" s="316"/>
      <c r="OJS52" s="316"/>
      <c r="OJT52" s="316"/>
      <c r="OJU52" s="316"/>
      <c r="OJV52" s="316"/>
      <c r="OJW52" s="316"/>
      <c r="OJX52" s="316"/>
      <c r="OJY52" s="316"/>
      <c r="OJZ52" s="316"/>
      <c r="OKA52" s="316"/>
      <c r="OKB52" s="316"/>
      <c r="OKC52" s="316"/>
      <c r="OKD52" s="316"/>
      <c r="OKE52" s="316"/>
      <c r="OKF52" s="316"/>
      <c r="OKG52" s="316"/>
      <c r="OKH52" s="316"/>
      <c r="OKI52" s="316"/>
      <c r="OKJ52" s="316"/>
      <c r="OKK52" s="316"/>
      <c r="OKL52" s="316"/>
      <c r="OKM52" s="316"/>
      <c r="OKN52" s="316"/>
      <c r="OKO52" s="316"/>
      <c r="OKP52" s="316"/>
      <c r="OKQ52" s="316"/>
      <c r="OKR52" s="316"/>
      <c r="OKS52" s="316"/>
      <c r="OKT52" s="316"/>
      <c r="OKU52" s="316"/>
      <c r="OKV52" s="316"/>
      <c r="OKW52" s="316"/>
      <c r="OKX52" s="316"/>
      <c r="OKY52" s="316"/>
      <c r="OKZ52" s="316"/>
      <c r="OLA52" s="316"/>
      <c r="OLB52" s="316"/>
      <c r="OLC52" s="316"/>
      <c r="OLD52" s="316"/>
      <c r="OLE52" s="316"/>
      <c r="OLF52" s="316"/>
      <c r="OLG52" s="316"/>
      <c r="OLH52" s="316"/>
      <c r="OLI52" s="316"/>
      <c r="OLJ52" s="316"/>
      <c r="OLK52" s="316"/>
      <c r="OLL52" s="316"/>
      <c r="OLM52" s="316"/>
      <c r="OLN52" s="316"/>
      <c r="OLO52" s="316"/>
      <c r="OLP52" s="316"/>
      <c r="OLQ52" s="316"/>
      <c r="OLR52" s="316"/>
      <c r="OLS52" s="316"/>
      <c r="OLT52" s="316"/>
      <c r="OLU52" s="316"/>
      <c r="OLV52" s="316"/>
      <c r="OLW52" s="316"/>
      <c r="OLX52" s="316"/>
      <c r="OLY52" s="316"/>
      <c r="OLZ52" s="316"/>
      <c r="OMA52" s="316"/>
      <c r="OMB52" s="316"/>
      <c r="OMC52" s="316"/>
      <c r="OMD52" s="316"/>
      <c r="OME52" s="316"/>
      <c r="OMF52" s="316"/>
      <c r="OMG52" s="316"/>
      <c r="OMH52" s="316"/>
      <c r="OMI52" s="316"/>
      <c r="OMJ52" s="316"/>
      <c r="OMK52" s="316"/>
      <c r="OML52" s="316"/>
      <c r="OMM52" s="316"/>
      <c r="OMN52" s="316"/>
      <c r="OMO52" s="316"/>
      <c r="OMP52" s="316"/>
      <c r="OMQ52" s="316"/>
      <c r="OMR52" s="316"/>
      <c r="OMS52" s="316"/>
      <c r="OMT52" s="316"/>
      <c r="OMU52" s="316"/>
      <c r="OMV52" s="316"/>
      <c r="OMW52" s="316"/>
      <c r="OMX52" s="316"/>
      <c r="OMY52" s="316"/>
      <c r="OMZ52" s="316"/>
      <c r="ONA52" s="316"/>
      <c r="ONB52" s="316"/>
      <c r="ONC52" s="316"/>
      <c r="OND52" s="316"/>
      <c r="ONE52" s="316"/>
      <c r="ONF52" s="316"/>
      <c r="ONG52" s="316"/>
      <c r="ONH52" s="316"/>
      <c r="ONI52" s="316"/>
      <c r="ONJ52" s="316"/>
      <c r="ONK52" s="316"/>
      <c r="ONL52" s="316"/>
      <c r="ONM52" s="316"/>
      <c r="ONN52" s="316"/>
      <c r="ONO52" s="316"/>
      <c r="ONP52" s="316"/>
      <c r="ONQ52" s="316"/>
      <c r="ONR52" s="316"/>
      <c r="ONS52" s="316"/>
      <c r="ONT52" s="316"/>
      <c r="ONU52" s="316"/>
      <c r="ONV52" s="316"/>
      <c r="ONW52" s="316"/>
      <c r="ONX52" s="316"/>
      <c r="ONY52" s="316"/>
      <c r="ONZ52" s="316"/>
      <c r="OOA52" s="316"/>
      <c r="OOB52" s="316"/>
      <c r="OOC52" s="316"/>
      <c r="OOD52" s="316"/>
      <c r="OOE52" s="316"/>
      <c r="OOF52" s="316"/>
      <c r="OOG52" s="316"/>
      <c r="OOH52" s="316"/>
      <c r="OOI52" s="316"/>
      <c r="OOJ52" s="316"/>
      <c r="OOK52" s="316"/>
      <c r="OOL52" s="316"/>
      <c r="OOM52" s="316"/>
      <c r="OON52" s="316"/>
      <c r="OOO52" s="316"/>
      <c r="OOP52" s="316"/>
      <c r="OOQ52" s="316"/>
      <c r="OOR52" s="316"/>
      <c r="OOS52" s="316"/>
      <c r="OOT52" s="316"/>
      <c r="OOU52" s="316"/>
      <c r="OOV52" s="316"/>
      <c r="OOW52" s="316"/>
      <c r="OOX52" s="316"/>
      <c r="OOY52" s="316"/>
      <c r="OOZ52" s="316"/>
      <c r="OPA52" s="316"/>
      <c r="OPB52" s="316"/>
      <c r="OPC52" s="316"/>
      <c r="OPD52" s="316"/>
      <c r="OPE52" s="316"/>
      <c r="OPF52" s="316"/>
      <c r="OPG52" s="316"/>
      <c r="OPH52" s="316"/>
      <c r="OPI52" s="316"/>
      <c r="OPJ52" s="316"/>
      <c r="OPK52" s="316"/>
      <c r="OPL52" s="316"/>
      <c r="OPM52" s="316"/>
      <c r="OPN52" s="316"/>
      <c r="OPO52" s="316"/>
      <c r="OPP52" s="316"/>
      <c r="OPQ52" s="316"/>
      <c r="OPR52" s="316"/>
      <c r="OPS52" s="316"/>
      <c r="OPT52" s="316"/>
      <c r="OPU52" s="316"/>
      <c r="OPV52" s="316"/>
      <c r="OPW52" s="316"/>
      <c r="OPX52" s="316"/>
      <c r="OPY52" s="316"/>
      <c r="OPZ52" s="316"/>
      <c r="OQA52" s="316"/>
      <c r="OQB52" s="316"/>
      <c r="OQC52" s="316"/>
      <c r="OQD52" s="316"/>
      <c r="OQE52" s="316"/>
      <c r="OQF52" s="316"/>
      <c r="OQG52" s="316"/>
      <c r="OQH52" s="316"/>
      <c r="OQI52" s="316"/>
      <c r="OQJ52" s="316"/>
      <c r="OQK52" s="316"/>
      <c r="OQL52" s="316"/>
      <c r="OQM52" s="316"/>
      <c r="OQN52" s="316"/>
      <c r="OQO52" s="316"/>
      <c r="OQP52" s="316"/>
      <c r="OQQ52" s="316"/>
      <c r="OQR52" s="316"/>
      <c r="OQS52" s="316"/>
      <c r="OQT52" s="316"/>
      <c r="OQU52" s="316"/>
      <c r="OQV52" s="316"/>
      <c r="OQW52" s="316"/>
      <c r="OQX52" s="316"/>
      <c r="OQY52" s="316"/>
      <c r="OQZ52" s="316"/>
      <c r="ORA52" s="316"/>
      <c r="ORB52" s="316"/>
      <c r="ORC52" s="316"/>
      <c r="ORD52" s="316"/>
      <c r="ORE52" s="316"/>
      <c r="ORF52" s="316"/>
      <c r="ORG52" s="316"/>
      <c r="ORH52" s="316"/>
      <c r="ORI52" s="316"/>
      <c r="ORJ52" s="316"/>
      <c r="ORK52" s="316"/>
      <c r="ORL52" s="316"/>
      <c r="ORM52" s="316"/>
      <c r="ORN52" s="316"/>
      <c r="ORO52" s="316"/>
      <c r="ORP52" s="316"/>
      <c r="ORQ52" s="316"/>
      <c r="ORR52" s="316"/>
      <c r="ORS52" s="316"/>
      <c r="ORT52" s="316"/>
      <c r="ORU52" s="316"/>
      <c r="ORV52" s="316"/>
      <c r="ORW52" s="316"/>
      <c r="ORX52" s="316"/>
      <c r="ORY52" s="316"/>
      <c r="ORZ52" s="316"/>
      <c r="OSA52" s="316"/>
      <c r="OSB52" s="316"/>
      <c r="OSC52" s="316"/>
      <c r="OSD52" s="316"/>
      <c r="OSE52" s="316"/>
      <c r="OSF52" s="316"/>
      <c r="OSG52" s="316"/>
      <c r="OSH52" s="316"/>
      <c r="OSI52" s="316"/>
      <c r="OSJ52" s="316"/>
      <c r="OSK52" s="316"/>
      <c r="OSL52" s="316"/>
      <c r="OSM52" s="316"/>
      <c r="OSN52" s="316"/>
      <c r="OSO52" s="316"/>
      <c r="OSP52" s="316"/>
      <c r="OSQ52" s="316"/>
      <c r="OSR52" s="316"/>
      <c r="OSS52" s="316"/>
      <c r="OST52" s="316"/>
      <c r="OSU52" s="316"/>
      <c r="OSV52" s="316"/>
      <c r="OSW52" s="316"/>
      <c r="OSX52" s="316"/>
      <c r="OSY52" s="316"/>
      <c r="OSZ52" s="316"/>
      <c r="OTA52" s="316"/>
      <c r="OTB52" s="316"/>
      <c r="OTC52" s="316"/>
      <c r="OTD52" s="316"/>
      <c r="OTE52" s="316"/>
      <c r="OTF52" s="316"/>
      <c r="OTG52" s="316"/>
      <c r="OTH52" s="316"/>
      <c r="OTI52" s="316"/>
      <c r="OTJ52" s="316"/>
      <c r="OTK52" s="316"/>
      <c r="OTL52" s="316"/>
      <c r="OTM52" s="316"/>
      <c r="OTN52" s="316"/>
      <c r="OTO52" s="316"/>
      <c r="OTP52" s="316"/>
      <c r="OTQ52" s="316"/>
      <c r="OTR52" s="316"/>
      <c r="OTS52" s="316"/>
      <c r="OTT52" s="316"/>
      <c r="OTU52" s="316"/>
      <c r="OTV52" s="316"/>
      <c r="OTW52" s="316"/>
      <c r="OTX52" s="316"/>
      <c r="OTY52" s="316"/>
      <c r="OTZ52" s="316"/>
      <c r="OUA52" s="316"/>
      <c r="OUB52" s="316"/>
      <c r="OUC52" s="316"/>
      <c r="OUD52" s="316"/>
      <c r="OUE52" s="316"/>
      <c r="OUF52" s="316"/>
      <c r="OUG52" s="316"/>
      <c r="OUH52" s="316"/>
      <c r="OUI52" s="316"/>
      <c r="OUJ52" s="316"/>
      <c r="OUK52" s="316"/>
      <c r="OUL52" s="316"/>
      <c r="OUM52" s="316"/>
      <c r="OUN52" s="316"/>
      <c r="OUO52" s="316"/>
      <c r="OUP52" s="316"/>
      <c r="OUQ52" s="316"/>
      <c r="OUR52" s="316"/>
      <c r="OUS52" s="316"/>
      <c r="OUT52" s="316"/>
      <c r="OUU52" s="316"/>
      <c r="OUV52" s="316"/>
      <c r="OUW52" s="316"/>
      <c r="OUX52" s="316"/>
      <c r="OUY52" s="316"/>
      <c r="OUZ52" s="316"/>
      <c r="OVA52" s="316"/>
      <c r="OVB52" s="316"/>
      <c r="OVC52" s="316"/>
      <c r="OVD52" s="316"/>
      <c r="OVE52" s="316"/>
      <c r="OVF52" s="316"/>
      <c r="OVG52" s="316"/>
      <c r="OVH52" s="316"/>
      <c r="OVI52" s="316"/>
      <c r="OVJ52" s="316"/>
      <c r="OVK52" s="316"/>
      <c r="OVL52" s="316"/>
      <c r="OVM52" s="316"/>
      <c r="OVN52" s="316"/>
      <c r="OVO52" s="316"/>
      <c r="OVP52" s="316"/>
      <c r="OVQ52" s="316"/>
      <c r="OVR52" s="316"/>
      <c r="OVS52" s="316"/>
      <c r="OVT52" s="316"/>
      <c r="OVU52" s="316"/>
      <c r="OVV52" s="316"/>
      <c r="OVW52" s="316"/>
      <c r="OVX52" s="316"/>
      <c r="OVY52" s="316"/>
      <c r="OVZ52" s="316"/>
      <c r="OWA52" s="316"/>
      <c r="OWB52" s="316"/>
      <c r="OWC52" s="316"/>
      <c r="OWD52" s="316"/>
      <c r="OWE52" s="316"/>
      <c r="OWF52" s="316"/>
      <c r="OWG52" s="316"/>
      <c r="OWH52" s="316"/>
      <c r="OWI52" s="316"/>
      <c r="OWJ52" s="316"/>
      <c r="OWK52" s="316"/>
      <c r="OWL52" s="316"/>
      <c r="OWM52" s="316"/>
      <c r="OWN52" s="316"/>
      <c r="OWO52" s="316"/>
      <c r="OWP52" s="316"/>
      <c r="OWQ52" s="316"/>
      <c r="OWR52" s="316"/>
      <c r="OWS52" s="316"/>
      <c r="OWT52" s="316"/>
      <c r="OWU52" s="316"/>
      <c r="OWV52" s="316"/>
      <c r="OWW52" s="316"/>
      <c r="OWX52" s="316"/>
      <c r="OWY52" s="316"/>
      <c r="OWZ52" s="316"/>
      <c r="OXA52" s="316"/>
      <c r="OXB52" s="316"/>
      <c r="OXC52" s="316"/>
      <c r="OXD52" s="316"/>
      <c r="OXE52" s="316"/>
      <c r="OXF52" s="316"/>
      <c r="OXG52" s="316"/>
      <c r="OXH52" s="316"/>
      <c r="OXI52" s="316"/>
      <c r="OXJ52" s="316"/>
      <c r="OXK52" s="316"/>
      <c r="OXL52" s="316"/>
      <c r="OXM52" s="316"/>
      <c r="OXN52" s="316"/>
      <c r="OXO52" s="316"/>
      <c r="OXP52" s="316"/>
      <c r="OXQ52" s="316"/>
      <c r="OXR52" s="316"/>
      <c r="OXS52" s="316"/>
      <c r="OXT52" s="316"/>
      <c r="OXU52" s="316"/>
      <c r="OXV52" s="316"/>
      <c r="OXW52" s="316"/>
      <c r="OXX52" s="316"/>
      <c r="OXY52" s="316"/>
      <c r="OXZ52" s="316"/>
      <c r="OYA52" s="316"/>
      <c r="OYB52" s="316"/>
      <c r="OYC52" s="316"/>
      <c r="OYD52" s="316"/>
      <c r="OYE52" s="316"/>
      <c r="OYF52" s="316"/>
      <c r="OYG52" s="316"/>
      <c r="OYH52" s="316"/>
      <c r="OYI52" s="316"/>
      <c r="OYJ52" s="316"/>
      <c r="OYK52" s="316"/>
      <c r="OYL52" s="316"/>
      <c r="OYM52" s="316"/>
      <c r="OYN52" s="316"/>
      <c r="OYO52" s="316"/>
      <c r="OYP52" s="316"/>
      <c r="OYQ52" s="316"/>
      <c r="OYR52" s="316"/>
      <c r="OYS52" s="316"/>
      <c r="OYT52" s="316"/>
      <c r="OYU52" s="316"/>
      <c r="OYV52" s="316"/>
      <c r="OYW52" s="316"/>
      <c r="OYX52" s="316"/>
      <c r="OYY52" s="316"/>
      <c r="OYZ52" s="316"/>
      <c r="OZA52" s="316"/>
      <c r="OZB52" s="316"/>
      <c r="OZC52" s="316"/>
      <c r="OZD52" s="316"/>
      <c r="OZE52" s="316"/>
      <c r="OZF52" s="316"/>
      <c r="OZG52" s="316"/>
      <c r="OZH52" s="316"/>
      <c r="OZI52" s="316"/>
      <c r="OZJ52" s="316"/>
      <c r="OZK52" s="316"/>
      <c r="OZL52" s="316"/>
      <c r="OZM52" s="316"/>
      <c r="OZN52" s="316"/>
      <c r="OZO52" s="316"/>
      <c r="OZP52" s="316"/>
      <c r="OZQ52" s="316"/>
      <c r="OZR52" s="316"/>
      <c r="OZS52" s="316"/>
      <c r="OZT52" s="316"/>
      <c r="OZU52" s="316"/>
      <c r="OZV52" s="316"/>
      <c r="OZW52" s="316"/>
      <c r="OZX52" s="316"/>
      <c r="OZY52" s="316"/>
      <c r="OZZ52" s="316"/>
      <c r="PAA52" s="316"/>
      <c r="PAB52" s="316"/>
      <c r="PAC52" s="316"/>
      <c r="PAD52" s="316"/>
      <c r="PAE52" s="316"/>
      <c r="PAF52" s="316"/>
      <c r="PAG52" s="316"/>
      <c r="PAH52" s="316"/>
      <c r="PAI52" s="316"/>
      <c r="PAJ52" s="316"/>
      <c r="PAK52" s="316"/>
      <c r="PAL52" s="316"/>
      <c r="PAM52" s="316"/>
      <c r="PAN52" s="316"/>
      <c r="PAO52" s="316"/>
      <c r="PAP52" s="316"/>
      <c r="PAQ52" s="316"/>
      <c r="PAR52" s="316"/>
      <c r="PAS52" s="316"/>
      <c r="PAT52" s="316"/>
      <c r="PAU52" s="316"/>
      <c r="PAV52" s="316"/>
      <c r="PAW52" s="316"/>
      <c r="PAX52" s="316"/>
      <c r="PAY52" s="316"/>
      <c r="PAZ52" s="316"/>
      <c r="PBA52" s="316"/>
      <c r="PBB52" s="316"/>
      <c r="PBC52" s="316"/>
      <c r="PBD52" s="316"/>
      <c r="PBE52" s="316"/>
      <c r="PBF52" s="316"/>
      <c r="PBG52" s="316"/>
      <c r="PBH52" s="316"/>
      <c r="PBI52" s="316"/>
      <c r="PBJ52" s="316"/>
      <c r="PBK52" s="316"/>
      <c r="PBL52" s="316"/>
      <c r="PBM52" s="316"/>
      <c r="PBN52" s="316"/>
      <c r="PBO52" s="316"/>
      <c r="PBP52" s="316"/>
      <c r="PBQ52" s="316"/>
      <c r="PBR52" s="316"/>
      <c r="PBS52" s="316"/>
      <c r="PBT52" s="316"/>
      <c r="PBU52" s="316"/>
      <c r="PBV52" s="316"/>
      <c r="PBW52" s="316"/>
      <c r="PBX52" s="316"/>
      <c r="PBY52" s="316"/>
      <c r="PBZ52" s="316"/>
      <c r="PCA52" s="316"/>
      <c r="PCB52" s="316"/>
      <c r="PCC52" s="316"/>
      <c r="PCD52" s="316"/>
      <c r="PCE52" s="316"/>
      <c r="PCF52" s="316"/>
      <c r="PCG52" s="316"/>
      <c r="PCH52" s="316"/>
      <c r="PCI52" s="316"/>
      <c r="PCJ52" s="316"/>
      <c r="PCK52" s="316"/>
      <c r="PCL52" s="316"/>
      <c r="PCM52" s="316"/>
      <c r="PCN52" s="316"/>
      <c r="PCO52" s="316"/>
      <c r="PCP52" s="316"/>
      <c r="PCQ52" s="316"/>
      <c r="PCR52" s="316"/>
      <c r="PCS52" s="316"/>
      <c r="PCT52" s="316"/>
      <c r="PCU52" s="316"/>
      <c r="PCV52" s="316"/>
      <c r="PCW52" s="316"/>
      <c r="PCX52" s="316"/>
      <c r="PCY52" s="316"/>
      <c r="PCZ52" s="316"/>
      <c r="PDA52" s="316"/>
      <c r="PDB52" s="316"/>
      <c r="PDC52" s="316"/>
      <c r="PDD52" s="316"/>
      <c r="PDE52" s="316"/>
      <c r="PDF52" s="316"/>
      <c r="PDG52" s="316"/>
      <c r="PDH52" s="316"/>
      <c r="PDI52" s="316"/>
      <c r="PDJ52" s="316"/>
      <c r="PDK52" s="316"/>
      <c r="PDL52" s="316"/>
      <c r="PDM52" s="316"/>
      <c r="PDN52" s="316"/>
      <c r="PDO52" s="316"/>
      <c r="PDP52" s="316"/>
      <c r="PDQ52" s="316"/>
      <c r="PDR52" s="316"/>
      <c r="PDS52" s="316"/>
      <c r="PDT52" s="316"/>
      <c r="PDU52" s="316"/>
      <c r="PDV52" s="316"/>
      <c r="PDW52" s="316"/>
      <c r="PDX52" s="316"/>
      <c r="PDY52" s="316"/>
      <c r="PDZ52" s="316"/>
      <c r="PEA52" s="316"/>
      <c r="PEB52" s="316"/>
      <c r="PEC52" s="316"/>
      <c r="PED52" s="316"/>
      <c r="PEE52" s="316"/>
      <c r="PEF52" s="316"/>
      <c r="PEG52" s="316"/>
      <c r="PEH52" s="316"/>
      <c r="PEI52" s="316"/>
      <c r="PEJ52" s="316"/>
      <c r="PEK52" s="316"/>
      <c r="PEL52" s="316"/>
      <c r="PEM52" s="316"/>
      <c r="PEN52" s="316"/>
      <c r="PEO52" s="316"/>
      <c r="PEP52" s="316"/>
      <c r="PEQ52" s="316"/>
      <c r="PER52" s="316"/>
      <c r="PES52" s="316"/>
      <c r="PET52" s="316"/>
      <c r="PEU52" s="316"/>
      <c r="PEV52" s="316"/>
      <c r="PEW52" s="316"/>
      <c r="PEX52" s="316"/>
      <c r="PEY52" s="316"/>
      <c r="PEZ52" s="316"/>
      <c r="PFA52" s="316"/>
      <c r="PFB52" s="316"/>
      <c r="PFC52" s="316"/>
      <c r="PFD52" s="316"/>
      <c r="PFE52" s="316"/>
      <c r="PFF52" s="316"/>
      <c r="PFG52" s="316"/>
      <c r="PFH52" s="316"/>
      <c r="PFI52" s="316"/>
      <c r="PFJ52" s="316"/>
      <c r="PFK52" s="316"/>
      <c r="PFL52" s="316"/>
      <c r="PFM52" s="316"/>
      <c r="PFN52" s="316"/>
      <c r="PFO52" s="316"/>
      <c r="PFP52" s="316"/>
      <c r="PFQ52" s="316"/>
      <c r="PFR52" s="316"/>
      <c r="PFS52" s="316"/>
      <c r="PFT52" s="316"/>
      <c r="PFU52" s="316"/>
      <c r="PFV52" s="316"/>
      <c r="PFW52" s="316"/>
      <c r="PFX52" s="316"/>
      <c r="PFY52" s="316"/>
      <c r="PFZ52" s="316"/>
      <c r="PGA52" s="316"/>
      <c r="PGB52" s="316"/>
      <c r="PGC52" s="316"/>
      <c r="PGD52" s="316"/>
      <c r="PGE52" s="316"/>
      <c r="PGF52" s="316"/>
      <c r="PGG52" s="316"/>
      <c r="PGH52" s="316"/>
      <c r="PGI52" s="316"/>
      <c r="PGJ52" s="316"/>
      <c r="PGK52" s="316"/>
      <c r="PGL52" s="316"/>
      <c r="PGM52" s="316"/>
      <c r="PGN52" s="316"/>
      <c r="PGO52" s="316"/>
      <c r="PGP52" s="316"/>
      <c r="PGQ52" s="316"/>
      <c r="PGR52" s="316"/>
      <c r="PGS52" s="316"/>
      <c r="PGT52" s="316"/>
      <c r="PGU52" s="316"/>
      <c r="PGV52" s="316"/>
      <c r="PGW52" s="316"/>
      <c r="PGX52" s="316"/>
      <c r="PGY52" s="316"/>
      <c r="PGZ52" s="316"/>
      <c r="PHA52" s="316"/>
      <c r="PHB52" s="316"/>
      <c r="PHC52" s="316"/>
      <c r="PHD52" s="316"/>
      <c r="PHE52" s="316"/>
      <c r="PHF52" s="316"/>
      <c r="PHG52" s="316"/>
      <c r="PHH52" s="316"/>
      <c r="PHI52" s="316"/>
      <c r="PHJ52" s="316"/>
      <c r="PHK52" s="316"/>
      <c r="PHL52" s="316"/>
      <c r="PHM52" s="316"/>
      <c r="PHN52" s="316"/>
      <c r="PHO52" s="316"/>
      <c r="PHP52" s="316"/>
      <c r="PHQ52" s="316"/>
      <c r="PHR52" s="316"/>
      <c r="PHS52" s="316"/>
      <c r="PHT52" s="316"/>
      <c r="PHU52" s="316"/>
      <c r="PHV52" s="316"/>
      <c r="PHW52" s="316"/>
      <c r="PHX52" s="316"/>
      <c r="PHY52" s="316"/>
      <c r="PHZ52" s="316"/>
      <c r="PIA52" s="316"/>
      <c r="PIB52" s="316"/>
      <c r="PIC52" s="316"/>
      <c r="PID52" s="316"/>
      <c r="PIE52" s="316"/>
      <c r="PIF52" s="316"/>
      <c r="PIG52" s="316"/>
      <c r="PIH52" s="316"/>
      <c r="PII52" s="316"/>
      <c r="PIJ52" s="316"/>
      <c r="PIK52" s="316"/>
      <c r="PIL52" s="316"/>
      <c r="PIM52" s="316"/>
      <c r="PIN52" s="316"/>
      <c r="PIO52" s="316"/>
      <c r="PIP52" s="316"/>
      <c r="PIQ52" s="316"/>
      <c r="PIR52" s="316"/>
      <c r="PIS52" s="316"/>
      <c r="PIT52" s="316"/>
      <c r="PIU52" s="316"/>
      <c r="PIV52" s="316"/>
      <c r="PIW52" s="316"/>
      <c r="PIX52" s="316"/>
      <c r="PIY52" s="316"/>
      <c r="PIZ52" s="316"/>
      <c r="PJA52" s="316"/>
      <c r="PJB52" s="316"/>
      <c r="PJC52" s="316"/>
      <c r="PJD52" s="316"/>
      <c r="PJE52" s="316"/>
      <c r="PJF52" s="316"/>
      <c r="PJG52" s="316"/>
      <c r="PJH52" s="316"/>
      <c r="PJI52" s="316"/>
      <c r="PJJ52" s="316"/>
      <c r="PJK52" s="316"/>
      <c r="PJL52" s="316"/>
      <c r="PJM52" s="316"/>
      <c r="PJN52" s="316"/>
      <c r="PJO52" s="316"/>
      <c r="PJP52" s="316"/>
      <c r="PJQ52" s="316"/>
      <c r="PJR52" s="316"/>
      <c r="PJS52" s="316"/>
      <c r="PJT52" s="316"/>
      <c r="PJU52" s="316"/>
      <c r="PJV52" s="316"/>
      <c r="PJW52" s="316"/>
      <c r="PJX52" s="316"/>
      <c r="PJY52" s="316"/>
      <c r="PJZ52" s="316"/>
      <c r="PKA52" s="316"/>
      <c r="PKB52" s="316"/>
      <c r="PKC52" s="316"/>
      <c r="PKD52" s="316"/>
      <c r="PKE52" s="316"/>
      <c r="PKF52" s="316"/>
      <c r="PKG52" s="316"/>
      <c r="PKH52" s="316"/>
      <c r="PKI52" s="316"/>
      <c r="PKJ52" s="316"/>
      <c r="PKK52" s="316"/>
      <c r="PKL52" s="316"/>
      <c r="PKM52" s="316"/>
      <c r="PKN52" s="316"/>
      <c r="PKO52" s="316"/>
      <c r="PKP52" s="316"/>
      <c r="PKQ52" s="316"/>
      <c r="PKR52" s="316"/>
      <c r="PKS52" s="316"/>
      <c r="PKT52" s="316"/>
      <c r="PKU52" s="316"/>
      <c r="PKV52" s="316"/>
      <c r="PKW52" s="316"/>
      <c r="PKX52" s="316"/>
      <c r="PKY52" s="316"/>
      <c r="PKZ52" s="316"/>
      <c r="PLA52" s="316"/>
      <c r="PLB52" s="316"/>
      <c r="PLC52" s="316"/>
      <c r="PLD52" s="316"/>
      <c r="PLE52" s="316"/>
      <c r="PLF52" s="316"/>
      <c r="PLG52" s="316"/>
      <c r="PLH52" s="316"/>
      <c r="PLI52" s="316"/>
      <c r="PLJ52" s="316"/>
      <c r="PLK52" s="316"/>
      <c r="PLL52" s="316"/>
      <c r="PLM52" s="316"/>
      <c r="PLN52" s="316"/>
      <c r="PLO52" s="316"/>
      <c r="PLP52" s="316"/>
      <c r="PLQ52" s="316"/>
      <c r="PLR52" s="316"/>
      <c r="PLS52" s="316"/>
      <c r="PLT52" s="316"/>
      <c r="PLU52" s="316"/>
      <c r="PLV52" s="316"/>
      <c r="PLW52" s="316"/>
      <c r="PLX52" s="316"/>
      <c r="PLY52" s="316"/>
      <c r="PLZ52" s="316"/>
      <c r="PMA52" s="316"/>
      <c r="PMB52" s="316"/>
      <c r="PMC52" s="316"/>
      <c r="PMD52" s="316"/>
      <c r="PME52" s="316"/>
      <c r="PMF52" s="316"/>
      <c r="PMG52" s="316"/>
      <c r="PMH52" s="316"/>
      <c r="PMI52" s="316"/>
      <c r="PMJ52" s="316"/>
      <c r="PMK52" s="316"/>
      <c r="PML52" s="316"/>
      <c r="PMM52" s="316"/>
      <c r="PMN52" s="316"/>
      <c r="PMO52" s="316"/>
      <c r="PMP52" s="316"/>
      <c r="PMQ52" s="316"/>
      <c r="PMR52" s="316"/>
      <c r="PMS52" s="316"/>
      <c r="PMT52" s="316"/>
      <c r="PMU52" s="316"/>
      <c r="PMV52" s="316"/>
      <c r="PMW52" s="316"/>
      <c r="PMX52" s="316"/>
      <c r="PMY52" s="316"/>
      <c r="PMZ52" s="316"/>
      <c r="PNA52" s="316"/>
      <c r="PNB52" s="316"/>
      <c r="PNC52" s="316"/>
      <c r="PND52" s="316"/>
      <c r="PNE52" s="316"/>
      <c r="PNF52" s="316"/>
      <c r="PNG52" s="316"/>
      <c r="PNH52" s="316"/>
      <c r="PNI52" s="316"/>
      <c r="PNJ52" s="316"/>
      <c r="PNK52" s="316"/>
      <c r="PNL52" s="316"/>
      <c r="PNM52" s="316"/>
      <c r="PNN52" s="316"/>
      <c r="PNO52" s="316"/>
      <c r="PNP52" s="316"/>
      <c r="PNQ52" s="316"/>
      <c r="PNR52" s="316"/>
      <c r="PNS52" s="316"/>
      <c r="PNT52" s="316"/>
      <c r="PNU52" s="316"/>
      <c r="PNV52" s="316"/>
      <c r="PNW52" s="316"/>
      <c r="PNX52" s="316"/>
      <c r="PNY52" s="316"/>
      <c r="PNZ52" s="316"/>
      <c r="POA52" s="316"/>
      <c r="POB52" s="316"/>
      <c r="POC52" s="316"/>
      <c r="POD52" s="316"/>
      <c r="POE52" s="316"/>
      <c r="POF52" s="316"/>
      <c r="POG52" s="316"/>
      <c r="POH52" s="316"/>
      <c r="POI52" s="316"/>
      <c r="POJ52" s="316"/>
      <c r="POK52" s="316"/>
      <c r="POL52" s="316"/>
      <c r="POM52" s="316"/>
      <c r="PON52" s="316"/>
      <c r="POO52" s="316"/>
      <c r="POP52" s="316"/>
      <c r="POQ52" s="316"/>
      <c r="POR52" s="316"/>
      <c r="POS52" s="316"/>
      <c r="POT52" s="316"/>
      <c r="POU52" s="316"/>
      <c r="POV52" s="316"/>
      <c r="POW52" s="316"/>
      <c r="POX52" s="316"/>
      <c r="POY52" s="316"/>
      <c r="POZ52" s="316"/>
      <c r="PPA52" s="316"/>
      <c r="PPB52" s="316"/>
      <c r="PPC52" s="316"/>
      <c r="PPD52" s="316"/>
      <c r="PPE52" s="316"/>
      <c r="PPF52" s="316"/>
      <c r="PPG52" s="316"/>
      <c r="PPH52" s="316"/>
      <c r="PPI52" s="316"/>
      <c r="PPJ52" s="316"/>
      <c r="PPK52" s="316"/>
      <c r="PPL52" s="316"/>
      <c r="PPM52" s="316"/>
      <c r="PPN52" s="316"/>
      <c r="PPO52" s="316"/>
      <c r="PPP52" s="316"/>
      <c r="PPQ52" s="316"/>
      <c r="PPR52" s="316"/>
      <c r="PPS52" s="316"/>
      <c r="PPT52" s="316"/>
      <c r="PPU52" s="316"/>
      <c r="PPV52" s="316"/>
      <c r="PPW52" s="316"/>
      <c r="PPX52" s="316"/>
      <c r="PPY52" s="316"/>
      <c r="PPZ52" s="316"/>
      <c r="PQA52" s="316"/>
      <c r="PQB52" s="316"/>
      <c r="PQC52" s="316"/>
      <c r="PQD52" s="316"/>
      <c r="PQE52" s="316"/>
      <c r="PQF52" s="316"/>
      <c r="PQG52" s="316"/>
      <c r="PQH52" s="316"/>
      <c r="PQI52" s="316"/>
      <c r="PQJ52" s="316"/>
      <c r="PQK52" s="316"/>
      <c r="PQL52" s="316"/>
      <c r="PQM52" s="316"/>
      <c r="PQN52" s="316"/>
      <c r="PQO52" s="316"/>
      <c r="PQP52" s="316"/>
      <c r="PQQ52" s="316"/>
      <c r="PQR52" s="316"/>
      <c r="PQS52" s="316"/>
      <c r="PQT52" s="316"/>
      <c r="PQU52" s="316"/>
      <c r="PQV52" s="316"/>
      <c r="PQW52" s="316"/>
      <c r="PQX52" s="316"/>
      <c r="PQY52" s="316"/>
      <c r="PQZ52" s="316"/>
      <c r="PRA52" s="316"/>
      <c r="PRB52" s="316"/>
      <c r="PRC52" s="316"/>
      <c r="PRD52" s="316"/>
      <c r="PRE52" s="316"/>
      <c r="PRF52" s="316"/>
      <c r="PRG52" s="316"/>
      <c r="PRH52" s="316"/>
      <c r="PRI52" s="316"/>
      <c r="PRJ52" s="316"/>
      <c r="PRK52" s="316"/>
      <c r="PRL52" s="316"/>
      <c r="PRM52" s="316"/>
      <c r="PRN52" s="316"/>
      <c r="PRO52" s="316"/>
      <c r="PRP52" s="316"/>
      <c r="PRQ52" s="316"/>
      <c r="PRR52" s="316"/>
      <c r="PRS52" s="316"/>
      <c r="PRT52" s="316"/>
      <c r="PRU52" s="316"/>
      <c r="PRV52" s="316"/>
      <c r="PRW52" s="316"/>
      <c r="PRX52" s="316"/>
      <c r="PRY52" s="316"/>
      <c r="PRZ52" s="316"/>
      <c r="PSA52" s="316"/>
      <c r="PSB52" s="316"/>
      <c r="PSC52" s="316"/>
      <c r="PSD52" s="316"/>
      <c r="PSE52" s="316"/>
      <c r="PSF52" s="316"/>
      <c r="PSG52" s="316"/>
      <c r="PSH52" s="316"/>
      <c r="PSI52" s="316"/>
      <c r="PSJ52" s="316"/>
      <c r="PSK52" s="316"/>
      <c r="PSL52" s="316"/>
      <c r="PSM52" s="316"/>
      <c r="PSN52" s="316"/>
      <c r="PSO52" s="316"/>
      <c r="PSP52" s="316"/>
      <c r="PSQ52" s="316"/>
      <c r="PSR52" s="316"/>
      <c r="PSS52" s="316"/>
      <c r="PST52" s="316"/>
      <c r="PSU52" s="316"/>
      <c r="PSV52" s="316"/>
      <c r="PSW52" s="316"/>
      <c r="PSX52" s="316"/>
      <c r="PSY52" s="316"/>
      <c r="PSZ52" s="316"/>
      <c r="PTA52" s="316"/>
      <c r="PTB52" s="316"/>
      <c r="PTC52" s="316"/>
      <c r="PTD52" s="316"/>
      <c r="PTE52" s="316"/>
      <c r="PTF52" s="316"/>
      <c r="PTG52" s="316"/>
      <c r="PTH52" s="316"/>
      <c r="PTI52" s="316"/>
      <c r="PTJ52" s="316"/>
      <c r="PTK52" s="316"/>
      <c r="PTL52" s="316"/>
      <c r="PTM52" s="316"/>
      <c r="PTN52" s="316"/>
      <c r="PTO52" s="316"/>
      <c r="PTP52" s="316"/>
      <c r="PTQ52" s="316"/>
      <c r="PTR52" s="316"/>
      <c r="PTS52" s="316"/>
      <c r="PTT52" s="316"/>
      <c r="PTU52" s="316"/>
      <c r="PTV52" s="316"/>
      <c r="PTW52" s="316"/>
      <c r="PTX52" s="316"/>
      <c r="PTY52" s="316"/>
      <c r="PTZ52" s="316"/>
      <c r="PUA52" s="316"/>
      <c r="PUB52" s="316"/>
      <c r="PUC52" s="316"/>
      <c r="PUD52" s="316"/>
      <c r="PUE52" s="316"/>
      <c r="PUF52" s="316"/>
      <c r="PUG52" s="316"/>
      <c r="PUH52" s="316"/>
      <c r="PUI52" s="316"/>
      <c r="PUJ52" s="316"/>
      <c r="PUK52" s="316"/>
      <c r="PUL52" s="316"/>
      <c r="PUM52" s="316"/>
      <c r="PUN52" s="316"/>
      <c r="PUO52" s="316"/>
      <c r="PUP52" s="316"/>
      <c r="PUQ52" s="316"/>
      <c r="PUR52" s="316"/>
      <c r="PUS52" s="316"/>
      <c r="PUT52" s="316"/>
      <c r="PUU52" s="316"/>
      <c r="PUV52" s="316"/>
      <c r="PUW52" s="316"/>
      <c r="PUX52" s="316"/>
      <c r="PUY52" s="316"/>
      <c r="PUZ52" s="316"/>
      <c r="PVA52" s="316"/>
      <c r="PVB52" s="316"/>
      <c r="PVC52" s="316"/>
      <c r="PVD52" s="316"/>
      <c r="PVE52" s="316"/>
      <c r="PVF52" s="316"/>
      <c r="PVG52" s="316"/>
      <c r="PVH52" s="316"/>
      <c r="PVI52" s="316"/>
      <c r="PVJ52" s="316"/>
      <c r="PVK52" s="316"/>
      <c r="PVL52" s="316"/>
      <c r="PVM52" s="316"/>
      <c r="PVN52" s="316"/>
      <c r="PVO52" s="316"/>
      <c r="PVP52" s="316"/>
      <c r="PVQ52" s="316"/>
      <c r="PVR52" s="316"/>
      <c r="PVS52" s="316"/>
      <c r="PVT52" s="316"/>
      <c r="PVU52" s="316"/>
      <c r="PVV52" s="316"/>
      <c r="PVW52" s="316"/>
      <c r="PVX52" s="316"/>
      <c r="PVY52" s="316"/>
      <c r="PVZ52" s="316"/>
      <c r="PWA52" s="316"/>
      <c r="PWB52" s="316"/>
      <c r="PWC52" s="316"/>
      <c r="PWD52" s="316"/>
      <c r="PWE52" s="316"/>
      <c r="PWF52" s="316"/>
      <c r="PWG52" s="316"/>
      <c r="PWH52" s="316"/>
      <c r="PWI52" s="316"/>
      <c r="PWJ52" s="316"/>
      <c r="PWK52" s="316"/>
      <c r="PWL52" s="316"/>
      <c r="PWM52" s="316"/>
      <c r="PWN52" s="316"/>
      <c r="PWO52" s="316"/>
      <c r="PWP52" s="316"/>
      <c r="PWQ52" s="316"/>
      <c r="PWR52" s="316"/>
      <c r="PWS52" s="316"/>
      <c r="PWT52" s="316"/>
      <c r="PWU52" s="316"/>
      <c r="PWV52" s="316"/>
      <c r="PWW52" s="316"/>
      <c r="PWX52" s="316"/>
      <c r="PWY52" s="316"/>
      <c r="PWZ52" s="316"/>
      <c r="PXA52" s="316"/>
      <c r="PXB52" s="316"/>
      <c r="PXC52" s="316"/>
      <c r="PXD52" s="316"/>
      <c r="PXE52" s="316"/>
      <c r="PXF52" s="316"/>
      <c r="PXG52" s="316"/>
      <c r="PXH52" s="316"/>
      <c r="PXI52" s="316"/>
      <c r="PXJ52" s="316"/>
      <c r="PXK52" s="316"/>
      <c r="PXL52" s="316"/>
      <c r="PXM52" s="316"/>
      <c r="PXN52" s="316"/>
      <c r="PXO52" s="316"/>
      <c r="PXP52" s="316"/>
      <c r="PXQ52" s="316"/>
      <c r="PXR52" s="316"/>
      <c r="PXS52" s="316"/>
      <c r="PXT52" s="316"/>
      <c r="PXU52" s="316"/>
      <c r="PXV52" s="316"/>
      <c r="PXW52" s="316"/>
      <c r="PXX52" s="316"/>
      <c r="PXY52" s="316"/>
      <c r="PXZ52" s="316"/>
      <c r="PYA52" s="316"/>
      <c r="PYB52" s="316"/>
      <c r="PYC52" s="316"/>
      <c r="PYD52" s="316"/>
      <c r="PYE52" s="316"/>
      <c r="PYF52" s="316"/>
      <c r="PYG52" s="316"/>
      <c r="PYH52" s="316"/>
      <c r="PYI52" s="316"/>
      <c r="PYJ52" s="316"/>
      <c r="PYK52" s="316"/>
      <c r="PYL52" s="316"/>
      <c r="PYM52" s="316"/>
      <c r="PYN52" s="316"/>
      <c r="PYO52" s="316"/>
      <c r="PYP52" s="316"/>
      <c r="PYQ52" s="316"/>
      <c r="PYR52" s="316"/>
      <c r="PYS52" s="316"/>
      <c r="PYT52" s="316"/>
      <c r="PYU52" s="316"/>
      <c r="PYV52" s="316"/>
      <c r="PYW52" s="316"/>
      <c r="PYX52" s="316"/>
      <c r="PYY52" s="316"/>
      <c r="PYZ52" s="316"/>
      <c r="PZA52" s="316"/>
      <c r="PZB52" s="316"/>
      <c r="PZC52" s="316"/>
      <c r="PZD52" s="316"/>
      <c r="PZE52" s="316"/>
      <c r="PZF52" s="316"/>
      <c r="PZG52" s="316"/>
      <c r="PZH52" s="316"/>
      <c r="PZI52" s="316"/>
      <c r="PZJ52" s="316"/>
      <c r="PZK52" s="316"/>
      <c r="PZL52" s="316"/>
      <c r="PZM52" s="316"/>
      <c r="PZN52" s="316"/>
      <c r="PZO52" s="316"/>
      <c r="PZP52" s="316"/>
      <c r="PZQ52" s="316"/>
      <c r="PZR52" s="316"/>
      <c r="PZS52" s="316"/>
      <c r="PZT52" s="316"/>
      <c r="PZU52" s="316"/>
      <c r="PZV52" s="316"/>
      <c r="PZW52" s="316"/>
      <c r="PZX52" s="316"/>
      <c r="PZY52" s="316"/>
      <c r="PZZ52" s="316"/>
      <c r="QAA52" s="316"/>
      <c r="QAB52" s="316"/>
      <c r="QAC52" s="316"/>
      <c r="QAD52" s="316"/>
      <c r="QAE52" s="316"/>
      <c r="QAF52" s="316"/>
      <c r="QAG52" s="316"/>
      <c r="QAH52" s="316"/>
      <c r="QAI52" s="316"/>
      <c r="QAJ52" s="316"/>
      <c r="QAK52" s="316"/>
      <c r="QAL52" s="316"/>
      <c r="QAM52" s="316"/>
      <c r="QAN52" s="316"/>
      <c r="QAO52" s="316"/>
      <c r="QAP52" s="316"/>
      <c r="QAQ52" s="316"/>
      <c r="QAR52" s="316"/>
      <c r="QAS52" s="316"/>
      <c r="QAT52" s="316"/>
      <c r="QAU52" s="316"/>
      <c r="QAV52" s="316"/>
      <c r="QAW52" s="316"/>
      <c r="QAX52" s="316"/>
      <c r="QAY52" s="316"/>
      <c r="QAZ52" s="316"/>
      <c r="QBA52" s="316"/>
      <c r="QBB52" s="316"/>
      <c r="QBC52" s="316"/>
      <c r="QBD52" s="316"/>
      <c r="QBE52" s="316"/>
      <c r="QBF52" s="316"/>
      <c r="QBG52" s="316"/>
      <c r="QBH52" s="316"/>
      <c r="QBI52" s="316"/>
      <c r="QBJ52" s="316"/>
      <c r="QBK52" s="316"/>
      <c r="QBL52" s="316"/>
      <c r="QBM52" s="316"/>
      <c r="QBN52" s="316"/>
      <c r="QBO52" s="316"/>
      <c r="QBP52" s="316"/>
      <c r="QBQ52" s="316"/>
      <c r="QBR52" s="316"/>
      <c r="QBS52" s="316"/>
      <c r="QBT52" s="316"/>
      <c r="QBU52" s="316"/>
      <c r="QBV52" s="316"/>
      <c r="QBW52" s="316"/>
      <c r="QBX52" s="316"/>
      <c r="QBY52" s="316"/>
      <c r="QBZ52" s="316"/>
      <c r="QCA52" s="316"/>
      <c r="QCB52" s="316"/>
      <c r="QCC52" s="316"/>
      <c r="QCD52" s="316"/>
      <c r="QCE52" s="316"/>
      <c r="QCF52" s="316"/>
      <c r="QCG52" s="316"/>
      <c r="QCH52" s="316"/>
      <c r="QCI52" s="316"/>
      <c r="QCJ52" s="316"/>
      <c r="QCK52" s="316"/>
      <c r="QCL52" s="316"/>
      <c r="QCM52" s="316"/>
      <c r="QCN52" s="316"/>
      <c r="QCO52" s="316"/>
      <c r="QCP52" s="316"/>
      <c r="QCQ52" s="316"/>
      <c r="QCR52" s="316"/>
      <c r="QCS52" s="316"/>
      <c r="QCT52" s="316"/>
      <c r="QCU52" s="316"/>
      <c r="QCV52" s="316"/>
      <c r="QCW52" s="316"/>
      <c r="QCX52" s="316"/>
      <c r="QCY52" s="316"/>
      <c r="QCZ52" s="316"/>
      <c r="QDA52" s="316"/>
      <c r="QDB52" s="316"/>
      <c r="QDC52" s="316"/>
      <c r="QDD52" s="316"/>
      <c r="QDE52" s="316"/>
      <c r="QDF52" s="316"/>
      <c r="QDG52" s="316"/>
      <c r="QDH52" s="316"/>
      <c r="QDI52" s="316"/>
      <c r="QDJ52" s="316"/>
      <c r="QDK52" s="316"/>
      <c r="QDL52" s="316"/>
      <c r="QDM52" s="316"/>
      <c r="QDN52" s="316"/>
      <c r="QDO52" s="316"/>
      <c r="QDP52" s="316"/>
      <c r="QDQ52" s="316"/>
      <c r="QDR52" s="316"/>
      <c r="QDS52" s="316"/>
      <c r="QDT52" s="316"/>
      <c r="QDU52" s="316"/>
      <c r="QDV52" s="316"/>
      <c r="QDW52" s="316"/>
      <c r="QDX52" s="316"/>
      <c r="QDY52" s="316"/>
      <c r="QDZ52" s="316"/>
      <c r="QEA52" s="316"/>
      <c r="QEB52" s="316"/>
      <c r="QEC52" s="316"/>
      <c r="QED52" s="316"/>
      <c r="QEE52" s="316"/>
      <c r="QEF52" s="316"/>
      <c r="QEG52" s="316"/>
      <c r="QEH52" s="316"/>
      <c r="QEI52" s="316"/>
      <c r="QEJ52" s="316"/>
      <c r="QEK52" s="316"/>
      <c r="QEL52" s="316"/>
      <c r="QEM52" s="316"/>
      <c r="QEN52" s="316"/>
      <c r="QEO52" s="316"/>
      <c r="QEP52" s="316"/>
      <c r="QEQ52" s="316"/>
      <c r="QER52" s="316"/>
      <c r="QES52" s="316"/>
      <c r="QET52" s="316"/>
      <c r="QEU52" s="316"/>
      <c r="QEV52" s="316"/>
      <c r="QEW52" s="316"/>
      <c r="QEX52" s="316"/>
      <c r="QEY52" s="316"/>
      <c r="QEZ52" s="316"/>
      <c r="QFA52" s="316"/>
      <c r="QFB52" s="316"/>
      <c r="QFC52" s="316"/>
      <c r="QFD52" s="316"/>
      <c r="QFE52" s="316"/>
      <c r="QFF52" s="316"/>
      <c r="QFG52" s="316"/>
      <c r="QFH52" s="316"/>
      <c r="QFI52" s="316"/>
      <c r="QFJ52" s="316"/>
      <c r="QFK52" s="316"/>
      <c r="QFL52" s="316"/>
      <c r="QFM52" s="316"/>
      <c r="QFN52" s="316"/>
      <c r="QFO52" s="316"/>
      <c r="QFP52" s="316"/>
      <c r="QFQ52" s="316"/>
      <c r="QFR52" s="316"/>
      <c r="QFS52" s="316"/>
      <c r="QFT52" s="316"/>
      <c r="QFU52" s="316"/>
      <c r="QFV52" s="316"/>
      <c r="QFW52" s="316"/>
      <c r="QFX52" s="316"/>
      <c r="QFY52" s="316"/>
      <c r="QFZ52" s="316"/>
      <c r="QGA52" s="316"/>
      <c r="QGB52" s="316"/>
      <c r="QGC52" s="316"/>
      <c r="QGD52" s="316"/>
      <c r="QGE52" s="316"/>
      <c r="QGF52" s="316"/>
      <c r="QGG52" s="316"/>
      <c r="QGH52" s="316"/>
      <c r="QGI52" s="316"/>
      <c r="QGJ52" s="316"/>
      <c r="QGK52" s="316"/>
      <c r="QGL52" s="316"/>
      <c r="QGM52" s="316"/>
      <c r="QGN52" s="316"/>
      <c r="QGO52" s="316"/>
      <c r="QGP52" s="316"/>
      <c r="QGQ52" s="316"/>
      <c r="QGR52" s="316"/>
      <c r="QGS52" s="316"/>
      <c r="QGT52" s="316"/>
      <c r="QGU52" s="316"/>
      <c r="QGV52" s="316"/>
      <c r="QGW52" s="316"/>
      <c r="QGX52" s="316"/>
      <c r="QGY52" s="316"/>
      <c r="QGZ52" s="316"/>
      <c r="QHA52" s="316"/>
      <c r="QHB52" s="316"/>
      <c r="QHC52" s="316"/>
      <c r="QHD52" s="316"/>
      <c r="QHE52" s="316"/>
      <c r="QHF52" s="316"/>
      <c r="QHG52" s="316"/>
      <c r="QHH52" s="316"/>
      <c r="QHI52" s="316"/>
      <c r="QHJ52" s="316"/>
      <c r="QHK52" s="316"/>
      <c r="QHL52" s="316"/>
      <c r="QHM52" s="316"/>
      <c r="QHN52" s="316"/>
      <c r="QHO52" s="316"/>
      <c r="QHP52" s="316"/>
      <c r="QHQ52" s="316"/>
      <c r="QHR52" s="316"/>
      <c r="QHS52" s="316"/>
      <c r="QHT52" s="316"/>
      <c r="QHU52" s="316"/>
      <c r="QHV52" s="316"/>
      <c r="QHW52" s="316"/>
      <c r="QHX52" s="316"/>
      <c r="QHY52" s="316"/>
      <c r="QHZ52" s="316"/>
      <c r="QIA52" s="316"/>
      <c r="QIB52" s="316"/>
      <c r="QIC52" s="316"/>
      <c r="QID52" s="316"/>
      <c r="QIE52" s="316"/>
      <c r="QIF52" s="316"/>
      <c r="QIG52" s="316"/>
      <c r="QIH52" s="316"/>
      <c r="QII52" s="316"/>
      <c r="QIJ52" s="316"/>
      <c r="QIK52" s="316"/>
      <c r="QIL52" s="316"/>
      <c r="QIM52" s="316"/>
      <c r="QIN52" s="316"/>
      <c r="QIO52" s="316"/>
      <c r="QIP52" s="316"/>
      <c r="QIQ52" s="316"/>
      <c r="QIR52" s="316"/>
      <c r="QIS52" s="316"/>
      <c r="QIT52" s="316"/>
      <c r="QIU52" s="316"/>
      <c r="QIV52" s="316"/>
      <c r="QIW52" s="316"/>
      <c r="QIX52" s="316"/>
      <c r="QIY52" s="316"/>
      <c r="QIZ52" s="316"/>
      <c r="QJA52" s="316"/>
      <c r="QJB52" s="316"/>
      <c r="QJC52" s="316"/>
      <c r="QJD52" s="316"/>
      <c r="QJE52" s="316"/>
      <c r="QJF52" s="316"/>
      <c r="QJG52" s="316"/>
      <c r="QJH52" s="316"/>
      <c r="QJI52" s="316"/>
      <c r="QJJ52" s="316"/>
      <c r="QJK52" s="316"/>
      <c r="QJL52" s="316"/>
      <c r="QJM52" s="316"/>
      <c r="QJN52" s="316"/>
      <c r="QJO52" s="316"/>
      <c r="QJP52" s="316"/>
      <c r="QJQ52" s="316"/>
      <c r="QJR52" s="316"/>
      <c r="QJS52" s="316"/>
      <c r="QJT52" s="316"/>
      <c r="QJU52" s="316"/>
      <c r="QJV52" s="316"/>
      <c r="QJW52" s="316"/>
      <c r="QJX52" s="316"/>
      <c r="QJY52" s="316"/>
      <c r="QJZ52" s="316"/>
      <c r="QKA52" s="316"/>
      <c r="QKB52" s="316"/>
      <c r="QKC52" s="316"/>
      <c r="QKD52" s="316"/>
      <c r="QKE52" s="316"/>
      <c r="QKF52" s="316"/>
      <c r="QKG52" s="316"/>
      <c r="QKH52" s="316"/>
      <c r="QKI52" s="316"/>
      <c r="QKJ52" s="316"/>
      <c r="QKK52" s="316"/>
      <c r="QKL52" s="316"/>
      <c r="QKM52" s="316"/>
      <c r="QKN52" s="316"/>
      <c r="QKO52" s="316"/>
      <c r="QKP52" s="316"/>
      <c r="QKQ52" s="316"/>
      <c r="QKR52" s="316"/>
      <c r="QKS52" s="316"/>
      <c r="QKT52" s="316"/>
      <c r="QKU52" s="316"/>
      <c r="QKV52" s="316"/>
      <c r="QKW52" s="316"/>
      <c r="QKX52" s="316"/>
      <c r="QKY52" s="316"/>
      <c r="QKZ52" s="316"/>
      <c r="QLA52" s="316"/>
      <c r="QLB52" s="316"/>
      <c r="QLC52" s="316"/>
      <c r="QLD52" s="316"/>
      <c r="QLE52" s="316"/>
      <c r="QLF52" s="316"/>
      <c r="QLG52" s="316"/>
      <c r="QLH52" s="316"/>
      <c r="QLI52" s="316"/>
      <c r="QLJ52" s="316"/>
      <c r="QLK52" s="316"/>
      <c r="QLL52" s="316"/>
      <c r="QLM52" s="316"/>
      <c r="QLN52" s="316"/>
      <c r="QLO52" s="316"/>
      <c r="QLP52" s="316"/>
      <c r="QLQ52" s="316"/>
      <c r="QLR52" s="316"/>
      <c r="QLS52" s="316"/>
      <c r="QLT52" s="316"/>
      <c r="QLU52" s="316"/>
      <c r="QLV52" s="316"/>
      <c r="QLW52" s="316"/>
      <c r="QLX52" s="316"/>
      <c r="QLY52" s="316"/>
      <c r="QLZ52" s="316"/>
      <c r="QMA52" s="316"/>
      <c r="QMB52" s="316"/>
      <c r="QMC52" s="316"/>
      <c r="QMD52" s="316"/>
      <c r="QME52" s="316"/>
      <c r="QMF52" s="316"/>
      <c r="QMG52" s="316"/>
      <c r="QMH52" s="316"/>
      <c r="QMI52" s="316"/>
      <c r="QMJ52" s="316"/>
      <c r="QMK52" s="316"/>
      <c r="QML52" s="316"/>
      <c r="QMM52" s="316"/>
      <c r="QMN52" s="316"/>
      <c r="QMO52" s="316"/>
      <c r="QMP52" s="316"/>
      <c r="QMQ52" s="316"/>
      <c r="QMR52" s="316"/>
      <c r="QMS52" s="316"/>
      <c r="QMT52" s="316"/>
      <c r="QMU52" s="316"/>
      <c r="QMV52" s="316"/>
      <c r="QMW52" s="316"/>
      <c r="QMX52" s="316"/>
      <c r="QMY52" s="316"/>
      <c r="QMZ52" s="316"/>
      <c r="QNA52" s="316"/>
      <c r="QNB52" s="316"/>
      <c r="QNC52" s="316"/>
      <c r="QND52" s="316"/>
      <c r="QNE52" s="316"/>
      <c r="QNF52" s="316"/>
      <c r="QNG52" s="316"/>
      <c r="QNH52" s="316"/>
      <c r="QNI52" s="316"/>
      <c r="QNJ52" s="316"/>
      <c r="QNK52" s="316"/>
      <c r="QNL52" s="316"/>
      <c r="QNM52" s="316"/>
      <c r="QNN52" s="316"/>
      <c r="QNO52" s="316"/>
      <c r="QNP52" s="316"/>
      <c r="QNQ52" s="316"/>
      <c r="QNR52" s="316"/>
      <c r="QNS52" s="316"/>
      <c r="QNT52" s="316"/>
      <c r="QNU52" s="316"/>
      <c r="QNV52" s="316"/>
      <c r="QNW52" s="316"/>
      <c r="QNX52" s="316"/>
      <c r="QNY52" s="316"/>
      <c r="QNZ52" s="316"/>
      <c r="QOA52" s="316"/>
      <c r="QOB52" s="316"/>
      <c r="QOC52" s="316"/>
      <c r="QOD52" s="316"/>
      <c r="QOE52" s="316"/>
      <c r="QOF52" s="316"/>
      <c r="QOG52" s="316"/>
      <c r="QOH52" s="316"/>
      <c r="QOI52" s="316"/>
      <c r="QOJ52" s="316"/>
      <c r="QOK52" s="316"/>
      <c r="QOL52" s="316"/>
      <c r="QOM52" s="316"/>
      <c r="QON52" s="316"/>
      <c r="QOO52" s="316"/>
      <c r="QOP52" s="316"/>
      <c r="QOQ52" s="316"/>
      <c r="QOR52" s="316"/>
      <c r="QOS52" s="316"/>
      <c r="QOT52" s="316"/>
      <c r="QOU52" s="316"/>
      <c r="QOV52" s="316"/>
      <c r="QOW52" s="316"/>
      <c r="QOX52" s="316"/>
      <c r="QOY52" s="316"/>
      <c r="QOZ52" s="316"/>
      <c r="QPA52" s="316"/>
      <c r="QPB52" s="316"/>
      <c r="QPC52" s="316"/>
      <c r="QPD52" s="316"/>
      <c r="QPE52" s="316"/>
      <c r="QPF52" s="316"/>
      <c r="QPG52" s="316"/>
      <c r="QPH52" s="316"/>
      <c r="QPI52" s="316"/>
      <c r="QPJ52" s="316"/>
      <c r="QPK52" s="316"/>
      <c r="QPL52" s="316"/>
      <c r="QPM52" s="316"/>
      <c r="QPN52" s="316"/>
      <c r="QPO52" s="316"/>
      <c r="QPP52" s="316"/>
      <c r="QPQ52" s="316"/>
      <c r="QPR52" s="316"/>
      <c r="QPS52" s="316"/>
      <c r="QPT52" s="316"/>
      <c r="QPU52" s="316"/>
      <c r="QPV52" s="316"/>
      <c r="QPW52" s="316"/>
      <c r="QPX52" s="316"/>
      <c r="QPY52" s="316"/>
      <c r="QPZ52" s="316"/>
      <c r="QQA52" s="316"/>
      <c r="QQB52" s="316"/>
      <c r="QQC52" s="316"/>
      <c r="QQD52" s="316"/>
      <c r="QQE52" s="316"/>
      <c r="QQF52" s="316"/>
      <c r="QQG52" s="316"/>
      <c r="QQH52" s="316"/>
      <c r="QQI52" s="316"/>
      <c r="QQJ52" s="316"/>
      <c r="QQK52" s="316"/>
      <c r="QQL52" s="316"/>
      <c r="QQM52" s="316"/>
      <c r="QQN52" s="316"/>
      <c r="QQO52" s="316"/>
      <c r="QQP52" s="316"/>
      <c r="QQQ52" s="316"/>
      <c r="QQR52" s="316"/>
      <c r="QQS52" s="316"/>
      <c r="QQT52" s="316"/>
      <c r="QQU52" s="316"/>
      <c r="QQV52" s="316"/>
      <c r="QQW52" s="316"/>
      <c r="QQX52" s="316"/>
      <c r="QQY52" s="316"/>
      <c r="QQZ52" s="316"/>
      <c r="QRA52" s="316"/>
      <c r="QRB52" s="316"/>
      <c r="QRC52" s="316"/>
      <c r="QRD52" s="316"/>
      <c r="QRE52" s="316"/>
      <c r="QRF52" s="316"/>
      <c r="QRG52" s="316"/>
      <c r="QRH52" s="316"/>
      <c r="QRI52" s="316"/>
      <c r="QRJ52" s="316"/>
      <c r="QRK52" s="316"/>
      <c r="QRL52" s="316"/>
      <c r="QRM52" s="316"/>
      <c r="QRN52" s="316"/>
      <c r="QRO52" s="316"/>
      <c r="QRP52" s="316"/>
      <c r="QRQ52" s="316"/>
      <c r="QRR52" s="316"/>
      <c r="QRS52" s="316"/>
      <c r="QRT52" s="316"/>
      <c r="QRU52" s="316"/>
      <c r="QRV52" s="316"/>
      <c r="QRW52" s="316"/>
      <c r="QRX52" s="316"/>
      <c r="QRY52" s="316"/>
      <c r="QRZ52" s="316"/>
      <c r="QSA52" s="316"/>
      <c r="QSB52" s="316"/>
      <c r="QSC52" s="316"/>
      <c r="QSD52" s="316"/>
      <c r="QSE52" s="316"/>
      <c r="QSF52" s="316"/>
      <c r="QSG52" s="316"/>
      <c r="QSH52" s="316"/>
      <c r="QSI52" s="316"/>
      <c r="QSJ52" s="316"/>
      <c r="QSK52" s="316"/>
      <c r="QSL52" s="316"/>
      <c r="QSM52" s="316"/>
      <c r="QSN52" s="316"/>
      <c r="QSO52" s="316"/>
      <c r="QSP52" s="316"/>
      <c r="QSQ52" s="316"/>
      <c r="QSR52" s="316"/>
      <c r="QSS52" s="316"/>
      <c r="QST52" s="316"/>
      <c r="QSU52" s="316"/>
      <c r="QSV52" s="316"/>
      <c r="QSW52" s="316"/>
      <c r="QSX52" s="316"/>
      <c r="QSY52" s="316"/>
      <c r="QSZ52" s="316"/>
      <c r="QTA52" s="316"/>
      <c r="QTB52" s="316"/>
      <c r="QTC52" s="316"/>
      <c r="QTD52" s="316"/>
      <c r="QTE52" s="316"/>
      <c r="QTF52" s="316"/>
      <c r="QTG52" s="316"/>
      <c r="QTH52" s="316"/>
      <c r="QTI52" s="316"/>
      <c r="QTJ52" s="316"/>
      <c r="QTK52" s="316"/>
      <c r="QTL52" s="316"/>
      <c r="QTM52" s="316"/>
      <c r="QTN52" s="316"/>
      <c r="QTO52" s="316"/>
      <c r="QTP52" s="316"/>
      <c r="QTQ52" s="316"/>
      <c r="QTR52" s="316"/>
      <c r="QTS52" s="316"/>
      <c r="QTT52" s="316"/>
      <c r="QTU52" s="316"/>
      <c r="QTV52" s="316"/>
      <c r="QTW52" s="316"/>
      <c r="QTX52" s="316"/>
      <c r="QTY52" s="316"/>
      <c r="QTZ52" s="316"/>
      <c r="QUA52" s="316"/>
      <c r="QUB52" s="316"/>
      <c r="QUC52" s="316"/>
      <c r="QUD52" s="316"/>
      <c r="QUE52" s="316"/>
      <c r="QUF52" s="316"/>
      <c r="QUG52" s="316"/>
      <c r="QUH52" s="316"/>
      <c r="QUI52" s="316"/>
      <c r="QUJ52" s="316"/>
      <c r="QUK52" s="316"/>
      <c r="QUL52" s="316"/>
      <c r="QUM52" s="316"/>
      <c r="QUN52" s="316"/>
      <c r="QUO52" s="316"/>
      <c r="QUP52" s="316"/>
      <c r="QUQ52" s="316"/>
      <c r="QUR52" s="316"/>
      <c r="QUS52" s="316"/>
      <c r="QUT52" s="316"/>
      <c r="QUU52" s="316"/>
      <c r="QUV52" s="316"/>
      <c r="QUW52" s="316"/>
      <c r="QUX52" s="316"/>
      <c r="QUY52" s="316"/>
      <c r="QUZ52" s="316"/>
      <c r="QVA52" s="316"/>
      <c r="QVB52" s="316"/>
      <c r="QVC52" s="316"/>
      <c r="QVD52" s="316"/>
      <c r="QVE52" s="316"/>
      <c r="QVF52" s="316"/>
      <c r="QVG52" s="316"/>
      <c r="QVH52" s="316"/>
      <c r="QVI52" s="316"/>
      <c r="QVJ52" s="316"/>
      <c r="QVK52" s="316"/>
      <c r="QVL52" s="316"/>
      <c r="QVM52" s="316"/>
      <c r="QVN52" s="316"/>
      <c r="QVO52" s="316"/>
      <c r="QVP52" s="316"/>
      <c r="QVQ52" s="316"/>
      <c r="QVR52" s="316"/>
      <c r="QVS52" s="316"/>
      <c r="QVT52" s="316"/>
      <c r="QVU52" s="316"/>
      <c r="QVV52" s="316"/>
      <c r="QVW52" s="316"/>
      <c r="QVX52" s="316"/>
      <c r="QVY52" s="316"/>
      <c r="QVZ52" s="316"/>
      <c r="QWA52" s="316"/>
      <c r="QWB52" s="316"/>
      <c r="QWC52" s="316"/>
      <c r="QWD52" s="316"/>
      <c r="QWE52" s="316"/>
      <c r="QWF52" s="316"/>
      <c r="QWG52" s="316"/>
      <c r="QWH52" s="316"/>
      <c r="QWI52" s="316"/>
      <c r="QWJ52" s="316"/>
      <c r="QWK52" s="316"/>
      <c r="QWL52" s="316"/>
      <c r="QWM52" s="316"/>
      <c r="QWN52" s="316"/>
      <c r="QWO52" s="316"/>
      <c r="QWP52" s="316"/>
      <c r="QWQ52" s="316"/>
      <c r="QWR52" s="316"/>
      <c r="QWS52" s="316"/>
      <c r="QWT52" s="316"/>
      <c r="QWU52" s="316"/>
      <c r="QWV52" s="316"/>
      <c r="QWW52" s="316"/>
      <c r="QWX52" s="316"/>
      <c r="QWY52" s="316"/>
      <c r="QWZ52" s="316"/>
      <c r="QXA52" s="316"/>
      <c r="QXB52" s="316"/>
      <c r="QXC52" s="316"/>
      <c r="QXD52" s="316"/>
      <c r="QXE52" s="316"/>
      <c r="QXF52" s="316"/>
      <c r="QXG52" s="316"/>
      <c r="QXH52" s="316"/>
      <c r="QXI52" s="316"/>
      <c r="QXJ52" s="316"/>
      <c r="QXK52" s="316"/>
      <c r="QXL52" s="316"/>
      <c r="QXM52" s="316"/>
      <c r="QXN52" s="316"/>
      <c r="QXO52" s="316"/>
      <c r="QXP52" s="316"/>
      <c r="QXQ52" s="316"/>
      <c r="QXR52" s="316"/>
      <c r="QXS52" s="316"/>
      <c r="QXT52" s="316"/>
      <c r="QXU52" s="316"/>
      <c r="QXV52" s="316"/>
      <c r="QXW52" s="316"/>
      <c r="QXX52" s="316"/>
      <c r="QXY52" s="316"/>
      <c r="QXZ52" s="316"/>
      <c r="QYA52" s="316"/>
      <c r="QYB52" s="316"/>
      <c r="QYC52" s="316"/>
      <c r="QYD52" s="316"/>
      <c r="QYE52" s="316"/>
      <c r="QYF52" s="316"/>
      <c r="QYG52" s="316"/>
      <c r="QYH52" s="316"/>
      <c r="QYI52" s="316"/>
      <c r="QYJ52" s="316"/>
      <c r="QYK52" s="316"/>
      <c r="QYL52" s="316"/>
      <c r="QYM52" s="316"/>
      <c r="QYN52" s="316"/>
      <c r="QYO52" s="316"/>
      <c r="QYP52" s="316"/>
      <c r="QYQ52" s="316"/>
      <c r="QYR52" s="316"/>
      <c r="QYS52" s="316"/>
      <c r="QYT52" s="316"/>
      <c r="QYU52" s="316"/>
      <c r="QYV52" s="316"/>
      <c r="QYW52" s="316"/>
      <c r="QYX52" s="316"/>
      <c r="QYY52" s="316"/>
      <c r="QYZ52" s="316"/>
      <c r="QZA52" s="316"/>
      <c r="QZB52" s="316"/>
      <c r="QZC52" s="316"/>
      <c r="QZD52" s="316"/>
      <c r="QZE52" s="316"/>
      <c r="QZF52" s="316"/>
      <c r="QZG52" s="316"/>
      <c r="QZH52" s="316"/>
      <c r="QZI52" s="316"/>
      <c r="QZJ52" s="316"/>
      <c r="QZK52" s="316"/>
      <c r="QZL52" s="316"/>
      <c r="QZM52" s="316"/>
      <c r="QZN52" s="316"/>
      <c r="QZO52" s="316"/>
      <c r="QZP52" s="316"/>
      <c r="QZQ52" s="316"/>
      <c r="QZR52" s="316"/>
      <c r="QZS52" s="316"/>
      <c r="QZT52" s="316"/>
      <c r="QZU52" s="316"/>
      <c r="QZV52" s="316"/>
      <c r="QZW52" s="316"/>
      <c r="QZX52" s="316"/>
      <c r="QZY52" s="316"/>
      <c r="QZZ52" s="316"/>
      <c r="RAA52" s="316"/>
      <c r="RAB52" s="316"/>
      <c r="RAC52" s="316"/>
      <c r="RAD52" s="316"/>
      <c r="RAE52" s="316"/>
      <c r="RAF52" s="316"/>
      <c r="RAG52" s="316"/>
      <c r="RAH52" s="316"/>
      <c r="RAI52" s="316"/>
      <c r="RAJ52" s="316"/>
      <c r="RAK52" s="316"/>
      <c r="RAL52" s="316"/>
      <c r="RAM52" s="316"/>
      <c r="RAN52" s="316"/>
      <c r="RAO52" s="316"/>
      <c r="RAP52" s="316"/>
      <c r="RAQ52" s="316"/>
      <c r="RAR52" s="316"/>
      <c r="RAS52" s="316"/>
      <c r="RAT52" s="316"/>
      <c r="RAU52" s="316"/>
      <c r="RAV52" s="316"/>
      <c r="RAW52" s="316"/>
      <c r="RAX52" s="316"/>
      <c r="RAY52" s="316"/>
      <c r="RAZ52" s="316"/>
      <c r="RBA52" s="316"/>
      <c r="RBB52" s="316"/>
      <c r="RBC52" s="316"/>
      <c r="RBD52" s="316"/>
      <c r="RBE52" s="316"/>
      <c r="RBF52" s="316"/>
      <c r="RBG52" s="316"/>
      <c r="RBH52" s="316"/>
      <c r="RBI52" s="316"/>
      <c r="RBJ52" s="316"/>
      <c r="RBK52" s="316"/>
      <c r="RBL52" s="316"/>
      <c r="RBM52" s="316"/>
      <c r="RBN52" s="316"/>
      <c r="RBO52" s="316"/>
      <c r="RBP52" s="316"/>
      <c r="RBQ52" s="316"/>
      <c r="RBR52" s="316"/>
      <c r="RBS52" s="316"/>
      <c r="RBT52" s="316"/>
      <c r="RBU52" s="316"/>
      <c r="RBV52" s="316"/>
      <c r="RBW52" s="316"/>
      <c r="RBX52" s="316"/>
      <c r="RBY52" s="316"/>
      <c r="RBZ52" s="316"/>
      <c r="RCA52" s="316"/>
      <c r="RCB52" s="316"/>
      <c r="RCC52" s="316"/>
      <c r="RCD52" s="316"/>
      <c r="RCE52" s="316"/>
      <c r="RCF52" s="316"/>
      <c r="RCG52" s="316"/>
      <c r="RCH52" s="316"/>
      <c r="RCI52" s="316"/>
      <c r="RCJ52" s="316"/>
      <c r="RCK52" s="316"/>
      <c r="RCL52" s="316"/>
      <c r="RCM52" s="316"/>
      <c r="RCN52" s="316"/>
      <c r="RCO52" s="316"/>
      <c r="RCP52" s="316"/>
      <c r="RCQ52" s="316"/>
      <c r="RCR52" s="316"/>
      <c r="RCS52" s="316"/>
      <c r="RCT52" s="316"/>
      <c r="RCU52" s="316"/>
      <c r="RCV52" s="316"/>
      <c r="RCW52" s="316"/>
      <c r="RCX52" s="316"/>
      <c r="RCY52" s="316"/>
      <c r="RCZ52" s="316"/>
      <c r="RDA52" s="316"/>
      <c r="RDB52" s="316"/>
      <c r="RDC52" s="316"/>
      <c r="RDD52" s="316"/>
      <c r="RDE52" s="316"/>
      <c r="RDF52" s="316"/>
      <c r="RDG52" s="316"/>
      <c r="RDH52" s="316"/>
      <c r="RDI52" s="316"/>
      <c r="RDJ52" s="316"/>
      <c r="RDK52" s="316"/>
      <c r="RDL52" s="316"/>
      <c r="RDM52" s="316"/>
      <c r="RDN52" s="316"/>
      <c r="RDO52" s="316"/>
      <c r="RDP52" s="316"/>
      <c r="RDQ52" s="316"/>
      <c r="RDR52" s="316"/>
      <c r="RDS52" s="316"/>
      <c r="RDT52" s="316"/>
      <c r="RDU52" s="316"/>
      <c r="RDV52" s="316"/>
      <c r="RDW52" s="316"/>
      <c r="RDX52" s="316"/>
      <c r="RDY52" s="316"/>
      <c r="RDZ52" s="316"/>
      <c r="REA52" s="316"/>
      <c r="REB52" s="316"/>
      <c r="REC52" s="316"/>
      <c r="RED52" s="316"/>
      <c r="REE52" s="316"/>
      <c r="REF52" s="316"/>
      <c r="REG52" s="316"/>
      <c r="REH52" s="316"/>
      <c r="REI52" s="316"/>
      <c r="REJ52" s="316"/>
      <c r="REK52" s="316"/>
      <c r="REL52" s="316"/>
      <c r="REM52" s="316"/>
      <c r="REN52" s="316"/>
      <c r="REO52" s="316"/>
      <c r="REP52" s="316"/>
      <c r="REQ52" s="316"/>
      <c r="RER52" s="316"/>
      <c r="RES52" s="316"/>
      <c r="RET52" s="316"/>
      <c r="REU52" s="316"/>
      <c r="REV52" s="316"/>
      <c r="REW52" s="316"/>
      <c r="REX52" s="316"/>
      <c r="REY52" s="316"/>
      <c r="REZ52" s="316"/>
      <c r="RFA52" s="316"/>
      <c r="RFB52" s="316"/>
      <c r="RFC52" s="316"/>
      <c r="RFD52" s="316"/>
      <c r="RFE52" s="316"/>
      <c r="RFF52" s="316"/>
      <c r="RFG52" s="316"/>
      <c r="RFH52" s="316"/>
      <c r="RFI52" s="316"/>
      <c r="RFJ52" s="316"/>
      <c r="RFK52" s="316"/>
      <c r="RFL52" s="316"/>
      <c r="RFM52" s="316"/>
      <c r="RFN52" s="316"/>
      <c r="RFO52" s="316"/>
      <c r="RFP52" s="316"/>
      <c r="RFQ52" s="316"/>
      <c r="RFR52" s="316"/>
      <c r="RFS52" s="316"/>
      <c r="RFT52" s="316"/>
      <c r="RFU52" s="316"/>
      <c r="RFV52" s="316"/>
      <c r="RFW52" s="316"/>
      <c r="RFX52" s="316"/>
      <c r="RFY52" s="316"/>
      <c r="RFZ52" s="316"/>
      <c r="RGA52" s="316"/>
      <c r="RGB52" s="316"/>
      <c r="RGC52" s="316"/>
      <c r="RGD52" s="316"/>
      <c r="RGE52" s="316"/>
      <c r="RGF52" s="316"/>
      <c r="RGG52" s="316"/>
      <c r="RGH52" s="316"/>
      <c r="RGI52" s="316"/>
      <c r="RGJ52" s="316"/>
      <c r="RGK52" s="316"/>
      <c r="RGL52" s="316"/>
      <c r="RGM52" s="316"/>
      <c r="RGN52" s="316"/>
      <c r="RGO52" s="316"/>
      <c r="RGP52" s="316"/>
      <c r="RGQ52" s="316"/>
      <c r="RGR52" s="316"/>
      <c r="RGS52" s="316"/>
      <c r="RGT52" s="316"/>
      <c r="RGU52" s="316"/>
      <c r="RGV52" s="316"/>
      <c r="RGW52" s="316"/>
      <c r="RGX52" s="316"/>
      <c r="RGY52" s="316"/>
      <c r="RGZ52" s="316"/>
      <c r="RHA52" s="316"/>
      <c r="RHB52" s="316"/>
      <c r="RHC52" s="316"/>
      <c r="RHD52" s="316"/>
      <c r="RHE52" s="316"/>
      <c r="RHF52" s="316"/>
      <c r="RHG52" s="316"/>
      <c r="RHH52" s="316"/>
      <c r="RHI52" s="316"/>
      <c r="RHJ52" s="316"/>
      <c r="RHK52" s="316"/>
      <c r="RHL52" s="316"/>
      <c r="RHM52" s="316"/>
      <c r="RHN52" s="316"/>
      <c r="RHO52" s="316"/>
      <c r="RHP52" s="316"/>
      <c r="RHQ52" s="316"/>
      <c r="RHR52" s="316"/>
      <c r="RHS52" s="316"/>
      <c r="RHT52" s="316"/>
      <c r="RHU52" s="316"/>
      <c r="RHV52" s="316"/>
      <c r="RHW52" s="316"/>
      <c r="RHX52" s="316"/>
      <c r="RHY52" s="316"/>
      <c r="RHZ52" s="316"/>
      <c r="RIA52" s="316"/>
      <c r="RIB52" s="316"/>
      <c r="RIC52" s="316"/>
      <c r="RID52" s="316"/>
      <c r="RIE52" s="316"/>
      <c r="RIF52" s="316"/>
      <c r="RIG52" s="316"/>
      <c r="RIH52" s="316"/>
      <c r="RII52" s="316"/>
      <c r="RIJ52" s="316"/>
      <c r="RIK52" s="316"/>
      <c r="RIL52" s="316"/>
      <c r="RIM52" s="316"/>
      <c r="RIN52" s="316"/>
      <c r="RIO52" s="316"/>
      <c r="RIP52" s="316"/>
      <c r="RIQ52" s="316"/>
      <c r="RIR52" s="316"/>
      <c r="RIS52" s="316"/>
      <c r="RIT52" s="316"/>
      <c r="RIU52" s="316"/>
      <c r="RIV52" s="316"/>
      <c r="RIW52" s="316"/>
      <c r="RIX52" s="316"/>
      <c r="RIY52" s="316"/>
      <c r="RIZ52" s="316"/>
      <c r="RJA52" s="316"/>
      <c r="RJB52" s="316"/>
      <c r="RJC52" s="316"/>
      <c r="RJD52" s="316"/>
      <c r="RJE52" s="316"/>
      <c r="RJF52" s="316"/>
      <c r="RJG52" s="316"/>
      <c r="RJH52" s="316"/>
      <c r="RJI52" s="316"/>
      <c r="RJJ52" s="316"/>
      <c r="RJK52" s="316"/>
      <c r="RJL52" s="316"/>
      <c r="RJM52" s="316"/>
      <c r="RJN52" s="316"/>
      <c r="RJO52" s="316"/>
      <c r="RJP52" s="316"/>
      <c r="RJQ52" s="316"/>
      <c r="RJR52" s="316"/>
      <c r="RJS52" s="316"/>
      <c r="RJT52" s="316"/>
      <c r="RJU52" s="316"/>
      <c r="RJV52" s="316"/>
      <c r="RJW52" s="316"/>
      <c r="RJX52" s="316"/>
      <c r="RJY52" s="316"/>
      <c r="RJZ52" s="316"/>
      <c r="RKA52" s="316"/>
      <c r="RKB52" s="316"/>
      <c r="RKC52" s="316"/>
      <c r="RKD52" s="316"/>
      <c r="RKE52" s="316"/>
      <c r="RKF52" s="316"/>
      <c r="RKG52" s="316"/>
      <c r="RKH52" s="316"/>
      <c r="RKI52" s="316"/>
      <c r="RKJ52" s="316"/>
      <c r="RKK52" s="316"/>
      <c r="RKL52" s="316"/>
      <c r="RKM52" s="316"/>
      <c r="RKN52" s="316"/>
      <c r="RKO52" s="316"/>
      <c r="RKP52" s="316"/>
      <c r="RKQ52" s="316"/>
      <c r="RKR52" s="316"/>
      <c r="RKS52" s="316"/>
      <c r="RKT52" s="316"/>
      <c r="RKU52" s="316"/>
      <c r="RKV52" s="316"/>
      <c r="RKW52" s="316"/>
      <c r="RKX52" s="316"/>
      <c r="RKY52" s="316"/>
      <c r="RKZ52" s="316"/>
      <c r="RLA52" s="316"/>
      <c r="RLB52" s="316"/>
      <c r="RLC52" s="316"/>
      <c r="RLD52" s="316"/>
      <c r="RLE52" s="316"/>
      <c r="RLF52" s="316"/>
      <c r="RLG52" s="316"/>
      <c r="RLH52" s="316"/>
      <c r="RLI52" s="316"/>
      <c r="RLJ52" s="316"/>
      <c r="RLK52" s="316"/>
      <c r="RLL52" s="316"/>
      <c r="RLM52" s="316"/>
      <c r="RLN52" s="316"/>
      <c r="RLO52" s="316"/>
      <c r="RLP52" s="316"/>
      <c r="RLQ52" s="316"/>
      <c r="RLR52" s="316"/>
      <c r="RLS52" s="316"/>
      <c r="RLT52" s="316"/>
      <c r="RLU52" s="316"/>
      <c r="RLV52" s="316"/>
      <c r="RLW52" s="316"/>
      <c r="RLX52" s="316"/>
      <c r="RLY52" s="316"/>
      <c r="RLZ52" s="316"/>
      <c r="RMA52" s="316"/>
      <c r="RMB52" s="316"/>
      <c r="RMC52" s="316"/>
      <c r="RMD52" s="316"/>
      <c r="RME52" s="316"/>
      <c r="RMF52" s="316"/>
      <c r="RMG52" s="316"/>
      <c r="RMH52" s="316"/>
      <c r="RMI52" s="316"/>
      <c r="RMJ52" s="316"/>
      <c r="RMK52" s="316"/>
      <c r="RML52" s="316"/>
      <c r="RMM52" s="316"/>
      <c r="RMN52" s="316"/>
      <c r="RMO52" s="316"/>
      <c r="RMP52" s="316"/>
      <c r="RMQ52" s="316"/>
      <c r="RMR52" s="316"/>
      <c r="RMS52" s="316"/>
      <c r="RMT52" s="316"/>
      <c r="RMU52" s="316"/>
      <c r="RMV52" s="316"/>
      <c r="RMW52" s="316"/>
      <c r="RMX52" s="316"/>
      <c r="RMY52" s="316"/>
      <c r="RMZ52" s="316"/>
      <c r="RNA52" s="316"/>
      <c r="RNB52" s="316"/>
      <c r="RNC52" s="316"/>
      <c r="RND52" s="316"/>
      <c r="RNE52" s="316"/>
      <c r="RNF52" s="316"/>
      <c r="RNG52" s="316"/>
      <c r="RNH52" s="316"/>
      <c r="RNI52" s="316"/>
      <c r="RNJ52" s="316"/>
      <c r="RNK52" s="316"/>
      <c r="RNL52" s="316"/>
      <c r="RNM52" s="316"/>
      <c r="RNN52" s="316"/>
      <c r="RNO52" s="316"/>
      <c r="RNP52" s="316"/>
      <c r="RNQ52" s="316"/>
      <c r="RNR52" s="316"/>
      <c r="RNS52" s="316"/>
      <c r="RNT52" s="316"/>
      <c r="RNU52" s="316"/>
      <c r="RNV52" s="316"/>
      <c r="RNW52" s="316"/>
      <c r="RNX52" s="316"/>
      <c r="RNY52" s="316"/>
      <c r="RNZ52" s="316"/>
      <c r="ROA52" s="316"/>
      <c r="ROB52" s="316"/>
      <c r="ROC52" s="316"/>
      <c r="ROD52" s="316"/>
      <c r="ROE52" s="316"/>
      <c r="ROF52" s="316"/>
      <c r="ROG52" s="316"/>
      <c r="ROH52" s="316"/>
      <c r="ROI52" s="316"/>
      <c r="ROJ52" s="316"/>
      <c r="ROK52" s="316"/>
      <c r="ROL52" s="316"/>
      <c r="ROM52" s="316"/>
      <c r="RON52" s="316"/>
      <c r="ROO52" s="316"/>
      <c r="ROP52" s="316"/>
      <c r="ROQ52" s="316"/>
      <c r="ROR52" s="316"/>
      <c r="ROS52" s="316"/>
      <c r="ROT52" s="316"/>
      <c r="ROU52" s="316"/>
      <c r="ROV52" s="316"/>
      <c r="ROW52" s="316"/>
      <c r="ROX52" s="316"/>
      <c r="ROY52" s="316"/>
      <c r="ROZ52" s="316"/>
      <c r="RPA52" s="316"/>
      <c r="RPB52" s="316"/>
      <c r="RPC52" s="316"/>
      <c r="RPD52" s="316"/>
      <c r="RPE52" s="316"/>
      <c r="RPF52" s="316"/>
      <c r="RPG52" s="316"/>
      <c r="RPH52" s="316"/>
      <c r="RPI52" s="316"/>
      <c r="RPJ52" s="316"/>
      <c r="RPK52" s="316"/>
      <c r="RPL52" s="316"/>
      <c r="RPM52" s="316"/>
      <c r="RPN52" s="316"/>
      <c r="RPO52" s="316"/>
      <c r="RPP52" s="316"/>
      <c r="RPQ52" s="316"/>
      <c r="RPR52" s="316"/>
      <c r="RPS52" s="316"/>
      <c r="RPT52" s="316"/>
      <c r="RPU52" s="316"/>
      <c r="RPV52" s="316"/>
      <c r="RPW52" s="316"/>
      <c r="RPX52" s="316"/>
      <c r="RPY52" s="316"/>
      <c r="RPZ52" s="316"/>
      <c r="RQA52" s="316"/>
      <c r="RQB52" s="316"/>
      <c r="RQC52" s="316"/>
      <c r="RQD52" s="316"/>
      <c r="RQE52" s="316"/>
      <c r="RQF52" s="316"/>
      <c r="RQG52" s="316"/>
      <c r="RQH52" s="316"/>
      <c r="RQI52" s="316"/>
      <c r="RQJ52" s="316"/>
      <c r="RQK52" s="316"/>
      <c r="RQL52" s="316"/>
      <c r="RQM52" s="316"/>
      <c r="RQN52" s="316"/>
      <c r="RQO52" s="316"/>
      <c r="RQP52" s="316"/>
      <c r="RQQ52" s="316"/>
      <c r="RQR52" s="316"/>
      <c r="RQS52" s="316"/>
      <c r="RQT52" s="316"/>
      <c r="RQU52" s="316"/>
      <c r="RQV52" s="316"/>
      <c r="RQW52" s="316"/>
      <c r="RQX52" s="316"/>
      <c r="RQY52" s="316"/>
      <c r="RQZ52" s="316"/>
      <c r="RRA52" s="316"/>
      <c r="RRB52" s="316"/>
      <c r="RRC52" s="316"/>
      <c r="RRD52" s="316"/>
      <c r="RRE52" s="316"/>
      <c r="RRF52" s="316"/>
      <c r="RRG52" s="316"/>
      <c r="RRH52" s="316"/>
      <c r="RRI52" s="316"/>
      <c r="RRJ52" s="316"/>
      <c r="RRK52" s="316"/>
      <c r="RRL52" s="316"/>
      <c r="RRM52" s="316"/>
      <c r="RRN52" s="316"/>
      <c r="RRO52" s="316"/>
      <c r="RRP52" s="316"/>
      <c r="RRQ52" s="316"/>
      <c r="RRR52" s="316"/>
      <c r="RRS52" s="316"/>
      <c r="RRT52" s="316"/>
      <c r="RRU52" s="316"/>
      <c r="RRV52" s="316"/>
      <c r="RRW52" s="316"/>
      <c r="RRX52" s="316"/>
      <c r="RRY52" s="316"/>
      <c r="RRZ52" s="316"/>
      <c r="RSA52" s="316"/>
      <c r="RSB52" s="316"/>
      <c r="RSC52" s="316"/>
      <c r="RSD52" s="316"/>
      <c r="RSE52" s="316"/>
      <c r="RSF52" s="316"/>
      <c r="RSG52" s="316"/>
      <c r="RSH52" s="316"/>
      <c r="RSI52" s="316"/>
      <c r="RSJ52" s="316"/>
      <c r="RSK52" s="316"/>
      <c r="RSL52" s="316"/>
      <c r="RSM52" s="316"/>
      <c r="RSN52" s="316"/>
      <c r="RSO52" s="316"/>
      <c r="RSP52" s="316"/>
      <c r="RSQ52" s="316"/>
      <c r="RSR52" s="316"/>
      <c r="RSS52" s="316"/>
      <c r="RST52" s="316"/>
      <c r="RSU52" s="316"/>
      <c r="RSV52" s="316"/>
      <c r="RSW52" s="316"/>
      <c r="RSX52" s="316"/>
      <c r="RSY52" s="316"/>
      <c r="RSZ52" s="316"/>
      <c r="RTA52" s="316"/>
      <c r="RTB52" s="316"/>
      <c r="RTC52" s="316"/>
      <c r="RTD52" s="316"/>
      <c r="RTE52" s="316"/>
      <c r="RTF52" s="316"/>
      <c r="RTG52" s="316"/>
      <c r="RTH52" s="316"/>
      <c r="RTI52" s="316"/>
      <c r="RTJ52" s="316"/>
      <c r="RTK52" s="316"/>
      <c r="RTL52" s="316"/>
      <c r="RTM52" s="316"/>
      <c r="RTN52" s="316"/>
      <c r="RTO52" s="316"/>
      <c r="RTP52" s="316"/>
      <c r="RTQ52" s="316"/>
      <c r="RTR52" s="316"/>
      <c r="RTS52" s="316"/>
      <c r="RTT52" s="316"/>
      <c r="RTU52" s="316"/>
      <c r="RTV52" s="316"/>
      <c r="RTW52" s="316"/>
      <c r="RTX52" s="316"/>
      <c r="RTY52" s="316"/>
      <c r="RTZ52" s="316"/>
      <c r="RUA52" s="316"/>
      <c r="RUB52" s="316"/>
      <c r="RUC52" s="316"/>
      <c r="RUD52" s="316"/>
      <c r="RUE52" s="316"/>
      <c r="RUF52" s="316"/>
      <c r="RUG52" s="316"/>
      <c r="RUH52" s="316"/>
      <c r="RUI52" s="316"/>
      <c r="RUJ52" s="316"/>
      <c r="RUK52" s="316"/>
      <c r="RUL52" s="316"/>
      <c r="RUM52" s="316"/>
      <c r="RUN52" s="316"/>
      <c r="RUO52" s="316"/>
      <c r="RUP52" s="316"/>
      <c r="RUQ52" s="316"/>
      <c r="RUR52" s="316"/>
      <c r="RUS52" s="316"/>
      <c r="RUT52" s="316"/>
      <c r="RUU52" s="316"/>
      <c r="RUV52" s="316"/>
      <c r="RUW52" s="316"/>
      <c r="RUX52" s="316"/>
      <c r="RUY52" s="316"/>
      <c r="RUZ52" s="316"/>
      <c r="RVA52" s="316"/>
      <c r="RVB52" s="316"/>
      <c r="RVC52" s="316"/>
      <c r="RVD52" s="316"/>
      <c r="RVE52" s="316"/>
      <c r="RVF52" s="316"/>
      <c r="RVG52" s="316"/>
      <c r="RVH52" s="316"/>
      <c r="RVI52" s="316"/>
      <c r="RVJ52" s="316"/>
      <c r="RVK52" s="316"/>
      <c r="RVL52" s="316"/>
      <c r="RVM52" s="316"/>
      <c r="RVN52" s="316"/>
      <c r="RVO52" s="316"/>
      <c r="RVP52" s="316"/>
      <c r="RVQ52" s="316"/>
      <c r="RVR52" s="316"/>
      <c r="RVS52" s="316"/>
      <c r="RVT52" s="316"/>
      <c r="RVU52" s="316"/>
      <c r="RVV52" s="316"/>
      <c r="RVW52" s="316"/>
      <c r="RVX52" s="316"/>
      <c r="RVY52" s="316"/>
      <c r="RVZ52" s="316"/>
      <c r="RWA52" s="316"/>
      <c r="RWB52" s="316"/>
      <c r="RWC52" s="316"/>
      <c r="RWD52" s="316"/>
      <c r="RWE52" s="316"/>
      <c r="RWF52" s="316"/>
      <c r="RWG52" s="316"/>
      <c r="RWH52" s="316"/>
      <c r="RWI52" s="316"/>
      <c r="RWJ52" s="316"/>
      <c r="RWK52" s="316"/>
      <c r="RWL52" s="316"/>
      <c r="RWM52" s="316"/>
      <c r="RWN52" s="316"/>
      <c r="RWO52" s="316"/>
      <c r="RWP52" s="316"/>
      <c r="RWQ52" s="316"/>
      <c r="RWR52" s="316"/>
      <c r="RWS52" s="316"/>
      <c r="RWT52" s="316"/>
      <c r="RWU52" s="316"/>
      <c r="RWV52" s="316"/>
      <c r="RWW52" s="316"/>
      <c r="RWX52" s="316"/>
      <c r="RWY52" s="316"/>
      <c r="RWZ52" s="316"/>
      <c r="RXA52" s="316"/>
      <c r="RXB52" s="316"/>
      <c r="RXC52" s="316"/>
      <c r="RXD52" s="316"/>
      <c r="RXE52" s="316"/>
      <c r="RXF52" s="316"/>
      <c r="RXG52" s="316"/>
      <c r="RXH52" s="316"/>
      <c r="RXI52" s="316"/>
      <c r="RXJ52" s="316"/>
      <c r="RXK52" s="316"/>
      <c r="RXL52" s="316"/>
      <c r="RXM52" s="316"/>
      <c r="RXN52" s="316"/>
      <c r="RXO52" s="316"/>
      <c r="RXP52" s="316"/>
      <c r="RXQ52" s="316"/>
      <c r="RXR52" s="316"/>
      <c r="RXS52" s="316"/>
      <c r="RXT52" s="316"/>
      <c r="RXU52" s="316"/>
      <c r="RXV52" s="316"/>
      <c r="RXW52" s="316"/>
      <c r="RXX52" s="316"/>
      <c r="RXY52" s="316"/>
      <c r="RXZ52" s="316"/>
      <c r="RYA52" s="316"/>
      <c r="RYB52" s="316"/>
      <c r="RYC52" s="316"/>
      <c r="RYD52" s="316"/>
      <c r="RYE52" s="316"/>
      <c r="RYF52" s="316"/>
      <c r="RYG52" s="316"/>
      <c r="RYH52" s="316"/>
      <c r="RYI52" s="316"/>
      <c r="RYJ52" s="316"/>
      <c r="RYK52" s="316"/>
      <c r="RYL52" s="316"/>
      <c r="RYM52" s="316"/>
      <c r="RYN52" s="316"/>
      <c r="RYO52" s="316"/>
      <c r="RYP52" s="316"/>
      <c r="RYQ52" s="316"/>
      <c r="RYR52" s="316"/>
      <c r="RYS52" s="316"/>
      <c r="RYT52" s="316"/>
      <c r="RYU52" s="316"/>
      <c r="RYV52" s="316"/>
      <c r="RYW52" s="316"/>
      <c r="RYX52" s="316"/>
      <c r="RYY52" s="316"/>
      <c r="RYZ52" s="316"/>
      <c r="RZA52" s="316"/>
      <c r="RZB52" s="316"/>
      <c r="RZC52" s="316"/>
      <c r="RZD52" s="316"/>
      <c r="RZE52" s="316"/>
      <c r="RZF52" s="316"/>
      <c r="RZG52" s="316"/>
      <c r="RZH52" s="316"/>
      <c r="RZI52" s="316"/>
      <c r="RZJ52" s="316"/>
      <c r="RZK52" s="316"/>
      <c r="RZL52" s="316"/>
      <c r="RZM52" s="316"/>
      <c r="RZN52" s="316"/>
      <c r="RZO52" s="316"/>
      <c r="RZP52" s="316"/>
      <c r="RZQ52" s="316"/>
      <c r="RZR52" s="316"/>
      <c r="RZS52" s="316"/>
      <c r="RZT52" s="316"/>
      <c r="RZU52" s="316"/>
      <c r="RZV52" s="316"/>
      <c r="RZW52" s="316"/>
      <c r="RZX52" s="316"/>
      <c r="RZY52" s="316"/>
      <c r="RZZ52" s="316"/>
      <c r="SAA52" s="316"/>
      <c r="SAB52" s="316"/>
      <c r="SAC52" s="316"/>
      <c r="SAD52" s="316"/>
      <c r="SAE52" s="316"/>
      <c r="SAF52" s="316"/>
      <c r="SAG52" s="316"/>
      <c r="SAH52" s="316"/>
      <c r="SAI52" s="316"/>
      <c r="SAJ52" s="316"/>
      <c r="SAK52" s="316"/>
      <c r="SAL52" s="316"/>
      <c r="SAM52" s="316"/>
      <c r="SAN52" s="316"/>
      <c r="SAO52" s="316"/>
      <c r="SAP52" s="316"/>
      <c r="SAQ52" s="316"/>
      <c r="SAR52" s="316"/>
      <c r="SAS52" s="316"/>
      <c r="SAT52" s="316"/>
      <c r="SAU52" s="316"/>
      <c r="SAV52" s="316"/>
      <c r="SAW52" s="316"/>
      <c r="SAX52" s="316"/>
      <c r="SAY52" s="316"/>
      <c r="SAZ52" s="316"/>
      <c r="SBA52" s="316"/>
      <c r="SBB52" s="316"/>
      <c r="SBC52" s="316"/>
      <c r="SBD52" s="316"/>
      <c r="SBE52" s="316"/>
      <c r="SBF52" s="316"/>
      <c r="SBG52" s="316"/>
      <c r="SBH52" s="316"/>
      <c r="SBI52" s="316"/>
      <c r="SBJ52" s="316"/>
      <c r="SBK52" s="316"/>
      <c r="SBL52" s="316"/>
      <c r="SBM52" s="316"/>
      <c r="SBN52" s="316"/>
      <c r="SBO52" s="316"/>
      <c r="SBP52" s="316"/>
      <c r="SBQ52" s="316"/>
      <c r="SBR52" s="316"/>
      <c r="SBS52" s="316"/>
      <c r="SBT52" s="316"/>
      <c r="SBU52" s="316"/>
      <c r="SBV52" s="316"/>
      <c r="SBW52" s="316"/>
      <c r="SBX52" s="316"/>
      <c r="SBY52" s="316"/>
      <c r="SBZ52" s="316"/>
      <c r="SCA52" s="316"/>
      <c r="SCB52" s="316"/>
      <c r="SCC52" s="316"/>
      <c r="SCD52" s="316"/>
      <c r="SCE52" s="316"/>
      <c r="SCF52" s="316"/>
      <c r="SCG52" s="316"/>
      <c r="SCH52" s="316"/>
      <c r="SCI52" s="316"/>
      <c r="SCJ52" s="316"/>
      <c r="SCK52" s="316"/>
      <c r="SCL52" s="316"/>
      <c r="SCM52" s="316"/>
      <c r="SCN52" s="316"/>
      <c r="SCO52" s="316"/>
      <c r="SCP52" s="316"/>
      <c r="SCQ52" s="316"/>
      <c r="SCR52" s="316"/>
      <c r="SCS52" s="316"/>
      <c r="SCT52" s="316"/>
      <c r="SCU52" s="316"/>
      <c r="SCV52" s="316"/>
      <c r="SCW52" s="316"/>
      <c r="SCX52" s="316"/>
      <c r="SCY52" s="316"/>
      <c r="SCZ52" s="316"/>
      <c r="SDA52" s="316"/>
      <c r="SDB52" s="316"/>
      <c r="SDC52" s="316"/>
      <c r="SDD52" s="316"/>
      <c r="SDE52" s="316"/>
      <c r="SDF52" s="316"/>
      <c r="SDG52" s="316"/>
      <c r="SDH52" s="316"/>
      <c r="SDI52" s="316"/>
      <c r="SDJ52" s="316"/>
      <c r="SDK52" s="316"/>
      <c r="SDL52" s="316"/>
      <c r="SDM52" s="316"/>
      <c r="SDN52" s="316"/>
      <c r="SDO52" s="316"/>
      <c r="SDP52" s="316"/>
      <c r="SDQ52" s="316"/>
      <c r="SDR52" s="316"/>
      <c r="SDS52" s="316"/>
      <c r="SDT52" s="316"/>
      <c r="SDU52" s="316"/>
      <c r="SDV52" s="316"/>
      <c r="SDW52" s="316"/>
      <c r="SDX52" s="316"/>
      <c r="SDY52" s="316"/>
      <c r="SDZ52" s="316"/>
      <c r="SEA52" s="316"/>
      <c r="SEB52" s="316"/>
      <c r="SEC52" s="316"/>
      <c r="SED52" s="316"/>
      <c r="SEE52" s="316"/>
      <c r="SEF52" s="316"/>
      <c r="SEG52" s="316"/>
      <c r="SEH52" s="316"/>
      <c r="SEI52" s="316"/>
      <c r="SEJ52" s="316"/>
      <c r="SEK52" s="316"/>
      <c r="SEL52" s="316"/>
      <c r="SEM52" s="316"/>
      <c r="SEN52" s="316"/>
      <c r="SEO52" s="316"/>
      <c r="SEP52" s="316"/>
      <c r="SEQ52" s="316"/>
      <c r="SER52" s="316"/>
      <c r="SES52" s="316"/>
      <c r="SET52" s="316"/>
      <c r="SEU52" s="316"/>
      <c r="SEV52" s="316"/>
      <c r="SEW52" s="316"/>
      <c r="SEX52" s="316"/>
      <c r="SEY52" s="316"/>
      <c r="SEZ52" s="316"/>
      <c r="SFA52" s="316"/>
      <c r="SFB52" s="316"/>
      <c r="SFC52" s="316"/>
      <c r="SFD52" s="316"/>
      <c r="SFE52" s="316"/>
      <c r="SFF52" s="316"/>
      <c r="SFG52" s="316"/>
      <c r="SFH52" s="316"/>
      <c r="SFI52" s="316"/>
      <c r="SFJ52" s="316"/>
      <c r="SFK52" s="316"/>
      <c r="SFL52" s="316"/>
      <c r="SFM52" s="316"/>
      <c r="SFN52" s="316"/>
      <c r="SFO52" s="316"/>
      <c r="SFP52" s="316"/>
      <c r="SFQ52" s="316"/>
      <c r="SFR52" s="316"/>
      <c r="SFS52" s="316"/>
      <c r="SFT52" s="316"/>
      <c r="SFU52" s="316"/>
      <c r="SFV52" s="316"/>
      <c r="SFW52" s="316"/>
      <c r="SFX52" s="316"/>
      <c r="SFY52" s="316"/>
      <c r="SFZ52" s="316"/>
      <c r="SGA52" s="316"/>
      <c r="SGB52" s="316"/>
      <c r="SGC52" s="316"/>
      <c r="SGD52" s="316"/>
      <c r="SGE52" s="316"/>
      <c r="SGF52" s="316"/>
      <c r="SGG52" s="316"/>
      <c r="SGH52" s="316"/>
      <c r="SGI52" s="316"/>
      <c r="SGJ52" s="316"/>
      <c r="SGK52" s="316"/>
      <c r="SGL52" s="316"/>
      <c r="SGM52" s="316"/>
      <c r="SGN52" s="316"/>
      <c r="SGO52" s="316"/>
      <c r="SGP52" s="316"/>
      <c r="SGQ52" s="316"/>
      <c r="SGR52" s="316"/>
      <c r="SGS52" s="316"/>
      <c r="SGT52" s="316"/>
      <c r="SGU52" s="316"/>
      <c r="SGV52" s="316"/>
      <c r="SGW52" s="316"/>
      <c r="SGX52" s="316"/>
      <c r="SGY52" s="316"/>
      <c r="SGZ52" s="316"/>
      <c r="SHA52" s="316"/>
      <c r="SHB52" s="316"/>
      <c r="SHC52" s="316"/>
      <c r="SHD52" s="316"/>
      <c r="SHE52" s="316"/>
      <c r="SHF52" s="316"/>
      <c r="SHG52" s="316"/>
      <c r="SHH52" s="316"/>
      <c r="SHI52" s="316"/>
      <c r="SHJ52" s="316"/>
      <c r="SHK52" s="316"/>
      <c r="SHL52" s="316"/>
      <c r="SHM52" s="316"/>
      <c r="SHN52" s="316"/>
      <c r="SHO52" s="316"/>
      <c r="SHP52" s="316"/>
      <c r="SHQ52" s="316"/>
      <c r="SHR52" s="316"/>
      <c r="SHS52" s="316"/>
      <c r="SHT52" s="316"/>
      <c r="SHU52" s="316"/>
      <c r="SHV52" s="316"/>
      <c r="SHW52" s="316"/>
      <c r="SHX52" s="316"/>
      <c r="SHY52" s="316"/>
      <c r="SHZ52" s="316"/>
      <c r="SIA52" s="316"/>
      <c r="SIB52" s="316"/>
      <c r="SIC52" s="316"/>
      <c r="SID52" s="316"/>
      <c r="SIE52" s="316"/>
      <c r="SIF52" s="316"/>
      <c r="SIG52" s="316"/>
      <c r="SIH52" s="316"/>
      <c r="SII52" s="316"/>
      <c r="SIJ52" s="316"/>
      <c r="SIK52" s="316"/>
      <c r="SIL52" s="316"/>
      <c r="SIM52" s="316"/>
      <c r="SIN52" s="316"/>
      <c r="SIO52" s="316"/>
      <c r="SIP52" s="316"/>
      <c r="SIQ52" s="316"/>
      <c r="SIR52" s="316"/>
      <c r="SIS52" s="316"/>
      <c r="SIT52" s="316"/>
      <c r="SIU52" s="316"/>
      <c r="SIV52" s="316"/>
      <c r="SIW52" s="316"/>
      <c r="SIX52" s="316"/>
      <c r="SIY52" s="316"/>
      <c r="SIZ52" s="316"/>
      <c r="SJA52" s="316"/>
      <c r="SJB52" s="316"/>
      <c r="SJC52" s="316"/>
      <c r="SJD52" s="316"/>
      <c r="SJE52" s="316"/>
      <c r="SJF52" s="316"/>
      <c r="SJG52" s="316"/>
      <c r="SJH52" s="316"/>
      <c r="SJI52" s="316"/>
      <c r="SJJ52" s="316"/>
      <c r="SJK52" s="316"/>
      <c r="SJL52" s="316"/>
      <c r="SJM52" s="316"/>
      <c r="SJN52" s="316"/>
      <c r="SJO52" s="316"/>
      <c r="SJP52" s="316"/>
      <c r="SJQ52" s="316"/>
      <c r="SJR52" s="316"/>
      <c r="SJS52" s="316"/>
      <c r="SJT52" s="316"/>
      <c r="SJU52" s="316"/>
      <c r="SJV52" s="316"/>
      <c r="SJW52" s="316"/>
      <c r="SJX52" s="316"/>
      <c r="SJY52" s="316"/>
      <c r="SJZ52" s="316"/>
      <c r="SKA52" s="316"/>
      <c r="SKB52" s="316"/>
      <c r="SKC52" s="316"/>
      <c r="SKD52" s="316"/>
      <c r="SKE52" s="316"/>
      <c r="SKF52" s="316"/>
      <c r="SKG52" s="316"/>
      <c r="SKH52" s="316"/>
      <c r="SKI52" s="316"/>
      <c r="SKJ52" s="316"/>
      <c r="SKK52" s="316"/>
      <c r="SKL52" s="316"/>
      <c r="SKM52" s="316"/>
      <c r="SKN52" s="316"/>
      <c r="SKO52" s="316"/>
      <c r="SKP52" s="316"/>
      <c r="SKQ52" s="316"/>
      <c r="SKR52" s="316"/>
      <c r="SKS52" s="316"/>
      <c r="SKT52" s="316"/>
      <c r="SKU52" s="316"/>
      <c r="SKV52" s="316"/>
      <c r="SKW52" s="316"/>
      <c r="SKX52" s="316"/>
      <c r="SKY52" s="316"/>
      <c r="SKZ52" s="316"/>
      <c r="SLA52" s="316"/>
      <c r="SLB52" s="316"/>
      <c r="SLC52" s="316"/>
      <c r="SLD52" s="316"/>
      <c r="SLE52" s="316"/>
      <c r="SLF52" s="316"/>
      <c r="SLG52" s="316"/>
      <c r="SLH52" s="316"/>
      <c r="SLI52" s="316"/>
      <c r="SLJ52" s="316"/>
      <c r="SLK52" s="316"/>
      <c r="SLL52" s="316"/>
      <c r="SLM52" s="316"/>
      <c r="SLN52" s="316"/>
      <c r="SLO52" s="316"/>
      <c r="SLP52" s="316"/>
      <c r="SLQ52" s="316"/>
      <c r="SLR52" s="316"/>
      <c r="SLS52" s="316"/>
      <c r="SLT52" s="316"/>
      <c r="SLU52" s="316"/>
      <c r="SLV52" s="316"/>
      <c r="SLW52" s="316"/>
      <c r="SLX52" s="316"/>
      <c r="SLY52" s="316"/>
      <c r="SLZ52" s="316"/>
      <c r="SMA52" s="316"/>
      <c r="SMB52" s="316"/>
      <c r="SMC52" s="316"/>
      <c r="SMD52" s="316"/>
      <c r="SME52" s="316"/>
      <c r="SMF52" s="316"/>
      <c r="SMG52" s="316"/>
      <c r="SMH52" s="316"/>
      <c r="SMI52" s="316"/>
      <c r="SMJ52" s="316"/>
      <c r="SMK52" s="316"/>
      <c r="SML52" s="316"/>
      <c r="SMM52" s="316"/>
      <c r="SMN52" s="316"/>
      <c r="SMO52" s="316"/>
      <c r="SMP52" s="316"/>
      <c r="SMQ52" s="316"/>
      <c r="SMR52" s="316"/>
      <c r="SMS52" s="316"/>
      <c r="SMT52" s="316"/>
      <c r="SMU52" s="316"/>
      <c r="SMV52" s="316"/>
      <c r="SMW52" s="316"/>
      <c r="SMX52" s="316"/>
      <c r="SMY52" s="316"/>
      <c r="SMZ52" s="316"/>
      <c r="SNA52" s="316"/>
      <c r="SNB52" s="316"/>
      <c r="SNC52" s="316"/>
      <c r="SND52" s="316"/>
      <c r="SNE52" s="316"/>
      <c r="SNF52" s="316"/>
      <c r="SNG52" s="316"/>
      <c r="SNH52" s="316"/>
      <c r="SNI52" s="316"/>
      <c r="SNJ52" s="316"/>
      <c r="SNK52" s="316"/>
      <c r="SNL52" s="316"/>
      <c r="SNM52" s="316"/>
      <c r="SNN52" s="316"/>
      <c r="SNO52" s="316"/>
      <c r="SNP52" s="316"/>
      <c r="SNQ52" s="316"/>
      <c r="SNR52" s="316"/>
      <c r="SNS52" s="316"/>
      <c r="SNT52" s="316"/>
      <c r="SNU52" s="316"/>
      <c r="SNV52" s="316"/>
      <c r="SNW52" s="316"/>
      <c r="SNX52" s="316"/>
      <c r="SNY52" s="316"/>
      <c r="SNZ52" s="316"/>
      <c r="SOA52" s="316"/>
      <c r="SOB52" s="316"/>
      <c r="SOC52" s="316"/>
      <c r="SOD52" s="316"/>
      <c r="SOE52" s="316"/>
      <c r="SOF52" s="316"/>
      <c r="SOG52" s="316"/>
      <c r="SOH52" s="316"/>
      <c r="SOI52" s="316"/>
      <c r="SOJ52" s="316"/>
      <c r="SOK52" s="316"/>
      <c r="SOL52" s="316"/>
      <c r="SOM52" s="316"/>
      <c r="SON52" s="316"/>
      <c r="SOO52" s="316"/>
      <c r="SOP52" s="316"/>
      <c r="SOQ52" s="316"/>
      <c r="SOR52" s="316"/>
      <c r="SOS52" s="316"/>
      <c r="SOT52" s="316"/>
      <c r="SOU52" s="316"/>
      <c r="SOV52" s="316"/>
      <c r="SOW52" s="316"/>
      <c r="SOX52" s="316"/>
      <c r="SOY52" s="316"/>
      <c r="SOZ52" s="316"/>
      <c r="SPA52" s="316"/>
      <c r="SPB52" s="316"/>
      <c r="SPC52" s="316"/>
      <c r="SPD52" s="316"/>
      <c r="SPE52" s="316"/>
      <c r="SPF52" s="316"/>
      <c r="SPG52" s="316"/>
      <c r="SPH52" s="316"/>
      <c r="SPI52" s="316"/>
      <c r="SPJ52" s="316"/>
      <c r="SPK52" s="316"/>
      <c r="SPL52" s="316"/>
      <c r="SPM52" s="316"/>
      <c r="SPN52" s="316"/>
      <c r="SPO52" s="316"/>
      <c r="SPP52" s="316"/>
      <c r="SPQ52" s="316"/>
      <c r="SPR52" s="316"/>
      <c r="SPS52" s="316"/>
      <c r="SPT52" s="316"/>
      <c r="SPU52" s="316"/>
      <c r="SPV52" s="316"/>
      <c r="SPW52" s="316"/>
      <c r="SPX52" s="316"/>
      <c r="SPY52" s="316"/>
      <c r="SPZ52" s="316"/>
      <c r="SQA52" s="316"/>
      <c r="SQB52" s="316"/>
      <c r="SQC52" s="316"/>
      <c r="SQD52" s="316"/>
      <c r="SQE52" s="316"/>
      <c r="SQF52" s="316"/>
      <c r="SQG52" s="316"/>
      <c r="SQH52" s="316"/>
      <c r="SQI52" s="316"/>
      <c r="SQJ52" s="316"/>
      <c r="SQK52" s="316"/>
      <c r="SQL52" s="316"/>
      <c r="SQM52" s="316"/>
      <c r="SQN52" s="316"/>
      <c r="SQO52" s="316"/>
      <c r="SQP52" s="316"/>
      <c r="SQQ52" s="316"/>
      <c r="SQR52" s="316"/>
      <c r="SQS52" s="316"/>
      <c r="SQT52" s="316"/>
      <c r="SQU52" s="316"/>
      <c r="SQV52" s="316"/>
      <c r="SQW52" s="316"/>
      <c r="SQX52" s="316"/>
      <c r="SQY52" s="316"/>
      <c r="SQZ52" s="316"/>
      <c r="SRA52" s="316"/>
      <c r="SRB52" s="316"/>
      <c r="SRC52" s="316"/>
      <c r="SRD52" s="316"/>
      <c r="SRE52" s="316"/>
      <c r="SRF52" s="316"/>
      <c r="SRG52" s="316"/>
      <c r="SRH52" s="316"/>
      <c r="SRI52" s="316"/>
      <c r="SRJ52" s="316"/>
      <c r="SRK52" s="316"/>
      <c r="SRL52" s="316"/>
      <c r="SRM52" s="316"/>
      <c r="SRN52" s="316"/>
      <c r="SRO52" s="316"/>
      <c r="SRP52" s="316"/>
      <c r="SRQ52" s="316"/>
      <c r="SRR52" s="316"/>
      <c r="SRS52" s="316"/>
      <c r="SRT52" s="316"/>
      <c r="SRU52" s="316"/>
      <c r="SRV52" s="316"/>
      <c r="SRW52" s="316"/>
      <c r="SRX52" s="316"/>
      <c r="SRY52" s="316"/>
      <c r="SRZ52" s="316"/>
      <c r="SSA52" s="316"/>
      <c r="SSB52" s="316"/>
      <c r="SSC52" s="316"/>
      <c r="SSD52" s="316"/>
      <c r="SSE52" s="316"/>
      <c r="SSF52" s="316"/>
      <c r="SSG52" s="316"/>
      <c r="SSH52" s="316"/>
      <c r="SSI52" s="316"/>
      <c r="SSJ52" s="316"/>
      <c r="SSK52" s="316"/>
      <c r="SSL52" s="316"/>
      <c r="SSM52" s="316"/>
      <c r="SSN52" s="316"/>
      <c r="SSO52" s="316"/>
      <c r="SSP52" s="316"/>
      <c r="SSQ52" s="316"/>
      <c r="SSR52" s="316"/>
      <c r="SSS52" s="316"/>
      <c r="SST52" s="316"/>
      <c r="SSU52" s="316"/>
      <c r="SSV52" s="316"/>
      <c r="SSW52" s="316"/>
      <c r="SSX52" s="316"/>
      <c r="SSY52" s="316"/>
      <c r="SSZ52" s="316"/>
      <c r="STA52" s="316"/>
      <c r="STB52" s="316"/>
      <c r="STC52" s="316"/>
      <c r="STD52" s="316"/>
      <c r="STE52" s="316"/>
      <c r="STF52" s="316"/>
      <c r="STG52" s="316"/>
      <c r="STH52" s="316"/>
      <c r="STI52" s="316"/>
      <c r="STJ52" s="316"/>
      <c r="STK52" s="316"/>
      <c r="STL52" s="316"/>
      <c r="STM52" s="316"/>
      <c r="STN52" s="316"/>
      <c r="STO52" s="316"/>
      <c r="STP52" s="316"/>
      <c r="STQ52" s="316"/>
      <c r="STR52" s="316"/>
      <c r="STS52" s="316"/>
      <c r="STT52" s="316"/>
      <c r="STU52" s="316"/>
      <c r="STV52" s="316"/>
      <c r="STW52" s="316"/>
      <c r="STX52" s="316"/>
      <c r="STY52" s="316"/>
      <c r="STZ52" s="316"/>
      <c r="SUA52" s="316"/>
      <c r="SUB52" s="316"/>
      <c r="SUC52" s="316"/>
      <c r="SUD52" s="316"/>
      <c r="SUE52" s="316"/>
      <c r="SUF52" s="316"/>
      <c r="SUG52" s="316"/>
      <c r="SUH52" s="316"/>
      <c r="SUI52" s="316"/>
      <c r="SUJ52" s="316"/>
      <c r="SUK52" s="316"/>
      <c r="SUL52" s="316"/>
      <c r="SUM52" s="316"/>
      <c r="SUN52" s="316"/>
      <c r="SUO52" s="316"/>
      <c r="SUP52" s="316"/>
      <c r="SUQ52" s="316"/>
      <c r="SUR52" s="316"/>
      <c r="SUS52" s="316"/>
      <c r="SUT52" s="316"/>
      <c r="SUU52" s="316"/>
      <c r="SUV52" s="316"/>
      <c r="SUW52" s="316"/>
      <c r="SUX52" s="316"/>
      <c r="SUY52" s="316"/>
      <c r="SUZ52" s="316"/>
      <c r="SVA52" s="316"/>
      <c r="SVB52" s="316"/>
      <c r="SVC52" s="316"/>
      <c r="SVD52" s="316"/>
      <c r="SVE52" s="316"/>
      <c r="SVF52" s="316"/>
      <c r="SVG52" s="316"/>
      <c r="SVH52" s="316"/>
      <c r="SVI52" s="316"/>
      <c r="SVJ52" s="316"/>
      <c r="SVK52" s="316"/>
      <c r="SVL52" s="316"/>
      <c r="SVM52" s="316"/>
      <c r="SVN52" s="316"/>
      <c r="SVO52" s="316"/>
      <c r="SVP52" s="316"/>
      <c r="SVQ52" s="316"/>
      <c r="SVR52" s="316"/>
      <c r="SVS52" s="316"/>
      <c r="SVT52" s="316"/>
      <c r="SVU52" s="316"/>
      <c r="SVV52" s="316"/>
      <c r="SVW52" s="316"/>
      <c r="SVX52" s="316"/>
      <c r="SVY52" s="316"/>
      <c r="SVZ52" s="316"/>
      <c r="SWA52" s="316"/>
      <c r="SWB52" s="316"/>
      <c r="SWC52" s="316"/>
      <c r="SWD52" s="316"/>
      <c r="SWE52" s="316"/>
      <c r="SWF52" s="316"/>
      <c r="SWG52" s="316"/>
      <c r="SWH52" s="316"/>
      <c r="SWI52" s="316"/>
      <c r="SWJ52" s="316"/>
      <c r="SWK52" s="316"/>
      <c r="SWL52" s="316"/>
      <c r="SWM52" s="316"/>
      <c r="SWN52" s="316"/>
      <c r="SWO52" s="316"/>
      <c r="SWP52" s="316"/>
      <c r="SWQ52" s="316"/>
      <c r="SWR52" s="316"/>
      <c r="SWS52" s="316"/>
      <c r="SWT52" s="316"/>
      <c r="SWU52" s="316"/>
      <c r="SWV52" s="316"/>
      <c r="SWW52" s="316"/>
      <c r="SWX52" s="316"/>
      <c r="SWY52" s="316"/>
      <c r="SWZ52" s="316"/>
      <c r="SXA52" s="316"/>
      <c r="SXB52" s="316"/>
      <c r="SXC52" s="316"/>
      <c r="SXD52" s="316"/>
      <c r="SXE52" s="316"/>
      <c r="SXF52" s="316"/>
      <c r="SXG52" s="316"/>
      <c r="SXH52" s="316"/>
      <c r="SXI52" s="316"/>
      <c r="SXJ52" s="316"/>
      <c r="SXK52" s="316"/>
      <c r="SXL52" s="316"/>
      <c r="SXM52" s="316"/>
      <c r="SXN52" s="316"/>
      <c r="SXO52" s="316"/>
      <c r="SXP52" s="316"/>
      <c r="SXQ52" s="316"/>
      <c r="SXR52" s="316"/>
      <c r="SXS52" s="316"/>
      <c r="SXT52" s="316"/>
      <c r="SXU52" s="316"/>
      <c r="SXV52" s="316"/>
      <c r="SXW52" s="316"/>
      <c r="SXX52" s="316"/>
      <c r="SXY52" s="316"/>
      <c r="SXZ52" s="316"/>
      <c r="SYA52" s="316"/>
      <c r="SYB52" s="316"/>
      <c r="SYC52" s="316"/>
      <c r="SYD52" s="316"/>
      <c r="SYE52" s="316"/>
      <c r="SYF52" s="316"/>
      <c r="SYG52" s="316"/>
      <c r="SYH52" s="316"/>
      <c r="SYI52" s="316"/>
      <c r="SYJ52" s="316"/>
      <c r="SYK52" s="316"/>
      <c r="SYL52" s="316"/>
      <c r="SYM52" s="316"/>
      <c r="SYN52" s="316"/>
      <c r="SYO52" s="316"/>
      <c r="SYP52" s="316"/>
      <c r="SYQ52" s="316"/>
      <c r="SYR52" s="316"/>
      <c r="SYS52" s="316"/>
      <c r="SYT52" s="316"/>
      <c r="SYU52" s="316"/>
      <c r="SYV52" s="316"/>
      <c r="SYW52" s="316"/>
      <c r="SYX52" s="316"/>
      <c r="SYY52" s="316"/>
      <c r="SYZ52" s="316"/>
      <c r="SZA52" s="316"/>
      <c r="SZB52" s="316"/>
      <c r="SZC52" s="316"/>
      <c r="SZD52" s="316"/>
      <c r="SZE52" s="316"/>
      <c r="SZF52" s="316"/>
      <c r="SZG52" s="316"/>
      <c r="SZH52" s="316"/>
      <c r="SZI52" s="316"/>
      <c r="SZJ52" s="316"/>
      <c r="SZK52" s="316"/>
      <c r="SZL52" s="316"/>
      <c r="SZM52" s="316"/>
      <c r="SZN52" s="316"/>
      <c r="SZO52" s="316"/>
      <c r="SZP52" s="316"/>
      <c r="SZQ52" s="316"/>
      <c r="SZR52" s="316"/>
      <c r="SZS52" s="316"/>
      <c r="SZT52" s="316"/>
      <c r="SZU52" s="316"/>
      <c r="SZV52" s="316"/>
      <c r="SZW52" s="316"/>
      <c r="SZX52" s="316"/>
      <c r="SZY52" s="316"/>
      <c r="SZZ52" s="316"/>
      <c r="TAA52" s="316"/>
      <c r="TAB52" s="316"/>
      <c r="TAC52" s="316"/>
      <c r="TAD52" s="316"/>
      <c r="TAE52" s="316"/>
      <c r="TAF52" s="316"/>
      <c r="TAG52" s="316"/>
      <c r="TAH52" s="316"/>
      <c r="TAI52" s="316"/>
      <c r="TAJ52" s="316"/>
      <c r="TAK52" s="316"/>
      <c r="TAL52" s="316"/>
      <c r="TAM52" s="316"/>
      <c r="TAN52" s="316"/>
      <c r="TAO52" s="316"/>
      <c r="TAP52" s="316"/>
      <c r="TAQ52" s="316"/>
      <c r="TAR52" s="316"/>
      <c r="TAS52" s="316"/>
      <c r="TAT52" s="316"/>
      <c r="TAU52" s="316"/>
      <c r="TAV52" s="316"/>
      <c r="TAW52" s="316"/>
      <c r="TAX52" s="316"/>
      <c r="TAY52" s="316"/>
      <c r="TAZ52" s="316"/>
      <c r="TBA52" s="316"/>
      <c r="TBB52" s="316"/>
      <c r="TBC52" s="316"/>
      <c r="TBD52" s="316"/>
      <c r="TBE52" s="316"/>
      <c r="TBF52" s="316"/>
      <c r="TBG52" s="316"/>
      <c r="TBH52" s="316"/>
      <c r="TBI52" s="316"/>
      <c r="TBJ52" s="316"/>
      <c r="TBK52" s="316"/>
      <c r="TBL52" s="316"/>
      <c r="TBM52" s="316"/>
      <c r="TBN52" s="316"/>
      <c r="TBO52" s="316"/>
      <c r="TBP52" s="316"/>
      <c r="TBQ52" s="316"/>
      <c r="TBR52" s="316"/>
      <c r="TBS52" s="316"/>
      <c r="TBT52" s="316"/>
      <c r="TBU52" s="316"/>
      <c r="TBV52" s="316"/>
      <c r="TBW52" s="316"/>
      <c r="TBX52" s="316"/>
      <c r="TBY52" s="316"/>
      <c r="TBZ52" s="316"/>
      <c r="TCA52" s="316"/>
      <c r="TCB52" s="316"/>
      <c r="TCC52" s="316"/>
      <c r="TCD52" s="316"/>
      <c r="TCE52" s="316"/>
      <c r="TCF52" s="316"/>
      <c r="TCG52" s="316"/>
      <c r="TCH52" s="316"/>
      <c r="TCI52" s="316"/>
      <c r="TCJ52" s="316"/>
      <c r="TCK52" s="316"/>
      <c r="TCL52" s="316"/>
      <c r="TCM52" s="316"/>
      <c r="TCN52" s="316"/>
      <c r="TCO52" s="316"/>
      <c r="TCP52" s="316"/>
      <c r="TCQ52" s="316"/>
      <c r="TCR52" s="316"/>
      <c r="TCS52" s="316"/>
      <c r="TCT52" s="316"/>
      <c r="TCU52" s="316"/>
      <c r="TCV52" s="316"/>
      <c r="TCW52" s="316"/>
      <c r="TCX52" s="316"/>
      <c r="TCY52" s="316"/>
      <c r="TCZ52" s="316"/>
      <c r="TDA52" s="316"/>
      <c r="TDB52" s="316"/>
      <c r="TDC52" s="316"/>
      <c r="TDD52" s="316"/>
      <c r="TDE52" s="316"/>
      <c r="TDF52" s="316"/>
      <c r="TDG52" s="316"/>
      <c r="TDH52" s="316"/>
      <c r="TDI52" s="316"/>
      <c r="TDJ52" s="316"/>
      <c r="TDK52" s="316"/>
      <c r="TDL52" s="316"/>
      <c r="TDM52" s="316"/>
      <c r="TDN52" s="316"/>
      <c r="TDO52" s="316"/>
      <c r="TDP52" s="316"/>
      <c r="TDQ52" s="316"/>
      <c r="TDR52" s="316"/>
      <c r="TDS52" s="316"/>
      <c r="TDT52" s="316"/>
      <c r="TDU52" s="316"/>
      <c r="TDV52" s="316"/>
      <c r="TDW52" s="316"/>
      <c r="TDX52" s="316"/>
      <c r="TDY52" s="316"/>
      <c r="TDZ52" s="316"/>
      <c r="TEA52" s="316"/>
      <c r="TEB52" s="316"/>
      <c r="TEC52" s="316"/>
      <c r="TED52" s="316"/>
      <c r="TEE52" s="316"/>
      <c r="TEF52" s="316"/>
      <c r="TEG52" s="316"/>
      <c r="TEH52" s="316"/>
      <c r="TEI52" s="316"/>
      <c r="TEJ52" s="316"/>
      <c r="TEK52" s="316"/>
      <c r="TEL52" s="316"/>
      <c r="TEM52" s="316"/>
      <c r="TEN52" s="316"/>
      <c r="TEO52" s="316"/>
      <c r="TEP52" s="316"/>
      <c r="TEQ52" s="316"/>
      <c r="TER52" s="316"/>
      <c r="TES52" s="316"/>
      <c r="TET52" s="316"/>
      <c r="TEU52" s="316"/>
      <c r="TEV52" s="316"/>
      <c r="TEW52" s="316"/>
      <c r="TEX52" s="316"/>
      <c r="TEY52" s="316"/>
      <c r="TEZ52" s="316"/>
      <c r="TFA52" s="316"/>
      <c r="TFB52" s="316"/>
      <c r="TFC52" s="316"/>
      <c r="TFD52" s="316"/>
      <c r="TFE52" s="316"/>
      <c r="TFF52" s="316"/>
      <c r="TFG52" s="316"/>
      <c r="TFH52" s="316"/>
      <c r="TFI52" s="316"/>
      <c r="TFJ52" s="316"/>
      <c r="TFK52" s="316"/>
      <c r="TFL52" s="316"/>
      <c r="TFM52" s="316"/>
      <c r="TFN52" s="316"/>
      <c r="TFO52" s="316"/>
      <c r="TFP52" s="316"/>
      <c r="TFQ52" s="316"/>
      <c r="TFR52" s="316"/>
      <c r="TFS52" s="316"/>
      <c r="TFT52" s="316"/>
      <c r="TFU52" s="316"/>
      <c r="TFV52" s="316"/>
      <c r="TFW52" s="316"/>
      <c r="TFX52" s="316"/>
      <c r="TFY52" s="316"/>
      <c r="TFZ52" s="316"/>
      <c r="TGA52" s="316"/>
      <c r="TGB52" s="316"/>
      <c r="TGC52" s="316"/>
      <c r="TGD52" s="316"/>
      <c r="TGE52" s="316"/>
      <c r="TGF52" s="316"/>
      <c r="TGG52" s="316"/>
      <c r="TGH52" s="316"/>
      <c r="TGI52" s="316"/>
      <c r="TGJ52" s="316"/>
      <c r="TGK52" s="316"/>
      <c r="TGL52" s="316"/>
      <c r="TGM52" s="316"/>
      <c r="TGN52" s="316"/>
      <c r="TGO52" s="316"/>
      <c r="TGP52" s="316"/>
      <c r="TGQ52" s="316"/>
      <c r="TGR52" s="316"/>
      <c r="TGS52" s="316"/>
      <c r="TGT52" s="316"/>
      <c r="TGU52" s="316"/>
      <c r="TGV52" s="316"/>
      <c r="TGW52" s="316"/>
      <c r="TGX52" s="316"/>
      <c r="TGY52" s="316"/>
      <c r="TGZ52" s="316"/>
      <c r="THA52" s="316"/>
      <c r="THB52" s="316"/>
      <c r="THC52" s="316"/>
      <c r="THD52" s="316"/>
      <c r="THE52" s="316"/>
      <c r="THF52" s="316"/>
      <c r="THG52" s="316"/>
      <c r="THH52" s="316"/>
      <c r="THI52" s="316"/>
      <c r="THJ52" s="316"/>
      <c r="THK52" s="316"/>
      <c r="THL52" s="316"/>
      <c r="THM52" s="316"/>
      <c r="THN52" s="316"/>
      <c r="THO52" s="316"/>
      <c r="THP52" s="316"/>
      <c r="THQ52" s="316"/>
      <c r="THR52" s="316"/>
      <c r="THS52" s="316"/>
      <c r="THT52" s="316"/>
      <c r="THU52" s="316"/>
      <c r="THV52" s="316"/>
      <c r="THW52" s="316"/>
      <c r="THX52" s="316"/>
      <c r="THY52" s="316"/>
      <c r="THZ52" s="316"/>
      <c r="TIA52" s="316"/>
      <c r="TIB52" s="316"/>
      <c r="TIC52" s="316"/>
      <c r="TID52" s="316"/>
      <c r="TIE52" s="316"/>
      <c r="TIF52" s="316"/>
      <c r="TIG52" s="316"/>
      <c r="TIH52" s="316"/>
      <c r="TII52" s="316"/>
      <c r="TIJ52" s="316"/>
      <c r="TIK52" s="316"/>
      <c r="TIL52" s="316"/>
      <c r="TIM52" s="316"/>
      <c r="TIN52" s="316"/>
      <c r="TIO52" s="316"/>
      <c r="TIP52" s="316"/>
      <c r="TIQ52" s="316"/>
      <c r="TIR52" s="316"/>
      <c r="TIS52" s="316"/>
      <c r="TIT52" s="316"/>
      <c r="TIU52" s="316"/>
      <c r="TIV52" s="316"/>
      <c r="TIW52" s="316"/>
      <c r="TIX52" s="316"/>
      <c r="TIY52" s="316"/>
      <c r="TIZ52" s="316"/>
      <c r="TJA52" s="316"/>
      <c r="TJB52" s="316"/>
      <c r="TJC52" s="316"/>
      <c r="TJD52" s="316"/>
      <c r="TJE52" s="316"/>
      <c r="TJF52" s="316"/>
      <c r="TJG52" s="316"/>
      <c r="TJH52" s="316"/>
      <c r="TJI52" s="316"/>
      <c r="TJJ52" s="316"/>
      <c r="TJK52" s="316"/>
      <c r="TJL52" s="316"/>
      <c r="TJM52" s="316"/>
      <c r="TJN52" s="316"/>
      <c r="TJO52" s="316"/>
      <c r="TJP52" s="316"/>
      <c r="TJQ52" s="316"/>
      <c r="TJR52" s="316"/>
      <c r="TJS52" s="316"/>
      <c r="TJT52" s="316"/>
      <c r="TJU52" s="316"/>
      <c r="TJV52" s="316"/>
      <c r="TJW52" s="316"/>
      <c r="TJX52" s="316"/>
      <c r="TJY52" s="316"/>
      <c r="TJZ52" s="316"/>
      <c r="TKA52" s="316"/>
      <c r="TKB52" s="316"/>
      <c r="TKC52" s="316"/>
      <c r="TKD52" s="316"/>
      <c r="TKE52" s="316"/>
      <c r="TKF52" s="316"/>
      <c r="TKG52" s="316"/>
      <c r="TKH52" s="316"/>
      <c r="TKI52" s="316"/>
      <c r="TKJ52" s="316"/>
      <c r="TKK52" s="316"/>
      <c r="TKL52" s="316"/>
      <c r="TKM52" s="316"/>
      <c r="TKN52" s="316"/>
      <c r="TKO52" s="316"/>
      <c r="TKP52" s="316"/>
      <c r="TKQ52" s="316"/>
      <c r="TKR52" s="316"/>
      <c r="TKS52" s="316"/>
      <c r="TKT52" s="316"/>
      <c r="TKU52" s="316"/>
      <c r="TKV52" s="316"/>
      <c r="TKW52" s="316"/>
      <c r="TKX52" s="316"/>
      <c r="TKY52" s="316"/>
      <c r="TKZ52" s="316"/>
      <c r="TLA52" s="316"/>
      <c r="TLB52" s="316"/>
      <c r="TLC52" s="316"/>
      <c r="TLD52" s="316"/>
      <c r="TLE52" s="316"/>
      <c r="TLF52" s="316"/>
      <c r="TLG52" s="316"/>
      <c r="TLH52" s="316"/>
      <c r="TLI52" s="316"/>
      <c r="TLJ52" s="316"/>
      <c r="TLK52" s="316"/>
      <c r="TLL52" s="316"/>
      <c r="TLM52" s="316"/>
      <c r="TLN52" s="316"/>
      <c r="TLO52" s="316"/>
      <c r="TLP52" s="316"/>
      <c r="TLQ52" s="316"/>
      <c r="TLR52" s="316"/>
      <c r="TLS52" s="316"/>
      <c r="TLT52" s="316"/>
      <c r="TLU52" s="316"/>
      <c r="TLV52" s="316"/>
      <c r="TLW52" s="316"/>
      <c r="TLX52" s="316"/>
      <c r="TLY52" s="316"/>
      <c r="TLZ52" s="316"/>
      <c r="TMA52" s="316"/>
      <c r="TMB52" s="316"/>
      <c r="TMC52" s="316"/>
      <c r="TMD52" s="316"/>
      <c r="TME52" s="316"/>
      <c r="TMF52" s="316"/>
      <c r="TMG52" s="316"/>
      <c r="TMH52" s="316"/>
      <c r="TMI52" s="316"/>
      <c r="TMJ52" s="316"/>
      <c r="TMK52" s="316"/>
      <c r="TML52" s="316"/>
      <c r="TMM52" s="316"/>
      <c r="TMN52" s="316"/>
      <c r="TMO52" s="316"/>
      <c r="TMP52" s="316"/>
      <c r="TMQ52" s="316"/>
      <c r="TMR52" s="316"/>
      <c r="TMS52" s="316"/>
      <c r="TMT52" s="316"/>
      <c r="TMU52" s="316"/>
      <c r="TMV52" s="316"/>
      <c r="TMW52" s="316"/>
      <c r="TMX52" s="316"/>
      <c r="TMY52" s="316"/>
      <c r="TMZ52" s="316"/>
      <c r="TNA52" s="316"/>
      <c r="TNB52" s="316"/>
      <c r="TNC52" s="316"/>
      <c r="TND52" s="316"/>
      <c r="TNE52" s="316"/>
      <c r="TNF52" s="316"/>
      <c r="TNG52" s="316"/>
      <c r="TNH52" s="316"/>
      <c r="TNI52" s="316"/>
      <c r="TNJ52" s="316"/>
      <c r="TNK52" s="316"/>
      <c r="TNL52" s="316"/>
      <c r="TNM52" s="316"/>
      <c r="TNN52" s="316"/>
      <c r="TNO52" s="316"/>
      <c r="TNP52" s="316"/>
      <c r="TNQ52" s="316"/>
      <c r="TNR52" s="316"/>
      <c r="TNS52" s="316"/>
      <c r="TNT52" s="316"/>
      <c r="TNU52" s="316"/>
      <c r="TNV52" s="316"/>
      <c r="TNW52" s="316"/>
      <c r="TNX52" s="316"/>
      <c r="TNY52" s="316"/>
      <c r="TNZ52" s="316"/>
      <c r="TOA52" s="316"/>
      <c r="TOB52" s="316"/>
      <c r="TOC52" s="316"/>
      <c r="TOD52" s="316"/>
      <c r="TOE52" s="316"/>
      <c r="TOF52" s="316"/>
      <c r="TOG52" s="316"/>
      <c r="TOH52" s="316"/>
      <c r="TOI52" s="316"/>
      <c r="TOJ52" s="316"/>
      <c r="TOK52" s="316"/>
      <c r="TOL52" s="316"/>
      <c r="TOM52" s="316"/>
      <c r="TON52" s="316"/>
      <c r="TOO52" s="316"/>
      <c r="TOP52" s="316"/>
      <c r="TOQ52" s="316"/>
      <c r="TOR52" s="316"/>
      <c r="TOS52" s="316"/>
      <c r="TOT52" s="316"/>
      <c r="TOU52" s="316"/>
      <c r="TOV52" s="316"/>
      <c r="TOW52" s="316"/>
      <c r="TOX52" s="316"/>
      <c r="TOY52" s="316"/>
      <c r="TOZ52" s="316"/>
      <c r="TPA52" s="316"/>
      <c r="TPB52" s="316"/>
      <c r="TPC52" s="316"/>
      <c r="TPD52" s="316"/>
      <c r="TPE52" s="316"/>
      <c r="TPF52" s="316"/>
      <c r="TPG52" s="316"/>
      <c r="TPH52" s="316"/>
      <c r="TPI52" s="316"/>
      <c r="TPJ52" s="316"/>
      <c r="TPK52" s="316"/>
      <c r="TPL52" s="316"/>
      <c r="TPM52" s="316"/>
      <c r="TPN52" s="316"/>
      <c r="TPO52" s="316"/>
      <c r="TPP52" s="316"/>
      <c r="TPQ52" s="316"/>
      <c r="TPR52" s="316"/>
      <c r="TPS52" s="316"/>
      <c r="TPT52" s="316"/>
      <c r="TPU52" s="316"/>
      <c r="TPV52" s="316"/>
      <c r="TPW52" s="316"/>
      <c r="TPX52" s="316"/>
      <c r="TPY52" s="316"/>
      <c r="TPZ52" s="316"/>
      <c r="TQA52" s="316"/>
      <c r="TQB52" s="316"/>
      <c r="TQC52" s="316"/>
      <c r="TQD52" s="316"/>
      <c r="TQE52" s="316"/>
      <c r="TQF52" s="316"/>
      <c r="TQG52" s="316"/>
      <c r="TQH52" s="316"/>
      <c r="TQI52" s="316"/>
      <c r="TQJ52" s="316"/>
      <c r="TQK52" s="316"/>
      <c r="TQL52" s="316"/>
      <c r="TQM52" s="316"/>
      <c r="TQN52" s="316"/>
      <c r="TQO52" s="316"/>
      <c r="TQP52" s="316"/>
      <c r="TQQ52" s="316"/>
      <c r="TQR52" s="316"/>
      <c r="TQS52" s="316"/>
      <c r="TQT52" s="316"/>
      <c r="TQU52" s="316"/>
      <c r="TQV52" s="316"/>
      <c r="TQW52" s="316"/>
      <c r="TQX52" s="316"/>
      <c r="TQY52" s="316"/>
      <c r="TQZ52" s="316"/>
      <c r="TRA52" s="316"/>
      <c r="TRB52" s="316"/>
      <c r="TRC52" s="316"/>
      <c r="TRD52" s="316"/>
      <c r="TRE52" s="316"/>
      <c r="TRF52" s="316"/>
      <c r="TRG52" s="316"/>
      <c r="TRH52" s="316"/>
      <c r="TRI52" s="316"/>
      <c r="TRJ52" s="316"/>
      <c r="TRK52" s="316"/>
      <c r="TRL52" s="316"/>
      <c r="TRM52" s="316"/>
      <c r="TRN52" s="316"/>
      <c r="TRO52" s="316"/>
      <c r="TRP52" s="316"/>
      <c r="TRQ52" s="316"/>
      <c r="TRR52" s="316"/>
      <c r="TRS52" s="316"/>
      <c r="TRT52" s="316"/>
      <c r="TRU52" s="316"/>
      <c r="TRV52" s="316"/>
      <c r="TRW52" s="316"/>
      <c r="TRX52" s="316"/>
      <c r="TRY52" s="316"/>
      <c r="TRZ52" s="316"/>
      <c r="TSA52" s="316"/>
      <c r="TSB52" s="316"/>
      <c r="TSC52" s="316"/>
      <c r="TSD52" s="316"/>
      <c r="TSE52" s="316"/>
      <c r="TSF52" s="316"/>
      <c r="TSG52" s="316"/>
      <c r="TSH52" s="316"/>
      <c r="TSI52" s="316"/>
      <c r="TSJ52" s="316"/>
      <c r="TSK52" s="316"/>
      <c r="TSL52" s="316"/>
      <c r="TSM52" s="316"/>
      <c r="TSN52" s="316"/>
      <c r="TSO52" s="316"/>
      <c r="TSP52" s="316"/>
      <c r="TSQ52" s="316"/>
      <c r="TSR52" s="316"/>
      <c r="TSS52" s="316"/>
      <c r="TST52" s="316"/>
      <c r="TSU52" s="316"/>
      <c r="TSV52" s="316"/>
      <c r="TSW52" s="316"/>
      <c r="TSX52" s="316"/>
      <c r="TSY52" s="316"/>
      <c r="TSZ52" s="316"/>
      <c r="TTA52" s="316"/>
      <c r="TTB52" s="316"/>
      <c r="TTC52" s="316"/>
      <c r="TTD52" s="316"/>
      <c r="TTE52" s="316"/>
      <c r="TTF52" s="316"/>
      <c r="TTG52" s="316"/>
      <c r="TTH52" s="316"/>
      <c r="TTI52" s="316"/>
      <c r="TTJ52" s="316"/>
      <c r="TTK52" s="316"/>
      <c r="TTL52" s="316"/>
      <c r="TTM52" s="316"/>
      <c r="TTN52" s="316"/>
      <c r="TTO52" s="316"/>
      <c r="TTP52" s="316"/>
      <c r="TTQ52" s="316"/>
      <c r="TTR52" s="316"/>
      <c r="TTS52" s="316"/>
      <c r="TTT52" s="316"/>
      <c r="TTU52" s="316"/>
      <c r="TTV52" s="316"/>
      <c r="TTW52" s="316"/>
      <c r="TTX52" s="316"/>
      <c r="TTY52" s="316"/>
      <c r="TTZ52" s="316"/>
      <c r="TUA52" s="316"/>
      <c r="TUB52" s="316"/>
      <c r="TUC52" s="316"/>
      <c r="TUD52" s="316"/>
      <c r="TUE52" s="316"/>
      <c r="TUF52" s="316"/>
      <c r="TUG52" s="316"/>
      <c r="TUH52" s="316"/>
      <c r="TUI52" s="316"/>
      <c r="TUJ52" s="316"/>
      <c r="TUK52" s="316"/>
      <c r="TUL52" s="316"/>
      <c r="TUM52" s="316"/>
      <c r="TUN52" s="316"/>
      <c r="TUO52" s="316"/>
      <c r="TUP52" s="316"/>
      <c r="TUQ52" s="316"/>
      <c r="TUR52" s="316"/>
      <c r="TUS52" s="316"/>
      <c r="TUT52" s="316"/>
      <c r="TUU52" s="316"/>
      <c r="TUV52" s="316"/>
      <c r="TUW52" s="316"/>
      <c r="TUX52" s="316"/>
      <c r="TUY52" s="316"/>
      <c r="TUZ52" s="316"/>
      <c r="TVA52" s="316"/>
      <c r="TVB52" s="316"/>
      <c r="TVC52" s="316"/>
      <c r="TVD52" s="316"/>
      <c r="TVE52" s="316"/>
      <c r="TVF52" s="316"/>
      <c r="TVG52" s="316"/>
      <c r="TVH52" s="316"/>
      <c r="TVI52" s="316"/>
      <c r="TVJ52" s="316"/>
      <c r="TVK52" s="316"/>
      <c r="TVL52" s="316"/>
      <c r="TVM52" s="316"/>
      <c r="TVN52" s="316"/>
      <c r="TVO52" s="316"/>
      <c r="TVP52" s="316"/>
      <c r="TVQ52" s="316"/>
      <c r="TVR52" s="316"/>
      <c r="TVS52" s="316"/>
      <c r="TVT52" s="316"/>
      <c r="TVU52" s="316"/>
      <c r="TVV52" s="316"/>
      <c r="TVW52" s="316"/>
      <c r="TVX52" s="316"/>
      <c r="TVY52" s="316"/>
      <c r="TVZ52" s="316"/>
      <c r="TWA52" s="316"/>
      <c r="TWB52" s="316"/>
      <c r="TWC52" s="316"/>
      <c r="TWD52" s="316"/>
      <c r="TWE52" s="316"/>
      <c r="TWF52" s="316"/>
      <c r="TWG52" s="316"/>
      <c r="TWH52" s="316"/>
      <c r="TWI52" s="316"/>
      <c r="TWJ52" s="316"/>
      <c r="TWK52" s="316"/>
      <c r="TWL52" s="316"/>
      <c r="TWM52" s="316"/>
      <c r="TWN52" s="316"/>
      <c r="TWO52" s="316"/>
      <c r="TWP52" s="316"/>
      <c r="TWQ52" s="316"/>
      <c r="TWR52" s="316"/>
      <c r="TWS52" s="316"/>
      <c r="TWT52" s="316"/>
      <c r="TWU52" s="316"/>
      <c r="TWV52" s="316"/>
      <c r="TWW52" s="316"/>
      <c r="TWX52" s="316"/>
      <c r="TWY52" s="316"/>
      <c r="TWZ52" s="316"/>
      <c r="TXA52" s="316"/>
      <c r="TXB52" s="316"/>
      <c r="TXC52" s="316"/>
      <c r="TXD52" s="316"/>
      <c r="TXE52" s="316"/>
      <c r="TXF52" s="316"/>
      <c r="TXG52" s="316"/>
      <c r="TXH52" s="316"/>
      <c r="TXI52" s="316"/>
      <c r="TXJ52" s="316"/>
      <c r="TXK52" s="316"/>
      <c r="TXL52" s="316"/>
      <c r="TXM52" s="316"/>
      <c r="TXN52" s="316"/>
      <c r="TXO52" s="316"/>
      <c r="TXP52" s="316"/>
      <c r="TXQ52" s="316"/>
      <c r="TXR52" s="316"/>
      <c r="TXS52" s="316"/>
      <c r="TXT52" s="316"/>
      <c r="TXU52" s="316"/>
      <c r="TXV52" s="316"/>
      <c r="TXW52" s="316"/>
      <c r="TXX52" s="316"/>
      <c r="TXY52" s="316"/>
      <c r="TXZ52" s="316"/>
      <c r="TYA52" s="316"/>
      <c r="TYB52" s="316"/>
      <c r="TYC52" s="316"/>
      <c r="TYD52" s="316"/>
      <c r="TYE52" s="316"/>
      <c r="TYF52" s="316"/>
      <c r="TYG52" s="316"/>
      <c r="TYH52" s="316"/>
      <c r="TYI52" s="316"/>
      <c r="TYJ52" s="316"/>
      <c r="TYK52" s="316"/>
      <c r="TYL52" s="316"/>
      <c r="TYM52" s="316"/>
      <c r="TYN52" s="316"/>
      <c r="TYO52" s="316"/>
      <c r="TYP52" s="316"/>
      <c r="TYQ52" s="316"/>
      <c r="TYR52" s="316"/>
      <c r="TYS52" s="316"/>
      <c r="TYT52" s="316"/>
      <c r="TYU52" s="316"/>
      <c r="TYV52" s="316"/>
      <c r="TYW52" s="316"/>
      <c r="TYX52" s="316"/>
      <c r="TYY52" s="316"/>
      <c r="TYZ52" s="316"/>
      <c r="TZA52" s="316"/>
      <c r="TZB52" s="316"/>
      <c r="TZC52" s="316"/>
      <c r="TZD52" s="316"/>
      <c r="TZE52" s="316"/>
      <c r="TZF52" s="316"/>
      <c r="TZG52" s="316"/>
      <c r="TZH52" s="316"/>
      <c r="TZI52" s="316"/>
      <c r="TZJ52" s="316"/>
      <c r="TZK52" s="316"/>
      <c r="TZL52" s="316"/>
      <c r="TZM52" s="316"/>
      <c r="TZN52" s="316"/>
      <c r="TZO52" s="316"/>
      <c r="TZP52" s="316"/>
      <c r="TZQ52" s="316"/>
      <c r="TZR52" s="316"/>
      <c r="TZS52" s="316"/>
      <c r="TZT52" s="316"/>
      <c r="TZU52" s="316"/>
      <c r="TZV52" s="316"/>
      <c r="TZW52" s="316"/>
      <c r="TZX52" s="316"/>
      <c r="TZY52" s="316"/>
      <c r="TZZ52" s="316"/>
      <c r="UAA52" s="316"/>
      <c r="UAB52" s="316"/>
      <c r="UAC52" s="316"/>
      <c r="UAD52" s="316"/>
      <c r="UAE52" s="316"/>
      <c r="UAF52" s="316"/>
      <c r="UAG52" s="316"/>
      <c r="UAH52" s="316"/>
      <c r="UAI52" s="316"/>
      <c r="UAJ52" s="316"/>
      <c r="UAK52" s="316"/>
      <c r="UAL52" s="316"/>
      <c r="UAM52" s="316"/>
      <c r="UAN52" s="316"/>
      <c r="UAO52" s="316"/>
      <c r="UAP52" s="316"/>
      <c r="UAQ52" s="316"/>
      <c r="UAR52" s="316"/>
      <c r="UAS52" s="316"/>
      <c r="UAT52" s="316"/>
      <c r="UAU52" s="316"/>
      <c r="UAV52" s="316"/>
      <c r="UAW52" s="316"/>
      <c r="UAX52" s="316"/>
      <c r="UAY52" s="316"/>
      <c r="UAZ52" s="316"/>
      <c r="UBA52" s="316"/>
      <c r="UBB52" s="316"/>
      <c r="UBC52" s="316"/>
      <c r="UBD52" s="316"/>
      <c r="UBE52" s="316"/>
      <c r="UBF52" s="316"/>
      <c r="UBG52" s="316"/>
      <c r="UBH52" s="316"/>
      <c r="UBI52" s="316"/>
      <c r="UBJ52" s="316"/>
      <c r="UBK52" s="316"/>
      <c r="UBL52" s="316"/>
      <c r="UBM52" s="316"/>
      <c r="UBN52" s="316"/>
      <c r="UBO52" s="316"/>
      <c r="UBP52" s="316"/>
      <c r="UBQ52" s="316"/>
      <c r="UBR52" s="316"/>
      <c r="UBS52" s="316"/>
      <c r="UBT52" s="316"/>
      <c r="UBU52" s="316"/>
      <c r="UBV52" s="316"/>
      <c r="UBW52" s="316"/>
      <c r="UBX52" s="316"/>
      <c r="UBY52" s="316"/>
      <c r="UBZ52" s="316"/>
      <c r="UCA52" s="316"/>
      <c r="UCB52" s="316"/>
      <c r="UCC52" s="316"/>
      <c r="UCD52" s="316"/>
      <c r="UCE52" s="316"/>
      <c r="UCF52" s="316"/>
      <c r="UCG52" s="316"/>
      <c r="UCH52" s="316"/>
      <c r="UCI52" s="316"/>
      <c r="UCJ52" s="316"/>
      <c r="UCK52" s="316"/>
      <c r="UCL52" s="316"/>
      <c r="UCM52" s="316"/>
      <c r="UCN52" s="316"/>
      <c r="UCO52" s="316"/>
      <c r="UCP52" s="316"/>
      <c r="UCQ52" s="316"/>
      <c r="UCR52" s="316"/>
      <c r="UCS52" s="316"/>
      <c r="UCT52" s="316"/>
      <c r="UCU52" s="316"/>
      <c r="UCV52" s="316"/>
      <c r="UCW52" s="316"/>
      <c r="UCX52" s="316"/>
      <c r="UCY52" s="316"/>
      <c r="UCZ52" s="316"/>
      <c r="UDA52" s="316"/>
      <c r="UDB52" s="316"/>
      <c r="UDC52" s="316"/>
      <c r="UDD52" s="316"/>
      <c r="UDE52" s="316"/>
      <c r="UDF52" s="316"/>
      <c r="UDG52" s="316"/>
      <c r="UDH52" s="316"/>
      <c r="UDI52" s="316"/>
      <c r="UDJ52" s="316"/>
      <c r="UDK52" s="316"/>
      <c r="UDL52" s="316"/>
      <c r="UDM52" s="316"/>
      <c r="UDN52" s="316"/>
      <c r="UDO52" s="316"/>
      <c r="UDP52" s="316"/>
      <c r="UDQ52" s="316"/>
      <c r="UDR52" s="316"/>
      <c r="UDS52" s="316"/>
      <c r="UDT52" s="316"/>
      <c r="UDU52" s="316"/>
      <c r="UDV52" s="316"/>
      <c r="UDW52" s="316"/>
      <c r="UDX52" s="316"/>
      <c r="UDY52" s="316"/>
      <c r="UDZ52" s="316"/>
      <c r="UEA52" s="316"/>
      <c r="UEB52" s="316"/>
      <c r="UEC52" s="316"/>
      <c r="UED52" s="316"/>
      <c r="UEE52" s="316"/>
      <c r="UEF52" s="316"/>
      <c r="UEG52" s="316"/>
      <c r="UEH52" s="316"/>
      <c r="UEI52" s="316"/>
      <c r="UEJ52" s="316"/>
      <c r="UEK52" s="316"/>
      <c r="UEL52" s="316"/>
      <c r="UEM52" s="316"/>
      <c r="UEN52" s="316"/>
      <c r="UEO52" s="316"/>
      <c r="UEP52" s="316"/>
      <c r="UEQ52" s="316"/>
      <c r="UER52" s="316"/>
      <c r="UES52" s="316"/>
      <c r="UET52" s="316"/>
      <c r="UEU52" s="316"/>
      <c r="UEV52" s="316"/>
      <c r="UEW52" s="316"/>
      <c r="UEX52" s="316"/>
      <c r="UEY52" s="316"/>
      <c r="UEZ52" s="316"/>
      <c r="UFA52" s="316"/>
      <c r="UFB52" s="316"/>
      <c r="UFC52" s="316"/>
      <c r="UFD52" s="316"/>
      <c r="UFE52" s="316"/>
      <c r="UFF52" s="316"/>
      <c r="UFG52" s="316"/>
      <c r="UFH52" s="316"/>
      <c r="UFI52" s="316"/>
      <c r="UFJ52" s="316"/>
      <c r="UFK52" s="316"/>
      <c r="UFL52" s="316"/>
      <c r="UFM52" s="316"/>
      <c r="UFN52" s="316"/>
      <c r="UFO52" s="316"/>
      <c r="UFP52" s="316"/>
      <c r="UFQ52" s="316"/>
      <c r="UFR52" s="316"/>
      <c r="UFS52" s="316"/>
      <c r="UFT52" s="316"/>
      <c r="UFU52" s="316"/>
      <c r="UFV52" s="316"/>
      <c r="UFW52" s="316"/>
      <c r="UFX52" s="316"/>
      <c r="UFY52" s="316"/>
      <c r="UFZ52" s="316"/>
      <c r="UGA52" s="316"/>
      <c r="UGB52" s="316"/>
      <c r="UGC52" s="316"/>
      <c r="UGD52" s="316"/>
      <c r="UGE52" s="316"/>
      <c r="UGF52" s="316"/>
      <c r="UGG52" s="316"/>
      <c r="UGH52" s="316"/>
      <c r="UGI52" s="316"/>
      <c r="UGJ52" s="316"/>
      <c r="UGK52" s="316"/>
      <c r="UGL52" s="316"/>
      <c r="UGM52" s="316"/>
      <c r="UGN52" s="316"/>
      <c r="UGO52" s="316"/>
      <c r="UGP52" s="316"/>
      <c r="UGQ52" s="316"/>
      <c r="UGR52" s="316"/>
      <c r="UGS52" s="316"/>
      <c r="UGT52" s="316"/>
      <c r="UGU52" s="316"/>
      <c r="UGV52" s="316"/>
      <c r="UGW52" s="316"/>
      <c r="UGX52" s="316"/>
      <c r="UGY52" s="316"/>
      <c r="UGZ52" s="316"/>
      <c r="UHA52" s="316"/>
      <c r="UHB52" s="316"/>
      <c r="UHC52" s="316"/>
      <c r="UHD52" s="316"/>
      <c r="UHE52" s="316"/>
      <c r="UHF52" s="316"/>
      <c r="UHG52" s="316"/>
      <c r="UHH52" s="316"/>
      <c r="UHI52" s="316"/>
      <c r="UHJ52" s="316"/>
      <c r="UHK52" s="316"/>
      <c r="UHL52" s="316"/>
      <c r="UHM52" s="316"/>
      <c r="UHN52" s="316"/>
      <c r="UHO52" s="316"/>
      <c r="UHP52" s="316"/>
      <c r="UHQ52" s="316"/>
      <c r="UHR52" s="316"/>
      <c r="UHS52" s="316"/>
      <c r="UHT52" s="316"/>
      <c r="UHU52" s="316"/>
      <c r="UHV52" s="316"/>
      <c r="UHW52" s="316"/>
      <c r="UHX52" s="316"/>
      <c r="UHY52" s="316"/>
      <c r="UHZ52" s="316"/>
      <c r="UIA52" s="316"/>
      <c r="UIB52" s="316"/>
      <c r="UIC52" s="316"/>
      <c r="UID52" s="316"/>
      <c r="UIE52" s="316"/>
      <c r="UIF52" s="316"/>
      <c r="UIG52" s="316"/>
      <c r="UIH52" s="316"/>
      <c r="UII52" s="316"/>
      <c r="UIJ52" s="316"/>
      <c r="UIK52" s="316"/>
      <c r="UIL52" s="316"/>
      <c r="UIM52" s="316"/>
      <c r="UIN52" s="316"/>
      <c r="UIO52" s="316"/>
      <c r="UIP52" s="316"/>
      <c r="UIQ52" s="316"/>
      <c r="UIR52" s="316"/>
      <c r="UIS52" s="316"/>
      <c r="UIT52" s="316"/>
      <c r="UIU52" s="316"/>
      <c r="UIV52" s="316"/>
      <c r="UIW52" s="316"/>
      <c r="UIX52" s="316"/>
      <c r="UIY52" s="316"/>
      <c r="UIZ52" s="316"/>
      <c r="UJA52" s="316"/>
      <c r="UJB52" s="316"/>
      <c r="UJC52" s="316"/>
      <c r="UJD52" s="316"/>
      <c r="UJE52" s="316"/>
      <c r="UJF52" s="316"/>
      <c r="UJG52" s="316"/>
      <c r="UJH52" s="316"/>
      <c r="UJI52" s="316"/>
      <c r="UJJ52" s="316"/>
      <c r="UJK52" s="316"/>
      <c r="UJL52" s="316"/>
      <c r="UJM52" s="316"/>
      <c r="UJN52" s="316"/>
      <c r="UJO52" s="316"/>
      <c r="UJP52" s="316"/>
      <c r="UJQ52" s="316"/>
      <c r="UJR52" s="316"/>
      <c r="UJS52" s="316"/>
      <c r="UJT52" s="316"/>
      <c r="UJU52" s="316"/>
      <c r="UJV52" s="316"/>
      <c r="UJW52" s="316"/>
      <c r="UJX52" s="316"/>
      <c r="UJY52" s="316"/>
      <c r="UJZ52" s="316"/>
      <c r="UKA52" s="316"/>
      <c r="UKB52" s="316"/>
      <c r="UKC52" s="316"/>
      <c r="UKD52" s="316"/>
      <c r="UKE52" s="316"/>
      <c r="UKF52" s="316"/>
      <c r="UKG52" s="316"/>
      <c r="UKH52" s="316"/>
      <c r="UKI52" s="316"/>
      <c r="UKJ52" s="316"/>
      <c r="UKK52" s="316"/>
      <c r="UKL52" s="316"/>
      <c r="UKM52" s="316"/>
      <c r="UKN52" s="316"/>
      <c r="UKO52" s="316"/>
      <c r="UKP52" s="316"/>
      <c r="UKQ52" s="316"/>
      <c r="UKR52" s="316"/>
      <c r="UKS52" s="316"/>
      <c r="UKT52" s="316"/>
      <c r="UKU52" s="316"/>
      <c r="UKV52" s="316"/>
      <c r="UKW52" s="316"/>
      <c r="UKX52" s="316"/>
      <c r="UKY52" s="316"/>
      <c r="UKZ52" s="316"/>
      <c r="ULA52" s="316"/>
      <c r="ULB52" s="316"/>
      <c r="ULC52" s="316"/>
      <c r="ULD52" s="316"/>
      <c r="ULE52" s="316"/>
      <c r="ULF52" s="316"/>
      <c r="ULG52" s="316"/>
      <c r="ULH52" s="316"/>
      <c r="ULI52" s="316"/>
      <c r="ULJ52" s="316"/>
      <c r="ULK52" s="316"/>
      <c r="ULL52" s="316"/>
      <c r="ULM52" s="316"/>
      <c r="ULN52" s="316"/>
      <c r="ULO52" s="316"/>
      <c r="ULP52" s="316"/>
      <c r="ULQ52" s="316"/>
      <c r="ULR52" s="316"/>
      <c r="ULS52" s="316"/>
      <c r="ULT52" s="316"/>
      <c r="ULU52" s="316"/>
      <c r="ULV52" s="316"/>
      <c r="ULW52" s="316"/>
      <c r="ULX52" s="316"/>
      <c r="ULY52" s="316"/>
      <c r="ULZ52" s="316"/>
      <c r="UMA52" s="316"/>
      <c r="UMB52" s="316"/>
      <c r="UMC52" s="316"/>
      <c r="UMD52" s="316"/>
      <c r="UME52" s="316"/>
      <c r="UMF52" s="316"/>
      <c r="UMG52" s="316"/>
      <c r="UMH52" s="316"/>
      <c r="UMI52" s="316"/>
      <c r="UMJ52" s="316"/>
      <c r="UMK52" s="316"/>
      <c r="UML52" s="316"/>
      <c r="UMM52" s="316"/>
      <c r="UMN52" s="316"/>
      <c r="UMO52" s="316"/>
      <c r="UMP52" s="316"/>
      <c r="UMQ52" s="316"/>
      <c r="UMR52" s="316"/>
      <c r="UMS52" s="316"/>
      <c r="UMT52" s="316"/>
      <c r="UMU52" s="316"/>
      <c r="UMV52" s="316"/>
      <c r="UMW52" s="316"/>
      <c r="UMX52" s="316"/>
      <c r="UMY52" s="316"/>
      <c r="UMZ52" s="316"/>
      <c r="UNA52" s="316"/>
      <c r="UNB52" s="316"/>
      <c r="UNC52" s="316"/>
      <c r="UND52" s="316"/>
      <c r="UNE52" s="316"/>
      <c r="UNF52" s="316"/>
      <c r="UNG52" s="316"/>
      <c r="UNH52" s="316"/>
      <c r="UNI52" s="316"/>
      <c r="UNJ52" s="316"/>
      <c r="UNK52" s="316"/>
      <c r="UNL52" s="316"/>
      <c r="UNM52" s="316"/>
      <c r="UNN52" s="316"/>
      <c r="UNO52" s="316"/>
      <c r="UNP52" s="316"/>
      <c r="UNQ52" s="316"/>
      <c r="UNR52" s="316"/>
      <c r="UNS52" s="316"/>
      <c r="UNT52" s="316"/>
      <c r="UNU52" s="316"/>
      <c r="UNV52" s="316"/>
      <c r="UNW52" s="316"/>
      <c r="UNX52" s="316"/>
      <c r="UNY52" s="316"/>
      <c r="UNZ52" s="316"/>
      <c r="UOA52" s="316"/>
      <c r="UOB52" s="316"/>
      <c r="UOC52" s="316"/>
      <c r="UOD52" s="316"/>
      <c r="UOE52" s="316"/>
      <c r="UOF52" s="316"/>
      <c r="UOG52" s="316"/>
      <c r="UOH52" s="316"/>
      <c r="UOI52" s="316"/>
      <c r="UOJ52" s="316"/>
      <c r="UOK52" s="316"/>
      <c r="UOL52" s="316"/>
      <c r="UOM52" s="316"/>
      <c r="UON52" s="316"/>
      <c r="UOO52" s="316"/>
      <c r="UOP52" s="316"/>
      <c r="UOQ52" s="316"/>
      <c r="UOR52" s="316"/>
      <c r="UOS52" s="316"/>
      <c r="UOT52" s="316"/>
      <c r="UOU52" s="316"/>
      <c r="UOV52" s="316"/>
      <c r="UOW52" s="316"/>
      <c r="UOX52" s="316"/>
      <c r="UOY52" s="316"/>
      <c r="UOZ52" s="316"/>
      <c r="UPA52" s="316"/>
      <c r="UPB52" s="316"/>
      <c r="UPC52" s="316"/>
      <c r="UPD52" s="316"/>
      <c r="UPE52" s="316"/>
      <c r="UPF52" s="316"/>
      <c r="UPG52" s="316"/>
      <c r="UPH52" s="316"/>
      <c r="UPI52" s="316"/>
      <c r="UPJ52" s="316"/>
      <c r="UPK52" s="316"/>
      <c r="UPL52" s="316"/>
      <c r="UPM52" s="316"/>
      <c r="UPN52" s="316"/>
      <c r="UPO52" s="316"/>
      <c r="UPP52" s="316"/>
      <c r="UPQ52" s="316"/>
      <c r="UPR52" s="316"/>
      <c r="UPS52" s="316"/>
      <c r="UPT52" s="316"/>
      <c r="UPU52" s="316"/>
      <c r="UPV52" s="316"/>
      <c r="UPW52" s="316"/>
      <c r="UPX52" s="316"/>
      <c r="UPY52" s="316"/>
      <c r="UPZ52" s="316"/>
      <c r="UQA52" s="316"/>
      <c r="UQB52" s="316"/>
      <c r="UQC52" s="316"/>
      <c r="UQD52" s="316"/>
      <c r="UQE52" s="316"/>
      <c r="UQF52" s="316"/>
      <c r="UQG52" s="316"/>
      <c r="UQH52" s="316"/>
      <c r="UQI52" s="316"/>
      <c r="UQJ52" s="316"/>
      <c r="UQK52" s="316"/>
      <c r="UQL52" s="316"/>
      <c r="UQM52" s="316"/>
      <c r="UQN52" s="316"/>
      <c r="UQO52" s="316"/>
      <c r="UQP52" s="316"/>
      <c r="UQQ52" s="316"/>
      <c r="UQR52" s="316"/>
      <c r="UQS52" s="316"/>
      <c r="UQT52" s="316"/>
      <c r="UQU52" s="316"/>
      <c r="UQV52" s="316"/>
      <c r="UQW52" s="316"/>
      <c r="UQX52" s="316"/>
      <c r="UQY52" s="316"/>
      <c r="UQZ52" s="316"/>
      <c r="URA52" s="316"/>
      <c r="URB52" s="316"/>
      <c r="URC52" s="316"/>
      <c r="URD52" s="316"/>
      <c r="URE52" s="316"/>
      <c r="URF52" s="316"/>
      <c r="URG52" s="316"/>
      <c r="URH52" s="316"/>
      <c r="URI52" s="316"/>
      <c r="URJ52" s="316"/>
      <c r="URK52" s="316"/>
      <c r="URL52" s="316"/>
      <c r="URM52" s="316"/>
      <c r="URN52" s="316"/>
      <c r="URO52" s="316"/>
      <c r="URP52" s="316"/>
      <c r="URQ52" s="316"/>
      <c r="URR52" s="316"/>
      <c r="URS52" s="316"/>
      <c r="URT52" s="316"/>
      <c r="URU52" s="316"/>
      <c r="URV52" s="316"/>
      <c r="URW52" s="316"/>
      <c r="URX52" s="316"/>
      <c r="URY52" s="316"/>
      <c r="URZ52" s="316"/>
      <c r="USA52" s="316"/>
      <c r="USB52" s="316"/>
      <c r="USC52" s="316"/>
      <c r="USD52" s="316"/>
      <c r="USE52" s="316"/>
      <c r="USF52" s="316"/>
      <c r="USG52" s="316"/>
      <c r="USH52" s="316"/>
      <c r="USI52" s="316"/>
      <c r="USJ52" s="316"/>
      <c r="USK52" s="316"/>
      <c r="USL52" s="316"/>
      <c r="USM52" s="316"/>
      <c r="USN52" s="316"/>
      <c r="USO52" s="316"/>
      <c r="USP52" s="316"/>
      <c r="USQ52" s="316"/>
      <c r="USR52" s="316"/>
      <c r="USS52" s="316"/>
      <c r="UST52" s="316"/>
      <c r="USU52" s="316"/>
      <c r="USV52" s="316"/>
      <c r="USW52" s="316"/>
      <c r="USX52" s="316"/>
      <c r="USY52" s="316"/>
      <c r="USZ52" s="316"/>
      <c r="UTA52" s="316"/>
      <c r="UTB52" s="316"/>
      <c r="UTC52" s="316"/>
      <c r="UTD52" s="316"/>
      <c r="UTE52" s="316"/>
      <c r="UTF52" s="316"/>
      <c r="UTG52" s="316"/>
      <c r="UTH52" s="316"/>
      <c r="UTI52" s="316"/>
      <c r="UTJ52" s="316"/>
      <c r="UTK52" s="316"/>
      <c r="UTL52" s="316"/>
      <c r="UTM52" s="316"/>
      <c r="UTN52" s="316"/>
      <c r="UTO52" s="316"/>
      <c r="UTP52" s="316"/>
      <c r="UTQ52" s="316"/>
      <c r="UTR52" s="316"/>
      <c r="UTS52" s="316"/>
      <c r="UTT52" s="316"/>
      <c r="UTU52" s="316"/>
      <c r="UTV52" s="316"/>
      <c r="UTW52" s="316"/>
      <c r="UTX52" s="316"/>
      <c r="UTY52" s="316"/>
      <c r="UTZ52" s="316"/>
      <c r="UUA52" s="316"/>
      <c r="UUB52" s="316"/>
      <c r="UUC52" s="316"/>
      <c r="UUD52" s="316"/>
      <c r="UUE52" s="316"/>
      <c r="UUF52" s="316"/>
      <c r="UUG52" s="316"/>
      <c r="UUH52" s="316"/>
      <c r="UUI52" s="316"/>
      <c r="UUJ52" s="316"/>
      <c r="UUK52" s="316"/>
      <c r="UUL52" s="316"/>
      <c r="UUM52" s="316"/>
      <c r="UUN52" s="316"/>
      <c r="UUO52" s="316"/>
      <c r="UUP52" s="316"/>
      <c r="UUQ52" s="316"/>
      <c r="UUR52" s="316"/>
      <c r="UUS52" s="316"/>
      <c r="UUT52" s="316"/>
      <c r="UUU52" s="316"/>
      <c r="UUV52" s="316"/>
      <c r="UUW52" s="316"/>
      <c r="UUX52" s="316"/>
      <c r="UUY52" s="316"/>
      <c r="UUZ52" s="316"/>
      <c r="UVA52" s="316"/>
      <c r="UVB52" s="316"/>
      <c r="UVC52" s="316"/>
      <c r="UVD52" s="316"/>
      <c r="UVE52" s="316"/>
      <c r="UVF52" s="316"/>
      <c r="UVG52" s="316"/>
      <c r="UVH52" s="316"/>
      <c r="UVI52" s="316"/>
      <c r="UVJ52" s="316"/>
      <c r="UVK52" s="316"/>
      <c r="UVL52" s="316"/>
      <c r="UVM52" s="316"/>
      <c r="UVN52" s="316"/>
      <c r="UVO52" s="316"/>
      <c r="UVP52" s="316"/>
      <c r="UVQ52" s="316"/>
      <c r="UVR52" s="316"/>
      <c r="UVS52" s="316"/>
      <c r="UVT52" s="316"/>
      <c r="UVU52" s="316"/>
      <c r="UVV52" s="316"/>
      <c r="UVW52" s="316"/>
      <c r="UVX52" s="316"/>
      <c r="UVY52" s="316"/>
      <c r="UVZ52" s="316"/>
      <c r="UWA52" s="316"/>
      <c r="UWB52" s="316"/>
      <c r="UWC52" s="316"/>
      <c r="UWD52" s="316"/>
      <c r="UWE52" s="316"/>
      <c r="UWF52" s="316"/>
      <c r="UWG52" s="316"/>
      <c r="UWH52" s="316"/>
      <c r="UWI52" s="316"/>
      <c r="UWJ52" s="316"/>
      <c r="UWK52" s="316"/>
      <c r="UWL52" s="316"/>
      <c r="UWM52" s="316"/>
      <c r="UWN52" s="316"/>
      <c r="UWO52" s="316"/>
      <c r="UWP52" s="316"/>
      <c r="UWQ52" s="316"/>
      <c r="UWR52" s="316"/>
      <c r="UWS52" s="316"/>
      <c r="UWT52" s="316"/>
      <c r="UWU52" s="316"/>
      <c r="UWV52" s="316"/>
      <c r="UWW52" s="316"/>
      <c r="UWX52" s="316"/>
      <c r="UWY52" s="316"/>
      <c r="UWZ52" s="316"/>
      <c r="UXA52" s="316"/>
      <c r="UXB52" s="316"/>
      <c r="UXC52" s="316"/>
      <c r="UXD52" s="316"/>
      <c r="UXE52" s="316"/>
      <c r="UXF52" s="316"/>
      <c r="UXG52" s="316"/>
      <c r="UXH52" s="316"/>
      <c r="UXI52" s="316"/>
      <c r="UXJ52" s="316"/>
      <c r="UXK52" s="316"/>
      <c r="UXL52" s="316"/>
      <c r="UXM52" s="316"/>
      <c r="UXN52" s="316"/>
      <c r="UXO52" s="316"/>
      <c r="UXP52" s="316"/>
      <c r="UXQ52" s="316"/>
      <c r="UXR52" s="316"/>
      <c r="UXS52" s="316"/>
      <c r="UXT52" s="316"/>
      <c r="UXU52" s="316"/>
      <c r="UXV52" s="316"/>
      <c r="UXW52" s="316"/>
      <c r="UXX52" s="316"/>
      <c r="UXY52" s="316"/>
      <c r="UXZ52" s="316"/>
      <c r="UYA52" s="316"/>
      <c r="UYB52" s="316"/>
      <c r="UYC52" s="316"/>
      <c r="UYD52" s="316"/>
      <c r="UYE52" s="316"/>
      <c r="UYF52" s="316"/>
      <c r="UYG52" s="316"/>
      <c r="UYH52" s="316"/>
      <c r="UYI52" s="316"/>
      <c r="UYJ52" s="316"/>
      <c r="UYK52" s="316"/>
      <c r="UYL52" s="316"/>
      <c r="UYM52" s="316"/>
      <c r="UYN52" s="316"/>
      <c r="UYO52" s="316"/>
      <c r="UYP52" s="316"/>
      <c r="UYQ52" s="316"/>
      <c r="UYR52" s="316"/>
      <c r="UYS52" s="316"/>
      <c r="UYT52" s="316"/>
      <c r="UYU52" s="316"/>
      <c r="UYV52" s="316"/>
      <c r="UYW52" s="316"/>
      <c r="UYX52" s="316"/>
      <c r="UYY52" s="316"/>
      <c r="UYZ52" s="316"/>
      <c r="UZA52" s="316"/>
      <c r="UZB52" s="316"/>
      <c r="UZC52" s="316"/>
      <c r="UZD52" s="316"/>
      <c r="UZE52" s="316"/>
      <c r="UZF52" s="316"/>
      <c r="UZG52" s="316"/>
      <c r="UZH52" s="316"/>
      <c r="UZI52" s="316"/>
      <c r="UZJ52" s="316"/>
      <c r="UZK52" s="316"/>
      <c r="UZL52" s="316"/>
      <c r="UZM52" s="316"/>
      <c r="UZN52" s="316"/>
      <c r="UZO52" s="316"/>
      <c r="UZP52" s="316"/>
      <c r="UZQ52" s="316"/>
      <c r="UZR52" s="316"/>
      <c r="UZS52" s="316"/>
      <c r="UZT52" s="316"/>
      <c r="UZU52" s="316"/>
      <c r="UZV52" s="316"/>
      <c r="UZW52" s="316"/>
      <c r="UZX52" s="316"/>
      <c r="UZY52" s="316"/>
      <c r="UZZ52" s="316"/>
      <c r="VAA52" s="316"/>
      <c r="VAB52" s="316"/>
      <c r="VAC52" s="316"/>
      <c r="VAD52" s="316"/>
      <c r="VAE52" s="316"/>
      <c r="VAF52" s="316"/>
      <c r="VAG52" s="316"/>
      <c r="VAH52" s="316"/>
      <c r="VAI52" s="316"/>
      <c r="VAJ52" s="316"/>
      <c r="VAK52" s="316"/>
      <c r="VAL52" s="316"/>
      <c r="VAM52" s="316"/>
      <c r="VAN52" s="316"/>
      <c r="VAO52" s="316"/>
      <c r="VAP52" s="316"/>
      <c r="VAQ52" s="316"/>
      <c r="VAR52" s="316"/>
      <c r="VAS52" s="316"/>
      <c r="VAT52" s="316"/>
      <c r="VAU52" s="316"/>
      <c r="VAV52" s="316"/>
      <c r="VAW52" s="316"/>
      <c r="VAX52" s="316"/>
      <c r="VAY52" s="316"/>
      <c r="VAZ52" s="316"/>
      <c r="VBA52" s="316"/>
      <c r="VBB52" s="316"/>
      <c r="VBC52" s="316"/>
      <c r="VBD52" s="316"/>
      <c r="VBE52" s="316"/>
      <c r="VBF52" s="316"/>
      <c r="VBG52" s="316"/>
      <c r="VBH52" s="316"/>
      <c r="VBI52" s="316"/>
      <c r="VBJ52" s="316"/>
      <c r="VBK52" s="316"/>
      <c r="VBL52" s="316"/>
      <c r="VBM52" s="316"/>
      <c r="VBN52" s="316"/>
      <c r="VBO52" s="316"/>
      <c r="VBP52" s="316"/>
      <c r="VBQ52" s="316"/>
      <c r="VBR52" s="316"/>
      <c r="VBS52" s="316"/>
      <c r="VBT52" s="316"/>
      <c r="VBU52" s="316"/>
      <c r="VBV52" s="316"/>
      <c r="VBW52" s="316"/>
      <c r="VBX52" s="316"/>
      <c r="VBY52" s="316"/>
      <c r="VBZ52" s="316"/>
      <c r="VCA52" s="316"/>
      <c r="VCB52" s="316"/>
      <c r="VCC52" s="316"/>
      <c r="VCD52" s="316"/>
      <c r="VCE52" s="316"/>
      <c r="VCF52" s="316"/>
      <c r="VCG52" s="316"/>
      <c r="VCH52" s="316"/>
      <c r="VCI52" s="316"/>
      <c r="VCJ52" s="316"/>
      <c r="VCK52" s="316"/>
      <c r="VCL52" s="316"/>
      <c r="VCM52" s="316"/>
      <c r="VCN52" s="316"/>
      <c r="VCO52" s="316"/>
      <c r="VCP52" s="316"/>
      <c r="VCQ52" s="316"/>
      <c r="VCR52" s="316"/>
      <c r="VCS52" s="316"/>
      <c r="VCT52" s="316"/>
      <c r="VCU52" s="316"/>
      <c r="VCV52" s="316"/>
      <c r="VCW52" s="316"/>
      <c r="VCX52" s="316"/>
      <c r="VCY52" s="316"/>
      <c r="VCZ52" s="316"/>
      <c r="VDA52" s="316"/>
      <c r="VDB52" s="316"/>
      <c r="VDC52" s="316"/>
      <c r="VDD52" s="316"/>
      <c r="VDE52" s="316"/>
      <c r="VDF52" s="316"/>
      <c r="VDG52" s="316"/>
      <c r="VDH52" s="316"/>
      <c r="VDI52" s="316"/>
      <c r="VDJ52" s="316"/>
      <c r="VDK52" s="316"/>
      <c r="VDL52" s="316"/>
      <c r="VDM52" s="316"/>
      <c r="VDN52" s="316"/>
      <c r="VDO52" s="316"/>
      <c r="VDP52" s="316"/>
      <c r="VDQ52" s="316"/>
      <c r="VDR52" s="316"/>
      <c r="VDS52" s="316"/>
      <c r="VDT52" s="316"/>
      <c r="VDU52" s="316"/>
      <c r="VDV52" s="316"/>
      <c r="VDW52" s="316"/>
      <c r="VDX52" s="316"/>
      <c r="VDY52" s="316"/>
      <c r="VDZ52" s="316"/>
      <c r="VEA52" s="316"/>
      <c r="VEB52" s="316"/>
      <c r="VEC52" s="316"/>
      <c r="VED52" s="316"/>
      <c r="VEE52" s="316"/>
      <c r="VEF52" s="316"/>
      <c r="VEG52" s="316"/>
      <c r="VEH52" s="316"/>
      <c r="VEI52" s="316"/>
      <c r="VEJ52" s="316"/>
      <c r="VEK52" s="316"/>
      <c r="VEL52" s="316"/>
      <c r="VEM52" s="316"/>
      <c r="VEN52" s="316"/>
      <c r="VEO52" s="316"/>
      <c r="VEP52" s="316"/>
      <c r="VEQ52" s="316"/>
      <c r="VER52" s="316"/>
      <c r="VES52" s="316"/>
      <c r="VET52" s="316"/>
      <c r="VEU52" s="316"/>
      <c r="VEV52" s="316"/>
      <c r="VEW52" s="316"/>
      <c r="VEX52" s="316"/>
      <c r="VEY52" s="316"/>
      <c r="VEZ52" s="316"/>
      <c r="VFA52" s="316"/>
      <c r="VFB52" s="316"/>
      <c r="VFC52" s="316"/>
      <c r="VFD52" s="316"/>
      <c r="VFE52" s="316"/>
      <c r="VFF52" s="316"/>
      <c r="VFG52" s="316"/>
      <c r="VFH52" s="316"/>
      <c r="VFI52" s="316"/>
      <c r="VFJ52" s="316"/>
      <c r="VFK52" s="316"/>
      <c r="VFL52" s="316"/>
      <c r="VFM52" s="316"/>
      <c r="VFN52" s="316"/>
      <c r="VFO52" s="316"/>
      <c r="VFP52" s="316"/>
      <c r="VFQ52" s="316"/>
      <c r="VFR52" s="316"/>
      <c r="VFS52" s="316"/>
      <c r="VFT52" s="316"/>
      <c r="VFU52" s="316"/>
      <c r="VFV52" s="316"/>
      <c r="VFW52" s="316"/>
      <c r="VFX52" s="316"/>
      <c r="VFY52" s="316"/>
      <c r="VFZ52" s="316"/>
      <c r="VGA52" s="316"/>
      <c r="VGB52" s="316"/>
      <c r="VGC52" s="316"/>
      <c r="VGD52" s="316"/>
      <c r="VGE52" s="316"/>
      <c r="VGF52" s="316"/>
      <c r="VGG52" s="316"/>
      <c r="VGH52" s="316"/>
      <c r="VGI52" s="316"/>
      <c r="VGJ52" s="316"/>
      <c r="VGK52" s="316"/>
      <c r="VGL52" s="316"/>
      <c r="VGM52" s="316"/>
      <c r="VGN52" s="316"/>
      <c r="VGO52" s="316"/>
      <c r="VGP52" s="316"/>
      <c r="VGQ52" s="316"/>
      <c r="VGR52" s="316"/>
      <c r="VGS52" s="316"/>
      <c r="VGT52" s="316"/>
      <c r="VGU52" s="316"/>
      <c r="VGV52" s="316"/>
      <c r="VGW52" s="316"/>
      <c r="VGX52" s="316"/>
      <c r="VGY52" s="316"/>
      <c r="VGZ52" s="316"/>
      <c r="VHA52" s="316"/>
      <c r="VHB52" s="316"/>
      <c r="VHC52" s="316"/>
      <c r="VHD52" s="316"/>
      <c r="VHE52" s="316"/>
      <c r="VHF52" s="316"/>
      <c r="VHG52" s="316"/>
      <c r="VHH52" s="316"/>
      <c r="VHI52" s="316"/>
      <c r="VHJ52" s="316"/>
      <c r="VHK52" s="316"/>
      <c r="VHL52" s="316"/>
      <c r="VHM52" s="316"/>
      <c r="VHN52" s="316"/>
      <c r="VHO52" s="316"/>
      <c r="VHP52" s="316"/>
      <c r="VHQ52" s="316"/>
      <c r="VHR52" s="316"/>
      <c r="VHS52" s="316"/>
      <c r="VHT52" s="316"/>
      <c r="VHU52" s="316"/>
      <c r="VHV52" s="316"/>
      <c r="VHW52" s="316"/>
      <c r="VHX52" s="316"/>
      <c r="VHY52" s="316"/>
      <c r="VHZ52" s="316"/>
      <c r="VIA52" s="316"/>
      <c r="VIB52" s="316"/>
      <c r="VIC52" s="316"/>
      <c r="VID52" s="316"/>
      <c r="VIE52" s="316"/>
      <c r="VIF52" s="316"/>
      <c r="VIG52" s="316"/>
      <c r="VIH52" s="316"/>
      <c r="VII52" s="316"/>
      <c r="VIJ52" s="316"/>
      <c r="VIK52" s="316"/>
      <c r="VIL52" s="316"/>
      <c r="VIM52" s="316"/>
      <c r="VIN52" s="316"/>
      <c r="VIO52" s="316"/>
      <c r="VIP52" s="316"/>
      <c r="VIQ52" s="316"/>
      <c r="VIR52" s="316"/>
      <c r="VIS52" s="316"/>
      <c r="VIT52" s="316"/>
      <c r="VIU52" s="316"/>
      <c r="VIV52" s="316"/>
      <c r="VIW52" s="316"/>
      <c r="VIX52" s="316"/>
      <c r="VIY52" s="316"/>
      <c r="VIZ52" s="316"/>
      <c r="VJA52" s="316"/>
      <c r="VJB52" s="316"/>
      <c r="VJC52" s="316"/>
      <c r="VJD52" s="316"/>
      <c r="VJE52" s="316"/>
      <c r="VJF52" s="316"/>
      <c r="VJG52" s="316"/>
      <c r="VJH52" s="316"/>
      <c r="VJI52" s="316"/>
      <c r="VJJ52" s="316"/>
      <c r="VJK52" s="316"/>
      <c r="VJL52" s="316"/>
      <c r="VJM52" s="316"/>
      <c r="VJN52" s="316"/>
      <c r="VJO52" s="316"/>
      <c r="VJP52" s="316"/>
      <c r="VJQ52" s="316"/>
      <c r="VJR52" s="316"/>
      <c r="VJS52" s="316"/>
      <c r="VJT52" s="316"/>
      <c r="VJU52" s="316"/>
      <c r="VJV52" s="316"/>
      <c r="VJW52" s="316"/>
      <c r="VJX52" s="316"/>
      <c r="VJY52" s="316"/>
      <c r="VJZ52" s="316"/>
      <c r="VKA52" s="316"/>
      <c r="VKB52" s="316"/>
      <c r="VKC52" s="316"/>
      <c r="VKD52" s="316"/>
      <c r="VKE52" s="316"/>
      <c r="VKF52" s="316"/>
      <c r="VKG52" s="316"/>
      <c r="VKH52" s="316"/>
      <c r="VKI52" s="316"/>
      <c r="VKJ52" s="316"/>
      <c r="VKK52" s="316"/>
      <c r="VKL52" s="316"/>
      <c r="VKM52" s="316"/>
      <c r="VKN52" s="316"/>
      <c r="VKO52" s="316"/>
      <c r="VKP52" s="316"/>
      <c r="VKQ52" s="316"/>
      <c r="VKR52" s="316"/>
      <c r="VKS52" s="316"/>
      <c r="VKT52" s="316"/>
      <c r="VKU52" s="316"/>
      <c r="VKV52" s="316"/>
      <c r="VKW52" s="316"/>
      <c r="VKX52" s="316"/>
      <c r="VKY52" s="316"/>
      <c r="VKZ52" s="316"/>
      <c r="VLA52" s="316"/>
      <c r="VLB52" s="316"/>
      <c r="VLC52" s="316"/>
      <c r="VLD52" s="316"/>
      <c r="VLE52" s="316"/>
      <c r="VLF52" s="316"/>
      <c r="VLG52" s="316"/>
      <c r="VLH52" s="316"/>
      <c r="VLI52" s="316"/>
      <c r="VLJ52" s="316"/>
      <c r="VLK52" s="316"/>
      <c r="VLL52" s="316"/>
      <c r="VLM52" s="316"/>
      <c r="VLN52" s="316"/>
      <c r="VLO52" s="316"/>
      <c r="VLP52" s="316"/>
      <c r="VLQ52" s="316"/>
      <c r="VLR52" s="316"/>
      <c r="VLS52" s="316"/>
      <c r="VLT52" s="316"/>
      <c r="VLU52" s="316"/>
      <c r="VLV52" s="316"/>
      <c r="VLW52" s="316"/>
      <c r="VLX52" s="316"/>
      <c r="VLY52" s="316"/>
      <c r="VLZ52" s="316"/>
      <c r="VMA52" s="316"/>
      <c r="VMB52" s="316"/>
      <c r="VMC52" s="316"/>
      <c r="VMD52" s="316"/>
      <c r="VME52" s="316"/>
      <c r="VMF52" s="316"/>
      <c r="VMG52" s="316"/>
      <c r="VMH52" s="316"/>
      <c r="VMI52" s="316"/>
      <c r="VMJ52" s="316"/>
      <c r="VMK52" s="316"/>
      <c r="VML52" s="316"/>
      <c r="VMM52" s="316"/>
      <c r="VMN52" s="316"/>
      <c r="VMO52" s="316"/>
      <c r="VMP52" s="316"/>
      <c r="VMQ52" s="316"/>
      <c r="VMR52" s="316"/>
      <c r="VMS52" s="316"/>
      <c r="VMT52" s="316"/>
      <c r="VMU52" s="316"/>
      <c r="VMV52" s="316"/>
      <c r="VMW52" s="316"/>
      <c r="VMX52" s="316"/>
      <c r="VMY52" s="316"/>
      <c r="VMZ52" s="316"/>
      <c r="VNA52" s="316"/>
      <c r="VNB52" s="316"/>
      <c r="VNC52" s="316"/>
      <c r="VND52" s="316"/>
      <c r="VNE52" s="316"/>
      <c r="VNF52" s="316"/>
      <c r="VNG52" s="316"/>
      <c r="VNH52" s="316"/>
      <c r="VNI52" s="316"/>
      <c r="VNJ52" s="316"/>
      <c r="VNK52" s="316"/>
      <c r="VNL52" s="316"/>
      <c r="VNM52" s="316"/>
      <c r="VNN52" s="316"/>
      <c r="VNO52" s="316"/>
      <c r="VNP52" s="316"/>
      <c r="VNQ52" s="316"/>
      <c r="VNR52" s="316"/>
      <c r="VNS52" s="316"/>
      <c r="VNT52" s="316"/>
      <c r="VNU52" s="316"/>
      <c r="VNV52" s="316"/>
      <c r="VNW52" s="316"/>
      <c r="VNX52" s="316"/>
      <c r="VNY52" s="316"/>
      <c r="VNZ52" s="316"/>
      <c r="VOA52" s="316"/>
      <c r="VOB52" s="316"/>
      <c r="VOC52" s="316"/>
      <c r="VOD52" s="316"/>
      <c r="VOE52" s="316"/>
      <c r="VOF52" s="316"/>
      <c r="VOG52" s="316"/>
      <c r="VOH52" s="316"/>
      <c r="VOI52" s="316"/>
      <c r="VOJ52" s="316"/>
      <c r="VOK52" s="316"/>
      <c r="VOL52" s="316"/>
      <c r="VOM52" s="316"/>
      <c r="VON52" s="316"/>
      <c r="VOO52" s="316"/>
      <c r="VOP52" s="316"/>
      <c r="VOQ52" s="316"/>
      <c r="VOR52" s="316"/>
      <c r="VOS52" s="316"/>
      <c r="VOT52" s="316"/>
      <c r="VOU52" s="316"/>
      <c r="VOV52" s="316"/>
      <c r="VOW52" s="316"/>
      <c r="VOX52" s="316"/>
      <c r="VOY52" s="316"/>
      <c r="VOZ52" s="316"/>
      <c r="VPA52" s="316"/>
      <c r="VPB52" s="316"/>
      <c r="VPC52" s="316"/>
      <c r="VPD52" s="316"/>
      <c r="VPE52" s="316"/>
      <c r="VPF52" s="316"/>
      <c r="VPG52" s="316"/>
      <c r="VPH52" s="316"/>
      <c r="VPI52" s="316"/>
      <c r="VPJ52" s="316"/>
      <c r="VPK52" s="316"/>
      <c r="VPL52" s="316"/>
      <c r="VPM52" s="316"/>
      <c r="VPN52" s="316"/>
      <c r="VPO52" s="316"/>
      <c r="VPP52" s="316"/>
      <c r="VPQ52" s="316"/>
      <c r="VPR52" s="316"/>
      <c r="VPS52" s="316"/>
      <c r="VPT52" s="316"/>
      <c r="VPU52" s="316"/>
      <c r="VPV52" s="316"/>
      <c r="VPW52" s="316"/>
      <c r="VPX52" s="316"/>
      <c r="VPY52" s="316"/>
      <c r="VPZ52" s="316"/>
      <c r="VQA52" s="316"/>
      <c r="VQB52" s="316"/>
      <c r="VQC52" s="316"/>
      <c r="VQD52" s="316"/>
      <c r="VQE52" s="316"/>
      <c r="VQF52" s="316"/>
      <c r="VQG52" s="316"/>
      <c r="VQH52" s="316"/>
      <c r="VQI52" s="316"/>
      <c r="VQJ52" s="316"/>
      <c r="VQK52" s="316"/>
      <c r="VQL52" s="316"/>
      <c r="VQM52" s="316"/>
      <c r="VQN52" s="316"/>
      <c r="VQO52" s="316"/>
      <c r="VQP52" s="316"/>
      <c r="VQQ52" s="316"/>
      <c r="VQR52" s="316"/>
      <c r="VQS52" s="316"/>
      <c r="VQT52" s="316"/>
      <c r="VQU52" s="316"/>
      <c r="VQV52" s="316"/>
      <c r="VQW52" s="316"/>
      <c r="VQX52" s="316"/>
      <c r="VQY52" s="316"/>
      <c r="VQZ52" s="316"/>
      <c r="VRA52" s="316"/>
      <c r="VRB52" s="316"/>
      <c r="VRC52" s="316"/>
      <c r="VRD52" s="316"/>
      <c r="VRE52" s="316"/>
      <c r="VRF52" s="316"/>
      <c r="VRG52" s="316"/>
      <c r="VRH52" s="316"/>
      <c r="VRI52" s="316"/>
      <c r="VRJ52" s="316"/>
      <c r="VRK52" s="316"/>
      <c r="VRL52" s="316"/>
      <c r="VRM52" s="316"/>
      <c r="VRN52" s="316"/>
      <c r="VRO52" s="316"/>
      <c r="VRP52" s="316"/>
      <c r="VRQ52" s="316"/>
      <c r="VRR52" s="316"/>
      <c r="VRS52" s="316"/>
      <c r="VRT52" s="316"/>
      <c r="VRU52" s="316"/>
      <c r="VRV52" s="316"/>
      <c r="VRW52" s="316"/>
      <c r="VRX52" s="316"/>
      <c r="VRY52" s="316"/>
      <c r="VRZ52" s="316"/>
      <c r="VSA52" s="316"/>
      <c r="VSB52" s="316"/>
      <c r="VSC52" s="316"/>
      <c r="VSD52" s="316"/>
      <c r="VSE52" s="316"/>
      <c r="VSF52" s="316"/>
      <c r="VSG52" s="316"/>
      <c r="VSH52" s="316"/>
      <c r="VSI52" s="316"/>
      <c r="VSJ52" s="316"/>
      <c r="VSK52" s="316"/>
      <c r="VSL52" s="316"/>
      <c r="VSM52" s="316"/>
      <c r="VSN52" s="316"/>
      <c r="VSO52" s="316"/>
      <c r="VSP52" s="316"/>
      <c r="VSQ52" s="316"/>
      <c r="VSR52" s="316"/>
      <c r="VSS52" s="316"/>
      <c r="VST52" s="316"/>
      <c r="VSU52" s="316"/>
      <c r="VSV52" s="316"/>
      <c r="VSW52" s="316"/>
      <c r="VSX52" s="316"/>
      <c r="VSY52" s="316"/>
      <c r="VSZ52" s="316"/>
      <c r="VTA52" s="316"/>
      <c r="VTB52" s="316"/>
      <c r="VTC52" s="316"/>
      <c r="VTD52" s="316"/>
      <c r="VTE52" s="316"/>
      <c r="VTF52" s="316"/>
      <c r="VTG52" s="316"/>
      <c r="VTH52" s="316"/>
      <c r="VTI52" s="316"/>
      <c r="VTJ52" s="316"/>
      <c r="VTK52" s="316"/>
      <c r="VTL52" s="316"/>
      <c r="VTM52" s="316"/>
      <c r="VTN52" s="316"/>
      <c r="VTO52" s="316"/>
      <c r="VTP52" s="316"/>
      <c r="VTQ52" s="316"/>
      <c r="VTR52" s="316"/>
      <c r="VTS52" s="316"/>
      <c r="VTT52" s="316"/>
      <c r="VTU52" s="316"/>
      <c r="VTV52" s="316"/>
      <c r="VTW52" s="316"/>
      <c r="VTX52" s="316"/>
      <c r="VTY52" s="316"/>
      <c r="VTZ52" s="316"/>
      <c r="VUA52" s="316"/>
      <c r="VUB52" s="316"/>
      <c r="VUC52" s="316"/>
      <c r="VUD52" s="316"/>
      <c r="VUE52" s="316"/>
      <c r="VUF52" s="316"/>
      <c r="VUG52" s="316"/>
      <c r="VUH52" s="316"/>
      <c r="VUI52" s="316"/>
      <c r="VUJ52" s="316"/>
      <c r="VUK52" s="316"/>
      <c r="VUL52" s="316"/>
      <c r="VUM52" s="316"/>
      <c r="VUN52" s="316"/>
      <c r="VUO52" s="316"/>
      <c r="VUP52" s="316"/>
      <c r="VUQ52" s="316"/>
      <c r="VUR52" s="316"/>
      <c r="VUS52" s="316"/>
      <c r="VUT52" s="316"/>
      <c r="VUU52" s="316"/>
      <c r="VUV52" s="316"/>
      <c r="VUW52" s="316"/>
      <c r="VUX52" s="316"/>
      <c r="VUY52" s="316"/>
      <c r="VUZ52" s="316"/>
      <c r="VVA52" s="316"/>
      <c r="VVB52" s="316"/>
      <c r="VVC52" s="316"/>
      <c r="VVD52" s="316"/>
      <c r="VVE52" s="316"/>
      <c r="VVF52" s="316"/>
      <c r="VVG52" s="316"/>
      <c r="VVH52" s="316"/>
      <c r="VVI52" s="316"/>
      <c r="VVJ52" s="316"/>
      <c r="VVK52" s="316"/>
      <c r="VVL52" s="316"/>
      <c r="VVM52" s="316"/>
      <c r="VVN52" s="316"/>
      <c r="VVO52" s="316"/>
      <c r="VVP52" s="316"/>
      <c r="VVQ52" s="316"/>
      <c r="VVR52" s="316"/>
      <c r="VVS52" s="316"/>
      <c r="VVT52" s="316"/>
      <c r="VVU52" s="316"/>
      <c r="VVV52" s="316"/>
      <c r="VVW52" s="316"/>
      <c r="VVX52" s="316"/>
      <c r="VVY52" s="316"/>
      <c r="VVZ52" s="316"/>
      <c r="VWA52" s="316"/>
      <c r="VWB52" s="316"/>
      <c r="VWC52" s="316"/>
      <c r="VWD52" s="316"/>
      <c r="VWE52" s="316"/>
      <c r="VWF52" s="316"/>
      <c r="VWG52" s="316"/>
      <c r="VWH52" s="316"/>
      <c r="VWI52" s="316"/>
      <c r="VWJ52" s="316"/>
      <c r="VWK52" s="316"/>
      <c r="VWL52" s="316"/>
      <c r="VWM52" s="316"/>
      <c r="VWN52" s="316"/>
      <c r="VWO52" s="316"/>
      <c r="VWP52" s="316"/>
      <c r="VWQ52" s="316"/>
      <c r="VWR52" s="316"/>
      <c r="VWS52" s="316"/>
      <c r="VWT52" s="316"/>
      <c r="VWU52" s="316"/>
      <c r="VWV52" s="316"/>
      <c r="VWW52" s="316"/>
      <c r="VWX52" s="316"/>
      <c r="VWY52" s="316"/>
      <c r="VWZ52" s="316"/>
      <c r="VXA52" s="316"/>
      <c r="VXB52" s="316"/>
      <c r="VXC52" s="316"/>
      <c r="VXD52" s="316"/>
      <c r="VXE52" s="316"/>
      <c r="VXF52" s="316"/>
      <c r="VXG52" s="316"/>
      <c r="VXH52" s="316"/>
      <c r="VXI52" s="316"/>
      <c r="VXJ52" s="316"/>
      <c r="VXK52" s="316"/>
      <c r="VXL52" s="316"/>
      <c r="VXM52" s="316"/>
      <c r="VXN52" s="316"/>
      <c r="VXO52" s="316"/>
      <c r="VXP52" s="316"/>
      <c r="VXQ52" s="316"/>
      <c r="VXR52" s="316"/>
      <c r="VXS52" s="316"/>
      <c r="VXT52" s="316"/>
      <c r="VXU52" s="316"/>
      <c r="VXV52" s="316"/>
      <c r="VXW52" s="316"/>
      <c r="VXX52" s="316"/>
      <c r="VXY52" s="316"/>
      <c r="VXZ52" s="316"/>
      <c r="VYA52" s="316"/>
      <c r="VYB52" s="316"/>
      <c r="VYC52" s="316"/>
      <c r="VYD52" s="316"/>
      <c r="VYE52" s="316"/>
      <c r="VYF52" s="316"/>
      <c r="VYG52" s="316"/>
      <c r="VYH52" s="316"/>
      <c r="VYI52" s="316"/>
      <c r="VYJ52" s="316"/>
      <c r="VYK52" s="316"/>
      <c r="VYL52" s="316"/>
      <c r="VYM52" s="316"/>
      <c r="VYN52" s="316"/>
      <c r="VYO52" s="316"/>
      <c r="VYP52" s="316"/>
      <c r="VYQ52" s="316"/>
      <c r="VYR52" s="316"/>
      <c r="VYS52" s="316"/>
      <c r="VYT52" s="316"/>
      <c r="VYU52" s="316"/>
      <c r="VYV52" s="316"/>
      <c r="VYW52" s="316"/>
      <c r="VYX52" s="316"/>
      <c r="VYY52" s="316"/>
      <c r="VYZ52" s="316"/>
      <c r="VZA52" s="316"/>
      <c r="VZB52" s="316"/>
      <c r="VZC52" s="316"/>
      <c r="VZD52" s="316"/>
      <c r="VZE52" s="316"/>
      <c r="VZF52" s="316"/>
      <c r="VZG52" s="316"/>
      <c r="VZH52" s="316"/>
      <c r="VZI52" s="316"/>
      <c r="VZJ52" s="316"/>
      <c r="VZK52" s="316"/>
      <c r="VZL52" s="316"/>
      <c r="VZM52" s="316"/>
      <c r="VZN52" s="316"/>
      <c r="VZO52" s="316"/>
      <c r="VZP52" s="316"/>
      <c r="VZQ52" s="316"/>
      <c r="VZR52" s="316"/>
      <c r="VZS52" s="316"/>
      <c r="VZT52" s="316"/>
      <c r="VZU52" s="316"/>
      <c r="VZV52" s="316"/>
      <c r="VZW52" s="316"/>
      <c r="VZX52" s="316"/>
      <c r="VZY52" s="316"/>
      <c r="VZZ52" s="316"/>
      <c r="WAA52" s="316"/>
      <c r="WAB52" s="316"/>
      <c r="WAC52" s="316"/>
      <c r="WAD52" s="316"/>
      <c r="WAE52" s="316"/>
      <c r="WAF52" s="316"/>
      <c r="WAG52" s="316"/>
      <c r="WAH52" s="316"/>
      <c r="WAI52" s="316"/>
      <c r="WAJ52" s="316"/>
      <c r="WAK52" s="316"/>
      <c r="WAL52" s="316"/>
      <c r="WAM52" s="316"/>
      <c r="WAN52" s="316"/>
      <c r="WAO52" s="316"/>
      <c r="WAP52" s="316"/>
      <c r="WAQ52" s="316"/>
      <c r="WAR52" s="316"/>
      <c r="WAS52" s="316"/>
      <c r="WAT52" s="316"/>
      <c r="WAU52" s="316"/>
      <c r="WAV52" s="316"/>
      <c r="WAW52" s="316"/>
      <c r="WAX52" s="316"/>
      <c r="WAY52" s="316"/>
      <c r="WAZ52" s="316"/>
      <c r="WBA52" s="316"/>
      <c r="WBB52" s="316"/>
      <c r="WBC52" s="316"/>
      <c r="WBD52" s="316"/>
      <c r="WBE52" s="316"/>
      <c r="WBF52" s="316"/>
      <c r="WBG52" s="316"/>
      <c r="WBH52" s="316"/>
      <c r="WBI52" s="316"/>
      <c r="WBJ52" s="316"/>
      <c r="WBK52" s="316"/>
      <c r="WBL52" s="316"/>
      <c r="WBM52" s="316"/>
      <c r="WBN52" s="316"/>
      <c r="WBO52" s="316"/>
      <c r="WBP52" s="316"/>
      <c r="WBQ52" s="316"/>
      <c r="WBR52" s="316"/>
      <c r="WBS52" s="316"/>
      <c r="WBT52" s="316"/>
      <c r="WBU52" s="316"/>
      <c r="WBV52" s="316"/>
      <c r="WBW52" s="316"/>
      <c r="WBX52" s="316"/>
      <c r="WBY52" s="316"/>
      <c r="WBZ52" s="316"/>
      <c r="WCA52" s="316"/>
      <c r="WCB52" s="316"/>
      <c r="WCC52" s="316"/>
      <c r="WCD52" s="316"/>
      <c r="WCE52" s="316"/>
      <c r="WCF52" s="316"/>
      <c r="WCG52" s="316"/>
      <c r="WCH52" s="316"/>
      <c r="WCI52" s="316"/>
      <c r="WCJ52" s="316"/>
      <c r="WCK52" s="316"/>
      <c r="WCL52" s="316"/>
      <c r="WCM52" s="316"/>
      <c r="WCN52" s="316"/>
      <c r="WCO52" s="316"/>
      <c r="WCP52" s="316"/>
      <c r="WCQ52" s="316"/>
      <c r="WCR52" s="316"/>
      <c r="WCS52" s="316"/>
      <c r="WCT52" s="316"/>
      <c r="WCU52" s="316"/>
      <c r="WCV52" s="316"/>
      <c r="WCW52" s="316"/>
      <c r="WCX52" s="316"/>
      <c r="WCY52" s="316"/>
      <c r="WCZ52" s="316"/>
      <c r="WDA52" s="316"/>
      <c r="WDB52" s="316"/>
      <c r="WDC52" s="316"/>
      <c r="WDD52" s="316"/>
      <c r="WDE52" s="316"/>
      <c r="WDF52" s="316"/>
      <c r="WDG52" s="316"/>
      <c r="WDH52" s="316"/>
      <c r="WDI52" s="316"/>
      <c r="WDJ52" s="316"/>
      <c r="WDK52" s="316"/>
      <c r="WDL52" s="316"/>
      <c r="WDM52" s="316"/>
      <c r="WDN52" s="316"/>
      <c r="WDO52" s="316"/>
      <c r="WDP52" s="316"/>
      <c r="WDQ52" s="316"/>
      <c r="WDR52" s="316"/>
      <c r="WDS52" s="316"/>
      <c r="WDT52" s="316"/>
      <c r="WDU52" s="316"/>
      <c r="WDV52" s="316"/>
      <c r="WDW52" s="316"/>
      <c r="WDX52" s="316"/>
      <c r="WDY52" s="316"/>
      <c r="WDZ52" s="316"/>
      <c r="WEA52" s="316"/>
      <c r="WEB52" s="316"/>
      <c r="WEC52" s="316"/>
      <c r="WED52" s="316"/>
      <c r="WEE52" s="316"/>
      <c r="WEF52" s="316"/>
      <c r="WEG52" s="316"/>
      <c r="WEH52" s="316"/>
      <c r="WEI52" s="316"/>
      <c r="WEJ52" s="316"/>
      <c r="WEK52" s="316"/>
      <c r="WEL52" s="316"/>
      <c r="WEM52" s="316"/>
      <c r="WEN52" s="316"/>
      <c r="WEO52" s="316"/>
      <c r="WEP52" s="316"/>
      <c r="WEQ52" s="316"/>
      <c r="WER52" s="316"/>
      <c r="WES52" s="316"/>
      <c r="WET52" s="316"/>
      <c r="WEU52" s="316"/>
      <c r="WEV52" s="316"/>
      <c r="WEW52" s="316"/>
      <c r="WEX52" s="316"/>
      <c r="WEY52" s="316"/>
      <c r="WEZ52" s="316"/>
      <c r="WFA52" s="316"/>
      <c r="WFB52" s="316"/>
      <c r="WFC52" s="316"/>
      <c r="WFD52" s="316"/>
      <c r="WFE52" s="316"/>
      <c r="WFF52" s="316"/>
      <c r="WFG52" s="316"/>
      <c r="WFH52" s="316"/>
      <c r="WFI52" s="316"/>
      <c r="WFJ52" s="316"/>
      <c r="WFK52" s="316"/>
      <c r="WFL52" s="316"/>
      <c r="WFM52" s="316"/>
      <c r="WFN52" s="316"/>
      <c r="WFO52" s="316"/>
      <c r="WFP52" s="316"/>
      <c r="WFQ52" s="316"/>
      <c r="WFR52" s="316"/>
      <c r="WFS52" s="316"/>
      <c r="WFT52" s="316"/>
      <c r="WFU52" s="316"/>
      <c r="WFV52" s="316"/>
      <c r="WFW52" s="316"/>
      <c r="WFX52" s="316"/>
      <c r="WFY52" s="316"/>
      <c r="WFZ52" s="316"/>
      <c r="WGA52" s="316"/>
      <c r="WGB52" s="316"/>
      <c r="WGC52" s="316"/>
      <c r="WGD52" s="316"/>
      <c r="WGE52" s="316"/>
      <c r="WGF52" s="316"/>
      <c r="WGG52" s="316"/>
      <c r="WGH52" s="316"/>
      <c r="WGI52" s="316"/>
      <c r="WGJ52" s="316"/>
      <c r="WGK52" s="316"/>
      <c r="WGL52" s="316"/>
      <c r="WGM52" s="316"/>
      <c r="WGN52" s="316"/>
      <c r="WGO52" s="316"/>
      <c r="WGP52" s="316"/>
      <c r="WGQ52" s="316"/>
      <c r="WGR52" s="316"/>
      <c r="WGS52" s="316"/>
      <c r="WGT52" s="316"/>
      <c r="WGU52" s="316"/>
      <c r="WGV52" s="316"/>
      <c r="WGW52" s="316"/>
      <c r="WGX52" s="316"/>
      <c r="WGY52" s="316"/>
      <c r="WGZ52" s="316"/>
      <c r="WHA52" s="316"/>
      <c r="WHB52" s="316"/>
      <c r="WHC52" s="316"/>
      <c r="WHD52" s="316"/>
      <c r="WHE52" s="316"/>
      <c r="WHF52" s="316"/>
      <c r="WHG52" s="316"/>
      <c r="WHH52" s="316"/>
      <c r="WHI52" s="316"/>
      <c r="WHJ52" s="316"/>
      <c r="WHK52" s="316"/>
      <c r="WHL52" s="316"/>
      <c r="WHM52" s="316"/>
      <c r="WHN52" s="316"/>
      <c r="WHO52" s="316"/>
      <c r="WHP52" s="316"/>
      <c r="WHQ52" s="316"/>
      <c r="WHR52" s="316"/>
      <c r="WHS52" s="316"/>
      <c r="WHT52" s="316"/>
      <c r="WHU52" s="316"/>
      <c r="WHV52" s="316"/>
      <c r="WHW52" s="316"/>
      <c r="WHX52" s="316"/>
      <c r="WHY52" s="316"/>
      <c r="WHZ52" s="316"/>
      <c r="WIA52" s="316"/>
      <c r="WIB52" s="316"/>
      <c r="WIC52" s="316"/>
      <c r="WID52" s="316"/>
      <c r="WIE52" s="316"/>
      <c r="WIF52" s="316"/>
      <c r="WIG52" s="316"/>
      <c r="WIH52" s="316"/>
      <c r="WII52" s="316"/>
      <c r="WIJ52" s="316"/>
      <c r="WIK52" s="316"/>
      <c r="WIL52" s="316"/>
      <c r="WIM52" s="316"/>
      <c r="WIN52" s="316"/>
      <c r="WIO52" s="316"/>
      <c r="WIP52" s="316"/>
      <c r="WIQ52" s="316"/>
      <c r="WIR52" s="316"/>
      <c r="WIS52" s="316"/>
      <c r="WIT52" s="316"/>
      <c r="WIU52" s="316"/>
      <c r="WIV52" s="316"/>
      <c r="WIW52" s="316"/>
      <c r="WIX52" s="316"/>
      <c r="WIY52" s="316"/>
      <c r="WIZ52" s="316"/>
      <c r="WJA52" s="316"/>
      <c r="WJB52" s="316"/>
      <c r="WJC52" s="316"/>
      <c r="WJD52" s="316"/>
      <c r="WJE52" s="316"/>
      <c r="WJF52" s="316"/>
      <c r="WJG52" s="316"/>
      <c r="WJH52" s="316"/>
      <c r="WJI52" s="316"/>
      <c r="WJJ52" s="316"/>
      <c r="WJK52" s="316"/>
      <c r="WJL52" s="316"/>
      <c r="WJM52" s="316"/>
      <c r="WJN52" s="316"/>
      <c r="WJO52" s="316"/>
      <c r="WJP52" s="316"/>
      <c r="WJQ52" s="316"/>
      <c r="WJR52" s="316"/>
      <c r="WJS52" s="316"/>
      <c r="WJT52" s="316"/>
      <c r="WJU52" s="316"/>
      <c r="WJV52" s="316"/>
      <c r="WJW52" s="316"/>
      <c r="WJX52" s="316"/>
      <c r="WJY52" s="316"/>
      <c r="WJZ52" s="316"/>
      <c r="WKA52" s="316"/>
      <c r="WKB52" s="316"/>
      <c r="WKC52" s="316"/>
      <c r="WKD52" s="316"/>
      <c r="WKE52" s="316"/>
      <c r="WKF52" s="316"/>
      <c r="WKG52" s="316"/>
      <c r="WKH52" s="316"/>
      <c r="WKI52" s="316"/>
      <c r="WKJ52" s="316"/>
      <c r="WKK52" s="316"/>
      <c r="WKL52" s="316"/>
      <c r="WKM52" s="316"/>
      <c r="WKN52" s="316"/>
      <c r="WKO52" s="316"/>
      <c r="WKP52" s="316"/>
      <c r="WKQ52" s="316"/>
      <c r="WKR52" s="316"/>
      <c r="WKS52" s="316"/>
      <c r="WKT52" s="316"/>
      <c r="WKU52" s="316"/>
      <c r="WKV52" s="316"/>
      <c r="WKW52" s="316"/>
      <c r="WKX52" s="316"/>
      <c r="WKY52" s="316"/>
      <c r="WKZ52" s="316"/>
      <c r="WLA52" s="316"/>
      <c r="WLB52" s="316"/>
      <c r="WLC52" s="316"/>
      <c r="WLD52" s="316"/>
      <c r="WLE52" s="316"/>
      <c r="WLF52" s="316"/>
      <c r="WLG52" s="316"/>
      <c r="WLH52" s="316"/>
      <c r="WLI52" s="316"/>
      <c r="WLJ52" s="316"/>
      <c r="WLK52" s="316"/>
      <c r="WLL52" s="316"/>
      <c r="WLM52" s="316"/>
      <c r="WLN52" s="316"/>
      <c r="WLO52" s="316"/>
      <c r="WLP52" s="316"/>
      <c r="WLQ52" s="316"/>
      <c r="WLR52" s="316"/>
      <c r="WLS52" s="316"/>
      <c r="WLT52" s="316"/>
      <c r="WLU52" s="316"/>
      <c r="WLV52" s="316"/>
      <c r="WLW52" s="316"/>
      <c r="WLX52" s="316"/>
      <c r="WLY52" s="316"/>
      <c r="WLZ52" s="316"/>
      <c r="WMA52" s="316"/>
      <c r="WMB52" s="316"/>
      <c r="WMC52" s="316"/>
      <c r="WMD52" s="316"/>
      <c r="WME52" s="316"/>
      <c r="WMF52" s="316"/>
      <c r="WMG52" s="316"/>
      <c r="WMH52" s="316"/>
      <c r="WMI52" s="316"/>
      <c r="WMJ52" s="316"/>
      <c r="WMK52" s="316"/>
      <c r="WML52" s="316"/>
      <c r="WMM52" s="316"/>
      <c r="WMN52" s="316"/>
      <c r="WMO52" s="316"/>
      <c r="WMP52" s="316"/>
      <c r="WMQ52" s="316"/>
      <c r="WMR52" s="316"/>
      <c r="WMS52" s="316"/>
      <c r="WMT52" s="316"/>
      <c r="WMU52" s="316"/>
      <c r="WMV52" s="316"/>
      <c r="WMW52" s="316"/>
      <c r="WMX52" s="316"/>
      <c r="WMY52" s="316"/>
      <c r="WMZ52" s="316"/>
      <c r="WNA52" s="316"/>
      <c r="WNB52" s="316"/>
      <c r="WNC52" s="316"/>
      <c r="WND52" s="316"/>
      <c r="WNE52" s="316"/>
      <c r="WNF52" s="316"/>
      <c r="WNG52" s="316"/>
      <c r="WNH52" s="316"/>
      <c r="WNI52" s="316"/>
      <c r="WNJ52" s="316"/>
      <c r="WNK52" s="316"/>
      <c r="WNL52" s="316"/>
      <c r="WNM52" s="316"/>
      <c r="WNN52" s="316"/>
      <c r="WNO52" s="316"/>
      <c r="WNP52" s="316"/>
      <c r="WNQ52" s="316"/>
      <c r="WNR52" s="316"/>
      <c r="WNS52" s="316"/>
      <c r="WNT52" s="316"/>
      <c r="WNU52" s="316"/>
      <c r="WNV52" s="316"/>
      <c r="WNW52" s="316"/>
      <c r="WNX52" s="316"/>
      <c r="WNY52" s="316"/>
      <c r="WNZ52" s="316"/>
      <c r="WOA52" s="316"/>
      <c r="WOB52" s="316"/>
      <c r="WOC52" s="316"/>
      <c r="WOD52" s="316"/>
      <c r="WOE52" s="316"/>
      <c r="WOF52" s="316"/>
      <c r="WOG52" s="316"/>
      <c r="WOH52" s="316"/>
      <c r="WOI52" s="316"/>
      <c r="WOJ52" s="316"/>
      <c r="WOK52" s="316"/>
      <c r="WOL52" s="316"/>
      <c r="WOM52" s="316"/>
      <c r="WON52" s="316"/>
      <c r="WOO52" s="316"/>
      <c r="WOP52" s="316"/>
      <c r="WOQ52" s="316"/>
      <c r="WOR52" s="316"/>
      <c r="WOS52" s="316"/>
      <c r="WOT52" s="316"/>
      <c r="WOU52" s="316"/>
      <c r="WOV52" s="316"/>
      <c r="WOW52" s="316"/>
      <c r="WOX52" s="316"/>
      <c r="WOY52" s="316"/>
      <c r="WOZ52" s="316"/>
      <c r="WPA52" s="316"/>
      <c r="WPB52" s="316"/>
      <c r="WPC52" s="316"/>
      <c r="WPD52" s="316"/>
      <c r="WPE52" s="316"/>
      <c r="WPF52" s="316"/>
      <c r="WPG52" s="316"/>
      <c r="WPH52" s="316"/>
      <c r="WPI52" s="316"/>
      <c r="WPJ52" s="316"/>
      <c r="WPK52" s="316"/>
      <c r="WPL52" s="316"/>
      <c r="WPM52" s="316"/>
      <c r="WPN52" s="316"/>
      <c r="WPO52" s="316"/>
      <c r="WPP52" s="316"/>
      <c r="WPQ52" s="316"/>
      <c r="WPR52" s="316"/>
      <c r="WPS52" s="316"/>
      <c r="WPT52" s="316"/>
      <c r="WPU52" s="316"/>
      <c r="WPV52" s="316"/>
      <c r="WPW52" s="316"/>
      <c r="WPX52" s="316"/>
      <c r="WPY52" s="316"/>
      <c r="WPZ52" s="316"/>
      <c r="WQA52" s="316"/>
      <c r="WQB52" s="316"/>
      <c r="WQC52" s="316"/>
      <c r="WQD52" s="316"/>
      <c r="WQE52" s="316"/>
      <c r="WQF52" s="316"/>
      <c r="WQG52" s="316"/>
      <c r="WQH52" s="316"/>
      <c r="WQI52" s="316"/>
      <c r="WQJ52" s="316"/>
      <c r="WQK52" s="316"/>
      <c r="WQL52" s="316"/>
      <c r="WQM52" s="316"/>
      <c r="WQN52" s="316"/>
      <c r="WQO52" s="316"/>
      <c r="WQP52" s="316"/>
      <c r="WQQ52" s="316"/>
      <c r="WQR52" s="316"/>
      <c r="WQS52" s="316"/>
      <c r="WQT52" s="316"/>
      <c r="WQU52" s="316"/>
      <c r="WQV52" s="316"/>
      <c r="WQW52" s="316"/>
      <c r="WQX52" s="316"/>
      <c r="WQY52" s="316"/>
      <c r="WQZ52" s="316"/>
      <c r="WRA52" s="316"/>
      <c r="WRB52" s="316"/>
      <c r="WRC52" s="316"/>
      <c r="WRD52" s="316"/>
      <c r="WRE52" s="316"/>
      <c r="WRF52" s="316"/>
      <c r="WRG52" s="316"/>
      <c r="WRH52" s="316"/>
      <c r="WRI52" s="316"/>
      <c r="WRJ52" s="316"/>
      <c r="WRK52" s="316"/>
      <c r="WRL52" s="316"/>
      <c r="WRM52" s="316"/>
      <c r="WRN52" s="316"/>
      <c r="WRO52" s="316"/>
      <c r="WRP52" s="316"/>
      <c r="WRQ52" s="316"/>
      <c r="WRR52" s="316"/>
      <c r="WRS52" s="316"/>
      <c r="WRT52" s="316"/>
      <c r="WRU52" s="316"/>
      <c r="WRV52" s="316"/>
      <c r="WRW52" s="316"/>
      <c r="WRX52" s="316"/>
      <c r="WRY52" s="316"/>
      <c r="WRZ52" s="316"/>
      <c r="WSA52" s="316"/>
      <c r="WSB52" s="316"/>
      <c r="WSC52" s="316"/>
      <c r="WSD52" s="316"/>
      <c r="WSE52" s="316"/>
      <c r="WSF52" s="316"/>
      <c r="WSG52" s="316"/>
      <c r="WSH52" s="316"/>
      <c r="WSI52" s="316"/>
      <c r="WSJ52" s="316"/>
      <c r="WSK52" s="316"/>
      <c r="WSL52" s="316"/>
      <c r="WSM52" s="316"/>
      <c r="WSN52" s="316"/>
      <c r="WSO52" s="316"/>
      <c r="WSP52" s="316"/>
      <c r="WSQ52" s="316"/>
      <c r="WSR52" s="316"/>
      <c r="WSS52" s="316"/>
      <c r="WST52" s="316"/>
      <c r="WSU52" s="316"/>
      <c r="WSV52" s="316"/>
      <c r="WSW52" s="316"/>
      <c r="WSX52" s="316"/>
      <c r="WSY52" s="316"/>
      <c r="WSZ52" s="316"/>
      <c r="WTA52" s="316"/>
      <c r="WTB52" s="316"/>
      <c r="WTC52" s="316"/>
      <c r="WTD52" s="316"/>
      <c r="WTE52" s="316"/>
      <c r="WTF52" s="316"/>
      <c r="WTG52" s="316"/>
      <c r="WTH52" s="316"/>
      <c r="WTI52" s="316"/>
      <c r="WTJ52" s="316"/>
      <c r="WTK52" s="316"/>
      <c r="WTL52" s="316"/>
      <c r="WTM52" s="316"/>
      <c r="WTN52" s="316"/>
      <c r="WTO52" s="316"/>
      <c r="WTP52" s="316"/>
      <c r="WTQ52" s="316"/>
      <c r="WTR52" s="316"/>
      <c r="WTS52" s="316"/>
      <c r="WTT52" s="316"/>
      <c r="WTU52" s="316"/>
      <c r="WTV52" s="316"/>
      <c r="WTW52" s="316"/>
      <c r="WTX52" s="316"/>
      <c r="WTY52" s="316"/>
      <c r="WTZ52" s="316"/>
      <c r="WUA52" s="316"/>
      <c r="WUB52" s="316"/>
      <c r="WUC52" s="316"/>
      <c r="WUD52" s="316"/>
      <c r="WUE52" s="316"/>
      <c r="WUF52" s="316"/>
      <c r="WUG52" s="316"/>
      <c r="WUH52" s="316"/>
      <c r="WUI52" s="316"/>
      <c r="WUJ52" s="316"/>
      <c r="WUK52" s="316"/>
      <c r="WUL52" s="316"/>
      <c r="WUM52" s="316"/>
      <c r="WUN52" s="316"/>
      <c r="WUO52" s="316"/>
      <c r="WUP52" s="316"/>
      <c r="WUQ52" s="316"/>
      <c r="WUR52" s="316"/>
      <c r="WUS52" s="316"/>
      <c r="WUT52" s="316"/>
      <c r="WUU52" s="316"/>
      <c r="WUV52" s="316"/>
      <c r="WUW52" s="316"/>
      <c r="WUX52" s="316"/>
      <c r="WUY52" s="316"/>
      <c r="WUZ52" s="316"/>
      <c r="WVA52" s="316"/>
      <c r="WVB52" s="316"/>
      <c r="WVC52" s="316"/>
      <c r="WVD52" s="316"/>
      <c r="WVE52" s="316"/>
      <c r="WVF52" s="316"/>
      <c r="WVG52" s="316"/>
      <c r="WVH52" s="316"/>
      <c r="WVI52" s="316"/>
      <c r="WVJ52" s="316"/>
      <c r="WVK52" s="316"/>
      <c r="WVL52" s="316"/>
      <c r="WVM52" s="316"/>
      <c r="WVN52" s="316"/>
      <c r="WVO52" s="316"/>
      <c r="WVP52" s="316"/>
      <c r="WVQ52" s="316"/>
      <c r="WVR52" s="316"/>
      <c r="WVS52" s="316"/>
      <c r="WVT52" s="316"/>
      <c r="WVU52" s="316"/>
      <c r="WVV52" s="316"/>
      <c r="WVW52" s="316"/>
      <c r="WVX52" s="316"/>
      <c r="WVY52" s="316"/>
      <c r="WVZ52" s="316"/>
      <c r="WWA52" s="316"/>
      <c r="WWB52" s="316"/>
      <c r="WWC52" s="316"/>
      <c r="WWD52" s="316"/>
      <c r="WWE52" s="316"/>
      <c r="WWF52" s="316"/>
      <c r="WWG52" s="316"/>
      <c r="WWH52" s="316"/>
      <c r="WWI52" s="316"/>
      <c r="WWJ52" s="316"/>
      <c r="WWK52" s="316"/>
      <c r="WWL52" s="316"/>
      <c r="WWM52" s="316"/>
      <c r="WWN52" s="316"/>
      <c r="WWO52" s="316"/>
      <c r="WWP52" s="316"/>
      <c r="WWQ52" s="316"/>
      <c r="WWR52" s="316"/>
      <c r="WWS52" s="316"/>
      <c r="WWT52" s="316"/>
      <c r="WWU52" s="316"/>
      <c r="WWV52" s="316"/>
      <c r="WWW52" s="316"/>
      <c r="WWX52" s="316"/>
      <c r="WWY52" s="316"/>
      <c r="WWZ52" s="316"/>
      <c r="WXA52" s="316"/>
      <c r="WXB52" s="316"/>
      <c r="WXC52" s="316"/>
      <c r="WXD52" s="316"/>
      <c r="WXE52" s="316"/>
      <c r="WXF52" s="316"/>
      <c r="WXG52" s="316"/>
      <c r="WXH52" s="316"/>
      <c r="WXI52" s="316"/>
      <c r="WXJ52" s="316"/>
      <c r="WXK52" s="316"/>
      <c r="WXL52" s="316"/>
      <c r="WXM52" s="316"/>
      <c r="WXN52" s="316"/>
      <c r="WXO52" s="316"/>
      <c r="WXP52" s="316"/>
      <c r="WXQ52" s="316"/>
      <c r="WXR52" s="316"/>
      <c r="WXS52" s="316"/>
      <c r="WXT52" s="316"/>
      <c r="WXU52" s="316"/>
      <c r="WXV52" s="316"/>
      <c r="WXW52" s="316"/>
      <c r="WXX52" s="316"/>
      <c r="WXY52" s="316"/>
      <c r="WXZ52" s="316"/>
      <c r="WYA52" s="316"/>
      <c r="WYB52" s="316"/>
      <c r="WYC52" s="316"/>
      <c r="WYD52" s="316"/>
      <c r="WYE52" s="316"/>
      <c r="WYF52" s="316"/>
      <c r="WYG52" s="316"/>
      <c r="WYH52" s="316"/>
      <c r="WYI52" s="316"/>
      <c r="WYJ52" s="316"/>
      <c r="WYK52" s="316"/>
      <c r="WYL52" s="316"/>
      <c r="WYM52" s="316"/>
      <c r="WYN52" s="316"/>
      <c r="WYO52" s="316"/>
      <c r="WYP52" s="316"/>
      <c r="WYQ52" s="316"/>
      <c r="WYR52" s="316"/>
      <c r="WYS52" s="316"/>
      <c r="WYT52" s="316"/>
      <c r="WYU52" s="316"/>
      <c r="WYV52" s="316"/>
      <c r="WYW52" s="316"/>
      <c r="WYX52" s="316"/>
      <c r="WYY52" s="316"/>
      <c r="WYZ52" s="316"/>
      <c r="WZA52" s="316"/>
      <c r="WZB52" s="316"/>
      <c r="WZC52" s="316"/>
      <c r="WZD52" s="316"/>
      <c r="WZE52" s="316"/>
      <c r="WZF52" s="316"/>
      <c r="WZG52" s="316"/>
      <c r="WZH52" s="316"/>
      <c r="WZI52" s="316"/>
      <c r="WZJ52" s="316"/>
      <c r="WZK52" s="316"/>
      <c r="WZL52" s="316"/>
      <c r="WZM52" s="316"/>
      <c r="WZN52" s="316"/>
      <c r="WZO52" s="316"/>
      <c r="WZP52" s="316"/>
      <c r="WZQ52" s="316"/>
      <c r="WZR52" s="316"/>
      <c r="WZS52" s="316"/>
      <c r="WZT52" s="316"/>
      <c r="WZU52" s="316"/>
      <c r="WZV52" s="316"/>
      <c r="WZW52" s="316"/>
      <c r="WZX52" s="316"/>
      <c r="WZY52" s="316"/>
      <c r="WZZ52" s="316"/>
      <c r="XAA52" s="316"/>
      <c r="XAB52" s="316"/>
      <c r="XAC52" s="316"/>
      <c r="XAD52" s="316"/>
      <c r="XAE52" s="316"/>
      <c r="XAF52" s="316"/>
      <c r="XAG52" s="316"/>
      <c r="XAH52" s="316"/>
      <c r="XAI52" s="316"/>
      <c r="XAJ52" s="316"/>
      <c r="XAK52" s="316"/>
      <c r="XAL52" s="316"/>
      <c r="XAM52" s="316"/>
      <c r="XAN52" s="316"/>
      <c r="XAO52" s="316"/>
      <c r="XAP52" s="316"/>
      <c r="XAQ52" s="316"/>
      <c r="XAR52" s="316"/>
      <c r="XAS52" s="316"/>
      <c r="XAT52" s="316"/>
      <c r="XAU52" s="316"/>
      <c r="XAV52" s="316"/>
      <c r="XAW52" s="316"/>
      <c r="XAX52" s="316"/>
      <c r="XAY52" s="316"/>
      <c r="XAZ52" s="316"/>
      <c r="XBA52" s="316"/>
      <c r="XBB52" s="316"/>
      <c r="XBC52" s="316"/>
      <c r="XBD52" s="316"/>
      <c r="XBE52" s="316"/>
      <c r="XBF52" s="316"/>
      <c r="XBG52" s="316"/>
      <c r="XBH52" s="316"/>
      <c r="XBI52" s="316"/>
      <c r="XBJ52" s="316"/>
      <c r="XBK52" s="316"/>
      <c r="XBL52" s="316"/>
      <c r="XBM52" s="316"/>
      <c r="XBN52" s="316"/>
      <c r="XBO52" s="316"/>
      <c r="XBP52" s="316"/>
      <c r="XBQ52" s="316"/>
      <c r="XBR52" s="316"/>
      <c r="XBS52" s="316"/>
      <c r="XBT52" s="316"/>
      <c r="XBU52" s="316"/>
      <c r="XBV52" s="316"/>
      <c r="XBW52" s="316"/>
      <c r="XBX52" s="316"/>
      <c r="XBY52" s="316"/>
      <c r="XBZ52" s="316"/>
      <c r="XCA52" s="316"/>
      <c r="XCB52" s="316"/>
      <c r="XCC52" s="316"/>
      <c r="XCD52" s="316"/>
      <c r="XCE52" s="316"/>
      <c r="XCF52" s="316"/>
      <c r="XCG52" s="316"/>
      <c r="XCH52" s="316"/>
      <c r="XCI52" s="316"/>
      <c r="XCJ52" s="316"/>
      <c r="XCK52" s="316"/>
      <c r="XCL52" s="316"/>
      <c r="XCM52" s="316"/>
      <c r="XCN52" s="316"/>
      <c r="XCO52" s="316"/>
      <c r="XCP52" s="316"/>
      <c r="XCQ52" s="316"/>
      <c r="XCR52" s="316"/>
      <c r="XCS52" s="316"/>
      <c r="XCT52" s="316"/>
      <c r="XCU52" s="316"/>
      <c r="XCV52" s="316"/>
      <c r="XCW52" s="316"/>
      <c r="XCX52" s="316"/>
      <c r="XCY52" s="316"/>
      <c r="XCZ52" s="316"/>
      <c r="XDA52" s="316"/>
      <c r="XDB52" s="316"/>
      <c r="XDC52" s="316"/>
      <c r="XDD52" s="316"/>
      <c r="XDE52" s="316"/>
      <c r="XDF52" s="316"/>
      <c r="XDG52" s="316"/>
      <c r="XDH52" s="316"/>
      <c r="XDI52" s="316"/>
      <c r="XDJ52" s="316"/>
      <c r="XDK52" s="316"/>
      <c r="XDL52" s="316"/>
      <c r="XDM52" s="316"/>
      <c r="XDN52" s="316"/>
      <c r="XDO52" s="316"/>
      <c r="XDP52" s="316"/>
      <c r="XDQ52" s="316"/>
      <c r="XDR52" s="316"/>
      <c r="XDS52" s="316"/>
      <c r="XDT52" s="316"/>
      <c r="XDU52" s="316"/>
      <c r="XDV52" s="316"/>
      <c r="XDW52" s="316"/>
      <c r="XDX52" s="316"/>
      <c r="XDY52" s="316"/>
      <c r="XDZ52" s="316"/>
      <c r="XEA52" s="316"/>
      <c r="XEB52" s="316"/>
      <c r="XEC52" s="316"/>
      <c r="XED52" s="316"/>
      <c r="XEE52" s="316"/>
      <c r="XEF52" s="316"/>
      <c r="XEG52" s="316"/>
      <c r="XEH52" s="316"/>
      <c r="XEI52" s="316"/>
      <c r="XEJ52" s="316"/>
      <c r="XEK52" s="316"/>
      <c r="XEL52" s="316"/>
      <c r="XEM52" s="316"/>
      <c r="XEN52" s="316"/>
      <c r="XEO52" s="316"/>
      <c r="XEP52" s="316"/>
      <c r="XEQ52" s="316"/>
      <c r="XER52" s="316"/>
      <c r="XES52" s="316"/>
      <c r="XET52" s="316"/>
      <c r="XEU52" s="316"/>
      <c r="XEV52" s="316"/>
      <c r="XEW52" s="316"/>
      <c r="XEX52" s="316"/>
      <c r="XEY52" s="316"/>
      <c r="XEZ52" s="316"/>
      <c r="XFA52" s="316"/>
      <c r="XFB52" s="316"/>
      <c r="XFC52" s="316"/>
      <c r="XFD52" s="316"/>
    </row>
    <row r="53" s="285" customFormat="1" ht="14.25" spans="1:37">
      <c r="A53" s="296">
        <v>49</v>
      </c>
      <c r="B53" s="297">
        <v>174</v>
      </c>
      <c r="C53" s="298" t="str">
        <f>VLOOKUP(B53,[4]Sheet2!A:B,2,FALSE)</f>
        <v>HBGH-ZL-JC-004</v>
      </c>
      <c r="D53" s="296" t="s">
        <v>10020</v>
      </c>
      <c r="E53" s="296" t="s">
        <v>10021</v>
      </c>
      <c r="F53" s="296" t="s">
        <v>9930</v>
      </c>
      <c r="G53" s="191" t="s">
        <v>9941</v>
      </c>
      <c r="H53" s="191" t="s">
        <v>10000</v>
      </c>
      <c r="I53" s="310">
        <v>41578</v>
      </c>
      <c r="J53" s="191">
        <v>69</v>
      </c>
      <c r="K53" s="298" t="s">
        <v>10001</v>
      </c>
      <c r="L53" s="296">
        <v>1</v>
      </c>
      <c r="M53" s="296"/>
      <c r="N53" s="72">
        <v>17323.82</v>
      </c>
      <c r="O53" s="72">
        <v>6430.42</v>
      </c>
      <c r="P53" s="296">
        <v>1</v>
      </c>
      <c r="Q53" s="296"/>
      <c r="R53" s="296"/>
      <c r="S53" s="296"/>
      <c r="T53" s="296">
        <f t="shared" si="0"/>
        <v>0</v>
      </c>
      <c r="U53" s="296"/>
      <c r="V53" s="296"/>
      <c r="W53" s="296">
        <f t="shared" si="1"/>
        <v>0</v>
      </c>
      <c r="X53" s="296">
        <f t="shared" si="2"/>
        <v>0</v>
      </c>
      <c r="Y53" s="296"/>
      <c r="Z53" s="296"/>
      <c r="AA53" s="296">
        <f t="shared" si="3"/>
        <v>-6430.42</v>
      </c>
      <c r="AB53" s="296" t="s">
        <v>9939</v>
      </c>
      <c r="AC53" s="296"/>
      <c r="AD53" s="296"/>
      <c r="AE53" s="296"/>
      <c r="AF53" s="296"/>
      <c r="AG53" s="296"/>
      <c r="AH53" s="296"/>
      <c r="AI53" s="314"/>
      <c r="AJ53" s="296"/>
      <c r="AK53" s="296"/>
    </row>
    <row r="54" s="285" customFormat="1" ht="14.25" spans="1:37">
      <c r="A54" s="296">
        <v>50</v>
      </c>
      <c r="B54" s="297">
        <v>300</v>
      </c>
      <c r="C54" s="298" t="str">
        <f>VLOOKUP(B54,[4]Sheet2!A:B,2,FALSE)</f>
        <v>HBGH-ZL-JC-015</v>
      </c>
      <c r="D54" s="296" t="s">
        <v>10022</v>
      </c>
      <c r="E54" s="296" t="s">
        <v>10023</v>
      </c>
      <c r="F54" s="296" t="s">
        <v>9930</v>
      </c>
      <c r="G54" s="191" t="s">
        <v>6587</v>
      </c>
      <c r="H54" s="191" t="s">
        <v>10000</v>
      </c>
      <c r="I54" s="310">
        <v>41578</v>
      </c>
      <c r="J54" s="191">
        <v>69</v>
      </c>
      <c r="K54" s="298" t="s">
        <v>10001</v>
      </c>
      <c r="L54" s="296">
        <v>1</v>
      </c>
      <c r="M54" s="296"/>
      <c r="N54" s="72">
        <v>31623.93</v>
      </c>
      <c r="O54" s="72">
        <v>14099.43</v>
      </c>
      <c r="P54" s="296">
        <v>1</v>
      </c>
      <c r="Q54" s="296"/>
      <c r="R54" s="296"/>
      <c r="S54" s="296"/>
      <c r="T54" s="296">
        <f t="shared" si="0"/>
        <v>0</v>
      </c>
      <c r="U54" s="296"/>
      <c r="V54" s="296"/>
      <c r="W54" s="296">
        <f t="shared" si="1"/>
        <v>0</v>
      </c>
      <c r="X54" s="296">
        <f t="shared" si="2"/>
        <v>0</v>
      </c>
      <c r="Y54" s="296"/>
      <c r="Z54" s="296"/>
      <c r="AA54" s="296">
        <f t="shared" si="3"/>
        <v>-14099.43</v>
      </c>
      <c r="AB54" s="296" t="s">
        <v>9939</v>
      </c>
      <c r="AC54" s="296"/>
      <c r="AD54" s="296"/>
      <c r="AE54" s="296"/>
      <c r="AF54" s="296"/>
      <c r="AG54" s="296"/>
      <c r="AH54" s="296"/>
      <c r="AI54" s="314"/>
      <c r="AJ54" s="296"/>
      <c r="AK54" s="296"/>
    </row>
    <row r="55" s="285" customFormat="1" ht="14.25" spans="1:37">
      <c r="A55" s="296">
        <v>51</v>
      </c>
      <c r="B55" s="297">
        <v>269</v>
      </c>
      <c r="C55" s="298" t="str">
        <f>VLOOKUP(B55,[4]Sheet2!A:B,2,FALSE)</f>
        <v>HBGH-GJ-JQ-006</v>
      </c>
      <c r="D55" s="296" t="s">
        <v>10024</v>
      </c>
      <c r="E55" s="296"/>
      <c r="F55" s="296" t="s">
        <v>9930</v>
      </c>
      <c r="G55" s="191" t="s">
        <v>6587</v>
      </c>
      <c r="H55" s="191" t="s">
        <v>9906</v>
      </c>
      <c r="I55" s="310">
        <v>41578</v>
      </c>
      <c r="J55" s="191">
        <v>69</v>
      </c>
      <c r="K55" s="298" t="s">
        <v>9942</v>
      </c>
      <c r="L55" s="296">
        <v>1</v>
      </c>
      <c r="M55" s="296"/>
      <c r="N55" s="72">
        <v>632476.5</v>
      </c>
      <c r="O55" s="72">
        <v>273452.1</v>
      </c>
      <c r="P55" s="296">
        <v>1</v>
      </c>
      <c r="Q55" s="296"/>
      <c r="R55" s="296"/>
      <c r="S55" s="296"/>
      <c r="T55" s="296">
        <f t="shared" si="0"/>
        <v>0</v>
      </c>
      <c r="U55" s="296"/>
      <c r="V55" s="296"/>
      <c r="W55" s="296">
        <f t="shared" si="1"/>
        <v>0</v>
      </c>
      <c r="X55" s="296">
        <f t="shared" si="2"/>
        <v>0</v>
      </c>
      <c r="Y55" s="296"/>
      <c r="Z55" s="296"/>
      <c r="AA55" s="296">
        <f t="shared" si="3"/>
        <v>-273452.1</v>
      </c>
      <c r="AB55" s="296" t="s">
        <v>9939</v>
      </c>
      <c r="AC55" s="296"/>
      <c r="AD55" s="296"/>
      <c r="AE55" s="296"/>
      <c r="AF55" s="296"/>
      <c r="AG55" s="296"/>
      <c r="AH55" s="296"/>
      <c r="AI55" s="314"/>
      <c r="AJ55" s="296"/>
      <c r="AK55" s="296"/>
    </row>
    <row r="56" s="285" customFormat="1" ht="14.25" spans="1:37">
      <c r="A56" s="296">
        <v>52</v>
      </c>
      <c r="B56" s="297">
        <v>282</v>
      </c>
      <c r="C56" s="298" t="str">
        <f>VLOOKUP(B56,[4]Sheet2!A:B,2,FALSE)</f>
        <v>HBGH-FR-JQ-037～048</v>
      </c>
      <c r="D56" s="296" t="s">
        <v>10025</v>
      </c>
      <c r="E56" s="296"/>
      <c r="F56" s="296" t="s">
        <v>9930</v>
      </c>
      <c r="G56" s="191" t="s">
        <v>9941</v>
      </c>
      <c r="H56" s="191" t="s">
        <v>10007</v>
      </c>
      <c r="I56" s="310">
        <v>41578</v>
      </c>
      <c r="J56" s="191">
        <v>69</v>
      </c>
      <c r="K56" s="298" t="s">
        <v>434</v>
      </c>
      <c r="L56" s="296">
        <v>12</v>
      </c>
      <c r="M56" s="296"/>
      <c r="N56" s="72">
        <v>58881.77</v>
      </c>
      <c r="O56" s="72">
        <v>25726.27</v>
      </c>
      <c r="P56" s="296">
        <v>12</v>
      </c>
      <c r="Q56" s="296"/>
      <c r="R56" s="296"/>
      <c r="S56" s="296"/>
      <c r="T56" s="296">
        <f t="shared" si="0"/>
        <v>0</v>
      </c>
      <c r="U56" s="296"/>
      <c r="V56" s="296"/>
      <c r="W56" s="296">
        <f t="shared" si="1"/>
        <v>0</v>
      </c>
      <c r="X56" s="296">
        <f t="shared" si="2"/>
        <v>0</v>
      </c>
      <c r="Y56" s="296"/>
      <c r="Z56" s="296"/>
      <c r="AA56" s="296">
        <f t="shared" si="3"/>
        <v>-25726.27</v>
      </c>
      <c r="AB56" s="296" t="s">
        <v>9939</v>
      </c>
      <c r="AC56" s="296"/>
      <c r="AD56" s="296"/>
      <c r="AE56" s="296"/>
      <c r="AF56" s="296"/>
      <c r="AG56" s="296"/>
      <c r="AH56" s="296"/>
      <c r="AI56" s="314"/>
      <c r="AJ56" s="296"/>
      <c r="AK56" s="296"/>
    </row>
    <row r="57" s="285" customFormat="1" ht="14.25" spans="1:37">
      <c r="A57" s="296">
        <v>53</v>
      </c>
      <c r="B57" s="297">
        <v>168</v>
      </c>
      <c r="C57" s="298" t="str">
        <f>VLOOKUP(B57,[4]Sheet2!A:B,2,FALSE)</f>
        <v>HBGH-ZL-JC-007</v>
      </c>
      <c r="D57" s="296" t="s">
        <v>10026</v>
      </c>
      <c r="E57" s="296" t="s">
        <v>10027</v>
      </c>
      <c r="F57" s="296" t="s">
        <v>9930</v>
      </c>
      <c r="G57" s="191" t="s">
        <v>6587</v>
      </c>
      <c r="H57" s="191" t="s">
        <v>10000</v>
      </c>
      <c r="I57" s="310">
        <v>41578</v>
      </c>
      <c r="J57" s="191">
        <v>69</v>
      </c>
      <c r="K57" s="298" t="s">
        <v>10001</v>
      </c>
      <c r="L57" s="296">
        <v>1</v>
      </c>
      <c r="M57" s="296"/>
      <c r="N57" s="72">
        <v>2862.21</v>
      </c>
      <c r="O57" s="72">
        <v>1062.51</v>
      </c>
      <c r="P57" s="296">
        <v>1</v>
      </c>
      <c r="Q57" s="296"/>
      <c r="R57" s="296"/>
      <c r="S57" s="296"/>
      <c r="T57" s="296">
        <f t="shared" si="0"/>
        <v>0</v>
      </c>
      <c r="U57" s="296"/>
      <c r="V57" s="296"/>
      <c r="W57" s="296">
        <f t="shared" si="1"/>
        <v>0</v>
      </c>
      <c r="X57" s="296">
        <f t="shared" si="2"/>
        <v>0</v>
      </c>
      <c r="Y57" s="296"/>
      <c r="Z57" s="296"/>
      <c r="AA57" s="296">
        <f t="shared" si="3"/>
        <v>-1062.51</v>
      </c>
      <c r="AB57" s="296" t="s">
        <v>9939</v>
      </c>
      <c r="AC57" s="296"/>
      <c r="AD57" s="296"/>
      <c r="AE57" s="296"/>
      <c r="AF57" s="296"/>
      <c r="AG57" s="296"/>
      <c r="AH57" s="296"/>
      <c r="AI57" s="314"/>
      <c r="AJ57" s="296"/>
      <c r="AK57" s="296"/>
    </row>
    <row r="58" s="285" customFormat="1" ht="42.75" spans="1:37">
      <c r="A58" s="296">
        <v>54</v>
      </c>
      <c r="B58" s="297">
        <v>103</v>
      </c>
      <c r="C58" s="298" t="str">
        <f>VLOOKUP(B58,[4]Sheet2!A:B,2,FALSE)</f>
        <v>HBGH-HJZDH-JQ-014
</v>
      </c>
      <c r="D58" s="296" t="s">
        <v>10028</v>
      </c>
      <c r="E58" s="296"/>
      <c r="F58" s="296" t="s">
        <v>9930</v>
      </c>
      <c r="G58" s="191" t="s">
        <v>9941</v>
      </c>
      <c r="H58" s="191" t="s">
        <v>9906</v>
      </c>
      <c r="I58" s="310">
        <v>41578</v>
      </c>
      <c r="J58" s="191">
        <v>69</v>
      </c>
      <c r="K58" s="298" t="s">
        <v>10029</v>
      </c>
      <c r="L58" s="296">
        <v>2</v>
      </c>
      <c r="M58" s="296"/>
      <c r="N58" s="72">
        <v>497289.16</v>
      </c>
      <c r="O58" s="72">
        <v>72543.16</v>
      </c>
      <c r="P58" s="296">
        <v>2</v>
      </c>
      <c r="Q58" s="296"/>
      <c r="R58" s="296"/>
      <c r="S58" s="296"/>
      <c r="T58" s="296">
        <f t="shared" si="0"/>
        <v>0</v>
      </c>
      <c r="U58" s="296"/>
      <c r="V58" s="296"/>
      <c r="W58" s="296">
        <f t="shared" si="1"/>
        <v>0</v>
      </c>
      <c r="X58" s="296">
        <f t="shared" si="2"/>
        <v>0</v>
      </c>
      <c r="Y58" s="296"/>
      <c r="Z58" s="296"/>
      <c r="AA58" s="296">
        <f t="shared" si="3"/>
        <v>-72543.16</v>
      </c>
      <c r="AB58" s="296" t="s">
        <v>9939</v>
      </c>
      <c r="AC58" s="296"/>
      <c r="AD58" s="296"/>
      <c r="AE58" s="296"/>
      <c r="AF58" s="296"/>
      <c r="AG58" s="296"/>
      <c r="AH58" s="296"/>
      <c r="AI58" s="314"/>
      <c r="AJ58" s="296"/>
      <c r="AK58" s="296"/>
    </row>
    <row r="59" s="285" customFormat="1" ht="57" spans="1:37">
      <c r="A59" s="296">
        <v>55</v>
      </c>
      <c r="B59" s="297">
        <v>166</v>
      </c>
      <c r="C59" s="298" t="str">
        <f>VLOOKUP(B59,[4]Sheet2!A:B,2,FALSE)</f>
        <v>HBGH-HJZDH-JQ-010
HBGH-HJZDH-JQ-011
HBGH-HJZDH-JQ-012
HBGH-HJZDH-JQ-013</v>
      </c>
      <c r="D59" s="296" t="s">
        <v>10028</v>
      </c>
      <c r="E59" s="296" t="s">
        <v>10030</v>
      </c>
      <c r="F59" s="296" t="s">
        <v>9930</v>
      </c>
      <c r="G59" s="191" t="s">
        <v>9941</v>
      </c>
      <c r="H59" s="191" t="s">
        <v>9906</v>
      </c>
      <c r="I59" s="310">
        <v>41578</v>
      </c>
      <c r="J59" s="191">
        <v>69</v>
      </c>
      <c r="K59" s="298" t="s">
        <v>10029</v>
      </c>
      <c r="L59" s="296">
        <v>4</v>
      </c>
      <c r="M59" s="296"/>
      <c r="N59" s="72">
        <v>1194302.01</v>
      </c>
      <c r="O59" s="72">
        <v>436467.31</v>
      </c>
      <c r="P59" s="296">
        <v>4</v>
      </c>
      <c r="Q59" s="296"/>
      <c r="R59" s="296"/>
      <c r="S59" s="296"/>
      <c r="T59" s="296">
        <f t="shared" si="0"/>
        <v>0</v>
      </c>
      <c r="U59" s="296"/>
      <c r="V59" s="296"/>
      <c r="W59" s="296">
        <f t="shared" si="1"/>
        <v>0</v>
      </c>
      <c r="X59" s="296">
        <f t="shared" si="2"/>
        <v>0</v>
      </c>
      <c r="Y59" s="296"/>
      <c r="Z59" s="296"/>
      <c r="AA59" s="296">
        <f t="shared" si="3"/>
        <v>-436467.31</v>
      </c>
      <c r="AB59" s="296" t="s">
        <v>9939</v>
      </c>
      <c r="AC59" s="296"/>
      <c r="AD59" s="296"/>
      <c r="AE59" s="296"/>
      <c r="AF59" s="296"/>
      <c r="AG59" s="296"/>
      <c r="AH59" s="296"/>
      <c r="AI59" s="314"/>
      <c r="AJ59" s="296"/>
      <c r="AK59" s="296"/>
    </row>
    <row r="60" s="285" customFormat="1" ht="14.25" spans="1:37">
      <c r="A60" s="296">
        <v>56</v>
      </c>
      <c r="B60" s="297">
        <v>185</v>
      </c>
      <c r="C60" s="298" t="str">
        <f>VLOOKUP(B60,[4]Sheet2!A:B,2,FALSE)</f>
        <v>HBGH-CY-JQ-034</v>
      </c>
      <c r="D60" s="296" t="s">
        <v>10031</v>
      </c>
      <c r="E60" s="296" t="s">
        <v>10032</v>
      </c>
      <c r="F60" s="296" t="s">
        <v>9930</v>
      </c>
      <c r="G60" s="191" t="s">
        <v>9941</v>
      </c>
      <c r="H60" s="191" t="s">
        <v>9906</v>
      </c>
      <c r="I60" s="310">
        <v>41578</v>
      </c>
      <c r="J60" s="191">
        <v>69</v>
      </c>
      <c r="K60" s="298" t="s">
        <v>9994</v>
      </c>
      <c r="L60" s="296">
        <v>1</v>
      </c>
      <c r="M60" s="296"/>
      <c r="N60" s="72">
        <v>2736.02</v>
      </c>
      <c r="O60" s="72">
        <v>1031.52</v>
      </c>
      <c r="P60" s="296">
        <v>1</v>
      </c>
      <c r="Q60" s="296"/>
      <c r="R60" s="296"/>
      <c r="S60" s="296"/>
      <c r="T60" s="296">
        <f t="shared" si="0"/>
        <v>0</v>
      </c>
      <c r="U60" s="296"/>
      <c r="V60" s="296"/>
      <c r="W60" s="296">
        <f t="shared" si="1"/>
        <v>0</v>
      </c>
      <c r="X60" s="296">
        <f t="shared" si="2"/>
        <v>0</v>
      </c>
      <c r="Y60" s="296"/>
      <c r="Z60" s="296"/>
      <c r="AA60" s="296">
        <f t="shared" si="3"/>
        <v>-1031.52</v>
      </c>
      <c r="AB60" s="296" t="s">
        <v>9939</v>
      </c>
      <c r="AC60" s="296"/>
      <c r="AD60" s="296"/>
      <c r="AE60" s="296"/>
      <c r="AF60" s="296"/>
      <c r="AG60" s="296"/>
      <c r="AH60" s="296"/>
      <c r="AI60" s="314"/>
      <c r="AJ60" s="296"/>
      <c r="AK60" s="296"/>
    </row>
    <row r="61" s="285" customFormat="1" ht="14.25" spans="1:37">
      <c r="A61" s="296">
        <v>57</v>
      </c>
      <c r="B61" s="297">
        <v>184</v>
      </c>
      <c r="C61" s="298" t="str">
        <f>VLOOKUP(B61,[4]Sheet2!A:B,2,FALSE)</f>
        <v>HBGH-HJQGX-JQ-029</v>
      </c>
      <c r="D61" s="296" t="s">
        <v>10033</v>
      </c>
      <c r="E61" s="296" t="s">
        <v>10034</v>
      </c>
      <c r="F61" s="296" t="s">
        <v>9930</v>
      </c>
      <c r="G61" s="191" t="s">
        <v>9941</v>
      </c>
      <c r="H61" s="191" t="s">
        <v>9906</v>
      </c>
      <c r="I61" s="310">
        <v>41578</v>
      </c>
      <c r="J61" s="191">
        <v>69</v>
      </c>
      <c r="K61" s="298" t="s">
        <v>9942</v>
      </c>
      <c r="L61" s="296">
        <v>1</v>
      </c>
      <c r="M61" s="296"/>
      <c r="N61" s="72">
        <v>2469.92</v>
      </c>
      <c r="O61" s="72">
        <v>930.62</v>
      </c>
      <c r="P61" s="296">
        <v>1</v>
      </c>
      <c r="Q61" s="296"/>
      <c r="R61" s="296"/>
      <c r="S61" s="296"/>
      <c r="T61" s="296">
        <f t="shared" si="0"/>
        <v>0</v>
      </c>
      <c r="U61" s="296"/>
      <c r="V61" s="296"/>
      <c r="W61" s="296">
        <f t="shared" si="1"/>
        <v>0</v>
      </c>
      <c r="X61" s="296">
        <f t="shared" si="2"/>
        <v>0</v>
      </c>
      <c r="Y61" s="296"/>
      <c r="Z61" s="296"/>
      <c r="AA61" s="296">
        <f t="shared" si="3"/>
        <v>-930.62</v>
      </c>
      <c r="AB61" s="296" t="s">
        <v>9939</v>
      </c>
      <c r="AC61" s="296"/>
      <c r="AD61" s="296"/>
      <c r="AE61" s="296"/>
      <c r="AF61" s="296"/>
      <c r="AG61" s="296"/>
      <c r="AH61" s="296"/>
      <c r="AI61" s="314"/>
      <c r="AJ61" s="296"/>
      <c r="AK61" s="296"/>
    </row>
    <row r="62" s="285" customFormat="1" ht="14.25" spans="1:37">
      <c r="A62" s="296">
        <v>58</v>
      </c>
      <c r="B62" s="297">
        <v>189</v>
      </c>
      <c r="C62" s="298" t="str">
        <f>VLOOKUP(B62,[4]Sheet2!A:B,2,FALSE)</f>
        <v>HBGH-HJQGX-JQ-009</v>
      </c>
      <c r="D62" s="296" t="s">
        <v>10035</v>
      </c>
      <c r="E62" s="296" t="s">
        <v>10036</v>
      </c>
      <c r="F62" s="296" t="s">
        <v>9930</v>
      </c>
      <c r="G62" s="191" t="s">
        <v>9941</v>
      </c>
      <c r="H62" s="191" t="s">
        <v>9906</v>
      </c>
      <c r="I62" s="310">
        <v>41578</v>
      </c>
      <c r="J62" s="191">
        <v>69</v>
      </c>
      <c r="K62" s="298" t="s">
        <v>9994</v>
      </c>
      <c r="L62" s="296">
        <v>1</v>
      </c>
      <c r="M62" s="296"/>
      <c r="N62" s="72">
        <v>145680.23</v>
      </c>
      <c r="O62" s="72">
        <v>54286.83</v>
      </c>
      <c r="P62" s="296">
        <v>1</v>
      </c>
      <c r="Q62" s="296"/>
      <c r="R62" s="296"/>
      <c r="S62" s="296"/>
      <c r="T62" s="296">
        <f t="shared" si="0"/>
        <v>0</v>
      </c>
      <c r="U62" s="296"/>
      <c r="V62" s="296"/>
      <c r="W62" s="296">
        <f t="shared" si="1"/>
        <v>0</v>
      </c>
      <c r="X62" s="296">
        <f t="shared" si="2"/>
        <v>0</v>
      </c>
      <c r="Y62" s="296"/>
      <c r="Z62" s="296"/>
      <c r="AA62" s="296">
        <f t="shared" si="3"/>
        <v>-54286.83</v>
      </c>
      <c r="AB62" s="296" t="s">
        <v>9939</v>
      </c>
      <c r="AC62" s="296"/>
      <c r="AD62" s="296"/>
      <c r="AE62" s="296"/>
      <c r="AF62" s="296"/>
      <c r="AG62" s="296"/>
      <c r="AH62" s="296"/>
      <c r="AI62" s="314"/>
      <c r="AJ62" s="296"/>
      <c r="AK62" s="296"/>
    </row>
    <row r="63" s="285" customFormat="1" ht="14.25" spans="1:37">
      <c r="A63" s="296">
        <v>59</v>
      </c>
      <c r="B63" s="297">
        <v>257</v>
      </c>
      <c r="C63" s="298" t="str">
        <f>VLOOKUP(B63,[4]Sheet2!A:B,2,FALSE)</f>
        <v>HBGH-HJQGX-JQ-007</v>
      </c>
      <c r="D63" s="296" t="s">
        <v>10037</v>
      </c>
      <c r="E63" s="296" t="s">
        <v>10038</v>
      </c>
      <c r="F63" s="296" t="s">
        <v>9930</v>
      </c>
      <c r="G63" s="191" t="s">
        <v>9941</v>
      </c>
      <c r="H63" s="191" t="s">
        <v>9906</v>
      </c>
      <c r="I63" s="310">
        <v>41578</v>
      </c>
      <c r="J63" s="191">
        <v>69</v>
      </c>
      <c r="K63" s="298" t="s">
        <v>9994</v>
      </c>
      <c r="L63" s="296">
        <v>1</v>
      </c>
      <c r="M63" s="296"/>
      <c r="N63" s="72">
        <v>15339.4</v>
      </c>
      <c r="O63" s="72">
        <v>6340.2</v>
      </c>
      <c r="P63" s="296">
        <v>1</v>
      </c>
      <c r="Q63" s="296"/>
      <c r="R63" s="296"/>
      <c r="S63" s="296"/>
      <c r="T63" s="296">
        <f t="shared" si="0"/>
        <v>0</v>
      </c>
      <c r="U63" s="296"/>
      <c r="V63" s="296"/>
      <c r="W63" s="296">
        <f t="shared" si="1"/>
        <v>0</v>
      </c>
      <c r="X63" s="296">
        <f t="shared" si="2"/>
        <v>0</v>
      </c>
      <c r="Y63" s="296"/>
      <c r="Z63" s="296"/>
      <c r="AA63" s="296">
        <f t="shared" si="3"/>
        <v>-6340.2</v>
      </c>
      <c r="AB63" s="296" t="s">
        <v>9939</v>
      </c>
      <c r="AC63" s="296"/>
      <c r="AD63" s="296"/>
      <c r="AE63" s="296"/>
      <c r="AF63" s="296"/>
      <c r="AG63" s="296"/>
      <c r="AH63" s="296"/>
      <c r="AI63" s="314"/>
      <c r="AJ63" s="296"/>
      <c r="AK63" s="296"/>
    </row>
    <row r="64" s="285" customFormat="1" ht="14.25" spans="1:37">
      <c r="A64" s="296">
        <v>60</v>
      </c>
      <c r="B64" s="297">
        <v>167</v>
      </c>
      <c r="C64" s="298" t="str">
        <f>VLOOKUP(B64,[4]Sheet2!A:B,2,FALSE)</f>
        <v>HBGH-MJ-JQ-011</v>
      </c>
      <c r="D64" s="296" t="s">
        <v>10039</v>
      </c>
      <c r="E64" s="296" t="s">
        <v>10040</v>
      </c>
      <c r="F64" s="296" t="s">
        <v>9930</v>
      </c>
      <c r="G64" s="191" t="s">
        <v>9941</v>
      </c>
      <c r="H64" s="191" t="s">
        <v>9906</v>
      </c>
      <c r="I64" s="310">
        <v>41578</v>
      </c>
      <c r="J64" s="191">
        <v>69</v>
      </c>
      <c r="K64" s="298" t="s">
        <v>9942</v>
      </c>
      <c r="L64" s="296">
        <v>1</v>
      </c>
      <c r="M64" s="296"/>
      <c r="N64" s="72">
        <v>504647.55</v>
      </c>
      <c r="O64" s="72">
        <v>187304.65</v>
      </c>
      <c r="P64" s="296">
        <v>1</v>
      </c>
      <c r="Q64" s="296"/>
      <c r="R64" s="296"/>
      <c r="S64" s="296"/>
      <c r="T64" s="296">
        <f t="shared" si="0"/>
        <v>0</v>
      </c>
      <c r="U64" s="296"/>
      <c r="V64" s="296"/>
      <c r="W64" s="296">
        <f t="shared" si="1"/>
        <v>0</v>
      </c>
      <c r="X64" s="296">
        <f t="shared" si="2"/>
        <v>0</v>
      </c>
      <c r="Y64" s="296"/>
      <c r="Z64" s="296"/>
      <c r="AA64" s="296">
        <f t="shared" si="3"/>
        <v>-187304.65</v>
      </c>
      <c r="AB64" s="296" t="s">
        <v>9939</v>
      </c>
      <c r="AC64" s="296"/>
      <c r="AD64" s="296"/>
      <c r="AE64" s="296"/>
      <c r="AF64" s="296"/>
      <c r="AG64" s="296"/>
      <c r="AH64" s="296"/>
      <c r="AI64" s="314"/>
      <c r="AJ64" s="296"/>
      <c r="AK64" s="296"/>
    </row>
    <row r="65" s="285" customFormat="1" ht="14.25" spans="1:37">
      <c r="A65" s="296">
        <v>61</v>
      </c>
      <c r="B65" s="297">
        <v>186</v>
      </c>
      <c r="C65" s="298" t="str">
        <f>VLOOKUP(B65,[4]Sheet2!A:B,2,FALSE)</f>
        <v>HBGH-ZL-JC-009</v>
      </c>
      <c r="D65" s="296" t="s">
        <v>10041</v>
      </c>
      <c r="E65" s="296" t="s">
        <v>10042</v>
      </c>
      <c r="F65" s="296" t="s">
        <v>9930</v>
      </c>
      <c r="G65" s="191" t="s">
        <v>9941</v>
      </c>
      <c r="H65" s="191" t="s">
        <v>10000</v>
      </c>
      <c r="I65" s="310">
        <v>41578</v>
      </c>
      <c r="J65" s="191">
        <v>69</v>
      </c>
      <c r="K65" s="298" t="s">
        <v>10001</v>
      </c>
      <c r="L65" s="296">
        <v>1</v>
      </c>
      <c r="M65" s="296"/>
      <c r="N65" s="72">
        <v>911.96</v>
      </c>
      <c r="O65" s="72">
        <v>343.56</v>
      </c>
      <c r="P65" s="296">
        <v>1</v>
      </c>
      <c r="Q65" s="296"/>
      <c r="R65" s="296"/>
      <c r="S65" s="296"/>
      <c r="T65" s="296">
        <f t="shared" si="0"/>
        <v>0</v>
      </c>
      <c r="U65" s="296"/>
      <c r="V65" s="296"/>
      <c r="W65" s="296">
        <f t="shared" si="1"/>
        <v>0</v>
      </c>
      <c r="X65" s="296">
        <f t="shared" si="2"/>
        <v>0</v>
      </c>
      <c r="Y65" s="296"/>
      <c r="Z65" s="296"/>
      <c r="AA65" s="296">
        <f t="shared" si="3"/>
        <v>-343.56</v>
      </c>
      <c r="AB65" s="296" t="s">
        <v>9939</v>
      </c>
      <c r="AC65" s="296"/>
      <c r="AD65" s="296"/>
      <c r="AE65" s="296"/>
      <c r="AF65" s="296"/>
      <c r="AG65" s="296"/>
      <c r="AH65" s="296"/>
      <c r="AI65" s="314"/>
      <c r="AJ65" s="296"/>
      <c r="AK65" s="296"/>
    </row>
    <row r="66" s="285" customFormat="1" ht="42.75" spans="1:37">
      <c r="A66" s="296">
        <v>62</v>
      </c>
      <c r="B66" s="297">
        <v>91</v>
      </c>
      <c r="C66" s="298" t="str">
        <f>VLOOKUP(B66,[4]Sheet2!A:B,2,FALSE)</f>
        <v>HBGH-CY-JQ-004
HBGH-CY-JQ-007（废）</v>
      </c>
      <c r="D66" s="296" t="s">
        <v>10043</v>
      </c>
      <c r="E66" s="296"/>
      <c r="F66" s="296" t="s">
        <v>9930</v>
      </c>
      <c r="G66" s="191" t="s">
        <v>9941</v>
      </c>
      <c r="H66" s="191" t="s">
        <v>9906</v>
      </c>
      <c r="I66" s="310">
        <v>41578</v>
      </c>
      <c r="J66" s="191">
        <v>69</v>
      </c>
      <c r="K66" s="298" t="s">
        <v>9942</v>
      </c>
      <c r="L66" s="296">
        <v>1</v>
      </c>
      <c r="M66" s="296"/>
      <c r="N66" s="72">
        <v>21011.87</v>
      </c>
      <c r="O66" s="72">
        <v>1327.87</v>
      </c>
      <c r="P66" s="296">
        <v>1</v>
      </c>
      <c r="Q66" s="296"/>
      <c r="R66" s="296"/>
      <c r="S66" s="296"/>
      <c r="T66" s="296">
        <f t="shared" si="0"/>
        <v>0</v>
      </c>
      <c r="U66" s="296"/>
      <c r="V66" s="296"/>
      <c r="W66" s="296">
        <f t="shared" si="1"/>
        <v>0</v>
      </c>
      <c r="X66" s="296">
        <f t="shared" si="2"/>
        <v>0</v>
      </c>
      <c r="Y66" s="296"/>
      <c r="Z66" s="296"/>
      <c r="AA66" s="296">
        <f t="shared" si="3"/>
        <v>-1327.87</v>
      </c>
      <c r="AB66" s="296" t="s">
        <v>9939</v>
      </c>
      <c r="AC66" s="296"/>
      <c r="AD66" s="296"/>
      <c r="AE66" s="296"/>
      <c r="AF66" s="296"/>
      <c r="AG66" s="296"/>
      <c r="AH66" s="296"/>
      <c r="AI66" s="314"/>
      <c r="AJ66" s="296"/>
      <c r="AK66" s="296"/>
    </row>
    <row r="67" s="285" customFormat="1" ht="14.25" spans="1:37">
      <c r="A67" s="296">
        <v>63</v>
      </c>
      <c r="B67" s="297">
        <v>98</v>
      </c>
      <c r="C67" s="298" t="str">
        <f>VLOOKUP(B67,[4]Sheet2!A:B,2,FALSE)</f>
        <v>HBGH-CY-JQ-010</v>
      </c>
      <c r="D67" s="296" t="s">
        <v>10044</v>
      </c>
      <c r="E67" s="296" t="s">
        <v>10045</v>
      </c>
      <c r="F67" s="296" t="s">
        <v>9930</v>
      </c>
      <c r="G67" s="191" t="s">
        <v>9941</v>
      </c>
      <c r="H67" s="191" t="s">
        <v>9906</v>
      </c>
      <c r="I67" s="310">
        <v>41578</v>
      </c>
      <c r="J67" s="191">
        <v>69</v>
      </c>
      <c r="K67" s="298" t="s">
        <v>9942</v>
      </c>
      <c r="L67" s="296">
        <v>1</v>
      </c>
      <c r="M67" s="296"/>
      <c r="N67" s="72">
        <v>69059.02</v>
      </c>
      <c r="O67" s="72">
        <v>5235.26</v>
      </c>
      <c r="P67" s="296">
        <v>1</v>
      </c>
      <c r="Q67" s="296"/>
      <c r="R67" s="296"/>
      <c r="S67" s="296"/>
      <c r="T67" s="296">
        <f t="shared" si="0"/>
        <v>0</v>
      </c>
      <c r="U67" s="296"/>
      <c r="V67" s="296"/>
      <c r="W67" s="296">
        <f t="shared" si="1"/>
        <v>0</v>
      </c>
      <c r="X67" s="296">
        <f t="shared" si="2"/>
        <v>0</v>
      </c>
      <c r="Y67" s="296"/>
      <c r="Z67" s="296"/>
      <c r="AA67" s="296">
        <f t="shared" si="3"/>
        <v>-5235.26</v>
      </c>
      <c r="AB67" s="296" t="s">
        <v>9939</v>
      </c>
      <c r="AC67" s="296"/>
      <c r="AD67" s="296"/>
      <c r="AE67" s="296"/>
      <c r="AF67" s="296"/>
      <c r="AG67" s="296"/>
      <c r="AH67" s="296"/>
      <c r="AI67" s="314"/>
      <c r="AJ67" s="296"/>
      <c r="AK67" s="296"/>
    </row>
    <row r="68" s="285" customFormat="1" ht="14.25" spans="1:37">
      <c r="A68" s="296">
        <v>64</v>
      </c>
      <c r="B68" s="297">
        <v>88</v>
      </c>
      <c r="C68" s="298" t="str">
        <f>VLOOKUP(B68,[4]Sheet2!A:B,2,FALSE)</f>
        <v>HBGH-GJ-JQ-004</v>
      </c>
      <c r="D68" s="296" t="s">
        <v>10046</v>
      </c>
      <c r="E68" s="296" t="s">
        <v>9989</v>
      </c>
      <c r="F68" s="296" t="s">
        <v>9930</v>
      </c>
      <c r="G68" s="191" t="s">
        <v>9941</v>
      </c>
      <c r="H68" s="191" t="s">
        <v>9906</v>
      </c>
      <c r="I68" s="310">
        <v>41578</v>
      </c>
      <c r="J68" s="191">
        <v>69</v>
      </c>
      <c r="K68" s="298" t="s">
        <v>9942</v>
      </c>
      <c r="L68" s="296">
        <v>1</v>
      </c>
      <c r="M68" s="296"/>
      <c r="N68" s="72">
        <v>12075.02</v>
      </c>
      <c r="O68" s="72">
        <v>1417.52</v>
      </c>
      <c r="P68" s="296">
        <v>1</v>
      </c>
      <c r="Q68" s="296"/>
      <c r="R68" s="296"/>
      <c r="S68" s="296"/>
      <c r="T68" s="296">
        <f t="shared" si="0"/>
        <v>0</v>
      </c>
      <c r="U68" s="296"/>
      <c r="V68" s="296"/>
      <c r="W68" s="296">
        <f t="shared" si="1"/>
        <v>0</v>
      </c>
      <c r="X68" s="296">
        <f t="shared" si="2"/>
        <v>0</v>
      </c>
      <c r="Y68" s="296"/>
      <c r="Z68" s="296"/>
      <c r="AA68" s="296">
        <f t="shared" si="3"/>
        <v>-1417.52</v>
      </c>
      <c r="AB68" s="296" t="s">
        <v>9939</v>
      </c>
      <c r="AC68" s="296"/>
      <c r="AD68" s="296"/>
      <c r="AE68" s="296"/>
      <c r="AF68" s="296"/>
      <c r="AG68" s="296"/>
      <c r="AH68" s="296"/>
      <c r="AI68" s="314"/>
      <c r="AJ68" s="296"/>
      <c r="AK68" s="296"/>
    </row>
    <row r="69" s="285" customFormat="1" ht="14.25" spans="1:37">
      <c r="A69" s="296">
        <v>65</v>
      </c>
      <c r="B69" s="297">
        <v>94</v>
      </c>
      <c r="C69" s="298" t="str">
        <f>VLOOKUP(B69,[4]Sheet2!A:B,2,FALSE)</f>
        <v>HBGH-ZL-JC-011</v>
      </c>
      <c r="D69" s="296" t="s">
        <v>10047</v>
      </c>
      <c r="E69" s="296"/>
      <c r="F69" s="296" t="s">
        <v>9930</v>
      </c>
      <c r="G69" s="191" t="s">
        <v>9941</v>
      </c>
      <c r="H69" s="191" t="s">
        <v>9906</v>
      </c>
      <c r="I69" s="310">
        <v>41578</v>
      </c>
      <c r="J69" s="191">
        <v>69</v>
      </c>
      <c r="K69" s="298" t="s">
        <v>9981</v>
      </c>
      <c r="L69" s="296">
        <v>1</v>
      </c>
      <c r="M69" s="296"/>
      <c r="N69" s="72">
        <v>26174.98</v>
      </c>
      <c r="O69" s="72">
        <v>3908.68</v>
      </c>
      <c r="P69" s="296">
        <v>1</v>
      </c>
      <c r="Q69" s="296"/>
      <c r="R69" s="296"/>
      <c r="S69" s="296"/>
      <c r="T69" s="296">
        <f t="shared" ref="T69:T132" si="4">IF((P69-L69)&gt;0,P69-L69,0)</f>
        <v>0</v>
      </c>
      <c r="U69" s="296"/>
      <c r="V69" s="296"/>
      <c r="W69" s="296">
        <f t="shared" ref="W69:W132" si="5">IF((S69-O69)&gt;0,S69-O69,0)</f>
        <v>0</v>
      </c>
      <c r="X69" s="296">
        <f t="shared" ref="X69:X132" si="6">IF((P69-L69)&lt;0,P69-L69,0)</f>
        <v>0</v>
      </c>
      <c r="Y69" s="296"/>
      <c r="Z69" s="296"/>
      <c r="AA69" s="296">
        <f t="shared" ref="AA69:AA132" si="7">IF((S69-O69)&lt;0,S69-O69,0)</f>
        <v>-3908.68</v>
      </c>
      <c r="AB69" s="296" t="s">
        <v>9939</v>
      </c>
      <c r="AC69" s="296"/>
      <c r="AD69" s="296"/>
      <c r="AE69" s="296"/>
      <c r="AF69" s="296"/>
      <c r="AG69" s="296"/>
      <c r="AH69" s="296"/>
      <c r="AI69" s="314"/>
      <c r="AJ69" s="296"/>
      <c r="AK69" s="296"/>
    </row>
    <row r="70" s="285" customFormat="1" ht="14.25" spans="1:37">
      <c r="A70" s="296">
        <v>66</v>
      </c>
      <c r="B70" s="297">
        <v>145</v>
      </c>
      <c r="C70" s="298" t="str">
        <f>VLOOKUP(B70,[4]Sheet2!A:B,2,FALSE)</f>
        <v>HBGH-DL-JQ-012</v>
      </c>
      <c r="D70" s="296" t="s">
        <v>10048</v>
      </c>
      <c r="E70" s="296"/>
      <c r="F70" s="296" t="s">
        <v>9930</v>
      </c>
      <c r="G70" s="191" t="s">
        <v>6587</v>
      </c>
      <c r="H70" s="191" t="s">
        <v>9906</v>
      </c>
      <c r="I70" s="310">
        <v>41578</v>
      </c>
      <c r="J70" s="191">
        <v>69</v>
      </c>
      <c r="K70" s="298" t="s">
        <v>9981</v>
      </c>
      <c r="L70" s="296">
        <v>1</v>
      </c>
      <c r="M70" s="296"/>
      <c r="N70" s="72">
        <v>19935.14</v>
      </c>
      <c r="O70" s="72">
        <v>7052.34</v>
      </c>
      <c r="P70" s="296">
        <v>1</v>
      </c>
      <c r="Q70" s="296"/>
      <c r="R70" s="296"/>
      <c r="S70" s="296"/>
      <c r="T70" s="296">
        <f t="shared" si="4"/>
        <v>0</v>
      </c>
      <c r="U70" s="296"/>
      <c r="V70" s="296"/>
      <c r="W70" s="296">
        <f t="shared" si="5"/>
        <v>0</v>
      </c>
      <c r="X70" s="296">
        <f t="shared" si="6"/>
        <v>0</v>
      </c>
      <c r="Y70" s="296"/>
      <c r="Z70" s="296"/>
      <c r="AA70" s="296">
        <f t="shared" si="7"/>
        <v>-7052.34</v>
      </c>
      <c r="AB70" s="296" t="s">
        <v>9939</v>
      </c>
      <c r="AC70" s="296"/>
      <c r="AD70" s="296"/>
      <c r="AE70" s="296"/>
      <c r="AF70" s="296"/>
      <c r="AG70" s="296"/>
      <c r="AH70" s="296"/>
      <c r="AI70" s="314"/>
      <c r="AJ70" s="296"/>
      <c r="AK70" s="296"/>
    </row>
    <row r="71" s="285" customFormat="1" ht="14.25" spans="1:37">
      <c r="A71" s="296">
        <v>67</v>
      </c>
      <c r="B71" s="297">
        <v>202</v>
      </c>
      <c r="C71" s="298" t="str">
        <f>VLOOKUP(B71,[4]Sheet2!A:B,2,FALSE)</f>
        <v>HBGH-ZS-JQ-015</v>
      </c>
      <c r="D71" s="296" t="s">
        <v>10049</v>
      </c>
      <c r="E71" s="296"/>
      <c r="F71" s="296" t="s">
        <v>9930</v>
      </c>
      <c r="G71" s="191" t="s">
        <v>9941</v>
      </c>
      <c r="H71" s="191" t="s">
        <v>9931</v>
      </c>
      <c r="I71" s="310">
        <v>41578</v>
      </c>
      <c r="J71" s="191">
        <v>69</v>
      </c>
      <c r="K71" s="298" t="s">
        <v>9932</v>
      </c>
      <c r="L71" s="296">
        <v>1</v>
      </c>
      <c r="M71" s="296"/>
      <c r="N71" s="72">
        <v>3220.41</v>
      </c>
      <c r="O71" s="72">
        <v>1231.71</v>
      </c>
      <c r="P71" s="296">
        <v>1</v>
      </c>
      <c r="Q71" s="296"/>
      <c r="R71" s="296"/>
      <c r="S71" s="296"/>
      <c r="T71" s="296">
        <f t="shared" si="4"/>
        <v>0</v>
      </c>
      <c r="U71" s="296"/>
      <c r="V71" s="296"/>
      <c r="W71" s="296">
        <f t="shared" si="5"/>
        <v>0</v>
      </c>
      <c r="X71" s="296">
        <f t="shared" si="6"/>
        <v>0</v>
      </c>
      <c r="Y71" s="296"/>
      <c r="Z71" s="296"/>
      <c r="AA71" s="296">
        <f t="shared" si="7"/>
        <v>-1231.71</v>
      </c>
      <c r="AB71" s="296" t="s">
        <v>9939</v>
      </c>
      <c r="AC71" s="296"/>
      <c r="AD71" s="296"/>
      <c r="AE71" s="296"/>
      <c r="AF71" s="296"/>
      <c r="AG71" s="296"/>
      <c r="AH71" s="296"/>
      <c r="AI71" s="314"/>
      <c r="AJ71" s="296"/>
      <c r="AK71" s="296"/>
    </row>
    <row r="72" s="285" customFormat="1" ht="14.25" spans="1:37">
      <c r="A72" s="296">
        <v>68</v>
      </c>
      <c r="B72" s="297">
        <v>70</v>
      </c>
      <c r="C72" s="298" t="str">
        <f>VLOOKUP(B72,[4]Sheet2!A:B,2,FALSE)</f>
        <v>HBGH-ZL-JC-003</v>
      </c>
      <c r="D72" s="296" t="s">
        <v>10050</v>
      </c>
      <c r="E72" s="296" t="s">
        <v>10051</v>
      </c>
      <c r="F72" s="296" t="s">
        <v>9930</v>
      </c>
      <c r="G72" s="191" t="s">
        <v>9941</v>
      </c>
      <c r="H72" s="191" t="s">
        <v>10000</v>
      </c>
      <c r="I72" s="310">
        <v>41578</v>
      </c>
      <c r="J72" s="191">
        <v>59</v>
      </c>
      <c r="K72" s="298" t="s">
        <v>10001</v>
      </c>
      <c r="L72" s="296">
        <v>1</v>
      </c>
      <c r="M72" s="296"/>
      <c r="N72" s="72">
        <v>2360</v>
      </c>
      <c r="O72" s="72">
        <v>0</v>
      </c>
      <c r="P72" s="296">
        <v>1</v>
      </c>
      <c r="Q72" s="296"/>
      <c r="R72" s="296"/>
      <c r="S72" s="296"/>
      <c r="T72" s="296">
        <f t="shared" si="4"/>
        <v>0</v>
      </c>
      <c r="U72" s="296"/>
      <c r="V72" s="296"/>
      <c r="W72" s="296">
        <f t="shared" si="5"/>
        <v>0</v>
      </c>
      <c r="X72" s="296">
        <f t="shared" si="6"/>
        <v>0</v>
      </c>
      <c r="Y72" s="296"/>
      <c r="Z72" s="296"/>
      <c r="AA72" s="296">
        <f t="shared" si="7"/>
        <v>0</v>
      </c>
      <c r="AB72" s="296" t="s">
        <v>9939</v>
      </c>
      <c r="AC72" s="296"/>
      <c r="AD72" s="296"/>
      <c r="AE72" s="296"/>
      <c r="AF72" s="296"/>
      <c r="AG72" s="296"/>
      <c r="AH72" s="296"/>
      <c r="AI72" s="314"/>
      <c r="AJ72" s="296"/>
      <c r="AK72" s="296"/>
    </row>
    <row r="73" s="285" customFormat="1" ht="14.25" spans="1:37">
      <c r="A73" s="296">
        <v>69</v>
      </c>
      <c r="B73" s="297">
        <v>192</v>
      </c>
      <c r="C73" s="298">
        <f>VLOOKUP(B73,[4]Sheet2!A:B,2,FALSE)</f>
        <v>0</v>
      </c>
      <c r="D73" s="296" t="s">
        <v>10052</v>
      </c>
      <c r="E73" s="296"/>
      <c r="F73" s="296" t="s">
        <v>9930</v>
      </c>
      <c r="G73" s="191" t="s">
        <v>9941</v>
      </c>
      <c r="H73" s="191" t="s">
        <v>9906</v>
      </c>
      <c r="I73" s="310">
        <v>41578</v>
      </c>
      <c r="J73" s="191">
        <v>69</v>
      </c>
      <c r="K73" s="298" t="s">
        <v>9981</v>
      </c>
      <c r="L73" s="296">
        <v>1</v>
      </c>
      <c r="M73" s="296"/>
      <c r="N73" s="72">
        <v>3498.69</v>
      </c>
      <c r="O73" s="72">
        <v>1337.79</v>
      </c>
      <c r="P73" s="296">
        <v>1</v>
      </c>
      <c r="Q73" s="296"/>
      <c r="R73" s="296"/>
      <c r="S73" s="296"/>
      <c r="T73" s="296">
        <f t="shared" si="4"/>
        <v>0</v>
      </c>
      <c r="U73" s="296"/>
      <c r="V73" s="296"/>
      <c r="W73" s="296">
        <f t="shared" si="5"/>
        <v>0</v>
      </c>
      <c r="X73" s="296">
        <f t="shared" si="6"/>
        <v>0</v>
      </c>
      <c r="Y73" s="296"/>
      <c r="Z73" s="296"/>
      <c r="AA73" s="296">
        <f t="shared" si="7"/>
        <v>-1337.79</v>
      </c>
      <c r="AB73" s="296" t="s">
        <v>9939</v>
      </c>
      <c r="AC73" s="296"/>
      <c r="AD73" s="296"/>
      <c r="AE73" s="296"/>
      <c r="AF73" s="296"/>
      <c r="AG73" s="296"/>
      <c r="AH73" s="296"/>
      <c r="AI73" s="314"/>
      <c r="AJ73" s="296"/>
      <c r="AK73" s="296"/>
    </row>
    <row r="74" s="285" customFormat="1" ht="14.25" spans="1:37">
      <c r="A74" s="296">
        <v>70</v>
      </c>
      <c r="B74" s="297">
        <v>273</v>
      </c>
      <c r="C74" s="298">
        <f>VLOOKUP(B74,[4]Sheet2!A:B,2,FALSE)</f>
        <v>0</v>
      </c>
      <c r="D74" s="296" t="s">
        <v>10052</v>
      </c>
      <c r="E74" s="296"/>
      <c r="F74" s="296" t="s">
        <v>9930</v>
      </c>
      <c r="G74" s="191" t="s">
        <v>6641</v>
      </c>
      <c r="H74" s="191" t="s">
        <v>9906</v>
      </c>
      <c r="I74" s="310">
        <v>41578</v>
      </c>
      <c r="J74" s="191">
        <v>69</v>
      </c>
      <c r="K74" s="298" t="s">
        <v>9981</v>
      </c>
      <c r="L74" s="296">
        <v>6</v>
      </c>
      <c r="M74" s="296"/>
      <c r="N74" s="72">
        <v>14546.12</v>
      </c>
      <c r="O74" s="72">
        <v>6288.92</v>
      </c>
      <c r="P74" s="296">
        <v>6</v>
      </c>
      <c r="Q74" s="296"/>
      <c r="R74" s="296"/>
      <c r="S74" s="296"/>
      <c r="T74" s="296">
        <f t="shared" si="4"/>
        <v>0</v>
      </c>
      <c r="U74" s="296"/>
      <c r="V74" s="296"/>
      <c r="W74" s="296">
        <f t="shared" si="5"/>
        <v>0</v>
      </c>
      <c r="X74" s="296">
        <f t="shared" si="6"/>
        <v>0</v>
      </c>
      <c r="Y74" s="296"/>
      <c r="Z74" s="296"/>
      <c r="AA74" s="296">
        <f t="shared" si="7"/>
        <v>-6288.92</v>
      </c>
      <c r="AB74" s="296" t="s">
        <v>9939</v>
      </c>
      <c r="AC74" s="296"/>
      <c r="AD74" s="296"/>
      <c r="AE74" s="296"/>
      <c r="AF74" s="296"/>
      <c r="AG74" s="296"/>
      <c r="AH74" s="296"/>
      <c r="AI74" s="314"/>
      <c r="AJ74" s="296"/>
      <c r="AK74" s="296"/>
    </row>
    <row r="75" s="286" customFormat="1" ht="14.25" spans="1:37">
      <c r="A75" s="299">
        <v>71</v>
      </c>
      <c r="B75" s="300">
        <v>78</v>
      </c>
      <c r="C75" s="301">
        <f>VLOOKUP(B75,[4]Sheet2!A:B,2,FALSE)</f>
        <v>0</v>
      </c>
      <c r="D75" s="299" t="s">
        <v>10053</v>
      </c>
      <c r="E75" s="299"/>
      <c r="F75" s="299" t="s">
        <v>9930</v>
      </c>
      <c r="G75" s="230" t="s">
        <v>9941</v>
      </c>
      <c r="H75" s="230" t="s">
        <v>10000</v>
      </c>
      <c r="I75" s="311">
        <v>41578</v>
      </c>
      <c r="J75" s="230">
        <v>69</v>
      </c>
      <c r="K75" s="301" t="s">
        <v>10001</v>
      </c>
      <c r="L75" s="299">
        <v>1</v>
      </c>
      <c r="M75" s="299"/>
      <c r="N75" s="233">
        <v>13144.87</v>
      </c>
      <c r="O75" s="233">
        <v>1034.87</v>
      </c>
      <c r="P75" s="299">
        <v>1</v>
      </c>
      <c r="Q75" s="299"/>
      <c r="R75" s="299"/>
      <c r="S75" s="299"/>
      <c r="T75" s="299">
        <f t="shared" si="4"/>
        <v>0</v>
      </c>
      <c r="U75" s="299"/>
      <c r="V75" s="299"/>
      <c r="W75" s="299">
        <f t="shared" si="5"/>
        <v>0</v>
      </c>
      <c r="X75" s="299">
        <f t="shared" si="6"/>
        <v>0</v>
      </c>
      <c r="Y75" s="299"/>
      <c r="Z75" s="299"/>
      <c r="AA75" s="299">
        <f t="shared" si="7"/>
        <v>-1034.87</v>
      </c>
      <c r="AB75" s="299"/>
      <c r="AC75" s="299"/>
      <c r="AD75" s="299"/>
      <c r="AE75" s="299"/>
      <c r="AF75" s="299"/>
      <c r="AG75" s="299"/>
      <c r="AH75" s="299" t="s">
        <v>9939</v>
      </c>
      <c r="AI75" s="315"/>
      <c r="AJ75" s="299"/>
      <c r="AK75" s="299"/>
    </row>
    <row r="76" s="285" customFormat="1" ht="14.25" spans="1:37">
      <c r="A76" s="296">
        <v>72</v>
      </c>
      <c r="B76" s="297">
        <v>274</v>
      </c>
      <c r="C76" s="298" t="str">
        <f>VLOOKUP(B76,[4]Sheet2!A:B,2,FALSE)</f>
        <v>HBGH-GJ-JQ-005</v>
      </c>
      <c r="D76" s="296" t="s">
        <v>10054</v>
      </c>
      <c r="E76" s="296" t="s">
        <v>10055</v>
      </c>
      <c r="F76" s="296" t="s">
        <v>9930</v>
      </c>
      <c r="G76" s="191" t="s">
        <v>9941</v>
      </c>
      <c r="H76" s="191" t="s">
        <v>9906</v>
      </c>
      <c r="I76" s="310">
        <v>41578</v>
      </c>
      <c r="J76" s="191">
        <v>69</v>
      </c>
      <c r="K76" s="298" t="s">
        <v>9961</v>
      </c>
      <c r="L76" s="296">
        <v>1</v>
      </c>
      <c r="M76" s="296"/>
      <c r="N76" s="72">
        <v>10514.6</v>
      </c>
      <c r="O76" s="72">
        <v>4594</v>
      </c>
      <c r="P76" s="296">
        <v>1</v>
      </c>
      <c r="Q76" s="296"/>
      <c r="R76" s="296"/>
      <c r="S76" s="296"/>
      <c r="T76" s="296">
        <f t="shared" si="4"/>
        <v>0</v>
      </c>
      <c r="U76" s="296"/>
      <c r="V76" s="296"/>
      <c r="W76" s="296">
        <f t="shared" si="5"/>
        <v>0</v>
      </c>
      <c r="X76" s="296">
        <f t="shared" si="6"/>
        <v>0</v>
      </c>
      <c r="Y76" s="296"/>
      <c r="Z76" s="296"/>
      <c r="AA76" s="296">
        <f t="shared" si="7"/>
        <v>-4594</v>
      </c>
      <c r="AB76" s="296" t="s">
        <v>9939</v>
      </c>
      <c r="AC76" s="296"/>
      <c r="AD76" s="296"/>
      <c r="AE76" s="296"/>
      <c r="AF76" s="296"/>
      <c r="AG76" s="296"/>
      <c r="AH76" s="296"/>
      <c r="AI76" s="314"/>
      <c r="AJ76" s="296"/>
      <c r="AK76" s="296"/>
    </row>
    <row r="77" s="285" customFormat="1" ht="14.25" spans="1:37">
      <c r="A77" s="296">
        <v>73</v>
      </c>
      <c r="B77" s="297">
        <v>172</v>
      </c>
      <c r="C77" s="298" t="str">
        <f>VLOOKUP(B77,[4]Sheet2!A:B,2,FALSE)</f>
        <v>HBGH-MJ-JQ-008</v>
      </c>
      <c r="D77" s="296" t="s">
        <v>10056</v>
      </c>
      <c r="E77" s="296" t="s">
        <v>10057</v>
      </c>
      <c r="F77" s="296" t="s">
        <v>9930</v>
      </c>
      <c r="G77" s="191" t="s">
        <v>6587</v>
      </c>
      <c r="H77" s="191" t="s">
        <v>9906</v>
      </c>
      <c r="I77" s="310">
        <v>41578</v>
      </c>
      <c r="J77" s="191">
        <v>69</v>
      </c>
      <c r="K77" s="298" t="s">
        <v>9942</v>
      </c>
      <c r="L77" s="296">
        <v>1</v>
      </c>
      <c r="M77" s="296"/>
      <c r="N77" s="72">
        <v>31634.74</v>
      </c>
      <c r="O77" s="72">
        <v>11742.14</v>
      </c>
      <c r="P77" s="296">
        <v>1</v>
      </c>
      <c r="Q77" s="296"/>
      <c r="R77" s="296"/>
      <c r="S77" s="296"/>
      <c r="T77" s="296">
        <f t="shared" si="4"/>
        <v>0</v>
      </c>
      <c r="U77" s="296"/>
      <c r="V77" s="296"/>
      <c r="W77" s="296">
        <f t="shared" si="5"/>
        <v>0</v>
      </c>
      <c r="X77" s="296">
        <f t="shared" si="6"/>
        <v>0</v>
      </c>
      <c r="Y77" s="296"/>
      <c r="Z77" s="296"/>
      <c r="AA77" s="296">
        <f t="shared" si="7"/>
        <v>-11742.14</v>
      </c>
      <c r="AB77" s="296" t="s">
        <v>9939</v>
      </c>
      <c r="AC77" s="296"/>
      <c r="AD77" s="296"/>
      <c r="AE77" s="296"/>
      <c r="AF77" s="296"/>
      <c r="AG77" s="296"/>
      <c r="AH77" s="296"/>
      <c r="AI77" s="314"/>
      <c r="AJ77" s="296"/>
      <c r="AK77" s="296"/>
    </row>
    <row r="78" s="285" customFormat="1" ht="14.25" spans="1:37">
      <c r="A78" s="296">
        <v>74</v>
      </c>
      <c r="B78" s="297">
        <v>171</v>
      </c>
      <c r="C78" s="298" t="str">
        <f>VLOOKUP(B78,[4]Sheet2!A:B,2,FALSE)</f>
        <v>HBGH-MJ-JQ-007</v>
      </c>
      <c r="D78" s="296" t="s">
        <v>10058</v>
      </c>
      <c r="E78" s="296"/>
      <c r="F78" s="296" t="s">
        <v>9930</v>
      </c>
      <c r="G78" s="191" t="s">
        <v>6587</v>
      </c>
      <c r="H78" s="191" t="s">
        <v>9906</v>
      </c>
      <c r="I78" s="310">
        <v>41578</v>
      </c>
      <c r="J78" s="191">
        <v>69</v>
      </c>
      <c r="K78" s="298" t="s">
        <v>9942</v>
      </c>
      <c r="L78" s="296">
        <v>1</v>
      </c>
      <c r="M78" s="296"/>
      <c r="N78" s="72">
        <v>327644.33</v>
      </c>
      <c r="O78" s="72">
        <v>121608.43</v>
      </c>
      <c r="P78" s="296">
        <v>1</v>
      </c>
      <c r="Q78" s="296"/>
      <c r="R78" s="296"/>
      <c r="S78" s="296"/>
      <c r="T78" s="296">
        <f t="shared" si="4"/>
        <v>0</v>
      </c>
      <c r="U78" s="296"/>
      <c r="V78" s="296"/>
      <c r="W78" s="296">
        <f t="shared" si="5"/>
        <v>0</v>
      </c>
      <c r="X78" s="296">
        <f t="shared" si="6"/>
        <v>0</v>
      </c>
      <c r="Y78" s="296"/>
      <c r="Z78" s="296"/>
      <c r="AA78" s="296">
        <f t="shared" si="7"/>
        <v>-121608.43</v>
      </c>
      <c r="AB78" s="296" t="s">
        <v>9939</v>
      </c>
      <c r="AC78" s="296"/>
      <c r="AD78" s="296"/>
      <c r="AE78" s="296"/>
      <c r="AF78" s="296"/>
      <c r="AG78" s="296"/>
      <c r="AH78" s="296"/>
      <c r="AI78" s="314"/>
      <c r="AJ78" s="296"/>
      <c r="AK78" s="296"/>
    </row>
    <row r="79" s="285" customFormat="1" ht="14.25" spans="1:37">
      <c r="A79" s="296">
        <v>75</v>
      </c>
      <c r="B79" s="297">
        <v>217</v>
      </c>
      <c r="C79" s="298" t="str">
        <f>VLOOKUP(B79,[4]Sheet2!A:B,2,FALSE)</f>
        <v>————</v>
      </c>
      <c r="D79" s="296" t="s">
        <v>10059</v>
      </c>
      <c r="E79" s="296" t="s">
        <v>10060</v>
      </c>
      <c r="F79" s="296" t="s">
        <v>9930</v>
      </c>
      <c r="G79" s="191" t="s">
        <v>6587</v>
      </c>
      <c r="H79" s="191" t="s">
        <v>9906</v>
      </c>
      <c r="I79" s="310">
        <v>41578</v>
      </c>
      <c r="J79" s="191">
        <v>69</v>
      </c>
      <c r="K79" s="298" t="s">
        <v>10061</v>
      </c>
      <c r="L79" s="296">
        <v>1</v>
      </c>
      <c r="M79" s="296"/>
      <c r="N79" s="72">
        <v>2971.1</v>
      </c>
      <c r="O79" s="72">
        <v>1135.7</v>
      </c>
      <c r="P79" s="296">
        <v>1</v>
      </c>
      <c r="Q79" s="296"/>
      <c r="R79" s="296"/>
      <c r="S79" s="296"/>
      <c r="T79" s="296">
        <f t="shared" si="4"/>
        <v>0</v>
      </c>
      <c r="U79" s="296"/>
      <c r="V79" s="296"/>
      <c r="W79" s="296">
        <f t="shared" si="5"/>
        <v>0</v>
      </c>
      <c r="X79" s="296">
        <f t="shared" si="6"/>
        <v>0</v>
      </c>
      <c r="Y79" s="296"/>
      <c r="Z79" s="296"/>
      <c r="AA79" s="296">
        <f t="shared" si="7"/>
        <v>-1135.7</v>
      </c>
      <c r="AB79" s="296" t="s">
        <v>9939</v>
      </c>
      <c r="AC79" s="296"/>
      <c r="AD79" s="296"/>
      <c r="AE79" s="296"/>
      <c r="AF79" s="296"/>
      <c r="AG79" s="296"/>
      <c r="AH79" s="296"/>
      <c r="AI79" s="314"/>
      <c r="AJ79" s="296"/>
      <c r="AK79" s="296"/>
    </row>
    <row r="80" s="285" customFormat="1" ht="14.25" spans="1:37">
      <c r="A80" s="296">
        <v>76</v>
      </c>
      <c r="B80" s="297">
        <v>218</v>
      </c>
      <c r="C80" s="298" t="str">
        <f>VLOOKUP(B80,[4]Sheet2!A:B,2,FALSE)</f>
        <v>————</v>
      </c>
      <c r="D80" s="296" t="s">
        <v>10062</v>
      </c>
      <c r="E80" s="296" t="s">
        <v>10063</v>
      </c>
      <c r="F80" s="296" t="s">
        <v>9930</v>
      </c>
      <c r="G80" s="191" t="s">
        <v>6587</v>
      </c>
      <c r="H80" s="191" t="s">
        <v>9906</v>
      </c>
      <c r="I80" s="310">
        <v>41578</v>
      </c>
      <c r="J80" s="191">
        <v>69</v>
      </c>
      <c r="K80" s="298" t="s">
        <v>10064</v>
      </c>
      <c r="L80" s="296">
        <v>1</v>
      </c>
      <c r="M80" s="296"/>
      <c r="N80" s="72">
        <v>2453.6</v>
      </c>
      <c r="O80" s="72">
        <v>938.1</v>
      </c>
      <c r="P80" s="296">
        <v>1</v>
      </c>
      <c r="Q80" s="296"/>
      <c r="R80" s="296"/>
      <c r="S80" s="296"/>
      <c r="T80" s="296">
        <f t="shared" si="4"/>
        <v>0</v>
      </c>
      <c r="U80" s="296"/>
      <c r="V80" s="296"/>
      <c r="W80" s="296">
        <f t="shared" si="5"/>
        <v>0</v>
      </c>
      <c r="X80" s="296">
        <f t="shared" si="6"/>
        <v>0</v>
      </c>
      <c r="Y80" s="296"/>
      <c r="Z80" s="296"/>
      <c r="AA80" s="296">
        <f t="shared" si="7"/>
        <v>-938.1</v>
      </c>
      <c r="AB80" s="296" t="s">
        <v>9939</v>
      </c>
      <c r="AC80" s="296"/>
      <c r="AD80" s="296"/>
      <c r="AE80" s="296"/>
      <c r="AF80" s="296"/>
      <c r="AG80" s="296"/>
      <c r="AH80" s="296"/>
      <c r="AI80" s="314"/>
      <c r="AJ80" s="296"/>
      <c r="AK80" s="296"/>
    </row>
    <row r="81" s="285" customFormat="1" ht="14.25" spans="1:37">
      <c r="A81" s="296">
        <v>77</v>
      </c>
      <c r="B81" s="297">
        <v>43</v>
      </c>
      <c r="C81" s="298" t="str">
        <f>VLOOKUP(B81,[4]Sheet2!A:B,2,FALSE)</f>
        <v>HBGH-DL-JQ-022</v>
      </c>
      <c r="D81" s="296" t="s">
        <v>10065</v>
      </c>
      <c r="E81" s="296"/>
      <c r="F81" s="296" t="s">
        <v>9930</v>
      </c>
      <c r="G81" s="191" t="s">
        <v>9941</v>
      </c>
      <c r="H81" s="191" t="s">
        <v>10000</v>
      </c>
      <c r="I81" s="310">
        <v>41578</v>
      </c>
      <c r="J81" s="191">
        <v>27</v>
      </c>
      <c r="K81" s="298">
        <v>0</v>
      </c>
      <c r="L81" s="296">
        <v>1</v>
      </c>
      <c r="M81" s="296"/>
      <c r="N81" s="72">
        <v>791.25</v>
      </c>
      <c r="O81" s="72">
        <v>150</v>
      </c>
      <c r="P81" s="296">
        <v>1</v>
      </c>
      <c r="Q81" s="296"/>
      <c r="R81" s="296"/>
      <c r="S81" s="296"/>
      <c r="T81" s="296">
        <f t="shared" si="4"/>
        <v>0</v>
      </c>
      <c r="U81" s="296"/>
      <c r="V81" s="296"/>
      <c r="W81" s="296">
        <f t="shared" si="5"/>
        <v>0</v>
      </c>
      <c r="X81" s="296">
        <f t="shared" si="6"/>
        <v>0</v>
      </c>
      <c r="Y81" s="296"/>
      <c r="Z81" s="296"/>
      <c r="AA81" s="296">
        <f t="shared" si="7"/>
        <v>-150</v>
      </c>
      <c r="AB81" s="296" t="s">
        <v>9939</v>
      </c>
      <c r="AC81" s="296"/>
      <c r="AD81" s="296"/>
      <c r="AE81" s="296"/>
      <c r="AF81" s="296"/>
      <c r="AG81" s="296"/>
      <c r="AH81" s="296"/>
      <c r="AI81" s="314"/>
      <c r="AJ81" s="296"/>
      <c r="AK81" s="296"/>
    </row>
    <row r="82" s="285" customFormat="1" ht="14.25" spans="1:37">
      <c r="A82" s="296">
        <v>78</v>
      </c>
      <c r="B82" s="297">
        <v>56</v>
      </c>
      <c r="C82" s="298" t="str">
        <f>VLOOKUP(B82,[4]Sheet2!A:B,2,FALSE)</f>
        <v>HBGH-CY-JQ-027</v>
      </c>
      <c r="D82" s="296" t="s">
        <v>10066</v>
      </c>
      <c r="E82" s="296" t="s">
        <v>10003</v>
      </c>
      <c r="F82" s="296" t="s">
        <v>9930</v>
      </c>
      <c r="G82" s="191" t="s">
        <v>9941</v>
      </c>
      <c r="H82" s="191" t="s">
        <v>9906</v>
      </c>
      <c r="I82" s="310">
        <v>41578</v>
      </c>
      <c r="J82" s="191">
        <v>48</v>
      </c>
      <c r="K82" s="298" t="s">
        <v>9942</v>
      </c>
      <c r="L82" s="296">
        <v>1</v>
      </c>
      <c r="M82" s="296"/>
      <c r="N82" s="72">
        <v>4299.76</v>
      </c>
      <c r="O82" s="72">
        <v>499.6</v>
      </c>
      <c r="P82" s="296">
        <v>1</v>
      </c>
      <c r="Q82" s="296"/>
      <c r="R82" s="296"/>
      <c r="S82" s="296"/>
      <c r="T82" s="296">
        <f t="shared" si="4"/>
        <v>0</v>
      </c>
      <c r="U82" s="296"/>
      <c r="V82" s="296"/>
      <c r="W82" s="296">
        <f t="shared" si="5"/>
        <v>0</v>
      </c>
      <c r="X82" s="296">
        <f t="shared" si="6"/>
        <v>0</v>
      </c>
      <c r="Y82" s="296"/>
      <c r="Z82" s="296"/>
      <c r="AA82" s="296">
        <f t="shared" si="7"/>
        <v>-499.6</v>
      </c>
      <c r="AB82" s="296" t="s">
        <v>9939</v>
      </c>
      <c r="AC82" s="296"/>
      <c r="AD82" s="296"/>
      <c r="AE82" s="296"/>
      <c r="AF82" s="296"/>
      <c r="AG82" s="296"/>
      <c r="AH82" s="296"/>
      <c r="AI82" s="314"/>
      <c r="AJ82" s="296"/>
      <c r="AK82" s="296"/>
    </row>
    <row r="83" s="285" customFormat="1" ht="14.25" spans="1:37">
      <c r="A83" s="296">
        <v>79</v>
      </c>
      <c r="B83" s="297">
        <v>73</v>
      </c>
      <c r="C83" s="298" t="str">
        <f>VLOOKUP(B83,[4]Sheet2!A:B,2,FALSE)</f>
        <v>HBGH-HJQGX-JQ-005</v>
      </c>
      <c r="D83" s="296" t="s">
        <v>10067</v>
      </c>
      <c r="E83" s="296"/>
      <c r="F83" s="296" t="s">
        <v>9930</v>
      </c>
      <c r="G83" s="191" t="s">
        <v>9941</v>
      </c>
      <c r="H83" s="191" t="s">
        <v>9906</v>
      </c>
      <c r="I83" s="310">
        <v>41578</v>
      </c>
      <c r="J83" s="191">
        <v>64</v>
      </c>
      <c r="K83" s="298" t="s">
        <v>9942</v>
      </c>
      <c r="L83" s="296">
        <v>1</v>
      </c>
      <c r="M83" s="296"/>
      <c r="N83" s="72">
        <v>3340</v>
      </c>
      <c r="O83" s="72">
        <v>300</v>
      </c>
      <c r="P83" s="296">
        <v>1</v>
      </c>
      <c r="Q83" s="296"/>
      <c r="R83" s="296"/>
      <c r="S83" s="296"/>
      <c r="T83" s="296">
        <f t="shared" si="4"/>
        <v>0</v>
      </c>
      <c r="U83" s="296"/>
      <c r="V83" s="296"/>
      <c r="W83" s="296">
        <f t="shared" si="5"/>
        <v>0</v>
      </c>
      <c r="X83" s="296">
        <f t="shared" si="6"/>
        <v>0</v>
      </c>
      <c r="Y83" s="296"/>
      <c r="Z83" s="296"/>
      <c r="AA83" s="296">
        <f t="shared" si="7"/>
        <v>-300</v>
      </c>
      <c r="AB83" s="296" t="s">
        <v>9939</v>
      </c>
      <c r="AC83" s="296"/>
      <c r="AD83" s="296"/>
      <c r="AE83" s="296"/>
      <c r="AF83" s="296"/>
      <c r="AG83" s="296"/>
      <c r="AH83" s="296"/>
      <c r="AI83" s="314"/>
      <c r="AJ83" s="296"/>
      <c r="AK83" s="296"/>
    </row>
    <row r="84" s="285" customFormat="1" ht="71.25" spans="1:37">
      <c r="A84" s="296">
        <v>80</v>
      </c>
      <c r="B84" s="297">
        <v>13</v>
      </c>
      <c r="C84" s="298" t="str">
        <f>VLOOKUP(B84,[4]Sheet2!A:B,2,FALSE)</f>
        <v>HBGH-HJRGH-JQ-008
HBGH-HJRGH-JQ-018
HBGH-HJRGH-JQ-019
HBGH-HJRGH-JQ-020
HBGH-HJRGH-JQ-021</v>
      </c>
      <c r="D84" s="296" t="s">
        <v>10068</v>
      </c>
      <c r="E84" s="296"/>
      <c r="F84" s="296" t="s">
        <v>9930</v>
      </c>
      <c r="G84" s="191" t="s">
        <v>9941</v>
      </c>
      <c r="H84" s="191" t="s">
        <v>9906</v>
      </c>
      <c r="I84" s="310">
        <v>41578</v>
      </c>
      <c r="J84" s="191">
        <v>30</v>
      </c>
      <c r="K84" s="298" t="s">
        <v>9942</v>
      </c>
      <c r="L84" s="296">
        <v>5</v>
      </c>
      <c r="M84" s="296"/>
      <c r="N84" s="72">
        <v>20140</v>
      </c>
      <c r="O84" s="72">
        <v>3520</v>
      </c>
      <c r="P84" s="296">
        <v>5</v>
      </c>
      <c r="Q84" s="296"/>
      <c r="R84" s="296"/>
      <c r="S84" s="296"/>
      <c r="T84" s="296">
        <f t="shared" si="4"/>
        <v>0</v>
      </c>
      <c r="U84" s="296"/>
      <c r="V84" s="296"/>
      <c r="W84" s="296">
        <f t="shared" si="5"/>
        <v>0</v>
      </c>
      <c r="X84" s="296">
        <f t="shared" si="6"/>
        <v>0</v>
      </c>
      <c r="Y84" s="296"/>
      <c r="Z84" s="296"/>
      <c r="AA84" s="296">
        <f t="shared" si="7"/>
        <v>-3520</v>
      </c>
      <c r="AB84" s="296" t="s">
        <v>9939</v>
      </c>
      <c r="AC84" s="296"/>
      <c r="AD84" s="296"/>
      <c r="AE84" s="296"/>
      <c r="AF84" s="296"/>
      <c r="AG84" s="296"/>
      <c r="AH84" s="296"/>
      <c r="AI84" s="314"/>
      <c r="AJ84" s="296"/>
      <c r="AK84" s="296"/>
    </row>
    <row r="85" s="285" customFormat="1" ht="128.25" spans="1:37">
      <c r="A85" s="296">
        <v>81</v>
      </c>
      <c r="B85" s="297">
        <v>187</v>
      </c>
      <c r="C85" s="298" t="str">
        <f>VLOOKUP(B85,[4]Sheet2!A:B,2,FALSE)</f>
        <v>HBGH-HJRGH-JQ-024
HBGH-HJRGH-JQ-025
HBGH-HJRGH-JQ-026
HBGH-HJRGH-JQ-027
HBGH-HJRGH-JQ-028
HBGH-HJRGH-JQ-029
HBGH-HJRGH-JQ-030
HBGH-HJC32B-JQ-026
HBGH-GJ-JQ-002</v>
      </c>
      <c r="D85" s="296" t="s">
        <v>10069</v>
      </c>
      <c r="E85" s="296" t="s">
        <v>10070</v>
      </c>
      <c r="F85" s="296" t="s">
        <v>9930</v>
      </c>
      <c r="G85" s="191" t="s">
        <v>9941</v>
      </c>
      <c r="H85" s="191" t="s">
        <v>9906</v>
      </c>
      <c r="I85" s="310">
        <v>41578</v>
      </c>
      <c r="J85" s="191">
        <v>69</v>
      </c>
      <c r="K85" s="298" t="s">
        <v>9942</v>
      </c>
      <c r="L85" s="296">
        <v>10</v>
      </c>
      <c r="M85" s="296"/>
      <c r="N85" s="72">
        <v>47726.19</v>
      </c>
      <c r="O85" s="72">
        <v>17981.09</v>
      </c>
      <c r="P85" s="296">
        <v>10</v>
      </c>
      <c r="Q85" s="296"/>
      <c r="R85" s="296"/>
      <c r="S85" s="296"/>
      <c r="T85" s="296">
        <f t="shared" si="4"/>
        <v>0</v>
      </c>
      <c r="U85" s="296"/>
      <c r="V85" s="296"/>
      <c r="W85" s="296">
        <f t="shared" si="5"/>
        <v>0</v>
      </c>
      <c r="X85" s="296">
        <f t="shared" si="6"/>
        <v>0</v>
      </c>
      <c r="Y85" s="296"/>
      <c r="Z85" s="296"/>
      <c r="AA85" s="296">
        <f t="shared" si="7"/>
        <v>-17981.09</v>
      </c>
      <c r="AB85" s="296" t="s">
        <v>9939</v>
      </c>
      <c r="AC85" s="296"/>
      <c r="AD85" s="296"/>
      <c r="AE85" s="296"/>
      <c r="AF85" s="296"/>
      <c r="AG85" s="296"/>
      <c r="AH85" s="296"/>
      <c r="AI85" s="314"/>
      <c r="AJ85" s="296"/>
      <c r="AK85" s="296"/>
    </row>
    <row r="86" s="285" customFormat="1" ht="14.25" spans="1:37">
      <c r="A86" s="296">
        <v>82</v>
      </c>
      <c r="B86" s="297">
        <v>183</v>
      </c>
      <c r="C86" s="298" t="str">
        <f>VLOOKUP(B86,[4]Sheet2!A:B,2,FALSE)</f>
        <v>HBGH-DY-JQ-001</v>
      </c>
      <c r="D86" s="296" t="s">
        <v>10071</v>
      </c>
      <c r="E86" s="296"/>
      <c r="F86" s="296" t="s">
        <v>9930</v>
      </c>
      <c r="G86" s="191" t="s">
        <v>6587</v>
      </c>
      <c r="H86" s="191" t="s">
        <v>9906</v>
      </c>
      <c r="I86" s="310">
        <v>41578</v>
      </c>
      <c r="J86" s="191">
        <v>69</v>
      </c>
      <c r="K86" s="298" t="s">
        <v>9961</v>
      </c>
      <c r="L86" s="296">
        <v>1</v>
      </c>
      <c r="M86" s="296"/>
      <c r="N86" s="72">
        <v>2398953.99</v>
      </c>
      <c r="O86" s="72">
        <v>902225.19</v>
      </c>
      <c r="P86" s="296">
        <v>1</v>
      </c>
      <c r="Q86" s="296"/>
      <c r="R86" s="296"/>
      <c r="S86" s="296"/>
      <c r="T86" s="296">
        <f t="shared" si="4"/>
        <v>0</v>
      </c>
      <c r="U86" s="296"/>
      <c r="V86" s="296"/>
      <c r="W86" s="296">
        <f t="shared" si="5"/>
        <v>0</v>
      </c>
      <c r="X86" s="296">
        <f t="shared" si="6"/>
        <v>0</v>
      </c>
      <c r="Y86" s="296"/>
      <c r="Z86" s="296"/>
      <c r="AA86" s="296">
        <f t="shared" si="7"/>
        <v>-902225.19</v>
      </c>
      <c r="AB86" s="296" t="s">
        <v>9939</v>
      </c>
      <c r="AC86" s="296"/>
      <c r="AD86" s="296"/>
      <c r="AE86" s="296"/>
      <c r="AF86" s="296"/>
      <c r="AG86" s="296"/>
      <c r="AH86" s="296"/>
      <c r="AI86" s="314"/>
      <c r="AJ86" s="296"/>
      <c r="AK86" s="296"/>
    </row>
    <row r="87" s="288" customFormat="1" ht="14.25" spans="1:16384">
      <c r="A87" s="317">
        <v>83</v>
      </c>
      <c r="B87" s="318">
        <v>10</v>
      </c>
      <c r="C87" s="319">
        <f>VLOOKUP(B87,[4]Sheet2!A:B,2,FALSE)</f>
        <v>0</v>
      </c>
      <c r="D87" s="317" t="s">
        <v>10072</v>
      </c>
      <c r="E87" s="317"/>
      <c r="F87" s="317" t="s">
        <v>9930</v>
      </c>
      <c r="G87" s="320" t="s">
        <v>9941</v>
      </c>
      <c r="H87" s="320" t="s">
        <v>9906</v>
      </c>
      <c r="I87" s="321">
        <v>41578</v>
      </c>
      <c r="J87" s="320">
        <v>26</v>
      </c>
      <c r="K87" s="319" t="s">
        <v>9942</v>
      </c>
      <c r="L87" s="317">
        <v>1</v>
      </c>
      <c r="M87" s="317"/>
      <c r="N87" s="322">
        <v>2174.74</v>
      </c>
      <c r="O87" s="322">
        <v>425</v>
      </c>
      <c r="P87" s="317"/>
      <c r="Q87" s="317"/>
      <c r="R87" s="317"/>
      <c r="S87" s="317"/>
      <c r="T87" s="317">
        <f t="shared" si="4"/>
        <v>0</v>
      </c>
      <c r="U87" s="317"/>
      <c r="V87" s="317"/>
      <c r="W87" s="317">
        <f t="shared" si="5"/>
        <v>0</v>
      </c>
      <c r="X87" s="317">
        <f t="shared" si="6"/>
        <v>-1</v>
      </c>
      <c r="Y87" s="317"/>
      <c r="Z87" s="317"/>
      <c r="AA87" s="317">
        <f t="shared" si="7"/>
        <v>-425</v>
      </c>
      <c r="AB87" s="317"/>
      <c r="AC87" s="317"/>
      <c r="AD87" s="317"/>
      <c r="AE87" s="317"/>
      <c r="AF87" s="317"/>
      <c r="AG87" s="317"/>
      <c r="AH87" s="299" t="s">
        <v>9939</v>
      </c>
      <c r="AI87" s="315"/>
      <c r="AJ87" s="317"/>
      <c r="AK87" s="317"/>
      <c r="AL87" s="323"/>
      <c r="AM87" s="323"/>
      <c r="AN87" s="323"/>
      <c r="AO87" s="323"/>
      <c r="AP87" s="323"/>
      <c r="AQ87" s="323"/>
      <c r="AR87" s="323"/>
      <c r="AS87" s="323"/>
      <c r="AT87" s="323"/>
      <c r="AU87" s="323"/>
      <c r="AV87" s="323"/>
      <c r="AW87" s="323"/>
      <c r="AX87" s="323"/>
      <c r="AY87" s="323"/>
      <c r="AZ87" s="323"/>
      <c r="BA87" s="323"/>
      <c r="BB87" s="323"/>
      <c r="BC87" s="323"/>
      <c r="BD87" s="323"/>
      <c r="BE87" s="323"/>
      <c r="BF87" s="323"/>
      <c r="BG87" s="323"/>
      <c r="BH87" s="323"/>
      <c r="BI87" s="323"/>
      <c r="BJ87" s="323"/>
      <c r="BK87" s="323"/>
      <c r="BL87" s="323"/>
      <c r="BM87" s="323"/>
      <c r="BN87" s="323"/>
      <c r="BO87" s="323"/>
      <c r="BP87" s="323"/>
      <c r="BQ87" s="323"/>
      <c r="BR87" s="323"/>
      <c r="BS87" s="323"/>
      <c r="BT87" s="323"/>
      <c r="BU87" s="323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  <c r="CX87" s="323"/>
      <c r="CY87" s="323"/>
      <c r="CZ87" s="323"/>
      <c r="DA87" s="323"/>
      <c r="DB87" s="323"/>
      <c r="DC87" s="323"/>
      <c r="DD87" s="323"/>
      <c r="DE87" s="323"/>
      <c r="DF87" s="323"/>
      <c r="DG87" s="323"/>
      <c r="DH87" s="323"/>
      <c r="DI87" s="323"/>
      <c r="DJ87" s="323"/>
      <c r="DK87" s="323"/>
      <c r="DL87" s="323"/>
      <c r="DM87" s="323"/>
      <c r="DN87" s="323"/>
      <c r="DO87" s="323"/>
      <c r="DP87" s="323"/>
      <c r="DQ87" s="323"/>
      <c r="DR87" s="323"/>
      <c r="DS87" s="323"/>
      <c r="DT87" s="323"/>
      <c r="DU87" s="323"/>
      <c r="DV87" s="323"/>
      <c r="DW87" s="323"/>
      <c r="DX87" s="323"/>
      <c r="DY87" s="323"/>
      <c r="DZ87" s="323"/>
      <c r="EA87" s="323"/>
      <c r="EB87" s="323"/>
      <c r="EC87" s="323"/>
      <c r="ED87" s="323"/>
      <c r="EE87" s="323"/>
      <c r="EF87" s="323"/>
      <c r="EG87" s="323"/>
      <c r="EH87" s="323"/>
      <c r="EI87" s="323"/>
      <c r="EJ87" s="323"/>
      <c r="EK87" s="323"/>
      <c r="EL87" s="323"/>
      <c r="EM87" s="323"/>
      <c r="EN87" s="323"/>
      <c r="EO87" s="323"/>
      <c r="EP87" s="323"/>
      <c r="EQ87" s="323"/>
      <c r="ER87" s="323"/>
      <c r="ES87" s="323"/>
      <c r="ET87" s="323"/>
      <c r="EU87" s="323"/>
      <c r="EV87" s="323"/>
      <c r="EW87" s="323"/>
      <c r="EX87" s="323"/>
      <c r="EY87" s="323"/>
      <c r="EZ87" s="323"/>
      <c r="FA87" s="323"/>
      <c r="FB87" s="323"/>
      <c r="FC87" s="323"/>
      <c r="FD87" s="323"/>
      <c r="FE87" s="323"/>
      <c r="FF87" s="323"/>
      <c r="FG87" s="323"/>
      <c r="FH87" s="323"/>
      <c r="FI87" s="323"/>
      <c r="FJ87" s="323"/>
      <c r="FK87" s="323"/>
      <c r="FL87" s="323"/>
      <c r="FM87" s="323"/>
      <c r="FN87" s="323"/>
      <c r="FO87" s="323"/>
      <c r="FP87" s="323"/>
      <c r="FQ87" s="323"/>
      <c r="FR87" s="323"/>
      <c r="FS87" s="323"/>
      <c r="FT87" s="323"/>
      <c r="FU87" s="323"/>
      <c r="FV87" s="323"/>
      <c r="FW87" s="323"/>
      <c r="FX87" s="323"/>
      <c r="FY87" s="323"/>
      <c r="FZ87" s="323"/>
      <c r="GA87" s="323"/>
      <c r="GB87" s="323"/>
      <c r="GC87" s="323"/>
      <c r="GD87" s="323"/>
      <c r="GE87" s="323"/>
      <c r="GF87" s="323"/>
      <c r="GG87" s="323"/>
      <c r="GH87" s="323"/>
      <c r="GI87" s="323"/>
      <c r="GJ87" s="323"/>
      <c r="GK87" s="323"/>
      <c r="GL87" s="323"/>
      <c r="GM87" s="323"/>
      <c r="GN87" s="323"/>
      <c r="GO87" s="323"/>
      <c r="GP87" s="323"/>
      <c r="GQ87" s="323"/>
      <c r="GR87" s="323"/>
      <c r="GS87" s="323"/>
      <c r="GT87" s="323"/>
      <c r="GU87" s="323"/>
      <c r="GV87" s="323"/>
      <c r="GW87" s="323"/>
      <c r="GX87" s="323"/>
      <c r="GY87" s="323"/>
      <c r="GZ87" s="323"/>
      <c r="HA87" s="323"/>
      <c r="HB87" s="323"/>
      <c r="HC87" s="323"/>
      <c r="HD87" s="323"/>
      <c r="HE87" s="323"/>
      <c r="HF87" s="323"/>
      <c r="HG87" s="323"/>
      <c r="HH87" s="323"/>
      <c r="HI87" s="323"/>
      <c r="HJ87" s="323"/>
      <c r="HK87" s="323"/>
      <c r="HL87" s="323"/>
      <c r="HM87" s="323"/>
      <c r="HN87" s="323"/>
      <c r="HO87" s="323"/>
      <c r="HP87" s="323"/>
      <c r="HQ87" s="323"/>
      <c r="HR87" s="323"/>
      <c r="HS87" s="323"/>
      <c r="HT87" s="323"/>
      <c r="HU87" s="323"/>
      <c r="HV87" s="323"/>
      <c r="HW87" s="323"/>
      <c r="HX87" s="323"/>
      <c r="HY87" s="323"/>
      <c r="HZ87" s="323"/>
      <c r="IA87" s="323"/>
      <c r="IB87" s="323"/>
      <c r="IC87" s="323"/>
      <c r="ID87" s="323"/>
      <c r="IE87" s="323"/>
      <c r="IF87" s="323"/>
      <c r="IG87" s="323"/>
      <c r="IH87" s="323"/>
      <c r="II87" s="323"/>
      <c r="IJ87" s="323"/>
      <c r="IK87" s="323"/>
      <c r="IL87" s="323"/>
      <c r="IM87" s="323"/>
      <c r="IN87" s="323"/>
      <c r="IO87" s="323"/>
      <c r="IP87" s="323"/>
      <c r="IQ87" s="323"/>
      <c r="IR87" s="323"/>
      <c r="IS87" s="323"/>
      <c r="IT87" s="323"/>
      <c r="IU87" s="323"/>
      <c r="IV87" s="323"/>
      <c r="IW87" s="323"/>
      <c r="IX87" s="323"/>
      <c r="IY87" s="323"/>
      <c r="IZ87" s="323"/>
      <c r="JA87" s="323"/>
      <c r="JB87" s="323"/>
      <c r="JC87" s="323"/>
      <c r="JD87" s="323"/>
      <c r="JE87" s="323"/>
      <c r="JF87" s="323"/>
      <c r="JG87" s="323"/>
      <c r="JH87" s="323"/>
      <c r="JI87" s="323"/>
      <c r="JJ87" s="323"/>
      <c r="JK87" s="323"/>
      <c r="JL87" s="323"/>
      <c r="JM87" s="323"/>
      <c r="JN87" s="323"/>
      <c r="JO87" s="323"/>
      <c r="JP87" s="323"/>
      <c r="JQ87" s="323"/>
      <c r="JR87" s="323"/>
      <c r="JS87" s="323"/>
      <c r="JT87" s="323"/>
      <c r="JU87" s="323"/>
      <c r="JV87" s="323"/>
      <c r="JW87" s="323"/>
      <c r="JX87" s="323"/>
      <c r="JY87" s="323"/>
      <c r="JZ87" s="323"/>
      <c r="KA87" s="323"/>
      <c r="KB87" s="323"/>
      <c r="KC87" s="323"/>
      <c r="KD87" s="323"/>
      <c r="KE87" s="323"/>
      <c r="KF87" s="323"/>
      <c r="KG87" s="323"/>
      <c r="KH87" s="323"/>
      <c r="KI87" s="323"/>
      <c r="KJ87" s="323"/>
      <c r="KK87" s="323"/>
      <c r="KL87" s="323"/>
      <c r="KM87" s="323"/>
      <c r="KN87" s="323"/>
      <c r="KO87" s="323"/>
      <c r="KP87" s="323"/>
      <c r="KQ87" s="323"/>
      <c r="KR87" s="323"/>
      <c r="KS87" s="323"/>
      <c r="KT87" s="323"/>
      <c r="KU87" s="323"/>
      <c r="KV87" s="323"/>
      <c r="KW87" s="323"/>
      <c r="KX87" s="323"/>
      <c r="KY87" s="323"/>
      <c r="KZ87" s="323"/>
      <c r="LA87" s="323"/>
      <c r="LB87" s="323"/>
      <c r="LC87" s="323"/>
      <c r="LD87" s="323"/>
      <c r="LE87" s="323"/>
      <c r="LF87" s="323"/>
      <c r="LG87" s="323"/>
      <c r="LH87" s="323"/>
      <c r="LI87" s="323"/>
      <c r="LJ87" s="323"/>
      <c r="LK87" s="323"/>
      <c r="LL87" s="323"/>
      <c r="LM87" s="323"/>
      <c r="LN87" s="323"/>
      <c r="LO87" s="323"/>
      <c r="LP87" s="323"/>
      <c r="LQ87" s="323"/>
      <c r="LR87" s="323"/>
      <c r="LS87" s="323"/>
      <c r="LT87" s="323"/>
      <c r="LU87" s="323"/>
      <c r="LV87" s="323"/>
      <c r="LW87" s="323"/>
      <c r="LX87" s="323"/>
      <c r="LY87" s="323"/>
      <c r="LZ87" s="323"/>
      <c r="MA87" s="323"/>
      <c r="MB87" s="323"/>
      <c r="MC87" s="323"/>
      <c r="MD87" s="323"/>
      <c r="ME87" s="323"/>
      <c r="MF87" s="323"/>
      <c r="MG87" s="323"/>
      <c r="MH87" s="323"/>
      <c r="MI87" s="323"/>
      <c r="MJ87" s="323"/>
      <c r="MK87" s="323"/>
      <c r="ML87" s="323"/>
      <c r="MM87" s="323"/>
      <c r="MN87" s="323"/>
      <c r="MO87" s="323"/>
      <c r="MP87" s="323"/>
      <c r="MQ87" s="323"/>
      <c r="MR87" s="323"/>
      <c r="MS87" s="323"/>
      <c r="MT87" s="323"/>
      <c r="MU87" s="323"/>
      <c r="MV87" s="323"/>
      <c r="MW87" s="323"/>
      <c r="MX87" s="323"/>
      <c r="MY87" s="323"/>
      <c r="MZ87" s="323"/>
      <c r="NA87" s="323"/>
      <c r="NB87" s="323"/>
      <c r="NC87" s="323"/>
      <c r="ND87" s="323"/>
      <c r="NE87" s="323"/>
      <c r="NF87" s="323"/>
      <c r="NG87" s="323"/>
      <c r="NH87" s="323"/>
      <c r="NI87" s="323"/>
      <c r="NJ87" s="323"/>
      <c r="NK87" s="323"/>
      <c r="NL87" s="323"/>
      <c r="NM87" s="323"/>
      <c r="NN87" s="323"/>
      <c r="NO87" s="323"/>
      <c r="NP87" s="323"/>
      <c r="NQ87" s="323"/>
      <c r="NR87" s="323"/>
      <c r="NS87" s="323"/>
      <c r="NT87" s="323"/>
      <c r="NU87" s="323"/>
      <c r="NV87" s="323"/>
      <c r="NW87" s="323"/>
      <c r="NX87" s="323"/>
      <c r="NY87" s="323"/>
      <c r="NZ87" s="323"/>
      <c r="OA87" s="323"/>
      <c r="OB87" s="323"/>
      <c r="OC87" s="323"/>
      <c r="OD87" s="323"/>
      <c r="OE87" s="323"/>
      <c r="OF87" s="323"/>
      <c r="OG87" s="323"/>
      <c r="OH87" s="323"/>
      <c r="OI87" s="323"/>
      <c r="OJ87" s="323"/>
      <c r="OK87" s="323"/>
      <c r="OL87" s="323"/>
      <c r="OM87" s="323"/>
      <c r="ON87" s="323"/>
      <c r="OO87" s="323"/>
      <c r="OP87" s="323"/>
      <c r="OQ87" s="323"/>
      <c r="OR87" s="323"/>
      <c r="OS87" s="323"/>
      <c r="OT87" s="323"/>
      <c r="OU87" s="323"/>
      <c r="OV87" s="323"/>
      <c r="OW87" s="323"/>
      <c r="OX87" s="323"/>
      <c r="OY87" s="323"/>
      <c r="OZ87" s="323"/>
      <c r="PA87" s="323"/>
      <c r="PB87" s="323"/>
      <c r="PC87" s="323"/>
      <c r="PD87" s="323"/>
      <c r="PE87" s="323"/>
      <c r="PF87" s="323"/>
      <c r="PG87" s="323"/>
      <c r="PH87" s="323"/>
      <c r="PI87" s="323"/>
      <c r="PJ87" s="323"/>
      <c r="PK87" s="323"/>
      <c r="PL87" s="323"/>
      <c r="PM87" s="323"/>
      <c r="PN87" s="323"/>
      <c r="PO87" s="323"/>
      <c r="PP87" s="323"/>
      <c r="PQ87" s="323"/>
      <c r="PR87" s="323"/>
      <c r="PS87" s="323"/>
      <c r="PT87" s="323"/>
      <c r="PU87" s="323"/>
      <c r="PV87" s="323"/>
      <c r="PW87" s="323"/>
      <c r="PX87" s="323"/>
      <c r="PY87" s="323"/>
      <c r="PZ87" s="323"/>
      <c r="QA87" s="323"/>
      <c r="QB87" s="323"/>
      <c r="QC87" s="323"/>
      <c r="QD87" s="323"/>
      <c r="QE87" s="323"/>
      <c r="QF87" s="323"/>
      <c r="QG87" s="323"/>
      <c r="QH87" s="323"/>
      <c r="QI87" s="323"/>
      <c r="QJ87" s="323"/>
      <c r="QK87" s="323"/>
      <c r="QL87" s="323"/>
      <c r="QM87" s="323"/>
      <c r="QN87" s="323"/>
      <c r="QO87" s="323"/>
      <c r="QP87" s="323"/>
      <c r="QQ87" s="323"/>
      <c r="QR87" s="323"/>
      <c r="QS87" s="323"/>
      <c r="QT87" s="323"/>
      <c r="QU87" s="323"/>
      <c r="QV87" s="323"/>
      <c r="QW87" s="323"/>
      <c r="QX87" s="323"/>
      <c r="QY87" s="323"/>
      <c r="QZ87" s="323"/>
      <c r="RA87" s="323"/>
      <c r="RB87" s="323"/>
      <c r="RC87" s="323"/>
      <c r="RD87" s="323"/>
      <c r="RE87" s="323"/>
      <c r="RF87" s="323"/>
      <c r="RG87" s="323"/>
      <c r="RH87" s="323"/>
      <c r="RI87" s="323"/>
      <c r="RJ87" s="323"/>
      <c r="RK87" s="323"/>
      <c r="RL87" s="323"/>
      <c r="RM87" s="323"/>
      <c r="RN87" s="323"/>
      <c r="RO87" s="323"/>
      <c r="RP87" s="323"/>
      <c r="RQ87" s="323"/>
      <c r="RR87" s="323"/>
      <c r="RS87" s="323"/>
      <c r="RT87" s="323"/>
      <c r="RU87" s="323"/>
      <c r="RV87" s="323"/>
      <c r="RW87" s="323"/>
      <c r="RX87" s="323"/>
      <c r="RY87" s="323"/>
      <c r="RZ87" s="323"/>
      <c r="SA87" s="323"/>
      <c r="SB87" s="323"/>
      <c r="SC87" s="323"/>
      <c r="SD87" s="323"/>
      <c r="SE87" s="323"/>
      <c r="SF87" s="323"/>
      <c r="SG87" s="323"/>
      <c r="SH87" s="323"/>
      <c r="SI87" s="323"/>
      <c r="SJ87" s="323"/>
      <c r="SK87" s="323"/>
      <c r="SL87" s="323"/>
      <c r="SM87" s="323"/>
      <c r="SN87" s="323"/>
      <c r="SO87" s="323"/>
      <c r="SP87" s="323"/>
      <c r="SQ87" s="323"/>
      <c r="SR87" s="323"/>
      <c r="SS87" s="323"/>
      <c r="ST87" s="323"/>
      <c r="SU87" s="323"/>
      <c r="SV87" s="323"/>
      <c r="SW87" s="323"/>
      <c r="SX87" s="323"/>
      <c r="SY87" s="323"/>
      <c r="SZ87" s="323"/>
      <c r="TA87" s="323"/>
      <c r="TB87" s="323"/>
      <c r="TC87" s="323"/>
      <c r="TD87" s="323"/>
      <c r="TE87" s="323"/>
      <c r="TF87" s="323"/>
      <c r="TG87" s="323"/>
      <c r="TH87" s="323"/>
      <c r="TI87" s="323"/>
      <c r="TJ87" s="323"/>
      <c r="TK87" s="323"/>
      <c r="TL87" s="323"/>
      <c r="TM87" s="323"/>
      <c r="TN87" s="323"/>
      <c r="TO87" s="323"/>
      <c r="TP87" s="323"/>
      <c r="TQ87" s="323"/>
      <c r="TR87" s="323"/>
      <c r="TS87" s="323"/>
      <c r="TT87" s="323"/>
      <c r="TU87" s="323"/>
      <c r="TV87" s="323"/>
      <c r="TW87" s="323"/>
      <c r="TX87" s="323"/>
      <c r="TY87" s="323"/>
      <c r="TZ87" s="323"/>
      <c r="UA87" s="323"/>
      <c r="UB87" s="323"/>
      <c r="UC87" s="323"/>
      <c r="UD87" s="323"/>
      <c r="UE87" s="323"/>
      <c r="UF87" s="323"/>
      <c r="UG87" s="323"/>
      <c r="UH87" s="323"/>
      <c r="UI87" s="323"/>
      <c r="UJ87" s="323"/>
      <c r="UK87" s="323"/>
      <c r="UL87" s="323"/>
      <c r="UM87" s="323"/>
      <c r="UN87" s="323"/>
      <c r="UO87" s="323"/>
      <c r="UP87" s="323"/>
      <c r="UQ87" s="323"/>
      <c r="UR87" s="323"/>
      <c r="US87" s="323"/>
      <c r="UT87" s="323"/>
      <c r="UU87" s="323"/>
      <c r="UV87" s="323"/>
      <c r="UW87" s="323"/>
      <c r="UX87" s="323"/>
      <c r="UY87" s="323"/>
      <c r="UZ87" s="323"/>
      <c r="VA87" s="323"/>
      <c r="VB87" s="323"/>
      <c r="VC87" s="323"/>
      <c r="VD87" s="323"/>
      <c r="VE87" s="323"/>
      <c r="VF87" s="323"/>
      <c r="VG87" s="323"/>
      <c r="VH87" s="323"/>
      <c r="VI87" s="323"/>
      <c r="VJ87" s="323"/>
      <c r="VK87" s="323"/>
      <c r="VL87" s="323"/>
      <c r="VM87" s="323"/>
      <c r="VN87" s="323"/>
      <c r="VO87" s="323"/>
      <c r="VP87" s="323"/>
      <c r="VQ87" s="323"/>
      <c r="VR87" s="323"/>
      <c r="VS87" s="323"/>
      <c r="VT87" s="323"/>
      <c r="VU87" s="323"/>
      <c r="VV87" s="323"/>
      <c r="VW87" s="323"/>
      <c r="VX87" s="323"/>
      <c r="VY87" s="323"/>
      <c r="VZ87" s="323"/>
      <c r="WA87" s="323"/>
      <c r="WB87" s="323"/>
      <c r="WC87" s="323"/>
      <c r="WD87" s="323"/>
      <c r="WE87" s="323"/>
      <c r="WF87" s="323"/>
      <c r="WG87" s="323"/>
      <c r="WH87" s="323"/>
      <c r="WI87" s="323"/>
      <c r="WJ87" s="323"/>
      <c r="WK87" s="323"/>
      <c r="WL87" s="323"/>
      <c r="WM87" s="323"/>
      <c r="WN87" s="323"/>
      <c r="WO87" s="323"/>
      <c r="WP87" s="323"/>
      <c r="WQ87" s="323"/>
      <c r="WR87" s="323"/>
      <c r="WS87" s="323"/>
      <c r="WT87" s="323"/>
      <c r="WU87" s="323"/>
      <c r="WV87" s="323"/>
      <c r="WW87" s="323"/>
      <c r="WX87" s="323"/>
      <c r="WY87" s="323"/>
      <c r="WZ87" s="323"/>
      <c r="XA87" s="323"/>
      <c r="XB87" s="323"/>
      <c r="XC87" s="323"/>
      <c r="XD87" s="323"/>
      <c r="XE87" s="323"/>
      <c r="XF87" s="323"/>
      <c r="XG87" s="323"/>
      <c r="XH87" s="323"/>
      <c r="XI87" s="323"/>
      <c r="XJ87" s="323"/>
      <c r="XK87" s="323"/>
      <c r="XL87" s="323"/>
      <c r="XM87" s="323"/>
      <c r="XN87" s="323"/>
      <c r="XO87" s="323"/>
      <c r="XP87" s="323"/>
      <c r="XQ87" s="323"/>
      <c r="XR87" s="323"/>
      <c r="XS87" s="323"/>
      <c r="XT87" s="323"/>
      <c r="XU87" s="323"/>
      <c r="XV87" s="323"/>
      <c r="XW87" s="323"/>
      <c r="XX87" s="323"/>
      <c r="XY87" s="323"/>
      <c r="XZ87" s="323"/>
      <c r="YA87" s="323"/>
      <c r="YB87" s="323"/>
      <c r="YC87" s="323"/>
      <c r="YD87" s="323"/>
      <c r="YE87" s="323"/>
      <c r="YF87" s="323"/>
      <c r="YG87" s="323"/>
      <c r="YH87" s="323"/>
      <c r="YI87" s="323"/>
      <c r="YJ87" s="323"/>
      <c r="YK87" s="323"/>
      <c r="YL87" s="323"/>
      <c r="YM87" s="323"/>
      <c r="YN87" s="323"/>
      <c r="YO87" s="323"/>
      <c r="YP87" s="323"/>
      <c r="YQ87" s="323"/>
      <c r="YR87" s="323"/>
      <c r="YS87" s="323"/>
      <c r="YT87" s="323"/>
      <c r="YU87" s="323"/>
      <c r="YV87" s="323"/>
      <c r="YW87" s="323"/>
      <c r="YX87" s="323"/>
      <c r="YY87" s="323"/>
      <c r="YZ87" s="323"/>
      <c r="ZA87" s="323"/>
      <c r="ZB87" s="323"/>
      <c r="ZC87" s="323"/>
      <c r="ZD87" s="323"/>
      <c r="ZE87" s="323"/>
      <c r="ZF87" s="323"/>
      <c r="ZG87" s="323"/>
      <c r="ZH87" s="323"/>
      <c r="ZI87" s="323"/>
      <c r="ZJ87" s="323"/>
      <c r="ZK87" s="323"/>
      <c r="ZL87" s="323"/>
      <c r="ZM87" s="323"/>
      <c r="ZN87" s="323"/>
      <c r="ZO87" s="323"/>
      <c r="ZP87" s="323"/>
      <c r="ZQ87" s="323"/>
      <c r="ZR87" s="323"/>
      <c r="ZS87" s="323"/>
      <c r="ZT87" s="323"/>
      <c r="ZU87" s="323"/>
      <c r="ZV87" s="323"/>
      <c r="ZW87" s="323"/>
      <c r="ZX87" s="323"/>
      <c r="ZY87" s="323"/>
      <c r="ZZ87" s="323"/>
      <c r="AAA87" s="323"/>
      <c r="AAB87" s="323"/>
      <c r="AAC87" s="323"/>
      <c r="AAD87" s="323"/>
      <c r="AAE87" s="323"/>
      <c r="AAF87" s="323"/>
      <c r="AAG87" s="323"/>
      <c r="AAH87" s="323"/>
      <c r="AAI87" s="323"/>
      <c r="AAJ87" s="323"/>
      <c r="AAK87" s="323"/>
      <c r="AAL87" s="323"/>
      <c r="AAM87" s="323"/>
      <c r="AAN87" s="323"/>
      <c r="AAO87" s="323"/>
      <c r="AAP87" s="323"/>
      <c r="AAQ87" s="323"/>
      <c r="AAR87" s="323"/>
      <c r="AAS87" s="323"/>
      <c r="AAT87" s="323"/>
      <c r="AAU87" s="323"/>
      <c r="AAV87" s="323"/>
      <c r="AAW87" s="323"/>
      <c r="AAX87" s="323"/>
      <c r="AAY87" s="323"/>
      <c r="AAZ87" s="323"/>
      <c r="ABA87" s="323"/>
      <c r="ABB87" s="323"/>
      <c r="ABC87" s="323"/>
      <c r="ABD87" s="323"/>
      <c r="ABE87" s="323"/>
      <c r="ABF87" s="323"/>
      <c r="ABG87" s="323"/>
      <c r="ABH87" s="323"/>
      <c r="ABI87" s="323"/>
      <c r="ABJ87" s="323"/>
      <c r="ABK87" s="323"/>
      <c r="ABL87" s="323"/>
      <c r="ABM87" s="323"/>
      <c r="ABN87" s="323"/>
      <c r="ABO87" s="323"/>
      <c r="ABP87" s="323"/>
      <c r="ABQ87" s="323"/>
      <c r="ABR87" s="323"/>
      <c r="ABS87" s="323"/>
      <c r="ABT87" s="323"/>
      <c r="ABU87" s="323"/>
      <c r="ABV87" s="323"/>
      <c r="ABW87" s="323"/>
      <c r="ABX87" s="323"/>
      <c r="ABY87" s="323"/>
      <c r="ABZ87" s="323"/>
      <c r="ACA87" s="323"/>
      <c r="ACB87" s="323"/>
      <c r="ACC87" s="323"/>
      <c r="ACD87" s="323"/>
      <c r="ACE87" s="323"/>
      <c r="ACF87" s="323"/>
      <c r="ACG87" s="323"/>
      <c r="ACH87" s="323"/>
      <c r="ACI87" s="323"/>
      <c r="ACJ87" s="323"/>
      <c r="ACK87" s="323"/>
      <c r="ACL87" s="323"/>
      <c r="ACM87" s="323"/>
      <c r="ACN87" s="323"/>
      <c r="ACO87" s="323"/>
      <c r="ACP87" s="323"/>
      <c r="ACQ87" s="323"/>
      <c r="ACR87" s="323"/>
      <c r="ACS87" s="323"/>
      <c r="ACT87" s="323"/>
      <c r="ACU87" s="323"/>
      <c r="ACV87" s="323"/>
      <c r="ACW87" s="323"/>
      <c r="ACX87" s="323"/>
      <c r="ACY87" s="323"/>
      <c r="ACZ87" s="323"/>
      <c r="ADA87" s="323"/>
      <c r="ADB87" s="323"/>
      <c r="ADC87" s="323"/>
      <c r="ADD87" s="323"/>
      <c r="ADE87" s="323"/>
      <c r="ADF87" s="323"/>
      <c r="ADG87" s="323"/>
      <c r="ADH87" s="323"/>
      <c r="ADI87" s="323"/>
      <c r="ADJ87" s="323"/>
      <c r="ADK87" s="323"/>
      <c r="ADL87" s="323"/>
      <c r="ADM87" s="323"/>
      <c r="ADN87" s="323"/>
      <c r="ADO87" s="323"/>
      <c r="ADP87" s="323"/>
      <c r="ADQ87" s="323"/>
      <c r="ADR87" s="323"/>
      <c r="ADS87" s="323"/>
      <c r="ADT87" s="323"/>
      <c r="ADU87" s="323"/>
      <c r="ADV87" s="323"/>
      <c r="ADW87" s="323"/>
      <c r="ADX87" s="323"/>
      <c r="ADY87" s="323"/>
      <c r="ADZ87" s="323"/>
      <c r="AEA87" s="323"/>
      <c r="AEB87" s="323"/>
      <c r="AEC87" s="323"/>
      <c r="AED87" s="323"/>
      <c r="AEE87" s="323"/>
      <c r="AEF87" s="323"/>
      <c r="AEG87" s="323"/>
      <c r="AEH87" s="323"/>
      <c r="AEI87" s="323"/>
      <c r="AEJ87" s="323"/>
      <c r="AEK87" s="323"/>
      <c r="AEL87" s="323"/>
      <c r="AEM87" s="323"/>
      <c r="AEN87" s="323"/>
      <c r="AEO87" s="323"/>
      <c r="AEP87" s="323"/>
      <c r="AEQ87" s="323"/>
      <c r="AER87" s="323"/>
      <c r="AES87" s="323"/>
      <c r="AET87" s="323"/>
      <c r="AEU87" s="323"/>
      <c r="AEV87" s="323"/>
      <c r="AEW87" s="323"/>
      <c r="AEX87" s="323"/>
      <c r="AEY87" s="323"/>
      <c r="AEZ87" s="323"/>
      <c r="AFA87" s="323"/>
      <c r="AFB87" s="323"/>
      <c r="AFC87" s="323"/>
      <c r="AFD87" s="323"/>
      <c r="AFE87" s="323"/>
      <c r="AFF87" s="323"/>
      <c r="AFG87" s="323"/>
      <c r="AFH87" s="323"/>
      <c r="AFI87" s="323"/>
      <c r="AFJ87" s="323"/>
      <c r="AFK87" s="323"/>
      <c r="AFL87" s="323"/>
      <c r="AFM87" s="323"/>
      <c r="AFN87" s="323"/>
      <c r="AFO87" s="323"/>
      <c r="AFP87" s="323"/>
      <c r="AFQ87" s="323"/>
      <c r="AFR87" s="323"/>
      <c r="AFS87" s="323"/>
      <c r="AFT87" s="323"/>
      <c r="AFU87" s="323"/>
      <c r="AFV87" s="323"/>
      <c r="AFW87" s="323"/>
      <c r="AFX87" s="323"/>
      <c r="AFY87" s="323"/>
      <c r="AFZ87" s="323"/>
      <c r="AGA87" s="323"/>
      <c r="AGB87" s="323"/>
      <c r="AGC87" s="323"/>
      <c r="AGD87" s="323"/>
      <c r="AGE87" s="323"/>
      <c r="AGF87" s="323"/>
      <c r="AGG87" s="323"/>
      <c r="AGH87" s="323"/>
      <c r="AGI87" s="323"/>
      <c r="AGJ87" s="323"/>
      <c r="AGK87" s="323"/>
      <c r="AGL87" s="323"/>
      <c r="AGM87" s="323"/>
      <c r="AGN87" s="323"/>
      <c r="AGO87" s="323"/>
      <c r="AGP87" s="323"/>
      <c r="AGQ87" s="323"/>
      <c r="AGR87" s="323"/>
      <c r="AGS87" s="323"/>
      <c r="AGT87" s="323"/>
      <c r="AGU87" s="323"/>
      <c r="AGV87" s="323"/>
      <c r="AGW87" s="323"/>
      <c r="AGX87" s="323"/>
      <c r="AGY87" s="323"/>
      <c r="AGZ87" s="323"/>
      <c r="AHA87" s="323"/>
      <c r="AHB87" s="323"/>
      <c r="AHC87" s="323"/>
      <c r="AHD87" s="323"/>
      <c r="AHE87" s="323"/>
      <c r="AHF87" s="323"/>
      <c r="AHG87" s="323"/>
      <c r="AHH87" s="323"/>
      <c r="AHI87" s="323"/>
      <c r="AHJ87" s="323"/>
      <c r="AHK87" s="323"/>
      <c r="AHL87" s="323"/>
      <c r="AHM87" s="323"/>
      <c r="AHN87" s="323"/>
      <c r="AHO87" s="323"/>
      <c r="AHP87" s="323"/>
      <c r="AHQ87" s="323"/>
      <c r="AHR87" s="323"/>
      <c r="AHS87" s="323"/>
      <c r="AHT87" s="323"/>
      <c r="AHU87" s="323"/>
      <c r="AHV87" s="323"/>
      <c r="AHW87" s="323"/>
      <c r="AHX87" s="323"/>
      <c r="AHY87" s="323"/>
      <c r="AHZ87" s="323"/>
      <c r="AIA87" s="323"/>
      <c r="AIB87" s="323"/>
      <c r="AIC87" s="323"/>
      <c r="AID87" s="323"/>
      <c r="AIE87" s="323"/>
      <c r="AIF87" s="323"/>
      <c r="AIG87" s="323"/>
      <c r="AIH87" s="323"/>
      <c r="AII87" s="323"/>
      <c r="AIJ87" s="323"/>
      <c r="AIK87" s="323"/>
      <c r="AIL87" s="323"/>
      <c r="AIM87" s="323"/>
      <c r="AIN87" s="323"/>
      <c r="AIO87" s="323"/>
      <c r="AIP87" s="323"/>
      <c r="AIQ87" s="323"/>
      <c r="AIR87" s="323"/>
      <c r="AIS87" s="323"/>
      <c r="AIT87" s="323"/>
      <c r="AIU87" s="323"/>
      <c r="AIV87" s="323"/>
      <c r="AIW87" s="323"/>
      <c r="AIX87" s="323"/>
      <c r="AIY87" s="323"/>
      <c r="AIZ87" s="323"/>
      <c r="AJA87" s="323"/>
      <c r="AJB87" s="323"/>
      <c r="AJC87" s="323"/>
      <c r="AJD87" s="323"/>
      <c r="AJE87" s="323"/>
      <c r="AJF87" s="323"/>
      <c r="AJG87" s="323"/>
      <c r="AJH87" s="323"/>
      <c r="AJI87" s="323"/>
      <c r="AJJ87" s="323"/>
      <c r="AJK87" s="323"/>
      <c r="AJL87" s="323"/>
      <c r="AJM87" s="323"/>
      <c r="AJN87" s="323"/>
      <c r="AJO87" s="323"/>
      <c r="AJP87" s="323"/>
      <c r="AJQ87" s="323"/>
      <c r="AJR87" s="323"/>
      <c r="AJS87" s="323"/>
      <c r="AJT87" s="323"/>
      <c r="AJU87" s="323"/>
      <c r="AJV87" s="323"/>
      <c r="AJW87" s="323"/>
      <c r="AJX87" s="323"/>
      <c r="AJY87" s="323"/>
      <c r="AJZ87" s="323"/>
      <c r="AKA87" s="323"/>
      <c r="AKB87" s="323"/>
      <c r="AKC87" s="323"/>
      <c r="AKD87" s="323"/>
      <c r="AKE87" s="323"/>
      <c r="AKF87" s="323"/>
      <c r="AKG87" s="323"/>
      <c r="AKH87" s="323"/>
      <c r="AKI87" s="323"/>
      <c r="AKJ87" s="323"/>
      <c r="AKK87" s="323"/>
      <c r="AKL87" s="323"/>
      <c r="AKM87" s="323"/>
      <c r="AKN87" s="323"/>
      <c r="AKO87" s="323"/>
      <c r="AKP87" s="323"/>
      <c r="AKQ87" s="323"/>
      <c r="AKR87" s="323"/>
      <c r="AKS87" s="323"/>
      <c r="AKT87" s="323"/>
      <c r="AKU87" s="323"/>
      <c r="AKV87" s="323"/>
      <c r="AKW87" s="323"/>
      <c r="AKX87" s="323"/>
      <c r="AKY87" s="323"/>
      <c r="AKZ87" s="323"/>
      <c r="ALA87" s="323"/>
      <c r="ALB87" s="323"/>
      <c r="ALC87" s="323"/>
      <c r="ALD87" s="323"/>
      <c r="ALE87" s="323"/>
      <c r="ALF87" s="323"/>
      <c r="ALG87" s="323"/>
      <c r="ALH87" s="323"/>
      <c r="ALI87" s="323"/>
      <c r="ALJ87" s="323"/>
      <c r="ALK87" s="323"/>
      <c r="ALL87" s="323"/>
      <c r="ALM87" s="323"/>
      <c r="ALN87" s="323"/>
      <c r="ALO87" s="323"/>
      <c r="ALP87" s="323"/>
      <c r="ALQ87" s="323"/>
      <c r="ALR87" s="323"/>
      <c r="ALS87" s="323"/>
      <c r="ALT87" s="323"/>
      <c r="ALU87" s="323"/>
      <c r="ALV87" s="323"/>
      <c r="ALW87" s="323"/>
      <c r="ALX87" s="323"/>
      <c r="ALY87" s="323"/>
      <c r="ALZ87" s="323"/>
      <c r="AMA87" s="323"/>
      <c r="AMB87" s="323"/>
      <c r="AMC87" s="323"/>
      <c r="AMD87" s="323"/>
      <c r="AME87" s="323"/>
      <c r="AMF87" s="323"/>
      <c r="AMG87" s="323"/>
      <c r="AMH87" s="323"/>
      <c r="AMI87" s="323"/>
      <c r="AMJ87" s="323"/>
      <c r="AMK87" s="323"/>
      <c r="AML87" s="323"/>
      <c r="AMM87" s="323"/>
      <c r="AMN87" s="323"/>
      <c r="AMO87" s="323"/>
      <c r="AMP87" s="323"/>
      <c r="AMQ87" s="323"/>
      <c r="AMR87" s="323"/>
      <c r="AMS87" s="323"/>
      <c r="AMT87" s="323"/>
      <c r="AMU87" s="323"/>
      <c r="AMV87" s="323"/>
      <c r="AMW87" s="323"/>
      <c r="AMX87" s="323"/>
      <c r="AMY87" s="323"/>
      <c r="AMZ87" s="323"/>
      <c r="ANA87" s="323"/>
      <c r="ANB87" s="323"/>
      <c r="ANC87" s="323"/>
      <c r="AND87" s="323"/>
      <c r="ANE87" s="323"/>
      <c r="ANF87" s="323"/>
      <c r="ANG87" s="323"/>
      <c r="ANH87" s="323"/>
      <c r="ANI87" s="323"/>
      <c r="ANJ87" s="323"/>
      <c r="ANK87" s="323"/>
      <c r="ANL87" s="323"/>
      <c r="ANM87" s="323"/>
      <c r="ANN87" s="323"/>
      <c r="ANO87" s="323"/>
      <c r="ANP87" s="323"/>
      <c r="ANQ87" s="323"/>
      <c r="ANR87" s="323"/>
      <c r="ANS87" s="323"/>
      <c r="ANT87" s="323"/>
      <c r="ANU87" s="323"/>
      <c r="ANV87" s="323"/>
      <c r="ANW87" s="323"/>
      <c r="ANX87" s="323"/>
      <c r="ANY87" s="323"/>
      <c r="ANZ87" s="323"/>
      <c r="AOA87" s="323"/>
      <c r="AOB87" s="323"/>
      <c r="AOC87" s="323"/>
      <c r="AOD87" s="323"/>
      <c r="AOE87" s="323"/>
      <c r="AOF87" s="323"/>
      <c r="AOG87" s="323"/>
      <c r="AOH87" s="323"/>
      <c r="AOI87" s="323"/>
      <c r="AOJ87" s="323"/>
      <c r="AOK87" s="323"/>
      <c r="AOL87" s="323"/>
      <c r="AOM87" s="323"/>
      <c r="AON87" s="323"/>
      <c r="AOO87" s="323"/>
      <c r="AOP87" s="323"/>
      <c r="AOQ87" s="323"/>
      <c r="AOR87" s="323"/>
      <c r="AOS87" s="323"/>
      <c r="AOT87" s="323"/>
      <c r="AOU87" s="323"/>
      <c r="AOV87" s="323"/>
      <c r="AOW87" s="323"/>
      <c r="AOX87" s="323"/>
      <c r="AOY87" s="323"/>
      <c r="AOZ87" s="323"/>
      <c r="APA87" s="323"/>
      <c r="APB87" s="323"/>
      <c r="APC87" s="323"/>
      <c r="APD87" s="323"/>
      <c r="APE87" s="323"/>
      <c r="APF87" s="323"/>
      <c r="APG87" s="323"/>
      <c r="APH87" s="323"/>
      <c r="API87" s="323"/>
      <c r="APJ87" s="323"/>
      <c r="APK87" s="323"/>
      <c r="APL87" s="323"/>
      <c r="APM87" s="323"/>
      <c r="APN87" s="323"/>
      <c r="APO87" s="323"/>
      <c r="APP87" s="323"/>
      <c r="APQ87" s="323"/>
      <c r="APR87" s="323"/>
      <c r="APS87" s="323"/>
      <c r="APT87" s="323"/>
      <c r="APU87" s="323"/>
      <c r="APV87" s="323"/>
      <c r="APW87" s="323"/>
      <c r="APX87" s="323"/>
      <c r="APY87" s="323"/>
      <c r="APZ87" s="323"/>
      <c r="AQA87" s="323"/>
      <c r="AQB87" s="323"/>
      <c r="AQC87" s="323"/>
      <c r="AQD87" s="323"/>
      <c r="AQE87" s="323"/>
      <c r="AQF87" s="323"/>
      <c r="AQG87" s="323"/>
      <c r="AQH87" s="323"/>
      <c r="AQI87" s="323"/>
      <c r="AQJ87" s="323"/>
      <c r="AQK87" s="323"/>
      <c r="AQL87" s="323"/>
      <c r="AQM87" s="323"/>
      <c r="AQN87" s="323"/>
      <c r="AQO87" s="323"/>
      <c r="AQP87" s="323"/>
      <c r="AQQ87" s="323"/>
      <c r="AQR87" s="323"/>
      <c r="AQS87" s="323"/>
      <c r="AQT87" s="323"/>
      <c r="AQU87" s="323"/>
      <c r="AQV87" s="323"/>
      <c r="AQW87" s="323"/>
      <c r="AQX87" s="323"/>
      <c r="AQY87" s="323"/>
      <c r="AQZ87" s="323"/>
      <c r="ARA87" s="323"/>
      <c r="ARB87" s="323"/>
      <c r="ARC87" s="323"/>
      <c r="ARD87" s="323"/>
      <c r="ARE87" s="323"/>
      <c r="ARF87" s="323"/>
      <c r="ARG87" s="323"/>
      <c r="ARH87" s="323"/>
      <c r="ARI87" s="323"/>
      <c r="ARJ87" s="323"/>
      <c r="ARK87" s="323"/>
      <c r="ARL87" s="323"/>
      <c r="ARM87" s="323"/>
      <c r="ARN87" s="323"/>
      <c r="ARO87" s="323"/>
      <c r="ARP87" s="323"/>
      <c r="ARQ87" s="323"/>
      <c r="ARR87" s="323"/>
      <c r="ARS87" s="323"/>
      <c r="ART87" s="323"/>
      <c r="ARU87" s="323"/>
      <c r="ARV87" s="323"/>
      <c r="ARW87" s="323"/>
      <c r="ARX87" s="323"/>
      <c r="ARY87" s="323"/>
      <c r="ARZ87" s="323"/>
      <c r="ASA87" s="323"/>
      <c r="ASB87" s="323"/>
      <c r="ASC87" s="323"/>
      <c r="ASD87" s="323"/>
      <c r="ASE87" s="323"/>
      <c r="ASF87" s="323"/>
      <c r="ASG87" s="323"/>
      <c r="ASH87" s="323"/>
      <c r="ASI87" s="323"/>
      <c r="ASJ87" s="323"/>
      <c r="ASK87" s="323"/>
      <c r="ASL87" s="323"/>
      <c r="ASM87" s="323"/>
      <c r="ASN87" s="323"/>
      <c r="ASO87" s="323"/>
      <c r="ASP87" s="323"/>
      <c r="ASQ87" s="323"/>
      <c r="ASR87" s="323"/>
      <c r="ASS87" s="323"/>
      <c r="AST87" s="323"/>
      <c r="ASU87" s="323"/>
      <c r="ASV87" s="323"/>
      <c r="ASW87" s="323"/>
      <c r="ASX87" s="323"/>
      <c r="ASY87" s="323"/>
      <c r="ASZ87" s="323"/>
      <c r="ATA87" s="323"/>
      <c r="ATB87" s="323"/>
      <c r="ATC87" s="323"/>
      <c r="ATD87" s="323"/>
      <c r="ATE87" s="323"/>
      <c r="ATF87" s="323"/>
      <c r="ATG87" s="323"/>
      <c r="ATH87" s="323"/>
      <c r="ATI87" s="323"/>
      <c r="ATJ87" s="323"/>
      <c r="ATK87" s="323"/>
      <c r="ATL87" s="323"/>
      <c r="ATM87" s="323"/>
      <c r="ATN87" s="323"/>
      <c r="ATO87" s="323"/>
      <c r="ATP87" s="323"/>
      <c r="ATQ87" s="323"/>
      <c r="ATR87" s="323"/>
      <c r="ATS87" s="323"/>
      <c r="ATT87" s="323"/>
      <c r="ATU87" s="323"/>
      <c r="ATV87" s="323"/>
      <c r="ATW87" s="323"/>
      <c r="ATX87" s="323"/>
      <c r="ATY87" s="323"/>
      <c r="ATZ87" s="323"/>
      <c r="AUA87" s="323"/>
      <c r="AUB87" s="323"/>
      <c r="AUC87" s="323"/>
      <c r="AUD87" s="323"/>
      <c r="AUE87" s="323"/>
      <c r="AUF87" s="323"/>
      <c r="AUG87" s="323"/>
      <c r="AUH87" s="323"/>
      <c r="AUI87" s="323"/>
      <c r="AUJ87" s="323"/>
      <c r="AUK87" s="323"/>
      <c r="AUL87" s="323"/>
      <c r="AUM87" s="323"/>
      <c r="AUN87" s="323"/>
      <c r="AUO87" s="323"/>
      <c r="AUP87" s="323"/>
      <c r="AUQ87" s="323"/>
      <c r="AUR87" s="323"/>
      <c r="AUS87" s="323"/>
      <c r="AUT87" s="323"/>
      <c r="AUU87" s="323"/>
      <c r="AUV87" s="323"/>
      <c r="AUW87" s="323"/>
      <c r="AUX87" s="323"/>
      <c r="AUY87" s="323"/>
      <c r="AUZ87" s="323"/>
      <c r="AVA87" s="323"/>
      <c r="AVB87" s="323"/>
      <c r="AVC87" s="323"/>
      <c r="AVD87" s="323"/>
      <c r="AVE87" s="323"/>
      <c r="AVF87" s="323"/>
      <c r="AVG87" s="323"/>
      <c r="AVH87" s="323"/>
      <c r="AVI87" s="323"/>
      <c r="AVJ87" s="323"/>
      <c r="AVK87" s="323"/>
      <c r="AVL87" s="323"/>
      <c r="AVM87" s="323"/>
      <c r="AVN87" s="323"/>
      <c r="AVO87" s="323"/>
      <c r="AVP87" s="323"/>
      <c r="AVQ87" s="323"/>
      <c r="AVR87" s="323"/>
      <c r="AVS87" s="323"/>
      <c r="AVT87" s="323"/>
      <c r="AVU87" s="323"/>
      <c r="AVV87" s="323"/>
      <c r="AVW87" s="323"/>
      <c r="AVX87" s="323"/>
      <c r="AVY87" s="323"/>
      <c r="AVZ87" s="323"/>
      <c r="AWA87" s="323"/>
      <c r="AWB87" s="323"/>
      <c r="AWC87" s="323"/>
      <c r="AWD87" s="323"/>
      <c r="AWE87" s="323"/>
      <c r="AWF87" s="323"/>
      <c r="AWG87" s="323"/>
      <c r="AWH87" s="323"/>
      <c r="AWI87" s="323"/>
      <c r="AWJ87" s="323"/>
      <c r="AWK87" s="323"/>
      <c r="AWL87" s="323"/>
      <c r="AWM87" s="323"/>
      <c r="AWN87" s="323"/>
      <c r="AWO87" s="323"/>
      <c r="AWP87" s="323"/>
      <c r="AWQ87" s="323"/>
      <c r="AWR87" s="323"/>
      <c r="AWS87" s="323"/>
      <c r="AWT87" s="323"/>
      <c r="AWU87" s="323"/>
      <c r="AWV87" s="323"/>
      <c r="AWW87" s="323"/>
      <c r="AWX87" s="323"/>
      <c r="AWY87" s="323"/>
      <c r="AWZ87" s="323"/>
      <c r="AXA87" s="323"/>
      <c r="AXB87" s="323"/>
      <c r="AXC87" s="323"/>
      <c r="AXD87" s="323"/>
      <c r="AXE87" s="323"/>
      <c r="AXF87" s="323"/>
      <c r="AXG87" s="323"/>
      <c r="AXH87" s="323"/>
      <c r="AXI87" s="323"/>
      <c r="AXJ87" s="323"/>
      <c r="AXK87" s="323"/>
      <c r="AXL87" s="323"/>
      <c r="AXM87" s="323"/>
      <c r="AXN87" s="323"/>
      <c r="AXO87" s="323"/>
      <c r="AXP87" s="323"/>
      <c r="AXQ87" s="323"/>
      <c r="AXR87" s="323"/>
      <c r="AXS87" s="323"/>
      <c r="AXT87" s="323"/>
      <c r="AXU87" s="323"/>
      <c r="AXV87" s="323"/>
      <c r="AXW87" s="323"/>
      <c r="AXX87" s="323"/>
      <c r="AXY87" s="323"/>
      <c r="AXZ87" s="323"/>
      <c r="AYA87" s="323"/>
      <c r="AYB87" s="323"/>
      <c r="AYC87" s="323"/>
      <c r="AYD87" s="323"/>
      <c r="AYE87" s="323"/>
      <c r="AYF87" s="323"/>
      <c r="AYG87" s="323"/>
      <c r="AYH87" s="323"/>
      <c r="AYI87" s="323"/>
      <c r="AYJ87" s="323"/>
      <c r="AYK87" s="323"/>
      <c r="AYL87" s="323"/>
      <c r="AYM87" s="323"/>
      <c r="AYN87" s="323"/>
      <c r="AYO87" s="323"/>
      <c r="AYP87" s="323"/>
      <c r="AYQ87" s="323"/>
      <c r="AYR87" s="323"/>
      <c r="AYS87" s="323"/>
      <c r="AYT87" s="323"/>
      <c r="AYU87" s="323"/>
      <c r="AYV87" s="323"/>
      <c r="AYW87" s="323"/>
      <c r="AYX87" s="323"/>
      <c r="AYY87" s="323"/>
      <c r="AYZ87" s="323"/>
      <c r="AZA87" s="323"/>
      <c r="AZB87" s="323"/>
      <c r="AZC87" s="323"/>
      <c r="AZD87" s="323"/>
      <c r="AZE87" s="323"/>
      <c r="AZF87" s="323"/>
      <c r="AZG87" s="323"/>
      <c r="AZH87" s="323"/>
      <c r="AZI87" s="323"/>
      <c r="AZJ87" s="323"/>
      <c r="AZK87" s="323"/>
      <c r="AZL87" s="323"/>
      <c r="AZM87" s="323"/>
      <c r="AZN87" s="323"/>
      <c r="AZO87" s="323"/>
      <c r="AZP87" s="323"/>
      <c r="AZQ87" s="323"/>
      <c r="AZR87" s="323"/>
      <c r="AZS87" s="323"/>
      <c r="AZT87" s="323"/>
      <c r="AZU87" s="323"/>
      <c r="AZV87" s="323"/>
      <c r="AZW87" s="323"/>
      <c r="AZX87" s="323"/>
      <c r="AZY87" s="323"/>
      <c r="AZZ87" s="323"/>
      <c r="BAA87" s="323"/>
      <c r="BAB87" s="323"/>
      <c r="BAC87" s="323"/>
      <c r="BAD87" s="323"/>
      <c r="BAE87" s="323"/>
      <c r="BAF87" s="323"/>
      <c r="BAG87" s="323"/>
      <c r="BAH87" s="323"/>
      <c r="BAI87" s="323"/>
      <c r="BAJ87" s="323"/>
      <c r="BAK87" s="323"/>
      <c r="BAL87" s="323"/>
      <c r="BAM87" s="323"/>
      <c r="BAN87" s="323"/>
      <c r="BAO87" s="323"/>
      <c r="BAP87" s="323"/>
      <c r="BAQ87" s="323"/>
      <c r="BAR87" s="323"/>
      <c r="BAS87" s="323"/>
      <c r="BAT87" s="323"/>
      <c r="BAU87" s="323"/>
      <c r="BAV87" s="323"/>
      <c r="BAW87" s="323"/>
      <c r="BAX87" s="323"/>
      <c r="BAY87" s="323"/>
      <c r="BAZ87" s="323"/>
      <c r="BBA87" s="323"/>
      <c r="BBB87" s="323"/>
      <c r="BBC87" s="323"/>
      <c r="BBD87" s="323"/>
      <c r="BBE87" s="323"/>
      <c r="BBF87" s="323"/>
      <c r="BBG87" s="323"/>
      <c r="BBH87" s="323"/>
      <c r="BBI87" s="323"/>
      <c r="BBJ87" s="323"/>
      <c r="BBK87" s="323"/>
      <c r="BBL87" s="323"/>
      <c r="BBM87" s="323"/>
      <c r="BBN87" s="323"/>
      <c r="BBO87" s="323"/>
      <c r="BBP87" s="323"/>
      <c r="BBQ87" s="323"/>
      <c r="BBR87" s="323"/>
      <c r="BBS87" s="323"/>
      <c r="BBT87" s="323"/>
      <c r="BBU87" s="323"/>
      <c r="BBV87" s="323"/>
      <c r="BBW87" s="323"/>
      <c r="BBX87" s="323"/>
      <c r="BBY87" s="323"/>
      <c r="BBZ87" s="323"/>
      <c r="BCA87" s="323"/>
      <c r="BCB87" s="323"/>
      <c r="BCC87" s="323"/>
      <c r="BCD87" s="323"/>
      <c r="BCE87" s="323"/>
      <c r="BCF87" s="323"/>
      <c r="BCG87" s="323"/>
      <c r="BCH87" s="323"/>
      <c r="BCI87" s="323"/>
      <c r="BCJ87" s="323"/>
      <c r="BCK87" s="323"/>
      <c r="BCL87" s="323"/>
      <c r="BCM87" s="323"/>
      <c r="BCN87" s="323"/>
      <c r="BCO87" s="323"/>
      <c r="BCP87" s="323"/>
      <c r="BCQ87" s="323"/>
      <c r="BCR87" s="323"/>
      <c r="BCS87" s="323"/>
      <c r="BCT87" s="323"/>
      <c r="BCU87" s="323"/>
      <c r="BCV87" s="323"/>
      <c r="BCW87" s="323"/>
      <c r="BCX87" s="323"/>
      <c r="BCY87" s="323"/>
      <c r="BCZ87" s="323"/>
      <c r="BDA87" s="323"/>
      <c r="BDB87" s="323"/>
      <c r="BDC87" s="323"/>
      <c r="BDD87" s="323"/>
      <c r="BDE87" s="323"/>
      <c r="BDF87" s="323"/>
      <c r="BDG87" s="323"/>
      <c r="BDH87" s="323"/>
      <c r="BDI87" s="323"/>
      <c r="BDJ87" s="323"/>
      <c r="BDK87" s="323"/>
      <c r="BDL87" s="323"/>
      <c r="BDM87" s="323"/>
      <c r="BDN87" s="323"/>
      <c r="BDO87" s="323"/>
      <c r="BDP87" s="323"/>
      <c r="BDQ87" s="323"/>
      <c r="BDR87" s="323"/>
      <c r="BDS87" s="323"/>
      <c r="BDT87" s="323"/>
      <c r="BDU87" s="323"/>
      <c r="BDV87" s="323"/>
      <c r="BDW87" s="323"/>
      <c r="BDX87" s="323"/>
      <c r="BDY87" s="323"/>
      <c r="BDZ87" s="323"/>
      <c r="BEA87" s="323"/>
      <c r="BEB87" s="323"/>
      <c r="BEC87" s="323"/>
      <c r="BED87" s="323"/>
      <c r="BEE87" s="323"/>
      <c r="BEF87" s="323"/>
      <c r="BEG87" s="323"/>
      <c r="BEH87" s="323"/>
      <c r="BEI87" s="323"/>
      <c r="BEJ87" s="323"/>
      <c r="BEK87" s="323"/>
      <c r="BEL87" s="323"/>
      <c r="BEM87" s="323"/>
      <c r="BEN87" s="323"/>
      <c r="BEO87" s="323"/>
      <c r="BEP87" s="323"/>
      <c r="BEQ87" s="323"/>
      <c r="BER87" s="323"/>
      <c r="BES87" s="323"/>
      <c r="BET87" s="323"/>
      <c r="BEU87" s="323"/>
      <c r="BEV87" s="323"/>
      <c r="BEW87" s="323"/>
      <c r="BEX87" s="323"/>
      <c r="BEY87" s="323"/>
      <c r="BEZ87" s="323"/>
      <c r="BFA87" s="323"/>
      <c r="BFB87" s="323"/>
      <c r="BFC87" s="323"/>
      <c r="BFD87" s="323"/>
      <c r="BFE87" s="323"/>
      <c r="BFF87" s="323"/>
      <c r="BFG87" s="323"/>
      <c r="BFH87" s="323"/>
      <c r="BFI87" s="323"/>
      <c r="BFJ87" s="323"/>
      <c r="BFK87" s="323"/>
      <c r="BFL87" s="323"/>
      <c r="BFM87" s="323"/>
      <c r="BFN87" s="323"/>
      <c r="BFO87" s="323"/>
      <c r="BFP87" s="323"/>
      <c r="BFQ87" s="323"/>
      <c r="BFR87" s="323"/>
      <c r="BFS87" s="323"/>
      <c r="BFT87" s="323"/>
      <c r="BFU87" s="323"/>
      <c r="BFV87" s="323"/>
      <c r="BFW87" s="323"/>
      <c r="BFX87" s="323"/>
      <c r="BFY87" s="323"/>
      <c r="BFZ87" s="323"/>
      <c r="BGA87" s="323"/>
      <c r="BGB87" s="323"/>
      <c r="BGC87" s="323"/>
      <c r="BGD87" s="323"/>
      <c r="BGE87" s="323"/>
      <c r="BGF87" s="323"/>
      <c r="BGG87" s="323"/>
      <c r="BGH87" s="323"/>
      <c r="BGI87" s="323"/>
      <c r="BGJ87" s="323"/>
      <c r="BGK87" s="323"/>
      <c r="BGL87" s="323"/>
      <c r="BGM87" s="323"/>
      <c r="BGN87" s="323"/>
      <c r="BGO87" s="323"/>
      <c r="BGP87" s="323"/>
      <c r="BGQ87" s="323"/>
      <c r="BGR87" s="323"/>
      <c r="BGS87" s="323"/>
      <c r="BGT87" s="323"/>
      <c r="BGU87" s="323"/>
      <c r="BGV87" s="323"/>
      <c r="BGW87" s="323"/>
      <c r="BGX87" s="323"/>
      <c r="BGY87" s="323"/>
      <c r="BGZ87" s="323"/>
      <c r="BHA87" s="323"/>
      <c r="BHB87" s="323"/>
      <c r="BHC87" s="323"/>
      <c r="BHD87" s="323"/>
      <c r="BHE87" s="323"/>
      <c r="BHF87" s="323"/>
      <c r="BHG87" s="323"/>
      <c r="BHH87" s="323"/>
      <c r="BHI87" s="323"/>
      <c r="BHJ87" s="323"/>
      <c r="BHK87" s="323"/>
      <c r="BHL87" s="323"/>
      <c r="BHM87" s="323"/>
      <c r="BHN87" s="323"/>
      <c r="BHO87" s="323"/>
      <c r="BHP87" s="323"/>
      <c r="BHQ87" s="323"/>
      <c r="BHR87" s="323"/>
      <c r="BHS87" s="323"/>
      <c r="BHT87" s="323"/>
      <c r="BHU87" s="323"/>
      <c r="BHV87" s="323"/>
      <c r="BHW87" s="323"/>
      <c r="BHX87" s="323"/>
      <c r="BHY87" s="323"/>
      <c r="BHZ87" s="323"/>
      <c r="BIA87" s="323"/>
      <c r="BIB87" s="323"/>
      <c r="BIC87" s="323"/>
      <c r="BID87" s="323"/>
      <c r="BIE87" s="323"/>
      <c r="BIF87" s="323"/>
      <c r="BIG87" s="323"/>
      <c r="BIH87" s="323"/>
      <c r="BII87" s="323"/>
      <c r="BIJ87" s="323"/>
      <c r="BIK87" s="323"/>
      <c r="BIL87" s="323"/>
      <c r="BIM87" s="323"/>
      <c r="BIN87" s="323"/>
      <c r="BIO87" s="323"/>
      <c r="BIP87" s="323"/>
      <c r="BIQ87" s="323"/>
      <c r="BIR87" s="323"/>
      <c r="BIS87" s="323"/>
      <c r="BIT87" s="323"/>
      <c r="BIU87" s="323"/>
      <c r="BIV87" s="323"/>
      <c r="BIW87" s="323"/>
      <c r="BIX87" s="323"/>
      <c r="BIY87" s="323"/>
      <c r="BIZ87" s="323"/>
      <c r="BJA87" s="323"/>
      <c r="BJB87" s="323"/>
      <c r="BJC87" s="323"/>
      <c r="BJD87" s="323"/>
      <c r="BJE87" s="323"/>
      <c r="BJF87" s="323"/>
      <c r="BJG87" s="323"/>
      <c r="BJH87" s="323"/>
      <c r="BJI87" s="323"/>
      <c r="BJJ87" s="323"/>
      <c r="BJK87" s="323"/>
      <c r="BJL87" s="323"/>
      <c r="BJM87" s="323"/>
      <c r="BJN87" s="323"/>
      <c r="BJO87" s="323"/>
      <c r="BJP87" s="323"/>
      <c r="BJQ87" s="323"/>
      <c r="BJR87" s="323"/>
      <c r="BJS87" s="323"/>
      <c r="BJT87" s="323"/>
      <c r="BJU87" s="323"/>
      <c r="BJV87" s="323"/>
      <c r="BJW87" s="323"/>
      <c r="BJX87" s="323"/>
      <c r="BJY87" s="323"/>
      <c r="BJZ87" s="323"/>
      <c r="BKA87" s="323"/>
      <c r="BKB87" s="323"/>
      <c r="BKC87" s="323"/>
      <c r="BKD87" s="323"/>
      <c r="BKE87" s="323"/>
      <c r="BKF87" s="323"/>
      <c r="BKG87" s="323"/>
      <c r="BKH87" s="323"/>
      <c r="BKI87" s="323"/>
      <c r="BKJ87" s="323"/>
      <c r="BKK87" s="323"/>
      <c r="BKL87" s="323"/>
      <c r="BKM87" s="323"/>
      <c r="BKN87" s="323"/>
      <c r="BKO87" s="323"/>
      <c r="BKP87" s="323"/>
      <c r="BKQ87" s="323"/>
      <c r="BKR87" s="323"/>
      <c r="BKS87" s="323"/>
      <c r="BKT87" s="323"/>
      <c r="BKU87" s="323"/>
      <c r="BKV87" s="323"/>
      <c r="BKW87" s="323"/>
      <c r="BKX87" s="323"/>
      <c r="BKY87" s="323"/>
      <c r="BKZ87" s="323"/>
      <c r="BLA87" s="323"/>
      <c r="BLB87" s="323"/>
      <c r="BLC87" s="323"/>
      <c r="BLD87" s="323"/>
      <c r="BLE87" s="323"/>
      <c r="BLF87" s="323"/>
      <c r="BLG87" s="323"/>
      <c r="BLH87" s="323"/>
      <c r="BLI87" s="323"/>
      <c r="BLJ87" s="323"/>
      <c r="BLK87" s="323"/>
      <c r="BLL87" s="323"/>
      <c r="BLM87" s="323"/>
      <c r="BLN87" s="323"/>
      <c r="BLO87" s="323"/>
      <c r="BLP87" s="323"/>
      <c r="BLQ87" s="323"/>
      <c r="BLR87" s="323"/>
      <c r="BLS87" s="323"/>
      <c r="BLT87" s="323"/>
      <c r="BLU87" s="323"/>
      <c r="BLV87" s="323"/>
      <c r="BLW87" s="323"/>
      <c r="BLX87" s="323"/>
      <c r="BLY87" s="323"/>
      <c r="BLZ87" s="323"/>
      <c r="BMA87" s="323"/>
      <c r="BMB87" s="323"/>
      <c r="BMC87" s="323"/>
      <c r="BMD87" s="323"/>
      <c r="BME87" s="323"/>
      <c r="BMF87" s="323"/>
      <c r="BMG87" s="323"/>
      <c r="BMH87" s="323"/>
      <c r="BMI87" s="323"/>
      <c r="BMJ87" s="323"/>
      <c r="BMK87" s="323"/>
      <c r="BML87" s="323"/>
      <c r="BMM87" s="323"/>
      <c r="BMN87" s="323"/>
      <c r="BMO87" s="323"/>
      <c r="BMP87" s="323"/>
      <c r="BMQ87" s="323"/>
      <c r="BMR87" s="323"/>
      <c r="BMS87" s="323"/>
      <c r="BMT87" s="323"/>
      <c r="BMU87" s="323"/>
      <c r="BMV87" s="323"/>
      <c r="BMW87" s="323"/>
      <c r="BMX87" s="323"/>
      <c r="BMY87" s="323"/>
      <c r="BMZ87" s="323"/>
      <c r="BNA87" s="323"/>
      <c r="BNB87" s="323"/>
      <c r="BNC87" s="323"/>
      <c r="BND87" s="323"/>
      <c r="BNE87" s="323"/>
      <c r="BNF87" s="323"/>
      <c r="BNG87" s="323"/>
      <c r="BNH87" s="323"/>
      <c r="BNI87" s="323"/>
      <c r="BNJ87" s="323"/>
      <c r="BNK87" s="323"/>
      <c r="BNL87" s="323"/>
      <c r="BNM87" s="323"/>
      <c r="BNN87" s="323"/>
      <c r="BNO87" s="323"/>
      <c r="BNP87" s="323"/>
      <c r="BNQ87" s="323"/>
      <c r="BNR87" s="323"/>
      <c r="BNS87" s="323"/>
      <c r="BNT87" s="323"/>
      <c r="BNU87" s="323"/>
      <c r="BNV87" s="323"/>
      <c r="BNW87" s="323"/>
      <c r="BNX87" s="323"/>
      <c r="BNY87" s="323"/>
      <c r="BNZ87" s="323"/>
      <c r="BOA87" s="323"/>
      <c r="BOB87" s="323"/>
      <c r="BOC87" s="323"/>
      <c r="BOD87" s="323"/>
      <c r="BOE87" s="323"/>
      <c r="BOF87" s="323"/>
      <c r="BOG87" s="323"/>
      <c r="BOH87" s="323"/>
      <c r="BOI87" s="323"/>
      <c r="BOJ87" s="323"/>
      <c r="BOK87" s="323"/>
      <c r="BOL87" s="323"/>
      <c r="BOM87" s="323"/>
      <c r="BON87" s="323"/>
      <c r="BOO87" s="323"/>
      <c r="BOP87" s="323"/>
      <c r="BOQ87" s="323"/>
      <c r="BOR87" s="323"/>
      <c r="BOS87" s="323"/>
      <c r="BOT87" s="323"/>
      <c r="BOU87" s="323"/>
      <c r="BOV87" s="323"/>
      <c r="BOW87" s="323"/>
      <c r="BOX87" s="323"/>
      <c r="BOY87" s="323"/>
      <c r="BOZ87" s="323"/>
      <c r="BPA87" s="323"/>
      <c r="BPB87" s="323"/>
      <c r="BPC87" s="323"/>
      <c r="BPD87" s="323"/>
      <c r="BPE87" s="323"/>
      <c r="BPF87" s="323"/>
      <c r="BPG87" s="323"/>
      <c r="BPH87" s="323"/>
      <c r="BPI87" s="323"/>
      <c r="BPJ87" s="323"/>
      <c r="BPK87" s="323"/>
      <c r="BPL87" s="323"/>
      <c r="BPM87" s="323"/>
      <c r="BPN87" s="323"/>
      <c r="BPO87" s="323"/>
      <c r="BPP87" s="323"/>
      <c r="BPQ87" s="323"/>
      <c r="BPR87" s="323"/>
      <c r="BPS87" s="323"/>
      <c r="BPT87" s="323"/>
      <c r="BPU87" s="323"/>
      <c r="BPV87" s="323"/>
      <c r="BPW87" s="323"/>
      <c r="BPX87" s="323"/>
      <c r="BPY87" s="323"/>
      <c r="BPZ87" s="323"/>
      <c r="BQA87" s="323"/>
      <c r="BQB87" s="323"/>
      <c r="BQC87" s="323"/>
      <c r="BQD87" s="323"/>
      <c r="BQE87" s="323"/>
      <c r="BQF87" s="323"/>
      <c r="BQG87" s="323"/>
      <c r="BQH87" s="323"/>
      <c r="BQI87" s="323"/>
      <c r="BQJ87" s="323"/>
      <c r="BQK87" s="323"/>
      <c r="BQL87" s="323"/>
      <c r="BQM87" s="323"/>
      <c r="BQN87" s="323"/>
      <c r="BQO87" s="323"/>
      <c r="BQP87" s="323"/>
      <c r="BQQ87" s="323"/>
      <c r="BQR87" s="323"/>
      <c r="BQS87" s="323"/>
      <c r="BQT87" s="323"/>
      <c r="BQU87" s="323"/>
      <c r="BQV87" s="323"/>
      <c r="BQW87" s="323"/>
      <c r="BQX87" s="323"/>
      <c r="BQY87" s="323"/>
      <c r="BQZ87" s="323"/>
      <c r="BRA87" s="323"/>
      <c r="BRB87" s="323"/>
      <c r="BRC87" s="323"/>
      <c r="BRD87" s="323"/>
      <c r="BRE87" s="323"/>
      <c r="BRF87" s="323"/>
      <c r="BRG87" s="323"/>
      <c r="BRH87" s="323"/>
      <c r="BRI87" s="323"/>
      <c r="BRJ87" s="323"/>
      <c r="BRK87" s="323"/>
      <c r="BRL87" s="323"/>
      <c r="BRM87" s="323"/>
      <c r="BRN87" s="323"/>
      <c r="BRO87" s="323"/>
      <c r="BRP87" s="323"/>
      <c r="BRQ87" s="323"/>
      <c r="BRR87" s="323"/>
      <c r="BRS87" s="323"/>
      <c r="BRT87" s="323"/>
      <c r="BRU87" s="323"/>
      <c r="BRV87" s="323"/>
      <c r="BRW87" s="323"/>
      <c r="BRX87" s="323"/>
      <c r="BRY87" s="323"/>
      <c r="BRZ87" s="323"/>
      <c r="BSA87" s="323"/>
      <c r="BSB87" s="323"/>
      <c r="BSC87" s="323"/>
      <c r="BSD87" s="323"/>
      <c r="BSE87" s="323"/>
      <c r="BSF87" s="323"/>
      <c r="BSG87" s="323"/>
      <c r="BSH87" s="323"/>
      <c r="BSI87" s="323"/>
      <c r="BSJ87" s="323"/>
      <c r="BSK87" s="323"/>
      <c r="BSL87" s="323"/>
      <c r="BSM87" s="323"/>
      <c r="BSN87" s="323"/>
      <c r="BSO87" s="323"/>
      <c r="BSP87" s="323"/>
      <c r="BSQ87" s="323"/>
      <c r="BSR87" s="323"/>
      <c r="BSS87" s="323"/>
      <c r="BST87" s="323"/>
      <c r="BSU87" s="323"/>
      <c r="BSV87" s="323"/>
      <c r="BSW87" s="323"/>
      <c r="BSX87" s="323"/>
      <c r="BSY87" s="323"/>
      <c r="BSZ87" s="323"/>
      <c r="BTA87" s="323"/>
      <c r="BTB87" s="323"/>
      <c r="BTC87" s="323"/>
      <c r="BTD87" s="323"/>
      <c r="BTE87" s="323"/>
      <c r="BTF87" s="323"/>
      <c r="BTG87" s="323"/>
      <c r="BTH87" s="323"/>
      <c r="BTI87" s="323"/>
      <c r="BTJ87" s="323"/>
      <c r="BTK87" s="323"/>
      <c r="BTL87" s="323"/>
      <c r="BTM87" s="323"/>
      <c r="BTN87" s="323"/>
      <c r="BTO87" s="323"/>
      <c r="BTP87" s="323"/>
      <c r="BTQ87" s="323"/>
      <c r="BTR87" s="323"/>
      <c r="BTS87" s="323"/>
      <c r="BTT87" s="323"/>
      <c r="BTU87" s="323"/>
      <c r="BTV87" s="323"/>
      <c r="BTW87" s="323"/>
      <c r="BTX87" s="323"/>
      <c r="BTY87" s="323"/>
      <c r="BTZ87" s="323"/>
      <c r="BUA87" s="323"/>
      <c r="BUB87" s="323"/>
      <c r="BUC87" s="323"/>
      <c r="BUD87" s="323"/>
      <c r="BUE87" s="323"/>
      <c r="BUF87" s="323"/>
      <c r="BUG87" s="323"/>
      <c r="BUH87" s="323"/>
      <c r="BUI87" s="323"/>
      <c r="BUJ87" s="323"/>
      <c r="BUK87" s="323"/>
      <c r="BUL87" s="323"/>
      <c r="BUM87" s="323"/>
      <c r="BUN87" s="323"/>
      <c r="BUO87" s="323"/>
      <c r="BUP87" s="323"/>
      <c r="BUQ87" s="323"/>
      <c r="BUR87" s="323"/>
      <c r="BUS87" s="323"/>
      <c r="BUT87" s="323"/>
      <c r="BUU87" s="323"/>
      <c r="BUV87" s="323"/>
      <c r="BUW87" s="323"/>
      <c r="BUX87" s="323"/>
      <c r="BUY87" s="323"/>
      <c r="BUZ87" s="323"/>
      <c r="BVA87" s="323"/>
      <c r="BVB87" s="323"/>
      <c r="BVC87" s="323"/>
      <c r="BVD87" s="323"/>
      <c r="BVE87" s="323"/>
      <c r="BVF87" s="323"/>
      <c r="BVG87" s="323"/>
      <c r="BVH87" s="323"/>
      <c r="BVI87" s="323"/>
      <c r="BVJ87" s="323"/>
      <c r="BVK87" s="323"/>
      <c r="BVL87" s="323"/>
      <c r="BVM87" s="323"/>
      <c r="BVN87" s="323"/>
      <c r="BVO87" s="323"/>
      <c r="BVP87" s="323"/>
      <c r="BVQ87" s="323"/>
      <c r="BVR87" s="323"/>
      <c r="BVS87" s="323"/>
      <c r="BVT87" s="323"/>
      <c r="BVU87" s="323"/>
      <c r="BVV87" s="323"/>
      <c r="BVW87" s="323"/>
      <c r="BVX87" s="323"/>
      <c r="BVY87" s="323"/>
      <c r="BVZ87" s="323"/>
      <c r="BWA87" s="323"/>
      <c r="BWB87" s="323"/>
      <c r="BWC87" s="323"/>
      <c r="BWD87" s="323"/>
      <c r="BWE87" s="323"/>
      <c r="BWF87" s="323"/>
      <c r="BWG87" s="323"/>
      <c r="BWH87" s="323"/>
      <c r="BWI87" s="323"/>
      <c r="BWJ87" s="323"/>
      <c r="BWK87" s="323"/>
      <c r="BWL87" s="323"/>
      <c r="BWM87" s="323"/>
      <c r="BWN87" s="323"/>
      <c r="BWO87" s="323"/>
      <c r="BWP87" s="323"/>
      <c r="BWQ87" s="323"/>
      <c r="BWR87" s="323"/>
      <c r="BWS87" s="323"/>
      <c r="BWT87" s="323"/>
      <c r="BWU87" s="323"/>
      <c r="BWV87" s="323"/>
      <c r="BWW87" s="323"/>
      <c r="BWX87" s="323"/>
      <c r="BWY87" s="323"/>
      <c r="BWZ87" s="323"/>
      <c r="BXA87" s="323"/>
      <c r="BXB87" s="323"/>
      <c r="BXC87" s="323"/>
      <c r="BXD87" s="323"/>
      <c r="BXE87" s="323"/>
      <c r="BXF87" s="323"/>
      <c r="BXG87" s="323"/>
      <c r="BXH87" s="323"/>
      <c r="BXI87" s="323"/>
      <c r="BXJ87" s="323"/>
      <c r="BXK87" s="323"/>
      <c r="BXL87" s="323"/>
      <c r="BXM87" s="323"/>
      <c r="BXN87" s="323"/>
      <c r="BXO87" s="323"/>
      <c r="BXP87" s="323"/>
      <c r="BXQ87" s="323"/>
      <c r="BXR87" s="323"/>
      <c r="BXS87" s="323"/>
      <c r="BXT87" s="323"/>
      <c r="BXU87" s="323"/>
      <c r="BXV87" s="323"/>
      <c r="BXW87" s="323"/>
      <c r="BXX87" s="323"/>
      <c r="BXY87" s="323"/>
      <c r="BXZ87" s="323"/>
      <c r="BYA87" s="323"/>
      <c r="BYB87" s="323"/>
      <c r="BYC87" s="323"/>
      <c r="BYD87" s="323"/>
      <c r="BYE87" s="323"/>
      <c r="BYF87" s="323"/>
      <c r="BYG87" s="323"/>
      <c r="BYH87" s="323"/>
      <c r="BYI87" s="323"/>
      <c r="BYJ87" s="323"/>
      <c r="BYK87" s="323"/>
      <c r="BYL87" s="323"/>
      <c r="BYM87" s="323"/>
      <c r="BYN87" s="323"/>
      <c r="BYO87" s="323"/>
      <c r="BYP87" s="323"/>
      <c r="BYQ87" s="323"/>
      <c r="BYR87" s="323"/>
      <c r="BYS87" s="323"/>
      <c r="BYT87" s="323"/>
      <c r="BYU87" s="323"/>
      <c r="BYV87" s="323"/>
      <c r="BYW87" s="323"/>
      <c r="BYX87" s="323"/>
      <c r="BYY87" s="323"/>
      <c r="BYZ87" s="323"/>
      <c r="BZA87" s="323"/>
      <c r="BZB87" s="323"/>
      <c r="BZC87" s="323"/>
      <c r="BZD87" s="323"/>
      <c r="BZE87" s="323"/>
      <c r="BZF87" s="323"/>
      <c r="BZG87" s="323"/>
      <c r="BZH87" s="323"/>
      <c r="BZI87" s="323"/>
      <c r="BZJ87" s="323"/>
      <c r="BZK87" s="323"/>
      <c r="BZL87" s="323"/>
      <c r="BZM87" s="323"/>
      <c r="BZN87" s="323"/>
      <c r="BZO87" s="323"/>
      <c r="BZP87" s="323"/>
      <c r="BZQ87" s="323"/>
      <c r="BZR87" s="323"/>
      <c r="BZS87" s="323"/>
      <c r="BZT87" s="323"/>
      <c r="BZU87" s="323"/>
      <c r="BZV87" s="323"/>
      <c r="BZW87" s="323"/>
      <c r="BZX87" s="323"/>
      <c r="BZY87" s="323"/>
      <c r="BZZ87" s="323"/>
      <c r="CAA87" s="323"/>
      <c r="CAB87" s="323"/>
      <c r="CAC87" s="323"/>
      <c r="CAD87" s="323"/>
      <c r="CAE87" s="323"/>
      <c r="CAF87" s="323"/>
      <c r="CAG87" s="323"/>
      <c r="CAH87" s="323"/>
      <c r="CAI87" s="323"/>
      <c r="CAJ87" s="323"/>
      <c r="CAK87" s="323"/>
      <c r="CAL87" s="323"/>
      <c r="CAM87" s="323"/>
      <c r="CAN87" s="323"/>
      <c r="CAO87" s="323"/>
      <c r="CAP87" s="323"/>
      <c r="CAQ87" s="323"/>
      <c r="CAR87" s="323"/>
      <c r="CAS87" s="323"/>
      <c r="CAT87" s="323"/>
      <c r="CAU87" s="323"/>
      <c r="CAV87" s="323"/>
      <c r="CAW87" s="323"/>
      <c r="CAX87" s="323"/>
      <c r="CAY87" s="323"/>
      <c r="CAZ87" s="323"/>
      <c r="CBA87" s="323"/>
      <c r="CBB87" s="323"/>
      <c r="CBC87" s="323"/>
      <c r="CBD87" s="323"/>
      <c r="CBE87" s="323"/>
      <c r="CBF87" s="323"/>
      <c r="CBG87" s="323"/>
      <c r="CBH87" s="323"/>
      <c r="CBI87" s="323"/>
      <c r="CBJ87" s="323"/>
      <c r="CBK87" s="323"/>
      <c r="CBL87" s="323"/>
      <c r="CBM87" s="323"/>
      <c r="CBN87" s="323"/>
      <c r="CBO87" s="323"/>
      <c r="CBP87" s="323"/>
      <c r="CBQ87" s="323"/>
      <c r="CBR87" s="323"/>
      <c r="CBS87" s="323"/>
      <c r="CBT87" s="323"/>
      <c r="CBU87" s="323"/>
      <c r="CBV87" s="323"/>
      <c r="CBW87" s="323"/>
      <c r="CBX87" s="323"/>
      <c r="CBY87" s="323"/>
      <c r="CBZ87" s="323"/>
      <c r="CCA87" s="323"/>
      <c r="CCB87" s="323"/>
      <c r="CCC87" s="323"/>
      <c r="CCD87" s="323"/>
      <c r="CCE87" s="323"/>
      <c r="CCF87" s="323"/>
      <c r="CCG87" s="323"/>
      <c r="CCH87" s="323"/>
      <c r="CCI87" s="323"/>
      <c r="CCJ87" s="323"/>
      <c r="CCK87" s="323"/>
      <c r="CCL87" s="323"/>
      <c r="CCM87" s="323"/>
      <c r="CCN87" s="323"/>
      <c r="CCO87" s="323"/>
      <c r="CCP87" s="323"/>
      <c r="CCQ87" s="323"/>
      <c r="CCR87" s="323"/>
      <c r="CCS87" s="323"/>
      <c r="CCT87" s="323"/>
      <c r="CCU87" s="323"/>
      <c r="CCV87" s="323"/>
      <c r="CCW87" s="323"/>
      <c r="CCX87" s="323"/>
      <c r="CCY87" s="323"/>
      <c r="CCZ87" s="323"/>
      <c r="CDA87" s="323"/>
      <c r="CDB87" s="323"/>
      <c r="CDC87" s="323"/>
      <c r="CDD87" s="323"/>
      <c r="CDE87" s="323"/>
      <c r="CDF87" s="323"/>
      <c r="CDG87" s="323"/>
      <c r="CDH87" s="323"/>
      <c r="CDI87" s="323"/>
      <c r="CDJ87" s="323"/>
      <c r="CDK87" s="323"/>
      <c r="CDL87" s="323"/>
      <c r="CDM87" s="323"/>
      <c r="CDN87" s="323"/>
      <c r="CDO87" s="323"/>
      <c r="CDP87" s="323"/>
      <c r="CDQ87" s="323"/>
      <c r="CDR87" s="323"/>
      <c r="CDS87" s="323"/>
      <c r="CDT87" s="323"/>
      <c r="CDU87" s="323"/>
      <c r="CDV87" s="323"/>
      <c r="CDW87" s="323"/>
      <c r="CDX87" s="323"/>
      <c r="CDY87" s="323"/>
      <c r="CDZ87" s="323"/>
      <c r="CEA87" s="323"/>
      <c r="CEB87" s="323"/>
      <c r="CEC87" s="323"/>
      <c r="CED87" s="323"/>
      <c r="CEE87" s="323"/>
      <c r="CEF87" s="323"/>
      <c r="CEG87" s="323"/>
      <c r="CEH87" s="323"/>
      <c r="CEI87" s="323"/>
      <c r="CEJ87" s="323"/>
      <c r="CEK87" s="323"/>
      <c r="CEL87" s="323"/>
      <c r="CEM87" s="323"/>
      <c r="CEN87" s="323"/>
      <c r="CEO87" s="323"/>
      <c r="CEP87" s="323"/>
      <c r="CEQ87" s="323"/>
      <c r="CER87" s="323"/>
      <c r="CES87" s="323"/>
      <c r="CET87" s="323"/>
      <c r="CEU87" s="323"/>
      <c r="CEV87" s="323"/>
      <c r="CEW87" s="323"/>
      <c r="CEX87" s="323"/>
      <c r="CEY87" s="323"/>
      <c r="CEZ87" s="323"/>
      <c r="CFA87" s="323"/>
      <c r="CFB87" s="323"/>
      <c r="CFC87" s="323"/>
      <c r="CFD87" s="323"/>
      <c r="CFE87" s="323"/>
      <c r="CFF87" s="323"/>
      <c r="CFG87" s="323"/>
      <c r="CFH87" s="323"/>
      <c r="CFI87" s="323"/>
      <c r="CFJ87" s="323"/>
      <c r="CFK87" s="323"/>
      <c r="CFL87" s="323"/>
      <c r="CFM87" s="323"/>
      <c r="CFN87" s="323"/>
      <c r="CFO87" s="323"/>
      <c r="CFP87" s="323"/>
      <c r="CFQ87" s="323"/>
      <c r="CFR87" s="323"/>
      <c r="CFS87" s="323"/>
      <c r="CFT87" s="323"/>
      <c r="CFU87" s="323"/>
      <c r="CFV87" s="323"/>
      <c r="CFW87" s="323"/>
      <c r="CFX87" s="323"/>
      <c r="CFY87" s="323"/>
      <c r="CFZ87" s="323"/>
      <c r="CGA87" s="323"/>
      <c r="CGB87" s="323"/>
      <c r="CGC87" s="323"/>
      <c r="CGD87" s="323"/>
      <c r="CGE87" s="323"/>
      <c r="CGF87" s="323"/>
      <c r="CGG87" s="323"/>
      <c r="CGH87" s="323"/>
      <c r="CGI87" s="323"/>
      <c r="CGJ87" s="323"/>
      <c r="CGK87" s="323"/>
      <c r="CGL87" s="323"/>
      <c r="CGM87" s="323"/>
      <c r="CGN87" s="323"/>
      <c r="CGO87" s="323"/>
      <c r="CGP87" s="323"/>
      <c r="CGQ87" s="323"/>
      <c r="CGR87" s="323"/>
      <c r="CGS87" s="323"/>
      <c r="CGT87" s="323"/>
      <c r="CGU87" s="323"/>
      <c r="CGV87" s="323"/>
      <c r="CGW87" s="323"/>
      <c r="CGX87" s="323"/>
      <c r="CGY87" s="323"/>
      <c r="CGZ87" s="323"/>
      <c r="CHA87" s="323"/>
      <c r="CHB87" s="323"/>
      <c r="CHC87" s="323"/>
      <c r="CHD87" s="323"/>
      <c r="CHE87" s="323"/>
      <c r="CHF87" s="323"/>
      <c r="CHG87" s="323"/>
      <c r="CHH87" s="323"/>
      <c r="CHI87" s="323"/>
      <c r="CHJ87" s="323"/>
      <c r="CHK87" s="323"/>
      <c r="CHL87" s="323"/>
      <c r="CHM87" s="323"/>
      <c r="CHN87" s="323"/>
      <c r="CHO87" s="323"/>
      <c r="CHP87" s="323"/>
      <c r="CHQ87" s="323"/>
      <c r="CHR87" s="323"/>
      <c r="CHS87" s="323"/>
      <c r="CHT87" s="323"/>
      <c r="CHU87" s="323"/>
      <c r="CHV87" s="323"/>
      <c r="CHW87" s="323"/>
      <c r="CHX87" s="323"/>
      <c r="CHY87" s="323"/>
      <c r="CHZ87" s="323"/>
      <c r="CIA87" s="323"/>
      <c r="CIB87" s="323"/>
      <c r="CIC87" s="323"/>
      <c r="CID87" s="323"/>
      <c r="CIE87" s="323"/>
      <c r="CIF87" s="323"/>
      <c r="CIG87" s="323"/>
      <c r="CIH87" s="323"/>
      <c r="CII87" s="323"/>
      <c r="CIJ87" s="323"/>
      <c r="CIK87" s="323"/>
      <c r="CIL87" s="323"/>
      <c r="CIM87" s="323"/>
      <c r="CIN87" s="323"/>
      <c r="CIO87" s="323"/>
      <c r="CIP87" s="323"/>
      <c r="CIQ87" s="323"/>
      <c r="CIR87" s="323"/>
      <c r="CIS87" s="323"/>
      <c r="CIT87" s="323"/>
      <c r="CIU87" s="323"/>
      <c r="CIV87" s="323"/>
      <c r="CIW87" s="323"/>
      <c r="CIX87" s="323"/>
      <c r="CIY87" s="323"/>
      <c r="CIZ87" s="323"/>
      <c r="CJA87" s="323"/>
      <c r="CJB87" s="323"/>
      <c r="CJC87" s="323"/>
      <c r="CJD87" s="323"/>
      <c r="CJE87" s="323"/>
      <c r="CJF87" s="323"/>
      <c r="CJG87" s="323"/>
      <c r="CJH87" s="323"/>
      <c r="CJI87" s="323"/>
      <c r="CJJ87" s="323"/>
      <c r="CJK87" s="323"/>
      <c r="CJL87" s="323"/>
      <c r="CJM87" s="323"/>
      <c r="CJN87" s="323"/>
      <c r="CJO87" s="323"/>
      <c r="CJP87" s="323"/>
      <c r="CJQ87" s="323"/>
      <c r="CJR87" s="323"/>
      <c r="CJS87" s="323"/>
      <c r="CJT87" s="323"/>
      <c r="CJU87" s="323"/>
      <c r="CJV87" s="323"/>
      <c r="CJW87" s="323"/>
      <c r="CJX87" s="323"/>
      <c r="CJY87" s="323"/>
      <c r="CJZ87" s="323"/>
      <c r="CKA87" s="323"/>
      <c r="CKB87" s="323"/>
      <c r="CKC87" s="323"/>
      <c r="CKD87" s="323"/>
      <c r="CKE87" s="323"/>
      <c r="CKF87" s="323"/>
      <c r="CKG87" s="323"/>
      <c r="CKH87" s="323"/>
      <c r="CKI87" s="323"/>
      <c r="CKJ87" s="323"/>
      <c r="CKK87" s="323"/>
      <c r="CKL87" s="323"/>
      <c r="CKM87" s="323"/>
      <c r="CKN87" s="323"/>
      <c r="CKO87" s="323"/>
      <c r="CKP87" s="323"/>
      <c r="CKQ87" s="323"/>
      <c r="CKR87" s="323"/>
      <c r="CKS87" s="323"/>
      <c r="CKT87" s="323"/>
      <c r="CKU87" s="323"/>
      <c r="CKV87" s="323"/>
      <c r="CKW87" s="323"/>
      <c r="CKX87" s="323"/>
      <c r="CKY87" s="323"/>
      <c r="CKZ87" s="323"/>
      <c r="CLA87" s="323"/>
      <c r="CLB87" s="323"/>
      <c r="CLC87" s="323"/>
      <c r="CLD87" s="323"/>
      <c r="CLE87" s="323"/>
      <c r="CLF87" s="323"/>
      <c r="CLG87" s="323"/>
      <c r="CLH87" s="323"/>
      <c r="CLI87" s="323"/>
      <c r="CLJ87" s="323"/>
      <c r="CLK87" s="323"/>
      <c r="CLL87" s="323"/>
      <c r="CLM87" s="323"/>
      <c r="CLN87" s="323"/>
      <c r="CLO87" s="323"/>
      <c r="CLP87" s="323"/>
      <c r="CLQ87" s="323"/>
      <c r="CLR87" s="323"/>
      <c r="CLS87" s="323"/>
      <c r="CLT87" s="323"/>
      <c r="CLU87" s="323"/>
      <c r="CLV87" s="323"/>
      <c r="CLW87" s="323"/>
      <c r="CLX87" s="323"/>
      <c r="CLY87" s="323"/>
      <c r="CLZ87" s="323"/>
      <c r="CMA87" s="323"/>
      <c r="CMB87" s="323"/>
      <c r="CMC87" s="323"/>
      <c r="CMD87" s="323"/>
      <c r="CME87" s="323"/>
      <c r="CMF87" s="323"/>
      <c r="CMG87" s="323"/>
      <c r="CMH87" s="323"/>
      <c r="CMI87" s="323"/>
      <c r="CMJ87" s="323"/>
      <c r="CMK87" s="323"/>
      <c r="CML87" s="323"/>
      <c r="CMM87" s="323"/>
      <c r="CMN87" s="323"/>
      <c r="CMO87" s="323"/>
      <c r="CMP87" s="323"/>
      <c r="CMQ87" s="323"/>
      <c r="CMR87" s="323"/>
      <c r="CMS87" s="323"/>
      <c r="CMT87" s="323"/>
      <c r="CMU87" s="323"/>
      <c r="CMV87" s="323"/>
      <c r="CMW87" s="323"/>
      <c r="CMX87" s="323"/>
      <c r="CMY87" s="323"/>
      <c r="CMZ87" s="323"/>
      <c r="CNA87" s="323"/>
      <c r="CNB87" s="323"/>
      <c r="CNC87" s="323"/>
      <c r="CND87" s="323"/>
      <c r="CNE87" s="323"/>
      <c r="CNF87" s="323"/>
      <c r="CNG87" s="323"/>
      <c r="CNH87" s="323"/>
      <c r="CNI87" s="323"/>
      <c r="CNJ87" s="323"/>
      <c r="CNK87" s="323"/>
      <c r="CNL87" s="323"/>
      <c r="CNM87" s="323"/>
      <c r="CNN87" s="323"/>
      <c r="CNO87" s="323"/>
      <c r="CNP87" s="323"/>
      <c r="CNQ87" s="323"/>
      <c r="CNR87" s="323"/>
      <c r="CNS87" s="323"/>
      <c r="CNT87" s="323"/>
      <c r="CNU87" s="323"/>
      <c r="CNV87" s="323"/>
      <c r="CNW87" s="323"/>
      <c r="CNX87" s="323"/>
      <c r="CNY87" s="323"/>
      <c r="CNZ87" s="323"/>
      <c r="COA87" s="323"/>
      <c r="COB87" s="323"/>
      <c r="COC87" s="323"/>
      <c r="COD87" s="323"/>
      <c r="COE87" s="323"/>
      <c r="COF87" s="323"/>
      <c r="COG87" s="323"/>
      <c r="COH87" s="323"/>
      <c r="COI87" s="323"/>
      <c r="COJ87" s="323"/>
      <c r="COK87" s="323"/>
      <c r="COL87" s="323"/>
      <c r="COM87" s="323"/>
      <c r="CON87" s="323"/>
      <c r="COO87" s="323"/>
      <c r="COP87" s="323"/>
      <c r="COQ87" s="323"/>
      <c r="COR87" s="323"/>
      <c r="COS87" s="323"/>
      <c r="COT87" s="323"/>
      <c r="COU87" s="323"/>
      <c r="COV87" s="323"/>
      <c r="COW87" s="323"/>
      <c r="COX87" s="323"/>
      <c r="COY87" s="323"/>
      <c r="COZ87" s="323"/>
      <c r="CPA87" s="323"/>
      <c r="CPB87" s="323"/>
      <c r="CPC87" s="323"/>
      <c r="CPD87" s="323"/>
      <c r="CPE87" s="323"/>
      <c r="CPF87" s="323"/>
      <c r="CPG87" s="323"/>
      <c r="CPH87" s="323"/>
      <c r="CPI87" s="323"/>
      <c r="CPJ87" s="323"/>
      <c r="CPK87" s="323"/>
      <c r="CPL87" s="323"/>
      <c r="CPM87" s="323"/>
      <c r="CPN87" s="323"/>
      <c r="CPO87" s="323"/>
      <c r="CPP87" s="323"/>
      <c r="CPQ87" s="323"/>
      <c r="CPR87" s="323"/>
      <c r="CPS87" s="323"/>
      <c r="CPT87" s="323"/>
      <c r="CPU87" s="323"/>
      <c r="CPV87" s="323"/>
      <c r="CPW87" s="323"/>
      <c r="CPX87" s="323"/>
      <c r="CPY87" s="323"/>
      <c r="CPZ87" s="323"/>
      <c r="CQA87" s="323"/>
      <c r="CQB87" s="323"/>
      <c r="CQC87" s="323"/>
      <c r="CQD87" s="323"/>
      <c r="CQE87" s="323"/>
      <c r="CQF87" s="323"/>
      <c r="CQG87" s="323"/>
      <c r="CQH87" s="323"/>
      <c r="CQI87" s="323"/>
      <c r="CQJ87" s="323"/>
      <c r="CQK87" s="323"/>
      <c r="CQL87" s="323"/>
      <c r="CQM87" s="323"/>
      <c r="CQN87" s="323"/>
      <c r="CQO87" s="323"/>
      <c r="CQP87" s="323"/>
      <c r="CQQ87" s="323"/>
      <c r="CQR87" s="323"/>
      <c r="CQS87" s="323"/>
      <c r="CQT87" s="323"/>
      <c r="CQU87" s="323"/>
      <c r="CQV87" s="323"/>
      <c r="CQW87" s="323"/>
      <c r="CQX87" s="323"/>
      <c r="CQY87" s="323"/>
      <c r="CQZ87" s="323"/>
      <c r="CRA87" s="323"/>
      <c r="CRB87" s="323"/>
      <c r="CRC87" s="323"/>
      <c r="CRD87" s="323"/>
      <c r="CRE87" s="323"/>
      <c r="CRF87" s="323"/>
      <c r="CRG87" s="323"/>
      <c r="CRH87" s="323"/>
      <c r="CRI87" s="323"/>
      <c r="CRJ87" s="323"/>
      <c r="CRK87" s="323"/>
      <c r="CRL87" s="323"/>
      <c r="CRM87" s="323"/>
      <c r="CRN87" s="323"/>
      <c r="CRO87" s="323"/>
      <c r="CRP87" s="323"/>
      <c r="CRQ87" s="323"/>
      <c r="CRR87" s="323"/>
      <c r="CRS87" s="323"/>
      <c r="CRT87" s="323"/>
      <c r="CRU87" s="323"/>
      <c r="CRV87" s="323"/>
      <c r="CRW87" s="323"/>
      <c r="CRX87" s="323"/>
      <c r="CRY87" s="323"/>
      <c r="CRZ87" s="323"/>
      <c r="CSA87" s="323"/>
      <c r="CSB87" s="323"/>
      <c r="CSC87" s="323"/>
      <c r="CSD87" s="323"/>
      <c r="CSE87" s="323"/>
      <c r="CSF87" s="323"/>
      <c r="CSG87" s="323"/>
      <c r="CSH87" s="323"/>
      <c r="CSI87" s="323"/>
      <c r="CSJ87" s="323"/>
      <c r="CSK87" s="323"/>
      <c r="CSL87" s="323"/>
      <c r="CSM87" s="323"/>
      <c r="CSN87" s="323"/>
      <c r="CSO87" s="323"/>
      <c r="CSP87" s="323"/>
      <c r="CSQ87" s="323"/>
      <c r="CSR87" s="323"/>
      <c r="CSS87" s="323"/>
      <c r="CST87" s="323"/>
      <c r="CSU87" s="323"/>
      <c r="CSV87" s="323"/>
      <c r="CSW87" s="323"/>
      <c r="CSX87" s="323"/>
      <c r="CSY87" s="323"/>
      <c r="CSZ87" s="323"/>
      <c r="CTA87" s="323"/>
      <c r="CTB87" s="323"/>
      <c r="CTC87" s="323"/>
      <c r="CTD87" s="323"/>
      <c r="CTE87" s="323"/>
      <c r="CTF87" s="323"/>
      <c r="CTG87" s="323"/>
      <c r="CTH87" s="323"/>
      <c r="CTI87" s="323"/>
      <c r="CTJ87" s="323"/>
      <c r="CTK87" s="323"/>
      <c r="CTL87" s="323"/>
      <c r="CTM87" s="323"/>
      <c r="CTN87" s="323"/>
      <c r="CTO87" s="323"/>
      <c r="CTP87" s="323"/>
      <c r="CTQ87" s="323"/>
      <c r="CTR87" s="323"/>
      <c r="CTS87" s="323"/>
      <c r="CTT87" s="323"/>
      <c r="CTU87" s="323"/>
      <c r="CTV87" s="323"/>
      <c r="CTW87" s="323"/>
      <c r="CTX87" s="323"/>
      <c r="CTY87" s="323"/>
      <c r="CTZ87" s="323"/>
      <c r="CUA87" s="323"/>
      <c r="CUB87" s="323"/>
      <c r="CUC87" s="323"/>
      <c r="CUD87" s="323"/>
      <c r="CUE87" s="323"/>
      <c r="CUF87" s="323"/>
      <c r="CUG87" s="323"/>
      <c r="CUH87" s="323"/>
      <c r="CUI87" s="323"/>
      <c r="CUJ87" s="323"/>
      <c r="CUK87" s="323"/>
      <c r="CUL87" s="323"/>
      <c r="CUM87" s="323"/>
      <c r="CUN87" s="323"/>
      <c r="CUO87" s="323"/>
      <c r="CUP87" s="323"/>
      <c r="CUQ87" s="323"/>
      <c r="CUR87" s="323"/>
      <c r="CUS87" s="323"/>
      <c r="CUT87" s="323"/>
      <c r="CUU87" s="323"/>
      <c r="CUV87" s="323"/>
      <c r="CUW87" s="323"/>
      <c r="CUX87" s="323"/>
      <c r="CUY87" s="323"/>
      <c r="CUZ87" s="323"/>
      <c r="CVA87" s="323"/>
      <c r="CVB87" s="323"/>
      <c r="CVC87" s="323"/>
      <c r="CVD87" s="323"/>
      <c r="CVE87" s="323"/>
      <c r="CVF87" s="323"/>
      <c r="CVG87" s="323"/>
      <c r="CVH87" s="323"/>
      <c r="CVI87" s="323"/>
      <c r="CVJ87" s="323"/>
      <c r="CVK87" s="323"/>
      <c r="CVL87" s="323"/>
      <c r="CVM87" s="323"/>
      <c r="CVN87" s="323"/>
      <c r="CVO87" s="323"/>
      <c r="CVP87" s="323"/>
      <c r="CVQ87" s="323"/>
      <c r="CVR87" s="323"/>
      <c r="CVS87" s="323"/>
      <c r="CVT87" s="323"/>
      <c r="CVU87" s="323"/>
      <c r="CVV87" s="323"/>
      <c r="CVW87" s="323"/>
      <c r="CVX87" s="323"/>
      <c r="CVY87" s="323"/>
      <c r="CVZ87" s="323"/>
      <c r="CWA87" s="323"/>
      <c r="CWB87" s="323"/>
      <c r="CWC87" s="323"/>
      <c r="CWD87" s="323"/>
      <c r="CWE87" s="323"/>
      <c r="CWF87" s="323"/>
      <c r="CWG87" s="323"/>
      <c r="CWH87" s="323"/>
      <c r="CWI87" s="323"/>
      <c r="CWJ87" s="323"/>
      <c r="CWK87" s="323"/>
      <c r="CWL87" s="323"/>
      <c r="CWM87" s="323"/>
      <c r="CWN87" s="323"/>
      <c r="CWO87" s="323"/>
      <c r="CWP87" s="323"/>
      <c r="CWQ87" s="323"/>
      <c r="CWR87" s="323"/>
      <c r="CWS87" s="323"/>
      <c r="CWT87" s="323"/>
      <c r="CWU87" s="323"/>
      <c r="CWV87" s="323"/>
      <c r="CWW87" s="323"/>
      <c r="CWX87" s="323"/>
      <c r="CWY87" s="323"/>
      <c r="CWZ87" s="323"/>
      <c r="CXA87" s="323"/>
      <c r="CXB87" s="323"/>
      <c r="CXC87" s="323"/>
      <c r="CXD87" s="323"/>
      <c r="CXE87" s="323"/>
      <c r="CXF87" s="323"/>
      <c r="CXG87" s="323"/>
      <c r="CXH87" s="323"/>
      <c r="CXI87" s="323"/>
      <c r="CXJ87" s="323"/>
      <c r="CXK87" s="323"/>
      <c r="CXL87" s="323"/>
      <c r="CXM87" s="323"/>
      <c r="CXN87" s="323"/>
      <c r="CXO87" s="323"/>
      <c r="CXP87" s="323"/>
      <c r="CXQ87" s="323"/>
      <c r="CXR87" s="323"/>
      <c r="CXS87" s="323"/>
      <c r="CXT87" s="323"/>
      <c r="CXU87" s="323"/>
      <c r="CXV87" s="323"/>
      <c r="CXW87" s="323"/>
      <c r="CXX87" s="323"/>
      <c r="CXY87" s="323"/>
      <c r="CXZ87" s="323"/>
      <c r="CYA87" s="323"/>
      <c r="CYB87" s="323"/>
      <c r="CYC87" s="323"/>
      <c r="CYD87" s="323"/>
      <c r="CYE87" s="323"/>
      <c r="CYF87" s="323"/>
      <c r="CYG87" s="323"/>
      <c r="CYH87" s="323"/>
      <c r="CYI87" s="323"/>
      <c r="CYJ87" s="323"/>
      <c r="CYK87" s="323"/>
      <c r="CYL87" s="323"/>
      <c r="CYM87" s="323"/>
      <c r="CYN87" s="323"/>
      <c r="CYO87" s="323"/>
      <c r="CYP87" s="323"/>
      <c r="CYQ87" s="323"/>
      <c r="CYR87" s="323"/>
      <c r="CYS87" s="323"/>
      <c r="CYT87" s="323"/>
      <c r="CYU87" s="323"/>
      <c r="CYV87" s="323"/>
      <c r="CYW87" s="323"/>
      <c r="CYX87" s="323"/>
      <c r="CYY87" s="323"/>
      <c r="CYZ87" s="323"/>
      <c r="CZA87" s="323"/>
      <c r="CZB87" s="323"/>
      <c r="CZC87" s="323"/>
      <c r="CZD87" s="323"/>
      <c r="CZE87" s="323"/>
      <c r="CZF87" s="323"/>
      <c r="CZG87" s="323"/>
      <c r="CZH87" s="323"/>
      <c r="CZI87" s="323"/>
      <c r="CZJ87" s="323"/>
      <c r="CZK87" s="323"/>
      <c r="CZL87" s="323"/>
      <c r="CZM87" s="323"/>
      <c r="CZN87" s="323"/>
      <c r="CZO87" s="323"/>
      <c r="CZP87" s="323"/>
      <c r="CZQ87" s="323"/>
      <c r="CZR87" s="323"/>
      <c r="CZS87" s="323"/>
      <c r="CZT87" s="323"/>
      <c r="CZU87" s="323"/>
      <c r="CZV87" s="323"/>
      <c r="CZW87" s="323"/>
      <c r="CZX87" s="323"/>
      <c r="CZY87" s="323"/>
      <c r="CZZ87" s="323"/>
      <c r="DAA87" s="323"/>
      <c r="DAB87" s="323"/>
      <c r="DAC87" s="323"/>
      <c r="DAD87" s="323"/>
      <c r="DAE87" s="323"/>
      <c r="DAF87" s="323"/>
      <c r="DAG87" s="323"/>
      <c r="DAH87" s="323"/>
      <c r="DAI87" s="323"/>
      <c r="DAJ87" s="323"/>
      <c r="DAK87" s="323"/>
      <c r="DAL87" s="323"/>
      <c r="DAM87" s="323"/>
      <c r="DAN87" s="323"/>
      <c r="DAO87" s="323"/>
      <c r="DAP87" s="323"/>
      <c r="DAQ87" s="323"/>
      <c r="DAR87" s="323"/>
      <c r="DAS87" s="323"/>
      <c r="DAT87" s="323"/>
      <c r="DAU87" s="323"/>
      <c r="DAV87" s="323"/>
      <c r="DAW87" s="323"/>
      <c r="DAX87" s="323"/>
      <c r="DAY87" s="323"/>
      <c r="DAZ87" s="323"/>
      <c r="DBA87" s="323"/>
      <c r="DBB87" s="323"/>
      <c r="DBC87" s="323"/>
      <c r="DBD87" s="323"/>
      <c r="DBE87" s="323"/>
      <c r="DBF87" s="323"/>
      <c r="DBG87" s="323"/>
      <c r="DBH87" s="323"/>
      <c r="DBI87" s="323"/>
      <c r="DBJ87" s="323"/>
      <c r="DBK87" s="323"/>
      <c r="DBL87" s="323"/>
      <c r="DBM87" s="323"/>
      <c r="DBN87" s="323"/>
      <c r="DBO87" s="323"/>
      <c r="DBP87" s="323"/>
      <c r="DBQ87" s="323"/>
      <c r="DBR87" s="323"/>
      <c r="DBS87" s="323"/>
      <c r="DBT87" s="323"/>
      <c r="DBU87" s="323"/>
      <c r="DBV87" s="323"/>
      <c r="DBW87" s="323"/>
      <c r="DBX87" s="323"/>
      <c r="DBY87" s="323"/>
      <c r="DBZ87" s="323"/>
      <c r="DCA87" s="323"/>
      <c r="DCB87" s="323"/>
      <c r="DCC87" s="323"/>
      <c r="DCD87" s="323"/>
      <c r="DCE87" s="323"/>
      <c r="DCF87" s="323"/>
      <c r="DCG87" s="323"/>
      <c r="DCH87" s="323"/>
      <c r="DCI87" s="323"/>
      <c r="DCJ87" s="323"/>
      <c r="DCK87" s="323"/>
      <c r="DCL87" s="323"/>
      <c r="DCM87" s="323"/>
      <c r="DCN87" s="323"/>
      <c r="DCO87" s="323"/>
      <c r="DCP87" s="323"/>
      <c r="DCQ87" s="323"/>
      <c r="DCR87" s="323"/>
      <c r="DCS87" s="323"/>
      <c r="DCT87" s="323"/>
      <c r="DCU87" s="323"/>
      <c r="DCV87" s="323"/>
      <c r="DCW87" s="323"/>
      <c r="DCX87" s="323"/>
      <c r="DCY87" s="323"/>
      <c r="DCZ87" s="323"/>
      <c r="DDA87" s="323"/>
      <c r="DDB87" s="323"/>
      <c r="DDC87" s="323"/>
      <c r="DDD87" s="323"/>
      <c r="DDE87" s="323"/>
      <c r="DDF87" s="323"/>
      <c r="DDG87" s="323"/>
      <c r="DDH87" s="323"/>
      <c r="DDI87" s="323"/>
      <c r="DDJ87" s="323"/>
      <c r="DDK87" s="323"/>
      <c r="DDL87" s="323"/>
      <c r="DDM87" s="323"/>
      <c r="DDN87" s="323"/>
      <c r="DDO87" s="323"/>
      <c r="DDP87" s="323"/>
      <c r="DDQ87" s="323"/>
      <c r="DDR87" s="323"/>
      <c r="DDS87" s="323"/>
      <c r="DDT87" s="323"/>
      <c r="DDU87" s="323"/>
      <c r="DDV87" s="323"/>
      <c r="DDW87" s="323"/>
      <c r="DDX87" s="323"/>
      <c r="DDY87" s="323"/>
      <c r="DDZ87" s="323"/>
      <c r="DEA87" s="323"/>
      <c r="DEB87" s="323"/>
      <c r="DEC87" s="323"/>
      <c r="DED87" s="323"/>
      <c r="DEE87" s="323"/>
      <c r="DEF87" s="323"/>
      <c r="DEG87" s="323"/>
      <c r="DEH87" s="323"/>
      <c r="DEI87" s="323"/>
      <c r="DEJ87" s="323"/>
      <c r="DEK87" s="323"/>
      <c r="DEL87" s="323"/>
      <c r="DEM87" s="323"/>
      <c r="DEN87" s="323"/>
      <c r="DEO87" s="323"/>
      <c r="DEP87" s="323"/>
      <c r="DEQ87" s="323"/>
      <c r="DER87" s="323"/>
      <c r="DES87" s="323"/>
      <c r="DET87" s="323"/>
      <c r="DEU87" s="323"/>
      <c r="DEV87" s="323"/>
      <c r="DEW87" s="323"/>
      <c r="DEX87" s="323"/>
      <c r="DEY87" s="323"/>
      <c r="DEZ87" s="323"/>
      <c r="DFA87" s="323"/>
      <c r="DFB87" s="323"/>
      <c r="DFC87" s="323"/>
      <c r="DFD87" s="323"/>
      <c r="DFE87" s="323"/>
      <c r="DFF87" s="323"/>
      <c r="DFG87" s="323"/>
      <c r="DFH87" s="323"/>
      <c r="DFI87" s="323"/>
      <c r="DFJ87" s="323"/>
      <c r="DFK87" s="323"/>
      <c r="DFL87" s="323"/>
      <c r="DFM87" s="323"/>
      <c r="DFN87" s="323"/>
      <c r="DFO87" s="323"/>
      <c r="DFP87" s="323"/>
      <c r="DFQ87" s="323"/>
      <c r="DFR87" s="323"/>
      <c r="DFS87" s="323"/>
      <c r="DFT87" s="323"/>
      <c r="DFU87" s="323"/>
      <c r="DFV87" s="323"/>
      <c r="DFW87" s="323"/>
      <c r="DFX87" s="323"/>
      <c r="DFY87" s="323"/>
      <c r="DFZ87" s="323"/>
      <c r="DGA87" s="323"/>
      <c r="DGB87" s="323"/>
      <c r="DGC87" s="323"/>
      <c r="DGD87" s="323"/>
      <c r="DGE87" s="323"/>
      <c r="DGF87" s="323"/>
      <c r="DGG87" s="323"/>
      <c r="DGH87" s="323"/>
      <c r="DGI87" s="323"/>
      <c r="DGJ87" s="323"/>
      <c r="DGK87" s="323"/>
      <c r="DGL87" s="323"/>
      <c r="DGM87" s="323"/>
      <c r="DGN87" s="323"/>
      <c r="DGO87" s="323"/>
      <c r="DGP87" s="323"/>
      <c r="DGQ87" s="323"/>
      <c r="DGR87" s="323"/>
      <c r="DGS87" s="323"/>
      <c r="DGT87" s="323"/>
      <c r="DGU87" s="323"/>
      <c r="DGV87" s="323"/>
      <c r="DGW87" s="323"/>
      <c r="DGX87" s="323"/>
      <c r="DGY87" s="323"/>
      <c r="DGZ87" s="323"/>
      <c r="DHA87" s="323"/>
      <c r="DHB87" s="323"/>
      <c r="DHC87" s="323"/>
      <c r="DHD87" s="323"/>
      <c r="DHE87" s="323"/>
      <c r="DHF87" s="323"/>
      <c r="DHG87" s="323"/>
      <c r="DHH87" s="323"/>
      <c r="DHI87" s="323"/>
      <c r="DHJ87" s="323"/>
      <c r="DHK87" s="323"/>
      <c r="DHL87" s="323"/>
      <c r="DHM87" s="323"/>
      <c r="DHN87" s="323"/>
      <c r="DHO87" s="323"/>
      <c r="DHP87" s="323"/>
      <c r="DHQ87" s="323"/>
      <c r="DHR87" s="323"/>
      <c r="DHS87" s="323"/>
      <c r="DHT87" s="323"/>
      <c r="DHU87" s="323"/>
      <c r="DHV87" s="323"/>
      <c r="DHW87" s="323"/>
      <c r="DHX87" s="323"/>
      <c r="DHY87" s="323"/>
      <c r="DHZ87" s="323"/>
      <c r="DIA87" s="323"/>
      <c r="DIB87" s="323"/>
      <c r="DIC87" s="323"/>
      <c r="DID87" s="323"/>
      <c r="DIE87" s="323"/>
      <c r="DIF87" s="323"/>
      <c r="DIG87" s="323"/>
      <c r="DIH87" s="323"/>
      <c r="DII87" s="323"/>
      <c r="DIJ87" s="323"/>
      <c r="DIK87" s="323"/>
      <c r="DIL87" s="323"/>
      <c r="DIM87" s="323"/>
      <c r="DIN87" s="323"/>
      <c r="DIO87" s="323"/>
      <c r="DIP87" s="323"/>
      <c r="DIQ87" s="323"/>
      <c r="DIR87" s="323"/>
      <c r="DIS87" s="323"/>
      <c r="DIT87" s="323"/>
      <c r="DIU87" s="323"/>
      <c r="DIV87" s="323"/>
      <c r="DIW87" s="323"/>
      <c r="DIX87" s="323"/>
      <c r="DIY87" s="323"/>
      <c r="DIZ87" s="323"/>
      <c r="DJA87" s="323"/>
      <c r="DJB87" s="323"/>
      <c r="DJC87" s="323"/>
      <c r="DJD87" s="323"/>
      <c r="DJE87" s="323"/>
      <c r="DJF87" s="323"/>
      <c r="DJG87" s="323"/>
      <c r="DJH87" s="323"/>
      <c r="DJI87" s="323"/>
      <c r="DJJ87" s="323"/>
      <c r="DJK87" s="323"/>
      <c r="DJL87" s="323"/>
      <c r="DJM87" s="323"/>
      <c r="DJN87" s="323"/>
      <c r="DJO87" s="323"/>
      <c r="DJP87" s="323"/>
      <c r="DJQ87" s="323"/>
      <c r="DJR87" s="323"/>
      <c r="DJS87" s="323"/>
      <c r="DJT87" s="323"/>
      <c r="DJU87" s="323"/>
      <c r="DJV87" s="323"/>
      <c r="DJW87" s="323"/>
      <c r="DJX87" s="323"/>
      <c r="DJY87" s="323"/>
      <c r="DJZ87" s="323"/>
      <c r="DKA87" s="323"/>
      <c r="DKB87" s="323"/>
      <c r="DKC87" s="323"/>
      <c r="DKD87" s="323"/>
      <c r="DKE87" s="323"/>
      <c r="DKF87" s="323"/>
      <c r="DKG87" s="323"/>
      <c r="DKH87" s="323"/>
      <c r="DKI87" s="323"/>
      <c r="DKJ87" s="323"/>
      <c r="DKK87" s="323"/>
      <c r="DKL87" s="323"/>
      <c r="DKM87" s="323"/>
      <c r="DKN87" s="323"/>
      <c r="DKO87" s="323"/>
      <c r="DKP87" s="323"/>
      <c r="DKQ87" s="323"/>
      <c r="DKR87" s="323"/>
      <c r="DKS87" s="323"/>
      <c r="DKT87" s="323"/>
      <c r="DKU87" s="323"/>
      <c r="DKV87" s="323"/>
      <c r="DKW87" s="323"/>
      <c r="DKX87" s="323"/>
      <c r="DKY87" s="323"/>
      <c r="DKZ87" s="323"/>
      <c r="DLA87" s="323"/>
      <c r="DLB87" s="323"/>
      <c r="DLC87" s="323"/>
      <c r="DLD87" s="323"/>
      <c r="DLE87" s="323"/>
      <c r="DLF87" s="323"/>
      <c r="DLG87" s="323"/>
      <c r="DLH87" s="323"/>
      <c r="DLI87" s="323"/>
      <c r="DLJ87" s="323"/>
      <c r="DLK87" s="323"/>
      <c r="DLL87" s="323"/>
      <c r="DLM87" s="323"/>
      <c r="DLN87" s="323"/>
      <c r="DLO87" s="323"/>
      <c r="DLP87" s="323"/>
      <c r="DLQ87" s="323"/>
      <c r="DLR87" s="323"/>
      <c r="DLS87" s="323"/>
      <c r="DLT87" s="323"/>
      <c r="DLU87" s="323"/>
      <c r="DLV87" s="323"/>
      <c r="DLW87" s="323"/>
      <c r="DLX87" s="323"/>
      <c r="DLY87" s="323"/>
      <c r="DLZ87" s="323"/>
      <c r="DMA87" s="323"/>
      <c r="DMB87" s="323"/>
      <c r="DMC87" s="323"/>
      <c r="DMD87" s="323"/>
      <c r="DME87" s="323"/>
      <c r="DMF87" s="323"/>
      <c r="DMG87" s="323"/>
      <c r="DMH87" s="323"/>
      <c r="DMI87" s="323"/>
      <c r="DMJ87" s="323"/>
      <c r="DMK87" s="323"/>
      <c r="DML87" s="323"/>
      <c r="DMM87" s="323"/>
      <c r="DMN87" s="323"/>
      <c r="DMO87" s="323"/>
      <c r="DMP87" s="323"/>
      <c r="DMQ87" s="323"/>
      <c r="DMR87" s="323"/>
      <c r="DMS87" s="323"/>
      <c r="DMT87" s="323"/>
      <c r="DMU87" s="323"/>
      <c r="DMV87" s="323"/>
      <c r="DMW87" s="323"/>
      <c r="DMX87" s="323"/>
      <c r="DMY87" s="323"/>
      <c r="DMZ87" s="323"/>
      <c r="DNA87" s="323"/>
      <c r="DNB87" s="323"/>
      <c r="DNC87" s="323"/>
      <c r="DND87" s="323"/>
      <c r="DNE87" s="323"/>
      <c r="DNF87" s="323"/>
      <c r="DNG87" s="323"/>
      <c r="DNH87" s="323"/>
      <c r="DNI87" s="323"/>
      <c r="DNJ87" s="323"/>
      <c r="DNK87" s="323"/>
      <c r="DNL87" s="323"/>
      <c r="DNM87" s="323"/>
      <c r="DNN87" s="323"/>
      <c r="DNO87" s="323"/>
      <c r="DNP87" s="323"/>
      <c r="DNQ87" s="323"/>
      <c r="DNR87" s="323"/>
      <c r="DNS87" s="323"/>
      <c r="DNT87" s="323"/>
      <c r="DNU87" s="323"/>
      <c r="DNV87" s="323"/>
      <c r="DNW87" s="323"/>
      <c r="DNX87" s="323"/>
      <c r="DNY87" s="323"/>
      <c r="DNZ87" s="323"/>
      <c r="DOA87" s="323"/>
      <c r="DOB87" s="323"/>
      <c r="DOC87" s="323"/>
      <c r="DOD87" s="323"/>
      <c r="DOE87" s="323"/>
      <c r="DOF87" s="323"/>
      <c r="DOG87" s="323"/>
      <c r="DOH87" s="323"/>
      <c r="DOI87" s="323"/>
      <c r="DOJ87" s="323"/>
      <c r="DOK87" s="323"/>
      <c r="DOL87" s="323"/>
      <c r="DOM87" s="323"/>
      <c r="DON87" s="323"/>
      <c r="DOO87" s="323"/>
      <c r="DOP87" s="323"/>
      <c r="DOQ87" s="323"/>
      <c r="DOR87" s="323"/>
      <c r="DOS87" s="323"/>
      <c r="DOT87" s="323"/>
      <c r="DOU87" s="323"/>
      <c r="DOV87" s="323"/>
      <c r="DOW87" s="323"/>
      <c r="DOX87" s="323"/>
      <c r="DOY87" s="323"/>
      <c r="DOZ87" s="323"/>
      <c r="DPA87" s="323"/>
      <c r="DPB87" s="323"/>
      <c r="DPC87" s="323"/>
      <c r="DPD87" s="323"/>
      <c r="DPE87" s="323"/>
      <c r="DPF87" s="323"/>
      <c r="DPG87" s="323"/>
      <c r="DPH87" s="323"/>
      <c r="DPI87" s="323"/>
      <c r="DPJ87" s="323"/>
      <c r="DPK87" s="323"/>
      <c r="DPL87" s="323"/>
      <c r="DPM87" s="323"/>
      <c r="DPN87" s="323"/>
      <c r="DPO87" s="323"/>
      <c r="DPP87" s="323"/>
      <c r="DPQ87" s="323"/>
      <c r="DPR87" s="323"/>
      <c r="DPS87" s="323"/>
      <c r="DPT87" s="323"/>
      <c r="DPU87" s="323"/>
      <c r="DPV87" s="323"/>
      <c r="DPW87" s="323"/>
      <c r="DPX87" s="323"/>
      <c r="DPY87" s="323"/>
      <c r="DPZ87" s="323"/>
      <c r="DQA87" s="323"/>
      <c r="DQB87" s="323"/>
      <c r="DQC87" s="323"/>
      <c r="DQD87" s="323"/>
      <c r="DQE87" s="323"/>
      <c r="DQF87" s="323"/>
      <c r="DQG87" s="323"/>
      <c r="DQH87" s="323"/>
      <c r="DQI87" s="323"/>
      <c r="DQJ87" s="323"/>
      <c r="DQK87" s="323"/>
      <c r="DQL87" s="323"/>
      <c r="DQM87" s="323"/>
      <c r="DQN87" s="323"/>
      <c r="DQO87" s="323"/>
      <c r="DQP87" s="323"/>
      <c r="DQQ87" s="323"/>
      <c r="DQR87" s="323"/>
      <c r="DQS87" s="323"/>
      <c r="DQT87" s="323"/>
      <c r="DQU87" s="323"/>
      <c r="DQV87" s="323"/>
      <c r="DQW87" s="323"/>
      <c r="DQX87" s="323"/>
      <c r="DQY87" s="323"/>
      <c r="DQZ87" s="323"/>
      <c r="DRA87" s="323"/>
      <c r="DRB87" s="323"/>
      <c r="DRC87" s="323"/>
      <c r="DRD87" s="323"/>
      <c r="DRE87" s="323"/>
      <c r="DRF87" s="323"/>
      <c r="DRG87" s="323"/>
      <c r="DRH87" s="323"/>
      <c r="DRI87" s="323"/>
      <c r="DRJ87" s="323"/>
      <c r="DRK87" s="323"/>
      <c r="DRL87" s="323"/>
      <c r="DRM87" s="323"/>
      <c r="DRN87" s="323"/>
      <c r="DRO87" s="323"/>
      <c r="DRP87" s="323"/>
      <c r="DRQ87" s="323"/>
      <c r="DRR87" s="323"/>
      <c r="DRS87" s="323"/>
      <c r="DRT87" s="323"/>
      <c r="DRU87" s="323"/>
      <c r="DRV87" s="323"/>
      <c r="DRW87" s="323"/>
      <c r="DRX87" s="323"/>
      <c r="DRY87" s="323"/>
      <c r="DRZ87" s="323"/>
      <c r="DSA87" s="323"/>
      <c r="DSB87" s="323"/>
      <c r="DSC87" s="323"/>
      <c r="DSD87" s="323"/>
      <c r="DSE87" s="323"/>
      <c r="DSF87" s="323"/>
      <c r="DSG87" s="323"/>
      <c r="DSH87" s="323"/>
      <c r="DSI87" s="323"/>
      <c r="DSJ87" s="323"/>
      <c r="DSK87" s="323"/>
      <c r="DSL87" s="323"/>
      <c r="DSM87" s="323"/>
      <c r="DSN87" s="323"/>
      <c r="DSO87" s="323"/>
      <c r="DSP87" s="323"/>
      <c r="DSQ87" s="323"/>
      <c r="DSR87" s="323"/>
      <c r="DSS87" s="323"/>
      <c r="DST87" s="323"/>
      <c r="DSU87" s="323"/>
      <c r="DSV87" s="323"/>
      <c r="DSW87" s="323"/>
      <c r="DSX87" s="323"/>
      <c r="DSY87" s="323"/>
      <c r="DSZ87" s="323"/>
      <c r="DTA87" s="323"/>
      <c r="DTB87" s="323"/>
      <c r="DTC87" s="323"/>
      <c r="DTD87" s="323"/>
      <c r="DTE87" s="323"/>
      <c r="DTF87" s="323"/>
      <c r="DTG87" s="323"/>
      <c r="DTH87" s="323"/>
      <c r="DTI87" s="323"/>
      <c r="DTJ87" s="323"/>
      <c r="DTK87" s="323"/>
      <c r="DTL87" s="323"/>
      <c r="DTM87" s="323"/>
      <c r="DTN87" s="323"/>
      <c r="DTO87" s="323"/>
      <c r="DTP87" s="323"/>
      <c r="DTQ87" s="323"/>
      <c r="DTR87" s="323"/>
      <c r="DTS87" s="323"/>
      <c r="DTT87" s="323"/>
      <c r="DTU87" s="323"/>
      <c r="DTV87" s="323"/>
      <c r="DTW87" s="323"/>
      <c r="DTX87" s="323"/>
      <c r="DTY87" s="323"/>
      <c r="DTZ87" s="323"/>
      <c r="DUA87" s="323"/>
      <c r="DUB87" s="323"/>
      <c r="DUC87" s="323"/>
      <c r="DUD87" s="323"/>
      <c r="DUE87" s="323"/>
      <c r="DUF87" s="323"/>
      <c r="DUG87" s="323"/>
      <c r="DUH87" s="323"/>
      <c r="DUI87" s="323"/>
      <c r="DUJ87" s="323"/>
      <c r="DUK87" s="323"/>
      <c r="DUL87" s="323"/>
      <c r="DUM87" s="323"/>
      <c r="DUN87" s="323"/>
      <c r="DUO87" s="323"/>
      <c r="DUP87" s="323"/>
      <c r="DUQ87" s="323"/>
      <c r="DUR87" s="323"/>
      <c r="DUS87" s="323"/>
      <c r="DUT87" s="323"/>
      <c r="DUU87" s="323"/>
      <c r="DUV87" s="323"/>
      <c r="DUW87" s="323"/>
      <c r="DUX87" s="323"/>
      <c r="DUY87" s="323"/>
      <c r="DUZ87" s="323"/>
      <c r="DVA87" s="323"/>
      <c r="DVB87" s="323"/>
      <c r="DVC87" s="323"/>
      <c r="DVD87" s="323"/>
      <c r="DVE87" s="323"/>
      <c r="DVF87" s="323"/>
      <c r="DVG87" s="323"/>
      <c r="DVH87" s="323"/>
      <c r="DVI87" s="323"/>
      <c r="DVJ87" s="323"/>
      <c r="DVK87" s="323"/>
      <c r="DVL87" s="323"/>
      <c r="DVM87" s="323"/>
      <c r="DVN87" s="323"/>
      <c r="DVO87" s="323"/>
      <c r="DVP87" s="323"/>
      <c r="DVQ87" s="323"/>
      <c r="DVR87" s="323"/>
      <c r="DVS87" s="323"/>
      <c r="DVT87" s="323"/>
      <c r="DVU87" s="323"/>
      <c r="DVV87" s="323"/>
      <c r="DVW87" s="323"/>
      <c r="DVX87" s="323"/>
      <c r="DVY87" s="323"/>
      <c r="DVZ87" s="323"/>
      <c r="DWA87" s="323"/>
      <c r="DWB87" s="323"/>
      <c r="DWC87" s="323"/>
      <c r="DWD87" s="323"/>
      <c r="DWE87" s="323"/>
      <c r="DWF87" s="323"/>
      <c r="DWG87" s="323"/>
      <c r="DWH87" s="323"/>
      <c r="DWI87" s="323"/>
      <c r="DWJ87" s="323"/>
      <c r="DWK87" s="323"/>
      <c r="DWL87" s="323"/>
      <c r="DWM87" s="323"/>
      <c r="DWN87" s="323"/>
      <c r="DWO87" s="323"/>
      <c r="DWP87" s="323"/>
      <c r="DWQ87" s="323"/>
      <c r="DWR87" s="323"/>
      <c r="DWS87" s="323"/>
      <c r="DWT87" s="323"/>
      <c r="DWU87" s="323"/>
      <c r="DWV87" s="323"/>
      <c r="DWW87" s="323"/>
      <c r="DWX87" s="323"/>
      <c r="DWY87" s="323"/>
      <c r="DWZ87" s="323"/>
      <c r="DXA87" s="323"/>
      <c r="DXB87" s="323"/>
      <c r="DXC87" s="323"/>
      <c r="DXD87" s="323"/>
      <c r="DXE87" s="323"/>
      <c r="DXF87" s="323"/>
      <c r="DXG87" s="323"/>
      <c r="DXH87" s="323"/>
      <c r="DXI87" s="323"/>
      <c r="DXJ87" s="323"/>
      <c r="DXK87" s="323"/>
      <c r="DXL87" s="323"/>
      <c r="DXM87" s="323"/>
      <c r="DXN87" s="323"/>
      <c r="DXO87" s="323"/>
      <c r="DXP87" s="323"/>
      <c r="DXQ87" s="323"/>
      <c r="DXR87" s="323"/>
      <c r="DXS87" s="323"/>
      <c r="DXT87" s="323"/>
      <c r="DXU87" s="323"/>
      <c r="DXV87" s="323"/>
      <c r="DXW87" s="323"/>
      <c r="DXX87" s="323"/>
      <c r="DXY87" s="323"/>
      <c r="DXZ87" s="323"/>
      <c r="DYA87" s="323"/>
      <c r="DYB87" s="323"/>
      <c r="DYC87" s="323"/>
      <c r="DYD87" s="323"/>
      <c r="DYE87" s="323"/>
      <c r="DYF87" s="323"/>
      <c r="DYG87" s="323"/>
      <c r="DYH87" s="323"/>
      <c r="DYI87" s="323"/>
      <c r="DYJ87" s="323"/>
      <c r="DYK87" s="323"/>
      <c r="DYL87" s="323"/>
      <c r="DYM87" s="323"/>
      <c r="DYN87" s="323"/>
      <c r="DYO87" s="323"/>
      <c r="DYP87" s="323"/>
      <c r="DYQ87" s="323"/>
      <c r="DYR87" s="323"/>
      <c r="DYS87" s="323"/>
      <c r="DYT87" s="323"/>
      <c r="DYU87" s="323"/>
      <c r="DYV87" s="323"/>
      <c r="DYW87" s="323"/>
      <c r="DYX87" s="323"/>
      <c r="DYY87" s="323"/>
      <c r="DYZ87" s="323"/>
      <c r="DZA87" s="323"/>
      <c r="DZB87" s="323"/>
      <c r="DZC87" s="323"/>
      <c r="DZD87" s="323"/>
      <c r="DZE87" s="323"/>
      <c r="DZF87" s="323"/>
      <c r="DZG87" s="323"/>
      <c r="DZH87" s="323"/>
      <c r="DZI87" s="323"/>
      <c r="DZJ87" s="323"/>
      <c r="DZK87" s="323"/>
      <c r="DZL87" s="323"/>
      <c r="DZM87" s="323"/>
      <c r="DZN87" s="323"/>
      <c r="DZO87" s="323"/>
      <c r="DZP87" s="323"/>
      <c r="DZQ87" s="323"/>
      <c r="DZR87" s="323"/>
      <c r="DZS87" s="323"/>
      <c r="DZT87" s="323"/>
      <c r="DZU87" s="323"/>
      <c r="DZV87" s="323"/>
      <c r="DZW87" s="323"/>
      <c r="DZX87" s="323"/>
      <c r="DZY87" s="323"/>
      <c r="DZZ87" s="323"/>
      <c r="EAA87" s="323"/>
      <c r="EAB87" s="323"/>
      <c r="EAC87" s="323"/>
      <c r="EAD87" s="323"/>
      <c r="EAE87" s="323"/>
      <c r="EAF87" s="323"/>
      <c r="EAG87" s="323"/>
      <c r="EAH87" s="323"/>
      <c r="EAI87" s="323"/>
      <c r="EAJ87" s="323"/>
      <c r="EAK87" s="323"/>
      <c r="EAL87" s="323"/>
      <c r="EAM87" s="323"/>
      <c r="EAN87" s="323"/>
      <c r="EAO87" s="323"/>
      <c r="EAP87" s="323"/>
      <c r="EAQ87" s="323"/>
      <c r="EAR87" s="323"/>
      <c r="EAS87" s="323"/>
      <c r="EAT87" s="323"/>
      <c r="EAU87" s="323"/>
      <c r="EAV87" s="323"/>
      <c r="EAW87" s="323"/>
      <c r="EAX87" s="323"/>
      <c r="EAY87" s="323"/>
      <c r="EAZ87" s="323"/>
      <c r="EBA87" s="323"/>
      <c r="EBB87" s="323"/>
      <c r="EBC87" s="323"/>
      <c r="EBD87" s="323"/>
      <c r="EBE87" s="323"/>
      <c r="EBF87" s="323"/>
      <c r="EBG87" s="323"/>
      <c r="EBH87" s="323"/>
      <c r="EBI87" s="323"/>
      <c r="EBJ87" s="323"/>
      <c r="EBK87" s="323"/>
      <c r="EBL87" s="323"/>
      <c r="EBM87" s="323"/>
      <c r="EBN87" s="323"/>
      <c r="EBO87" s="323"/>
      <c r="EBP87" s="323"/>
      <c r="EBQ87" s="323"/>
      <c r="EBR87" s="323"/>
      <c r="EBS87" s="323"/>
      <c r="EBT87" s="323"/>
      <c r="EBU87" s="323"/>
      <c r="EBV87" s="323"/>
      <c r="EBW87" s="323"/>
      <c r="EBX87" s="323"/>
      <c r="EBY87" s="323"/>
      <c r="EBZ87" s="323"/>
      <c r="ECA87" s="323"/>
      <c r="ECB87" s="323"/>
      <c r="ECC87" s="323"/>
      <c r="ECD87" s="323"/>
      <c r="ECE87" s="323"/>
      <c r="ECF87" s="323"/>
      <c r="ECG87" s="323"/>
      <c r="ECH87" s="323"/>
      <c r="ECI87" s="323"/>
      <c r="ECJ87" s="323"/>
      <c r="ECK87" s="323"/>
      <c r="ECL87" s="323"/>
      <c r="ECM87" s="323"/>
      <c r="ECN87" s="323"/>
      <c r="ECO87" s="323"/>
      <c r="ECP87" s="323"/>
      <c r="ECQ87" s="323"/>
      <c r="ECR87" s="323"/>
      <c r="ECS87" s="323"/>
      <c r="ECT87" s="323"/>
      <c r="ECU87" s="323"/>
      <c r="ECV87" s="323"/>
      <c r="ECW87" s="323"/>
      <c r="ECX87" s="323"/>
      <c r="ECY87" s="323"/>
      <c r="ECZ87" s="323"/>
      <c r="EDA87" s="323"/>
      <c r="EDB87" s="323"/>
      <c r="EDC87" s="323"/>
      <c r="EDD87" s="323"/>
      <c r="EDE87" s="323"/>
      <c r="EDF87" s="323"/>
      <c r="EDG87" s="323"/>
      <c r="EDH87" s="323"/>
      <c r="EDI87" s="323"/>
      <c r="EDJ87" s="323"/>
      <c r="EDK87" s="323"/>
      <c r="EDL87" s="323"/>
      <c r="EDM87" s="323"/>
      <c r="EDN87" s="323"/>
      <c r="EDO87" s="323"/>
      <c r="EDP87" s="323"/>
      <c r="EDQ87" s="323"/>
      <c r="EDR87" s="323"/>
      <c r="EDS87" s="323"/>
      <c r="EDT87" s="323"/>
      <c r="EDU87" s="323"/>
      <c r="EDV87" s="323"/>
      <c r="EDW87" s="323"/>
      <c r="EDX87" s="323"/>
      <c r="EDY87" s="323"/>
      <c r="EDZ87" s="323"/>
      <c r="EEA87" s="323"/>
      <c r="EEB87" s="323"/>
      <c r="EEC87" s="323"/>
      <c r="EED87" s="323"/>
      <c r="EEE87" s="323"/>
      <c r="EEF87" s="323"/>
      <c r="EEG87" s="323"/>
      <c r="EEH87" s="323"/>
      <c r="EEI87" s="323"/>
      <c r="EEJ87" s="323"/>
      <c r="EEK87" s="323"/>
      <c r="EEL87" s="323"/>
      <c r="EEM87" s="323"/>
      <c r="EEN87" s="323"/>
      <c r="EEO87" s="323"/>
      <c r="EEP87" s="323"/>
      <c r="EEQ87" s="323"/>
      <c r="EER87" s="323"/>
      <c r="EES87" s="323"/>
      <c r="EET87" s="323"/>
      <c r="EEU87" s="323"/>
      <c r="EEV87" s="323"/>
      <c r="EEW87" s="323"/>
      <c r="EEX87" s="323"/>
      <c r="EEY87" s="323"/>
      <c r="EEZ87" s="323"/>
      <c r="EFA87" s="323"/>
      <c r="EFB87" s="323"/>
      <c r="EFC87" s="323"/>
      <c r="EFD87" s="323"/>
      <c r="EFE87" s="323"/>
      <c r="EFF87" s="323"/>
      <c r="EFG87" s="323"/>
      <c r="EFH87" s="323"/>
      <c r="EFI87" s="323"/>
      <c r="EFJ87" s="323"/>
      <c r="EFK87" s="323"/>
      <c r="EFL87" s="323"/>
      <c r="EFM87" s="323"/>
      <c r="EFN87" s="323"/>
      <c r="EFO87" s="323"/>
      <c r="EFP87" s="323"/>
      <c r="EFQ87" s="323"/>
      <c r="EFR87" s="323"/>
      <c r="EFS87" s="323"/>
      <c r="EFT87" s="323"/>
      <c r="EFU87" s="323"/>
      <c r="EFV87" s="323"/>
      <c r="EFW87" s="323"/>
      <c r="EFX87" s="323"/>
      <c r="EFY87" s="323"/>
      <c r="EFZ87" s="323"/>
      <c r="EGA87" s="323"/>
      <c r="EGB87" s="323"/>
      <c r="EGC87" s="323"/>
      <c r="EGD87" s="323"/>
      <c r="EGE87" s="323"/>
      <c r="EGF87" s="323"/>
      <c r="EGG87" s="323"/>
      <c r="EGH87" s="323"/>
      <c r="EGI87" s="323"/>
      <c r="EGJ87" s="323"/>
      <c r="EGK87" s="323"/>
      <c r="EGL87" s="323"/>
      <c r="EGM87" s="323"/>
      <c r="EGN87" s="323"/>
      <c r="EGO87" s="323"/>
      <c r="EGP87" s="323"/>
      <c r="EGQ87" s="323"/>
      <c r="EGR87" s="323"/>
      <c r="EGS87" s="323"/>
      <c r="EGT87" s="323"/>
      <c r="EGU87" s="323"/>
      <c r="EGV87" s="323"/>
      <c r="EGW87" s="323"/>
      <c r="EGX87" s="323"/>
      <c r="EGY87" s="323"/>
      <c r="EGZ87" s="323"/>
      <c r="EHA87" s="323"/>
      <c r="EHB87" s="323"/>
      <c r="EHC87" s="323"/>
      <c r="EHD87" s="323"/>
      <c r="EHE87" s="323"/>
      <c r="EHF87" s="323"/>
      <c r="EHG87" s="323"/>
      <c r="EHH87" s="323"/>
      <c r="EHI87" s="323"/>
      <c r="EHJ87" s="323"/>
      <c r="EHK87" s="323"/>
      <c r="EHL87" s="323"/>
      <c r="EHM87" s="323"/>
      <c r="EHN87" s="323"/>
      <c r="EHO87" s="323"/>
      <c r="EHP87" s="323"/>
      <c r="EHQ87" s="323"/>
      <c r="EHR87" s="323"/>
      <c r="EHS87" s="323"/>
      <c r="EHT87" s="323"/>
      <c r="EHU87" s="323"/>
      <c r="EHV87" s="323"/>
      <c r="EHW87" s="323"/>
      <c r="EHX87" s="323"/>
      <c r="EHY87" s="323"/>
      <c r="EHZ87" s="323"/>
      <c r="EIA87" s="323"/>
      <c r="EIB87" s="323"/>
      <c r="EIC87" s="323"/>
      <c r="EID87" s="323"/>
      <c r="EIE87" s="323"/>
      <c r="EIF87" s="323"/>
      <c r="EIG87" s="323"/>
      <c r="EIH87" s="323"/>
      <c r="EII87" s="323"/>
      <c r="EIJ87" s="323"/>
      <c r="EIK87" s="323"/>
      <c r="EIL87" s="323"/>
      <c r="EIM87" s="323"/>
      <c r="EIN87" s="323"/>
      <c r="EIO87" s="323"/>
      <c r="EIP87" s="323"/>
      <c r="EIQ87" s="323"/>
      <c r="EIR87" s="323"/>
      <c r="EIS87" s="323"/>
      <c r="EIT87" s="323"/>
      <c r="EIU87" s="323"/>
      <c r="EIV87" s="323"/>
      <c r="EIW87" s="323"/>
      <c r="EIX87" s="323"/>
      <c r="EIY87" s="323"/>
      <c r="EIZ87" s="323"/>
      <c r="EJA87" s="323"/>
      <c r="EJB87" s="323"/>
      <c r="EJC87" s="323"/>
      <c r="EJD87" s="323"/>
      <c r="EJE87" s="323"/>
      <c r="EJF87" s="323"/>
      <c r="EJG87" s="323"/>
      <c r="EJH87" s="323"/>
      <c r="EJI87" s="323"/>
      <c r="EJJ87" s="323"/>
      <c r="EJK87" s="323"/>
      <c r="EJL87" s="323"/>
      <c r="EJM87" s="323"/>
      <c r="EJN87" s="323"/>
      <c r="EJO87" s="323"/>
      <c r="EJP87" s="323"/>
      <c r="EJQ87" s="323"/>
      <c r="EJR87" s="323"/>
      <c r="EJS87" s="323"/>
      <c r="EJT87" s="323"/>
      <c r="EJU87" s="323"/>
      <c r="EJV87" s="323"/>
      <c r="EJW87" s="323"/>
      <c r="EJX87" s="323"/>
      <c r="EJY87" s="323"/>
      <c r="EJZ87" s="323"/>
      <c r="EKA87" s="323"/>
      <c r="EKB87" s="323"/>
      <c r="EKC87" s="323"/>
      <c r="EKD87" s="323"/>
      <c r="EKE87" s="323"/>
      <c r="EKF87" s="323"/>
      <c r="EKG87" s="323"/>
      <c r="EKH87" s="323"/>
      <c r="EKI87" s="323"/>
      <c r="EKJ87" s="323"/>
      <c r="EKK87" s="323"/>
      <c r="EKL87" s="323"/>
      <c r="EKM87" s="323"/>
      <c r="EKN87" s="323"/>
      <c r="EKO87" s="323"/>
      <c r="EKP87" s="323"/>
      <c r="EKQ87" s="323"/>
      <c r="EKR87" s="323"/>
      <c r="EKS87" s="323"/>
      <c r="EKT87" s="323"/>
      <c r="EKU87" s="323"/>
      <c r="EKV87" s="323"/>
      <c r="EKW87" s="323"/>
      <c r="EKX87" s="323"/>
      <c r="EKY87" s="323"/>
      <c r="EKZ87" s="323"/>
      <c r="ELA87" s="323"/>
      <c r="ELB87" s="323"/>
      <c r="ELC87" s="323"/>
      <c r="ELD87" s="323"/>
      <c r="ELE87" s="323"/>
      <c r="ELF87" s="323"/>
      <c r="ELG87" s="323"/>
      <c r="ELH87" s="323"/>
      <c r="ELI87" s="323"/>
      <c r="ELJ87" s="323"/>
      <c r="ELK87" s="323"/>
      <c r="ELL87" s="323"/>
      <c r="ELM87" s="323"/>
      <c r="ELN87" s="323"/>
      <c r="ELO87" s="323"/>
      <c r="ELP87" s="323"/>
      <c r="ELQ87" s="323"/>
      <c r="ELR87" s="323"/>
      <c r="ELS87" s="323"/>
      <c r="ELT87" s="323"/>
      <c r="ELU87" s="323"/>
      <c r="ELV87" s="323"/>
      <c r="ELW87" s="323"/>
      <c r="ELX87" s="323"/>
      <c r="ELY87" s="323"/>
      <c r="ELZ87" s="323"/>
      <c r="EMA87" s="323"/>
      <c r="EMB87" s="323"/>
      <c r="EMC87" s="323"/>
      <c r="EMD87" s="323"/>
      <c r="EME87" s="323"/>
      <c r="EMF87" s="323"/>
      <c r="EMG87" s="323"/>
      <c r="EMH87" s="323"/>
      <c r="EMI87" s="323"/>
      <c r="EMJ87" s="323"/>
      <c r="EMK87" s="323"/>
      <c r="EML87" s="323"/>
      <c r="EMM87" s="323"/>
      <c r="EMN87" s="323"/>
      <c r="EMO87" s="323"/>
      <c r="EMP87" s="323"/>
      <c r="EMQ87" s="323"/>
      <c r="EMR87" s="323"/>
      <c r="EMS87" s="323"/>
      <c r="EMT87" s="323"/>
      <c r="EMU87" s="323"/>
      <c r="EMV87" s="323"/>
      <c r="EMW87" s="323"/>
      <c r="EMX87" s="323"/>
      <c r="EMY87" s="323"/>
      <c r="EMZ87" s="323"/>
      <c r="ENA87" s="323"/>
      <c r="ENB87" s="323"/>
      <c r="ENC87" s="323"/>
      <c r="END87" s="323"/>
      <c r="ENE87" s="323"/>
      <c r="ENF87" s="323"/>
      <c r="ENG87" s="323"/>
      <c r="ENH87" s="323"/>
      <c r="ENI87" s="323"/>
      <c r="ENJ87" s="323"/>
      <c r="ENK87" s="323"/>
      <c r="ENL87" s="323"/>
      <c r="ENM87" s="323"/>
      <c r="ENN87" s="323"/>
      <c r="ENO87" s="323"/>
      <c r="ENP87" s="323"/>
      <c r="ENQ87" s="323"/>
      <c r="ENR87" s="323"/>
      <c r="ENS87" s="323"/>
      <c r="ENT87" s="323"/>
      <c r="ENU87" s="323"/>
      <c r="ENV87" s="323"/>
      <c r="ENW87" s="323"/>
      <c r="ENX87" s="323"/>
      <c r="ENY87" s="323"/>
      <c r="ENZ87" s="323"/>
      <c r="EOA87" s="323"/>
      <c r="EOB87" s="323"/>
      <c r="EOC87" s="323"/>
      <c r="EOD87" s="323"/>
      <c r="EOE87" s="323"/>
      <c r="EOF87" s="323"/>
      <c r="EOG87" s="323"/>
      <c r="EOH87" s="323"/>
      <c r="EOI87" s="323"/>
      <c r="EOJ87" s="323"/>
      <c r="EOK87" s="323"/>
      <c r="EOL87" s="323"/>
      <c r="EOM87" s="323"/>
      <c r="EON87" s="323"/>
      <c r="EOO87" s="323"/>
      <c r="EOP87" s="323"/>
      <c r="EOQ87" s="323"/>
      <c r="EOR87" s="323"/>
      <c r="EOS87" s="323"/>
      <c r="EOT87" s="323"/>
      <c r="EOU87" s="323"/>
      <c r="EOV87" s="323"/>
      <c r="EOW87" s="323"/>
      <c r="EOX87" s="323"/>
      <c r="EOY87" s="323"/>
      <c r="EOZ87" s="323"/>
      <c r="EPA87" s="323"/>
      <c r="EPB87" s="323"/>
      <c r="EPC87" s="323"/>
      <c r="EPD87" s="323"/>
      <c r="EPE87" s="323"/>
      <c r="EPF87" s="323"/>
      <c r="EPG87" s="323"/>
      <c r="EPH87" s="323"/>
      <c r="EPI87" s="323"/>
      <c r="EPJ87" s="323"/>
      <c r="EPK87" s="323"/>
      <c r="EPL87" s="323"/>
      <c r="EPM87" s="323"/>
      <c r="EPN87" s="323"/>
      <c r="EPO87" s="323"/>
      <c r="EPP87" s="323"/>
      <c r="EPQ87" s="323"/>
      <c r="EPR87" s="323"/>
      <c r="EPS87" s="323"/>
      <c r="EPT87" s="323"/>
      <c r="EPU87" s="323"/>
      <c r="EPV87" s="323"/>
      <c r="EPW87" s="323"/>
      <c r="EPX87" s="323"/>
      <c r="EPY87" s="323"/>
      <c r="EPZ87" s="323"/>
      <c r="EQA87" s="323"/>
      <c r="EQB87" s="323"/>
      <c r="EQC87" s="323"/>
      <c r="EQD87" s="323"/>
      <c r="EQE87" s="323"/>
      <c r="EQF87" s="323"/>
      <c r="EQG87" s="323"/>
      <c r="EQH87" s="323"/>
      <c r="EQI87" s="323"/>
      <c r="EQJ87" s="323"/>
      <c r="EQK87" s="323"/>
      <c r="EQL87" s="323"/>
      <c r="EQM87" s="323"/>
      <c r="EQN87" s="323"/>
      <c r="EQO87" s="323"/>
      <c r="EQP87" s="323"/>
      <c r="EQQ87" s="323"/>
      <c r="EQR87" s="323"/>
      <c r="EQS87" s="323"/>
      <c r="EQT87" s="323"/>
      <c r="EQU87" s="323"/>
      <c r="EQV87" s="323"/>
      <c r="EQW87" s="323"/>
      <c r="EQX87" s="323"/>
      <c r="EQY87" s="323"/>
      <c r="EQZ87" s="323"/>
      <c r="ERA87" s="323"/>
      <c r="ERB87" s="323"/>
      <c r="ERC87" s="323"/>
      <c r="ERD87" s="323"/>
      <c r="ERE87" s="323"/>
      <c r="ERF87" s="323"/>
      <c r="ERG87" s="323"/>
      <c r="ERH87" s="323"/>
      <c r="ERI87" s="323"/>
      <c r="ERJ87" s="323"/>
      <c r="ERK87" s="323"/>
      <c r="ERL87" s="323"/>
      <c r="ERM87" s="323"/>
      <c r="ERN87" s="323"/>
      <c r="ERO87" s="323"/>
      <c r="ERP87" s="323"/>
      <c r="ERQ87" s="323"/>
      <c r="ERR87" s="323"/>
      <c r="ERS87" s="323"/>
      <c r="ERT87" s="323"/>
      <c r="ERU87" s="323"/>
      <c r="ERV87" s="323"/>
      <c r="ERW87" s="323"/>
      <c r="ERX87" s="323"/>
      <c r="ERY87" s="323"/>
      <c r="ERZ87" s="323"/>
      <c r="ESA87" s="323"/>
      <c r="ESB87" s="323"/>
      <c r="ESC87" s="323"/>
      <c r="ESD87" s="323"/>
      <c r="ESE87" s="323"/>
      <c r="ESF87" s="323"/>
      <c r="ESG87" s="323"/>
      <c r="ESH87" s="323"/>
      <c r="ESI87" s="323"/>
      <c r="ESJ87" s="323"/>
      <c r="ESK87" s="323"/>
      <c r="ESL87" s="323"/>
      <c r="ESM87" s="323"/>
      <c r="ESN87" s="323"/>
      <c r="ESO87" s="323"/>
      <c r="ESP87" s="323"/>
      <c r="ESQ87" s="323"/>
      <c r="ESR87" s="323"/>
      <c r="ESS87" s="323"/>
      <c r="EST87" s="323"/>
      <c r="ESU87" s="323"/>
      <c r="ESV87" s="323"/>
      <c r="ESW87" s="323"/>
      <c r="ESX87" s="323"/>
      <c r="ESY87" s="323"/>
      <c r="ESZ87" s="323"/>
      <c r="ETA87" s="323"/>
      <c r="ETB87" s="323"/>
      <c r="ETC87" s="323"/>
      <c r="ETD87" s="323"/>
      <c r="ETE87" s="323"/>
      <c r="ETF87" s="323"/>
      <c r="ETG87" s="323"/>
      <c r="ETH87" s="323"/>
      <c r="ETI87" s="323"/>
      <c r="ETJ87" s="323"/>
      <c r="ETK87" s="323"/>
      <c r="ETL87" s="323"/>
      <c r="ETM87" s="323"/>
      <c r="ETN87" s="323"/>
      <c r="ETO87" s="323"/>
      <c r="ETP87" s="323"/>
      <c r="ETQ87" s="323"/>
      <c r="ETR87" s="323"/>
      <c r="ETS87" s="323"/>
      <c r="ETT87" s="323"/>
      <c r="ETU87" s="323"/>
      <c r="ETV87" s="323"/>
      <c r="ETW87" s="323"/>
      <c r="ETX87" s="323"/>
      <c r="ETY87" s="323"/>
      <c r="ETZ87" s="323"/>
      <c r="EUA87" s="323"/>
      <c r="EUB87" s="323"/>
      <c r="EUC87" s="323"/>
      <c r="EUD87" s="323"/>
      <c r="EUE87" s="323"/>
      <c r="EUF87" s="323"/>
      <c r="EUG87" s="323"/>
      <c r="EUH87" s="323"/>
      <c r="EUI87" s="323"/>
      <c r="EUJ87" s="323"/>
      <c r="EUK87" s="323"/>
      <c r="EUL87" s="323"/>
      <c r="EUM87" s="323"/>
      <c r="EUN87" s="323"/>
      <c r="EUO87" s="323"/>
      <c r="EUP87" s="323"/>
      <c r="EUQ87" s="323"/>
      <c r="EUR87" s="323"/>
      <c r="EUS87" s="323"/>
      <c r="EUT87" s="323"/>
      <c r="EUU87" s="323"/>
      <c r="EUV87" s="323"/>
      <c r="EUW87" s="323"/>
      <c r="EUX87" s="323"/>
      <c r="EUY87" s="323"/>
      <c r="EUZ87" s="323"/>
      <c r="EVA87" s="323"/>
      <c r="EVB87" s="323"/>
      <c r="EVC87" s="323"/>
      <c r="EVD87" s="323"/>
      <c r="EVE87" s="323"/>
      <c r="EVF87" s="323"/>
      <c r="EVG87" s="323"/>
      <c r="EVH87" s="323"/>
      <c r="EVI87" s="323"/>
      <c r="EVJ87" s="323"/>
      <c r="EVK87" s="323"/>
      <c r="EVL87" s="323"/>
      <c r="EVM87" s="323"/>
      <c r="EVN87" s="323"/>
      <c r="EVO87" s="323"/>
      <c r="EVP87" s="323"/>
      <c r="EVQ87" s="323"/>
      <c r="EVR87" s="323"/>
      <c r="EVS87" s="323"/>
      <c r="EVT87" s="323"/>
      <c r="EVU87" s="323"/>
      <c r="EVV87" s="323"/>
      <c r="EVW87" s="323"/>
      <c r="EVX87" s="323"/>
      <c r="EVY87" s="323"/>
      <c r="EVZ87" s="323"/>
      <c r="EWA87" s="323"/>
      <c r="EWB87" s="323"/>
      <c r="EWC87" s="323"/>
      <c r="EWD87" s="323"/>
      <c r="EWE87" s="323"/>
      <c r="EWF87" s="323"/>
      <c r="EWG87" s="323"/>
      <c r="EWH87" s="323"/>
      <c r="EWI87" s="323"/>
      <c r="EWJ87" s="323"/>
      <c r="EWK87" s="323"/>
      <c r="EWL87" s="323"/>
      <c r="EWM87" s="323"/>
      <c r="EWN87" s="323"/>
      <c r="EWO87" s="323"/>
      <c r="EWP87" s="323"/>
      <c r="EWQ87" s="323"/>
      <c r="EWR87" s="323"/>
      <c r="EWS87" s="323"/>
      <c r="EWT87" s="323"/>
      <c r="EWU87" s="323"/>
      <c r="EWV87" s="323"/>
      <c r="EWW87" s="323"/>
      <c r="EWX87" s="323"/>
      <c r="EWY87" s="323"/>
      <c r="EWZ87" s="323"/>
      <c r="EXA87" s="323"/>
      <c r="EXB87" s="323"/>
      <c r="EXC87" s="323"/>
      <c r="EXD87" s="323"/>
      <c r="EXE87" s="323"/>
      <c r="EXF87" s="323"/>
      <c r="EXG87" s="323"/>
      <c r="EXH87" s="323"/>
      <c r="EXI87" s="323"/>
      <c r="EXJ87" s="323"/>
      <c r="EXK87" s="323"/>
      <c r="EXL87" s="323"/>
      <c r="EXM87" s="323"/>
      <c r="EXN87" s="323"/>
      <c r="EXO87" s="323"/>
      <c r="EXP87" s="323"/>
      <c r="EXQ87" s="323"/>
      <c r="EXR87" s="323"/>
      <c r="EXS87" s="323"/>
      <c r="EXT87" s="323"/>
      <c r="EXU87" s="323"/>
      <c r="EXV87" s="323"/>
      <c r="EXW87" s="323"/>
      <c r="EXX87" s="323"/>
      <c r="EXY87" s="323"/>
      <c r="EXZ87" s="323"/>
      <c r="EYA87" s="323"/>
      <c r="EYB87" s="323"/>
      <c r="EYC87" s="323"/>
      <c r="EYD87" s="323"/>
      <c r="EYE87" s="323"/>
      <c r="EYF87" s="323"/>
      <c r="EYG87" s="323"/>
      <c r="EYH87" s="323"/>
      <c r="EYI87" s="323"/>
      <c r="EYJ87" s="323"/>
      <c r="EYK87" s="323"/>
      <c r="EYL87" s="323"/>
      <c r="EYM87" s="323"/>
      <c r="EYN87" s="323"/>
      <c r="EYO87" s="323"/>
      <c r="EYP87" s="323"/>
      <c r="EYQ87" s="323"/>
      <c r="EYR87" s="323"/>
      <c r="EYS87" s="323"/>
      <c r="EYT87" s="323"/>
      <c r="EYU87" s="323"/>
      <c r="EYV87" s="323"/>
      <c r="EYW87" s="323"/>
      <c r="EYX87" s="323"/>
      <c r="EYY87" s="323"/>
      <c r="EYZ87" s="323"/>
      <c r="EZA87" s="323"/>
      <c r="EZB87" s="323"/>
      <c r="EZC87" s="323"/>
      <c r="EZD87" s="323"/>
      <c r="EZE87" s="323"/>
      <c r="EZF87" s="323"/>
      <c r="EZG87" s="323"/>
      <c r="EZH87" s="323"/>
      <c r="EZI87" s="323"/>
      <c r="EZJ87" s="323"/>
      <c r="EZK87" s="323"/>
      <c r="EZL87" s="323"/>
      <c r="EZM87" s="323"/>
      <c r="EZN87" s="323"/>
      <c r="EZO87" s="323"/>
      <c r="EZP87" s="323"/>
      <c r="EZQ87" s="323"/>
      <c r="EZR87" s="323"/>
      <c r="EZS87" s="323"/>
      <c r="EZT87" s="323"/>
      <c r="EZU87" s="323"/>
      <c r="EZV87" s="323"/>
      <c r="EZW87" s="323"/>
      <c r="EZX87" s="323"/>
      <c r="EZY87" s="323"/>
      <c r="EZZ87" s="323"/>
      <c r="FAA87" s="323"/>
      <c r="FAB87" s="323"/>
      <c r="FAC87" s="323"/>
      <c r="FAD87" s="323"/>
      <c r="FAE87" s="323"/>
      <c r="FAF87" s="323"/>
      <c r="FAG87" s="323"/>
      <c r="FAH87" s="323"/>
      <c r="FAI87" s="323"/>
      <c r="FAJ87" s="323"/>
      <c r="FAK87" s="323"/>
      <c r="FAL87" s="323"/>
      <c r="FAM87" s="323"/>
      <c r="FAN87" s="323"/>
      <c r="FAO87" s="323"/>
      <c r="FAP87" s="323"/>
      <c r="FAQ87" s="323"/>
      <c r="FAR87" s="323"/>
      <c r="FAS87" s="323"/>
      <c r="FAT87" s="323"/>
      <c r="FAU87" s="323"/>
      <c r="FAV87" s="323"/>
      <c r="FAW87" s="323"/>
      <c r="FAX87" s="323"/>
      <c r="FAY87" s="323"/>
      <c r="FAZ87" s="323"/>
      <c r="FBA87" s="323"/>
      <c r="FBB87" s="323"/>
      <c r="FBC87" s="323"/>
      <c r="FBD87" s="323"/>
      <c r="FBE87" s="323"/>
      <c r="FBF87" s="323"/>
      <c r="FBG87" s="323"/>
      <c r="FBH87" s="323"/>
      <c r="FBI87" s="323"/>
      <c r="FBJ87" s="323"/>
      <c r="FBK87" s="323"/>
      <c r="FBL87" s="323"/>
      <c r="FBM87" s="323"/>
      <c r="FBN87" s="323"/>
      <c r="FBO87" s="323"/>
      <c r="FBP87" s="323"/>
      <c r="FBQ87" s="323"/>
      <c r="FBR87" s="323"/>
      <c r="FBS87" s="323"/>
      <c r="FBT87" s="323"/>
      <c r="FBU87" s="323"/>
      <c r="FBV87" s="323"/>
      <c r="FBW87" s="323"/>
      <c r="FBX87" s="323"/>
      <c r="FBY87" s="323"/>
      <c r="FBZ87" s="323"/>
      <c r="FCA87" s="323"/>
      <c r="FCB87" s="323"/>
      <c r="FCC87" s="323"/>
      <c r="FCD87" s="323"/>
      <c r="FCE87" s="323"/>
      <c r="FCF87" s="323"/>
      <c r="FCG87" s="323"/>
      <c r="FCH87" s="323"/>
      <c r="FCI87" s="323"/>
      <c r="FCJ87" s="323"/>
      <c r="FCK87" s="323"/>
      <c r="FCL87" s="323"/>
      <c r="FCM87" s="323"/>
      <c r="FCN87" s="323"/>
      <c r="FCO87" s="323"/>
      <c r="FCP87" s="323"/>
      <c r="FCQ87" s="323"/>
      <c r="FCR87" s="323"/>
      <c r="FCS87" s="323"/>
      <c r="FCT87" s="323"/>
      <c r="FCU87" s="323"/>
      <c r="FCV87" s="323"/>
      <c r="FCW87" s="323"/>
      <c r="FCX87" s="323"/>
      <c r="FCY87" s="323"/>
      <c r="FCZ87" s="323"/>
      <c r="FDA87" s="323"/>
      <c r="FDB87" s="323"/>
      <c r="FDC87" s="323"/>
      <c r="FDD87" s="323"/>
      <c r="FDE87" s="323"/>
      <c r="FDF87" s="323"/>
      <c r="FDG87" s="323"/>
      <c r="FDH87" s="323"/>
      <c r="FDI87" s="323"/>
      <c r="FDJ87" s="323"/>
      <c r="FDK87" s="323"/>
      <c r="FDL87" s="323"/>
      <c r="FDM87" s="323"/>
      <c r="FDN87" s="323"/>
      <c r="FDO87" s="323"/>
      <c r="FDP87" s="323"/>
      <c r="FDQ87" s="323"/>
      <c r="FDR87" s="323"/>
      <c r="FDS87" s="323"/>
      <c r="FDT87" s="323"/>
      <c r="FDU87" s="323"/>
      <c r="FDV87" s="323"/>
      <c r="FDW87" s="323"/>
      <c r="FDX87" s="323"/>
      <c r="FDY87" s="323"/>
      <c r="FDZ87" s="323"/>
      <c r="FEA87" s="323"/>
      <c r="FEB87" s="323"/>
      <c r="FEC87" s="323"/>
      <c r="FED87" s="323"/>
      <c r="FEE87" s="323"/>
      <c r="FEF87" s="323"/>
      <c r="FEG87" s="323"/>
      <c r="FEH87" s="323"/>
      <c r="FEI87" s="323"/>
      <c r="FEJ87" s="323"/>
      <c r="FEK87" s="323"/>
      <c r="FEL87" s="323"/>
      <c r="FEM87" s="323"/>
      <c r="FEN87" s="323"/>
      <c r="FEO87" s="323"/>
      <c r="FEP87" s="323"/>
      <c r="FEQ87" s="323"/>
      <c r="FER87" s="323"/>
      <c r="FES87" s="323"/>
      <c r="FET87" s="323"/>
      <c r="FEU87" s="323"/>
      <c r="FEV87" s="323"/>
      <c r="FEW87" s="323"/>
      <c r="FEX87" s="323"/>
      <c r="FEY87" s="323"/>
      <c r="FEZ87" s="323"/>
      <c r="FFA87" s="323"/>
      <c r="FFB87" s="323"/>
      <c r="FFC87" s="323"/>
      <c r="FFD87" s="323"/>
      <c r="FFE87" s="323"/>
      <c r="FFF87" s="323"/>
      <c r="FFG87" s="323"/>
      <c r="FFH87" s="323"/>
      <c r="FFI87" s="323"/>
      <c r="FFJ87" s="323"/>
      <c r="FFK87" s="323"/>
      <c r="FFL87" s="323"/>
      <c r="FFM87" s="323"/>
      <c r="FFN87" s="323"/>
      <c r="FFO87" s="323"/>
      <c r="FFP87" s="323"/>
      <c r="FFQ87" s="323"/>
      <c r="FFR87" s="323"/>
      <c r="FFS87" s="323"/>
      <c r="FFT87" s="323"/>
      <c r="FFU87" s="323"/>
      <c r="FFV87" s="323"/>
      <c r="FFW87" s="323"/>
      <c r="FFX87" s="323"/>
      <c r="FFY87" s="323"/>
      <c r="FFZ87" s="323"/>
      <c r="FGA87" s="323"/>
      <c r="FGB87" s="323"/>
      <c r="FGC87" s="323"/>
      <c r="FGD87" s="323"/>
      <c r="FGE87" s="323"/>
      <c r="FGF87" s="323"/>
      <c r="FGG87" s="323"/>
      <c r="FGH87" s="323"/>
      <c r="FGI87" s="323"/>
      <c r="FGJ87" s="323"/>
      <c r="FGK87" s="323"/>
      <c r="FGL87" s="323"/>
      <c r="FGM87" s="323"/>
      <c r="FGN87" s="323"/>
      <c r="FGO87" s="323"/>
      <c r="FGP87" s="323"/>
      <c r="FGQ87" s="323"/>
      <c r="FGR87" s="323"/>
      <c r="FGS87" s="323"/>
      <c r="FGT87" s="323"/>
      <c r="FGU87" s="323"/>
      <c r="FGV87" s="323"/>
      <c r="FGW87" s="323"/>
      <c r="FGX87" s="323"/>
      <c r="FGY87" s="323"/>
      <c r="FGZ87" s="323"/>
      <c r="FHA87" s="323"/>
      <c r="FHB87" s="323"/>
      <c r="FHC87" s="323"/>
      <c r="FHD87" s="323"/>
      <c r="FHE87" s="323"/>
      <c r="FHF87" s="323"/>
      <c r="FHG87" s="323"/>
      <c r="FHH87" s="323"/>
      <c r="FHI87" s="323"/>
      <c r="FHJ87" s="323"/>
      <c r="FHK87" s="323"/>
      <c r="FHL87" s="323"/>
      <c r="FHM87" s="323"/>
      <c r="FHN87" s="323"/>
      <c r="FHO87" s="323"/>
      <c r="FHP87" s="323"/>
      <c r="FHQ87" s="323"/>
      <c r="FHR87" s="323"/>
      <c r="FHS87" s="323"/>
      <c r="FHT87" s="323"/>
      <c r="FHU87" s="323"/>
      <c r="FHV87" s="323"/>
      <c r="FHW87" s="323"/>
      <c r="FHX87" s="323"/>
      <c r="FHY87" s="323"/>
      <c r="FHZ87" s="323"/>
      <c r="FIA87" s="323"/>
      <c r="FIB87" s="323"/>
      <c r="FIC87" s="323"/>
      <c r="FID87" s="323"/>
      <c r="FIE87" s="323"/>
      <c r="FIF87" s="323"/>
      <c r="FIG87" s="323"/>
      <c r="FIH87" s="323"/>
      <c r="FII87" s="323"/>
      <c r="FIJ87" s="323"/>
      <c r="FIK87" s="323"/>
      <c r="FIL87" s="323"/>
      <c r="FIM87" s="323"/>
      <c r="FIN87" s="323"/>
      <c r="FIO87" s="323"/>
      <c r="FIP87" s="323"/>
      <c r="FIQ87" s="323"/>
      <c r="FIR87" s="323"/>
      <c r="FIS87" s="323"/>
      <c r="FIT87" s="323"/>
      <c r="FIU87" s="323"/>
      <c r="FIV87" s="323"/>
      <c r="FIW87" s="323"/>
      <c r="FIX87" s="323"/>
      <c r="FIY87" s="323"/>
      <c r="FIZ87" s="323"/>
      <c r="FJA87" s="323"/>
      <c r="FJB87" s="323"/>
      <c r="FJC87" s="323"/>
      <c r="FJD87" s="323"/>
      <c r="FJE87" s="323"/>
      <c r="FJF87" s="323"/>
      <c r="FJG87" s="323"/>
      <c r="FJH87" s="323"/>
      <c r="FJI87" s="323"/>
      <c r="FJJ87" s="323"/>
      <c r="FJK87" s="323"/>
      <c r="FJL87" s="323"/>
      <c r="FJM87" s="323"/>
      <c r="FJN87" s="323"/>
      <c r="FJO87" s="323"/>
      <c r="FJP87" s="323"/>
      <c r="FJQ87" s="323"/>
      <c r="FJR87" s="323"/>
      <c r="FJS87" s="323"/>
      <c r="FJT87" s="323"/>
      <c r="FJU87" s="323"/>
      <c r="FJV87" s="323"/>
      <c r="FJW87" s="323"/>
      <c r="FJX87" s="323"/>
      <c r="FJY87" s="323"/>
      <c r="FJZ87" s="323"/>
      <c r="FKA87" s="323"/>
      <c r="FKB87" s="323"/>
      <c r="FKC87" s="323"/>
      <c r="FKD87" s="323"/>
      <c r="FKE87" s="323"/>
      <c r="FKF87" s="323"/>
      <c r="FKG87" s="323"/>
      <c r="FKH87" s="323"/>
      <c r="FKI87" s="323"/>
      <c r="FKJ87" s="323"/>
      <c r="FKK87" s="323"/>
      <c r="FKL87" s="323"/>
      <c r="FKM87" s="323"/>
      <c r="FKN87" s="323"/>
      <c r="FKO87" s="323"/>
      <c r="FKP87" s="323"/>
      <c r="FKQ87" s="323"/>
      <c r="FKR87" s="323"/>
      <c r="FKS87" s="323"/>
      <c r="FKT87" s="323"/>
      <c r="FKU87" s="323"/>
      <c r="FKV87" s="323"/>
      <c r="FKW87" s="323"/>
      <c r="FKX87" s="323"/>
      <c r="FKY87" s="323"/>
      <c r="FKZ87" s="323"/>
      <c r="FLA87" s="323"/>
      <c r="FLB87" s="323"/>
      <c r="FLC87" s="323"/>
      <c r="FLD87" s="323"/>
      <c r="FLE87" s="323"/>
      <c r="FLF87" s="323"/>
      <c r="FLG87" s="323"/>
      <c r="FLH87" s="323"/>
      <c r="FLI87" s="323"/>
      <c r="FLJ87" s="323"/>
      <c r="FLK87" s="323"/>
      <c r="FLL87" s="323"/>
      <c r="FLM87" s="323"/>
      <c r="FLN87" s="323"/>
      <c r="FLO87" s="323"/>
      <c r="FLP87" s="323"/>
      <c r="FLQ87" s="323"/>
      <c r="FLR87" s="323"/>
      <c r="FLS87" s="323"/>
      <c r="FLT87" s="323"/>
      <c r="FLU87" s="323"/>
      <c r="FLV87" s="323"/>
      <c r="FLW87" s="323"/>
      <c r="FLX87" s="323"/>
      <c r="FLY87" s="323"/>
      <c r="FLZ87" s="323"/>
      <c r="FMA87" s="323"/>
      <c r="FMB87" s="323"/>
      <c r="FMC87" s="323"/>
      <c r="FMD87" s="323"/>
      <c r="FME87" s="323"/>
      <c r="FMF87" s="323"/>
      <c r="FMG87" s="323"/>
      <c r="FMH87" s="323"/>
      <c r="FMI87" s="323"/>
      <c r="FMJ87" s="323"/>
      <c r="FMK87" s="323"/>
      <c r="FML87" s="323"/>
      <c r="FMM87" s="323"/>
      <c r="FMN87" s="323"/>
      <c r="FMO87" s="323"/>
      <c r="FMP87" s="323"/>
      <c r="FMQ87" s="323"/>
      <c r="FMR87" s="323"/>
      <c r="FMS87" s="323"/>
      <c r="FMT87" s="323"/>
      <c r="FMU87" s="323"/>
      <c r="FMV87" s="323"/>
      <c r="FMW87" s="323"/>
      <c r="FMX87" s="323"/>
      <c r="FMY87" s="323"/>
      <c r="FMZ87" s="323"/>
      <c r="FNA87" s="323"/>
      <c r="FNB87" s="323"/>
      <c r="FNC87" s="323"/>
      <c r="FND87" s="323"/>
      <c r="FNE87" s="323"/>
      <c r="FNF87" s="323"/>
      <c r="FNG87" s="323"/>
      <c r="FNH87" s="323"/>
      <c r="FNI87" s="323"/>
      <c r="FNJ87" s="323"/>
      <c r="FNK87" s="323"/>
      <c r="FNL87" s="323"/>
      <c r="FNM87" s="323"/>
      <c r="FNN87" s="323"/>
      <c r="FNO87" s="323"/>
      <c r="FNP87" s="323"/>
      <c r="FNQ87" s="323"/>
      <c r="FNR87" s="323"/>
      <c r="FNS87" s="323"/>
      <c r="FNT87" s="323"/>
      <c r="FNU87" s="323"/>
      <c r="FNV87" s="323"/>
      <c r="FNW87" s="323"/>
      <c r="FNX87" s="323"/>
      <c r="FNY87" s="323"/>
      <c r="FNZ87" s="323"/>
      <c r="FOA87" s="323"/>
      <c r="FOB87" s="323"/>
      <c r="FOC87" s="323"/>
      <c r="FOD87" s="323"/>
      <c r="FOE87" s="323"/>
      <c r="FOF87" s="323"/>
      <c r="FOG87" s="323"/>
      <c r="FOH87" s="323"/>
      <c r="FOI87" s="323"/>
      <c r="FOJ87" s="323"/>
      <c r="FOK87" s="323"/>
      <c r="FOL87" s="323"/>
      <c r="FOM87" s="323"/>
      <c r="FON87" s="323"/>
      <c r="FOO87" s="323"/>
      <c r="FOP87" s="323"/>
      <c r="FOQ87" s="323"/>
      <c r="FOR87" s="323"/>
      <c r="FOS87" s="323"/>
      <c r="FOT87" s="323"/>
      <c r="FOU87" s="323"/>
      <c r="FOV87" s="323"/>
      <c r="FOW87" s="323"/>
      <c r="FOX87" s="323"/>
      <c r="FOY87" s="323"/>
      <c r="FOZ87" s="323"/>
      <c r="FPA87" s="323"/>
      <c r="FPB87" s="323"/>
      <c r="FPC87" s="323"/>
      <c r="FPD87" s="323"/>
      <c r="FPE87" s="323"/>
      <c r="FPF87" s="323"/>
      <c r="FPG87" s="323"/>
      <c r="FPH87" s="323"/>
      <c r="FPI87" s="323"/>
      <c r="FPJ87" s="323"/>
      <c r="FPK87" s="323"/>
      <c r="FPL87" s="323"/>
      <c r="FPM87" s="323"/>
      <c r="FPN87" s="323"/>
      <c r="FPO87" s="323"/>
      <c r="FPP87" s="323"/>
      <c r="FPQ87" s="323"/>
      <c r="FPR87" s="323"/>
      <c r="FPS87" s="323"/>
      <c r="FPT87" s="323"/>
      <c r="FPU87" s="323"/>
      <c r="FPV87" s="323"/>
      <c r="FPW87" s="323"/>
      <c r="FPX87" s="323"/>
      <c r="FPY87" s="323"/>
      <c r="FPZ87" s="323"/>
      <c r="FQA87" s="323"/>
      <c r="FQB87" s="323"/>
      <c r="FQC87" s="323"/>
      <c r="FQD87" s="323"/>
      <c r="FQE87" s="323"/>
      <c r="FQF87" s="323"/>
      <c r="FQG87" s="323"/>
      <c r="FQH87" s="323"/>
      <c r="FQI87" s="323"/>
      <c r="FQJ87" s="323"/>
      <c r="FQK87" s="323"/>
      <c r="FQL87" s="323"/>
      <c r="FQM87" s="323"/>
      <c r="FQN87" s="323"/>
      <c r="FQO87" s="323"/>
      <c r="FQP87" s="323"/>
      <c r="FQQ87" s="323"/>
      <c r="FQR87" s="323"/>
      <c r="FQS87" s="323"/>
      <c r="FQT87" s="323"/>
      <c r="FQU87" s="323"/>
      <c r="FQV87" s="323"/>
      <c r="FQW87" s="323"/>
      <c r="FQX87" s="323"/>
      <c r="FQY87" s="323"/>
      <c r="FQZ87" s="323"/>
      <c r="FRA87" s="323"/>
      <c r="FRB87" s="323"/>
      <c r="FRC87" s="323"/>
      <c r="FRD87" s="323"/>
      <c r="FRE87" s="323"/>
      <c r="FRF87" s="323"/>
      <c r="FRG87" s="323"/>
      <c r="FRH87" s="323"/>
      <c r="FRI87" s="323"/>
      <c r="FRJ87" s="323"/>
      <c r="FRK87" s="323"/>
      <c r="FRL87" s="323"/>
      <c r="FRM87" s="323"/>
      <c r="FRN87" s="323"/>
      <c r="FRO87" s="323"/>
      <c r="FRP87" s="323"/>
      <c r="FRQ87" s="323"/>
      <c r="FRR87" s="323"/>
      <c r="FRS87" s="323"/>
      <c r="FRT87" s="323"/>
      <c r="FRU87" s="323"/>
      <c r="FRV87" s="323"/>
      <c r="FRW87" s="323"/>
      <c r="FRX87" s="323"/>
      <c r="FRY87" s="323"/>
      <c r="FRZ87" s="323"/>
      <c r="FSA87" s="323"/>
      <c r="FSB87" s="323"/>
      <c r="FSC87" s="323"/>
      <c r="FSD87" s="323"/>
      <c r="FSE87" s="323"/>
      <c r="FSF87" s="323"/>
      <c r="FSG87" s="323"/>
      <c r="FSH87" s="323"/>
      <c r="FSI87" s="323"/>
      <c r="FSJ87" s="323"/>
      <c r="FSK87" s="323"/>
      <c r="FSL87" s="323"/>
      <c r="FSM87" s="323"/>
      <c r="FSN87" s="323"/>
      <c r="FSO87" s="323"/>
      <c r="FSP87" s="323"/>
      <c r="FSQ87" s="323"/>
      <c r="FSR87" s="323"/>
      <c r="FSS87" s="323"/>
      <c r="FST87" s="323"/>
      <c r="FSU87" s="323"/>
      <c r="FSV87" s="323"/>
      <c r="FSW87" s="323"/>
      <c r="FSX87" s="323"/>
      <c r="FSY87" s="323"/>
      <c r="FSZ87" s="323"/>
      <c r="FTA87" s="323"/>
      <c r="FTB87" s="323"/>
      <c r="FTC87" s="323"/>
      <c r="FTD87" s="323"/>
      <c r="FTE87" s="323"/>
      <c r="FTF87" s="323"/>
      <c r="FTG87" s="323"/>
      <c r="FTH87" s="323"/>
      <c r="FTI87" s="323"/>
      <c r="FTJ87" s="323"/>
      <c r="FTK87" s="323"/>
      <c r="FTL87" s="323"/>
      <c r="FTM87" s="323"/>
      <c r="FTN87" s="323"/>
      <c r="FTO87" s="323"/>
      <c r="FTP87" s="323"/>
      <c r="FTQ87" s="323"/>
      <c r="FTR87" s="323"/>
      <c r="FTS87" s="323"/>
      <c r="FTT87" s="323"/>
      <c r="FTU87" s="323"/>
      <c r="FTV87" s="323"/>
      <c r="FTW87" s="323"/>
      <c r="FTX87" s="323"/>
      <c r="FTY87" s="323"/>
      <c r="FTZ87" s="323"/>
      <c r="FUA87" s="323"/>
      <c r="FUB87" s="323"/>
      <c r="FUC87" s="323"/>
      <c r="FUD87" s="323"/>
      <c r="FUE87" s="323"/>
      <c r="FUF87" s="323"/>
      <c r="FUG87" s="323"/>
      <c r="FUH87" s="323"/>
      <c r="FUI87" s="323"/>
      <c r="FUJ87" s="323"/>
      <c r="FUK87" s="323"/>
      <c r="FUL87" s="323"/>
      <c r="FUM87" s="323"/>
      <c r="FUN87" s="323"/>
      <c r="FUO87" s="323"/>
      <c r="FUP87" s="323"/>
      <c r="FUQ87" s="323"/>
      <c r="FUR87" s="323"/>
      <c r="FUS87" s="323"/>
      <c r="FUT87" s="323"/>
      <c r="FUU87" s="323"/>
      <c r="FUV87" s="323"/>
      <c r="FUW87" s="323"/>
      <c r="FUX87" s="323"/>
      <c r="FUY87" s="323"/>
      <c r="FUZ87" s="323"/>
      <c r="FVA87" s="323"/>
      <c r="FVB87" s="323"/>
      <c r="FVC87" s="323"/>
      <c r="FVD87" s="323"/>
      <c r="FVE87" s="323"/>
      <c r="FVF87" s="323"/>
      <c r="FVG87" s="323"/>
      <c r="FVH87" s="323"/>
      <c r="FVI87" s="323"/>
      <c r="FVJ87" s="323"/>
      <c r="FVK87" s="323"/>
      <c r="FVL87" s="323"/>
      <c r="FVM87" s="323"/>
      <c r="FVN87" s="323"/>
      <c r="FVO87" s="323"/>
      <c r="FVP87" s="323"/>
      <c r="FVQ87" s="323"/>
      <c r="FVR87" s="323"/>
      <c r="FVS87" s="323"/>
      <c r="FVT87" s="323"/>
      <c r="FVU87" s="323"/>
      <c r="FVV87" s="323"/>
      <c r="FVW87" s="323"/>
      <c r="FVX87" s="323"/>
      <c r="FVY87" s="323"/>
      <c r="FVZ87" s="323"/>
      <c r="FWA87" s="323"/>
      <c r="FWB87" s="323"/>
      <c r="FWC87" s="323"/>
      <c r="FWD87" s="323"/>
      <c r="FWE87" s="323"/>
      <c r="FWF87" s="323"/>
      <c r="FWG87" s="323"/>
      <c r="FWH87" s="323"/>
      <c r="FWI87" s="323"/>
      <c r="FWJ87" s="323"/>
      <c r="FWK87" s="323"/>
      <c r="FWL87" s="323"/>
      <c r="FWM87" s="323"/>
      <c r="FWN87" s="323"/>
      <c r="FWO87" s="323"/>
      <c r="FWP87" s="323"/>
      <c r="FWQ87" s="323"/>
      <c r="FWR87" s="323"/>
      <c r="FWS87" s="323"/>
      <c r="FWT87" s="323"/>
      <c r="FWU87" s="323"/>
      <c r="FWV87" s="323"/>
      <c r="FWW87" s="323"/>
      <c r="FWX87" s="323"/>
      <c r="FWY87" s="323"/>
      <c r="FWZ87" s="323"/>
      <c r="FXA87" s="323"/>
      <c r="FXB87" s="323"/>
      <c r="FXC87" s="323"/>
      <c r="FXD87" s="323"/>
      <c r="FXE87" s="323"/>
      <c r="FXF87" s="323"/>
      <c r="FXG87" s="323"/>
      <c r="FXH87" s="323"/>
      <c r="FXI87" s="323"/>
      <c r="FXJ87" s="323"/>
      <c r="FXK87" s="323"/>
      <c r="FXL87" s="323"/>
      <c r="FXM87" s="323"/>
      <c r="FXN87" s="323"/>
      <c r="FXO87" s="323"/>
      <c r="FXP87" s="323"/>
      <c r="FXQ87" s="323"/>
      <c r="FXR87" s="323"/>
      <c r="FXS87" s="323"/>
      <c r="FXT87" s="323"/>
      <c r="FXU87" s="323"/>
      <c r="FXV87" s="323"/>
      <c r="FXW87" s="323"/>
      <c r="FXX87" s="323"/>
      <c r="FXY87" s="323"/>
      <c r="FXZ87" s="323"/>
      <c r="FYA87" s="323"/>
      <c r="FYB87" s="323"/>
      <c r="FYC87" s="323"/>
      <c r="FYD87" s="323"/>
      <c r="FYE87" s="323"/>
      <c r="FYF87" s="323"/>
      <c r="FYG87" s="323"/>
      <c r="FYH87" s="323"/>
      <c r="FYI87" s="323"/>
      <c r="FYJ87" s="323"/>
      <c r="FYK87" s="323"/>
      <c r="FYL87" s="323"/>
      <c r="FYM87" s="323"/>
      <c r="FYN87" s="323"/>
      <c r="FYO87" s="323"/>
      <c r="FYP87" s="323"/>
      <c r="FYQ87" s="323"/>
      <c r="FYR87" s="323"/>
      <c r="FYS87" s="323"/>
      <c r="FYT87" s="323"/>
      <c r="FYU87" s="323"/>
      <c r="FYV87" s="323"/>
      <c r="FYW87" s="323"/>
      <c r="FYX87" s="323"/>
      <c r="FYY87" s="323"/>
      <c r="FYZ87" s="323"/>
      <c r="FZA87" s="323"/>
      <c r="FZB87" s="323"/>
      <c r="FZC87" s="323"/>
      <c r="FZD87" s="323"/>
      <c r="FZE87" s="323"/>
      <c r="FZF87" s="323"/>
      <c r="FZG87" s="323"/>
      <c r="FZH87" s="323"/>
      <c r="FZI87" s="323"/>
      <c r="FZJ87" s="323"/>
      <c r="FZK87" s="323"/>
      <c r="FZL87" s="323"/>
      <c r="FZM87" s="323"/>
      <c r="FZN87" s="323"/>
      <c r="FZO87" s="323"/>
      <c r="FZP87" s="323"/>
      <c r="FZQ87" s="323"/>
      <c r="FZR87" s="323"/>
      <c r="FZS87" s="323"/>
      <c r="FZT87" s="323"/>
      <c r="FZU87" s="323"/>
      <c r="FZV87" s="323"/>
      <c r="FZW87" s="323"/>
      <c r="FZX87" s="323"/>
      <c r="FZY87" s="323"/>
      <c r="FZZ87" s="323"/>
      <c r="GAA87" s="323"/>
      <c r="GAB87" s="323"/>
      <c r="GAC87" s="323"/>
      <c r="GAD87" s="323"/>
      <c r="GAE87" s="323"/>
      <c r="GAF87" s="323"/>
      <c r="GAG87" s="323"/>
      <c r="GAH87" s="323"/>
      <c r="GAI87" s="323"/>
      <c r="GAJ87" s="323"/>
      <c r="GAK87" s="323"/>
      <c r="GAL87" s="323"/>
      <c r="GAM87" s="323"/>
      <c r="GAN87" s="323"/>
      <c r="GAO87" s="323"/>
      <c r="GAP87" s="323"/>
      <c r="GAQ87" s="323"/>
      <c r="GAR87" s="323"/>
      <c r="GAS87" s="323"/>
      <c r="GAT87" s="323"/>
      <c r="GAU87" s="323"/>
      <c r="GAV87" s="323"/>
      <c r="GAW87" s="323"/>
      <c r="GAX87" s="323"/>
      <c r="GAY87" s="323"/>
      <c r="GAZ87" s="323"/>
      <c r="GBA87" s="323"/>
      <c r="GBB87" s="323"/>
      <c r="GBC87" s="323"/>
      <c r="GBD87" s="323"/>
      <c r="GBE87" s="323"/>
      <c r="GBF87" s="323"/>
      <c r="GBG87" s="323"/>
      <c r="GBH87" s="323"/>
      <c r="GBI87" s="323"/>
      <c r="GBJ87" s="323"/>
      <c r="GBK87" s="323"/>
      <c r="GBL87" s="323"/>
      <c r="GBM87" s="323"/>
      <c r="GBN87" s="323"/>
      <c r="GBO87" s="323"/>
      <c r="GBP87" s="323"/>
      <c r="GBQ87" s="323"/>
      <c r="GBR87" s="323"/>
      <c r="GBS87" s="323"/>
      <c r="GBT87" s="323"/>
      <c r="GBU87" s="323"/>
      <c r="GBV87" s="323"/>
      <c r="GBW87" s="323"/>
      <c r="GBX87" s="323"/>
      <c r="GBY87" s="323"/>
      <c r="GBZ87" s="323"/>
      <c r="GCA87" s="323"/>
      <c r="GCB87" s="323"/>
      <c r="GCC87" s="323"/>
      <c r="GCD87" s="323"/>
      <c r="GCE87" s="323"/>
      <c r="GCF87" s="323"/>
      <c r="GCG87" s="323"/>
      <c r="GCH87" s="323"/>
      <c r="GCI87" s="323"/>
      <c r="GCJ87" s="323"/>
      <c r="GCK87" s="323"/>
      <c r="GCL87" s="323"/>
      <c r="GCM87" s="323"/>
      <c r="GCN87" s="323"/>
      <c r="GCO87" s="323"/>
      <c r="GCP87" s="323"/>
      <c r="GCQ87" s="323"/>
      <c r="GCR87" s="323"/>
      <c r="GCS87" s="323"/>
      <c r="GCT87" s="323"/>
      <c r="GCU87" s="323"/>
      <c r="GCV87" s="323"/>
      <c r="GCW87" s="323"/>
      <c r="GCX87" s="323"/>
      <c r="GCY87" s="323"/>
      <c r="GCZ87" s="323"/>
      <c r="GDA87" s="323"/>
      <c r="GDB87" s="323"/>
      <c r="GDC87" s="323"/>
      <c r="GDD87" s="323"/>
      <c r="GDE87" s="323"/>
      <c r="GDF87" s="323"/>
      <c r="GDG87" s="323"/>
      <c r="GDH87" s="323"/>
      <c r="GDI87" s="323"/>
      <c r="GDJ87" s="323"/>
      <c r="GDK87" s="323"/>
      <c r="GDL87" s="323"/>
      <c r="GDM87" s="323"/>
      <c r="GDN87" s="323"/>
      <c r="GDO87" s="323"/>
      <c r="GDP87" s="323"/>
      <c r="GDQ87" s="323"/>
      <c r="GDR87" s="323"/>
      <c r="GDS87" s="323"/>
      <c r="GDT87" s="323"/>
      <c r="GDU87" s="323"/>
      <c r="GDV87" s="323"/>
      <c r="GDW87" s="323"/>
      <c r="GDX87" s="323"/>
      <c r="GDY87" s="323"/>
      <c r="GDZ87" s="323"/>
      <c r="GEA87" s="323"/>
      <c r="GEB87" s="323"/>
      <c r="GEC87" s="323"/>
      <c r="GED87" s="323"/>
      <c r="GEE87" s="323"/>
      <c r="GEF87" s="323"/>
      <c r="GEG87" s="323"/>
      <c r="GEH87" s="323"/>
      <c r="GEI87" s="323"/>
      <c r="GEJ87" s="323"/>
      <c r="GEK87" s="323"/>
      <c r="GEL87" s="323"/>
      <c r="GEM87" s="323"/>
      <c r="GEN87" s="323"/>
      <c r="GEO87" s="323"/>
      <c r="GEP87" s="323"/>
      <c r="GEQ87" s="323"/>
      <c r="GER87" s="323"/>
      <c r="GES87" s="323"/>
      <c r="GET87" s="323"/>
      <c r="GEU87" s="323"/>
      <c r="GEV87" s="323"/>
      <c r="GEW87" s="323"/>
      <c r="GEX87" s="323"/>
      <c r="GEY87" s="323"/>
      <c r="GEZ87" s="323"/>
      <c r="GFA87" s="323"/>
      <c r="GFB87" s="323"/>
      <c r="GFC87" s="323"/>
      <c r="GFD87" s="323"/>
      <c r="GFE87" s="323"/>
      <c r="GFF87" s="323"/>
      <c r="GFG87" s="323"/>
      <c r="GFH87" s="323"/>
      <c r="GFI87" s="323"/>
      <c r="GFJ87" s="323"/>
      <c r="GFK87" s="323"/>
      <c r="GFL87" s="323"/>
      <c r="GFM87" s="323"/>
      <c r="GFN87" s="323"/>
      <c r="GFO87" s="323"/>
      <c r="GFP87" s="323"/>
      <c r="GFQ87" s="323"/>
      <c r="GFR87" s="323"/>
      <c r="GFS87" s="323"/>
      <c r="GFT87" s="323"/>
      <c r="GFU87" s="323"/>
      <c r="GFV87" s="323"/>
      <c r="GFW87" s="323"/>
      <c r="GFX87" s="323"/>
      <c r="GFY87" s="323"/>
      <c r="GFZ87" s="323"/>
      <c r="GGA87" s="323"/>
      <c r="GGB87" s="323"/>
      <c r="GGC87" s="323"/>
      <c r="GGD87" s="323"/>
      <c r="GGE87" s="323"/>
      <c r="GGF87" s="323"/>
      <c r="GGG87" s="323"/>
      <c r="GGH87" s="323"/>
      <c r="GGI87" s="323"/>
      <c r="GGJ87" s="323"/>
      <c r="GGK87" s="323"/>
      <c r="GGL87" s="323"/>
      <c r="GGM87" s="323"/>
      <c r="GGN87" s="323"/>
      <c r="GGO87" s="323"/>
      <c r="GGP87" s="323"/>
      <c r="GGQ87" s="323"/>
      <c r="GGR87" s="323"/>
      <c r="GGS87" s="323"/>
      <c r="GGT87" s="323"/>
      <c r="GGU87" s="323"/>
      <c r="GGV87" s="323"/>
      <c r="GGW87" s="323"/>
      <c r="GGX87" s="323"/>
      <c r="GGY87" s="323"/>
      <c r="GGZ87" s="323"/>
      <c r="GHA87" s="323"/>
      <c r="GHB87" s="323"/>
      <c r="GHC87" s="323"/>
      <c r="GHD87" s="323"/>
      <c r="GHE87" s="323"/>
      <c r="GHF87" s="323"/>
      <c r="GHG87" s="323"/>
      <c r="GHH87" s="323"/>
      <c r="GHI87" s="323"/>
      <c r="GHJ87" s="323"/>
      <c r="GHK87" s="323"/>
      <c r="GHL87" s="323"/>
      <c r="GHM87" s="323"/>
      <c r="GHN87" s="323"/>
      <c r="GHO87" s="323"/>
      <c r="GHP87" s="323"/>
      <c r="GHQ87" s="323"/>
      <c r="GHR87" s="323"/>
      <c r="GHS87" s="323"/>
      <c r="GHT87" s="323"/>
      <c r="GHU87" s="323"/>
      <c r="GHV87" s="323"/>
      <c r="GHW87" s="323"/>
      <c r="GHX87" s="323"/>
      <c r="GHY87" s="323"/>
      <c r="GHZ87" s="323"/>
      <c r="GIA87" s="323"/>
      <c r="GIB87" s="323"/>
      <c r="GIC87" s="323"/>
      <c r="GID87" s="323"/>
      <c r="GIE87" s="323"/>
      <c r="GIF87" s="323"/>
      <c r="GIG87" s="323"/>
      <c r="GIH87" s="323"/>
      <c r="GII87" s="323"/>
      <c r="GIJ87" s="323"/>
      <c r="GIK87" s="323"/>
      <c r="GIL87" s="323"/>
      <c r="GIM87" s="323"/>
      <c r="GIN87" s="323"/>
      <c r="GIO87" s="323"/>
      <c r="GIP87" s="323"/>
      <c r="GIQ87" s="323"/>
      <c r="GIR87" s="323"/>
      <c r="GIS87" s="323"/>
      <c r="GIT87" s="323"/>
      <c r="GIU87" s="323"/>
      <c r="GIV87" s="323"/>
      <c r="GIW87" s="323"/>
      <c r="GIX87" s="323"/>
      <c r="GIY87" s="323"/>
      <c r="GIZ87" s="323"/>
      <c r="GJA87" s="323"/>
      <c r="GJB87" s="323"/>
      <c r="GJC87" s="323"/>
      <c r="GJD87" s="323"/>
      <c r="GJE87" s="323"/>
      <c r="GJF87" s="323"/>
      <c r="GJG87" s="323"/>
      <c r="GJH87" s="323"/>
      <c r="GJI87" s="323"/>
      <c r="GJJ87" s="323"/>
      <c r="GJK87" s="323"/>
      <c r="GJL87" s="323"/>
      <c r="GJM87" s="323"/>
      <c r="GJN87" s="323"/>
      <c r="GJO87" s="323"/>
      <c r="GJP87" s="323"/>
      <c r="GJQ87" s="323"/>
      <c r="GJR87" s="323"/>
      <c r="GJS87" s="323"/>
      <c r="GJT87" s="323"/>
      <c r="GJU87" s="323"/>
      <c r="GJV87" s="323"/>
      <c r="GJW87" s="323"/>
      <c r="GJX87" s="323"/>
      <c r="GJY87" s="323"/>
      <c r="GJZ87" s="323"/>
      <c r="GKA87" s="323"/>
      <c r="GKB87" s="323"/>
      <c r="GKC87" s="323"/>
      <c r="GKD87" s="323"/>
      <c r="GKE87" s="323"/>
      <c r="GKF87" s="323"/>
      <c r="GKG87" s="323"/>
      <c r="GKH87" s="323"/>
      <c r="GKI87" s="323"/>
      <c r="GKJ87" s="323"/>
      <c r="GKK87" s="323"/>
      <c r="GKL87" s="323"/>
      <c r="GKM87" s="323"/>
      <c r="GKN87" s="323"/>
      <c r="GKO87" s="323"/>
      <c r="GKP87" s="323"/>
      <c r="GKQ87" s="323"/>
      <c r="GKR87" s="323"/>
      <c r="GKS87" s="323"/>
      <c r="GKT87" s="323"/>
      <c r="GKU87" s="323"/>
      <c r="GKV87" s="323"/>
      <c r="GKW87" s="323"/>
      <c r="GKX87" s="323"/>
      <c r="GKY87" s="323"/>
      <c r="GKZ87" s="323"/>
      <c r="GLA87" s="323"/>
      <c r="GLB87" s="323"/>
      <c r="GLC87" s="323"/>
      <c r="GLD87" s="323"/>
      <c r="GLE87" s="323"/>
      <c r="GLF87" s="323"/>
      <c r="GLG87" s="323"/>
      <c r="GLH87" s="323"/>
      <c r="GLI87" s="323"/>
      <c r="GLJ87" s="323"/>
      <c r="GLK87" s="323"/>
      <c r="GLL87" s="323"/>
      <c r="GLM87" s="323"/>
      <c r="GLN87" s="323"/>
      <c r="GLO87" s="323"/>
      <c r="GLP87" s="323"/>
      <c r="GLQ87" s="323"/>
      <c r="GLR87" s="323"/>
      <c r="GLS87" s="323"/>
      <c r="GLT87" s="323"/>
      <c r="GLU87" s="323"/>
      <c r="GLV87" s="323"/>
      <c r="GLW87" s="323"/>
      <c r="GLX87" s="323"/>
      <c r="GLY87" s="323"/>
      <c r="GLZ87" s="323"/>
      <c r="GMA87" s="323"/>
      <c r="GMB87" s="323"/>
      <c r="GMC87" s="323"/>
      <c r="GMD87" s="323"/>
      <c r="GME87" s="323"/>
      <c r="GMF87" s="323"/>
      <c r="GMG87" s="323"/>
      <c r="GMH87" s="323"/>
      <c r="GMI87" s="323"/>
      <c r="GMJ87" s="323"/>
      <c r="GMK87" s="323"/>
      <c r="GML87" s="323"/>
      <c r="GMM87" s="323"/>
      <c r="GMN87" s="323"/>
      <c r="GMO87" s="323"/>
      <c r="GMP87" s="323"/>
      <c r="GMQ87" s="323"/>
      <c r="GMR87" s="323"/>
      <c r="GMS87" s="323"/>
      <c r="GMT87" s="323"/>
      <c r="GMU87" s="323"/>
      <c r="GMV87" s="323"/>
      <c r="GMW87" s="323"/>
      <c r="GMX87" s="323"/>
      <c r="GMY87" s="323"/>
      <c r="GMZ87" s="323"/>
      <c r="GNA87" s="323"/>
      <c r="GNB87" s="323"/>
      <c r="GNC87" s="323"/>
      <c r="GND87" s="323"/>
      <c r="GNE87" s="323"/>
      <c r="GNF87" s="323"/>
      <c r="GNG87" s="323"/>
      <c r="GNH87" s="323"/>
      <c r="GNI87" s="323"/>
      <c r="GNJ87" s="323"/>
      <c r="GNK87" s="323"/>
      <c r="GNL87" s="323"/>
      <c r="GNM87" s="323"/>
      <c r="GNN87" s="323"/>
      <c r="GNO87" s="323"/>
      <c r="GNP87" s="323"/>
      <c r="GNQ87" s="323"/>
      <c r="GNR87" s="323"/>
      <c r="GNS87" s="323"/>
      <c r="GNT87" s="323"/>
      <c r="GNU87" s="323"/>
      <c r="GNV87" s="323"/>
      <c r="GNW87" s="323"/>
      <c r="GNX87" s="323"/>
      <c r="GNY87" s="323"/>
      <c r="GNZ87" s="323"/>
      <c r="GOA87" s="323"/>
      <c r="GOB87" s="323"/>
      <c r="GOC87" s="323"/>
      <c r="GOD87" s="323"/>
      <c r="GOE87" s="323"/>
      <c r="GOF87" s="323"/>
      <c r="GOG87" s="323"/>
      <c r="GOH87" s="323"/>
      <c r="GOI87" s="323"/>
      <c r="GOJ87" s="323"/>
      <c r="GOK87" s="323"/>
      <c r="GOL87" s="323"/>
      <c r="GOM87" s="323"/>
      <c r="GON87" s="323"/>
      <c r="GOO87" s="323"/>
      <c r="GOP87" s="323"/>
      <c r="GOQ87" s="323"/>
      <c r="GOR87" s="323"/>
      <c r="GOS87" s="323"/>
      <c r="GOT87" s="323"/>
      <c r="GOU87" s="323"/>
      <c r="GOV87" s="323"/>
      <c r="GOW87" s="323"/>
      <c r="GOX87" s="323"/>
      <c r="GOY87" s="323"/>
      <c r="GOZ87" s="323"/>
      <c r="GPA87" s="323"/>
      <c r="GPB87" s="323"/>
      <c r="GPC87" s="323"/>
      <c r="GPD87" s="323"/>
      <c r="GPE87" s="323"/>
      <c r="GPF87" s="323"/>
      <c r="GPG87" s="323"/>
      <c r="GPH87" s="323"/>
      <c r="GPI87" s="323"/>
      <c r="GPJ87" s="323"/>
      <c r="GPK87" s="323"/>
      <c r="GPL87" s="323"/>
      <c r="GPM87" s="323"/>
      <c r="GPN87" s="323"/>
      <c r="GPO87" s="323"/>
      <c r="GPP87" s="323"/>
      <c r="GPQ87" s="323"/>
      <c r="GPR87" s="323"/>
      <c r="GPS87" s="323"/>
      <c r="GPT87" s="323"/>
      <c r="GPU87" s="323"/>
      <c r="GPV87" s="323"/>
      <c r="GPW87" s="323"/>
      <c r="GPX87" s="323"/>
      <c r="GPY87" s="323"/>
      <c r="GPZ87" s="323"/>
      <c r="GQA87" s="323"/>
      <c r="GQB87" s="323"/>
      <c r="GQC87" s="323"/>
      <c r="GQD87" s="323"/>
      <c r="GQE87" s="323"/>
      <c r="GQF87" s="323"/>
      <c r="GQG87" s="323"/>
      <c r="GQH87" s="323"/>
      <c r="GQI87" s="323"/>
      <c r="GQJ87" s="323"/>
      <c r="GQK87" s="323"/>
      <c r="GQL87" s="323"/>
      <c r="GQM87" s="323"/>
      <c r="GQN87" s="323"/>
      <c r="GQO87" s="323"/>
      <c r="GQP87" s="323"/>
      <c r="GQQ87" s="323"/>
      <c r="GQR87" s="323"/>
      <c r="GQS87" s="323"/>
      <c r="GQT87" s="323"/>
      <c r="GQU87" s="323"/>
      <c r="GQV87" s="323"/>
      <c r="GQW87" s="323"/>
      <c r="GQX87" s="323"/>
      <c r="GQY87" s="323"/>
      <c r="GQZ87" s="323"/>
      <c r="GRA87" s="323"/>
      <c r="GRB87" s="323"/>
      <c r="GRC87" s="323"/>
      <c r="GRD87" s="323"/>
      <c r="GRE87" s="323"/>
      <c r="GRF87" s="323"/>
      <c r="GRG87" s="323"/>
      <c r="GRH87" s="323"/>
      <c r="GRI87" s="323"/>
      <c r="GRJ87" s="323"/>
      <c r="GRK87" s="323"/>
      <c r="GRL87" s="323"/>
      <c r="GRM87" s="323"/>
      <c r="GRN87" s="323"/>
      <c r="GRO87" s="323"/>
      <c r="GRP87" s="323"/>
      <c r="GRQ87" s="323"/>
      <c r="GRR87" s="323"/>
      <c r="GRS87" s="323"/>
      <c r="GRT87" s="323"/>
      <c r="GRU87" s="323"/>
      <c r="GRV87" s="323"/>
      <c r="GRW87" s="323"/>
      <c r="GRX87" s="323"/>
      <c r="GRY87" s="323"/>
      <c r="GRZ87" s="323"/>
      <c r="GSA87" s="323"/>
      <c r="GSB87" s="323"/>
      <c r="GSC87" s="323"/>
      <c r="GSD87" s="323"/>
      <c r="GSE87" s="323"/>
      <c r="GSF87" s="323"/>
      <c r="GSG87" s="323"/>
      <c r="GSH87" s="323"/>
      <c r="GSI87" s="323"/>
      <c r="GSJ87" s="323"/>
      <c r="GSK87" s="323"/>
      <c r="GSL87" s="323"/>
      <c r="GSM87" s="323"/>
      <c r="GSN87" s="323"/>
      <c r="GSO87" s="323"/>
      <c r="GSP87" s="323"/>
      <c r="GSQ87" s="323"/>
      <c r="GSR87" s="323"/>
      <c r="GSS87" s="323"/>
      <c r="GST87" s="323"/>
      <c r="GSU87" s="323"/>
      <c r="GSV87" s="323"/>
      <c r="GSW87" s="323"/>
      <c r="GSX87" s="323"/>
      <c r="GSY87" s="323"/>
      <c r="GSZ87" s="323"/>
      <c r="GTA87" s="323"/>
      <c r="GTB87" s="323"/>
      <c r="GTC87" s="323"/>
      <c r="GTD87" s="323"/>
      <c r="GTE87" s="323"/>
      <c r="GTF87" s="323"/>
      <c r="GTG87" s="323"/>
      <c r="GTH87" s="323"/>
      <c r="GTI87" s="323"/>
      <c r="GTJ87" s="323"/>
      <c r="GTK87" s="323"/>
      <c r="GTL87" s="323"/>
      <c r="GTM87" s="323"/>
      <c r="GTN87" s="323"/>
      <c r="GTO87" s="323"/>
      <c r="GTP87" s="323"/>
      <c r="GTQ87" s="323"/>
      <c r="GTR87" s="323"/>
      <c r="GTS87" s="323"/>
      <c r="GTT87" s="323"/>
      <c r="GTU87" s="323"/>
      <c r="GTV87" s="323"/>
      <c r="GTW87" s="323"/>
      <c r="GTX87" s="323"/>
      <c r="GTY87" s="323"/>
      <c r="GTZ87" s="323"/>
      <c r="GUA87" s="323"/>
      <c r="GUB87" s="323"/>
      <c r="GUC87" s="323"/>
      <c r="GUD87" s="323"/>
      <c r="GUE87" s="323"/>
      <c r="GUF87" s="323"/>
      <c r="GUG87" s="323"/>
      <c r="GUH87" s="323"/>
      <c r="GUI87" s="323"/>
      <c r="GUJ87" s="323"/>
      <c r="GUK87" s="323"/>
      <c r="GUL87" s="323"/>
      <c r="GUM87" s="323"/>
      <c r="GUN87" s="323"/>
      <c r="GUO87" s="323"/>
      <c r="GUP87" s="323"/>
      <c r="GUQ87" s="323"/>
      <c r="GUR87" s="323"/>
      <c r="GUS87" s="323"/>
      <c r="GUT87" s="323"/>
      <c r="GUU87" s="323"/>
      <c r="GUV87" s="323"/>
      <c r="GUW87" s="323"/>
      <c r="GUX87" s="323"/>
      <c r="GUY87" s="323"/>
      <c r="GUZ87" s="323"/>
      <c r="GVA87" s="323"/>
      <c r="GVB87" s="323"/>
      <c r="GVC87" s="323"/>
      <c r="GVD87" s="323"/>
      <c r="GVE87" s="323"/>
      <c r="GVF87" s="323"/>
      <c r="GVG87" s="323"/>
      <c r="GVH87" s="323"/>
      <c r="GVI87" s="323"/>
      <c r="GVJ87" s="323"/>
      <c r="GVK87" s="323"/>
      <c r="GVL87" s="323"/>
      <c r="GVM87" s="323"/>
      <c r="GVN87" s="323"/>
      <c r="GVO87" s="323"/>
      <c r="GVP87" s="323"/>
      <c r="GVQ87" s="323"/>
      <c r="GVR87" s="323"/>
      <c r="GVS87" s="323"/>
      <c r="GVT87" s="323"/>
      <c r="GVU87" s="323"/>
      <c r="GVV87" s="323"/>
      <c r="GVW87" s="323"/>
      <c r="GVX87" s="323"/>
      <c r="GVY87" s="323"/>
      <c r="GVZ87" s="323"/>
      <c r="GWA87" s="323"/>
      <c r="GWB87" s="323"/>
      <c r="GWC87" s="323"/>
      <c r="GWD87" s="323"/>
      <c r="GWE87" s="323"/>
      <c r="GWF87" s="323"/>
      <c r="GWG87" s="323"/>
      <c r="GWH87" s="323"/>
      <c r="GWI87" s="323"/>
      <c r="GWJ87" s="323"/>
      <c r="GWK87" s="323"/>
      <c r="GWL87" s="323"/>
      <c r="GWM87" s="323"/>
      <c r="GWN87" s="323"/>
      <c r="GWO87" s="323"/>
      <c r="GWP87" s="323"/>
      <c r="GWQ87" s="323"/>
      <c r="GWR87" s="323"/>
      <c r="GWS87" s="323"/>
      <c r="GWT87" s="323"/>
      <c r="GWU87" s="323"/>
      <c r="GWV87" s="323"/>
      <c r="GWW87" s="323"/>
      <c r="GWX87" s="323"/>
      <c r="GWY87" s="323"/>
      <c r="GWZ87" s="323"/>
      <c r="GXA87" s="323"/>
      <c r="GXB87" s="323"/>
      <c r="GXC87" s="323"/>
      <c r="GXD87" s="323"/>
      <c r="GXE87" s="323"/>
      <c r="GXF87" s="323"/>
      <c r="GXG87" s="323"/>
      <c r="GXH87" s="323"/>
      <c r="GXI87" s="323"/>
      <c r="GXJ87" s="323"/>
      <c r="GXK87" s="323"/>
      <c r="GXL87" s="323"/>
      <c r="GXM87" s="323"/>
      <c r="GXN87" s="323"/>
      <c r="GXO87" s="323"/>
      <c r="GXP87" s="323"/>
      <c r="GXQ87" s="323"/>
      <c r="GXR87" s="323"/>
      <c r="GXS87" s="323"/>
      <c r="GXT87" s="323"/>
      <c r="GXU87" s="323"/>
      <c r="GXV87" s="323"/>
      <c r="GXW87" s="323"/>
      <c r="GXX87" s="323"/>
      <c r="GXY87" s="323"/>
      <c r="GXZ87" s="323"/>
      <c r="GYA87" s="323"/>
      <c r="GYB87" s="323"/>
      <c r="GYC87" s="323"/>
      <c r="GYD87" s="323"/>
      <c r="GYE87" s="323"/>
      <c r="GYF87" s="323"/>
      <c r="GYG87" s="323"/>
      <c r="GYH87" s="323"/>
      <c r="GYI87" s="323"/>
      <c r="GYJ87" s="323"/>
      <c r="GYK87" s="323"/>
      <c r="GYL87" s="323"/>
      <c r="GYM87" s="323"/>
      <c r="GYN87" s="323"/>
      <c r="GYO87" s="323"/>
      <c r="GYP87" s="323"/>
      <c r="GYQ87" s="323"/>
      <c r="GYR87" s="323"/>
      <c r="GYS87" s="323"/>
      <c r="GYT87" s="323"/>
      <c r="GYU87" s="323"/>
      <c r="GYV87" s="323"/>
      <c r="GYW87" s="323"/>
      <c r="GYX87" s="323"/>
      <c r="GYY87" s="323"/>
      <c r="GYZ87" s="323"/>
      <c r="GZA87" s="323"/>
      <c r="GZB87" s="323"/>
      <c r="GZC87" s="323"/>
      <c r="GZD87" s="323"/>
      <c r="GZE87" s="323"/>
      <c r="GZF87" s="323"/>
      <c r="GZG87" s="323"/>
      <c r="GZH87" s="323"/>
      <c r="GZI87" s="323"/>
      <c r="GZJ87" s="323"/>
      <c r="GZK87" s="323"/>
      <c r="GZL87" s="323"/>
      <c r="GZM87" s="323"/>
      <c r="GZN87" s="323"/>
      <c r="GZO87" s="323"/>
      <c r="GZP87" s="323"/>
      <c r="GZQ87" s="323"/>
      <c r="GZR87" s="323"/>
      <c r="GZS87" s="323"/>
      <c r="GZT87" s="323"/>
      <c r="GZU87" s="323"/>
      <c r="GZV87" s="323"/>
      <c r="GZW87" s="323"/>
      <c r="GZX87" s="323"/>
      <c r="GZY87" s="323"/>
      <c r="GZZ87" s="323"/>
      <c r="HAA87" s="323"/>
      <c r="HAB87" s="323"/>
      <c r="HAC87" s="323"/>
      <c r="HAD87" s="323"/>
      <c r="HAE87" s="323"/>
      <c r="HAF87" s="323"/>
      <c r="HAG87" s="323"/>
      <c r="HAH87" s="323"/>
      <c r="HAI87" s="323"/>
      <c r="HAJ87" s="323"/>
      <c r="HAK87" s="323"/>
      <c r="HAL87" s="323"/>
      <c r="HAM87" s="323"/>
      <c r="HAN87" s="323"/>
      <c r="HAO87" s="323"/>
      <c r="HAP87" s="323"/>
      <c r="HAQ87" s="323"/>
      <c r="HAR87" s="323"/>
      <c r="HAS87" s="323"/>
      <c r="HAT87" s="323"/>
      <c r="HAU87" s="323"/>
      <c r="HAV87" s="323"/>
      <c r="HAW87" s="323"/>
      <c r="HAX87" s="323"/>
      <c r="HAY87" s="323"/>
      <c r="HAZ87" s="323"/>
      <c r="HBA87" s="323"/>
      <c r="HBB87" s="323"/>
      <c r="HBC87" s="323"/>
      <c r="HBD87" s="323"/>
      <c r="HBE87" s="323"/>
      <c r="HBF87" s="323"/>
      <c r="HBG87" s="323"/>
      <c r="HBH87" s="323"/>
      <c r="HBI87" s="323"/>
      <c r="HBJ87" s="323"/>
      <c r="HBK87" s="323"/>
      <c r="HBL87" s="323"/>
      <c r="HBM87" s="323"/>
      <c r="HBN87" s="323"/>
      <c r="HBO87" s="323"/>
      <c r="HBP87" s="323"/>
      <c r="HBQ87" s="323"/>
      <c r="HBR87" s="323"/>
      <c r="HBS87" s="323"/>
      <c r="HBT87" s="323"/>
      <c r="HBU87" s="323"/>
      <c r="HBV87" s="323"/>
      <c r="HBW87" s="323"/>
      <c r="HBX87" s="323"/>
      <c r="HBY87" s="323"/>
      <c r="HBZ87" s="323"/>
      <c r="HCA87" s="323"/>
      <c r="HCB87" s="323"/>
      <c r="HCC87" s="323"/>
      <c r="HCD87" s="323"/>
      <c r="HCE87" s="323"/>
      <c r="HCF87" s="323"/>
      <c r="HCG87" s="323"/>
      <c r="HCH87" s="323"/>
      <c r="HCI87" s="323"/>
      <c r="HCJ87" s="323"/>
      <c r="HCK87" s="323"/>
      <c r="HCL87" s="323"/>
      <c r="HCM87" s="323"/>
      <c r="HCN87" s="323"/>
      <c r="HCO87" s="323"/>
      <c r="HCP87" s="323"/>
      <c r="HCQ87" s="323"/>
      <c r="HCR87" s="323"/>
      <c r="HCS87" s="323"/>
      <c r="HCT87" s="323"/>
      <c r="HCU87" s="323"/>
      <c r="HCV87" s="323"/>
      <c r="HCW87" s="323"/>
      <c r="HCX87" s="323"/>
      <c r="HCY87" s="323"/>
      <c r="HCZ87" s="323"/>
      <c r="HDA87" s="323"/>
      <c r="HDB87" s="323"/>
      <c r="HDC87" s="323"/>
      <c r="HDD87" s="323"/>
      <c r="HDE87" s="323"/>
      <c r="HDF87" s="323"/>
      <c r="HDG87" s="323"/>
      <c r="HDH87" s="323"/>
      <c r="HDI87" s="323"/>
      <c r="HDJ87" s="323"/>
      <c r="HDK87" s="323"/>
      <c r="HDL87" s="323"/>
      <c r="HDM87" s="323"/>
      <c r="HDN87" s="323"/>
      <c r="HDO87" s="323"/>
      <c r="HDP87" s="323"/>
      <c r="HDQ87" s="323"/>
      <c r="HDR87" s="323"/>
      <c r="HDS87" s="323"/>
      <c r="HDT87" s="323"/>
      <c r="HDU87" s="323"/>
      <c r="HDV87" s="323"/>
      <c r="HDW87" s="323"/>
      <c r="HDX87" s="323"/>
      <c r="HDY87" s="323"/>
      <c r="HDZ87" s="323"/>
      <c r="HEA87" s="323"/>
      <c r="HEB87" s="323"/>
      <c r="HEC87" s="323"/>
      <c r="HED87" s="323"/>
      <c r="HEE87" s="323"/>
      <c r="HEF87" s="323"/>
      <c r="HEG87" s="323"/>
      <c r="HEH87" s="323"/>
      <c r="HEI87" s="323"/>
      <c r="HEJ87" s="323"/>
      <c r="HEK87" s="323"/>
      <c r="HEL87" s="323"/>
      <c r="HEM87" s="323"/>
      <c r="HEN87" s="323"/>
      <c r="HEO87" s="323"/>
      <c r="HEP87" s="323"/>
      <c r="HEQ87" s="323"/>
      <c r="HER87" s="323"/>
      <c r="HES87" s="323"/>
      <c r="HET87" s="323"/>
      <c r="HEU87" s="323"/>
      <c r="HEV87" s="323"/>
      <c r="HEW87" s="323"/>
      <c r="HEX87" s="323"/>
      <c r="HEY87" s="323"/>
      <c r="HEZ87" s="323"/>
      <c r="HFA87" s="323"/>
      <c r="HFB87" s="323"/>
      <c r="HFC87" s="323"/>
      <c r="HFD87" s="323"/>
      <c r="HFE87" s="323"/>
      <c r="HFF87" s="323"/>
      <c r="HFG87" s="323"/>
      <c r="HFH87" s="323"/>
      <c r="HFI87" s="323"/>
      <c r="HFJ87" s="323"/>
      <c r="HFK87" s="323"/>
      <c r="HFL87" s="323"/>
      <c r="HFM87" s="323"/>
      <c r="HFN87" s="323"/>
      <c r="HFO87" s="323"/>
      <c r="HFP87" s="323"/>
      <c r="HFQ87" s="323"/>
      <c r="HFR87" s="323"/>
      <c r="HFS87" s="323"/>
      <c r="HFT87" s="323"/>
      <c r="HFU87" s="323"/>
      <c r="HFV87" s="323"/>
      <c r="HFW87" s="323"/>
      <c r="HFX87" s="323"/>
      <c r="HFY87" s="323"/>
      <c r="HFZ87" s="323"/>
      <c r="HGA87" s="323"/>
      <c r="HGB87" s="323"/>
      <c r="HGC87" s="323"/>
      <c r="HGD87" s="323"/>
      <c r="HGE87" s="323"/>
      <c r="HGF87" s="323"/>
      <c r="HGG87" s="323"/>
      <c r="HGH87" s="323"/>
      <c r="HGI87" s="323"/>
      <c r="HGJ87" s="323"/>
      <c r="HGK87" s="323"/>
      <c r="HGL87" s="323"/>
      <c r="HGM87" s="323"/>
      <c r="HGN87" s="323"/>
      <c r="HGO87" s="323"/>
      <c r="HGP87" s="323"/>
      <c r="HGQ87" s="323"/>
      <c r="HGR87" s="323"/>
      <c r="HGS87" s="323"/>
      <c r="HGT87" s="323"/>
      <c r="HGU87" s="323"/>
      <c r="HGV87" s="323"/>
      <c r="HGW87" s="323"/>
      <c r="HGX87" s="323"/>
      <c r="HGY87" s="323"/>
      <c r="HGZ87" s="323"/>
      <c r="HHA87" s="323"/>
      <c r="HHB87" s="323"/>
      <c r="HHC87" s="323"/>
      <c r="HHD87" s="323"/>
      <c r="HHE87" s="323"/>
      <c r="HHF87" s="323"/>
      <c r="HHG87" s="323"/>
      <c r="HHH87" s="323"/>
      <c r="HHI87" s="323"/>
      <c r="HHJ87" s="323"/>
      <c r="HHK87" s="323"/>
      <c r="HHL87" s="323"/>
      <c r="HHM87" s="323"/>
      <c r="HHN87" s="323"/>
      <c r="HHO87" s="323"/>
      <c r="HHP87" s="323"/>
      <c r="HHQ87" s="323"/>
      <c r="HHR87" s="323"/>
      <c r="HHS87" s="323"/>
      <c r="HHT87" s="323"/>
      <c r="HHU87" s="323"/>
      <c r="HHV87" s="323"/>
      <c r="HHW87" s="323"/>
      <c r="HHX87" s="323"/>
      <c r="HHY87" s="323"/>
      <c r="HHZ87" s="323"/>
      <c r="HIA87" s="323"/>
      <c r="HIB87" s="323"/>
      <c r="HIC87" s="323"/>
      <c r="HID87" s="323"/>
      <c r="HIE87" s="323"/>
      <c r="HIF87" s="323"/>
      <c r="HIG87" s="323"/>
      <c r="HIH87" s="323"/>
      <c r="HII87" s="323"/>
      <c r="HIJ87" s="323"/>
      <c r="HIK87" s="323"/>
      <c r="HIL87" s="323"/>
      <c r="HIM87" s="323"/>
      <c r="HIN87" s="323"/>
      <c r="HIO87" s="323"/>
      <c r="HIP87" s="323"/>
      <c r="HIQ87" s="323"/>
      <c r="HIR87" s="323"/>
      <c r="HIS87" s="323"/>
      <c r="HIT87" s="323"/>
      <c r="HIU87" s="323"/>
      <c r="HIV87" s="323"/>
      <c r="HIW87" s="323"/>
      <c r="HIX87" s="323"/>
      <c r="HIY87" s="323"/>
      <c r="HIZ87" s="323"/>
      <c r="HJA87" s="323"/>
      <c r="HJB87" s="323"/>
      <c r="HJC87" s="323"/>
      <c r="HJD87" s="323"/>
      <c r="HJE87" s="323"/>
      <c r="HJF87" s="323"/>
      <c r="HJG87" s="323"/>
      <c r="HJH87" s="323"/>
      <c r="HJI87" s="323"/>
      <c r="HJJ87" s="323"/>
      <c r="HJK87" s="323"/>
      <c r="HJL87" s="323"/>
      <c r="HJM87" s="323"/>
      <c r="HJN87" s="323"/>
      <c r="HJO87" s="323"/>
      <c r="HJP87" s="323"/>
      <c r="HJQ87" s="323"/>
      <c r="HJR87" s="323"/>
      <c r="HJS87" s="323"/>
      <c r="HJT87" s="323"/>
      <c r="HJU87" s="323"/>
      <c r="HJV87" s="323"/>
      <c r="HJW87" s="323"/>
      <c r="HJX87" s="323"/>
      <c r="HJY87" s="323"/>
      <c r="HJZ87" s="323"/>
      <c r="HKA87" s="323"/>
      <c r="HKB87" s="323"/>
      <c r="HKC87" s="323"/>
      <c r="HKD87" s="323"/>
      <c r="HKE87" s="323"/>
      <c r="HKF87" s="323"/>
      <c r="HKG87" s="323"/>
      <c r="HKH87" s="323"/>
      <c r="HKI87" s="323"/>
      <c r="HKJ87" s="323"/>
      <c r="HKK87" s="323"/>
      <c r="HKL87" s="323"/>
      <c r="HKM87" s="323"/>
      <c r="HKN87" s="323"/>
      <c r="HKO87" s="323"/>
      <c r="HKP87" s="323"/>
      <c r="HKQ87" s="323"/>
      <c r="HKR87" s="323"/>
      <c r="HKS87" s="323"/>
      <c r="HKT87" s="323"/>
      <c r="HKU87" s="323"/>
      <c r="HKV87" s="323"/>
      <c r="HKW87" s="323"/>
      <c r="HKX87" s="323"/>
      <c r="HKY87" s="323"/>
      <c r="HKZ87" s="323"/>
      <c r="HLA87" s="323"/>
      <c r="HLB87" s="323"/>
      <c r="HLC87" s="323"/>
      <c r="HLD87" s="323"/>
      <c r="HLE87" s="323"/>
      <c r="HLF87" s="323"/>
      <c r="HLG87" s="323"/>
      <c r="HLH87" s="323"/>
      <c r="HLI87" s="323"/>
      <c r="HLJ87" s="323"/>
      <c r="HLK87" s="323"/>
      <c r="HLL87" s="323"/>
      <c r="HLM87" s="323"/>
      <c r="HLN87" s="323"/>
      <c r="HLO87" s="323"/>
      <c r="HLP87" s="323"/>
      <c r="HLQ87" s="323"/>
      <c r="HLR87" s="323"/>
      <c r="HLS87" s="323"/>
      <c r="HLT87" s="323"/>
      <c r="HLU87" s="323"/>
      <c r="HLV87" s="323"/>
      <c r="HLW87" s="323"/>
      <c r="HLX87" s="323"/>
      <c r="HLY87" s="323"/>
      <c r="HLZ87" s="323"/>
      <c r="HMA87" s="323"/>
      <c r="HMB87" s="323"/>
      <c r="HMC87" s="323"/>
      <c r="HMD87" s="323"/>
      <c r="HME87" s="323"/>
      <c r="HMF87" s="323"/>
      <c r="HMG87" s="323"/>
      <c r="HMH87" s="323"/>
      <c r="HMI87" s="323"/>
      <c r="HMJ87" s="323"/>
      <c r="HMK87" s="323"/>
      <c r="HML87" s="323"/>
      <c r="HMM87" s="323"/>
      <c r="HMN87" s="323"/>
      <c r="HMO87" s="323"/>
      <c r="HMP87" s="323"/>
      <c r="HMQ87" s="323"/>
      <c r="HMR87" s="323"/>
      <c r="HMS87" s="323"/>
      <c r="HMT87" s="323"/>
      <c r="HMU87" s="323"/>
      <c r="HMV87" s="323"/>
      <c r="HMW87" s="323"/>
      <c r="HMX87" s="323"/>
      <c r="HMY87" s="323"/>
      <c r="HMZ87" s="323"/>
      <c r="HNA87" s="323"/>
      <c r="HNB87" s="323"/>
      <c r="HNC87" s="323"/>
      <c r="HND87" s="323"/>
      <c r="HNE87" s="323"/>
      <c r="HNF87" s="323"/>
      <c r="HNG87" s="323"/>
      <c r="HNH87" s="323"/>
      <c r="HNI87" s="323"/>
      <c r="HNJ87" s="323"/>
      <c r="HNK87" s="323"/>
      <c r="HNL87" s="323"/>
      <c r="HNM87" s="323"/>
      <c r="HNN87" s="323"/>
      <c r="HNO87" s="323"/>
      <c r="HNP87" s="323"/>
      <c r="HNQ87" s="323"/>
      <c r="HNR87" s="323"/>
      <c r="HNS87" s="323"/>
      <c r="HNT87" s="323"/>
      <c r="HNU87" s="323"/>
      <c r="HNV87" s="323"/>
      <c r="HNW87" s="323"/>
      <c r="HNX87" s="323"/>
      <c r="HNY87" s="323"/>
      <c r="HNZ87" s="323"/>
      <c r="HOA87" s="323"/>
      <c r="HOB87" s="323"/>
      <c r="HOC87" s="323"/>
      <c r="HOD87" s="323"/>
      <c r="HOE87" s="323"/>
      <c r="HOF87" s="323"/>
      <c r="HOG87" s="323"/>
      <c r="HOH87" s="323"/>
      <c r="HOI87" s="323"/>
      <c r="HOJ87" s="323"/>
      <c r="HOK87" s="323"/>
      <c r="HOL87" s="323"/>
      <c r="HOM87" s="323"/>
      <c r="HON87" s="323"/>
      <c r="HOO87" s="323"/>
      <c r="HOP87" s="323"/>
      <c r="HOQ87" s="323"/>
      <c r="HOR87" s="323"/>
      <c r="HOS87" s="323"/>
      <c r="HOT87" s="323"/>
      <c r="HOU87" s="323"/>
      <c r="HOV87" s="323"/>
      <c r="HOW87" s="323"/>
      <c r="HOX87" s="323"/>
      <c r="HOY87" s="323"/>
      <c r="HOZ87" s="323"/>
      <c r="HPA87" s="323"/>
      <c r="HPB87" s="323"/>
      <c r="HPC87" s="323"/>
      <c r="HPD87" s="323"/>
      <c r="HPE87" s="323"/>
      <c r="HPF87" s="323"/>
      <c r="HPG87" s="323"/>
      <c r="HPH87" s="323"/>
      <c r="HPI87" s="323"/>
      <c r="HPJ87" s="323"/>
      <c r="HPK87" s="323"/>
      <c r="HPL87" s="323"/>
      <c r="HPM87" s="323"/>
      <c r="HPN87" s="323"/>
      <c r="HPO87" s="323"/>
      <c r="HPP87" s="323"/>
      <c r="HPQ87" s="323"/>
      <c r="HPR87" s="323"/>
      <c r="HPS87" s="323"/>
      <c r="HPT87" s="323"/>
      <c r="HPU87" s="323"/>
      <c r="HPV87" s="323"/>
      <c r="HPW87" s="323"/>
      <c r="HPX87" s="323"/>
      <c r="HPY87" s="323"/>
      <c r="HPZ87" s="323"/>
      <c r="HQA87" s="323"/>
      <c r="HQB87" s="323"/>
      <c r="HQC87" s="323"/>
      <c r="HQD87" s="323"/>
      <c r="HQE87" s="323"/>
      <c r="HQF87" s="323"/>
      <c r="HQG87" s="323"/>
      <c r="HQH87" s="323"/>
      <c r="HQI87" s="323"/>
      <c r="HQJ87" s="323"/>
      <c r="HQK87" s="323"/>
      <c r="HQL87" s="323"/>
      <c r="HQM87" s="323"/>
      <c r="HQN87" s="323"/>
      <c r="HQO87" s="323"/>
      <c r="HQP87" s="323"/>
      <c r="HQQ87" s="323"/>
      <c r="HQR87" s="323"/>
      <c r="HQS87" s="323"/>
      <c r="HQT87" s="323"/>
      <c r="HQU87" s="323"/>
      <c r="HQV87" s="323"/>
      <c r="HQW87" s="323"/>
      <c r="HQX87" s="323"/>
      <c r="HQY87" s="323"/>
      <c r="HQZ87" s="323"/>
      <c r="HRA87" s="323"/>
      <c r="HRB87" s="323"/>
      <c r="HRC87" s="323"/>
      <c r="HRD87" s="323"/>
      <c r="HRE87" s="323"/>
      <c r="HRF87" s="323"/>
      <c r="HRG87" s="323"/>
      <c r="HRH87" s="323"/>
      <c r="HRI87" s="323"/>
      <c r="HRJ87" s="323"/>
      <c r="HRK87" s="323"/>
      <c r="HRL87" s="323"/>
      <c r="HRM87" s="323"/>
      <c r="HRN87" s="323"/>
      <c r="HRO87" s="323"/>
      <c r="HRP87" s="323"/>
      <c r="HRQ87" s="323"/>
      <c r="HRR87" s="323"/>
      <c r="HRS87" s="323"/>
      <c r="HRT87" s="323"/>
      <c r="HRU87" s="323"/>
      <c r="HRV87" s="323"/>
      <c r="HRW87" s="323"/>
      <c r="HRX87" s="323"/>
      <c r="HRY87" s="323"/>
      <c r="HRZ87" s="323"/>
      <c r="HSA87" s="323"/>
      <c r="HSB87" s="323"/>
      <c r="HSC87" s="323"/>
      <c r="HSD87" s="323"/>
      <c r="HSE87" s="323"/>
      <c r="HSF87" s="323"/>
      <c r="HSG87" s="323"/>
      <c r="HSH87" s="323"/>
      <c r="HSI87" s="323"/>
      <c r="HSJ87" s="323"/>
      <c r="HSK87" s="323"/>
      <c r="HSL87" s="323"/>
      <c r="HSM87" s="323"/>
      <c r="HSN87" s="323"/>
      <c r="HSO87" s="323"/>
      <c r="HSP87" s="323"/>
      <c r="HSQ87" s="323"/>
      <c r="HSR87" s="323"/>
      <c r="HSS87" s="323"/>
      <c r="HST87" s="323"/>
      <c r="HSU87" s="323"/>
      <c r="HSV87" s="323"/>
      <c r="HSW87" s="323"/>
      <c r="HSX87" s="323"/>
      <c r="HSY87" s="323"/>
      <c r="HSZ87" s="323"/>
      <c r="HTA87" s="323"/>
      <c r="HTB87" s="323"/>
      <c r="HTC87" s="323"/>
      <c r="HTD87" s="323"/>
      <c r="HTE87" s="323"/>
      <c r="HTF87" s="323"/>
      <c r="HTG87" s="323"/>
      <c r="HTH87" s="323"/>
      <c r="HTI87" s="323"/>
      <c r="HTJ87" s="323"/>
      <c r="HTK87" s="323"/>
      <c r="HTL87" s="323"/>
      <c r="HTM87" s="323"/>
      <c r="HTN87" s="323"/>
      <c r="HTO87" s="323"/>
      <c r="HTP87" s="323"/>
      <c r="HTQ87" s="323"/>
      <c r="HTR87" s="323"/>
      <c r="HTS87" s="323"/>
      <c r="HTT87" s="323"/>
      <c r="HTU87" s="323"/>
      <c r="HTV87" s="323"/>
      <c r="HTW87" s="323"/>
      <c r="HTX87" s="323"/>
      <c r="HTY87" s="323"/>
      <c r="HTZ87" s="323"/>
      <c r="HUA87" s="323"/>
      <c r="HUB87" s="323"/>
      <c r="HUC87" s="323"/>
      <c r="HUD87" s="323"/>
      <c r="HUE87" s="323"/>
      <c r="HUF87" s="323"/>
      <c r="HUG87" s="323"/>
      <c r="HUH87" s="323"/>
      <c r="HUI87" s="323"/>
      <c r="HUJ87" s="323"/>
      <c r="HUK87" s="323"/>
      <c r="HUL87" s="323"/>
      <c r="HUM87" s="323"/>
      <c r="HUN87" s="323"/>
      <c r="HUO87" s="323"/>
      <c r="HUP87" s="323"/>
      <c r="HUQ87" s="323"/>
      <c r="HUR87" s="323"/>
      <c r="HUS87" s="323"/>
      <c r="HUT87" s="323"/>
      <c r="HUU87" s="323"/>
      <c r="HUV87" s="323"/>
      <c r="HUW87" s="323"/>
      <c r="HUX87" s="323"/>
      <c r="HUY87" s="323"/>
      <c r="HUZ87" s="323"/>
      <c r="HVA87" s="323"/>
      <c r="HVB87" s="323"/>
      <c r="HVC87" s="323"/>
      <c r="HVD87" s="323"/>
      <c r="HVE87" s="323"/>
      <c r="HVF87" s="323"/>
      <c r="HVG87" s="323"/>
      <c r="HVH87" s="323"/>
      <c r="HVI87" s="323"/>
      <c r="HVJ87" s="323"/>
      <c r="HVK87" s="323"/>
      <c r="HVL87" s="323"/>
      <c r="HVM87" s="323"/>
      <c r="HVN87" s="323"/>
      <c r="HVO87" s="323"/>
      <c r="HVP87" s="323"/>
      <c r="HVQ87" s="323"/>
      <c r="HVR87" s="323"/>
      <c r="HVS87" s="323"/>
      <c r="HVT87" s="323"/>
      <c r="HVU87" s="323"/>
      <c r="HVV87" s="323"/>
      <c r="HVW87" s="323"/>
      <c r="HVX87" s="323"/>
      <c r="HVY87" s="323"/>
      <c r="HVZ87" s="323"/>
      <c r="HWA87" s="323"/>
      <c r="HWB87" s="323"/>
      <c r="HWC87" s="323"/>
      <c r="HWD87" s="323"/>
      <c r="HWE87" s="323"/>
      <c r="HWF87" s="323"/>
      <c r="HWG87" s="323"/>
      <c r="HWH87" s="323"/>
      <c r="HWI87" s="323"/>
      <c r="HWJ87" s="323"/>
      <c r="HWK87" s="323"/>
      <c r="HWL87" s="323"/>
      <c r="HWM87" s="323"/>
      <c r="HWN87" s="323"/>
      <c r="HWO87" s="323"/>
      <c r="HWP87" s="323"/>
      <c r="HWQ87" s="323"/>
      <c r="HWR87" s="323"/>
      <c r="HWS87" s="323"/>
      <c r="HWT87" s="323"/>
      <c r="HWU87" s="323"/>
      <c r="HWV87" s="323"/>
      <c r="HWW87" s="323"/>
      <c r="HWX87" s="323"/>
      <c r="HWY87" s="323"/>
      <c r="HWZ87" s="323"/>
      <c r="HXA87" s="323"/>
      <c r="HXB87" s="323"/>
      <c r="HXC87" s="323"/>
      <c r="HXD87" s="323"/>
      <c r="HXE87" s="323"/>
      <c r="HXF87" s="323"/>
      <c r="HXG87" s="323"/>
      <c r="HXH87" s="323"/>
      <c r="HXI87" s="323"/>
      <c r="HXJ87" s="323"/>
      <c r="HXK87" s="323"/>
      <c r="HXL87" s="323"/>
      <c r="HXM87" s="323"/>
      <c r="HXN87" s="323"/>
      <c r="HXO87" s="323"/>
      <c r="HXP87" s="323"/>
      <c r="HXQ87" s="323"/>
      <c r="HXR87" s="323"/>
      <c r="HXS87" s="323"/>
      <c r="HXT87" s="323"/>
      <c r="HXU87" s="323"/>
      <c r="HXV87" s="323"/>
      <c r="HXW87" s="323"/>
      <c r="HXX87" s="323"/>
      <c r="HXY87" s="323"/>
      <c r="HXZ87" s="323"/>
      <c r="HYA87" s="323"/>
      <c r="HYB87" s="323"/>
      <c r="HYC87" s="323"/>
      <c r="HYD87" s="323"/>
      <c r="HYE87" s="323"/>
      <c r="HYF87" s="323"/>
      <c r="HYG87" s="323"/>
      <c r="HYH87" s="323"/>
      <c r="HYI87" s="323"/>
      <c r="HYJ87" s="323"/>
      <c r="HYK87" s="323"/>
      <c r="HYL87" s="323"/>
      <c r="HYM87" s="323"/>
      <c r="HYN87" s="323"/>
      <c r="HYO87" s="323"/>
      <c r="HYP87" s="323"/>
      <c r="HYQ87" s="323"/>
      <c r="HYR87" s="323"/>
      <c r="HYS87" s="323"/>
      <c r="HYT87" s="323"/>
      <c r="HYU87" s="323"/>
      <c r="HYV87" s="323"/>
      <c r="HYW87" s="323"/>
      <c r="HYX87" s="323"/>
      <c r="HYY87" s="323"/>
      <c r="HYZ87" s="323"/>
      <c r="HZA87" s="323"/>
      <c r="HZB87" s="323"/>
      <c r="HZC87" s="323"/>
      <c r="HZD87" s="323"/>
      <c r="HZE87" s="323"/>
      <c r="HZF87" s="323"/>
      <c r="HZG87" s="323"/>
      <c r="HZH87" s="323"/>
      <c r="HZI87" s="323"/>
      <c r="HZJ87" s="323"/>
      <c r="HZK87" s="323"/>
      <c r="HZL87" s="323"/>
      <c r="HZM87" s="323"/>
      <c r="HZN87" s="323"/>
      <c r="HZO87" s="323"/>
      <c r="HZP87" s="323"/>
      <c r="HZQ87" s="323"/>
      <c r="HZR87" s="323"/>
      <c r="HZS87" s="323"/>
      <c r="HZT87" s="323"/>
      <c r="HZU87" s="323"/>
      <c r="HZV87" s="323"/>
      <c r="HZW87" s="323"/>
      <c r="HZX87" s="323"/>
      <c r="HZY87" s="323"/>
      <c r="HZZ87" s="323"/>
      <c r="IAA87" s="323"/>
      <c r="IAB87" s="323"/>
      <c r="IAC87" s="323"/>
      <c r="IAD87" s="323"/>
      <c r="IAE87" s="323"/>
      <c r="IAF87" s="323"/>
      <c r="IAG87" s="323"/>
      <c r="IAH87" s="323"/>
      <c r="IAI87" s="323"/>
      <c r="IAJ87" s="323"/>
      <c r="IAK87" s="323"/>
      <c r="IAL87" s="323"/>
      <c r="IAM87" s="323"/>
      <c r="IAN87" s="323"/>
      <c r="IAO87" s="323"/>
      <c r="IAP87" s="323"/>
      <c r="IAQ87" s="323"/>
      <c r="IAR87" s="323"/>
      <c r="IAS87" s="323"/>
      <c r="IAT87" s="323"/>
      <c r="IAU87" s="323"/>
      <c r="IAV87" s="323"/>
      <c r="IAW87" s="323"/>
      <c r="IAX87" s="323"/>
      <c r="IAY87" s="323"/>
      <c r="IAZ87" s="323"/>
      <c r="IBA87" s="323"/>
      <c r="IBB87" s="323"/>
      <c r="IBC87" s="323"/>
      <c r="IBD87" s="323"/>
      <c r="IBE87" s="323"/>
      <c r="IBF87" s="323"/>
      <c r="IBG87" s="323"/>
      <c r="IBH87" s="323"/>
      <c r="IBI87" s="323"/>
      <c r="IBJ87" s="323"/>
      <c r="IBK87" s="323"/>
      <c r="IBL87" s="323"/>
      <c r="IBM87" s="323"/>
      <c r="IBN87" s="323"/>
      <c r="IBO87" s="323"/>
      <c r="IBP87" s="323"/>
      <c r="IBQ87" s="323"/>
      <c r="IBR87" s="323"/>
      <c r="IBS87" s="323"/>
      <c r="IBT87" s="323"/>
      <c r="IBU87" s="323"/>
      <c r="IBV87" s="323"/>
      <c r="IBW87" s="323"/>
      <c r="IBX87" s="323"/>
      <c r="IBY87" s="323"/>
      <c r="IBZ87" s="323"/>
      <c r="ICA87" s="323"/>
      <c r="ICB87" s="323"/>
      <c r="ICC87" s="323"/>
      <c r="ICD87" s="323"/>
      <c r="ICE87" s="323"/>
      <c r="ICF87" s="323"/>
      <c r="ICG87" s="323"/>
      <c r="ICH87" s="323"/>
      <c r="ICI87" s="323"/>
      <c r="ICJ87" s="323"/>
      <c r="ICK87" s="323"/>
      <c r="ICL87" s="323"/>
      <c r="ICM87" s="323"/>
      <c r="ICN87" s="323"/>
      <c r="ICO87" s="323"/>
      <c r="ICP87" s="323"/>
      <c r="ICQ87" s="323"/>
      <c r="ICR87" s="323"/>
      <c r="ICS87" s="323"/>
      <c r="ICT87" s="323"/>
      <c r="ICU87" s="323"/>
      <c r="ICV87" s="323"/>
      <c r="ICW87" s="323"/>
      <c r="ICX87" s="323"/>
      <c r="ICY87" s="323"/>
      <c r="ICZ87" s="323"/>
      <c r="IDA87" s="323"/>
      <c r="IDB87" s="323"/>
      <c r="IDC87" s="323"/>
      <c r="IDD87" s="323"/>
      <c r="IDE87" s="323"/>
      <c r="IDF87" s="323"/>
      <c r="IDG87" s="323"/>
      <c r="IDH87" s="323"/>
      <c r="IDI87" s="323"/>
      <c r="IDJ87" s="323"/>
      <c r="IDK87" s="323"/>
      <c r="IDL87" s="323"/>
      <c r="IDM87" s="323"/>
      <c r="IDN87" s="323"/>
      <c r="IDO87" s="323"/>
      <c r="IDP87" s="323"/>
      <c r="IDQ87" s="323"/>
      <c r="IDR87" s="323"/>
      <c r="IDS87" s="323"/>
      <c r="IDT87" s="323"/>
      <c r="IDU87" s="323"/>
      <c r="IDV87" s="323"/>
      <c r="IDW87" s="323"/>
      <c r="IDX87" s="323"/>
      <c r="IDY87" s="323"/>
      <c r="IDZ87" s="323"/>
      <c r="IEA87" s="323"/>
      <c r="IEB87" s="323"/>
      <c r="IEC87" s="323"/>
      <c r="IED87" s="323"/>
      <c r="IEE87" s="323"/>
      <c r="IEF87" s="323"/>
      <c r="IEG87" s="323"/>
      <c r="IEH87" s="323"/>
      <c r="IEI87" s="323"/>
      <c r="IEJ87" s="323"/>
      <c r="IEK87" s="323"/>
      <c r="IEL87" s="323"/>
      <c r="IEM87" s="323"/>
      <c r="IEN87" s="323"/>
      <c r="IEO87" s="323"/>
      <c r="IEP87" s="323"/>
      <c r="IEQ87" s="323"/>
      <c r="IER87" s="323"/>
      <c r="IES87" s="323"/>
      <c r="IET87" s="323"/>
      <c r="IEU87" s="323"/>
      <c r="IEV87" s="323"/>
      <c r="IEW87" s="323"/>
      <c r="IEX87" s="323"/>
      <c r="IEY87" s="323"/>
      <c r="IEZ87" s="323"/>
      <c r="IFA87" s="323"/>
      <c r="IFB87" s="323"/>
      <c r="IFC87" s="323"/>
      <c r="IFD87" s="323"/>
      <c r="IFE87" s="323"/>
      <c r="IFF87" s="323"/>
      <c r="IFG87" s="323"/>
      <c r="IFH87" s="323"/>
      <c r="IFI87" s="323"/>
      <c r="IFJ87" s="323"/>
      <c r="IFK87" s="323"/>
      <c r="IFL87" s="323"/>
      <c r="IFM87" s="323"/>
      <c r="IFN87" s="323"/>
      <c r="IFO87" s="323"/>
      <c r="IFP87" s="323"/>
      <c r="IFQ87" s="323"/>
      <c r="IFR87" s="323"/>
      <c r="IFS87" s="323"/>
      <c r="IFT87" s="323"/>
      <c r="IFU87" s="323"/>
      <c r="IFV87" s="323"/>
      <c r="IFW87" s="323"/>
      <c r="IFX87" s="323"/>
      <c r="IFY87" s="323"/>
      <c r="IFZ87" s="323"/>
      <c r="IGA87" s="323"/>
      <c r="IGB87" s="323"/>
      <c r="IGC87" s="323"/>
      <c r="IGD87" s="323"/>
      <c r="IGE87" s="323"/>
      <c r="IGF87" s="323"/>
      <c r="IGG87" s="323"/>
      <c r="IGH87" s="323"/>
      <c r="IGI87" s="323"/>
      <c r="IGJ87" s="323"/>
      <c r="IGK87" s="323"/>
      <c r="IGL87" s="323"/>
      <c r="IGM87" s="323"/>
      <c r="IGN87" s="323"/>
      <c r="IGO87" s="323"/>
      <c r="IGP87" s="323"/>
      <c r="IGQ87" s="323"/>
      <c r="IGR87" s="323"/>
      <c r="IGS87" s="323"/>
      <c r="IGT87" s="323"/>
      <c r="IGU87" s="323"/>
      <c r="IGV87" s="323"/>
      <c r="IGW87" s="323"/>
      <c r="IGX87" s="323"/>
      <c r="IGY87" s="323"/>
      <c r="IGZ87" s="323"/>
      <c r="IHA87" s="323"/>
      <c r="IHB87" s="323"/>
      <c r="IHC87" s="323"/>
      <c r="IHD87" s="323"/>
      <c r="IHE87" s="323"/>
      <c r="IHF87" s="323"/>
      <c r="IHG87" s="323"/>
      <c r="IHH87" s="323"/>
      <c r="IHI87" s="323"/>
      <c r="IHJ87" s="323"/>
      <c r="IHK87" s="323"/>
      <c r="IHL87" s="323"/>
      <c r="IHM87" s="323"/>
      <c r="IHN87" s="323"/>
      <c r="IHO87" s="323"/>
      <c r="IHP87" s="323"/>
      <c r="IHQ87" s="323"/>
      <c r="IHR87" s="323"/>
      <c r="IHS87" s="323"/>
      <c r="IHT87" s="323"/>
      <c r="IHU87" s="323"/>
      <c r="IHV87" s="323"/>
      <c r="IHW87" s="323"/>
      <c r="IHX87" s="323"/>
      <c r="IHY87" s="323"/>
      <c r="IHZ87" s="323"/>
      <c r="IIA87" s="323"/>
      <c r="IIB87" s="323"/>
      <c r="IIC87" s="323"/>
      <c r="IID87" s="323"/>
      <c r="IIE87" s="323"/>
      <c r="IIF87" s="323"/>
      <c r="IIG87" s="323"/>
      <c r="IIH87" s="323"/>
      <c r="III87" s="323"/>
      <c r="IIJ87" s="323"/>
      <c r="IIK87" s="323"/>
      <c r="IIL87" s="323"/>
      <c r="IIM87" s="323"/>
      <c r="IIN87" s="323"/>
      <c r="IIO87" s="323"/>
      <c r="IIP87" s="323"/>
      <c r="IIQ87" s="323"/>
      <c r="IIR87" s="323"/>
      <c r="IIS87" s="323"/>
      <c r="IIT87" s="323"/>
      <c r="IIU87" s="323"/>
      <c r="IIV87" s="323"/>
      <c r="IIW87" s="323"/>
      <c r="IIX87" s="323"/>
      <c r="IIY87" s="323"/>
      <c r="IIZ87" s="323"/>
      <c r="IJA87" s="323"/>
      <c r="IJB87" s="323"/>
      <c r="IJC87" s="323"/>
      <c r="IJD87" s="323"/>
      <c r="IJE87" s="323"/>
      <c r="IJF87" s="323"/>
      <c r="IJG87" s="323"/>
      <c r="IJH87" s="323"/>
      <c r="IJI87" s="323"/>
      <c r="IJJ87" s="323"/>
      <c r="IJK87" s="323"/>
      <c r="IJL87" s="323"/>
      <c r="IJM87" s="323"/>
      <c r="IJN87" s="323"/>
      <c r="IJO87" s="323"/>
      <c r="IJP87" s="323"/>
      <c r="IJQ87" s="323"/>
      <c r="IJR87" s="323"/>
      <c r="IJS87" s="323"/>
      <c r="IJT87" s="323"/>
      <c r="IJU87" s="323"/>
      <c r="IJV87" s="323"/>
      <c r="IJW87" s="323"/>
      <c r="IJX87" s="323"/>
      <c r="IJY87" s="323"/>
      <c r="IJZ87" s="323"/>
      <c r="IKA87" s="323"/>
      <c r="IKB87" s="323"/>
      <c r="IKC87" s="323"/>
      <c r="IKD87" s="323"/>
      <c r="IKE87" s="323"/>
      <c r="IKF87" s="323"/>
      <c r="IKG87" s="323"/>
      <c r="IKH87" s="323"/>
      <c r="IKI87" s="323"/>
      <c r="IKJ87" s="323"/>
      <c r="IKK87" s="323"/>
      <c r="IKL87" s="323"/>
      <c r="IKM87" s="323"/>
      <c r="IKN87" s="323"/>
      <c r="IKO87" s="323"/>
      <c r="IKP87" s="323"/>
      <c r="IKQ87" s="323"/>
      <c r="IKR87" s="323"/>
      <c r="IKS87" s="323"/>
      <c r="IKT87" s="323"/>
      <c r="IKU87" s="323"/>
      <c r="IKV87" s="323"/>
      <c r="IKW87" s="323"/>
      <c r="IKX87" s="323"/>
      <c r="IKY87" s="323"/>
      <c r="IKZ87" s="323"/>
      <c r="ILA87" s="323"/>
      <c r="ILB87" s="323"/>
      <c r="ILC87" s="323"/>
      <c r="ILD87" s="323"/>
      <c r="ILE87" s="323"/>
      <c r="ILF87" s="323"/>
      <c r="ILG87" s="323"/>
      <c r="ILH87" s="323"/>
      <c r="ILI87" s="323"/>
      <c r="ILJ87" s="323"/>
      <c r="ILK87" s="323"/>
      <c r="ILL87" s="323"/>
      <c r="ILM87" s="323"/>
      <c r="ILN87" s="323"/>
      <c r="ILO87" s="323"/>
      <c r="ILP87" s="323"/>
      <c r="ILQ87" s="323"/>
      <c r="ILR87" s="323"/>
      <c r="ILS87" s="323"/>
      <c r="ILT87" s="323"/>
      <c r="ILU87" s="323"/>
      <c r="ILV87" s="323"/>
      <c r="ILW87" s="323"/>
      <c r="ILX87" s="323"/>
      <c r="ILY87" s="323"/>
      <c r="ILZ87" s="323"/>
      <c r="IMA87" s="323"/>
      <c r="IMB87" s="323"/>
      <c r="IMC87" s="323"/>
      <c r="IMD87" s="323"/>
      <c r="IME87" s="323"/>
      <c r="IMF87" s="323"/>
      <c r="IMG87" s="323"/>
      <c r="IMH87" s="323"/>
      <c r="IMI87" s="323"/>
      <c r="IMJ87" s="323"/>
      <c r="IMK87" s="323"/>
      <c r="IML87" s="323"/>
      <c r="IMM87" s="323"/>
      <c r="IMN87" s="323"/>
      <c r="IMO87" s="323"/>
      <c r="IMP87" s="323"/>
      <c r="IMQ87" s="323"/>
      <c r="IMR87" s="323"/>
      <c r="IMS87" s="323"/>
      <c r="IMT87" s="323"/>
      <c r="IMU87" s="323"/>
      <c r="IMV87" s="323"/>
      <c r="IMW87" s="323"/>
      <c r="IMX87" s="323"/>
      <c r="IMY87" s="323"/>
      <c r="IMZ87" s="323"/>
      <c r="INA87" s="323"/>
      <c r="INB87" s="323"/>
      <c r="INC87" s="323"/>
      <c r="IND87" s="323"/>
      <c r="INE87" s="323"/>
      <c r="INF87" s="323"/>
      <c r="ING87" s="323"/>
      <c r="INH87" s="323"/>
      <c r="INI87" s="323"/>
      <c r="INJ87" s="323"/>
      <c r="INK87" s="323"/>
      <c r="INL87" s="323"/>
      <c r="INM87" s="323"/>
      <c r="INN87" s="323"/>
      <c r="INO87" s="323"/>
      <c r="INP87" s="323"/>
      <c r="INQ87" s="323"/>
      <c r="INR87" s="323"/>
      <c r="INS87" s="323"/>
      <c r="INT87" s="323"/>
      <c r="INU87" s="323"/>
      <c r="INV87" s="323"/>
      <c r="INW87" s="323"/>
      <c r="INX87" s="323"/>
      <c r="INY87" s="323"/>
      <c r="INZ87" s="323"/>
      <c r="IOA87" s="323"/>
      <c r="IOB87" s="323"/>
      <c r="IOC87" s="323"/>
      <c r="IOD87" s="323"/>
      <c r="IOE87" s="323"/>
      <c r="IOF87" s="323"/>
      <c r="IOG87" s="323"/>
      <c r="IOH87" s="323"/>
      <c r="IOI87" s="323"/>
      <c r="IOJ87" s="323"/>
      <c r="IOK87" s="323"/>
      <c r="IOL87" s="323"/>
      <c r="IOM87" s="323"/>
      <c r="ION87" s="323"/>
      <c r="IOO87" s="323"/>
      <c r="IOP87" s="323"/>
      <c r="IOQ87" s="323"/>
      <c r="IOR87" s="323"/>
      <c r="IOS87" s="323"/>
      <c r="IOT87" s="323"/>
      <c r="IOU87" s="323"/>
      <c r="IOV87" s="323"/>
      <c r="IOW87" s="323"/>
      <c r="IOX87" s="323"/>
      <c r="IOY87" s="323"/>
      <c r="IOZ87" s="323"/>
      <c r="IPA87" s="323"/>
      <c r="IPB87" s="323"/>
      <c r="IPC87" s="323"/>
      <c r="IPD87" s="323"/>
      <c r="IPE87" s="323"/>
      <c r="IPF87" s="323"/>
      <c r="IPG87" s="323"/>
      <c r="IPH87" s="323"/>
      <c r="IPI87" s="323"/>
      <c r="IPJ87" s="323"/>
      <c r="IPK87" s="323"/>
      <c r="IPL87" s="323"/>
      <c r="IPM87" s="323"/>
      <c r="IPN87" s="323"/>
      <c r="IPO87" s="323"/>
      <c r="IPP87" s="323"/>
      <c r="IPQ87" s="323"/>
      <c r="IPR87" s="323"/>
      <c r="IPS87" s="323"/>
      <c r="IPT87" s="323"/>
      <c r="IPU87" s="323"/>
      <c r="IPV87" s="323"/>
      <c r="IPW87" s="323"/>
      <c r="IPX87" s="323"/>
      <c r="IPY87" s="323"/>
      <c r="IPZ87" s="323"/>
      <c r="IQA87" s="323"/>
      <c r="IQB87" s="323"/>
      <c r="IQC87" s="323"/>
      <c r="IQD87" s="323"/>
      <c r="IQE87" s="323"/>
      <c r="IQF87" s="323"/>
      <c r="IQG87" s="323"/>
      <c r="IQH87" s="323"/>
      <c r="IQI87" s="323"/>
      <c r="IQJ87" s="323"/>
      <c r="IQK87" s="323"/>
      <c r="IQL87" s="323"/>
      <c r="IQM87" s="323"/>
      <c r="IQN87" s="323"/>
      <c r="IQO87" s="323"/>
      <c r="IQP87" s="323"/>
      <c r="IQQ87" s="323"/>
      <c r="IQR87" s="323"/>
      <c r="IQS87" s="323"/>
      <c r="IQT87" s="323"/>
      <c r="IQU87" s="323"/>
      <c r="IQV87" s="323"/>
      <c r="IQW87" s="323"/>
      <c r="IQX87" s="323"/>
      <c r="IQY87" s="323"/>
      <c r="IQZ87" s="323"/>
      <c r="IRA87" s="323"/>
      <c r="IRB87" s="323"/>
      <c r="IRC87" s="323"/>
      <c r="IRD87" s="323"/>
      <c r="IRE87" s="323"/>
      <c r="IRF87" s="323"/>
      <c r="IRG87" s="323"/>
      <c r="IRH87" s="323"/>
      <c r="IRI87" s="323"/>
      <c r="IRJ87" s="323"/>
      <c r="IRK87" s="323"/>
      <c r="IRL87" s="323"/>
      <c r="IRM87" s="323"/>
      <c r="IRN87" s="323"/>
      <c r="IRO87" s="323"/>
      <c r="IRP87" s="323"/>
      <c r="IRQ87" s="323"/>
      <c r="IRR87" s="323"/>
      <c r="IRS87" s="323"/>
      <c r="IRT87" s="323"/>
      <c r="IRU87" s="323"/>
      <c r="IRV87" s="323"/>
      <c r="IRW87" s="323"/>
      <c r="IRX87" s="323"/>
      <c r="IRY87" s="323"/>
      <c r="IRZ87" s="323"/>
      <c r="ISA87" s="323"/>
      <c r="ISB87" s="323"/>
      <c r="ISC87" s="323"/>
      <c r="ISD87" s="323"/>
      <c r="ISE87" s="323"/>
      <c r="ISF87" s="323"/>
      <c r="ISG87" s="323"/>
      <c r="ISH87" s="323"/>
      <c r="ISI87" s="323"/>
      <c r="ISJ87" s="323"/>
      <c r="ISK87" s="323"/>
      <c r="ISL87" s="323"/>
      <c r="ISM87" s="323"/>
      <c r="ISN87" s="323"/>
      <c r="ISO87" s="323"/>
      <c r="ISP87" s="323"/>
      <c r="ISQ87" s="323"/>
      <c r="ISR87" s="323"/>
      <c r="ISS87" s="323"/>
      <c r="IST87" s="323"/>
      <c r="ISU87" s="323"/>
      <c r="ISV87" s="323"/>
      <c r="ISW87" s="323"/>
      <c r="ISX87" s="323"/>
      <c r="ISY87" s="323"/>
      <c r="ISZ87" s="323"/>
      <c r="ITA87" s="323"/>
      <c r="ITB87" s="323"/>
      <c r="ITC87" s="323"/>
      <c r="ITD87" s="323"/>
      <c r="ITE87" s="323"/>
      <c r="ITF87" s="323"/>
      <c r="ITG87" s="323"/>
      <c r="ITH87" s="323"/>
      <c r="ITI87" s="323"/>
      <c r="ITJ87" s="323"/>
      <c r="ITK87" s="323"/>
      <c r="ITL87" s="323"/>
      <c r="ITM87" s="323"/>
      <c r="ITN87" s="323"/>
      <c r="ITO87" s="323"/>
      <c r="ITP87" s="323"/>
      <c r="ITQ87" s="323"/>
      <c r="ITR87" s="323"/>
      <c r="ITS87" s="323"/>
      <c r="ITT87" s="323"/>
      <c r="ITU87" s="323"/>
      <c r="ITV87" s="323"/>
      <c r="ITW87" s="323"/>
      <c r="ITX87" s="323"/>
      <c r="ITY87" s="323"/>
      <c r="ITZ87" s="323"/>
      <c r="IUA87" s="323"/>
      <c r="IUB87" s="323"/>
      <c r="IUC87" s="323"/>
      <c r="IUD87" s="323"/>
      <c r="IUE87" s="323"/>
      <c r="IUF87" s="323"/>
      <c r="IUG87" s="323"/>
      <c r="IUH87" s="323"/>
      <c r="IUI87" s="323"/>
      <c r="IUJ87" s="323"/>
      <c r="IUK87" s="323"/>
      <c r="IUL87" s="323"/>
      <c r="IUM87" s="323"/>
      <c r="IUN87" s="323"/>
      <c r="IUO87" s="323"/>
      <c r="IUP87" s="323"/>
      <c r="IUQ87" s="323"/>
      <c r="IUR87" s="323"/>
      <c r="IUS87" s="323"/>
      <c r="IUT87" s="323"/>
      <c r="IUU87" s="323"/>
      <c r="IUV87" s="323"/>
      <c r="IUW87" s="323"/>
      <c r="IUX87" s="323"/>
      <c r="IUY87" s="323"/>
      <c r="IUZ87" s="323"/>
      <c r="IVA87" s="323"/>
      <c r="IVB87" s="323"/>
      <c r="IVC87" s="323"/>
      <c r="IVD87" s="323"/>
      <c r="IVE87" s="323"/>
      <c r="IVF87" s="323"/>
      <c r="IVG87" s="323"/>
      <c r="IVH87" s="323"/>
      <c r="IVI87" s="323"/>
      <c r="IVJ87" s="323"/>
      <c r="IVK87" s="323"/>
      <c r="IVL87" s="323"/>
      <c r="IVM87" s="323"/>
      <c r="IVN87" s="323"/>
      <c r="IVO87" s="323"/>
      <c r="IVP87" s="323"/>
      <c r="IVQ87" s="323"/>
      <c r="IVR87" s="323"/>
      <c r="IVS87" s="323"/>
      <c r="IVT87" s="323"/>
      <c r="IVU87" s="323"/>
      <c r="IVV87" s="323"/>
      <c r="IVW87" s="323"/>
      <c r="IVX87" s="323"/>
      <c r="IVY87" s="323"/>
      <c r="IVZ87" s="323"/>
      <c r="IWA87" s="323"/>
      <c r="IWB87" s="323"/>
      <c r="IWC87" s="323"/>
      <c r="IWD87" s="323"/>
      <c r="IWE87" s="323"/>
      <c r="IWF87" s="323"/>
      <c r="IWG87" s="323"/>
      <c r="IWH87" s="323"/>
      <c r="IWI87" s="323"/>
      <c r="IWJ87" s="323"/>
      <c r="IWK87" s="323"/>
      <c r="IWL87" s="323"/>
      <c r="IWM87" s="323"/>
      <c r="IWN87" s="323"/>
      <c r="IWO87" s="323"/>
      <c r="IWP87" s="323"/>
      <c r="IWQ87" s="323"/>
      <c r="IWR87" s="323"/>
      <c r="IWS87" s="323"/>
      <c r="IWT87" s="323"/>
      <c r="IWU87" s="323"/>
      <c r="IWV87" s="323"/>
      <c r="IWW87" s="323"/>
      <c r="IWX87" s="323"/>
      <c r="IWY87" s="323"/>
      <c r="IWZ87" s="323"/>
      <c r="IXA87" s="323"/>
      <c r="IXB87" s="323"/>
      <c r="IXC87" s="323"/>
      <c r="IXD87" s="323"/>
      <c r="IXE87" s="323"/>
      <c r="IXF87" s="323"/>
      <c r="IXG87" s="323"/>
      <c r="IXH87" s="323"/>
      <c r="IXI87" s="323"/>
      <c r="IXJ87" s="323"/>
      <c r="IXK87" s="323"/>
      <c r="IXL87" s="323"/>
      <c r="IXM87" s="323"/>
      <c r="IXN87" s="323"/>
      <c r="IXO87" s="323"/>
      <c r="IXP87" s="323"/>
      <c r="IXQ87" s="323"/>
      <c r="IXR87" s="323"/>
      <c r="IXS87" s="323"/>
      <c r="IXT87" s="323"/>
      <c r="IXU87" s="323"/>
      <c r="IXV87" s="323"/>
      <c r="IXW87" s="323"/>
      <c r="IXX87" s="323"/>
      <c r="IXY87" s="323"/>
      <c r="IXZ87" s="323"/>
      <c r="IYA87" s="323"/>
      <c r="IYB87" s="323"/>
      <c r="IYC87" s="323"/>
      <c r="IYD87" s="323"/>
      <c r="IYE87" s="323"/>
      <c r="IYF87" s="323"/>
      <c r="IYG87" s="323"/>
      <c r="IYH87" s="323"/>
      <c r="IYI87" s="323"/>
      <c r="IYJ87" s="323"/>
      <c r="IYK87" s="323"/>
      <c r="IYL87" s="323"/>
      <c r="IYM87" s="323"/>
      <c r="IYN87" s="323"/>
      <c r="IYO87" s="323"/>
      <c r="IYP87" s="323"/>
      <c r="IYQ87" s="323"/>
      <c r="IYR87" s="323"/>
      <c r="IYS87" s="323"/>
      <c r="IYT87" s="323"/>
      <c r="IYU87" s="323"/>
      <c r="IYV87" s="323"/>
      <c r="IYW87" s="323"/>
      <c r="IYX87" s="323"/>
      <c r="IYY87" s="323"/>
      <c r="IYZ87" s="323"/>
      <c r="IZA87" s="323"/>
      <c r="IZB87" s="323"/>
      <c r="IZC87" s="323"/>
      <c r="IZD87" s="323"/>
      <c r="IZE87" s="323"/>
      <c r="IZF87" s="323"/>
      <c r="IZG87" s="323"/>
      <c r="IZH87" s="323"/>
      <c r="IZI87" s="323"/>
      <c r="IZJ87" s="323"/>
      <c r="IZK87" s="323"/>
      <c r="IZL87" s="323"/>
      <c r="IZM87" s="323"/>
      <c r="IZN87" s="323"/>
      <c r="IZO87" s="323"/>
      <c r="IZP87" s="323"/>
      <c r="IZQ87" s="323"/>
      <c r="IZR87" s="323"/>
      <c r="IZS87" s="323"/>
      <c r="IZT87" s="323"/>
      <c r="IZU87" s="323"/>
      <c r="IZV87" s="323"/>
      <c r="IZW87" s="323"/>
      <c r="IZX87" s="323"/>
      <c r="IZY87" s="323"/>
      <c r="IZZ87" s="323"/>
      <c r="JAA87" s="323"/>
      <c r="JAB87" s="323"/>
      <c r="JAC87" s="323"/>
      <c r="JAD87" s="323"/>
      <c r="JAE87" s="323"/>
      <c r="JAF87" s="323"/>
      <c r="JAG87" s="323"/>
      <c r="JAH87" s="323"/>
      <c r="JAI87" s="323"/>
      <c r="JAJ87" s="323"/>
      <c r="JAK87" s="323"/>
      <c r="JAL87" s="323"/>
      <c r="JAM87" s="323"/>
      <c r="JAN87" s="323"/>
      <c r="JAO87" s="323"/>
      <c r="JAP87" s="323"/>
      <c r="JAQ87" s="323"/>
      <c r="JAR87" s="323"/>
      <c r="JAS87" s="323"/>
      <c r="JAT87" s="323"/>
      <c r="JAU87" s="323"/>
      <c r="JAV87" s="323"/>
      <c r="JAW87" s="323"/>
      <c r="JAX87" s="323"/>
      <c r="JAY87" s="323"/>
      <c r="JAZ87" s="323"/>
      <c r="JBA87" s="323"/>
      <c r="JBB87" s="323"/>
      <c r="JBC87" s="323"/>
      <c r="JBD87" s="323"/>
      <c r="JBE87" s="323"/>
      <c r="JBF87" s="323"/>
      <c r="JBG87" s="323"/>
      <c r="JBH87" s="323"/>
      <c r="JBI87" s="323"/>
      <c r="JBJ87" s="323"/>
      <c r="JBK87" s="323"/>
      <c r="JBL87" s="323"/>
      <c r="JBM87" s="323"/>
      <c r="JBN87" s="323"/>
      <c r="JBO87" s="323"/>
      <c r="JBP87" s="323"/>
      <c r="JBQ87" s="323"/>
      <c r="JBR87" s="323"/>
      <c r="JBS87" s="323"/>
      <c r="JBT87" s="323"/>
      <c r="JBU87" s="323"/>
      <c r="JBV87" s="323"/>
      <c r="JBW87" s="323"/>
      <c r="JBX87" s="323"/>
      <c r="JBY87" s="323"/>
      <c r="JBZ87" s="323"/>
      <c r="JCA87" s="323"/>
      <c r="JCB87" s="323"/>
      <c r="JCC87" s="323"/>
      <c r="JCD87" s="323"/>
      <c r="JCE87" s="323"/>
      <c r="JCF87" s="323"/>
      <c r="JCG87" s="323"/>
      <c r="JCH87" s="323"/>
      <c r="JCI87" s="323"/>
      <c r="JCJ87" s="323"/>
      <c r="JCK87" s="323"/>
      <c r="JCL87" s="323"/>
      <c r="JCM87" s="323"/>
      <c r="JCN87" s="323"/>
      <c r="JCO87" s="323"/>
      <c r="JCP87" s="323"/>
      <c r="JCQ87" s="323"/>
      <c r="JCR87" s="323"/>
      <c r="JCS87" s="323"/>
      <c r="JCT87" s="323"/>
      <c r="JCU87" s="323"/>
      <c r="JCV87" s="323"/>
      <c r="JCW87" s="323"/>
      <c r="JCX87" s="323"/>
      <c r="JCY87" s="323"/>
      <c r="JCZ87" s="323"/>
      <c r="JDA87" s="323"/>
      <c r="JDB87" s="323"/>
      <c r="JDC87" s="323"/>
      <c r="JDD87" s="323"/>
      <c r="JDE87" s="323"/>
      <c r="JDF87" s="323"/>
      <c r="JDG87" s="323"/>
      <c r="JDH87" s="323"/>
      <c r="JDI87" s="323"/>
      <c r="JDJ87" s="323"/>
      <c r="JDK87" s="323"/>
      <c r="JDL87" s="323"/>
      <c r="JDM87" s="323"/>
      <c r="JDN87" s="323"/>
      <c r="JDO87" s="323"/>
      <c r="JDP87" s="323"/>
      <c r="JDQ87" s="323"/>
      <c r="JDR87" s="323"/>
      <c r="JDS87" s="323"/>
      <c r="JDT87" s="323"/>
      <c r="JDU87" s="323"/>
      <c r="JDV87" s="323"/>
      <c r="JDW87" s="323"/>
      <c r="JDX87" s="323"/>
      <c r="JDY87" s="323"/>
      <c r="JDZ87" s="323"/>
      <c r="JEA87" s="323"/>
      <c r="JEB87" s="323"/>
      <c r="JEC87" s="323"/>
      <c r="JED87" s="323"/>
      <c r="JEE87" s="323"/>
      <c r="JEF87" s="323"/>
      <c r="JEG87" s="323"/>
      <c r="JEH87" s="323"/>
      <c r="JEI87" s="323"/>
      <c r="JEJ87" s="323"/>
      <c r="JEK87" s="323"/>
      <c r="JEL87" s="323"/>
      <c r="JEM87" s="323"/>
      <c r="JEN87" s="323"/>
      <c r="JEO87" s="323"/>
      <c r="JEP87" s="323"/>
      <c r="JEQ87" s="323"/>
      <c r="JER87" s="323"/>
      <c r="JES87" s="323"/>
      <c r="JET87" s="323"/>
      <c r="JEU87" s="323"/>
      <c r="JEV87" s="323"/>
      <c r="JEW87" s="323"/>
      <c r="JEX87" s="323"/>
      <c r="JEY87" s="323"/>
      <c r="JEZ87" s="323"/>
      <c r="JFA87" s="323"/>
      <c r="JFB87" s="323"/>
      <c r="JFC87" s="323"/>
      <c r="JFD87" s="323"/>
      <c r="JFE87" s="323"/>
      <c r="JFF87" s="323"/>
      <c r="JFG87" s="323"/>
      <c r="JFH87" s="323"/>
      <c r="JFI87" s="323"/>
      <c r="JFJ87" s="323"/>
      <c r="JFK87" s="323"/>
      <c r="JFL87" s="323"/>
      <c r="JFM87" s="323"/>
      <c r="JFN87" s="323"/>
      <c r="JFO87" s="323"/>
      <c r="JFP87" s="323"/>
      <c r="JFQ87" s="323"/>
      <c r="JFR87" s="323"/>
      <c r="JFS87" s="323"/>
      <c r="JFT87" s="323"/>
      <c r="JFU87" s="323"/>
      <c r="JFV87" s="323"/>
      <c r="JFW87" s="323"/>
      <c r="JFX87" s="323"/>
      <c r="JFY87" s="323"/>
      <c r="JFZ87" s="323"/>
      <c r="JGA87" s="323"/>
      <c r="JGB87" s="323"/>
      <c r="JGC87" s="323"/>
      <c r="JGD87" s="323"/>
      <c r="JGE87" s="323"/>
      <c r="JGF87" s="323"/>
      <c r="JGG87" s="323"/>
      <c r="JGH87" s="323"/>
      <c r="JGI87" s="323"/>
      <c r="JGJ87" s="323"/>
      <c r="JGK87" s="323"/>
      <c r="JGL87" s="323"/>
      <c r="JGM87" s="323"/>
      <c r="JGN87" s="323"/>
      <c r="JGO87" s="323"/>
      <c r="JGP87" s="323"/>
      <c r="JGQ87" s="323"/>
      <c r="JGR87" s="323"/>
      <c r="JGS87" s="323"/>
      <c r="JGT87" s="323"/>
      <c r="JGU87" s="323"/>
      <c r="JGV87" s="323"/>
      <c r="JGW87" s="323"/>
      <c r="JGX87" s="323"/>
      <c r="JGY87" s="323"/>
      <c r="JGZ87" s="323"/>
      <c r="JHA87" s="323"/>
      <c r="JHB87" s="323"/>
      <c r="JHC87" s="323"/>
      <c r="JHD87" s="323"/>
      <c r="JHE87" s="323"/>
      <c r="JHF87" s="323"/>
      <c r="JHG87" s="323"/>
      <c r="JHH87" s="323"/>
      <c r="JHI87" s="323"/>
      <c r="JHJ87" s="323"/>
      <c r="JHK87" s="323"/>
      <c r="JHL87" s="323"/>
      <c r="JHM87" s="323"/>
      <c r="JHN87" s="323"/>
      <c r="JHO87" s="323"/>
      <c r="JHP87" s="323"/>
      <c r="JHQ87" s="323"/>
      <c r="JHR87" s="323"/>
      <c r="JHS87" s="323"/>
      <c r="JHT87" s="323"/>
      <c r="JHU87" s="323"/>
      <c r="JHV87" s="323"/>
      <c r="JHW87" s="323"/>
      <c r="JHX87" s="323"/>
      <c r="JHY87" s="323"/>
      <c r="JHZ87" s="323"/>
      <c r="JIA87" s="323"/>
      <c r="JIB87" s="323"/>
      <c r="JIC87" s="323"/>
      <c r="JID87" s="323"/>
      <c r="JIE87" s="323"/>
      <c r="JIF87" s="323"/>
      <c r="JIG87" s="323"/>
      <c r="JIH87" s="323"/>
      <c r="JII87" s="323"/>
      <c r="JIJ87" s="323"/>
      <c r="JIK87" s="323"/>
      <c r="JIL87" s="323"/>
      <c r="JIM87" s="323"/>
      <c r="JIN87" s="323"/>
      <c r="JIO87" s="323"/>
      <c r="JIP87" s="323"/>
      <c r="JIQ87" s="323"/>
      <c r="JIR87" s="323"/>
      <c r="JIS87" s="323"/>
      <c r="JIT87" s="323"/>
      <c r="JIU87" s="323"/>
      <c r="JIV87" s="323"/>
      <c r="JIW87" s="323"/>
      <c r="JIX87" s="323"/>
      <c r="JIY87" s="323"/>
      <c r="JIZ87" s="323"/>
      <c r="JJA87" s="323"/>
      <c r="JJB87" s="323"/>
      <c r="JJC87" s="323"/>
      <c r="JJD87" s="323"/>
      <c r="JJE87" s="323"/>
      <c r="JJF87" s="323"/>
      <c r="JJG87" s="323"/>
      <c r="JJH87" s="323"/>
      <c r="JJI87" s="323"/>
      <c r="JJJ87" s="323"/>
      <c r="JJK87" s="323"/>
      <c r="JJL87" s="323"/>
      <c r="JJM87" s="323"/>
      <c r="JJN87" s="323"/>
      <c r="JJO87" s="323"/>
      <c r="JJP87" s="323"/>
      <c r="JJQ87" s="323"/>
      <c r="JJR87" s="323"/>
      <c r="JJS87" s="323"/>
      <c r="JJT87" s="323"/>
      <c r="JJU87" s="323"/>
      <c r="JJV87" s="323"/>
      <c r="JJW87" s="323"/>
      <c r="JJX87" s="323"/>
      <c r="JJY87" s="323"/>
      <c r="JJZ87" s="323"/>
      <c r="JKA87" s="323"/>
      <c r="JKB87" s="323"/>
      <c r="JKC87" s="323"/>
      <c r="JKD87" s="323"/>
      <c r="JKE87" s="323"/>
      <c r="JKF87" s="323"/>
      <c r="JKG87" s="323"/>
      <c r="JKH87" s="323"/>
      <c r="JKI87" s="323"/>
      <c r="JKJ87" s="323"/>
      <c r="JKK87" s="323"/>
      <c r="JKL87" s="323"/>
      <c r="JKM87" s="323"/>
      <c r="JKN87" s="323"/>
      <c r="JKO87" s="323"/>
      <c r="JKP87" s="323"/>
      <c r="JKQ87" s="323"/>
      <c r="JKR87" s="323"/>
      <c r="JKS87" s="323"/>
      <c r="JKT87" s="323"/>
      <c r="JKU87" s="323"/>
      <c r="JKV87" s="323"/>
      <c r="JKW87" s="323"/>
      <c r="JKX87" s="323"/>
      <c r="JKY87" s="323"/>
      <c r="JKZ87" s="323"/>
      <c r="JLA87" s="323"/>
      <c r="JLB87" s="323"/>
      <c r="JLC87" s="323"/>
      <c r="JLD87" s="323"/>
      <c r="JLE87" s="323"/>
      <c r="JLF87" s="323"/>
      <c r="JLG87" s="323"/>
      <c r="JLH87" s="323"/>
      <c r="JLI87" s="323"/>
      <c r="JLJ87" s="323"/>
      <c r="JLK87" s="323"/>
      <c r="JLL87" s="323"/>
      <c r="JLM87" s="323"/>
      <c r="JLN87" s="323"/>
      <c r="JLO87" s="323"/>
      <c r="JLP87" s="323"/>
      <c r="JLQ87" s="323"/>
      <c r="JLR87" s="323"/>
      <c r="JLS87" s="323"/>
      <c r="JLT87" s="323"/>
      <c r="JLU87" s="323"/>
      <c r="JLV87" s="323"/>
      <c r="JLW87" s="323"/>
      <c r="JLX87" s="323"/>
      <c r="JLY87" s="323"/>
      <c r="JLZ87" s="323"/>
      <c r="JMA87" s="323"/>
      <c r="JMB87" s="323"/>
      <c r="JMC87" s="323"/>
      <c r="JMD87" s="323"/>
      <c r="JME87" s="323"/>
      <c r="JMF87" s="323"/>
      <c r="JMG87" s="323"/>
      <c r="JMH87" s="323"/>
      <c r="JMI87" s="323"/>
      <c r="JMJ87" s="323"/>
      <c r="JMK87" s="323"/>
      <c r="JML87" s="323"/>
      <c r="JMM87" s="323"/>
      <c r="JMN87" s="323"/>
      <c r="JMO87" s="323"/>
      <c r="JMP87" s="323"/>
      <c r="JMQ87" s="323"/>
      <c r="JMR87" s="323"/>
      <c r="JMS87" s="323"/>
      <c r="JMT87" s="323"/>
      <c r="JMU87" s="323"/>
      <c r="JMV87" s="323"/>
      <c r="JMW87" s="323"/>
      <c r="JMX87" s="323"/>
      <c r="JMY87" s="323"/>
      <c r="JMZ87" s="323"/>
      <c r="JNA87" s="323"/>
      <c r="JNB87" s="323"/>
      <c r="JNC87" s="323"/>
      <c r="JND87" s="323"/>
      <c r="JNE87" s="323"/>
      <c r="JNF87" s="323"/>
      <c r="JNG87" s="323"/>
      <c r="JNH87" s="323"/>
      <c r="JNI87" s="323"/>
      <c r="JNJ87" s="323"/>
      <c r="JNK87" s="323"/>
      <c r="JNL87" s="323"/>
      <c r="JNM87" s="323"/>
      <c r="JNN87" s="323"/>
      <c r="JNO87" s="323"/>
      <c r="JNP87" s="323"/>
      <c r="JNQ87" s="323"/>
      <c r="JNR87" s="323"/>
      <c r="JNS87" s="323"/>
      <c r="JNT87" s="323"/>
      <c r="JNU87" s="323"/>
      <c r="JNV87" s="323"/>
      <c r="JNW87" s="323"/>
      <c r="JNX87" s="323"/>
      <c r="JNY87" s="323"/>
      <c r="JNZ87" s="323"/>
      <c r="JOA87" s="323"/>
      <c r="JOB87" s="323"/>
      <c r="JOC87" s="323"/>
      <c r="JOD87" s="323"/>
      <c r="JOE87" s="323"/>
      <c r="JOF87" s="323"/>
      <c r="JOG87" s="323"/>
      <c r="JOH87" s="323"/>
      <c r="JOI87" s="323"/>
      <c r="JOJ87" s="323"/>
      <c r="JOK87" s="323"/>
      <c r="JOL87" s="323"/>
      <c r="JOM87" s="323"/>
      <c r="JON87" s="323"/>
      <c r="JOO87" s="323"/>
      <c r="JOP87" s="323"/>
      <c r="JOQ87" s="323"/>
      <c r="JOR87" s="323"/>
      <c r="JOS87" s="323"/>
      <c r="JOT87" s="323"/>
      <c r="JOU87" s="323"/>
      <c r="JOV87" s="323"/>
      <c r="JOW87" s="323"/>
      <c r="JOX87" s="323"/>
      <c r="JOY87" s="323"/>
      <c r="JOZ87" s="323"/>
      <c r="JPA87" s="323"/>
      <c r="JPB87" s="323"/>
      <c r="JPC87" s="323"/>
      <c r="JPD87" s="323"/>
      <c r="JPE87" s="323"/>
      <c r="JPF87" s="323"/>
      <c r="JPG87" s="323"/>
      <c r="JPH87" s="323"/>
      <c r="JPI87" s="323"/>
      <c r="JPJ87" s="323"/>
      <c r="JPK87" s="323"/>
      <c r="JPL87" s="323"/>
      <c r="JPM87" s="323"/>
      <c r="JPN87" s="323"/>
      <c r="JPO87" s="323"/>
      <c r="JPP87" s="323"/>
      <c r="JPQ87" s="323"/>
      <c r="JPR87" s="323"/>
      <c r="JPS87" s="323"/>
      <c r="JPT87" s="323"/>
      <c r="JPU87" s="323"/>
      <c r="JPV87" s="323"/>
      <c r="JPW87" s="323"/>
      <c r="JPX87" s="323"/>
      <c r="JPY87" s="323"/>
      <c r="JPZ87" s="323"/>
      <c r="JQA87" s="323"/>
      <c r="JQB87" s="323"/>
      <c r="JQC87" s="323"/>
      <c r="JQD87" s="323"/>
      <c r="JQE87" s="323"/>
      <c r="JQF87" s="323"/>
      <c r="JQG87" s="323"/>
      <c r="JQH87" s="323"/>
      <c r="JQI87" s="323"/>
      <c r="JQJ87" s="323"/>
      <c r="JQK87" s="323"/>
      <c r="JQL87" s="323"/>
      <c r="JQM87" s="323"/>
      <c r="JQN87" s="323"/>
      <c r="JQO87" s="323"/>
      <c r="JQP87" s="323"/>
      <c r="JQQ87" s="323"/>
      <c r="JQR87" s="323"/>
      <c r="JQS87" s="323"/>
      <c r="JQT87" s="323"/>
      <c r="JQU87" s="323"/>
      <c r="JQV87" s="323"/>
      <c r="JQW87" s="323"/>
      <c r="JQX87" s="323"/>
      <c r="JQY87" s="323"/>
      <c r="JQZ87" s="323"/>
      <c r="JRA87" s="323"/>
      <c r="JRB87" s="323"/>
      <c r="JRC87" s="323"/>
      <c r="JRD87" s="323"/>
      <c r="JRE87" s="323"/>
      <c r="JRF87" s="323"/>
      <c r="JRG87" s="323"/>
      <c r="JRH87" s="323"/>
      <c r="JRI87" s="323"/>
      <c r="JRJ87" s="323"/>
      <c r="JRK87" s="323"/>
      <c r="JRL87" s="323"/>
      <c r="JRM87" s="323"/>
      <c r="JRN87" s="323"/>
      <c r="JRO87" s="323"/>
      <c r="JRP87" s="323"/>
      <c r="JRQ87" s="323"/>
      <c r="JRR87" s="323"/>
      <c r="JRS87" s="323"/>
      <c r="JRT87" s="323"/>
      <c r="JRU87" s="323"/>
      <c r="JRV87" s="323"/>
      <c r="JRW87" s="323"/>
      <c r="JRX87" s="323"/>
      <c r="JRY87" s="323"/>
      <c r="JRZ87" s="323"/>
      <c r="JSA87" s="323"/>
      <c r="JSB87" s="323"/>
      <c r="JSC87" s="323"/>
      <c r="JSD87" s="323"/>
      <c r="JSE87" s="323"/>
      <c r="JSF87" s="323"/>
      <c r="JSG87" s="323"/>
      <c r="JSH87" s="323"/>
      <c r="JSI87" s="323"/>
      <c r="JSJ87" s="323"/>
      <c r="JSK87" s="323"/>
      <c r="JSL87" s="323"/>
      <c r="JSM87" s="323"/>
      <c r="JSN87" s="323"/>
      <c r="JSO87" s="323"/>
      <c r="JSP87" s="323"/>
      <c r="JSQ87" s="323"/>
      <c r="JSR87" s="323"/>
      <c r="JSS87" s="323"/>
      <c r="JST87" s="323"/>
      <c r="JSU87" s="323"/>
      <c r="JSV87" s="323"/>
      <c r="JSW87" s="323"/>
      <c r="JSX87" s="323"/>
      <c r="JSY87" s="323"/>
      <c r="JSZ87" s="323"/>
      <c r="JTA87" s="323"/>
      <c r="JTB87" s="323"/>
      <c r="JTC87" s="323"/>
      <c r="JTD87" s="323"/>
      <c r="JTE87" s="323"/>
      <c r="JTF87" s="323"/>
      <c r="JTG87" s="323"/>
      <c r="JTH87" s="323"/>
      <c r="JTI87" s="323"/>
      <c r="JTJ87" s="323"/>
      <c r="JTK87" s="323"/>
      <c r="JTL87" s="323"/>
      <c r="JTM87" s="323"/>
      <c r="JTN87" s="323"/>
      <c r="JTO87" s="323"/>
      <c r="JTP87" s="323"/>
      <c r="JTQ87" s="323"/>
      <c r="JTR87" s="323"/>
      <c r="JTS87" s="323"/>
      <c r="JTT87" s="323"/>
      <c r="JTU87" s="323"/>
      <c r="JTV87" s="323"/>
      <c r="JTW87" s="323"/>
      <c r="JTX87" s="323"/>
      <c r="JTY87" s="323"/>
      <c r="JTZ87" s="323"/>
      <c r="JUA87" s="323"/>
      <c r="JUB87" s="323"/>
      <c r="JUC87" s="323"/>
      <c r="JUD87" s="323"/>
      <c r="JUE87" s="323"/>
      <c r="JUF87" s="323"/>
      <c r="JUG87" s="323"/>
      <c r="JUH87" s="323"/>
      <c r="JUI87" s="323"/>
      <c r="JUJ87" s="323"/>
      <c r="JUK87" s="323"/>
      <c r="JUL87" s="323"/>
      <c r="JUM87" s="323"/>
      <c r="JUN87" s="323"/>
      <c r="JUO87" s="323"/>
      <c r="JUP87" s="323"/>
      <c r="JUQ87" s="323"/>
      <c r="JUR87" s="323"/>
      <c r="JUS87" s="323"/>
      <c r="JUT87" s="323"/>
      <c r="JUU87" s="323"/>
      <c r="JUV87" s="323"/>
      <c r="JUW87" s="323"/>
      <c r="JUX87" s="323"/>
      <c r="JUY87" s="323"/>
      <c r="JUZ87" s="323"/>
      <c r="JVA87" s="323"/>
      <c r="JVB87" s="323"/>
      <c r="JVC87" s="323"/>
      <c r="JVD87" s="323"/>
      <c r="JVE87" s="323"/>
      <c r="JVF87" s="323"/>
      <c r="JVG87" s="323"/>
      <c r="JVH87" s="323"/>
      <c r="JVI87" s="323"/>
      <c r="JVJ87" s="323"/>
      <c r="JVK87" s="323"/>
      <c r="JVL87" s="323"/>
      <c r="JVM87" s="323"/>
      <c r="JVN87" s="323"/>
      <c r="JVO87" s="323"/>
      <c r="JVP87" s="323"/>
      <c r="JVQ87" s="323"/>
      <c r="JVR87" s="323"/>
      <c r="JVS87" s="323"/>
      <c r="JVT87" s="323"/>
      <c r="JVU87" s="323"/>
      <c r="JVV87" s="323"/>
      <c r="JVW87" s="323"/>
      <c r="JVX87" s="323"/>
      <c r="JVY87" s="323"/>
      <c r="JVZ87" s="323"/>
      <c r="JWA87" s="323"/>
      <c r="JWB87" s="323"/>
      <c r="JWC87" s="323"/>
      <c r="JWD87" s="323"/>
      <c r="JWE87" s="323"/>
      <c r="JWF87" s="323"/>
      <c r="JWG87" s="323"/>
      <c r="JWH87" s="323"/>
      <c r="JWI87" s="323"/>
      <c r="JWJ87" s="323"/>
      <c r="JWK87" s="323"/>
      <c r="JWL87" s="323"/>
      <c r="JWM87" s="323"/>
      <c r="JWN87" s="323"/>
      <c r="JWO87" s="323"/>
      <c r="JWP87" s="323"/>
      <c r="JWQ87" s="323"/>
      <c r="JWR87" s="323"/>
      <c r="JWS87" s="323"/>
      <c r="JWT87" s="323"/>
      <c r="JWU87" s="323"/>
      <c r="JWV87" s="323"/>
      <c r="JWW87" s="323"/>
      <c r="JWX87" s="323"/>
      <c r="JWY87" s="323"/>
      <c r="JWZ87" s="323"/>
      <c r="JXA87" s="323"/>
      <c r="JXB87" s="323"/>
      <c r="JXC87" s="323"/>
      <c r="JXD87" s="323"/>
      <c r="JXE87" s="323"/>
      <c r="JXF87" s="323"/>
      <c r="JXG87" s="323"/>
      <c r="JXH87" s="323"/>
      <c r="JXI87" s="323"/>
      <c r="JXJ87" s="323"/>
      <c r="JXK87" s="323"/>
      <c r="JXL87" s="323"/>
      <c r="JXM87" s="323"/>
      <c r="JXN87" s="323"/>
      <c r="JXO87" s="323"/>
      <c r="JXP87" s="323"/>
      <c r="JXQ87" s="323"/>
      <c r="JXR87" s="323"/>
      <c r="JXS87" s="323"/>
      <c r="JXT87" s="323"/>
      <c r="JXU87" s="323"/>
      <c r="JXV87" s="323"/>
      <c r="JXW87" s="323"/>
      <c r="JXX87" s="323"/>
      <c r="JXY87" s="323"/>
      <c r="JXZ87" s="323"/>
      <c r="JYA87" s="323"/>
      <c r="JYB87" s="323"/>
      <c r="JYC87" s="323"/>
      <c r="JYD87" s="323"/>
      <c r="JYE87" s="323"/>
      <c r="JYF87" s="323"/>
      <c r="JYG87" s="323"/>
      <c r="JYH87" s="323"/>
      <c r="JYI87" s="323"/>
      <c r="JYJ87" s="323"/>
      <c r="JYK87" s="323"/>
      <c r="JYL87" s="323"/>
      <c r="JYM87" s="323"/>
      <c r="JYN87" s="323"/>
      <c r="JYO87" s="323"/>
      <c r="JYP87" s="323"/>
      <c r="JYQ87" s="323"/>
      <c r="JYR87" s="323"/>
      <c r="JYS87" s="323"/>
      <c r="JYT87" s="323"/>
      <c r="JYU87" s="323"/>
      <c r="JYV87" s="323"/>
      <c r="JYW87" s="323"/>
      <c r="JYX87" s="323"/>
      <c r="JYY87" s="323"/>
      <c r="JYZ87" s="323"/>
      <c r="JZA87" s="323"/>
      <c r="JZB87" s="323"/>
      <c r="JZC87" s="323"/>
      <c r="JZD87" s="323"/>
      <c r="JZE87" s="323"/>
      <c r="JZF87" s="323"/>
      <c r="JZG87" s="323"/>
      <c r="JZH87" s="323"/>
      <c r="JZI87" s="323"/>
      <c r="JZJ87" s="323"/>
      <c r="JZK87" s="323"/>
      <c r="JZL87" s="323"/>
      <c r="JZM87" s="323"/>
      <c r="JZN87" s="323"/>
      <c r="JZO87" s="323"/>
      <c r="JZP87" s="323"/>
      <c r="JZQ87" s="323"/>
      <c r="JZR87" s="323"/>
      <c r="JZS87" s="323"/>
      <c r="JZT87" s="323"/>
      <c r="JZU87" s="323"/>
      <c r="JZV87" s="323"/>
      <c r="JZW87" s="323"/>
      <c r="JZX87" s="323"/>
      <c r="JZY87" s="323"/>
      <c r="JZZ87" s="323"/>
      <c r="KAA87" s="323"/>
      <c r="KAB87" s="323"/>
      <c r="KAC87" s="323"/>
      <c r="KAD87" s="323"/>
      <c r="KAE87" s="323"/>
      <c r="KAF87" s="323"/>
      <c r="KAG87" s="323"/>
      <c r="KAH87" s="323"/>
      <c r="KAI87" s="323"/>
      <c r="KAJ87" s="323"/>
      <c r="KAK87" s="323"/>
      <c r="KAL87" s="323"/>
      <c r="KAM87" s="323"/>
      <c r="KAN87" s="323"/>
      <c r="KAO87" s="323"/>
      <c r="KAP87" s="323"/>
      <c r="KAQ87" s="323"/>
      <c r="KAR87" s="323"/>
      <c r="KAS87" s="323"/>
      <c r="KAT87" s="323"/>
      <c r="KAU87" s="323"/>
      <c r="KAV87" s="323"/>
      <c r="KAW87" s="323"/>
      <c r="KAX87" s="323"/>
      <c r="KAY87" s="323"/>
      <c r="KAZ87" s="323"/>
      <c r="KBA87" s="323"/>
      <c r="KBB87" s="323"/>
      <c r="KBC87" s="323"/>
      <c r="KBD87" s="323"/>
      <c r="KBE87" s="323"/>
      <c r="KBF87" s="323"/>
      <c r="KBG87" s="323"/>
      <c r="KBH87" s="323"/>
      <c r="KBI87" s="323"/>
      <c r="KBJ87" s="323"/>
      <c r="KBK87" s="323"/>
      <c r="KBL87" s="323"/>
      <c r="KBM87" s="323"/>
      <c r="KBN87" s="323"/>
      <c r="KBO87" s="323"/>
      <c r="KBP87" s="323"/>
      <c r="KBQ87" s="323"/>
      <c r="KBR87" s="323"/>
      <c r="KBS87" s="323"/>
      <c r="KBT87" s="323"/>
      <c r="KBU87" s="323"/>
      <c r="KBV87" s="323"/>
      <c r="KBW87" s="323"/>
      <c r="KBX87" s="323"/>
      <c r="KBY87" s="323"/>
      <c r="KBZ87" s="323"/>
      <c r="KCA87" s="323"/>
      <c r="KCB87" s="323"/>
      <c r="KCC87" s="323"/>
      <c r="KCD87" s="323"/>
      <c r="KCE87" s="323"/>
      <c r="KCF87" s="323"/>
      <c r="KCG87" s="323"/>
      <c r="KCH87" s="323"/>
      <c r="KCI87" s="323"/>
      <c r="KCJ87" s="323"/>
      <c r="KCK87" s="323"/>
      <c r="KCL87" s="323"/>
      <c r="KCM87" s="323"/>
      <c r="KCN87" s="323"/>
      <c r="KCO87" s="323"/>
      <c r="KCP87" s="323"/>
      <c r="KCQ87" s="323"/>
      <c r="KCR87" s="323"/>
      <c r="KCS87" s="323"/>
      <c r="KCT87" s="323"/>
      <c r="KCU87" s="323"/>
      <c r="KCV87" s="323"/>
      <c r="KCW87" s="323"/>
      <c r="KCX87" s="323"/>
      <c r="KCY87" s="323"/>
      <c r="KCZ87" s="323"/>
      <c r="KDA87" s="323"/>
      <c r="KDB87" s="323"/>
      <c r="KDC87" s="323"/>
      <c r="KDD87" s="323"/>
      <c r="KDE87" s="323"/>
      <c r="KDF87" s="323"/>
      <c r="KDG87" s="323"/>
      <c r="KDH87" s="323"/>
      <c r="KDI87" s="323"/>
      <c r="KDJ87" s="323"/>
      <c r="KDK87" s="323"/>
      <c r="KDL87" s="323"/>
      <c r="KDM87" s="323"/>
      <c r="KDN87" s="323"/>
      <c r="KDO87" s="323"/>
      <c r="KDP87" s="323"/>
      <c r="KDQ87" s="323"/>
      <c r="KDR87" s="323"/>
      <c r="KDS87" s="323"/>
      <c r="KDT87" s="323"/>
      <c r="KDU87" s="323"/>
      <c r="KDV87" s="323"/>
      <c r="KDW87" s="323"/>
      <c r="KDX87" s="323"/>
      <c r="KDY87" s="323"/>
      <c r="KDZ87" s="323"/>
      <c r="KEA87" s="323"/>
      <c r="KEB87" s="323"/>
      <c r="KEC87" s="323"/>
      <c r="KED87" s="323"/>
      <c r="KEE87" s="323"/>
      <c r="KEF87" s="323"/>
      <c r="KEG87" s="323"/>
      <c r="KEH87" s="323"/>
      <c r="KEI87" s="323"/>
      <c r="KEJ87" s="323"/>
      <c r="KEK87" s="323"/>
      <c r="KEL87" s="323"/>
      <c r="KEM87" s="323"/>
      <c r="KEN87" s="323"/>
      <c r="KEO87" s="323"/>
      <c r="KEP87" s="323"/>
      <c r="KEQ87" s="323"/>
      <c r="KER87" s="323"/>
      <c r="KES87" s="323"/>
      <c r="KET87" s="323"/>
      <c r="KEU87" s="323"/>
      <c r="KEV87" s="323"/>
      <c r="KEW87" s="323"/>
      <c r="KEX87" s="323"/>
      <c r="KEY87" s="323"/>
      <c r="KEZ87" s="323"/>
      <c r="KFA87" s="323"/>
      <c r="KFB87" s="323"/>
      <c r="KFC87" s="323"/>
      <c r="KFD87" s="323"/>
      <c r="KFE87" s="323"/>
      <c r="KFF87" s="323"/>
      <c r="KFG87" s="323"/>
      <c r="KFH87" s="323"/>
      <c r="KFI87" s="323"/>
      <c r="KFJ87" s="323"/>
      <c r="KFK87" s="323"/>
      <c r="KFL87" s="323"/>
      <c r="KFM87" s="323"/>
      <c r="KFN87" s="323"/>
      <c r="KFO87" s="323"/>
      <c r="KFP87" s="323"/>
      <c r="KFQ87" s="323"/>
      <c r="KFR87" s="323"/>
      <c r="KFS87" s="323"/>
      <c r="KFT87" s="323"/>
      <c r="KFU87" s="323"/>
      <c r="KFV87" s="323"/>
      <c r="KFW87" s="323"/>
      <c r="KFX87" s="323"/>
      <c r="KFY87" s="323"/>
      <c r="KFZ87" s="323"/>
      <c r="KGA87" s="323"/>
      <c r="KGB87" s="323"/>
      <c r="KGC87" s="323"/>
      <c r="KGD87" s="323"/>
      <c r="KGE87" s="323"/>
      <c r="KGF87" s="323"/>
      <c r="KGG87" s="323"/>
      <c r="KGH87" s="323"/>
      <c r="KGI87" s="323"/>
      <c r="KGJ87" s="323"/>
      <c r="KGK87" s="323"/>
      <c r="KGL87" s="323"/>
      <c r="KGM87" s="323"/>
      <c r="KGN87" s="323"/>
      <c r="KGO87" s="323"/>
      <c r="KGP87" s="323"/>
      <c r="KGQ87" s="323"/>
      <c r="KGR87" s="323"/>
      <c r="KGS87" s="323"/>
      <c r="KGT87" s="323"/>
      <c r="KGU87" s="323"/>
      <c r="KGV87" s="323"/>
      <c r="KGW87" s="323"/>
      <c r="KGX87" s="323"/>
      <c r="KGY87" s="323"/>
      <c r="KGZ87" s="323"/>
      <c r="KHA87" s="323"/>
      <c r="KHB87" s="323"/>
      <c r="KHC87" s="323"/>
      <c r="KHD87" s="323"/>
      <c r="KHE87" s="323"/>
      <c r="KHF87" s="323"/>
      <c r="KHG87" s="323"/>
      <c r="KHH87" s="323"/>
      <c r="KHI87" s="323"/>
      <c r="KHJ87" s="323"/>
      <c r="KHK87" s="323"/>
      <c r="KHL87" s="323"/>
      <c r="KHM87" s="323"/>
      <c r="KHN87" s="323"/>
      <c r="KHO87" s="323"/>
      <c r="KHP87" s="323"/>
      <c r="KHQ87" s="323"/>
      <c r="KHR87" s="323"/>
      <c r="KHS87" s="323"/>
      <c r="KHT87" s="323"/>
      <c r="KHU87" s="323"/>
      <c r="KHV87" s="323"/>
      <c r="KHW87" s="323"/>
      <c r="KHX87" s="323"/>
      <c r="KHY87" s="323"/>
      <c r="KHZ87" s="323"/>
      <c r="KIA87" s="323"/>
      <c r="KIB87" s="323"/>
      <c r="KIC87" s="323"/>
      <c r="KID87" s="323"/>
      <c r="KIE87" s="323"/>
      <c r="KIF87" s="323"/>
      <c r="KIG87" s="323"/>
      <c r="KIH87" s="323"/>
      <c r="KII87" s="323"/>
      <c r="KIJ87" s="323"/>
      <c r="KIK87" s="323"/>
      <c r="KIL87" s="323"/>
      <c r="KIM87" s="323"/>
      <c r="KIN87" s="323"/>
      <c r="KIO87" s="323"/>
      <c r="KIP87" s="323"/>
      <c r="KIQ87" s="323"/>
      <c r="KIR87" s="323"/>
      <c r="KIS87" s="323"/>
      <c r="KIT87" s="323"/>
      <c r="KIU87" s="323"/>
      <c r="KIV87" s="323"/>
      <c r="KIW87" s="323"/>
      <c r="KIX87" s="323"/>
      <c r="KIY87" s="323"/>
      <c r="KIZ87" s="323"/>
      <c r="KJA87" s="323"/>
      <c r="KJB87" s="323"/>
      <c r="KJC87" s="323"/>
      <c r="KJD87" s="323"/>
      <c r="KJE87" s="323"/>
      <c r="KJF87" s="323"/>
      <c r="KJG87" s="323"/>
      <c r="KJH87" s="323"/>
      <c r="KJI87" s="323"/>
      <c r="KJJ87" s="323"/>
      <c r="KJK87" s="323"/>
      <c r="KJL87" s="323"/>
      <c r="KJM87" s="323"/>
      <c r="KJN87" s="323"/>
      <c r="KJO87" s="323"/>
      <c r="KJP87" s="323"/>
      <c r="KJQ87" s="323"/>
      <c r="KJR87" s="323"/>
      <c r="KJS87" s="323"/>
      <c r="KJT87" s="323"/>
      <c r="KJU87" s="323"/>
      <c r="KJV87" s="323"/>
      <c r="KJW87" s="323"/>
      <c r="KJX87" s="323"/>
      <c r="KJY87" s="323"/>
      <c r="KJZ87" s="323"/>
      <c r="KKA87" s="323"/>
      <c r="KKB87" s="323"/>
      <c r="KKC87" s="323"/>
      <c r="KKD87" s="323"/>
      <c r="KKE87" s="323"/>
      <c r="KKF87" s="323"/>
      <c r="KKG87" s="323"/>
      <c r="KKH87" s="323"/>
      <c r="KKI87" s="323"/>
      <c r="KKJ87" s="323"/>
      <c r="KKK87" s="323"/>
      <c r="KKL87" s="323"/>
      <c r="KKM87" s="323"/>
      <c r="KKN87" s="323"/>
      <c r="KKO87" s="323"/>
      <c r="KKP87" s="323"/>
      <c r="KKQ87" s="323"/>
      <c r="KKR87" s="323"/>
      <c r="KKS87" s="323"/>
      <c r="KKT87" s="323"/>
      <c r="KKU87" s="323"/>
      <c r="KKV87" s="323"/>
      <c r="KKW87" s="323"/>
      <c r="KKX87" s="323"/>
      <c r="KKY87" s="323"/>
      <c r="KKZ87" s="323"/>
      <c r="KLA87" s="323"/>
      <c r="KLB87" s="323"/>
      <c r="KLC87" s="323"/>
      <c r="KLD87" s="323"/>
      <c r="KLE87" s="323"/>
      <c r="KLF87" s="323"/>
      <c r="KLG87" s="323"/>
      <c r="KLH87" s="323"/>
      <c r="KLI87" s="323"/>
      <c r="KLJ87" s="323"/>
      <c r="KLK87" s="323"/>
      <c r="KLL87" s="323"/>
      <c r="KLM87" s="323"/>
      <c r="KLN87" s="323"/>
      <c r="KLO87" s="323"/>
      <c r="KLP87" s="323"/>
      <c r="KLQ87" s="323"/>
      <c r="KLR87" s="323"/>
      <c r="KLS87" s="323"/>
      <c r="KLT87" s="323"/>
      <c r="KLU87" s="323"/>
      <c r="KLV87" s="323"/>
      <c r="KLW87" s="323"/>
      <c r="KLX87" s="323"/>
      <c r="KLY87" s="323"/>
      <c r="KLZ87" s="323"/>
      <c r="KMA87" s="323"/>
      <c r="KMB87" s="323"/>
      <c r="KMC87" s="323"/>
      <c r="KMD87" s="323"/>
      <c r="KME87" s="323"/>
      <c r="KMF87" s="323"/>
      <c r="KMG87" s="323"/>
      <c r="KMH87" s="323"/>
      <c r="KMI87" s="323"/>
      <c r="KMJ87" s="323"/>
      <c r="KMK87" s="323"/>
      <c r="KML87" s="323"/>
      <c r="KMM87" s="323"/>
      <c r="KMN87" s="323"/>
      <c r="KMO87" s="323"/>
      <c r="KMP87" s="323"/>
      <c r="KMQ87" s="323"/>
      <c r="KMR87" s="323"/>
      <c r="KMS87" s="323"/>
      <c r="KMT87" s="323"/>
      <c r="KMU87" s="323"/>
      <c r="KMV87" s="323"/>
      <c r="KMW87" s="323"/>
      <c r="KMX87" s="323"/>
      <c r="KMY87" s="323"/>
      <c r="KMZ87" s="323"/>
      <c r="KNA87" s="323"/>
      <c r="KNB87" s="323"/>
      <c r="KNC87" s="323"/>
      <c r="KND87" s="323"/>
      <c r="KNE87" s="323"/>
      <c r="KNF87" s="323"/>
      <c r="KNG87" s="323"/>
      <c r="KNH87" s="323"/>
      <c r="KNI87" s="323"/>
      <c r="KNJ87" s="323"/>
      <c r="KNK87" s="323"/>
      <c r="KNL87" s="323"/>
      <c r="KNM87" s="323"/>
      <c r="KNN87" s="323"/>
      <c r="KNO87" s="323"/>
      <c r="KNP87" s="323"/>
      <c r="KNQ87" s="323"/>
      <c r="KNR87" s="323"/>
      <c r="KNS87" s="323"/>
      <c r="KNT87" s="323"/>
      <c r="KNU87" s="323"/>
      <c r="KNV87" s="323"/>
      <c r="KNW87" s="323"/>
      <c r="KNX87" s="323"/>
      <c r="KNY87" s="323"/>
      <c r="KNZ87" s="323"/>
      <c r="KOA87" s="323"/>
      <c r="KOB87" s="323"/>
      <c r="KOC87" s="323"/>
      <c r="KOD87" s="323"/>
      <c r="KOE87" s="323"/>
      <c r="KOF87" s="323"/>
      <c r="KOG87" s="323"/>
      <c r="KOH87" s="323"/>
      <c r="KOI87" s="323"/>
      <c r="KOJ87" s="323"/>
      <c r="KOK87" s="323"/>
      <c r="KOL87" s="323"/>
      <c r="KOM87" s="323"/>
      <c r="KON87" s="323"/>
      <c r="KOO87" s="323"/>
      <c r="KOP87" s="323"/>
      <c r="KOQ87" s="323"/>
      <c r="KOR87" s="323"/>
      <c r="KOS87" s="323"/>
      <c r="KOT87" s="323"/>
      <c r="KOU87" s="323"/>
      <c r="KOV87" s="323"/>
      <c r="KOW87" s="323"/>
      <c r="KOX87" s="323"/>
      <c r="KOY87" s="323"/>
      <c r="KOZ87" s="323"/>
      <c r="KPA87" s="323"/>
      <c r="KPB87" s="323"/>
      <c r="KPC87" s="323"/>
      <c r="KPD87" s="323"/>
      <c r="KPE87" s="323"/>
      <c r="KPF87" s="323"/>
      <c r="KPG87" s="323"/>
      <c r="KPH87" s="323"/>
      <c r="KPI87" s="323"/>
      <c r="KPJ87" s="323"/>
      <c r="KPK87" s="323"/>
      <c r="KPL87" s="323"/>
      <c r="KPM87" s="323"/>
      <c r="KPN87" s="323"/>
      <c r="KPO87" s="323"/>
      <c r="KPP87" s="323"/>
      <c r="KPQ87" s="323"/>
      <c r="KPR87" s="323"/>
      <c r="KPS87" s="323"/>
      <c r="KPT87" s="323"/>
      <c r="KPU87" s="323"/>
      <c r="KPV87" s="323"/>
      <c r="KPW87" s="323"/>
      <c r="KPX87" s="323"/>
      <c r="KPY87" s="323"/>
      <c r="KPZ87" s="323"/>
      <c r="KQA87" s="323"/>
      <c r="KQB87" s="323"/>
      <c r="KQC87" s="323"/>
      <c r="KQD87" s="323"/>
      <c r="KQE87" s="323"/>
      <c r="KQF87" s="323"/>
      <c r="KQG87" s="323"/>
      <c r="KQH87" s="323"/>
      <c r="KQI87" s="323"/>
      <c r="KQJ87" s="323"/>
      <c r="KQK87" s="323"/>
      <c r="KQL87" s="323"/>
      <c r="KQM87" s="323"/>
      <c r="KQN87" s="323"/>
      <c r="KQO87" s="323"/>
      <c r="KQP87" s="323"/>
      <c r="KQQ87" s="323"/>
      <c r="KQR87" s="323"/>
      <c r="KQS87" s="323"/>
      <c r="KQT87" s="323"/>
      <c r="KQU87" s="323"/>
      <c r="KQV87" s="323"/>
      <c r="KQW87" s="323"/>
      <c r="KQX87" s="323"/>
      <c r="KQY87" s="323"/>
      <c r="KQZ87" s="323"/>
      <c r="KRA87" s="323"/>
      <c r="KRB87" s="323"/>
      <c r="KRC87" s="323"/>
      <c r="KRD87" s="323"/>
      <c r="KRE87" s="323"/>
      <c r="KRF87" s="323"/>
      <c r="KRG87" s="323"/>
      <c r="KRH87" s="323"/>
      <c r="KRI87" s="323"/>
      <c r="KRJ87" s="323"/>
      <c r="KRK87" s="323"/>
      <c r="KRL87" s="323"/>
      <c r="KRM87" s="323"/>
      <c r="KRN87" s="323"/>
      <c r="KRO87" s="323"/>
      <c r="KRP87" s="323"/>
      <c r="KRQ87" s="323"/>
      <c r="KRR87" s="323"/>
      <c r="KRS87" s="323"/>
      <c r="KRT87" s="323"/>
      <c r="KRU87" s="323"/>
      <c r="KRV87" s="323"/>
      <c r="KRW87" s="323"/>
      <c r="KRX87" s="323"/>
      <c r="KRY87" s="323"/>
      <c r="KRZ87" s="323"/>
      <c r="KSA87" s="323"/>
      <c r="KSB87" s="323"/>
      <c r="KSC87" s="323"/>
      <c r="KSD87" s="323"/>
      <c r="KSE87" s="323"/>
      <c r="KSF87" s="323"/>
      <c r="KSG87" s="323"/>
      <c r="KSH87" s="323"/>
      <c r="KSI87" s="323"/>
      <c r="KSJ87" s="323"/>
      <c r="KSK87" s="323"/>
      <c r="KSL87" s="323"/>
      <c r="KSM87" s="323"/>
      <c r="KSN87" s="323"/>
      <c r="KSO87" s="323"/>
      <c r="KSP87" s="323"/>
      <c r="KSQ87" s="323"/>
      <c r="KSR87" s="323"/>
      <c r="KSS87" s="323"/>
      <c r="KST87" s="323"/>
      <c r="KSU87" s="323"/>
      <c r="KSV87" s="323"/>
      <c r="KSW87" s="323"/>
      <c r="KSX87" s="323"/>
      <c r="KSY87" s="323"/>
      <c r="KSZ87" s="323"/>
      <c r="KTA87" s="323"/>
      <c r="KTB87" s="323"/>
      <c r="KTC87" s="323"/>
      <c r="KTD87" s="323"/>
      <c r="KTE87" s="323"/>
      <c r="KTF87" s="323"/>
      <c r="KTG87" s="323"/>
      <c r="KTH87" s="323"/>
      <c r="KTI87" s="323"/>
      <c r="KTJ87" s="323"/>
      <c r="KTK87" s="323"/>
      <c r="KTL87" s="323"/>
      <c r="KTM87" s="323"/>
      <c r="KTN87" s="323"/>
      <c r="KTO87" s="323"/>
      <c r="KTP87" s="323"/>
      <c r="KTQ87" s="323"/>
      <c r="KTR87" s="323"/>
      <c r="KTS87" s="323"/>
      <c r="KTT87" s="323"/>
      <c r="KTU87" s="323"/>
      <c r="KTV87" s="323"/>
      <c r="KTW87" s="323"/>
      <c r="KTX87" s="323"/>
      <c r="KTY87" s="323"/>
      <c r="KTZ87" s="323"/>
      <c r="KUA87" s="323"/>
      <c r="KUB87" s="323"/>
      <c r="KUC87" s="323"/>
      <c r="KUD87" s="323"/>
      <c r="KUE87" s="323"/>
      <c r="KUF87" s="323"/>
      <c r="KUG87" s="323"/>
      <c r="KUH87" s="323"/>
      <c r="KUI87" s="323"/>
      <c r="KUJ87" s="323"/>
      <c r="KUK87" s="323"/>
      <c r="KUL87" s="323"/>
      <c r="KUM87" s="323"/>
      <c r="KUN87" s="323"/>
      <c r="KUO87" s="323"/>
      <c r="KUP87" s="323"/>
      <c r="KUQ87" s="323"/>
      <c r="KUR87" s="323"/>
      <c r="KUS87" s="323"/>
      <c r="KUT87" s="323"/>
      <c r="KUU87" s="323"/>
      <c r="KUV87" s="323"/>
      <c r="KUW87" s="323"/>
      <c r="KUX87" s="323"/>
      <c r="KUY87" s="323"/>
      <c r="KUZ87" s="323"/>
      <c r="KVA87" s="323"/>
      <c r="KVB87" s="323"/>
      <c r="KVC87" s="323"/>
      <c r="KVD87" s="323"/>
      <c r="KVE87" s="323"/>
      <c r="KVF87" s="323"/>
      <c r="KVG87" s="323"/>
      <c r="KVH87" s="323"/>
      <c r="KVI87" s="323"/>
      <c r="KVJ87" s="323"/>
      <c r="KVK87" s="323"/>
      <c r="KVL87" s="323"/>
      <c r="KVM87" s="323"/>
      <c r="KVN87" s="323"/>
      <c r="KVO87" s="323"/>
      <c r="KVP87" s="323"/>
      <c r="KVQ87" s="323"/>
      <c r="KVR87" s="323"/>
      <c r="KVS87" s="323"/>
      <c r="KVT87" s="323"/>
      <c r="KVU87" s="323"/>
      <c r="KVV87" s="323"/>
      <c r="KVW87" s="323"/>
      <c r="KVX87" s="323"/>
      <c r="KVY87" s="323"/>
      <c r="KVZ87" s="323"/>
      <c r="KWA87" s="323"/>
      <c r="KWB87" s="323"/>
      <c r="KWC87" s="323"/>
      <c r="KWD87" s="323"/>
      <c r="KWE87" s="323"/>
      <c r="KWF87" s="323"/>
      <c r="KWG87" s="323"/>
      <c r="KWH87" s="323"/>
      <c r="KWI87" s="323"/>
      <c r="KWJ87" s="323"/>
      <c r="KWK87" s="323"/>
      <c r="KWL87" s="323"/>
      <c r="KWM87" s="323"/>
      <c r="KWN87" s="323"/>
      <c r="KWO87" s="323"/>
      <c r="KWP87" s="323"/>
      <c r="KWQ87" s="323"/>
      <c r="KWR87" s="323"/>
      <c r="KWS87" s="323"/>
      <c r="KWT87" s="323"/>
      <c r="KWU87" s="323"/>
      <c r="KWV87" s="323"/>
      <c r="KWW87" s="323"/>
      <c r="KWX87" s="323"/>
      <c r="KWY87" s="323"/>
      <c r="KWZ87" s="323"/>
      <c r="KXA87" s="323"/>
      <c r="KXB87" s="323"/>
      <c r="KXC87" s="323"/>
      <c r="KXD87" s="323"/>
      <c r="KXE87" s="323"/>
      <c r="KXF87" s="323"/>
      <c r="KXG87" s="323"/>
      <c r="KXH87" s="323"/>
      <c r="KXI87" s="323"/>
      <c r="KXJ87" s="323"/>
      <c r="KXK87" s="323"/>
      <c r="KXL87" s="323"/>
      <c r="KXM87" s="323"/>
      <c r="KXN87" s="323"/>
      <c r="KXO87" s="323"/>
      <c r="KXP87" s="323"/>
      <c r="KXQ87" s="323"/>
      <c r="KXR87" s="323"/>
      <c r="KXS87" s="323"/>
      <c r="KXT87" s="323"/>
      <c r="KXU87" s="323"/>
      <c r="KXV87" s="323"/>
      <c r="KXW87" s="323"/>
      <c r="KXX87" s="323"/>
      <c r="KXY87" s="323"/>
      <c r="KXZ87" s="323"/>
      <c r="KYA87" s="323"/>
      <c r="KYB87" s="323"/>
      <c r="KYC87" s="323"/>
      <c r="KYD87" s="323"/>
      <c r="KYE87" s="323"/>
      <c r="KYF87" s="323"/>
      <c r="KYG87" s="323"/>
      <c r="KYH87" s="323"/>
      <c r="KYI87" s="323"/>
      <c r="KYJ87" s="323"/>
      <c r="KYK87" s="323"/>
      <c r="KYL87" s="323"/>
      <c r="KYM87" s="323"/>
      <c r="KYN87" s="323"/>
      <c r="KYO87" s="323"/>
      <c r="KYP87" s="323"/>
      <c r="KYQ87" s="323"/>
      <c r="KYR87" s="323"/>
      <c r="KYS87" s="323"/>
      <c r="KYT87" s="323"/>
      <c r="KYU87" s="323"/>
      <c r="KYV87" s="323"/>
      <c r="KYW87" s="323"/>
      <c r="KYX87" s="323"/>
      <c r="KYY87" s="323"/>
      <c r="KYZ87" s="323"/>
      <c r="KZA87" s="323"/>
      <c r="KZB87" s="323"/>
      <c r="KZC87" s="323"/>
      <c r="KZD87" s="323"/>
      <c r="KZE87" s="323"/>
      <c r="KZF87" s="323"/>
      <c r="KZG87" s="323"/>
      <c r="KZH87" s="323"/>
      <c r="KZI87" s="323"/>
      <c r="KZJ87" s="323"/>
      <c r="KZK87" s="323"/>
      <c r="KZL87" s="323"/>
      <c r="KZM87" s="323"/>
      <c r="KZN87" s="323"/>
      <c r="KZO87" s="323"/>
      <c r="KZP87" s="323"/>
      <c r="KZQ87" s="323"/>
      <c r="KZR87" s="323"/>
      <c r="KZS87" s="323"/>
      <c r="KZT87" s="323"/>
      <c r="KZU87" s="323"/>
      <c r="KZV87" s="323"/>
      <c r="KZW87" s="323"/>
      <c r="KZX87" s="323"/>
      <c r="KZY87" s="323"/>
      <c r="KZZ87" s="323"/>
      <c r="LAA87" s="323"/>
      <c r="LAB87" s="323"/>
      <c r="LAC87" s="323"/>
      <c r="LAD87" s="323"/>
      <c r="LAE87" s="323"/>
      <c r="LAF87" s="323"/>
      <c r="LAG87" s="323"/>
      <c r="LAH87" s="323"/>
      <c r="LAI87" s="323"/>
      <c r="LAJ87" s="323"/>
      <c r="LAK87" s="323"/>
      <c r="LAL87" s="323"/>
      <c r="LAM87" s="323"/>
      <c r="LAN87" s="323"/>
      <c r="LAO87" s="323"/>
      <c r="LAP87" s="323"/>
      <c r="LAQ87" s="323"/>
      <c r="LAR87" s="323"/>
      <c r="LAS87" s="323"/>
      <c r="LAT87" s="323"/>
      <c r="LAU87" s="323"/>
      <c r="LAV87" s="323"/>
      <c r="LAW87" s="323"/>
      <c r="LAX87" s="323"/>
      <c r="LAY87" s="323"/>
      <c r="LAZ87" s="323"/>
      <c r="LBA87" s="323"/>
      <c r="LBB87" s="323"/>
      <c r="LBC87" s="323"/>
      <c r="LBD87" s="323"/>
      <c r="LBE87" s="323"/>
      <c r="LBF87" s="323"/>
      <c r="LBG87" s="323"/>
      <c r="LBH87" s="323"/>
      <c r="LBI87" s="323"/>
      <c r="LBJ87" s="323"/>
      <c r="LBK87" s="323"/>
      <c r="LBL87" s="323"/>
      <c r="LBM87" s="323"/>
      <c r="LBN87" s="323"/>
      <c r="LBO87" s="323"/>
      <c r="LBP87" s="323"/>
      <c r="LBQ87" s="323"/>
      <c r="LBR87" s="323"/>
      <c r="LBS87" s="323"/>
      <c r="LBT87" s="323"/>
      <c r="LBU87" s="323"/>
      <c r="LBV87" s="323"/>
      <c r="LBW87" s="323"/>
      <c r="LBX87" s="323"/>
      <c r="LBY87" s="323"/>
      <c r="LBZ87" s="323"/>
      <c r="LCA87" s="323"/>
      <c r="LCB87" s="323"/>
      <c r="LCC87" s="323"/>
      <c r="LCD87" s="323"/>
      <c r="LCE87" s="323"/>
      <c r="LCF87" s="323"/>
      <c r="LCG87" s="323"/>
      <c r="LCH87" s="323"/>
      <c r="LCI87" s="323"/>
      <c r="LCJ87" s="323"/>
      <c r="LCK87" s="323"/>
      <c r="LCL87" s="323"/>
      <c r="LCM87" s="323"/>
      <c r="LCN87" s="323"/>
      <c r="LCO87" s="323"/>
      <c r="LCP87" s="323"/>
      <c r="LCQ87" s="323"/>
      <c r="LCR87" s="323"/>
      <c r="LCS87" s="323"/>
      <c r="LCT87" s="323"/>
      <c r="LCU87" s="323"/>
      <c r="LCV87" s="323"/>
      <c r="LCW87" s="323"/>
      <c r="LCX87" s="323"/>
      <c r="LCY87" s="323"/>
      <c r="LCZ87" s="323"/>
      <c r="LDA87" s="323"/>
      <c r="LDB87" s="323"/>
      <c r="LDC87" s="323"/>
      <c r="LDD87" s="323"/>
      <c r="LDE87" s="323"/>
      <c r="LDF87" s="323"/>
      <c r="LDG87" s="323"/>
      <c r="LDH87" s="323"/>
      <c r="LDI87" s="323"/>
      <c r="LDJ87" s="323"/>
      <c r="LDK87" s="323"/>
      <c r="LDL87" s="323"/>
      <c r="LDM87" s="323"/>
      <c r="LDN87" s="323"/>
      <c r="LDO87" s="323"/>
      <c r="LDP87" s="323"/>
      <c r="LDQ87" s="323"/>
      <c r="LDR87" s="323"/>
      <c r="LDS87" s="323"/>
      <c r="LDT87" s="323"/>
      <c r="LDU87" s="323"/>
      <c r="LDV87" s="323"/>
      <c r="LDW87" s="323"/>
      <c r="LDX87" s="323"/>
      <c r="LDY87" s="323"/>
      <c r="LDZ87" s="323"/>
      <c r="LEA87" s="323"/>
      <c r="LEB87" s="323"/>
      <c r="LEC87" s="323"/>
      <c r="LED87" s="323"/>
      <c r="LEE87" s="323"/>
      <c r="LEF87" s="323"/>
      <c r="LEG87" s="323"/>
      <c r="LEH87" s="323"/>
      <c r="LEI87" s="323"/>
      <c r="LEJ87" s="323"/>
      <c r="LEK87" s="323"/>
      <c r="LEL87" s="323"/>
      <c r="LEM87" s="323"/>
      <c r="LEN87" s="323"/>
      <c r="LEO87" s="323"/>
      <c r="LEP87" s="323"/>
      <c r="LEQ87" s="323"/>
      <c r="LER87" s="323"/>
      <c r="LES87" s="323"/>
      <c r="LET87" s="323"/>
      <c r="LEU87" s="323"/>
      <c r="LEV87" s="323"/>
      <c r="LEW87" s="323"/>
      <c r="LEX87" s="323"/>
      <c r="LEY87" s="323"/>
      <c r="LEZ87" s="323"/>
      <c r="LFA87" s="323"/>
      <c r="LFB87" s="323"/>
      <c r="LFC87" s="323"/>
      <c r="LFD87" s="323"/>
      <c r="LFE87" s="323"/>
      <c r="LFF87" s="323"/>
      <c r="LFG87" s="323"/>
      <c r="LFH87" s="323"/>
      <c r="LFI87" s="323"/>
      <c r="LFJ87" s="323"/>
      <c r="LFK87" s="323"/>
      <c r="LFL87" s="323"/>
      <c r="LFM87" s="323"/>
      <c r="LFN87" s="323"/>
      <c r="LFO87" s="323"/>
      <c r="LFP87" s="323"/>
      <c r="LFQ87" s="323"/>
      <c r="LFR87" s="323"/>
      <c r="LFS87" s="323"/>
      <c r="LFT87" s="323"/>
      <c r="LFU87" s="323"/>
      <c r="LFV87" s="323"/>
      <c r="LFW87" s="323"/>
      <c r="LFX87" s="323"/>
      <c r="LFY87" s="323"/>
      <c r="LFZ87" s="323"/>
      <c r="LGA87" s="323"/>
      <c r="LGB87" s="323"/>
      <c r="LGC87" s="323"/>
      <c r="LGD87" s="323"/>
      <c r="LGE87" s="323"/>
      <c r="LGF87" s="323"/>
      <c r="LGG87" s="323"/>
      <c r="LGH87" s="323"/>
      <c r="LGI87" s="323"/>
      <c r="LGJ87" s="323"/>
      <c r="LGK87" s="323"/>
      <c r="LGL87" s="323"/>
      <c r="LGM87" s="323"/>
      <c r="LGN87" s="323"/>
      <c r="LGO87" s="323"/>
      <c r="LGP87" s="323"/>
      <c r="LGQ87" s="323"/>
      <c r="LGR87" s="323"/>
      <c r="LGS87" s="323"/>
      <c r="LGT87" s="323"/>
      <c r="LGU87" s="323"/>
      <c r="LGV87" s="323"/>
      <c r="LGW87" s="323"/>
      <c r="LGX87" s="323"/>
      <c r="LGY87" s="323"/>
      <c r="LGZ87" s="323"/>
      <c r="LHA87" s="323"/>
      <c r="LHB87" s="323"/>
      <c r="LHC87" s="323"/>
      <c r="LHD87" s="323"/>
      <c r="LHE87" s="323"/>
      <c r="LHF87" s="323"/>
      <c r="LHG87" s="323"/>
      <c r="LHH87" s="323"/>
      <c r="LHI87" s="323"/>
      <c r="LHJ87" s="323"/>
      <c r="LHK87" s="323"/>
      <c r="LHL87" s="323"/>
      <c r="LHM87" s="323"/>
      <c r="LHN87" s="323"/>
      <c r="LHO87" s="323"/>
      <c r="LHP87" s="323"/>
      <c r="LHQ87" s="323"/>
      <c r="LHR87" s="323"/>
      <c r="LHS87" s="323"/>
      <c r="LHT87" s="323"/>
      <c r="LHU87" s="323"/>
      <c r="LHV87" s="323"/>
      <c r="LHW87" s="323"/>
      <c r="LHX87" s="323"/>
      <c r="LHY87" s="323"/>
      <c r="LHZ87" s="323"/>
      <c r="LIA87" s="323"/>
      <c r="LIB87" s="323"/>
      <c r="LIC87" s="323"/>
      <c r="LID87" s="323"/>
      <c r="LIE87" s="323"/>
      <c r="LIF87" s="323"/>
      <c r="LIG87" s="323"/>
      <c r="LIH87" s="323"/>
      <c r="LII87" s="323"/>
      <c r="LIJ87" s="323"/>
      <c r="LIK87" s="323"/>
      <c r="LIL87" s="323"/>
      <c r="LIM87" s="323"/>
      <c r="LIN87" s="323"/>
      <c r="LIO87" s="323"/>
      <c r="LIP87" s="323"/>
      <c r="LIQ87" s="323"/>
      <c r="LIR87" s="323"/>
      <c r="LIS87" s="323"/>
      <c r="LIT87" s="323"/>
      <c r="LIU87" s="323"/>
      <c r="LIV87" s="323"/>
      <c r="LIW87" s="323"/>
      <c r="LIX87" s="323"/>
      <c r="LIY87" s="323"/>
      <c r="LIZ87" s="323"/>
      <c r="LJA87" s="323"/>
      <c r="LJB87" s="323"/>
      <c r="LJC87" s="323"/>
      <c r="LJD87" s="323"/>
      <c r="LJE87" s="323"/>
      <c r="LJF87" s="323"/>
      <c r="LJG87" s="323"/>
      <c r="LJH87" s="323"/>
      <c r="LJI87" s="323"/>
      <c r="LJJ87" s="323"/>
      <c r="LJK87" s="323"/>
      <c r="LJL87" s="323"/>
      <c r="LJM87" s="323"/>
      <c r="LJN87" s="323"/>
      <c r="LJO87" s="323"/>
      <c r="LJP87" s="323"/>
      <c r="LJQ87" s="323"/>
      <c r="LJR87" s="323"/>
      <c r="LJS87" s="323"/>
      <c r="LJT87" s="323"/>
      <c r="LJU87" s="323"/>
      <c r="LJV87" s="323"/>
      <c r="LJW87" s="323"/>
      <c r="LJX87" s="323"/>
      <c r="LJY87" s="323"/>
      <c r="LJZ87" s="323"/>
      <c r="LKA87" s="323"/>
      <c r="LKB87" s="323"/>
      <c r="LKC87" s="323"/>
      <c r="LKD87" s="323"/>
      <c r="LKE87" s="323"/>
      <c r="LKF87" s="323"/>
      <c r="LKG87" s="323"/>
      <c r="LKH87" s="323"/>
      <c r="LKI87" s="323"/>
      <c r="LKJ87" s="323"/>
      <c r="LKK87" s="323"/>
      <c r="LKL87" s="323"/>
      <c r="LKM87" s="323"/>
      <c r="LKN87" s="323"/>
      <c r="LKO87" s="323"/>
      <c r="LKP87" s="323"/>
      <c r="LKQ87" s="323"/>
      <c r="LKR87" s="323"/>
      <c r="LKS87" s="323"/>
      <c r="LKT87" s="323"/>
      <c r="LKU87" s="323"/>
      <c r="LKV87" s="323"/>
      <c r="LKW87" s="323"/>
      <c r="LKX87" s="323"/>
      <c r="LKY87" s="323"/>
      <c r="LKZ87" s="323"/>
      <c r="LLA87" s="323"/>
      <c r="LLB87" s="323"/>
      <c r="LLC87" s="323"/>
      <c r="LLD87" s="323"/>
      <c r="LLE87" s="323"/>
      <c r="LLF87" s="323"/>
      <c r="LLG87" s="323"/>
      <c r="LLH87" s="323"/>
      <c r="LLI87" s="323"/>
      <c r="LLJ87" s="323"/>
      <c r="LLK87" s="323"/>
      <c r="LLL87" s="323"/>
      <c r="LLM87" s="323"/>
      <c r="LLN87" s="323"/>
      <c r="LLO87" s="323"/>
      <c r="LLP87" s="323"/>
      <c r="LLQ87" s="323"/>
      <c r="LLR87" s="323"/>
      <c r="LLS87" s="323"/>
      <c r="LLT87" s="323"/>
      <c r="LLU87" s="323"/>
      <c r="LLV87" s="323"/>
      <c r="LLW87" s="323"/>
      <c r="LLX87" s="323"/>
      <c r="LLY87" s="323"/>
      <c r="LLZ87" s="323"/>
      <c r="LMA87" s="323"/>
      <c r="LMB87" s="323"/>
      <c r="LMC87" s="323"/>
      <c r="LMD87" s="323"/>
      <c r="LME87" s="323"/>
      <c r="LMF87" s="323"/>
      <c r="LMG87" s="323"/>
      <c r="LMH87" s="323"/>
      <c r="LMI87" s="323"/>
      <c r="LMJ87" s="323"/>
      <c r="LMK87" s="323"/>
      <c r="LML87" s="323"/>
      <c r="LMM87" s="323"/>
      <c r="LMN87" s="323"/>
      <c r="LMO87" s="323"/>
      <c r="LMP87" s="323"/>
      <c r="LMQ87" s="323"/>
      <c r="LMR87" s="323"/>
      <c r="LMS87" s="323"/>
      <c r="LMT87" s="323"/>
      <c r="LMU87" s="323"/>
      <c r="LMV87" s="323"/>
      <c r="LMW87" s="323"/>
      <c r="LMX87" s="323"/>
      <c r="LMY87" s="323"/>
      <c r="LMZ87" s="323"/>
      <c r="LNA87" s="323"/>
      <c r="LNB87" s="323"/>
      <c r="LNC87" s="323"/>
      <c r="LND87" s="323"/>
      <c r="LNE87" s="323"/>
      <c r="LNF87" s="323"/>
      <c r="LNG87" s="323"/>
      <c r="LNH87" s="323"/>
      <c r="LNI87" s="323"/>
      <c r="LNJ87" s="323"/>
      <c r="LNK87" s="323"/>
      <c r="LNL87" s="323"/>
      <c r="LNM87" s="323"/>
      <c r="LNN87" s="323"/>
      <c r="LNO87" s="323"/>
      <c r="LNP87" s="323"/>
      <c r="LNQ87" s="323"/>
      <c r="LNR87" s="323"/>
      <c r="LNS87" s="323"/>
      <c r="LNT87" s="323"/>
      <c r="LNU87" s="323"/>
      <c r="LNV87" s="323"/>
      <c r="LNW87" s="323"/>
      <c r="LNX87" s="323"/>
      <c r="LNY87" s="323"/>
      <c r="LNZ87" s="323"/>
      <c r="LOA87" s="323"/>
      <c r="LOB87" s="323"/>
      <c r="LOC87" s="323"/>
      <c r="LOD87" s="323"/>
      <c r="LOE87" s="323"/>
      <c r="LOF87" s="323"/>
      <c r="LOG87" s="323"/>
      <c r="LOH87" s="323"/>
      <c r="LOI87" s="323"/>
      <c r="LOJ87" s="323"/>
      <c r="LOK87" s="323"/>
      <c r="LOL87" s="323"/>
      <c r="LOM87" s="323"/>
      <c r="LON87" s="323"/>
      <c r="LOO87" s="323"/>
      <c r="LOP87" s="323"/>
      <c r="LOQ87" s="323"/>
      <c r="LOR87" s="323"/>
      <c r="LOS87" s="323"/>
      <c r="LOT87" s="323"/>
      <c r="LOU87" s="323"/>
      <c r="LOV87" s="323"/>
      <c r="LOW87" s="323"/>
      <c r="LOX87" s="323"/>
      <c r="LOY87" s="323"/>
      <c r="LOZ87" s="323"/>
      <c r="LPA87" s="323"/>
      <c r="LPB87" s="323"/>
      <c r="LPC87" s="323"/>
      <c r="LPD87" s="323"/>
      <c r="LPE87" s="323"/>
      <c r="LPF87" s="323"/>
      <c r="LPG87" s="323"/>
      <c r="LPH87" s="323"/>
      <c r="LPI87" s="323"/>
      <c r="LPJ87" s="323"/>
      <c r="LPK87" s="323"/>
      <c r="LPL87" s="323"/>
      <c r="LPM87" s="323"/>
      <c r="LPN87" s="323"/>
      <c r="LPO87" s="323"/>
      <c r="LPP87" s="323"/>
      <c r="LPQ87" s="323"/>
      <c r="LPR87" s="323"/>
      <c r="LPS87" s="323"/>
      <c r="LPT87" s="323"/>
      <c r="LPU87" s="323"/>
      <c r="LPV87" s="323"/>
      <c r="LPW87" s="323"/>
      <c r="LPX87" s="323"/>
      <c r="LPY87" s="323"/>
      <c r="LPZ87" s="323"/>
      <c r="LQA87" s="323"/>
      <c r="LQB87" s="323"/>
      <c r="LQC87" s="323"/>
      <c r="LQD87" s="323"/>
      <c r="LQE87" s="323"/>
      <c r="LQF87" s="323"/>
      <c r="LQG87" s="323"/>
      <c r="LQH87" s="323"/>
      <c r="LQI87" s="323"/>
      <c r="LQJ87" s="323"/>
      <c r="LQK87" s="323"/>
      <c r="LQL87" s="323"/>
      <c r="LQM87" s="323"/>
      <c r="LQN87" s="323"/>
      <c r="LQO87" s="323"/>
      <c r="LQP87" s="323"/>
      <c r="LQQ87" s="323"/>
      <c r="LQR87" s="323"/>
      <c r="LQS87" s="323"/>
      <c r="LQT87" s="323"/>
      <c r="LQU87" s="323"/>
      <c r="LQV87" s="323"/>
      <c r="LQW87" s="323"/>
      <c r="LQX87" s="323"/>
      <c r="LQY87" s="323"/>
      <c r="LQZ87" s="323"/>
      <c r="LRA87" s="323"/>
      <c r="LRB87" s="323"/>
      <c r="LRC87" s="323"/>
      <c r="LRD87" s="323"/>
      <c r="LRE87" s="323"/>
      <c r="LRF87" s="323"/>
      <c r="LRG87" s="323"/>
      <c r="LRH87" s="323"/>
      <c r="LRI87" s="323"/>
      <c r="LRJ87" s="323"/>
      <c r="LRK87" s="323"/>
      <c r="LRL87" s="323"/>
      <c r="LRM87" s="323"/>
      <c r="LRN87" s="323"/>
      <c r="LRO87" s="323"/>
      <c r="LRP87" s="323"/>
      <c r="LRQ87" s="323"/>
      <c r="LRR87" s="323"/>
      <c r="LRS87" s="323"/>
      <c r="LRT87" s="323"/>
      <c r="LRU87" s="323"/>
      <c r="LRV87" s="323"/>
      <c r="LRW87" s="323"/>
      <c r="LRX87" s="323"/>
      <c r="LRY87" s="323"/>
      <c r="LRZ87" s="323"/>
      <c r="LSA87" s="323"/>
      <c r="LSB87" s="323"/>
      <c r="LSC87" s="323"/>
      <c r="LSD87" s="323"/>
      <c r="LSE87" s="323"/>
      <c r="LSF87" s="323"/>
      <c r="LSG87" s="323"/>
      <c r="LSH87" s="323"/>
      <c r="LSI87" s="323"/>
      <c r="LSJ87" s="323"/>
      <c r="LSK87" s="323"/>
      <c r="LSL87" s="323"/>
      <c r="LSM87" s="323"/>
      <c r="LSN87" s="323"/>
      <c r="LSO87" s="323"/>
      <c r="LSP87" s="323"/>
      <c r="LSQ87" s="323"/>
      <c r="LSR87" s="323"/>
      <c r="LSS87" s="323"/>
      <c r="LST87" s="323"/>
      <c r="LSU87" s="323"/>
      <c r="LSV87" s="323"/>
      <c r="LSW87" s="323"/>
      <c r="LSX87" s="323"/>
      <c r="LSY87" s="323"/>
      <c r="LSZ87" s="323"/>
      <c r="LTA87" s="323"/>
      <c r="LTB87" s="323"/>
      <c r="LTC87" s="323"/>
      <c r="LTD87" s="323"/>
      <c r="LTE87" s="323"/>
      <c r="LTF87" s="323"/>
      <c r="LTG87" s="323"/>
      <c r="LTH87" s="323"/>
      <c r="LTI87" s="323"/>
      <c r="LTJ87" s="323"/>
      <c r="LTK87" s="323"/>
      <c r="LTL87" s="323"/>
      <c r="LTM87" s="323"/>
      <c r="LTN87" s="323"/>
      <c r="LTO87" s="323"/>
      <c r="LTP87" s="323"/>
      <c r="LTQ87" s="323"/>
      <c r="LTR87" s="323"/>
      <c r="LTS87" s="323"/>
      <c r="LTT87" s="323"/>
      <c r="LTU87" s="323"/>
      <c r="LTV87" s="323"/>
      <c r="LTW87" s="323"/>
      <c r="LTX87" s="323"/>
      <c r="LTY87" s="323"/>
      <c r="LTZ87" s="323"/>
      <c r="LUA87" s="323"/>
      <c r="LUB87" s="323"/>
      <c r="LUC87" s="323"/>
      <c r="LUD87" s="323"/>
      <c r="LUE87" s="323"/>
      <c r="LUF87" s="323"/>
      <c r="LUG87" s="323"/>
      <c r="LUH87" s="323"/>
      <c r="LUI87" s="323"/>
      <c r="LUJ87" s="323"/>
      <c r="LUK87" s="323"/>
      <c r="LUL87" s="323"/>
      <c r="LUM87" s="323"/>
      <c r="LUN87" s="323"/>
      <c r="LUO87" s="323"/>
      <c r="LUP87" s="323"/>
      <c r="LUQ87" s="323"/>
      <c r="LUR87" s="323"/>
      <c r="LUS87" s="323"/>
      <c r="LUT87" s="323"/>
      <c r="LUU87" s="323"/>
      <c r="LUV87" s="323"/>
      <c r="LUW87" s="323"/>
      <c r="LUX87" s="323"/>
      <c r="LUY87" s="323"/>
      <c r="LUZ87" s="323"/>
      <c r="LVA87" s="323"/>
      <c r="LVB87" s="323"/>
      <c r="LVC87" s="323"/>
      <c r="LVD87" s="323"/>
      <c r="LVE87" s="323"/>
      <c r="LVF87" s="323"/>
      <c r="LVG87" s="323"/>
      <c r="LVH87" s="323"/>
      <c r="LVI87" s="323"/>
      <c r="LVJ87" s="323"/>
      <c r="LVK87" s="323"/>
      <c r="LVL87" s="323"/>
      <c r="LVM87" s="323"/>
      <c r="LVN87" s="323"/>
      <c r="LVO87" s="323"/>
      <c r="LVP87" s="323"/>
      <c r="LVQ87" s="323"/>
      <c r="LVR87" s="323"/>
      <c r="LVS87" s="323"/>
      <c r="LVT87" s="323"/>
      <c r="LVU87" s="323"/>
      <c r="LVV87" s="323"/>
      <c r="LVW87" s="323"/>
      <c r="LVX87" s="323"/>
      <c r="LVY87" s="323"/>
      <c r="LVZ87" s="323"/>
      <c r="LWA87" s="323"/>
      <c r="LWB87" s="323"/>
      <c r="LWC87" s="323"/>
      <c r="LWD87" s="323"/>
      <c r="LWE87" s="323"/>
      <c r="LWF87" s="323"/>
      <c r="LWG87" s="323"/>
      <c r="LWH87" s="323"/>
      <c r="LWI87" s="323"/>
      <c r="LWJ87" s="323"/>
      <c r="LWK87" s="323"/>
      <c r="LWL87" s="323"/>
      <c r="LWM87" s="323"/>
      <c r="LWN87" s="323"/>
      <c r="LWO87" s="323"/>
      <c r="LWP87" s="323"/>
      <c r="LWQ87" s="323"/>
      <c r="LWR87" s="323"/>
      <c r="LWS87" s="323"/>
      <c r="LWT87" s="323"/>
      <c r="LWU87" s="323"/>
      <c r="LWV87" s="323"/>
      <c r="LWW87" s="323"/>
      <c r="LWX87" s="323"/>
      <c r="LWY87" s="323"/>
      <c r="LWZ87" s="323"/>
      <c r="LXA87" s="323"/>
      <c r="LXB87" s="323"/>
      <c r="LXC87" s="323"/>
      <c r="LXD87" s="323"/>
      <c r="LXE87" s="323"/>
      <c r="LXF87" s="323"/>
      <c r="LXG87" s="323"/>
      <c r="LXH87" s="323"/>
      <c r="LXI87" s="323"/>
      <c r="LXJ87" s="323"/>
      <c r="LXK87" s="323"/>
      <c r="LXL87" s="323"/>
      <c r="LXM87" s="323"/>
      <c r="LXN87" s="323"/>
      <c r="LXO87" s="323"/>
      <c r="LXP87" s="323"/>
      <c r="LXQ87" s="323"/>
      <c r="LXR87" s="323"/>
      <c r="LXS87" s="323"/>
      <c r="LXT87" s="323"/>
      <c r="LXU87" s="323"/>
      <c r="LXV87" s="323"/>
      <c r="LXW87" s="323"/>
      <c r="LXX87" s="323"/>
      <c r="LXY87" s="323"/>
      <c r="LXZ87" s="323"/>
      <c r="LYA87" s="323"/>
      <c r="LYB87" s="323"/>
      <c r="LYC87" s="323"/>
      <c r="LYD87" s="323"/>
      <c r="LYE87" s="323"/>
      <c r="LYF87" s="323"/>
      <c r="LYG87" s="323"/>
      <c r="LYH87" s="323"/>
      <c r="LYI87" s="323"/>
      <c r="LYJ87" s="323"/>
      <c r="LYK87" s="323"/>
      <c r="LYL87" s="323"/>
      <c r="LYM87" s="323"/>
      <c r="LYN87" s="323"/>
      <c r="LYO87" s="323"/>
      <c r="LYP87" s="323"/>
      <c r="LYQ87" s="323"/>
      <c r="LYR87" s="323"/>
      <c r="LYS87" s="323"/>
      <c r="LYT87" s="323"/>
      <c r="LYU87" s="323"/>
      <c r="LYV87" s="323"/>
      <c r="LYW87" s="323"/>
      <c r="LYX87" s="323"/>
      <c r="LYY87" s="323"/>
      <c r="LYZ87" s="323"/>
      <c r="LZA87" s="323"/>
      <c r="LZB87" s="323"/>
      <c r="LZC87" s="323"/>
      <c r="LZD87" s="323"/>
      <c r="LZE87" s="323"/>
      <c r="LZF87" s="323"/>
      <c r="LZG87" s="323"/>
      <c r="LZH87" s="323"/>
      <c r="LZI87" s="323"/>
      <c r="LZJ87" s="323"/>
      <c r="LZK87" s="323"/>
      <c r="LZL87" s="323"/>
      <c r="LZM87" s="323"/>
      <c r="LZN87" s="323"/>
      <c r="LZO87" s="323"/>
      <c r="LZP87" s="323"/>
      <c r="LZQ87" s="323"/>
      <c r="LZR87" s="323"/>
      <c r="LZS87" s="323"/>
      <c r="LZT87" s="323"/>
      <c r="LZU87" s="323"/>
      <c r="LZV87" s="323"/>
      <c r="LZW87" s="323"/>
      <c r="LZX87" s="323"/>
      <c r="LZY87" s="323"/>
      <c r="LZZ87" s="323"/>
      <c r="MAA87" s="323"/>
      <c r="MAB87" s="323"/>
      <c r="MAC87" s="323"/>
      <c r="MAD87" s="323"/>
      <c r="MAE87" s="323"/>
      <c r="MAF87" s="323"/>
      <c r="MAG87" s="323"/>
      <c r="MAH87" s="323"/>
      <c r="MAI87" s="323"/>
      <c r="MAJ87" s="323"/>
      <c r="MAK87" s="323"/>
      <c r="MAL87" s="323"/>
      <c r="MAM87" s="323"/>
      <c r="MAN87" s="323"/>
      <c r="MAO87" s="323"/>
      <c r="MAP87" s="323"/>
      <c r="MAQ87" s="323"/>
      <c r="MAR87" s="323"/>
      <c r="MAS87" s="323"/>
      <c r="MAT87" s="323"/>
      <c r="MAU87" s="323"/>
      <c r="MAV87" s="323"/>
      <c r="MAW87" s="323"/>
      <c r="MAX87" s="323"/>
      <c r="MAY87" s="323"/>
      <c r="MAZ87" s="323"/>
      <c r="MBA87" s="323"/>
      <c r="MBB87" s="323"/>
      <c r="MBC87" s="323"/>
      <c r="MBD87" s="323"/>
      <c r="MBE87" s="323"/>
      <c r="MBF87" s="323"/>
      <c r="MBG87" s="323"/>
      <c r="MBH87" s="323"/>
      <c r="MBI87" s="323"/>
      <c r="MBJ87" s="323"/>
      <c r="MBK87" s="323"/>
      <c r="MBL87" s="323"/>
      <c r="MBM87" s="323"/>
      <c r="MBN87" s="323"/>
      <c r="MBO87" s="323"/>
      <c r="MBP87" s="323"/>
      <c r="MBQ87" s="323"/>
      <c r="MBR87" s="323"/>
      <c r="MBS87" s="323"/>
      <c r="MBT87" s="323"/>
      <c r="MBU87" s="323"/>
      <c r="MBV87" s="323"/>
      <c r="MBW87" s="323"/>
      <c r="MBX87" s="323"/>
      <c r="MBY87" s="323"/>
      <c r="MBZ87" s="323"/>
      <c r="MCA87" s="323"/>
      <c r="MCB87" s="323"/>
      <c r="MCC87" s="323"/>
      <c r="MCD87" s="323"/>
      <c r="MCE87" s="323"/>
      <c r="MCF87" s="323"/>
      <c r="MCG87" s="323"/>
      <c r="MCH87" s="323"/>
      <c r="MCI87" s="323"/>
      <c r="MCJ87" s="323"/>
      <c r="MCK87" s="323"/>
      <c r="MCL87" s="323"/>
      <c r="MCM87" s="323"/>
      <c r="MCN87" s="323"/>
      <c r="MCO87" s="323"/>
      <c r="MCP87" s="323"/>
      <c r="MCQ87" s="323"/>
      <c r="MCR87" s="323"/>
      <c r="MCS87" s="323"/>
      <c r="MCT87" s="323"/>
      <c r="MCU87" s="323"/>
      <c r="MCV87" s="323"/>
      <c r="MCW87" s="323"/>
      <c r="MCX87" s="323"/>
      <c r="MCY87" s="323"/>
      <c r="MCZ87" s="323"/>
      <c r="MDA87" s="323"/>
      <c r="MDB87" s="323"/>
      <c r="MDC87" s="323"/>
      <c r="MDD87" s="323"/>
      <c r="MDE87" s="323"/>
      <c r="MDF87" s="323"/>
      <c r="MDG87" s="323"/>
      <c r="MDH87" s="323"/>
      <c r="MDI87" s="323"/>
      <c r="MDJ87" s="323"/>
      <c r="MDK87" s="323"/>
      <c r="MDL87" s="323"/>
      <c r="MDM87" s="323"/>
      <c r="MDN87" s="323"/>
      <c r="MDO87" s="323"/>
      <c r="MDP87" s="323"/>
      <c r="MDQ87" s="323"/>
      <c r="MDR87" s="323"/>
      <c r="MDS87" s="323"/>
      <c r="MDT87" s="323"/>
      <c r="MDU87" s="323"/>
      <c r="MDV87" s="323"/>
      <c r="MDW87" s="323"/>
      <c r="MDX87" s="323"/>
      <c r="MDY87" s="323"/>
      <c r="MDZ87" s="323"/>
      <c r="MEA87" s="323"/>
      <c r="MEB87" s="323"/>
      <c r="MEC87" s="323"/>
      <c r="MED87" s="323"/>
      <c r="MEE87" s="323"/>
      <c r="MEF87" s="323"/>
      <c r="MEG87" s="323"/>
      <c r="MEH87" s="323"/>
      <c r="MEI87" s="323"/>
      <c r="MEJ87" s="323"/>
      <c r="MEK87" s="323"/>
      <c r="MEL87" s="323"/>
      <c r="MEM87" s="323"/>
      <c r="MEN87" s="323"/>
      <c r="MEO87" s="323"/>
      <c r="MEP87" s="323"/>
      <c r="MEQ87" s="323"/>
      <c r="MER87" s="323"/>
      <c r="MES87" s="323"/>
      <c r="MET87" s="323"/>
      <c r="MEU87" s="323"/>
      <c r="MEV87" s="323"/>
      <c r="MEW87" s="323"/>
      <c r="MEX87" s="323"/>
      <c r="MEY87" s="323"/>
      <c r="MEZ87" s="323"/>
      <c r="MFA87" s="323"/>
      <c r="MFB87" s="323"/>
      <c r="MFC87" s="323"/>
      <c r="MFD87" s="323"/>
      <c r="MFE87" s="323"/>
      <c r="MFF87" s="323"/>
      <c r="MFG87" s="323"/>
      <c r="MFH87" s="323"/>
      <c r="MFI87" s="323"/>
      <c r="MFJ87" s="323"/>
      <c r="MFK87" s="323"/>
      <c r="MFL87" s="323"/>
      <c r="MFM87" s="323"/>
      <c r="MFN87" s="323"/>
      <c r="MFO87" s="323"/>
      <c r="MFP87" s="323"/>
      <c r="MFQ87" s="323"/>
      <c r="MFR87" s="323"/>
      <c r="MFS87" s="323"/>
      <c r="MFT87" s="323"/>
      <c r="MFU87" s="323"/>
      <c r="MFV87" s="323"/>
      <c r="MFW87" s="323"/>
      <c r="MFX87" s="323"/>
      <c r="MFY87" s="323"/>
      <c r="MFZ87" s="323"/>
      <c r="MGA87" s="323"/>
      <c r="MGB87" s="323"/>
      <c r="MGC87" s="323"/>
      <c r="MGD87" s="323"/>
      <c r="MGE87" s="323"/>
      <c r="MGF87" s="323"/>
      <c r="MGG87" s="323"/>
      <c r="MGH87" s="323"/>
      <c r="MGI87" s="323"/>
      <c r="MGJ87" s="323"/>
      <c r="MGK87" s="323"/>
      <c r="MGL87" s="323"/>
      <c r="MGM87" s="323"/>
      <c r="MGN87" s="323"/>
      <c r="MGO87" s="323"/>
      <c r="MGP87" s="323"/>
      <c r="MGQ87" s="323"/>
      <c r="MGR87" s="323"/>
      <c r="MGS87" s="323"/>
      <c r="MGT87" s="323"/>
      <c r="MGU87" s="323"/>
      <c r="MGV87" s="323"/>
      <c r="MGW87" s="323"/>
      <c r="MGX87" s="323"/>
      <c r="MGY87" s="323"/>
      <c r="MGZ87" s="323"/>
      <c r="MHA87" s="323"/>
      <c r="MHB87" s="323"/>
      <c r="MHC87" s="323"/>
      <c r="MHD87" s="323"/>
      <c r="MHE87" s="323"/>
      <c r="MHF87" s="323"/>
      <c r="MHG87" s="323"/>
      <c r="MHH87" s="323"/>
      <c r="MHI87" s="323"/>
      <c r="MHJ87" s="323"/>
      <c r="MHK87" s="323"/>
      <c r="MHL87" s="323"/>
      <c r="MHM87" s="323"/>
      <c r="MHN87" s="323"/>
      <c r="MHO87" s="323"/>
      <c r="MHP87" s="323"/>
      <c r="MHQ87" s="323"/>
      <c r="MHR87" s="323"/>
      <c r="MHS87" s="323"/>
      <c r="MHT87" s="323"/>
      <c r="MHU87" s="323"/>
      <c r="MHV87" s="323"/>
      <c r="MHW87" s="323"/>
      <c r="MHX87" s="323"/>
      <c r="MHY87" s="323"/>
      <c r="MHZ87" s="323"/>
      <c r="MIA87" s="323"/>
      <c r="MIB87" s="323"/>
      <c r="MIC87" s="323"/>
      <c r="MID87" s="323"/>
      <c r="MIE87" s="323"/>
      <c r="MIF87" s="323"/>
      <c r="MIG87" s="323"/>
      <c r="MIH87" s="323"/>
      <c r="MII87" s="323"/>
      <c r="MIJ87" s="323"/>
      <c r="MIK87" s="323"/>
      <c r="MIL87" s="323"/>
      <c r="MIM87" s="323"/>
      <c r="MIN87" s="323"/>
      <c r="MIO87" s="323"/>
      <c r="MIP87" s="323"/>
      <c r="MIQ87" s="323"/>
      <c r="MIR87" s="323"/>
      <c r="MIS87" s="323"/>
      <c r="MIT87" s="323"/>
      <c r="MIU87" s="323"/>
      <c r="MIV87" s="323"/>
      <c r="MIW87" s="323"/>
      <c r="MIX87" s="323"/>
      <c r="MIY87" s="323"/>
      <c r="MIZ87" s="323"/>
      <c r="MJA87" s="323"/>
      <c r="MJB87" s="323"/>
      <c r="MJC87" s="323"/>
      <c r="MJD87" s="323"/>
      <c r="MJE87" s="323"/>
      <c r="MJF87" s="323"/>
      <c r="MJG87" s="323"/>
      <c r="MJH87" s="323"/>
      <c r="MJI87" s="323"/>
      <c r="MJJ87" s="323"/>
      <c r="MJK87" s="323"/>
      <c r="MJL87" s="323"/>
      <c r="MJM87" s="323"/>
      <c r="MJN87" s="323"/>
      <c r="MJO87" s="323"/>
      <c r="MJP87" s="323"/>
      <c r="MJQ87" s="323"/>
      <c r="MJR87" s="323"/>
      <c r="MJS87" s="323"/>
      <c r="MJT87" s="323"/>
      <c r="MJU87" s="323"/>
      <c r="MJV87" s="323"/>
      <c r="MJW87" s="323"/>
      <c r="MJX87" s="323"/>
      <c r="MJY87" s="323"/>
      <c r="MJZ87" s="323"/>
      <c r="MKA87" s="323"/>
      <c r="MKB87" s="323"/>
      <c r="MKC87" s="323"/>
      <c r="MKD87" s="323"/>
      <c r="MKE87" s="323"/>
      <c r="MKF87" s="323"/>
      <c r="MKG87" s="323"/>
      <c r="MKH87" s="323"/>
      <c r="MKI87" s="323"/>
      <c r="MKJ87" s="323"/>
      <c r="MKK87" s="323"/>
      <c r="MKL87" s="323"/>
      <c r="MKM87" s="323"/>
      <c r="MKN87" s="323"/>
      <c r="MKO87" s="323"/>
      <c r="MKP87" s="323"/>
      <c r="MKQ87" s="323"/>
      <c r="MKR87" s="323"/>
      <c r="MKS87" s="323"/>
      <c r="MKT87" s="323"/>
      <c r="MKU87" s="323"/>
      <c r="MKV87" s="323"/>
      <c r="MKW87" s="323"/>
      <c r="MKX87" s="323"/>
      <c r="MKY87" s="323"/>
      <c r="MKZ87" s="323"/>
      <c r="MLA87" s="323"/>
      <c r="MLB87" s="323"/>
      <c r="MLC87" s="323"/>
      <c r="MLD87" s="323"/>
      <c r="MLE87" s="323"/>
      <c r="MLF87" s="323"/>
      <c r="MLG87" s="323"/>
      <c r="MLH87" s="323"/>
      <c r="MLI87" s="323"/>
      <c r="MLJ87" s="323"/>
      <c r="MLK87" s="323"/>
      <c r="MLL87" s="323"/>
      <c r="MLM87" s="323"/>
      <c r="MLN87" s="323"/>
      <c r="MLO87" s="323"/>
      <c r="MLP87" s="323"/>
      <c r="MLQ87" s="323"/>
      <c r="MLR87" s="323"/>
      <c r="MLS87" s="323"/>
      <c r="MLT87" s="323"/>
      <c r="MLU87" s="323"/>
      <c r="MLV87" s="323"/>
      <c r="MLW87" s="323"/>
      <c r="MLX87" s="323"/>
      <c r="MLY87" s="323"/>
      <c r="MLZ87" s="323"/>
      <c r="MMA87" s="323"/>
      <c r="MMB87" s="323"/>
      <c r="MMC87" s="323"/>
      <c r="MMD87" s="323"/>
      <c r="MME87" s="323"/>
      <c r="MMF87" s="323"/>
      <c r="MMG87" s="323"/>
      <c r="MMH87" s="323"/>
      <c r="MMI87" s="323"/>
      <c r="MMJ87" s="323"/>
      <c r="MMK87" s="323"/>
      <c r="MML87" s="323"/>
      <c r="MMM87" s="323"/>
      <c r="MMN87" s="323"/>
      <c r="MMO87" s="323"/>
      <c r="MMP87" s="323"/>
      <c r="MMQ87" s="323"/>
      <c r="MMR87" s="323"/>
      <c r="MMS87" s="323"/>
      <c r="MMT87" s="323"/>
      <c r="MMU87" s="323"/>
      <c r="MMV87" s="323"/>
      <c r="MMW87" s="323"/>
      <c r="MMX87" s="323"/>
      <c r="MMY87" s="323"/>
      <c r="MMZ87" s="323"/>
      <c r="MNA87" s="323"/>
      <c r="MNB87" s="323"/>
      <c r="MNC87" s="323"/>
      <c r="MND87" s="323"/>
      <c r="MNE87" s="323"/>
      <c r="MNF87" s="323"/>
      <c r="MNG87" s="323"/>
      <c r="MNH87" s="323"/>
      <c r="MNI87" s="323"/>
      <c r="MNJ87" s="323"/>
      <c r="MNK87" s="323"/>
      <c r="MNL87" s="323"/>
      <c r="MNM87" s="323"/>
      <c r="MNN87" s="323"/>
      <c r="MNO87" s="323"/>
      <c r="MNP87" s="323"/>
      <c r="MNQ87" s="323"/>
      <c r="MNR87" s="323"/>
      <c r="MNS87" s="323"/>
      <c r="MNT87" s="323"/>
      <c r="MNU87" s="323"/>
      <c r="MNV87" s="323"/>
      <c r="MNW87" s="323"/>
      <c r="MNX87" s="323"/>
      <c r="MNY87" s="323"/>
      <c r="MNZ87" s="323"/>
      <c r="MOA87" s="323"/>
      <c r="MOB87" s="323"/>
      <c r="MOC87" s="323"/>
      <c r="MOD87" s="323"/>
      <c r="MOE87" s="323"/>
      <c r="MOF87" s="323"/>
      <c r="MOG87" s="323"/>
      <c r="MOH87" s="323"/>
      <c r="MOI87" s="323"/>
      <c r="MOJ87" s="323"/>
      <c r="MOK87" s="323"/>
      <c r="MOL87" s="323"/>
      <c r="MOM87" s="323"/>
      <c r="MON87" s="323"/>
      <c r="MOO87" s="323"/>
      <c r="MOP87" s="323"/>
      <c r="MOQ87" s="323"/>
      <c r="MOR87" s="323"/>
      <c r="MOS87" s="323"/>
      <c r="MOT87" s="323"/>
      <c r="MOU87" s="323"/>
      <c r="MOV87" s="323"/>
      <c r="MOW87" s="323"/>
      <c r="MOX87" s="323"/>
      <c r="MOY87" s="323"/>
      <c r="MOZ87" s="323"/>
      <c r="MPA87" s="323"/>
      <c r="MPB87" s="323"/>
      <c r="MPC87" s="323"/>
      <c r="MPD87" s="323"/>
      <c r="MPE87" s="323"/>
      <c r="MPF87" s="323"/>
      <c r="MPG87" s="323"/>
      <c r="MPH87" s="323"/>
      <c r="MPI87" s="323"/>
      <c r="MPJ87" s="323"/>
      <c r="MPK87" s="323"/>
      <c r="MPL87" s="323"/>
      <c r="MPM87" s="323"/>
      <c r="MPN87" s="323"/>
      <c r="MPO87" s="323"/>
      <c r="MPP87" s="323"/>
      <c r="MPQ87" s="323"/>
      <c r="MPR87" s="323"/>
      <c r="MPS87" s="323"/>
      <c r="MPT87" s="323"/>
      <c r="MPU87" s="323"/>
      <c r="MPV87" s="323"/>
      <c r="MPW87" s="323"/>
      <c r="MPX87" s="323"/>
      <c r="MPY87" s="323"/>
      <c r="MPZ87" s="323"/>
      <c r="MQA87" s="323"/>
      <c r="MQB87" s="323"/>
      <c r="MQC87" s="323"/>
      <c r="MQD87" s="323"/>
      <c r="MQE87" s="323"/>
      <c r="MQF87" s="323"/>
      <c r="MQG87" s="323"/>
      <c r="MQH87" s="323"/>
      <c r="MQI87" s="323"/>
      <c r="MQJ87" s="323"/>
      <c r="MQK87" s="323"/>
      <c r="MQL87" s="323"/>
      <c r="MQM87" s="323"/>
      <c r="MQN87" s="323"/>
      <c r="MQO87" s="323"/>
      <c r="MQP87" s="323"/>
      <c r="MQQ87" s="323"/>
      <c r="MQR87" s="323"/>
      <c r="MQS87" s="323"/>
      <c r="MQT87" s="323"/>
      <c r="MQU87" s="323"/>
      <c r="MQV87" s="323"/>
      <c r="MQW87" s="323"/>
      <c r="MQX87" s="323"/>
      <c r="MQY87" s="323"/>
      <c r="MQZ87" s="323"/>
      <c r="MRA87" s="323"/>
      <c r="MRB87" s="323"/>
      <c r="MRC87" s="323"/>
      <c r="MRD87" s="323"/>
      <c r="MRE87" s="323"/>
      <c r="MRF87" s="323"/>
      <c r="MRG87" s="323"/>
      <c r="MRH87" s="323"/>
      <c r="MRI87" s="323"/>
      <c r="MRJ87" s="323"/>
      <c r="MRK87" s="323"/>
      <c r="MRL87" s="323"/>
      <c r="MRM87" s="323"/>
      <c r="MRN87" s="323"/>
      <c r="MRO87" s="323"/>
      <c r="MRP87" s="323"/>
      <c r="MRQ87" s="323"/>
      <c r="MRR87" s="323"/>
      <c r="MRS87" s="323"/>
      <c r="MRT87" s="323"/>
      <c r="MRU87" s="323"/>
      <c r="MRV87" s="323"/>
      <c r="MRW87" s="323"/>
      <c r="MRX87" s="323"/>
      <c r="MRY87" s="323"/>
      <c r="MRZ87" s="323"/>
      <c r="MSA87" s="323"/>
      <c r="MSB87" s="323"/>
      <c r="MSC87" s="323"/>
      <c r="MSD87" s="323"/>
      <c r="MSE87" s="323"/>
      <c r="MSF87" s="323"/>
      <c r="MSG87" s="323"/>
      <c r="MSH87" s="323"/>
      <c r="MSI87" s="323"/>
      <c r="MSJ87" s="323"/>
      <c r="MSK87" s="323"/>
      <c r="MSL87" s="323"/>
      <c r="MSM87" s="323"/>
      <c r="MSN87" s="323"/>
      <c r="MSO87" s="323"/>
      <c r="MSP87" s="323"/>
      <c r="MSQ87" s="323"/>
      <c r="MSR87" s="323"/>
      <c r="MSS87" s="323"/>
      <c r="MST87" s="323"/>
      <c r="MSU87" s="323"/>
      <c r="MSV87" s="323"/>
      <c r="MSW87" s="323"/>
      <c r="MSX87" s="323"/>
      <c r="MSY87" s="323"/>
      <c r="MSZ87" s="323"/>
      <c r="MTA87" s="323"/>
      <c r="MTB87" s="323"/>
      <c r="MTC87" s="323"/>
      <c r="MTD87" s="323"/>
      <c r="MTE87" s="323"/>
      <c r="MTF87" s="323"/>
      <c r="MTG87" s="323"/>
      <c r="MTH87" s="323"/>
      <c r="MTI87" s="323"/>
      <c r="MTJ87" s="323"/>
      <c r="MTK87" s="323"/>
      <c r="MTL87" s="323"/>
      <c r="MTM87" s="323"/>
      <c r="MTN87" s="323"/>
      <c r="MTO87" s="323"/>
      <c r="MTP87" s="323"/>
      <c r="MTQ87" s="323"/>
      <c r="MTR87" s="323"/>
      <c r="MTS87" s="323"/>
      <c r="MTT87" s="323"/>
      <c r="MTU87" s="323"/>
      <c r="MTV87" s="323"/>
      <c r="MTW87" s="323"/>
      <c r="MTX87" s="323"/>
      <c r="MTY87" s="323"/>
      <c r="MTZ87" s="323"/>
      <c r="MUA87" s="323"/>
      <c r="MUB87" s="323"/>
      <c r="MUC87" s="323"/>
      <c r="MUD87" s="323"/>
      <c r="MUE87" s="323"/>
      <c r="MUF87" s="323"/>
      <c r="MUG87" s="323"/>
      <c r="MUH87" s="323"/>
      <c r="MUI87" s="323"/>
      <c r="MUJ87" s="323"/>
      <c r="MUK87" s="323"/>
      <c r="MUL87" s="323"/>
      <c r="MUM87" s="323"/>
      <c r="MUN87" s="323"/>
      <c r="MUO87" s="323"/>
      <c r="MUP87" s="323"/>
      <c r="MUQ87" s="323"/>
      <c r="MUR87" s="323"/>
      <c r="MUS87" s="323"/>
      <c r="MUT87" s="323"/>
      <c r="MUU87" s="323"/>
      <c r="MUV87" s="323"/>
      <c r="MUW87" s="323"/>
      <c r="MUX87" s="323"/>
      <c r="MUY87" s="323"/>
      <c r="MUZ87" s="323"/>
      <c r="MVA87" s="323"/>
      <c r="MVB87" s="323"/>
      <c r="MVC87" s="323"/>
      <c r="MVD87" s="323"/>
      <c r="MVE87" s="323"/>
      <c r="MVF87" s="323"/>
      <c r="MVG87" s="323"/>
      <c r="MVH87" s="323"/>
      <c r="MVI87" s="323"/>
      <c r="MVJ87" s="323"/>
      <c r="MVK87" s="323"/>
      <c r="MVL87" s="323"/>
      <c r="MVM87" s="323"/>
      <c r="MVN87" s="323"/>
      <c r="MVO87" s="323"/>
      <c r="MVP87" s="323"/>
      <c r="MVQ87" s="323"/>
      <c r="MVR87" s="323"/>
      <c r="MVS87" s="323"/>
      <c r="MVT87" s="323"/>
      <c r="MVU87" s="323"/>
      <c r="MVV87" s="323"/>
      <c r="MVW87" s="323"/>
      <c r="MVX87" s="323"/>
      <c r="MVY87" s="323"/>
      <c r="MVZ87" s="323"/>
      <c r="MWA87" s="323"/>
      <c r="MWB87" s="323"/>
      <c r="MWC87" s="323"/>
      <c r="MWD87" s="323"/>
      <c r="MWE87" s="323"/>
      <c r="MWF87" s="323"/>
      <c r="MWG87" s="323"/>
      <c r="MWH87" s="323"/>
      <c r="MWI87" s="323"/>
      <c r="MWJ87" s="323"/>
      <c r="MWK87" s="323"/>
      <c r="MWL87" s="323"/>
      <c r="MWM87" s="323"/>
      <c r="MWN87" s="323"/>
      <c r="MWO87" s="323"/>
      <c r="MWP87" s="323"/>
      <c r="MWQ87" s="323"/>
      <c r="MWR87" s="323"/>
      <c r="MWS87" s="323"/>
      <c r="MWT87" s="323"/>
      <c r="MWU87" s="323"/>
      <c r="MWV87" s="323"/>
      <c r="MWW87" s="323"/>
      <c r="MWX87" s="323"/>
      <c r="MWY87" s="323"/>
      <c r="MWZ87" s="323"/>
      <c r="MXA87" s="323"/>
      <c r="MXB87" s="323"/>
      <c r="MXC87" s="323"/>
      <c r="MXD87" s="323"/>
      <c r="MXE87" s="323"/>
      <c r="MXF87" s="323"/>
      <c r="MXG87" s="323"/>
      <c r="MXH87" s="323"/>
      <c r="MXI87" s="323"/>
      <c r="MXJ87" s="323"/>
      <c r="MXK87" s="323"/>
      <c r="MXL87" s="323"/>
      <c r="MXM87" s="323"/>
      <c r="MXN87" s="323"/>
      <c r="MXO87" s="323"/>
      <c r="MXP87" s="323"/>
      <c r="MXQ87" s="323"/>
      <c r="MXR87" s="323"/>
      <c r="MXS87" s="323"/>
      <c r="MXT87" s="323"/>
      <c r="MXU87" s="323"/>
      <c r="MXV87" s="323"/>
      <c r="MXW87" s="323"/>
      <c r="MXX87" s="323"/>
      <c r="MXY87" s="323"/>
      <c r="MXZ87" s="323"/>
      <c r="MYA87" s="323"/>
      <c r="MYB87" s="323"/>
      <c r="MYC87" s="323"/>
      <c r="MYD87" s="323"/>
      <c r="MYE87" s="323"/>
      <c r="MYF87" s="323"/>
      <c r="MYG87" s="323"/>
      <c r="MYH87" s="323"/>
      <c r="MYI87" s="323"/>
      <c r="MYJ87" s="323"/>
      <c r="MYK87" s="323"/>
      <c r="MYL87" s="323"/>
      <c r="MYM87" s="323"/>
      <c r="MYN87" s="323"/>
      <c r="MYO87" s="323"/>
      <c r="MYP87" s="323"/>
      <c r="MYQ87" s="323"/>
      <c r="MYR87" s="323"/>
      <c r="MYS87" s="323"/>
      <c r="MYT87" s="323"/>
      <c r="MYU87" s="323"/>
      <c r="MYV87" s="323"/>
      <c r="MYW87" s="323"/>
      <c r="MYX87" s="323"/>
      <c r="MYY87" s="323"/>
      <c r="MYZ87" s="323"/>
      <c r="MZA87" s="323"/>
      <c r="MZB87" s="323"/>
      <c r="MZC87" s="323"/>
      <c r="MZD87" s="323"/>
      <c r="MZE87" s="323"/>
      <c r="MZF87" s="323"/>
      <c r="MZG87" s="323"/>
      <c r="MZH87" s="323"/>
      <c r="MZI87" s="323"/>
      <c r="MZJ87" s="323"/>
      <c r="MZK87" s="323"/>
      <c r="MZL87" s="323"/>
      <c r="MZM87" s="323"/>
      <c r="MZN87" s="323"/>
      <c r="MZO87" s="323"/>
      <c r="MZP87" s="323"/>
      <c r="MZQ87" s="323"/>
      <c r="MZR87" s="323"/>
      <c r="MZS87" s="323"/>
      <c r="MZT87" s="323"/>
      <c r="MZU87" s="323"/>
      <c r="MZV87" s="323"/>
      <c r="MZW87" s="323"/>
      <c r="MZX87" s="323"/>
      <c r="MZY87" s="323"/>
      <c r="MZZ87" s="323"/>
      <c r="NAA87" s="323"/>
      <c r="NAB87" s="323"/>
      <c r="NAC87" s="323"/>
      <c r="NAD87" s="323"/>
      <c r="NAE87" s="323"/>
      <c r="NAF87" s="323"/>
      <c r="NAG87" s="323"/>
      <c r="NAH87" s="323"/>
      <c r="NAI87" s="323"/>
      <c r="NAJ87" s="323"/>
      <c r="NAK87" s="323"/>
      <c r="NAL87" s="323"/>
      <c r="NAM87" s="323"/>
      <c r="NAN87" s="323"/>
      <c r="NAO87" s="323"/>
      <c r="NAP87" s="323"/>
      <c r="NAQ87" s="323"/>
      <c r="NAR87" s="323"/>
      <c r="NAS87" s="323"/>
      <c r="NAT87" s="323"/>
      <c r="NAU87" s="323"/>
      <c r="NAV87" s="323"/>
      <c r="NAW87" s="323"/>
      <c r="NAX87" s="323"/>
      <c r="NAY87" s="323"/>
      <c r="NAZ87" s="323"/>
      <c r="NBA87" s="323"/>
      <c r="NBB87" s="323"/>
      <c r="NBC87" s="323"/>
      <c r="NBD87" s="323"/>
      <c r="NBE87" s="323"/>
      <c r="NBF87" s="323"/>
      <c r="NBG87" s="323"/>
      <c r="NBH87" s="323"/>
      <c r="NBI87" s="323"/>
      <c r="NBJ87" s="323"/>
      <c r="NBK87" s="323"/>
      <c r="NBL87" s="323"/>
      <c r="NBM87" s="323"/>
      <c r="NBN87" s="323"/>
      <c r="NBO87" s="323"/>
      <c r="NBP87" s="323"/>
      <c r="NBQ87" s="323"/>
      <c r="NBR87" s="323"/>
      <c r="NBS87" s="323"/>
      <c r="NBT87" s="323"/>
      <c r="NBU87" s="323"/>
      <c r="NBV87" s="323"/>
      <c r="NBW87" s="323"/>
      <c r="NBX87" s="323"/>
      <c r="NBY87" s="323"/>
      <c r="NBZ87" s="323"/>
      <c r="NCA87" s="323"/>
      <c r="NCB87" s="323"/>
      <c r="NCC87" s="323"/>
      <c r="NCD87" s="323"/>
      <c r="NCE87" s="323"/>
      <c r="NCF87" s="323"/>
      <c r="NCG87" s="323"/>
      <c r="NCH87" s="323"/>
      <c r="NCI87" s="323"/>
      <c r="NCJ87" s="323"/>
      <c r="NCK87" s="323"/>
      <c r="NCL87" s="323"/>
      <c r="NCM87" s="323"/>
      <c r="NCN87" s="323"/>
      <c r="NCO87" s="323"/>
      <c r="NCP87" s="323"/>
      <c r="NCQ87" s="323"/>
      <c r="NCR87" s="323"/>
      <c r="NCS87" s="323"/>
      <c r="NCT87" s="323"/>
      <c r="NCU87" s="323"/>
      <c r="NCV87" s="323"/>
      <c r="NCW87" s="323"/>
      <c r="NCX87" s="323"/>
      <c r="NCY87" s="323"/>
      <c r="NCZ87" s="323"/>
      <c r="NDA87" s="323"/>
      <c r="NDB87" s="323"/>
      <c r="NDC87" s="323"/>
      <c r="NDD87" s="323"/>
      <c r="NDE87" s="323"/>
      <c r="NDF87" s="323"/>
      <c r="NDG87" s="323"/>
      <c r="NDH87" s="323"/>
      <c r="NDI87" s="323"/>
      <c r="NDJ87" s="323"/>
      <c r="NDK87" s="323"/>
      <c r="NDL87" s="323"/>
      <c r="NDM87" s="323"/>
      <c r="NDN87" s="323"/>
      <c r="NDO87" s="323"/>
      <c r="NDP87" s="323"/>
      <c r="NDQ87" s="323"/>
      <c r="NDR87" s="323"/>
      <c r="NDS87" s="323"/>
      <c r="NDT87" s="323"/>
      <c r="NDU87" s="323"/>
      <c r="NDV87" s="323"/>
      <c r="NDW87" s="323"/>
      <c r="NDX87" s="323"/>
      <c r="NDY87" s="323"/>
      <c r="NDZ87" s="323"/>
      <c r="NEA87" s="323"/>
      <c r="NEB87" s="323"/>
      <c r="NEC87" s="323"/>
      <c r="NED87" s="323"/>
      <c r="NEE87" s="323"/>
      <c r="NEF87" s="323"/>
      <c r="NEG87" s="323"/>
      <c r="NEH87" s="323"/>
      <c r="NEI87" s="323"/>
      <c r="NEJ87" s="323"/>
      <c r="NEK87" s="323"/>
      <c r="NEL87" s="323"/>
      <c r="NEM87" s="323"/>
      <c r="NEN87" s="323"/>
      <c r="NEO87" s="323"/>
      <c r="NEP87" s="323"/>
      <c r="NEQ87" s="323"/>
      <c r="NER87" s="323"/>
      <c r="NES87" s="323"/>
      <c r="NET87" s="323"/>
      <c r="NEU87" s="323"/>
      <c r="NEV87" s="323"/>
      <c r="NEW87" s="323"/>
      <c r="NEX87" s="323"/>
      <c r="NEY87" s="323"/>
      <c r="NEZ87" s="323"/>
      <c r="NFA87" s="323"/>
      <c r="NFB87" s="323"/>
      <c r="NFC87" s="323"/>
      <c r="NFD87" s="323"/>
      <c r="NFE87" s="323"/>
      <c r="NFF87" s="323"/>
      <c r="NFG87" s="323"/>
      <c r="NFH87" s="323"/>
      <c r="NFI87" s="323"/>
      <c r="NFJ87" s="323"/>
      <c r="NFK87" s="323"/>
      <c r="NFL87" s="323"/>
      <c r="NFM87" s="323"/>
      <c r="NFN87" s="323"/>
      <c r="NFO87" s="323"/>
      <c r="NFP87" s="323"/>
      <c r="NFQ87" s="323"/>
      <c r="NFR87" s="323"/>
      <c r="NFS87" s="323"/>
      <c r="NFT87" s="323"/>
      <c r="NFU87" s="323"/>
      <c r="NFV87" s="323"/>
      <c r="NFW87" s="323"/>
      <c r="NFX87" s="323"/>
      <c r="NFY87" s="323"/>
      <c r="NFZ87" s="323"/>
      <c r="NGA87" s="323"/>
      <c r="NGB87" s="323"/>
      <c r="NGC87" s="323"/>
      <c r="NGD87" s="323"/>
      <c r="NGE87" s="323"/>
      <c r="NGF87" s="323"/>
      <c r="NGG87" s="323"/>
      <c r="NGH87" s="323"/>
      <c r="NGI87" s="323"/>
      <c r="NGJ87" s="323"/>
      <c r="NGK87" s="323"/>
      <c r="NGL87" s="323"/>
      <c r="NGM87" s="323"/>
      <c r="NGN87" s="323"/>
      <c r="NGO87" s="323"/>
      <c r="NGP87" s="323"/>
      <c r="NGQ87" s="323"/>
      <c r="NGR87" s="323"/>
      <c r="NGS87" s="323"/>
      <c r="NGT87" s="323"/>
      <c r="NGU87" s="323"/>
      <c r="NGV87" s="323"/>
      <c r="NGW87" s="323"/>
      <c r="NGX87" s="323"/>
      <c r="NGY87" s="323"/>
      <c r="NGZ87" s="323"/>
      <c r="NHA87" s="323"/>
      <c r="NHB87" s="323"/>
      <c r="NHC87" s="323"/>
      <c r="NHD87" s="323"/>
      <c r="NHE87" s="323"/>
      <c r="NHF87" s="323"/>
      <c r="NHG87" s="323"/>
      <c r="NHH87" s="323"/>
      <c r="NHI87" s="323"/>
      <c r="NHJ87" s="323"/>
      <c r="NHK87" s="323"/>
      <c r="NHL87" s="323"/>
      <c r="NHM87" s="323"/>
      <c r="NHN87" s="323"/>
      <c r="NHO87" s="323"/>
      <c r="NHP87" s="323"/>
      <c r="NHQ87" s="323"/>
      <c r="NHR87" s="323"/>
      <c r="NHS87" s="323"/>
      <c r="NHT87" s="323"/>
      <c r="NHU87" s="323"/>
      <c r="NHV87" s="323"/>
      <c r="NHW87" s="323"/>
      <c r="NHX87" s="323"/>
      <c r="NHY87" s="323"/>
      <c r="NHZ87" s="323"/>
      <c r="NIA87" s="323"/>
      <c r="NIB87" s="323"/>
      <c r="NIC87" s="323"/>
      <c r="NID87" s="323"/>
      <c r="NIE87" s="323"/>
      <c r="NIF87" s="323"/>
      <c r="NIG87" s="323"/>
      <c r="NIH87" s="323"/>
      <c r="NII87" s="323"/>
      <c r="NIJ87" s="323"/>
      <c r="NIK87" s="323"/>
      <c r="NIL87" s="323"/>
      <c r="NIM87" s="323"/>
      <c r="NIN87" s="323"/>
      <c r="NIO87" s="323"/>
      <c r="NIP87" s="323"/>
      <c r="NIQ87" s="323"/>
      <c r="NIR87" s="323"/>
      <c r="NIS87" s="323"/>
      <c r="NIT87" s="323"/>
      <c r="NIU87" s="323"/>
      <c r="NIV87" s="323"/>
      <c r="NIW87" s="323"/>
      <c r="NIX87" s="323"/>
      <c r="NIY87" s="323"/>
      <c r="NIZ87" s="323"/>
      <c r="NJA87" s="323"/>
      <c r="NJB87" s="323"/>
      <c r="NJC87" s="323"/>
      <c r="NJD87" s="323"/>
      <c r="NJE87" s="323"/>
      <c r="NJF87" s="323"/>
      <c r="NJG87" s="323"/>
      <c r="NJH87" s="323"/>
      <c r="NJI87" s="323"/>
      <c r="NJJ87" s="323"/>
      <c r="NJK87" s="323"/>
      <c r="NJL87" s="323"/>
      <c r="NJM87" s="323"/>
      <c r="NJN87" s="323"/>
      <c r="NJO87" s="323"/>
      <c r="NJP87" s="323"/>
      <c r="NJQ87" s="323"/>
      <c r="NJR87" s="323"/>
      <c r="NJS87" s="323"/>
      <c r="NJT87" s="323"/>
      <c r="NJU87" s="323"/>
      <c r="NJV87" s="323"/>
      <c r="NJW87" s="323"/>
      <c r="NJX87" s="323"/>
      <c r="NJY87" s="323"/>
      <c r="NJZ87" s="323"/>
      <c r="NKA87" s="323"/>
      <c r="NKB87" s="323"/>
      <c r="NKC87" s="323"/>
      <c r="NKD87" s="323"/>
      <c r="NKE87" s="323"/>
      <c r="NKF87" s="323"/>
      <c r="NKG87" s="323"/>
      <c r="NKH87" s="323"/>
      <c r="NKI87" s="323"/>
      <c r="NKJ87" s="323"/>
      <c r="NKK87" s="323"/>
      <c r="NKL87" s="323"/>
      <c r="NKM87" s="323"/>
      <c r="NKN87" s="323"/>
      <c r="NKO87" s="323"/>
      <c r="NKP87" s="323"/>
      <c r="NKQ87" s="323"/>
      <c r="NKR87" s="323"/>
      <c r="NKS87" s="323"/>
      <c r="NKT87" s="323"/>
      <c r="NKU87" s="323"/>
      <c r="NKV87" s="323"/>
      <c r="NKW87" s="323"/>
      <c r="NKX87" s="323"/>
      <c r="NKY87" s="323"/>
      <c r="NKZ87" s="323"/>
      <c r="NLA87" s="323"/>
      <c r="NLB87" s="323"/>
      <c r="NLC87" s="323"/>
      <c r="NLD87" s="323"/>
      <c r="NLE87" s="323"/>
      <c r="NLF87" s="323"/>
      <c r="NLG87" s="323"/>
      <c r="NLH87" s="323"/>
      <c r="NLI87" s="323"/>
      <c r="NLJ87" s="323"/>
      <c r="NLK87" s="323"/>
      <c r="NLL87" s="323"/>
      <c r="NLM87" s="323"/>
      <c r="NLN87" s="323"/>
      <c r="NLO87" s="323"/>
      <c r="NLP87" s="323"/>
      <c r="NLQ87" s="323"/>
      <c r="NLR87" s="323"/>
      <c r="NLS87" s="323"/>
      <c r="NLT87" s="323"/>
      <c r="NLU87" s="323"/>
      <c r="NLV87" s="323"/>
      <c r="NLW87" s="323"/>
      <c r="NLX87" s="323"/>
      <c r="NLY87" s="323"/>
      <c r="NLZ87" s="323"/>
      <c r="NMA87" s="323"/>
      <c r="NMB87" s="323"/>
      <c r="NMC87" s="323"/>
      <c r="NMD87" s="323"/>
      <c r="NME87" s="323"/>
      <c r="NMF87" s="323"/>
      <c r="NMG87" s="323"/>
      <c r="NMH87" s="323"/>
      <c r="NMI87" s="323"/>
      <c r="NMJ87" s="323"/>
      <c r="NMK87" s="323"/>
      <c r="NML87" s="323"/>
      <c r="NMM87" s="323"/>
      <c r="NMN87" s="323"/>
      <c r="NMO87" s="323"/>
      <c r="NMP87" s="323"/>
      <c r="NMQ87" s="323"/>
      <c r="NMR87" s="323"/>
      <c r="NMS87" s="323"/>
      <c r="NMT87" s="323"/>
      <c r="NMU87" s="323"/>
      <c r="NMV87" s="323"/>
      <c r="NMW87" s="323"/>
      <c r="NMX87" s="323"/>
      <c r="NMY87" s="323"/>
      <c r="NMZ87" s="323"/>
      <c r="NNA87" s="323"/>
      <c r="NNB87" s="323"/>
      <c r="NNC87" s="323"/>
      <c r="NND87" s="323"/>
      <c r="NNE87" s="323"/>
      <c r="NNF87" s="323"/>
      <c r="NNG87" s="323"/>
      <c r="NNH87" s="323"/>
      <c r="NNI87" s="323"/>
      <c r="NNJ87" s="323"/>
      <c r="NNK87" s="323"/>
      <c r="NNL87" s="323"/>
      <c r="NNM87" s="323"/>
      <c r="NNN87" s="323"/>
      <c r="NNO87" s="323"/>
      <c r="NNP87" s="323"/>
      <c r="NNQ87" s="323"/>
      <c r="NNR87" s="323"/>
      <c r="NNS87" s="323"/>
      <c r="NNT87" s="323"/>
      <c r="NNU87" s="323"/>
      <c r="NNV87" s="323"/>
      <c r="NNW87" s="323"/>
      <c r="NNX87" s="323"/>
      <c r="NNY87" s="323"/>
      <c r="NNZ87" s="323"/>
      <c r="NOA87" s="323"/>
      <c r="NOB87" s="323"/>
      <c r="NOC87" s="323"/>
      <c r="NOD87" s="323"/>
      <c r="NOE87" s="323"/>
      <c r="NOF87" s="323"/>
      <c r="NOG87" s="323"/>
      <c r="NOH87" s="323"/>
      <c r="NOI87" s="323"/>
      <c r="NOJ87" s="323"/>
      <c r="NOK87" s="323"/>
      <c r="NOL87" s="323"/>
      <c r="NOM87" s="323"/>
      <c r="NON87" s="323"/>
      <c r="NOO87" s="323"/>
      <c r="NOP87" s="323"/>
      <c r="NOQ87" s="323"/>
      <c r="NOR87" s="323"/>
      <c r="NOS87" s="323"/>
      <c r="NOT87" s="323"/>
      <c r="NOU87" s="323"/>
      <c r="NOV87" s="323"/>
      <c r="NOW87" s="323"/>
      <c r="NOX87" s="323"/>
      <c r="NOY87" s="323"/>
      <c r="NOZ87" s="323"/>
      <c r="NPA87" s="323"/>
      <c r="NPB87" s="323"/>
      <c r="NPC87" s="323"/>
      <c r="NPD87" s="323"/>
      <c r="NPE87" s="323"/>
      <c r="NPF87" s="323"/>
      <c r="NPG87" s="323"/>
      <c r="NPH87" s="323"/>
      <c r="NPI87" s="323"/>
      <c r="NPJ87" s="323"/>
      <c r="NPK87" s="323"/>
      <c r="NPL87" s="323"/>
      <c r="NPM87" s="323"/>
      <c r="NPN87" s="323"/>
      <c r="NPO87" s="323"/>
      <c r="NPP87" s="323"/>
      <c r="NPQ87" s="323"/>
      <c r="NPR87" s="323"/>
      <c r="NPS87" s="323"/>
      <c r="NPT87" s="323"/>
      <c r="NPU87" s="323"/>
      <c r="NPV87" s="323"/>
      <c r="NPW87" s="323"/>
      <c r="NPX87" s="323"/>
      <c r="NPY87" s="323"/>
      <c r="NPZ87" s="323"/>
      <c r="NQA87" s="323"/>
      <c r="NQB87" s="323"/>
      <c r="NQC87" s="323"/>
      <c r="NQD87" s="323"/>
      <c r="NQE87" s="323"/>
      <c r="NQF87" s="323"/>
      <c r="NQG87" s="323"/>
      <c r="NQH87" s="323"/>
      <c r="NQI87" s="323"/>
      <c r="NQJ87" s="323"/>
      <c r="NQK87" s="323"/>
      <c r="NQL87" s="323"/>
      <c r="NQM87" s="323"/>
      <c r="NQN87" s="323"/>
      <c r="NQO87" s="323"/>
      <c r="NQP87" s="323"/>
      <c r="NQQ87" s="323"/>
      <c r="NQR87" s="323"/>
      <c r="NQS87" s="323"/>
      <c r="NQT87" s="323"/>
      <c r="NQU87" s="323"/>
      <c r="NQV87" s="323"/>
      <c r="NQW87" s="323"/>
      <c r="NQX87" s="323"/>
      <c r="NQY87" s="323"/>
      <c r="NQZ87" s="323"/>
      <c r="NRA87" s="323"/>
      <c r="NRB87" s="323"/>
      <c r="NRC87" s="323"/>
      <c r="NRD87" s="323"/>
      <c r="NRE87" s="323"/>
      <c r="NRF87" s="323"/>
      <c r="NRG87" s="323"/>
      <c r="NRH87" s="323"/>
      <c r="NRI87" s="323"/>
      <c r="NRJ87" s="323"/>
      <c r="NRK87" s="323"/>
      <c r="NRL87" s="323"/>
      <c r="NRM87" s="323"/>
      <c r="NRN87" s="323"/>
      <c r="NRO87" s="323"/>
      <c r="NRP87" s="323"/>
      <c r="NRQ87" s="323"/>
      <c r="NRR87" s="323"/>
      <c r="NRS87" s="323"/>
      <c r="NRT87" s="323"/>
      <c r="NRU87" s="323"/>
      <c r="NRV87" s="323"/>
      <c r="NRW87" s="323"/>
      <c r="NRX87" s="323"/>
      <c r="NRY87" s="323"/>
      <c r="NRZ87" s="323"/>
      <c r="NSA87" s="323"/>
      <c r="NSB87" s="323"/>
      <c r="NSC87" s="323"/>
      <c r="NSD87" s="323"/>
      <c r="NSE87" s="323"/>
      <c r="NSF87" s="323"/>
      <c r="NSG87" s="323"/>
      <c r="NSH87" s="323"/>
      <c r="NSI87" s="323"/>
      <c r="NSJ87" s="323"/>
      <c r="NSK87" s="323"/>
      <c r="NSL87" s="323"/>
      <c r="NSM87" s="323"/>
      <c r="NSN87" s="323"/>
      <c r="NSO87" s="323"/>
      <c r="NSP87" s="323"/>
      <c r="NSQ87" s="323"/>
      <c r="NSR87" s="323"/>
      <c r="NSS87" s="323"/>
      <c r="NST87" s="323"/>
      <c r="NSU87" s="323"/>
      <c r="NSV87" s="323"/>
      <c r="NSW87" s="323"/>
      <c r="NSX87" s="323"/>
      <c r="NSY87" s="323"/>
      <c r="NSZ87" s="323"/>
      <c r="NTA87" s="323"/>
      <c r="NTB87" s="323"/>
      <c r="NTC87" s="323"/>
      <c r="NTD87" s="323"/>
      <c r="NTE87" s="323"/>
      <c r="NTF87" s="323"/>
      <c r="NTG87" s="323"/>
      <c r="NTH87" s="323"/>
      <c r="NTI87" s="323"/>
      <c r="NTJ87" s="323"/>
      <c r="NTK87" s="323"/>
      <c r="NTL87" s="323"/>
      <c r="NTM87" s="323"/>
      <c r="NTN87" s="323"/>
      <c r="NTO87" s="323"/>
      <c r="NTP87" s="323"/>
      <c r="NTQ87" s="323"/>
      <c r="NTR87" s="323"/>
      <c r="NTS87" s="323"/>
      <c r="NTT87" s="323"/>
      <c r="NTU87" s="323"/>
      <c r="NTV87" s="323"/>
      <c r="NTW87" s="323"/>
      <c r="NTX87" s="323"/>
      <c r="NTY87" s="323"/>
      <c r="NTZ87" s="323"/>
      <c r="NUA87" s="323"/>
      <c r="NUB87" s="323"/>
      <c r="NUC87" s="323"/>
      <c r="NUD87" s="323"/>
      <c r="NUE87" s="323"/>
      <c r="NUF87" s="323"/>
      <c r="NUG87" s="323"/>
      <c r="NUH87" s="323"/>
      <c r="NUI87" s="323"/>
      <c r="NUJ87" s="323"/>
      <c r="NUK87" s="323"/>
      <c r="NUL87" s="323"/>
      <c r="NUM87" s="323"/>
      <c r="NUN87" s="323"/>
      <c r="NUO87" s="323"/>
      <c r="NUP87" s="323"/>
      <c r="NUQ87" s="323"/>
      <c r="NUR87" s="323"/>
      <c r="NUS87" s="323"/>
      <c r="NUT87" s="323"/>
      <c r="NUU87" s="323"/>
      <c r="NUV87" s="323"/>
      <c r="NUW87" s="323"/>
      <c r="NUX87" s="323"/>
      <c r="NUY87" s="323"/>
      <c r="NUZ87" s="323"/>
      <c r="NVA87" s="323"/>
      <c r="NVB87" s="323"/>
      <c r="NVC87" s="323"/>
      <c r="NVD87" s="323"/>
      <c r="NVE87" s="323"/>
      <c r="NVF87" s="323"/>
      <c r="NVG87" s="323"/>
      <c r="NVH87" s="323"/>
      <c r="NVI87" s="323"/>
      <c r="NVJ87" s="323"/>
      <c r="NVK87" s="323"/>
      <c r="NVL87" s="323"/>
      <c r="NVM87" s="323"/>
      <c r="NVN87" s="323"/>
      <c r="NVO87" s="323"/>
      <c r="NVP87" s="323"/>
      <c r="NVQ87" s="323"/>
      <c r="NVR87" s="323"/>
      <c r="NVS87" s="323"/>
      <c r="NVT87" s="323"/>
      <c r="NVU87" s="323"/>
      <c r="NVV87" s="323"/>
      <c r="NVW87" s="323"/>
      <c r="NVX87" s="323"/>
      <c r="NVY87" s="323"/>
      <c r="NVZ87" s="323"/>
      <c r="NWA87" s="323"/>
      <c r="NWB87" s="323"/>
      <c r="NWC87" s="323"/>
      <c r="NWD87" s="323"/>
      <c r="NWE87" s="323"/>
      <c r="NWF87" s="323"/>
      <c r="NWG87" s="323"/>
      <c r="NWH87" s="323"/>
      <c r="NWI87" s="323"/>
      <c r="NWJ87" s="323"/>
      <c r="NWK87" s="323"/>
      <c r="NWL87" s="323"/>
      <c r="NWM87" s="323"/>
      <c r="NWN87" s="323"/>
      <c r="NWO87" s="323"/>
      <c r="NWP87" s="323"/>
      <c r="NWQ87" s="323"/>
      <c r="NWR87" s="323"/>
      <c r="NWS87" s="323"/>
      <c r="NWT87" s="323"/>
      <c r="NWU87" s="323"/>
      <c r="NWV87" s="323"/>
      <c r="NWW87" s="323"/>
      <c r="NWX87" s="323"/>
      <c r="NWY87" s="323"/>
      <c r="NWZ87" s="323"/>
      <c r="NXA87" s="323"/>
      <c r="NXB87" s="323"/>
      <c r="NXC87" s="323"/>
      <c r="NXD87" s="323"/>
      <c r="NXE87" s="323"/>
      <c r="NXF87" s="323"/>
      <c r="NXG87" s="323"/>
      <c r="NXH87" s="323"/>
      <c r="NXI87" s="323"/>
      <c r="NXJ87" s="323"/>
      <c r="NXK87" s="323"/>
      <c r="NXL87" s="323"/>
      <c r="NXM87" s="323"/>
      <c r="NXN87" s="323"/>
      <c r="NXO87" s="323"/>
      <c r="NXP87" s="323"/>
      <c r="NXQ87" s="323"/>
      <c r="NXR87" s="323"/>
      <c r="NXS87" s="323"/>
      <c r="NXT87" s="323"/>
      <c r="NXU87" s="323"/>
      <c r="NXV87" s="323"/>
      <c r="NXW87" s="323"/>
      <c r="NXX87" s="323"/>
      <c r="NXY87" s="323"/>
      <c r="NXZ87" s="323"/>
      <c r="NYA87" s="323"/>
      <c r="NYB87" s="323"/>
      <c r="NYC87" s="323"/>
      <c r="NYD87" s="323"/>
      <c r="NYE87" s="323"/>
      <c r="NYF87" s="323"/>
      <c r="NYG87" s="323"/>
      <c r="NYH87" s="323"/>
      <c r="NYI87" s="323"/>
      <c r="NYJ87" s="323"/>
      <c r="NYK87" s="323"/>
      <c r="NYL87" s="323"/>
      <c r="NYM87" s="323"/>
      <c r="NYN87" s="323"/>
      <c r="NYO87" s="323"/>
      <c r="NYP87" s="323"/>
      <c r="NYQ87" s="323"/>
      <c r="NYR87" s="323"/>
      <c r="NYS87" s="323"/>
      <c r="NYT87" s="323"/>
      <c r="NYU87" s="323"/>
      <c r="NYV87" s="323"/>
      <c r="NYW87" s="323"/>
      <c r="NYX87" s="323"/>
      <c r="NYY87" s="323"/>
      <c r="NYZ87" s="323"/>
      <c r="NZA87" s="323"/>
      <c r="NZB87" s="323"/>
      <c r="NZC87" s="323"/>
      <c r="NZD87" s="323"/>
      <c r="NZE87" s="323"/>
      <c r="NZF87" s="323"/>
      <c r="NZG87" s="323"/>
      <c r="NZH87" s="323"/>
      <c r="NZI87" s="323"/>
      <c r="NZJ87" s="323"/>
      <c r="NZK87" s="323"/>
      <c r="NZL87" s="323"/>
      <c r="NZM87" s="323"/>
      <c r="NZN87" s="323"/>
      <c r="NZO87" s="323"/>
      <c r="NZP87" s="323"/>
      <c r="NZQ87" s="323"/>
      <c r="NZR87" s="323"/>
      <c r="NZS87" s="323"/>
      <c r="NZT87" s="323"/>
      <c r="NZU87" s="323"/>
      <c r="NZV87" s="323"/>
      <c r="NZW87" s="323"/>
      <c r="NZX87" s="323"/>
      <c r="NZY87" s="323"/>
      <c r="NZZ87" s="323"/>
      <c r="OAA87" s="323"/>
      <c r="OAB87" s="323"/>
      <c r="OAC87" s="323"/>
      <c r="OAD87" s="323"/>
      <c r="OAE87" s="323"/>
      <c r="OAF87" s="323"/>
      <c r="OAG87" s="323"/>
      <c r="OAH87" s="323"/>
      <c r="OAI87" s="323"/>
      <c r="OAJ87" s="323"/>
      <c r="OAK87" s="323"/>
      <c r="OAL87" s="323"/>
      <c r="OAM87" s="323"/>
      <c r="OAN87" s="323"/>
      <c r="OAO87" s="323"/>
      <c r="OAP87" s="323"/>
      <c r="OAQ87" s="323"/>
      <c r="OAR87" s="323"/>
      <c r="OAS87" s="323"/>
      <c r="OAT87" s="323"/>
      <c r="OAU87" s="323"/>
      <c r="OAV87" s="323"/>
      <c r="OAW87" s="323"/>
      <c r="OAX87" s="323"/>
      <c r="OAY87" s="323"/>
      <c r="OAZ87" s="323"/>
      <c r="OBA87" s="323"/>
      <c r="OBB87" s="323"/>
      <c r="OBC87" s="323"/>
      <c r="OBD87" s="323"/>
      <c r="OBE87" s="323"/>
      <c r="OBF87" s="323"/>
      <c r="OBG87" s="323"/>
      <c r="OBH87" s="323"/>
      <c r="OBI87" s="323"/>
      <c r="OBJ87" s="323"/>
      <c r="OBK87" s="323"/>
      <c r="OBL87" s="323"/>
      <c r="OBM87" s="323"/>
      <c r="OBN87" s="323"/>
      <c r="OBO87" s="323"/>
      <c r="OBP87" s="323"/>
      <c r="OBQ87" s="323"/>
      <c r="OBR87" s="323"/>
      <c r="OBS87" s="323"/>
      <c r="OBT87" s="323"/>
      <c r="OBU87" s="323"/>
      <c r="OBV87" s="323"/>
      <c r="OBW87" s="323"/>
      <c r="OBX87" s="323"/>
      <c r="OBY87" s="323"/>
      <c r="OBZ87" s="323"/>
      <c r="OCA87" s="323"/>
      <c r="OCB87" s="323"/>
      <c r="OCC87" s="323"/>
      <c r="OCD87" s="323"/>
      <c r="OCE87" s="323"/>
      <c r="OCF87" s="323"/>
      <c r="OCG87" s="323"/>
      <c r="OCH87" s="323"/>
      <c r="OCI87" s="323"/>
      <c r="OCJ87" s="323"/>
      <c r="OCK87" s="323"/>
      <c r="OCL87" s="323"/>
      <c r="OCM87" s="323"/>
      <c r="OCN87" s="323"/>
      <c r="OCO87" s="323"/>
      <c r="OCP87" s="323"/>
      <c r="OCQ87" s="323"/>
      <c r="OCR87" s="323"/>
      <c r="OCS87" s="323"/>
      <c r="OCT87" s="323"/>
      <c r="OCU87" s="323"/>
      <c r="OCV87" s="323"/>
      <c r="OCW87" s="323"/>
      <c r="OCX87" s="323"/>
      <c r="OCY87" s="323"/>
      <c r="OCZ87" s="323"/>
      <c r="ODA87" s="323"/>
      <c r="ODB87" s="323"/>
      <c r="ODC87" s="323"/>
      <c r="ODD87" s="323"/>
      <c r="ODE87" s="323"/>
      <c r="ODF87" s="323"/>
      <c r="ODG87" s="323"/>
      <c r="ODH87" s="323"/>
      <c r="ODI87" s="323"/>
      <c r="ODJ87" s="323"/>
      <c r="ODK87" s="323"/>
      <c r="ODL87" s="323"/>
      <c r="ODM87" s="323"/>
      <c r="ODN87" s="323"/>
      <c r="ODO87" s="323"/>
      <c r="ODP87" s="323"/>
      <c r="ODQ87" s="323"/>
      <c r="ODR87" s="323"/>
      <c r="ODS87" s="323"/>
      <c r="ODT87" s="323"/>
      <c r="ODU87" s="323"/>
      <c r="ODV87" s="323"/>
      <c r="ODW87" s="323"/>
      <c r="ODX87" s="323"/>
      <c r="ODY87" s="323"/>
      <c r="ODZ87" s="323"/>
      <c r="OEA87" s="323"/>
      <c r="OEB87" s="323"/>
      <c r="OEC87" s="323"/>
      <c r="OED87" s="323"/>
      <c r="OEE87" s="323"/>
      <c r="OEF87" s="323"/>
      <c r="OEG87" s="323"/>
      <c r="OEH87" s="323"/>
      <c r="OEI87" s="323"/>
      <c r="OEJ87" s="323"/>
      <c r="OEK87" s="323"/>
      <c r="OEL87" s="323"/>
      <c r="OEM87" s="323"/>
      <c r="OEN87" s="323"/>
      <c r="OEO87" s="323"/>
      <c r="OEP87" s="323"/>
      <c r="OEQ87" s="323"/>
      <c r="OER87" s="323"/>
      <c r="OES87" s="323"/>
      <c r="OET87" s="323"/>
      <c r="OEU87" s="323"/>
      <c r="OEV87" s="323"/>
      <c r="OEW87" s="323"/>
      <c r="OEX87" s="323"/>
      <c r="OEY87" s="323"/>
      <c r="OEZ87" s="323"/>
      <c r="OFA87" s="323"/>
      <c r="OFB87" s="323"/>
      <c r="OFC87" s="323"/>
      <c r="OFD87" s="323"/>
      <c r="OFE87" s="323"/>
      <c r="OFF87" s="323"/>
      <c r="OFG87" s="323"/>
      <c r="OFH87" s="323"/>
      <c r="OFI87" s="323"/>
      <c r="OFJ87" s="323"/>
      <c r="OFK87" s="323"/>
      <c r="OFL87" s="323"/>
      <c r="OFM87" s="323"/>
      <c r="OFN87" s="323"/>
      <c r="OFO87" s="323"/>
      <c r="OFP87" s="323"/>
      <c r="OFQ87" s="323"/>
      <c r="OFR87" s="323"/>
      <c r="OFS87" s="323"/>
      <c r="OFT87" s="323"/>
      <c r="OFU87" s="323"/>
      <c r="OFV87" s="323"/>
      <c r="OFW87" s="323"/>
      <c r="OFX87" s="323"/>
      <c r="OFY87" s="323"/>
      <c r="OFZ87" s="323"/>
      <c r="OGA87" s="323"/>
      <c r="OGB87" s="323"/>
      <c r="OGC87" s="323"/>
      <c r="OGD87" s="323"/>
      <c r="OGE87" s="323"/>
      <c r="OGF87" s="323"/>
      <c r="OGG87" s="323"/>
      <c r="OGH87" s="323"/>
      <c r="OGI87" s="323"/>
      <c r="OGJ87" s="323"/>
      <c r="OGK87" s="323"/>
      <c r="OGL87" s="323"/>
      <c r="OGM87" s="323"/>
      <c r="OGN87" s="323"/>
      <c r="OGO87" s="323"/>
      <c r="OGP87" s="323"/>
      <c r="OGQ87" s="323"/>
      <c r="OGR87" s="323"/>
      <c r="OGS87" s="323"/>
      <c r="OGT87" s="323"/>
      <c r="OGU87" s="323"/>
      <c r="OGV87" s="323"/>
      <c r="OGW87" s="323"/>
      <c r="OGX87" s="323"/>
      <c r="OGY87" s="323"/>
      <c r="OGZ87" s="323"/>
      <c r="OHA87" s="323"/>
      <c r="OHB87" s="323"/>
      <c r="OHC87" s="323"/>
      <c r="OHD87" s="323"/>
      <c r="OHE87" s="323"/>
      <c r="OHF87" s="323"/>
      <c r="OHG87" s="323"/>
      <c r="OHH87" s="323"/>
      <c r="OHI87" s="323"/>
      <c r="OHJ87" s="323"/>
      <c r="OHK87" s="323"/>
      <c r="OHL87" s="323"/>
      <c r="OHM87" s="323"/>
      <c r="OHN87" s="323"/>
      <c r="OHO87" s="323"/>
      <c r="OHP87" s="323"/>
      <c r="OHQ87" s="323"/>
      <c r="OHR87" s="323"/>
      <c r="OHS87" s="323"/>
      <c r="OHT87" s="323"/>
      <c r="OHU87" s="323"/>
      <c r="OHV87" s="323"/>
      <c r="OHW87" s="323"/>
      <c r="OHX87" s="323"/>
      <c r="OHY87" s="323"/>
      <c r="OHZ87" s="323"/>
      <c r="OIA87" s="323"/>
      <c r="OIB87" s="323"/>
      <c r="OIC87" s="323"/>
      <c r="OID87" s="323"/>
      <c r="OIE87" s="323"/>
      <c r="OIF87" s="323"/>
      <c r="OIG87" s="323"/>
      <c r="OIH87" s="323"/>
      <c r="OII87" s="323"/>
      <c r="OIJ87" s="323"/>
      <c r="OIK87" s="323"/>
      <c r="OIL87" s="323"/>
      <c r="OIM87" s="323"/>
      <c r="OIN87" s="323"/>
      <c r="OIO87" s="323"/>
      <c r="OIP87" s="323"/>
      <c r="OIQ87" s="323"/>
      <c r="OIR87" s="323"/>
      <c r="OIS87" s="323"/>
      <c r="OIT87" s="323"/>
      <c r="OIU87" s="323"/>
      <c r="OIV87" s="323"/>
      <c r="OIW87" s="323"/>
      <c r="OIX87" s="323"/>
      <c r="OIY87" s="323"/>
      <c r="OIZ87" s="323"/>
      <c r="OJA87" s="323"/>
      <c r="OJB87" s="323"/>
      <c r="OJC87" s="323"/>
      <c r="OJD87" s="323"/>
      <c r="OJE87" s="323"/>
      <c r="OJF87" s="323"/>
      <c r="OJG87" s="323"/>
      <c r="OJH87" s="323"/>
      <c r="OJI87" s="323"/>
      <c r="OJJ87" s="323"/>
      <c r="OJK87" s="323"/>
      <c r="OJL87" s="323"/>
      <c r="OJM87" s="323"/>
      <c r="OJN87" s="323"/>
      <c r="OJO87" s="323"/>
      <c r="OJP87" s="323"/>
      <c r="OJQ87" s="323"/>
      <c r="OJR87" s="323"/>
      <c r="OJS87" s="323"/>
      <c r="OJT87" s="323"/>
      <c r="OJU87" s="323"/>
      <c r="OJV87" s="323"/>
      <c r="OJW87" s="323"/>
      <c r="OJX87" s="323"/>
      <c r="OJY87" s="323"/>
      <c r="OJZ87" s="323"/>
      <c r="OKA87" s="323"/>
      <c r="OKB87" s="323"/>
      <c r="OKC87" s="323"/>
      <c r="OKD87" s="323"/>
      <c r="OKE87" s="323"/>
      <c r="OKF87" s="323"/>
      <c r="OKG87" s="323"/>
      <c r="OKH87" s="323"/>
      <c r="OKI87" s="323"/>
      <c r="OKJ87" s="323"/>
      <c r="OKK87" s="323"/>
      <c r="OKL87" s="323"/>
      <c r="OKM87" s="323"/>
      <c r="OKN87" s="323"/>
      <c r="OKO87" s="323"/>
      <c r="OKP87" s="323"/>
      <c r="OKQ87" s="323"/>
      <c r="OKR87" s="323"/>
      <c r="OKS87" s="323"/>
      <c r="OKT87" s="323"/>
      <c r="OKU87" s="323"/>
      <c r="OKV87" s="323"/>
      <c r="OKW87" s="323"/>
      <c r="OKX87" s="323"/>
      <c r="OKY87" s="323"/>
      <c r="OKZ87" s="323"/>
      <c r="OLA87" s="323"/>
      <c r="OLB87" s="323"/>
      <c r="OLC87" s="323"/>
      <c r="OLD87" s="323"/>
      <c r="OLE87" s="323"/>
      <c r="OLF87" s="323"/>
      <c r="OLG87" s="323"/>
      <c r="OLH87" s="323"/>
      <c r="OLI87" s="323"/>
      <c r="OLJ87" s="323"/>
      <c r="OLK87" s="323"/>
      <c r="OLL87" s="323"/>
      <c r="OLM87" s="323"/>
      <c r="OLN87" s="323"/>
      <c r="OLO87" s="323"/>
      <c r="OLP87" s="323"/>
      <c r="OLQ87" s="323"/>
      <c r="OLR87" s="323"/>
      <c r="OLS87" s="323"/>
      <c r="OLT87" s="323"/>
      <c r="OLU87" s="323"/>
      <c r="OLV87" s="323"/>
      <c r="OLW87" s="323"/>
      <c r="OLX87" s="323"/>
      <c r="OLY87" s="323"/>
      <c r="OLZ87" s="323"/>
      <c r="OMA87" s="323"/>
      <c r="OMB87" s="323"/>
      <c r="OMC87" s="323"/>
      <c r="OMD87" s="323"/>
      <c r="OME87" s="323"/>
      <c r="OMF87" s="323"/>
      <c r="OMG87" s="323"/>
      <c r="OMH87" s="323"/>
      <c r="OMI87" s="323"/>
      <c r="OMJ87" s="323"/>
      <c r="OMK87" s="323"/>
      <c r="OML87" s="323"/>
      <c r="OMM87" s="323"/>
      <c r="OMN87" s="323"/>
      <c r="OMO87" s="323"/>
      <c r="OMP87" s="323"/>
      <c r="OMQ87" s="323"/>
      <c r="OMR87" s="323"/>
      <c r="OMS87" s="323"/>
      <c r="OMT87" s="323"/>
      <c r="OMU87" s="323"/>
      <c r="OMV87" s="323"/>
      <c r="OMW87" s="323"/>
      <c r="OMX87" s="323"/>
      <c r="OMY87" s="323"/>
      <c r="OMZ87" s="323"/>
      <c r="ONA87" s="323"/>
      <c r="ONB87" s="323"/>
      <c r="ONC87" s="323"/>
      <c r="OND87" s="323"/>
      <c r="ONE87" s="323"/>
      <c r="ONF87" s="323"/>
      <c r="ONG87" s="323"/>
      <c r="ONH87" s="323"/>
      <c r="ONI87" s="323"/>
      <c r="ONJ87" s="323"/>
      <c r="ONK87" s="323"/>
      <c r="ONL87" s="323"/>
      <c r="ONM87" s="323"/>
      <c r="ONN87" s="323"/>
      <c r="ONO87" s="323"/>
      <c r="ONP87" s="323"/>
      <c r="ONQ87" s="323"/>
      <c r="ONR87" s="323"/>
      <c r="ONS87" s="323"/>
      <c r="ONT87" s="323"/>
      <c r="ONU87" s="323"/>
      <c r="ONV87" s="323"/>
      <c r="ONW87" s="323"/>
      <c r="ONX87" s="323"/>
      <c r="ONY87" s="323"/>
      <c r="ONZ87" s="323"/>
      <c r="OOA87" s="323"/>
      <c r="OOB87" s="323"/>
      <c r="OOC87" s="323"/>
      <c r="OOD87" s="323"/>
      <c r="OOE87" s="323"/>
      <c r="OOF87" s="323"/>
      <c r="OOG87" s="323"/>
      <c r="OOH87" s="323"/>
      <c r="OOI87" s="323"/>
      <c r="OOJ87" s="323"/>
      <c r="OOK87" s="323"/>
      <c r="OOL87" s="323"/>
      <c r="OOM87" s="323"/>
      <c r="OON87" s="323"/>
      <c r="OOO87" s="323"/>
      <c r="OOP87" s="323"/>
      <c r="OOQ87" s="323"/>
      <c r="OOR87" s="323"/>
      <c r="OOS87" s="323"/>
      <c r="OOT87" s="323"/>
      <c r="OOU87" s="323"/>
      <c r="OOV87" s="323"/>
      <c r="OOW87" s="323"/>
      <c r="OOX87" s="323"/>
      <c r="OOY87" s="323"/>
      <c r="OOZ87" s="323"/>
      <c r="OPA87" s="323"/>
      <c r="OPB87" s="323"/>
      <c r="OPC87" s="323"/>
      <c r="OPD87" s="323"/>
      <c r="OPE87" s="323"/>
      <c r="OPF87" s="323"/>
      <c r="OPG87" s="323"/>
      <c r="OPH87" s="323"/>
      <c r="OPI87" s="323"/>
      <c r="OPJ87" s="323"/>
      <c r="OPK87" s="323"/>
      <c r="OPL87" s="323"/>
      <c r="OPM87" s="323"/>
      <c r="OPN87" s="323"/>
      <c r="OPO87" s="323"/>
      <c r="OPP87" s="323"/>
      <c r="OPQ87" s="323"/>
      <c r="OPR87" s="323"/>
      <c r="OPS87" s="323"/>
      <c r="OPT87" s="323"/>
      <c r="OPU87" s="323"/>
      <c r="OPV87" s="323"/>
      <c r="OPW87" s="323"/>
      <c r="OPX87" s="323"/>
      <c r="OPY87" s="323"/>
      <c r="OPZ87" s="323"/>
      <c r="OQA87" s="323"/>
      <c r="OQB87" s="323"/>
      <c r="OQC87" s="323"/>
      <c r="OQD87" s="323"/>
      <c r="OQE87" s="323"/>
      <c r="OQF87" s="323"/>
      <c r="OQG87" s="323"/>
      <c r="OQH87" s="323"/>
      <c r="OQI87" s="323"/>
      <c r="OQJ87" s="323"/>
      <c r="OQK87" s="323"/>
      <c r="OQL87" s="323"/>
      <c r="OQM87" s="323"/>
      <c r="OQN87" s="323"/>
      <c r="OQO87" s="323"/>
      <c r="OQP87" s="323"/>
      <c r="OQQ87" s="323"/>
      <c r="OQR87" s="323"/>
      <c r="OQS87" s="323"/>
      <c r="OQT87" s="323"/>
      <c r="OQU87" s="323"/>
      <c r="OQV87" s="323"/>
      <c r="OQW87" s="323"/>
      <c r="OQX87" s="323"/>
      <c r="OQY87" s="323"/>
      <c r="OQZ87" s="323"/>
      <c r="ORA87" s="323"/>
      <c r="ORB87" s="323"/>
      <c r="ORC87" s="323"/>
      <c r="ORD87" s="323"/>
      <c r="ORE87" s="323"/>
      <c r="ORF87" s="323"/>
      <c r="ORG87" s="323"/>
      <c r="ORH87" s="323"/>
      <c r="ORI87" s="323"/>
      <c r="ORJ87" s="323"/>
      <c r="ORK87" s="323"/>
      <c r="ORL87" s="323"/>
      <c r="ORM87" s="323"/>
      <c r="ORN87" s="323"/>
      <c r="ORO87" s="323"/>
      <c r="ORP87" s="323"/>
      <c r="ORQ87" s="323"/>
      <c r="ORR87" s="323"/>
      <c r="ORS87" s="323"/>
      <c r="ORT87" s="323"/>
      <c r="ORU87" s="323"/>
      <c r="ORV87" s="323"/>
      <c r="ORW87" s="323"/>
      <c r="ORX87" s="323"/>
      <c r="ORY87" s="323"/>
      <c r="ORZ87" s="323"/>
      <c r="OSA87" s="323"/>
      <c r="OSB87" s="323"/>
      <c r="OSC87" s="323"/>
      <c r="OSD87" s="323"/>
      <c r="OSE87" s="323"/>
      <c r="OSF87" s="323"/>
      <c r="OSG87" s="323"/>
      <c r="OSH87" s="323"/>
      <c r="OSI87" s="323"/>
      <c r="OSJ87" s="323"/>
      <c r="OSK87" s="323"/>
      <c r="OSL87" s="323"/>
      <c r="OSM87" s="323"/>
      <c r="OSN87" s="323"/>
      <c r="OSO87" s="323"/>
      <c r="OSP87" s="323"/>
      <c r="OSQ87" s="323"/>
      <c r="OSR87" s="323"/>
      <c r="OSS87" s="323"/>
      <c r="OST87" s="323"/>
      <c r="OSU87" s="323"/>
      <c r="OSV87" s="323"/>
      <c r="OSW87" s="323"/>
      <c r="OSX87" s="323"/>
      <c r="OSY87" s="323"/>
      <c r="OSZ87" s="323"/>
      <c r="OTA87" s="323"/>
      <c r="OTB87" s="323"/>
      <c r="OTC87" s="323"/>
      <c r="OTD87" s="323"/>
      <c r="OTE87" s="323"/>
      <c r="OTF87" s="323"/>
      <c r="OTG87" s="323"/>
      <c r="OTH87" s="323"/>
      <c r="OTI87" s="323"/>
      <c r="OTJ87" s="323"/>
      <c r="OTK87" s="323"/>
      <c r="OTL87" s="323"/>
      <c r="OTM87" s="323"/>
      <c r="OTN87" s="323"/>
      <c r="OTO87" s="323"/>
      <c r="OTP87" s="323"/>
      <c r="OTQ87" s="323"/>
      <c r="OTR87" s="323"/>
      <c r="OTS87" s="323"/>
      <c r="OTT87" s="323"/>
      <c r="OTU87" s="323"/>
      <c r="OTV87" s="323"/>
      <c r="OTW87" s="323"/>
      <c r="OTX87" s="323"/>
      <c r="OTY87" s="323"/>
      <c r="OTZ87" s="323"/>
      <c r="OUA87" s="323"/>
      <c r="OUB87" s="323"/>
      <c r="OUC87" s="323"/>
      <c r="OUD87" s="323"/>
      <c r="OUE87" s="323"/>
      <c r="OUF87" s="323"/>
      <c r="OUG87" s="323"/>
      <c r="OUH87" s="323"/>
      <c r="OUI87" s="323"/>
      <c r="OUJ87" s="323"/>
      <c r="OUK87" s="323"/>
      <c r="OUL87" s="323"/>
      <c r="OUM87" s="323"/>
      <c r="OUN87" s="323"/>
      <c r="OUO87" s="323"/>
      <c r="OUP87" s="323"/>
      <c r="OUQ87" s="323"/>
      <c r="OUR87" s="323"/>
      <c r="OUS87" s="323"/>
      <c r="OUT87" s="323"/>
      <c r="OUU87" s="323"/>
      <c r="OUV87" s="323"/>
      <c r="OUW87" s="323"/>
      <c r="OUX87" s="323"/>
      <c r="OUY87" s="323"/>
      <c r="OUZ87" s="323"/>
      <c r="OVA87" s="323"/>
      <c r="OVB87" s="323"/>
      <c r="OVC87" s="323"/>
      <c r="OVD87" s="323"/>
      <c r="OVE87" s="323"/>
      <c r="OVF87" s="323"/>
      <c r="OVG87" s="323"/>
      <c r="OVH87" s="323"/>
      <c r="OVI87" s="323"/>
      <c r="OVJ87" s="323"/>
      <c r="OVK87" s="323"/>
      <c r="OVL87" s="323"/>
      <c r="OVM87" s="323"/>
      <c r="OVN87" s="323"/>
      <c r="OVO87" s="323"/>
      <c r="OVP87" s="323"/>
      <c r="OVQ87" s="323"/>
      <c r="OVR87" s="323"/>
      <c r="OVS87" s="323"/>
      <c r="OVT87" s="323"/>
      <c r="OVU87" s="323"/>
      <c r="OVV87" s="323"/>
      <c r="OVW87" s="323"/>
      <c r="OVX87" s="323"/>
      <c r="OVY87" s="323"/>
      <c r="OVZ87" s="323"/>
      <c r="OWA87" s="323"/>
      <c r="OWB87" s="323"/>
      <c r="OWC87" s="323"/>
      <c r="OWD87" s="323"/>
      <c r="OWE87" s="323"/>
      <c r="OWF87" s="323"/>
      <c r="OWG87" s="323"/>
      <c r="OWH87" s="323"/>
      <c r="OWI87" s="323"/>
      <c r="OWJ87" s="323"/>
      <c r="OWK87" s="323"/>
      <c r="OWL87" s="323"/>
      <c r="OWM87" s="323"/>
      <c r="OWN87" s="323"/>
      <c r="OWO87" s="323"/>
      <c r="OWP87" s="323"/>
      <c r="OWQ87" s="323"/>
      <c r="OWR87" s="323"/>
      <c r="OWS87" s="323"/>
      <c r="OWT87" s="323"/>
      <c r="OWU87" s="323"/>
      <c r="OWV87" s="323"/>
      <c r="OWW87" s="323"/>
      <c r="OWX87" s="323"/>
      <c r="OWY87" s="323"/>
      <c r="OWZ87" s="323"/>
      <c r="OXA87" s="323"/>
      <c r="OXB87" s="323"/>
      <c r="OXC87" s="323"/>
      <c r="OXD87" s="323"/>
      <c r="OXE87" s="323"/>
      <c r="OXF87" s="323"/>
      <c r="OXG87" s="323"/>
      <c r="OXH87" s="323"/>
      <c r="OXI87" s="323"/>
      <c r="OXJ87" s="323"/>
      <c r="OXK87" s="323"/>
      <c r="OXL87" s="323"/>
      <c r="OXM87" s="323"/>
      <c r="OXN87" s="323"/>
      <c r="OXO87" s="323"/>
      <c r="OXP87" s="323"/>
      <c r="OXQ87" s="323"/>
      <c r="OXR87" s="323"/>
      <c r="OXS87" s="323"/>
      <c r="OXT87" s="323"/>
      <c r="OXU87" s="323"/>
      <c r="OXV87" s="323"/>
      <c r="OXW87" s="323"/>
      <c r="OXX87" s="323"/>
      <c r="OXY87" s="323"/>
      <c r="OXZ87" s="323"/>
      <c r="OYA87" s="323"/>
      <c r="OYB87" s="323"/>
      <c r="OYC87" s="323"/>
      <c r="OYD87" s="323"/>
      <c r="OYE87" s="323"/>
      <c r="OYF87" s="323"/>
      <c r="OYG87" s="323"/>
      <c r="OYH87" s="323"/>
      <c r="OYI87" s="323"/>
      <c r="OYJ87" s="323"/>
      <c r="OYK87" s="323"/>
      <c r="OYL87" s="323"/>
      <c r="OYM87" s="323"/>
      <c r="OYN87" s="323"/>
      <c r="OYO87" s="323"/>
      <c r="OYP87" s="323"/>
      <c r="OYQ87" s="323"/>
      <c r="OYR87" s="323"/>
      <c r="OYS87" s="323"/>
      <c r="OYT87" s="323"/>
      <c r="OYU87" s="323"/>
      <c r="OYV87" s="323"/>
      <c r="OYW87" s="323"/>
      <c r="OYX87" s="323"/>
      <c r="OYY87" s="323"/>
      <c r="OYZ87" s="323"/>
      <c r="OZA87" s="323"/>
      <c r="OZB87" s="323"/>
      <c r="OZC87" s="323"/>
      <c r="OZD87" s="323"/>
      <c r="OZE87" s="323"/>
      <c r="OZF87" s="323"/>
      <c r="OZG87" s="323"/>
      <c r="OZH87" s="323"/>
      <c r="OZI87" s="323"/>
      <c r="OZJ87" s="323"/>
      <c r="OZK87" s="323"/>
      <c r="OZL87" s="323"/>
      <c r="OZM87" s="323"/>
      <c r="OZN87" s="323"/>
      <c r="OZO87" s="323"/>
      <c r="OZP87" s="323"/>
      <c r="OZQ87" s="323"/>
      <c r="OZR87" s="323"/>
      <c r="OZS87" s="323"/>
      <c r="OZT87" s="323"/>
      <c r="OZU87" s="323"/>
      <c r="OZV87" s="323"/>
      <c r="OZW87" s="323"/>
      <c r="OZX87" s="323"/>
      <c r="OZY87" s="323"/>
      <c r="OZZ87" s="323"/>
      <c r="PAA87" s="323"/>
      <c r="PAB87" s="323"/>
      <c r="PAC87" s="323"/>
      <c r="PAD87" s="323"/>
      <c r="PAE87" s="323"/>
      <c r="PAF87" s="323"/>
      <c r="PAG87" s="323"/>
      <c r="PAH87" s="323"/>
      <c r="PAI87" s="323"/>
      <c r="PAJ87" s="323"/>
      <c r="PAK87" s="323"/>
      <c r="PAL87" s="323"/>
      <c r="PAM87" s="323"/>
      <c r="PAN87" s="323"/>
      <c r="PAO87" s="323"/>
      <c r="PAP87" s="323"/>
      <c r="PAQ87" s="323"/>
      <c r="PAR87" s="323"/>
      <c r="PAS87" s="323"/>
      <c r="PAT87" s="323"/>
      <c r="PAU87" s="323"/>
      <c r="PAV87" s="323"/>
      <c r="PAW87" s="323"/>
      <c r="PAX87" s="323"/>
      <c r="PAY87" s="323"/>
      <c r="PAZ87" s="323"/>
      <c r="PBA87" s="323"/>
      <c r="PBB87" s="323"/>
      <c r="PBC87" s="323"/>
      <c r="PBD87" s="323"/>
      <c r="PBE87" s="323"/>
      <c r="PBF87" s="323"/>
      <c r="PBG87" s="323"/>
      <c r="PBH87" s="323"/>
      <c r="PBI87" s="323"/>
      <c r="PBJ87" s="323"/>
      <c r="PBK87" s="323"/>
      <c r="PBL87" s="323"/>
      <c r="PBM87" s="323"/>
      <c r="PBN87" s="323"/>
      <c r="PBO87" s="323"/>
      <c r="PBP87" s="323"/>
      <c r="PBQ87" s="323"/>
      <c r="PBR87" s="323"/>
      <c r="PBS87" s="323"/>
      <c r="PBT87" s="323"/>
      <c r="PBU87" s="323"/>
      <c r="PBV87" s="323"/>
      <c r="PBW87" s="323"/>
      <c r="PBX87" s="323"/>
      <c r="PBY87" s="323"/>
      <c r="PBZ87" s="323"/>
      <c r="PCA87" s="323"/>
      <c r="PCB87" s="323"/>
      <c r="PCC87" s="323"/>
      <c r="PCD87" s="323"/>
      <c r="PCE87" s="323"/>
      <c r="PCF87" s="323"/>
      <c r="PCG87" s="323"/>
      <c r="PCH87" s="323"/>
      <c r="PCI87" s="323"/>
      <c r="PCJ87" s="323"/>
      <c r="PCK87" s="323"/>
      <c r="PCL87" s="323"/>
      <c r="PCM87" s="323"/>
      <c r="PCN87" s="323"/>
      <c r="PCO87" s="323"/>
      <c r="PCP87" s="323"/>
      <c r="PCQ87" s="323"/>
      <c r="PCR87" s="323"/>
      <c r="PCS87" s="323"/>
      <c r="PCT87" s="323"/>
      <c r="PCU87" s="323"/>
      <c r="PCV87" s="323"/>
      <c r="PCW87" s="323"/>
      <c r="PCX87" s="323"/>
      <c r="PCY87" s="323"/>
      <c r="PCZ87" s="323"/>
      <c r="PDA87" s="323"/>
      <c r="PDB87" s="323"/>
      <c r="PDC87" s="323"/>
      <c r="PDD87" s="323"/>
      <c r="PDE87" s="323"/>
      <c r="PDF87" s="323"/>
      <c r="PDG87" s="323"/>
      <c r="PDH87" s="323"/>
      <c r="PDI87" s="323"/>
      <c r="PDJ87" s="323"/>
      <c r="PDK87" s="323"/>
      <c r="PDL87" s="323"/>
      <c r="PDM87" s="323"/>
      <c r="PDN87" s="323"/>
      <c r="PDO87" s="323"/>
      <c r="PDP87" s="323"/>
      <c r="PDQ87" s="323"/>
      <c r="PDR87" s="323"/>
      <c r="PDS87" s="323"/>
      <c r="PDT87" s="323"/>
      <c r="PDU87" s="323"/>
      <c r="PDV87" s="323"/>
      <c r="PDW87" s="323"/>
      <c r="PDX87" s="323"/>
      <c r="PDY87" s="323"/>
      <c r="PDZ87" s="323"/>
      <c r="PEA87" s="323"/>
      <c r="PEB87" s="323"/>
      <c r="PEC87" s="323"/>
      <c r="PED87" s="323"/>
      <c r="PEE87" s="323"/>
      <c r="PEF87" s="323"/>
      <c r="PEG87" s="323"/>
      <c r="PEH87" s="323"/>
      <c r="PEI87" s="323"/>
      <c r="PEJ87" s="323"/>
      <c r="PEK87" s="323"/>
      <c r="PEL87" s="323"/>
      <c r="PEM87" s="323"/>
      <c r="PEN87" s="323"/>
      <c r="PEO87" s="323"/>
      <c r="PEP87" s="323"/>
      <c r="PEQ87" s="323"/>
      <c r="PER87" s="323"/>
      <c r="PES87" s="323"/>
      <c r="PET87" s="323"/>
      <c r="PEU87" s="323"/>
      <c r="PEV87" s="323"/>
      <c r="PEW87" s="323"/>
      <c r="PEX87" s="323"/>
      <c r="PEY87" s="323"/>
      <c r="PEZ87" s="323"/>
      <c r="PFA87" s="323"/>
      <c r="PFB87" s="323"/>
      <c r="PFC87" s="323"/>
      <c r="PFD87" s="323"/>
      <c r="PFE87" s="323"/>
      <c r="PFF87" s="323"/>
      <c r="PFG87" s="323"/>
      <c r="PFH87" s="323"/>
      <c r="PFI87" s="323"/>
      <c r="PFJ87" s="323"/>
      <c r="PFK87" s="323"/>
      <c r="PFL87" s="323"/>
      <c r="PFM87" s="323"/>
      <c r="PFN87" s="323"/>
      <c r="PFO87" s="323"/>
      <c r="PFP87" s="323"/>
      <c r="PFQ87" s="323"/>
      <c r="PFR87" s="323"/>
      <c r="PFS87" s="323"/>
      <c r="PFT87" s="323"/>
      <c r="PFU87" s="323"/>
      <c r="PFV87" s="323"/>
      <c r="PFW87" s="323"/>
      <c r="PFX87" s="323"/>
      <c r="PFY87" s="323"/>
      <c r="PFZ87" s="323"/>
      <c r="PGA87" s="323"/>
      <c r="PGB87" s="323"/>
      <c r="PGC87" s="323"/>
      <c r="PGD87" s="323"/>
      <c r="PGE87" s="323"/>
      <c r="PGF87" s="323"/>
      <c r="PGG87" s="323"/>
      <c r="PGH87" s="323"/>
      <c r="PGI87" s="323"/>
      <c r="PGJ87" s="323"/>
      <c r="PGK87" s="323"/>
      <c r="PGL87" s="323"/>
      <c r="PGM87" s="323"/>
      <c r="PGN87" s="323"/>
      <c r="PGO87" s="323"/>
      <c r="PGP87" s="323"/>
      <c r="PGQ87" s="323"/>
      <c r="PGR87" s="323"/>
      <c r="PGS87" s="323"/>
      <c r="PGT87" s="323"/>
      <c r="PGU87" s="323"/>
      <c r="PGV87" s="323"/>
      <c r="PGW87" s="323"/>
      <c r="PGX87" s="323"/>
      <c r="PGY87" s="323"/>
      <c r="PGZ87" s="323"/>
      <c r="PHA87" s="323"/>
      <c r="PHB87" s="323"/>
      <c r="PHC87" s="323"/>
      <c r="PHD87" s="323"/>
      <c r="PHE87" s="323"/>
      <c r="PHF87" s="323"/>
      <c r="PHG87" s="323"/>
      <c r="PHH87" s="323"/>
      <c r="PHI87" s="323"/>
      <c r="PHJ87" s="323"/>
      <c r="PHK87" s="323"/>
      <c r="PHL87" s="323"/>
      <c r="PHM87" s="323"/>
      <c r="PHN87" s="323"/>
      <c r="PHO87" s="323"/>
      <c r="PHP87" s="323"/>
      <c r="PHQ87" s="323"/>
      <c r="PHR87" s="323"/>
      <c r="PHS87" s="323"/>
      <c r="PHT87" s="323"/>
      <c r="PHU87" s="323"/>
      <c r="PHV87" s="323"/>
      <c r="PHW87" s="323"/>
      <c r="PHX87" s="323"/>
      <c r="PHY87" s="323"/>
      <c r="PHZ87" s="323"/>
      <c r="PIA87" s="323"/>
      <c r="PIB87" s="323"/>
      <c r="PIC87" s="323"/>
      <c r="PID87" s="323"/>
      <c r="PIE87" s="323"/>
      <c r="PIF87" s="323"/>
      <c r="PIG87" s="323"/>
      <c r="PIH87" s="323"/>
      <c r="PII87" s="323"/>
      <c r="PIJ87" s="323"/>
      <c r="PIK87" s="323"/>
      <c r="PIL87" s="323"/>
      <c r="PIM87" s="323"/>
      <c r="PIN87" s="323"/>
      <c r="PIO87" s="323"/>
      <c r="PIP87" s="323"/>
      <c r="PIQ87" s="323"/>
      <c r="PIR87" s="323"/>
      <c r="PIS87" s="323"/>
      <c r="PIT87" s="323"/>
      <c r="PIU87" s="323"/>
      <c r="PIV87" s="323"/>
      <c r="PIW87" s="323"/>
      <c r="PIX87" s="323"/>
      <c r="PIY87" s="323"/>
      <c r="PIZ87" s="323"/>
      <c r="PJA87" s="323"/>
      <c r="PJB87" s="323"/>
      <c r="PJC87" s="323"/>
      <c r="PJD87" s="323"/>
      <c r="PJE87" s="323"/>
      <c r="PJF87" s="323"/>
      <c r="PJG87" s="323"/>
      <c r="PJH87" s="323"/>
      <c r="PJI87" s="323"/>
      <c r="PJJ87" s="323"/>
      <c r="PJK87" s="323"/>
      <c r="PJL87" s="323"/>
      <c r="PJM87" s="323"/>
      <c r="PJN87" s="323"/>
      <c r="PJO87" s="323"/>
      <c r="PJP87" s="323"/>
      <c r="PJQ87" s="323"/>
      <c r="PJR87" s="323"/>
      <c r="PJS87" s="323"/>
      <c r="PJT87" s="323"/>
      <c r="PJU87" s="323"/>
      <c r="PJV87" s="323"/>
      <c r="PJW87" s="323"/>
      <c r="PJX87" s="323"/>
      <c r="PJY87" s="323"/>
      <c r="PJZ87" s="323"/>
      <c r="PKA87" s="323"/>
      <c r="PKB87" s="323"/>
      <c r="PKC87" s="323"/>
      <c r="PKD87" s="323"/>
      <c r="PKE87" s="323"/>
      <c r="PKF87" s="323"/>
      <c r="PKG87" s="323"/>
      <c r="PKH87" s="323"/>
      <c r="PKI87" s="323"/>
      <c r="PKJ87" s="323"/>
      <c r="PKK87" s="323"/>
      <c r="PKL87" s="323"/>
      <c r="PKM87" s="323"/>
      <c r="PKN87" s="323"/>
      <c r="PKO87" s="323"/>
      <c r="PKP87" s="323"/>
      <c r="PKQ87" s="323"/>
      <c r="PKR87" s="323"/>
      <c r="PKS87" s="323"/>
      <c r="PKT87" s="323"/>
      <c r="PKU87" s="323"/>
      <c r="PKV87" s="323"/>
      <c r="PKW87" s="323"/>
      <c r="PKX87" s="323"/>
      <c r="PKY87" s="323"/>
      <c r="PKZ87" s="323"/>
      <c r="PLA87" s="323"/>
      <c r="PLB87" s="323"/>
      <c r="PLC87" s="323"/>
      <c r="PLD87" s="323"/>
      <c r="PLE87" s="323"/>
      <c r="PLF87" s="323"/>
      <c r="PLG87" s="323"/>
      <c r="PLH87" s="323"/>
      <c r="PLI87" s="323"/>
      <c r="PLJ87" s="323"/>
      <c r="PLK87" s="323"/>
      <c r="PLL87" s="323"/>
      <c r="PLM87" s="323"/>
      <c r="PLN87" s="323"/>
      <c r="PLO87" s="323"/>
      <c r="PLP87" s="323"/>
      <c r="PLQ87" s="323"/>
      <c r="PLR87" s="323"/>
      <c r="PLS87" s="323"/>
      <c r="PLT87" s="323"/>
      <c r="PLU87" s="323"/>
      <c r="PLV87" s="323"/>
      <c r="PLW87" s="323"/>
      <c r="PLX87" s="323"/>
      <c r="PLY87" s="323"/>
      <c r="PLZ87" s="323"/>
      <c r="PMA87" s="323"/>
      <c r="PMB87" s="323"/>
      <c r="PMC87" s="323"/>
      <c r="PMD87" s="323"/>
      <c r="PME87" s="323"/>
      <c r="PMF87" s="323"/>
      <c r="PMG87" s="323"/>
      <c r="PMH87" s="323"/>
      <c r="PMI87" s="323"/>
      <c r="PMJ87" s="323"/>
      <c r="PMK87" s="323"/>
      <c r="PML87" s="323"/>
      <c r="PMM87" s="323"/>
      <c r="PMN87" s="323"/>
      <c r="PMO87" s="323"/>
      <c r="PMP87" s="323"/>
      <c r="PMQ87" s="323"/>
      <c r="PMR87" s="323"/>
      <c r="PMS87" s="323"/>
      <c r="PMT87" s="323"/>
      <c r="PMU87" s="323"/>
      <c r="PMV87" s="323"/>
      <c r="PMW87" s="323"/>
      <c r="PMX87" s="323"/>
      <c r="PMY87" s="323"/>
      <c r="PMZ87" s="323"/>
      <c r="PNA87" s="323"/>
      <c r="PNB87" s="323"/>
      <c r="PNC87" s="323"/>
      <c r="PND87" s="323"/>
      <c r="PNE87" s="323"/>
      <c r="PNF87" s="323"/>
      <c r="PNG87" s="323"/>
      <c r="PNH87" s="323"/>
      <c r="PNI87" s="323"/>
      <c r="PNJ87" s="323"/>
      <c r="PNK87" s="323"/>
      <c r="PNL87" s="323"/>
      <c r="PNM87" s="323"/>
      <c r="PNN87" s="323"/>
      <c r="PNO87" s="323"/>
      <c r="PNP87" s="323"/>
      <c r="PNQ87" s="323"/>
      <c r="PNR87" s="323"/>
      <c r="PNS87" s="323"/>
      <c r="PNT87" s="323"/>
      <c r="PNU87" s="323"/>
      <c r="PNV87" s="323"/>
      <c r="PNW87" s="323"/>
      <c r="PNX87" s="323"/>
      <c r="PNY87" s="323"/>
      <c r="PNZ87" s="323"/>
      <c r="POA87" s="323"/>
      <c r="POB87" s="323"/>
      <c r="POC87" s="323"/>
      <c r="POD87" s="323"/>
      <c r="POE87" s="323"/>
      <c r="POF87" s="323"/>
      <c r="POG87" s="323"/>
      <c r="POH87" s="323"/>
      <c r="POI87" s="323"/>
      <c r="POJ87" s="323"/>
      <c r="POK87" s="323"/>
      <c r="POL87" s="323"/>
      <c r="POM87" s="323"/>
      <c r="PON87" s="323"/>
      <c r="POO87" s="323"/>
      <c r="POP87" s="323"/>
      <c r="POQ87" s="323"/>
      <c r="POR87" s="323"/>
      <c r="POS87" s="323"/>
      <c r="POT87" s="323"/>
      <c r="POU87" s="323"/>
      <c r="POV87" s="323"/>
      <c r="POW87" s="323"/>
      <c r="POX87" s="323"/>
      <c r="POY87" s="323"/>
      <c r="POZ87" s="323"/>
      <c r="PPA87" s="323"/>
      <c r="PPB87" s="323"/>
      <c r="PPC87" s="323"/>
      <c r="PPD87" s="323"/>
      <c r="PPE87" s="323"/>
      <c r="PPF87" s="323"/>
      <c r="PPG87" s="323"/>
      <c r="PPH87" s="323"/>
      <c r="PPI87" s="323"/>
      <c r="PPJ87" s="323"/>
      <c r="PPK87" s="323"/>
      <c r="PPL87" s="323"/>
      <c r="PPM87" s="323"/>
      <c r="PPN87" s="323"/>
      <c r="PPO87" s="323"/>
      <c r="PPP87" s="323"/>
      <c r="PPQ87" s="323"/>
      <c r="PPR87" s="323"/>
      <c r="PPS87" s="323"/>
      <c r="PPT87" s="323"/>
      <c r="PPU87" s="323"/>
      <c r="PPV87" s="323"/>
      <c r="PPW87" s="323"/>
      <c r="PPX87" s="323"/>
      <c r="PPY87" s="323"/>
      <c r="PPZ87" s="323"/>
      <c r="PQA87" s="323"/>
      <c r="PQB87" s="323"/>
      <c r="PQC87" s="323"/>
      <c r="PQD87" s="323"/>
      <c r="PQE87" s="323"/>
      <c r="PQF87" s="323"/>
      <c r="PQG87" s="323"/>
      <c r="PQH87" s="323"/>
      <c r="PQI87" s="323"/>
      <c r="PQJ87" s="323"/>
      <c r="PQK87" s="323"/>
      <c r="PQL87" s="323"/>
      <c r="PQM87" s="323"/>
      <c r="PQN87" s="323"/>
      <c r="PQO87" s="323"/>
      <c r="PQP87" s="323"/>
      <c r="PQQ87" s="323"/>
      <c r="PQR87" s="323"/>
      <c r="PQS87" s="323"/>
      <c r="PQT87" s="323"/>
      <c r="PQU87" s="323"/>
      <c r="PQV87" s="323"/>
      <c r="PQW87" s="323"/>
      <c r="PQX87" s="323"/>
      <c r="PQY87" s="323"/>
      <c r="PQZ87" s="323"/>
      <c r="PRA87" s="323"/>
      <c r="PRB87" s="323"/>
      <c r="PRC87" s="323"/>
      <c r="PRD87" s="323"/>
      <c r="PRE87" s="323"/>
      <c r="PRF87" s="323"/>
      <c r="PRG87" s="323"/>
      <c r="PRH87" s="323"/>
      <c r="PRI87" s="323"/>
      <c r="PRJ87" s="323"/>
      <c r="PRK87" s="323"/>
      <c r="PRL87" s="323"/>
      <c r="PRM87" s="323"/>
      <c r="PRN87" s="323"/>
      <c r="PRO87" s="323"/>
      <c r="PRP87" s="323"/>
      <c r="PRQ87" s="323"/>
      <c r="PRR87" s="323"/>
      <c r="PRS87" s="323"/>
      <c r="PRT87" s="323"/>
      <c r="PRU87" s="323"/>
      <c r="PRV87" s="323"/>
      <c r="PRW87" s="323"/>
      <c r="PRX87" s="323"/>
      <c r="PRY87" s="323"/>
      <c r="PRZ87" s="323"/>
      <c r="PSA87" s="323"/>
      <c r="PSB87" s="323"/>
      <c r="PSC87" s="323"/>
      <c r="PSD87" s="323"/>
      <c r="PSE87" s="323"/>
      <c r="PSF87" s="323"/>
      <c r="PSG87" s="323"/>
      <c r="PSH87" s="323"/>
      <c r="PSI87" s="323"/>
      <c r="PSJ87" s="323"/>
      <c r="PSK87" s="323"/>
      <c r="PSL87" s="323"/>
      <c r="PSM87" s="323"/>
      <c r="PSN87" s="323"/>
      <c r="PSO87" s="323"/>
      <c r="PSP87" s="323"/>
      <c r="PSQ87" s="323"/>
      <c r="PSR87" s="323"/>
      <c r="PSS87" s="323"/>
      <c r="PST87" s="323"/>
      <c r="PSU87" s="323"/>
      <c r="PSV87" s="323"/>
      <c r="PSW87" s="323"/>
      <c r="PSX87" s="323"/>
      <c r="PSY87" s="323"/>
      <c r="PSZ87" s="323"/>
      <c r="PTA87" s="323"/>
      <c r="PTB87" s="323"/>
      <c r="PTC87" s="323"/>
      <c r="PTD87" s="323"/>
      <c r="PTE87" s="323"/>
      <c r="PTF87" s="323"/>
      <c r="PTG87" s="323"/>
      <c r="PTH87" s="323"/>
      <c r="PTI87" s="323"/>
      <c r="PTJ87" s="323"/>
      <c r="PTK87" s="323"/>
      <c r="PTL87" s="323"/>
      <c r="PTM87" s="323"/>
      <c r="PTN87" s="323"/>
      <c r="PTO87" s="323"/>
      <c r="PTP87" s="323"/>
      <c r="PTQ87" s="323"/>
      <c r="PTR87" s="323"/>
      <c r="PTS87" s="323"/>
      <c r="PTT87" s="323"/>
      <c r="PTU87" s="323"/>
      <c r="PTV87" s="323"/>
      <c r="PTW87" s="323"/>
      <c r="PTX87" s="323"/>
      <c r="PTY87" s="323"/>
      <c r="PTZ87" s="323"/>
      <c r="PUA87" s="323"/>
      <c r="PUB87" s="323"/>
      <c r="PUC87" s="323"/>
      <c r="PUD87" s="323"/>
      <c r="PUE87" s="323"/>
      <c r="PUF87" s="323"/>
      <c r="PUG87" s="323"/>
      <c r="PUH87" s="323"/>
      <c r="PUI87" s="323"/>
      <c r="PUJ87" s="323"/>
      <c r="PUK87" s="323"/>
      <c r="PUL87" s="323"/>
      <c r="PUM87" s="323"/>
      <c r="PUN87" s="323"/>
      <c r="PUO87" s="323"/>
      <c r="PUP87" s="323"/>
      <c r="PUQ87" s="323"/>
      <c r="PUR87" s="323"/>
      <c r="PUS87" s="323"/>
      <c r="PUT87" s="323"/>
      <c r="PUU87" s="323"/>
      <c r="PUV87" s="323"/>
      <c r="PUW87" s="323"/>
      <c r="PUX87" s="323"/>
      <c r="PUY87" s="323"/>
      <c r="PUZ87" s="323"/>
      <c r="PVA87" s="323"/>
      <c r="PVB87" s="323"/>
      <c r="PVC87" s="323"/>
      <c r="PVD87" s="323"/>
      <c r="PVE87" s="323"/>
      <c r="PVF87" s="323"/>
      <c r="PVG87" s="323"/>
      <c r="PVH87" s="323"/>
      <c r="PVI87" s="323"/>
      <c r="PVJ87" s="323"/>
      <c r="PVK87" s="323"/>
      <c r="PVL87" s="323"/>
      <c r="PVM87" s="323"/>
      <c r="PVN87" s="323"/>
      <c r="PVO87" s="323"/>
      <c r="PVP87" s="323"/>
      <c r="PVQ87" s="323"/>
      <c r="PVR87" s="323"/>
      <c r="PVS87" s="323"/>
      <c r="PVT87" s="323"/>
      <c r="PVU87" s="323"/>
      <c r="PVV87" s="323"/>
      <c r="PVW87" s="323"/>
      <c r="PVX87" s="323"/>
      <c r="PVY87" s="323"/>
      <c r="PVZ87" s="323"/>
      <c r="PWA87" s="323"/>
      <c r="PWB87" s="323"/>
      <c r="PWC87" s="323"/>
      <c r="PWD87" s="323"/>
      <c r="PWE87" s="323"/>
      <c r="PWF87" s="323"/>
      <c r="PWG87" s="323"/>
      <c r="PWH87" s="323"/>
      <c r="PWI87" s="323"/>
      <c r="PWJ87" s="323"/>
      <c r="PWK87" s="323"/>
      <c r="PWL87" s="323"/>
      <c r="PWM87" s="323"/>
      <c r="PWN87" s="323"/>
      <c r="PWO87" s="323"/>
      <c r="PWP87" s="323"/>
      <c r="PWQ87" s="323"/>
      <c r="PWR87" s="323"/>
      <c r="PWS87" s="323"/>
      <c r="PWT87" s="323"/>
      <c r="PWU87" s="323"/>
      <c r="PWV87" s="323"/>
      <c r="PWW87" s="323"/>
      <c r="PWX87" s="323"/>
      <c r="PWY87" s="323"/>
      <c r="PWZ87" s="323"/>
      <c r="PXA87" s="323"/>
      <c r="PXB87" s="323"/>
      <c r="PXC87" s="323"/>
      <c r="PXD87" s="323"/>
      <c r="PXE87" s="323"/>
      <c r="PXF87" s="323"/>
      <c r="PXG87" s="323"/>
      <c r="PXH87" s="323"/>
      <c r="PXI87" s="323"/>
      <c r="PXJ87" s="323"/>
      <c r="PXK87" s="323"/>
      <c r="PXL87" s="323"/>
      <c r="PXM87" s="323"/>
      <c r="PXN87" s="323"/>
      <c r="PXO87" s="323"/>
      <c r="PXP87" s="323"/>
      <c r="PXQ87" s="323"/>
      <c r="PXR87" s="323"/>
      <c r="PXS87" s="323"/>
      <c r="PXT87" s="323"/>
      <c r="PXU87" s="323"/>
      <c r="PXV87" s="323"/>
      <c r="PXW87" s="323"/>
      <c r="PXX87" s="323"/>
      <c r="PXY87" s="323"/>
      <c r="PXZ87" s="323"/>
      <c r="PYA87" s="323"/>
      <c r="PYB87" s="323"/>
      <c r="PYC87" s="323"/>
      <c r="PYD87" s="323"/>
      <c r="PYE87" s="323"/>
      <c r="PYF87" s="323"/>
      <c r="PYG87" s="323"/>
      <c r="PYH87" s="323"/>
      <c r="PYI87" s="323"/>
      <c r="PYJ87" s="323"/>
      <c r="PYK87" s="323"/>
      <c r="PYL87" s="323"/>
      <c r="PYM87" s="323"/>
      <c r="PYN87" s="323"/>
      <c r="PYO87" s="323"/>
      <c r="PYP87" s="323"/>
      <c r="PYQ87" s="323"/>
      <c r="PYR87" s="323"/>
      <c r="PYS87" s="323"/>
      <c r="PYT87" s="323"/>
      <c r="PYU87" s="323"/>
      <c r="PYV87" s="323"/>
      <c r="PYW87" s="323"/>
      <c r="PYX87" s="323"/>
      <c r="PYY87" s="323"/>
      <c r="PYZ87" s="323"/>
      <c r="PZA87" s="323"/>
      <c r="PZB87" s="323"/>
      <c r="PZC87" s="323"/>
      <c r="PZD87" s="323"/>
      <c r="PZE87" s="323"/>
      <c r="PZF87" s="323"/>
      <c r="PZG87" s="323"/>
      <c r="PZH87" s="323"/>
      <c r="PZI87" s="323"/>
      <c r="PZJ87" s="323"/>
      <c r="PZK87" s="323"/>
      <c r="PZL87" s="323"/>
      <c r="PZM87" s="323"/>
      <c r="PZN87" s="323"/>
      <c r="PZO87" s="323"/>
      <c r="PZP87" s="323"/>
      <c r="PZQ87" s="323"/>
      <c r="PZR87" s="323"/>
      <c r="PZS87" s="323"/>
      <c r="PZT87" s="323"/>
      <c r="PZU87" s="323"/>
      <c r="PZV87" s="323"/>
      <c r="PZW87" s="323"/>
      <c r="PZX87" s="323"/>
      <c r="PZY87" s="323"/>
      <c r="PZZ87" s="323"/>
      <c r="QAA87" s="323"/>
      <c r="QAB87" s="323"/>
      <c r="QAC87" s="323"/>
      <c r="QAD87" s="323"/>
      <c r="QAE87" s="323"/>
      <c r="QAF87" s="323"/>
      <c r="QAG87" s="323"/>
      <c r="QAH87" s="323"/>
      <c r="QAI87" s="323"/>
      <c r="QAJ87" s="323"/>
      <c r="QAK87" s="323"/>
      <c r="QAL87" s="323"/>
      <c r="QAM87" s="323"/>
      <c r="QAN87" s="323"/>
      <c r="QAO87" s="323"/>
      <c r="QAP87" s="323"/>
      <c r="QAQ87" s="323"/>
      <c r="QAR87" s="323"/>
      <c r="QAS87" s="323"/>
      <c r="QAT87" s="323"/>
      <c r="QAU87" s="323"/>
      <c r="QAV87" s="323"/>
      <c r="QAW87" s="323"/>
      <c r="QAX87" s="323"/>
      <c r="QAY87" s="323"/>
      <c r="QAZ87" s="323"/>
      <c r="QBA87" s="323"/>
      <c r="QBB87" s="323"/>
      <c r="QBC87" s="323"/>
      <c r="QBD87" s="323"/>
      <c r="QBE87" s="323"/>
      <c r="QBF87" s="323"/>
      <c r="QBG87" s="323"/>
      <c r="QBH87" s="323"/>
      <c r="QBI87" s="323"/>
      <c r="QBJ87" s="323"/>
      <c r="QBK87" s="323"/>
      <c r="QBL87" s="323"/>
      <c r="QBM87" s="323"/>
      <c r="QBN87" s="323"/>
      <c r="QBO87" s="323"/>
      <c r="QBP87" s="323"/>
      <c r="QBQ87" s="323"/>
      <c r="QBR87" s="323"/>
      <c r="QBS87" s="323"/>
      <c r="QBT87" s="323"/>
      <c r="QBU87" s="323"/>
      <c r="QBV87" s="323"/>
      <c r="QBW87" s="323"/>
      <c r="QBX87" s="323"/>
      <c r="QBY87" s="323"/>
      <c r="QBZ87" s="323"/>
      <c r="QCA87" s="323"/>
      <c r="QCB87" s="323"/>
      <c r="QCC87" s="323"/>
      <c r="QCD87" s="323"/>
      <c r="QCE87" s="323"/>
      <c r="QCF87" s="323"/>
      <c r="QCG87" s="323"/>
      <c r="QCH87" s="323"/>
      <c r="QCI87" s="323"/>
      <c r="QCJ87" s="323"/>
      <c r="QCK87" s="323"/>
      <c r="QCL87" s="323"/>
      <c r="QCM87" s="323"/>
      <c r="QCN87" s="323"/>
      <c r="QCO87" s="323"/>
      <c r="QCP87" s="323"/>
      <c r="QCQ87" s="323"/>
      <c r="QCR87" s="323"/>
      <c r="QCS87" s="323"/>
      <c r="QCT87" s="323"/>
      <c r="QCU87" s="323"/>
      <c r="QCV87" s="323"/>
      <c r="QCW87" s="323"/>
      <c r="QCX87" s="323"/>
      <c r="QCY87" s="323"/>
      <c r="QCZ87" s="323"/>
      <c r="QDA87" s="323"/>
      <c r="QDB87" s="323"/>
      <c r="QDC87" s="323"/>
      <c r="QDD87" s="323"/>
      <c r="QDE87" s="323"/>
      <c r="QDF87" s="323"/>
      <c r="QDG87" s="323"/>
      <c r="QDH87" s="323"/>
      <c r="QDI87" s="323"/>
      <c r="QDJ87" s="323"/>
      <c r="QDK87" s="323"/>
      <c r="QDL87" s="323"/>
      <c r="QDM87" s="323"/>
      <c r="QDN87" s="323"/>
      <c r="QDO87" s="323"/>
      <c r="QDP87" s="323"/>
      <c r="QDQ87" s="323"/>
      <c r="QDR87" s="323"/>
      <c r="QDS87" s="323"/>
      <c r="QDT87" s="323"/>
      <c r="QDU87" s="323"/>
      <c r="QDV87" s="323"/>
      <c r="QDW87" s="323"/>
      <c r="QDX87" s="323"/>
      <c r="QDY87" s="323"/>
      <c r="QDZ87" s="323"/>
      <c r="QEA87" s="323"/>
      <c r="QEB87" s="323"/>
      <c r="QEC87" s="323"/>
      <c r="QED87" s="323"/>
      <c r="QEE87" s="323"/>
      <c r="QEF87" s="323"/>
      <c r="QEG87" s="323"/>
      <c r="QEH87" s="323"/>
      <c r="QEI87" s="323"/>
      <c r="QEJ87" s="323"/>
      <c r="QEK87" s="323"/>
      <c r="QEL87" s="323"/>
      <c r="QEM87" s="323"/>
      <c r="QEN87" s="323"/>
      <c r="QEO87" s="323"/>
      <c r="QEP87" s="323"/>
      <c r="QEQ87" s="323"/>
      <c r="QER87" s="323"/>
      <c r="QES87" s="323"/>
      <c r="QET87" s="323"/>
      <c r="QEU87" s="323"/>
      <c r="QEV87" s="323"/>
      <c r="QEW87" s="323"/>
      <c r="QEX87" s="323"/>
      <c r="QEY87" s="323"/>
      <c r="QEZ87" s="323"/>
      <c r="QFA87" s="323"/>
      <c r="QFB87" s="323"/>
      <c r="QFC87" s="323"/>
      <c r="QFD87" s="323"/>
      <c r="QFE87" s="323"/>
      <c r="QFF87" s="323"/>
      <c r="QFG87" s="323"/>
      <c r="QFH87" s="323"/>
      <c r="QFI87" s="323"/>
      <c r="QFJ87" s="323"/>
      <c r="QFK87" s="323"/>
      <c r="QFL87" s="323"/>
      <c r="QFM87" s="323"/>
      <c r="QFN87" s="323"/>
      <c r="QFO87" s="323"/>
      <c r="QFP87" s="323"/>
      <c r="QFQ87" s="323"/>
      <c r="QFR87" s="323"/>
      <c r="QFS87" s="323"/>
      <c r="QFT87" s="323"/>
      <c r="QFU87" s="323"/>
      <c r="QFV87" s="323"/>
      <c r="QFW87" s="323"/>
      <c r="QFX87" s="323"/>
      <c r="QFY87" s="323"/>
      <c r="QFZ87" s="323"/>
      <c r="QGA87" s="323"/>
      <c r="QGB87" s="323"/>
      <c r="QGC87" s="323"/>
      <c r="QGD87" s="323"/>
      <c r="QGE87" s="323"/>
      <c r="QGF87" s="323"/>
      <c r="QGG87" s="323"/>
      <c r="QGH87" s="323"/>
      <c r="QGI87" s="323"/>
      <c r="QGJ87" s="323"/>
      <c r="QGK87" s="323"/>
      <c r="QGL87" s="323"/>
      <c r="QGM87" s="323"/>
      <c r="QGN87" s="323"/>
      <c r="QGO87" s="323"/>
      <c r="QGP87" s="323"/>
      <c r="QGQ87" s="323"/>
      <c r="QGR87" s="323"/>
      <c r="QGS87" s="323"/>
      <c r="QGT87" s="323"/>
      <c r="QGU87" s="323"/>
      <c r="QGV87" s="323"/>
      <c r="QGW87" s="323"/>
      <c r="QGX87" s="323"/>
      <c r="QGY87" s="323"/>
      <c r="QGZ87" s="323"/>
      <c r="QHA87" s="323"/>
      <c r="QHB87" s="323"/>
      <c r="QHC87" s="323"/>
      <c r="QHD87" s="323"/>
      <c r="QHE87" s="323"/>
      <c r="QHF87" s="323"/>
      <c r="QHG87" s="323"/>
      <c r="QHH87" s="323"/>
      <c r="QHI87" s="323"/>
      <c r="QHJ87" s="323"/>
      <c r="QHK87" s="323"/>
      <c r="QHL87" s="323"/>
      <c r="QHM87" s="323"/>
      <c r="QHN87" s="323"/>
      <c r="QHO87" s="323"/>
      <c r="QHP87" s="323"/>
      <c r="QHQ87" s="323"/>
      <c r="QHR87" s="323"/>
      <c r="QHS87" s="323"/>
      <c r="QHT87" s="323"/>
      <c r="QHU87" s="323"/>
      <c r="QHV87" s="323"/>
      <c r="QHW87" s="323"/>
      <c r="QHX87" s="323"/>
      <c r="QHY87" s="323"/>
      <c r="QHZ87" s="323"/>
      <c r="QIA87" s="323"/>
      <c r="QIB87" s="323"/>
      <c r="QIC87" s="323"/>
      <c r="QID87" s="323"/>
      <c r="QIE87" s="323"/>
      <c r="QIF87" s="323"/>
      <c r="QIG87" s="323"/>
      <c r="QIH87" s="323"/>
      <c r="QII87" s="323"/>
      <c r="QIJ87" s="323"/>
      <c r="QIK87" s="323"/>
      <c r="QIL87" s="323"/>
      <c r="QIM87" s="323"/>
      <c r="QIN87" s="323"/>
      <c r="QIO87" s="323"/>
      <c r="QIP87" s="323"/>
      <c r="QIQ87" s="323"/>
      <c r="QIR87" s="323"/>
      <c r="QIS87" s="323"/>
      <c r="QIT87" s="323"/>
      <c r="QIU87" s="323"/>
      <c r="QIV87" s="323"/>
      <c r="QIW87" s="323"/>
      <c r="QIX87" s="323"/>
      <c r="QIY87" s="323"/>
      <c r="QIZ87" s="323"/>
      <c r="QJA87" s="323"/>
      <c r="QJB87" s="323"/>
      <c r="QJC87" s="323"/>
      <c r="QJD87" s="323"/>
      <c r="QJE87" s="323"/>
      <c r="QJF87" s="323"/>
      <c r="QJG87" s="323"/>
      <c r="QJH87" s="323"/>
      <c r="QJI87" s="323"/>
      <c r="QJJ87" s="323"/>
      <c r="QJK87" s="323"/>
      <c r="QJL87" s="323"/>
      <c r="QJM87" s="323"/>
      <c r="QJN87" s="323"/>
      <c r="QJO87" s="323"/>
      <c r="QJP87" s="323"/>
      <c r="QJQ87" s="323"/>
      <c r="QJR87" s="323"/>
      <c r="QJS87" s="323"/>
      <c r="QJT87" s="323"/>
      <c r="QJU87" s="323"/>
      <c r="QJV87" s="323"/>
      <c r="QJW87" s="323"/>
      <c r="QJX87" s="323"/>
      <c r="QJY87" s="323"/>
      <c r="QJZ87" s="323"/>
      <c r="QKA87" s="323"/>
      <c r="QKB87" s="323"/>
      <c r="QKC87" s="323"/>
      <c r="QKD87" s="323"/>
      <c r="QKE87" s="323"/>
      <c r="QKF87" s="323"/>
      <c r="QKG87" s="323"/>
      <c r="QKH87" s="323"/>
      <c r="QKI87" s="323"/>
      <c r="QKJ87" s="323"/>
      <c r="QKK87" s="323"/>
      <c r="QKL87" s="323"/>
      <c r="QKM87" s="323"/>
      <c r="QKN87" s="323"/>
      <c r="QKO87" s="323"/>
      <c r="QKP87" s="323"/>
      <c r="QKQ87" s="323"/>
      <c r="QKR87" s="323"/>
      <c r="QKS87" s="323"/>
      <c r="QKT87" s="323"/>
      <c r="QKU87" s="323"/>
      <c r="QKV87" s="323"/>
      <c r="QKW87" s="323"/>
      <c r="QKX87" s="323"/>
      <c r="QKY87" s="323"/>
      <c r="QKZ87" s="323"/>
      <c r="QLA87" s="323"/>
      <c r="QLB87" s="323"/>
      <c r="QLC87" s="323"/>
      <c r="QLD87" s="323"/>
      <c r="QLE87" s="323"/>
      <c r="QLF87" s="323"/>
      <c r="QLG87" s="323"/>
      <c r="QLH87" s="323"/>
      <c r="QLI87" s="323"/>
      <c r="QLJ87" s="323"/>
      <c r="QLK87" s="323"/>
      <c r="QLL87" s="323"/>
      <c r="QLM87" s="323"/>
      <c r="QLN87" s="323"/>
      <c r="QLO87" s="323"/>
      <c r="QLP87" s="323"/>
      <c r="QLQ87" s="323"/>
      <c r="QLR87" s="323"/>
      <c r="QLS87" s="323"/>
      <c r="QLT87" s="323"/>
      <c r="QLU87" s="323"/>
      <c r="QLV87" s="323"/>
      <c r="QLW87" s="323"/>
      <c r="QLX87" s="323"/>
      <c r="QLY87" s="323"/>
      <c r="QLZ87" s="323"/>
      <c r="QMA87" s="323"/>
      <c r="QMB87" s="323"/>
      <c r="QMC87" s="323"/>
      <c r="QMD87" s="323"/>
      <c r="QME87" s="323"/>
      <c r="QMF87" s="323"/>
      <c r="QMG87" s="323"/>
      <c r="QMH87" s="323"/>
      <c r="QMI87" s="323"/>
      <c r="QMJ87" s="323"/>
      <c r="QMK87" s="323"/>
      <c r="QML87" s="323"/>
      <c r="QMM87" s="323"/>
      <c r="QMN87" s="323"/>
      <c r="QMO87" s="323"/>
      <c r="QMP87" s="323"/>
      <c r="QMQ87" s="323"/>
      <c r="QMR87" s="323"/>
      <c r="QMS87" s="323"/>
      <c r="QMT87" s="323"/>
      <c r="QMU87" s="323"/>
      <c r="QMV87" s="323"/>
      <c r="QMW87" s="323"/>
      <c r="QMX87" s="323"/>
      <c r="QMY87" s="323"/>
      <c r="QMZ87" s="323"/>
      <c r="QNA87" s="323"/>
      <c r="QNB87" s="323"/>
      <c r="QNC87" s="323"/>
      <c r="QND87" s="323"/>
      <c r="QNE87" s="323"/>
      <c r="QNF87" s="323"/>
      <c r="QNG87" s="323"/>
      <c r="QNH87" s="323"/>
      <c r="QNI87" s="323"/>
      <c r="QNJ87" s="323"/>
      <c r="QNK87" s="323"/>
      <c r="QNL87" s="323"/>
      <c r="QNM87" s="323"/>
      <c r="QNN87" s="323"/>
      <c r="QNO87" s="323"/>
      <c r="QNP87" s="323"/>
      <c r="QNQ87" s="323"/>
      <c r="QNR87" s="323"/>
      <c r="QNS87" s="323"/>
      <c r="QNT87" s="323"/>
      <c r="QNU87" s="323"/>
      <c r="QNV87" s="323"/>
      <c r="QNW87" s="323"/>
      <c r="QNX87" s="323"/>
      <c r="QNY87" s="323"/>
      <c r="QNZ87" s="323"/>
      <c r="QOA87" s="323"/>
      <c r="QOB87" s="323"/>
      <c r="QOC87" s="323"/>
      <c r="QOD87" s="323"/>
      <c r="QOE87" s="323"/>
      <c r="QOF87" s="323"/>
      <c r="QOG87" s="323"/>
      <c r="QOH87" s="323"/>
      <c r="QOI87" s="323"/>
      <c r="QOJ87" s="323"/>
      <c r="QOK87" s="323"/>
      <c r="QOL87" s="323"/>
      <c r="QOM87" s="323"/>
      <c r="QON87" s="323"/>
      <c r="QOO87" s="323"/>
      <c r="QOP87" s="323"/>
      <c r="QOQ87" s="323"/>
      <c r="QOR87" s="323"/>
      <c r="QOS87" s="323"/>
      <c r="QOT87" s="323"/>
      <c r="QOU87" s="323"/>
      <c r="QOV87" s="323"/>
      <c r="QOW87" s="323"/>
      <c r="QOX87" s="323"/>
      <c r="QOY87" s="323"/>
      <c r="QOZ87" s="323"/>
      <c r="QPA87" s="323"/>
      <c r="QPB87" s="323"/>
      <c r="QPC87" s="323"/>
      <c r="QPD87" s="323"/>
      <c r="QPE87" s="323"/>
      <c r="QPF87" s="323"/>
      <c r="QPG87" s="323"/>
      <c r="QPH87" s="323"/>
      <c r="QPI87" s="323"/>
      <c r="QPJ87" s="323"/>
      <c r="QPK87" s="323"/>
      <c r="QPL87" s="323"/>
      <c r="QPM87" s="323"/>
      <c r="QPN87" s="323"/>
      <c r="QPO87" s="323"/>
      <c r="QPP87" s="323"/>
      <c r="QPQ87" s="323"/>
      <c r="QPR87" s="323"/>
      <c r="QPS87" s="323"/>
      <c r="QPT87" s="323"/>
      <c r="QPU87" s="323"/>
      <c r="QPV87" s="323"/>
      <c r="QPW87" s="323"/>
      <c r="QPX87" s="323"/>
      <c r="QPY87" s="323"/>
      <c r="QPZ87" s="323"/>
      <c r="QQA87" s="323"/>
      <c r="QQB87" s="323"/>
      <c r="QQC87" s="323"/>
      <c r="QQD87" s="323"/>
      <c r="QQE87" s="323"/>
      <c r="QQF87" s="323"/>
      <c r="QQG87" s="323"/>
      <c r="QQH87" s="323"/>
      <c r="QQI87" s="323"/>
      <c r="QQJ87" s="323"/>
      <c r="QQK87" s="323"/>
      <c r="QQL87" s="323"/>
      <c r="QQM87" s="323"/>
      <c r="QQN87" s="323"/>
      <c r="QQO87" s="323"/>
      <c r="QQP87" s="323"/>
      <c r="QQQ87" s="323"/>
      <c r="QQR87" s="323"/>
      <c r="QQS87" s="323"/>
      <c r="QQT87" s="323"/>
      <c r="QQU87" s="323"/>
      <c r="QQV87" s="323"/>
      <c r="QQW87" s="323"/>
      <c r="QQX87" s="323"/>
      <c r="QQY87" s="323"/>
      <c r="QQZ87" s="323"/>
      <c r="QRA87" s="323"/>
      <c r="QRB87" s="323"/>
      <c r="QRC87" s="323"/>
      <c r="QRD87" s="323"/>
      <c r="QRE87" s="323"/>
      <c r="QRF87" s="323"/>
      <c r="QRG87" s="323"/>
      <c r="QRH87" s="323"/>
      <c r="QRI87" s="323"/>
      <c r="QRJ87" s="323"/>
      <c r="QRK87" s="323"/>
      <c r="QRL87" s="323"/>
      <c r="QRM87" s="323"/>
      <c r="QRN87" s="323"/>
      <c r="QRO87" s="323"/>
      <c r="QRP87" s="323"/>
      <c r="QRQ87" s="323"/>
      <c r="QRR87" s="323"/>
      <c r="QRS87" s="323"/>
      <c r="QRT87" s="323"/>
      <c r="QRU87" s="323"/>
      <c r="QRV87" s="323"/>
      <c r="QRW87" s="323"/>
      <c r="QRX87" s="323"/>
      <c r="QRY87" s="323"/>
      <c r="QRZ87" s="323"/>
      <c r="QSA87" s="323"/>
      <c r="QSB87" s="323"/>
      <c r="QSC87" s="323"/>
      <c r="QSD87" s="323"/>
      <c r="QSE87" s="323"/>
      <c r="QSF87" s="323"/>
      <c r="QSG87" s="323"/>
      <c r="QSH87" s="323"/>
      <c r="QSI87" s="323"/>
      <c r="QSJ87" s="323"/>
      <c r="QSK87" s="323"/>
      <c r="QSL87" s="323"/>
      <c r="QSM87" s="323"/>
      <c r="QSN87" s="323"/>
      <c r="QSO87" s="323"/>
      <c r="QSP87" s="323"/>
      <c r="QSQ87" s="323"/>
      <c r="QSR87" s="323"/>
      <c r="QSS87" s="323"/>
      <c r="QST87" s="323"/>
      <c r="QSU87" s="323"/>
      <c r="QSV87" s="323"/>
      <c r="QSW87" s="323"/>
      <c r="QSX87" s="323"/>
      <c r="QSY87" s="323"/>
      <c r="QSZ87" s="323"/>
      <c r="QTA87" s="323"/>
      <c r="QTB87" s="323"/>
      <c r="QTC87" s="323"/>
      <c r="QTD87" s="323"/>
      <c r="QTE87" s="323"/>
      <c r="QTF87" s="323"/>
      <c r="QTG87" s="323"/>
      <c r="QTH87" s="323"/>
      <c r="QTI87" s="323"/>
      <c r="QTJ87" s="323"/>
      <c r="QTK87" s="323"/>
      <c r="QTL87" s="323"/>
      <c r="QTM87" s="323"/>
      <c r="QTN87" s="323"/>
      <c r="QTO87" s="323"/>
      <c r="QTP87" s="323"/>
      <c r="QTQ87" s="323"/>
      <c r="QTR87" s="323"/>
      <c r="QTS87" s="323"/>
      <c r="QTT87" s="323"/>
      <c r="QTU87" s="323"/>
      <c r="QTV87" s="323"/>
      <c r="QTW87" s="323"/>
      <c r="QTX87" s="323"/>
      <c r="QTY87" s="323"/>
      <c r="QTZ87" s="323"/>
      <c r="QUA87" s="323"/>
      <c r="QUB87" s="323"/>
      <c r="QUC87" s="323"/>
      <c r="QUD87" s="323"/>
      <c r="QUE87" s="323"/>
      <c r="QUF87" s="323"/>
      <c r="QUG87" s="323"/>
      <c r="QUH87" s="323"/>
      <c r="QUI87" s="323"/>
      <c r="QUJ87" s="323"/>
      <c r="QUK87" s="323"/>
      <c r="QUL87" s="323"/>
      <c r="QUM87" s="323"/>
      <c r="QUN87" s="323"/>
      <c r="QUO87" s="323"/>
      <c r="QUP87" s="323"/>
      <c r="QUQ87" s="323"/>
      <c r="QUR87" s="323"/>
      <c r="QUS87" s="323"/>
      <c r="QUT87" s="323"/>
      <c r="QUU87" s="323"/>
      <c r="QUV87" s="323"/>
      <c r="QUW87" s="323"/>
      <c r="QUX87" s="323"/>
      <c r="QUY87" s="323"/>
      <c r="QUZ87" s="323"/>
      <c r="QVA87" s="323"/>
      <c r="QVB87" s="323"/>
      <c r="QVC87" s="323"/>
      <c r="QVD87" s="323"/>
      <c r="QVE87" s="323"/>
      <c r="QVF87" s="323"/>
      <c r="QVG87" s="323"/>
      <c r="QVH87" s="323"/>
      <c r="QVI87" s="323"/>
      <c r="QVJ87" s="323"/>
      <c r="QVK87" s="323"/>
      <c r="QVL87" s="323"/>
      <c r="QVM87" s="323"/>
      <c r="QVN87" s="323"/>
      <c r="QVO87" s="323"/>
      <c r="QVP87" s="323"/>
      <c r="QVQ87" s="323"/>
      <c r="QVR87" s="323"/>
      <c r="QVS87" s="323"/>
      <c r="QVT87" s="323"/>
      <c r="QVU87" s="323"/>
      <c r="QVV87" s="323"/>
      <c r="QVW87" s="323"/>
      <c r="QVX87" s="323"/>
      <c r="QVY87" s="323"/>
      <c r="QVZ87" s="323"/>
      <c r="QWA87" s="323"/>
      <c r="QWB87" s="323"/>
      <c r="QWC87" s="323"/>
      <c r="QWD87" s="323"/>
      <c r="QWE87" s="323"/>
      <c r="QWF87" s="323"/>
      <c r="QWG87" s="323"/>
      <c r="QWH87" s="323"/>
      <c r="QWI87" s="323"/>
      <c r="QWJ87" s="323"/>
      <c r="QWK87" s="323"/>
      <c r="QWL87" s="323"/>
      <c r="QWM87" s="323"/>
      <c r="QWN87" s="323"/>
      <c r="QWO87" s="323"/>
      <c r="QWP87" s="323"/>
      <c r="QWQ87" s="323"/>
      <c r="QWR87" s="323"/>
      <c r="QWS87" s="323"/>
      <c r="QWT87" s="323"/>
      <c r="QWU87" s="323"/>
      <c r="QWV87" s="323"/>
      <c r="QWW87" s="323"/>
      <c r="QWX87" s="323"/>
      <c r="QWY87" s="323"/>
      <c r="QWZ87" s="323"/>
      <c r="QXA87" s="323"/>
      <c r="QXB87" s="323"/>
      <c r="QXC87" s="323"/>
      <c r="QXD87" s="323"/>
      <c r="QXE87" s="323"/>
      <c r="QXF87" s="323"/>
      <c r="QXG87" s="323"/>
      <c r="QXH87" s="323"/>
      <c r="QXI87" s="323"/>
      <c r="QXJ87" s="323"/>
      <c r="QXK87" s="323"/>
      <c r="QXL87" s="323"/>
      <c r="QXM87" s="323"/>
      <c r="QXN87" s="323"/>
      <c r="QXO87" s="323"/>
      <c r="QXP87" s="323"/>
      <c r="QXQ87" s="323"/>
      <c r="QXR87" s="323"/>
      <c r="QXS87" s="323"/>
      <c r="QXT87" s="323"/>
      <c r="QXU87" s="323"/>
      <c r="QXV87" s="323"/>
      <c r="QXW87" s="323"/>
      <c r="QXX87" s="323"/>
      <c r="QXY87" s="323"/>
      <c r="QXZ87" s="323"/>
      <c r="QYA87" s="323"/>
      <c r="QYB87" s="323"/>
      <c r="QYC87" s="323"/>
      <c r="QYD87" s="323"/>
      <c r="QYE87" s="323"/>
      <c r="QYF87" s="323"/>
      <c r="QYG87" s="323"/>
      <c r="QYH87" s="323"/>
      <c r="QYI87" s="323"/>
      <c r="QYJ87" s="323"/>
      <c r="QYK87" s="323"/>
      <c r="QYL87" s="323"/>
      <c r="QYM87" s="323"/>
      <c r="QYN87" s="323"/>
      <c r="QYO87" s="323"/>
      <c r="QYP87" s="323"/>
      <c r="QYQ87" s="323"/>
      <c r="QYR87" s="323"/>
      <c r="QYS87" s="323"/>
      <c r="QYT87" s="323"/>
      <c r="QYU87" s="323"/>
      <c r="QYV87" s="323"/>
      <c r="QYW87" s="323"/>
      <c r="QYX87" s="323"/>
      <c r="QYY87" s="323"/>
      <c r="QYZ87" s="323"/>
      <c r="QZA87" s="323"/>
      <c r="QZB87" s="323"/>
      <c r="QZC87" s="323"/>
      <c r="QZD87" s="323"/>
      <c r="QZE87" s="323"/>
      <c r="QZF87" s="323"/>
      <c r="QZG87" s="323"/>
      <c r="QZH87" s="323"/>
      <c r="QZI87" s="323"/>
      <c r="QZJ87" s="323"/>
      <c r="QZK87" s="323"/>
      <c r="QZL87" s="323"/>
      <c r="QZM87" s="323"/>
      <c r="QZN87" s="323"/>
      <c r="QZO87" s="323"/>
      <c r="QZP87" s="323"/>
      <c r="QZQ87" s="323"/>
      <c r="QZR87" s="323"/>
      <c r="QZS87" s="323"/>
      <c r="QZT87" s="323"/>
      <c r="QZU87" s="323"/>
      <c r="QZV87" s="323"/>
      <c r="QZW87" s="323"/>
      <c r="QZX87" s="323"/>
      <c r="QZY87" s="323"/>
      <c r="QZZ87" s="323"/>
      <c r="RAA87" s="323"/>
      <c r="RAB87" s="323"/>
      <c r="RAC87" s="323"/>
      <c r="RAD87" s="323"/>
      <c r="RAE87" s="323"/>
      <c r="RAF87" s="323"/>
      <c r="RAG87" s="323"/>
      <c r="RAH87" s="323"/>
      <c r="RAI87" s="323"/>
      <c r="RAJ87" s="323"/>
      <c r="RAK87" s="323"/>
      <c r="RAL87" s="323"/>
      <c r="RAM87" s="323"/>
      <c r="RAN87" s="323"/>
      <c r="RAO87" s="323"/>
      <c r="RAP87" s="323"/>
      <c r="RAQ87" s="323"/>
      <c r="RAR87" s="323"/>
      <c r="RAS87" s="323"/>
      <c r="RAT87" s="323"/>
      <c r="RAU87" s="323"/>
      <c r="RAV87" s="323"/>
      <c r="RAW87" s="323"/>
      <c r="RAX87" s="323"/>
      <c r="RAY87" s="323"/>
      <c r="RAZ87" s="323"/>
      <c r="RBA87" s="323"/>
      <c r="RBB87" s="323"/>
      <c r="RBC87" s="323"/>
      <c r="RBD87" s="323"/>
      <c r="RBE87" s="323"/>
      <c r="RBF87" s="323"/>
      <c r="RBG87" s="323"/>
      <c r="RBH87" s="323"/>
      <c r="RBI87" s="323"/>
      <c r="RBJ87" s="323"/>
      <c r="RBK87" s="323"/>
      <c r="RBL87" s="323"/>
      <c r="RBM87" s="323"/>
      <c r="RBN87" s="323"/>
      <c r="RBO87" s="323"/>
      <c r="RBP87" s="323"/>
      <c r="RBQ87" s="323"/>
      <c r="RBR87" s="323"/>
      <c r="RBS87" s="323"/>
      <c r="RBT87" s="323"/>
      <c r="RBU87" s="323"/>
      <c r="RBV87" s="323"/>
      <c r="RBW87" s="323"/>
      <c r="RBX87" s="323"/>
      <c r="RBY87" s="323"/>
      <c r="RBZ87" s="323"/>
      <c r="RCA87" s="323"/>
      <c r="RCB87" s="323"/>
      <c r="RCC87" s="323"/>
      <c r="RCD87" s="323"/>
      <c r="RCE87" s="323"/>
      <c r="RCF87" s="323"/>
      <c r="RCG87" s="323"/>
      <c r="RCH87" s="323"/>
      <c r="RCI87" s="323"/>
      <c r="RCJ87" s="323"/>
      <c r="RCK87" s="323"/>
      <c r="RCL87" s="323"/>
      <c r="RCM87" s="323"/>
      <c r="RCN87" s="323"/>
      <c r="RCO87" s="323"/>
      <c r="RCP87" s="323"/>
      <c r="RCQ87" s="323"/>
      <c r="RCR87" s="323"/>
      <c r="RCS87" s="323"/>
      <c r="RCT87" s="323"/>
      <c r="RCU87" s="323"/>
      <c r="RCV87" s="323"/>
      <c r="RCW87" s="323"/>
      <c r="RCX87" s="323"/>
      <c r="RCY87" s="323"/>
      <c r="RCZ87" s="323"/>
      <c r="RDA87" s="323"/>
      <c r="RDB87" s="323"/>
      <c r="RDC87" s="323"/>
      <c r="RDD87" s="323"/>
      <c r="RDE87" s="323"/>
      <c r="RDF87" s="323"/>
      <c r="RDG87" s="323"/>
      <c r="RDH87" s="323"/>
      <c r="RDI87" s="323"/>
      <c r="RDJ87" s="323"/>
      <c r="RDK87" s="323"/>
      <c r="RDL87" s="323"/>
      <c r="RDM87" s="323"/>
      <c r="RDN87" s="323"/>
      <c r="RDO87" s="323"/>
      <c r="RDP87" s="323"/>
      <c r="RDQ87" s="323"/>
      <c r="RDR87" s="323"/>
      <c r="RDS87" s="323"/>
      <c r="RDT87" s="323"/>
      <c r="RDU87" s="323"/>
      <c r="RDV87" s="323"/>
      <c r="RDW87" s="323"/>
      <c r="RDX87" s="323"/>
      <c r="RDY87" s="323"/>
      <c r="RDZ87" s="323"/>
      <c r="REA87" s="323"/>
      <c r="REB87" s="323"/>
      <c r="REC87" s="323"/>
      <c r="RED87" s="323"/>
      <c r="REE87" s="323"/>
      <c r="REF87" s="323"/>
      <c r="REG87" s="323"/>
      <c r="REH87" s="323"/>
      <c r="REI87" s="323"/>
      <c r="REJ87" s="323"/>
      <c r="REK87" s="323"/>
      <c r="REL87" s="323"/>
      <c r="REM87" s="323"/>
      <c r="REN87" s="323"/>
      <c r="REO87" s="323"/>
      <c r="REP87" s="323"/>
      <c r="REQ87" s="323"/>
      <c r="RER87" s="323"/>
      <c r="RES87" s="323"/>
      <c r="RET87" s="323"/>
      <c r="REU87" s="323"/>
      <c r="REV87" s="323"/>
      <c r="REW87" s="323"/>
      <c r="REX87" s="323"/>
      <c r="REY87" s="323"/>
      <c r="REZ87" s="323"/>
      <c r="RFA87" s="323"/>
      <c r="RFB87" s="323"/>
      <c r="RFC87" s="323"/>
      <c r="RFD87" s="323"/>
      <c r="RFE87" s="323"/>
      <c r="RFF87" s="323"/>
      <c r="RFG87" s="323"/>
      <c r="RFH87" s="323"/>
      <c r="RFI87" s="323"/>
      <c r="RFJ87" s="323"/>
      <c r="RFK87" s="323"/>
      <c r="RFL87" s="323"/>
      <c r="RFM87" s="323"/>
      <c r="RFN87" s="323"/>
      <c r="RFO87" s="323"/>
      <c r="RFP87" s="323"/>
      <c r="RFQ87" s="323"/>
      <c r="RFR87" s="323"/>
      <c r="RFS87" s="323"/>
      <c r="RFT87" s="323"/>
      <c r="RFU87" s="323"/>
      <c r="RFV87" s="323"/>
      <c r="RFW87" s="323"/>
      <c r="RFX87" s="323"/>
      <c r="RFY87" s="323"/>
      <c r="RFZ87" s="323"/>
      <c r="RGA87" s="323"/>
      <c r="RGB87" s="323"/>
      <c r="RGC87" s="323"/>
      <c r="RGD87" s="323"/>
      <c r="RGE87" s="323"/>
      <c r="RGF87" s="323"/>
      <c r="RGG87" s="323"/>
      <c r="RGH87" s="323"/>
      <c r="RGI87" s="323"/>
      <c r="RGJ87" s="323"/>
      <c r="RGK87" s="323"/>
      <c r="RGL87" s="323"/>
      <c r="RGM87" s="323"/>
      <c r="RGN87" s="323"/>
      <c r="RGO87" s="323"/>
      <c r="RGP87" s="323"/>
      <c r="RGQ87" s="323"/>
      <c r="RGR87" s="323"/>
      <c r="RGS87" s="323"/>
      <c r="RGT87" s="323"/>
      <c r="RGU87" s="323"/>
      <c r="RGV87" s="323"/>
      <c r="RGW87" s="323"/>
      <c r="RGX87" s="323"/>
      <c r="RGY87" s="323"/>
      <c r="RGZ87" s="323"/>
      <c r="RHA87" s="323"/>
      <c r="RHB87" s="323"/>
      <c r="RHC87" s="323"/>
      <c r="RHD87" s="323"/>
      <c r="RHE87" s="323"/>
      <c r="RHF87" s="323"/>
      <c r="RHG87" s="323"/>
      <c r="RHH87" s="323"/>
      <c r="RHI87" s="323"/>
      <c r="RHJ87" s="323"/>
      <c r="RHK87" s="323"/>
      <c r="RHL87" s="323"/>
      <c r="RHM87" s="323"/>
      <c r="RHN87" s="323"/>
      <c r="RHO87" s="323"/>
      <c r="RHP87" s="323"/>
      <c r="RHQ87" s="323"/>
      <c r="RHR87" s="323"/>
      <c r="RHS87" s="323"/>
      <c r="RHT87" s="323"/>
      <c r="RHU87" s="323"/>
      <c r="RHV87" s="323"/>
      <c r="RHW87" s="323"/>
      <c r="RHX87" s="323"/>
      <c r="RHY87" s="323"/>
      <c r="RHZ87" s="323"/>
      <c r="RIA87" s="323"/>
      <c r="RIB87" s="323"/>
      <c r="RIC87" s="323"/>
      <c r="RID87" s="323"/>
      <c r="RIE87" s="323"/>
      <c r="RIF87" s="323"/>
      <c r="RIG87" s="323"/>
      <c r="RIH87" s="323"/>
      <c r="RII87" s="323"/>
      <c r="RIJ87" s="323"/>
      <c r="RIK87" s="323"/>
      <c r="RIL87" s="323"/>
      <c r="RIM87" s="323"/>
      <c r="RIN87" s="323"/>
      <c r="RIO87" s="323"/>
      <c r="RIP87" s="323"/>
      <c r="RIQ87" s="323"/>
      <c r="RIR87" s="323"/>
      <c r="RIS87" s="323"/>
      <c r="RIT87" s="323"/>
      <c r="RIU87" s="323"/>
      <c r="RIV87" s="323"/>
      <c r="RIW87" s="323"/>
      <c r="RIX87" s="323"/>
      <c r="RIY87" s="323"/>
      <c r="RIZ87" s="323"/>
      <c r="RJA87" s="323"/>
      <c r="RJB87" s="323"/>
      <c r="RJC87" s="323"/>
      <c r="RJD87" s="323"/>
      <c r="RJE87" s="323"/>
      <c r="RJF87" s="323"/>
      <c r="RJG87" s="323"/>
      <c r="RJH87" s="323"/>
      <c r="RJI87" s="323"/>
      <c r="RJJ87" s="323"/>
      <c r="RJK87" s="323"/>
      <c r="RJL87" s="323"/>
      <c r="RJM87" s="323"/>
      <c r="RJN87" s="323"/>
      <c r="RJO87" s="323"/>
      <c r="RJP87" s="323"/>
      <c r="RJQ87" s="323"/>
      <c r="RJR87" s="323"/>
      <c r="RJS87" s="323"/>
      <c r="RJT87" s="323"/>
      <c r="RJU87" s="323"/>
      <c r="RJV87" s="323"/>
      <c r="RJW87" s="323"/>
      <c r="RJX87" s="323"/>
      <c r="RJY87" s="323"/>
      <c r="RJZ87" s="323"/>
      <c r="RKA87" s="323"/>
      <c r="RKB87" s="323"/>
      <c r="RKC87" s="323"/>
      <c r="RKD87" s="323"/>
      <c r="RKE87" s="323"/>
      <c r="RKF87" s="323"/>
      <c r="RKG87" s="323"/>
      <c r="RKH87" s="323"/>
      <c r="RKI87" s="323"/>
      <c r="RKJ87" s="323"/>
      <c r="RKK87" s="323"/>
      <c r="RKL87" s="323"/>
      <c r="RKM87" s="323"/>
      <c r="RKN87" s="323"/>
      <c r="RKO87" s="323"/>
      <c r="RKP87" s="323"/>
      <c r="RKQ87" s="323"/>
      <c r="RKR87" s="323"/>
      <c r="RKS87" s="323"/>
      <c r="RKT87" s="323"/>
      <c r="RKU87" s="323"/>
      <c r="RKV87" s="323"/>
      <c r="RKW87" s="323"/>
      <c r="RKX87" s="323"/>
      <c r="RKY87" s="323"/>
      <c r="RKZ87" s="323"/>
      <c r="RLA87" s="323"/>
      <c r="RLB87" s="323"/>
      <c r="RLC87" s="323"/>
      <c r="RLD87" s="323"/>
      <c r="RLE87" s="323"/>
      <c r="RLF87" s="323"/>
      <c r="RLG87" s="323"/>
      <c r="RLH87" s="323"/>
      <c r="RLI87" s="323"/>
      <c r="RLJ87" s="323"/>
      <c r="RLK87" s="323"/>
      <c r="RLL87" s="323"/>
      <c r="RLM87" s="323"/>
      <c r="RLN87" s="323"/>
      <c r="RLO87" s="323"/>
      <c r="RLP87" s="323"/>
      <c r="RLQ87" s="323"/>
      <c r="RLR87" s="323"/>
      <c r="RLS87" s="323"/>
      <c r="RLT87" s="323"/>
      <c r="RLU87" s="323"/>
      <c r="RLV87" s="323"/>
      <c r="RLW87" s="323"/>
      <c r="RLX87" s="323"/>
      <c r="RLY87" s="323"/>
      <c r="RLZ87" s="323"/>
      <c r="RMA87" s="323"/>
      <c r="RMB87" s="323"/>
      <c r="RMC87" s="323"/>
      <c r="RMD87" s="323"/>
      <c r="RME87" s="323"/>
      <c r="RMF87" s="323"/>
      <c r="RMG87" s="323"/>
      <c r="RMH87" s="323"/>
      <c r="RMI87" s="323"/>
      <c r="RMJ87" s="323"/>
      <c r="RMK87" s="323"/>
      <c r="RML87" s="323"/>
      <c r="RMM87" s="323"/>
      <c r="RMN87" s="323"/>
      <c r="RMO87" s="323"/>
      <c r="RMP87" s="323"/>
      <c r="RMQ87" s="323"/>
      <c r="RMR87" s="323"/>
      <c r="RMS87" s="323"/>
      <c r="RMT87" s="323"/>
      <c r="RMU87" s="323"/>
      <c r="RMV87" s="323"/>
      <c r="RMW87" s="323"/>
      <c r="RMX87" s="323"/>
      <c r="RMY87" s="323"/>
      <c r="RMZ87" s="323"/>
      <c r="RNA87" s="323"/>
      <c r="RNB87" s="323"/>
      <c r="RNC87" s="323"/>
      <c r="RND87" s="323"/>
      <c r="RNE87" s="323"/>
      <c r="RNF87" s="323"/>
      <c r="RNG87" s="323"/>
      <c r="RNH87" s="323"/>
      <c r="RNI87" s="323"/>
      <c r="RNJ87" s="323"/>
      <c r="RNK87" s="323"/>
      <c r="RNL87" s="323"/>
      <c r="RNM87" s="323"/>
      <c r="RNN87" s="323"/>
      <c r="RNO87" s="323"/>
      <c r="RNP87" s="323"/>
      <c r="RNQ87" s="323"/>
      <c r="RNR87" s="323"/>
      <c r="RNS87" s="323"/>
      <c r="RNT87" s="323"/>
      <c r="RNU87" s="323"/>
      <c r="RNV87" s="323"/>
      <c r="RNW87" s="323"/>
      <c r="RNX87" s="323"/>
      <c r="RNY87" s="323"/>
      <c r="RNZ87" s="323"/>
      <c r="ROA87" s="323"/>
      <c r="ROB87" s="323"/>
      <c r="ROC87" s="323"/>
      <c r="ROD87" s="323"/>
      <c r="ROE87" s="323"/>
      <c r="ROF87" s="323"/>
      <c r="ROG87" s="323"/>
      <c r="ROH87" s="323"/>
      <c r="ROI87" s="323"/>
      <c r="ROJ87" s="323"/>
      <c r="ROK87" s="323"/>
      <c r="ROL87" s="323"/>
      <c r="ROM87" s="323"/>
      <c r="RON87" s="323"/>
      <c r="ROO87" s="323"/>
      <c r="ROP87" s="323"/>
      <c r="ROQ87" s="323"/>
      <c r="ROR87" s="323"/>
      <c r="ROS87" s="323"/>
      <c r="ROT87" s="323"/>
      <c r="ROU87" s="323"/>
      <c r="ROV87" s="323"/>
      <c r="ROW87" s="323"/>
      <c r="ROX87" s="323"/>
      <c r="ROY87" s="323"/>
      <c r="ROZ87" s="323"/>
      <c r="RPA87" s="323"/>
      <c r="RPB87" s="323"/>
      <c r="RPC87" s="323"/>
      <c r="RPD87" s="323"/>
      <c r="RPE87" s="323"/>
      <c r="RPF87" s="323"/>
      <c r="RPG87" s="323"/>
      <c r="RPH87" s="323"/>
      <c r="RPI87" s="323"/>
      <c r="RPJ87" s="323"/>
      <c r="RPK87" s="323"/>
      <c r="RPL87" s="323"/>
      <c r="RPM87" s="323"/>
      <c r="RPN87" s="323"/>
      <c r="RPO87" s="323"/>
      <c r="RPP87" s="323"/>
      <c r="RPQ87" s="323"/>
      <c r="RPR87" s="323"/>
      <c r="RPS87" s="323"/>
      <c r="RPT87" s="323"/>
      <c r="RPU87" s="323"/>
      <c r="RPV87" s="323"/>
      <c r="RPW87" s="323"/>
      <c r="RPX87" s="323"/>
      <c r="RPY87" s="323"/>
      <c r="RPZ87" s="323"/>
      <c r="RQA87" s="323"/>
      <c r="RQB87" s="323"/>
      <c r="RQC87" s="323"/>
      <c r="RQD87" s="323"/>
      <c r="RQE87" s="323"/>
      <c r="RQF87" s="323"/>
      <c r="RQG87" s="323"/>
      <c r="RQH87" s="323"/>
      <c r="RQI87" s="323"/>
      <c r="RQJ87" s="323"/>
      <c r="RQK87" s="323"/>
      <c r="RQL87" s="323"/>
      <c r="RQM87" s="323"/>
      <c r="RQN87" s="323"/>
      <c r="RQO87" s="323"/>
      <c r="RQP87" s="323"/>
      <c r="RQQ87" s="323"/>
      <c r="RQR87" s="323"/>
      <c r="RQS87" s="323"/>
      <c r="RQT87" s="323"/>
      <c r="RQU87" s="323"/>
      <c r="RQV87" s="323"/>
      <c r="RQW87" s="323"/>
      <c r="RQX87" s="323"/>
      <c r="RQY87" s="323"/>
      <c r="RQZ87" s="323"/>
      <c r="RRA87" s="323"/>
      <c r="RRB87" s="323"/>
      <c r="RRC87" s="323"/>
      <c r="RRD87" s="323"/>
      <c r="RRE87" s="323"/>
      <c r="RRF87" s="323"/>
      <c r="RRG87" s="323"/>
      <c r="RRH87" s="323"/>
      <c r="RRI87" s="323"/>
      <c r="RRJ87" s="323"/>
      <c r="RRK87" s="323"/>
      <c r="RRL87" s="323"/>
      <c r="RRM87" s="323"/>
      <c r="RRN87" s="323"/>
      <c r="RRO87" s="323"/>
      <c r="RRP87" s="323"/>
      <c r="RRQ87" s="323"/>
      <c r="RRR87" s="323"/>
      <c r="RRS87" s="323"/>
      <c r="RRT87" s="323"/>
      <c r="RRU87" s="323"/>
      <c r="RRV87" s="323"/>
      <c r="RRW87" s="323"/>
      <c r="RRX87" s="323"/>
      <c r="RRY87" s="323"/>
      <c r="RRZ87" s="323"/>
      <c r="RSA87" s="323"/>
      <c r="RSB87" s="323"/>
      <c r="RSC87" s="323"/>
      <c r="RSD87" s="323"/>
      <c r="RSE87" s="323"/>
      <c r="RSF87" s="323"/>
      <c r="RSG87" s="323"/>
      <c r="RSH87" s="323"/>
      <c r="RSI87" s="323"/>
      <c r="RSJ87" s="323"/>
      <c r="RSK87" s="323"/>
      <c r="RSL87" s="323"/>
      <c r="RSM87" s="323"/>
      <c r="RSN87" s="323"/>
      <c r="RSO87" s="323"/>
      <c r="RSP87" s="323"/>
      <c r="RSQ87" s="323"/>
      <c r="RSR87" s="323"/>
      <c r="RSS87" s="323"/>
      <c r="RST87" s="323"/>
      <c r="RSU87" s="323"/>
      <c r="RSV87" s="323"/>
      <c r="RSW87" s="323"/>
      <c r="RSX87" s="323"/>
      <c r="RSY87" s="323"/>
      <c r="RSZ87" s="323"/>
      <c r="RTA87" s="323"/>
      <c r="RTB87" s="323"/>
      <c r="RTC87" s="323"/>
      <c r="RTD87" s="323"/>
      <c r="RTE87" s="323"/>
      <c r="RTF87" s="323"/>
      <c r="RTG87" s="323"/>
      <c r="RTH87" s="323"/>
      <c r="RTI87" s="323"/>
      <c r="RTJ87" s="323"/>
      <c r="RTK87" s="323"/>
      <c r="RTL87" s="323"/>
      <c r="RTM87" s="323"/>
      <c r="RTN87" s="323"/>
      <c r="RTO87" s="323"/>
      <c r="RTP87" s="323"/>
      <c r="RTQ87" s="323"/>
      <c r="RTR87" s="323"/>
      <c r="RTS87" s="323"/>
      <c r="RTT87" s="323"/>
      <c r="RTU87" s="323"/>
      <c r="RTV87" s="323"/>
      <c r="RTW87" s="323"/>
      <c r="RTX87" s="323"/>
      <c r="RTY87" s="323"/>
      <c r="RTZ87" s="323"/>
      <c r="RUA87" s="323"/>
      <c r="RUB87" s="323"/>
      <c r="RUC87" s="323"/>
      <c r="RUD87" s="323"/>
      <c r="RUE87" s="323"/>
      <c r="RUF87" s="323"/>
      <c r="RUG87" s="323"/>
      <c r="RUH87" s="323"/>
      <c r="RUI87" s="323"/>
      <c r="RUJ87" s="323"/>
      <c r="RUK87" s="323"/>
      <c r="RUL87" s="323"/>
      <c r="RUM87" s="323"/>
      <c r="RUN87" s="323"/>
      <c r="RUO87" s="323"/>
      <c r="RUP87" s="323"/>
      <c r="RUQ87" s="323"/>
      <c r="RUR87" s="323"/>
      <c r="RUS87" s="323"/>
      <c r="RUT87" s="323"/>
      <c r="RUU87" s="323"/>
      <c r="RUV87" s="323"/>
      <c r="RUW87" s="323"/>
      <c r="RUX87" s="323"/>
      <c r="RUY87" s="323"/>
      <c r="RUZ87" s="323"/>
      <c r="RVA87" s="323"/>
      <c r="RVB87" s="323"/>
      <c r="RVC87" s="323"/>
      <c r="RVD87" s="323"/>
      <c r="RVE87" s="323"/>
      <c r="RVF87" s="323"/>
      <c r="RVG87" s="323"/>
      <c r="RVH87" s="323"/>
      <c r="RVI87" s="323"/>
      <c r="RVJ87" s="323"/>
      <c r="RVK87" s="323"/>
      <c r="RVL87" s="323"/>
      <c r="RVM87" s="323"/>
      <c r="RVN87" s="323"/>
      <c r="RVO87" s="323"/>
      <c r="RVP87" s="323"/>
      <c r="RVQ87" s="323"/>
      <c r="RVR87" s="323"/>
      <c r="RVS87" s="323"/>
      <c r="RVT87" s="323"/>
      <c r="RVU87" s="323"/>
      <c r="RVV87" s="323"/>
      <c r="RVW87" s="323"/>
      <c r="RVX87" s="323"/>
      <c r="RVY87" s="323"/>
      <c r="RVZ87" s="323"/>
      <c r="RWA87" s="323"/>
      <c r="RWB87" s="323"/>
      <c r="RWC87" s="323"/>
      <c r="RWD87" s="323"/>
      <c r="RWE87" s="323"/>
      <c r="RWF87" s="323"/>
      <c r="RWG87" s="323"/>
      <c r="RWH87" s="323"/>
      <c r="RWI87" s="323"/>
      <c r="RWJ87" s="323"/>
      <c r="RWK87" s="323"/>
      <c r="RWL87" s="323"/>
      <c r="RWM87" s="323"/>
      <c r="RWN87" s="323"/>
      <c r="RWO87" s="323"/>
      <c r="RWP87" s="323"/>
      <c r="RWQ87" s="323"/>
      <c r="RWR87" s="323"/>
      <c r="RWS87" s="323"/>
      <c r="RWT87" s="323"/>
      <c r="RWU87" s="323"/>
      <c r="RWV87" s="323"/>
      <c r="RWW87" s="323"/>
      <c r="RWX87" s="323"/>
      <c r="RWY87" s="323"/>
      <c r="RWZ87" s="323"/>
      <c r="RXA87" s="323"/>
      <c r="RXB87" s="323"/>
      <c r="RXC87" s="323"/>
      <c r="RXD87" s="323"/>
      <c r="RXE87" s="323"/>
      <c r="RXF87" s="323"/>
      <c r="RXG87" s="323"/>
      <c r="RXH87" s="323"/>
      <c r="RXI87" s="323"/>
      <c r="RXJ87" s="323"/>
      <c r="RXK87" s="323"/>
      <c r="RXL87" s="323"/>
      <c r="RXM87" s="323"/>
      <c r="RXN87" s="323"/>
      <c r="RXO87" s="323"/>
      <c r="RXP87" s="323"/>
      <c r="RXQ87" s="323"/>
      <c r="RXR87" s="323"/>
      <c r="RXS87" s="323"/>
      <c r="RXT87" s="323"/>
      <c r="RXU87" s="323"/>
      <c r="RXV87" s="323"/>
      <c r="RXW87" s="323"/>
      <c r="RXX87" s="323"/>
      <c r="RXY87" s="323"/>
      <c r="RXZ87" s="323"/>
      <c r="RYA87" s="323"/>
      <c r="RYB87" s="323"/>
      <c r="RYC87" s="323"/>
      <c r="RYD87" s="323"/>
      <c r="RYE87" s="323"/>
      <c r="RYF87" s="323"/>
      <c r="RYG87" s="323"/>
      <c r="RYH87" s="323"/>
      <c r="RYI87" s="323"/>
      <c r="RYJ87" s="323"/>
      <c r="RYK87" s="323"/>
      <c r="RYL87" s="323"/>
      <c r="RYM87" s="323"/>
      <c r="RYN87" s="323"/>
      <c r="RYO87" s="323"/>
      <c r="RYP87" s="323"/>
      <c r="RYQ87" s="323"/>
      <c r="RYR87" s="323"/>
      <c r="RYS87" s="323"/>
      <c r="RYT87" s="323"/>
      <c r="RYU87" s="323"/>
      <c r="RYV87" s="323"/>
      <c r="RYW87" s="323"/>
      <c r="RYX87" s="323"/>
      <c r="RYY87" s="323"/>
      <c r="RYZ87" s="323"/>
      <c r="RZA87" s="323"/>
      <c r="RZB87" s="323"/>
      <c r="RZC87" s="323"/>
      <c r="RZD87" s="323"/>
      <c r="RZE87" s="323"/>
      <c r="RZF87" s="323"/>
      <c r="RZG87" s="323"/>
      <c r="RZH87" s="323"/>
      <c r="RZI87" s="323"/>
      <c r="RZJ87" s="323"/>
      <c r="RZK87" s="323"/>
      <c r="RZL87" s="323"/>
      <c r="RZM87" s="323"/>
      <c r="RZN87" s="323"/>
      <c r="RZO87" s="323"/>
      <c r="RZP87" s="323"/>
      <c r="RZQ87" s="323"/>
      <c r="RZR87" s="323"/>
      <c r="RZS87" s="323"/>
      <c r="RZT87" s="323"/>
      <c r="RZU87" s="323"/>
      <c r="RZV87" s="323"/>
      <c r="RZW87" s="323"/>
      <c r="RZX87" s="323"/>
      <c r="RZY87" s="323"/>
      <c r="RZZ87" s="323"/>
      <c r="SAA87" s="323"/>
      <c r="SAB87" s="323"/>
      <c r="SAC87" s="323"/>
      <c r="SAD87" s="323"/>
      <c r="SAE87" s="323"/>
      <c r="SAF87" s="323"/>
      <c r="SAG87" s="323"/>
      <c r="SAH87" s="323"/>
      <c r="SAI87" s="323"/>
      <c r="SAJ87" s="323"/>
      <c r="SAK87" s="323"/>
      <c r="SAL87" s="323"/>
      <c r="SAM87" s="323"/>
      <c r="SAN87" s="323"/>
      <c r="SAO87" s="323"/>
      <c r="SAP87" s="323"/>
      <c r="SAQ87" s="323"/>
      <c r="SAR87" s="323"/>
      <c r="SAS87" s="323"/>
      <c r="SAT87" s="323"/>
      <c r="SAU87" s="323"/>
      <c r="SAV87" s="323"/>
      <c r="SAW87" s="323"/>
      <c r="SAX87" s="323"/>
      <c r="SAY87" s="323"/>
      <c r="SAZ87" s="323"/>
      <c r="SBA87" s="323"/>
      <c r="SBB87" s="323"/>
      <c r="SBC87" s="323"/>
      <c r="SBD87" s="323"/>
      <c r="SBE87" s="323"/>
      <c r="SBF87" s="323"/>
      <c r="SBG87" s="323"/>
      <c r="SBH87" s="323"/>
      <c r="SBI87" s="323"/>
      <c r="SBJ87" s="323"/>
      <c r="SBK87" s="323"/>
      <c r="SBL87" s="323"/>
      <c r="SBM87" s="323"/>
      <c r="SBN87" s="323"/>
      <c r="SBO87" s="323"/>
      <c r="SBP87" s="323"/>
      <c r="SBQ87" s="323"/>
      <c r="SBR87" s="323"/>
      <c r="SBS87" s="323"/>
      <c r="SBT87" s="323"/>
      <c r="SBU87" s="323"/>
      <c r="SBV87" s="323"/>
      <c r="SBW87" s="323"/>
      <c r="SBX87" s="323"/>
      <c r="SBY87" s="323"/>
      <c r="SBZ87" s="323"/>
      <c r="SCA87" s="323"/>
      <c r="SCB87" s="323"/>
      <c r="SCC87" s="323"/>
      <c r="SCD87" s="323"/>
      <c r="SCE87" s="323"/>
      <c r="SCF87" s="323"/>
      <c r="SCG87" s="323"/>
      <c r="SCH87" s="323"/>
      <c r="SCI87" s="323"/>
      <c r="SCJ87" s="323"/>
      <c r="SCK87" s="323"/>
      <c r="SCL87" s="323"/>
      <c r="SCM87" s="323"/>
      <c r="SCN87" s="323"/>
      <c r="SCO87" s="323"/>
      <c r="SCP87" s="323"/>
      <c r="SCQ87" s="323"/>
      <c r="SCR87" s="323"/>
      <c r="SCS87" s="323"/>
      <c r="SCT87" s="323"/>
      <c r="SCU87" s="323"/>
      <c r="SCV87" s="323"/>
      <c r="SCW87" s="323"/>
      <c r="SCX87" s="323"/>
      <c r="SCY87" s="323"/>
      <c r="SCZ87" s="323"/>
      <c r="SDA87" s="323"/>
      <c r="SDB87" s="323"/>
      <c r="SDC87" s="323"/>
      <c r="SDD87" s="323"/>
      <c r="SDE87" s="323"/>
      <c r="SDF87" s="323"/>
      <c r="SDG87" s="323"/>
      <c r="SDH87" s="323"/>
      <c r="SDI87" s="323"/>
      <c r="SDJ87" s="323"/>
      <c r="SDK87" s="323"/>
      <c r="SDL87" s="323"/>
      <c r="SDM87" s="323"/>
      <c r="SDN87" s="323"/>
      <c r="SDO87" s="323"/>
      <c r="SDP87" s="323"/>
      <c r="SDQ87" s="323"/>
      <c r="SDR87" s="323"/>
      <c r="SDS87" s="323"/>
      <c r="SDT87" s="323"/>
      <c r="SDU87" s="323"/>
      <c r="SDV87" s="323"/>
      <c r="SDW87" s="323"/>
      <c r="SDX87" s="323"/>
      <c r="SDY87" s="323"/>
      <c r="SDZ87" s="323"/>
      <c r="SEA87" s="323"/>
      <c r="SEB87" s="323"/>
      <c r="SEC87" s="323"/>
      <c r="SED87" s="323"/>
      <c r="SEE87" s="323"/>
      <c r="SEF87" s="323"/>
      <c r="SEG87" s="323"/>
      <c r="SEH87" s="323"/>
      <c r="SEI87" s="323"/>
      <c r="SEJ87" s="323"/>
      <c r="SEK87" s="323"/>
      <c r="SEL87" s="323"/>
      <c r="SEM87" s="323"/>
      <c r="SEN87" s="323"/>
      <c r="SEO87" s="323"/>
      <c r="SEP87" s="323"/>
      <c r="SEQ87" s="323"/>
      <c r="SER87" s="323"/>
      <c r="SES87" s="323"/>
      <c r="SET87" s="323"/>
      <c r="SEU87" s="323"/>
      <c r="SEV87" s="323"/>
      <c r="SEW87" s="323"/>
      <c r="SEX87" s="323"/>
      <c r="SEY87" s="323"/>
      <c r="SEZ87" s="323"/>
      <c r="SFA87" s="323"/>
      <c r="SFB87" s="323"/>
      <c r="SFC87" s="323"/>
      <c r="SFD87" s="323"/>
      <c r="SFE87" s="323"/>
      <c r="SFF87" s="323"/>
      <c r="SFG87" s="323"/>
      <c r="SFH87" s="323"/>
      <c r="SFI87" s="323"/>
      <c r="SFJ87" s="323"/>
      <c r="SFK87" s="323"/>
      <c r="SFL87" s="323"/>
      <c r="SFM87" s="323"/>
      <c r="SFN87" s="323"/>
      <c r="SFO87" s="323"/>
      <c r="SFP87" s="323"/>
      <c r="SFQ87" s="323"/>
      <c r="SFR87" s="323"/>
      <c r="SFS87" s="323"/>
      <c r="SFT87" s="323"/>
      <c r="SFU87" s="323"/>
      <c r="SFV87" s="323"/>
      <c r="SFW87" s="323"/>
      <c r="SFX87" s="323"/>
      <c r="SFY87" s="323"/>
      <c r="SFZ87" s="323"/>
      <c r="SGA87" s="323"/>
      <c r="SGB87" s="323"/>
      <c r="SGC87" s="323"/>
      <c r="SGD87" s="323"/>
      <c r="SGE87" s="323"/>
      <c r="SGF87" s="323"/>
      <c r="SGG87" s="323"/>
      <c r="SGH87" s="323"/>
      <c r="SGI87" s="323"/>
      <c r="SGJ87" s="323"/>
      <c r="SGK87" s="323"/>
      <c r="SGL87" s="323"/>
      <c r="SGM87" s="323"/>
      <c r="SGN87" s="323"/>
      <c r="SGO87" s="323"/>
      <c r="SGP87" s="323"/>
      <c r="SGQ87" s="323"/>
      <c r="SGR87" s="323"/>
      <c r="SGS87" s="323"/>
      <c r="SGT87" s="323"/>
      <c r="SGU87" s="323"/>
      <c r="SGV87" s="323"/>
      <c r="SGW87" s="323"/>
      <c r="SGX87" s="323"/>
      <c r="SGY87" s="323"/>
      <c r="SGZ87" s="323"/>
      <c r="SHA87" s="323"/>
      <c r="SHB87" s="323"/>
      <c r="SHC87" s="323"/>
      <c r="SHD87" s="323"/>
      <c r="SHE87" s="323"/>
      <c r="SHF87" s="323"/>
      <c r="SHG87" s="323"/>
      <c r="SHH87" s="323"/>
      <c r="SHI87" s="323"/>
      <c r="SHJ87" s="323"/>
      <c r="SHK87" s="323"/>
      <c r="SHL87" s="323"/>
      <c r="SHM87" s="323"/>
      <c r="SHN87" s="323"/>
      <c r="SHO87" s="323"/>
      <c r="SHP87" s="323"/>
      <c r="SHQ87" s="323"/>
      <c r="SHR87" s="323"/>
      <c r="SHS87" s="323"/>
      <c r="SHT87" s="323"/>
      <c r="SHU87" s="323"/>
      <c r="SHV87" s="323"/>
      <c r="SHW87" s="323"/>
      <c r="SHX87" s="323"/>
      <c r="SHY87" s="323"/>
      <c r="SHZ87" s="323"/>
      <c r="SIA87" s="323"/>
      <c r="SIB87" s="323"/>
      <c r="SIC87" s="323"/>
      <c r="SID87" s="323"/>
      <c r="SIE87" s="323"/>
      <c r="SIF87" s="323"/>
      <c r="SIG87" s="323"/>
      <c r="SIH87" s="323"/>
      <c r="SII87" s="323"/>
      <c r="SIJ87" s="323"/>
      <c r="SIK87" s="323"/>
      <c r="SIL87" s="323"/>
      <c r="SIM87" s="323"/>
      <c r="SIN87" s="323"/>
      <c r="SIO87" s="323"/>
      <c r="SIP87" s="323"/>
      <c r="SIQ87" s="323"/>
      <c r="SIR87" s="323"/>
      <c r="SIS87" s="323"/>
      <c r="SIT87" s="323"/>
      <c r="SIU87" s="323"/>
      <c r="SIV87" s="323"/>
      <c r="SIW87" s="323"/>
      <c r="SIX87" s="323"/>
      <c r="SIY87" s="323"/>
      <c r="SIZ87" s="323"/>
      <c r="SJA87" s="323"/>
      <c r="SJB87" s="323"/>
      <c r="SJC87" s="323"/>
      <c r="SJD87" s="323"/>
      <c r="SJE87" s="323"/>
      <c r="SJF87" s="323"/>
      <c r="SJG87" s="323"/>
      <c r="SJH87" s="323"/>
      <c r="SJI87" s="323"/>
      <c r="SJJ87" s="323"/>
      <c r="SJK87" s="323"/>
      <c r="SJL87" s="323"/>
      <c r="SJM87" s="323"/>
      <c r="SJN87" s="323"/>
      <c r="SJO87" s="323"/>
      <c r="SJP87" s="323"/>
      <c r="SJQ87" s="323"/>
      <c r="SJR87" s="323"/>
      <c r="SJS87" s="323"/>
      <c r="SJT87" s="323"/>
      <c r="SJU87" s="323"/>
      <c r="SJV87" s="323"/>
      <c r="SJW87" s="323"/>
      <c r="SJX87" s="323"/>
      <c r="SJY87" s="323"/>
      <c r="SJZ87" s="323"/>
      <c r="SKA87" s="323"/>
      <c r="SKB87" s="323"/>
      <c r="SKC87" s="323"/>
      <c r="SKD87" s="323"/>
      <c r="SKE87" s="323"/>
      <c r="SKF87" s="323"/>
      <c r="SKG87" s="323"/>
      <c r="SKH87" s="323"/>
      <c r="SKI87" s="323"/>
      <c r="SKJ87" s="323"/>
      <c r="SKK87" s="323"/>
      <c r="SKL87" s="323"/>
      <c r="SKM87" s="323"/>
      <c r="SKN87" s="323"/>
      <c r="SKO87" s="323"/>
      <c r="SKP87" s="323"/>
      <c r="SKQ87" s="323"/>
      <c r="SKR87" s="323"/>
      <c r="SKS87" s="323"/>
      <c r="SKT87" s="323"/>
      <c r="SKU87" s="323"/>
      <c r="SKV87" s="323"/>
      <c r="SKW87" s="323"/>
      <c r="SKX87" s="323"/>
      <c r="SKY87" s="323"/>
      <c r="SKZ87" s="323"/>
      <c r="SLA87" s="323"/>
      <c r="SLB87" s="323"/>
      <c r="SLC87" s="323"/>
      <c r="SLD87" s="323"/>
      <c r="SLE87" s="323"/>
      <c r="SLF87" s="323"/>
      <c r="SLG87" s="323"/>
      <c r="SLH87" s="323"/>
      <c r="SLI87" s="323"/>
      <c r="SLJ87" s="323"/>
      <c r="SLK87" s="323"/>
      <c r="SLL87" s="323"/>
      <c r="SLM87" s="323"/>
      <c r="SLN87" s="323"/>
      <c r="SLO87" s="323"/>
      <c r="SLP87" s="323"/>
      <c r="SLQ87" s="323"/>
      <c r="SLR87" s="323"/>
      <c r="SLS87" s="323"/>
      <c r="SLT87" s="323"/>
      <c r="SLU87" s="323"/>
      <c r="SLV87" s="323"/>
      <c r="SLW87" s="323"/>
      <c r="SLX87" s="323"/>
      <c r="SLY87" s="323"/>
      <c r="SLZ87" s="323"/>
      <c r="SMA87" s="323"/>
      <c r="SMB87" s="323"/>
      <c r="SMC87" s="323"/>
      <c r="SMD87" s="323"/>
      <c r="SME87" s="323"/>
      <c r="SMF87" s="323"/>
      <c r="SMG87" s="323"/>
      <c r="SMH87" s="323"/>
      <c r="SMI87" s="323"/>
      <c r="SMJ87" s="323"/>
      <c r="SMK87" s="323"/>
      <c r="SML87" s="323"/>
      <c r="SMM87" s="323"/>
      <c r="SMN87" s="323"/>
      <c r="SMO87" s="323"/>
      <c r="SMP87" s="323"/>
      <c r="SMQ87" s="323"/>
      <c r="SMR87" s="323"/>
      <c r="SMS87" s="323"/>
      <c r="SMT87" s="323"/>
      <c r="SMU87" s="323"/>
      <c r="SMV87" s="323"/>
      <c r="SMW87" s="323"/>
      <c r="SMX87" s="323"/>
      <c r="SMY87" s="323"/>
      <c r="SMZ87" s="323"/>
      <c r="SNA87" s="323"/>
      <c r="SNB87" s="323"/>
      <c r="SNC87" s="323"/>
      <c r="SND87" s="323"/>
      <c r="SNE87" s="323"/>
      <c r="SNF87" s="323"/>
      <c r="SNG87" s="323"/>
      <c r="SNH87" s="323"/>
      <c r="SNI87" s="323"/>
      <c r="SNJ87" s="323"/>
      <c r="SNK87" s="323"/>
      <c r="SNL87" s="323"/>
      <c r="SNM87" s="323"/>
      <c r="SNN87" s="323"/>
      <c r="SNO87" s="323"/>
      <c r="SNP87" s="323"/>
      <c r="SNQ87" s="323"/>
      <c r="SNR87" s="323"/>
      <c r="SNS87" s="323"/>
      <c r="SNT87" s="323"/>
      <c r="SNU87" s="323"/>
      <c r="SNV87" s="323"/>
      <c r="SNW87" s="323"/>
      <c r="SNX87" s="323"/>
      <c r="SNY87" s="323"/>
      <c r="SNZ87" s="323"/>
      <c r="SOA87" s="323"/>
      <c r="SOB87" s="323"/>
      <c r="SOC87" s="323"/>
      <c r="SOD87" s="323"/>
      <c r="SOE87" s="323"/>
      <c r="SOF87" s="323"/>
      <c r="SOG87" s="323"/>
      <c r="SOH87" s="323"/>
      <c r="SOI87" s="323"/>
      <c r="SOJ87" s="323"/>
      <c r="SOK87" s="323"/>
      <c r="SOL87" s="323"/>
      <c r="SOM87" s="323"/>
      <c r="SON87" s="323"/>
      <c r="SOO87" s="323"/>
      <c r="SOP87" s="323"/>
      <c r="SOQ87" s="323"/>
      <c r="SOR87" s="323"/>
      <c r="SOS87" s="323"/>
      <c r="SOT87" s="323"/>
      <c r="SOU87" s="323"/>
      <c r="SOV87" s="323"/>
      <c r="SOW87" s="323"/>
      <c r="SOX87" s="323"/>
      <c r="SOY87" s="323"/>
      <c r="SOZ87" s="323"/>
      <c r="SPA87" s="323"/>
      <c r="SPB87" s="323"/>
      <c r="SPC87" s="323"/>
      <c r="SPD87" s="323"/>
      <c r="SPE87" s="323"/>
      <c r="SPF87" s="323"/>
      <c r="SPG87" s="323"/>
      <c r="SPH87" s="323"/>
      <c r="SPI87" s="323"/>
      <c r="SPJ87" s="323"/>
      <c r="SPK87" s="323"/>
      <c r="SPL87" s="323"/>
      <c r="SPM87" s="323"/>
      <c r="SPN87" s="323"/>
      <c r="SPO87" s="323"/>
      <c r="SPP87" s="323"/>
      <c r="SPQ87" s="323"/>
      <c r="SPR87" s="323"/>
      <c r="SPS87" s="323"/>
      <c r="SPT87" s="323"/>
      <c r="SPU87" s="323"/>
      <c r="SPV87" s="323"/>
      <c r="SPW87" s="323"/>
      <c r="SPX87" s="323"/>
      <c r="SPY87" s="323"/>
      <c r="SPZ87" s="323"/>
      <c r="SQA87" s="323"/>
      <c r="SQB87" s="323"/>
      <c r="SQC87" s="323"/>
      <c r="SQD87" s="323"/>
      <c r="SQE87" s="323"/>
      <c r="SQF87" s="323"/>
      <c r="SQG87" s="323"/>
      <c r="SQH87" s="323"/>
      <c r="SQI87" s="323"/>
      <c r="SQJ87" s="323"/>
      <c r="SQK87" s="323"/>
      <c r="SQL87" s="323"/>
      <c r="SQM87" s="323"/>
      <c r="SQN87" s="323"/>
      <c r="SQO87" s="323"/>
      <c r="SQP87" s="323"/>
      <c r="SQQ87" s="323"/>
      <c r="SQR87" s="323"/>
      <c r="SQS87" s="323"/>
      <c r="SQT87" s="323"/>
      <c r="SQU87" s="323"/>
      <c r="SQV87" s="323"/>
      <c r="SQW87" s="323"/>
      <c r="SQX87" s="323"/>
      <c r="SQY87" s="323"/>
      <c r="SQZ87" s="323"/>
      <c r="SRA87" s="323"/>
      <c r="SRB87" s="323"/>
      <c r="SRC87" s="323"/>
      <c r="SRD87" s="323"/>
      <c r="SRE87" s="323"/>
      <c r="SRF87" s="323"/>
      <c r="SRG87" s="323"/>
      <c r="SRH87" s="323"/>
      <c r="SRI87" s="323"/>
      <c r="SRJ87" s="323"/>
      <c r="SRK87" s="323"/>
      <c r="SRL87" s="323"/>
      <c r="SRM87" s="323"/>
      <c r="SRN87" s="323"/>
      <c r="SRO87" s="323"/>
      <c r="SRP87" s="323"/>
      <c r="SRQ87" s="323"/>
      <c r="SRR87" s="323"/>
      <c r="SRS87" s="323"/>
      <c r="SRT87" s="323"/>
      <c r="SRU87" s="323"/>
      <c r="SRV87" s="323"/>
      <c r="SRW87" s="323"/>
      <c r="SRX87" s="323"/>
      <c r="SRY87" s="323"/>
      <c r="SRZ87" s="323"/>
      <c r="SSA87" s="323"/>
      <c r="SSB87" s="323"/>
      <c r="SSC87" s="323"/>
      <c r="SSD87" s="323"/>
      <c r="SSE87" s="323"/>
      <c r="SSF87" s="323"/>
      <c r="SSG87" s="323"/>
      <c r="SSH87" s="323"/>
      <c r="SSI87" s="323"/>
      <c r="SSJ87" s="323"/>
      <c r="SSK87" s="323"/>
      <c r="SSL87" s="323"/>
      <c r="SSM87" s="323"/>
      <c r="SSN87" s="323"/>
      <c r="SSO87" s="323"/>
      <c r="SSP87" s="323"/>
      <c r="SSQ87" s="323"/>
      <c r="SSR87" s="323"/>
      <c r="SSS87" s="323"/>
      <c r="SST87" s="323"/>
      <c r="SSU87" s="323"/>
      <c r="SSV87" s="323"/>
      <c r="SSW87" s="323"/>
      <c r="SSX87" s="323"/>
      <c r="SSY87" s="323"/>
      <c r="SSZ87" s="323"/>
      <c r="STA87" s="323"/>
      <c r="STB87" s="323"/>
      <c r="STC87" s="323"/>
      <c r="STD87" s="323"/>
      <c r="STE87" s="323"/>
      <c r="STF87" s="323"/>
      <c r="STG87" s="323"/>
      <c r="STH87" s="323"/>
      <c r="STI87" s="323"/>
      <c r="STJ87" s="323"/>
      <c r="STK87" s="323"/>
      <c r="STL87" s="323"/>
      <c r="STM87" s="323"/>
      <c r="STN87" s="323"/>
      <c r="STO87" s="323"/>
      <c r="STP87" s="323"/>
      <c r="STQ87" s="323"/>
      <c r="STR87" s="323"/>
      <c r="STS87" s="323"/>
      <c r="STT87" s="323"/>
      <c r="STU87" s="323"/>
      <c r="STV87" s="323"/>
      <c r="STW87" s="323"/>
      <c r="STX87" s="323"/>
      <c r="STY87" s="323"/>
      <c r="STZ87" s="323"/>
      <c r="SUA87" s="323"/>
      <c r="SUB87" s="323"/>
      <c r="SUC87" s="323"/>
      <c r="SUD87" s="323"/>
      <c r="SUE87" s="323"/>
      <c r="SUF87" s="323"/>
      <c r="SUG87" s="323"/>
      <c r="SUH87" s="323"/>
      <c r="SUI87" s="323"/>
      <c r="SUJ87" s="323"/>
      <c r="SUK87" s="323"/>
      <c r="SUL87" s="323"/>
      <c r="SUM87" s="323"/>
      <c r="SUN87" s="323"/>
      <c r="SUO87" s="323"/>
      <c r="SUP87" s="323"/>
      <c r="SUQ87" s="323"/>
      <c r="SUR87" s="323"/>
      <c r="SUS87" s="323"/>
      <c r="SUT87" s="323"/>
      <c r="SUU87" s="323"/>
      <c r="SUV87" s="323"/>
      <c r="SUW87" s="323"/>
      <c r="SUX87" s="323"/>
      <c r="SUY87" s="323"/>
      <c r="SUZ87" s="323"/>
      <c r="SVA87" s="323"/>
      <c r="SVB87" s="323"/>
      <c r="SVC87" s="323"/>
      <c r="SVD87" s="323"/>
      <c r="SVE87" s="323"/>
      <c r="SVF87" s="323"/>
      <c r="SVG87" s="323"/>
      <c r="SVH87" s="323"/>
      <c r="SVI87" s="323"/>
      <c r="SVJ87" s="323"/>
      <c r="SVK87" s="323"/>
      <c r="SVL87" s="323"/>
      <c r="SVM87" s="323"/>
      <c r="SVN87" s="323"/>
      <c r="SVO87" s="323"/>
      <c r="SVP87" s="323"/>
      <c r="SVQ87" s="323"/>
      <c r="SVR87" s="323"/>
      <c r="SVS87" s="323"/>
      <c r="SVT87" s="323"/>
      <c r="SVU87" s="323"/>
      <c r="SVV87" s="323"/>
      <c r="SVW87" s="323"/>
      <c r="SVX87" s="323"/>
      <c r="SVY87" s="323"/>
      <c r="SVZ87" s="323"/>
      <c r="SWA87" s="323"/>
      <c r="SWB87" s="323"/>
      <c r="SWC87" s="323"/>
      <c r="SWD87" s="323"/>
      <c r="SWE87" s="323"/>
      <c r="SWF87" s="323"/>
      <c r="SWG87" s="323"/>
      <c r="SWH87" s="323"/>
      <c r="SWI87" s="323"/>
      <c r="SWJ87" s="323"/>
      <c r="SWK87" s="323"/>
      <c r="SWL87" s="323"/>
      <c r="SWM87" s="323"/>
      <c r="SWN87" s="323"/>
      <c r="SWO87" s="323"/>
      <c r="SWP87" s="323"/>
      <c r="SWQ87" s="323"/>
      <c r="SWR87" s="323"/>
      <c r="SWS87" s="323"/>
      <c r="SWT87" s="323"/>
      <c r="SWU87" s="323"/>
      <c r="SWV87" s="323"/>
      <c r="SWW87" s="323"/>
      <c r="SWX87" s="323"/>
      <c r="SWY87" s="323"/>
      <c r="SWZ87" s="323"/>
      <c r="SXA87" s="323"/>
      <c r="SXB87" s="323"/>
      <c r="SXC87" s="323"/>
      <c r="SXD87" s="323"/>
      <c r="SXE87" s="323"/>
      <c r="SXF87" s="323"/>
      <c r="SXG87" s="323"/>
      <c r="SXH87" s="323"/>
      <c r="SXI87" s="323"/>
      <c r="SXJ87" s="323"/>
      <c r="SXK87" s="323"/>
      <c r="SXL87" s="323"/>
      <c r="SXM87" s="323"/>
      <c r="SXN87" s="323"/>
      <c r="SXO87" s="323"/>
      <c r="SXP87" s="323"/>
      <c r="SXQ87" s="323"/>
      <c r="SXR87" s="323"/>
      <c r="SXS87" s="323"/>
      <c r="SXT87" s="323"/>
      <c r="SXU87" s="323"/>
      <c r="SXV87" s="323"/>
      <c r="SXW87" s="323"/>
      <c r="SXX87" s="323"/>
      <c r="SXY87" s="323"/>
      <c r="SXZ87" s="323"/>
      <c r="SYA87" s="323"/>
      <c r="SYB87" s="323"/>
      <c r="SYC87" s="323"/>
      <c r="SYD87" s="323"/>
      <c r="SYE87" s="323"/>
      <c r="SYF87" s="323"/>
      <c r="SYG87" s="323"/>
      <c r="SYH87" s="323"/>
      <c r="SYI87" s="323"/>
      <c r="SYJ87" s="323"/>
      <c r="SYK87" s="323"/>
      <c r="SYL87" s="323"/>
      <c r="SYM87" s="323"/>
      <c r="SYN87" s="323"/>
      <c r="SYO87" s="323"/>
      <c r="SYP87" s="323"/>
      <c r="SYQ87" s="323"/>
      <c r="SYR87" s="323"/>
      <c r="SYS87" s="323"/>
      <c r="SYT87" s="323"/>
      <c r="SYU87" s="323"/>
      <c r="SYV87" s="323"/>
      <c r="SYW87" s="323"/>
      <c r="SYX87" s="323"/>
      <c r="SYY87" s="323"/>
      <c r="SYZ87" s="323"/>
      <c r="SZA87" s="323"/>
      <c r="SZB87" s="323"/>
      <c r="SZC87" s="323"/>
      <c r="SZD87" s="323"/>
      <c r="SZE87" s="323"/>
      <c r="SZF87" s="323"/>
      <c r="SZG87" s="323"/>
      <c r="SZH87" s="323"/>
      <c r="SZI87" s="323"/>
      <c r="SZJ87" s="323"/>
      <c r="SZK87" s="323"/>
      <c r="SZL87" s="323"/>
      <c r="SZM87" s="323"/>
      <c r="SZN87" s="323"/>
      <c r="SZO87" s="323"/>
      <c r="SZP87" s="323"/>
      <c r="SZQ87" s="323"/>
      <c r="SZR87" s="323"/>
      <c r="SZS87" s="323"/>
      <c r="SZT87" s="323"/>
      <c r="SZU87" s="323"/>
      <c r="SZV87" s="323"/>
      <c r="SZW87" s="323"/>
      <c r="SZX87" s="323"/>
      <c r="SZY87" s="323"/>
      <c r="SZZ87" s="323"/>
      <c r="TAA87" s="323"/>
      <c r="TAB87" s="323"/>
      <c r="TAC87" s="323"/>
      <c r="TAD87" s="323"/>
      <c r="TAE87" s="323"/>
      <c r="TAF87" s="323"/>
      <c r="TAG87" s="323"/>
      <c r="TAH87" s="323"/>
      <c r="TAI87" s="323"/>
      <c r="TAJ87" s="323"/>
      <c r="TAK87" s="323"/>
      <c r="TAL87" s="323"/>
      <c r="TAM87" s="323"/>
      <c r="TAN87" s="323"/>
      <c r="TAO87" s="323"/>
      <c r="TAP87" s="323"/>
      <c r="TAQ87" s="323"/>
      <c r="TAR87" s="323"/>
      <c r="TAS87" s="323"/>
      <c r="TAT87" s="323"/>
      <c r="TAU87" s="323"/>
      <c r="TAV87" s="323"/>
      <c r="TAW87" s="323"/>
      <c r="TAX87" s="323"/>
      <c r="TAY87" s="323"/>
      <c r="TAZ87" s="323"/>
      <c r="TBA87" s="323"/>
      <c r="TBB87" s="323"/>
      <c r="TBC87" s="323"/>
      <c r="TBD87" s="323"/>
      <c r="TBE87" s="323"/>
      <c r="TBF87" s="323"/>
      <c r="TBG87" s="323"/>
      <c r="TBH87" s="323"/>
      <c r="TBI87" s="323"/>
      <c r="TBJ87" s="323"/>
      <c r="TBK87" s="323"/>
      <c r="TBL87" s="323"/>
      <c r="TBM87" s="323"/>
      <c r="TBN87" s="323"/>
      <c r="TBO87" s="323"/>
      <c r="TBP87" s="323"/>
      <c r="TBQ87" s="323"/>
      <c r="TBR87" s="323"/>
      <c r="TBS87" s="323"/>
      <c r="TBT87" s="323"/>
      <c r="TBU87" s="323"/>
      <c r="TBV87" s="323"/>
      <c r="TBW87" s="323"/>
      <c r="TBX87" s="323"/>
      <c r="TBY87" s="323"/>
      <c r="TBZ87" s="323"/>
      <c r="TCA87" s="323"/>
      <c r="TCB87" s="323"/>
      <c r="TCC87" s="323"/>
      <c r="TCD87" s="323"/>
      <c r="TCE87" s="323"/>
      <c r="TCF87" s="323"/>
      <c r="TCG87" s="323"/>
      <c r="TCH87" s="323"/>
      <c r="TCI87" s="323"/>
      <c r="TCJ87" s="323"/>
      <c r="TCK87" s="323"/>
      <c r="TCL87" s="323"/>
      <c r="TCM87" s="323"/>
      <c r="TCN87" s="323"/>
      <c r="TCO87" s="323"/>
      <c r="TCP87" s="323"/>
      <c r="TCQ87" s="323"/>
      <c r="TCR87" s="323"/>
      <c r="TCS87" s="323"/>
      <c r="TCT87" s="323"/>
      <c r="TCU87" s="323"/>
      <c r="TCV87" s="323"/>
      <c r="TCW87" s="323"/>
      <c r="TCX87" s="323"/>
      <c r="TCY87" s="323"/>
      <c r="TCZ87" s="323"/>
      <c r="TDA87" s="323"/>
      <c r="TDB87" s="323"/>
      <c r="TDC87" s="323"/>
      <c r="TDD87" s="323"/>
      <c r="TDE87" s="323"/>
      <c r="TDF87" s="323"/>
      <c r="TDG87" s="323"/>
      <c r="TDH87" s="323"/>
      <c r="TDI87" s="323"/>
      <c r="TDJ87" s="323"/>
      <c r="TDK87" s="323"/>
      <c r="TDL87" s="323"/>
      <c r="TDM87" s="323"/>
      <c r="TDN87" s="323"/>
      <c r="TDO87" s="323"/>
      <c r="TDP87" s="323"/>
      <c r="TDQ87" s="323"/>
      <c r="TDR87" s="323"/>
      <c r="TDS87" s="323"/>
      <c r="TDT87" s="323"/>
      <c r="TDU87" s="323"/>
      <c r="TDV87" s="323"/>
      <c r="TDW87" s="323"/>
      <c r="TDX87" s="323"/>
      <c r="TDY87" s="323"/>
      <c r="TDZ87" s="323"/>
      <c r="TEA87" s="323"/>
      <c r="TEB87" s="323"/>
      <c r="TEC87" s="323"/>
      <c r="TED87" s="323"/>
      <c r="TEE87" s="323"/>
      <c r="TEF87" s="323"/>
      <c r="TEG87" s="323"/>
      <c r="TEH87" s="323"/>
      <c r="TEI87" s="323"/>
      <c r="TEJ87" s="323"/>
      <c r="TEK87" s="323"/>
      <c r="TEL87" s="323"/>
      <c r="TEM87" s="323"/>
      <c r="TEN87" s="323"/>
      <c r="TEO87" s="323"/>
      <c r="TEP87" s="323"/>
      <c r="TEQ87" s="323"/>
      <c r="TER87" s="323"/>
      <c r="TES87" s="323"/>
      <c r="TET87" s="323"/>
      <c r="TEU87" s="323"/>
      <c r="TEV87" s="323"/>
      <c r="TEW87" s="323"/>
      <c r="TEX87" s="323"/>
      <c r="TEY87" s="323"/>
      <c r="TEZ87" s="323"/>
      <c r="TFA87" s="323"/>
      <c r="TFB87" s="323"/>
      <c r="TFC87" s="323"/>
      <c r="TFD87" s="323"/>
      <c r="TFE87" s="323"/>
      <c r="TFF87" s="323"/>
      <c r="TFG87" s="323"/>
      <c r="TFH87" s="323"/>
      <c r="TFI87" s="323"/>
      <c r="TFJ87" s="323"/>
      <c r="TFK87" s="323"/>
      <c r="TFL87" s="323"/>
      <c r="TFM87" s="323"/>
      <c r="TFN87" s="323"/>
      <c r="TFO87" s="323"/>
      <c r="TFP87" s="323"/>
      <c r="TFQ87" s="323"/>
      <c r="TFR87" s="323"/>
      <c r="TFS87" s="323"/>
      <c r="TFT87" s="323"/>
      <c r="TFU87" s="323"/>
      <c r="TFV87" s="323"/>
      <c r="TFW87" s="323"/>
      <c r="TFX87" s="323"/>
      <c r="TFY87" s="323"/>
      <c r="TFZ87" s="323"/>
      <c r="TGA87" s="323"/>
      <c r="TGB87" s="323"/>
      <c r="TGC87" s="323"/>
      <c r="TGD87" s="323"/>
      <c r="TGE87" s="323"/>
      <c r="TGF87" s="323"/>
      <c r="TGG87" s="323"/>
      <c r="TGH87" s="323"/>
      <c r="TGI87" s="323"/>
      <c r="TGJ87" s="323"/>
      <c r="TGK87" s="323"/>
      <c r="TGL87" s="323"/>
      <c r="TGM87" s="323"/>
      <c r="TGN87" s="323"/>
      <c r="TGO87" s="323"/>
      <c r="TGP87" s="323"/>
      <c r="TGQ87" s="323"/>
      <c r="TGR87" s="323"/>
      <c r="TGS87" s="323"/>
      <c r="TGT87" s="323"/>
      <c r="TGU87" s="323"/>
      <c r="TGV87" s="323"/>
      <c r="TGW87" s="323"/>
      <c r="TGX87" s="323"/>
      <c r="TGY87" s="323"/>
      <c r="TGZ87" s="323"/>
      <c r="THA87" s="323"/>
      <c r="THB87" s="323"/>
      <c r="THC87" s="323"/>
      <c r="THD87" s="323"/>
      <c r="THE87" s="323"/>
      <c r="THF87" s="323"/>
      <c r="THG87" s="323"/>
      <c r="THH87" s="323"/>
      <c r="THI87" s="323"/>
      <c r="THJ87" s="323"/>
      <c r="THK87" s="323"/>
      <c r="THL87" s="323"/>
      <c r="THM87" s="323"/>
      <c r="THN87" s="323"/>
      <c r="THO87" s="323"/>
      <c r="THP87" s="323"/>
      <c r="THQ87" s="323"/>
      <c r="THR87" s="323"/>
      <c r="THS87" s="323"/>
      <c r="THT87" s="323"/>
      <c r="THU87" s="323"/>
      <c r="THV87" s="323"/>
      <c r="THW87" s="323"/>
      <c r="THX87" s="323"/>
      <c r="THY87" s="323"/>
      <c r="THZ87" s="323"/>
      <c r="TIA87" s="323"/>
      <c r="TIB87" s="323"/>
      <c r="TIC87" s="323"/>
      <c r="TID87" s="323"/>
      <c r="TIE87" s="323"/>
      <c r="TIF87" s="323"/>
      <c r="TIG87" s="323"/>
      <c r="TIH87" s="323"/>
      <c r="TII87" s="323"/>
      <c r="TIJ87" s="323"/>
      <c r="TIK87" s="323"/>
      <c r="TIL87" s="323"/>
      <c r="TIM87" s="323"/>
      <c r="TIN87" s="323"/>
      <c r="TIO87" s="323"/>
      <c r="TIP87" s="323"/>
      <c r="TIQ87" s="323"/>
      <c r="TIR87" s="323"/>
      <c r="TIS87" s="323"/>
      <c r="TIT87" s="323"/>
      <c r="TIU87" s="323"/>
      <c r="TIV87" s="323"/>
      <c r="TIW87" s="323"/>
      <c r="TIX87" s="323"/>
      <c r="TIY87" s="323"/>
      <c r="TIZ87" s="323"/>
      <c r="TJA87" s="323"/>
      <c r="TJB87" s="323"/>
      <c r="TJC87" s="323"/>
      <c r="TJD87" s="323"/>
      <c r="TJE87" s="323"/>
      <c r="TJF87" s="323"/>
      <c r="TJG87" s="323"/>
      <c r="TJH87" s="323"/>
      <c r="TJI87" s="323"/>
      <c r="TJJ87" s="323"/>
      <c r="TJK87" s="323"/>
      <c r="TJL87" s="323"/>
      <c r="TJM87" s="323"/>
      <c r="TJN87" s="323"/>
      <c r="TJO87" s="323"/>
      <c r="TJP87" s="323"/>
      <c r="TJQ87" s="323"/>
      <c r="TJR87" s="323"/>
      <c r="TJS87" s="323"/>
      <c r="TJT87" s="323"/>
      <c r="TJU87" s="323"/>
      <c r="TJV87" s="323"/>
      <c r="TJW87" s="323"/>
      <c r="TJX87" s="323"/>
      <c r="TJY87" s="323"/>
      <c r="TJZ87" s="323"/>
      <c r="TKA87" s="323"/>
      <c r="TKB87" s="323"/>
      <c r="TKC87" s="323"/>
      <c r="TKD87" s="323"/>
      <c r="TKE87" s="323"/>
      <c r="TKF87" s="323"/>
      <c r="TKG87" s="323"/>
      <c r="TKH87" s="323"/>
      <c r="TKI87" s="323"/>
      <c r="TKJ87" s="323"/>
      <c r="TKK87" s="323"/>
      <c r="TKL87" s="323"/>
      <c r="TKM87" s="323"/>
      <c r="TKN87" s="323"/>
      <c r="TKO87" s="323"/>
      <c r="TKP87" s="323"/>
      <c r="TKQ87" s="323"/>
      <c r="TKR87" s="323"/>
      <c r="TKS87" s="323"/>
      <c r="TKT87" s="323"/>
      <c r="TKU87" s="323"/>
      <c r="TKV87" s="323"/>
      <c r="TKW87" s="323"/>
      <c r="TKX87" s="323"/>
      <c r="TKY87" s="323"/>
      <c r="TKZ87" s="323"/>
      <c r="TLA87" s="323"/>
      <c r="TLB87" s="323"/>
      <c r="TLC87" s="323"/>
      <c r="TLD87" s="323"/>
      <c r="TLE87" s="323"/>
      <c r="TLF87" s="323"/>
      <c r="TLG87" s="323"/>
      <c r="TLH87" s="323"/>
      <c r="TLI87" s="323"/>
      <c r="TLJ87" s="323"/>
      <c r="TLK87" s="323"/>
      <c r="TLL87" s="323"/>
      <c r="TLM87" s="323"/>
      <c r="TLN87" s="323"/>
      <c r="TLO87" s="323"/>
      <c r="TLP87" s="323"/>
      <c r="TLQ87" s="323"/>
      <c r="TLR87" s="323"/>
      <c r="TLS87" s="323"/>
      <c r="TLT87" s="323"/>
      <c r="TLU87" s="323"/>
      <c r="TLV87" s="323"/>
      <c r="TLW87" s="323"/>
      <c r="TLX87" s="323"/>
      <c r="TLY87" s="323"/>
      <c r="TLZ87" s="323"/>
      <c r="TMA87" s="323"/>
      <c r="TMB87" s="323"/>
      <c r="TMC87" s="323"/>
      <c r="TMD87" s="323"/>
      <c r="TME87" s="323"/>
      <c r="TMF87" s="323"/>
      <c r="TMG87" s="323"/>
      <c r="TMH87" s="323"/>
      <c r="TMI87" s="323"/>
      <c r="TMJ87" s="323"/>
      <c r="TMK87" s="323"/>
      <c r="TML87" s="323"/>
      <c r="TMM87" s="323"/>
      <c r="TMN87" s="323"/>
      <c r="TMO87" s="323"/>
      <c r="TMP87" s="323"/>
      <c r="TMQ87" s="323"/>
      <c r="TMR87" s="323"/>
      <c r="TMS87" s="323"/>
      <c r="TMT87" s="323"/>
      <c r="TMU87" s="323"/>
      <c r="TMV87" s="323"/>
      <c r="TMW87" s="323"/>
      <c r="TMX87" s="323"/>
      <c r="TMY87" s="323"/>
      <c r="TMZ87" s="323"/>
      <c r="TNA87" s="323"/>
      <c r="TNB87" s="323"/>
      <c r="TNC87" s="323"/>
      <c r="TND87" s="323"/>
      <c r="TNE87" s="323"/>
      <c r="TNF87" s="323"/>
      <c r="TNG87" s="323"/>
      <c r="TNH87" s="323"/>
      <c r="TNI87" s="323"/>
      <c r="TNJ87" s="323"/>
      <c r="TNK87" s="323"/>
      <c r="TNL87" s="323"/>
      <c r="TNM87" s="323"/>
      <c r="TNN87" s="323"/>
      <c r="TNO87" s="323"/>
      <c r="TNP87" s="323"/>
      <c r="TNQ87" s="323"/>
      <c r="TNR87" s="323"/>
      <c r="TNS87" s="323"/>
      <c r="TNT87" s="323"/>
      <c r="TNU87" s="323"/>
      <c r="TNV87" s="323"/>
      <c r="TNW87" s="323"/>
      <c r="TNX87" s="323"/>
      <c r="TNY87" s="323"/>
      <c r="TNZ87" s="323"/>
      <c r="TOA87" s="323"/>
      <c r="TOB87" s="323"/>
      <c r="TOC87" s="323"/>
      <c r="TOD87" s="323"/>
      <c r="TOE87" s="323"/>
      <c r="TOF87" s="323"/>
      <c r="TOG87" s="323"/>
      <c r="TOH87" s="323"/>
      <c r="TOI87" s="323"/>
      <c r="TOJ87" s="323"/>
      <c r="TOK87" s="323"/>
      <c r="TOL87" s="323"/>
      <c r="TOM87" s="323"/>
      <c r="TON87" s="323"/>
      <c r="TOO87" s="323"/>
      <c r="TOP87" s="323"/>
      <c r="TOQ87" s="323"/>
      <c r="TOR87" s="323"/>
      <c r="TOS87" s="323"/>
      <c r="TOT87" s="323"/>
      <c r="TOU87" s="323"/>
      <c r="TOV87" s="323"/>
      <c r="TOW87" s="323"/>
      <c r="TOX87" s="323"/>
      <c r="TOY87" s="323"/>
      <c r="TOZ87" s="323"/>
      <c r="TPA87" s="323"/>
      <c r="TPB87" s="323"/>
      <c r="TPC87" s="323"/>
      <c r="TPD87" s="323"/>
      <c r="TPE87" s="323"/>
      <c r="TPF87" s="323"/>
      <c r="TPG87" s="323"/>
      <c r="TPH87" s="323"/>
      <c r="TPI87" s="323"/>
      <c r="TPJ87" s="323"/>
      <c r="TPK87" s="323"/>
      <c r="TPL87" s="323"/>
      <c r="TPM87" s="323"/>
      <c r="TPN87" s="323"/>
      <c r="TPO87" s="323"/>
      <c r="TPP87" s="323"/>
      <c r="TPQ87" s="323"/>
      <c r="TPR87" s="323"/>
      <c r="TPS87" s="323"/>
      <c r="TPT87" s="323"/>
      <c r="TPU87" s="323"/>
      <c r="TPV87" s="323"/>
      <c r="TPW87" s="323"/>
      <c r="TPX87" s="323"/>
      <c r="TPY87" s="323"/>
      <c r="TPZ87" s="323"/>
      <c r="TQA87" s="323"/>
      <c r="TQB87" s="323"/>
      <c r="TQC87" s="323"/>
      <c r="TQD87" s="323"/>
      <c r="TQE87" s="323"/>
      <c r="TQF87" s="323"/>
      <c r="TQG87" s="323"/>
      <c r="TQH87" s="323"/>
      <c r="TQI87" s="323"/>
      <c r="TQJ87" s="323"/>
      <c r="TQK87" s="323"/>
      <c r="TQL87" s="323"/>
      <c r="TQM87" s="323"/>
      <c r="TQN87" s="323"/>
      <c r="TQO87" s="323"/>
      <c r="TQP87" s="323"/>
      <c r="TQQ87" s="323"/>
      <c r="TQR87" s="323"/>
      <c r="TQS87" s="323"/>
      <c r="TQT87" s="323"/>
      <c r="TQU87" s="323"/>
      <c r="TQV87" s="323"/>
      <c r="TQW87" s="323"/>
      <c r="TQX87" s="323"/>
      <c r="TQY87" s="323"/>
      <c r="TQZ87" s="323"/>
      <c r="TRA87" s="323"/>
      <c r="TRB87" s="323"/>
      <c r="TRC87" s="323"/>
      <c r="TRD87" s="323"/>
      <c r="TRE87" s="323"/>
      <c r="TRF87" s="323"/>
      <c r="TRG87" s="323"/>
      <c r="TRH87" s="323"/>
      <c r="TRI87" s="323"/>
      <c r="TRJ87" s="323"/>
      <c r="TRK87" s="323"/>
      <c r="TRL87" s="323"/>
      <c r="TRM87" s="323"/>
      <c r="TRN87" s="323"/>
      <c r="TRO87" s="323"/>
      <c r="TRP87" s="323"/>
      <c r="TRQ87" s="323"/>
      <c r="TRR87" s="323"/>
      <c r="TRS87" s="323"/>
      <c r="TRT87" s="323"/>
      <c r="TRU87" s="323"/>
      <c r="TRV87" s="323"/>
      <c r="TRW87" s="323"/>
      <c r="TRX87" s="323"/>
      <c r="TRY87" s="323"/>
      <c r="TRZ87" s="323"/>
      <c r="TSA87" s="323"/>
      <c r="TSB87" s="323"/>
      <c r="TSC87" s="323"/>
      <c r="TSD87" s="323"/>
      <c r="TSE87" s="323"/>
      <c r="TSF87" s="323"/>
      <c r="TSG87" s="323"/>
      <c r="TSH87" s="323"/>
      <c r="TSI87" s="323"/>
      <c r="TSJ87" s="323"/>
      <c r="TSK87" s="323"/>
      <c r="TSL87" s="323"/>
      <c r="TSM87" s="323"/>
      <c r="TSN87" s="323"/>
      <c r="TSO87" s="323"/>
      <c r="TSP87" s="323"/>
      <c r="TSQ87" s="323"/>
      <c r="TSR87" s="323"/>
      <c r="TSS87" s="323"/>
      <c r="TST87" s="323"/>
      <c r="TSU87" s="323"/>
      <c r="TSV87" s="323"/>
      <c r="TSW87" s="323"/>
      <c r="TSX87" s="323"/>
      <c r="TSY87" s="323"/>
      <c r="TSZ87" s="323"/>
      <c r="TTA87" s="323"/>
      <c r="TTB87" s="323"/>
      <c r="TTC87" s="323"/>
      <c r="TTD87" s="323"/>
      <c r="TTE87" s="323"/>
      <c r="TTF87" s="323"/>
      <c r="TTG87" s="323"/>
      <c r="TTH87" s="323"/>
      <c r="TTI87" s="323"/>
      <c r="TTJ87" s="323"/>
      <c r="TTK87" s="323"/>
      <c r="TTL87" s="323"/>
      <c r="TTM87" s="323"/>
      <c r="TTN87" s="323"/>
      <c r="TTO87" s="323"/>
      <c r="TTP87" s="323"/>
      <c r="TTQ87" s="323"/>
      <c r="TTR87" s="323"/>
      <c r="TTS87" s="323"/>
      <c r="TTT87" s="323"/>
      <c r="TTU87" s="323"/>
      <c r="TTV87" s="323"/>
      <c r="TTW87" s="323"/>
      <c r="TTX87" s="323"/>
      <c r="TTY87" s="323"/>
      <c r="TTZ87" s="323"/>
      <c r="TUA87" s="323"/>
      <c r="TUB87" s="323"/>
      <c r="TUC87" s="323"/>
      <c r="TUD87" s="323"/>
      <c r="TUE87" s="323"/>
      <c r="TUF87" s="323"/>
      <c r="TUG87" s="323"/>
      <c r="TUH87" s="323"/>
      <c r="TUI87" s="323"/>
      <c r="TUJ87" s="323"/>
      <c r="TUK87" s="323"/>
      <c r="TUL87" s="323"/>
      <c r="TUM87" s="323"/>
      <c r="TUN87" s="323"/>
      <c r="TUO87" s="323"/>
      <c r="TUP87" s="323"/>
      <c r="TUQ87" s="323"/>
      <c r="TUR87" s="323"/>
      <c r="TUS87" s="323"/>
      <c r="TUT87" s="323"/>
      <c r="TUU87" s="323"/>
      <c r="TUV87" s="323"/>
      <c r="TUW87" s="323"/>
      <c r="TUX87" s="323"/>
      <c r="TUY87" s="323"/>
      <c r="TUZ87" s="323"/>
      <c r="TVA87" s="323"/>
      <c r="TVB87" s="323"/>
      <c r="TVC87" s="323"/>
      <c r="TVD87" s="323"/>
      <c r="TVE87" s="323"/>
      <c r="TVF87" s="323"/>
      <c r="TVG87" s="323"/>
      <c r="TVH87" s="323"/>
      <c r="TVI87" s="323"/>
      <c r="TVJ87" s="323"/>
      <c r="TVK87" s="323"/>
      <c r="TVL87" s="323"/>
      <c r="TVM87" s="323"/>
      <c r="TVN87" s="323"/>
      <c r="TVO87" s="323"/>
      <c r="TVP87" s="323"/>
      <c r="TVQ87" s="323"/>
      <c r="TVR87" s="323"/>
      <c r="TVS87" s="323"/>
      <c r="TVT87" s="323"/>
      <c r="TVU87" s="323"/>
      <c r="TVV87" s="323"/>
      <c r="TVW87" s="323"/>
      <c r="TVX87" s="323"/>
      <c r="TVY87" s="323"/>
      <c r="TVZ87" s="323"/>
      <c r="TWA87" s="323"/>
      <c r="TWB87" s="323"/>
      <c r="TWC87" s="323"/>
      <c r="TWD87" s="323"/>
      <c r="TWE87" s="323"/>
      <c r="TWF87" s="323"/>
      <c r="TWG87" s="323"/>
      <c r="TWH87" s="323"/>
      <c r="TWI87" s="323"/>
      <c r="TWJ87" s="323"/>
      <c r="TWK87" s="323"/>
      <c r="TWL87" s="323"/>
      <c r="TWM87" s="323"/>
      <c r="TWN87" s="323"/>
      <c r="TWO87" s="323"/>
      <c r="TWP87" s="323"/>
      <c r="TWQ87" s="323"/>
      <c r="TWR87" s="323"/>
      <c r="TWS87" s="323"/>
      <c r="TWT87" s="323"/>
      <c r="TWU87" s="323"/>
      <c r="TWV87" s="323"/>
      <c r="TWW87" s="323"/>
      <c r="TWX87" s="323"/>
      <c r="TWY87" s="323"/>
      <c r="TWZ87" s="323"/>
      <c r="TXA87" s="323"/>
      <c r="TXB87" s="323"/>
      <c r="TXC87" s="323"/>
      <c r="TXD87" s="323"/>
      <c r="TXE87" s="323"/>
      <c r="TXF87" s="323"/>
      <c r="TXG87" s="323"/>
      <c r="TXH87" s="323"/>
      <c r="TXI87" s="323"/>
      <c r="TXJ87" s="323"/>
      <c r="TXK87" s="323"/>
      <c r="TXL87" s="323"/>
      <c r="TXM87" s="323"/>
      <c r="TXN87" s="323"/>
      <c r="TXO87" s="323"/>
      <c r="TXP87" s="323"/>
      <c r="TXQ87" s="323"/>
      <c r="TXR87" s="323"/>
      <c r="TXS87" s="323"/>
      <c r="TXT87" s="323"/>
      <c r="TXU87" s="323"/>
      <c r="TXV87" s="323"/>
      <c r="TXW87" s="323"/>
      <c r="TXX87" s="323"/>
      <c r="TXY87" s="323"/>
      <c r="TXZ87" s="323"/>
      <c r="TYA87" s="323"/>
      <c r="TYB87" s="323"/>
      <c r="TYC87" s="323"/>
      <c r="TYD87" s="323"/>
      <c r="TYE87" s="323"/>
      <c r="TYF87" s="323"/>
      <c r="TYG87" s="323"/>
      <c r="TYH87" s="323"/>
      <c r="TYI87" s="323"/>
      <c r="TYJ87" s="323"/>
      <c r="TYK87" s="323"/>
      <c r="TYL87" s="323"/>
      <c r="TYM87" s="323"/>
      <c r="TYN87" s="323"/>
      <c r="TYO87" s="323"/>
      <c r="TYP87" s="323"/>
      <c r="TYQ87" s="323"/>
      <c r="TYR87" s="323"/>
      <c r="TYS87" s="323"/>
      <c r="TYT87" s="323"/>
      <c r="TYU87" s="323"/>
      <c r="TYV87" s="323"/>
      <c r="TYW87" s="323"/>
      <c r="TYX87" s="323"/>
      <c r="TYY87" s="323"/>
      <c r="TYZ87" s="323"/>
      <c r="TZA87" s="323"/>
      <c r="TZB87" s="323"/>
      <c r="TZC87" s="323"/>
      <c r="TZD87" s="323"/>
      <c r="TZE87" s="323"/>
      <c r="TZF87" s="323"/>
      <c r="TZG87" s="323"/>
      <c r="TZH87" s="323"/>
      <c r="TZI87" s="323"/>
      <c r="TZJ87" s="323"/>
      <c r="TZK87" s="323"/>
      <c r="TZL87" s="323"/>
      <c r="TZM87" s="323"/>
      <c r="TZN87" s="323"/>
      <c r="TZO87" s="323"/>
      <c r="TZP87" s="323"/>
      <c r="TZQ87" s="323"/>
      <c r="TZR87" s="323"/>
      <c r="TZS87" s="323"/>
      <c r="TZT87" s="323"/>
      <c r="TZU87" s="323"/>
      <c r="TZV87" s="323"/>
      <c r="TZW87" s="323"/>
      <c r="TZX87" s="323"/>
      <c r="TZY87" s="323"/>
      <c r="TZZ87" s="323"/>
      <c r="UAA87" s="323"/>
      <c r="UAB87" s="323"/>
      <c r="UAC87" s="323"/>
      <c r="UAD87" s="323"/>
      <c r="UAE87" s="323"/>
      <c r="UAF87" s="323"/>
      <c r="UAG87" s="323"/>
      <c r="UAH87" s="323"/>
      <c r="UAI87" s="323"/>
      <c r="UAJ87" s="323"/>
      <c r="UAK87" s="323"/>
      <c r="UAL87" s="323"/>
      <c r="UAM87" s="323"/>
      <c r="UAN87" s="323"/>
      <c r="UAO87" s="323"/>
      <c r="UAP87" s="323"/>
      <c r="UAQ87" s="323"/>
      <c r="UAR87" s="323"/>
      <c r="UAS87" s="323"/>
      <c r="UAT87" s="323"/>
      <c r="UAU87" s="323"/>
      <c r="UAV87" s="323"/>
      <c r="UAW87" s="323"/>
      <c r="UAX87" s="323"/>
      <c r="UAY87" s="323"/>
      <c r="UAZ87" s="323"/>
      <c r="UBA87" s="323"/>
      <c r="UBB87" s="323"/>
      <c r="UBC87" s="323"/>
      <c r="UBD87" s="323"/>
      <c r="UBE87" s="323"/>
      <c r="UBF87" s="323"/>
      <c r="UBG87" s="323"/>
      <c r="UBH87" s="323"/>
      <c r="UBI87" s="323"/>
      <c r="UBJ87" s="323"/>
      <c r="UBK87" s="323"/>
      <c r="UBL87" s="323"/>
      <c r="UBM87" s="323"/>
      <c r="UBN87" s="323"/>
      <c r="UBO87" s="323"/>
      <c r="UBP87" s="323"/>
      <c r="UBQ87" s="323"/>
      <c r="UBR87" s="323"/>
      <c r="UBS87" s="323"/>
      <c r="UBT87" s="323"/>
      <c r="UBU87" s="323"/>
      <c r="UBV87" s="323"/>
      <c r="UBW87" s="323"/>
      <c r="UBX87" s="323"/>
      <c r="UBY87" s="323"/>
      <c r="UBZ87" s="323"/>
      <c r="UCA87" s="323"/>
      <c r="UCB87" s="323"/>
      <c r="UCC87" s="323"/>
      <c r="UCD87" s="323"/>
      <c r="UCE87" s="323"/>
      <c r="UCF87" s="323"/>
      <c r="UCG87" s="323"/>
      <c r="UCH87" s="323"/>
      <c r="UCI87" s="323"/>
      <c r="UCJ87" s="323"/>
      <c r="UCK87" s="323"/>
      <c r="UCL87" s="323"/>
      <c r="UCM87" s="323"/>
      <c r="UCN87" s="323"/>
      <c r="UCO87" s="323"/>
      <c r="UCP87" s="323"/>
      <c r="UCQ87" s="323"/>
      <c r="UCR87" s="323"/>
      <c r="UCS87" s="323"/>
      <c r="UCT87" s="323"/>
      <c r="UCU87" s="323"/>
      <c r="UCV87" s="323"/>
      <c r="UCW87" s="323"/>
      <c r="UCX87" s="323"/>
      <c r="UCY87" s="323"/>
      <c r="UCZ87" s="323"/>
      <c r="UDA87" s="323"/>
      <c r="UDB87" s="323"/>
      <c r="UDC87" s="323"/>
      <c r="UDD87" s="323"/>
      <c r="UDE87" s="323"/>
      <c r="UDF87" s="323"/>
      <c r="UDG87" s="323"/>
      <c r="UDH87" s="323"/>
      <c r="UDI87" s="323"/>
      <c r="UDJ87" s="323"/>
      <c r="UDK87" s="323"/>
      <c r="UDL87" s="323"/>
      <c r="UDM87" s="323"/>
      <c r="UDN87" s="323"/>
      <c r="UDO87" s="323"/>
      <c r="UDP87" s="323"/>
      <c r="UDQ87" s="323"/>
      <c r="UDR87" s="323"/>
      <c r="UDS87" s="323"/>
      <c r="UDT87" s="323"/>
      <c r="UDU87" s="323"/>
      <c r="UDV87" s="323"/>
      <c r="UDW87" s="323"/>
      <c r="UDX87" s="323"/>
      <c r="UDY87" s="323"/>
      <c r="UDZ87" s="323"/>
      <c r="UEA87" s="323"/>
      <c r="UEB87" s="323"/>
      <c r="UEC87" s="323"/>
      <c r="UED87" s="323"/>
      <c r="UEE87" s="323"/>
      <c r="UEF87" s="323"/>
      <c r="UEG87" s="323"/>
      <c r="UEH87" s="323"/>
      <c r="UEI87" s="323"/>
      <c r="UEJ87" s="323"/>
      <c r="UEK87" s="323"/>
      <c r="UEL87" s="323"/>
      <c r="UEM87" s="323"/>
      <c r="UEN87" s="323"/>
      <c r="UEO87" s="323"/>
      <c r="UEP87" s="323"/>
      <c r="UEQ87" s="323"/>
      <c r="UER87" s="323"/>
      <c r="UES87" s="323"/>
      <c r="UET87" s="323"/>
      <c r="UEU87" s="323"/>
      <c r="UEV87" s="323"/>
      <c r="UEW87" s="323"/>
      <c r="UEX87" s="323"/>
      <c r="UEY87" s="323"/>
      <c r="UEZ87" s="323"/>
      <c r="UFA87" s="323"/>
      <c r="UFB87" s="323"/>
      <c r="UFC87" s="323"/>
      <c r="UFD87" s="323"/>
      <c r="UFE87" s="323"/>
      <c r="UFF87" s="323"/>
      <c r="UFG87" s="323"/>
      <c r="UFH87" s="323"/>
      <c r="UFI87" s="323"/>
      <c r="UFJ87" s="323"/>
      <c r="UFK87" s="323"/>
      <c r="UFL87" s="323"/>
      <c r="UFM87" s="323"/>
      <c r="UFN87" s="323"/>
      <c r="UFO87" s="323"/>
      <c r="UFP87" s="323"/>
      <c r="UFQ87" s="323"/>
      <c r="UFR87" s="323"/>
      <c r="UFS87" s="323"/>
      <c r="UFT87" s="323"/>
      <c r="UFU87" s="323"/>
      <c r="UFV87" s="323"/>
      <c r="UFW87" s="323"/>
      <c r="UFX87" s="323"/>
      <c r="UFY87" s="323"/>
      <c r="UFZ87" s="323"/>
      <c r="UGA87" s="323"/>
      <c r="UGB87" s="323"/>
      <c r="UGC87" s="323"/>
      <c r="UGD87" s="323"/>
      <c r="UGE87" s="323"/>
      <c r="UGF87" s="323"/>
      <c r="UGG87" s="323"/>
      <c r="UGH87" s="323"/>
      <c r="UGI87" s="323"/>
      <c r="UGJ87" s="323"/>
      <c r="UGK87" s="323"/>
      <c r="UGL87" s="323"/>
      <c r="UGM87" s="323"/>
      <c r="UGN87" s="323"/>
      <c r="UGO87" s="323"/>
      <c r="UGP87" s="323"/>
      <c r="UGQ87" s="323"/>
      <c r="UGR87" s="323"/>
      <c r="UGS87" s="323"/>
      <c r="UGT87" s="323"/>
      <c r="UGU87" s="323"/>
      <c r="UGV87" s="323"/>
      <c r="UGW87" s="323"/>
      <c r="UGX87" s="323"/>
      <c r="UGY87" s="323"/>
      <c r="UGZ87" s="323"/>
      <c r="UHA87" s="323"/>
      <c r="UHB87" s="323"/>
      <c r="UHC87" s="323"/>
      <c r="UHD87" s="323"/>
      <c r="UHE87" s="323"/>
      <c r="UHF87" s="323"/>
      <c r="UHG87" s="323"/>
      <c r="UHH87" s="323"/>
      <c r="UHI87" s="323"/>
      <c r="UHJ87" s="323"/>
      <c r="UHK87" s="323"/>
      <c r="UHL87" s="323"/>
      <c r="UHM87" s="323"/>
      <c r="UHN87" s="323"/>
      <c r="UHO87" s="323"/>
      <c r="UHP87" s="323"/>
      <c r="UHQ87" s="323"/>
      <c r="UHR87" s="323"/>
      <c r="UHS87" s="323"/>
      <c r="UHT87" s="323"/>
      <c r="UHU87" s="323"/>
      <c r="UHV87" s="323"/>
      <c r="UHW87" s="323"/>
      <c r="UHX87" s="323"/>
      <c r="UHY87" s="323"/>
      <c r="UHZ87" s="323"/>
      <c r="UIA87" s="323"/>
      <c r="UIB87" s="323"/>
      <c r="UIC87" s="323"/>
      <c r="UID87" s="323"/>
      <c r="UIE87" s="323"/>
      <c r="UIF87" s="323"/>
      <c r="UIG87" s="323"/>
      <c r="UIH87" s="323"/>
      <c r="UII87" s="323"/>
      <c r="UIJ87" s="323"/>
      <c r="UIK87" s="323"/>
      <c r="UIL87" s="323"/>
      <c r="UIM87" s="323"/>
      <c r="UIN87" s="323"/>
      <c r="UIO87" s="323"/>
      <c r="UIP87" s="323"/>
      <c r="UIQ87" s="323"/>
      <c r="UIR87" s="323"/>
      <c r="UIS87" s="323"/>
      <c r="UIT87" s="323"/>
      <c r="UIU87" s="323"/>
      <c r="UIV87" s="323"/>
      <c r="UIW87" s="323"/>
      <c r="UIX87" s="323"/>
      <c r="UIY87" s="323"/>
      <c r="UIZ87" s="323"/>
      <c r="UJA87" s="323"/>
      <c r="UJB87" s="323"/>
      <c r="UJC87" s="323"/>
      <c r="UJD87" s="323"/>
      <c r="UJE87" s="323"/>
      <c r="UJF87" s="323"/>
      <c r="UJG87" s="323"/>
      <c r="UJH87" s="323"/>
      <c r="UJI87" s="323"/>
      <c r="UJJ87" s="323"/>
      <c r="UJK87" s="323"/>
      <c r="UJL87" s="323"/>
      <c r="UJM87" s="323"/>
      <c r="UJN87" s="323"/>
      <c r="UJO87" s="323"/>
      <c r="UJP87" s="323"/>
      <c r="UJQ87" s="323"/>
      <c r="UJR87" s="323"/>
      <c r="UJS87" s="323"/>
      <c r="UJT87" s="323"/>
      <c r="UJU87" s="323"/>
      <c r="UJV87" s="323"/>
      <c r="UJW87" s="323"/>
      <c r="UJX87" s="323"/>
      <c r="UJY87" s="323"/>
      <c r="UJZ87" s="323"/>
      <c r="UKA87" s="323"/>
      <c r="UKB87" s="323"/>
      <c r="UKC87" s="323"/>
      <c r="UKD87" s="323"/>
      <c r="UKE87" s="323"/>
      <c r="UKF87" s="323"/>
      <c r="UKG87" s="323"/>
      <c r="UKH87" s="323"/>
      <c r="UKI87" s="323"/>
      <c r="UKJ87" s="323"/>
      <c r="UKK87" s="323"/>
      <c r="UKL87" s="323"/>
      <c r="UKM87" s="323"/>
      <c r="UKN87" s="323"/>
      <c r="UKO87" s="323"/>
      <c r="UKP87" s="323"/>
      <c r="UKQ87" s="323"/>
      <c r="UKR87" s="323"/>
      <c r="UKS87" s="323"/>
      <c r="UKT87" s="323"/>
      <c r="UKU87" s="323"/>
      <c r="UKV87" s="323"/>
      <c r="UKW87" s="323"/>
      <c r="UKX87" s="323"/>
      <c r="UKY87" s="323"/>
      <c r="UKZ87" s="323"/>
      <c r="ULA87" s="323"/>
      <c r="ULB87" s="323"/>
      <c r="ULC87" s="323"/>
      <c r="ULD87" s="323"/>
      <c r="ULE87" s="323"/>
      <c r="ULF87" s="323"/>
      <c r="ULG87" s="323"/>
      <c r="ULH87" s="323"/>
      <c r="ULI87" s="323"/>
      <c r="ULJ87" s="323"/>
      <c r="ULK87" s="323"/>
      <c r="ULL87" s="323"/>
      <c r="ULM87" s="323"/>
      <c r="ULN87" s="323"/>
      <c r="ULO87" s="323"/>
      <c r="ULP87" s="323"/>
      <c r="ULQ87" s="323"/>
      <c r="ULR87" s="323"/>
      <c r="ULS87" s="323"/>
      <c r="ULT87" s="323"/>
      <c r="ULU87" s="323"/>
      <c r="ULV87" s="323"/>
      <c r="ULW87" s="323"/>
      <c r="ULX87" s="323"/>
      <c r="ULY87" s="323"/>
      <c r="ULZ87" s="323"/>
      <c r="UMA87" s="323"/>
      <c r="UMB87" s="323"/>
      <c r="UMC87" s="323"/>
      <c r="UMD87" s="323"/>
      <c r="UME87" s="323"/>
      <c r="UMF87" s="323"/>
      <c r="UMG87" s="323"/>
      <c r="UMH87" s="323"/>
      <c r="UMI87" s="323"/>
      <c r="UMJ87" s="323"/>
      <c r="UMK87" s="323"/>
      <c r="UML87" s="323"/>
      <c r="UMM87" s="323"/>
      <c r="UMN87" s="323"/>
      <c r="UMO87" s="323"/>
      <c r="UMP87" s="323"/>
      <c r="UMQ87" s="323"/>
      <c r="UMR87" s="323"/>
      <c r="UMS87" s="323"/>
      <c r="UMT87" s="323"/>
      <c r="UMU87" s="323"/>
      <c r="UMV87" s="323"/>
      <c r="UMW87" s="323"/>
      <c r="UMX87" s="323"/>
      <c r="UMY87" s="323"/>
      <c r="UMZ87" s="323"/>
      <c r="UNA87" s="323"/>
      <c r="UNB87" s="323"/>
      <c r="UNC87" s="323"/>
      <c r="UND87" s="323"/>
      <c r="UNE87" s="323"/>
      <c r="UNF87" s="323"/>
      <c r="UNG87" s="323"/>
      <c r="UNH87" s="323"/>
      <c r="UNI87" s="323"/>
      <c r="UNJ87" s="323"/>
      <c r="UNK87" s="323"/>
      <c r="UNL87" s="323"/>
      <c r="UNM87" s="323"/>
      <c r="UNN87" s="323"/>
      <c r="UNO87" s="323"/>
      <c r="UNP87" s="323"/>
      <c r="UNQ87" s="323"/>
      <c r="UNR87" s="323"/>
      <c r="UNS87" s="323"/>
      <c r="UNT87" s="323"/>
      <c r="UNU87" s="323"/>
      <c r="UNV87" s="323"/>
      <c r="UNW87" s="323"/>
      <c r="UNX87" s="323"/>
      <c r="UNY87" s="323"/>
      <c r="UNZ87" s="323"/>
      <c r="UOA87" s="323"/>
      <c r="UOB87" s="323"/>
      <c r="UOC87" s="323"/>
      <c r="UOD87" s="323"/>
      <c r="UOE87" s="323"/>
      <c r="UOF87" s="323"/>
      <c r="UOG87" s="323"/>
      <c r="UOH87" s="323"/>
      <c r="UOI87" s="323"/>
      <c r="UOJ87" s="323"/>
      <c r="UOK87" s="323"/>
      <c r="UOL87" s="323"/>
      <c r="UOM87" s="323"/>
      <c r="UON87" s="323"/>
      <c r="UOO87" s="323"/>
      <c r="UOP87" s="323"/>
      <c r="UOQ87" s="323"/>
      <c r="UOR87" s="323"/>
      <c r="UOS87" s="323"/>
      <c r="UOT87" s="323"/>
      <c r="UOU87" s="323"/>
      <c r="UOV87" s="323"/>
      <c r="UOW87" s="323"/>
      <c r="UOX87" s="323"/>
      <c r="UOY87" s="323"/>
      <c r="UOZ87" s="323"/>
      <c r="UPA87" s="323"/>
      <c r="UPB87" s="323"/>
      <c r="UPC87" s="323"/>
      <c r="UPD87" s="323"/>
      <c r="UPE87" s="323"/>
      <c r="UPF87" s="323"/>
      <c r="UPG87" s="323"/>
      <c r="UPH87" s="323"/>
      <c r="UPI87" s="323"/>
      <c r="UPJ87" s="323"/>
      <c r="UPK87" s="323"/>
      <c r="UPL87" s="323"/>
      <c r="UPM87" s="323"/>
      <c r="UPN87" s="323"/>
      <c r="UPO87" s="323"/>
      <c r="UPP87" s="323"/>
      <c r="UPQ87" s="323"/>
      <c r="UPR87" s="323"/>
      <c r="UPS87" s="323"/>
      <c r="UPT87" s="323"/>
      <c r="UPU87" s="323"/>
      <c r="UPV87" s="323"/>
      <c r="UPW87" s="323"/>
      <c r="UPX87" s="323"/>
      <c r="UPY87" s="323"/>
      <c r="UPZ87" s="323"/>
      <c r="UQA87" s="323"/>
      <c r="UQB87" s="323"/>
      <c r="UQC87" s="323"/>
      <c r="UQD87" s="323"/>
      <c r="UQE87" s="323"/>
      <c r="UQF87" s="323"/>
      <c r="UQG87" s="323"/>
      <c r="UQH87" s="323"/>
      <c r="UQI87" s="323"/>
      <c r="UQJ87" s="323"/>
      <c r="UQK87" s="323"/>
      <c r="UQL87" s="323"/>
      <c r="UQM87" s="323"/>
      <c r="UQN87" s="323"/>
      <c r="UQO87" s="323"/>
      <c r="UQP87" s="323"/>
      <c r="UQQ87" s="323"/>
      <c r="UQR87" s="323"/>
      <c r="UQS87" s="323"/>
      <c r="UQT87" s="323"/>
      <c r="UQU87" s="323"/>
      <c r="UQV87" s="323"/>
      <c r="UQW87" s="323"/>
      <c r="UQX87" s="323"/>
      <c r="UQY87" s="323"/>
      <c r="UQZ87" s="323"/>
      <c r="URA87" s="323"/>
      <c r="URB87" s="323"/>
      <c r="URC87" s="323"/>
      <c r="URD87" s="323"/>
      <c r="URE87" s="323"/>
      <c r="URF87" s="323"/>
      <c r="URG87" s="323"/>
      <c r="URH87" s="323"/>
      <c r="URI87" s="323"/>
      <c r="URJ87" s="323"/>
      <c r="URK87" s="323"/>
      <c r="URL87" s="323"/>
      <c r="URM87" s="323"/>
      <c r="URN87" s="323"/>
      <c r="URO87" s="323"/>
      <c r="URP87" s="323"/>
      <c r="URQ87" s="323"/>
      <c r="URR87" s="323"/>
      <c r="URS87" s="323"/>
      <c r="URT87" s="323"/>
      <c r="URU87" s="323"/>
      <c r="URV87" s="323"/>
      <c r="URW87" s="323"/>
      <c r="URX87" s="323"/>
      <c r="URY87" s="323"/>
      <c r="URZ87" s="323"/>
      <c r="USA87" s="323"/>
      <c r="USB87" s="323"/>
      <c r="USC87" s="323"/>
      <c r="USD87" s="323"/>
      <c r="USE87" s="323"/>
      <c r="USF87" s="323"/>
      <c r="USG87" s="323"/>
      <c r="USH87" s="323"/>
      <c r="USI87" s="323"/>
      <c r="USJ87" s="323"/>
      <c r="USK87" s="323"/>
      <c r="USL87" s="323"/>
      <c r="USM87" s="323"/>
      <c r="USN87" s="323"/>
      <c r="USO87" s="323"/>
      <c r="USP87" s="323"/>
      <c r="USQ87" s="323"/>
      <c r="USR87" s="323"/>
      <c r="USS87" s="323"/>
      <c r="UST87" s="323"/>
      <c r="USU87" s="323"/>
      <c r="USV87" s="323"/>
      <c r="USW87" s="323"/>
      <c r="USX87" s="323"/>
      <c r="USY87" s="323"/>
      <c r="USZ87" s="323"/>
      <c r="UTA87" s="323"/>
      <c r="UTB87" s="323"/>
      <c r="UTC87" s="323"/>
      <c r="UTD87" s="323"/>
      <c r="UTE87" s="323"/>
      <c r="UTF87" s="323"/>
      <c r="UTG87" s="323"/>
      <c r="UTH87" s="323"/>
      <c r="UTI87" s="323"/>
      <c r="UTJ87" s="323"/>
      <c r="UTK87" s="323"/>
      <c r="UTL87" s="323"/>
      <c r="UTM87" s="323"/>
      <c r="UTN87" s="323"/>
      <c r="UTO87" s="323"/>
      <c r="UTP87" s="323"/>
      <c r="UTQ87" s="323"/>
      <c r="UTR87" s="323"/>
      <c r="UTS87" s="323"/>
      <c r="UTT87" s="323"/>
      <c r="UTU87" s="323"/>
      <c r="UTV87" s="323"/>
      <c r="UTW87" s="323"/>
      <c r="UTX87" s="323"/>
      <c r="UTY87" s="323"/>
      <c r="UTZ87" s="323"/>
      <c r="UUA87" s="323"/>
      <c r="UUB87" s="323"/>
      <c r="UUC87" s="323"/>
      <c r="UUD87" s="323"/>
      <c r="UUE87" s="323"/>
      <c r="UUF87" s="323"/>
      <c r="UUG87" s="323"/>
      <c r="UUH87" s="323"/>
      <c r="UUI87" s="323"/>
      <c r="UUJ87" s="323"/>
      <c r="UUK87" s="323"/>
      <c r="UUL87" s="323"/>
      <c r="UUM87" s="323"/>
      <c r="UUN87" s="323"/>
      <c r="UUO87" s="323"/>
      <c r="UUP87" s="323"/>
      <c r="UUQ87" s="323"/>
      <c r="UUR87" s="323"/>
      <c r="UUS87" s="323"/>
      <c r="UUT87" s="323"/>
      <c r="UUU87" s="323"/>
      <c r="UUV87" s="323"/>
      <c r="UUW87" s="323"/>
      <c r="UUX87" s="323"/>
      <c r="UUY87" s="323"/>
      <c r="UUZ87" s="323"/>
      <c r="UVA87" s="323"/>
      <c r="UVB87" s="323"/>
      <c r="UVC87" s="323"/>
      <c r="UVD87" s="323"/>
      <c r="UVE87" s="323"/>
      <c r="UVF87" s="323"/>
      <c r="UVG87" s="323"/>
      <c r="UVH87" s="323"/>
      <c r="UVI87" s="323"/>
      <c r="UVJ87" s="323"/>
      <c r="UVK87" s="323"/>
      <c r="UVL87" s="323"/>
      <c r="UVM87" s="323"/>
      <c r="UVN87" s="323"/>
      <c r="UVO87" s="323"/>
      <c r="UVP87" s="323"/>
      <c r="UVQ87" s="323"/>
      <c r="UVR87" s="323"/>
      <c r="UVS87" s="323"/>
      <c r="UVT87" s="323"/>
      <c r="UVU87" s="323"/>
      <c r="UVV87" s="323"/>
      <c r="UVW87" s="323"/>
      <c r="UVX87" s="323"/>
      <c r="UVY87" s="323"/>
      <c r="UVZ87" s="323"/>
      <c r="UWA87" s="323"/>
      <c r="UWB87" s="323"/>
      <c r="UWC87" s="323"/>
      <c r="UWD87" s="323"/>
      <c r="UWE87" s="323"/>
      <c r="UWF87" s="323"/>
      <c r="UWG87" s="323"/>
      <c r="UWH87" s="323"/>
      <c r="UWI87" s="323"/>
      <c r="UWJ87" s="323"/>
      <c r="UWK87" s="323"/>
      <c r="UWL87" s="323"/>
      <c r="UWM87" s="323"/>
      <c r="UWN87" s="323"/>
      <c r="UWO87" s="323"/>
      <c r="UWP87" s="323"/>
      <c r="UWQ87" s="323"/>
      <c r="UWR87" s="323"/>
      <c r="UWS87" s="323"/>
      <c r="UWT87" s="323"/>
      <c r="UWU87" s="323"/>
      <c r="UWV87" s="323"/>
      <c r="UWW87" s="323"/>
      <c r="UWX87" s="323"/>
      <c r="UWY87" s="323"/>
      <c r="UWZ87" s="323"/>
      <c r="UXA87" s="323"/>
      <c r="UXB87" s="323"/>
      <c r="UXC87" s="323"/>
      <c r="UXD87" s="323"/>
      <c r="UXE87" s="323"/>
      <c r="UXF87" s="323"/>
      <c r="UXG87" s="323"/>
      <c r="UXH87" s="323"/>
      <c r="UXI87" s="323"/>
      <c r="UXJ87" s="323"/>
      <c r="UXK87" s="323"/>
      <c r="UXL87" s="323"/>
      <c r="UXM87" s="323"/>
      <c r="UXN87" s="323"/>
      <c r="UXO87" s="323"/>
      <c r="UXP87" s="323"/>
      <c r="UXQ87" s="323"/>
      <c r="UXR87" s="323"/>
      <c r="UXS87" s="323"/>
      <c r="UXT87" s="323"/>
      <c r="UXU87" s="323"/>
      <c r="UXV87" s="323"/>
      <c r="UXW87" s="323"/>
      <c r="UXX87" s="323"/>
      <c r="UXY87" s="323"/>
      <c r="UXZ87" s="323"/>
      <c r="UYA87" s="323"/>
      <c r="UYB87" s="323"/>
      <c r="UYC87" s="323"/>
      <c r="UYD87" s="323"/>
      <c r="UYE87" s="323"/>
      <c r="UYF87" s="323"/>
      <c r="UYG87" s="323"/>
      <c r="UYH87" s="323"/>
      <c r="UYI87" s="323"/>
      <c r="UYJ87" s="323"/>
      <c r="UYK87" s="323"/>
      <c r="UYL87" s="323"/>
      <c r="UYM87" s="323"/>
      <c r="UYN87" s="323"/>
      <c r="UYO87" s="323"/>
      <c r="UYP87" s="323"/>
      <c r="UYQ87" s="323"/>
      <c r="UYR87" s="323"/>
      <c r="UYS87" s="323"/>
      <c r="UYT87" s="323"/>
      <c r="UYU87" s="323"/>
      <c r="UYV87" s="323"/>
      <c r="UYW87" s="323"/>
      <c r="UYX87" s="323"/>
      <c r="UYY87" s="323"/>
      <c r="UYZ87" s="323"/>
      <c r="UZA87" s="323"/>
      <c r="UZB87" s="323"/>
      <c r="UZC87" s="323"/>
      <c r="UZD87" s="323"/>
      <c r="UZE87" s="323"/>
      <c r="UZF87" s="323"/>
      <c r="UZG87" s="323"/>
      <c r="UZH87" s="323"/>
      <c r="UZI87" s="323"/>
      <c r="UZJ87" s="323"/>
      <c r="UZK87" s="323"/>
      <c r="UZL87" s="323"/>
      <c r="UZM87" s="323"/>
      <c r="UZN87" s="323"/>
      <c r="UZO87" s="323"/>
      <c r="UZP87" s="323"/>
      <c r="UZQ87" s="323"/>
      <c r="UZR87" s="323"/>
      <c r="UZS87" s="323"/>
      <c r="UZT87" s="323"/>
      <c r="UZU87" s="323"/>
      <c r="UZV87" s="323"/>
      <c r="UZW87" s="323"/>
      <c r="UZX87" s="323"/>
      <c r="UZY87" s="323"/>
      <c r="UZZ87" s="323"/>
      <c r="VAA87" s="323"/>
      <c r="VAB87" s="323"/>
      <c r="VAC87" s="323"/>
      <c r="VAD87" s="323"/>
      <c r="VAE87" s="323"/>
      <c r="VAF87" s="323"/>
      <c r="VAG87" s="323"/>
      <c r="VAH87" s="323"/>
      <c r="VAI87" s="323"/>
      <c r="VAJ87" s="323"/>
      <c r="VAK87" s="323"/>
      <c r="VAL87" s="323"/>
      <c r="VAM87" s="323"/>
      <c r="VAN87" s="323"/>
      <c r="VAO87" s="323"/>
      <c r="VAP87" s="323"/>
      <c r="VAQ87" s="323"/>
      <c r="VAR87" s="323"/>
      <c r="VAS87" s="323"/>
      <c r="VAT87" s="323"/>
      <c r="VAU87" s="323"/>
      <c r="VAV87" s="323"/>
      <c r="VAW87" s="323"/>
      <c r="VAX87" s="323"/>
      <c r="VAY87" s="323"/>
      <c r="VAZ87" s="323"/>
      <c r="VBA87" s="323"/>
      <c r="VBB87" s="323"/>
      <c r="VBC87" s="323"/>
      <c r="VBD87" s="323"/>
      <c r="VBE87" s="323"/>
      <c r="VBF87" s="323"/>
      <c r="VBG87" s="323"/>
      <c r="VBH87" s="323"/>
      <c r="VBI87" s="323"/>
      <c r="VBJ87" s="323"/>
      <c r="VBK87" s="323"/>
      <c r="VBL87" s="323"/>
      <c r="VBM87" s="323"/>
      <c r="VBN87" s="323"/>
      <c r="VBO87" s="323"/>
      <c r="VBP87" s="323"/>
      <c r="VBQ87" s="323"/>
      <c r="VBR87" s="323"/>
      <c r="VBS87" s="323"/>
      <c r="VBT87" s="323"/>
      <c r="VBU87" s="323"/>
      <c r="VBV87" s="323"/>
      <c r="VBW87" s="323"/>
      <c r="VBX87" s="323"/>
      <c r="VBY87" s="323"/>
      <c r="VBZ87" s="323"/>
      <c r="VCA87" s="323"/>
      <c r="VCB87" s="323"/>
      <c r="VCC87" s="323"/>
      <c r="VCD87" s="323"/>
      <c r="VCE87" s="323"/>
      <c r="VCF87" s="323"/>
      <c r="VCG87" s="323"/>
      <c r="VCH87" s="323"/>
      <c r="VCI87" s="323"/>
      <c r="VCJ87" s="323"/>
      <c r="VCK87" s="323"/>
      <c r="VCL87" s="323"/>
      <c r="VCM87" s="323"/>
      <c r="VCN87" s="323"/>
      <c r="VCO87" s="323"/>
      <c r="VCP87" s="323"/>
      <c r="VCQ87" s="323"/>
      <c r="VCR87" s="323"/>
      <c r="VCS87" s="323"/>
      <c r="VCT87" s="323"/>
      <c r="VCU87" s="323"/>
      <c r="VCV87" s="323"/>
      <c r="VCW87" s="323"/>
      <c r="VCX87" s="323"/>
      <c r="VCY87" s="323"/>
      <c r="VCZ87" s="323"/>
      <c r="VDA87" s="323"/>
      <c r="VDB87" s="323"/>
      <c r="VDC87" s="323"/>
      <c r="VDD87" s="323"/>
      <c r="VDE87" s="323"/>
      <c r="VDF87" s="323"/>
      <c r="VDG87" s="323"/>
      <c r="VDH87" s="323"/>
      <c r="VDI87" s="323"/>
      <c r="VDJ87" s="323"/>
      <c r="VDK87" s="323"/>
      <c r="VDL87" s="323"/>
      <c r="VDM87" s="323"/>
      <c r="VDN87" s="323"/>
      <c r="VDO87" s="323"/>
      <c r="VDP87" s="323"/>
      <c r="VDQ87" s="323"/>
      <c r="VDR87" s="323"/>
      <c r="VDS87" s="323"/>
      <c r="VDT87" s="323"/>
      <c r="VDU87" s="323"/>
      <c r="VDV87" s="323"/>
      <c r="VDW87" s="323"/>
      <c r="VDX87" s="323"/>
      <c r="VDY87" s="323"/>
      <c r="VDZ87" s="323"/>
      <c r="VEA87" s="323"/>
      <c r="VEB87" s="323"/>
      <c r="VEC87" s="323"/>
      <c r="VED87" s="323"/>
      <c r="VEE87" s="323"/>
      <c r="VEF87" s="323"/>
      <c r="VEG87" s="323"/>
      <c r="VEH87" s="323"/>
      <c r="VEI87" s="323"/>
      <c r="VEJ87" s="323"/>
      <c r="VEK87" s="323"/>
      <c r="VEL87" s="323"/>
      <c r="VEM87" s="323"/>
      <c r="VEN87" s="323"/>
      <c r="VEO87" s="323"/>
      <c r="VEP87" s="323"/>
      <c r="VEQ87" s="323"/>
      <c r="VER87" s="323"/>
      <c r="VES87" s="323"/>
      <c r="VET87" s="323"/>
      <c r="VEU87" s="323"/>
      <c r="VEV87" s="323"/>
      <c r="VEW87" s="323"/>
      <c r="VEX87" s="323"/>
      <c r="VEY87" s="323"/>
      <c r="VEZ87" s="323"/>
      <c r="VFA87" s="323"/>
      <c r="VFB87" s="323"/>
      <c r="VFC87" s="323"/>
      <c r="VFD87" s="323"/>
      <c r="VFE87" s="323"/>
      <c r="VFF87" s="323"/>
      <c r="VFG87" s="323"/>
      <c r="VFH87" s="323"/>
      <c r="VFI87" s="323"/>
      <c r="VFJ87" s="323"/>
      <c r="VFK87" s="323"/>
      <c r="VFL87" s="323"/>
      <c r="VFM87" s="323"/>
      <c r="VFN87" s="323"/>
      <c r="VFO87" s="323"/>
      <c r="VFP87" s="323"/>
      <c r="VFQ87" s="323"/>
      <c r="VFR87" s="323"/>
      <c r="VFS87" s="323"/>
      <c r="VFT87" s="323"/>
      <c r="VFU87" s="323"/>
      <c r="VFV87" s="323"/>
      <c r="VFW87" s="323"/>
      <c r="VFX87" s="323"/>
      <c r="VFY87" s="323"/>
      <c r="VFZ87" s="323"/>
      <c r="VGA87" s="323"/>
      <c r="VGB87" s="323"/>
      <c r="VGC87" s="323"/>
      <c r="VGD87" s="323"/>
      <c r="VGE87" s="323"/>
      <c r="VGF87" s="323"/>
      <c r="VGG87" s="323"/>
      <c r="VGH87" s="323"/>
      <c r="VGI87" s="323"/>
      <c r="VGJ87" s="323"/>
      <c r="VGK87" s="323"/>
      <c r="VGL87" s="323"/>
      <c r="VGM87" s="323"/>
      <c r="VGN87" s="323"/>
      <c r="VGO87" s="323"/>
      <c r="VGP87" s="323"/>
      <c r="VGQ87" s="323"/>
      <c r="VGR87" s="323"/>
      <c r="VGS87" s="323"/>
      <c r="VGT87" s="323"/>
      <c r="VGU87" s="323"/>
      <c r="VGV87" s="323"/>
      <c r="VGW87" s="323"/>
      <c r="VGX87" s="323"/>
      <c r="VGY87" s="323"/>
      <c r="VGZ87" s="323"/>
      <c r="VHA87" s="323"/>
      <c r="VHB87" s="323"/>
      <c r="VHC87" s="323"/>
      <c r="VHD87" s="323"/>
      <c r="VHE87" s="323"/>
      <c r="VHF87" s="323"/>
      <c r="VHG87" s="323"/>
      <c r="VHH87" s="323"/>
      <c r="VHI87" s="323"/>
      <c r="VHJ87" s="323"/>
      <c r="VHK87" s="323"/>
      <c r="VHL87" s="323"/>
      <c r="VHM87" s="323"/>
      <c r="VHN87" s="323"/>
      <c r="VHO87" s="323"/>
      <c r="VHP87" s="323"/>
      <c r="VHQ87" s="323"/>
      <c r="VHR87" s="323"/>
      <c r="VHS87" s="323"/>
      <c r="VHT87" s="323"/>
      <c r="VHU87" s="323"/>
      <c r="VHV87" s="323"/>
      <c r="VHW87" s="323"/>
      <c r="VHX87" s="323"/>
      <c r="VHY87" s="323"/>
      <c r="VHZ87" s="323"/>
      <c r="VIA87" s="323"/>
      <c r="VIB87" s="323"/>
      <c r="VIC87" s="323"/>
      <c r="VID87" s="323"/>
      <c r="VIE87" s="323"/>
      <c r="VIF87" s="323"/>
      <c r="VIG87" s="323"/>
      <c r="VIH87" s="323"/>
      <c r="VII87" s="323"/>
      <c r="VIJ87" s="323"/>
      <c r="VIK87" s="323"/>
      <c r="VIL87" s="323"/>
      <c r="VIM87" s="323"/>
      <c r="VIN87" s="323"/>
      <c r="VIO87" s="323"/>
      <c r="VIP87" s="323"/>
      <c r="VIQ87" s="323"/>
      <c r="VIR87" s="323"/>
      <c r="VIS87" s="323"/>
      <c r="VIT87" s="323"/>
      <c r="VIU87" s="323"/>
      <c r="VIV87" s="323"/>
      <c r="VIW87" s="323"/>
      <c r="VIX87" s="323"/>
      <c r="VIY87" s="323"/>
      <c r="VIZ87" s="323"/>
      <c r="VJA87" s="323"/>
      <c r="VJB87" s="323"/>
      <c r="VJC87" s="323"/>
      <c r="VJD87" s="323"/>
      <c r="VJE87" s="323"/>
      <c r="VJF87" s="323"/>
      <c r="VJG87" s="323"/>
      <c r="VJH87" s="323"/>
      <c r="VJI87" s="323"/>
      <c r="VJJ87" s="323"/>
      <c r="VJK87" s="323"/>
      <c r="VJL87" s="323"/>
      <c r="VJM87" s="323"/>
      <c r="VJN87" s="323"/>
      <c r="VJO87" s="323"/>
      <c r="VJP87" s="323"/>
      <c r="VJQ87" s="323"/>
      <c r="VJR87" s="323"/>
      <c r="VJS87" s="323"/>
      <c r="VJT87" s="323"/>
      <c r="VJU87" s="323"/>
      <c r="VJV87" s="323"/>
      <c r="VJW87" s="323"/>
      <c r="VJX87" s="323"/>
      <c r="VJY87" s="323"/>
      <c r="VJZ87" s="323"/>
      <c r="VKA87" s="323"/>
      <c r="VKB87" s="323"/>
      <c r="VKC87" s="323"/>
      <c r="VKD87" s="323"/>
      <c r="VKE87" s="323"/>
      <c r="VKF87" s="323"/>
      <c r="VKG87" s="323"/>
      <c r="VKH87" s="323"/>
      <c r="VKI87" s="323"/>
      <c r="VKJ87" s="323"/>
      <c r="VKK87" s="323"/>
      <c r="VKL87" s="323"/>
      <c r="VKM87" s="323"/>
      <c r="VKN87" s="323"/>
      <c r="VKO87" s="323"/>
      <c r="VKP87" s="323"/>
      <c r="VKQ87" s="323"/>
      <c r="VKR87" s="323"/>
      <c r="VKS87" s="323"/>
      <c r="VKT87" s="323"/>
      <c r="VKU87" s="323"/>
      <c r="VKV87" s="323"/>
      <c r="VKW87" s="323"/>
      <c r="VKX87" s="323"/>
      <c r="VKY87" s="323"/>
      <c r="VKZ87" s="323"/>
      <c r="VLA87" s="323"/>
      <c r="VLB87" s="323"/>
      <c r="VLC87" s="323"/>
      <c r="VLD87" s="323"/>
      <c r="VLE87" s="323"/>
      <c r="VLF87" s="323"/>
      <c r="VLG87" s="323"/>
      <c r="VLH87" s="323"/>
      <c r="VLI87" s="323"/>
      <c r="VLJ87" s="323"/>
      <c r="VLK87" s="323"/>
      <c r="VLL87" s="323"/>
      <c r="VLM87" s="323"/>
      <c r="VLN87" s="323"/>
      <c r="VLO87" s="323"/>
      <c r="VLP87" s="323"/>
      <c r="VLQ87" s="323"/>
      <c r="VLR87" s="323"/>
      <c r="VLS87" s="323"/>
      <c r="VLT87" s="323"/>
      <c r="VLU87" s="323"/>
      <c r="VLV87" s="323"/>
      <c r="VLW87" s="323"/>
      <c r="VLX87" s="323"/>
      <c r="VLY87" s="323"/>
      <c r="VLZ87" s="323"/>
      <c r="VMA87" s="323"/>
      <c r="VMB87" s="323"/>
      <c r="VMC87" s="323"/>
      <c r="VMD87" s="323"/>
      <c r="VME87" s="323"/>
      <c r="VMF87" s="323"/>
      <c r="VMG87" s="323"/>
      <c r="VMH87" s="323"/>
      <c r="VMI87" s="323"/>
      <c r="VMJ87" s="323"/>
      <c r="VMK87" s="323"/>
      <c r="VML87" s="323"/>
      <c r="VMM87" s="323"/>
      <c r="VMN87" s="323"/>
      <c r="VMO87" s="323"/>
      <c r="VMP87" s="323"/>
      <c r="VMQ87" s="323"/>
      <c r="VMR87" s="323"/>
      <c r="VMS87" s="323"/>
      <c r="VMT87" s="323"/>
      <c r="VMU87" s="323"/>
      <c r="VMV87" s="323"/>
      <c r="VMW87" s="323"/>
      <c r="VMX87" s="323"/>
      <c r="VMY87" s="323"/>
      <c r="VMZ87" s="323"/>
      <c r="VNA87" s="323"/>
      <c r="VNB87" s="323"/>
      <c r="VNC87" s="323"/>
      <c r="VND87" s="323"/>
      <c r="VNE87" s="323"/>
      <c r="VNF87" s="323"/>
      <c r="VNG87" s="323"/>
      <c r="VNH87" s="323"/>
      <c r="VNI87" s="323"/>
      <c r="VNJ87" s="323"/>
      <c r="VNK87" s="323"/>
      <c r="VNL87" s="323"/>
      <c r="VNM87" s="323"/>
      <c r="VNN87" s="323"/>
      <c r="VNO87" s="323"/>
      <c r="VNP87" s="323"/>
      <c r="VNQ87" s="323"/>
      <c r="VNR87" s="323"/>
      <c r="VNS87" s="323"/>
      <c r="VNT87" s="323"/>
      <c r="VNU87" s="323"/>
      <c r="VNV87" s="323"/>
      <c r="VNW87" s="323"/>
      <c r="VNX87" s="323"/>
      <c r="VNY87" s="323"/>
      <c r="VNZ87" s="323"/>
      <c r="VOA87" s="323"/>
      <c r="VOB87" s="323"/>
      <c r="VOC87" s="323"/>
      <c r="VOD87" s="323"/>
      <c r="VOE87" s="323"/>
      <c r="VOF87" s="323"/>
      <c r="VOG87" s="323"/>
      <c r="VOH87" s="323"/>
      <c r="VOI87" s="323"/>
      <c r="VOJ87" s="323"/>
      <c r="VOK87" s="323"/>
      <c r="VOL87" s="323"/>
      <c r="VOM87" s="323"/>
      <c r="VON87" s="323"/>
      <c r="VOO87" s="323"/>
      <c r="VOP87" s="323"/>
      <c r="VOQ87" s="323"/>
      <c r="VOR87" s="323"/>
      <c r="VOS87" s="323"/>
      <c r="VOT87" s="323"/>
      <c r="VOU87" s="323"/>
      <c r="VOV87" s="323"/>
      <c r="VOW87" s="323"/>
      <c r="VOX87" s="323"/>
      <c r="VOY87" s="323"/>
      <c r="VOZ87" s="323"/>
      <c r="VPA87" s="323"/>
      <c r="VPB87" s="323"/>
      <c r="VPC87" s="323"/>
      <c r="VPD87" s="323"/>
      <c r="VPE87" s="323"/>
      <c r="VPF87" s="323"/>
      <c r="VPG87" s="323"/>
      <c r="VPH87" s="323"/>
      <c r="VPI87" s="323"/>
      <c r="VPJ87" s="323"/>
      <c r="VPK87" s="323"/>
      <c r="VPL87" s="323"/>
      <c r="VPM87" s="323"/>
      <c r="VPN87" s="323"/>
      <c r="VPO87" s="323"/>
      <c r="VPP87" s="323"/>
      <c r="VPQ87" s="323"/>
      <c r="VPR87" s="323"/>
      <c r="VPS87" s="323"/>
      <c r="VPT87" s="323"/>
      <c r="VPU87" s="323"/>
      <c r="VPV87" s="323"/>
      <c r="VPW87" s="323"/>
      <c r="VPX87" s="323"/>
      <c r="VPY87" s="323"/>
      <c r="VPZ87" s="323"/>
      <c r="VQA87" s="323"/>
      <c r="VQB87" s="323"/>
      <c r="VQC87" s="323"/>
      <c r="VQD87" s="323"/>
      <c r="VQE87" s="323"/>
      <c r="VQF87" s="323"/>
      <c r="VQG87" s="323"/>
      <c r="VQH87" s="323"/>
      <c r="VQI87" s="323"/>
      <c r="VQJ87" s="323"/>
      <c r="VQK87" s="323"/>
      <c r="VQL87" s="323"/>
      <c r="VQM87" s="323"/>
      <c r="VQN87" s="323"/>
      <c r="VQO87" s="323"/>
      <c r="VQP87" s="323"/>
      <c r="VQQ87" s="323"/>
      <c r="VQR87" s="323"/>
      <c r="VQS87" s="323"/>
      <c r="VQT87" s="323"/>
      <c r="VQU87" s="323"/>
      <c r="VQV87" s="323"/>
      <c r="VQW87" s="323"/>
      <c r="VQX87" s="323"/>
      <c r="VQY87" s="323"/>
      <c r="VQZ87" s="323"/>
      <c r="VRA87" s="323"/>
      <c r="VRB87" s="323"/>
      <c r="VRC87" s="323"/>
      <c r="VRD87" s="323"/>
      <c r="VRE87" s="323"/>
      <c r="VRF87" s="323"/>
      <c r="VRG87" s="323"/>
      <c r="VRH87" s="323"/>
      <c r="VRI87" s="323"/>
      <c r="VRJ87" s="323"/>
      <c r="VRK87" s="323"/>
      <c r="VRL87" s="323"/>
      <c r="VRM87" s="323"/>
      <c r="VRN87" s="323"/>
      <c r="VRO87" s="323"/>
      <c r="VRP87" s="323"/>
      <c r="VRQ87" s="323"/>
      <c r="VRR87" s="323"/>
      <c r="VRS87" s="323"/>
      <c r="VRT87" s="323"/>
      <c r="VRU87" s="323"/>
      <c r="VRV87" s="323"/>
      <c r="VRW87" s="323"/>
      <c r="VRX87" s="323"/>
      <c r="VRY87" s="323"/>
      <c r="VRZ87" s="323"/>
      <c r="VSA87" s="323"/>
      <c r="VSB87" s="323"/>
      <c r="VSC87" s="323"/>
      <c r="VSD87" s="323"/>
      <c r="VSE87" s="323"/>
      <c r="VSF87" s="323"/>
      <c r="VSG87" s="323"/>
      <c r="VSH87" s="323"/>
      <c r="VSI87" s="323"/>
      <c r="VSJ87" s="323"/>
      <c r="VSK87" s="323"/>
      <c r="VSL87" s="323"/>
      <c r="VSM87" s="323"/>
      <c r="VSN87" s="323"/>
      <c r="VSO87" s="323"/>
      <c r="VSP87" s="323"/>
      <c r="VSQ87" s="323"/>
      <c r="VSR87" s="323"/>
      <c r="VSS87" s="323"/>
      <c r="VST87" s="323"/>
      <c r="VSU87" s="323"/>
      <c r="VSV87" s="323"/>
      <c r="VSW87" s="323"/>
      <c r="VSX87" s="323"/>
      <c r="VSY87" s="323"/>
      <c r="VSZ87" s="323"/>
      <c r="VTA87" s="323"/>
      <c r="VTB87" s="323"/>
      <c r="VTC87" s="323"/>
      <c r="VTD87" s="323"/>
      <c r="VTE87" s="323"/>
      <c r="VTF87" s="323"/>
      <c r="VTG87" s="323"/>
      <c r="VTH87" s="323"/>
      <c r="VTI87" s="323"/>
      <c r="VTJ87" s="323"/>
      <c r="VTK87" s="323"/>
      <c r="VTL87" s="323"/>
      <c r="VTM87" s="323"/>
      <c r="VTN87" s="323"/>
      <c r="VTO87" s="323"/>
      <c r="VTP87" s="323"/>
      <c r="VTQ87" s="323"/>
      <c r="VTR87" s="323"/>
      <c r="VTS87" s="323"/>
      <c r="VTT87" s="323"/>
      <c r="VTU87" s="323"/>
      <c r="VTV87" s="323"/>
      <c r="VTW87" s="323"/>
      <c r="VTX87" s="323"/>
      <c r="VTY87" s="323"/>
      <c r="VTZ87" s="323"/>
      <c r="VUA87" s="323"/>
      <c r="VUB87" s="323"/>
      <c r="VUC87" s="323"/>
      <c r="VUD87" s="323"/>
      <c r="VUE87" s="323"/>
      <c r="VUF87" s="323"/>
      <c r="VUG87" s="323"/>
      <c r="VUH87" s="323"/>
      <c r="VUI87" s="323"/>
      <c r="VUJ87" s="323"/>
      <c r="VUK87" s="323"/>
      <c r="VUL87" s="323"/>
      <c r="VUM87" s="323"/>
      <c r="VUN87" s="323"/>
      <c r="VUO87" s="323"/>
      <c r="VUP87" s="323"/>
      <c r="VUQ87" s="323"/>
      <c r="VUR87" s="323"/>
      <c r="VUS87" s="323"/>
      <c r="VUT87" s="323"/>
      <c r="VUU87" s="323"/>
      <c r="VUV87" s="323"/>
      <c r="VUW87" s="323"/>
      <c r="VUX87" s="323"/>
      <c r="VUY87" s="323"/>
      <c r="VUZ87" s="323"/>
      <c r="VVA87" s="323"/>
      <c r="VVB87" s="323"/>
      <c r="VVC87" s="323"/>
      <c r="VVD87" s="323"/>
      <c r="VVE87" s="323"/>
      <c r="VVF87" s="323"/>
      <c r="VVG87" s="323"/>
      <c r="VVH87" s="323"/>
      <c r="VVI87" s="323"/>
      <c r="VVJ87" s="323"/>
      <c r="VVK87" s="323"/>
      <c r="VVL87" s="323"/>
      <c r="VVM87" s="323"/>
      <c r="VVN87" s="323"/>
      <c r="VVO87" s="323"/>
      <c r="VVP87" s="323"/>
      <c r="VVQ87" s="323"/>
      <c r="VVR87" s="323"/>
      <c r="VVS87" s="323"/>
      <c r="VVT87" s="323"/>
      <c r="VVU87" s="323"/>
      <c r="VVV87" s="323"/>
      <c r="VVW87" s="323"/>
      <c r="VVX87" s="323"/>
      <c r="VVY87" s="323"/>
      <c r="VVZ87" s="323"/>
      <c r="VWA87" s="323"/>
      <c r="VWB87" s="323"/>
      <c r="VWC87" s="323"/>
      <c r="VWD87" s="323"/>
      <c r="VWE87" s="323"/>
      <c r="VWF87" s="323"/>
      <c r="VWG87" s="323"/>
      <c r="VWH87" s="323"/>
      <c r="VWI87" s="323"/>
      <c r="VWJ87" s="323"/>
      <c r="VWK87" s="323"/>
      <c r="VWL87" s="323"/>
      <c r="VWM87" s="323"/>
      <c r="VWN87" s="323"/>
      <c r="VWO87" s="323"/>
      <c r="VWP87" s="323"/>
      <c r="VWQ87" s="323"/>
      <c r="VWR87" s="323"/>
      <c r="VWS87" s="323"/>
      <c r="VWT87" s="323"/>
      <c r="VWU87" s="323"/>
      <c r="VWV87" s="323"/>
      <c r="VWW87" s="323"/>
      <c r="VWX87" s="323"/>
      <c r="VWY87" s="323"/>
      <c r="VWZ87" s="323"/>
      <c r="VXA87" s="323"/>
      <c r="VXB87" s="323"/>
      <c r="VXC87" s="323"/>
      <c r="VXD87" s="323"/>
      <c r="VXE87" s="323"/>
      <c r="VXF87" s="323"/>
      <c r="VXG87" s="323"/>
      <c r="VXH87" s="323"/>
      <c r="VXI87" s="323"/>
      <c r="VXJ87" s="323"/>
      <c r="VXK87" s="323"/>
      <c r="VXL87" s="323"/>
      <c r="VXM87" s="323"/>
      <c r="VXN87" s="323"/>
      <c r="VXO87" s="323"/>
      <c r="VXP87" s="323"/>
      <c r="VXQ87" s="323"/>
      <c r="VXR87" s="323"/>
      <c r="VXS87" s="323"/>
      <c r="VXT87" s="323"/>
      <c r="VXU87" s="323"/>
      <c r="VXV87" s="323"/>
      <c r="VXW87" s="323"/>
      <c r="VXX87" s="323"/>
      <c r="VXY87" s="323"/>
      <c r="VXZ87" s="323"/>
      <c r="VYA87" s="323"/>
      <c r="VYB87" s="323"/>
      <c r="VYC87" s="323"/>
      <c r="VYD87" s="323"/>
      <c r="VYE87" s="323"/>
      <c r="VYF87" s="323"/>
      <c r="VYG87" s="323"/>
      <c r="VYH87" s="323"/>
      <c r="VYI87" s="323"/>
      <c r="VYJ87" s="323"/>
      <c r="VYK87" s="323"/>
      <c r="VYL87" s="323"/>
      <c r="VYM87" s="323"/>
      <c r="VYN87" s="323"/>
      <c r="VYO87" s="323"/>
      <c r="VYP87" s="323"/>
      <c r="VYQ87" s="323"/>
      <c r="VYR87" s="323"/>
      <c r="VYS87" s="323"/>
      <c r="VYT87" s="323"/>
      <c r="VYU87" s="323"/>
      <c r="VYV87" s="323"/>
      <c r="VYW87" s="323"/>
      <c r="VYX87" s="323"/>
      <c r="VYY87" s="323"/>
      <c r="VYZ87" s="323"/>
      <c r="VZA87" s="323"/>
      <c r="VZB87" s="323"/>
      <c r="VZC87" s="323"/>
      <c r="VZD87" s="323"/>
      <c r="VZE87" s="323"/>
      <c r="VZF87" s="323"/>
      <c r="VZG87" s="323"/>
      <c r="VZH87" s="323"/>
      <c r="VZI87" s="323"/>
      <c r="VZJ87" s="323"/>
      <c r="VZK87" s="323"/>
      <c r="VZL87" s="323"/>
      <c r="VZM87" s="323"/>
      <c r="VZN87" s="323"/>
      <c r="VZO87" s="323"/>
      <c r="VZP87" s="323"/>
      <c r="VZQ87" s="323"/>
      <c r="VZR87" s="323"/>
      <c r="VZS87" s="323"/>
      <c r="VZT87" s="323"/>
      <c r="VZU87" s="323"/>
      <c r="VZV87" s="323"/>
      <c r="VZW87" s="323"/>
      <c r="VZX87" s="323"/>
      <c r="VZY87" s="323"/>
      <c r="VZZ87" s="323"/>
      <c r="WAA87" s="323"/>
      <c r="WAB87" s="323"/>
      <c r="WAC87" s="323"/>
      <c r="WAD87" s="323"/>
      <c r="WAE87" s="323"/>
      <c r="WAF87" s="323"/>
      <c r="WAG87" s="323"/>
      <c r="WAH87" s="323"/>
      <c r="WAI87" s="323"/>
      <c r="WAJ87" s="323"/>
      <c r="WAK87" s="323"/>
      <c r="WAL87" s="323"/>
      <c r="WAM87" s="323"/>
      <c r="WAN87" s="323"/>
      <c r="WAO87" s="323"/>
      <c r="WAP87" s="323"/>
      <c r="WAQ87" s="323"/>
      <c r="WAR87" s="323"/>
      <c r="WAS87" s="323"/>
      <c r="WAT87" s="323"/>
      <c r="WAU87" s="323"/>
      <c r="WAV87" s="323"/>
      <c r="WAW87" s="323"/>
      <c r="WAX87" s="323"/>
      <c r="WAY87" s="323"/>
      <c r="WAZ87" s="323"/>
      <c r="WBA87" s="323"/>
      <c r="WBB87" s="323"/>
      <c r="WBC87" s="323"/>
      <c r="WBD87" s="323"/>
      <c r="WBE87" s="323"/>
      <c r="WBF87" s="323"/>
      <c r="WBG87" s="323"/>
      <c r="WBH87" s="323"/>
      <c r="WBI87" s="323"/>
      <c r="WBJ87" s="323"/>
      <c r="WBK87" s="323"/>
      <c r="WBL87" s="323"/>
      <c r="WBM87" s="323"/>
      <c r="WBN87" s="323"/>
      <c r="WBO87" s="323"/>
      <c r="WBP87" s="323"/>
      <c r="WBQ87" s="323"/>
      <c r="WBR87" s="323"/>
      <c r="WBS87" s="323"/>
      <c r="WBT87" s="323"/>
      <c r="WBU87" s="323"/>
      <c r="WBV87" s="323"/>
      <c r="WBW87" s="323"/>
      <c r="WBX87" s="323"/>
      <c r="WBY87" s="323"/>
      <c r="WBZ87" s="323"/>
      <c r="WCA87" s="323"/>
      <c r="WCB87" s="323"/>
      <c r="WCC87" s="323"/>
      <c r="WCD87" s="323"/>
      <c r="WCE87" s="323"/>
      <c r="WCF87" s="323"/>
      <c r="WCG87" s="323"/>
      <c r="WCH87" s="323"/>
      <c r="WCI87" s="323"/>
      <c r="WCJ87" s="323"/>
      <c r="WCK87" s="323"/>
      <c r="WCL87" s="323"/>
      <c r="WCM87" s="323"/>
      <c r="WCN87" s="323"/>
      <c r="WCO87" s="323"/>
      <c r="WCP87" s="323"/>
      <c r="WCQ87" s="323"/>
      <c r="WCR87" s="323"/>
      <c r="WCS87" s="323"/>
      <c r="WCT87" s="323"/>
      <c r="WCU87" s="323"/>
      <c r="WCV87" s="323"/>
      <c r="WCW87" s="323"/>
      <c r="WCX87" s="323"/>
      <c r="WCY87" s="323"/>
      <c r="WCZ87" s="323"/>
      <c r="WDA87" s="323"/>
      <c r="WDB87" s="323"/>
      <c r="WDC87" s="323"/>
      <c r="WDD87" s="323"/>
      <c r="WDE87" s="323"/>
      <c r="WDF87" s="323"/>
      <c r="WDG87" s="323"/>
      <c r="WDH87" s="323"/>
      <c r="WDI87" s="323"/>
      <c r="WDJ87" s="323"/>
      <c r="WDK87" s="323"/>
      <c r="WDL87" s="323"/>
      <c r="WDM87" s="323"/>
      <c r="WDN87" s="323"/>
      <c r="WDO87" s="323"/>
      <c r="WDP87" s="323"/>
      <c r="WDQ87" s="323"/>
      <c r="WDR87" s="323"/>
      <c r="WDS87" s="323"/>
      <c r="WDT87" s="323"/>
      <c r="WDU87" s="323"/>
      <c r="WDV87" s="323"/>
      <c r="WDW87" s="323"/>
      <c r="WDX87" s="323"/>
      <c r="WDY87" s="323"/>
      <c r="WDZ87" s="323"/>
      <c r="WEA87" s="323"/>
      <c r="WEB87" s="323"/>
      <c r="WEC87" s="323"/>
      <c r="WED87" s="323"/>
      <c r="WEE87" s="323"/>
      <c r="WEF87" s="323"/>
      <c r="WEG87" s="323"/>
      <c r="WEH87" s="323"/>
      <c r="WEI87" s="323"/>
      <c r="WEJ87" s="323"/>
      <c r="WEK87" s="323"/>
      <c r="WEL87" s="323"/>
      <c r="WEM87" s="323"/>
      <c r="WEN87" s="323"/>
      <c r="WEO87" s="323"/>
      <c r="WEP87" s="323"/>
      <c r="WEQ87" s="323"/>
      <c r="WER87" s="323"/>
      <c r="WES87" s="323"/>
      <c r="WET87" s="323"/>
      <c r="WEU87" s="323"/>
      <c r="WEV87" s="323"/>
      <c r="WEW87" s="323"/>
      <c r="WEX87" s="323"/>
      <c r="WEY87" s="323"/>
      <c r="WEZ87" s="323"/>
      <c r="WFA87" s="323"/>
      <c r="WFB87" s="323"/>
      <c r="WFC87" s="323"/>
      <c r="WFD87" s="323"/>
      <c r="WFE87" s="323"/>
      <c r="WFF87" s="323"/>
      <c r="WFG87" s="323"/>
      <c r="WFH87" s="323"/>
      <c r="WFI87" s="323"/>
      <c r="WFJ87" s="323"/>
      <c r="WFK87" s="323"/>
      <c r="WFL87" s="323"/>
      <c r="WFM87" s="323"/>
      <c r="WFN87" s="323"/>
      <c r="WFO87" s="323"/>
      <c r="WFP87" s="323"/>
      <c r="WFQ87" s="323"/>
      <c r="WFR87" s="323"/>
      <c r="WFS87" s="323"/>
      <c r="WFT87" s="323"/>
      <c r="WFU87" s="323"/>
      <c r="WFV87" s="323"/>
      <c r="WFW87" s="323"/>
      <c r="WFX87" s="323"/>
      <c r="WFY87" s="323"/>
      <c r="WFZ87" s="323"/>
      <c r="WGA87" s="323"/>
      <c r="WGB87" s="323"/>
      <c r="WGC87" s="323"/>
      <c r="WGD87" s="323"/>
      <c r="WGE87" s="323"/>
      <c r="WGF87" s="323"/>
      <c r="WGG87" s="323"/>
      <c r="WGH87" s="323"/>
      <c r="WGI87" s="323"/>
      <c r="WGJ87" s="323"/>
      <c r="WGK87" s="323"/>
      <c r="WGL87" s="323"/>
      <c r="WGM87" s="323"/>
      <c r="WGN87" s="323"/>
      <c r="WGO87" s="323"/>
      <c r="WGP87" s="323"/>
      <c r="WGQ87" s="323"/>
      <c r="WGR87" s="323"/>
      <c r="WGS87" s="323"/>
      <c r="WGT87" s="323"/>
      <c r="WGU87" s="323"/>
      <c r="WGV87" s="323"/>
      <c r="WGW87" s="323"/>
      <c r="WGX87" s="323"/>
      <c r="WGY87" s="323"/>
      <c r="WGZ87" s="323"/>
      <c r="WHA87" s="323"/>
      <c r="WHB87" s="323"/>
      <c r="WHC87" s="323"/>
      <c r="WHD87" s="323"/>
      <c r="WHE87" s="323"/>
      <c r="WHF87" s="323"/>
      <c r="WHG87" s="323"/>
      <c r="WHH87" s="323"/>
      <c r="WHI87" s="323"/>
      <c r="WHJ87" s="323"/>
      <c r="WHK87" s="323"/>
      <c r="WHL87" s="323"/>
      <c r="WHM87" s="323"/>
      <c r="WHN87" s="323"/>
      <c r="WHO87" s="323"/>
      <c r="WHP87" s="323"/>
      <c r="WHQ87" s="323"/>
      <c r="WHR87" s="323"/>
      <c r="WHS87" s="323"/>
      <c r="WHT87" s="323"/>
      <c r="WHU87" s="323"/>
      <c r="WHV87" s="323"/>
      <c r="WHW87" s="323"/>
      <c r="WHX87" s="323"/>
      <c r="WHY87" s="323"/>
      <c r="WHZ87" s="323"/>
      <c r="WIA87" s="323"/>
      <c r="WIB87" s="323"/>
      <c r="WIC87" s="323"/>
      <c r="WID87" s="323"/>
      <c r="WIE87" s="323"/>
      <c r="WIF87" s="323"/>
      <c r="WIG87" s="323"/>
      <c r="WIH87" s="323"/>
      <c r="WII87" s="323"/>
      <c r="WIJ87" s="323"/>
      <c r="WIK87" s="323"/>
      <c r="WIL87" s="323"/>
      <c r="WIM87" s="323"/>
      <c r="WIN87" s="323"/>
      <c r="WIO87" s="323"/>
      <c r="WIP87" s="323"/>
      <c r="WIQ87" s="323"/>
      <c r="WIR87" s="323"/>
      <c r="WIS87" s="323"/>
      <c r="WIT87" s="323"/>
      <c r="WIU87" s="323"/>
      <c r="WIV87" s="323"/>
      <c r="WIW87" s="323"/>
      <c r="WIX87" s="323"/>
      <c r="WIY87" s="323"/>
      <c r="WIZ87" s="323"/>
      <c r="WJA87" s="323"/>
      <c r="WJB87" s="323"/>
      <c r="WJC87" s="323"/>
      <c r="WJD87" s="323"/>
      <c r="WJE87" s="323"/>
      <c r="WJF87" s="323"/>
      <c r="WJG87" s="323"/>
      <c r="WJH87" s="323"/>
      <c r="WJI87" s="323"/>
      <c r="WJJ87" s="323"/>
      <c r="WJK87" s="323"/>
      <c r="WJL87" s="323"/>
      <c r="WJM87" s="323"/>
      <c r="WJN87" s="323"/>
      <c r="WJO87" s="323"/>
      <c r="WJP87" s="323"/>
      <c r="WJQ87" s="323"/>
      <c r="WJR87" s="323"/>
      <c r="WJS87" s="323"/>
      <c r="WJT87" s="323"/>
      <c r="WJU87" s="323"/>
      <c r="WJV87" s="323"/>
      <c r="WJW87" s="323"/>
      <c r="WJX87" s="323"/>
      <c r="WJY87" s="323"/>
      <c r="WJZ87" s="323"/>
      <c r="WKA87" s="323"/>
      <c r="WKB87" s="323"/>
      <c r="WKC87" s="323"/>
      <c r="WKD87" s="323"/>
      <c r="WKE87" s="323"/>
      <c r="WKF87" s="323"/>
      <c r="WKG87" s="323"/>
      <c r="WKH87" s="323"/>
      <c r="WKI87" s="323"/>
      <c r="WKJ87" s="323"/>
      <c r="WKK87" s="323"/>
      <c r="WKL87" s="323"/>
      <c r="WKM87" s="323"/>
      <c r="WKN87" s="323"/>
      <c r="WKO87" s="323"/>
      <c r="WKP87" s="323"/>
      <c r="WKQ87" s="323"/>
      <c r="WKR87" s="323"/>
      <c r="WKS87" s="323"/>
      <c r="WKT87" s="323"/>
      <c r="WKU87" s="323"/>
      <c r="WKV87" s="323"/>
      <c r="WKW87" s="323"/>
      <c r="WKX87" s="323"/>
      <c r="WKY87" s="323"/>
      <c r="WKZ87" s="323"/>
      <c r="WLA87" s="323"/>
      <c r="WLB87" s="323"/>
      <c r="WLC87" s="323"/>
      <c r="WLD87" s="323"/>
      <c r="WLE87" s="323"/>
      <c r="WLF87" s="323"/>
      <c r="WLG87" s="323"/>
      <c r="WLH87" s="323"/>
      <c r="WLI87" s="323"/>
      <c r="WLJ87" s="323"/>
      <c r="WLK87" s="323"/>
      <c r="WLL87" s="323"/>
      <c r="WLM87" s="323"/>
      <c r="WLN87" s="323"/>
      <c r="WLO87" s="323"/>
      <c r="WLP87" s="323"/>
      <c r="WLQ87" s="323"/>
      <c r="WLR87" s="323"/>
      <c r="WLS87" s="323"/>
      <c r="WLT87" s="323"/>
      <c r="WLU87" s="323"/>
      <c r="WLV87" s="323"/>
      <c r="WLW87" s="323"/>
      <c r="WLX87" s="323"/>
      <c r="WLY87" s="323"/>
      <c r="WLZ87" s="323"/>
      <c r="WMA87" s="323"/>
      <c r="WMB87" s="323"/>
      <c r="WMC87" s="323"/>
      <c r="WMD87" s="323"/>
      <c r="WME87" s="323"/>
      <c r="WMF87" s="323"/>
      <c r="WMG87" s="323"/>
      <c r="WMH87" s="323"/>
      <c r="WMI87" s="323"/>
      <c r="WMJ87" s="323"/>
      <c r="WMK87" s="323"/>
      <c r="WML87" s="323"/>
      <c r="WMM87" s="323"/>
      <c r="WMN87" s="323"/>
      <c r="WMO87" s="323"/>
      <c r="WMP87" s="323"/>
      <c r="WMQ87" s="323"/>
      <c r="WMR87" s="323"/>
      <c r="WMS87" s="323"/>
      <c r="WMT87" s="323"/>
      <c r="WMU87" s="323"/>
      <c r="WMV87" s="323"/>
      <c r="WMW87" s="323"/>
      <c r="WMX87" s="323"/>
      <c r="WMY87" s="323"/>
      <c r="WMZ87" s="323"/>
      <c r="WNA87" s="323"/>
      <c r="WNB87" s="323"/>
      <c r="WNC87" s="323"/>
      <c r="WND87" s="323"/>
      <c r="WNE87" s="323"/>
      <c r="WNF87" s="323"/>
      <c r="WNG87" s="323"/>
      <c r="WNH87" s="323"/>
      <c r="WNI87" s="323"/>
      <c r="WNJ87" s="323"/>
      <c r="WNK87" s="323"/>
      <c r="WNL87" s="323"/>
      <c r="WNM87" s="323"/>
      <c r="WNN87" s="323"/>
      <c r="WNO87" s="323"/>
      <c r="WNP87" s="323"/>
      <c r="WNQ87" s="323"/>
      <c r="WNR87" s="323"/>
      <c r="WNS87" s="323"/>
      <c r="WNT87" s="323"/>
      <c r="WNU87" s="323"/>
      <c r="WNV87" s="323"/>
      <c r="WNW87" s="323"/>
      <c r="WNX87" s="323"/>
      <c r="WNY87" s="323"/>
      <c r="WNZ87" s="323"/>
      <c r="WOA87" s="323"/>
      <c r="WOB87" s="323"/>
      <c r="WOC87" s="323"/>
      <c r="WOD87" s="323"/>
      <c r="WOE87" s="323"/>
      <c r="WOF87" s="323"/>
      <c r="WOG87" s="323"/>
      <c r="WOH87" s="323"/>
      <c r="WOI87" s="323"/>
      <c r="WOJ87" s="323"/>
      <c r="WOK87" s="323"/>
      <c r="WOL87" s="323"/>
      <c r="WOM87" s="323"/>
      <c r="WON87" s="323"/>
      <c r="WOO87" s="323"/>
      <c r="WOP87" s="323"/>
      <c r="WOQ87" s="323"/>
      <c r="WOR87" s="323"/>
      <c r="WOS87" s="323"/>
      <c r="WOT87" s="323"/>
      <c r="WOU87" s="323"/>
      <c r="WOV87" s="323"/>
      <c r="WOW87" s="323"/>
      <c r="WOX87" s="323"/>
      <c r="WOY87" s="323"/>
      <c r="WOZ87" s="323"/>
      <c r="WPA87" s="323"/>
      <c r="WPB87" s="323"/>
      <c r="WPC87" s="323"/>
      <c r="WPD87" s="323"/>
      <c r="WPE87" s="323"/>
      <c r="WPF87" s="323"/>
      <c r="WPG87" s="323"/>
      <c r="WPH87" s="323"/>
      <c r="WPI87" s="323"/>
      <c r="WPJ87" s="323"/>
      <c r="WPK87" s="323"/>
      <c r="WPL87" s="323"/>
      <c r="WPM87" s="323"/>
      <c r="WPN87" s="323"/>
      <c r="WPO87" s="323"/>
      <c r="WPP87" s="323"/>
      <c r="WPQ87" s="323"/>
      <c r="WPR87" s="323"/>
      <c r="WPS87" s="323"/>
      <c r="WPT87" s="323"/>
      <c r="WPU87" s="323"/>
      <c r="WPV87" s="323"/>
      <c r="WPW87" s="323"/>
      <c r="WPX87" s="323"/>
      <c r="WPY87" s="323"/>
      <c r="WPZ87" s="323"/>
      <c r="WQA87" s="323"/>
      <c r="WQB87" s="323"/>
      <c r="WQC87" s="323"/>
      <c r="WQD87" s="323"/>
      <c r="WQE87" s="323"/>
      <c r="WQF87" s="323"/>
      <c r="WQG87" s="323"/>
      <c r="WQH87" s="323"/>
      <c r="WQI87" s="323"/>
      <c r="WQJ87" s="323"/>
      <c r="WQK87" s="323"/>
      <c r="WQL87" s="323"/>
      <c r="WQM87" s="323"/>
      <c r="WQN87" s="323"/>
      <c r="WQO87" s="323"/>
      <c r="WQP87" s="323"/>
      <c r="WQQ87" s="323"/>
      <c r="WQR87" s="323"/>
      <c r="WQS87" s="323"/>
      <c r="WQT87" s="323"/>
      <c r="WQU87" s="323"/>
      <c r="WQV87" s="323"/>
      <c r="WQW87" s="323"/>
      <c r="WQX87" s="323"/>
      <c r="WQY87" s="323"/>
      <c r="WQZ87" s="323"/>
      <c r="WRA87" s="323"/>
      <c r="WRB87" s="323"/>
      <c r="WRC87" s="323"/>
      <c r="WRD87" s="323"/>
      <c r="WRE87" s="323"/>
      <c r="WRF87" s="323"/>
      <c r="WRG87" s="323"/>
      <c r="WRH87" s="323"/>
      <c r="WRI87" s="323"/>
      <c r="WRJ87" s="323"/>
      <c r="WRK87" s="323"/>
      <c r="WRL87" s="323"/>
      <c r="WRM87" s="323"/>
      <c r="WRN87" s="323"/>
      <c r="WRO87" s="323"/>
      <c r="WRP87" s="323"/>
      <c r="WRQ87" s="323"/>
      <c r="WRR87" s="323"/>
      <c r="WRS87" s="323"/>
      <c r="WRT87" s="323"/>
      <c r="WRU87" s="323"/>
      <c r="WRV87" s="323"/>
      <c r="WRW87" s="323"/>
      <c r="WRX87" s="323"/>
      <c r="WRY87" s="323"/>
      <c r="WRZ87" s="323"/>
      <c r="WSA87" s="323"/>
      <c r="WSB87" s="323"/>
      <c r="WSC87" s="323"/>
      <c r="WSD87" s="323"/>
      <c r="WSE87" s="323"/>
      <c r="WSF87" s="323"/>
      <c r="WSG87" s="323"/>
      <c r="WSH87" s="323"/>
      <c r="WSI87" s="323"/>
      <c r="WSJ87" s="323"/>
      <c r="WSK87" s="323"/>
      <c r="WSL87" s="323"/>
      <c r="WSM87" s="323"/>
      <c r="WSN87" s="323"/>
      <c r="WSO87" s="323"/>
      <c r="WSP87" s="323"/>
      <c r="WSQ87" s="323"/>
      <c r="WSR87" s="323"/>
      <c r="WSS87" s="323"/>
      <c r="WST87" s="323"/>
      <c r="WSU87" s="323"/>
      <c r="WSV87" s="323"/>
      <c r="WSW87" s="323"/>
      <c r="WSX87" s="323"/>
      <c r="WSY87" s="323"/>
      <c r="WSZ87" s="323"/>
      <c r="WTA87" s="323"/>
      <c r="WTB87" s="323"/>
      <c r="WTC87" s="323"/>
      <c r="WTD87" s="323"/>
      <c r="WTE87" s="323"/>
      <c r="WTF87" s="323"/>
      <c r="WTG87" s="323"/>
      <c r="WTH87" s="323"/>
      <c r="WTI87" s="323"/>
      <c r="WTJ87" s="323"/>
      <c r="WTK87" s="323"/>
      <c r="WTL87" s="323"/>
      <c r="WTM87" s="323"/>
      <c r="WTN87" s="323"/>
      <c r="WTO87" s="323"/>
      <c r="WTP87" s="323"/>
      <c r="WTQ87" s="323"/>
      <c r="WTR87" s="323"/>
      <c r="WTS87" s="323"/>
      <c r="WTT87" s="323"/>
      <c r="WTU87" s="323"/>
      <c r="WTV87" s="323"/>
      <c r="WTW87" s="323"/>
      <c r="WTX87" s="323"/>
      <c r="WTY87" s="323"/>
      <c r="WTZ87" s="323"/>
      <c r="WUA87" s="323"/>
      <c r="WUB87" s="323"/>
      <c r="WUC87" s="323"/>
      <c r="WUD87" s="323"/>
      <c r="WUE87" s="323"/>
      <c r="WUF87" s="323"/>
      <c r="WUG87" s="323"/>
      <c r="WUH87" s="323"/>
      <c r="WUI87" s="323"/>
      <c r="WUJ87" s="323"/>
      <c r="WUK87" s="323"/>
      <c r="WUL87" s="323"/>
      <c r="WUM87" s="323"/>
      <c r="WUN87" s="323"/>
      <c r="WUO87" s="323"/>
      <c r="WUP87" s="323"/>
      <c r="WUQ87" s="323"/>
      <c r="WUR87" s="323"/>
      <c r="WUS87" s="323"/>
      <c r="WUT87" s="323"/>
      <c r="WUU87" s="323"/>
      <c r="WUV87" s="323"/>
      <c r="WUW87" s="323"/>
      <c r="WUX87" s="323"/>
      <c r="WUY87" s="323"/>
      <c r="WUZ87" s="323"/>
      <c r="WVA87" s="323"/>
      <c r="WVB87" s="323"/>
      <c r="WVC87" s="323"/>
      <c r="WVD87" s="323"/>
      <c r="WVE87" s="323"/>
      <c r="WVF87" s="323"/>
      <c r="WVG87" s="323"/>
      <c r="WVH87" s="323"/>
      <c r="WVI87" s="323"/>
      <c r="WVJ87" s="323"/>
      <c r="WVK87" s="323"/>
      <c r="WVL87" s="323"/>
      <c r="WVM87" s="323"/>
      <c r="WVN87" s="323"/>
      <c r="WVO87" s="323"/>
      <c r="WVP87" s="323"/>
      <c r="WVQ87" s="323"/>
      <c r="WVR87" s="323"/>
      <c r="WVS87" s="323"/>
      <c r="WVT87" s="323"/>
      <c r="WVU87" s="323"/>
      <c r="WVV87" s="323"/>
      <c r="WVW87" s="323"/>
      <c r="WVX87" s="323"/>
      <c r="WVY87" s="323"/>
      <c r="WVZ87" s="323"/>
      <c r="WWA87" s="323"/>
      <c r="WWB87" s="323"/>
      <c r="WWC87" s="323"/>
      <c r="WWD87" s="323"/>
      <c r="WWE87" s="323"/>
      <c r="WWF87" s="323"/>
      <c r="WWG87" s="323"/>
      <c r="WWH87" s="323"/>
      <c r="WWI87" s="323"/>
      <c r="WWJ87" s="323"/>
      <c r="WWK87" s="323"/>
      <c r="WWL87" s="323"/>
      <c r="WWM87" s="323"/>
      <c r="WWN87" s="323"/>
      <c r="WWO87" s="323"/>
      <c r="WWP87" s="323"/>
      <c r="WWQ87" s="323"/>
      <c r="WWR87" s="323"/>
      <c r="WWS87" s="323"/>
      <c r="WWT87" s="323"/>
      <c r="WWU87" s="323"/>
      <c r="WWV87" s="323"/>
      <c r="WWW87" s="323"/>
      <c r="WWX87" s="323"/>
      <c r="WWY87" s="323"/>
      <c r="WWZ87" s="323"/>
      <c r="WXA87" s="323"/>
      <c r="WXB87" s="323"/>
      <c r="WXC87" s="323"/>
      <c r="WXD87" s="323"/>
      <c r="WXE87" s="323"/>
      <c r="WXF87" s="323"/>
      <c r="WXG87" s="323"/>
      <c r="WXH87" s="323"/>
      <c r="WXI87" s="323"/>
      <c r="WXJ87" s="323"/>
      <c r="WXK87" s="323"/>
      <c r="WXL87" s="323"/>
      <c r="WXM87" s="323"/>
      <c r="WXN87" s="323"/>
      <c r="WXO87" s="323"/>
      <c r="WXP87" s="323"/>
      <c r="WXQ87" s="323"/>
      <c r="WXR87" s="323"/>
      <c r="WXS87" s="323"/>
      <c r="WXT87" s="323"/>
      <c r="WXU87" s="323"/>
      <c r="WXV87" s="323"/>
      <c r="WXW87" s="323"/>
      <c r="WXX87" s="323"/>
      <c r="WXY87" s="323"/>
      <c r="WXZ87" s="323"/>
      <c r="WYA87" s="323"/>
      <c r="WYB87" s="323"/>
      <c r="WYC87" s="323"/>
      <c r="WYD87" s="323"/>
      <c r="WYE87" s="323"/>
      <c r="WYF87" s="323"/>
      <c r="WYG87" s="323"/>
      <c r="WYH87" s="323"/>
      <c r="WYI87" s="323"/>
      <c r="WYJ87" s="323"/>
      <c r="WYK87" s="323"/>
      <c r="WYL87" s="323"/>
      <c r="WYM87" s="323"/>
      <c r="WYN87" s="323"/>
      <c r="WYO87" s="323"/>
      <c r="WYP87" s="323"/>
      <c r="WYQ87" s="323"/>
      <c r="WYR87" s="323"/>
      <c r="WYS87" s="323"/>
      <c r="WYT87" s="323"/>
      <c r="WYU87" s="323"/>
      <c r="WYV87" s="323"/>
      <c r="WYW87" s="323"/>
      <c r="WYX87" s="323"/>
      <c r="WYY87" s="323"/>
      <c r="WYZ87" s="323"/>
      <c r="WZA87" s="323"/>
      <c r="WZB87" s="323"/>
      <c r="WZC87" s="323"/>
      <c r="WZD87" s="323"/>
      <c r="WZE87" s="323"/>
      <c r="WZF87" s="323"/>
      <c r="WZG87" s="323"/>
      <c r="WZH87" s="323"/>
      <c r="WZI87" s="323"/>
      <c r="WZJ87" s="323"/>
      <c r="WZK87" s="323"/>
      <c r="WZL87" s="323"/>
      <c r="WZM87" s="323"/>
      <c r="WZN87" s="323"/>
      <c r="WZO87" s="323"/>
      <c r="WZP87" s="323"/>
      <c r="WZQ87" s="323"/>
      <c r="WZR87" s="323"/>
      <c r="WZS87" s="323"/>
      <c r="WZT87" s="323"/>
      <c r="WZU87" s="323"/>
      <c r="WZV87" s="323"/>
      <c r="WZW87" s="323"/>
      <c r="WZX87" s="323"/>
      <c r="WZY87" s="323"/>
      <c r="WZZ87" s="323"/>
      <c r="XAA87" s="323"/>
      <c r="XAB87" s="323"/>
      <c r="XAC87" s="323"/>
      <c r="XAD87" s="323"/>
      <c r="XAE87" s="323"/>
      <c r="XAF87" s="323"/>
      <c r="XAG87" s="323"/>
      <c r="XAH87" s="323"/>
      <c r="XAI87" s="323"/>
      <c r="XAJ87" s="323"/>
      <c r="XAK87" s="323"/>
      <c r="XAL87" s="323"/>
      <c r="XAM87" s="323"/>
      <c r="XAN87" s="323"/>
      <c r="XAO87" s="323"/>
      <c r="XAP87" s="323"/>
      <c r="XAQ87" s="323"/>
      <c r="XAR87" s="323"/>
      <c r="XAS87" s="323"/>
      <c r="XAT87" s="323"/>
      <c r="XAU87" s="323"/>
      <c r="XAV87" s="323"/>
      <c r="XAW87" s="323"/>
      <c r="XAX87" s="323"/>
      <c r="XAY87" s="323"/>
      <c r="XAZ87" s="323"/>
      <c r="XBA87" s="323"/>
      <c r="XBB87" s="323"/>
      <c r="XBC87" s="323"/>
      <c r="XBD87" s="323"/>
      <c r="XBE87" s="323"/>
      <c r="XBF87" s="323"/>
      <c r="XBG87" s="323"/>
      <c r="XBH87" s="323"/>
      <c r="XBI87" s="323"/>
      <c r="XBJ87" s="323"/>
      <c r="XBK87" s="323"/>
      <c r="XBL87" s="323"/>
      <c r="XBM87" s="323"/>
      <c r="XBN87" s="323"/>
      <c r="XBO87" s="323"/>
      <c r="XBP87" s="323"/>
      <c r="XBQ87" s="323"/>
      <c r="XBR87" s="323"/>
      <c r="XBS87" s="323"/>
      <c r="XBT87" s="323"/>
      <c r="XBU87" s="323"/>
      <c r="XBV87" s="323"/>
      <c r="XBW87" s="323"/>
      <c r="XBX87" s="323"/>
      <c r="XBY87" s="323"/>
      <c r="XBZ87" s="323"/>
      <c r="XCA87" s="323"/>
      <c r="XCB87" s="323"/>
      <c r="XCC87" s="323"/>
      <c r="XCD87" s="323"/>
      <c r="XCE87" s="323"/>
      <c r="XCF87" s="323"/>
      <c r="XCG87" s="323"/>
      <c r="XCH87" s="323"/>
      <c r="XCI87" s="323"/>
      <c r="XCJ87" s="323"/>
      <c r="XCK87" s="323"/>
      <c r="XCL87" s="323"/>
      <c r="XCM87" s="323"/>
      <c r="XCN87" s="323"/>
      <c r="XCO87" s="323"/>
      <c r="XCP87" s="323"/>
      <c r="XCQ87" s="323"/>
      <c r="XCR87" s="323"/>
      <c r="XCS87" s="323"/>
      <c r="XCT87" s="323"/>
      <c r="XCU87" s="323"/>
      <c r="XCV87" s="323"/>
      <c r="XCW87" s="323"/>
      <c r="XCX87" s="323"/>
      <c r="XCY87" s="323"/>
      <c r="XCZ87" s="323"/>
      <c r="XDA87" s="323"/>
      <c r="XDB87" s="323"/>
      <c r="XDC87" s="323"/>
      <c r="XDD87" s="323"/>
      <c r="XDE87" s="323"/>
      <c r="XDF87" s="323"/>
      <c r="XDG87" s="323"/>
      <c r="XDH87" s="323"/>
      <c r="XDI87" s="323"/>
      <c r="XDJ87" s="323"/>
      <c r="XDK87" s="323"/>
      <c r="XDL87" s="323"/>
      <c r="XDM87" s="323"/>
      <c r="XDN87" s="323"/>
      <c r="XDO87" s="323"/>
      <c r="XDP87" s="323"/>
      <c r="XDQ87" s="323"/>
      <c r="XDR87" s="323"/>
      <c r="XDS87" s="323"/>
      <c r="XDT87" s="323"/>
      <c r="XDU87" s="323"/>
      <c r="XDV87" s="323"/>
      <c r="XDW87" s="323"/>
      <c r="XDX87" s="323"/>
      <c r="XDY87" s="323"/>
      <c r="XDZ87" s="323"/>
      <c r="XEA87" s="323"/>
      <c r="XEB87" s="323"/>
      <c r="XEC87" s="323"/>
      <c r="XED87" s="323"/>
      <c r="XEE87" s="323"/>
      <c r="XEF87" s="323"/>
      <c r="XEG87" s="323"/>
      <c r="XEH87" s="323"/>
      <c r="XEI87" s="323"/>
      <c r="XEJ87" s="323"/>
      <c r="XEK87" s="323"/>
      <c r="XEL87" s="323"/>
      <c r="XEM87" s="323"/>
      <c r="XEN87" s="323"/>
      <c r="XEO87" s="323"/>
      <c r="XEP87" s="323"/>
      <c r="XEQ87" s="323"/>
      <c r="XER87" s="323"/>
      <c r="XES87" s="323"/>
      <c r="XET87" s="323"/>
      <c r="XEU87" s="323"/>
      <c r="XEV87" s="323"/>
      <c r="XEW87" s="323"/>
      <c r="XEX87" s="323"/>
      <c r="XEY87" s="323"/>
      <c r="XEZ87" s="323"/>
      <c r="XFA87" s="323"/>
      <c r="XFB87" s="323"/>
      <c r="XFC87" s="323"/>
      <c r="XFD87" s="323"/>
    </row>
    <row r="88" s="288" customFormat="1" ht="14.25" spans="1:16384">
      <c r="A88" s="317">
        <v>84</v>
      </c>
      <c r="B88" s="318">
        <v>277</v>
      </c>
      <c r="C88" s="319">
        <f>VLOOKUP(B88,[4]Sheet2!A:B,2,FALSE)</f>
        <v>0</v>
      </c>
      <c r="D88" s="317" t="s">
        <v>10073</v>
      </c>
      <c r="E88" s="317" t="s">
        <v>10074</v>
      </c>
      <c r="F88" s="317" t="s">
        <v>9930</v>
      </c>
      <c r="G88" s="320" t="s">
        <v>6587</v>
      </c>
      <c r="H88" s="320" t="s">
        <v>9906</v>
      </c>
      <c r="I88" s="321">
        <v>41578</v>
      </c>
      <c r="J88" s="320">
        <v>69</v>
      </c>
      <c r="K88" s="319">
        <v>0</v>
      </c>
      <c r="L88" s="317">
        <v>1</v>
      </c>
      <c r="M88" s="317"/>
      <c r="N88" s="322">
        <v>109351.86</v>
      </c>
      <c r="O88" s="322">
        <v>47777.76</v>
      </c>
      <c r="P88" s="317"/>
      <c r="Q88" s="317"/>
      <c r="R88" s="317"/>
      <c r="S88" s="317"/>
      <c r="T88" s="317">
        <f t="shared" si="4"/>
        <v>0</v>
      </c>
      <c r="U88" s="317"/>
      <c r="V88" s="317"/>
      <c r="W88" s="317">
        <f t="shared" si="5"/>
        <v>0</v>
      </c>
      <c r="X88" s="317">
        <f t="shared" si="6"/>
        <v>-1</v>
      </c>
      <c r="Y88" s="317"/>
      <c r="Z88" s="317"/>
      <c r="AA88" s="317">
        <f t="shared" si="7"/>
        <v>-47777.76</v>
      </c>
      <c r="AB88" s="317"/>
      <c r="AC88" s="317"/>
      <c r="AD88" s="317"/>
      <c r="AE88" s="317"/>
      <c r="AF88" s="317"/>
      <c r="AG88" s="317"/>
      <c r="AH88" s="299" t="s">
        <v>9939</v>
      </c>
      <c r="AI88" s="315"/>
      <c r="AJ88" s="317"/>
      <c r="AK88" s="317"/>
      <c r="AL88" s="323"/>
      <c r="AM88" s="323"/>
      <c r="AN88" s="323"/>
      <c r="AO88" s="323"/>
      <c r="AP88" s="323"/>
      <c r="AQ88" s="323"/>
      <c r="AR88" s="323"/>
      <c r="AS88" s="323"/>
      <c r="AT88" s="323"/>
      <c r="AU88" s="323"/>
      <c r="AV88" s="323"/>
      <c r="AW88" s="323"/>
      <c r="AX88" s="323"/>
      <c r="AY88" s="323"/>
      <c r="AZ88" s="323"/>
      <c r="BA88" s="323"/>
      <c r="BB88" s="323"/>
      <c r="BC88" s="323"/>
      <c r="BD88" s="323"/>
      <c r="BE88" s="323"/>
      <c r="BF88" s="323"/>
      <c r="BG88" s="323"/>
      <c r="BH88" s="323"/>
      <c r="BI88" s="323"/>
      <c r="BJ88" s="323"/>
      <c r="BK88" s="323"/>
      <c r="BL88" s="323"/>
      <c r="BM88" s="323"/>
      <c r="BN88" s="323"/>
      <c r="BO88" s="323"/>
      <c r="BP88" s="323"/>
      <c r="BQ88" s="323"/>
      <c r="BR88" s="323"/>
      <c r="BS88" s="323"/>
      <c r="BT88" s="323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  <c r="CX88" s="323"/>
      <c r="CY88" s="323"/>
      <c r="CZ88" s="323"/>
      <c r="DA88" s="323"/>
      <c r="DB88" s="323"/>
      <c r="DC88" s="323"/>
      <c r="DD88" s="323"/>
      <c r="DE88" s="323"/>
      <c r="DF88" s="323"/>
      <c r="DG88" s="323"/>
      <c r="DH88" s="323"/>
      <c r="DI88" s="323"/>
      <c r="DJ88" s="323"/>
      <c r="DK88" s="323"/>
      <c r="DL88" s="323"/>
      <c r="DM88" s="323"/>
      <c r="DN88" s="323"/>
      <c r="DO88" s="323"/>
      <c r="DP88" s="323"/>
      <c r="DQ88" s="323"/>
      <c r="DR88" s="323"/>
      <c r="DS88" s="323"/>
      <c r="DT88" s="323"/>
      <c r="DU88" s="323"/>
      <c r="DV88" s="323"/>
      <c r="DW88" s="323"/>
      <c r="DX88" s="323"/>
      <c r="DY88" s="323"/>
      <c r="DZ88" s="323"/>
      <c r="EA88" s="323"/>
      <c r="EB88" s="323"/>
      <c r="EC88" s="323"/>
      <c r="ED88" s="323"/>
      <c r="EE88" s="323"/>
      <c r="EF88" s="323"/>
      <c r="EG88" s="323"/>
      <c r="EH88" s="323"/>
      <c r="EI88" s="323"/>
      <c r="EJ88" s="323"/>
      <c r="EK88" s="323"/>
      <c r="EL88" s="323"/>
      <c r="EM88" s="323"/>
      <c r="EN88" s="323"/>
      <c r="EO88" s="323"/>
      <c r="EP88" s="323"/>
      <c r="EQ88" s="323"/>
      <c r="ER88" s="323"/>
      <c r="ES88" s="323"/>
      <c r="ET88" s="323"/>
      <c r="EU88" s="323"/>
      <c r="EV88" s="323"/>
      <c r="EW88" s="323"/>
      <c r="EX88" s="323"/>
      <c r="EY88" s="323"/>
      <c r="EZ88" s="323"/>
      <c r="FA88" s="323"/>
      <c r="FB88" s="323"/>
      <c r="FC88" s="323"/>
      <c r="FD88" s="323"/>
      <c r="FE88" s="323"/>
      <c r="FF88" s="323"/>
      <c r="FG88" s="323"/>
      <c r="FH88" s="323"/>
      <c r="FI88" s="323"/>
      <c r="FJ88" s="323"/>
      <c r="FK88" s="323"/>
      <c r="FL88" s="323"/>
      <c r="FM88" s="323"/>
      <c r="FN88" s="323"/>
      <c r="FO88" s="323"/>
      <c r="FP88" s="323"/>
      <c r="FQ88" s="323"/>
      <c r="FR88" s="323"/>
      <c r="FS88" s="323"/>
      <c r="FT88" s="323"/>
      <c r="FU88" s="323"/>
      <c r="FV88" s="323"/>
      <c r="FW88" s="323"/>
      <c r="FX88" s="323"/>
      <c r="FY88" s="323"/>
      <c r="FZ88" s="323"/>
      <c r="GA88" s="323"/>
      <c r="GB88" s="323"/>
      <c r="GC88" s="323"/>
      <c r="GD88" s="323"/>
      <c r="GE88" s="323"/>
      <c r="GF88" s="323"/>
      <c r="GG88" s="323"/>
      <c r="GH88" s="323"/>
      <c r="GI88" s="323"/>
      <c r="GJ88" s="323"/>
      <c r="GK88" s="323"/>
      <c r="GL88" s="323"/>
      <c r="GM88" s="323"/>
      <c r="GN88" s="323"/>
      <c r="GO88" s="323"/>
      <c r="GP88" s="323"/>
      <c r="GQ88" s="323"/>
      <c r="GR88" s="323"/>
      <c r="GS88" s="323"/>
      <c r="GT88" s="323"/>
      <c r="GU88" s="323"/>
      <c r="GV88" s="323"/>
      <c r="GW88" s="323"/>
      <c r="GX88" s="323"/>
      <c r="GY88" s="323"/>
      <c r="GZ88" s="323"/>
      <c r="HA88" s="323"/>
      <c r="HB88" s="323"/>
      <c r="HC88" s="323"/>
      <c r="HD88" s="323"/>
      <c r="HE88" s="323"/>
      <c r="HF88" s="323"/>
      <c r="HG88" s="323"/>
      <c r="HH88" s="323"/>
      <c r="HI88" s="323"/>
      <c r="HJ88" s="323"/>
      <c r="HK88" s="323"/>
      <c r="HL88" s="323"/>
      <c r="HM88" s="323"/>
      <c r="HN88" s="323"/>
      <c r="HO88" s="323"/>
      <c r="HP88" s="323"/>
      <c r="HQ88" s="323"/>
      <c r="HR88" s="323"/>
      <c r="HS88" s="323"/>
      <c r="HT88" s="323"/>
      <c r="HU88" s="323"/>
      <c r="HV88" s="323"/>
      <c r="HW88" s="323"/>
      <c r="HX88" s="323"/>
      <c r="HY88" s="323"/>
      <c r="HZ88" s="323"/>
      <c r="IA88" s="323"/>
      <c r="IB88" s="323"/>
      <c r="IC88" s="323"/>
      <c r="ID88" s="323"/>
      <c r="IE88" s="323"/>
      <c r="IF88" s="323"/>
      <c r="IG88" s="323"/>
      <c r="IH88" s="323"/>
      <c r="II88" s="323"/>
      <c r="IJ88" s="323"/>
      <c r="IK88" s="323"/>
      <c r="IL88" s="323"/>
      <c r="IM88" s="323"/>
      <c r="IN88" s="323"/>
      <c r="IO88" s="323"/>
      <c r="IP88" s="323"/>
      <c r="IQ88" s="323"/>
      <c r="IR88" s="323"/>
      <c r="IS88" s="323"/>
      <c r="IT88" s="323"/>
      <c r="IU88" s="323"/>
      <c r="IV88" s="323"/>
      <c r="IW88" s="323"/>
      <c r="IX88" s="323"/>
      <c r="IY88" s="323"/>
      <c r="IZ88" s="323"/>
      <c r="JA88" s="323"/>
      <c r="JB88" s="323"/>
      <c r="JC88" s="323"/>
      <c r="JD88" s="323"/>
      <c r="JE88" s="323"/>
      <c r="JF88" s="323"/>
      <c r="JG88" s="323"/>
      <c r="JH88" s="323"/>
      <c r="JI88" s="323"/>
      <c r="JJ88" s="323"/>
      <c r="JK88" s="323"/>
      <c r="JL88" s="323"/>
      <c r="JM88" s="323"/>
      <c r="JN88" s="323"/>
      <c r="JO88" s="323"/>
      <c r="JP88" s="323"/>
      <c r="JQ88" s="323"/>
      <c r="JR88" s="323"/>
      <c r="JS88" s="323"/>
      <c r="JT88" s="323"/>
      <c r="JU88" s="323"/>
      <c r="JV88" s="323"/>
      <c r="JW88" s="323"/>
      <c r="JX88" s="323"/>
      <c r="JY88" s="323"/>
      <c r="JZ88" s="323"/>
      <c r="KA88" s="323"/>
      <c r="KB88" s="323"/>
      <c r="KC88" s="323"/>
      <c r="KD88" s="323"/>
      <c r="KE88" s="323"/>
      <c r="KF88" s="323"/>
      <c r="KG88" s="323"/>
      <c r="KH88" s="323"/>
      <c r="KI88" s="323"/>
      <c r="KJ88" s="323"/>
      <c r="KK88" s="323"/>
      <c r="KL88" s="323"/>
      <c r="KM88" s="323"/>
      <c r="KN88" s="323"/>
      <c r="KO88" s="323"/>
      <c r="KP88" s="323"/>
      <c r="KQ88" s="323"/>
      <c r="KR88" s="323"/>
      <c r="KS88" s="323"/>
      <c r="KT88" s="323"/>
      <c r="KU88" s="323"/>
      <c r="KV88" s="323"/>
      <c r="KW88" s="323"/>
      <c r="KX88" s="323"/>
      <c r="KY88" s="323"/>
      <c r="KZ88" s="323"/>
      <c r="LA88" s="323"/>
      <c r="LB88" s="323"/>
      <c r="LC88" s="323"/>
      <c r="LD88" s="323"/>
      <c r="LE88" s="323"/>
      <c r="LF88" s="323"/>
      <c r="LG88" s="323"/>
      <c r="LH88" s="323"/>
      <c r="LI88" s="323"/>
      <c r="LJ88" s="323"/>
      <c r="LK88" s="323"/>
      <c r="LL88" s="323"/>
      <c r="LM88" s="323"/>
      <c r="LN88" s="323"/>
      <c r="LO88" s="323"/>
      <c r="LP88" s="323"/>
      <c r="LQ88" s="323"/>
      <c r="LR88" s="323"/>
      <c r="LS88" s="323"/>
      <c r="LT88" s="323"/>
      <c r="LU88" s="323"/>
      <c r="LV88" s="323"/>
      <c r="LW88" s="323"/>
      <c r="LX88" s="323"/>
      <c r="LY88" s="323"/>
      <c r="LZ88" s="323"/>
      <c r="MA88" s="323"/>
      <c r="MB88" s="323"/>
      <c r="MC88" s="323"/>
      <c r="MD88" s="323"/>
      <c r="ME88" s="323"/>
      <c r="MF88" s="323"/>
      <c r="MG88" s="323"/>
      <c r="MH88" s="323"/>
      <c r="MI88" s="323"/>
      <c r="MJ88" s="323"/>
      <c r="MK88" s="323"/>
      <c r="ML88" s="323"/>
      <c r="MM88" s="323"/>
      <c r="MN88" s="323"/>
      <c r="MO88" s="323"/>
      <c r="MP88" s="323"/>
      <c r="MQ88" s="323"/>
      <c r="MR88" s="323"/>
      <c r="MS88" s="323"/>
      <c r="MT88" s="323"/>
      <c r="MU88" s="323"/>
      <c r="MV88" s="323"/>
      <c r="MW88" s="323"/>
      <c r="MX88" s="323"/>
      <c r="MY88" s="323"/>
      <c r="MZ88" s="323"/>
      <c r="NA88" s="323"/>
      <c r="NB88" s="323"/>
      <c r="NC88" s="323"/>
      <c r="ND88" s="323"/>
      <c r="NE88" s="323"/>
      <c r="NF88" s="323"/>
      <c r="NG88" s="323"/>
      <c r="NH88" s="323"/>
      <c r="NI88" s="323"/>
      <c r="NJ88" s="323"/>
      <c r="NK88" s="323"/>
      <c r="NL88" s="323"/>
      <c r="NM88" s="323"/>
      <c r="NN88" s="323"/>
      <c r="NO88" s="323"/>
      <c r="NP88" s="323"/>
      <c r="NQ88" s="323"/>
      <c r="NR88" s="323"/>
      <c r="NS88" s="323"/>
      <c r="NT88" s="323"/>
      <c r="NU88" s="323"/>
      <c r="NV88" s="323"/>
      <c r="NW88" s="323"/>
      <c r="NX88" s="323"/>
      <c r="NY88" s="323"/>
      <c r="NZ88" s="323"/>
      <c r="OA88" s="323"/>
      <c r="OB88" s="323"/>
      <c r="OC88" s="323"/>
      <c r="OD88" s="323"/>
      <c r="OE88" s="323"/>
      <c r="OF88" s="323"/>
      <c r="OG88" s="323"/>
      <c r="OH88" s="323"/>
      <c r="OI88" s="323"/>
      <c r="OJ88" s="323"/>
      <c r="OK88" s="323"/>
      <c r="OL88" s="323"/>
      <c r="OM88" s="323"/>
      <c r="ON88" s="323"/>
      <c r="OO88" s="323"/>
      <c r="OP88" s="323"/>
      <c r="OQ88" s="323"/>
      <c r="OR88" s="323"/>
      <c r="OS88" s="323"/>
      <c r="OT88" s="323"/>
      <c r="OU88" s="323"/>
      <c r="OV88" s="323"/>
      <c r="OW88" s="323"/>
      <c r="OX88" s="323"/>
      <c r="OY88" s="323"/>
      <c r="OZ88" s="323"/>
      <c r="PA88" s="323"/>
      <c r="PB88" s="323"/>
      <c r="PC88" s="323"/>
      <c r="PD88" s="323"/>
      <c r="PE88" s="323"/>
      <c r="PF88" s="323"/>
      <c r="PG88" s="323"/>
      <c r="PH88" s="323"/>
      <c r="PI88" s="323"/>
      <c r="PJ88" s="323"/>
      <c r="PK88" s="323"/>
      <c r="PL88" s="323"/>
      <c r="PM88" s="323"/>
      <c r="PN88" s="323"/>
      <c r="PO88" s="323"/>
      <c r="PP88" s="323"/>
      <c r="PQ88" s="323"/>
      <c r="PR88" s="323"/>
      <c r="PS88" s="323"/>
      <c r="PT88" s="323"/>
      <c r="PU88" s="323"/>
      <c r="PV88" s="323"/>
      <c r="PW88" s="323"/>
      <c r="PX88" s="323"/>
      <c r="PY88" s="323"/>
      <c r="PZ88" s="323"/>
      <c r="QA88" s="323"/>
      <c r="QB88" s="323"/>
      <c r="QC88" s="323"/>
      <c r="QD88" s="323"/>
      <c r="QE88" s="323"/>
      <c r="QF88" s="323"/>
      <c r="QG88" s="323"/>
      <c r="QH88" s="323"/>
      <c r="QI88" s="323"/>
      <c r="QJ88" s="323"/>
      <c r="QK88" s="323"/>
      <c r="QL88" s="323"/>
      <c r="QM88" s="323"/>
      <c r="QN88" s="323"/>
      <c r="QO88" s="323"/>
      <c r="QP88" s="323"/>
      <c r="QQ88" s="323"/>
      <c r="QR88" s="323"/>
      <c r="QS88" s="323"/>
      <c r="QT88" s="323"/>
      <c r="QU88" s="323"/>
      <c r="QV88" s="323"/>
      <c r="QW88" s="323"/>
      <c r="QX88" s="323"/>
      <c r="QY88" s="323"/>
      <c r="QZ88" s="323"/>
      <c r="RA88" s="323"/>
      <c r="RB88" s="323"/>
      <c r="RC88" s="323"/>
      <c r="RD88" s="323"/>
      <c r="RE88" s="323"/>
      <c r="RF88" s="323"/>
      <c r="RG88" s="323"/>
      <c r="RH88" s="323"/>
      <c r="RI88" s="323"/>
      <c r="RJ88" s="323"/>
      <c r="RK88" s="323"/>
      <c r="RL88" s="323"/>
      <c r="RM88" s="323"/>
      <c r="RN88" s="323"/>
      <c r="RO88" s="323"/>
      <c r="RP88" s="323"/>
      <c r="RQ88" s="323"/>
      <c r="RR88" s="323"/>
      <c r="RS88" s="323"/>
      <c r="RT88" s="323"/>
      <c r="RU88" s="323"/>
      <c r="RV88" s="323"/>
      <c r="RW88" s="323"/>
      <c r="RX88" s="323"/>
      <c r="RY88" s="323"/>
      <c r="RZ88" s="323"/>
      <c r="SA88" s="323"/>
      <c r="SB88" s="323"/>
      <c r="SC88" s="323"/>
      <c r="SD88" s="323"/>
      <c r="SE88" s="323"/>
      <c r="SF88" s="323"/>
      <c r="SG88" s="323"/>
      <c r="SH88" s="323"/>
      <c r="SI88" s="323"/>
      <c r="SJ88" s="323"/>
      <c r="SK88" s="323"/>
      <c r="SL88" s="323"/>
      <c r="SM88" s="323"/>
      <c r="SN88" s="323"/>
      <c r="SO88" s="323"/>
      <c r="SP88" s="323"/>
      <c r="SQ88" s="323"/>
      <c r="SR88" s="323"/>
      <c r="SS88" s="323"/>
      <c r="ST88" s="323"/>
      <c r="SU88" s="323"/>
      <c r="SV88" s="323"/>
      <c r="SW88" s="323"/>
      <c r="SX88" s="323"/>
      <c r="SY88" s="323"/>
      <c r="SZ88" s="323"/>
      <c r="TA88" s="323"/>
      <c r="TB88" s="323"/>
      <c r="TC88" s="323"/>
      <c r="TD88" s="323"/>
      <c r="TE88" s="323"/>
      <c r="TF88" s="323"/>
      <c r="TG88" s="323"/>
      <c r="TH88" s="323"/>
      <c r="TI88" s="323"/>
      <c r="TJ88" s="323"/>
      <c r="TK88" s="323"/>
      <c r="TL88" s="323"/>
      <c r="TM88" s="323"/>
      <c r="TN88" s="323"/>
      <c r="TO88" s="323"/>
      <c r="TP88" s="323"/>
      <c r="TQ88" s="323"/>
      <c r="TR88" s="323"/>
      <c r="TS88" s="323"/>
      <c r="TT88" s="323"/>
      <c r="TU88" s="323"/>
      <c r="TV88" s="323"/>
      <c r="TW88" s="323"/>
      <c r="TX88" s="323"/>
      <c r="TY88" s="323"/>
      <c r="TZ88" s="323"/>
      <c r="UA88" s="323"/>
      <c r="UB88" s="323"/>
      <c r="UC88" s="323"/>
      <c r="UD88" s="323"/>
      <c r="UE88" s="323"/>
      <c r="UF88" s="323"/>
      <c r="UG88" s="323"/>
      <c r="UH88" s="323"/>
      <c r="UI88" s="323"/>
      <c r="UJ88" s="323"/>
      <c r="UK88" s="323"/>
      <c r="UL88" s="323"/>
      <c r="UM88" s="323"/>
      <c r="UN88" s="323"/>
      <c r="UO88" s="323"/>
      <c r="UP88" s="323"/>
      <c r="UQ88" s="323"/>
      <c r="UR88" s="323"/>
      <c r="US88" s="323"/>
      <c r="UT88" s="323"/>
      <c r="UU88" s="323"/>
      <c r="UV88" s="323"/>
      <c r="UW88" s="323"/>
      <c r="UX88" s="323"/>
      <c r="UY88" s="323"/>
      <c r="UZ88" s="323"/>
      <c r="VA88" s="323"/>
      <c r="VB88" s="323"/>
      <c r="VC88" s="323"/>
      <c r="VD88" s="323"/>
      <c r="VE88" s="323"/>
      <c r="VF88" s="323"/>
      <c r="VG88" s="323"/>
      <c r="VH88" s="323"/>
      <c r="VI88" s="323"/>
      <c r="VJ88" s="323"/>
      <c r="VK88" s="323"/>
      <c r="VL88" s="323"/>
      <c r="VM88" s="323"/>
      <c r="VN88" s="323"/>
      <c r="VO88" s="323"/>
      <c r="VP88" s="323"/>
      <c r="VQ88" s="323"/>
      <c r="VR88" s="323"/>
      <c r="VS88" s="323"/>
      <c r="VT88" s="323"/>
      <c r="VU88" s="323"/>
      <c r="VV88" s="323"/>
      <c r="VW88" s="323"/>
      <c r="VX88" s="323"/>
      <c r="VY88" s="323"/>
      <c r="VZ88" s="323"/>
      <c r="WA88" s="323"/>
      <c r="WB88" s="323"/>
      <c r="WC88" s="323"/>
      <c r="WD88" s="323"/>
      <c r="WE88" s="323"/>
      <c r="WF88" s="323"/>
      <c r="WG88" s="323"/>
      <c r="WH88" s="323"/>
      <c r="WI88" s="323"/>
      <c r="WJ88" s="323"/>
      <c r="WK88" s="323"/>
      <c r="WL88" s="323"/>
      <c r="WM88" s="323"/>
      <c r="WN88" s="323"/>
      <c r="WO88" s="323"/>
      <c r="WP88" s="323"/>
      <c r="WQ88" s="323"/>
      <c r="WR88" s="323"/>
      <c r="WS88" s="323"/>
      <c r="WT88" s="323"/>
      <c r="WU88" s="323"/>
      <c r="WV88" s="323"/>
      <c r="WW88" s="323"/>
      <c r="WX88" s="323"/>
      <c r="WY88" s="323"/>
      <c r="WZ88" s="323"/>
      <c r="XA88" s="323"/>
      <c r="XB88" s="323"/>
      <c r="XC88" s="323"/>
      <c r="XD88" s="323"/>
      <c r="XE88" s="323"/>
      <c r="XF88" s="323"/>
      <c r="XG88" s="323"/>
      <c r="XH88" s="323"/>
      <c r="XI88" s="323"/>
      <c r="XJ88" s="323"/>
      <c r="XK88" s="323"/>
      <c r="XL88" s="323"/>
      <c r="XM88" s="323"/>
      <c r="XN88" s="323"/>
      <c r="XO88" s="323"/>
      <c r="XP88" s="323"/>
      <c r="XQ88" s="323"/>
      <c r="XR88" s="323"/>
      <c r="XS88" s="323"/>
      <c r="XT88" s="323"/>
      <c r="XU88" s="323"/>
      <c r="XV88" s="323"/>
      <c r="XW88" s="323"/>
      <c r="XX88" s="323"/>
      <c r="XY88" s="323"/>
      <c r="XZ88" s="323"/>
      <c r="YA88" s="323"/>
      <c r="YB88" s="323"/>
      <c r="YC88" s="323"/>
      <c r="YD88" s="323"/>
      <c r="YE88" s="323"/>
      <c r="YF88" s="323"/>
      <c r="YG88" s="323"/>
      <c r="YH88" s="323"/>
      <c r="YI88" s="323"/>
      <c r="YJ88" s="323"/>
      <c r="YK88" s="323"/>
      <c r="YL88" s="323"/>
      <c r="YM88" s="323"/>
      <c r="YN88" s="323"/>
      <c r="YO88" s="323"/>
      <c r="YP88" s="323"/>
      <c r="YQ88" s="323"/>
      <c r="YR88" s="323"/>
      <c r="YS88" s="323"/>
      <c r="YT88" s="323"/>
      <c r="YU88" s="323"/>
      <c r="YV88" s="323"/>
      <c r="YW88" s="323"/>
      <c r="YX88" s="323"/>
      <c r="YY88" s="323"/>
      <c r="YZ88" s="323"/>
      <c r="ZA88" s="323"/>
      <c r="ZB88" s="323"/>
      <c r="ZC88" s="323"/>
      <c r="ZD88" s="323"/>
      <c r="ZE88" s="323"/>
      <c r="ZF88" s="323"/>
      <c r="ZG88" s="323"/>
      <c r="ZH88" s="323"/>
      <c r="ZI88" s="323"/>
      <c r="ZJ88" s="323"/>
      <c r="ZK88" s="323"/>
      <c r="ZL88" s="323"/>
      <c r="ZM88" s="323"/>
      <c r="ZN88" s="323"/>
      <c r="ZO88" s="323"/>
      <c r="ZP88" s="323"/>
      <c r="ZQ88" s="323"/>
      <c r="ZR88" s="323"/>
      <c r="ZS88" s="323"/>
      <c r="ZT88" s="323"/>
      <c r="ZU88" s="323"/>
      <c r="ZV88" s="323"/>
      <c r="ZW88" s="323"/>
      <c r="ZX88" s="323"/>
      <c r="ZY88" s="323"/>
      <c r="ZZ88" s="323"/>
      <c r="AAA88" s="323"/>
      <c r="AAB88" s="323"/>
      <c r="AAC88" s="323"/>
      <c r="AAD88" s="323"/>
      <c r="AAE88" s="323"/>
      <c r="AAF88" s="323"/>
      <c r="AAG88" s="323"/>
      <c r="AAH88" s="323"/>
      <c r="AAI88" s="323"/>
      <c r="AAJ88" s="323"/>
      <c r="AAK88" s="323"/>
      <c r="AAL88" s="323"/>
      <c r="AAM88" s="323"/>
      <c r="AAN88" s="323"/>
      <c r="AAO88" s="323"/>
      <c r="AAP88" s="323"/>
      <c r="AAQ88" s="323"/>
      <c r="AAR88" s="323"/>
      <c r="AAS88" s="323"/>
      <c r="AAT88" s="323"/>
      <c r="AAU88" s="323"/>
      <c r="AAV88" s="323"/>
      <c r="AAW88" s="323"/>
      <c r="AAX88" s="323"/>
      <c r="AAY88" s="323"/>
      <c r="AAZ88" s="323"/>
      <c r="ABA88" s="323"/>
      <c r="ABB88" s="323"/>
      <c r="ABC88" s="323"/>
      <c r="ABD88" s="323"/>
      <c r="ABE88" s="323"/>
      <c r="ABF88" s="323"/>
      <c r="ABG88" s="323"/>
      <c r="ABH88" s="323"/>
      <c r="ABI88" s="323"/>
      <c r="ABJ88" s="323"/>
      <c r="ABK88" s="323"/>
      <c r="ABL88" s="323"/>
      <c r="ABM88" s="323"/>
      <c r="ABN88" s="323"/>
      <c r="ABO88" s="323"/>
      <c r="ABP88" s="323"/>
      <c r="ABQ88" s="323"/>
      <c r="ABR88" s="323"/>
      <c r="ABS88" s="323"/>
      <c r="ABT88" s="323"/>
      <c r="ABU88" s="323"/>
      <c r="ABV88" s="323"/>
      <c r="ABW88" s="323"/>
      <c r="ABX88" s="323"/>
      <c r="ABY88" s="323"/>
      <c r="ABZ88" s="323"/>
      <c r="ACA88" s="323"/>
      <c r="ACB88" s="323"/>
      <c r="ACC88" s="323"/>
      <c r="ACD88" s="323"/>
      <c r="ACE88" s="323"/>
      <c r="ACF88" s="323"/>
      <c r="ACG88" s="323"/>
      <c r="ACH88" s="323"/>
      <c r="ACI88" s="323"/>
      <c r="ACJ88" s="323"/>
      <c r="ACK88" s="323"/>
      <c r="ACL88" s="323"/>
      <c r="ACM88" s="323"/>
      <c r="ACN88" s="323"/>
      <c r="ACO88" s="323"/>
      <c r="ACP88" s="323"/>
      <c r="ACQ88" s="323"/>
      <c r="ACR88" s="323"/>
      <c r="ACS88" s="323"/>
      <c r="ACT88" s="323"/>
      <c r="ACU88" s="323"/>
      <c r="ACV88" s="323"/>
      <c r="ACW88" s="323"/>
      <c r="ACX88" s="323"/>
      <c r="ACY88" s="323"/>
      <c r="ACZ88" s="323"/>
      <c r="ADA88" s="323"/>
      <c r="ADB88" s="323"/>
      <c r="ADC88" s="323"/>
      <c r="ADD88" s="323"/>
      <c r="ADE88" s="323"/>
      <c r="ADF88" s="323"/>
      <c r="ADG88" s="323"/>
      <c r="ADH88" s="323"/>
      <c r="ADI88" s="323"/>
      <c r="ADJ88" s="323"/>
      <c r="ADK88" s="323"/>
      <c r="ADL88" s="323"/>
      <c r="ADM88" s="323"/>
      <c r="ADN88" s="323"/>
      <c r="ADO88" s="323"/>
      <c r="ADP88" s="323"/>
      <c r="ADQ88" s="323"/>
      <c r="ADR88" s="323"/>
      <c r="ADS88" s="323"/>
      <c r="ADT88" s="323"/>
      <c r="ADU88" s="323"/>
      <c r="ADV88" s="323"/>
      <c r="ADW88" s="323"/>
      <c r="ADX88" s="323"/>
      <c r="ADY88" s="323"/>
      <c r="ADZ88" s="323"/>
      <c r="AEA88" s="323"/>
      <c r="AEB88" s="323"/>
      <c r="AEC88" s="323"/>
      <c r="AED88" s="323"/>
      <c r="AEE88" s="323"/>
      <c r="AEF88" s="323"/>
      <c r="AEG88" s="323"/>
      <c r="AEH88" s="323"/>
      <c r="AEI88" s="323"/>
      <c r="AEJ88" s="323"/>
      <c r="AEK88" s="323"/>
      <c r="AEL88" s="323"/>
      <c r="AEM88" s="323"/>
      <c r="AEN88" s="323"/>
      <c r="AEO88" s="323"/>
      <c r="AEP88" s="323"/>
      <c r="AEQ88" s="323"/>
      <c r="AER88" s="323"/>
      <c r="AES88" s="323"/>
      <c r="AET88" s="323"/>
      <c r="AEU88" s="323"/>
      <c r="AEV88" s="323"/>
      <c r="AEW88" s="323"/>
      <c r="AEX88" s="323"/>
      <c r="AEY88" s="323"/>
      <c r="AEZ88" s="323"/>
      <c r="AFA88" s="323"/>
      <c r="AFB88" s="323"/>
      <c r="AFC88" s="323"/>
      <c r="AFD88" s="323"/>
      <c r="AFE88" s="323"/>
      <c r="AFF88" s="323"/>
      <c r="AFG88" s="323"/>
      <c r="AFH88" s="323"/>
      <c r="AFI88" s="323"/>
      <c r="AFJ88" s="323"/>
      <c r="AFK88" s="323"/>
      <c r="AFL88" s="323"/>
      <c r="AFM88" s="323"/>
      <c r="AFN88" s="323"/>
      <c r="AFO88" s="323"/>
      <c r="AFP88" s="323"/>
      <c r="AFQ88" s="323"/>
      <c r="AFR88" s="323"/>
      <c r="AFS88" s="323"/>
      <c r="AFT88" s="323"/>
      <c r="AFU88" s="323"/>
      <c r="AFV88" s="323"/>
      <c r="AFW88" s="323"/>
      <c r="AFX88" s="323"/>
      <c r="AFY88" s="323"/>
      <c r="AFZ88" s="323"/>
      <c r="AGA88" s="323"/>
      <c r="AGB88" s="323"/>
      <c r="AGC88" s="323"/>
      <c r="AGD88" s="323"/>
      <c r="AGE88" s="323"/>
      <c r="AGF88" s="323"/>
      <c r="AGG88" s="323"/>
      <c r="AGH88" s="323"/>
      <c r="AGI88" s="323"/>
      <c r="AGJ88" s="323"/>
      <c r="AGK88" s="323"/>
      <c r="AGL88" s="323"/>
      <c r="AGM88" s="323"/>
      <c r="AGN88" s="323"/>
      <c r="AGO88" s="323"/>
      <c r="AGP88" s="323"/>
      <c r="AGQ88" s="323"/>
      <c r="AGR88" s="323"/>
      <c r="AGS88" s="323"/>
      <c r="AGT88" s="323"/>
      <c r="AGU88" s="323"/>
      <c r="AGV88" s="323"/>
      <c r="AGW88" s="323"/>
      <c r="AGX88" s="323"/>
      <c r="AGY88" s="323"/>
      <c r="AGZ88" s="323"/>
      <c r="AHA88" s="323"/>
      <c r="AHB88" s="323"/>
      <c r="AHC88" s="323"/>
      <c r="AHD88" s="323"/>
      <c r="AHE88" s="323"/>
      <c r="AHF88" s="323"/>
      <c r="AHG88" s="323"/>
      <c r="AHH88" s="323"/>
      <c r="AHI88" s="323"/>
      <c r="AHJ88" s="323"/>
      <c r="AHK88" s="323"/>
      <c r="AHL88" s="323"/>
      <c r="AHM88" s="323"/>
      <c r="AHN88" s="323"/>
      <c r="AHO88" s="323"/>
      <c r="AHP88" s="323"/>
      <c r="AHQ88" s="323"/>
      <c r="AHR88" s="323"/>
      <c r="AHS88" s="323"/>
      <c r="AHT88" s="323"/>
      <c r="AHU88" s="323"/>
      <c r="AHV88" s="323"/>
      <c r="AHW88" s="323"/>
      <c r="AHX88" s="323"/>
      <c r="AHY88" s="323"/>
      <c r="AHZ88" s="323"/>
      <c r="AIA88" s="323"/>
      <c r="AIB88" s="323"/>
      <c r="AIC88" s="323"/>
      <c r="AID88" s="323"/>
      <c r="AIE88" s="323"/>
      <c r="AIF88" s="323"/>
      <c r="AIG88" s="323"/>
      <c r="AIH88" s="323"/>
      <c r="AII88" s="323"/>
      <c r="AIJ88" s="323"/>
      <c r="AIK88" s="323"/>
      <c r="AIL88" s="323"/>
      <c r="AIM88" s="323"/>
      <c r="AIN88" s="323"/>
      <c r="AIO88" s="323"/>
      <c r="AIP88" s="323"/>
      <c r="AIQ88" s="323"/>
      <c r="AIR88" s="323"/>
      <c r="AIS88" s="323"/>
      <c r="AIT88" s="323"/>
      <c r="AIU88" s="323"/>
      <c r="AIV88" s="323"/>
      <c r="AIW88" s="323"/>
      <c r="AIX88" s="323"/>
      <c r="AIY88" s="323"/>
      <c r="AIZ88" s="323"/>
      <c r="AJA88" s="323"/>
      <c r="AJB88" s="323"/>
      <c r="AJC88" s="323"/>
      <c r="AJD88" s="323"/>
      <c r="AJE88" s="323"/>
      <c r="AJF88" s="323"/>
      <c r="AJG88" s="323"/>
      <c r="AJH88" s="323"/>
      <c r="AJI88" s="323"/>
      <c r="AJJ88" s="323"/>
      <c r="AJK88" s="323"/>
      <c r="AJL88" s="323"/>
      <c r="AJM88" s="323"/>
      <c r="AJN88" s="323"/>
      <c r="AJO88" s="323"/>
      <c r="AJP88" s="323"/>
      <c r="AJQ88" s="323"/>
      <c r="AJR88" s="323"/>
      <c r="AJS88" s="323"/>
      <c r="AJT88" s="323"/>
      <c r="AJU88" s="323"/>
      <c r="AJV88" s="323"/>
      <c r="AJW88" s="323"/>
      <c r="AJX88" s="323"/>
      <c r="AJY88" s="323"/>
      <c r="AJZ88" s="323"/>
      <c r="AKA88" s="323"/>
      <c r="AKB88" s="323"/>
      <c r="AKC88" s="323"/>
      <c r="AKD88" s="323"/>
      <c r="AKE88" s="323"/>
      <c r="AKF88" s="323"/>
      <c r="AKG88" s="323"/>
      <c r="AKH88" s="323"/>
      <c r="AKI88" s="323"/>
      <c r="AKJ88" s="323"/>
      <c r="AKK88" s="323"/>
      <c r="AKL88" s="323"/>
      <c r="AKM88" s="323"/>
      <c r="AKN88" s="323"/>
      <c r="AKO88" s="323"/>
      <c r="AKP88" s="323"/>
      <c r="AKQ88" s="323"/>
      <c r="AKR88" s="323"/>
      <c r="AKS88" s="323"/>
      <c r="AKT88" s="323"/>
      <c r="AKU88" s="323"/>
      <c r="AKV88" s="323"/>
      <c r="AKW88" s="323"/>
      <c r="AKX88" s="323"/>
      <c r="AKY88" s="323"/>
      <c r="AKZ88" s="323"/>
      <c r="ALA88" s="323"/>
      <c r="ALB88" s="323"/>
      <c r="ALC88" s="323"/>
      <c r="ALD88" s="323"/>
      <c r="ALE88" s="323"/>
      <c r="ALF88" s="323"/>
      <c r="ALG88" s="323"/>
      <c r="ALH88" s="323"/>
      <c r="ALI88" s="323"/>
      <c r="ALJ88" s="323"/>
      <c r="ALK88" s="323"/>
      <c r="ALL88" s="323"/>
      <c r="ALM88" s="323"/>
      <c r="ALN88" s="323"/>
      <c r="ALO88" s="323"/>
      <c r="ALP88" s="323"/>
      <c r="ALQ88" s="323"/>
      <c r="ALR88" s="323"/>
      <c r="ALS88" s="323"/>
      <c r="ALT88" s="323"/>
      <c r="ALU88" s="323"/>
      <c r="ALV88" s="323"/>
      <c r="ALW88" s="323"/>
      <c r="ALX88" s="323"/>
      <c r="ALY88" s="323"/>
      <c r="ALZ88" s="323"/>
      <c r="AMA88" s="323"/>
      <c r="AMB88" s="323"/>
      <c r="AMC88" s="323"/>
      <c r="AMD88" s="323"/>
      <c r="AME88" s="323"/>
      <c r="AMF88" s="323"/>
      <c r="AMG88" s="323"/>
      <c r="AMH88" s="323"/>
      <c r="AMI88" s="323"/>
      <c r="AMJ88" s="323"/>
      <c r="AMK88" s="323"/>
      <c r="AML88" s="323"/>
      <c r="AMM88" s="323"/>
      <c r="AMN88" s="323"/>
      <c r="AMO88" s="323"/>
      <c r="AMP88" s="323"/>
      <c r="AMQ88" s="323"/>
      <c r="AMR88" s="323"/>
      <c r="AMS88" s="323"/>
      <c r="AMT88" s="323"/>
      <c r="AMU88" s="323"/>
      <c r="AMV88" s="323"/>
      <c r="AMW88" s="323"/>
      <c r="AMX88" s="323"/>
      <c r="AMY88" s="323"/>
      <c r="AMZ88" s="323"/>
      <c r="ANA88" s="323"/>
      <c r="ANB88" s="323"/>
      <c r="ANC88" s="323"/>
      <c r="AND88" s="323"/>
      <c r="ANE88" s="323"/>
      <c r="ANF88" s="323"/>
      <c r="ANG88" s="323"/>
      <c r="ANH88" s="323"/>
      <c r="ANI88" s="323"/>
      <c r="ANJ88" s="323"/>
      <c r="ANK88" s="323"/>
      <c r="ANL88" s="323"/>
      <c r="ANM88" s="323"/>
      <c r="ANN88" s="323"/>
      <c r="ANO88" s="323"/>
      <c r="ANP88" s="323"/>
      <c r="ANQ88" s="323"/>
      <c r="ANR88" s="323"/>
      <c r="ANS88" s="323"/>
      <c r="ANT88" s="323"/>
      <c r="ANU88" s="323"/>
      <c r="ANV88" s="323"/>
      <c r="ANW88" s="323"/>
      <c r="ANX88" s="323"/>
      <c r="ANY88" s="323"/>
      <c r="ANZ88" s="323"/>
      <c r="AOA88" s="323"/>
      <c r="AOB88" s="323"/>
      <c r="AOC88" s="323"/>
      <c r="AOD88" s="323"/>
      <c r="AOE88" s="323"/>
      <c r="AOF88" s="323"/>
      <c r="AOG88" s="323"/>
      <c r="AOH88" s="323"/>
      <c r="AOI88" s="323"/>
      <c r="AOJ88" s="323"/>
      <c r="AOK88" s="323"/>
      <c r="AOL88" s="323"/>
      <c r="AOM88" s="323"/>
      <c r="AON88" s="323"/>
      <c r="AOO88" s="323"/>
      <c r="AOP88" s="323"/>
      <c r="AOQ88" s="323"/>
      <c r="AOR88" s="323"/>
      <c r="AOS88" s="323"/>
      <c r="AOT88" s="323"/>
      <c r="AOU88" s="323"/>
      <c r="AOV88" s="323"/>
      <c r="AOW88" s="323"/>
      <c r="AOX88" s="323"/>
      <c r="AOY88" s="323"/>
      <c r="AOZ88" s="323"/>
      <c r="APA88" s="323"/>
      <c r="APB88" s="323"/>
      <c r="APC88" s="323"/>
      <c r="APD88" s="323"/>
      <c r="APE88" s="323"/>
      <c r="APF88" s="323"/>
      <c r="APG88" s="323"/>
      <c r="APH88" s="323"/>
      <c r="API88" s="323"/>
      <c r="APJ88" s="323"/>
      <c r="APK88" s="323"/>
      <c r="APL88" s="323"/>
      <c r="APM88" s="323"/>
      <c r="APN88" s="323"/>
      <c r="APO88" s="323"/>
      <c r="APP88" s="323"/>
      <c r="APQ88" s="323"/>
      <c r="APR88" s="323"/>
      <c r="APS88" s="323"/>
      <c r="APT88" s="323"/>
      <c r="APU88" s="323"/>
      <c r="APV88" s="323"/>
      <c r="APW88" s="323"/>
      <c r="APX88" s="323"/>
      <c r="APY88" s="323"/>
      <c r="APZ88" s="323"/>
      <c r="AQA88" s="323"/>
      <c r="AQB88" s="323"/>
      <c r="AQC88" s="323"/>
      <c r="AQD88" s="323"/>
      <c r="AQE88" s="323"/>
      <c r="AQF88" s="323"/>
      <c r="AQG88" s="323"/>
      <c r="AQH88" s="323"/>
      <c r="AQI88" s="323"/>
      <c r="AQJ88" s="323"/>
      <c r="AQK88" s="323"/>
      <c r="AQL88" s="323"/>
      <c r="AQM88" s="323"/>
      <c r="AQN88" s="323"/>
      <c r="AQO88" s="323"/>
      <c r="AQP88" s="323"/>
      <c r="AQQ88" s="323"/>
      <c r="AQR88" s="323"/>
      <c r="AQS88" s="323"/>
      <c r="AQT88" s="323"/>
      <c r="AQU88" s="323"/>
      <c r="AQV88" s="323"/>
      <c r="AQW88" s="323"/>
      <c r="AQX88" s="323"/>
      <c r="AQY88" s="323"/>
      <c r="AQZ88" s="323"/>
      <c r="ARA88" s="323"/>
      <c r="ARB88" s="323"/>
      <c r="ARC88" s="323"/>
      <c r="ARD88" s="323"/>
      <c r="ARE88" s="323"/>
      <c r="ARF88" s="323"/>
      <c r="ARG88" s="323"/>
      <c r="ARH88" s="323"/>
      <c r="ARI88" s="323"/>
      <c r="ARJ88" s="323"/>
      <c r="ARK88" s="323"/>
      <c r="ARL88" s="323"/>
      <c r="ARM88" s="323"/>
      <c r="ARN88" s="323"/>
      <c r="ARO88" s="323"/>
      <c r="ARP88" s="323"/>
      <c r="ARQ88" s="323"/>
      <c r="ARR88" s="323"/>
      <c r="ARS88" s="323"/>
      <c r="ART88" s="323"/>
      <c r="ARU88" s="323"/>
      <c r="ARV88" s="323"/>
      <c r="ARW88" s="323"/>
      <c r="ARX88" s="323"/>
      <c r="ARY88" s="323"/>
      <c r="ARZ88" s="323"/>
      <c r="ASA88" s="323"/>
      <c r="ASB88" s="323"/>
      <c r="ASC88" s="323"/>
      <c r="ASD88" s="323"/>
      <c r="ASE88" s="323"/>
      <c r="ASF88" s="323"/>
      <c r="ASG88" s="323"/>
      <c r="ASH88" s="323"/>
      <c r="ASI88" s="323"/>
      <c r="ASJ88" s="323"/>
      <c r="ASK88" s="323"/>
      <c r="ASL88" s="323"/>
      <c r="ASM88" s="323"/>
      <c r="ASN88" s="323"/>
      <c r="ASO88" s="323"/>
      <c r="ASP88" s="323"/>
      <c r="ASQ88" s="323"/>
      <c r="ASR88" s="323"/>
      <c r="ASS88" s="323"/>
      <c r="AST88" s="323"/>
      <c r="ASU88" s="323"/>
      <c r="ASV88" s="323"/>
      <c r="ASW88" s="323"/>
      <c r="ASX88" s="323"/>
      <c r="ASY88" s="323"/>
      <c r="ASZ88" s="323"/>
      <c r="ATA88" s="323"/>
      <c r="ATB88" s="323"/>
      <c r="ATC88" s="323"/>
      <c r="ATD88" s="323"/>
      <c r="ATE88" s="323"/>
      <c r="ATF88" s="323"/>
      <c r="ATG88" s="323"/>
      <c r="ATH88" s="323"/>
      <c r="ATI88" s="323"/>
      <c r="ATJ88" s="323"/>
      <c r="ATK88" s="323"/>
      <c r="ATL88" s="323"/>
      <c r="ATM88" s="323"/>
      <c r="ATN88" s="323"/>
      <c r="ATO88" s="323"/>
      <c r="ATP88" s="323"/>
      <c r="ATQ88" s="323"/>
      <c r="ATR88" s="323"/>
      <c r="ATS88" s="323"/>
      <c r="ATT88" s="323"/>
      <c r="ATU88" s="323"/>
      <c r="ATV88" s="323"/>
      <c r="ATW88" s="323"/>
      <c r="ATX88" s="323"/>
      <c r="ATY88" s="323"/>
      <c r="ATZ88" s="323"/>
      <c r="AUA88" s="323"/>
      <c r="AUB88" s="323"/>
      <c r="AUC88" s="323"/>
      <c r="AUD88" s="323"/>
      <c r="AUE88" s="323"/>
      <c r="AUF88" s="323"/>
      <c r="AUG88" s="323"/>
      <c r="AUH88" s="323"/>
      <c r="AUI88" s="323"/>
      <c r="AUJ88" s="323"/>
      <c r="AUK88" s="323"/>
      <c r="AUL88" s="323"/>
      <c r="AUM88" s="323"/>
      <c r="AUN88" s="323"/>
      <c r="AUO88" s="323"/>
      <c r="AUP88" s="323"/>
      <c r="AUQ88" s="323"/>
      <c r="AUR88" s="323"/>
      <c r="AUS88" s="323"/>
      <c r="AUT88" s="323"/>
      <c r="AUU88" s="323"/>
      <c r="AUV88" s="323"/>
      <c r="AUW88" s="323"/>
      <c r="AUX88" s="323"/>
      <c r="AUY88" s="323"/>
      <c r="AUZ88" s="323"/>
      <c r="AVA88" s="323"/>
      <c r="AVB88" s="323"/>
      <c r="AVC88" s="323"/>
      <c r="AVD88" s="323"/>
      <c r="AVE88" s="323"/>
      <c r="AVF88" s="323"/>
      <c r="AVG88" s="323"/>
      <c r="AVH88" s="323"/>
      <c r="AVI88" s="323"/>
      <c r="AVJ88" s="323"/>
      <c r="AVK88" s="323"/>
      <c r="AVL88" s="323"/>
      <c r="AVM88" s="323"/>
      <c r="AVN88" s="323"/>
      <c r="AVO88" s="323"/>
      <c r="AVP88" s="323"/>
      <c r="AVQ88" s="323"/>
      <c r="AVR88" s="323"/>
      <c r="AVS88" s="323"/>
      <c r="AVT88" s="323"/>
      <c r="AVU88" s="323"/>
      <c r="AVV88" s="323"/>
      <c r="AVW88" s="323"/>
      <c r="AVX88" s="323"/>
      <c r="AVY88" s="323"/>
      <c r="AVZ88" s="323"/>
      <c r="AWA88" s="323"/>
      <c r="AWB88" s="323"/>
      <c r="AWC88" s="323"/>
      <c r="AWD88" s="323"/>
      <c r="AWE88" s="323"/>
      <c r="AWF88" s="323"/>
      <c r="AWG88" s="323"/>
      <c r="AWH88" s="323"/>
      <c r="AWI88" s="323"/>
      <c r="AWJ88" s="323"/>
      <c r="AWK88" s="323"/>
      <c r="AWL88" s="323"/>
      <c r="AWM88" s="323"/>
      <c r="AWN88" s="323"/>
      <c r="AWO88" s="323"/>
      <c r="AWP88" s="323"/>
      <c r="AWQ88" s="323"/>
      <c r="AWR88" s="323"/>
      <c r="AWS88" s="323"/>
      <c r="AWT88" s="323"/>
      <c r="AWU88" s="323"/>
      <c r="AWV88" s="323"/>
      <c r="AWW88" s="323"/>
      <c r="AWX88" s="323"/>
      <c r="AWY88" s="323"/>
      <c r="AWZ88" s="323"/>
      <c r="AXA88" s="323"/>
      <c r="AXB88" s="323"/>
      <c r="AXC88" s="323"/>
      <c r="AXD88" s="323"/>
      <c r="AXE88" s="323"/>
      <c r="AXF88" s="323"/>
      <c r="AXG88" s="323"/>
      <c r="AXH88" s="323"/>
      <c r="AXI88" s="323"/>
      <c r="AXJ88" s="323"/>
      <c r="AXK88" s="323"/>
      <c r="AXL88" s="323"/>
      <c r="AXM88" s="323"/>
      <c r="AXN88" s="323"/>
      <c r="AXO88" s="323"/>
      <c r="AXP88" s="323"/>
      <c r="AXQ88" s="323"/>
      <c r="AXR88" s="323"/>
      <c r="AXS88" s="323"/>
      <c r="AXT88" s="323"/>
      <c r="AXU88" s="323"/>
      <c r="AXV88" s="323"/>
      <c r="AXW88" s="323"/>
      <c r="AXX88" s="323"/>
      <c r="AXY88" s="323"/>
      <c r="AXZ88" s="323"/>
      <c r="AYA88" s="323"/>
      <c r="AYB88" s="323"/>
      <c r="AYC88" s="323"/>
      <c r="AYD88" s="323"/>
      <c r="AYE88" s="323"/>
      <c r="AYF88" s="323"/>
      <c r="AYG88" s="323"/>
      <c r="AYH88" s="323"/>
      <c r="AYI88" s="323"/>
      <c r="AYJ88" s="323"/>
      <c r="AYK88" s="323"/>
      <c r="AYL88" s="323"/>
      <c r="AYM88" s="323"/>
      <c r="AYN88" s="323"/>
      <c r="AYO88" s="323"/>
      <c r="AYP88" s="323"/>
      <c r="AYQ88" s="323"/>
      <c r="AYR88" s="323"/>
      <c r="AYS88" s="323"/>
      <c r="AYT88" s="323"/>
      <c r="AYU88" s="323"/>
      <c r="AYV88" s="323"/>
      <c r="AYW88" s="323"/>
      <c r="AYX88" s="323"/>
      <c r="AYY88" s="323"/>
      <c r="AYZ88" s="323"/>
      <c r="AZA88" s="323"/>
      <c r="AZB88" s="323"/>
      <c r="AZC88" s="323"/>
      <c r="AZD88" s="323"/>
      <c r="AZE88" s="323"/>
      <c r="AZF88" s="323"/>
      <c r="AZG88" s="323"/>
      <c r="AZH88" s="323"/>
      <c r="AZI88" s="323"/>
      <c r="AZJ88" s="323"/>
      <c r="AZK88" s="323"/>
      <c r="AZL88" s="323"/>
      <c r="AZM88" s="323"/>
      <c r="AZN88" s="323"/>
      <c r="AZO88" s="323"/>
      <c r="AZP88" s="323"/>
      <c r="AZQ88" s="323"/>
      <c r="AZR88" s="323"/>
      <c r="AZS88" s="323"/>
      <c r="AZT88" s="323"/>
      <c r="AZU88" s="323"/>
      <c r="AZV88" s="323"/>
      <c r="AZW88" s="323"/>
      <c r="AZX88" s="323"/>
      <c r="AZY88" s="323"/>
      <c r="AZZ88" s="323"/>
      <c r="BAA88" s="323"/>
      <c r="BAB88" s="323"/>
      <c r="BAC88" s="323"/>
      <c r="BAD88" s="323"/>
      <c r="BAE88" s="323"/>
      <c r="BAF88" s="323"/>
      <c r="BAG88" s="323"/>
      <c r="BAH88" s="323"/>
      <c r="BAI88" s="323"/>
      <c r="BAJ88" s="323"/>
      <c r="BAK88" s="323"/>
      <c r="BAL88" s="323"/>
      <c r="BAM88" s="323"/>
      <c r="BAN88" s="323"/>
      <c r="BAO88" s="323"/>
      <c r="BAP88" s="323"/>
      <c r="BAQ88" s="323"/>
      <c r="BAR88" s="323"/>
      <c r="BAS88" s="323"/>
      <c r="BAT88" s="323"/>
      <c r="BAU88" s="323"/>
      <c r="BAV88" s="323"/>
      <c r="BAW88" s="323"/>
      <c r="BAX88" s="323"/>
      <c r="BAY88" s="323"/>
      <c r="BAZ88" s="323"/>
      <c r="BBA88" s="323"/>
      <c r="BBB88" s="323"/>
      <c r="BBC88" s="323"/>
      <c r="BBD88" s="323"/>
      <c r="BBE88" s="323"/>
      <c r="BBF88" s="323"/>
      <c r="BBG88" s="323"/>
      <c r="BBH88" s="323"/>
      <c r="BBI88" s="323"/>
      <c r="BBJ88" s="323"/>
      <c r="BBK88" s="323"/>
      <c r="BBL88" s="323"/>
      <c r="BBM88" s="323"/>
      <c r="BBN88" s="323"/>
      <c r="BBO88" s="323"/>
      <c r="BBP88" s="323"/>
      <c r="BBQ88" s="323"/>
      <c r="BBR88" s="323"/>
      <c r="BBS88" s="323"/>
      <c r="BBT88" s="323"/>
      <c r="BBU88" s="323"/>
      <c r="BBV88" s="323"/>
      <c r="BBW88" s="323"/>
      <c r="BBX88" s="323"/>
      <c r="BBY88" s="323"/>
      <c r="BBZ88" s="323"/>
      <c r="BCA88" s="323"/>
      <c r="BCB88" s="323"/>
      <c r="BCC88" s="323"/>
      <c r="BCD88" s="323"/>
      <c r="BCE88" s="323"/>
      <c r="BCF88" s="323"/>
      <c r="BCG88" s="323"/>
      <c r="BCH88" s="323"/>
      <c r="BCI88" s="323"/>
      <c r="BCJ88" s="323"/>
      <c r="BCK88" s="323"/>
      <c r="BCL88" s="323"/>
      <c r="BCM88" s="323"/>
      <c r="BCN88" s="323"/>
      <c r="BCO88" s="323"/>
      <c r="BCP88" s="323"/>
      <c r="BCQ88" s="323"/>
      <c r="BCR88" s="323"/>
      <c r="BCS88" s="323"/>
      <c r="BCT88" s="323"/>
      <c r="BCU88" s="323"/>
      <c r="BCV88" s="323"/>
      <c r="BCW88" s="323"/>
      <c r="BCX88" s="323"/>
      <c r="BCY88" s="323"/>
      <c r="BCZ88" s="323"/>
      <c r="BDA88" s="323"/>
      <c r="BDB88" s="323"/>
      <c r="BDC88" s="323"/>
      <c r="BDD88" s="323"/>
      <c r="BDE88" s="323"/>
      <c r="BDF88" s="323"/>
      <c r="BDG88" s="323"/>
      <c r="BDH88" s="323"/>
      <c r="BDI88" s="323"/>
      <c r="BDJ88" s="323"/>
      <c r="BDK88" s="323"/>
      <c r="BDL88" s="323"/>
      <c r="BDM88" s="323"/>
      <c r="BDN88" s="323"/>
      <c r="BDO88" s="323"/>
      <c r="BDP88" s="323"/>
      <c r="BDQ88" s="323"/>
      <c r="BDR88" s="323"/>
      <c r="BDS88" s="323"/>
      <c r="BDT88" s="323"/>
      <c r="BDU88" s="323"/>
      <c r="BDV88" s="323"/>
      <c r="BDW88" s="323"/>
      <c r="BDX88" s="323"/>
      <c r="BDY88" s="323"/>
      <c r="BDZ88" s="323"/>
      <c r="BEA88" s="323"/>
      <c r="BEB88" s="323"/>
      <c r="BEC88" s="323"/>
      <c r="BED88" s="323"/>
      <c r="BEE88" s="323"/>
      <c r="BEF88" s="323"/>
      <c r="BEG88" s="323"/>
      <c r="BEH88" s="323"/>
      <c r="BEI88" s="323"/>
      <c r="BEJ88" s="323"/>
      <c r="BEK88" s="323"/>
      <c r="BEL88" s="323"/>
      <c r="BEM88" s="323"/>
      <c r="BEN88" s="323"/>
      <c r="BEO88" s="323"/>
      <c r="BEP88" s="323"/>
      <c r="BEQ88" s="323"/>
      <c r="BER88" s="323"/>
      <c r="BES88" s="323"/>
      <c r="BET88" s="323"/>
      <c r="BEU88" s="323"/>
      <c r="BEV88" s="323"/>
      <c r="BEW88" s="323"/>
      <c r="BEX88" s="323"/>
      <c r="BEY88" s="323"/>
      <c r="BEZ88" s="323"/>
      <c r="BFA88" s="323"/>
      <c r="BFB88" s="323"/>
      <c r="BFC88" s="323"/>
      <c r="BFD88" s="323"/>
      <c r="BFE88" s="323"/>
      <c r="BFF88" s="323"/>
      <c r="BFG88" s="323"/>
      <c r="BFH88" s="323"/>
      <c r="BFI88" s="323"/>
      <c r="BFJ88" s="323"/>
      <c r="BFK88" s="323"/>
      <c r="BFL88" s="323"/>
      <c r="BFM88" s="323"/>
      <c r="BFN88" s="323"/>
      <c r="BFO88" s="323"/>
      <c r="BFP88" s="323"/>
      <c r="BFQ88" s="323"/>
      <c r="BFR88" s="323"/>
      <c r="BFS88" s="323"/>
      <c r="BFT88" s="323"/>
      <c r="BFU88" s="323"/>
      <c r="BFV88" s="323"/>
      <c r="BFW88" s="323"/>
      <c r="BFX88" s="323"/>
      <c r="BFY88" s="323"/>
      <c r="BFZ88" s="323"/>
      <c r="BGA88" s="323"/>
      <c r="BGB88" s="323"/>
      <c r="BGC88" s="323"/>
      <c r="BGD88" s="323"/>
      <c r="BGE88" s="323"/>
      <c r="BGF88" s="323"/>
      <c r="BGG88" s="323"/>
      <c r="BGH88" s="323"/>
      <c r="BGI88" s="323"/>
      <c r="BGJ88" s="323"/>
      <c r="BGK88" s="323"/>
      <c r="BGL88" s="323"/>
      <c r="BGM88" s="323"/>
      <c r="BGN88" s="323"/>
      <c r="BGO88" s="323"/>
      <c r="BGP88" s="323"/>
      <c r="BGQ88" s="323"/>
      <c r="BGR88" s="323"/>
      <c r="BGS88" s="323"/>
      <c r="BGT88" s="323"/>
      <c r="BGU88" s="323"/>
      <c r="BGV88" s="323"/>
      <c r="BGW88" s="323"/>
      <c r="BGX88" s="323"/>
      <c r="BGY88" s="323"/>
      <c r="BGZ88" s="323"/>
      <c r="BHA88" s="323"/>
      <c r="BHB88" s="323"/>
      <c r="BHC88" s="323"/>
      <c r="BHD88" s="323"/>
      <c r="BHE88" s="323"/>
      <c r="BHF88" s="323"/>
      <c r="BHG88" s="323"/>
      <c r="BHH88" s="323"/>
      <c r="BHI88" s="323"/>
      <c r="BHJ88" s="323"/>
      <c r="BHK88" s="323"/>
      <c r="BHL88" s="323"/>
      <c r="BHM88" s="323"/>
      <c r="BHN88" s="323"/>
      <c r="BHO88" s="323"/>
      <c r="BHP88" s="323"/>
      <c r="BHQ88" s="323"/>
      <c r="BHR88" s="323"/>
      <c r="BHS88" s="323"/>
      <c r="BHT88" s="323"/>
      <c r="BHU88" s="323"/>
      <c r="BHV88" s="323"/>
      <c r="BHW88" s="323"/>
      <c r="BHX88" s="323"/>
      <c r="BHY88" s="323"/>
      <c r="BHZ88" s="323"/>
      <c r="BIA88" s="323"/>
      <c r="BIB88" s="323"/>
      <c r="BIC88" s="323"/>
      <c r="BID88" s="323"/>
      <c r="BIE88" s="323"/>
      <c r="BIF88" s="323"/>
      <c r="BIG88" s="323"/>
      <c r="BIH88" s="323"/>
      <c r="BII88" s="323"/>
      <c r="BIJ88" s="323"/>
      <c r="BIK88" s="323"/>
      <c r="BIL88" s="323"/>
      <c r="BIM88" s="323"/>
      <c r="BIN88" s="323"/>
      <c r="BIO88" s="323"/>
      <c r="BIP88" s="323"/>
      <c r="BIQ88" s="323"/>
      <c r="BIR88" s="323"/>
      <c r="BIS88" s="323"/>
      <c r="BIT88" s="323"/>
      <c r="BIU88" s="323"/>
      <c r="BIV88" s="323"/>
      <c r="BIW88" s="323"/>
      <c r="BIX88" s="323"/>
      <c r="BIY88" s="323"/>
      <c r="BIZ88" s="323"/>
      <c r="BJA88" s="323"/>
      <c r="BJB88" s="323"/>
      <c r="BJC88" s="323"/>
      <c r="BJD88" s="323"/>
      <c r="BJE88" s="323"/>
      <c r="BJF88" s="323"/>
      <c r="BJG88" s="323"/>
      <c r="BJH88" s="323"/>
      <c r="BJI88" s="323"/>
      <c r="BJJ88" s="323"/>
      <c r="BJK88" s="323"/>
      <c r="BJL88" s="323"/>
      <c r="BJM88" s="323"/>
      <c r="BJN88" s="323"/>
      <c r="BJO88" s="323"/>
      <c r="BJP88" s="323"/>
      <c r="BJQ88" s="323"/>
      <c r="BJR88" s="323"/>
      <c r="BJS88" s="323"/>
      <c r="BJT88" s="323"/>
      <c r="BJU88" s="323"/>
      <c r="BJV88" s="323"/>
      <c r="BJW88" s="323"/>
      <c r="BJX88" s="323"/>
      <c r="BJY88" s="323"/>
      <c r="BJZ88" s="323"/>
      <c r="BKA88" s="323"/>
      <c r="BKB88" s="323"/>
      <c r="BKC88" s="323"/>
      <c r="BKD88" s="323"/>
      <c r="BKE88" s="323"/>
      <c r="BKF88" s="323"/>
      <c r="BKG88" s="323"/>
      <c r="BKH88" s="323"/>
      <c r="BKI88" s="323"/>
      <c r="BKJ88" s="323"/>
      <c r="BKK88" s="323"/>
      <c r="BKL88" s="323"/>
      <c r="BKM88" s="323"/>
      <c r="BKN88" s="323"/>
      <c r="BKO88" s="323"/>
      <c r="BKP88" s="323"/>
      <c r="BKQ88" s="323"/>
      <c r="BKR88" s="323"/>
      <c r="BKS88" s="323"/>
      <c r="BKT88" s="323"/>
      <c r="BKU88" s="323"/>
      <c r="BKV88" s="323"/>
      <c r="BKW88" s="323"/>
      <c r="BKX88" s="323"/>
      <c r="BKY88" s="323"/>
      <c r="BKZ88" s="323"/>
      <c r="BLA88" s="323"/>
      <c r="BLB88" s="323"/>
      <c r="BLC88" s="323"/>
      <c r="BLD88" s="323"/>
      <c r="BLE88" s="323"/>
      <c r="BLF88" s="323"/>
      <c r="BLG88" s="323"/>
      <c r="BLH88" s="323"/>
      <c r="BLI88" s="323"/>
      <c r="BLJ88" s="323"/>
      <c r="BLK88" s="323"/>
      <c r="BLL88" s="323"/>
      <c r="BLM88" s="323"/>
      <c r="BLN88" s="323"/>
      <c r="BLO88" s="323"/>
      <c r="BLP88" s="323"/>
      <c r="BLQ88" s="323"/>
      <c r="BLR88" s="323"/>
      <c r="BLS88" s="323"/>
      <c r="BLT88" s="323"/>
      <c r="BLU88" s="323"/>
      <c r="BLV88" s="323"/>
      <c r="BLW88" s="323"/>
      <c r="BLX88" s="323"/>
      <c r="BLY88" s="323"/>
      <c r="BLZ88" s="323"/>
      <c r="BMA88" s="323"/>
      <c r="BMB88" s="323"/>
      <c r="BMC88" s="323"/>
      <c r="BMD88" s="323"/>
      <c r="BME88" s="323"/>
      <c r="BMF88" s="323"/>
      <c r="BMG88" s="323"/>
      <c r="BMH88" s="323"/>
      <c r="BMI88" s="323"/>
      <c r="BMJ88" s="323"/>
      <c r="BMK88" s="323"/>
      <c r="BML88" s="323"/>
      <c r="BMM88" s="323"/>
      <c r="BMN88" s="323"/>
      <c r="BMO88" s="323"/>
      <c r="BMP88" s="323"/>
      <c r="BMQ88" s="323"/>
      <c r="BMR88" s="323"/>
      <c r="BMS88" s="323"/>
      <c r="BMT88" s="323"/>
      <c r="BMU88" s="323"/>
      <c r="BMV88" s="323"/>
      <c r="BMW88" s="323"/>
      <c r="BMX88" s="323"/>
      <c r="BMY88" s="323"/>
      <c r="BMZ88" s="323"/>
      <c r="BNA88" s="323"/>
      <c r="BNB88" s="323"/>
      <c r="BNC88" s="323"/>
      <c r="BND88" s="323"/>
      <c r="BNE88" s="323"/>
      <c r="BNF88" s="323"/>
      <c r="BNG88" s="323"/>
      <c r="BNH88" s="323"/>
      <c r="BNI88" s="323"/>
      <c r="BNJ88" s="323"/>
      <c r="BNK88" s="323"/>
      <c r="BNL88" s="323"/>
      <c r="BNM88" s="323"/>
      <c r="BNN88" s="323"/>
      <c r="BNO88" s="323"/>
      <c r="BNP88" s="323"/>
      <c r="BNQ88" s="323"/>
      <c r="BNR88" s="323"/>
      <c r="BNS88" s="323"/>
      <c r="BNT88" s="323"/>
      <c r="BNU88" s="323"/>
      <c r="BNV88" s="323"/>
      <c r="BNW88" s="323"/>
      <c r="BNX88" s="323"/>
      <c r="BNY88" s="323"/>
      <c r="BNZ88" s="323"/>
      <c r="BOA88" s="323"/>
      <c r="BOB88" s="323"/>
      <c r="BOC88" s="323"/>
      <c r="BOD88" s="323"/>
      <c r="BOE88" s="323"/>
      <c r="BOF88" s="323"/>
      <c r="BOG88" s="323"/>
      <c r="BOH88" s="323"/>
      <c r="BOI88" s="323"/>
      <c r="BOJ88" s="323"/>
      <c r="BOK88" s="323"/>
      <c r="BOL88" s="323"/>
      <c r="BOM88" s="323"/>
      <c r="BON88" s="323"/>
      <c r="BOO88" s="323"/>
      <c r="BOP88" s="323"/>
      <c r="BOQ88" s="323"/>
      <c r="BOR88" s="323"/>
      <c r="BOS88" s="323"/>
      <c r="BOT88" s="323"/>
      <c r="BOU88" s="323"/>
      <c r="BOV88" s="323"/>
      <c r="BOW88" s="323"/>
      <c r="BOX88" s="323"/>
      <c r="BOY88" s="323"/>
      <c r="BOZ88" s="323"/>
      <c r="BPA88" s="323"/>
      <c r="BPB88" s="323"/>
      <c r="BPC88" s="323"/>
      <c r="BPD88" s="323"/>
      <c r="BPE88" s="323"/>
      <c r="BPF88" s="323"/>
      <c r="BPG88" s="323"/>
      <c r="BPH88" s="323"/>
      <c r="BPI88" s="323"/>
      <c r="BPJ88" s="323"/>
      <c r="BPK88" s="323"/>
      <c r="BPL88" s="323"/>
      <c r="BPM88" s="323"/>
      <c r="BPN88" s="323"/>
      <c r="BPO88" s="323"/>
      <c r="BPP88" s="323"/>
      <c r="BPQ88" s="323"/>
      <c r="BPR88" s="323"/>
      <c r="BPS88" s="323"/>
      <c r="BPT88" s="323"/>
      <c r="BPU88" s="323"/>
      <c r="BPV88" s="323"/>
      <c r="BPW88" s="323"/>
      <c r="BPX88" s="323"/>
      <c r="BPY88" s="323"/>
      <c r="BPZ88" s="323"/>
      <c r="BQA88" s="323"/>
      <c r="BQB88" s="323"/>
      <c r="BQC88" s="323"/>
      <c r="BQD88" s="323"/>
      <c r="BQE88" s="323"/>
      <c r="BQF88" s="323"/>
      <c r="BQG88" s="323"/>
      <c r="BQH88" s="323"/>
      <c r="BQI88" s="323"/>
      <c r="BQJ88" s="323"/>
      <c r="BQK88" s="323"/>
      <c r="BQL88" s="323"/>
      <c r="BQM88" s="323"/>
      <c r="BQN88" s="323"/>
      <c r="BQO88" s="323"/>
      <c r="BQP88" s="323"/>
      <c r="BQQ88" s="323"/>
      <c r="BQR88" s="323"/>
      <c r="BQS88" s="323"/>
      <c r="BQT88" s="323"/>
      <c r="BQU88" s="323"/>
      <c r="BQV88" s="323"/>
      <c r="BQW88" s="323"/>
      <c r="BQX88" s="323"/>
      <c r="BQY88" s="323"/>
      <c r="BQZ88" s="323"/>
      <c r="BRA88" s="323"/>
      <c r="BRB88" s="323"/>
      <c r="BRC88" s="323"/>
      <c r="BRD88" s="323"/>
      <c r="BRE88" s="323"/>
      <c r="BRF88" s="323"/>
      <c r="BRG88" s="323"/>
      <c r="BRH88" s="323"/>
      <c r="BRI88" s="323"/>
      <c r="BRJ88" s="323"/>
      <c r="BRK88" s="323"/>
      <c r="BRL88" s="323"/>
      <c r="BRM88" s="323"/>
      <c r="BRN88" s="323"/>
      <c r="BRO88" s="323"/>
      <c r="BRP88" s="323"/>
      <c r="BRQ88" s="323"/>
      <c r="BRR88" s="323"/>
      <c r="BRS88" s="323"/>
      <c r="BRT88" s="323"/>
      <c r="BRU88" s="323"/>
      <c r="BRV88" s="323"/>
      <c r="BRW88" s="323"/>
      <c r="BRX88" s="323"/>
      <c r="BRY88" s="323"/>
      <c r="BRZ88" s="323"/>
      <c r="BSA88" s="323"/>
      <c r="BSB88" s="323"/>
      <c r="BSC88" s="323"/>
      <c r="BSD88" s="323"/>
      <c r="BSE88" s="323"/>
      <c r="BSF88" s="323"/>
      <c r="BSG88" s="323"/>
      <c r="BSH88" s="323"/>
      <c r="BSI88" s="323"/>
      <c r="BSJ88" s="323"/>
      <c r="BSK88" s="323"/>
      <c r="BSL88" s="323"/>
      <c r="BSM88" s="323"/>
      <c r="BSN88" s="323"/>
      <c r="BSO88" s="323"/>
      <c r="BSP88" s="323"/>
      <c r="BSQ88" s="323"/>
      <c r="BSR88" s="323"/>
      <c r="BSS88" s="323"/>
      <c r="BST88" s="323"/>
      <c r="BSU88" s="323"/>
      <c r="BSV88" s="323"/>
      <c r="BSW88" s="323"/>
      <c r="BSX88" s="323"/>
      <c r="BSY88" s="323"/>
      <c r="BSZ88" s="323"/>
      <c r="BTA88" s="323"/>
      <c r="BTB88" s="323"/>
      <c r="BTC88" s="323"/>
      <c r="BTD88" s="323"/>
      <c r="BTE88" s="323"/>
      <c r="BTF88" s="323"/>
      <c r="BTG88" s="323"/>
      <c r="BTH88" s="323"/>
      <c r="BTI88" s="323"/>
      <c r="BTJ88" s="323"/>
      <c r="BTK88" s="323"/>
      <c r="BTL88" s="323"/>
      <c r="BTM88" s="323"/>
      <c r="BTN88" s="323"/>
      <c r="BTO88" s="323"/>
      <c r="BTP88" s="323"/>
      <c r="BTQ88" s="323"/>
      <c r="BTR88" s="323"/>
      <c r="BTS88" s="323"/>
      <c r="BTT88" s="323"/>
      <c r="BTU88" s="323"/>
      <c r="BTV88" s="323"/>
      <c r="BTW88" s="323"/>
      <c r="BTX88" s="323"/>
      <c r="BTY88" s="323"/>
      <c r="BTZ88" s="323"/>
      <c r="BUA88" s="323"/>
      <c r="BUB88" s="323"/>
      <c r="BUC88" s="323"/>
      <c r="BUD88" s="323"/>
      <c r="BUE88" s="323"/>
      <c r="BUF88" s="323"/>
      <c r="BUG88" s="323"/>
      <c r="BUH88" s="323"/>
      <c r="BUI88" s="323"/>
      <c r="BUJ88" s="323"/>
      <c r="BUK88" s="323"/>
      <c r="BUL88" s="323"/>
      <c r="BUM88" s="323"/>
      <c r="BUN88" s="323"/>
      <c r="BUO88" s="323"/>
      <c r="BUP88" s="323"/>
      <c r="BUQ88" s="323"/>
      <c r="BUR88" s="323"/>
      <c r="BUS88" s="323"/>
      <c r="BUT88" s="323"/>
      <c r="BUU88" s="323"/>
      <c r="BUV88" s="323"/>
      <c r="BUW88" s="323"/>
      <c r="BUX88" s="323"/>
      <c r="BUY88" s="323"/>
      <c r="BUZ88" s="323"/>
      <c r="BVA88" s="323"/>
      <c r="BVB88" s="323"/>
      <c r="BVC88" s="323"/>
      <c r="BVD88" s="323"/>
      <c r="BVE88" s="323"/>
      <c r="BVF88" s="323"/>
      <c r="BVG88" s="323"/>
      <c r="BVH88" s="323"/>
      <c r="BVI88" s="323"/>
      <c r="BVJ88" s="323"/>
      <c r="BVK88" s="323"/>
      <c r="BVL88" s="323"/>
      <c r="BVM88" s="323"/>
      <c r="BVN88" s="323"/>
      <c r="BVO88" s="323"/>
      <c r="BVP88" s="323"/>
      <c r="BVQ88" s="323"/>
      <c r="BVR88" s="323"/>
      <c r="BVS88" s="323"/>
      <c r="BVT88" s="323"/>
      <c r="BVU88" s="323"/>
      <c r="BVV88" s="323"/>
      <c r="BVW88" s="323"/>
      <c r="BVX88" s="323"/>
      <c r="BVY88" s="323"/>
      <c r="BVZ88" s="323"/>
      <c r="BWA88" s="323"/>
      <c r="BWB88" s="323"/>
      <c r="BWC88" s="323"/>
      <c r="BWD88" s="323"/>
      <c r="BWE88" s="323"/>
      <c r="BWF88" s="323"/>
      <c r="BWG88" s="323"/>
      <c r="BWH88" s="323"/>
      <c r="BWI88" s="323"/>
      <c r="BWJ88" s="323"/>
      <c r="BWK88" s="323"/>
      <c r="BWL88" s="323"/>
      <c r="BWM88" s="323"/>
      <c r="BWN88" s="323"/>
      <c r="BWO88" s="323"/>
      <c r="BWP88" s="323"/>
      <c r="BWQ88" s="323"/>
      <c r="BWR88" s="323"/>
      <c r="BWS88" s="323"/>
      <c r="BWT88" s="323"/>
      <c r="BWU88" s="323"/>
      <c r="BWV88" s="323"/>
      <c r="BWW88" s="323"/>
      <c r="BWX88" s="323"/>
      <c r="BWY88" s="323"/>
      <c r="BWZ88" s="323"/>
      <c r="BXA88" s="323"/>
      <c r="BXB88" s="323"/>
      <c r="BXC88" s="323"/>
      <c r="BXD88" s="323"/>
      <c r="BXE88" s="323"/>
      <c r="BXF88" s="323"/>
      <c r="BXG88" s="323"/>
      <c r="BXH88" s="323"/>
      <c r="BXI88" s="323"/>
      <c r="BXJ88" s="323"/>
      <c r="BXK88" s="323"/>
      <c r="BXL88" s="323"/>
      <c r="BXM88" s="323"/>
      <c r="BXN88" s="323"/>
      <c r="BXO88" s="323"/>
      <c r="BXP88" s="323"/>
      <c r="BXQ88" s="323"/>
      <c r="BXR88" s="323"/>
      <c r="BXS88" s="323"/>
      <c r="BXT88" s="323"/>
      <c r="BXU88" s="323"/>
      <c r="BXV88" s="323"/>
      <c r="BXW88" s="323"/>
      <c r="BXX88" s="323"/>
      <c r="BXY88" s="323"/>
      <c r="BXZ88" s="323"/>
      <c r="BYA88" s="323"/>
      <c r="BYB88" s="323"/>
      <c r="BYC88" s="323"/>
      <c r="BYD88" s="323"/>
      <c r="BYE88" s="323"/>
      <c r="BYF88" s="323"/>
      <c r="BYG88" s="323"/>
      <c r="BYH88" s="323"/>
      <c r="BYI88" s="323"/>
      <c r="BYJ88" s="323"/>
      <c r="BYK88" s="323"/>
      <c r="BYL88" s="323"/>
      <c r="BYM88" s="323"/>
      <c r="BYN88" s="323"/>
      <c r="BYO88" s="323"/>
      <c r="BYP88" s="323"/>
      <c r="BYQ88" s="323"/>
      <c r="BYR88" s="323"/>
      <c r="BYS88" s="323"/>
      <c r="BYT88" s="323"/>
      <c r="BYU88" s="323"/>
      <c r="BYV88" s="323"/>
      <c r="BYW88" s="323"/>
      <c r="BYX88" s="323"/>
      <c r="BYY88" s="323"/>
      <c r="BYZ88" s="323"/>
      <c r="BZA88" s="323"/>
      <c r="BZB88" s="323"/>
      <c r="BZC88" s="323"/>
      <c r="BZD88" s="323"/>
      <c r="BZE88" s="323"/>
      <c r="BZF88" s="323"/>
      <c r="BZG88" s="323"/>
      <c r="BZH88" s="323"/>
      <c r="BZI88" s="323"/>
      <c r="BZJ88" s="323"/>
      <c r="BZK88" s="323"/>
      <c r="BZL88" s="323"/>
      <c r="BZM88" s="323"/>
      <c r="BZN88" s="323"/>
      <c r="BZO88" s="323"/>
      <c r="BZP88" s="323"/>
      <c r="BZQ88" s="323"/>
      <c r="BZR88" s="323"/>
      <c r="BZS88" s="323"/>
      <c r="BZT88" s="323"/>
      <c r="BZU88" s="323"/>
      <c r="BZV88" s="323"/>
      <c r="BZW88" s="323"/>
      <c r="BZX88" s="323"/>
      <c r="BZY88" s="323"/>
      <c r="BZZ88" s="323"/>
      <c r="CAA88" s="323"/>
      <c r="CAB88" s="323"/>
      <c r="CAC88" s="323"/>
      <c r="CAD88" s="323"/>
      <c r="CAE88" s="323"/>
      <c r="CAF88" s="323"/>
      <c r="CAG88" s="323"/>
      <c r="CAH88" s="323"/>
      <c r="CAI88" s="323"/>
      <c r="CAJ88" s="323"/>
      <c r="CAK88" s="323"/>
      <c r="CAL88" s="323"/>
      <c r="CAM88" s="323"/>
      <c r="CAN88" s="323"/>
      <c r="CAO88" s="323"/>
      <c r="CAP88" s="323"/>
      <c r="CAQ88" s="323"/>
      <c r="CAR88" s="323"/>
      <c r="CAS88" s="323"/>
      <c r="CAT88" s="323"/>
      <c r="CAU88" s="323"/>
      <c r="CAV88" s="323"/>
      <c r="CAW88" s="323"/>
      <c r="CAX88" s="323"/>
      <c r="CAY88" s="323"/>
      <c r="CAZ88" s="323"/>
      <c r="CBA88" s="323"/>
      <c r="CBB88" s="323"/>
      <c r="CBC88" s="323"/>
      <c r="CBD88" s="323"/>
      <c r="CBE88" s="323"/>
      <c r="CBF88" s="323"/>
      <c r="CBG88" s="323"/>
      <c r="CBH88" s="323"/>
      <c r="CBI88" s="323"/>
      <c r="CBJ88" s="323"/>
      <c r="CBK88" s="323"/>
      <c r="CBL88" s="323"/>
      <c r="CBM88" s="323"/>
      <c r="CBN88" s="323"/>
      <c r="CBO88" s="323"/>
      <c r="CBP88" s="323"/>
      <c r="CBQ88" s="323"/>
      <c r="CBR88" s="323"/>
      <c r="CBS88" s="323"/>
      <c r="CBT88" s="323"/>
      <c r="CBU88" s="323"/>
      <c r="CBV88" s="323"/>
      <c r="CBW88" s="323"/>
      <c r="CBX88" s="323"/>
      <c r="CBY88" s="323"/>
      <c r="CBZ88" s="323"/>
      <c r="CCA88" s="323"/>
      <c r="CCB88" s="323"/>
      <c r="CCC88" s="323"/>
      <c r="CCD88" s="323"/>
      <c r="CCE88" s="323"/>
      <c r="CCF88" s="323"/>
      <c r="CCG88" s="323"/>
      <c r="CCH88" s="323"/>
      <c r="CCI88" s="323"/>
      <c r="CCJ88" s="323"/>
      <c r="CCK88" s="323"/>
      <c r="CCL88" s="323"/>
      <c r="CCM88" s="323"/>
      <c r="CCN88" s="323"/>
      <c r="CCO88" s="323"/>
      <c r="CCP88" s="323"/>
      <c r="CCQ88" s="323"/>
      <c r="CCR88" s="323"/>
      <c r="CCS88" s="323"/>
      <c r="CCT88" s="323"/>
      <c r="CCU88" s="323"/>
      <c r="CCV88" s="323"/>
      <c r="CCW88" s="323"/>
      <c r="CCX88" s="323"/>
      <c r="CCY88" s="323"/>
      <c r="CCZ88" s="323"/>
      <c r="CDA88" s="323"/>
      <c r="CDB88" s="323"/>
      <c r="CDC88" s="323"/>
      <c r="CDD88" s="323"/>
      <c r="CDE88" s="323"/>
      <c r="CDF88" s="323"/>
      <c r="CDG88" s="323"/>
      <c r="CDH88" s="323"/>
      <c r="CDI88" s="323"/>
      <c r="CDJ88" s="323"/>
      <c r="CDK88" s="323"/>
      <c r="CDL88" s="323"/>
      <c r="CDM88" s="323"/>
      <c r="CDN88" s="323"/>
      <c r="CDO88" s="323"/>
      <c r="CDP88" s="323"/>
      <c r="CDQ88" s="323"/>
      <c r="CDR88" s="323"/>
      <c r="CDS88" s="323"/>
      <c r="CDT88" s="323"/>
      <c r="CDU88" s="323"/>
      <c r="CDV88" s="323"/>
      <c r="CDW88" s="323"/>
      <c r="CDX88" s="323"/>
      <c r="CDY88" s="323"/>
      <c r="CDZ88" s="323"/>
      <c r="CEA88" s="323"/>
      <c r="CEB88" s="323"/>
      <c r="CEC88" s="323"/>
      <c r="CED88" s="323"/>
      <c r="CEE88" s="323"/>
      <c r="CEF88" s="323"/>
      <c r="CEG88" s="323"/>
      <c r="CEH88" s="323"/>
      <c r="CEI88" s="323"/>
      <c r="CEJ88" s="323"/>
      <c r="CEK88" s="323"/>
      <c r="CEL88" s="323"/>
      <c r="CEM88" s="323"/>
      <c r="CEN88" s="323"/>
      <c r="CEO88" s="323"/>
      <c r="CEP88" s="323"/>
      <c r="CEQ88" s="323"/>
      <c r="CER88" s="323"/>
      <c r="CES88" s="323"/>
      <c r="CET88" s="323"/>
      <c r="CEU88" s="323"/>
      <c r="CEV88" s="323"/>
      <c r="CEW88" s="323"/>
      <c r="CEX88" s="323"/>
      <c r="CEY88" s="323"/>
      <c r="CEZ88" s="323"/>
      <c r="CFA88" s="323"/>
      <c r="CFB88" s="323"/>
      <c r="CFC88" s="323"/>
      <c r="CFD88" s="323"/>
      <c r="CFE88" s="323"/>
      <c r="CFF88" s="323"/>
      <c r="CFG88" s="323"/>
      <c r="CFH88" s="323"/>
      <c r="CFI88" s="323"/>
      <c r="CFJ88" s="323"/>
      <c r="CFK88" s="323"/>
      <c r="CFL88" s="323"/>
      <c r="CFM88" s="323"/>
      <c r="CFN88" s="323"/>
      <c r="CFO88" s="323"/>
      <c r="CFP88" s="323"/>
      <c r="CFQ88" s="323"/>
      <c r="CFR88" s="323"/>
      <c r="CFS88" s="323"/>
      <c r="CFT88" s="323"/>
      <c r="CFU88" s="323"/>
      <c r="CFV88" s="323"/>
      <c r="CFW88" s="323"/>
      <c r="CFX88" s="323"/>
      <c r="CFY88" s="323"/>
      <c r="CFZ88" s="323"/>
      <c r="CGA88" s="323"/>
      <c r="CGB88" s="323"/>
      <c r="CGC88" s="323"/>
      <c r="CGD88" s="323"/>
      <c r="CGE88" s="323"/>
      <c r="CGF88" s="323"/>
      <c r="CGG88" s="323"/>
      <c r="CGH88" s="323"/>
      <c r="CGI88" s="323"/>
      <c r="CGJ88" s="323"/>
      <c r="CGK88" s="323"/>
      <c r="CGL88" s="323"/>
      <c r="CGM88" s="323"/>
      <c r="CGN88" s="323"/>
      <c r="CGO88" s="323"/>
      <c r="CGP88" s="323"/>
      <c r="CGQ88" s="323"/>
      <c r="CGR88" s="323"/>
      <c r="CGS88" s="323"/>
      <c r="CGT88" s="323"/>
      <c r="CGU88" s="323"/>
      <c r="CGV88" s="323"/>
      <c r="CGW88" s="323"/>
      <c r="CGX88" s="323"/>
      <c r="CGY88" s="323"/>
      <c r="CGZ88" s="323"/>
      <c r="CHA88" s="323"/>
      <c r="CHB88" s="323"/>
      <c r="CHC88" s="323"/>
      <c r="CHD88" s="323"/>
      <c r="CHE88" s="323"/>
      <c r="CHF88" s="323"/>
      <c r="CHG88" s="323"/>
      <c r="CHH88" s="323"/>
      <c r="CHI88" s="323"/>
      <c r="CHJ88" s="323"/>
      <c r="CHK88" s="323"/>
      <c r="CHL88" s="323"/>
      <c r="CHM88" s="323"/>
      <c r="CHN88" s="323"/>
      <c r="CHO88" s="323"/>
      <c r="CHP88" s="323"/>
      <c r="CHQ88" s="323"/>
      <c r="CHR88" s="323"/>
      <c r="CHS88" s="323"/>
      <c r="CHT88" s="323"/>
      <c r="CHU88" s="323"/>
      <c r="CHV88" s="323"/>
      <c r="CHW88" s="323"/>
      <c r="CHX88" s="323"/>
      <c r="CHY88" s="323"/>
      <c r="CHZ88" s="323"/>
      <c r="CIA88" s="323"/>
      <c r="CIB88" s="323"/>
      <c r="CIC88" s="323"/>
      <c r="CID88" s="323"/>
      <c r="CIE88" s="323"/>
      <c r="CIF88" s="323"/>
      <c r="CIG88" s="323"/>
      <c r="CIH88" s="323"/>
      <c r="CII88" s="323"/>
      <c r="CIJ88" s="323"/>
      <c r="CIK88" s="323"/>
      <c r="CIL88" s="323"/>
      <c r="CIM88" s="323"/>
      <c r="CIN88" s="323"/>
      <c r="CIO88" s="323"/>
      <c r="CIP88" s="323"/>
      <c r="CIQ88" s="323"/>
      <c r="CIR88" s="323"/>
      <c r="CIS88" s="323"/>
      <c r="CIT88" s="323"/>
      <c r="CIU88" s="323"/>
      <c r="CIV88" s="323"/>
      <c r="CIW88" s="323"/>
      <c r="CIX88" s="323"/>
      <c r="CIY88" s="323"/>
      <c r="CIZ88" s="323"/>
      <c r="CJA88" s="323"/>
      <c r="CJB88" s="323"/>
      <c r="CJC88" s="323"/>
      <c r="CJD88" s="323"/>
      <c r="CJE88" s="323"/>
      <c r="CJF88" s="323"/>
      <c r="CJG88" s="323"/>
      <c r="CJH88" s="323"/>
      <c r="CJI88" s="323"/>
      <c r="CJJ88" s="323"/>
      <c r="CJK88" s="323"/>
      <c r="CJL88" s="323"/>
      <c r="CJM88" s="323"/>
      <c r="CJN88" s="323"/>
      <c r="CJO88" s="323"/>
      <c r="CJP88" s="323"/>
      <c r="CJQ88" s="323"/>
      <c r="CJR88" s="323"/>
      <c r="CJS88" s="323"/>
      <c r="CJT88" s="323"/>
      <c r="CJU88" s="323"/>
      <c r="CJV88" s="323"/>
      <c r="CJW88" s="323"/>
      <c r="CJX88" s="323"/>
      <c r="CJY88" s="323"/>
      <c r="CJZ88" s="323"/>
      <c r="CKA88" s="323"/>
      <c r="CKB88" s="323"/>
      <c r="CKC88" s="323"/>
      <c r="CKD88" s="323"/>
      <c r="CKE88" s="323"/>
      <c r="CKF88" s="323"/>
      <c r="CKG88" s="323"/>
      <c r="CKH88" s="323"/>
      <c r="CKI88" s="323"/>
      <c r="CKJ88" s="323"/>
      <c r="CKK88" s="323"/>
      <c r="CKL88" s="323"/>
      <c r="CKM88" s="323"/>
      <c r="CKN88" s="323"/>
      <c r="CKO88" s="323"/>
      <c r="CKP88" s="323"/>
      <c r="CKQ88" s="323"/>
      <c r="CKR88" s="323"/>
      <c r="CKS88" s="323"/>
      <c r="CKT88" s="323"/>
      <c r="CKU88" s="323"/>
      <c r="CKV88" s="323"/>
      <c r="CKW88" s="323"/>
      <c r="CKX88" s="323"/>
      <c r="CKY88" s="323"/>
      <c r="CKZ88" s="323"/>
      <c r="CLA88" s="323"/>
      <c r="CLB88" s="323"/>
      <c r="CLC88" s="323"/>
      <c r="CLD88" s="323"/>
      <c r="CLE88" s="323"/>
      <c r="CLF88" s="323"/>
      <c r="CLG88" s="323"/>
      <c r="CLH88" s="323"/>
      <c r="CLI88" s="323"/>
      <c r="CLJ88" s="323"/>
      <c r="CLK88" s="323"/>
      <c r="CLL88" s="323"/>
      <c r="CLM88" s="323"/>
      <c r="CLN88" s="323"/>
      <c r="CLO88" s="323"/>
      <c r="CLP88" s="323"/>
      <c r="CLQ88" s="323"/>
      <c r="CLR88" s="323"/>
      <c r="CLS88" s="323"/>
      <c r="CLT88" s="323"/>
      <c r="CLU88" s="323"/>
      <c r="CLV88" s="323"/>
      <c r="CLW88" s="323"/>
      <c r="CLX88" s="323"/>
      <c r="CLY88" s="323"/>
      <c r="CLZ88" s="323"/>
      <c r="CMA88" s="323"/>
      <c r="CMB88" s="323"/>
      <c r="CMC88" s="323"/>
      <c r="CMD88" s="323"/>
      <c r="CME88" s="323"/>
      <c r="CMF88" s="323"/>
      <c r="CMG88" s="323"/>
      <c r="CMH88" s="323"/>
      <c r="CMI88" s="323"/>
      <c r="CMJ88" s="323"/>
      <c r="CMK88" s="323"/>
      <c r="CML88" s="323"/>
      <c r="CMM88" s="323"/>
      <c r="CMN88" s="323"/>
      <c r="CMO88" s="323"/>
      <c r="CMP88" s="323"/>
      <c r="CMQ88" s="323"/>
      <c r="CMR88" s="323"/>
      <c r="CMS88" s="323"/>
      <c r="CMT88" s="323"/>
      <c r="CMU88" s="323"/>
      <c r="CMV88" s="323"/>
      <c r="CMW88" s="323"/>
      <c r="CMX88" s="323"/>
      <c r="CMY88" s="323"/>
      <c r="CMZ88" s="323"/>
      <c r="CNA88" s="323"/>
      <c r="CNB88" s="323"/>
      <c r="CNC88" s="323"/>
      <c r="CND88" s="323"/>
      <c r="CNE88" s="323"/>
      <c r="CNF88" s="323"/>
      <c r="CNG88" s="323"/>
      <c r="CNH88" s="323"/>
      <c r="CNI88" s="323"/>
      <c r="CNJ88" s="323"/>
      <c r="CNK88" s="323"/>
      <c r="CNL88" s="323"/>
      <c r="CNM88" s="323"/>
      <c r="CNN88" s="323"/>
      <c r="CNO88" s="323"/>
      <c r="CNP88" s="323"/>
      <c r="CNQ88" s="323"/>
      <c r="CNR88" s="323"/>
      <c r="CNS88" s="323"/>
      <c r="CNT88" s="323"/>
      <c r="CNU88" s="323"/>
      <c r="CNV88" s="323"/>
      <c r="CNW88" s="323"/>
      <c r="CNX88" s="323"/>
      <c r="CNY88" s="323"/>
      <c r="CNZ88" s="323"/>
      <c r="COA88" s="323"/>
      <c r="COB88" s="323"/>
      <c r="COC88" s="323"/>
      <c r="COD88" s="323"/>
      <c r="COE88" s="323"/>
      <c r="COF88" s="323"/>
      <c r="COG88" s="323"/>
      <c r="COH88" s="323"/>
      <c r="COI88" s="323"/>
      <c r="COJ88" s="323"/>
      <c r="COK88" s="323"/>
      <c r="COL88" s="323"/>
      <c r="COM88" s="323"/>
      <c r="CON88" s="323"/>
      <c r="COO88" s="323"/>
      <c r="COP88" s="323"/>
      <c r="COQ88" s="323"/>
      <c r="COR88" s="323"/>
      <c r="COS88" s="323"/>
      <c r="COT88" s="323"/>
      <c r="COU88" s="323"/>
      <c r="COV88" s="323"/>
      <c r="COW88" s="323"/>
      <c r="COX88" s="323"/>
      <c r="COY88" s="323"/>
      <c r="COZ88" s="323"/>
      <c r="CPA88" s="323"/>
      <c r="CPB88" s="323"/>
      <c r="CPC88" s="323"/>
      <c r="CPD88" s="323"/>
      <c r="CPE88" s="323"/>
      <c r="CPF88" s="323"/>
      <c r="CPG88" s="323"/>
      <c r="CPH88" s="323"/>
      <c r="CPI88" s="323"/>
      <c r="CPJ88" s="323"/>
      <c r="CPK88" s="323"/>
      <c r="CPL88" s="323"/>
      <c r="CPM88" s="323"/>
      <c r="CPN88" s="323"/>
      <c r="CPO88" s="323"/>
      <c r="CPP88" s="323"/>
      <c r="CPQ88" s="323"/>
      <c r="CPR88" s="323"/>
      <c r="CPS88" s="323"/>
      <c r="CPT88" s="323"/>
      <c r="CPU88" s="323"/>
      <c r="CPV88" s="323"/>
      <c r="CPW88" s="323"/>
      <c r="CPX88" s="323"/>
      <c r="CPY88" s="323"/>
      <c r="CPZ88" s="323"/>
      <c r="CQA88" s="323"/>
      <c r="CQB88" s="323"/>
      <c r="CQC88" s="323"/>
      <c r="CQD88" s="323"/>
      <c r="CQE88" s="323"/>
      <c r="CQF88" s="323"/>
      <c r="CQG88" s="323"/>
      <c r="CQH88" s="323"/>
      <c r="CQI88" s="323"/>
      <c r="CQJ88" s="323"/>
      <c r="CQK88" s="323"/>
      <c r="CQL88" s="323"/>
      <c r="CQM88" s="323"/>
      <c r="CQN88" s="323"/>
      <c r="CQO88" s="323"/>
      <c r="CQP88" s="323"/>
      <c r="CQQ88" s="323"/>
      <c r="CQR88" s="323"/>
      <c r="CQS88" s="323"/>
      <c r="CQT88" s="323"/>
      <c r="CQU88" s="323"/>
      <c r="CQV88" s="323"/>
      <c r="CQW88" s="323"/>
      <c r="CQX88" s="323"/>
      <c r="CQY88" s="323"/>
      <c r="CQZ88" s="323"/>
      <c r="CRA88" s="323"/>
      <c r="CRB88" s="323"/>
      <c r="CRC88" s="323"/>
      <c r="CRD88" s="323"/>
      <c r="CRE88" s="323"/>
      <c r="CRF88" s="323"/>
      <c r="CRG88" s="323"/>
      <c r="CRH88" s="323"/>
      <c r="CRI88" s="323"/>
      <c r="CRJ88" s="323"/>
      <c r="CRK88" s="323"/>
      <c r="CRL88" s="323"/>
      <c r="CRM88" s="323"/>
      <c r="CRN88" s="323"/>
      <c r="CRO88" s="323"/>
      <c r="CRP88" s="323"/>
      <c r="CRQ88" s="323"/>
      <c r="CRR88" s="323"/>
      <c r="CRS88" s="323"/>
      <c r="CRT88" s="323"/>
      <c r="CRU88" s="323"/>
      <c r="CRV88" s="323"/>
      <c r="CRW88" s="323"/>
      <c r="CRX88" s="323"/>
      <c r="CRY88" s="323"/>
      <c r="CRZ88" s="323"/>
      <c r="CSA88" s="323"/>
      <c r="CSB88" s="323"/>
      <c r="CSC88" s="323"/>
      <c r="CSD88" s="323"/>
      <c r="CSE88" s="323"/>
      <c r="CSF88" s="323"/>
      <c r="CSG88" s="323"/>
      <c r="CSH88" s="323"/>
      <c r="CSI88" s="323"/>
      <c r="CSJ88" s="323"/>
      <c r="CSK88" s="323"/>
      <c r="CSL88" s="323"/>
      <c r="CSM88" s="323"/>
      <c r="CSN88" s="323"/>
      <c r="CSO88" s="323"/>
      <c r="CSP88" s="323"/>
      <c r="CSQ88" s="323"/>
      <c r="CSR88" s="323"/>
      <c r="CSS88" s="323"/>
      <c r="CST88" s="323"/>
      <c r="CSU88" s="323"/>
      <c r="CSV88" s="323"/>
      <c r="CSW88" s="323"/>
      <c r="CSX88" s="323"/>
      <c r="CSY88" s="323"/>
      <c r="CSZ88" s="323"/>
      <c r="CTA88" s="323"/>
      <c r="CTB88" s="323"/>
      <c r="CTC88" s="323"/>
      <c r="CTD88" s="323"/>
      <c r="CTE88" s="323"/>
      <c r="CTF88" s="323"/>
      <c r="CTG88" s="323"/>
      <c r="CTH88" s="323"/>
      <c r="CTI88" s="323"/>
      <c r="CTJ88" s="323"/>
      <c r="CTK88" s="323"/>
      <c r="CTL88" s="323"/>
      <c r="CTM88" s="323"/>
      <c r="CTN88" s="323"/>
      <c r="CTO88" s="323"/>
      <c r="CTP88" s="323"/>
      <c r="CTQ88" s="323"/>
      <c r="CTR88" s="323"/>
      <c r="CTS88" s="323"/>
      <c r="CTT88" s="323"/>
      <c r="CTU88" s="323"/>
      <c r="CTV88" s="323"/>
      <c r="CTW88" s="323"/>
      <c r="CTX88" s="323"/>
      <c r="CTY88" s="323"/>
      <c r="CTZ88" s="323"/>
      <c r="CUA88" s="323"/>
      <c r="CUB88" s="323"/>
      <c r="CUC88" s="323"/>
      <c r="CUD88" s="323"/>
      <c r="CUE88" s="323"/>
      <c r="CUF88" s="323"/>
      <c r="CUG88" s="323"/>
      <c r="CUH88" s="323"/>
      <c r="CUI88" s="323"/>
      <c r="CUJ88" s="323"/>
      <c r="CUK88" s="323"/>
      <c r="CUL88" s="323"/>
      <c r="CUM88" s="323"/>
      <c r="CUN88" s="323"/>
      <c r="CUO88" s="323"/>
      <c r="CUP88" s="323"/>
      <c r="CUQ88" s="323"/>
      <c r="CUR88" s="323"/>
      <c r="CUS88" s="323"/>
      <c r="CUT88" s="323"/>
      <c r="CUU88" s="323"/>
      <c r="CUV88" s="323"/>
      <c r="CUW88" s="323"/>
      <c r="CUX88" s="323"/>
      <c r="CUY88" s="323"/>
      <c r="CUZ88" s="323"/>
      <c r="CVA88" s="323"/>
      <c r="CVB88" s="323"/>
      <c r="CVC88" s="323"/>
      <c r="CVD88" s="323"/>
      <c r="CVE88" s="323"/>
      <c r="CVF88" s="323"/>
      <c r="CVG88" s="323"/>
      <c r="CVH88" s="323"/>
      <c r="CVI88" s="323"/>
      <c r="CVJ88" s="323"/>
      <c r="CVK88" s="323"/>
      <c r="CVL88" s="323"/>
      <c r="CVM88" s="323"/>
      <c r="CVN88" s="323"/>
      <c r="CVO88" s="323"/>
      <c r="CVP88" s="323"/>
      <c r="CVQ88" s="323"/>
      <c r="CVR88" s="323"/>
      <c r="CVS88" s="323"/>
      <c r="CVT88" s="323"/>
      <c r="CVU88" s="323"/>
      <c r="CVV88" s="323"/>
      <c r="CVW88" s="323"/>
      <c r="CVX88" s="323"/>
      <c r="CVY88" s="323"/>
      <c r="CVZ88" s="323"/>
      <c r="CWA88" s="323"/>
      <c r="CWB88" s="323"/>
      <c r="CWC88" s="323"/>
      <c r="CWD88" s="323"/>
      <c r="CWE88" s="323"/>
      <c r="CWF88" s="323"/>
      <c r="CWG88" s="323"/>
      <c r="CWH88" s="323"/>
      <c r="CWI88" s="323"/>
      <c r="CWJ88" s="323"/>
      <c r="CWK88" s="323"/>
      <c r="CWL88" s="323"/>
      <c r="CWM88" s="323"/>
      <c r="CWN88" s="323"/>
      <c r="CWO88" s="323"/>
      <c r="CWP88" s="323"/>
      <c r="CWQ88" s="323"/>
      <c r="CWR88" s="323"/>
      <c r="CWS88" s="323"/>
      <c r="CWT88" s="323"/>
      <c r="CWU88" s="323"/>
      <c r="CWV88" s="323"/>
      <c r="CWW88" s="323"/>
      <c r="CWX88" s="323"/>
      <c r="CWY88" s="323"/>
      <c r="CWZ88" s="323"/>
      <c r="CXA88" s="323"/>
      <c r="CXB88" s="323"/>
      <c r="CXC88" s="323"/>
      <c r="CXD88" s="323"/>
      <c r="CXE88" s="323"/>
      <c r="CXF88" s="323"/>
      <c r="CXG88" s="323"/>
      <c r="CXH88" s="323"/>
      <c r="CXI88" s="323"/>
      <c r="CXJ88" s="323"/>
      <c r="CXK88" s="323"/>
      <c r="CXL88" s="323"/>
      <c r="CXM88" s="323"/>
      <c r="CXN88" s="323"/>
      <c r="CXO88" s="323"/>
      <c r="CXP88" s="323"/>
      <c r="CXQ88" s="323"/>
      <c r="CXR88" s="323"/>
      <c r="CXS88" s="323"/>
      <c r="CXT88" s="323"/>
      <c r="CXU88" s="323"/>
      <c r="CXV88" s="323"/>
      <c r="CXW88" s="323"/>
      <c r="CXX88" s="323"/>
      <c r="CXY88" s="323"/>
      <c r="CXZ88" s="323"/>
      <c r="CYA88" s="323"/>
      <c r="CYB88" s="323"/>
      <c r="CYC88" s="323"/>
      <c r="CYD88" s="323"/>
      <c r="CYE88" s="323"/>
      <c r="CYF88" s="323"/>
      <c r="CYG88" s="323"/>
      <c r="CYH88" s="323"/>
      <c r="CYI88" s="323"/>
      <c r="CYJ88" s="323"/>
      <c r="CYK88" s="323"/>
      <c r="CYL88" s="323"/>
      <c r="CYM88" s="323"/>
      <c r="CYN88" s="323"/>
      <c r="CYO88" s="323"/>
      <c r="CYP88" s="323"/>
      <c r="CYQ88" s="323"/>
      <c r="CYR88" s="323"/>
      <c r="CYS88" s="323"/>
      <c r="CYT88" s="323"/>
      <c r="CYU88" s="323"/>
      <c r="CYV88" s="323"/>
      <c r="CYW88" s="323"/>
      <c r="CYX88" s="323"/>
      <c r="CYY88" s="323"/>
      <c r="CYZ88" s="323"/>
      <c r="CZA88" s="323"/>
      <c r="CZB88" s="323"/>
      <c r="CZC88" s="323"/>
      <c r="CZD88" s="323"/>
      <c r="CZE88" s="323"/>
      <c r="CZF88" s="323"/>
      <c r="CZG88" s="323"/>
      <c r="CZH88" s="323"/>
      <c r="CZI88" s="323"/>
      <c r="CZJ88" s="323"/>
      <c r="CZK88" s="323"/>
      <c r="CZL88" s="323"/>
      <c r="CZM88" s="323"/>
      <c r="CZN88" s="323"/>
      <c r="CZO88" s="323"/>
      <c r="CZP88" s="323"/>
      <c r="CZQ88" s="323"/>
      <c r="CZR88" s="323"/>
      <c r="CZS88" s="323"/>
      <c r="CZT88" s="323"/>
      <c r="CZU88" s="323"/>
      <c r="CZV88" s="323"/>
      <c r="CZW88" s="323"/>
      <c r="CZX88" s="323"/>
      <c r="CZY88" s="323"/>
      <c r="CZZ88" s="323"/>
      <c r="DAA88" s="323"/>
      <c r="DAB88" s="323"/>
      <c r="DAC88" s="323"/>
      <c r="DAD88" s="323"/>
      <c r="DAE88" s="323"/>
      <c r="DAF88" s="323"/>
      <c r="DAG88" s="323"/>
      <c r="DAH88" s="323"/>
      <c r="DAI88" s="323"/>
      <c r="DAJ88" s="323"/>
      <c r="DAK88" s="323"/>
      <c r="DAL88" s="323"/>
      <c r="DAM88" s="323"/>
      <c r="DAN88" s="323"/>
      <c r="DAO88" s="323"/>
      <c r="DAP88" s="323"/>
      <c r="DAQ88" s="323"/>
      <c r="DAR88" s="323"/>
      <c r="DAS88" s="323"/>
      <c r="DAT88" s="323"/>
      <c r="DAU88" s="323"/>
      <c r="DAV88" s="323"/>
      <c r="DAW88" s="323"/>
      <c r="DAX88" s="323"/>
      <c r="DAY88" s="323"/>
      <c r="DAZ88" s="323"/>
      <c r="DBA88" s="323"/>
      <c r="DBB88" s="323"/>
      <c r="DBC88" s="323"/>
      <c r="DBD88" s="323"/>
      <c r="DBE88" s="323"/>
      <c r="DBF88" s="323"/>
      <c r="DBG88" s="323"/>
      <c r="DBH88" s="323"/>
      <c r="DBI88" s="323"/>
      <c r="DBJ88" s="323"/>
      <c r="DBK88" s="323"/>
      <c r="DBL88" s="323"/>
      <c r="DBM88" s="323"/>
      <c r="DBN88" s="323"/>
      <c r="DBO88" s="323"/>
      <c r="DBP88" s="323"/>
      <c r="DBQ88" s="323"/>
      <c r="DBR88" s="323"/>
      <c r="DBS88" s="323"/>
      <c r="DBT88" s="323"/>
      <c r="DBU88" s="323"/>
      <c r="DBV88" s="323"/>
      <c r="DBW88" s="323"/>
      <c r="DBX88" s="323"/>
      <c r="DBY88" s="323"/>
      <c r="DBZ88" s="323"/>
      <c r="DCA88" s="323"/>
      <c r="DCB88" s="323"/>
      <c r="DCC88" s="323"/>
      <c r="DCD88" s="323"/>
      <c r="DCE88" s="323"/>
      <c r="DCF88" s="323"/>
      <c r="DCG88" s="323"/>
      <c r="DCH88" s="323"/>
      <c r="DCI88" s="323"/>
      <c r="DCJ88" s="323"/>
      <c r="DCK88" s="323"/>
      <c r="DCL88" s="323"/>
      <c r="DCM88" s="323"/>
      <c r="DCN88" s="323"/>
      <c r="DCO88" s="323"/>
      <c r="DCP88" s="323"/>
      <c r="DCQ88" s="323"/>
      <c r="DCR88" s="323"/>
      <c r="DCS88" s="323"/>
      <c r="DCT88" s="323"/>
      <c r="DCU88" s="323"/>
      <c r="DCV88" s="323"/>
      <c r="DCW88" s="323"/>
      <c r="DCX88" s="323"/>
      <c r="DCY88" s="323"/>
      <c r="DCZ88" s="323"/>
      <c r="DDA88" s="323"/>
      <c r="DDB88" s="323"/>
      <c r="DDC88" s="323"/>
      <c r="DDD88" s="323"/>
      <c r="DDE88" s="323"/>
      <c r="DDF88" s="323"/>
      <c r="DDG88" s="323"/>
      <c r="DDH88" s="323"/>
      <c r="DDI88" s="323"/>
      <c r="DDJ88" s="323"/>
      <c r="DDK88" s="323"/>
      <c r="DDL88" s="323"/>
      <c r="DDM88" s="323"/>
      <c r="DDN88" s="323"/>
      <c r="DDO88" s="323"/>
      <c r="DDP88" s="323"/>
      <c r="DDQ88" s="323"/>
      <c r="DDR88" s="323"/>
      <c r="DDS88" s="323"/>
      <c r="DDT88" s="323"/>
      <c r="DDU88" s="323"/>
      <c r="DDV88" s="323"/>
      <c r="DDW88" s="323"/>
      <c r="DDX88" s="323"/>
      <c r="DDY88" s="323"/>
      <c r="DDZ88" s="323"/>
      <c r="DEA88" s="323"/>
      <c r="DEB88" s="323"/>
      <c r="DEC88" s="323"/>
      <c r="DED88" s="323"/>
      <c r="DEE88" s="323"/>
      <c r="DEF88" s="323"/>
      <c r="DEG88" s="323"/>
      <c r="DEH88" s="323"/>
      <c r="DEI88" s="323"/>
      <c r="DEJ88" s="323"/>
      <c r="DEK88" s="323"/>
      <c r="DEL88" s="323"/>
      <c r="DEM88" s="323"/>
      <c r="DEN88" s="323"/>
      <c r="DEO88" s="323"/>
      <c r="DEP88" s="323"/>
      <c r="DEQ88" s="323"/>
      <c r="DER88" s="323"/>
      <c r="DES88" s="323"/>
      <c r="DET88" s="323"/>
      <c r="DEU88" s="323"/>
      <c r="DEV88" s="323"/>
      <c r="DEW88" s="323"/>
      <c r="DEX88" s="323"/>
      <c r="DEY88" s="323"/>
      <c r="DEZ88" s="323"/>
      <c r="DFA88" s="323"/>
      <c r="DFB88" s="323"/>
      <c r="DFC88" s="323"/>
      <c r="DFD88" s="323"/>
      <c r="DFE88" s="323"/>
      <c r="DFF88" s="323"/>
      <c r="DFG88" s="323"/>
      <c r="DFH88" s="323"/>
      <c r="DFI88" s="323"/>
      <c r="DFJ88" s="323"/>
      <c r="DFK88" s="323"/>
      <c r="DFL88" s="323"/>
      <c r="DFM88" s="323"/>
      <c r="DFN88" s="323"/>
      <c r="DFO88" s="323"/>
      <c r="DFP88" s="323"/>
      <c r="DFQ88" s="323"/>
      <c r="DFR88" s="323"/>
      <c r="DFS88" s="323"/>
      <c r="DFT88" s="323"/>
      <c r="DFU88" s="323"/>
      <c r="DFV88" s="323"/>
      <c r="DFW88" s="323"/>
      <c r="DFX88" s="323"/>
      <c r="DFY88" s="323"/>
      <c r="DFZ88" s="323"/>
      <c r="DGA88" s="323"/>
      <c r="DGB88" s="323"/>
      <c r="DGC88" s="323"/>
      <c r="DGD88" s="323"/>
      <c r="DGE88" s="323"/>
      <c r="DGF88" s="323"/>
      <c r="DGG88" s="323"/>
      <c r="DGH88" s="323"/>
      <c r="DGI88" s="323"/>
      <c r="DGJ88" s="323"/>
      <c r="DGK88" s="323"/>
      <c r="DGL88" s="323"/>
      <c r="DGM88" s="323"/>
      <c r="DGN88" s="323"/>
      <c r="DGO88" s="323"/>
      <c r="DGP88" s="323"/>
      <c r="DGQ88" s="323"/>
      <c r="DGR88" s="323"/>
      <c r="DGS88" s="323"/>
      <c r="DGT88" s="323"/>
      <c r="DGU88" s="323"/>
      <c r="DGV88" s="323"/>
      <c r="DGW88" s="323"/>
      <c r="DGX88" s="323"/>
      <c r="DGY88" s="323"/>
      <c r="DGZ88" s="323"/>
      <c r="DHA88" s="323"/>
      <c r="DHB88" s="323"/>
      <c r="DHC88" s="323"/>
      <c r="DHD88" s="323"/>
      <c r="DHE88" s="323"/>
      <c r="DHF88" s="323"/>
      <c r="DHG88" s="323"/>
      <c r="DHH88" s="323"/>
      <c r="DHI88" s="323"/>
      <c r="DHJ88" s="323"/>
      <c r="DHK88" s="323"/>
      <c r="DHL88" s="323"/>
      <c r="DHM88" s="323"/>
      <c r="DHN88" s="323"/>
      <c r="DHO88" s="323"/>
      <c r="DHP88" s="323"/>
      <c r="DHQ88" s="323"/>
      <c r="DHR88" s="323"/>
      <c r="DHS88" s="323"/>
      <c r="DHT88" s="323"/>
      <c r="DHU88" s="323"/>
      <c r="DHV88" s="323"/>
      <c r="DHW88" s="323"/>
      <c r="DHX88" s="323"/>
      <c r="DHY88" s="323"/>
      <c r="DHZ88" s="323"/>
      <c r="DIA88" s="323"/>
      <c r="DIB88" s="323"/>
      <c r="DIC88" s="323"/>
      <c r="DID88" s="323"/>
      <c r="DIE88" s="323"/>
      <c r="DIF88" s="323"/>
      <c r="DIG88" s="323"/>
      <c r="DIH88" s="323"/>
      <c r="DII88" s="323"/>
      <c r="DIJ88" s="323"/>
      <c r="DIK88" s="323"/>
      <c r="DIL88" s="323"/>
      <c r="DIM88" s="323"/>
      <c r="DIN88" s="323"/>
      <c r="DIO88" s="323"/>
      <c r="DIP88" s="323"/>
      <c r="DIQ88" s="323"/>
      <c r="DIR88" s="323"/>
      <c r="DIS88" s="323"/>
      <c r="DIT88" s="323"/>
      <c r="DIU88" s="323"/>
      <c r="DIV88" s="323"/>
      <c r="DIW88" s="323"/>
      <c r="DIX88" s="323"/>
      <c r="DIY88" s="323"/>
      <c r="DIZ88" s="323"/>
      <c r="DJA88" s="323"/>
      <c r="DJB88" s="323"/>
      <c r="DJC88" s="323"/>
      <c r="DJD88" s="323"/>
      <c r="DJE88" s="323"/>
      <c r="DJF88" s="323"/>
      <c r="DJG88" s="323"/>
      <c r="DJH88" s="323"/>
      <c r="DJI88" s="323"/>
      <c r="DJJ88" s="323"/>
      <c r="DJK88" s="323"/>
      <c r="DJL88" s="323"/>
      <c r="DJM88" s="323"/>
      <c r="DJN88" s="323"/>
      <c r="DJO88" s="323"/>
      <c r="DJP88" s="323"/>
      <c r="DJQ88" s="323"/>
      <c r="DJR88" s="323"/>
      <c r="DJS88" s="323"/>
      <c r="DJT88" s="323"/>
      <c r="DJU88" s="323"/>
      <c r="DJV88" s="323"/>
      <c r="DJW88" s="323"/>
      <c r="DJX88" s="323"/>
      <c r="DJY88" s="323"/>
      <c r="DJZ88" s="323"/>
      <c r="DKA88" s="323"/>
      <c r="DKB88" s="323"/>
      <c r="DKC88" s="323"/>
      <c r="DKD88" s="323"/>
      <c r="DKE88" s="323"/>
      <c r="DKF88" s="323"/>
      <c r="DKG88" s="323"/>
      <c r="DKH88" s="323"/>
      <c r="DKI88" s="323"/>
      <c r="DKJ88" s="323"/>
      <c r="DKK88" s="323"/>
      <c r="DKL88" s="323"/>
      <c r="DKM88" s="323"/>
      <c r="DKN88" s="323"/>
      <c r="DKO88" s="323"/>
      <c r="DKP88" s="323"/>
      <c r="DKQ88" s="323"/>
      <c r="DKR88" s="323"/>
      <c r="DKS88" s="323"/>
      <c r="DKT88" s="323"/>
      <c r="DKU88" s="323"/>
      <c r="DKV88" s="323"/>
      <c r="DKW88" s="323"/>
      <c r="DKX88" s="323"/>
      <c r="DKY88" s="323"/>
      <c r="DKZ88" s="323"/>
      <c r="DLA88" s="323"/>
      <c r="DLB88" s="323"/>
      <c r="DLC88" s="323"/>
      <c r="DLD88" s="323"/>
      <c r="DLE88" s="323"/>
      <c r="DLF88" s="323"/>
      <c r="DLG88" s="323"/>
      <c r="DLH88" s="323"/>
      <c r="DLI88" s="323"/>
      <c r="DLJ88" s="323"/>
      <c r="DLK88" s="323"/>
      <c r="DLL88" s="323"/>
      <c r="DLM88" s="323"/>
      <c r="DLN88" s="323"/>
      <c r="DLO88" s="323"/>
      <c r="DLP88" s="323"/>
      <c r="DLQ88" s="323"/>
      <c r="DLR88" s="323"/>
      <c r="DLS88" s="323"/>
      <c r="DLT88" s="323"/>
      <c r="DLU88" s="323"/>
      <c r="DLV88" s="323"/>
      <c r="DLW88" s="323"/>
      <c r="DLX88" s="323"/>
      <c r="DLY88" s="323"/>
      <c r="DLZ88" s="323"/>
      <c r="DMA88" s="323"/>
      <c r="DMB88" s="323"/>
      <c r="DMC88" s="323"/>
      <c r="DMD88" s="323"/>
      <c r="DME88" s="323"/>
      <c r="DMF88" s="323"/>
      <c r="DMG88" s="323"/>
      <c r="DMH88" s="323"/>
      <c r="DMI88" s="323"/>
      <c r="DMJ88" s="323"/>
      <c r="DMK88" s="323"/>
      <c r="DML88" s="323"/>
      <c r="DMM88" s="323"/>
      <c r="DMN88" s="323"/>
      <c r="DMO88" s="323"/>
      <c r="DMP88" s="323"/>
      <c r="DMQ88" s="323"/>
      <c r="DMR88" s="323"/>
      <c r="DMS88" s="323"/>
      <c r="DMT88" s="323"/>
      <c r="DMU88" s="323"/>
      <c r="DMV88" s="323"/>
      <c r="DMW88" s="323"/>
      <c r="DMX88" s="323"/>
      <c r="DMY88" s="323"/>
      <c r="DMZ88" s="323"/>
      <c r="DNA88" s="323"/>
      <c r="DNB88" s="323"/>
      <c r="DNC88" s="323"/>
      <c r="DND88" s="323"/>
      <c r="DNE88" s="323"/>
      <c r="DNF88" s="323"/>
      <c r="DNG88" s="323"/>
      <c r="DNH88" s="323"/>
      <c r="DNI88" s="323"/>
      <c r="DNJ88" s="323"/>
      <c r="DNK88" s="323"/>
      <c r="DNL88" s="323"/>
      <c r="DNM88" s="323"/>
      <c r="DNN88" s="323"/>
      <c r="DNO88" s="323"/>
      <c r="DNP88" s="323"/>
      <c r="DNQ88" s="323"/>
      <c r="DNR88" s="323"/>
      <c r="DNS88" s="323"/>
      <c r="DNT88" s="323"/>
      <c r="DNU88" s="323"/>
      <c r="DNV88" s="323"/>
      <c r="DNW88" s="323"/>
      <c r="DNX88" s="323"/>
      <c r="DNY88" s="323"/>
      <c r="DNZ88" s="323"/>
      <c r="DOA88" s="323"/>
      <c r="DOB88" s="323"/>
      <c r="DOC88" s="323"/>
      <c r="DOD88" s="323"/>
      <c r="DOE88" s="323"/>
      <c r="DOF88" s="323"/>
      <c r="DOG88" s="323"/>
      <c r="DOH88" s="323"/>
      <c r="DOI88" s="323"/>
      <c r="DOJ88" s="323"/>
      <c r="DOK88" s="323"/>
      <c r="DOL88" s="323"/>
      <c r="DOM88" s="323"/>
      <c r="DON88" s="323"/>
      <c r="DOO88" s="323"/>
      <c r="DOP88" s="323"/>
      <c r="DOQ88" s="323"/>
      <c r="DOR88" s="323"/>
      <c r="DOS88" s="323"/>
      <c r="DOT88" s="323"/>
      <c r="DOU88" s="323"/>
      <c r="DOV88" s="323"/>
      <c r="DOW88" s="323"/>
      <c r="DOX88" s="323"/>
      <c r="DOY88" s="323"/>
      <c r="DOZ88" s="323"/>
      <c r="DPA88" s="323"/>
      <c r="DPB88" s="323"/>
      <c r="DPC88" s="323"/>
      <c r="DPD88" s="323"/>
      <c r="DPE88" s="323"/>
      <c r="DPF88" s="323"/>
      <c r="DPG88" s="323"/>
      <c r="DPH88" s="323"/>
      <c r="DPI88" s="323"/>
      <c r="DPJ88" s="323"/>
      <c r="DPK88" s="323"/>
      <c r="DPL88" s="323"/>
      <c r="DPM88" s="323"/>
      <c r="DPN88" s="323"/>
      <c r="DPO88" s="323"/>
      <c r="DPP88" s="323"/>
      <c r="DPQ88" s="323"/>
      <c r="DPR88" s="323"/>
      <c r="DPS88" s="323"/>
      <c r="DPT88" s="323"/>
      <c r="DPU88" s="323"/>
      <c r="DPV88" s="323"/>
      <c r="DPW88" s="323"/>
      <c r="DPX88" s="323"/>
      <c r="DPY88" s="323"/>
      <c r="DPZ88" s="323"/>
      <c r="DQA88" s="323"/>
      <c r="DQB88" s="323"/>
      <c r="DQC88" s="323"/>
      <c r="DQD88" s="323"/>
      <c r="DQE88" s="323"/>
      <c r="DQF88" s="323"/>
      <c r="DQG88" s="323"/>
      <c r="DQH88" s="323"/>
      <c r="DQI88" s="323"/>
      <c r="DQJ88" s="323"/>
      <c r="DQK88" s="323"/>
      <c r="DQL88" s="323"/>
      <c r="DQM88" s="323"/>
      <c r="DQN88" s="323"/>
      <c r="DQO88" s="323"/>
      <c r="DQP88" s="323"/>
      <c r="DQQ88" s="323"/>
      <c r="DQR88" s="323"/>
      <c r="DQS88" s="323"/>
      <c r="DQT88" s="323"/>
      <c r="DQU88" s="323"/>
      <c r="DQV88" s="323"/>
      <c r="DQW88" s="323"/>
      <c r="DQX88" s="323"/>
      <c r="DQY88" s="323"/>
      <c r="DQZ88" s="323"/>
      <c r="DRA88" s="323"/>
      <c r="DRB88" s="323"/>
      <c r="DRC88" s="323"/>
      <c r="DRD88" s="323"/>
      <c r="DRE88" s="323"/>
      <c r="DRF88" s="323"/>
      <c r="DRG88" s="323"/>
      <c r="DRH88" s="323"/>
      <c r="DRI88" s="323"/>
      <c r="DRJ88" s="323"/>
      <c r="DRK88" s="323"/>
      <c r="DRL88" s="323"/>
      <c r="DRM88" s="323"/>
      <c r="DRN88" s="323"/>
      <c r="DRO88" s="323"/>
      <c r="DRP88" s="323"/>
      <c r="DRQ88" s="323"/>
      <c r="DRR88" s="323"/>
      <c r="DRS88" s="323"/>
      <c r="DRT88" s="323"/>
      <c r="DRU88" s="323"/>
      <c r="DRV88" s="323"/>
      <c r="DRW88" s="323"/>
      <c r="DRX88" s="323"/>
      <c r="DRY88" s="323"/>
      <c r="DRZ88" s="323"/>
      <c r="DSA88" s="323"/>
      <c r="DSB88" s="323"/>
      <c r="DSC88" s="323"/>
      <c r="DSD88" s="323"/>
      <c r="DSE88" s="323"/>
      <c r="DSF88" s="323"/>
      <c r="DSG88" s="323"/>
      <c r="DSH88" s="323"/>
      <c r="DSI88" s="323"/>
      <c r="DSJ88" s="323"/>
      <c r="DSK88" s="323"/>
      <c r="DSL88" s="323"/>
      <c r="DSM88" s="323"/>
      <c r="DSN88" s="323"/>
      <c r="DSO88" s="323"/>
      <c r="DSP88" s="323"/>
      <c r="DSQ88" s="323"/>
      <c r="DSR88" s="323"/>
      <c r="DSS88" s="323"/>
      <c r="DST88" s="323"/>
      <c r="DSU88" s="323"/>
      <c r="DSV88" s="323"/>
      <c r="DSW88" s="323"/>
      <c r="DSX88" s="323"/>
      <c r="DSY88" s="323"/>
      <c r="DSZ88" s="323"/>
      <c r="DTA88" s="323"/>
      <c r="DTB88" s="323"/>
      <c r="DTC88" s="323"/>
      <c r="DTD88" s="323"/>
      <c r="DTE88" s="323"/>
      <c r="DTF88" s="323"/>
      <c r="DTG88" s="323"/>
      <c r="DTH88" s="323"/>
      <c r="DTI88" s="323"/>
      <c r="DTJ88" s="323"/>
      <c r="DTK88" s="323"/>
      <c r="DTL88" s="323"/>
      <c r="DTM88" s="323"/>
      <c r="DTN88" s="323"/>
      <c r="DTO88" s="323"/>
      <c r="DTP88" s="323"/>
      <c r="DTQ88" s="323"/>
      <c r="DTR88" s="323"/>
      <c r="DTS88" s="323"/>
      <c r="DTT88" s="323"/>
      <c r="DTU88" s="323"/>
      <c r="DTV88" s="323"/>
      <c r="DTW88" s="323"/>
      <c r="DTX88" s="323"/>
      <c r="DTY88" s="323"/>
      <c r="DTZ88" s="323"/>
      <c r="DUA88" s="323"/>
      <c r="DUB88" s="323"/>
      <c r="DUC88" s="323"/>
      <c r="DUD88" s="323"/>
      <c r="DUE88" s="323"/>
      <c r="DUF88" s="323"/>
      <c r="DUG88" s="323"/>
      <c r="DUH88" s="323"/>
      <c r="DUI88" s="323"/>
      <c r="DUJ88" s="323"/>
      <c r="DUK88" s="323"/>
      <c r="DUL88" s="323"/>
      <c r="DUM88" s="323"/>
      <c r="DUN88" s="323"/>
      <c r="DUO88" s="323"/>
      <c r="DUP88" s="323"/>
      <c r="DUQ88" s="323"/>
      <c r="DUR88" s="323"/>
      <c r="DUS88" s="323"/>
      <c r="DUT88" s="323"/>
      <c r="DUU88" s="323"/>
      <c r="DUV88" s="323"/>
      <c r="DUW88" s="323"/>
      <c r="DUX88" s="323"/>
      <c r="DUY88" s="323"/>
      <c r="DUZ88" s="323"/>
      <c r="DVA88" s="323"/>
      <c r="DVB88" s="323"/>
      <c r="DVC88" s="323"/>
      <c r="DVD88" s="323"/>
      <c r="DVE88" s="323"/>
      <c r="DVF88" s="323"/>
      <c r="DVG88" s="323"/>
      <c r="DVH88" s="323"/>
      <c r="DVI88" s="323"/>
      <c r="DVJ88" s="323"/>
      <c r="DVK88" s="323"/>
      <c r="DVL88" s="323"/>
      <c r="DVM88" s="323"/>
      <c r="DVN88" s="323"/>
      <c r="DVO88" s="323"/>
      <c r="DVP88" s="323"/>
      <c r="DVQ88" s="323"/>
      <c r="DVR88" s="323"/>
      <c r="DVS88" s="323"/>
      <c r="DVT88" s="323"/>
      <c r="DVU88" s="323"/>
      <c r="DVV88" s="323"/>
      <c r="DVW88" s="323"/>
      <c r="DVX88" s="323"/>
      <c r="DVY88" s="323"/>
      <c r="DVZ88" s="323"/>
      <c r="DWA88" s="323"/>
      <c r="DWB88" s="323"/>
      <c r="DWC88" s="323"/>
      <c r="DWD88" s="323"/>
      <c r="DWE88" s="323"/>
      <c r="DWF88" s="323"/>
      <c r="DWG88" s="323"/>
      <c r="DWH88" s="323"/>
      <c r="DWI88" s="323"/>
      <c r="DWJ88" s="323"/>
      <c r="DWK88" s="323"/>
      <c r="DWL88" s="323"/>
      <c r="DWM88" s="323"/>
      <c r="DWN88" s="323"/>
      <c r="DWO88" s="323"/>
      <c r="DWP88" s="323"/>
      <c r="DWQ88" s="323"/>
      <c r="DWR88" s="323"/>
      <c r="DWS88" s="323"/>
      <c r="DWT88" s="323"/>
      <c r="DWU88" s="323"/>
      <c r="DWV88" s="323"/>
      <c r="DWW88" s="323"/>
      <c r="DWX88" s="323"/>
      <c r="DWY88" s="323"/>
      <c r="DWZ88" s="323"/>
      <c r="DXA88" s="323"/>
      <c r="DXB88" s="323"/>
      <c r="DXC88" s="323"/>
      <c r="DXD88" s="323"/>
      <c r="DXE88" s="323"/>
      <c r="DXF88" s="323"/>
      <c r="DXG88" s="323"/>
      <c r="DXH88" s="323"/>
      <c r="DXI88" s="323"/>
      <c r="DXJ88" s="323"/>
      <c r="DXK88" s="323"/>
      <c r="DXL88" s="323"/>
      <c r="DXM88" s="323"/>
      <c r="DXN88" s="323"/>
      <c r="DXO88" s="323"/>
      <c r="DXP88" s="323"/>
      <c r="DXQ88" s="323"/>
      <c r="DXR88" s="323"/>
      <c r="DXS88" s="323"/>
      <c r="DXT88" s="323"/>
      <c r="DXU88" s="323"/>
      <c r="DXV88" s="323"/>
      <c r="DXW88" s="323"/>
      <c r="DXX88" s="323"/>
      <c r="DXY88" s="323"/>
      <c r="DXZ88" s="323"/>
      <c r="DYA88" s="323"/>
      <c r="DYB88" s="323"/>
      <c r="DYC88" s="323"/>
      <c r="DYD88" s="323"/>
      <c r="DYE88" s="323"/>
      <c r="DYF88" s="323"/>
      <c r="DYG88" s="323"/>
      <c r="DYH88" s="323"/>
      <c r="DYI88" s="323"/>
      <c r="DYJ88" s="323"/>
      <c r="DYK88" s="323"/>
      <c r="DYL88" s="323"/>
      <c r="DYM88" s="323"/>
      <c r="DYN88" s="323"/>
      <c r="DYO88" s="323"/>
      <c r="DYP88" s="323"/>
      <c r="DYQ88" s="323"/>
      <c r="DYR88" s="323"/>
      <c r="DYS88" s="323"/>
      <c r="DYT88" s="323"/>
      <c r="DYU88" s="323"/>
      <c r="DYV88" s="323"/>
      <c r="DYW88" s="323"/>
      <c r="DYX88" s="323"/>
      <c r="DYY88" s="323"/>
      <c r="DYZ88" s="323"/>
      <c r="DZA88" s="323"/>
      <c r="DZB88" s="323"/>
      <c r="DZC88" s="323"/>
      <c r="DZD88" s="323"/>
      <c r="DZE88" s="323"/>
      <c r="DZF88" s="323"/>
      <c r="DZG88" s="323"/>
      <c r="DZH88" s="323"/>
      <c r="DZI88" s="323"/>
      <c r="DZJ88" s="323"/>
      <c r="DZK88" s="323"/>
      <c r="DZL88" s="323"/>
      <c r="DZM88" s="323"/>
      <c r="DZN88" s="323"/>
      <c r="DZO88" s="323"/>
      <c r="DZP88" s="323"/>
      <c r="DZQ88" s="323"/>
      <c r="DZR88" s="323"/>
      <c r="DZS88" s="323"/>
      <c r="DZT88" s="323"/>
      <c r="DZU88" s="323"/>
      <c r="DZV88" s="323"/>
      <c r="DZW88" s="323"/>
      <c r="DZX88" s="323"/>
      <c r="DZY88" s="323"/>
      <c r="DZZ88" s="323"/>
      <c r="EAA88" s="323"/>
      <c r="EAB88" s="323"/>
      <c r="EAC88" s="323"/>
      <c r="EAD88" s="323"/>
      <c r="EAE88" s="323"/>
      <c r="EAF88" s="323"/>
      <c r="EAG88" s="323"/>
      <c r="EAH88" s="323"/>
      <c r="EAI88" s="323"/>
      <c r="EAJ88" s="323"/>
      <c r="EAK88" s="323"/>
      <c r="EAL88" s="323"/>
      <c r="EAM88" s="323"/>
      <c r="EAN88" s="323"/>
      <c r="EAO88" s="323"/>
      <c r="EAP88" s="323"/>
      <c r="EAQ88" s="323"/>
      <c r="EAR88" s="323"/>
      <c r="EAS88" s="323"/>
      <c r="EAT88" s="323"/>
      <c r="EAU88" s="323"/>
      <c r="EAV88" s="323"/>
      <c r="EAW88" s="323"/>
      <c r="EAX88" s="323"/>
      <c r="EAY88" s="323"/>
      <c r="EAZ88" s="323"/>
      <c r="EBA88" s="323"/>
      <c r="EBB88" s="323"/>
      <c r="EBC88" s="323"/>
      <c r="EBD88" s="323"/>
      <c r="EBE88" s="323"/>
      <c r="EBF88" s="323"/>
      <c r="EBG88" s="323"/>
      <c r="EBH88" s="323"/>
      <c r="EBI88" s="323"/>
      <c r="EBJ88" s="323"/>
      <c r="EBK88" s="323"/>
      <c r="EBL88" s="323"/>
      <c r="EBM88" s="323"/>
      <c r="EBN88" s="323"/>
      <c r="EBO88" s="323"/>
      <c r="EBP88" s="323"/>
      <c r="EBQ88" s="323"/>
      <c r="EBR88" s="323"/>
      <c r="EBS88" s="323"/>
      <c r="EBT88" s="323"/>
      <c r="EBU88" s="323"/>
      <c r="EBV88" s="323"/>
      <c r="EBW88" s="323"/>
      <c r="EBX88" s="323"/>
      <c r="EBY88" s="323"/>
      <c r="EBZ88" s="323"/>
      <c r="ECA88" s="323"/>
      <c r="ECB88" s="323"/>
      <c r="ECC88" s="323"/>
      <c r="ECD88" s="323"/>
      <c r="ECE88" s="323"/>
      <c r="ECF88" s="323"/>
      <c r="ECG88" s="323"/>
      <c r="ECH88" s="323"/>
      <c r="ECI88" s="323"/>
      <c r="ECJ88" s="323"/>
      <c r="ECK88" s="323"/>
      <c r="ECL88" s="323"/>
      <c r="ECM88" s="323"/>
      <c r="ECN88" s="323"/>
      <c r="ECO88" s="323"/>
      <c r="ECP88" s="323"/>
      <c r="ECQ88" s="323"/>
      <c r="ECR88" s="323"/>
      <c r="ECS88" s="323"/>
      <c r="ECT88" s="323"/>
      <c r="ECU88" s="323"/>
      <c r="ECV88" s="323"/>
      <c r="ECW88" s="323"/>
      <c r="ECX88" s="323"/>
      <c r="ECY88" s="323"/>
      <c r="ECZ88" s="323"/>
      <c r="EDA88" s="323"/>
      <c r="EDB88" s="323"/>
      <c r="EDC88" s="323"/>
      <c r="EDD88" s="323"/>
      <c r="EDE88" s="323"/>
      <c r="EDF88" s="323"/>
      <c r="EDG88" s="323"/>
      <c r="EDH88" s="323"/>
      <c r="EDI88" s="323"/>
      <c r="EDJ88" s="323"/>
      <c r="EDK88" s="323"/>
      <c r="EDL88" s="323"/>
      <c r="EDM88" s="323"/>
      <c r="EDN88" s="323"/>
      <c r="EDO88" s="323"/>
      <c r="EDP88" s="323"/>
      <c r="EDQ88" s="323"/>
      <c r="EDR88" s="323"/>
      <c r="EDS88" s="323"/>
      <c r="EDT88" s="323"/>
      <c r="EDU88" s="323"/>
      <c r="EDV88" s="323"/>
      <c r="EDW88" s="323"/>
      <c r="EDX88" s="323"/>
      <c r="EDY88" s="323"/>
      <c r="EDZ88" s="323"/>
      <c r="EEA88" s="323"/>
      <c r="EEB88" s="323"/>
      <c r="EEC88" s="323"/>
      <c r="EED88" s="323"/>
      <c r="EEE88" s="323"/>
      <c r="EEF88" s="323"/>
      <c r="EEG88" s="323"/>
      <c r="EEH88" s="323"/>
      <c r="EEI88" s="323"/>
      <c r="EEJ88" s="323"/>
      <c r="EEK88" s="323"/>
      <c r="EEL88" s="323"/>
      <c r="EEM88" s="323"/>
      <c r="EEN88" s="323"/>
      <c r="EEO88" s="323"/>
      <c r="EEP88" s="323"/>
      <c r="EEQ88" s="323"/>
      <c r="EER88" s="323"/>
      <c r="EES88" s="323"/>
      <c r="EET88" s="323"/>
      <c r="EEU88" s="323"/>
      <c r="EEV88" s="323"/>
      <c r="EEW88" s="323"/>
      <c r="EEX88" s="323"/>
      <c r="EEY88" s="323"/>
      <c r="EEZ88" s="323"/>
      <c r="EFA88" s="323"/>
      <c r="EFB88" s="323"/>
      <c r="EFC88" s="323"/>
      <c r="EFD88" s="323"/>
      <c r="EFE88" s="323"/>
      <c r="EFF88" s="323"/>
      <c r="EFG88" s="323"/>
      <c r="EFH88" s="323"/>
      <c r="EFI88" s="323"/>
      <c r="EFJ88" s="323"/>
      <c r="EFK88" s="323"/>
      <c r="EFL88" s="323"/>
      <c r="EFM88" s="323"/>
      <c r="EFN88" s="323"/>
      <c r="EFO88" s="323"/>
      <c r="EFP88" s="323"/>
      <c r="EFQ88" s="323"/>
      <c r="EFR88" s="323"/>
      <c r="EFS88" s="323"/>
      <c r="EFT88" s="323"/>
      <c r="EFU88" s="323"/>
      <c r="EFV88" s="323"/>
      <c r="EFW88" s="323"/>
      <c r="EFX88" s="323"/>
      <c r="EFY88" s="323"/>
      <c r="EFZ88" s="323"/>
      <c r="EGA88" s="323"/>
      <c r="EGB88" s="323"/>
      <c r="EGC88" s="323"/>
      <c r="EGD88" s="323"/>
      <c r="EGE88" s="323"/>
      <c r="EGF88" s="323"/>
      <c r="EGG88" s="323"/>
      <c r="EGH88" s="323"/>
      <c r="EGI88" s="323"/>
      <c r="EGJ88" s="323"/>
      <c r="EGK88" s="323"/>
      <c r="EGL88" s="323"/>
      <c r="EGM88" s="323"/>
      <c r="EGN88" s="323"/>
      <c r="EGO88" s="323"/>
      <c r="EGP88" s="323"/>
      <c r="EGQ88" s="323"/>
      <c r="EGR88" s="323"/>
      <c r="EGS88" s="323"/>
      <c r="EGT88" s="323"/>
      <c r="EGU88" s="323"/>
      <c r="EGV88" s="323"/>
      <c r="EGW88" s="323"/>
      <c r="EGX88" s="323"/>
      <c r="EGY88" s="323"/>
      <c r="EGZ88" s="323"/>
      <c r="EHA88" s="323"/>
      <c r="EHB88" s="323"/>
      <c r="EHC88" s="323"/>
      <c r="EHD88" s="323"/>
      <c r="EHE88" s="323"/>
      <c r="EHF88" s="323"/>
      <c r="EHG88" s="323"/>
      <c r="EHH88" s="323"/>
      <c r="EHI88" s="323"/>
      <c r="EHJ88" s="323"/>
      <c r="EHK88" s="323"/>
      <c r="EHL88" s="323"/>
      <c r="EHM88" s="323"/>
      <c r="EHN88" s="323"/>
      <c r="EHO88" s="323"/>
      <c r="EHP88" s="323"/>
      <c r="EHQ88" s="323"/>
      <c r="EHR88" s="323"/>
      <c r="EHS88" s="323"/>
      <c r="EHT88" s="323"/>
      <c r="EHU88" s="323"/>
      <c r="EHV88" s="323"/>
      <c r="EHW88" s="323"/>
      <c r="EHX88" s="323"/>
      <c r="EHY88" s="323"/>
      <c r="EHZ88" s="323"/>
      <c r="EIA88" s="323"/>
      <c r="EIB88" s="323"/>
      <c r="EIC88" s="323"/>
      <c r="EID88" s="323"/>
      <c r="EIE88" s="323"/>
      <c r="EIF88" s="323"/>
      <c r="EIG88" s="323"/>
      <c r="EIH88" s="323"/>
      <c r="EII88" s="323"/>
      <c r="EIJ88" s="323"/>
      <c r="EIK88" s="323"/>
      <c r="EIL88" s="323"/>
      <c r="EIM88" s="323"/>
      <c r="EIN88" s="323"/>
      <c r="EIO88" s="323"/>
      <c r="EIP88" s="323"/>
      <c r="EIQ88" s="323"/>
      <c r="EIR88" s="323"/>
      <c r="EIS88" s="323"/>
      <c r="EIT88" s="323"/>
      <c r="EIU88" s="323"/>
      <c r="EIV88" s="323"/>
      <c r="EIW88" s="323"/>
      <c r="EIX88" s="323"/>
      <c r="EIY88" s="323"/>
      <c r="EIZ88" s="323"/>
      <c r="EJA88" s="323"/>
      <c r="EJB88" s="323"/>
      <c r="EJC88" s="323"/>
      <c r="EJD88" s="323"/>
      <c r="EJE88" s="323"/>
      <c r="EJF88" s="323"/>
      <c r="EJG88" s="323"/>
      <c r="EJH88" s="323"/>
      <c r="EJI88" s="323"/>
      <c r="EJJ88" s="323"/>
      <c r="EJK88" s="323"/>
      <c r="EJL88" s="323"/>
      <c r="EJM88" s="323"/>
      <c r="EJN88" s="323"/>
      <c r="EJO88" s="323"/>
      <c r="EJP88" s="323"/>
      <c r="EJQ88" s="323"/>
      <c r="EJR88" s="323"/>
      <c r="EJS88" s="323"/>
      <c r="EJT88" s="323"/>
      <c r="EJU88" s="323"/>
      <c r="EJV88" s="323"/>
      <c r="EJW88" s="323"/>
      <c r="EJX88" s="323"/>
      <c r="EJY88" s="323"/>
      <c r="EJZ88" s="323"/>
      <c r="EKA88" s="323"/>
      <c r="EKB88" s="323"/>
      <c r="EKC88" s="323"/>
      <c r="EKD88" s="323"/>
      <c r="EKE88" s="323"/>
      <c r="EKF88" s="323"/>
      <c r="EKG88" s="323"/>
      <c r="EKH88" s="323"/>
      <c r="EKI88" s="323"/>
      <c r="EKJ88" s="323"/>
      <c r="EKK88" s="323"/>
      <c r="EKL88" s="323"/>
      <c r="EKM88" s="323"/>
      <c r="EKN88" s="323"/>
      <c r="EKO88" s="323"/>
      <c r="EKP88" s="323"/>
      <c r="EKQ88" s="323"/>
      <c r="EKR88" s="323"/>
      <c r="EKS88" s="323"/>
      <c r="EKT88" s="323"/>
      <c r="EKU88" s="323"/>
      <c r="EKV88" s="323"/>
      <c r="EKW88" s="323"/>
      <c r="EKX88" s="323"/>
      <c r="EKY88" s="323"/>
      <c r="EKZ88" s="323"/>
      <c r="ELA88" s="323"/>
      <c r="ELB88" s="323"/>
      <c r="ELC88" s="323"/>
      <c r="ELD88" s="323"/>
      <c r="ELE88" s="323"/>
      <c r="ELF88" s="323"/>
      <c r="ELG88" s="323"/>
      <c r="ELH88" s="323"/>
      <c r="ELI88" s="323"/>
      <c r="ELJ88" s="323"/>
      <c r="ELK88" s="323"/>
      <c r="ELL88" s="323"/>
      <c r="ELM88" s="323"/>
      <c r="ELN88" s="323"/>
      <c r="ELO88" s="323"/>
      <c r="ELP88" s="323"/>
      <c r="ELQ88" s="323"/>
      <c r="ELR88" s="323"/>
      <c r="ELS88" s="323"/>
      <c r="ELT88" s="323"/>
      <c r="ELU88" s="323"/>
      <c r="ELV88" s="323"/>
      <c r="ELW88" s="323"/>
      <c r="ELX88" s="323"/>
      <c r="ELY88" s="323"/>
      <c r="ELZ88" s="323"/>
      <c r="EMA88" s="323"/>
      <c r="EMB88" s="323"/>
      <c r="EMC88" s="323"/>
      <c r="EMD88" s="323"/>
      <c r="EME88" s="323"/>
      <c r="EMF88" s="323"/>
      <c r="EMG88" s="323"/>
      <c r="EMH88" s="323"/>
      <c r="EMI88" s="323"/>
      <c r="EMJ88" s="323"/>
      <c r="EMK88" s="323"/>
      <c r="EML88" s="323"/>
      <c r="EMM88" s="323"/>
      <c r="EMN88" s="323"/>
      <c r="EMO88" s="323"/>
      <c r="EMP88" s="323"/>
      <c r="EMQ88" s="323"/>
      <c r="EMR88" s="323"/>
      <c r="EMS88" s="323"/>
      <c r="EMT88" s="323"/>
      <c r="EMU88" s="323"/>
      <c r="EMV88" s="323"/>
      <c r="EMW88" s="323"/>
      <c r="EMX88" s="323"/>
      <c r="EMY88" s="323"/>
      <c r="EMZ88" s="323"/>
      <c r="ENA88" s="323"/>
      <c r="ENB88" s="323"/>
      <c r="ENC88" s="323"/>
      <c r="END88" s="323"/>
      <c r="ENE88" s="323"/>
      <c r="ENF88" s="323"/>
      <c r="ENG88" s="323"/>
      <c r="ENH88" s="323"/>
      <c r="ENI88" s="323"/>
      <c r="ENJ88" s="323"/>
      <c r="ENK88" s="323"/>
      <c r="ENL88" s="323"/>
      <c r="ENM88" s="323"/>
      <c r="ENN88" s="323"/>
      <c r="ENO88" s="323"/>
      <c r="ENP88" s="323"/>
      <c r="ENQ88" s="323"/>
      <c r="ENR88" s="323"/>
      <c r="ENS88" s="323"/>
      <c r="ENT88" s="323"/>
      <c r="ENU88" s="323"/>
      <c r="ENV88" s="323"/>
      <c r="ENW88" s="323"/>
      <c r="ENX88" s="323"/>
      <c r="ENY88" s="323"/>
      <c r="ENZ88" s="323"/>
      <c r="EOA88" s="323"/>
      <c r="EOB88" s="323"/>
      <c r="EOC88" s="323"/>
      <c r="EOD88" s="323"/>
      <c r="EOE88" s="323"/>
      <c r="EOF88" s="323"/>
      <c r="EOG88" s="323"/>
      <c r="EOH88" s="323"/>
      <c r="EOI88" s="323"/>
      <c r="EOJ88" s="323"/>
      <c r="EOK88" s="323"/>
      <c r="EOL88" s="323"/>
      <c r="EOM88" s="323"/>
      <c r="EON88" s="323"/>
      <c r="EOO88" s="323"/>
      <c r="EOP88" s="323"/>
      <c r="EOQ88" s="323"/>
      <c r="EOR88" s="323"/>
      <c r="EOS88" s="323"/>
      <c r="EOT88" s="323"/>
      <c r="EOU88" s="323"/>
      <c r="EOV88" s="323"/>
      <c r="EOW88" s="323"/>
      <c r="EOX88" s="323"/>
      <c r="EOY88" s="323"/>
      <c r="EOZ88" s="323"/>
      <c r="EPA88" s="323"/>
      <c r="EPB88" s="323"/>
      <c r="EPC88" s="323"/>
      <c r="EPD88" s="323"/>
      <c r="EPE88" s="323"/>
      <c r="EPF88" s="323"/>
      <c r="EPG88" s="323"/>
      <c r="EPH88" s="323"/>
      <c r="EPI88" s="323"/>
      <c r="EPJ88" s="323"/>
      <c r="EPK88" s="323"/>
      <c r="EPL88" s="323"/>
      <c r="EPM88" s="323"/>
      <c r="EPN88" s="323"/>
      <c r="EPO88" s="323"/>
      <c r="EPP88" s="323"/>
      <c r="EPQ88" s="323"/>
      <c r="EPR88" s="323"/>
      <c r="EPS88" s="323"/>
      <c r="EPT88" s="323"/>
      <c r="EPU88" s="323"/>
      <c r="EPV88" s="323"/>
      <c r="EPW88" s="323"/>
      <c r="EPX88" s="323"/>
      <c r="EPY88" s="323"/>
      <c r="EPZ88" s="323"/>
      <c r="EQA88" s="323"/>
      <c r="EQB88" s="323"/>
      <c r="EQC88" s="323"/>
      <c r="EQD88" s="323"/>
      <c r="EQE88" s="323"/>
      <c r="EQF88" s="323"/>
      <c r="EQG88" s="323"/>
      <c r="EQH88" s="323"/>
      <c r="EQI88" s="323"/>
      <c r="EQJ88" s="323"/>
      <c r="EQK88" s="323"/>
      <c r="EQL88" s="323"/>
      <c r="EQM88" s="323"/>
      <c r="EQN88" s="323"/>
      <c r="EQO88" s="323"/>
      <c r="EQP88" s="323"/>
      <c r="EQQ88" s="323"/>
      <c r="EQR88" s="323"/>
      <c r="EQS88" s="323"/>
      <c r="EQT88" s="323"/>
      <c r="EQU88" s="323"/>
      <c r="EQV88" s="323"/>
      <c r="EQW88" s="323"/>
      <c r="EQX88" s="323"/>
      <c r="EQY88" s="323"/>
      <c r="EQZ88" s="323"/>
      <c r="ERA88" s="323"/>
      <c r="ERB88" s="323"/>
      <c r="ERC88" s="323"/>
      <c r="ERD88" s="323"/>
      <c r="ERE88" s="323"/>
      <c r="ERF88" s="323"/>
      <c r="ERG88" s="323"/>
      <c r="ERH88" s="323"/>
      <c r="ERI88" s="323"/>
      <c r="ERJ88" s="323"/>
      <c r="ERK88" s="323"/>
      <c r="ERL88" s="323"/>
      <c r="ERM88" s="323"/>
      <c r="ERN88" s="323"/>
      <c r="ERO88" s="323"/>
      <c r="ERP88" s="323"/>
      <c r="ERQ88" s="323"/>
      <c r="ERR88" s="323"/>
      <c r="ERS88" s="323"/>
      <c r="ERT88" s="323"/>
      <c r="ERU88" s="323"/>
      <c r="ERV88" s="323"/>
      <c r="ERW88" s="323"/>
      <c r="ERX88" s="323"/>
      <c r="ERY88" s="323"/>
      <c r="ERZ88" s="323"/>
      <c r="ESA88" s="323"/>
      <c r="ESB88" s="323"/>
      <c r="ESC88" s="323"/>
      <c r="ESD88" s="323"/>
      <c r="ESE88" s="323"/>
      <c r="ESF88" s="323"/>
      <c r="ESG88" s="323"/>
      <c r="ESH88" s="323"/>
      <c r="ESI88" s="323"/>
      <c r="ESJ88" s="323"/>
      <c r="ESK88" s="323"/>
      <c r="ESL88" s="323"/>
      <c r="ESM88" s="323"/>
      <c r="ESN88" s="323"/>
      <c r="ESO88" s="323"/>
      <c r="ESP88" s="323"/>
      <c r="ESQ88" s="323"/>
      <c r="ESR88" s="323"/>
      <c r="ESS88" s="323"/>
      <c r="EST88" s="323"/>
      <c r="ESU88" s="323"/>
      <c r="ESV88" s="323"/>
      <c r="ESW88" s="323"/>
      <c r="ESX88" s="323"/>
      <c r="ESY88" s="323"/>
      <c r="ESZ88" s="323"/>
      <c r="ETA88" s="323"/>
      <c r="ETB88" s="323"/>
      <c r="ETC88" s="323"/>
      <c r="ETD88" s="323"/>
      <c r="ETE88" s="323"/>
      <c r="ETF88" s="323"/>
      <c r="ETG88" s="323"/>
      <c r="ETH88" s="323"/>
      <c r="ETI88" s="323"/>
      <c r="ETJ88" s="323"/>
      <c r="ETK88" s="323"/>
      <c r="ETL88" s="323"/>
      <c r="ETM88" s="323"/>
      <c r="ETN88" s="323"/>
      <c r="ETO88" s="323"/>
      <c r="ETP88" s="323"/>
      <c r="ETQ88" s="323"/>
      <c r="ETR88" s="323"/>
      <c r="ETS88" s="323"/>
      <c r="ETT88" s="323"/>
      <c r="ETU88" s="323"/>
      <c r="ETV88" s="323"/>
      <c r="ETW88" s="323"/>
      <c r="ETX88" s="323"/>
      <c r="ETY88" s="323"/>
      <c r="ETZ88" s="323"/>
      <c r="EUA88" s="323"/>
      <c r="EUB88" s="323"/>
      <c r="EUC88" s="323"/>
      <c r="EUD88" s="323"/>
      <c r="EUE88" s="323"/>
      <c r="EUF88" s="323"/>
      <c r="EUG88" s="323"/>
      <c r="EUH88" s="323"/>
      <c r="EUI88" s="323"/>
      <c r="EUJ88" s="323"/>
      <c r="EUK88" s="323"/>
      <c r="EUL88" s="323"/>
      <c r="EUM88" s="323"/>
      <c r="EUN88" s="323"/>
      <c r="EUO88" s="323"/>
      <c r="EUP88" s="323"/>
      <c r="EUQ88" s="323"/>
      <c r="EUR88" s="323"/>
      <c r="EUS88" s="323"/>
      <c r="EUT88" s="323"/>
      <c r="EUU88" s="323"/>
      <c r="EUV88" s="323"/>
      <c r="EUW88" s="323"/>
      <c r="EUX88" s="323"/>
      <c r="EUY88" s="323"/>
      <c r="EUZ88" s="323"/>
      <c r="EVA88" s="323"/>
      <c r="EVB88" s="323"/>
      <c r="EVC88" s="323"/>
      <c r="EVD88" s="323"/>
      <c r="EVE88" s="323"/>
      <c r="EVF88" s="323"/>
      <c r="EVG88" s="323"/>
      <c r="EVH88" s="323"/>
      <c r="EVI88" s="323"/>
      <c r="EVJ88" s="323"/>
      <c r="EVK88" s="323"/>
      <c r="EVL88" s="323"/>
      <c r="EVM88" s="323"/>
      <c r="EVN88" s="323"/>
      <c r="EVO88" s="323"/>
      <c r="EVP88" s="323"/>
      <c r="EVQ88" s="323"/>
      <c r="EVR88" s="323"/>
      <c r="EVS88" s="323"/>
      <c r="EVT88" s="323"/>
      <c r="EVU88" s="323"/>
      <c r="EVV88" s="323"/>
      <c r="EVW88" s="323"/>
      <c r="EVX88" s="323"/>
      <c r="EVY88" s="323"/>
      <c r="EVZ88" s="323"/>
      <c r="EWA88" s="323"/>
      <c r="EWB88" s="323"/>
      <c r="EWC88" s="323"/>
      <c r="EWD88" s="323"/>
      <c r="EWE88" s="323"/>
      <c r="EWF88" s="323"/>
      <c r="EWG88" s="323"/>
      <c r="EWH88" s="323"/>
      <c r="EWI88" s="323"/>
      <c r="EWJ88" s="323"/>
      <c r="EWK88" s="323"/>
      <c r="EWL88" s="323"/>
      <c r="EWM88" s="323"/>
      <c r="EWN88" s="323"/>
      <c r="EWO88" s="323"/>
      <c r="EWP88" s="323"/>
      <c r="EWQ88" s="323"/>
      <c r="EWR88" s="323"/>
      <c r="EWS88" s="323"/>
      <c r="EWT88" s="323"/>
      <c r="EWU88" s="323"/>
      <c r="EWV88" s="323"/>
      <c r="EWW88" s="323"/>
      <c r="EWX88" s="323"/>
      <c r="EWY88" s="323"/>
      <c r="EWZ88" s="323"/>
      <c r="EXA88" s="323"/>
      <c r="EXB88" s="323"/>
      <c r="EXC88" s="323"/>
      <c r="EXD88" s="323"/>
      <c r="EXE88" s="323"/>
      <c r="EXF88" s="323"/>
      <c r="EXG88" s="323"/>
      <c r="EXH88" s="323"/>
      <c r="EXI88" s="323"/>
      <c r="EXJ88" s="323"/>
      <c r="EXK88" s="323"/>
      <c r="EXL88" s="323"/>
      <c r="EXM88" s="323"/>
      <c r="EXN88" s="323"/>
      <c r="EXO88" s="323"/>
      <c r="EXP88" s="323"/>
      <c r="EXQ88" s="323"/>
      <c r="EXR88" s="323"/>
      <c r="EXS88" s="323"/>
      <c r="EXT88" s="323"/>
      <c r="EXU88" s="323"/>
      <c r="EXV88" s="323"/>
      <c r="EXW88" s="323"/>
      <c r="EXX88" s="323"/>
      <c r="EXY88" s="323"/>
      <c r="EXZ88" s="323"/>
      <c r="EYA88" s="323"/>
      <c r="EYB88" s="323"/>
      <c r="EYC88" s="323"/>
      <c r="EYD88" s="323"/>
      <c r="EYE88" s="323"/>
      <c r="EYF88" s="323"/>
      <c r="EYG88" s="323"/>
      <c r="EYH88" s="323"/>
      <c r="EYI88" s="323"/>
      <c r="EYJ88" s="323"/>
      <c r="EYK88" s="323"/>
      <c r="EYL88" s="323"/>
      <c r="EYM88" s="323"/>
      <c r="EYN88" s="323"/>
      <c r="EYO88" s="323"/>
      <c r="EYP88" s="323"/>
      <c r="EYQ88" s="323"/>
      <c r="EYR88" s="323"/>
      <c r="EYS88" s="323"/>
      <c r="EYT88" s="323"/>
      <c r="EYU88" s="323"/>
      <c r="EYV88" s="323"/>
      <c r="EYW88" s="323"/>
      <c r="EYX88" s="323"/>
      <c r="EYY88" s="323"/>
      <c r="EYZ88" s="323"/>
      <c r="EZA88" s="323"/>
      <c r="EZB88" s="323"/>
      <c r="EZC88" s="323"/>
      <c r="EZD88" s="323"/>
      <c r="EZE88" s="323"/>
      <c r="EZF88" s="323"/>
      <c r="EZG88" s="323"/>
      <c r="EZH88" s="323"/>
      <c r="EZI88" s="323"/>
      <c r="EZJ88" s="323"/>
      <c r="EZK88" s="323"/>
      <c r="EZL88" s="323"/>
      <c r="EZM88" s="323"/>
      <c r="EZN88" s="323"/>
      <c r="EZO88" s="323"/>
      <c r="EZP88" s="323"/>
      <c r="EZQ88" s="323"/>
      <c r="EZR88" s="323"/>
      <c r="EZS88" s="323"/>
      <c r="EZT88" s="323"/>
      <c r="EZU88" s="323"/>
      <c r="EZV88" s="323"/>
      <c r="EZW88" s="323"/>
      <c r="EZX88" s="323"/>
      <c r="EZY88" s="323"/>
      <c r="EZZ88" s="323"/>
      <c r="FAA88" s="323"/>
      <c r="FAB88" s="323"/>
      <c r="FAC88" s="323"/>
      <c r="FAD88" s="323"/>
      <c r="FAE88" s="323"/>
      <c r="FAF88" s="323"/>
      <c r="FAG88" s="323"/>
      <c r="FAH88" s="323"/>
      <c r="FAI88" s="323"/>
      <c r="FAJ88" s="323"/>
      <c r="FAK88" s="323"/>
      <c r="FAL88" s="323"/>
      <c r="FAM88" s="323"/>
      <c r="FAN88" s="323"/>
      <c r="FAO88" s="323"/>
      <c r="FAP88" s="323"/>
      <c r="FAQ88" s="323"/>
      <c r="FAR88" s="323"/>
      <c r="FAS88" s="323"/>
      <c r="FAT88" s="323"/>
      <c r="FAU88" s="323"/>
      <c r="FAV88" s="323"/>
      <c r="FAW88" s="323"/>
      <c r="FAX88" s="323"/>
      <c r="FAY88" s="323"/>
      <c r="FAZ88" s="323"/>
      <c r="FBA88" s="323"/>
      <c r="FBB88" s="323"/>
      <c r="FBC88" s="323"/>
      <c r="FBD88" s="323"/>
      <c r="FBE88" s="323"/>
      <c r="FBF88" s="323"/>
      <c r="FBG88" s="323"/>
      <c r="FBH88" s="323"/>
      <c r="FBI88" s="323"/>
      <c r="FBJ88" s="323"/>
      <c r="FBK88" s="323"/>
      <c r="FBL88" s="323"/>
      <c r="FBM88" s="323"/>
      <c r="FBN88" s="323"/>
      <c r="FBO88" s="323"/>
      <c r="FBP88" s="323"/>
      <c r="FBQ88" s="323"/>
      <c r="FBR88" s="323"/>
      <c r="FBS88" s="323"/>
      <c r="FBT88" s="323"/>
      <c r="FBU88" s="323"/>
      <c r="FBV88" s="323"/>
      <c r="FBW88" s="323"/>
      <c r="FBX88" s="323"/>
      <c r="FBY88" s="323"/>
      <c r="FBZ88" s="323"/>
      <c r="FCA88" s="323"/>
      <c r="FCB88" s="323"/>
      <c r="FCC88" s="323"/>
      <c r="FCD88" s="323"/>
      <c r="FCE88" s="323"/>
      <c r="FCF88" s="323"/>
      <c r="FCG88" s="323"/>
      <c r="FCH88" s="323"/>
      <c r="FCI88" s="323"/>
      <c r="FCJ88" s="323"/>
      <c r="FCK88" s="323"/>
      <c r="FCL88" s="323"/>
      <c r="FCM88" s="323"/>
      <c r="FCN88" s="323"/>
      <c r="FCO88" s="323"/>
      <c r="FCP88" s="323"/>
      <c r="FCQ88" s="323"/>
      <c r="FCR88" s="323"/>
      <c r="FCS88" s="323"/>
      <c r="FCT88" s="323"/>
      <c r="FCU88" s="323"/>
      <c r="FCV88" s="323"/>
      <c r="FCW88" s="323"/>
      <c r="FCX88" s="323"/>
      <c r="FCY88" s="323"/>
      <c r="FCZ88" s="323"/>
      <c r="FDA88" s="323"/>
      <c r="FDB88" s="323"/>
      <c r="FDC88" s="323"/>
      <c r="FDD88" s="323"/>
      <c r="FDE88" s="323"/>
      <c r="FDF88" s="323"/>
      <c r="FDG88" s="323"/>
      <c r="FDH88" s="323"/>
      <c r="FDI88" s="323"/>
      <c r="FDJ88" s="323"/>
      <c r="FDK88" s="323"/>
      <c r="FDL88" s="323"/>
      <c r="FDM88" s="323"/>
      <c r="FDN88" s="323"/>
      <c r="FDO88" s="323"/>
      <c r="FDP88" s="323"/>
      <c r="FDQ88" s="323"/>
      <c r="FDR88" s="323"/>
      <c r="FDS88" s="323"/>
      <c r="FDT88" s="323"/>
      <c r="FDU88" s="323"/>
      <c r="FDV88" s="323"/>
      <c r="FDW88" s="323"/>
      <c r="FDX88" s="323"/>
      <c r="FDY88" s="323"/>
      <c r="FDZ88" s="323"/>
      <c r="FEA88" s="323"/>
      <c r="FEB88" s="323"/>
      <c r="FEC88" s="323"/>
      <c r="FED88" s="323"/>
      <c r="FEE88" s="323"/>
      <c r="FEF88" s="323"/>
      <c r="FEG88" s="323"/>
      <c r="FEH88" s="323"/>
      <c r="FEI88" s="323"/>
      <c r="FEJ88" s="323"/>
      <c r="FEK88" s="323"/>
      <c r="FEL88" s="323"/>
      <c r="FEM88" s="323"/>
      <c r="FEN88" s="323"/>
      <c r="FEO88" s="323"/>
      <c r="FEP88" s="323"/>
      <c r="FEQ88" s="323"/>
      <c r="FER88" s="323"/>
      <c r="FES88" s="323"/>
      <c r="FET88" s="323"/>
      <c r="FEU88" s="323"/>
      <c r="FEV88" s="323"/>
      <c r="FEW88" s="323"/>
      <c r="FEX88" s="323"/>
      <c r="FEY88" s="323"/>
      <c r="FEZ88" s="323"/>
      <c r="FFA88" s="323"/>
      <c r="FFB88" s="323"/>
      <c r="FFC88" s="323"/>
      <c r="FFD88" s="323"/>
      <c r="FFE88" s="323"/>
      <c r="FFF88" s="323"/>
      <c r="FFG88" s="323"/>
      <c r="FFH88" s="323"/>
      <c r="FFI88" s="323"/>
      <c r="FFJ88" s="323"/>
      <c r="FFK88" s="323"/>
      <c r="FFL88" s="323"/>
      <c r="FFM88" s="323"/>
      <c r="FFN88" s="323"/>
      <c r="FFO88" s="323"/>
      <c r="FFP88" s="323"/>
      <c r="FFQ88" s="323"/>
      <c r="FFR88" s="323"/>
      <c r="FFS88" s="323"/>
      <c r="FFT88" s="323"/>
      <c r="FFU88" s="323"/>
      <c r="FFV88" s="323"/>
      <c r="FFW88" s="323"/>
      <c r="FFX88" s="323"/>
      <c r="FFY88" s="323"/>
      <c r="FFZ88" s="323"/>
      <c r="FGA88" s="323"/>
      <c r="FGB88" s="323"/>
      <c r="FGC88" s="323"/>
      <c r="FGD88" s="323"/>
      <c r="FGE88" s="323"/>
      <c r="FGF88" s="323"/>
      <c r="FGG88" s="323"/>
      <c r="FGH88" s="323"/>
      <c r="FGI88" s="323"/>
      <c r="FGJ88" s="323"/>
      <c r="FGK88" s="323"/>
      <c r="FGL88" s="323"/>
      <c r="FGM88" s="323"/>
      <c r="FGN88" s="323"/>
      <c r="FGO88" s="323"/>
      <c r="FGP88" s="323"/>
      <c r="FGQ88" s="323"/>
      <c r="FGR88" s="323"/>
      <c r="FGS88" s="323"/>
      <c r="FGT88" s="323"/>
      <c r="FGU88" s="323"/>
      <c r="FGV88" s="323"/>
      <c r="FGW88" s="323"/>
      <c r="FGX88" s="323"/>
      <c r="FGY88" s="323"/>
      <c r="FGZ88" s="323"/>
      <c r="FHA88" s="323"/>
      <c r="FHB88" s="323"/>
      <c r="FHC88" s="323"/>
      <c r="FHD88" s="323"/>
      <c r="FHE88" s="323"/>
      <c r="FHF88" s="323"/>
      <c r="FHG88" s="323"/>
      <c r="FHH88" s="323"/>
      <c r="FHI88" s="323"/>
      <c r="FHJ88" s="323"/>
      <c r="FHK88" s="323"/>
      <c r="FHL88" s="323"/>
      <c r="FHM88" s="323"/>
      <c r="FHN88" s="323"/>
      <c r="FHO88" s="323"/>
      <c r="FHP88" s="323"/>
      <c r="FHQ88" s="323"/>
      <c r="FHR88" s="323"/>
      <c r="FHS88" s="323"/>
      <c r="FHT88" s="323"/>
      <c r="FHU88" s="323"/>
      <c r="FHV88" s="323"/>
      <c r="FHW88" s="323"/>
      <c r="FHX88" s="323"/>
      <c r="FHY88" s="323"/>
      <c r="FHZ88" s="323"/>
      <c r="FIA88" s="323"/>
      <c r="FIB88" s="323"/>
      <c r="FIC88" s="323"/>
      <c r="FID88" s="323"/>
      <c r="FIE88" s="323"/>
      <c r="FIF88" s="323"/>
      <c r="FIG88" s="323"/>
      <c r="FIH88" s="323"/>
      <c r="FII88" s="323"/>
      <c r="FIJ88" s="323"/>
      <c r="FIK88" s="323"/>
      <c r="FIL88" s="323"/>
      <c r="FIM88" s="323"/>
      <c r="FIN88" s="323"/>
      <c r="FIO88" s="323"/>
      <c r="FIP88" s="323"/>
      <c r="FIQ88" s="323"/>
      <c r="FIR88" s="323"/>
      <c r="FIS88" s="323"/>
      <c r="FIT88" s="323"/>
      <c r="FIU88" s="323"/>
      <c r="FIV88" s="323"/>
      <c r="FIW88" s="323"/>
      <c r="FIX88" s="323"/>
      <c r="FIY88" s="323"/>
      <c r="FIZ88" s="323"/>
      <c r="FJA88" s="323"/>
      <c r="FJB88" s="323"/>
      <c r="FJC88" s="323"/>
      <c r="FJD88" s="323"/>
      <c r="FJE88" s="323"/>
      <c r="FJF88" s="323"/>
      <c r="FJG88" s="323"/>
      <c r="FJH88" s="323"/>
      <c r="FJI88" s="323"/>
      <c r="FJJ88" s="323"/>
      <c r="FJK88" s="323"/>
      <c r="FJL88" s="323"/>
      <c r="FJM88" s="323"/>
      <c r="FJN88" s="323"/>
      <c r="FJO88" s="323"/>
      <c r="FJP88" s="323"/>
      <c r="FJQ88" s="323"/>
      <c r="FJR88" s="323"/>
      <c r="FJS88" s="323"/>
      <c r="FJT88" s="323"/>
      <c r="FJU88" s="323"/>
      <c r="FJV88" s="323"/>
      <c r="FJW88" s="323"/>
      <c r="FJX88" s="323"/>
      <c r="FJY88" s="323"/>
      <c r="FJZ88" s="323"/>
      <c r="FKA88" s="323"/>
      <c r="FKB88" s="323"/>
      <c r="FKC88" s="323"/>
      <c r="FKD88" s="323"/>
      <c r="FKE88" s="323"/>
      <c r="FKF88" s="323"/>
      <c r="FKG88" s="323"/>
      <c r="FKH88" s="323"/>
      <c r="FKI88" s="323"/>
      <c r="FKJ88" s="323"/>
      <c r="FKK88" s="323"/>
      <c r="FKL88" s="323"/>
      <c r="FKM88" s="323"/>
      <c r="FKN88" s="323"/>
      <c r="FKO88" s="323"/>
      <c r="FKP88" s="323"/>
      <c r="FKQ88" s="323"/>
      <c r="FKR88" s="323"/>
      <c r="FKS88" s="323"/>
      <c r="FKT88" s="323"/>
      <c r="FKU88" s="323"/>
      <c r="FKV88" s="323"/>
      <c r="FKW88" s="323"/>
      <c r="FKX88" s="323"/>
      <c r="FKY88" s="323"/>
      <c r="FKZ88" s="323"/>
      <c r="FLA88" s="323"/>
      <c r="FLB88" s="323"/>
      <c r="FLC88" s="323"/>
      <c r="FLD88" s="323"/>
      <c r="FLE88" s="323"/>
      <c r="FLF88" s="323"/>
      <c r="FLG88" s="323"/>
      <c r="FLH88" s="323"/>
      <c r="FLI88" s="323"/>
      <c r="FLJ88" s="323"/>
      <c r="FLK88" s="323"/>
      <c r="FLL88" s="323"/>
      <c r="FLM88" s="323"/>
      <c r="FLN88" s="323"/>
      <c r="FLO88" s="323"/>
      <c r="FLP88" s="323"/>
      <c r="FLQ88" s="323"/>
      <c r="FLR88" s="323"/>
      <c r="FLS88" s="323"/>
      <c r="FLT88" s="323"/>
      <c r="FLU88" s="323"/>
      <c r="FLV88" s="323"/>
      <c r="FLW88" s="323"/>
      <c r="FLX88" s="323"/>
      <c r="FLY88" s="323"/>
      <c r="FLZ88" s="323"/>
      <c r="FMA88" s="323"/>
      <c r="FMB88" s="323"/>
      <c r="FMC88" s="323"/>
      <c r="FMD88" s="323"/>
      <c r="FME88" s="323"/>
      <c r="FMF88" s="323"/>
      <c r="FMG88" s="323"/>
      <c r="FMH88" s="323"/>
      <c r="FMI88" s="323"/>
      <c r="FMJ88" s="323"/>
      <c r="FMK88" s="323"/>
      <c r="FML88" s="323"/>
      <c r="FMM88" s="323"/>
      <c r="FMN88" s="323"/>
      <c r="FMO88" s="323"/>
      <c r="FMP88" s="323"/>
      <c r="FMQ88" s="323"/>
      <c r="FMR88" s="323"/>
      <c r="FMS88" s="323"/>
      <c r="FMT88" s="323"/>
      <c r="FMU88" s="323"/>
      <c r="FMV88" s="323"/>
      <c r="FMW88" s="323"/>
      <c r="FMX88" s="323"/>
      <c r="FMY88" s="323"/>
      <c r="FMZ88" s="323"/>
      <c r="FNA88" s="323"/>
      <c r="FNB88" s="323"/>
      <c r="FNC88" s="323"/>
      <c r="FND88" s="323"/>
      <c r="FNE88" s="323"/>
      <c r="FNF88" s="323"/>
      <c r="FNG88" s="323"/>
      <c r="FNH88" s="323"/>
      <c r="FNI88" s="323"/>
      <c r="FNJ88" s="323"/>
      <c r="FNK88" s="323"/>
      <c r="FNL88" s="323"/>
      <c r="FNM88" s="323"/>
      <c r="FNN88" s="323"/>
      <c r="FNO88" s="323"/>
      <c r="FNP88" s="323"/>
      <c r="FNQ88" s="323"/>
      <c r="FNR88" s="323"/>
      <c r="FNS88" s="323"/>
      <c r="FNT88" s="323"/>
      <c r="FNU88" s="323"/>
      <c r="FNV88" s="323"/>
      <c r="FNW88" s="323"/>
      <c r="FNX88" s="323"/>
      <c r="FNY88" s="323"/>
      <c r="FNZ88" s="323"/>
      <c r="FOA88" s="323"/>
      <c r="FOB88" s="323"/>
      <c r="FOC88" s="323"/>
      <c r="FOD88" s="323"/>
      <c r="FOE88" s="323"/>
      <c r="FOF88" s="323"/>
      <c r="FOG88" s="323"/>
      <c r="FOH88" s="323"/>
      <c r="FOI88" s="323"/>
      <c r="FOJ88" s="323"/>
      <c r="FOK88" s="323"/>
      <c r="FOL88" s="323"/>
      <c r="FOM88" s="323"/>
      <c r="FON88" s="323"/>
      <c r="FOO88" s="323"/>
      <c r="FOP88" s="323"/>
      <c r="FOQ88" s="323"/>
      <c r="FOR88" s="323"/>
      <c r="FOS88" s="323"/>
      <c r="FOT88" s="323"/>
      <c r="FOU88" s="323"/>
      <c r="FOV88" s="323"/>
      <c r="FOW88" s="323"/>
      <c r="FOX88" s="323"/>
      <c r="FOY88" s="323"/>
      <c r="FOZ88" s="323"/>
      <c r="FPA88" s="323"/>
      <c r="FPB88" s="323"/>
      <c r="FPC88" s="323"/>
      <c r="FPD88" s="323"/>
      <c r="FPE88" s="323"/>
      <c r="FPF88" s="323"/>
      <c r="FPG88" s="323"/>
      <c r="FPH88" s="323"/>
      <c r="FPI88" s="323"/>
      <c r="FPJ88" s="323"/>
      <c r="FPK88" s="323"/>
      <c r="FPL88" s="323"/>
      <c r="FPM88" s="323"/>
      <c r="FPN88" s="323"/>
      <c r="FPO88" s="323"/>
      <c r="FPP88" s="323"/>
      <c r="FPQ88" s="323"/>
      <c r="FPR88" s="323"/>
      <c r="FPS88" s="323"/>
      <c r="FPT88" s="323"/>
      <c r="FPU88" s="323"/>
      <c r="FPV88" s="323"/>
      <c r="FPW88" s="323"/>
      <c r="FPX88" s="323"/>
      <c r="FPY88" s="323"/>
      <c r="FPZ88" s="323"/>
      <c r="FQA88" s="323"/>
      <c r="FQB88" s="323"/>
      <c r="FQC88" s="323"/>
      <c r="FQD88" s="323"/>
      <c r="FQE88" s="323"/>
      <c r="FQF88" s="323"/>
      <c r="FQG88" s="323"/>
      <c r="FQH88" s="323"/>
      <c r="FQI88" s="323"/>
      <c r="FQJ88" s="323"/>
      <c r="FQK88" s="323"/>
      <c r="FQL88" s="323"/>
      <c r="FQM88" s="323"/>
      <c r="FQN88" s="323"/>
      <c r="FQO88" s="323"/>
      <c r="FQP88" s="323"/>
      <c r="FQQ88" s="323"/>
      <c r="FQR88" s="323"/>
      <c r="FQS88" s="323"/>
      <c r="FQT88" s="323"/>
      <c r="FQU88" s="323"/>
      <c r="FQV88" s="323"/>
      <c r="FQW88" s="323"/>
      <c r="FQX88" s="323"/>
      <c r="FQY88" s="323"/>
      <c r="FQZ88" s="323"/>
      <c r="FRA88" s="323"/>
      <c r="FRB88" s="323"/>
      <c r="FRC88" s="323"/>
      <c r="FRD88" s="323"/>
      <c r="FRE88" s="323"/>
      <c r="FRF88" s="323"/>
      <c r="FRG88" s="323"/>
      <c r="FRH88" s="323"/>
      <c r="FRI88" s="323"/>
      <c r="FRJ88" s="323"/>
      <c r="FRK88" s="323"/>
      <c r="FRL88" s="323"/>
      <c r="FRM88" s="323"/>
      <c r="FRN88" s="323"/>
      <c r="FRO88" s="323"/>
      <c r="FRP88" s="323"/>
      <c r="FRQ88" s="323"/>
      <c r="FRR88" s="323"/>
      <c r="FRS88" s="323"/>
      <c r="FRT88" s="323"/>
      <c r="FRU88" s="323"/>
      <c r="FRV88" s="323"/>
      <c r="FRW88" s="323"/>
      <c r="FRX88" s="323"/>
      <c r="FRY88" s="323"/>
      <c r="FRZ88" s="323"/>
      <c r="FSA88" s="323"/>
      <c r="FSB88" s="323"/>
      <c r="FSC88" s="323"/>
      <c r="FSD88" s="323"/>
      <c r="FSE88" s="323"/>
      <c r="FSF88" s="323"/>
      <c r="FSG88" s="323"/>
      <c r="FSH88" s="323"/>
      <c r="FSI88" s="323"/>
      <c r="FSJ88" s="323"/>
      <c r="FSK88" s="323"/>
      <c r="FSL88" s="323"/>
      <c r="FSM88" s="323"/>
      <c r="FSN88" s="323"/>
      <c r="FSO88" s="323"/>
      <c r="FSP88" s="323"/>
      <c r="FSQ88" s="323"/>
      <c r="FSR88" s="323"/>
      <c r="FSS88" s="323"/>
      <c r="FST88" s="323"/>
      <c r="FSU88" s="323"/>
      <c r="FSV88" s="323"/>
      <c r="FSW88" s="323"/>
      <c r="FSX88" s="323"/>
      <c r="FSY88" s="323"/>
      <c r="FSZ88" s="323"/>
      <c r="FTA88" s="323"/>
      <c r="FTB88" s="323"/>
      <c r="FTC88" s="323"/>
      <c r="FTD88" s="323"/>
      <c r="FTE88" s="323"/>
      <c r="FTF88" s="323"/>
      <c r="FTG88" s="323"/>
      <c r="FTH88" s="323"/>
      <c r="FTI88" s="323"/>
      <c r="FTJ88" s="323"/>
      <c r="FTK88" s="323"/>
      <c r="FTL88" s="323"/>
      <c r="FTM88" s="323"/>
      <c r="FTN88" s="323"/>
      <c r="FTO88" s="323"/>
      <c r="FTP88" s="323"/>
      <c r="FTQ88" s="323"/>
      <c r="FTR88" s="323"/>
      <c r="FTS88" s="323"/>
      <c r="FTT88" s="323"/>
      <c r="FTU88" s="323"/>
      <c r="FTV88" s="323"/>
      <c r="FTW88" s="323"/>
      <c r="FTX88" s="323"/>
      <c r="FTY88" s="323"/>
      <c r="FTZ88" s="323"/>
      <c r="FUA88" s="323"/>
      <c r="FUB88" s="323"/>
      <c r="FUC88" s="323"/>
      <c r="FUD88" s="323"/>
      <c r="FUE88" s="323"/>
      <c r="FUF88" s="323"/>
      <c r="FUG88" s="323"/>
      <c r="FUH88" s="323"/>
      <c r="FUI88" s="323"/>
      <c r="FUJ88" s="323"/>
      <c r="FUK88" s="323"/>
      <c r="FUL88" s="323"/>
      <c r="FUM88" s="323"/>
      <c r="FUN88" s="323"/>
      <c r="FUO88" s="323"/>
      <c r="FUP88" s="323"/>
      <c r="FUQ88" s="323"/>
      <c r="FUR88" s="323"/>
      <c r="FUS88" s="323"/>
      <c r="FUT88" s="323"/>
      <c r="FUU88" s="323"/>
      <c r="FUV88" s="323"/>
      <c r="FUW88" s="323"/>
      <c r="FUX88" s="323"/>
      <c r="FUY88" s="323"/>
      <c r="FUZ88" s="323"/>
      <c r="FVA88" s="323"/>
      <c r="FVB88" s="323"/>
      <c r="FVC88" s="323"/>
      <c r="FVD88" s="323"/>
      <c r="FVE88" s="323"/>
      <c r="FVF88" s="323"/>
      <c r="FVG88" s="323"/>
      <c r="FVH88" s="323"/>
      <c r="FVI88" s="323"/>
      <c r="FVJ88" s="323"/>
      <c r="FVK88" s="323"/>
      <c r="FVL88" s="323"/>
      <c r="FVM88" s="323"/>
      <c r="FVN88" s="323"/>
      <c r="FVO88" s="323"/>
      <c r="FVP88" s="323"/>
      <c r="FVQ88" s="323"/>
      <c r="FVR88" s="323"/>
      <c r="FVS88" s="323"/>
      <c r="FVT88" s="323"/>
      <c r="FVU88" s="323"/>
      <c r="FVV88" s="323"/>
      <c r="FVW88" s="323"/>
      <c r="FVX88" s="323"/>
      <c r="FVY88" s="323"/>
      <c r="FVZ88" s="323"/>
      <c r="FWA88" s="323"/>
      <c r="FWB88" s="323"/>
      <c r="FWC88" s="323"/>
      <c r="FWD88" s="323"/>
      <c r="FWE88" s="323"/>
      <c r="FWF88" s="323"/>
      <c r="FWG88" s="323"/>
      <c r="FWH88" s="323"/>
      <c r="FWI88" s="323"/>
      <c r="FWJ88" s="323"/>
      <c r="FWK88" s="323"/>
      <c r="FWL88" s="323"/>
      <c r="FWM88" s="323"/>
      <c r="FWN88" s="323"/>
      <c r="FWO88" s="323"/>
      <c r="FWP88" s="323"/>
      <c r="FWQ88" s="323"/>
      <c r="FWR88" s="323"/>
      <c r="FWS88" s="323"/>
      <c r="FWT88" s="323"/>
      <c r="FWU88" s="323"/>
      <c r="FWV88" s="323"/>
      <c r="FWW88" s="323"/>
      <c r="FWX88" s="323"/>
      <c r="FWY88" s="323"/>
      <c r="FWZ88" s="323"/>
      <c r="FXA88" s="323"/>
      <c r="FXB88" s="323"/>
      <c r="FXC88" s="323"/>
      <c r="FXD88" s="323"/>
      <c r="FXE88" s="323"/>
      <c r="FXF88" s="323"/>
      <c r="FXG88" s="323"/>
      <c r="FXH88" s="323"/>
      <c r="FXI88" s="323"/>
      <c r="FXJ88" s="323"/>
      <c r="FXK88" s="323"/>
      <c r="FXL88" s="323"/>
      <c r="FXM88" s="323"/>
      <c r="FXN88" s="323"/>
      <c r="FXO88" s="323"/>
      <c r="FXP88" s="323"/>
      <c r="FXQ88" s="323"/>
      <c r="FXR88" s="323"/>
      <c r="FXS88" s="323"/>
      <c r="FXT88" s="323"/>
      <c r="FXU88" s="323"/>
      <c r="FXV88" s="323"/>
      <c r="FXW88" s="323"/>
      <c r="FXX88" s="323"/>
      <c r="FXY88" s="323"/>
      <c r="FXZ88" s="323"/>
      <c r="FYA88" s="323"/>
      <c r="FYB88" s="323"/>
      <c r="FYC88" s="323"/>
      <c r="FYD88" s="323"/>
      <c r="FYE88" s="323"/>
      <c r="FYF88" s="323"/>
      <c r="FYG88" s="323"/>
      <c r="FYH88" s="323"/>
      <c r="FYI88" s="323"/>
      <c r="FYJ88" s="323"/>
      <c r="FYK88" s="323"/>
      <c r="FYL88" s="323"/>
      <c r="FYM88" s="323"/>
      <c r="FYN88" s="323"/>
      <c r="FYO88" s="323"/>
      <c r="FYP88" s="323"/>
      <c r="FYQ88" s="323"/>
      <c r="FYR88" s="323"/>
      <c r="FYS88" s="323"/>
      <c r="FYT88" s="323"/>
      <c r="FYU88" s="323"/>
      <c r="FYV88" s="323"/>
      <c r="FYW88" s="323"/>
      <c r="FYX88" s="323"/>
      <c r="FYY88" s="323"/>
      <c r="FYZ88" s="323"/>
      <c r="FZA88" s="323"/>
      <c r="FZB88" s="323"/>
      <c r="FZC88" s="323"/>
      <c r="FZD88" s="323"/>
      <c r="FZE88" s="323"/>
      <c r="FZF88" s="323"/>
      <c r="FZG88" s="323"/>
      <c r="FZH88" s="323"/>
      <c r="FZI88" s="323"/>
      <c r="FZJ88" s="323"/>
      <c r="FZK88" s="323"/>
      <c r="FZL88" s="323"/>
      <c r="FZM88" s="323"/>
      <c r="FZN88" s="323"/>
      <c r="FZO88" s="323"/>
      <c r="FZP88" s="323"/>
      <c r="FZQ88" s="323"/>
      <c r="FZR88" s="323"/>
      <c r="FZS88" s="323"/>
      <c r="FZT88" s="323"/>
      <c r="FZU88" s="323"/>
      <c r="FZV88" s="323"/>
      <c r="FZW88" s="323"/>
      <c r="FZX88" s="323"/>
      <c r="FZY88" s="323"/>
      <c r="FZZ88" s="323"/>
      <c r="GAA88" s="323"/>
      <c r="GAB88" s="323"/>
      <c r="GAC88" s="323"/>
      <c r="GAD88" s="323"/>
      <c r="GAE88" s="323"/>
      <c r="GAF88" s="323"/>
      <c r="GAG88" s="323"/>
      <c r="GAH88" s="323"/>
      <c r="GAI88" s="323"/>
      <c r="GAJ88" s="323"/>
      <c r="GAK88" s="323"/>
      <c r="GAL88" s="323"/>
      <c r="GAM88" s="323"/>
      <c r="GAN88" s="323"/>
      <c r="GAO88" s="323"/>
      <c r="GAP88" s="323"/>
      <c r="GAQ88" s="323"/>
      <c r="GAR88" s="323"/>
      <c r="GAS88" s="323"/>
      <c r="GAT88" s="323"/>
      <c r="GAU88" s="323"/>
      <c r="GAV88" s="323"/>
      <c r="GAW88" s="323"/>
      <c r="GAX88" s="323"/>
      <c r="GAY88" s="323"/>
      <c r="GAZ88" s="323"/>
      <c r="GBA88" s="323"/>
      <c r="GBB88" s="323"/>
      <c r="GBC88" s="323"/>
      <c r="GBD88" s="323"/>
      <c r="GBE88" s="323"/>
      <c r="GBF88" s="323"/>
      <c r="GBG88" s="323"/>
      <c r="GBH88" s="323"/>
      <c r="GBI88" s="323"/>
      <c r="GBJ88" s="323"/>
      <c r="GBK88" s="323"/>
      <c r="GBL88" s="323"/>
      <c r="GBM88" s="323"/>
      <c r="GBN88" s="323"/>
      <c r="GBO88" s="323"/>
      <c r="GBP88" s="323"/>
      <c r="GBQ88" s="323"/>
      <c r="GBR88" s="323"/>
      <c r="GBS88" s="323"/>
      <c r="GBT88" s="323"/>
      <c r="GBU88" s="323"/>
      <c r="GBV88" s="323"/>
      <c r="GBW88" s="323"/>
      <c r="GBX88" s="323"/>
      <c r="GBY88" s="323"/>
      <c r="GBZ88" s="323"/>
      <c r="GCA88" s="323"/>
      <c r="GCB88" s="323"/>
      <c r="GCC88" s="323"/>
      <c r="GCD88" s="323"/>
      <c r="GCE88" s="323"/>
      <c r="GCF88" s="323"/>
      <c r="GCG88" s="323"/>
      <c r="GCH88" s="323"/>
      <c r="GCI88" s="323"/>
      <c r="GCJ88" s="323"/>
      <c r="GCK88" s="323"/>
      <c r="GCL88" s="323"/>
      <c r="GCM88" s="323"/>
      <c r="GCN88" s="323"/>
      <c r="GCO88" s="323"/>
      <c r="GCP88" s="323"/>
      <c r="GCQ88" s="323"/>
      <c r="GCR88" s="323"/>
      <c r="GCS88" s="323"/>
      <c r="GCT88" s="323"/>
      <c r="GCU88" s="323"/>
      <c r="GCV88" s="323"/>
      <c r="GCW88" s="323"/>
      <c r="GCX88" s="323"/>
      <c r="GCY88" s="323"/>
      <c r="GCZ88" s="323"/>
      <c r="GDA88" s="323"/>
      <c r="GDB88" s="323"/>
      <c r="GDC88" s="323"/>
      <c r="GDD88" s="323"/>
      <c r="GDE88" s="323"/>
      <c r="GDF88" s="323"/>
      <c r="GDG88" s="323"/>
      <c r="GDH88" s="323"/>
      <c r="GDI88" s="323"/>
      <c r="GDJ88" s="323"/>
      <c r="GDK88" s="323"/>
      <c r="GDL88" s="323"/>
      <c r="GDM88" s="323"/>
      <c r="GDN88" s="323"/>
      <c r="GDO88" s="323"/>
      <c r="GDP88" s="323"/>
      <c r="GDQ88" s="323"/>
      <c r="GDR88" s="323"/>
      <c r="GDS88" s="323"/>
      <c r="GDT88" s="323"/>
      <c r="GDU88" s="323"/>
      <c r="GDV88" s="323"/>
      <c r="GDW88" s="323"/>
      <c r="GDX88" s="323"/>
      <c r="GDY88" s="323"/>
      <c r="GDZ88" s="323"/>
      <c r="GEA88" s="323"/>
      <c r="GEB88" s="323"/>
      <c r="GEC88" s="323"/>
      <c r="GED88" s="323"/>
      <c r="GEE88" s="323"/>
      <c r="GEF88" s="323"/>
      <c r="GEG88" s="323"/>
      <c r="GEH88" s="323"/>
      <c r="GEI88" s="323"/>
      <c r="GEJ88" s="323"/>
      <c r="GEK88" s="323"/>
      <c r="GEL88" s="323"/>
      <c r="GEM88" s="323"/>
      <c r="GEN88" s="323"/>
      <c r="GEO88" s="323"/>
      <c r="GEP88" s="323"/>
      <c r="GEQ88" s="323"/>
      <c r="GER88" s="323"/>
      <c r="GES88" s="323"/>
      <c r="GET88" s="323"/>
      <c r="GEU88" s="323"/>
      <c r="GEV88" s="323"/>
      <c r="GEW88" s="323"/>
      <c r="GEX88" s="323"/>
      <c r="GEY88" s="323"/>
      <c r="GEZ88" s="323"/>
      <c r="GFA88" s="323"/>
      <c r="GFB88" s="323"/>
      <c r="GFC88" s="323"/>
      <c r="GFD88" s="323"/>
      <c r="GFE88" s="323"/>
      <c r="GFF88" s="323"/>
      <c r="GFG88" s="323"/>
      <c r="GFH88" s="323"/>
      <c r="GFI88" s="323"/>
      <c r="GFJ88" s="323"/>
      <c r="GFK88" s="323"/>
      <c r="GFL88" s="323"/>
      <c r="GFM88" s="323"/>
      <c r="GFN88" s="323"/>
      <c r="GFO88" s="323"/>
      <c r="GFP88" s="323"/>
      <c r="GFQ88" s="323"/>
      <c r="GFR88" s="323"/>
      <c r="GFS88" s="323"/>
      <c r="GFT88" s="323"/>
      <c r="GFU88" s="323"/>
      <c r="GFV88" s="323"/>
      <c r="GFW88" s="323"/>
      <c r="GFX88" s="323"/>
      <c r="GFY88" s="323"/>
      <c r="GFZ88" s="323"/>
      <c r="GGA88" s="323"/>
      <c r="GGB88" s="323"/>
      <c r="GGC88" s="323"/>
      <c r="GGD88" s="323"/>
      <c r="GGE88" s="323"/>
      <c r="GGF88" s="323"/>
      <c r="GGG88" s="323"/>
      <c r="GGH88" s="323"/>
      <c r="GGI88" s="323"/>
      <c r="GGJ88" s="323"/>
      <c r="GGK88" s="323"/>
      <c r="GGL88" s="323"/>
      <c r="GGM88" s="323"/>
      <c r="GGN88" s="323"/>
      <c r="GGO88" s="323"/>
      <c r="GGP88" s="323"/>
      <c r="GGQ88" s="323"/>
      <c r="GGR88" s="323"/>
      <c r="GGS88" s="323"/>
      <c r="GGT88" s="323"/>
      <c r="GGU88" s="323"/>
      <c r="GGV88" s="323"/>
      <c r="GGW88" s="323"/>
      <c r="GGX88" s="323"/>
      <c r="GGY88" s="323"/>
      <c r="GGZ88" s="323"/>
      <c r="GHA88" s="323"/>
      <c r="GHB88" s="323"/>
      <c r="GHC88" s="323"/>
      <c r="GHD88" s="323"/>
      <c r="GHE88" s="323"/>
      <c r="GHF88" s="323"/>
      <c r="GHG88" s="323"/>
      <c r="GHH88" s="323"/>
      <c r="GHI88" s="323"/>
      <c r="GHJ88" s="323"/>
      <c r="GHK88" s="323"/>
      <c r="GHL88" s="323"/>
      <c r="GHM88" s="323"/>
      <c r="GHN88" s="323"/>
      <c r="GHO88" s="323"/>
      <c r="GHP88" s="323"/>
      <c r="GHQ88" s="323"/>
      <c r="GHR88" s="323"/>
      <c r="GHS88" s="323"/>
      <c r="GHT88" s="323"/>
      <c r="GHU88" s="323"/>
      <c r="GHV88" s="323"/>
      <c r="GHW88" s="323"/>
      <c r="GHX88" s="323"/>
      <c r="GHY88" s="323"/>
      <c r="GHZ88" s="323"/>
      <c r="GIA88" s="323"/>
      <c r="GIB88" s="323"/>
      <c r="GIC88" s="323"/>
      <c r="GID88" s="323"/>
      <c r="GIE88" s="323"/>
      <c r="GIF88" s="323"/>
      <c r="GIG88" s="323"/>
      <c r="GIH88" s="323"/>
      <c r="GII88" s="323"/>
      <c r="GIJ88" s="323"/>
      <c r="GIK88" s="323"/>
      <c r="GIL88" s="323"/>
      <c r="GIM88" s="323"/>
      <c r="GIN88" s="323"/>
      <c r="GIO88" s="323"/>
      <c r="GIP88" s="323"/>
      <c r="GIQ88" s="323"/>
      <c r="GIR88" s="323"/>
      <c r="GIS88" s="323"/>
      <c r="GIT88" s="323"/>
      <c r="GIU88" s="323"/>
      <c r="GIV88" s="323"/>
      <c r="GIW88" s="323"/>
      <c r="GIX88" s="323"/>
      <c r="GIY88" s="323"/>
      <c r="GIZ88" s="323"/>
      <c r="GJA88" s="323"/>
      <c r="GJB88" s="323"/>
      <c r="GJC88" s="323"/>
      <c r="GJD88" s="323"/>
      <c r="GJE88" s="323"/>
      <c r="GJF88" s="323"/>
      <c r="GJG88" s="323"/>
      <c r="GJH88" s="323"/>
      <c r="GJI88" s="323"/>
      <c r="GJJ88" s="323"/>
      <c r="GJK88" s="323"/>
      <c r="GJL88" s="323"/>
      <c r="GJM88" s="323"/>
      <c r="GJN88" s="323"/>
      <c r="GJO88" s="323"/>
      <c r="GJP88" s="323"/>
      <c r="GJQ88" s="323"/>
      <c r="GJR88" s="323"/>
      <c r="GJS88" s="323"/>
      <c r="GJT88" s="323"/>
      <c r="GJU88" s="323"/>
      <c r="GJV88" s="323"/>
      <c r="GJW88" s="323"/>
      <c r="GJX88" s="323"/>
      <c r="GJY88" s="323"/>
      <c r="GJZ88" s="323"/>
      <c r="GKA88" s="323"/>
      <c r="GKB88" s="323"/>
      <c r="GKC88" s="323"/>
      <c r="GKD88" s="323"/>
      <c r="GKE88" s="323"/>
      <c r="GKF88" s="323"/>
      <c r="GKG88" s="323"/>
      <c r="GKH88" s="323"/>
      <c r="GKI88" s="323"/>
      <c r="GKJ88" s="323"/>
      <c r="GKK88" s="323"/>
      <c r="GKL88" s="323"/>
      <c r="GKM88" s="323"/>
      <c r="GKN88" s="323"/>
      <c r="GKO88" s="323"/>
      <c r="GKP88" s="323"/>
      <c r="GKQ88" s="323"/>
      <c r="GKR88" s="323"/>
      <c r="GKS88" s="323"/>
      <c r="GKT88" s="323"/>
      <c r="GKU88" s="323"/>
      <c r="GKV88" s="323"/>
      <c r="GKW88" s="323"/>
      <c r="GKX88" s="323"/>
      <c r="GKY88" s="323"/>
      <c r="GKZ88" s="323"/>
      <c r="GLA88" s="323"/>
      <c r="GLB88" s="323"/>
      <c r="GLC88" s="323"/>
      <c r="GLD88" s="323"/>
      <c r="GLE88" s="323"/>
      <c r="GLF88" s="323"/>
      <c r="GLG88" s="323"/>
      <c r="GLH88" s="323"/>
      <c r="GLI88" s="323"/>
      <c r="GLJ88" s="323"/>
      <c r="GLK88" s="323"/>
      <c r="GLL88" s="323"/>
      <c r="GLM88" s="323"/>
      <c r="GLN88" s="323"/>
      <c r="GLO88" s="323"/>
      <c r="GLP88" s="323"/>
      <c r="GLQ88" s="323"/>
      <c r="GLR88" s="323"/>
      <c r="GLS88" s="323"/>
      <c r="GLT88" s="323"/>
      <c r="GLU88" s="323"/>
      <c r="GLV88" s="323"/>
      <c r="GLW88" s="323"/>
      <c r="GLX88" s="323"/>
      <c r="GLY88" s="323"/>
      <c r="GLZ88" s="323"/>
      <c r="GMA88" s="323"/>
      <c r="GMB88" s="323"/>
      <c r="GMC88" s="323"/>
      <c r="GMD88" s="323"/>
      <c r="GME88" s="323"/>
      <c r="GMF88" s="323"/>
      <c r="GMG88" s="323"/>
      <c r="GMH88" s="323"/>
      <c r="GMI88" s="323"/>
      <c r="GMJ88" s="323"/>
      <c r="GMK88" s="323"/>
      <c r="GML88" s="323"/>
      <c r="GMM88" s="323"/>
      <c r="GMN88" s="323"/>
      <c r="GMO88" s="323"/>
      <c r="GMP88" s="323"/>
      <c r="GMQ88" s="323"/>
      <c r="GMR88" s="323"/>
      <c r="GMS88" s="323"/>
      <c r="GMT88" s="323"/>
      <c r="GMU88" s="323"/>
      <c r="GMV88" s="323"/>
      <c r="GMW88" s="323"/>
      <c r="GMX88" s="323"/>
      <c r="GMY88" s="323"/>
      <c r="GMZ88" s="323"/>
      <c r="GNA88" s="323"/>
      <c r="GNB88" s="323"/>
      <c r="GNC88" s="323"/>
      <c r="GND88" s="323"/>
      <c r="GNE88" s="323"/>
      <c r="GNF88" s="323"/>
      <c r="GNG88" s="323"/>
      <c r="GNH88" s="323"/>
      <c r="GNI88" s="323"/>
      <c r="GNJ88" s="323"/>
      <c r="GNK88" s="323"/>
      <c r="GNL88" s="323"/>
      <c r="GNM88" s="323"/>
      <c r="GNN88" s="323"/>
      <c r="GNO88" s="323"/>
      <c r="GNP88" s="323"/>
      <c r="GNQ88" s="323"/>
      <c r="GNR88" s="323"/>
      <c r="GNS88" s="323"/>
      <c r="GNT88" s="323"/>
      <c r="GNU88" s="323"/>
      <c r="GNV88" s="323"/>
      <c r="GNW88" s="323"/>
      <c r="GNX88" s="323"/>
      <c r="GNY88" s="323"/>
      <c r="GNZ88" s="323"/>
      <c r="GOA88" s="323"/>
      <c r="GOB88" s="323"/>
      <c r="GOC88" s="323"/>
      <c r="GOD88" s="323"/>
      <c r="GOE88" s="323"/>
      <c r="GOF88" s="323"/>
      <c r="GOG88" s="323"/>
      <c r="GOH88" s="323"/>
      <c r="GOI88" s="323"/>
      <c r="GOJ88" s="323"/>
      <c r="GOK88" s="323"/>
      <c r="GOL88" s="323"/>
      <c r="GOM88" s="323"/>
      <c r="GON88" s="323"/>
      <c r="GOO88" s="323"/>
      <c r="GOP88" s="323"/>
      <c r="GOQ88" s="323"/>
      <c r="GOR88" s="323"/>
      <c r="GOS88" s="323"/>
      <c r="GOT88" s="323"/>
      <c r="GOU88" s="323"/>
      <c r="GOV88" s="323"/>
      <c r="GOW88" s="323"/>
      <c r="GOX88" s="323"/>
      <c r="GOY88" s="323"/>
      <c r="GOZ88" s="323"/>
      <c r="GPA88" s="323"/>
      <c r="GPB88" s="323"/>
      <c r="GPC88" s="323"/>
      <c r="GPD88" s="323"/>
      <c r="GPE88" s="323"/>
      <c r="GPF88" s="323"/>
      <c r="GPG88" s="323"/>
      <c r="GPH88" s="323"/>
      <c r="GPI88" s="323"/>
      <c r="GPJ88" s="323"/>
      <c r="GPK88" s="323"/>
      <c r="GPL88" s="323"/>
      <c r="GPM88" s="323"/>
      <c r="GPN88" s="323"/>
      <c r="GPO88" s="323"/>
      <c r="GPP88" s="323"/>
      <c r="GPQ88" s="323"/>
      <c r="GPR88" s="323"/>
      <c r="GPS88" s="323"/>
      <c r="GPT88" s="323"/>
      <c r="GPU88" s="323"/>
      <c r="GPV88" s="323"/>
      <c r="GPW88" s="323"/>
      <c r="GPX88" s="323"/>
      <c r="GPY88" s="323"/>
      <c r="GPZ88" s="323"/>
      <c r="GQA88" s="323"/>
      <c r="GQB88" s="323"/>
      <c r="GQC88" s="323"/>
      <c r="GQD88" s="323"/>
      <c r="GQE88" s="323"/>
      <c r="GQF88" s="323"/>
      <c r="GQG88" s="323"/>
      <c r="GQH88" s="323"/>
      <c r="GQI88" s="323"/>
      <c r="GQJ88" s="323"/>
      <c r="GQK88" s="323"/>
      <c r="GQL88" s="323"/>
      <c r="GQM88" s="323"/>
      <c r="GQN88" s="323"/>
      <c r="GQO88" s="323"/>
      <c r="GQP88" s="323"/>
      <c r="GQQ88" s="323"/>
      <c r="GQR88" s="323"/>
      <c r="GQS88" s="323"/>
      <c r="GQT88" s="323"/>
      <c r="GQU88" s="323"/>
      <c r="GQV88" s="323"/>
      <c r="GQW88" s="323"/>
      <c r="GQX88" s="323"/>
      <c r="GQY88" s="323"/>
      <c r="GQZ88" s="323"/>
      <c r="GRA88" s="323"/>
      <c r="GRB88" s="323"/>
      <c r="GRC88" s="323"/>
      <c r="GRD88" s="323"/>
      <c r="GRE88" s="323"/>
      <c r="GRF88" s="323"/>
      <c r="GRG88" s="323"/>
      <c r="GRH88" s="323"/>
      <c r="GRI88" s="323"/>
      <c r="GRJ88" s="323"/>
      <c r="GRK88" s="323"/>
      <c r="GRL88" s="323"/>
      <c r="GRM88" s="323"/>
      <c r="GRN88" s="323"/>
      <c r="GRO88" s="323"/>
      <c r="GRP88" s="323"/>
      <c r="GRQ88" s="323"/>
      <c r="GRR88" s="323"/>
      <c r="GRS88" s="323"/>
      <c r="GRT88" s="323"/>
      <c r="GRU88" s="323"/>
      <c r="GRV88" s="323"/>
      <c r="GRW88" s="323"/>
      <c r="GRX88" s="323"/>
      <c r="GRY88" s="323"/>
      <c r="GRZ88" s="323"/>
      <c r="GSA88" s="323"/>
      <c r="GSB88" s="323"/>
      <c r="GSC88" s="323"/>
      <c r="GSD88" s="323"/>
      <c r="GSE88" s="323"/>
      <c r="GSF88" s="323"/>
      <c r="GSG88" s="323"/>
      <c r="GSH88" s="323"/>
      <c r="GSI88" s="323"/>
      <c r="GSJ88" s="323"/>
      <c r="GSK88" s="323"/>
      <c r="GSL88" s="323"/>
      <c r="GSM88" s="323"/>
      <c r="GSN88" s="323"/>
      <c r="GSO88" s="323"/>
      <c r="GSP88" s="323"/>
      <c r="GSQ88" s="323"/>
      <c r="GSR88" s="323"/>
      <c r="GSS88" s="323"/>
      <c r="GST88" s="323"/>
      <c r="GSU88" s="323"/>
      <c r="GSV88" s="323"/>
      <c r="GSW88" s="323"/>
      <c r="GSX88" s="323"/>
      <c r="GSY88" s="323"/>
      <c r="GSZ88" s="323"/>
      <c r="GTA88" s="323"/>
      <c r="GTB88" s="323"/>
      <c r="GTC88" s="323"/>
      <c r="GTD88" s="323"/>
      <c r="GTE88" s="323"/>
      <c r="GTF88" s="323"/>
      <c r="GTG88" s="323"/>
      <c r="GTH88" s="323"/>
      <c r="GTI88" s="323"/>
      <c r="GTJ88" s="323"/>
      <c r="GTK88" s="323"/>
      <c r="GTL88" s="323"/>
      <c r="GTM88" s="323"/>
      <c r="GTN88" s="323"/>
      <c r="GTO88" s="323"/>
      <c r="GTP88" s="323"/>
      <c r="GTQ88" s="323"/>
      <c r="GTR88" s="323"/>
      <c r="GTS88" s="323"/>
      <c r="GTT88" s="323"/>
      <c r="GTU88" s="323"/>
      <c r="GTV88" s="323"/>
      <c r="GTW88" s="323"/>
      <c r="GTX88" s="323"/>
      <c r="GTY88" s="323"/>
      <c r="GTZ88" s="323"/>
      <c r="GUA88" s="323"/>
      <c r="GUB88" s="323"/>
      <c r="GUC88" s="323"/>
      <c r="GUD88" s="323"/>
      <c r="GUE88" s="323"/>
      <c r="GUF88" s="323"/>
      <c r="GUG88" s="323"/>
      <c r="GUH88" s="323"/>
      <c r="GUI88" s="323"/>
      <c r="GUJ88" s="323"/>
      <c r="GUK88" s="323"/>
      <c r="GUL88" s="323"/>
      <c r="GUM88" s="323"/>
      <c r="GUN88" s="323"/>
      <c r="GUO88" s="323"/>
      <c r="GUP88" s="323"/>
      <c r="GUQ88" s="323"/>
      <c r="GUR88" s="323"/>
      <c r="GUS88" s="323"/>
      <c r="GUT88" s="323"/>
      <c r="GUU88" s="323"/>
      <c r="GUV88" s="323"/>
      <c r="GUW88" s="323"/>
      <c r="GUX88" s="323"/>
      <c r="GUY88" s="323"/>
      <c r="GUZ88" s="323"/>
      <c r="GVA88" s="323"/>
      <c r="GVB88" s="323"/>
      <c r="GVC88" s="323"/>
      <c r="GVD88" s="323"/>
      <c r="GVE88" s="323"/>
      <c r="GVF88" s="323"/>
      <c r="GVG88" s="323"/>
      <c r="GVH88" s="323"/>
      <c r="GVI88" s="323"/>
      <c r="GVJ88" s="323"/>
      <c r="GVK88" s="323"/>
      <c r="GVL88" s="323"/>
      <c r="GVM88" s="323"/>
      <c r="GVN88" s="323"/>
      <c r="GVO88" s="323"/>
      <c r="GVP88" s="323"/>
      <c r="GVQ88" s="323"/>
      <c r="GVR88" s="323"/>
      <c r="GVS88" s="323"/>
      <c r="GVT88" s="323"/>
      <c r="GVU88" s="323"/>
      <c r="GVV88" s="323"/>
      <c r="GVW88" s="323"/>
      <c r="GVX88" s="323"/>
      <c r="GVY88" s="323"/>
      <c r="GVZ88" s="323"/>
      <c r="GWA88" s="323"/>
      <c r="GWB88" s="323"/>
      <c r="GWC88" s="323"/>
      <c r="GWD88" s="323"/>
      <c r="GWE88" s="323"/>
      <c r="GWF88" s="323"/>
      <c r="GWG88" s="323"/>
      <c r="GWH88" s="323"/>
      <c r="GWI88" s="323"/>
      <c r="GWJ88" s="323"/>
      <c r="GWK88" s="323"/>
      <c r="GWL88" s="323"/>
      <c r="GWM88" s="323"/>
      <c r="GWN88" s="323"/>
      <c r="GWO88" s="323"/>
      <c r="GWP88" s="323"/>
      <c r="GWQ88" s="323"/>
      <c r="GWR88" s="323"/>
      <c r="GWS88" s="323"/>
      <c r="GWT88" s="323"/>
      <c r="GWU88" s="323"/>
      <c r="GWV88" s="323"/>
      <c r="GWW88" s="323"/>
      <c r="GWX88" s="323"/>
      <c r="GWY88" s="323"/>
      <c r="GWZ88" s="323"/>
      <c r="GXA88" s="323"/>
      <c r="GXB88" s="323"/>
      <c r="GXC88" s="323"/>
      <c r="GXD88" s="323"/>
      <c r="GXE88" s="323"/>
      <c r="GXF88" s="323"/>
      <c r="GXG88" s="323"/>
      <c r="GXH88" s="323"/>
      <c r="GXI88" s="323"/>
      <c r="GXJ88" s="323"/>
      <c r="GXK88" s="323"/>
      <c r="GXL88" s="323"/>
      <c r="GXM88" s="323"/>
      <c r="GXN88" s="323"/>
      <c r="GXO88" s="323"/>
      <c r="GXP88" s="323"/>
      <c r="GXQ88" s="323"/>
      <c r="GXR88" s="323"/>
      <c r="GXS88" s="323"/>
      <c r="GXT88" s="323"/>
      <c r="GXU88" s="323"/>
      <c r="GXV88" s="323"/>
      <c r="GXW88" s="323"/>
      <c r="GXX88" s="323"/>
      <c r="GXY88" s="323"/>
      <c r="GXZ88" s="323"/>
      <c r="GYA88" s="323"/>
      <c r="GYB88" s="323"/>
      <c r="GYC88" s="323"/>
      <c r="GYD88" s="323"/>
      <c r="GYE88" s="323"/>
      <c r="GYF88" s="323"/>
      <c r="GYG88" s="323"/>
      <c r="GYH88" s="323"/>
      <c r="GYI88" s="323"/>
      <c r="GYJ88" s="323"/>
      <c r="GYK88" s="323"/>
      <c r="GYL88" s="323"/>
      <c r="GYM88" s="323"/>
      <c r="GYN88" s="323"/>
      <c r="GYO88" s="323"/>
      <c r="GYP88" s="323"/>
      <c r="GYQ88" s="323"/>
      <c r="GYR88" s="323"/>
      <c r="GYS88" s="323"/>
      <c r="GYT88" s="323"/>
      <c r="GYU88" s="323"/>
      <c r="GYV88" s="323"/>
      <c r="GYW88" s="323"/>
      <c r="GYX88" s="323"/>
      <c r="GYY88" s="323"/>
      <c r="GYZ88" s="323"/>
      <c r="GZA88" s="323"/>
      <c r="GZB88" s="323"/>
      <c r="GZC88" s="323"/>
      <c r="GZD88" s="323"/>
      <c r="GZE88" s="323"/>
      <c r="GZF88" s="323"/>
      <c r="GZG88" s="323"/>
      <c r="GZH88" s="323"/>
      <c r="GZI88" s="323"/>
      <c r="GZJ88" s="323"/>
      <c r="GZK88" s="323"/>
      <c r="GZL88" s="323"/>
      <c r="GZM88" s="323"/>
      <c r="GZN88" s="323"/>
      <c r="GZO88" s="323"/>
      <c r="GZP88" s="323"/>
      <c r="GZQ88" s="323"/>
      <c r="GZR88" s="323"/>
      <c r="GZS88" s="323"/>
      <c r="GZT88" s="323"/>
      <c r="GZU88" s="323"/>
      <c r="GZV88" s="323"/>
      <c r="GZW88" s="323"/>
      <c r="GZX88" s="323"/>
      <c r="GZY88" s="323"/>
      <c r="GZZ88" s="323"/>
      <c r="HAA88" s="323"/>
      <c r="HAB88" s="323"/>
      <c r="HAC88" s="323"/>
      <c r="HAD88" s="323"/>
      <c r="HAE88" s="323"/>
      <c r="HAF88" s="323"/>
      <c r="HAG88" s="323"/>
      <c r="HAH88" s="323"/>
      <c r="HAI88" s="323"/>
      <c r="HAJ88" s="323"/>
      <c r="HAK88" s="323"/>
      <c r="HAL88" s="323"/>
      <c r="HAM88" s="323"/>
      <c r="HAN88" s="323"/>
      <c r="HAO88" s="323"/>
      <c r="HAP88" s="323"/>
      <c r="HAQ88" s="323"/>
      <c r="HAR88" s="323"/>
      <c r="HAS88" s="323"/>
      <c r="HAT88" s="323"/>
      <c r="HAU88" s="323"/>
      <c r="HAV88" s="323"/>
      <c r="HAW88" s="323"/>
      <c r="HAX88" s="323"/>
      <c r="HAY88" s="323"/>
      <c r="HAZ88" s="323"/>
      <c r="HBA88" s="323"/>
      <c r="HBB88" s="323"/>
      <c r="HBC88" s="323"/>
      <c r="HBD88" s="323"/>
      <c r="HBE88" s="323"/>
      <c r="HBF88" s="323"/>
      <c r="HBG88" s="323"/>
      <c r="HBH88" s="323"/>
      <c r="HBI88" s="323"/>
      <c r="HBJ88" s="323"/>
      <c r="HBK88" s="323"/>
      <c r="HBL88" s="323"/>
      <c r="HBM88" s="323"/>
      <c r="HBN88" s="323"/>
      <c r="HBO88" s="323"/>
      <c r="HBP88" s="323"/>
      <c r="HBQ88" s="323"/>
      <c r="HBR88" s="323"/>
      <c r="HBS88" s="323"/>
      <c r="HBT88" s="323"/>
      <c r="HBU88" s="323"/>
      <c r="HBV88" s="323"/>
      <c r="HBW88" s="323"/>
      <c r="HBX88" s="323"/>
      <c r="HBY88" s="323"/>
      <c r="HBZ88" s="323"/>
      <c r="HCA88" s="323"/>
      <c r="HCB88" s="323"/>
      <c r="HCC88" s="323"/>
      <c r="HCD88" s="323"/>
      <c r="HCE88" s="323"/>
      <c r="HCF88" s="323"/>
      <c r="HCG88" s="323"/>
      <c r="HCH88" s="323"/>
      <c r="HCI88" s="323"/>
      <c r="HCJ88" s="323"/>
      <c r="HCK88" s="323"/>
      <c r="HCL88" s="323"/>
      <c r="HCM88" s="323"/>
      <c r="HCN88" s="323"/>
      <c r="HCO88" s="323"/>
      <c r="HCP88" s="323"/>
      <c r="HCQ88" s="323"/>
      <c r="HCR88" s="323"/>
      <c r="HCS88" s="323"/>
      <c r="HCT88" s="323"/>
      <c r="HCU88" s="323"/>
      <c r="HCV88" s="323"/>
      <c r="HCW88" s="323"/>
      <c r="HCX88" s="323"/>
      <c r="HCY88" s="323"/>
      <c r="HCZ88" s="323"/>
      <c r="HDA88" s="323"/>
      <c r="HDB88" s="323"/>
      <c r="HDC88" s="323"/>
      <c r="HDD88" s="323"/>
      <c r="HDE88" s="323"/>
      <c r="HDF88" s="323"/>
      <c r="HDG88" s="323"/>
      <c r="HDH88" s="323"/>
      <c r="HDI88" s="323"/>
      <c r="HDJ88" s="323"/>
      <c r="HDK88" s="323"/>
      <c r="HDL88" s="323"/>
      <c r="HDM88" s="323"/>
      <c r="HDN88" s="323"/>
      <c r="HDO88" s="323"/>
      <c r="HDP88" s="323"/>
      <c r="HDQ88" s="323"/>
      <c r="HDR88" s="323"/>
      <c r="HDS88" s="323"/>
      <c r="HDT88" s="323"/>
      <c r="HDU88" s="323"/>
      <c r="HDV88" s="323"/>
      <c r="HDW88" s="323"/>
      <c r="HDX88" s="323"/>
      <c r="HDY88" s="323"/>
      <c r="HDZ88" s="323"/>
      <c r="HEA88" s="323"/>
      <c r="HEB88" s="323"/>
      <c r="HEC88" s="323"/>
      <c r="HED88" s="323"/>
      <c r="HEE88" s="323"/>
      <c r="HEF88" s="323"/>
      <c r="HEG88" s="323"/>
      <c r="HEH88" s="323"/>
      <c r="HEI88" s="323"/>
      <c r="HEJ88" s="323"/>
      <c r="HEK88" s="323"/>
      <c r="HEL88" s="323"/>
      <c r="HEM88" s="323"/>
      <c r="HEN88" s="323"/>
      <c r="HEO88" s="323"/>
      <c r="HEP88" s="323"/>
      <c r="HEQ88" s="323"/>
      <c r="HER88" s="323"/>
      <c r="HES88" s="323"/>
      <c r="HET88" s="323"/>
      <c r="HEU88" s="323"/>
      <c r="HEV88" s="323"/>
      <c r="HEW88" s="323"/>
      <c r="HEX88" s="323"/>
      <c r="HEY88" s="323"/>
      <c r="HEZ88" s="323"/>
      <c r="HFA88" s="323"/>
      <c r="HFB88" s="323"/>
      <c r="HFC88" s="323"/>
      <c r="HFD88" s="323"/>
      <c r="HFE88" s="323"/>
      <c r="HFF88" s="323"/>
      <c r="HFG88" s="323"/>
      <c r="HFH88" s="323"/>
      <c r="HFI88" s="323"/>
      <c r="HFJ88" s="323"/>
      <c r="HFK88" s="323"/>
      <c r="HFL88" s="323"/>
      <c r="HFM88" s="323"/>
      <c r="HFN88" s="323"/>
      <c r="HFO88" s="323"/>
      <c r="HFP88" s="323"/>
      <c r="HFQ88" s="323"/>
      <c r="HFR88" s="323"/>
      <c r="HFS88" s="323"/>
      <c r="HFT88" s="323"/>
      <c r="HFU88" s="323"/>
      <c r="HFV88" s="323"/>
      <c r="HFW88" s="323"/>
      <c r="HFX88" s="323"/>
      <c r="HFY88" s="323"/>
      <c r="HFZ88" s="323"/>
      <c r="HGA88" s="323"/>
      <c r="HGB88" s="323"/>
      <c r="HGC88" s="323"/>
      <c r="HGD88" s="323"/>
      <c r="HGE88" s="323"/>
      <c r="HGF88" s="323"/>
      <c r="HGG88" s="323"/>
      <c r="HGH88" s="323"/>
      <c r="HGI88" s="323"/>
      <c r="HGJ88" s="323"/>
      <c r="HGK88" s="323"/>
      <c r="HGL88" s="323"/>
      <c r="HGM88" s="323"/>
      <c r="HGN88" s="323"/>
      <c r="HGO88" s="323"/>
      <c r="HGP88" s="323"/>
      <c r="HGQ88" s="323"/>
      <c r="HGR88" s="323"/>
      <c r="HGS88" s="323"/>
      <c r="HGT88" s="323"/>
      <c r="HGU88" s="323"/>
      <c r="HGV88" s="323"/>
      <c r="HGW88" s="323"/>
      <c r="HGX88" s="323"/>
      <c r="HGY88" s="323"/>
      <c r="HGZ88" s="323"/>
      <c r="HHA88" s="323"/>
      <c r="HHB88" s="323"/>
      <c r="HHC88" s="323"/>
      <c r="HHD88" s="323"/>
      <c r="HHE88" s="323"/>
      <c r="HHF88" s="323"/>
      <c r="HHG88" s="323"/>
      <c r="HHH88" s="323"/>
      <c r="HHI88" s="323"/>
      <c r="HHJ88" s="323"/>
      <c r="HHK88" s="323"/>
      <c r="HHL88" s="323"/>
      <c r="HHM88" s="323"/>
      <c r="HHN88" s="323"/>
      <c r="HHO88" s="323"/>
      <c r="HHP88" s="323"/>
      <c r="HHQ88" s="323"/>
      <c r="HHR88" s="323"/>
      <c r="HHS88" s="323"/>
      <c r="HHT88" s="323"/>
      <c r="HHU88" s="323"/>
      <c r="HHV88" s="323"/>
      <c r="HHW88" s="323"/>
      <c r="HHX88" s="323"/>
      <c r="HHY88" s="323"/>
      <c r="HHZ88" s="323"/>
      <c r="HIA88" s="323"/>
      <c r="HIB88" s="323"/>
      <c r="HIC88" s="323"/>
      <c r="HID88" s="323"/>
      <c r="HIE88" s="323"/>
      <c r="HIF88" s="323"/>
      <c r="HIG88" s="323"/>
      <c r="HIH88" s="323"/>
      <c r="HII88" s="323"/>
      <c r="HIJ88" s="323"/>
      <c r="HIK88" s="323"/>
      <c r="HIL88" s="323"/>
      <c r="HIM88" s="323"/>
      <c r="HIN88" s="323"/>
      <c r="HIO88" s="323"/>
      <c r="HIP88" s="323"/>
      <c r="HIQ88" s="323"/>
      <c r="HIR88" s="323"/>
      <c r="HIS88" s="323"/>
      <c r="HIT88" s="323"/>
      <c r="HIU88" s="323"/>
      <c r="HIV88" s="323"/>
      <c r="HIW88" s="323"/>
      <c r="HIX88" s="323"/>
      <c r="HIY88" s="323"/>
      <c r="HIZ88" s="323"/>
      <c r="HJA88" s="323"/>
      <c r="HJB88" s="323"/>
      <c r="HJC88" s="323"/>
      <c r="HJD88" s="323"/>
      <c r="HJE88" s="323"/>
      <c r="HJF88" s="323"/>
      <c r="HJG88" s="323"/>
      <c r="HJH88" s="323"/>
      <c r="HJI88" s="323"/>
      <c r="HJJ88" s="323"/>
      <c r="HJK88" s="323"/>
      <c r="HJL88" s="323"/>
      <c r="HJM88" s="323"/>
      <c r="HJN88" s="323"/>
      <c r="HJO88" s="323"/>
      <c r="HJP88" s="323"/>
      <c r="HJQ88" s="323"/>
      <c r="HJR88" s="323"/>
      <c r="HJS88" s="323"/>
      <c r="HJT88" s="323"/>
      <c r="HJU88" s="323"/>
      <c r="HJV88" s="323"/>
      <c r="HJW88" s="323"/>
      <c r="HJX88" s="323"/>
      <c r="HJY88" s="323"/>
      <c r="HJZ88" s="323"/>
      <c r="HKA88" s="323"/>
      <c r="HKB88" s="323"/>
      <c r="HKC88" s="323"/>
      <c r="HKD88" s="323"/>
      <c r="HKE88" s="323"/>
      <c r="HKF88" s="323"/>
      <c r="HKG88" s="323"/>
      <c r="HKH88" s="323"/>
      <c r="HKI88" s="323"/>
      <c r="HKJ88" s="323"/>
      <c r="HKK88" s="323"/>
      <c r="HKL88" s="323"/>
      <c r="HKM88" s="323"/>
      <c r="HKN88" s="323"/>
      <c r="HKO88" s="323"/>
      <c r="HKP88" s="323"/>
      <c r="HKQ88" s="323"/>
      <c r="HKR88" s="323"/>
      <c r="HKS88" s="323"/>
      <c r="HKT88" s="323"/>
      <c r="HKU88" s="323"/>
      <c r="HKV88" s="323"/>
      <c r="HKW88" s="323"/>
      <c r="HKX88" s="323"/>
      <c r="HKY88" s="323"/>
      <c r="HKZ88" s="323"/>
      <c r="HLA88" s="323"/>
      <c r="HLB88" s="323"/>
      <c r="HLC88" s="323"/>
      <c r="HLD88" s="323"/>
      <c r="HLE88" s="323"/>
      <c r="HLF88" s="323"/>
      <c r="HLG88" s="323"/>
      <c r="HLH88" s="323"/>
      <c r="HLI88" s="323"/>
      <c r="HLJ88" s="323"/>
      <c r="HLK88" s="323"/>
      <c r="HLL88" s="323"/>
      <c r="HLM88" s="323"/>
      <c r="HLN88" s="323"/>
      <c r="HLO88" s="323"/>
      <c r="HLP88" s="323"/>
      <c r="HLQ88" s="323"/>
      <c r="HLR88" s="323"/>
      <c r="HLS88" s="323"/>
      <c r="HLT88" s="323"/>
      <c r="HLU88" s="323"/>
      <c r="HLV88" s="323"/>
      <c r="HLW88" s="323"/>
      <c r="HLX88" s="323"/>
      <c r="HLY88" s="323"/>
      <c r="HLZ88" s="323"/>
      <c r="HMA88" s="323"/>
      <c r="HMB88" s="323"/>
      <c r="HMC88" s="323"/>
      <c r="HMD88" s="323"/>
      <c r="HME88" s="323"/>
      <c r="HMF88" s="323"/>
      <c r="HMG88" s="323"/>
      <c r="HMH88" s="323"/>
      <c r="HMI88" s="323"/>
      <c r="HMJ88" s="323"/>
      <c r="HMK88" s="323"/>
      <c r="HML88" s="323"/>
      <c r="HMM88" s="323"/>
      <c r="HMN88" s="323"/>
      <c r="HMO88" s="323"/>
      <c r="HMP88" s="323"/>
      <c r="HMQ88" s="323"/>
      <c r="HMR88" s="323"/>
      <c r="HMS88" s="323"/>
      <c r="HMT88" s="323"/>
      <c r="HMU88" s="323"/>
      <c r="HMV88" s="323"/>
      <c r="HMW88" s="323"/>
      <c r="HMX88" s="323"/>
      <c r="HMY88" s="323"/>
      <c r="HMZ88" s="323"/>
      <c r="HNA88" s="323"/>
      <c r="HNB88" s="323"/>
      <c r="HNC88" s="323"/>
      <c r="HND88" s="323"/>
      <c r="HNE88" s="323"/>
      <c r="HNF88" s="323"/>
      <c r="HNG88" s="323"/>
      <c r="HNH88" s="323"/>
      <c r="HNI88" s="323"/>
      <c r="HNJ88" s="323"/>
      <c r="HNK88" s="323"/>
      <c r="HNL88" s="323"/>
      <c r="HNM88" s="323"/>
      <c r="HNN88" s="323"/>
      <c r="HNO88" s="323"/>
      <c r="HNP88" s="323"/>
      <c r="HNQ88" s="323"/>
      <c r="HNR88" s="323"/>
      <c r="HNS88" s="323"/>
      <c r="HNT88" s="323"/>
      <c r="HNU88" s="323"/>
      <c r="HNV88" s="323"/>
      <c r="HNW88" s="323"/>
      <c r="HNX88" s="323"/>
      <c r="HNY88" s="323"/>
      <c r="HNZ88" s="323"/>
      <c r="HOA88" s="323"/>
      <c r="HOB88" s="323"/>
      <c r="HOC88" s="323"/>
      <c r="HOD88" s="323"/>
      <c r="HOE88" s="323"/>
      <c r="HOF88" s="323"/>
      <c r="HOG88" s="323"/>
      <c r="HOH88" s="323"/>
      <c r="HOI88" s="323"/>
      <c r="HOJ88" s="323"/>
      <c r="HOK88" s="323"/>
      <c r="HOL88" s="323"/>
      <c r="HOM88" s="323"/>
      <c r="HON88" s="323"/>
      <c r="HOO88" s="323"/>
      <c r="HOP88" s="323"/>
      <c r="HOQ88" s="323"/>
      <c r="HOR88" s="323"/>
      <c r="HOS88" s="323"/>
      <c r="HOT88" s="323"/>
      <c r="HOU88" s="323"/>
      <c r="HOV88" s="323"/>
      <c r="HOW88" s="323"/>
      <c r="HOX88" s="323"/>
      <c r="HOY88" s="323"/>
      <c r="HOZ88" s="323"/>
      <c r="HPA88" s="323"/>
      <c r="HPB88" s="323"/>
      <c r="HPC88" s="323"/>
      <c r="HPD88" s="323"/>
      <c r="HPE88" s="323"/>
      <c r="HPF88" s="323"/>
      <c r="HPG88" s="323"/>
      <c r="HPH88" s="323"/>
      <c r="HPI88" s="323"/>
      <c r="HPJ88" s="323"/>
      <c r="HPK88" s="323"/>
      <c r="HPL88" s="323"/>
      <c r="HPM88" s="323"/>
      <c r="HPN88" s="323"/>
      <c r="HPO88" s="323"/>
      <c r="HPP88" s="323"/>
      <c r="HPQ88" s="323"/>
      <c r="HPR88" s="323"/>
      <c r="HPS88" s="323"/>
      <c r="HPT88" s="323"/>
      <c r="HPU88" s="323"/>
      <c r="HPV88" s="323"/>
      <c r="HPW88" s="323"/>
      <c r="HPX88" s="323"/>
      <c r="HPY88" s="323"/>
      <c r="HPZ88" s="323"/>
      <c r="HQA88" s="323"/>
      <c r="HQB88" s="323"/>
      <c r="HQC88" s="323"/>
      <c r="HQD88" s="323"/>
      <c r="HQE88" s="323"/>
      <c r="HQF88" s="323"/>
      <c r="HQG88" s="323"/>
      <c r="HQH88" s="323"/>
      <c r="HQI88" s="323"/>
      <c r="HQJ88" s="323"/>
      <c r="HQK88" s="323"/>
      <c r="HQL88" s="323"/>
      <c r="HQM88" s="323"/>
      <c r="HQN88" s="323"/>
      <c r="HQO88" s="323"/>
      <c r="HQP88" s="323"/>
      <c r="HQQ88" s="323"/>
      <c r="HQR88" s="323"/>
      <c r="HQS88" s="323"/>
      <c r="HQT88" s="323"/>
      <c r="HQU88" s="323"/>
      <c r="HQV88" s="323"/>
      <c r="HQW88" s="323"/>
      <c r="HQX88" s="323"/>
      <c r="HQY88" s="323"/>
      <c r="HQZ88" s="323"/>
      <c r="HRA88" s="323"/>
      <c r="HRB88" s="323"/>
      <c r="HRC88" s="323"/>
      <c r="HRD88" s="323"/>
      <c r="HRE88" s="323"/>
      <c r="HRF88" s="323"/>
      <c r="HRG88" s="323"/>
      <c r="HRH88" s="323"/>
      <c r="HRI88" s="323"/>
      <c r="HRJ88" s="323"/>
      <c r="HRK88" s="323"/>
      <c r="HRL88" s="323"/>
      <c r="HRM88" s="323"/>
      <c r="HRN88" s="323"/>
      <c r="HRO88" s="323"/>
      <c r="HRP88" s="323"/>
      <c r="HRQ88" s="323"/>
      <c r="HRR88" s="323"/>
      <c r="HRS88" s="323"/>
      <c r="HRT88" s="323"/>
      <c r="HRU88" s="323"/>
      <c r="HRV88" s="323"/>
      <c r="HRW88" s="323"/>
      <c r="HRX88" s="323"/>
      <c r="HRY88" s="323"/>
      <c r="HRZ88" s="323"/>
      <c r="HSA88" s="323"/>
      <c r="HSB88" s="323"/>
      <c r="HSC88" s="323"/>
      <c r="HSD88" s="323"/>
      <c r="HSE88" s="323"/>
      <c r="HSF88" s="323"/>
      <c r="HSG88" s="323"/>
      <c r="HSH88" s="323"/>
      <c r="HSI88" s="323"/>
      <c r="HSJ88" s="323"/>
      <c r="HSK88" s="323"/>
      <c r="HSL88" s="323"/>
      <c r="HSM88" s="323"/>
      <c r="HSN88" s="323"/>
      <c r="HSO88" s="323"/>
      <c r="HSP88" s="323"/>
      <c r="HSQ88" s="323"/>
      <c r="HSR88" s="323"/>
      <c r="HSS88" s="323"/>
      <c r="HST88" s="323"/>
      <c r="HSU88" s="323"/>
      <c r="HSV88" s="323"/>
      <c r="HSW88" s="323"/>
      <c r="HSX88" s="323"/>
      <c r="HSY88" s="323"/>
      <c r="HSZ88" s="323"/>
      <c r="HTA88" s="323"/>
      <c r="HTB88" s="323"/>
      <c r="HTC88" s="323"/>
      <c r="HTD88" s="323"/>
      <c r="HTE88" s="323"/>
      <c r="HTF88" s="323"/>
      <c r="HTG88" s="323"/>
      <c r="HTH88" s="323"/>
      <c r="HTI88" s="323"/>
      <c r="HTJ88" s="323"/>
      <c r="HTK88" s="323"/>
      <c r="HTL88" s="323"/>
      <c r="HTM88" s="323"/>
      <c r="HTN88" s="323"/>
      <c r="HTO88" s="323"/>
      <c r="HTP88" s="323"/>
      <c r="HTQ88" s="323"/>
      <c r="HTR88" s="323"/>
      <c r="HTS88" s="323"/>
      <c r="HTT88" s="323"/>
      <c r="HTU88" s="323"/>
      <c r="HTV88" s="323"/>
      <c r="HTW88" s="323"/>
      <c r="HTX88" s="323"/>
      <c r="HTY88" s="323"/>
      <c r="HTZ88" s="323"/>
      <c r="HUA88" s="323"/>
      <c r="HUB88" s="323"/>
      <c r="HUC88" s="323"/>
      <c r="HUD88" s="323"/>
      <c r="HUE88" s="323"/>
      <c r="HUF88" s="323"/>
      <c r="HUG88" s="323"/>
      <c r="HUH88" s="323"/>
      <c r="HUI88" s="323"/>
      <c r="HUJ88" s="323"/>
      <c r="HUK88" s="323"/>
      <c r="HUL88" s="323"/>
      <c r="HUM88" s="323"/>
      <c r="HUN88" s="323"/>
      <c r="HUO88" s="323"/>
      <c r="HUP88" s="323"/>
      <c r="HUQ88" s="323"/>
      <c r="HUR88" s="323"/>
      <c r="HUS88" s="323"/>
      <c r="HUT88" s="323"/>
      <c r="HUU88" s="323"/>
      <c r="HUV88" s="323"/>
      <c r="HUW88" s="323"/>
      <c r="HUX88" s="323"/>
      <c r="HUY88" s="323"/>
      <c r="HUZ88" s="323"/>
      <c r="HVA88" s="323"/>
      <c r="HVB88" s="323"/>
      <c r="HVC88" s="323"/>
      <c r="HVD88" s="323"/>
      <c r="HVE88" s="323"/>
      <c r="HVF88" s="323"/>
      <c r="HVG88" s="323"/>
      <c r="HVH88" s="323"/>
      <c r="HVI88" s="323"/>
      <c r="HVJ88" s="323"/>
      <c r="HVK88" s="323"/>
      <c r="HVL88" s="323"/>
      <c r="HVM88" s="323"/>
      <c r="HVN88" s="323"/>
      <c r="HVO88" s="323"/>
      <c r="HVP88" s="323"/>
      <c r="HVQ88" s="323"/>
      <c r="HVR88" s="323"/>
      <c r="HVS88" s="323"/>
      <c r="HVT88" s="323"/>
      <c r="HVU88" s="323"/>
      <c r="HVV88" s="323"/>
      <c r="HVW88" s="323"/>
      <c r="HVX88" s="323"/>
      <c r="HVY88" s="323"/>
      <c r="HVZ88" s="323"/>
      <c r="HWA88" s="323"/>
      <c r="HWB88" s="323"/>
      <c r="HWC88" s="323"/>
      <c r="HWD88" s="323"/>
      <c r="HWE88" s="323"/>
      <c r="HWF88" s="323"/>
      <c r="HWG88" s="323"/>
      <c r="HWH88" s="323"/>
      <c r="HWI88" s="323"/>
      <c r="HWJ88" s="323"/>
      <c r="HWK88" s="323"/>
      <c r="HWL88" s="323"/>
      <c r="HWM88" s="323"/>
      <c r="HWN88" s="323"/>
      <c r="HWO88" s="323"/>
      <c r="HWP88" s="323"/>
      <c r="HWQ88" s="323"/>
      <c r="HWR88" s="323"/>
      <c r="HWS88" s="323"/>
      <c r="HWT88" s="323"/>
      <c r="HWU88" s="323"/>
      <c r="HWV88" s="323"/>
      <c r="HWW88" s="323"/>
      <c r="HWX88" s="323"/>
      <c r="HWY88" s="323"/>
      <c r="HWZ88" s="323"/>
      <c r="HXA88" s="323"/>
      <c r="HXB88" s="323"/>
      <c r="HXC88" s="323"/>
      <c r="HXD88" s="323"/>
      <c r="HXE88" s="323"/>
      <c r="HXF88" s="323"/>
      <c r="HXG88" s="323"/>
      <c r="HXH88" s="323"/>
      <c r="HXI88" s="323"/>
      <c r="HXJ88" s="323"/>
      <c r="HXK88" s="323"/>
      <c r="HXL88" s="323"/>
      <c r="HXM88" s="323"/>
      <c r="HXN88" s="323"/>
      <c r="HXO88" s="323"/>
      <c r="HXP88" s="323"/>
      <c r="HXQ88" s="323"/>
      <c r="HXR88" s="323"/>
      <c r="HXS88" s="323"/>
      <c r="HXT88" s="323"/>
      <c r="HXU88" s="323"/>
      <c r="HXV88" s="323"/>
      <c r="HXW88" s="323"/>
      <c r="HXX88" s="323"/>
      <c r="HXY88" s="323"/>
      <c r="HXZ88" s="323"/>
      <c r="HYA88" s="323"/>
      <c r="HYB88" s="323"/>
      <c r="HYC88" s="323"/>
      <c r="HYD88" s="323"/>
      <c r="HYE88" s="323"/>
      <c r="HYF88" s="323"/>
      <c r="HYG88" s="323"/>
      <c r="HYH88" s="323"/>
      <c r="HYI88" s="323"/>
      <c r="HYJ88" s="323"/>
      <c r="HYK88" s="323"/>
      <c r="HYL88" s="323"/>
      <c r="HYM88" s="323"/>
      <c r="HYN88" s="323"/>
      <c r="HYO88" s="323"/>
      <c r="HYP88" s="323"/>
      <c r="HYQ88" s="323"/>
      <c r="HYR88" s="323"/>
      <c r="HYS88" s="323"/>
      <c r="HYT88" s="323"/>
      <c r="HYU88" s="323"/>
      <c r="HYV88" s="323"/>
      <c r="HYW88" s="323"/>
      <c r="HYX88" s="323"/>
      <c r="HYY88" s="323"/>
      <c r="HYZ88" s="323"/>
      <c r="HZA88" s="323"/>
      <c r="HZB88" s="323"/>
      <c r="HZC88" s="323"/>
      <c r="HZD88" s="323"/>
      <c r="HZE88" s="323"/>
      <c r="HZF88" s="323"/>
      <c r="HZG88" s="323"/>
      <c r="HZH88" s="323"/>
      <c r="HZI88" s="323"/>
      <c r="HZJ88" s="323"/>
      <c r="HZK88" s="323"/>
      <c r="HZL88" s="323"/>
      <c r="HZM88" s="323"/>
      <c r="HZN88" s="323"/>
      <c r="HZO88" s="323"/>
      <c r="HZP88" s="323"/>
      <c r="HZQ88" s="323"/>
      <c r="HZR88" s="323"/>
      <c r="HZS88" s="323"/>
      <c r="HZT88" s="323"/>
      <c r="HZU88" s="323"/>
      <c r="HZV88" s="323"/>
      <c r="HZW88" s="323"/>
      <c r="HZX88" s="323"/>
      <c r="HZY88" s="323"/>
      <c r="HZZ88" s="323"/>
      <c r="IAA88" s="323"/>
      <c r="IAB88" s="323"/>
      <c r="IAC88" s="323"/>
      <c r="IAD88" s="323"/>
      <c r="IAE88" s="323"/>
      <c r="IAF88" s="323"/>
      <c r="IAG88" s="323"/>
      <c r="IAH88" s="323"/>
      <c r="IAI88" s="323"/>
      <c r="IAJ88" s="323"/>
      <c r="IAK88" s="323"/>
      <c r="IAL88" s="323"/>
      <c r="IAM88" s="323"/>
      <c r="IAN88" s="323"/>
      <c r="IAO88" s="323"/>
      <c r="IAP88" s="323"/>
      <c r="IAQ88" s="323"/>
      <c r="IAR88" s="323"/>
      <c r="IAS88" s="323"/>
      <c r="IAT88" s="323"/>
      <c r="IAU88" s="323"/>
      <c r="IAV88" s="323"/>
      <c r="IAW88" s="323"/>
      <c r="IAX88" s="323"/>
      <c r="IAY88" s="323"/>
      <c r="IAZ88" s="323"/>
      <c r="IBA88" s="323"/>
      <c r="IBB88" s="323"/>
      <c r="IBC88" s="323"/>
      <c r="IBD88" s="323"/>
      <c r="IBE88" s="323"/>
      <c r="IBF88" s="323"/>
      <c r="IBG88" s="323"/>
      <c r="IBH88" s="323"/>
      <c r="IBI88" s="323"/>
      <c r="IBJ88" s="323"/>
      <c r="IBK88" s="323"/>
      <c r="IBL88" s="323"/>
      <c r="IBM88" s="323"/>
      <c r="IBN88" s="323"/>
      <c r="IBO88" s="323"/>
      <c r="IBP88" s="323"/>
      <c r="IBQ88" s="323"/>
      <c r="IBR88" s="323"/>
      <c r="IBS88" s="323"/>
      <c r="IBT88" s="323"/>
      <c r="IBU88" s="323"/>
      <c r="IBV88" s="323"/>
      <c r="IBW88" s="323"/>
      <c r="IBX88" s="323"/>
      <c r="IBY88" s="323"/>
      <c r="IBZ88" s="323"/>
      <c r="ICA88" s="323"/>
      <c r="ICB88" s="323"/>
      <c r="ICC88" s="323"/>
      <c r="ICD88" s="323"/>
      <c r="ICE88" s="323"/>
      <c r="ICF88" s="323"/>
      <c r="ICG88" s="323"/>
      <c r="ICH88" s="323"/>
      <c r="ICI88" s="323"/>
      <c r="ICJ88" s="323"/>
      <c r="ICK88" s="323"/>
      <c r="ICL88" s="323"/>
      <c r="ICM88" s="323"/>
      <c r="ICN88" s="323"/>
      <c r="ICO88" s="323"/>
      <c r="ICP88" s="323"/>
      <c r="ICQ88" s="323"/>
      <c r="ICR88" s="323"/>
      <c r="ICS88" s="323"/>
      <c r="ICT88" s="323"/>
      <c r="ICU88" s="323"/>
      <c r="ICV88" s="323"/>
      <c r="ICW88" s="323"/>
      <c r="ICX88" s="323"/>
      <c r="ICY88" s="323"/>
      <c r="ICZ88" s="323"/>
      <c r="IDA88" s="323"/>
      <c r="IDB88" s="323"/>
      <c r="IDC88" s="323"/>
      <c r="IDD88" s="323"/>
      <c r="IDE88" s="323"/>
      <c r="IDF88" s="323"/>
      <c r="IDG88" s="323"/>
      <c r="IDH88" s="323"/>
      <c r="IDI88" s="323"/>
      <c r="IDJ88" s="323"/>
      <c r="IDK88" s="323"/>
      <c r="IDL88" s="323"/>
      <c r="IDM88" s="323"/>
      <c r="IDN88" s="323"/>
      <c r="IDO88" s="323"/>
      <c r="IDP88" s="323"/>
      <c r="IDQ88" s="323"/>
      <c r="IDR88" s="323"/>
      <c r="IDS88" s="323"/>
      <c r="IDT88" s="323"/>
      <c r="IDU88" s="323"/>
      <c r="IDV88" s="323"/>
      <c r="IDW88" s="323"/>
      <c r="IDX88" s="323"/>
      <c r="IDY88" s="323"/>
      <c r="IDZ88" s="323"/>
      <c r="IEA88" s="323"/>
      <c r="IEB88" s="323"/>
      <c r="IEC88" s="323"/>
      <c r="IED88" s="323"/>
      <c r="IEE88" s="323"/>
      <c r="IEF88" s="323"/>
      <c r="IEG88" s="323"/>
      <c r="IEH88" s="323"/>
      <c r="IEI88" s="323"/>
      <c r="IEJ88" s="323"/>
      <c r="IEK88" s="323"/>
      <c r="IEL88" s="323"/>
      <c r="IEM88" s="323"/>
      <c r="IEN88" s="323"/>
      <c r="IEO88" s="323"/>
      <c r="IEP88" s="323"/>
      <c r="IEQ88" s="323"/>
      <c r="IER88" s="323"/>
      <c r="IES88" s="323"/>
      <c r="IET88" s="323"/>
      <c r="IEU88" s="323"/>
      <c r="IEV88" s="323"/>
      <c r="IEW88" s="323"/>
      <c r="IEX88" s="323"/>
      <c r="IEY88" s="323"/>
      <c r="IEZ88" s="323"/>
      <c r="IFA88" s="323"/>
      <c r="IFB88" s="323"/>
      <c r="IFC88" s="323"/>
      <c r="IFD88" s="323"/>
      <c r="IFE88" s="323"/>
      <c r="IFF88" s="323"/>
      <c r="IFG88" s="323"/>
      <c r="IFH88" s="323"/>
      <c r="IFI88" s="323"/>
      <c r="IFJ88" s="323"/>
      <c r="IFK88" s="323"/>
      <c r="IFL88" s="323"/>
      <c r="IFM88" s="323"/>
      <c r="IFN88" s="323"/>
      <c r="IFO88" s="323"/>
      <c r="IFP88" s="323"/>
      <c r="IFQ88" s="323"/>
      <c r="IFR88" s="323"/>
      <c r="IFS88" s="323"/>
      <c r="IFT88" s="323"/>
      <c r="IFU88" s="323"/>
      <c r="IFV88" s="323"/>
      <c r="IFW88" s="323"/>
      <c r="IFX88" s="323"/>
      <c r="IFY88" s="323"/>
      <c r="IFZ88" s="323"/>
      <c r="IGA88" s="323"/>
      <c r="IGB88" s="323"/>
      <c r="IGC88" s="323"/>
      <c r="IGD88" s="323"/>
      <c r="IGE88" s="323"/>
      <c r="IGF88" s="323"/>
      <c r="IGG88" s="323"/>
      <c r="IGH88" s="323"/>
      <c r="IGI88" s="323"/>
      <c r="IGJ88" s="323"/>
      <c r="IGK88" s="323"/>
      <c r="IGL88" s="323"/>
      <c r="IGM88" s="323"/>
      <c r="IGN88" s="323"/>
      <c r="IGO88" s="323"/>
      <c r="IGP88" s="323"/>
      <c r="IGQ88" s="323"/>
      <c r="IGR88" s="323"/>
      <c r="IGS88" s="323"/>
      <c r="IGT88" s="323"/>
      <c r="IGU88" s="323"/>
      <c r="IGV88" s="323"/>
      <c r="IGW88" s="323"/>
      <c r="IGX88" s="323"/>
      <c r="IGY88" s="323"/>
      <c r="IGZ88" s="323"/>
      <c r="IHA88" s="323"/>
      <c r="IHB88" s="323"/>
      <c r="IHC88" s="323"/>
      <c r="IHD88" s="323"/>
      <c r="IHE88" s="323"/>
      <c r="IHF88" s="323"/>
      <c r="IHG88" s="323"/>
      <c r="IHH88" s="323"/>
      <c r="IHI88" s="323"/>
      <c r="IHJ88" s="323"/>
      <c r="IHK88" s="323"/>
      <c r="IHL88" s="323"/>
      <c r="IHM88" s="323"/>
      <c r="IHN88" s="323"/>
      <c r="IHO88" s="323"/>
      <c r="IHP88" s="323"/>
      <c r="IHQ88" s="323"/>
      <c r="IHR88" s="323"/>
      <c r="IHS88" s="323"/>
      <c r="IHT88" s="323"/>
      <c r="IHU88" s="323"/>
      <c r="IHV88" s="323"/>
      <c r="IHW88" s="323"/>
      <c r="IHX88" s="323"/>
      <c r="IHY88" s="323"/>
      <c r="IHZ88" s="323"/>
      <c r="IIA88" s="323"/>
      <c r="IIB88" s="323"/>
      <c r="IIC88" s="323"/>
      <c r="IID88" s="323"/>
      <c r="IIE88" s="323"/>
      <c r="IIF88" s="323"/>
      <c r="IIG88" s="323"/>
      <c r="IIH88" s="323"/>
      <c r="III88" s="323"/>
      <c r="IIJ88" s="323"/>
      <c r="IIK88" s="323"/>
      <c r="IIL88" s="323"/>
      <c r="IIM88" s="323"/>
      <c r="IIN88" s="323"/>
      <c r="IIO88" s="323"/>
      <c r="IIP88" s="323"/>
      <c r="IIQ88" s="323"/>
      <c r="IIR88" s="323"/>
      <c r="IIS88" s="323"/>
      <c r="IIT88" s="323"/>
      <c r="IIU88" s="323"/>
      <c r="IIV88" s="323"/>
      <c r="IIW88" s="323"/>
      <c r="IIX88" s="323"/>
      <c r="IIY88" s="323"/>
      <c r="IIZ88" s="323"/>
      <c r="IJA88" s="323"/>
      <c r="IJB88" s="323"/>
      <c r="IJC88" s="323"/>
      <c r="IJD88" s="323"/>
      <c r="IJE88" s="323"/>
      <c r="IJF88" s="323"/>
      <c r="IJG88" s="323"/>
      <c r="IJH88" s="323"/>
      <c r="IJI88" s="323"/>
      <c r="IJJ88" s="323"/>
      <c r="IJK88" s="323"/>
      <c r="IJL88" s="323"/>
      <c r="IJM88" s="323"/>
      <c r="IJN88" s="323"/>
      <c r="IJO88" s="323"/>
      <c r="IJP88" s="323"/>
      <c r="IJQ88" s="323"/>
      <c r="IJR88" s="323"/>
      <c r="IJS88" s="323"/>
      <c r="IJT88" s="323"/>
      <c r="IJU88" s="323"/>
      <c r="IJV88" s="323"/>
      <c r="IJW88" s="323"/>
      <c r="IJX88" s="323"/>
      <c r="IJY88" s="323"/>
      <c r="IJZ88" s="323"/>
      <c r="IKA88" s="323"/>
      <c r="IKB88" s="323"/>
      <c r="IKC88" s="323"/>
      <c r="IKD88" s="323"/>
      <c r="IKE88" s="323"/>
      <c r="IKF88" s="323"/>
      <c r="IKG88" s="323"/>
      <c r="IKH88" s="323"/>
      <c r="IKI88" s="323"/>
      <c r="IKJ88" s="323"/>
      <c r="IKK88" s="323"/>
      <c r="IKL88" s="323"/>
      <c r="IKM88" s="323"/>
      <c r="IKN88" s="323"/>
      <c r="IKO88" s="323"/>
      <c r="IKP88" s="323"/>
      <c r="IKQ88" s="323"/>
      <c r="IKR88" s="323"/>
      <c r="IKS88" s="323"/>
      <c r="IKT88" s="323"/>
      <c r="IKU88" s="323"/>
      <c r="IKV88" s="323"/>
      <c r="IKW88" s="323"/>
      <c r="IKX88" s="323"/>
      <c r="IKY88" s="323"/>
      <c r="IKZ88" s="323"/>
      <c r="ILA88" s="323"/>
      <c r="ILB88" s="323"/>
      <c r="ILC88" s="323"/>
      <c r="ILD88" s="323"/>
      <c r="ILE88" s="323"/>
      <c r="ILF88" s="323"/>
      <c r="ILG88" s="323"/>
      <c r="ILH88" s="323"/>
      <c r="ILI88" s="323"/>
      <c r="ILJ88" s="323"/>
      <c r="ILK88" s="323"/>
      <c r="ILL88" s="323"/>
      <c r="ILM88" s="323"/>
      <c r="ILN88" s="323"/>
      <c r="ILO88" s="323"/>
      <c r="ILP88" s="323"/>
      <c r="ILQ88" s="323"/>
      <c r="ILR88" s="323"/>
      <c r="ILS88" s="323"/>
      <c r="ILT88" s="323"/>
      <c r="ILU88" s="323"/>
      <c r="ILV88" s="323"/>
      <c r="ILW88" s="323"/>
      <c r="ILX88" s="323"/>
      <c r="ILY88" s="323"/>
      <c r="ILZ88" s="323"/>
      <c r="IMA88" s="323"/>
      <c r="IMB88" s="323"/>
      <c r="IMC88" s="323"/>
      <c r="IMD88" s="323"/>
      <c r="IME88" s="323"/>
      <c r="IMF88" s="323"/>
      <c r="IMG88" s="323"/>
      <c r="IMH88" s="323"/>
      <c r="IMI88" s="323"/>
      <c r="IMJ88" s="323"/>
      <c r="IMK88" s="323"/>
      <c r="IML88" s="323"/>
      <c r="IMM88" s="323"/>
      <c r="IMN88" s="323"/>
      <c r="IMO88" s="323"/>
      <c r="IMP88" s="323"/>
      <c r="IMQ88" s="323"/>
      <c r="IMR88" s="323"/>
      <c r="IMS88" s="323"/>
      <c r="IMT88" s="323"/>
      <c r="IMU88" s="323"/>
      <c r="IMV88" s="323"/>
      <c r="IMW88" s="323"/>
      <c r="IMX88" s="323"/>
      <c r="IMY88" s="323"/>
      <c r="IMZ88" s="323"/>
      <c r="INA88" s="323"/>
      <c r="INB88" s="323"/>
      <c r="INC88" s="323"/>
      <c r="IND88" s="323"/>
      <c r="INE88" s="323"/>
      <c r="INF88" s="323"/>
      <c r="ING88" s="323"/>
      <c r="INH88" s="323"/>
      <c r="INI88" s="323"/>
      <c r="INJ88" s="323"/>
      <c r="INK88" s="323"/>
      <c r="INL88" s="323"/>
      <c r="INM88" s="323"/>
      <c r="INN88" s="323"/>
      <c r="INO88" s="323"/>
      <c r="INP88" s="323"/>
      <c r="INQ88" s="323"/>
      <c r="INR88" s="323"/>
      <c r="INS88" s="323"/>
      <c r="INT88" s="323"/>
      <c r="INU88" s="323"/>
      <c r="INV88" s="323"/>
      <c r="INW88" s="323"/>
      <c r="INX88" s="323"/>
      <c r="INY88" s="323"/>
      <c r="INZ88" s="323"/>
      <c r="IOA88" s="323"/>
      <c r="IOB88" s="323"/>
      <c r="IOC88" s="323"/>
      <c r="IOD88" s="323"/>
      <c r="IOE88" s="323"/>
      <c r="IOF88" s="323"/>
      <c r="IOG88" s="323"/>
      <c r="IOH88" s="323"/>
      <c r="IOI88" s="323"/>
      <c r="IOJ88" s="323"/>
      <c r="IOK88" s="323"/>
      <c r="IOL88" s="323"/>
      <c r="IOM88" s="323"/>
      <c r="ION88" s="323"/>
      <c r="IOO88" s="323"/>
      <c r="IOP88" s="323"/>
      <c r="IOQ88" s="323"/>
      <c r="IOR88" s="323"/>
      <c r="IOS88" s="323"/>
      <c r="IOT88" s="323"/>
      <c r="IOU88" s="323"/>
      <c r="IOV88" s="323"/>
      <c r="IOW88" s="323"/>
      <c r="IOX88" s="323"/>
      <c r="IOY88" s="323"/>
      <c r="IOZ88" s="323"/>
      <c r="IPA88" s="323"/>
      <c r="IPB88" s="323"/>
      <c r="IPC88" s="323"/>
      <c r="IPD88" s="323"/>
      <c r="IPE88" s="323"/>
      <c r="IPF88" s="323"/>
      <c r="IPG88" s="323"/>
      <c r="IPH88" s="323"/>
      <c r="IPI88" s="323"/>
      <c r="IPJ88" s="323"/>
      <c r="IPK88" s="323"/>
      <c r="IPL88" s="323"/>
      <c r="IPM88" s="323"/>
      <c r="IPN88" s="323"/>
      <c r="IPO88" s="323"/>
      <c r="IPP88" s="323"/>
      <c r="IPQ88" s="323"/>
      <c r="IPR88" s="323"/>
      <c r="IPS88" s="323"/>
      <c r="IPT88" s="323"/>
      <c r="IPU88" s="323"/>
      <c r="IPV88" s="323"/>
      <c r="IPW88" s="323"/>
      <c r="IPX88" s="323"/>
      <c r="IPY88" s="323"/>
      <c r="IPZ88" s="323"/>
      <c r="IQA88" s="323"/>
      <c r="IQB88" s="323"/>
      <c r="IQC88" s="323"/>
      <c r="IQD88" s="323"/>
      <c r="IQE88" s="323"/>
      <c r="IQF88" s="323"/>
      <c r="IQG88" s="323"/>
      <c r="IQH88" s="323"/>
      <c r="IQI88" s="323"/>
      <c r="IQJ88" s="323"/>
      <c r="IQK88" s="323"/>
      <c r="IQL88" s="323"/>
      <c r="IQM88" s="323"/>
      <c r="IQN88" s="323"/>
      <c r="IQO88" s="323"/>
      <c r="IQP88" s="323"/>
      <c r="IQQ88" s="323"/>
      <c r="IQR88" s="323"/>
      <c r="IQS88" s="323"/>
      <c r="IQT88" s="323"/>
      <c r="IQU88" s="323"/>
      <c r="IQV88" s="323"/>
      <c r="IQW88" s="323"/>
      <c r="IQX88" s="323"/>
      <c r="IQY88" s="323"/>
      <c r="IQZ88" s="323"/>
      <c r="IRA88" s="323"/>
      <c r="IRB88" s="323"/>
      <c r="IRC88" s="323"/>
      <c r="IRD88" s="323"/>
      <c r="IRE88" s="323"/>
      <c r="IRF88" s="323"/>
      <c r="IRG88" s="323"/>
      <c r="IRH88" s="323"/>
      <c r="IRI88" s="323"/>
      <c r="IRJ88" s="323"/>
      <c r="IRK88" s="323"/>
      <c r="IRL88" s="323"/>
      <c r="IRM88" s="323"/>
      <c r="IRN88" s="323"/>
      <c r="IRO88" s="323"/>
      <c r="IRP88" s="323"/>
      <c r="IRQ88" s="323"/>
      <c r="IRR88" s="323"/>
      <c r="IRS88" s="323"/>
      <c r="IRT88" s="323"/>
      <c r="IRU88" s="323"/>
      <c r="IRV88" s="323"/>
      <c r="IRW88" s="323"/>
      <c r="IRX88" s="323"/>
      <c r="IRY88" s="323"/>
      <c r="IRZ88" s="323"/>
      <c r="ISA88" s="323"/>
      <c r="ISB88" s="323"/>
      <c r="ISC88" s="323"/>
      <c r="ISD88" s="323"/>
      <c r="ISE88" s="323"/>
      <c r="ISF88" s="323"/>
      <c r="ISG88" s="323"/>
      <c r="ISH88" s="323"/>
      <c r="ISI88" s="323"/>
      <c r="ISJ88" s="323"/>
      <c r="ISK88" s="323"/>
      <c r="ISL88" s="323"/>
      <c r="ISM88" s="323"/>
      <c r="ISN88" s="323"/>
      <c r="ISO88" s="323"/>
      <c r="ISP88" s="323"/>
      <c r="ISQ88" s="323"/>
      <c r="ISR88" s="323"/>
      <c r="ISS88" s="323"/>
      <c r="IST88" s="323"/>
      <c r="ISU88" s="323"/>
      <c r="ISV88" s="323"/>
      <c r="ISW88" s="323"/>
      <c r="ISX88" s="323"/>
      <c r="ISY88" s="323"/>
      <c r="ISZ88" s="323"/>
      <c r="ITA88" s="323"/>
      <c r="ITB88" s="323"/>
      <c r="ITC88" s="323"/>
      <c r="ITD88" s="323"/>
      <c r="ITE88" s="323"/>
      <c r="ITF88" s="323"/>
      <c r="ITG88" s="323"/>
      <c r="ITH88" s="323"/>
      <c r="ITI88" s="323"/>
      <c r="ITJ88" s="323"/>
      <c r="ITK88" s="323"/>
      <c r="ITL88" s="323"/>
      <c r="ITM88" s="323"/>
      <c r="ITN88" s="323"/>
      <c r="ITO88" s="323"/>
      <c r="ITP88" s="323"/>
      <c r="ITQ88" s="323"/>
      <c r="ITR88" s="323"/>
      <c r="ITS88" s="323"/>
      <c r="ITT88" s="323"/>
      <c r="ITU88" s="323"/>
      <c r="ITV88" s="323"/>
      <c r="ITW88" s="323"/>
      <c r="ITX88" s="323"/>
      <c r="ITY88" s="323"/>
      <c r="ITZ88" s="323"/>
      <c r="IUA88" s="323"/>
      <c r="IUB88" s="323"/>
      <c r="IUC88" s="323"/>
      <c r="IUD88" s="323"/>
      <c r="IUE88" s="323"/>
      <c r="IUF88" s="323"/>
      <c r="IUG88" s="323"/>
      <c r="IUH88" s="323"/>
      <c r="IUI88" s="323"/>
      <c r="IUJ88" s="323"/>
      <c r="IUK88" s="323"/>
      <c r="IUL88" s="323"/>
      <c r="IUM88" s="323"/>
      <c r="IUN88" s="323"/>
      <c r="IUO88" s="323"/>
      <c r="IUP88" s="323"/>
      <c r="IUQ88" s="323"/>
      <c r="IUR88" s="323"/>
      <c r="IUS88" s="323"/>
      <c r="IUT88" s="323"/>
      <c r="IUU88" s="323"/>
      <c r="IUV88" s="323"/>
      <c r="IUW88" s="323"/>
      <c r="IUX88" s="323"/>
      <c r="IUY88" s="323"/>
      <c r="IUZ88" s="323"/>
      <c r="IVA88" s="323"/>
      <c r="IVB88" s="323"/>
      <c r="IVC88" s="323"/>
      <c r="IVD88" s="323"/>
      <c r="IVE88" s="323"/>
      <c r="IVF88" s="323"/>
      <c r="IVG88" s="323"/>
      <c r="IVH88" s="323"/>
      <c r="IVI88" s="323"/>
      <c r="IVJ88" s="323"/>
      <c r="IVK88" s="323"/>
      <c r="IVL88" s="323"/>
      <c r="IVM88" s="323"/>
      <c r="IVN88" s="323"/>
      <c r="IVO88" s="323"/>
      <c r="IVP88" s="323"/>
      <c r="IVQ88" s="323"/>
      <c r="IVR88" s="323"/>
      <c r="IVS88" s="323"/>
      <c r="IVT88" s="323"/>
      <c r="IVU88" s="323"/>
      <c r="IVV88" s="323"/>
      <c r="IVW88" s="323"/>
      <c r="IVX88" s="323"/>
      <c r="IVY88" s="323"/>
      <c r="IVZ88" s="323"/>
      <c r="IWA88" s="323"/>
      <c r="IWB88" s="323"/>
      <c r="IWC88" s="323"/>
      <c r="IWD88" s="323"/>
      <c r="IWE88" s="323"/>
      <c r="IWF88" s="323"/>
      <c r="IWG88" s="323"/>
      <c r="IWH88" s="323"/>
      <c r="IWI88" s="323"/>
      <c r="IWJ88" s="323"/>
      <c r="IWK88" s="323"/>
      <c r="IWL88" s="323"/>
      <c r="IWM88" s="323"/>
      <c r="IWN88" s="323"/>
      <c r="IWO88" s="323"/>
      <c r="IWP88" s="323"/>
      <c r="IWQ88" s="323"/>
      <c r="IWR88" s="323"/>
      <c r="IWS88" s="323"/>
      <c r="IWT88" s="323"/>
      <c r="IWU88" s="323"/>
      <c r="IWV88" s="323"/>
      <c r="IWW88" s="323"/>
      <c r="IWX88" s="323"/>
      <c r="IWY88" s="323"/>
      <c r="IWZ88" s="323"/>
      <c r="IXA88" s="323"/>
      <c r="IXB88" s="323"/>
      <c r="IXC88" s="323"/>
      <c r="IXD88" s="323"/>
      <c r="IXE88" s="323"/>
      <c r="IXF88" s="323"/>
      <c r="IXG88" s="323"/>
      <c r="IXH88" s="323"/>
      <c r="IXI88" s="323"/>
      <c r="IXJ88" s="323"/>
      <c r="IXK88" s="323"/>
      <c r="IXL88" s="323"/>
      <c r="IXM88" s="323"/>
      <c r="IXN88" s="323"/>
      <c r="IXO88" s="323"/>
      <c r="IXP88" s="323"/>
      <c r="IXQ88" s="323"/>
      <c r="IXR88" s="323"/>
      <c r="IXS88" s="323"/>
      <c r="IXT88" s="323"/>
      <c r="IXU88" s="323"/>
      <c r="IXV88" s="323"/>
      <c r="IXW88" s="323"/>
      <c r="IXX88" s="323"/>
      <c r="IXY88" s="323"/>
      <c r="IXZ88" s="323"/>
      <c r="IYA88" s="323"/>
      <c r="IYB88" s="323"/>
      <c r="IYC88" s="323"/>
      <c r="IYD88" s="323"/>
      <c r="IYE88" s="323"/>
      <c r="IYF88" s="323"/>
      <c r="IYG88" s="323"/>
      <c r="IYH88" s="323"/>
      <c r="IYI88" s="323"/>
      <c r="IYJ88" s="323"/>
      <c r="IYK88" s="323"/>
      <c r="IYL88" s="323"/>
      <c r="IYM88" s="323"/>
      <c r="IYN88" s="323"/>
      <c r="IYO88" s="323"/>
      <c r="IYP88" s="323"/>
      <c r="IYQ88" s="323"/>
      <c r="IYR88" s="323"/>
      <c r="IYS88" s="323"/>
      <c r="IYT88" s="323"/>
      <c r="IYU88" s="323"/>
      <c r="IYV88" s="323"/>
      <c r="IYW88" s="323"/>
      <c r="IYX88" s="323"/>
      <c r="IYY88" s="323"/>
      <c r="IYZ88" s="323"/>
      <c r="IZA88" s="323"/>
      <c r="IZB88" s="323"/>
      <c r="IZC88" s="323"/>
      <c r="IZD88" s="323"/>
      <c r="IZE88" s="323"/>
      <c r="IZF88" s="323"/>
      <c r="IZG88" s="323"/>
      <c r="IZH88" s="323"/>
      <c r="IZI88" s="323"/>
      <c r="IZJ88" s="323"/>
      <c r="IZK88" s="323"/>
      <c r="IZL88" s="323"/>
      <c r="IZM88" s="323"/>
      <c r="IZN88" s="323"/>
      <c r="IZO88" s="323"/>
      <c r="IZP88" s="323"/>
      <c r="IZQ88" s="323"/>
      <c r="IZR88" s="323"/>
      <c r="IZS88" s="323"/>
      <c r="IZT88" s="323"/>
      <c r="IZU88" s="323"/>
      <c r="IZV88" s="323"/>
      <c r="IZW88" s="323"/>
      <c r="IZX88" s="323"/>
      <c r="IZY88" s="323"/>
      <c r="IZZ88" s="323"/>
      <c r="JAA88" s="323"/>
      <c r="JAB88" s="323"/>
      <c r="JAC88" s="323"/>
      <c r="JAD88" s="323"/>
      <c r="JAE88" s="323"/>
      <c r="JAF88" s="323"/>
      <c r="JAG88" s="323"/>
      <c r="JAH88" s="323"/>
      <c r="JAI88" s="323"/>
      <c r="JAJ88" s="323"/>
      <c r="JAK88" s="323"/>
      <c r="JAL88" s="323"/>
      <c r="JAM88" s="323"/>
      <c r="JAN88" s="323"/>
      <c r="JAO88" s="323"/>
      <c r="JAP88" s="323"/>
      <c r="JAQ88" s="323"/>
      <c r="JAR88" s="323"/>
      <c r="JAS88" s="323"/>
      <c r="JAT88" s="323"/>
      <c r="JAU88" s="323"/>
      <c r="JAV88" s="323"/>
      <c r="JAW88" s="323"/>
      <c r="JAX88" s="323"/>
      <c r="JAY88" s="323"/>
      <c r="JAZ88" s="323"/>
      <c r="JBA88" s="323"/>
      <c r="JBB88" s="323"/>
      <c r="JBC88" s="323"/>
      <c r="JBD88" s="323"/>
      <c r="JBE88" s="323"/>
      <c r="JBF88" s="323"/>
      <c r="JBG88" s="323"/>
      <c r="JBH88" s="323"/>
      <c r="JBI88" s="323"/>
      <c r="JBJ88" s="323"/>
      <c r="JBK88" s="323"/>
      <c r="JBL88" s="323"/>
      <c r="JBM88" s="323"/>
      <c r="JBN88" s="323"/>
      <c r="JBO88" s="323"/>
      <c r="JBP88" s="323"/>
      <c r="JBQ88" s="323"/>
      <c r="JBR88" s="323"/>
      <c r="JBS88" s="323"/>
      <c r="JBT88" s="323"/>
      <c r="JBU88" s="323"/>
      <c r="JBV88" s="323"/>
      <c r="JBW88" s="323"/>
      <c r="JBX88" s="323"/>
      <c r="JBY88" s="323"/>
      <c r="JBZ88" s="323"/>
      <c r="JCA88" s="323"/>
      <c r="JCB88" s="323"/>
      <c r="JCC88" s="323"/>
      <c r="JCD88" s="323"/>
      <c r="JCE88" s="323"/>
      <c r="JCF88" s="323"/>
      <c r="JCG88" s="323"/>
      <c r="JCH88" s="323"/>
      <c r="JCI88" s="323"/>
      <c r="JCJ88" s="323"/>
      <c r="JCK88" s="323"/>
      <c r="JCL88" s="323"/>
      <c r="JCM88" s="323"/>
      <c r="JCN88" s="323"/>
      <c r="JCO88" s="323"/>
      <c r="JCP88" s="323"/>
      <c r="JCQ88" s="323"/>
      <c r="JCR88" s="323"/>
      <c r="JCS88" s="323"/>
      <c r="JCT88" s="323"/>
      <c r="JCU88" s="323"/>
      <c r="JCV88" s="323"/>
      <c r="JCW88" s="323"/>
      <c r="JCX88" s="323"/>
      <c r="JCY88" s="323"/>
      <c r="JCZ88" s="323"/>
      <c r="JDA88" s="323"/>
      <c r="JDB88" s="323"/>
      <c r="JDC88" s="323"/>
      <c r="JDD88" s="323"/>
      <c r="JDE88" s="323"/>
      <c r="JDF88" s="323"/>
      <c r="JDG88" s="323"/>
      <c r="JDH88" s="323"/>
      <c r="JDI88" s="323"/>
      <c r="JDJ88" s="323"/>
      <c r="JDK88" s="323"/>
      <c r="JDL88" s="323"/>
      <c r="JDM88" s="323"/>
      <c r="JDN88" s="323"/>
      <c r="JDO88" s="323"/>
      <c r="JDP88" s="323"/>
      <c r="JDQ88" s="323"/>
      <c r="JDR88" s="323"/>
      <c r="JDS88" s="323"/>
      <c r="JDT88" s="323"/>
      <c r="JDU88" s="323"/>
      <c r="JDV88" s="323"/>
      <c r="JDW88" s="323"/>
      <c r="JDX88" s="323"/>
      <c r="JDY88" s="323"/>
      <c r="JDZ88" s="323"/>
      <c r="JEA88" s="323"/>
      <c r="JEB88" s="323"/>
      <c r="JEC88" s="323"/>
      <c r="JED88" s="323"/>
      <c r="JEE88" s="323"/>
      <c r="JEF88" s="323"/>
      <c r="JEG88" s="323"/>
      <c r="JEH88" s="323"/>
      <c r="JEI88" s="323"/>
      <c r="JEJ88" s="323"/>
      <c r="JEK88" s="323"/>
      <c r="JEL88" s="323"/>
      <c r="JEM88" s="323"/>
      <c r="JEN88" s="323"/>
      <c r="JEO88" s="323"/>
      <c r="JEP88" s="323"/>
      <c r="JEQ88" s="323"/>
      <c r="JER88" s="323"/>
      <c r="JES88" s="323"/>
      <c r="JET88" s="323"/>
      <c r="JEU88" s="323"/>
      <c r="JEV88" s="323"/>
      <c r="JEW88" s="323"/>
      <c r="JEX88" s="323"/>
      <c r="JEY88" s="323"/>
      <c r="JEZ88" s="323"/>
      <c r="JFA88" s="323"/>
      <c r="JFB88" s="323"/>
      <c r="JFC88" s="323"/>
      <c r="JFD88" s="323"/>
      <c r="JFE88" s="323"/>
      <c r="JFF88" s="323"/>
      <c r="JFG88" s="323"/>
      <c r="JFH88" s="323"/>
      <c r="JFI88" s="323"/>
      <c r="JFJ88" s="323"/>
      <c r="JFK88" s="323"/>
      <c r="JFL88" s="323"/>
      <c r="JFM88" s="323"/>
      <c r="JFN88" s="323"/>
      <c r="JFO88" s="323"/>
      <c r="JFP88" s="323"/>
      <c r="JFQ88" s="323"/>
      <c r="JFR88" s="323"/>
      <c r="JFS88" s="323"/>
      <c r="JFT88" s="323"/>
      <c r="JFU88" s="323"/>
      <c r="JFV88" s="323"/>
      <c r="JFW88" s="323"/>
      <c r="JFX88" s="323"/>
      <c r="JFY88" s="323"/>
      <c r="JFZ88" s="323"/>
      <c r="JGA88" s="323"/>
      <c r="JGB88" s="323"/>
      <c r="JGC88" s="323"/>
      <c r="JGD88" s="323"/>
      <c r="JGE88" s="323"/>
      <c r="JGF88" s="323"/>
      <c r="JGG88" s="323"/>
      <c r="JGH88" s="323"/>
      <c r="JGI88" s="323"/>
      <c r="JGJ88" s="323"/>
      <c r="JGK88" s="323"/>
      <c r="JGL88" s="323"/>
      <c r="JGM88" s="323"/>
      <c r="JGN88" s="323"/>
      <c r="JGO88" s="323"/>
      <c r="JGP88" s="323"/>
      <c r="JGQ88" s="323"/>
      <c r="JGR88" s="323"/>
      <c r="JGS88" s="323"/>
      <c r="JGT88" s="323"/>
      <c r="JGU88" s="323"/>
      <c r="JGV88" s="323"/>
      <c r="JGW88" s="323"/>
      <c r="JGX88" s="323"/>
      <c r="JGY88" s="323"/>
      <c r="JGZ88" s="323"/>
      <c r="JHA88" s="323"/>
      <c r="JHB88" s="323"/>
      <c r="JHC88" s="323"/>
      <c r="JHD88" s="323"/>
      <c r="JHE88" s="323"/>
      <c r="JHF88" s="323"/>
      <c r="JHG88" s="323"/>
      <c r="JHH88" s="323"/>
      <c r="JHI88" s="323"/>
      <c r="JHJ88" s="323"/>
      <c r="JHK88" s="323"/>
      <c r="JHL88" s="323"/>
      <c r="JHM88" s="323"/>
      <c r="JHN88" s="323"/>
      <c r="JHO88" s="323"/>
      <c r="JHP88" s="323"/>
      <c r="JHQ88" s="323"/>
      <c r="JHR88" s="323"/>
      <c r="JHS88" s="323"/>
      <c r="JHT88" s="323"/>
      <c r="JHU88" s="323"/>
      <c r="JHV88" s="323"/>
      <c r="JHW88" s="323"/>
      <c r="JHX88" s="323"/>
      <c r="JHY88" s="323"/>
      <c r="JHZ88" s="323"/>
      <c r="JIA88" s="323"/>
      <c r="JIB88" s="323"/>
      <c r="JIC88" s="323"/>
      <c r="JID88" s="323"/>
      <c r="JIE88" s="323"/>
      <c r="JIF88" s="323"/>
      <c r="JIG88" s="323"/>
      <c r="JIH88" s="323"/>
      <c r="JII88" s="323"/>
      <c r="JIJ88" s="323"/>
      <c r="JIK88" s="323"/>
      <c r="JIL88" s="323"/>
      <c r="JIM88" s="323"/>
      <c r="JIN88" s="323"/>
      <c r="JIO88" s="323"/>
      <c r="JIP88" s="323"/>
      <c r="JIQ88" s="323"/>
      <c r="JIR88" s="323"/>
      <c r="JIS88" s="323"/>
      <c r="JIT88" s="323"/>
      <c r="JIU88" s="323"/>
      <c r="JIV88" s="323"/>
      <c r="JIW88" s="323"/>
      <c r="JIX88" s="323"/>
      <c r="JIY88" s="323"/>
      <c r="JIZ88" s="323"/>
      <c r="JJA88" s="323"/>
      <c r="JJB88" s="323"/>
      <c r="JJC88" s="323"/>
      <c r="JJD88" s="323"/>
      <c r="JJE88" s="323"/>
      <c r="JJF88" s="323"/>
      <c r="JJG88" s="323"/>
      <c r="JJH88" s="323"/>
      <c r="JJI88" s="323"/>
      <c r="JJJ88" s="323"/>
      <c r="JJK88" s="323"/>
      <c r="JJL88" s="323"/>
      <c r="JJM88" s="323"/>
      <c r="JJN88" s="323"/>
      <c r="JJO88" s="323"/>
      <c r="JJP88" s="323"/>
      <c r="JJQ88" s="323"/>
      <c r="JJR88" s="323"/>
      <c r="JJS88" s="323"/>
      <c r="JJT88" s="323"/>
      <c r="JJU88" s="323"/>
      <c r="JJV88" s="323"/>
      <c r="JJW88" s="323"/>
      <c r="JJX88" s="323"/>
      <c r="JJY88" s="323"/>
      <c r="JJZ88" s="323"/>
      <c r="JKA88" s="323"/>
      <c r="JKB88" s="323"/>
      <c r="JKC88" s="323"/>
      <c r="JKD88" s="323"/>
      <c r="JKE88" s="323"/>
      <c r="JKF88" s="323"/>
      <c r="JKG88" s="323"/>
      <c r="JKH88" s="323"/>
      <c r="JKI88" s="323"/>
      <c r="JKJ88" s="323"/>
      <c r="JKK88" s="323"/>
      <c r="JKL88" s="323"/>
      <c r="JKM88" s="323"/>
      <c r="JKN88" s="323"/>
      <c r="JKO88" s="323"/>
      <c r="JKP88" s="323"/>
      <c r="JKQ88" s="323"/>
      <c r="JKR88" s="323"/>
      <c r="JKS88" s="323"/>
      <c r="JKT88" s="323"/>
      <c r="JKU88" s="323"/>
      <c r="JKV88" s="323"/>
      <c r="JKW88" s="323"/>
      <c r="JKX88" s="323"/>
      <c r="JKY88" s="323"/>
      <c r="JKZ88" s="323"/>
      <c r="JLA88" s="323"/>
      <c r="JLB88" s="323"/>
      <c r="JLC88" s="323"/>
      <c r="JLD88" s="323"/>
      <c r="JLE88" s="323"/>
      <c r="JLF88" s="323"/>
      <c r="JLG88" s="323"/>
      <c r="JLH88" s="323"/>
      <c r="JLI88" s="323"/>
      <c r="JLJ88" s="323"/>
      <c r="JLK88" s="323"/>
      <c r="JLL88" s="323"/>
      <c r="JLM88" s="323"/>
      <c r="JLN88" s="323"/>
      <c r="JLO88" s="323"/>
      <c r="JLP88" s="323"/>
      <c r="JLQ88" s="323"/>
      <c r="JLR88" s="323"/>
      <c r="JLS88" s="323"/>
      <c r="JLT88" s="323"/>
      <c r="JLU88" s="323"/>
      <c r="JLV88" s="323"/>
      <c r="JLW88" s="323"/>
      <c r="JLX88" s="323"/>
      <c r="JLY88" s="323"/>
      <c r="JLZ88" s="323"/>
      <c r="JMA88" s="323"/>
      <c r="JMB88" s="323"/>
      <c r="JMC88" s="323"/>
      <c r="JMD88" s="323"/>
      <c r="JME88" s="323"/>
      <c r="JMF88" s="323"/>
      <c r="JMG88" s="323"/>
      <c r="JMH88" s="323"/>
      <c r="JMI88" s="323"/>
      <c r="JMJ88" s="323"/>
      <c r="JMK88" s="323"/>
      <c r="JML88" s="323"/>
      <c r="JMM88" s="323"/>
      <c r="JMN88" s="323"/>
      <c r="JMO88" s="323"/>
      <c r="JMP88" s="323"/>
      <c r="JMQ88" s="323"/>
      <c r="JMR88" s="323"/>
      <c r="JMS88" s="323"/>
      <c r="JMT88" s="323"/>
      <c r="JMU88" s="323"/>
      <c r="JMV88" s="323"/>
      <c r="JMW88" s="323"/>
      <c r="JMX88" s="323"/>
      <c r="JMY88" s="323"/>
      <c r="JMZ88" s="323"/>
      <c r="JNA88" s="323"/>
      <c r="JNB88" s="323"/>
      <c r="JNC88" s="323"/>
      <c r="JND88" s="323"/>
      <c r="JNE88" s="323"/>
      <c r="JNF88" s="323"/>
      <c r="JNG88" s="323"/>
      <c r="JNH88" s="323"/>
      <c r="JNI88" s="323"/>
      <c r="JNJ88" s="323"/>
      <c r="JNK88" s="323"/>
      <c r="JNL88" s="323"/>
      <c r="JNM88" s="323"/>
      <c r="JNN88" s="323"/>
      <c r="JNO88" s="323"/>
      <c r="JNP88" s="323"/>
      <c r="JNQ88" s="323"/>
      <c r="JNR88" s="323"/>
      <c r="JNS88" s="323"/>
      <c r="JNT88" s="323"/>
      <c r="JNU88" s="323"/>
      <c r="JNV88" s="323"/>
      <c r="JNW88" s="323"/>
      <c r="JNX88" s="323"/>
      <c r="JNY88" s="323"/>
      <c r="JNZ88" s="323"/>
      <c r="JOA88" s="323"/>
      <c r="JOB88" s="323"/>
      <c r="JOC88" s="323"/>
      <c r="JOD88" s="323"/>
      <c r="JOE88" s="323"/>
      <c r="JOF88" s="323"/>
      <c r="JOG88" s="323"/>
      <c r="JOH88" s="323"/>
      <c r="JOI88" s="323"/>
      <c r="JOJ88" s="323"/>
      <c r="JOK88" s="323"/>
      <c r="JOL88" s="323"/>
      <c r="JOM88" s="323"/>
      <c r="JON88" s="323"/>
      <c r="JOO88" s="323"/>
      <c r="JOP88" s="323"/>
      <c r="JOQ88" s="323"/>
      <c r="JOR88" s="323"/>
      <c r="JOS88" s="323"/>
      <c r="JOT88" s="323"/>
      <c r="JOU88" s="323"/>
      <c r="JOV88" s="323"/>
      <c r="JOW88" s="323"/>
      <c r="JOX88" s="323"/>
      <c r="JOY88" s="323"/>
      <c r="JOZ88" s="323"/>
      <c r="JPA88" s="323"/>
      <c r="JPB88" s="323"/>
      <c r="JPC88" s="323"/>
      <c r="JPD88" s="323"/>
      <c r="JPE88" s="323"/>
      <c r="JPF88" s="323"/>
      <c r="JPG88" s="323"/>
      <c r="JPH88" s="323"/>
      <c r="JPI88" s="323"/>
      <c r="JPJ88" s="323"/>
      <c r="JPK88" s="323"/>
      <c r="JPL88" s="323"/>
      <c r="JPM88" s="323"/>
      <c r="JPN88" s="323"/>
      <c r="JPO88" s="323"/>
      <c r="JPP88" s="323"/>
      <c r="JPQ88" s="323"/>
      <c r="JPR88" s="323"/>
      <c r="JPS88" s="323"/>
      <c r="JPT88" s="323"/>
      <c r="JPU88" s="323"/>
      <c r="JPV88" s="323"/>
      <c r="JPW88" s="323"/>
      <c r="JPX88" s="323"/>
      <c r="JPY88" s="323"/>
      <c r="JPZ88" s="323"/>
      <c r="JQA88" s="323"/>
      <c r="JQB88" s="323"/>
      <c r="JQC88" s="323"/>
      <c r="JQD88" s="323"/>
      <c r="JQE88" s="323"/>
      <c r="JQF88" s="323"/>
      <c r="JQG88" s="323"/>
      <c r="JQH88" s="323"/>
      <c r="JQI88" s="323"/>
      <c r="JQJ88" s="323"/>
      <c r="JQK88" s="323"/>
      <c r="JQL88" s="323"/>
      <c r="JQM88" s="323"/>
      <c r="JQN88" s="323"/>
      <c r="JQO88" s="323"/>
      <c r="JQP88" s="323"/>
      <c r="JQQ88" s="323"/>
      <c r="JQR88" s="323"/>
      <c r="JQS88" s="323"/>
      <c r="JQT88" s="323"/>
      <c r="JQU88" s="323"/>
      <c r="JQV88" s="323"/>
      <c r="JQW88" s="323"/>
      <c r="JQX88" s="323"/>
      <c r="JQY88" s="323"/>
      <c r="JQZ88" s="323"/>
      <c r="JRA88" s="323"/>
      <c r="JRB88" s="323"/>
      <c r="JRC88" s="323"/>
      <c r="JRD88" s="323"/>
      <c r="JRE88" s="323"/>
      <c r="JRF88" s="323"/>
      <c r="JRG88" s="323"/>
      <c r="JRH88" s="323"/>
      <c r="JRI88" s="323"/>
      <c r="JRJ88" s="323"/>
      <c r="JRK88" s="323"/>
      <c r="JRL88" s="323"/>
      <c r="JRM88" s="323"/>
      <c r="JRN88" s="323"/>
      <c r="JRO88" s="323"/>
      <c r="JRP88" s="323"/>
      <c r="JRQ88" s="323"/>
      <c r="JRR88" s="323"/>
      <c r="JRS88" s="323"/>
      <c r="JRT88" s="323"/>
      <c r="JRU88" s="323"/>
      <c r="JRV88" s="323"/>
      <c r="JRW88" s="323"/>
      <c r="JRX88" s="323"/>
      <c r="JRY88" s="323"/>
      <c r="JRZ88" s="323"/>
      <c r="JSA88" s="323"/>
      <c r="JSB88" s="323"/>
      <c r="JSC88" s="323"/>
      <c r="JSD88" s="323"/>
      <c r="JSE88" s="323"/>
      <c r="JSF88" s="323"/>
      <c r="JSG88" s="323"/>
      <c r="JSH88" s="323"/>
      <c r="JSI88" s="323"/>
      <c r="JSJ88" s="323"/>
      <c r="JSK88" s="323"/>
      <c r="JSL88" s="323"/>
      <c r="JSM88" s="323"/>
      <c r="JSN88" s="323"/>
      <c r="JSO88" s="323"/>
      <c r="JSP88" s="323"/>
      <c r="JSQ88" s="323"/>
      <c r="JSR88" s="323"/>
      <c r="JSS88" s="323"/>
      <c r="JST88" s="323"/>
      <c r="JSU88" s="323"/>
      <c r="JSV88" s="323"/>
      <c r="JSW88" s="323"/>
      <c r="JSX88" s="323"/>
      <c r="JSY88" s="323"/>
      <c r="JSZ88" s="323"/>
      <c r="JTA88" s="323"/>
      <c r="JTB88" s="323"/>
      <c r="JTC88" s="323"/>
      <c r="JTD88" s="323"/>
      <c r="JTE88" s="323"/>
      <c r="JTF88" s="323"/>
      <c r="JTG88" s="323"/>
      <c r="JTH88" s="323"/>
      <c r="JTI88" s="323"/>
      <c r="JTJ88" s="323"/>
      <c r="JTK88" s="323"/>
      <c r="JTL88" s="323"/>
      <c r="JTM88" s="323"/>
      <c r="JTN88" s="323"/>
      <c r="JTO88" s="323"/>
      <c r="JTP88" s="323"/>
      <c r="JTQ88" s="323"/>
      <c r="JTR88" s="323"/>
      <c r="JTS88" s="323"/>
      <c r="JTT88" s="323"/>
      <c r="JTU88" s="323"/>
      <c r="JTV88" s="323"/>
      <c r="JTW88" s="323"/>
      <c r="JTX88" s="323"/>
      <c r="JTY88" s="323"/>
      <c r="JTZ88" s="323"/>
      <c r="JUA88" s="323"/>
      <c r="JUB88" s="323"/>
      <c r="JUC88" s="323"/>
      <c r="JUD88" s="323"/>
      <c r="JUE88" s="323"/>
      <c r="JUF88" s="323"/>
      <c r="JUG88" s="323"/>
      <c r="JUH88" s="323"/>
      <c r="JUI88" s="323"/>
      <c r="JUJ88" s="323"/>
      <c r="JUK88" s="323"/>
      <c r="JUL88" s="323"/>
      <c r="JUM88" s="323"/>
      <c r="JUN88" s="323"/>
      <c r="JUO88" s="323"/>
      <c r="JUP88" s="323"/>
      <c r="JUQ88" s="323"/>
      <c r="JUR88" s="323"/>
      <c r="JUS88" s="323"/>
      <c r="JUT88" s="323"/>
      <c r="JUU88" s="323"/>
      <c r="JUV88" s="323"/>
      <c r="JUW88" s="323"/>
      <c r="JUX88" s="323"/>
      <c r="JUY88" s="323"/>
      <c r="JUZ88" s="323"/>
      <c r="JVA88" s="323"/>
      <c r="JVB88" s="323"/>
      <c r="JVC88" s="323"/>
      <c r="JVD88" s="323"/>
      <c r="JVE88" s="323"/>
      <c r="JVF88" s="323"/>
      <c r="JVG88" s="323"/>
      <c r="JVH88" s="323"/>
      <c r="JVI88" s="323"/>
      <c r="JVJ88" s="323"/>
      <c r="JVK88" s="323"/>
      <c r="JVL88" s="323"/>
      <c r="JVM88" s="323"/>
      <c r="JVN88" s="323"/>
      <c r="JVO88" s="323"/>
      <c r="JVP88" s="323"/>
      <c r="JVQ88" s="323"/>
      <c r="JVR88" s="323"/>
      <c r="JVS88" s="323"/>
      <c r="JVT88" s="323"/>
      <c r="JVU88" s="323"/>
      <c r="JVV88" s="323"/>
      <c r="JVW88" s="323"/>
      <c r="JVX88" s="323"/>
      <c r="JVY88" s="323"/>
      <c r="JVZ88" s="323"/>
      <c r="JWA88" s="323"/>
      <c r="JWB88" s="323"/>
      <c r="JWC88" s="323"/>
      <c r="JWD88" s="323"/>
      <c r="JWE88" s="323"/>
      <c r="JWF88" s="323"/>
      <c r="JWG88" s="323"/>
      <c r="JWH88" s="323"/>
      <c r="JWI88" s="323"/>
      <c r="JWJ88" s="323"/>
      <c r="JWK88" s="323"/>
      <c r="JWL88" s="323"/>
      <c r="JWM88" s="323"/>
      <c r="JWN88" s="323"/>
      <c r="JWO88" s="323"/>
      <c r="JWP88" s="323"/>
      <c r="JWQ88" s="323"/>
      <c r="JWR88" s="323"/>
      <c r="JWS88" s="323"/>
      <c r="JWT88" s="323"/>
      <c r="JWU88" s="323"/>
      <c r="JWV88" s="323"/>
      <c r="JWW88" s="323"/>
      <c r="JWX88" s="323"/>
      <c r="JWY88" s="323"/>
      <c r="JWZ88" s="323"/>
      <c r="JXA88" s="323"/>
      <c r="JXB88" s="323"/>
      <c r="JXC88" s="323"/>
      <c r="JXD88" s="323"/>
      <c r="JXE88" s="323"/>
      <c r="JXF88" s="323"/>
      <c r="JXG88" s="323"/>
      <c r="JXH88" s="323"/>
      <c r="JXI88" s="323"/>
      <c r="JXJ88" s="323"/>
      <c r="JXK88" s="323"/>
      <c r="JXL88" s="323"/>
      <c r="JXM88" s="323"/>
      <c r="JXN88" s="323"/>
      <c r="JXO88" s="323"/>
      <c r="JXP88" s="323"/>
      <c r="JXQ88" s="323"/>
      <c r="JXR88" s="323"/>
      <c r="JXS88" s="323"/>
      <c r="JXT88" s="323"/>
      <c r="JXU88" s="323"/>
      <c r="JXV88" s="323"/>
      <c r="JXW88" s="323"/>
      <c r="JXX88" s="323"/>
      <c r="JXY88" s="323"/>
      <c r="JXZ88" s="323"/>
      <c r="JYA88" s="323"/>
      <c r="JYB88" s="323"/>
      <c r="JYC88" s="323"/>
      <c r="JYD88" s="323"/>
      <c r="JYE88" s="323"/>
      <c r="JYF88" s="323"/>
      <c r="JYG88" s="323"/>
      <c r="JYH88" s="323"/>
      <c r="JYI88" s="323"/>
      <c r="JYJ88" s="323"/>
      <c r="JYK88" s="323"/>
      <c r="JYL88" s="323"/>
      <c r="JYM88" s="323"/>
      <c r="JYN88" s="323"/>
      <c r="JYO88" s="323"/>
      <c r="JYP88" s="323"/>
      <c r="JYQ88" s="323"/>
      <c r="JYR88" s="323"/>
      <c r="JYS88" s="323"/>
      <c r="JYT88" s="323"/>
      <c r="JYU88" s="323"/>
      <c r="JYV88" s="323"/>
      <c r="JYW88" s="323"/>
      <c r="JYX88" s="323"/>
      <c r="JYY88" s="323"/>
      <c r="JYZ88" s="323"/>
      <c r="JZA88" s="323"/>
      <c r="JZB88" s="323"/>
      <c r="JZC88" s="323"/>
      <c r="JZD88" s="323"/>
      <c r="JZE88" s="323"/>
      <c r="JZF88" s="323"/>
      <c r="JZG88" s="323"/>
      <c r="JZH88" s="323"/>
      <c r="JZI88" s="323"/>
      <c r="JZJ88" s="323"/>
      <c r="JZK88" s="323"/>
      <c r="JZL88" s="323"/>
      <c r="JZM88" s="323"/>
      <c r="JZN88" s="323"/>
      <c r="JZO88" s="323"/>
      <c r="JZP88" s="323"/>
      <c r="JZQ88" s="323"/>
      <c r="JZR88" s="323"/>
      <c r="JZS88" s="323"/>
      <c r="JZT88" s="323"/>
      <c r="JZU88" s="323"/>
      <c r="JZV88" s="323"/>
      <c r="JZW88" s="323"/>
      <c r="JZX88" s="323"/>
      <c r="JZY88" s="323"/>
      <c r="JZZ88" s="323"/>
      <c r="KAA88" s="323"/>
      <c r="KAB88" s="323"/>
      <c r="KAC88" s="323"/>
      <c r="KAD88" s="323"/>
      <c r="KAE88" s="323"/>
      <c r="KAF88" s="323"/>
      <c r="KAG88" s="323"/>
      <c r="KAH88" s="323"/>
      <c r="KAI88" s="323"/>
      <c r="KAJ88" s="323"/>
      <c r="KAK88" s="323"/>
      <c r="KAL88" s="323"/>
      <c r="KAM88" s="323"/>
      <c r="KAN88" s="323"/>
      <c r="KAO88" s="323"/>
      <c r="KAP88" s="323"/>
      <c r="KAQ88" s="323"/>
      <c r="KAR88" s="323"/>
      <c r="KAS88" s="323"/>
      <c r="KAT88" s="323"/>
      <c r="KAU88" s="323"/>
      <c r="KAV88" s="323"/>
      <c r="KAW88" s="323"/>
      <c r="KAX88" s="323"/>
      <c r="KAY88" s="323"/>
      <c r="KAZ88" s="323"/>
      <c r="KBA88" s="323"/>
      <c r="KBB88" s="323"/>
      <c r="KBC88" s="323"/>
      <c r="KBD88" s="323"/>
      <c r="KBE88" s="323"/>
      <c r="KBF88" s="323"/>
      <c r="KBG88" s="323"/>
      <c r="KBH88" s="323"/>
      <c r="KBI88" s="323"/>
      <c r="KBJ88" s="323"/>
      <c r="KBK88" s="323"/>
      <c r="KBL88" s="323"/>
      <c r="KBM88" s="323"/>
      <c r="KBN88" s="323"/>
      <c r="KBO88" s="323"/>
      <c r="KBP88" s="323"/>
      <c r="KBQ88" s="323"/>
      <c r="KBR88" s="323"/>
      <c r="KBS88" s="323"/>
      <c r="KBT88" s="323"/>
      <c r="KBU88" s="323"/>
      <c r="KBV88" s="323"/>
      <c r="KBW88" s="323"/>
      <c r="KBX88" s="323"/>
      <c r="KBY88" s="323"/>
      <c r="KBZ88" s="323"/>
      <c r="KCA88" s="323"/>
      <c r="KCB88" s="323"/>
      <c r="KCC88" s="323"/>
      <c r="KCD88" s="323"/>
      <c r="KCE88" s="323"/>
      <c r="KCF88" s="323"/>
      <c r="KCG88" s="323"/>
      <c r="KCH88" s="323"/>
      <c r="KCI88" s="323"/>
      <c r="KCJ88" s="323"/>
      <c r="KCK88" s="323"/>
      <c r="KCL88" s="323"/>
      <c r="KCM88" s="323"/>
      <c r="KCN88" s="323"/>
      <c r="KCO88" s="323"/>
      <c r="KCP88" s="323"/>
      <c r="KCQ88" s="323"/>
      <c r="KCR88" s="323"/>
      <c r="KCS88" s="323"/>
      <c r="KCT88" s="323"/>
      <c r="KCU88" s="323"/>
      <c r="KCV88" s="323"/>
      <c r="KCW88" s="323"/>
      <c r="KCX88" s="323"/>
      <c r="KCY88" s="323"/>
      <c r="KCZ88" s="323"/>
      <c r="KDA88" s="323"/>
      <c r="KDB88" s="323"/>
      <c r="KDC88" s="323"/>
      <c r="KDD88" s="323"/>
      <c r="KDE88" s="323"/>
      <c r="KDF88" s="323"/>
      <c r="KDG88" s="323"/>
      <c r="KDH88" s="323"/>
      <c r="KDI88" s="323"/>
      <c r="KDJ88" s="323"/>
      <c r="KDK88" s="323"/>
      <c r="KDL88" s="323"/>
      <c r="KDM88" s="323"/>
      <c r="KDN88" s="323"/>
      <c r="KDO88" s="323"/>
      <c r="KDP88" s="323"/>
      <c r="KDQ88" s="323"/>
      <c r="KDR88" s="323"/>
      <c r="KDS88" s="323"/>
      <c r="KDT88" s="323"/>
      <c r="KDU88" s="323"/>
      <c r="KDV88" s="323"/>
      <c r="KDW88" s="323"/>
      <c r="KDX88" s="323"/>
      <c r="KDY88" s="323"/>
      <c r="KDZ88" s="323"/>
      <c r="KEA88" s="323"/>
      <c r="KEB88" s="323"/>
      <c r="KEC88" s="323"/>
      <c r="KED88" s="323"/>
      <c r="KEE88" s="323"/>
      <c r="KEF88" s="323"/>
      <c r="KEG88" s="323"/>
      <c r="KEH88" s="323"/>
      <c r="KEI88" s="323"/>
      <c r="KEJ88" s="323"/>
      <c r="KEK88" s="323"/>
      <c r="KEL88" s="323"/>
      <c r="KEM88" s="323"/>
      <c r="KEN88" s="323"/>
      <c r="KEO88" s="323"/>
      <c r="KEP88" s="323"/>
      <c r="KEQ88" s="323"/>
      <c r="KER88" s="323"/>
      <c r="KES88" s="323"/>
      <c r="KET88" s="323"/>
      <c r="KEU88" s="323"/>
      <c r="KEV88" s="323"/>
      <c r="KEW88" s="323"/>
      <c r="KEX88" s="323"/>
      <c r="KEY88" s="323"/>
      <c r="KEZ88" s="323"/>
      <c r="KFA88" s="323"/>
      <c r="KFB88" s="323"/>
      <c r="KFC88" s="323"/>
      <c r="KFD88" s="323"/>
      <c r="KFE88" s="323"/>
      <c r="KFF88" s="323"/>
      <c r="KFG88" s="323"/>
      <c r="KFH88" s="323"/>
      <c r="KFI88" s="323"/>
      <c r="KFJ88" s="323"/>
      <c r="KFK88" s="323"/>
      <c r="KFL88" s="323"/>
      <c r="KFM88" s="323"/>
      <c r="KFN88" s="323"/>
      <c r="KFO88" s="323"/>
      <c r="KFP88" s="323"/>
      <c r="KFQ88" s="323"/>
      <c r="KFR88" s="323"/>
      <c r="KFS88" s="323"/>
      <c r="KFT88" s="323"/>
      <c r="KFU88" s="323"/>
      <c r="KFV88" s="323"/>
      <c r="KFW88" s="323"/>
      <c r="KFX88" s="323"/>
      <c r="KFY88" s="323"/>
      <c r="KFZ88" s="323"/>
      <c r="KGA88" s="323"/>
      <c r="KGB88" s="323"/>
      <c r="KGC88" s="323"/>
      <c r="KGD88" s="323"/>
      <c r="KGE88" s="323"/>
      <c r="KGF88" s="323"/>
      <c r="KGG88" s="323"/>
      <c r="KGH88" s="323"/>
      <c r="KGI88" s="323"/>
      <c r="KGJ88" s="323"/>
      <c r="KGK88" s="323"/>
      <c r="KGL88" s="323"/>
      <c r="KGM88" s="323"/>
      <c r="KGN88" s="323"/>
      <c r="KGO88" s="323"/>
      <c r="KGP88" s="323"/>
      <c r="KGQ88" s="323"/>
      <c r="KGR88" s="323"/>
      <c r="KGS88" s="323"/>
      <c r="KGT88" s="323"/>
      <c r="KGU88" s="323"/>
      <c r="KGV88" s="323"/>
      <c r="KGW88" s="323"/>
      <c r="KGX88" s="323"/>
      <c r="KGY88" s="323"/>
      <c r="KGZ88" s="323"/>
      <c r="KHA88" s="323"/>
      <c r="KHB88" s="323"/>
      <c r="KHC88" s="323"/>
      <c r="KHD88" s="323"/>
      <c r="KHE88" s="323"/>
      <c r="KHF88" s="323"/>
      <c r="KHG88" s="323"/>
      <c r="KHH88" s="323"/>
      <c r="KHI88" s="323"/>
      <c r="KHJ88" s="323"/>
      <c r="KHK88" s="323"/>
      <c r="KHL88" s="323"/>
      <c r="KHM88" s="323"/>
      <c r="KHN88" s="323"/>
      <c r="KHO88" s="323"/>
      <c r="KHP88" s="323"/>
      <c r="KHQ88" s="323"/>
      <c r="KHR88" s="323"/>
      <c r="KHS88" s="323"/>
      <c r="KHT88" s="323"/>
      <c r="KHU88" s="323"/>
      <c r="KHV88" s="323"/>
      <c r="KHW88" s="323"/>
      <c r="KHX88" s="323"/>
      <c r="KHY88" s="323"/>
      <c r="KHZ88" s="323"/>
      <c r="KIA88" s="323"/>
      <c r="KIB88" s="323"/>
      <c r="KIC88" s="323"/>
      <c r="KID88" s="323"/>
      <c r="KIE88" s="323"/>
      <c r="KIF88" s="323"/>
      <c r="KIG88" s="323"/>
      <c r="KIH88" s="323"/>
      <c r="KII88" s="323"/>
      <c r="KIJ88" s="323"/>
      <c r="KIK88" s="323"/>
      <c r="KIL88" s="323"/>
      <c r="KIM88" s="323"/>
      <c r="KIN88" s="323"/>
      <c r="KIO88" s="323"/>
      <c r="KIP88" s="323"/>
      <c r="KIQ88" s="323"/>
      <c r="KIR88" s="323"/>
      <c r="KIS88" s="323"/>
      <c r="KIT88" s="323"/>
      <c r="KIU88" s="323"/>
      <c r="KIV88" s="323"/>
      <c r="KIW88" s="323"/>
      <c r="KIX88" s="323"/>
      <c r="KIY88" s="323"/>
      <c r="KIZ88" s="323"/>
      <c r="KJA88" s="323"/>
      <c r="KJB88" s="323"/>
      <c r="KJC88" s="323"/>
      <c r="KJD88" s="323"/>
      <c r="KJE88" s="323"/>
      <c r="KJF88" s="323"/>
      <c r="KJG88" s="323"/>
      <c r="KJH88" s="323"/>
      <c r="KJI88" s="323"/>
      <c r="KJJ88" s="323"/>
      <c r="KJK88" s="323"/>
      <c r="KJL88" s="323"/>
      <c r="KJM88" s="323"/>
      <c r="KJN88" s="323"/>
      <c r="KJO88" s="323"/>
      <c r="KJP88" s="323"/>
      <c r="KJQ88" s="323"/>
      <c r="KJR88" s="323"/>
      <c r="KJS88" s="323"/>
      <c r="KJT88" s="323"/>
      <c r="KJU88" s="323"/>
      <c r="KJV88" s="323"/>
      <c r="KJW88" s="323"/>
      <c r="KJX88" s="323"/>
      <c r="KJY88" s="323"/>
      <c r="KJZ88" s="323"/>
      <c r="KKA88" s="323"/>
      <c r="KKB88" s="323"/>
      <c r="KKC88" s="323"/>
      <c r="KKD88" s="323"/>
      <c r="KKE88" s="323"/>
      <c r="KKF88" s="323"/>
      <c r="KKG88" s="323"/>
      <c r="KKH88" s="323"/>
      <c r="KKI88" s="323"/>
      <c r="KKJ88" s="323"/>
      <c r="KKK88" s="323"/>
      <c r="KKL88" s="323"/>
      <c r="KKM88" s="323"/>
      <c r="KKN88" s="323"/>
      <c r="KKO88" s="323"/>
      <c r="KKP88" s="323"/>
      <c r="KKQ88" s="323"/>
      <c r="KKR88" s="323"/>
      <c r="KKS88" s="323"/>
      <c r="KKT88" s="323"/>
      <c r="KKU88" s="323"/>
      <c r="KKV88" s="323"/>
      <c r="KKW88" s="323"/>
      <c r="KKX88" s="323"/>
      <c r="KKY88" s="323"/>
      <c r="KKZ88" s="323"/>
      <c r="KLA88" s="323"/>
      <c r="KLB88" s="323"/>
      <c r="KLC88" s="323"/>
      <c r="KLD88" s="323"/>
      <c r="KLE88" s="323"/>
      <c r="KLF88" s="323"/>
      <c r="KLG88" s="323"/>
      <c r="KLH88" s="323"/>
      <c r="KLI88" s="323"/>
      <c r="KLJ88" s="323"/>
      <c r="KLK88" s="323"/>
      <c r="KLL88" s="323"/>
      <c r="KLM88" s="323"/>
      <c r="KLN88" s="323"/>
      <c r="KLO88" s="323"/>
      <c r="KLP88" s="323"/>
      <c r="KLQ88" s="323"/>
      <c r="KLR88" s="323"/>
      <c r="KLS88" s="323"/>
      <c r="KLT88" s="323"/>
      <c r="KLU88" s="323"/>
      <c r="KLV88" s="323"/>
      <c r="KLW88" s="323"/>
      <c r="KLX88" s="323"/>
      <c r="KLY88" s="323"/>
      <c r="KLZ88" s="323"/>
      <c r="KMA88" s="323"/>
      <c r="KMB88" s="323"/>
      <c r="KMC88" s="323"/>
      <c r="KMD88" s="323"/>
      <c r="KME88" s="323"/>
      <c r="KMF88" s="323"/>
      <c r="KMG88" s="323"/>
      <c r="KMH88" s="323"/>
      <c r="KMI88" s="323"/>
      <c r="KMJ88" s="323"/>
      <c r="KMK88" s="323"/>
      <c r="KML88" s="323"/>
      <c r="KMM88" s="323"/>
      <c r="KMN88" s="323"/>
      <c r="KMO88" s="323"/>
      <c r="KMP88" s="323"/>
      <c r="KMQ88" s="323"/>
      <c r="KMR88" s="323"/>
      <c r="KMS88" s="323"/>
      <c r="KMT88" s="323"/>
      <c r="KMU88" s="323"/>
      <c r="KMV88" s="323"/>
      <c r="KMW88" s="323"/>
      <c r="KMX88" s="323"/>
      <c r="KMY88" s="323"/>
      <c r="KMZ88" s="323"/>
      <c r="KNA88" s="323"/>
      <c r="KNB88" s="323"/>
      <c r="KNC88" s="323"/>
      <c r="KND88" s="323"/>
      <c r="KNE88" s="323"/>
      <c r="KNF88" s="323"/>
      <c r="KNG88" s="323"/>
      <c r="KNH88" s="323"/>
      <c r="KNI88" s="323"/>
      <c r="KNJ88" s="323"/>
      <c r="KNK88" s="323"/>
      <c r="KNL88" s="323"/>
      <c r="KNM88" s="323"/>
      <c r="KNN88" s="323"/>
      <c r="KNO88" s="323"/>
      <c r="KNP88" s="323"/>
      <c r="KNQ88" s="323"/>
      <c r="KNR88" s="323"/>
      <c r="KNS88" s="323"/>
      <c r="KNT88" s="323"/>
      <c r="KNU88" s="323"/>
      <c r="KNV88" s="323"/>
      <c r="KNW88" s="323"/>
      <c r="KNX88" s="323"/>
      <c r="KNY88" s="323"/>
      <c r="KNZ88" s="323"/>
      <c r="KOA88" s="323"/>
      <c r="KOB88" s="323"/>
      <c r="KOC88" s="323"/>
      <c r="KOD88" s="323"/>
      <c r="KOE88" s="323"/>
      <c r="KOF88" s="323"/>
      <c r="KOG88" s="323"/>
      <c r="KOH88" s="323"/>
      <c r="KOI88" s="323"/>
      <c r="KOJ88" s="323"/>
      <c r="KOK88" s="323"/>
      <c r="KOL88" s="323"/>
      <c r="KOM88" s="323"/>
      <c r="KON88" s="323"/>
      <c r="KOO88" s="323"/>
      <c r="KOP88" s="323"/>
      <c r="KOQ88" s="323"/>
      <c r="KOR88" s="323"/>
      <c r="KOS88" s="323"/>
      <c r="KOT88" s="323"/>
      <c r="KOU88" s="323"/>
      <c r="KOV88" s="323"/>
      <c r="KOW88" s="323"/>
      <c r="KOX88" s="323"/>
      <c r="KOY88" s="323"/>
      <c r="KOZ88" s="323"/>
      <c r="KPA88" s="323"/>
      <c r="KPB88" s="323"/>
      <c r="KPC88" s="323"/>
      <c r="KPD88" s="323"/>
      <c r="KPE88" s="323"/>
      <c r="KPF88" s="323"/>
      <c r="KPG88" s="323"/>
      <c r="KPH88" s="323"/>
      <c r="KPI88" s="323"/>
      <c r="KPJ88" s="323"/>
      <c r="KPK88" s="323"/>
      <c r="KPL88" s="323"/>
      <c r="KPM88" s="323"/>
      <c r="KPN88" s="323"/>
      <c r="KPO88" s="323"/>
      <c r="KPP88" s="323"/>
      <c r="KPQ88" s="323"/>
      <c r="KPR88" s="323"/>
      <c r="KPS88" s="323"/>
      <c r="KPT88" s="323"/>
      <c r="KPU88" s="323"/>
      <c r="KPV88" s="323"/>
      <c r="KPW88" s="323"/>
      <c r="KPX88" s="323"/>
      <c r="KPY88" s="323"/>
      <c r="KPZ88" s="323"/>
      <c r="KQA88" s="323"/>
      <c r="KQB88" s="323"/>
      <c r="KQC88" s="323"/>
      <c r="KQD88" s="323"/>
      <c r="KQE88" s="323"/>
      <c r="KQF88" s="323"/>
      <c r="KQG88" s="323"/>
      <c r="KQH88" s="323"/>
      <c r="KQI88" s="323"/>
      <c r="KQJ88" s="323"/>
      <c r="KQK88" s="323"/>
      <c r="KQL88" s="323"/>
      <c r="KQM88" s="323"/>
      <c r="KQN88" s="323"/>
      <c r="KQO88" s="323"/>
      <c r="KQP88" s="323"/>
      <c r="KQQ88" s="323"/>
      <c r="KQR88" s="323"/>
      <c r="KQS88" s="323"/>
      <c r="KQT88" s="323"/>
      <c r="KQU88" s="323"/>
      <c r="KQV88" s="323"/>
      <c r="KQW88" s="323"/>
      <c r="KQX88" s="323"/>
      <c r="KQY88" s="323"/>
      <c r="KQZ88" s="323"/>
      <c r="KRA88" s="323"/>
      <c r="KRB88" s="323"/>
      <c r="KRC88" s="323"/>
      <c r="KRD88" s="323"/>
      <c r="KRE88" s="323"/>
      <c r="KRF88" s="323"/>
      <c r="KRG88" s="323"/>
      <c r="KRH88" s="323"/>
      <c r="KRI88" s="323"/>
      <c r="KRJ88" s="323"/>
      <c r="KRK88" s="323"/>
      <c r="KRL88" s="323"/>
      <c r="KRM88" s="323"/>
      <c r="KRN88" s="323"/>
      <c r="KRO88" s="323"/>
      <c r="KRP88" s="323"/>
      <c r="KRQ88" s="323"/>
      <c r="KRR88" s="323"/>
      <c r="KRS88" s="323"/>
      <c r="KRT88" s="323"/>
      <c r="KRU88" s="323"/>
      <c r="KRV88" s="323"/>
      <c r="KRW88" s="323"/>
      <c r="KRX88" s="323"/>
      <c r="KRY88" s="323"/>
      <c r="KRZ88" s="323"/>
      <c r="KSA88" s="323"/>
      <c r="KSB88" s="323"/>
      <c r="KSC88" s="323"/>
      <c r="KSD88" s="323"/>
      <c r="KSE88" s="323"/>
      <c r="KSF88" s="323"/>
      <c r="KSG88" s="323"/>
      <c r="KSH88" s="323"/>
      <c r="KSI88" s="323"/>
      <c r="KSJ88" s="323"/>
      <c r="KSK88" s="323"/>
      <c r="KSL88" s="323"/>
      <c r="KSM88" s="323"/>
      <c r="KSN88" s="323"/>
      <c r="KSO88" s="323"/>
      <c r="KSP88" s="323"/>
      <c r="KSQ88" s="323"/>
      <c r="KSR88" s="323"/>
      <c r="KSS88" s="323"/>
      <c r="KST88" s="323"/>
      <c r="KSU88" s="323"/>
      <c r="KSV88" s="323"/>
      <c r="KSW88" s="323"/>
      <c r="KSX88" s="323"/>
      <c r="KSY88" s="323"/>
      <c r="KSZ88" s="323"/>
      <c r="KTA88" s="323"/>
      <c r="KTB88" s="323"/>
      <c r="KTC88" s="323"/>
      <c r="KTD88" s="323"/>
      <c r="KTE88" s="323"/>
      <c r="KTF88" s="323"/>
      <c r="KTG88" s="323"/>
      <c r="KTH88" s="323"/>
      <c r="KTI88" s="323"/>
      <c r="KTJ88" s="323"/>
      <c r="KTK88" s="323"/>
      <c r="KTL88" s="323"/>
      <c r="KTM88" s="323"/>
      <c r="KTN88" s="323"/>
      <c r="KTO88" s="323"/>
      <c r="KTP88" s="323"/>
      <c r="KTQ88" s="323"/>
      <c r="KTR88" s="323"/>
      <c r="KTS88" s="323"/>
      <c r="KTT88" s="323"/>
      <c r="KTU88" s="323"/>
      <c r="KTV88" s="323"/>
      <c r="KTW88" s="323"/>
      <c r="KTX88" s="323"/>
      <c r="KTY88" s="323"/>
      <c r="KTZ88" s="323"/>
      <c r="KUA88" s="323"/>
      <c r="KUB88" s="323"/>
      <c r="KUC88" s="323"/>
      <c r="KUD88" s="323"/>
      <c r="KUE88" s="323"/>
      <c r="KUF88" s="323"/>
      <c r="KUG88" s="323"/>
      <c r="KUH88" s="323"/>
      <c r="KUI88" s="323"/>
      <c r="KUJ88" s="323"/>
      <c r="KUK88" s="323"/>
      <c r="KUL88" s="323"/>
      <c r="KUM88" s="323"/>
      <c r="KUN88" s="323"/>
      <c r="KUO88" s="323"/>
      <c r="KUP88" s="323"/>
      <c r="KUQ88" s="323"/>
      <c r="KUR88" s="323"/>
      <c r="KUS88" s="323"/>
      <c r="KUT88" s="323"/>
      <c r="KUU88" s="323"/>
      <c r="KUV88" s="323"/>
      <c r="KUW88" s="323"/>
      <c r="KUX88" s="323"/>
      <c r="KUY88" s="323"/>
      <c r="KUZ88" s="323"/>
      <c r="KVA88" s="323"/>
      <c r="KVB88" s="323"/>
      <c r="KVC88" s="323"/>
      <c r="KVD88" s="323"/>
      <c r="KVE88" s="323"/>
      <c r="KVF88" s="323"/>
      <c r="KVG88" s="323"/>
      <c r="KVH88" s="323"/>
      <c r="KVI88" s="323"/>
      <c r="KVJ88" s="323"/>
      <c r="KVK88" s="323"/>
      <c r="KVL88" s="323"/>
      <c r="KVM88" s="323"/>
      <c r="KVN88" s="323"/>
      <c r="KVO88" s="323"/>
      <c r="KVP88" s="323"/>
      <c r="KVQ88" s="323"/>
      <c r="KVR88" s="323"/>
      <c r="KVS88" s="323"/>
      <c r="KVT88" s="323"/>
      <c r="KVU88" s="323"/>
      <c r="KVV88" s="323"/>
      <c r="KVW88" s="323"/>
      <c r="KVX88" s="323"/>
      <c r="KVY88" s="323"/>
      <c r="KVZ88" s="323"/>
      <c r="KWA88" s="323"/>
      <c r="KWB88" s="323"/>
      <c r="KWC88" s="323"/>
      <c r="KWD88" s="323"/>
      <c r="KWE88" s="323"/>
      <c r="KWF88" s="323"/>
      <c r="KWG88" s="323"/>
      <c r="KWH88" s="323"/>
      <c r="KWI88" s="323"/>
      <c r="KWJ88" s="323"/>
      <c r="KWK88" s="323"/>
      <c r="KWL88" s="323"/>
      <c r="KWM88" s="323"/>
      <c r="KWN88" s="323"/>
      <c r="KWO88" s="323"/>
      <c r="KWP88" s="323"/>
      <c r="KWQ88" s="323"/>
      <c r="KWR88" s="323"/>
      <c r="KWS88" s="323"/>
      <c r="KWT88" s="323"/>
      <c r="KWU88" s="323"/>
      <c r="KWV88" s="323"/>
      <c r="KWW88" s="323"/>
      <c r="KWX88" s="323"/>
      <c r="KWY88" s="323"/>
      <c r="KWZ88" s="323"/>
      <c r="KXA88" s="323"/>
      <c r="KXB88" s="323"/>
      <c r="KXC88" s="323"/>
      <c r="KXD88" s="323"/>
      <c r="KXE88" s="323"/>
      <c r="KXF88" s="323"/>
      <c r="KXG88" s="323"/>
      <c r="KXH88" s="323"/>
      <c r="KXI88" s="323"/>
      <c r="KXJ88" s="323"/>
      <c r="KXK88" s="323"/>
      <c r="KXL88" s="323"/>
      <c r="KXM88" s="323"/>
      <c r="KXN88" s="323"/>
      <c r="KXO88" s="323"/>
      <c r="KXP88" s="323"/>
      <c r="KXQ88" s="323"/>
      <c r="KXR88" s="323"/>
      <c r="KXS88" s="323"/>
      <c r="KXT88" s="323"/>
      <c r="KXU88" s="323"/>
      <c r="KXV88" s="323"/>
      <c r="KXW88" s="323"/>
      <c r="KXX88" s="323"/>
      <c r="KXY88" s="323"/>
      <c r="KXZ88" s="323"/>
      <c r="KYA88" s="323"/>
      <c r="KYB88" s="323"/>
      <c r="KYC88" s="323"/>
      <c r="KYD88" s="323"/>
      <c r="KYE88" s="323"/>
      <c r="KYF88" s="323"/>
      <c r="KYG88" s="323"/>
      <c r="KYH88" s="323"/>
      <c r="KYI88" s="323"/>
      <c r="KYJ88" s="323"/>
      <c r="KYK88" s="323"/>
      <c r="KYL88" s="323"/>
      <c r="KYM88" s="323"/>
      <c r="KYN88" s="323"/>
      <c r="KYO88" s="323"/>
      <c r="KYP88" s="323"/>
      <c r="KYQ88" s="323"/>
      <c r="KYR88" s="323"/>
      <c r="KYS88" s="323"/>
      <c r="KYT88" s="323"/>
      <c r="KYU88" s="323"/>
      <c r="KYV88" s="323"/>
      <c r="KYW88" s="323"/>
      <c r="KYX88" s="323"/>
      <c r="KYY88" s="323"/>
      <c r="KYZ88" s="323"/>
      <c r="KZA88" s="323"/>
      <c r="KZB88" s="323"/>
      <c r="KZC88" s="323"/>
      <c r="KZD88" s="323"/>
      <c r="KZE88" s="323"/>
      <c r="KZF88" s="323"/>
      <c r="KZG88" s="323"/>
      <c r="KZH88" s="323"/>
      <c r="KZI88" s="323"/>
      <c r="KZJ88" s="323"/>
      <c r="KZK88" s="323"/>
      <c r="KZL88" s="323"/>
      <c r="KZM88" s="323"/>
      <c r="KZN88" s="323"/>
      <c r="KZO88" s="323"/>
      <c r="KZP88" s="323"/>
      <c r="KZQ88" s="323"/>
      <c r="KZR88" s="323"/>
      <c r="KZS88" s="323"/>
      <c r="KZT88" s="323"/>
      <c r="KZU88" s="323"/>
      <c r="KZV88" s="323"/>
      <c r="KZW88" s="323"/>
      <c r="KZX88" s="323"/>
      <c r="KZY88" s="323"/>
      <c r="KZZ88" s="323"/>
      <c r="LAA88" s="323"/>
      <c r="LAB88" s="323"/>
      <c r="LAC88" s="323"/>
      <c r="LAD88" s="323"/>
      <c r="LAE88" s="323"/>
      <c r="LAF88" s="323"/>
      <c r="LAG88" s="323"/>
      <c r="LAH88" s="323"/>
      <c r="LAI88" s="323"/>
      <c r="LAJ88" s="323"/>
      <c r="LAK88" s="323"/>
      <c r="LAL88" s="323"/>
      <c r="LAM88" s="323"/>
      <c r="LAN88" s="323"/>
      <c r="LAO88" s="323"/>
      <c r="LAP88" s="323"/>
      <c r="LAQ88" s="323"/>
      <c r="LAR88" s="323"/>
      <c r="LAS88" s="323"/>
      <c r="LAT88" s="323"/>
      <c r="LAU88" s="323"/>
      <c r="LAV88" s="323"/>
      <c r="LAW88" s="323"/>
      <c r="LAX88" s="323"/>
      <c r="LAY88" s="323"/>
      <c r="LAZ88" s="323"/>
      <c r="LBA88" s="323"/>
      <c r="LBB88" s="323"/>
      <c r="LBC88" s="323"/>
      <c r="LBD88" s="323"/>
      <c r="LBE88" s="323"/>
      <c r="LBF88" s="323"/>
      <c r="LBG88" s="323"/>
      <c r="LBH88" s="323"/>
      <c r="LBI88" s="323"/>
      <c r="LBJ88" s="323"/>
      <c r="LBK88" s="323"/>
      <c r="LBL88" s="323"/>
      <c r="LBM88" s="323"/>
      <c r="LBN88" s="323"/>
      <c r="LBO88" s="323"/>
      <c r="LBP88" s="323"/>
      <c r="LBQ88" s="323"/>
      <c r="LBR88" s="323"/>
      <c r="LBS88" s="323"/>
      <c r="LBT88" s="323"/>
      <c r="LBU88" s="323"/>
      <c r="LBV88" s="323"/>
      <c r="LBW88" s="323"/>
      <c r="LBX88" s="323"/>
      <c r="LBY88" s="323"/>
      <c r="LBZ88" s="323"/>
      <c r="LCA88" s="323"/>
      <c r="LCB88" s="323"/>
      <c r="LCC88" s="323"/>
      <c r="LCD88" s="323"/>
      <c r="LCE88" s="323"/>
      <c r="LCF88" s="323"/>
      <c r="LCG88" s="323"/>
      <c r="LCH88" s="323"/>
      <c r="LCI88" s="323"/>
      <c r="LCJ88" s="323"/>
      <c r="LCK88" s="323"/>
      <c r="LCL88" s="323"/>
      <c r="LCM88" s="323"/>
      <c r="LCN88" s="323"/>
      <c r="LCO88" s="323"/>
      <c r="LCP88" s="323"/>
      <c r="LCQ88" s="323"/>
      <c r="LCR88" s="323"/>
      <c r="LCS88" s="323"/>
      <c r="LCT88" s="323"/>
      <c r="LCU88" s="323"/>
      <c r="LCV88" s="323"/>
      <c r="LCW88" s="323"/>
      <c r="LCX88" s="323"/>
      <c r="LCY88" s="323"/>
      <c r="LCZ88" s="323"/>
      <c r="LDA88" s="323"/>
      <c r="LDB88" s="323"/>
      <c r="LDC88" s="323"/>
      <c r="LDD88" s="323"/>
      <c r="LDE88" s="323"/>
      <c r="LDF88" s="323"/>
      <c r="LDG88" s="323"/>
      <c r="LDH88" s="323"/>
      <c r="LDI88" s="323"/>
      <c r="LDJ88" s="323"/>
      <c r="LDK88" s="323"/>
      <c r="LDL88" s="323"/>
      <c r="LDM88" s="323"/>
      <c r="LDN88" s="323"/>
      <c r="LDO88" s="323"/>
      <c r="LDP88" s="323"/>
      <c r="LDQ88" s="323"/>
      <c r="LDR88" s="323"/>
      <c r="LDS88" s="323"/>
      <c r="LDT88" s="323"/>
      <c r="LDU88" s="323"/>
      <c r="LDV88" s="323"/>
      <c r="LDW88" s="323"/>
      <c r="LDX88" s="323"/>
      <c r="LDY88" s="323"/>
      <c r="LDZ88" s="323"/>
      <c r="LEA88" s="323"/>
      <c r="LEB88" s="323"/>
      <c r="LEC88" s="323"/>
      <c r="LED88" s="323"/>
      <c r="LEE88" s="323"/>
      <c r="LEF88" s="323"/>
      <c r="LEG88" s="323"/>
      <c r="LEH88" s="323"/>
      <c r="LEI88" s="323"/>
      <c r="LEJ88" s="323"/>
      <c r="LEK88" s="323"/>
      <c r="LEL88" s="323"/>
      <c r="LEM88" s="323"/>
      <c r="LEN88" s="323"/>
      <c r="LEO88" s="323"/>
      <c r="LEP88" s="323"/>
      <c r="LEQ88" s="323"/>
      <c r="LER88" s="323"/>
      <c r="LES88" s="323"/>
      <c r="LET88" s="323"/>
      <c r="LEU88" s="323"/>
      <c r="LEV88" s="323"/>
      <c r="LEW88" s="323"/>
      <c r="LEX88" s="323"/>
      <c r="LEY88" s="323"/>
      <c r="LEZ88" s="323"/>
      <c r="LFA88" s="323"/>
      <c r="LFB88" s="323"/>
      <c r="LFC88" s="323"/>
      <c r="LFD88" s="323"/>
      <c r="LFE88" s="323"/>
      <c r="LFF88" s="323"/>
      <c r="LFG88" s="323"/>
      <c r="LFH88" s="323"/>
      <c r="LFI88" s="323"/>
      <c r="LFJ88" s="323"/>
      <c r="LFK88" s="323"/>
      <c r="LFL88" s="323"/>
      <c r="LFM88" s="323"/>
      <c r="LFN88" s="323"/>
      <c r="LFO88" s="323"/>
      <c r="LFP88" s="323"/>
      <c r="LFQ88" s="323"/>
      <c r="LFR88" s="323"/>
      <c r="LFS88" s="323"/>
      <c r="LFT88" s="323"/>
      <c r="LFU88" s="323"/>
      <c r="LFV88" s="323"/>
      <c r="LFW88" s="323"/>
      <c r="LFX88" s="323"/>
      <c r="LFY88" s="323"/>
      <c r="LFZ88" s="323"/>
      <c r="LGA88" s="323"/>
      <c r="LGB88" s="323"/>
      <c r="LGC88" s="323"/>
      <c r="LGD88" s="323"/>
      <c r="LGE88" s="323"/>
      <c r="LGF88" s="323"/>
      <c r="LGG88" s="323"/>
      <c r="LGH88" s="323"/>
      <c r="LGI88" s="323"/>
      <c r="LGJ88" s="323"/>
      <c r="LGK88" s="323"/>
      <c r="LGL88" s="323"/>
      <c r="LGM88" s="323"/>
      <c r="LGN88" s="323"/>
      <c r="LGO88" s="323"/>
      <c r="LGP88" s="323"/>
      <c r="LGQ88" s="323"/>
      <c r="LGR88" s="323"/>
      <c r="LGS88" s="323"/>
      <c r="LGT88" s="323"/>
      <c r="LGU88" s="323"/>
      <c r="LGV88" s="323"/>
      <c r="LGW88" s="323"/>
      <c r="LGX88" s="323"/>
      <c r="LGY88" s="323"/>
      <c r="LGZ88" s="323"/>
      <c r="LHA88" s="323"/>
      <c r="LHB88" s="323"/>
      <c r="LHC88" s="323"/>
      <c r="LHD88" s="323"/>
      <c r="LHE88" s="323"/>
      <c r="LHF88" s="323"/>
      <c r="LHG88" s="323"/>
      <c r="LHH88" s="323"/>
      <c r="LHI88" s="323"/>
      <c r="LHJ88" s="323"/>
      <c r="LHK88" s="323"/>
      <c r="LHL88" s="323"/>
      <c r="LHM88" s="323"/>
      <c r="LHN88" s="323"/>
      <c r="LHO88" s="323"/>
      <c r="LHP88" s="323"/>
      <c r="LHQ88" s="323"/>
      <c r="LHR88" s="323"/>
      <c r="LHS88" s="323"/>
      <c r="LHT88" s="323"/>
      <c r="LHU88" s="323"/>
      <c r="LHV88" s="323"/>
      <c r="LHW88" s="323"/>
      <c r="LHX88" s="323"/>
      <c r="LHY88" s="323"/>
      <c r="LHZ88" s="323"/>
      <c r="LIA88" s="323"/>
      <c r="LIB88" s="323"/>
      <c r="LIC88" s="323"/>
      <c r="LID88" s="323"/>
      <c r="LIE88" s="323"/>
      <c r="LIF88" s="323"/>
      <c r="LIG88" s="323"/>
      <c r="LIH88" s="323"/>
      <c r="LII88" s="323"/>
      <c r="LIJ88" s="323"/>
      <c r="LIK88" s="323"/>
      <c r="LIL88" s="323"/>
      <c r="LIM88" s="323"/>
      <c r="LIN88" s="323"/>
      <c r="LIO88" s="323"/>
      <c r="LIP88" s="323"/>
      <c r="LIQ88" s="323"/>
      <c r="LIR88" s="323"/>
      <c r="LIS88" s="323"/>
      <c r="LIT88" s="323"/>
      <c r="LIU88" s="323"/>
      <c r="LIV88" s="323"/>
      <c r="LIW88" s="323"/>
      <c r="LIX88" s="323"/>
      <c r="LIY88" s="323"/>
      <c r="LIZ88" s="323"/>
      <c r="LJA88" s="323"/>
      <c r="LJB88" s="323"/>
      <c r="LJC88" s="323"/>
      <c r="LJD88" s="323"/>
      <c r="LJE88" s="323"/>
      <c r="LJF88" s="323"/>
      <c r="LJG88" s="323"/>
      <c r="LJH88" s="323"/>
      <c r="LJI88" s="323"/>
      <c r="LJJ88" s="323"/>
      <c r="LJK88" s="323"/>
      <c r="LJL88" s="323"/>
      <c r="LJM88" s="323"/>
      <c r="LJN88" s="323"/>
      <c r="LJO88" s="323"/>
      <c r="LJP88" s="323"/>
      <c r="LJQ88" s="323"/>
      <c r="LJR88" s="323"/>
      <c r="LJS88" s="323"/>
      <c r="LJT88" s="323"/>
      <c r="LJU88" s="323"/>
      <c r="LJV88" s="323"/>
      <c r="LJW88" s="323"/>
      <c r="LJX88" s="323"/>
      <c r="LJY88" s="323"/>
      <c r="LJZ88" s="323"/>
      <c r="LKA88" s="323"/>
      <c r="LKB88" s="323"/>
      <c r="LKC88" s="323"/>
      <c r="LKD88" s="323"/>
      <c r="LKE88" s="323"/>
      <c r="LKF88" s="323"/>
      <c r="LKG88" s="323"/>
      <c r="LKH88" s="323"/>
      <c r="LKI88" s="323"/>
      <c r="LKJ88" s="323"/>
      <c r="LKK88" s="323"/>
      <c r="LKL88" s="323"/>
      <c r="LKM88" s="323"/>
      <c r="LKN88" s="323"/>
      <c r="LKO88" s="323"/>
      <c r="LKP88" s="323"/>
      <c r="LKQ88" s="323"/>
      <c r="LKR88" s="323"/>
      <c r="LKS88" s="323"/>
      <c r="LKT88" s="323"/>
      <c r="LKU88" s="323"/>
      <c r="LKV88" s="323"/>
      <c r="LKW88" s="323"/>
      <c r="LKX88" s="323"/>
      <c r="LKY88" s="323"/>
      <c r="LKZ88" s="323"/>
      <c r="LLA88" s="323"/>
      <c r="LLB88" s="323"/>
      <c r="LLC88" s="323"/>
      <c r="LLD88" s="323"/>
      <c r="LLE88" s="323"/>
      <c r="LLF88" s="323"/>
      <c r="LLG88" s="323"/>
      <c r="LLH88" s="323"/>
      <c r="LLI88" s="323"/>
      <c r="LLJ88" s="323"/>
      <c r="LLK88" s="323"/>
      <c r="LLL88" s="323"/>
      <c r="LLM88" s="323"/>
      <c r="LLN88" s="323"/>
      <c r="LLO88" s="323"/>
      <c r="LLP88" s="323"/>
      <c r="LLQ88" s="323"/>
      <c r="LLR88" s="323"/>
      <c r="LLS88" s="323"/>
      <c r="LLT88" s="323"/>
      <c r="LLU88" s="323"/>
      <c r="LLV88" s="323"/>
      <c r="LLW88" s="323"/>
      <c r="LLX88" s="323"/>
      <c r="LLY88" s="323"/>
      <c r="LLZ88" s="323"/>
      <c r="LMA88" s="323"/>
      <c r="LMB88" s="323"/>
      <c r="LMC88" s="323"/>
      <c r="LMD88" s="323"/>
      <c r="LME88" s="323"/>
      <c r="LMF88" s="323"/>
      <c r="LMG88" s="323"/>
      <c r="LMH88" s="323"/>
      <c r="LMI88" s="323"/>
      <c r="LMJ88" s="323"/>
      <c r="LMK88" s="323"/>
      <c r="LML88" s="323"/>
      <c r="LMM88" s="323"/>
      <c r="LMN88" s="323"/>
      <c r="LMO88" s="323"/>
      <c r="LMP88" s="323"/>
      <c r="LMQ88" s="323"/>
      <c r="LMR88" s="323"/>
      <c r="LMS88" s="323"/>
      <c r="LMT88" s="323"/>
      <c r="LMU88" s="323"/>
      <c r="LMV88" s="323"/>
      <c r="LMW88" s="323"/>
      <c r="LMX88" s="323"/>
      <c r="LMY88" s="323"/>
      <c r="LMZ88" s="323"/>
      <c r="LNA88" s="323"/>
      <c r="LNB88" s="323"/>
      <c r="LNC88" s="323"/>
      <c r="LND88" s="323"/>
      <c r="LNE88" s="323"/>
      <c r="LNF88" s="323"/>
      <c r="LNG88" s="323"/>
      <c r="LNH88" s="323"/>
      <c r="LNI88" s="323"/>
      <c r="LNJ88" s="323"/>
      <c r="LNK88" s="323"/>
      <c r="LNL88" s="323"/>
      <c r="LNM88" s="323"/>
      <c r="LNN88" s="323"/>
      <c r="LNO88" s="323"/>
      <c r="LNP88" s="323"/>
      <c r="LNQ88" s="323"/>
      <c r="LNR88" s="323"/>
      <c r="LNS88" s="323"/>
      <c r="LNT88" s="323"/>
      <c r="LNU88" s="323"/>
      <c r="LNV88" s="323"/>
      <c r="LNW88" s="323"/>
      <c r="LNX88" s="323"/>
      <c r="LNY88" s="323"/>
      <c r="LNZ88" s="323"/>
      <c r="LOA88" s="323"/>
      <c r="LOB88" s="323"/>
      <c r="LOC88" s="323"/>
      <c r="LOD88" s="323"/>
      <c r="LOE88" s="323"/>
      <c r="LOF88" s="323"/>
      <c r="LOG88" s="323"/>
      <c r="LOH88" s="323"/>
      <c r="LOI88" s="323"/>
      <c r="LOJ88" s="323"/>
      <c r="LOK88" s="323"/>
      <c r="LOL88" s="323"/>
      <c r="LOM88" s="323"/>
      <c r="LON88" s="323"/>
      <c r="LOO88" s="323"/>
      <c r="LOP88" s="323"/>
      <c r="LOQ88" s="323"/>
      <c r="LOR88" s="323"/>
      <c r="LOS88" s="323"/>
      <c r="LOT88" s="323"/>
      <c r="LOU88" s="323"/>
      <c r="LOV88" s="323"/>
      <c r="LOW88" s="323"/>
      <c r="LOX88" s="323"/>
      <c r="LOY88" s="323"/>
      <c r="LOZ88" s="323"/>
      <c r="LPA88" s="323"/>
      <c r="LPB88" s="323"/>
      <c r="LPC88" s="323"/>
      <c r="LPD88" s="323"/>
      <c r="LPE88" s="323"/>
      <c r="LPF88" s="323"/>
      <c r="LPG88" s="323"/>
      <c r="LPH88" s="323"/>
      <c r="LPI88" s="323"/>
      <c r="LPJ88" s="323"/>
      <c r="LPK88" s="323"/>
      <c r="LPL88" s="323"/>
      <c r="LPM88" s="323"/>
      <c r="LPN88" s="323"/>
      <c r="LPO88" s="323"/>
      <c r="LPP88" s="323"/>
      <c r="LPQ88" s="323"/>
      <c r="LPR88" s="323"/>
      <c r="LPS88" s="323"/>
      <c r="LPT88" s="323"/>
      <c r="LPU88" s="323"/>
      <c r="LPV88" s="323"/>
      <c r="LPW88" s="323"/>
      <c r="LPX88" s="323"/>
      <c r="LPY88" s="323"/>
      <c r="LPZ88" s="323"/>
      <c r="LQA88" s="323"/>
      <c r="LQB88" s="323"/>
      <c r="LQC88" s="323"/>
      <c r="LQD88" s="323"/>
      <c r="LQE88" s="323"/>
      <c r="LQF88" s="323"/>
      <c r="LQG88" s="323"/>
      <c r="LQH88" s="323"/>
      <c r="LQI88" s="323"/>
      <c r="LQJ88" s="323"/>
      <c r="LQK88" s="323"/>
      <c r="LQL88" s="323"/>
      <c r="LQM88" s="323"/>
      <c r="LQN88" s="323"/>
      <c r="LQO88" s="323"/>
      <c r="LQP88" s="323"/>
      <c r="LQQ88" s="323"/>
      <c r="LQR88" s="323"/>
      <c r="LQS88" s="323"/>
      <c r="LQT88" s="323"/>
      <c r="LQU88" s="323"/>
      <c r="LQV88" s="323"/>
      <c r="LQW88" s="323"/>
      <c r="LQX88" s="323"/>
      <c r="LQY88" s="323"/>
      <c r="LQZ88" s="323"/>
      <c r="LRA88" s="323"/>
      <c r="LRB88" s="323"/>
      <c r="LRC88" s="323"/>
      <c r="LRD88" s="323"/>
      <c r="LRE88" s="323"/>
      <c r="LRF88" s="323"/>
      <c r="LRG88" s="323"/>
      <c r="LRH88" s="323"/>
      <c r="LRI88" s="323"/>
      <c r="LRJ88" s="323"/>
      <c r="LRK88" s="323"/>
      <c r="LRL88" s="323"/>
      <c r="LRM88" s="323"/>
      <c r="LRN88" s="323"/>
      <c r="LRO88" s="323"/>
      <c r="LRP88" s="323"/>
      <c r="LRQ88" s="323"/>
      <c r="LRR88" s="323"/>
      <c r="LRS88" s="323"/>
      <c r="LRT88" s="323"/>
      <c r="LRU88" s="323"/>
      <c r="LRV88" s="323"/>
      <c r="LRW88" s="323"/>
      <c r="LRX88" s="323"/>
      <c r="LRY88" s="323"/>
      <c r="LRZ88" s="323"/>
      <c r="LSA88" s="323"/>
      <c r="LSB88" s="323"/>
      <c r="LSC88" s="323"/>
      <c r="LSD88" s="323"/>
      <c r="LSE88" s="323"/>
      <c r="LSF88" s="323"/>
      <c r="LSG88" s="323"/>
      <c r="LSH88" s="323"/>
      <c r="LSI88" s="323"/>
      <c r="LSJ88" s="323"/>
      <c r="LSK88" s="323"/>
      <c r="LSL88" s="323"/>
      <c r="LSM88" s="323"/>
      <c r="LSN88" s="323"/>
      <c r="LSO88" s="323"/>
      <c r="LSP88" s="323"/>
      <c r="LSQ88" s="323"/>
      <c r="LSR88" s="323"/>
      <c r="LSS88" s="323"/>
      <c r="LST88" s="323"/>
      <c r="LSU88" s="323"/>
      <c r="LSV88" s="323"/>
      <c r="LSW88" s="323"/>
      <c r="LSX88" s="323"/>
      <c r="LSY88" s="323"/>
      <c r="LSZ88" s="323"/>
      <c r="LTA88" s="323"/>
      <c r="LTB88" s="323"/>
      <c r="LTC88" s="323"/>
      <c r="LTD88" s="323"/>
      <c r="LTE88" s="323"/>
      <c r="LTF88" s="323"/>
      <c r="LTG88" s="323"/>
      <c r="LTH88" s="323"/>
      <c r="LTI88" s="323"/>
      <c r="LTJ88" s="323"/>
      <c r="LTK88" s="323"/>
      <c r="LTL88" s="323"/>
      <c r="LTM88" s="323"/>
      <c r="LTN88" s="323"/>
      <c r="LTO88" s="323"/>
      <c r="LTP88" s="323"/>
      <c r="LTQ88" s="323"/>
      <c r="LTR88" s="323"/>
      <c r="LTS88" s="323"/>
      <c r="LTT88" s="323"/>
      <c r="LTU88" s="323"/>
      <c r="LTV88" s="323"/>
      <c r="LTW88" s="323"/>
      <c r="LTX88" s="323"/>
      <c r="LTY88" s="323"/>
      <c r="LTZ88" s="323"/>
      <c r="LUA88" s="323"/>
      <c r="LUB88" s="323"/>
      <c r="LUC88" s="323"/>
      <c r="LUD88" s="323"/>
      <c r="LUE88" s="323"/>
      <c r="LUF88" s="323"/>
      <c r="LUG88" s="323"/>
      <c r="LUH88" s="323"/>
      <c r="LUI88" s="323"/>
      <c r="LUJ88" s="323"/>
      <c r="LUK88" s="323"/>
      <c r="LUL88" s="323"/>
      <c r="LUM88" s="323"/>
      <c r="LUN88" s="323"/>
      <c r="LUO88" s="323"/>
      <c r="LUP88" s="323"/>
      <c r="LUQ88" s="323"/>
      <c r="LUR88" s="323"/>
      <c r="LUS88" s="323"/>
      <c r="LUT88" s="323"/>
      <c r="LUU88" s="323"/>
      <c r="LUV88" s="323"/>
      <c r="LUW88" s="323"/>
      <c r="LUX88" s="323"/>
      <c r="LUY88" s="323"/>
      <c r="LUZ88" s="323"/>
      <c r="LVA88" s="323"/>
      <c r="LVB88" s="323"/>
      <c r="LVC88" s="323"/>
      <c r="LVD88" s="323"/>
      <c r="LVE88" s="323"/>
      <c r="LVF88" s="323"/>
      <c r="LVG88" s="323"/>
      <c r="LVH88" s="323"/>
      <c r="LVI88" s="323"/>
      <c r="LVJ88" s="323"/>
      <c r="LVK88" s="323"/>
      <c r="LVL88" s="323"/>
      <c r="LVM88" s="323"/>
      <c r="LVN88" s="323"/>
      <c r="LVO88" s="323"/>
      <c r="LVP88" s="323"/>
      <c r="LVQ88" s="323"/>
      <c r="LVR88" s="323"/>
      <c r="LVS88" s="323"/>
      <c r="LVT88" s="323"/>
      <c r="LVU88" s="323"/>
      <c r="LVV88" s="323"/>
      <c r="LVW88" s="323"/>
      <c r="LVX88" s="323"/>
      <c r="LVY88" s="323"/>
      <c r="LVZ88" s="323"/>
      <c r="LWA88" s="323"/>
      <c r="LWB88" s="323"/>
      <c r="LWC88" s="323"/>
      <c r="LWD88" s="323"/>
      <c r="LWE88" s="323"/>
      <c r="LWF88" s="323"/>
      <c r="LWG88" s="323"/>
      <c r="LWH88" s="323"/>
      <c r="LWI88" s="323"/>
      <c r="LWJ88" s="323"/>
      <c r="LWK88" s="323"/>
      <c r="LWL88" s="323"/>
      <c r="LWM88" s="323"/>
      <c r="LWN88" s="323"/>
      <c r="LWO88" s="323"/>
      <c r="LWP88" s="323"/>
      <c r="LWQ88" s="323"/>
      <c r="LWR88" s="323"/>
      <c r="LWS88" s="323"/>
      <c r="LWT88" s="323"/>
      <c r="LWU88" s="323"/>
      <c r="LWV88" s="323"/>
      <c r="LWW88" s="323"/>
      <c r="LWX88" s="323"/>
      <c r="LWY88" s="323"/>
      <c r="LWZ88" s="323"/>
      <c r="LXA88" s="323"/>
      <c r="LXB88" s="323"/>
      <c r="LXC88" s="323"/>
      <c r="LXD88" s="323"/>
      <c r="LXE88" s="323"/>
      <c r="LXF88" s="323"/>
      <c r="LXG88" s="323"/>
      <c r="LXH88" s="323"/>
      <c r="LXI88" s="323"/>
      <c r="LXJ88" s="323"/>
      <c r="LXK88" s="323"/>
      <c r="LXL88" s="323"/>
      <c r="LXM88" s="323"/>
      <c r="LXN88" s="323"/>
      <c r="LXO88" s="323"/>
      <c r="LXP88" s="323"/>
      <c r="LXQ88" s="323"/>
      <c r="LXR88" s="323"/>
      <c r="LXS88" s="323"/>
      <c r="LXT88" s="323"/>
      <c r="LXU88" s="323"/>
      <c r="LXV88" s="323"/>
      <c r="LXW88" s="323"/>
      <c r="LXX88" s="323"/>
      <c r="LXY88" s="323"/>
      <c r="LXZ88" s="323"/>
      <c r="LYA88" s="323"/>
      <c r="LYB88" s="323"/>
      <c r="LYC88" s="323"/>
      <c r="LYD88" s="323"/>
      <c r="LYE88" s="323"/>
      <c r="LYF88" s="323"/>
      <c r="LYG88" s="323"/>
      <c r="LYH88" s="323"/>
      <c r="LYI88" s="323"/>
      <c r="LYJ88" s="323"/>
      <c r="LYK88" s="323"/>
      <c r="LYL88" s="323"/>
      <c r="LYM88" s="323"/>
      <c r="LYN88" s="323"/>
      <c r="LYO88" s="323"/>
      <c r="LYP88" s="323"/>
      <c r="LYQ88" s="323"/>
      <c r="LYR88" s="323"/>
      <c r="LYS88" s="323"/>
      <c r="LYT88" s="323"/>
      <c r="LYU88" s="323"/>
      <c r="LYV88" s="323"/>
      <c r="LYW88" s="323"/>
      <c r="LYX88" s="323"/>
      <c r="LYY88" s="323"/>
      <c r="LYZ88" s="323"/>
      <c r="LZA88" s="323"/>
      <c r="LZB88" s="323"/>
      <c r="LZC88" s="323"/>
      <c r="LZD88" s="323"/>
      <c r="LZE88" s="323"/>
      <c r="LZF88" s="323"/>
      <c r="LZG88" s="323"/>
      <c r="LZH88" s="323"/>
      <c r="LZI88" s="323"/>
      <c r="LZJ88" s="323"/>
      <c r="LZK88" s="323"/>
      <c r="LZL88" s="323"/>
      <c r="LZM88" s="323"/>
      <c r="LZN88" s="323"/>
      <c r="LZO88" s="323"/>
      <c r="LZP88" s="323"/>
      <c r="LZQ88" s="323"/>
      <c r="LZR88" s="323"/>
      <c r="LZS88" s="323"/>
      <c r="LZT88" s="323"/>
      <c r="LZU88" s="323"/>
      <c r="LZV88" s="323"/>
      <c r="LZW88" s="323"/>
      <c r="LZX88" s="323"/>
      <c r="LZY88" s="323"/>
      <c r="LZZ88" s="323"/>
      <c r="MAA88" s="323"/>
      <c r="MAB88" s="323"/>
      <c r="MAC88" s="323"/>
      <c r="MAD88" s="323"/>
      <c r="MAE88" s="323"/>
      <c r="MAF88" s="323"/>
      <c r="MAG88" s="323"/>
      <c r="MAH88" s="323"/>
      <c r="MAI88" s="323"/>
      <c r="MAJ88" s="323"/>
      <c r="MAK88" s="323"/>
      <c r="MAL88" s="323"/>
      <c r="MAM88" s="323"/>
      <c r="MAN88" s="323"/>
      <c r="MAO88" s="323"/>
      <c r="MAP88" s="323"/>
      <c r="MAQ88" s="323"/>
      <c r="MAR88" s="323"/>
      <c r="MAS88" s="323"/>
      <c r="MAT88" s="323"/>
      <c r="MAU88" s="323"/>
      <c r="MAV88" s="323"/>
      <c r="MAW88" s="323"/>
      <c r="MAX88" s="323"/>
      <c r="MAY88" s="323"/>
      <c r="MAZ88" s="323"/>
      <c r="MBA88" s="323"/>
      <c r="MBB88" s="323"/>
      <c r="MBC88" s="323"/>
      <c r="MBD88" s="323"/>
      <c r="MBE88" s="323"/>
      <c r="MBF88" s="323"/>
      <c r="MBG88" s="323"/>
      <c r="MBH88" s="323"/>
      <c r="MBI88" s="323"/>
      <c r="MBJ88" s="323"/>
      <c r="MBK88" s="323"/>
      <c r="MBL88" s="323"/>
      <c r="MBM88" s="323"/>
      <c r="MBN88" s="323"/>
      <c r="MBO88" s="323"/>
      <c r="MBP88" s="323"/>
      <c r="MBQ88" s="323"/>
      <c r="MBR88" s="323"/>
      <c r="MBS88" s="323"/>
      <c r="MBT88" s="323"/>
      <c r="MBU88" s="323"/>
      <c r="MBV88" s="323"/>
      <c r="MBW88" s="323"/>
      <c r="MBX88" s="323"/>
      <c r="MBY88" s="323"/>
      <c r="MBZ88" s="323"/>
      <c r="MCA88" s="323"/>
      <c r="MCB88" s="323"/>
      <c r="MCC88" s="323"/>
      <c r="MCD88" s="323"/>
      <c r="MCE88" s="323"/>
      <c r="MCF88" s="323"/>
      <c r="MCG88" s="323"/>
      <c r="MCH88" s="323"/>
      <c r="MCI88" s="323"/>
      <c r="MCJ88" s="323"/>
      <c r="MCK88" s="323"/>
      <c r="MCL88" s="323"/>
      <c r="MCM88" s="323"/>
      <c r="MCN88" s="323"/>
      <c r="MCO88" s="323"/>
      <c r="MCP88" s="323"/>
      <c r="MCQ88" s="323"/>
      <c r="MCR88" s="323"/>
      <c r="MCS88" s="323"/>
      <c r="MCT88" s="323"/>
      <c r="MCU88" s="323"/>
      <c r="MCV88" s="323"/>
      <c r="MCW88" s="323"/>
      <c r="MCX88" s="323"/>
      <c r="MCY88" s="323"/>
      <c r="MCZ88" s="323"/>
      <c r="MDA88" s="323"/>
      <c r="MDB88" s="323"/>
      <c r="MDC88" s="323"/>
      <c r="MDD88" s="323"/>
      <c r="MDE88" s="323"/>
      <c r="MDF88" s="323"/>
      <c r="MDG88" s="323"/>
      <c r="MDH88" s="323"/>
      <c r="MDI88" s="323"/>
      <c r="MDJ88" s="323"/>
      <c r="MDK88" s="323"/>
      <c r="MDL88" s="323"/>
      <c r="MDM88" s="323"/>
      <c r="MDN88" s="323"/>
      <c r="MDO88" s="323"/>
      <c r="MDP88" s="323"/>
      <c r="MDQ88" s="323"/>
      <c r="MDR88" s="323"/>
      <c r="MDS88" s="323"/>
      <c r="MDT88" s="323"/>
      <c r="MDU88" s="323"/>
      <c r="MDV88" s="323"/>
      <c r="MDW88" s="323"/>
      <c r="MDX88" s="323"/>
      <c r="MDY88" s="323"/>
      <c r="MDZ88" s="323"/>
      <c r="MEA88" s="323"/>
      <c r="MEB88" s="323"/>
      <c r="MEC88" s="323"/>
      <c r="MED88" s="323"/>
      <c r="MEE88" s="323"/>
      <c r="MEF88" s="323"/>
      <c r="MEG88" s="323"/>
      <c r="MEH88" s="323"/>
      <c r="MEI88" s="323"/>
      <c r="MEJ88" s="323"/>
      <c r="MEK88" s="323"/>
      <c r="MEL88" s="323"/>
      <c r="MEM88" s="323"/>
      <c r="MEN88" s="323"/>
      <c r="MEO88" s="323"/>
      <c r="MEP88" s="323"/>
      <c r="MEQ88" s="323"/>
      <c r="MER88" s="323"/>
      <c r="MES88" s="323"/>
      <c r="MET88" s="323"/>
      <c r="MEU88" s="323"/>
      <c r="MEV88" s="323"/>
      <c r="MEW88" s="323"/>
      <c r="MEX88" s="323"/>
      <c r="MEY88" s="323"/>
      <c r="MEZ88" s="323"/>
      <c r="MFA88" s="323"/>
      <c r="MFB88" s="323"/>
      <c r="MFC88" s="323"/>
      <c r="MFD88" s="323"/>
      <c r="MFE88" s="323"/>
      <c r="MFF88" s="323"/>
      <c r="MFG88" s="323"/>
      <c r="MFH88" s="323"/>
      <c r="MFI88" s="323"/>
      <c r="MFJ88" s="323"/>
      <c r="MFK88" s="323"/>
      <c r="MFL88" s="323"/>
      <c r="MFM88" s="323"/>
      <c r="MFN88" s="323"/>
      <c r="MFO88" s="323"/>
      <c r="MFP88" s="323"/>
      <c r="MFQ88" s="323"/>
      <c r="MFR88" s="323"/>
      <c r="MFS88" s="323"/>
      <c r="MFT88" s="323"/>
      <c r="MFU88" s="323"/>
      <c r="MFV88" s="323"/>
      <c r="MFW88" s="323"/>
      <c r="MFX88" s="323"/>
      <c r="MFY88" s="323"/>
      <c r="MFZ88" s="323"/>
      <c r="MGA88" s="323"/>
      <c r="MGB88" s="323"/>
      <c r="MGC88" s="323"/>
      <c r="MGD88" s="323"/>
      <c r="MGE88" s="323"/>
      <c r="MGF88" s="323"/>
      <c r="MGG88" s="323"/>
      <c r="MGH88" s="323"/>
      <c r="MGI88" s="323"/>
      <c r="MGJ88" s="323"/>
      <c r="MGK88" s="323"/>
      <c r="MGL88" s="323"/>
      <c r="MGM88" s="323"/>
      <c r="MGN88" s="323"/>
      <c r="MGO88" s="323"/>
      <c r="MGP88" s="323"/>
      <c r="MGQ88" s="323"/>
      <c r="MGR88" s="323"/>
      <c r="MGS88" s="323"/>
      <c r="MGT88" s="323"/>
      <c r="MGU88" s="323"/>
      <c r="MGV88" s="323"/>
      <c r="MGW88" s="323"/>
      <c r="MGX88" s="323"/>
      <c r="MGY88" s="323"/>
      <c r="MGZ88" s="323"/>
      <c r="MHA88" s="323"/>
      <c r="MHB88" s="323"/>
      <c r="MHC88" s="323"/>
      <c r="MHD88" s="323"/>
      <c r="MHE88" s="323"/>
      <c r="MHF88" s="323"/>
      <c r="MHG88" s="323"/>
      <c r="MHH88" s="323"/>
      <c r="MHI88" s="323"/>
      <c r="MHJ88" s="323"/>
      <c r="MHK88" s="323"/>
      <c r="MHL88" s="323"/>
      <c r="MHM88" s="323"/>
      <c r="MHN88" s="323"/>
      <c r="MHO88" s="323"/>
      <c r="MHP88" s="323"/>
      <c r="MHQ88" s="323"/>
      <c r="MHR88" s="323"/>
      <c r="MHS88" s="323"/>
      <c r="MHT88" s="323"/>
      <c r="MHU88" s="323"/>
      <c r="MHV88" s="323"/>
      <c r="MHW88" s="323"/>
      <c r="MHX88" s="323"/>
      <c r="MHY88" s="323"/>
      <c r="MHZ88" s="323"/>
      <c r="MIA88" s="323"/>
      <c r="MIB88" s="323"/>
      <c r="MIC88" s="323"/>
      <c r="MID88" s="323"/>
      <c r="MIE88" s="323"/>
      <c r="MIF88" s="323"/>
      <c r="MIG88" s="323"/>
      <c r="MIH88" s="323"/>
      <c r="MII88" s="323"/>
      <c r="MIJ88" s="323"/>
      <c r="MIK88" s="323"/>
      <c r="MIL88" s="323"/>
      <c r="MIM88" s="323"/>
      <c r="MIN88" s="323"/>
      <c r="MIO88" s="323"/>
      <c r="MIP88" s="323"/>
      <c r="MIQ88" s="323"/>
      <c r="MIR88" s="323"/>
      <c r="MIS88" s="323"/>
      <c r="MIT88" s="323"/>
      <c r="MIU88" s="323"/>
      <c r="MIV88" s="323"/>
      <c r="MIW88" s="323"/>
      <c r="MIX88" s="323"/>
      <c r="MIY88" s="323"/>
      <c r="MIZ88" s="323"/>
      <c r="MJA88" s="323"/>
      <c r="MJB88" s="323"/>
      <c r="MJC88" s="323"/>
      <c r="MJD88" s="323"/>
      <c r="MJE88" s="323"/>
      <c r="MJF88" s="323"/>
      <c r="MJG88" s="323"/>
      <c r="MJH88" s="323"/>
      <c r="MJI88" s="323"/>
      <c r="MJJ88" s="323"/>
      <c r="MJK88" s="323"/>
      <c r="MJL88" s="323"/>
      <c r="MJM88" s="323"/>
      <c r="MJN88" s="323"/>
      <c r="MJO88" s="323"/>
      <c r="MJP88" s="323"/>
      <c r="MJQ88" s="323"/>
      <c r="MJR88" s="323"/>
      <c r="MJS88" s="323"/>
      <c r="MJT88" s="323"/>
      <c r="MJU88" s="323"/>
      <c r="MJV88" s="323"/>
      <c r="MJW88" s="323"/>
      <c r="MJX88" s="323"/>
      <c r="MJY88" s="323"/>
      <c r="MJZ88" s="323"/>
      <c r="MKA88" s="323"/>
      <c r="MKB88" s="323"/>
      <c r="MKC88" s="323"/>
      <c r="MKD88" s="323"/>
      <c r="MKE88" s="323"/>
      <c r="MKF88" s="323"/>
      <c r="MKG88" s="323"/>
      <c r="MKH88" s="323"/>
      <c r="MKI88" s="323"/>
      <c r="MKJ88" s="323"/>
      <c r="MKK88" s="323"/>
      <c r="MKL88" s="323"/>
      <c r="MKM88" s="323"/>
      <c r="MKN88" s="323"/>
      <c r="MKO88" s="323"/>
      <c r="MKP88" s="323"/>
      <c r="MKQ88" s="323"/>
      <c r="MKR88" s="323"/>
      <c r="MKS88" s="323"/>
      <c r="MKT88" s="323"/>
      <c r="MKU88" s="323"/>
      <c r="MKV88" s="323"/>
      <c r="MKW88" s="323"/>
      <c r="MKX88" s="323"/>
      <c r="MKY88" s="323"/>
      <c r="MKZ88" s="323"/>
      <c r="MLA88" s="323"/>
      <c r="MLB88" s="323"/>
      <c r="MLC88" s="323"/>
      <c r="MLD88" s="323"/>
      <c r="MLE88" s="323"/>
      <c r="MLF88" s="323"/>
      <c r="MLG88" s="323"/>
      <c r="MLH88" s="323"/>
      <c r="MLI88" s="323"/>
      <c r="MLJ88" s="323"/>
      <c r="MLK88" s="323"/>
      <c r="MLL88" s="323"/>
      <c r="MLM88" s="323"/>
      <c r="MLN88" s="323"/>
      <c r="MLO88" s="323"/>
      <c r="MLP88" s="323"/>
      <c r="MLQ88" s="323"/>
      <c r="MLR88" s="323"/>
      <c r="MLS88" s="323"/>
      <c r="MLT88" s="323"/>
      <c r="MLU88" s="323"/>
      <c r="MLV88" s="323"/>
      <c r="MLW88" s="323"/>
      <c r="MLX88" s="323"/>
      <c r="MLY88" s="323"/>
      <c r="MLZ88" s="323"/>
      <c r="MMA88" s="323"/>
      <c r="MMB88" s="323"/>
      <c r="MMC88" s="323"/>
      <c r="MMD88" s="323"/>
      <c r="MME88" s="323"/>
      <c r="MMF88" s="323"/>
      <c r="MMG88" s="323"/>
      <c r="MMH88" s="323"/>
      <c r="MMI88" s="323"/>
      <c r="MMJ88" s="323"/>
      <c r="MMK88" s="323"/>
      <c r="MML88" s="323"/>
      <c r="MMM88" s="323"/>
      <c r="MMN88" s="323"/>
      <c r="MMO88" s="323"/>
      <c r="MMP88" s="323"/>
      <c r="MMQ88" s="323"/>
      <c r="MMR88" s="323"/>
      <c r="MMS88" s="323"/>
      <c r="MMT88" s="323"/>
      <c r="MMU88" s="323"/>
      <c r="MMV88" s="323"/>
      <c r="MMW88" s="323"/>
      <c r="MMX88" s="323"/>
      <c r="MMY88" s="323"/>
      <c r="MMZ88" s="323"/>
      <c r="MNA88" s="323"/>
      <c r="MNB88" s="323"/>
      <c r="MNC88" s="323"/>
      <c r="MND88" s="323"/>
      <c r="MNE88" s="323"/>
      <c r="MNF88" s="323"/>
      <c r="MNG88" s="323"/>
      <c r="MNH88" s="323"/>
      <c r="MNI88" s="323"/>
      <c r="MNJ88" s="323"/>
      <c r="MNK88" s="323"/>
      <c r="MNL88" s="323"/>
      <c r="MNM88" s="323"/>
      <c r="MNN88" s="323"/>
      <c r="MNO88" s="323"/>
      <c r="MNP88" s="323"/>
      <c r="MNQ88" s="323"/>
      <c r="MNR88" s="323"/>
      <c r="MNS88" s="323"/>
      <c r="MNT88" s="323"/>
      <c r="MNU88" s="323"/>
      <c r="MNV88" s="323"/>
      <c r="MNW88" s="323"/>
      <c r="MNX88" s="323"/>
      <c r="MNY88" s="323"/>
      <c r="MNZ88" s="323"/>
      <c r="MOA88" s="323"/>
      <c r="MOB88" s="323"/>
      <c r="MOC88" s="323"/>
      <c r="MOD88" s="323"/>
      <c r="MOE88" s="323"/>
      <c r="MOF88" s="323"/>
      <c r="MOG88" s="323"/>
      <c r="MOH88" s="323"/>
      <c r="MOI88" s="323"/>
      <c r="MOJ88" s="323"/>
      <c r="MOK88" s="323"/>
      <c r="MOL88" s="323"/>
      <c r="MOM88" s="323"/>
      <c r="MON88" s="323"/>
      <c r="MOO88" s="323"/>
      <c r="MOP88" s="323"/>
      <c r="MOQ88" s="323"/>
      <c r="MOR88" s="323"/>
      <c r="MOS88" s="323"/>
      <c r="MOT88" s="323"/>
      <c r="MOU88" s="323"/>
      <c r="MOV88" s="323"/>
      <c r="MOW88" s="323"/>
      <c r="MOX88" s="323"/>
      <c r="MOY88" s="323"/>
      <c r="MOZ88" s="323"/>
      <c r="MPA88" s="323"/>
      <c r="MPB88" s="323"/>
      <c r="MPC88" s="323"/>
      <c r="MPD88" s="323"/>
      <c r="MPE88" s="323"/>
      <c r="MPF88" s="323"/>
      <c r="MPG88" s="323"/>
      <c r="MPH88" s="323"/>
      <c r="MPI88" s="323"/>
      <c r="MPJ88" s="323"/>
      <c r="MPK88" s="323"/>
      <c r="MPL88" s="323"/>
      <c r="MPM88" s="323"/>
      <c r="MPN88" s="323"/>
      <c r="MPO88" s="323"/>
      <c r="MPP88" s="323"/>
      <c r="MPQ88" s="323"/>
      <c r="MPR88" s="323"/>
      <c r="MPS88" s="323"/>
      <c r="MPT88" s="323"/>
      <c r="MPU88" s="323"/>
      <c r="MPV88" s="323"/>
      <c r="MPW88" s="323"/>
      <c r="MPX88" s="323"/>
      <c r="MPY88" s="323"/>
      <c r="MPZ88" s="323"/>
      <c r="MQA88" s="323"/>
      <c r="MQB88" s="323"/>
      <c r="MQC88" s="323"/>
      <c r="MQD88" s="323"/>
      <c r="MQE88" s="323"/>
      <c r="MQF88" s="323"/>
      <c r="MQG88" s="323"/>
      <c r="MQH88" s="323"/>
      <c r="MQI88" s="323"/>
      <c r="MQJ88" s="323"/>
      <c r="MQK88" s="323"/>
      <c r="MQL88" s="323"/>
      <c r="MQM88" s="323"/>
      <c r="MQN88" s="323"/>
      <c r="MQO88" s="323"/>
      <c r="MQP88" s="323"/>
      <c r="MQQ88" s="323"/>
      <c r="MQR88" s="323"/>
      <c r="MQS88" s="323"/>
      <c r="MQT88" s="323"/>
      <c r="MQU88" s="323"/>
      <c r="MQV88" s="323"/>
      <c r="MQW88" s="323"/>
      <c r="MQX88" s="323"/>
      <c r="MQY88" s="323"/>
      <c r="MQZ88" s="323"/>
      <c r="MRA88" s="323"/>
      <c r="MRB88" s="323"/>
      <c r="MRC88" s="323"/>
      <c r="MRD88" s="323"/>
      <c r="MRE88" s="323"/>
      <c r="MRF88" s="323"/>
      <c r="MRG88" s="323"/>
      <c r="MRH88" s="323"/>
      <c r="MRI88" s="323"/>
      <c r="MRJ88" s="323"/>
      <c r="MRK88" s="323"/>
      <c r="MRL88" s="323"/>
      <c r="MRM88" s="323"/>
      <c r="MRN88" s="323"/>
      <c r="MRO88" s="323"/>
      <c r="MRP88" s="323"/>
      <c r="MRQ88" s="323"/>
      <c r="MRR88" s="323"/>
      <c r="MRS88" s="323"/>
      <c r="MRT88" s="323"/>
      <c r="MRU88" s="323"/>
      <c r="MRV88" s="323"/>
      <c r="MRW88" s="323"/>
      <c r="MRX88" s="323"/>
      <c r="MRY88" s="323"/>
      <c r="MRZ88" s="323"/>
      <c r="MSA88" s="323"/>
      <c r="MSB88" s="323"/>
      <c r="MSC88" s="323"/>
      <c r="MSD88" s="323"/>
      <c r="MSE88" s="323"/>
      <c r="MSF88" s="323"/>
      <c r="MSG88" s="323"/>
      <c r="MSH88" s="323"/>
      <c r="MSI88" s="323"/>
      <c r="MSJ88" s="323"/>
      <c r="MSK88" s="323"/>
      <c r="MSL88" s="323"/>
      <c r="MSM88" s="323"/>
      <c r="MSN88" s="323"/>
      <c r="MSO88" s="323"/>
      <c r="MSP88" s="323"/>
      <c r="MSQ88" s="323"/>
      <c r="MSR88" s="323"/>
      <c r="MSS88" s="323"/>
      <c r="MST88" s="323"/>
      <c r="MSU88" s="323"/>
      <c r="MSV88" s="323"/>
      <c r="MSW88" s="323"/>
      <c r="MSX88" s="323"/>
      <c r="MSY88" s="323"/>
      <c r="MSZ88" s="323"/>
      <c r="MTA88" s="323"/>
      <c r="MTB88" s="323"/>
      <c r="MTC88" s="323"/>
      <c r="MTD88" s="323"/>
      <c r="MTE88" s="323"/>
      <c r="MTF88" s="323"/>
      <c r="MTG88" s="323"/>
      <c r="MTH88" s="323"/>
      <c r="MTI88" s="323"/>
      <c r="MTJ88" s="323"/>
      <c r="MTK88" s="323"/>
      <c r="MTL88" s="323"/>
      <c r="MTM88" s="323"/>
      <c r="MTN88" s="323"/>
      <c r="MTO88" s="323"/>
      <c r="MTP88" s="323"/>
      <c r="MTQ88" s="323"/>
      <c r="MTR88" s="323"/>
      <c r="MTS88" s="323"/>
      <c r="MTT88" s="323"/>
      <c r="MTU88" s="323"/>
      <c r="MTV88" s="323"/>
      <c r="MTW88" s="323"/>
      <c r="MTX88" s="323"/>
      <c r="MTY88" s="323"/>
      <c r="MTZ88" s="323"/>
      <c r="MUA88" s="323"/>
      <c r="MUB88" s="323"/>
      <c r="MUC88" s="323"/>
      <c r="MUD88" s="323"/>
      <c r="MUE88" s="323"/>
      <c r="MUF88" s="323"/>
      <c r="MUG88" s="323"/>
      <c r="MUH88" s="323"/>
      <c r="MUI88" s="323"/>
      <c r="MUJ88" s="323"/>
      <c r="MUK88" s="323"/>
      <c r="MUL88" s="323"/>
      <c r="MUM88" s="323"/>
      <c r="MUN88" s="323"/>
      <c r="MUO88" s="323"/>
      <c r="MUP88" s="323"/>
      <c r="MUQ88" s="323"/>
      <c r="MUR88" s="323"/>
      <c r="MUS88" s="323"/>
      <c r="MUT88" s="323"/>
      <c r="MUU88" s="323"/>
      <c r="MUV88" s="323"/>
      <c r="MUW88" s="323"/>
      <c r="MUX88" s="323"/>
      <c r="MUY88" s="323"/>
      <c r="MUZ88" s="323"/>
      <c r="MVA88" s="323"/>
      <c r="MVB88" s="323"/>
      <c r="MVC88" s="323"/>
      <c r="MVD88" s="323"/>
      <c r="MVE88" s="323"/>
      <c r="MVF88" s="323"/>
      <c r="MVG88" s="323"/>
      <c r="MVH88" s="323"/>
      <c r="MVI88" s="323"/>
      <c r="MVJ88" s="323"/>
      <c r="MVK88" s="323"/>
      <c r="MVL88" s="323"/>
      <c r="MVM88" s="323"/>
      <c r="MVN88" s="323"/>
      <c r="MVO88" s="323"/>
      <c r="MVP88" s="323"/>
      <c r="MVQ88" s="323"/>
      <c r="MVR88" s="323"/>
      <c r="MVS88" s="323"/>
      <c r="MVT88" s="323"/>
      <c r="MVU88" s="323"/>
      <c r="MVV88" s="323"/>
      <c r="MVW88" s="323"/>
      <c r="MVX88" s="323"/>
      <c r="MVY88" s="323"/>
      <c r="MVZ88" s="323"/>
      <c r="MWA88" s="323"/>
      <c r="MWB88" s="323"/>
      <c r="MWC88" s="323"/>
      <c r="MWD88" s="323"/>
      <c r="MWE88" s="323"/>
      <c r="MWF88" s="323"/>
      <c r="MWG88" s="323"/>
      <c r="MWH88" s="323"/>
      <c r="MWI88" s="323"/>
      <c r="MWJ88" s="323"/>
      <c r="MWK88" s="323"/>
      <c r="MWL88" s="323"/>
      <c r="MWM88" s="323"/>
      <c r="MWN88" s="323"/>
      <c r="MWO88" s="323"/>
      <c r="MWP88" s="323"/>
      <c r="MWQ88" s="323"/>
      <c r="MWR88" s="323"/>
      <c r="MWS88" s="323"/>
      <c r="MWT88" s="323"/>
      <c r="MWU88" s="323"/>
      <c r="MWV88" s="323"/>
      <c r="MWW88" s="323"/>
      <c r="MWX88" s="323"/>
      <c r="MWY88" s="323"/>
      <c r="MWZ88" s="323"/>
      <c r="MXA88" s="323"/>
      <c r="MXB88" s="323"/>
      <c r="MXC88" s="323"/>
      <c r="MXD88" s="323"/>
      <c r="MXE88" s="323"/>
      <c r="MXF88" s="323"/>
      <c r="MXG88" s="323"/>
      <c r="MXH88" s="323"/>
      <c r="MXI88" s="323"/>
      <c r="MXJ88" s="323"/>
      <c r="MXK88" s="323"/>
      <c r="MXL88" s="323"/>
      <c r="MXM88" s="323"/>
      <c r="MXN88" s="323"/>
      <c r="MXO88" s="323"/>
      <c r="MXP88" s="323"/>
      <c r="MXQ88" s="323"/>
      <c r="MXR88" s="323"/>
      <c r="MXS88" s="323"/>
      <c r="MXT88" s="323"/>
      <c r="MXU88" s="323"/>
      <c r="MXV88" s="323"/>
      <c r="MXW88" s="323"/>
      <c r="MXX88" s="323"/>
      <c r="MXY88" s="323"/>
      <c r="MXZ88" s="323"/>
      <c r="MYA88" s="323"/>
      <c r="MYB88" s="323"/>
      <c r="MYC88" s="323"/>
      <c r="MYD88" s="323"/>
      <c r="MYE88" s="323"/>
      <c r="MYF88" s="323"/>
      <c r="MYG88" s="323"/>
      <c r="MYH88" s="323"/>
      <c r="MYI88" s="323"/>
      <c r="MYJ88" s="323"/>
      <c r="MYK88" s="323"/>
      <c r="MYL88" s="323"/>
      <c r="MYM88" s="323"/>
      <c r="MYN88" s="323"/>
      <c r="MYO88" s="323"/>
      <c r="MYP88" s="323"/>
      <c r="MYQ88" s="323"/>
      <c r="MYR88" s="323"/>
      <c r="MYS88" s="323"/>
      <c r="MYT88" s="323"/>
      <c r="MYU88" s="323"/>
      <c r="MYV88" s="323"/>
      <c r="MYW88" s="323"/>
      <c r="MYX88" s="323"/>
      <c r="MYY88" s="323"/>
      <c r="MYZ88" s="323"/>
      <c r="MZA88" s="323"/>
      <c r="MZB88" s="323"/>
      <c r="MZC88" s="323"/>
      <c r="MZD88" s="323"/>
      <c r="MZE88" s="323"/>
      <c r="MZF88" s="323"/>
      <c r="MZG88" s="323"/>
      <c r="MZH88" s="323"/>
      <c r="MZI88" s="323"/>
      <c r="MZJ88" s="323"/>
      <c r="MZK88" s="323"/>
      <c r="MZL88" s="323"/>
      <c r="MZM88" s="323"/>
      <c r="MZN88" s="323"/>
      <c r="MZO88" s="323"/>
      <c r="MZP88" s="323"/>
      <c r="MZQ88" s="323"/>
      <c r="MZR88" s="323"/>
      <c r="MZS88" s="323"/>
      <c r="MZT88" s="323"/>
      <c r="MZU88" s="323"/>
      <c r="MZV88" s="323"/>
      <c r="MZW88" s="323"/>
      <c r="MZX88" s="323"/>
      <c r="MZY88" s="323"/>
      <c r="MZZ88" s="323"/>
      <c r="NAA88" s="323"/>
      <c r="NAB88" s="323"/>
      <c r="NAC88" s="323"/>
      <c r="NAD88" s="323"/>
      <c r="NAE88" s="323"/>
      <c r="NAF88" s="323"/>
      <c r="NAG88" s="323"/>
      <c r="NAH88" s="323"/>
      <c r="NAI88" s="323"/>
      <c r="NAJ88" s="323"/>
      <c r="NAK88" s="323"/>
      <c r="NAL88" s="323"/>
      <c r="NAM88" s="323"/>
      <c r="NAN88" s="323"/>
      <c r="NAO88" s="323"/>
      <c r="NAP88" s="323"/>
      <c r="NAQ88" s="323"/>
      <c r="NAR88" s="323"/>
      <c r="NAS88" s="323"/>
      <c r="NAT88" s="323"/>
      <c r="NAU88" s="323"/>
      <c r="NAV88" s="323"/>
      <c r="NAW88" s="323"/>
      <c r="NAX88" s="323"/>
      <c r="NAY88" s="323"/>
      <c r="NAZ88" s="323"/>
      <c r="NBA88" s="323"/>
      <c r="NBB88" s="323"/>
      <c r="NBC88" s="323"/>
      <c r="NBD88" s="323"/>
      <c r="NBE88" s="323"/>
      <c r="NBF88" s="323"/>
      <c r="NBG88" s="323"/>
      <c r="NBH88" s="323"/>
      <c r="NBI88" s="323"/>
      <c r="NBJ88" s="323"/>
      <c r="NBK88" s="323"/>
      <c r="NBL88" s="323"/>
      <c r="NBM88" s="323"/>
      <c r="NBN88" s="323"/>
      <c r="NBO88" s="323"/>
      <c r="NBP88" s="323"/>
      <c r="NBQ88" s="323"/>
      <c r="NBR88" s="323"/>
      <c r="NBS88" s="323"/>
      <c r="NBT88" s="323"/>
      <c r="NBU88" s="323"/>
      <c r="NBV88" s="323"/>
      <c r="NBW88" s="323"/>
      <c r="NBX88" s="323"/>
      <c r="NBY88" s="323"/>
      <c r="NBZ88" s="323"/>
      <c r="NCA88" s="323"/>
      <c r="NCB88" s="323"/>
      <c r="NCC88" s="323"/>
      <c r="NCD88" s="323"/>
      <c r="NCE88" s="323"/>
      <c r="NCF88" s="323"/>
      <c r="NCG88" s="323"/>
      <c r="NCH88" s="323"/>
      <c r="NCI88" s="323"/>
      <c r="NCJ88" s="323"/>
      <c r="NCK88" s="323"/>
      <c r="NCL88" s="323"/>
      <c r="NCM88" s="323"/>
      <c r="NCN88" s="323"/>
      <c r="NCO88" s="323"/>
      <c r="NCP88" s="323"/>
      <c r="NCQ88" s="323"/>
      <c r="NCR88" s="323"/>
      <c r="NCS88" s="323"/>
      <c r="NCT88" s="323"/>
      <c r="NCU88" s="323"/>
      <c r="NCV88" s="323"/>
      <c r="NCW88" s="323"/>
      <c r="NCX88" s="323"/>
      <c r="NCY88" s="323"/>
      <c r="NCZ88" s="323"/>
      <c r="NDA88" s="323"/>
      <c r="NDB88" s="323"/>
      <c r="NDC88" s="323"/>
      <c r="NDD88" s="323"/>
      <c r="NDE88" s="323"/>
      <c r="NDF88" s="323"/>
      <c r="NDG88" s="323"/>
      <c r="NDH88" s="323"/>
      <c r="NDI88" s="323"/>
      <c r="NDJ88" s="323"/>
      <c r="NDK88" s="323"/>
      <c r="NDL88" s="323"/>
      <c r="NDM88" s="323"/>
      <c r="NDN88" s="323"/>
      <c r="NDO88" s="323"/>
      <c r="NDP88" s="323"/>
      <c r="NDQ88" s="323"/>
      <c r="NDR88" s="323"/>
      <c r="NDS88" s="323"/>
      <c r="NDT88" s="323"/>
      <c r="NDU88" s="323"/>
      <c r="NDV88" s="323"/>
      <c r="NDW88" s="323"/>
      <c r="NDX88" s="323"/>
      <c r="NDY88" s="323"/>
      <c r="NDZ88" s="323"/>
      <c r="NEA88" s="323"/>
      <c r="NEB88" s="323"/>
      <c r="NEC88" s="323"/>
      <c r="NED88" s="323"/>
      <c r="NEE88" s="323"/>
      <c r="NEF88" s="323"/>
      <c r="NEG88" s="323"/>
      <c r="NEH88" s="323"/>
      <c r="NEI88" s="323"/>
      <c r="NEJ88" s="323"/>
      <c r="NEK88" s="323"/>
      <c r="NEL88" s="323"/>
      <c r="NEM88" s="323"/>
      <c r="NEN88" s="323"/>
      <c r="NEO88" s="323"/>
      <c r="NEP88" s="323"/>
      <c r="NEQ88" s="323"/>
      <c r="NER88" s="323"/>
      <c r="NES88" s="323"/>
      <c r="NET88" s="323"/>
      <c r="NEU88" s="323"/>
      <c r="NEV88" s="323"/>
      <c r="NEW88" s="323"/>
      <c r="NEX88" s="323"/>
      <c r="NEY88" s="323"/>
      <c r="NEZ88" s="323"/>
      <c r="NFA88" s="323"/>
      <c r="NFB88" s="323"/>
      <c r="NFC88" s="323"/>
      <c r="NFD88" s="323"/>
      <c r="NFE88" s="323"/>
      <c r="NFF88" s="323"/>
      <c r="NFG88" s="323"/>
      <c r="NFH88" s="323"/>
      <c r="NFI88" s="323"/>
      <c r="NFJ88" s="323"/>
      <c r="NFK88" s="323"/>
      <c r="NFL88" s="323"/>
      <c r="NFM88" s="323"/>
      <c r="NFN88" s="323"/>
      <c r="NFO88" s="323"/>
      <c r="NFP88" s="323"/>
      <c r="NFQ88" s="323"/>
      <c r="NFR88" s="323"/>
      <c r="NFS88" s="323"/>
      <c r="NFT88" s="323"/>
      <c r="NFU88" s="323"/>
      <c r="NFV88" s="323"/>
      <c r="NFW88" s="323"/>
      <c r="NFX88" s="323"/>
      <c r="NFY88" s="323"/>
      <c r="NFZ88" s="323"/>
      <c r="NGA88" s="323"/>
      <c r="NGB88" s="323"/>
      <c r="NGC88" s="323"/>
      <c r="NGD88" s="323"/>
      <c r="NGE88" s="323"/>
      <c r="NGF88" s="323"/>
      <c r="NGG88" s="323"/>
      <c r="NGH88" s="323"/>
      <c r="NGI88" s="323"/>
      <c r="NGJ88" s="323"/>
      <c r="NGK88" s="323"/>
      <c r="NGL88" s="323"/>
      <c r="NGM88" s="323"/>
      <c r="NGN88" s="323"/>
      <c r="NGO88" s="323"/>
      <c r="NGP88" s="323"/>
      <c r="NGQ88" s="323"/>
      <c r="NGR88" s="323"/>
      <c r="NGS88" s="323"/>
      <c r="NGT88" s="323"/>
      <c r="NGU88" s="323"/>
      <c r="NGV88" s="323"/>
      <c r="NGW88" s="323"/>
      <c r="NGX88" s="323"/>
      <c r="NGY88" s="323"/>
      <c r="NGZ88" s="323"/>
      <c r="NHA88" s="323"/>
      <c r="NHB88" s="323"/>
      <c r="NHC88" s="323"/>
      <c r="NHD88" s="323"/>
      <c r="NHE88" s="323"/>
      <c r="NHF88" s="323"/>
      <c r="NHG88" s="323"/>
      <c r="NHH88" s="323"/>
      <c r="NHI88" s="323"/>
      <c r="NHJ88" s="323"/>
      <c r="NHK88" s="323"/>
      <c r="NHL88" s="323"/>
      <c r="NHM88" s="323"/>
      <c r="NHN88" s="323"/>
      <c r="NHO88" s="323"/>
      <c r="NHP88" s="323"/>
      <c r="NHQ88" s="323"/>
      <c r="NHR88" s="323"/>
      <c r="NHS88" s="323"/>
      <c r="NHT88" s="323"/>
      <c r="NHU88" s="323"/>
      <c r="NHV88" s="323"/>
      <c r="NHW88" s="323"/>
      <c r="NHX88" s="323"/>
      <c r="NHY88" s="323"/>
      <c r="NHZ88" s="323"/>
      <c r="NIA88" s="323"/>
      <c r="NIB88" s="323"/>
      <c r="NIC88" s="323"/>
      <c r="NID88" s="323"/>
      <c r="NIE88" s="323"/>
      <c r="NIF88" s="323"/>
      <c r="NIG88" s="323"/>
      <c r="NIH88" s="323"/>
      <c r="NII88" s="323"/>
      <c r="NIJ88" s="323"/>
      <c r="NIK88" s="323"/>
      <c r="NIL88" s="323"/>
      <c r="NIM88" s="323"/>
      <c r="NIN88" s="323"/>
      <c r="NIO88" s="323"/>
      <c r="NIP88" s="323"/>
      <c r="NIQ88" s="323"/>
      <c r="NIR88" s="323"/>
      <c r="NIS88" s="323"/>
      <c r="NIT88" s="323"/>
      <c r="NIU88" s="323"/>
      <c r="NIV88" s="323"/>
      <c r="NIW88" s="323"/>
      <c r="NIX88" s="323"/>
      <c r="NIY88" s="323"/>
      <c r="NIZ88" s="323"/>
      <c r="NJA88" s="323"/>
      <c r="NJB88" s="323"/>
      <c r="NJC88" s="323"/>
      <c r="NJD88" s="323"/>
      <c r="NJE88" s="323"/>
      <c r="NJF88" s="323"/>
      <c r="NJG88" s="323"/>
      <c r="NJH88" s="323"/>
      <c r="NJI88" s="323"/>
      <c r="NJJ88" s="323"/>
      <c r="NJK88" s="323"/>
      <c r="NJL88" s="323"/>
      <c r="NJM88" s="323"/>
      <c r="NJN88" s="323"/>
      <c r="NJO88" s="323"/>
      <c r="NJP88" s="323"/>
      <c r="NJQ88" s="323"/>
      <c r="NJR88" s="323"/>
      <c r="NJS88" s="323"/>
      <c r="NJT88" s="323"/>
      <c r="NJU88" s="323"/>
      <c r="NJV88" s="323"/>
      <c r="NJW88" s="323"/>
      <c r="NJX88" s="323"/>
      <c r="NJY88" s="323"/>
      <c r="NJZ88" s="323"/>
      <c r="NKA88" s="323"/>
      <c r="NKB88" s="323"/>
      <c r="NKC88" s="323"/>
      <c r="NKD88" s="323"/>
      <c r="NKE88" s="323"/>
      <c r="NKF88" s="323"/>
      <c r="NKG88" s="323"/>
      <c r="NKH88" s="323"/>
      <c r="NKI88" s="323"/>
      <c r="NKJ88" s="323"/>
      <c r="NKK88" s="323"/>
      <c r="NKL88" s="323"/>
      <c r="NKM88" s="323"/>
      <c r="NKN88" s="323"/>
      <c r="NKO88" s="323"/>
      <c r="NKP88" s="323"/>
      <c r="NKQ88" s="323"/>
      <c r="NKR88" s="323"/>
      <c r="NKS88" s="323"/>
      <c r="NKT88" s="323"/>
      <c r="NKU88" s="323"/>
      <c r="NKV88" s="323"/>
      <c r="NKW88" s="323"/>
      <c r="NKX88" s="323"/>
      <c r="NKY88" s="323"/>
      <c r="NKZ88" s="323"/>
      <c r="NLA88" s="323"/>
      <c r="NLB88" s="323"/>
      <c r="NLC88" s="323"/>
      <c r="NLD88" s="323"/>
      <c r="NLE88" s="323"/>
      <c r="NLF88" s="323"/>
      <c r="NLG88" s="323"/>
      <c r="NLH88" s="323"/>
      <c r="NLI88" s="323"/>
      <c r="NLJ88" s="323"/>
      <c r="NLK88" s="323"/>
      <c r="NLL88" s="323"/>
      <c r="NLM88" s="323"/>
      <c r="NLN88" s="323"/>
      <c r="NLO88" s="323"/>
      <c r="NLP88" s="323"/>
      <c r="NLQ88" s="323"/>
      <c r="NLR88" s="323"/>
      <c r="NLS88" s="323"/>
      <c r="NLT88" s="323"/>
      <c r="NLU88" s="323"/>
      <c r="NLV88" s="323"/>
      <c r="NLW88" s="323"/>
      <c r="NLX88" s="323"/>
      <c r="NLY88" s="323"/>
      <c r="NLZ88" s="323"/>
      <c r="NMA88" s="323"/>
      <c r="NMB88" s="323"/>
      <c r="NMC88" s="323"/>
      <c r="NMD88" s="323"/>
      <c r="NME88" s="323"/>
      <c r="NMF88" s="323"/>
      <c r="NMG88" s="323"/>
      <c r="NMH88" s="323"/>
      <c r="NMI88" s="323"/>
      <c r="NMJ88" s="323"/>
      <c r="NMK88" s="323"/>
      <c r="NML88" s="323"/>
      <c r="NMM88" s="323"/>
      <c r="NMN88" s="323"/>
      <c r="NMO88" s="323"/>
      <c r="NMP88" s="323"/>
      <c r="NMQ88" s="323"/>
      <c r="NMR88" s="323"/>
      <c r="NMS88" s="323"/>
      <c r="NMT88" s="323"/>
      <c r="NMU88" s="323"/>
      <c r="NMV88" s="323"/>
      <c r="NMW88" s="323"/>
      <c r="NMX88" s="323"/>
      <c r="NMY88" s="323"/>
      <c r="NMZ88" s="323"/>
      <c r="NNA88" s="323"/>
      <c r="NNB88" s="323"/>
      <c r="NNC88" s="323"/>
      <c r="NND88" s="323"/>
      <c r="NNE88" s="323"/>
      <c r="NNF88" s="323"/>
      <c r="NNG88" s="323"/>
      <c r="NNH88" s="323"/>
      <c r="NNI88" s="323"/>
      <c r="NNJ88" s="323"/>
      <c r="NNK88" s="323"/>
      <c r="NNL88" s="323"/>
      <c r="NNM88" s="323"/>
      <c r="NNN88" s="323"/>
      <c r="NNO88" s="323"/>
      <c r="NNP88" s="323"/>
      <c r="NNQ88" s="323"/>
      <c r="NNR88" s="323"/>
      <c r="NNS88" s="323"/>
      <c r="NNT88" s="323"/>
      <c r="NNU88" s="323"/>
      <c r="NNV88" s="323"/>
      <c r="NNW88" s="323"/>
      <c r="NNX88" s="323"/>
      <c r="NNY88" s="323"/>
      <c r="NNZ88" s="323"/>
      <c r="NOA88" s="323"/>
      <c r="NOB88" s="323"/>
      <c r="NOC88" s="323"/>
      <c r="NOD88" s="323"/>
      <c r="NOE88" s="323"/>
      <c r="NOF88" s="323"/>
      <c r="NOG88" s="323"/>
      <c r="NOH88" s="323"/>
      <c r="NOI88" s="323"/>
      <c r="NOJ88" s="323"/>
      <c r="NOK88" s="323"/>
      <c r="NOL88" s="323"/>
      <c r="NOM88" s="323"/>
      <c r="NON88" s="323"/>
      <c r="NOO88" s="323"/>
      <c r="NOP88" s="323"/>
      <c r="NOQ88" s="323"/>
      <c r="NOR88" s="323"/>
      <c r="NOS88" s="323"/>
      <c r="NOT88" s="323"/>
      <c r="NOU88" s="323"/>
      <c r="NOV88" s="323"/>
      <c r="NOW88" s="323"/>
      <c r="NOX88" s="323"/>
      <c r="NOY88" s="323"/>
      <c r="NOZ88" s="323"/>
      <c r="NPA88" s="323"/>
      <c r="NPB88" s="323"/>
      <c r="NPC88" s="323"/>
      <c r="NPD88" s="323"/>
      <c r="NPE88" s="323"/>
      <c r="NPF88" s="323"/>
      <c r="NPG88" s="323"/>
      <c r="NPH88" s="323"/>
      <c r="NPI88" s="323"/>
      <c r="NPJ88" s="323"/>
      <c r="NPK88" s="323"/>
      <c r="NPL88" s="323"/>
      <c r="NPM88" s="323"/>
      <c r="NPN88" s="323"/>
      <c r="NPO88" s="323"/>
      <c r="NPP88" s="323"/>
      <c r="NPQ88" s="323"/>
      <c r="NPR88" s="323"/>
      <c r="NPS88" s="323"/>
      <c r="NPT88" s="323"/>
      <c r="NPU88" s="323"/>
      <c r="NPV88" s="323"/>
      <c r="NPW88" s="323"/>
      <c r="NPX88" s="323"/>
      <c r="NPY88" s="323"/>
      <c r="NPZ88" s="323"/>
      <c r="NQA88" s="323"/>
      <c r="NQB88" s="323"/>
      <c r="NQC88" s="323"/>
      <c r="NQD88" s="323"/>
      <c r="NQE88" s="323"/>
      <c r="NQF88" s="323"/>
      <c r="NQG88" s="323"/>
      <c r="NQH88" s="323"/>
      <c r="NQI88" s="323"/>
      <c r="NQJ88" s="323"/>
      <c r="NQK88" s="323"/>
      <c r="NQL88" s="323"/>
      <c r="NQM88" s="323"/>
      <c r="NQN88" s="323"/>
      <c r="NQO88" s="323"/>
      <c r="NQP88" s="323"/>
      <c r="NQQ88" s="323"/>
      <c r="NQR88" s="323"/>
      <c r="NQS88" s="323"/>
      <c r="NQT88" s="323"/>
      <c r="NQU88" s="323"/>
      <c r="NQV88" s="323"/>
      <c r="NQW88" s="323"/>
      <c r="NQX88" s="323"/>
      <c r="NQY88" s="323"/>
      <c r="NQZ88" s="323"/>
      <c r="NRA88" s="323"/>
      <c r="NRB88" s="323"/>
      <c r="NRC88" s="323"/>
      <c r="NRD88" s="323"/>
      <c r="NRE88" s="323"/>
      <c r="NRF88" s="323"/>
      <c r="NRG88" s="323"/>
      <c r="NRH88" s="323"/>
      <c r="NRI88" s="323"/>
      <c r="NRJ88" s="323"/>
      <c r="NRK88" s="323"/>
      <c r="NRL88" s="323"/>
      <c r="NRM88" s="323"/>
      <c r="NRN88" s="323"/>
      <c r="NRO88" s="323"/>
      <c r="NRP88" s="323"/>
      <c r="NRQ88" s="323"/>
      <c r="NRR88" s="323"/>
      <c r="NRS88" s="323"/>
      <c r="NRT88" s="323"/>
      <c r="NRU88" s="323"/>
      <c r="NRV88" s="323"/>
      <c r="NRW88" s="323"/>
      <c r="NRX88" s="323"/>
      <c r="NRY88" s="323"/>
      <c r="NRZ88" s="323"/>
      <c r="NSA88" s="323"/>
      <c r="NSB88" s="323"/>
      <c r="NSC88" s="323"/>
      <c r="NSD88" s="323"/>
      <c r="NSE88" s="323"/>
      <c r="NSF88" s="323"/>
      <c r="NSG88" s="323"/>
      <c r="NSH88" s="323"/>
      <c r="NSI88" s="323"/>
      <c r="NSJ88" s="323"/>
      <c r="NSK88" s="323"/>
      <c r="NSL88" s="323"/>
      <c r="NSM88" s="323"/>
      <c r="NSN88" s="323"/>
      <c r="NSO88" s="323"/>
      <c r="NSP88" s="323"/>
      <c r="NSQ88" s="323"/>
      <c r="NSR88" s="323"/>
      <c r="NSS88" s="323"/>
      <c r="NST88" s="323"/>
      <c r="NSU88" s="323"/>
      <c r="NSV88" s="323"/>
      <c r="NSW88" s="323"/>
      <c r="NSX88" s="323"/>
      <c r="NSY88" s="323"/>
      <c r="NSZ88" s="323"/>
      <c r="NTA88" s="323"/>
      <c r="NTB88" s="323"/>
      <c r="NTC88" s="323"/>
      <c r="NTD88" s="323"/>
      <c r="NTE88" s="323"/>
      <c r="NTF88" s="323"/>
      <c r="NTG88" s="323"/>
      <c r="NTH88" s="323"/>
      <c r="NTI88" s="323"/>
      <c r="NTJ88" s="323"/>
      <c r="NTK88" s="323"/>
      <c r="NTL88" s="323"/>
      <c r="NTM88" s="323"/>
      <c r="NTN88" s="323"/>
      <c r="NTO88" s="323"/>
      <c r="NTP88" s="323"/>
      <c r="NTQ88" s="323"/>
      <c r="NTR88" s="323"/>
      <c r="NTS88" s="323"/>
      <c r="NTT88" s="323"/>
      <c r="NTU88" s="323"/>
      <c r="NTV88" s="323"/>
      <c r="NTW88" s="323"/>
      <c r="NTX88" s="323"/>
      <c r="NTY88" s="323"/>
      <c r="NTZ88" s="323"/>
      <c r="NUA88" s="323"/>
      <c r="NUB88" s="323"/>
      <c r="NUC88" s="323"/>
      <c r="NUD88" s="323"/>
      <c r="NUE88" s="323"/>
      <c r="NUF88" s="323"/>
      <c r="NUG88" s="323"/>
      <c r="NUH88" s="323"/>
      <c r="NUI88" s="323"/>
      <c r="NUJ88" s="323"/>
      <c r="NUK88" s="323"/>
      <c r="NUL88" s="323"/>
      <c r="NUM88" s="323"/>
      <c r="NUN88" s="323"/>
      <c r="NUO88" s="323"/>
      <c r="NUP88" s="323"/>
      <c r="NUQ88" s="323"/>
      <c r="NUR88" s="323"/>
      <c r="NUS88" s="323"/>
      <c r="NUT88" s="323"/>
      <c r="NUU88" s="323"/>
      <c r="NUV88" s="323"/>
      <c r="NUW88" s="323"/>
      <c r="NUX88" s="323"/>
      <c r="NUY88" s="323"/>
      <c r="NUZ88" s="323"/>
      <c r="NVA88" s="323"/>
      <c r="NVB88" s="323"/>
      <c r="NVC88" s="323"/>
      <c r="NVD88" s="323"/>
      <c r="NVE88" s="323"/>
      <c r="NVF88" s="323"/>
      <c r="NVG88" s="323"/>
      <c r="NVH88" s="323"/>
      <c r="NVI88" s="323"/>
      <c r="NVJ88" s="323"/>
      <c r="NVK88" s="323"/>
      <c r="NVL88" s="323"/>
      <c r="NVM88" s="323"/>
      <c r="NVN88" s="323"/>
      <c r="NVO88" s="323"/>
      <c r="NVP88" s="323"/>
      <c r="NVQ88" s="323"/>
      <c r="NVR88" s="323"/>
      <c r="NVS88" s="323"/>
      <c r="NVT88" s="323"/>
      <c r="NVU88" s="323"/>
      <c r="NVV88" s="323"/>
      <c r="NVW88" s="323"/>
      <c r="NVX88" s="323"/>
      <c r="NVY88" s="323"/>
      <c r="NVZ88" s="323"/>
      <c r="NWA88" s="323"/>
      <c r="NWB88" s="323"/>
      <c r="NWC88" s="323"/>
      <c r="NWD88" s="323"/>
      <c r="NWE88" s="323"/>
      <c r="NWF88" s="323"/>
      <c r="NWG88" s="323"/>
      <c r="NWH88" s="323"/>
      <c r="NWI88" s="323"/>
      <c r="NWJ88" s="323"/>
      <c r="NWK88" s="323"/>
      <c r="NWL88" s="323"/>
      <c r="NWM88" s="323"/>
      <c r="NWN88" s="323"/>
      <c r="NWO88" s="323"/>
      <c r="NWP88" s="323"/>
      <c r="NWQ88" s="323"/>
      <c r="NWR88" s="323"/>
      <c r="NWS88" s="323"/>
      <c r="NWT88" s="323"/>
      <c r="NWU88" s="323"/>
      <c r="NWV88" s="323"/>
      <c r="NWW88" s="323"/>
      <c r="NWX88" s="323"/>
      <c r="NWY88" s="323"/>
      <c r="NWZ88" s="323"/>
      <c r="NXA88" s="323"/>
      <c r="NXB88" s="323"/>
      <c r="NXC88" s="323"/>
      <c r="NXD88" s="323"/>
      <c r="NXE88" s="323"/>
      <c r="NXF88" s="323"/>
      <c r="NXG88" s="323"/>
      <c r="NXH88" s="323"/>
      <c r="NXI88" s="323"/>
      <c r="NXJ88" s="323"/>
      <c r="NXK88" s="323"/>
      <c r="NXL88" s="323"/>
      <c r="NXM88" s="323"/>
      <c r="NXN88" s="323"/>
      <c r="NXO88" s="323"/>
      <c r="NXP88" s="323"/>
      <c r="NXQ88" s="323"/>
      <c r="NXR88" s="323"/>
      <c r="NXS88" s="323"/>
      <c r="NXT88" s="323"/>
      <c r="NXU88" s="323"/>
      <c r="NXV88" s="323"/>
      <c r="NXW88" s="323"/>
      <c r="NXX88" s="323"/>
      <c r="NXY88" s="323"/>
      <c r="NXZ88" s="323"/>
      <c r="NYA88" s="323"/>
      <c r="NYB88" s="323"/>
      <c r="NYC88" s="323"/>
      <c r="NYD88" s="323"/>
      <c r="NYE88" s="323"/>
      <c r="NYF88" s="323"/>
      <c r="NYG88" s="323"/>
      <c r="NYH88" s="323"/>
      <c r="NYI88" s="323"/>
      <c r="NYJ88" s="323"/>
      <c r="NYK88" s="323"/>
      <c r="NYL88" s="323"/>
      <c r="NYM88" s="323"/>
      <c r="NYN88" s="323"/>
      <c r="NYO88" s="323"/>
      <c r="NYP88" s="323"/>
      <c r="NYQ88" s="323"/>
      <c r="NYR88" s="323"/>
      <c r="NYS88" s="323"/>
      <c r="NYT88" s="323"/>
      <c r="NYU88" s="323"/>
      <c r="NYV88" s="323"/>
      <c r="NYW88" s="323"/>
      <c r="NYX88" s="323"/>
      <c r="NYY88" s="323"/>
      <c r="NYZ88" s="323"/>
      <c r="NZA88" s="323"/>
      <c r="NZB88" s="323"/>
      <c r="NZC88" s="323"/>
      <c r="NZD88" s="323"/>
      <c r="NZE88" s="323"/>
      <c r="NZF88" s="323"/>
      <c r="NZG88" s="323"/>
      <c r="NZH88" s="323"/>
      <c r="NZI88" s="323"/>
      <c r="NZJ88" s="323"/>
      <c r="NZK88" s="323"/>
      <c r="NZL88" s="323"/>
      <c r="NZM88" s="323"/>
      <c r="NZN88" s="323"/>
      <c r="NZO88" s="323"/>
      <c r="NZP88" s="323"/>
      <c r="NZQ88" s="323"/>
      <c r="NZR88" s="323"/>
      <c r="NZS88" s="323"/>
      <c r="NZT88" s="323"/>
      <c r="NZU88" s="323"/>
      <c r="NZV88" s="323"/>
      <c r="NZW88" s="323"/>
      <c r="NZX88" s="323"/>
      <c r="NZY88" s="323"/>
      <c r="NZZ88" s="323"/>
      <c r="OAA88" s="323"/>
      <c r="OAB88" s="323"/>
      <c r="OAC88" s="323"/>
      <c r="OAD88" s="323"/>
      <c r="OAE88" s="323"/>
      <c r="OAF88" s="323"/>
      <c r="OAG88" s="323"/>
      <c r="OAH88" s="323"/>
      <c r="OAI88" s="323"/>
      <c r="OAJ88" s="323"/>
      <c r="OAK88" s="323"/>
      <c r="OAL88" s="323"/>
      <c r="OAM88" s="323"/>
      <c r="OAN88" s="323"/>
      <c r="OAO88" s="323"/>
      <c r="OAP88" s="323"/>
      <c r="OAQ88" s="323"/>
      <c r="OAR88" s="323"/>
      <c r="OAS88" s="323"/>
      <c r="OAT88" s="323"/>
      <c r="OAU88" s="323"/>
      <c r="OAV88" s="323"/>
      <c r="OAW88" s="323"/>
      <c r="OAX88" s="323"/>
      <c r="OAY88" s="323"/>
      <c r="OAZ88" s="323"/>
      <c r="OBA88" s="323"/>
      <c r="OBB88" s="323"/>
      <c r="OBC88" s="323"/>
      <c r="OBD88" s="323"/>
      <c r="OBE88" s="323"/>
      <c r="OBF88" s="323"/>
      <c r="OBG88" s="323"/>
      <c r="OBH88" s="323"/>
      <c r="OBI88" s="323"/>
      <c r="OBJ88" s="323"/>
      <c r="OBK88" s="323"/>
      <c r="OBL88" s="323"/>
      <c r="OBM88" s="323"/>
      <c r="OBN88" s="323"/>
      <c r="OBO88" s="323"/>
      <c r="OBP88" s="323"/>
      <c r="OBQ88" s="323"/>
      <c r="OBR88" s="323"/>
      <c r="OBS88" s="323"/>
      <c r="OBT88" s="323"/>
      <c r="OBU88" s="323"/>
      <c r="OBV88" s="323"/>
      <c r="OBW88" s="323"/>
      <c r="OBX88" s="323"/>
      <c r="OBY88" s="323"/>
      <c r="OBZ88" s="323"/>
      <c r="OCA88" s="323"/>
      <c r="OCB88" s="323"/>
      <c r="OCC88" s="323"/>
      <c r="OCD88" s="323"/>
      <c r="OCE88" s="323"/>
      <c r="OCF88" s="323"/>
      <c r="OCG88" s="323"/>
      <c r="OCH88" s="323"/>
      <c r="OCI88" s="323"/>
      <c r="OCJ88" s="323"/>
      <c r="OCK88" s="323"/>
      <c r="OCL88" s="323"/>
      <c r="OCM88" s="323"/>
      <c r="OCN88" s="323"/>
      <c r="OCO88" s="323"/>
      <c r="OCP88" s="323"/>
      <c r="OCQ88" s="323"/>
      <c r="OCR88" s="323"/>
      <c r="OCS88" s="323"/>
      <c r="OCT88" s="323"/>
      <c r="OCU88" s="323"/>
      <c r="OCV88" s="323"/>
      <c r="OCW88" s="323"/>
      <c r="OCX88" s="323"/>
      <c r="OCY88" s="323"/>
      <c r="OCZ88" s="323"/>
      <c r="ODA88" s="323"/>
      <c r="ODB88" s="323"/>
      <c r="ODC88" s="323"/>
      <c r="ODD88" s="323"/>
      <c r="ODE88" s="323"/>
      <c r="ODF88" s="323"/>
      <c r="ODG88" s="323"/>
      <c r="ODH88" s="323"/>
      <c r="ODI88" s="323"/>
      <c r="ODJ88" s="323"/>
      <c r="ODK88" s="323"/>
      <c r="ODL88" s="323"/>
      <c r="ODM88" s="323"/>
      <c r="ODN88" s="323"/>
      <c r="ODO88" s="323"/>
      <c r="ODP88" s="323"/>
      <c r="ODQ88" s="323"/>
      <c r="ODR88" s="323"/>
      <c r="ODS88" s="323"/>
      <c r="ODT88" s="323"/>
      <c r="ODU88" s="323"/>
      <c r="ODV88" s="323"/>
      <c r="ODW88" s="323"/>
      <c r="ODX88" s="323"/>
      <c r="ODY88" s="323"/>
      <c r="ODZ88" s="323"/>
      <c r="OEA88" s="323"/>
      <c r="OEB88" s="323"/>
      <c r="OEC88" s="323"/>
      <c r="OED88" s="323"/>
      <c r="OEE88" s="323"/>
      <c r="OEF88" s="323"/>
      <c r="OEG88" s="323"/>
      <c r="OEH88" s="323"/>
      <c r="OEI88" s="323"/>
      <c r="OEJ88" s="323"/>
      <c r="OEK88" s="323"/>
      <c r="OEL88" s="323"/>
      <c r="OEM88" s="323"/>
      <c r="OEN88" s="323"/>
      <c r="OEO88" s="323"/>
      <c r="OEP88" s="323"/>
      <c r="OEQ88" s="323"/>
      <c r="OER88" s="323"/>
      <c r="OES88" s="323"/>
      <c r="OET88" s="323"/>
      <c r="OEU88" s="323"/>
      <c r="OEV88" s="323"/>
      <c r="OEW88" s="323"/>
      <c r="OEX88" s="323"/>
      <c r="OEY88" s="323"/>
      <c r="OEZ88" s="323"/>
      <c r="OFA88" s="323"/>
      <c r="OFB88" s="323"/>
      <c r="OFC88" s="323"/>
      <c r="OFD88" s="323"/>
      <c r="OFE88" s="323"/>
      <c r="OFF88" s="323"/>
      <c r="OFG88" s="323"/>
      <c r="OFH88" s="323"/>
      <c r="OFI88" s="323"/>
      <c r="OFJ88" s="323"/>
      <c r="OFK88" s="323"/>
      <c r="OFL88" s="323"/>
      <c r="OFM88" s="323"/>
      <c r="OFN88" s="323"/>
      <c r="OFO88" s="323"/>
      <c r="OFP88" s="323"/>
      <c r="OFQ88" s="323"/>
      <c r="OFR88" s="323"/>
      <c r="OFS88" s="323"/>
      <c r="OFT88" s="323"/>
      <c r="OFU88" s="323"/>
      <c r="OFV88" s="323"/>
      <c r="OFW88" s="323"/>
      <c r="OFX88" s="323"/>
      <c r="OFY88" s="323"/>
      <c r="OFZ88" s="323"/>
      <c r="OGA88" s="323"/>
      <c r="OGB88" s="323"/>
      <c r="OGC88" s="323"/>
      <c r="OGD88" s="323"/>
      <c r="OGE88" s="323"/>
      <c r="OGF88" s="323"/>
      <c r="OGG88" s="323"/>
      <c r="OGH88" s="323"/>
      <c r="OGI88" s="323"/>
      <c r="OGJ88" s="323"/>
      <c r="OGK88" s="323"/>
      <c r="OGL88" s="323"/>
      <c r="OGM88" s="323"/>
      <c r="OGN88" s="323"/>
      <c r="OGO88" s="323"/>
      <c r="OGP88" s="323"/>
      <c r="OGQ88" s="323"/>
      <c r="OGR88" s="323"/>
      <c r="OGS88" s="323"/>
      <c r="OGT88" s="323"/>
      <c r="OGU88" s="323"/>
      <c r="OGV88" s="323"/>
      <c r="OGW88" s="323"/>
      <c r="OGX88" s="323"/>
      <c r="OGY88" s="323"/>
      <c r="OGZ88" s="323"/>
      <c r="OHA88" s="323"/>
      <c r="OHB88" s="323"/>
      <c r="OHC88" s="323"/>
      <c r="OHD88" s="323"/>
      <c r="OHE88" s="323"/>
      <c r="OHF88" s="323"/>
      <c r="OHG88" s="323"/>
      <c r="OHH88" s="323"/>
      <c r="OHI88" s="323"/>
      <c r="OHJ88" s="323"/>
      <c r="OHK88" s="323"/>
      <c r="OHL88" s="323"/>
      <c r="OHM88" s="323"/>
      <c r="OHN88" s="323"/>
      <c r="OHO88" s="323"/>
      <c r="OHP88" s="323"/>
      <c r="OHQ88" s="323"/>
      <c r="OHR88" s="323"/>
      <c r="OHS88" s="323"/>
      <c r="OHT88" s="323"/>
      <c r="OHU88" s="323"/>
      <c r="OHV88" s="323"/>
      <c r="OHW88" s="323"/>
      <c r="OHX88" s="323"/>
      <c r="OHY88" s="323"/>
      <c r="OHZ88" s="323"/>
      <c r="OIA88" s="323"/>
      <c r="OIB88" s="323"/>
      <c r="OIC88" s="323"/>
      <c r="OID88" s="323"/>
      <c r="OIE88" s="323"/>
      <c r="OIF88" s="323"/>
      <c r="OIG88" s="323"/>
      <c r="OIH88" s="323"/>
      <c r="OII88" s="323"/>
      <c r="OIJ88" s="323"/>
      <c r="OIK88" s="323"/>
      <c r="OIL88" s="323"/>
      <c r="OIM88" s="323"/>
      <c r="OIN88" s="323"/>
      <c r="OIO88" s="323"/>
      <c r="OIP88" s="323"/>
      <c r="OIQ88" s="323"/>
      <c r="OIR88" s="323"/>
      <c r="OIS88" s="323"/>
      <c r="OIT88" s="323"/>
      <c r="OIU88" s="323"/>
      <c r="OIV88" s="323"/>
      <c r="OIW88" s="323"/>
      <c r="OIX88" s="323"/>
      <c r="OIY88" s="323"/>
      <c r="OIZ88" s="323"/>
      <c r="OJA88" s="323"/>
      <c r="OJB88" s="323"/>
      <c r="OJC88" s="323"/>
      <c r="OJD88" s="323"/>
      <c r="OJE88" s="323"/>
      <c r="OJF88" s="323"/>
      <c r="OJG88" s="323"/>
      <c r="OJH88" s="323"/>
      <c r="OJI88" s="323"/>
      <c r="OJJ88" s="323"/>
      <c r="OJK88" s="323"/>
      <c r="OJL88" s="323"/>
      <c r="OJM88" s="323"/>
      <c r="OJN88" s="323"/>
      <c r="OJO88" s="323"/>
      <c r="OJP88" s="323"/>
      <c r="OJQ88" s="323"/>
      <c r="OJR88" s="323"/>
      <c r="OJS88" s="323"/>
      <c r="OJT88" s="323"/>
      <c r="OJU88" s="323"/>
      <c r="OJV88" s="323"/>
      <c r="OJW88" s="323"/>
      <c r="OJX88" s="323"/>
      <c r="OJY88" s="323"/>
      <c r="OJZ88" s="323"/>
      <c r="OKA88" s="323"/>
      <c r="OKB88" s="323"/>
      <c r="OKC88" s="323"/>
      <c r="OKD88" s="323"/>
      <c r="OKE88" s="323"/>
      <c r="OKF88" s="323"/>
      <c r="OKG88" s="323"/>
      <c r="OKH88" s="323"/>
      <c r="OKI88" s="323"/>
      <c r="OKJ88" s="323"/>
      <c r="OKK88" s="323"/>
      <c r="OKL88" s="323"/>
      <c r="OKM88" s="323"/>
      <c r="OKN88" s="323"/>
      <c r="OKO88" s="323"/>
      <c r="OKP88" s="323"/>
      <c r="OKQ88" s="323"/>
      <c r="OKR88" s="323"/>
      <c r="OKS88" s="323"/>
      <c r="OKT88" s="323"/>
      <c r="OKU88" s="323"/>
      <c r="OKV88" s="323"/>
      <c r="OKW88" s="323"/>
      <c r="OKX88" s="323"/>
      <c r="OKY88" s="323"/>
      <c r="OKZ88" s="323"/>
      <c r="OLA88" s="323"/>
      <c r="OLB88" s="323"/>
      <c r="OLC88" s="323"/>
      <c r="OLD88" s="323"/>
      <c r="OLE88" s="323"/>
      <c r="OLF88" s="323"/>
      <c r="OLG88" s="323"/>
      <c r="OLH88" s="323"/>
      <c r="OLI88" s="323"/>
      <c r="OLJ88" s="323"/>
      <c r="OLK88" s="323"/>
      <c r="OLL88" s="323"/>
      <c r="OLM88" s="323"/>
      <c r="OLN88" s="323"/>
      <c r="OLO88" s="323"/>
      <c r="OLP88" s="323"/>
      <c r="OLQ88" s="323"/>
      <c r="OLR88" s="323"/>
      <c r="OLS88" s="323"/>
      <c r="OLT88" s="323"/>
      <c r="OLU88" s="323"/>
      <c r="OLV88" s="323"/>
      <c r="OLW88" s="323"/>
      <c r="OLX88" s="323"/>
      <c r="OLY88" s="323"/>
      <c r="OLZ88" s="323"/>
      <c r="OMA88" s="323"/>
      <c r="OMB88" s="323"/>
      <c r="OMC88" s="323"/>
      <c r="OMD88" s="323"/>
      <c r="OME88" s="323"/>
      <c r="OMF88" s="323"/>
      <c r="OMG88" s="323"/>
      <c r="OMH88" s="323"/>
      <c r="OMI88" s="323"/>
      <c r="OMJ88" s="323"/>
      <c r="OMK88" s="323"/>
      <c r="OML88" s="323"/>
      <c r="OMM88" s="323"/>
      <c r="OMN88" s="323"/>
      <c r="OMO88" s="323"/>
      <c r="OMP88" s="323"/>
      <c r="OMQ88" s="323"/>
      <c r="OMR88" s="323"/>
      <c r="OMS88" s="323"/>
      <c r="OMT88" s="323"/>
      <c r="OMU88" s="323"/>
      <c r="OMV88" s="323"/>
      <c r="OMW88" s="323"/>
      <c r="OMX88" s="323"/>
      <c r="OMY88" s="323"/>
      <c r="OMZ88" s="323"/>
      <c r="ONA88" s="323"/>
      <c r="ONB88" s="323"/>
      <c r="ONC88" s="323"/>
      <c r="OND88" s="323"/>
      <c r="ONE88" s="323"/>
      <c r="ONF88" s="323"/>
      <c r="ONG88" s="323"/>
      <c r="ONH88" s="323"/>
      <c r="ONI88" s="323"/>
      <c r="ONJ88" s="323"/>
      <c r="ONK88" s="323"/>
      <c r="ONL88" s="323"/>
      <c r="ONM88" s="323"/>
      <c r="ONN88" s="323"/>
      <c r="ONO88" s="323"/>
      <c r="ONP88" s="323"/>
      <c r="ONQ88" s="323"/>
      <c r="ONR88" s="323"/>
      <c r="ONS88" s="323"/>
      <c r="ONT88" s="323"/>
      <c r="ONU88" s="323"/>
      <c r="ONV88" s="323"/>
      <c r="ONW88" s="323"/>
      <c r="ONX88" s="323"/>
      <c r="ONY88" s="323"/>
      <c r="ONZ88" s="323"/>
      <c r="OOA88" s="323"/>
      <c r="OOB88" s="323"/>
      <c r="OOC88" s="323"/>
      <c r="OOD88" s="323"/>
      <c r="OOE88" s="323"/>
      <c r="OOF88" s="323"/>
      <c r="OOG88" s="323"/>
      <c r="OOH88" s="323"/>
      <c r="OOI88" s="323"/>
      <c r="OOJ88" s="323"/>
      <c r="OOK88" s="323"/>
      <c r="OOL88" s="323"/>
      <c r="OOM88" s="323"/>
      <c r="OON88" s="323"/>
      <c r="OOO88" s="323"/>
      <c r="OOP88" s="323"/>
      <c r="OOQ88" s="323"/>
      <c r="OOR88" s="323"/>
      <c r="OOS88" s="323"/>
      <c r="OOT88" s="323"/>
      <c r="OOU88" s="323"/>
      <c r="OOV88" s="323"/>
      <c r="OOW88" s="323"/>
      <c r="OOX88" s="323"/>
      <c r="OOY88" s="323"/>
      <c r="OOZ88" s="323"/>
      <c r="OPA88" s="323"/>
      <c r="OPB88" s="323"/>
      <c r="OPC88" s="323"/>
      <c r="OPD88" s="323"/>
      <c r="OPE88" s="323"/>
      <c r="OPF88" s="323"/>
      <c r="OPG88" s="323"/>
      <c r="OPH88" s="323"/>
      <c r="OPI88" s="323"/>
      <c r="OPJ88" s="323"/>
      <c r="OPK88" s="323"/>
      <c r="OPL88" s="323"/>
      <c r="OPM88" s="323"/>
      <c r="OPN88" s="323"/>
      <c r="OPO88" s="323"/>
      <c r="OPP88" s="323"/>
      <c r="OPQ88" s="323"/>
      <c r="OPR88" s="323"/>
      <c r="OPS88" s="323"/>
      <c r="OPT88" s="323"/>
      <c r="OPU88" s="323"/>
      <c r="OPV88" s="323"/>
      <c r="OPW88" s="323"/>
      <c r="OPX88" s="323"/>
      <c r="OPY88" s="323"/>
      <c r="OPZ88" s="323"/>
      <c r="OQA88" s="323"/>
      <c r="OQB88" s="323"/>
      <c r="OQC88" s="323"/>
      <c r="OQD88" s="323"/>
      <c r="OQE88" s="323"/>
      <c r="OQF88" s="323"/>
      <c r="OQG88" s="323"/>
      <c r="OQH88" s="323"/>
      <c r="OQI88" s="323"/>
      <c r="OQJ88" s="323"/>
      <c r="OQK88" s="323"/>
      <c r="OQL88" s="323"/>
      <c r="OQM88" s="323"/>
      <c r="OQN88" s="323"/>
      <c r="OQO88" s="323"/>
      <c r="OQP88" s="323"/>
      <c r="OQQ88" s="323"/>
      <c r="OQR88" s="323"/>
      <c r="OQS88" s="323"/>
      <c r="OQT88" s="323"/>
      <c r="OQU88" s="323"/>
      <c r="OQV88" s="323"/>
      <c r="OQW88" s="323"/>
      <c r="OQX88" s="323"/>
      <c r="OQY88" s="323"/>
      <c r="OQZ88" s="323"/>
      <c r="ORA88" s="323"/>
      <c r="ORB88" s="323"/>
      <c r="ORC88" s="323"/>
      <c r="ORD88" s="323"/>
      <c r="ORE88" s="323"/>
      <c r="ORF88" s="323"/>
      <c r="ORG88" s="323"/>
      <c r="ORH88" s="323"/>
      <c r="ORI88" s="323"/>
      <c r="ORJ88" s="323"/>
      <c r="ORK88" s="323"/>
      <c r="ORL88" s="323"/>
      <c r="ORM88" s="323"/>
      <c r="ORN88" s="323"/>
      <c r="ORO88" s="323"/>
      <c r="ORP88" s="323"/>
      <c r="ORQ88" s="323"/>
      <c r="ORR88" s="323"/>
      <c r="ORS88" s="323"/>
      <c r="ORT88" s="323"/>
      <c r="ORU88" s="323"/>
      <c r="ORV88" s="323"/>
      <c r="ORW88" s="323"/>
      <c r="ORX88" s="323"/>
      <c r="ORY88" s="323"/>
      <c r="ORZ88" s="323"/>
      <c r="OSA88" s="323"/>
      <c r="OSB88" s="323"/>
      <c r="OSC88" s="323"/>
      <c r="OSD88" s="323"/>
      <c r="OSE88" s="323"/>
      <c r="OSF88" s="323"/>
      <c r="OSG88" s="323"/>
      <c r="OSH88" s="323"/>
      <c r="OSI88" s="323"/>
      <c r="OSJ88" s="323"/>
      <c r="OSK88" s="323"/>
      <c r="OSL88" s="323"/>
      <c r="OSM88" s="323"/>
      <c r="OSN88" s="323"/>
      <c r="OSO88" s="323"/>
      <c r="OSP88" s="323"/>
      <c r="OSQ88" s="323"/>
      <c r="OSR88" s="323"/>
      <c r="OSS88" s="323"/>
      <c r="OST88" s="323"/>
      <c r="OSU88" s="323"/>
      <c r="OSV88" s="323"/>
      <c r="OSW88" s="323"/>
      <c r="OSX88" s="323"/>
      <c r="OSY88" s="323"/>
      <c r="OSZ88" s="323"/>
      <c r="OTA88" s="323"/>
      <c r="OTB88" s="323"/>
      <c r="OTC88" s="323"/>
      <c r="OTD88" s="323"/>
      <c r="OTE88" s="323"/>
      <c r="OTF88" s="323"/>
      <c r="OTG88" s="323"/>
      <c r="OTH88" s="323"/>
      <c r="OTI88" s="323"/>
      <c r="OTJ88" s="323"/>
      <c r="OTK88" s="323"/>
      <c r="OTL88" s="323"/>
      <c r="OTM88" s="323"/>
      <c r="OTN88" s="323"/>
      <c r="OTO88" s="323"/>
      <c r="OTP88" s="323"/>
      <c r="OTQ88" s="323"/>
      <c r="OTR88" s="323"/>
      <c r="OTS88" s="323"/>
      <c r="OTT88" s="323"/>
      <c r="OTU88" s="323"/>
      <c r="OTV88" s="323"/>
      <c r="OTW88" s="323"/>
      <c r="OTX88" s="323"/>
      <c r="OTY88" s="323"/>
      <c r="OTZ88" s="323"/>
      <c r="OUA88" s="323"/>
      <c r="OUB88" s="323"/>
      <c r="OUC88" s="323"/>
      <c r="OUD88" s="323"/>
      <c r="OUE88" s="323"/>
      <c r="OUF88" s="323"/>
      <c r="OUG88" s="323"/>
      <c r="OUH88" s="323"/>
      <c r="OUI88" s="323"/>
      <c r="OUJ88" s="323"/>
      <c r="OUK88" s="323"/>
      <c r="OUL88" s="323"/>
      <c r="OUM88" s="323"/>
      <c r="OUN88" s="323"/>
      <c r="OUO88" s="323"/>
      <c r="OUP88" s="323"/>
      <c r="OUQ88" s="323"/>
      <c r="OUR88" s="323"/>
      <c r="OUS88" s="323"/>
      <c r="OUT88" s="323"/>
      <c r="OUU88" s="323"/>
      <c r="OUV88" s="323"/>
      <c r="OUW88" s="323"/>
      <c r="OUX88" s="323"/>
      <c r="OUY88" s="323"/>
      <c r="OUZ88" s="323"/>
      <c r="OVA88" s="323"/>
      <c r="OVB88" s="323"/>
      <c r="OVC88" s="323"/>
      <c r="OVD88" s="323"/>
      <c r="OVE88" s="323"/>
      <c r="OVF88" s="323"/>
      <c r="OVG88" s="323"/>
      <c r="OVH88" s="323"/>
      <c r="OVI88" s="323"/>
      <c r="OVJ88" s="323"/>
      <c r="OVK88" s="323"/>
      <c r="OVL88" s="323"/>
      <c r="OVM88" s="323"/>
      <c r="OVN88" s="323"/>
      <c r="OVO88" s="323"/>
      <c r="OVP88" s="323"/>
      <c r="OVQ88" s="323"/>
      <c r="OVR88" s="323"/>
      <c r="OVS88" s="323"/>
      <c r="OVT88" s="323"/>
      <c r="OVU88" s="323"/>
      <c r="OVV88" s="323"/>
      <c r="OVW88" s="323"/>
      <c r="OVX88" s="323"/>
      <c r="OVY88" s="323"/>
      <c r="OVZ88" s="323"/>
      <c r="OWA88" s="323"/>
      <c r="OWB88" s="323"/>
      <c r="OWC88" s="323"/>
      <c r="OWD88" s="323"/>
      <c r="OWE88" s="323"/>
      <c r="OWF88" s="323"/>
      <c r="OWG88" s="323"/>
      <c r="OWH88" s="323"/>
      <c r="OWI88" s="323"/>
      <c r="OWJ88" s="323"/>
      <c r="OWK88" s="323"/>
      <c r="OWL88" s="323"/>
      <c r="OWM88" s="323"/>
      <c r="OWN88" s="323"/>
      <c r="OWO88" s="323"/>
      <c r="OWP88" s="323"/>
      <c r="OWQ88" s="323"/>
      <c r="OWR88" s="323"/>
      <c r="OWS88" s="323"/>
      <c r="OWT88" s="323"/>
      <c r="OWU88" s="323"/>
      <c r="OWV88" s="323"/>
      <c r="OWW88" s="323"/>
      <c r="OWX88" s="323"/>
      <c r="OWY88" s="323"/>
      <c r="OWZ88" s="323"/>
      <c r="OXA88" s="323"/>
      <c r="OXB88" s="323"/>
      <c r="OXC88" s="323"/>
      <c r="OXD88" s="323"/>
      <c r="OXE88" s="323"/>
      <c r="OXF88" s="323"/>
      <c r="OXG88" s="323"/>
      <c r="OXH88" s="323"/>
      <c r="OXI88" s="323"/>
      <c r="OXJ88" s="323"/>
      <c r="OXK88" s="323"/>
      <c r="OXL88" s="323"/>
      <c r="OXM88" s="323"/>
      <c r="OXN88" s="323"/>
      <c r="OXO88" s="323"/>
      <c r="OXP88" s="323"/>
      <c r="OXQ88" s="323"/>
      <c r="OXR88" s="323"/>
      <c r="OXS88" s="323"/>
      <c r="OXT88" s="323"/>
      <c r="OXU88" s="323"/>
      <c r="OXV88" s="323"/>
      <c r="OXW88" s="323"/>
      <c r="OXX88" s="323"/>
      <c r="OXY88" s="323"/>
      <c r="OXZ88" s="323"/>
      <c r="OYA88" s="323"/>
      <c r="OYB88" s="323"/>
      <c r="OYC88" s="323"/>
      <c r="OYD88" s="323"/>
      <c r="OYE88" s="323"/>
      <c r="OYF88" s="323"/>
      <c r="OYG88" s="323"/>
      <c r="OYH88" s="323"/>
      <c r="OYI88" s="323"/>
      <c r="OYJ88" s="323"/>
      <c r="OYK88" s="323"/>
      <c r="OYL88" s="323"/>
      <c r="OYM88" s="323"/>
      <c r="OYN88" s="323"/>
      <c r="OYO88" s="323"/>
      <c r="OYP88" s="323"/>
      <c r="OYQ88" s="323"/>
      <c r="OYR88" s="323"/>
      <c r="OYS88" s="323"/>
      <c r="OYT88" s="323"/>
      <c r="OYU88" s="323"/>
      <c r="OYV88" s="323"/>
      <c r="OYW88" s="323"/>
      <c r="OYX88" s="323"/>
      <c r="OYY88" s="323"/>
      <c r="OYZ88" s="323"/>
      <c r="OZA88" s="323"/>
      <c r="OZB88" s="323"/>
      <c r="OZC88" s="323"/>
      <c r="OZD88" s="323"/>
      <c r="OZE88" s="323"/>
      <c r="OZF88" s="323"/>
      <c r="OZG88" s="323"/>
      <c r="OZH88" s="323"/>
      <c r="OZI88" s="323"/>
      <c r="OZJ88" s="323"/>
      <c r="OZK88" s="323"/>
      <c r="OZL88" s="323"/>
      <c r="OZM88" s="323"/>
      <c r="OZN88" s="323"/>
      <c r="OZO88" s="323"/>
      <c r="OZP88" s="323"/>
      <c r="OZQ88" s="323"/>
      <c r="OZR88" s="323"/>
      <c r="OZS88" s="323"/>
      <c r="OZT88" s="323"/>
      <c r="OZU88" s="323"/>
      <c r="OZV88" s="323"/>
      <c r="OZW88" s="323"/>
      <c r="OZX88" s="323"/>
      <c r="OZY88" s="323"/>
      <c r="OZZ88" s="323"/>
      <c r="PAA88" s="323"/>
      <c r="PAB88" s="323"/>
      <c r="PAC88" s="323"/>
      <c r="PAD88" s="323"/>
      <c r="PAE88" s="323"/>
      <c r="PAF88" s="323"/>
      <c r="PAG88" s="323"/>
      <c r="PAH88" s="323"/>
      <c r="PAI88" s="323"/>
      <c r="PAJ88" s="323"/>
      <c r="PAK88" s="323"/>
      <c r="PAL88" s="323"/>
      <c r="PAM88" s="323"/>
      <c r="PAN88" s="323"/>
      <c r="PAO88" s="323"/>
      <c r="PAP88" s="323"/>
      <c r="PAQ88" s="323"/>
      <c r="PAR88" s="323"/>
      <c r="PAS88" s="323"/>
      <c r="PAT88" s="323"/>
      <c r="PAU88" s="323"/>
      <c r="PAV88" s="323"/>
      <c r="PAW88" s="323"/>
      <c r="PAX88" s="323"/>
      <c r="PAY88" s="323"/>
      <c r="PAZ88" s="323"/>
      <c r="PBA88" s="323"/>
      <c r="PBB88" s="323"/>
      <c r="PBC88" s="323"/>
      <c r="PBD88" s="323"/>
      <c r="PBE88" s="323"/>
      <c r="PBF88" s="323"/>
      <c r="PBG88" s="323"/>
      <c r="PBH88" s="323"/>
      <c r="PBI88" s="323"/>
      <c r="PBJ88" s="323"/>
      <c r="PBK88" s="323"/>
      <c r="PBL88" s="323"/>
      <c r="PBM88" s="323"/>
      <c r="PBN88" s="323"/>
      <c r="PBO88" s="323"/>
      <c r="PBP88" s="323"/>
      <c r="PBQ88" s="323"/>
      <c r="PBR88" s="323"/>
      <c r="PBS88" s="323"/>
      <c r="PBT88" s="323"/>
      <c r="PBU88" s="323"/>
      <c r="PBV88" s="323"/>
      <c r="PBW88" s="323"/>
      <c r="PBX88" s="323"/>
      <c r="PBY88" s="323"/>
      <c r="PBZ88" s="323"/>
      <c r="PCA88" s="323"/>
      <c r="PCB88" s="323"/>
      <c r="PCC88" s="323"/>
      <c r="PCD88" s="323"/>
      <c r="PCE88" s="323"/>
      <c r="PCF88" s="323"/>
      <c r="PCG88" s="323"/>
      <c r="PCH88" s="323"/>
      <c r="PCI88" s="323"/>
      <c r="PCJ88" s="323"/>
      <c r="PCK88" s="323"/>
      <c r="PCL88" s="323"/>
      <c r="PCM88" s="323"/>
      <c r="PCN88" s="323"/>
      <c r="PCO88" s="323"/>
      <c r="PCP88" s="323"/>
      <c r="PCQ88" s="323"/>
      <c r="PCR88" s="323"/>
      <c r="PCS88" s="323"/>
      <c r="PCT88" s="323"/>
      <c r="PCU88" s="323"/>
      <c r="PCV88" s="323"/>
      <c r="PCW88" s="323"/>
      <c r="PCX88" s="323"/>
      <c r="PCY88" s="323"/>
      <c r="PCZ88" s="323"/>
      <c r="PDA88" s="323"/>
      <c r="PDB88" s="323"/>
      <c r="PDC88" s="323"/>
      <c r="PDD88" s="323"/>
      <c r="PDE88" s="323"/>
      <c r="PDF88" s="323"/>
      <c r="PDG88" s="323"/>
      <c r="PDH88" s="323"/>
      <c r="PDI88" s="323"/>
      <c r="PDJ88" s="323"/>
      <c r="PDK88" s="323"/>
      <c r="PDL88" s="323"/>
      <c r="PDM88" s="323"/>
      <c r="PDN88" s="323"/>
      <c r="PDO88" s="323"/>
      <c r="PDP88" s="323"/>
      <c r="PDQ88" s="323"/>
      <c r="PDR88" s="323"/>
      <c r="PDS88" s="323"/>
      <c r="PDT88" s="323"/>
      <c r="PDU88" s="323"/>
      <c r="PDV88" s="323"/>
      <c r="PDW88" s="323"/>
      <c r="PDX88" s="323"/>
      <c r="PDY88" s="323"/>
      <c r="PDZ88" s="323"/>
      <c r="PEA88" s="323"/>
      <c r="PEB88" s="323"/>
      <c r="PEC88" s="323"/>
      <c r="PED88" s="323"/>
      <c r="PEE88" s="323"/>
      <c r="PEF88" s="323"/>
      <c r="PEG88" s="323"/>
      <c r="PEH88" s="323"/>
      <c r="PEI88" s="323"/>
      <c r="PEJ88" s="323"/>
      <c r="PEK88" s="323"/>
      <c r="PEL88" s="323"/>
      <c r="PEM88" s="323"/>
      <c r="PEN88" s="323"/>
      <c r="PEO88" s="323"/>
      <c r="PEP88" s="323"/>
      <c r="PEQ88" s="323"/>
      <c r="PER88" s="323"/>
      <c r="PES88" s="323"/>
      <c r="PET88" s="323"/>
      <c r="PEU88" s="323"/>
      <c r="PEV88" s="323"/>
      <c r="PEW88" s="323"/>
      <c r="PEX88" s="323"/>
      <c r="PEY88" s="323"/>
      <c r="PEZ88" s="323"/>
      <c r="PFA88" s="323"/>
      <c r="PFB88" s="323"/>
      <c r="PFC88" s="323"/>
      <c r="PFD88" s="323"/>
      <c r="PFE88" s="323"/>
      <c r="PFF88" s="323"/>
      <c r="PFG88" s="323"/>
      <c r="PFH88" s="323"/>
      <c r="PFI88" s="323"/>
      <c r="PFJ88" s="323"/>
      <c r="PFK88" s="323"/>
      <c r="PFL88" s="323"/>
      <c r="PFM88" s="323"/>
      <c r="PFN88" s="323"/>
      <c r="PFO88" s="323"/>
      <c r="PFP88" s="323"/>
      <c r="PFQ88" s="323"/>
      <c r="PFR88" s="323"/>
      <c r="PFS88" s="323"/>
      <c r="PFT88" s="323"/>
      <c r="PFU88" s="323"/>
      <c r="PFV88" s="323"/>
      <c r="PFW88" s="323"/>
      <c r="PFX88" s="323"/>
      <c r="PFY88" s="323"/>
      <c r="PFZ88" s="323"/>
      <c r="PGA88" s="323"/>
      <c r="PGB88" s="323"/>
      <c r="PGC88" s="323"/>
      <c r="PGD88" s="323"/>
      <c r="PGE88" s="323"/>
      <c r="PGF88" s="323"/>
      <c r="PGG88" s="323"/>
      <c r="PGH88" s="323"/>
      <c r="PGI88" s="323"/>
      <c r="PGJ88" s="323"/>
      <c r="PGK88" s="323"/>
      <c r="PGL88" s="323"/>
      <c r="PGM88" s="323"/>
      <c r="PGN88" s="323"/>
      <c r="PGO88" s="323"/>
      <c r="PGP88" s="323"/>
      <c r="PGQ88" s="323"/>
      <c r="PGR88" s="323"/>
      <c r="PGS88" s="323"/>
      <c r="PGT88" s="323"/>
      <c r="PGU88" s="323"/>
      <c r="PGV88" s="323"/>
      <c r="PGW88" s="323"/>
      <c r="PGX88" s="323"/>
      <c r="PGY88" s="323"/>
      <c r="PGZ88" s="323"/>
      <c r="PHA88" s="323"/>
      <c r="PHB88" s="323"/>
      <c r="PHC88" s="323"/>
      <c r="PHD88" s="323"/>
      <c r="PHE88" s="323"/>
      <c r="PHF88" s="323"/>
      <c r="PHG88" s="323"/>
      <c r="PHH88" s="323"/>
      <c r="PHI88" s="323"/>
      <c r="PHJ88" s="323"/>
      <c r="PHK88" s="323"/>
      <c r="PHL88" s="323"/>
      <c r="PHM88" s="323"/>
      <c r="PHN88" s="323"/>
      <c r="PHO88" s="323"/>
      <c r="PHP88" s="323"/>
      <c r="PHQ88" s="323"/>
      <c r="PHR88" s="323"/>
      <c r="PHS88" s="323"/>
      <c r="PHT88" s="323"/>
      <c r="PHU88" s="323"/>
      <c r="PHV88" s="323"/>
      <c r="PHW88" s="323"/>
      <c r="PHX88" s="323"/>
      <c r="PHY88" s="323"/>
      <c r="PHZ88" s="323"/>
      <c r="PIA88" s="323"/>
      <c r="PIB88" s="323"/>
      <c r="PIC88" s="323"/>
      <c r="PID88" s="323"/>
      <c r="PIE88" s="323"/>
      <c r="PIF88" s="323"/>
      <c r="PIG88" s="323"/>
      <c r="PIH88" s="323"/>
      <c r="PII88" s="323"/>
      <c r="PIJ88" s="323"/>
      <c r="PIK88" s="323"/>
      <c r="PIL88" s="323"/>
      <c r="PIM88" s="323"/>
      <c r="PIN88" s="323"/>
      <c r="PIO88" s="323"/>
      <c r="PIP88" s="323"/>
      <c r="PIQ88" s="323"/>
      <c r="PIR88" s="323"/>
      <c r="PIS88" s="323"/>
      <c r="PIT88" s="323"/>
      <c r="PIU88" s="323"/>
      <c r="PIV88" s="323"/>
      <c r="PIW88" s="323"/>
      <c r="PIX88" s="323"/>
      <c r="PIY88" s="323"/>
      <c r="PIZ88" s="323"/>
      <c r="PJA88" s="323"/>
      <c r="PJB88" s="323"/>
      <c r="PJC88" s="323"/>
      <c r="PJD88" s="323"/>
      <c r="PJE88" s="323"/>
      <c r="PJF88" s="323"/>
      <c r="PJG88" s="323"/>
      <c r="PJH88" s="323"/>
      <c r="PJI88" s="323"/>
      <c r="PJJ88" s="323"/>
      <c r="PJK88" s="323"/>
      <c r="PJL88" s="323"/>
      <c r="PJM88" s="323"/>
      <c r="PJN88" s="323"/>
      <c r="PJO88" s="323"/>
      <c r="PJP88" s="323"/>
      <c r="PJQ88" s="323"/>
      <c r="PJR88" s="323"/>
      <c r="PJS88" s="323"/>
      <c r="PJT88" s="323"/>
      <c r="PJU88" s="323"/>
      <c r="PJV88" s="323"/>
      <c r="PJW88" s="323"/>
      <c r="PJX88" s="323"/>
      <c r="PJY88" s="323"/>
      <c r="PJZ88" s="323"/>
      <c r="PKA88" s="323"/>
      <c r="PKB88" s="323"/>
      <c r="PKC88" s="323"/>
      <c r="PKD88" s="323"/>
      <c r="PKE88" s="323"/>
      <c r="PKF88" s="323"/>
      <c r="PKG88" s="323"/>
      <c r="PKH88" s="323"/>
      <c r="PKI88" s="323"/>
      <c r="PKJ88" s="323"/>
      <c r="PKK88" s="323"/>
      <c r="PKL88" s="323"/>
      <c r="PKM88" s="323"/>
      <c r="PKN88" s="323"/>
      <c r="PKO88" s="323"/>
      <c r="PKP88" s="323"/>
      <c r="PKQ88" s="323"/>
      <c r="PKR88" s="323"/>
      <c r="PKS88" s="323"/>
      <c r="PKT88" s="323"/>
      <c r="PKU88" s="323"/>
      <c r="PKV88" s="323"/>
      <c r="PKW88" s="323"/>
      <c r="PKX88" s="323"/>
      <c r="PKY88" s="323"/>
      <c r="PKZ88" s="323"/>
      <c r="PLA88" s="323"/>
      <c r="PLB88" s="323"/>
      <c r="PLC88" s="323"/>
      <c r="PLD88" s="323"/>
      <c r="PLE88" s="323"/>
      <c r="PLF88" s="323"/>
      <c r="PLG88" s="323"/>
      <c r="PLH88" s="323"/>
      <c r="PLI88" s="323"/>
      <c r="PLJ88" s="323"/>
      <c r="PLK88" s="323"/>
      <c r="PLL88" s="323"/>
      <c r="PLM88" s="323"/>
      <c r="PLN88" s="323"/>
      <c r="PLO88" s="323"/>
      <c r="PLP88" s="323"/>
      <c r="PLQ88" s="323"/>
      <c r="PLR88" s="323"/>
      <c r="PLS88" s="323"/>
      <c r="PLT88" s="323"/>
      <c r="PLU88" s="323"/>
      <c r="PLV88" s="323"/>
      <c r="PLW88" s="323"/>
      <c r="PLX88" s="323"/>
      <c r="PLY88" s="323"/>
      <c r="PLZ88" s="323"/>
      <c r="PMA88" s="323"/>
      <c r="PMB88" s="323"/>
      <c r="PMC88" s="323"/>
      <c r="PMD88" s="323"/>
      <c r="PME88" s="323"/>
      <c r="PMF88" s="323"/>
      <c r="PMG88" s="323"/>
      <c r="PMH88" s="323"/>
      <c r="PMI88" s="323"/>
      <c r="PMJ88" s="323"/>
      <c r="PMK88" s="323"/>
      <c r="PML88" s="323"/>
      <c r="PMM88" s="323"/>
      <c r="PMN88" s="323"/>
      <c r="PMO88" s="323"/>
      <c r="PMP88" s="323"/>
      <c r="PMQ88" s="323"/>
      <c r="PMR88" s="323"/>
      <c r="PMS88" s="323"/>
      <c r="PMT88" s="323"/>
      <c r="PMU88" s="323"/>
      <c r="PMV88" s="323"/>
      <c r="PMW88" s="323"/>
      <c r="PMX88" s="323"/>
      <c r="PMY88" s="323"/>
      <c r="PMZ88" s="323"/>
      <c r="PNA88" s="323"/>
      <c r="PNB88" s="323"/>
      <c r="PNC88" s="323"/>
      <c r="PND88" s="323"/>
      <c r="PNE88" s="323"/>
      <c r="PNF88" s="323"/>
      <c r="PNG88" s="323"/>
      <c r="PNH88" s="323"/>
      <c r="PNI88" s="323"/>
      <c r="PNJ88" s="323"/>
      <c r="PNK88" s="323"/>
      <c r="PNL88" s="323"/>
      <c r="PNM88" s="323"/>
      <c r="PNN88" s="323"/>
      <c r="PNO88" s="323"/>
      <c r="PNP88" s="323"/>
      <c r="PNQ88" s="323"/>
      <c r="PNR88" s="323"/>
      <c r="PNS88" s="323"/>
      <c r="PNT88" s="323"/>
      <c r="PNU88" s="323"/>
      <c r="PNV88" s="323"/>
      <c r="PNW88" s="323"/>
      <c r="PNX88" s="323"/>
      <c r="PNY88" s="323"/>
      <c r="PNZ88" s="323"/>
      <c r="POA88" s="323"/>
      <c r="POB88" s="323"/>
      <c r="POC88" s="323"/>
      <c r="POD88" s="323"/>
      <c r="POE88" s="323"/>
      <c r="POF88" s="323"/>
      <c r="POG88" s="323"/>
      <c r="POH88" s="323"/>
      <c r="POI88" s="323"/>
      <c r="POJ88" s="323"/>
      <c r="POK88" s="323"/>
      <c r="POL88" s="323"/>
      <c r="POM88" s="323"/>
      <c r="PON88" s="323"/>
      <c r="POO88" s="323"/>
      <c r="POP88" s="323"/>
      <c r="POQ88" s="323"/>
      <c r="POR88" s="323"/>
      <c r="POS88" s="323"/>
      <c r="POT88" s="323"/>
      <c r="POU88" s="323"/>
      <c r="POV88" s="323"/>
      <c r="POW88" s="323"/>
      <c r="POX88" s="323"/>
      <c r="POY88" s="323"/>
      <c r="POZ88" s="323"/>
      <c r="PPA88" s="323"/>
      <c r="PPB88" s="323"/>
      <c r="PPC88" s="323"/>
      <c r="PPD88" s="323"/>
      <c r="PPE88" s="323"/>
      <c r="PPF88" s="323"/>
      <c r="PPG88" s="323"/>
      <c r="PPH88" s="323"/>
      <c r="PPI88" s="323"/>
      <c r="PPJ88" s="323"/>
      <c r="PPK88" s="323"/>
      <c r="PPL88" s="323"/>
      <c r="PPM88" s="323"/>
      <c r="PPN88" s="323"/>
      <c r="PPO88" s="323"/>
      <c r="PPP88" s="323"/>
      <c r="PPQ88" s="323"/>
      <c r="PPR88" s="323"/>
      <c r="PPS88" s="323"/>
      <c r="PPT88" s="323"/>
      <c r="PPU88" s="323"/>
      <c r="PPV88" s="323"/>
      <c r="PPW88" s="323"/>
      <c r="PPX88" s="323"/>
      <c r="PPY88" s="323"/>
      <c r="PPZ88" s="323"/>
      <c r="PQA88" s="323"/>
      <c r="PQB88" s="323"/>
      <c r="PQC88" s="323"/>
      <c r="PQD88" s="323"/>
      <c r="PQE88" s="323"/>
      <c r="PQF88" s="323"/>
      <c r="PQG88" s="323"/>
      <c r="PQH88" s="323"/>
      <c r="PQI88" s="323"/>
      <c r="PQJ88" s="323"/>
      <c r="PQK88" s="323"/>
      <c r="PQL88" s="323"/>
      <c r="PQM88" s="323"/>
      <c r="PQN88" s="323"/>
      <c r="PQO88" s="323"/>
      <c r="PQP88" s="323"/>
      <c r="PQQ88" s="323"/>
      <c r="PQR88" s="323"/>
      <c r="PQS88" s="323"/>
      <c r="PQT88" s="323"/>
      <c r="PQU88" s="323"/>
      <c r="PQV88" s="323"/>
      <c r="PQW88" s="323"/>
      <c r="PQX88" s="323"/>
      <c r="PQY88" s="323"/>
      <c r="PQZ88" s="323"/>
      <c r="PRA88" s="323"/>
      <c r="PRB88" s="323"/>
      <c r="PRC88" s="323"/>
      <c r="PRD88" s="323"/>
      <c r="PRE88" s="323"/>
      <c r="PRF88" s="323"/>
      <c r="PRG88" s="323"/>
      <c r="PRH88" s="323"/>
      <c r="PRI88" s="323"/>
      <c r="PRJ88" s="323"/>
      <c r="PRK88" s="323"/>
      <c r="PRL88" s="323"/>
      <c r="PRM88" s="323"/>
      <c r="PRN88" s="323"/>
      <c r="PRO88" s="323"/>
      <c r="PRP88" s="323"/>
      <c r="PRQ88" s="323"/>
      <c r="PRR88" s="323"/>
      <c r="PRS88" s="323"/>
      <c r="PRT88" s="323"/>
      <c r="PRU88" s="323"/>
      <c r="PRV88" s="323"/>
      <c r="PRW88" s="323"/>
      <c r="PRX88" s="323"/>
      <c r="PRY88" s="323"/>
      <c r="PRZ88" s="323"/>
      <c r="PSA88" s="323"/>
      <c r="PSB88" s="323"/>
      <c r="PSC88" s="323"/>
      <c r="PSD88" s="323"/>
      <c r="PSE88" s="323"/>
      <c r="PSF88" s="323"/>
      <c r="PSG88" s="323"/>
      <c r="PSH88" s="323"/>
      <c r="PSI88" s="323"/>
      <c r="PSJ88" s="323"/>
      <c r="PSK88" s="323"/>
      <c r="PSL88" s="323"/>
      <c r="PSM88" s="323"/>
      <c r="PSN88" s="323"/>
      <c r="PSO88" s="323"/>
      <c r="PSP88" s="323"/>
      <c r="PSQ88" s="323"/>
      <c r="PSR88" s="323"/>
      <c r="PSS88" s="323"/>
      <c r="PST88" s="323"/>
      <c r="PSU88" s="323"/>
      <c r="PSV88" s="323"/>
      <c r="PSW88" s="323"/>
      <c r="PSX88" s="323"/>
      <c r="PSY88" s="323"/>
      <c r="PSZ88" s="323"/>
      <c r="PTA88" s="323"/>
      <c r="PTB88" s="323"/>
      <c r="PTC88" s="323"/>
      <c r="PTD88" s="323"/>
      <c r="PTE88" s="323"/>
      <c r="PTF88" s="323"/>
      <c r="PTG88" s="323"/>
      <c r="PTH88" s="323"/>
      <c r="PTI88" s="323"/>
      <c r="PTJ88" s="323"/>
      <c r="PTK88" s="323"/>
      <c r="PTL88" s="323"/>
      <c r="PTM88" s="323"/>
      <c r="PTN88" s="323"/>
      <c r="PTO88" s="323"/>
      <c r="PTP88" s="323"/>
      <c r="PTQ88" s="323"/>
      <c r="PTR88" s="323"/>
      <c r="PTS88" s="323"/>
      <c r="PTT88" s="323"/>
      <c r="PTU88" s="323"/>
      <c r="PTV88" s="323"/>
      <c r="PTW88" s="323"/>
      <c r="PTX88" s="323"/>
      <c r="PTY88" s="323"/>
      <c r="PTZ88" s="323"/>
      <c r="PUA88" s="323"/>
      <c r="PUB88" s="323"/>
      <c r="PUC88" s="323"/>
      <c r="PUD88" s="323"/>
      <c r="PUE88" s="323"/>
      <c r="PUF88" s="323"/>
      <c r="PUG88" s="323"/>
      <c r="PUH88" s="323"/>
      <c r="PUI88" s="323"/>
      <c r="PUJ88" s="323"/>
      <c r="PUK88" s="323"/>
      <c r="PUL88" s="323"/>
      <c r="PUM88" s="323"/>
      <c r="PUN88" s="323"/>
      <c r="PUO88" s="323"/>
      <c r="PUP88" s="323"/>
      <c r="PUQ88" s="323"/>
      <c r="PUR88" s="323"/>
      <c r="PUS88" s="323"/>
      <c r="PUT88" s="323"/>
      <c r="PUU88" s="323"/>
      <c r="PUV88" s="323"/>
      <c r="PUW88" s="323"/>
      <c r="PUX88" s="323"/>
      <c r="PUY88" s="323"/>
      <c r="PUZ88" s="323"/>
      <c r="PVA88" s="323"/>
      <c r="PVB88" s="323"/>
      <c r="PVC88" s="323"/>
      <c r="PVD88" s="323"/>
      <c r="PVE88" s="323"/>
      <c r="PVF88" s="323"/>
      <c r="PVG88" s="323"/>
      <c r="PVH88" s="323"/>
      <c r="PVI88" s="323"/>
      <c r="PVJ88" s="323"/>
      <c r="PVK88" s="323"/>
      <c r="PVL88" s="323"/>
      <c r="PVM88" s="323"/>
      <c r="PVN88" s="323"/>
      <c r="PVO88" s="323"/>
      <c r="PVP88" s="323"/>
      <c r="PVQ88" s="323"/>
      <c r="PVR88" s="323"/>
      <c r="PVS88" s="323"/>
      <c r="PVT88" s="323"/>
      <c r="PVU88" s="323"/>
      <c r="PVV88" s="323"/>
      <c r="PVW88" s="323"/>
      <c r="PVX88" s="323"/>
      <c r="PVY88" s="323"/>
      <c r="PVZ88" s="323"/>
      <c r="PWA88" s="323"/>
      <c r="PWB88" s="323"/>
      <c r="PWC88" s="323"/>
      <c r="PWD88" s="323"/>
      <c r="PWE88" s="323"/>
      <c r="PWF88" s="323"/>
      <c r="PWG88" s="323"/>
      <c r="PWH88" s="323"/>
      <c r="PWI88" s="323"/>
      <c r="PWJ88" s="323"/>
      <c r="PWK88" s="323"/>
      <c r="PWL88" s="323"/>
      <c r="PWM88" s="323"/>
      <c r="PWN88" s="323"/>
      <c r="PWO88" s="323"/>
      <c r="PWP88" s="323"/>
      <c r="PWQ88" s="323"/>
      <c r="PWR88" s="323"/>
      <c r="PWS88" s="323"/>
      <c r="PWT88" s="323"/>
      <c r="PWU88" s="323"/>
      <c r="PWV88" s="323"/>
      <c r="PWW88" s="323"/>
      <c r="PWX88" s="323"/>
      <c r="PWY88" s="323"/>
      <c r="PWZ88" s="323"/>
      <c r="PXA88" s="323"/>
      <c r="PXB88" s="323"/>
      <c r="PXC88" s="323"/>
      <c r="PXD88" s="323"/>
      <c r="PXE88" s="323"/>
      <c r="PXF88" s="323"/>
      <c r="PXG88" s="323"/>
      <c r="PXH88" s="323"/>
      <c r="PXI88" s="323"/>
      <c r="PXJ88" s="323"/>
      <c r="PXK88" s="323"/>
      <c r="PXL88" s="323"/>
      <c r="PXM88" s="323"/>
      <c r="PXN88" s="323"/>
      <c r="PXO88" s="323"/>
      <c r="PXP88" s="323"/>
      <c r="PXQ88" s="323"/>
      <c r="PXR88" s="323"/>
      <c r="PXS88" s="323"/>
      <c r="PXT88" s="323"/>
      <c r="PXU88" s="323"/>
      <c r="PXV88" s="323"/>
      <c r="PXW88" s="323"/>
      <c r="PXX88" s="323"/>
      <c r="PXY88" s="323"/>
      <c r="PXZ88" s="323"/>
      <c r="PYA88" s="323"/>
      <c r="PYB88" s="323"/>
      <c r="PYC88" s="323"/>
      <c r="PYD88" s="323"/>
      <c r="PYE88" s="323"/>
      <c r="PYF88" s="323"/>
      <c r="PYG88" s="323"/>
      <c r="PYH88" s="323"/>
      <c r="PYI88" s="323"/>
      <c r="PYJ88" s="323"/>
      <c r="PYK88" s="323"/>
      <c r="PYL88" s="323"/>
      <c r="PYM88" s="323"/>
      <c r="PYN88" s="323"/>
      <c r="PYO88" s="323"/>
      <c r="PYP88" s="323"/>
      <c r="PYQ88" s="323"/>
      <c r="PYR88" s="323"/>
      <c r="PYS88" s="323"/>
      <c r="PYT88" s="323"/>
      <c r="PYU88" s="323"/>
      <c r="PYV88" s="323"/>
      <c r="PYW88" s="323"/>
      <c r="PYX88" s="323"/>
      <c r="PYY88" s="323"/>
      <c r="PYZ88" s="323"/>
      <c r="PZA88" s="323"/>
      <c r="PZB88" s="323"/>
      <c r="PZC88" s="323"/>
      <c r="PZD88" s="323"/>
      <c r="PZE88" s="323"/>
      <c r="PZF88" s="323"/>
      <c r="PZG88" s="323"/>
      <c r="PZH88" s="323"/>
      <c r="PZI88" s="323"/>
      <c r="PZJ88" s="323"/>
      <c r="PZK88" s="323"/>
      <c r="PZL88" s="323"/>
      <c r="PZM88" s="323"/>
      <c r="PZN88" s="323"/>
      <c r="PZO88" s="323"/>
      <c r="PZP88" s="323"/>
      <c r="PZQ88" s="323"/>
      <c r="PZR88" s="323"/>
      <c r="PZS88" s="323"/>
      <c r="PZT88" s="323"/>
      <c r="PZU88" s="323"/>
      <c r="PZV88" s="323"/>
      <c r="PZW88" s="323"/>
      <c r="PZX88" s="323"/>
      <c r="PZY88" s="323"/>
      <c r="PZZ88" s="323"/>
      <c r="QAA88" s="323"/>
      <c r="QAB88" s="323"/>
      <c r="QAC88" s="323"/>
      <c r="QAD88" s="323"/>
      <c r="QAE88" s="323"/>
      <c r="QAF88" s="323"/>
      <c r="QAG88" s="323"/>
      <c r="QAH88" s="323"/>
      <c r="QAI88" s="323"/>
      <c r="QAJ88" s="323"/>
      <c r="QAK88" s="323"/>
      <c r="QAL88" s="323"/>
      <c r="QAM88" s="323"/>
      <c r="QAN88" s="323"/>
      <c r="QAO88" s="323"/>
      <c r="QAP88" s="323"/>
      <c r="QAQ88" s="323"/>
      <c r="QAR88" s="323"/>
      <c r="QAS88" s="323"/>
      <c r="QAT88" s="323"/>
      <c r="QAU88" s="323"/>
      <c r="QAV88" s="323"/>
      <c r="QAW88" s="323"/>
      <c r="QAX88" s="323"/>
      <c r="QAY88" s="323"/>
      <c r="QAZ88" s="323"/>
      <c r="QBA88" s="323"/>
      <c r="QBB88" s="323"/>
      <c r="QBC88" s="323"/>
      <c r="QBD88" s="323"/>
      <c r="QBE88" s="323"/>
      <c r="QBF88" s="323"/>
      <c r="QBG88" s="323"/>
      <c r="QBH88" s="323"/>
      <c r="QBI88" s="323"/>
      <c r="QBJ88" s="323"/>
      <c r="QBK88" s="323"/>
      <c r="QBL88" s="323"/>
      <c r="QBM88" s="323"/>
      <c r="QBN88" s="323"/>
      <c r="QBO88" s="323"/>
      <c r="QBP88" s="323"/>
      <c r="QBQ88" s="323"/>
      <c r="QBR88" s="323"/>
      <c r="QBS88" s="323"/>
      <c r="QBT88" s="323"/>
      <c r="QBU88" s="323"/>
      <c r="QBV88" s="323"/>
      <c r="QBW88" s="323"/>
      <c r="QBX88" s="323"/>
      <c r="QBY88" s="323"/>
      <c r="QBZ88" s="323"/>
      <c r="QCA88" s="323"/>
      <c r="QCB88" s="323"/>
      <c r="QCC88" s="323"/>
      <c r="QCD88" s="323"/>
      <c r="QCE88" s="323"/>
      <c r="QCF88" s="323"/>
      <c r="QCG88" s="323"/>
      <c r="QCH88" s="323"/>
      <c r="QCI88" s="323"/>
      <c r="QCJ88" s="323"/>
      <c r="QCK88" s="323"/>
      <c r="QCL88" s="323"/>
      <c r="QCM88" s="323"/>
      <c r="QCN88" s="323"/>
      <c r="QCO88" s="323"/>
      <c r="QCP88" s="323"/>
      <c r="QCQ88" s="323"/>
      <c r="QCR88" s="323"/>
      <c r="QCS88" s="323"/>
      <c r="QCT88" s="323"/>
      <c r="QCU88" s="323"/>
      <c r="QCV88" s="323"/>
      <c r="QCW88" s="323"/>
      <c r="QCX88" s="323"/>
      <c r="QCY88" s="323"/>
      <c r="QCZ88" s="323"/>
      <c r="QDA88" s="323"/>
      <c r="QDB88" s="323"/>
      <c r="QDC88" s="323"/>
      <c r="QDD88" s="323"/>
      <c r="QDE88" s="323"/>
      <c r="QDF88" s="323"/>
      <c r="QDG88" s="323"/>
      <c r="QDH88" s="323"/>
      <c r="QDI88" s="323"/>
      <c r="QDJ88" s="323"/>
      <c r="QDK88" s="323"/>
      <c r="QDL88" s="323"/>
      <c r="QDM88" s="323"/>
      <c r="QDN88" s="323"/>
      <c r="QDO88" s="323"/>
      <c r="QDP88" s="323"/>
      <c r="QDQ88" s="323"/>
      <c r="QDR88" s="323"/>
      <c r="QDS88" s="323"/>
      <c r="QDT88" s="323"/>
      <c r="QDU88" s="323"/>
      <c r="QDV88" s="323"/>
      <c r="QDW88" s="323"/>
      <c r="QDX88" s="323"/>
      <c r="QDY88" s="323"/>
      <c r="QDZ88" s="323"/>
      <c r="QEA88" s="323"/>
      <c r="QEB88" s="323"/>
      <c r="QEC88" s="323"/>
      <c r="QED88" s="323"/>
      <c r="QEE88" s="323"/>
      <c r="QEF88" s="323"/>
      <c r="QEG88" s="323"/>
      <c r="QEH88" s="323"/>
      <c r="QEI88" s="323"/>
      <c r="QEJ88" s="323"/>
      <c r="QEK88" s="323"/>
      <c r="QEL88" s="323"/>
      <c r="QEM88" s="323"/>
      <c r="QEN88" s="323"/>
      <c r="QEO88" s="323"/>
      <c r="QEP88" s="323"/>
      <c r="QEQ88" s="323"/>
      <c r="QER88" s="323"/>
      <c r="QES88" s="323"/>
      <c r="QET88" s="323"/>
      <c r="QEU88" s="323"/>
      <c r="QEV88" s="323"/>
      <c r="QEW88" s="323"/>
      <c r="QEX88" s="323"/>
      <c r="QEY88" s="323"/>
      <c r="QEZ88" s="323"/>
      <c r="QFA88" s="323"/>
      <c r="QFB88" s="323"/>
      <c r="QFC88" s="323"/>
      <c r="QFD88" s="323"/>
      <c r="QFE88" s="323"/>
      <c r="QFF88" s="323"/>
      <c r="QFG88" s="323"/>
      <c r="QFH88" s="323"/>
      <c r="QFI88" s="323"/>
      <c r="QFJ88" s="323"/>
      <c r="QFK88" s="323"/>
      <c r="QFL88" s="323"/>
      <c r="QFM88" s="323"/>
      <c r="QFN88" s="323"/>
      <c r="QFO88" s="323"/>
      <c r="QFP88" s="323"/>
      <c r="QFQ88" s="323"/>
      <c r="QFR88" s="323"/>
      <c r="QFS88" s="323"/>
      <c r="QFT88" s="323"/>
      <c r="QFU88" s="323"/>
      <c r="QFV88" s="323"/>
      <c r="QFW88" s="323"/>
      <c r="QFX88" s="323"/>
      <c r="QFY88" s="323"/>
      <c r="QFZ88" s="323"/>
      <c r="QGA88" s="323"/>
      <c r="QGB88" s="323"/>
      <c r="QGC88" s="323"/>
      <c r="QGD88" s="323"/>
      <c r="QGE88" s="323"/>
      <c r="QGF88" s="323"/>
      <c r="QGG88" s="323"/>
      <c r="QGH88" s="323"/>
      <c r="QGI88" s="323"/>
      <c r="QGJ88" s="323"/>
      <c r="QGK88" s="323"/>
      <c r="QGL88" s="323"/>
      <c r="QGM88" s="323"/>
      <c r="QGN88" s="323"/>
      <c r="QGO88" s="323"/>
      <c r="QGP88" s="323"/>
      <c r="QGQ88" s="323"/>
      <c r="QGR88" s="323"/>
      <c r="QGS88" s="323"/>
      <c r="QGT88" s="323"/>
      <c r="QGU88" s="323"/>
      <c r="QGV88" s="323"/>
      <c r="QGW88" s="323"/>
      <c r="QGX88" s="323"/>
      <c r="QGY88" s="323"/>
      <c r="QGZ88" s="323"/>
      <c r="QHA88" s="323"/>
      <c r="QHB88" s="323"/>
      <c r="QHC88" s="323"/>
      <c r="QHD88" s="323"/>
      <c r="QHE88" s="323"/>
      <c r="QHF88" s="323"/>
      <c r="QHG88" s="323"/>
      <c r="QHH88" s="323"/>
      <c r="QHI88" s="323"/>
      <c r="QHJ88" s="323"/>
      <c r="QHK88" s="323"/>
      <c r="QHL88" s="323"/>
      <c r="QHM88" s="323"/>
      <c r="QHN88" s="323"/>
      <c r="QHO88" s="323"/>
      <c r="QHP88" s="323"/>
      <c r="QHQ88" s="323"/>
      <c r="QHR88" s="323"/>
      <c r="QHS88" s="323"/>
      <c r="QHT88" s="323"/>
      <c r="QHU88" s="323"/>
      <c r="QHV88" s="323"/>
      <c r="QHW88" s="323"/>
      <c r="QHX88" s="323"/>
      <c r="QHY88" s="323"/>
      <c r="QHZ88" s="323"/>
      <c r="QIA88" s="323"/>
      <c r="QIB88" s="323"/>
      <c r="QIC88" s="323"/>
      <c r="QID88" s="323"/>
      <c r="QIE88" s="323"/>
      <c r="QIF88" s="323"/>
      <c r="QIG88" s="323"/>
      <c r="QIH88" s="323"/>
      <c r="QII88" s="323"/>
      <c r="QIJ88" s="323"/>
      <c r="QIK88" s="323"/>
      <c r="QIL88" s="323"/>
      <c r="QIM88" s="323"/>
      <c r="QIN88" s="323"/>
      <c r="QIO88" s="323"/>
      <c r="QIP88" s="323"/>
      <c r="QIQ88" s="323"/>
      <c r="QIR88" s="323"/>
      <c r="QIS88" s="323"/>
      <c r="QIT88" s="323"/>
      <c r="QIU88" s="323"/>
      <c r="QIV88" s="323"/>
      <c r="QIW88" s="323"/>
      <c r="QIX88" s="323"/>
      <c r="QIY88" s="323"/>
      <c r="QIZ88" s="323"/>
      <c r="QJA88" s="323"/>
      <c r="QJB88" s="323"/>
      <c r="QJC88" s="323"/>
      <c r="QJD88" s="323"/>
      <c r="QJE88" s="323"/>
      <c r="QJF88" s="323"/>
      <c r="QJG88" s="323"/>
      <c r="QJH88" s="323"/>
      <c r="QJI88" s="323"/>
      <c r="QJJ88" s="323"/>
      <c r="QJK88" s="323"/>
      <c r="QJL88" s="323"/>
      <c r="QJM88" s="323"/>
      <c r="QJN88" s="323"/>
      <c r="QJO88" s="323"/>
      <c r="QJP88" s="323"/>
      <c r="QJQ88" s="323"/>
      <c r="QJR88" s="323"/>
      <c r="QJS88" s="323"/>
      <c r="QJT88" s="323"/>
      <c r="QJU88" s="323"/>
      <c r="QJV88" s="323"/>
      <c r="QJW88" s="323"/>
      <c r="QJX88" s="323"/>
      <c r="QJY88" s="323"/>
      <c r="QJZ88" s="323"/>
      <c r="QKA88" s="323"/>
      <c r="QKB88" s="323"/>
      <c r="QKC88" s="323"/>
      <c r="QKD88" s="323"/>
      <c r="QKE88" s="323"/>
      <c r="QKF88" s="323"/>
      <c r="QKG88" s="323"/>
      <c r="QKH88" s="323"/>
      <c r="QKI88" s="323"/>
      <c r="QKJ88" s="323"/>
      <c r="QKK88" s="323"/>
      <c r="QKL88" s="323"/>
      <c r="QKM88" s="323"/>
      <c r="QKN88" s="323"/>
      <c r="QKO88" s="323"/>
      <c r="QKP88" s="323"/>
      <c r="QKQ88" s="323"/>
      <c r="QKR88" s="323"/>
      <c r="QKS88" s="323"/>
      <c r="QKT88" s="323"/>
      <c r="QKU88" s="323"/>
      <c r="QKV88" s="323"/>
      <c r="QKW88" s="323"/>
      <c r="QKX88" s="323"/>
      <c r="QKY88" s="323"/>
      <c r="QKZ88" s="323"/>
      <c r="QLA88" s="323"/>
      <c r="QLB88" s="323"/>
      <c r="QLC88" s="323"/>
      <c r="QLD88" s="323"/>
      <c r="QLE88" s="323"/>
      <c r="QLF88" s="323"/>
      <c r="QLG88" s="323"/>
      <c r="QLH88" s="323"/>
      <c r="QLI88" s="323"/>
      <c r="QLJ88" s="323"/>
      <c r="QLK88" s="323"/>
      <c r="QLL88" s="323"/>
      <c r="QLM88" s="323"/>
      <c r="QLN88" s="323"/>
      <c r="QLO88" s="323"/>
      <c r="QLP88" s="323"/>
      <c r="QLQ88" s="323"/>
      <c r="QLR88" s="323"/>
      <c r="QLS88" s="323"/>
      <c r="QLT88" s="323"/>
      <c r="QLU88" s="323"/>
      <c r="QLV88" s="323"/>
      <c r="QLW88" s="323"/>
      <c r="QLX88" s="323"/>
      <c r="QLY88" s="323"/>
      <c r="QLZ88" s="323"/>
      <c r="QMA88" s="323"/>
      <c r="QMB88" s="323"/>
      <c r="QMC88" s="323"/>
      <c r="QMD88" s="323"/>
      <c r="QME88" s="323"/>
      <c r="QMF88" s="323"/>
      <c r="QMG88" s="323"/>
      <c r="QMH88" s="323"/>
      <c r="QMI88" s="323"/>
      <c r="QMJ88" s="323"/>
      <c r="QMK88" s="323"/>
      <c r="QML88" s="323"/>
      <c r="QMM88" s="323"/>
      <c r="QMN88" s="323"/>
      <c r="QMO88" s="323"/>
      <c r="QMP88" s="323"/>
      <c r="QMQ88" s="323"/>
      <c r="QMR88" s="323"/>
      <c r="QMS88" s="323"/>
      <c r="QMT88" s="323"/>
      <c r="QMU88" s="323"/>
      <c r="QMV88" s="323"/>
      <c r="QMW88" s="323"/>
      <c r="QMX88" s="323"/>
      <c r="QMY88" s="323"/>
      <c r="QMZ88" s="323"/>
      <c r="QNA88" s="323"/>
      <c r="QNB88" s="323"/>
      <c r="QNC88" s="323"/>
      <c r="QND88" s="323"/>
      <c r="QNE88" s="323"/>
      <c r="QNF88" s="323"/>
      <c r="QNG88" s="323"/>
      <c r="QNH88" s="323"/>
      <c r="QNI88" s="323"/>
      <c r="QNJ88" s="323"/>
      <c r="QNK88" s="323"/>
      <c r="QNL88" s="323"/>
      <c r="QNM88" s="323"/>
      <c r="QNN88" s="323"/>
      <c r="QNO88" s="323"/>
      <c r="QNP88" s="323"/>
      <c r="QNQ88" s="323"/>
      <c r="QNR88" s="323"/>
      <c r="QNS88" s="323"/>
      <c r="QNT88" s="323"/>
      <c r="QNU88" s="323"/>
      <c r="QNV88" s="323"/>
      <c r="QNW88" s="323"/>
      <c r="QNX88" s="323"/>
      <c r="QNY88" s="323"/>
      <c r="QNZ88" s="323"/>
      <c r="QOA88" s="323"/>
      <c r="QOB88" s="323"/>
      <c r="QOC88" s="323"/>
      <c r="QOD88" s="323"/>
      <c r="QOE88" s="323"/>
      <c r="QOF88" s="323"/>
      <c r="QOG88" s="323"/>
      <c r="QOH88" s="323"/>
      <c r="QOI88" s="323"/>
      <c r="QOJ88" s="323"/>
      <c r="QOK88" s="323"/>
      <c r="QOL88" s="323"/>
      <c r="QOM88" s="323"/>
      <c r="QON88" s="323"/>
      <c r="QOO88" s="323"/>
      <c r="QOP88" s="323"/>
      <c r="QOQ88" s="323"/>
      <c r="QOR88" s="323"/>
      <c r="QOS88" s="323"/>
      <c r="QOT88" s="323"/>
      <c r="QOU88" s="323"/>
      <c r="QOV88" s="323"/>
      <c r="QOW88" s="323"/>
      <c r="QOX88" s="323"/>
      <c r="QOY88" s="323"/>
      <c r="QOZ88" s="323"/>
      <c r="QPA88" s="323"/>
      <c r="QPB88" s="323"/>
      <c r="QPC88" s="323"/>
      <c r="QPD88" s="323"/>
      <c r="QPE88" s="323"/>
      <c r="QPF88" s="323"/>
      <c r="QPG88" s="323"/>
      <c r="QPH88" s="323"/>
      <c r="QPI88" s="323"/>
      <c r="QPJ88" s="323"/>
      <c r="QPK88" s="323"/>
      <c r="QPL88" s="323"/>
      <c r="QPM88" s="323"/>
      <c r="QPN88" s="323"/>
      <c r="QPO88" s="323"/>
      <c r="QPP88" s="323"/>
      <c r="QPQ88" s="323"/>
      <c r="QPR88" s="323"/>
      <c r="QPS88" s="323"/>
      <c r="QPT88" s="323"/>
      <c r="QPU88" s="323"/>
      <c r="QPV88" s="323"/>
      <c r="QPW88" s="323"/>
      <c r="QPX88" s="323"/>
      <c r="QPY88" s="323"/>
      <c r="QPZ88" s="323"/>
      <c r="QQA88" s="323"/>
      <c r="QQB88" s="323"/>
      <c r="QQC88" s="323"/>
      <c r="QQD88" s="323"/>
      <c r="QQE88" s="323"/>
      <c r="QQF88" s="323"/>
      <c r="QQG88" s="323"/>
      <c r="QQH88" s="323"/>
      <c r="QQI88" s="323"/>
      <c r="QQJ88" s="323"/>
      <c r="QQK88" s="323"/>
      <c r="QQL88" s="323"/>
      <c r="QQM88" s="323"/>
      <c r="QQN88" s="323"/>
      <c r="QQO88" s="323"/>
      <c r="QQP88" s="323"/>
      <c r="QQQ88" s="323"/>
      <c r="QQR88" s="323"/>
      <c r="QQS88" s="323"/>
      <c r="QQT88" s="323"/>
      <c r="QQU88" s="323"/>
      <c r="QQV88" s="323"/>
      <c r="QQW88" s="323"/>
      <c r="QQX88" s="323"/>
      <c r="QQY88" s="323"/>
      <c r="QQZ88" s="323"/>
      <c r="QRA88" s="323"/>
      <c r="QRB88" s="323"/>
      <c r="QRC88" s="323"/>
      <c r="QRD88" s="323"/>
      <c r="QRE88" s="323"/>
      <c r="QRF88" s="323"/>
      <c r="QRG88" s="323"/>
      <c r="QRH88" s="323"/>
      <c r="QRI88" s="323"/>
      <c r="QRJ88" s="323"/>
      <c r="QRK88" s="323"/>
      <c r="QRL88" s="323"/>
      <c r="QRM88" s="323"/>
      <c r="QRN88" s="323"/>
      <c r="QRO88" s="323"/>
      <c r="QRP88" s="323"/>
      <c r="QRQ88" s="323"/>
      <c r="QRR88" s="323"/>
      <c r="QRS88" s="323"/>
      <c r="QRT88" s="323"/>
      <c r="QRU88" s="323"/>
      <c r="QRV88" s="323"/>
      <c r="QRW88" s="323"/>
      <c r="QRX88" s="323"/>
      <c r="QRY88" s="323"/>
      <c r="QRZ88" s="323"/>
      <c r="QSA88" s="323"/>
      <c r="QSB88" s="323"/>
      <c r="QSC88" s="323"/>
      <c r="QSD88" s="323"/>
      <c r="QSE88" s="323"/>
      <c r="QSF88" s="323"/>
      <c r="QSG88" s="323"/>
      <c r="QSH88" s="323"/>
      <c r="QSI88" s="323"/>
      <c r="QSJ88" s="323"/>
      <c r="QSK88" s="323"/>
      <c r="QSL88" s="323"/>
      <c r="QSM88" s="323"/>
      <c r="QSN88" s="323"/>
      <c r="QSO88" s="323"/>
      <c r="QSP88" s="323"/>
      <c r="QSQ88" s="323"/>
      <c r="QSR88" s="323"/>
      <c r="QSS88" s="323"/>
      <c r="QST88" s="323"/>
      <c r="QSU88" s="323"/>
      <c r="QSV88" s="323"/>
      <c r="QSW88" s="323"/>
      <c r="QSX88" s="323"/>
      <c r="QSY88" s="323"/>
      <c r="QSZ88" s="323"/>
      <c r="QTA88" s="323"/>
      <c r="QTB88" s="323"/>
      <c r="QTC88" s="323"/>
      <c r="QTD88" s="323"/>
      <c r="QTE88" s="323"/>
      <c r="QTF88" s="323"/>
      <c r="QTG88" s="323"/>
      <c r="QTH88" s="323"/>
      <c r="QTI88" s="323"/>
      <c r="QTJ88" s="323"/>
      <c r="QTK88" s="323"/>
      <c r="QTL88" s="323"/>
      <c r="QTM88" s="323"/>
      <c r="QTN88" s="323"/>
      <c r="QTO88" s="323"/>
      <c r="QTP88" s="323"/>
      <c r="QTQ88" s="323"/>
      <c r="QTR88" s="323"/>
      <c r="QTS88" s="323"/>
      <c r="QTT88" s="323"/>
      <c r="QTU88" s="323"/>
      <c r="QTV88" s="323"/>
      <c r="QTW88" s="323"/>
      <c r="QTX88" s="323"/>
      <c r="QTY88" s="323"/>
      <c r="QTZ88" s="323"/>
      <c r="QUA88" s="323"/>
      <c r="QUB88" s="323"/>
      <c r="QUC88" s="323"/>
      <c r="QUD88" s="323"/>
      <c r="QUE88" s="323"/>
      <c r="QUF88" s="323"/>
      <c r="QUG88" s="323"/>
      <c r="QUH88" s="323"/>
      <c r="QUI88" s="323"/>
      <c r="QUJ88" s="323"/>
      <c r="QUK88" s="323"/>
      <c r="QUL88" s="323"/>
      <c r="QUM88" s="323"/>
      <c r="QUN88" s="323"/>
      <c r="QUO88" s="323"/>
      <c r="QUP88" s="323"/>
      <c r="QUQ88" s="323"/>
      <c r="QUR88" s="323"/>
      <c r="QUS88" s="323"/>
      <c r="QUT88" s="323"/>
      <c r="QUU88" s="323"/>
      <c r="QUV88" s="323"/>
      <c r="QUW88" s="323"/>
      <c r="QUX88" s="323"/>
      <c r="QUY88" s="323"/>
      <c r="QUZ88" s="323"/>
      <c r="QVA88" s="323"/>
      <c r="QVB88" s="323"/>
      <c r="QVC88" s="323"/>
      <c r="QVD88" s="323"/>
      <c r="QVE88" s="323"/>
      <c r="QVF88" s="323"/>
      <c r="QVG88" s="323"/>
      <c r="QVH88" s="323"/>
      <c r="QVI88" s="323"/>
      <c r="QVJ88" s="323"/>
      <c r="QVK88" s="323"/>
      <c r="QVL88" s="323"/>
      <c r="QVM88" s="323"/>
      <c r="QVN88" s="323"/>
      <c r="QVO88" s="323"/>
      <c r="QVP88" s="323"/>
      <c r="QVQ88" s="323"/>
      <c r="QVR88" s="323"/>
      <c r="QVS88" s="323"/>
      <c r="QVT88" s="323"/>
      <c r="QVU88" s="323"/>
      <c r="QVV88" s="323"/>
      <c r="QVW88" s="323"/>
      <c r="QVX88" s="323"/>
      <c r="QVY88" s="323"/>
      <c r="QVZ88" s="323"/>
      <c r="QWA88" s="323"/>
      <c r="QWB88" s="323"/>
      <c r="QWC88" s="323"/>
      <c r="QWD88" s="323"/>
      <c r="QWE88" s="323"/>
      <c r="QWF88" s="323"/>
      <c r="QWG88" s="323"/>
      <c r="QWH88" s="323"/>
      <c r="QWI88" s="323"/>
      <c r="QWJ88" s="323"/>
      <c r="QWK88" s="323"/>
      <c r="QWL88" s="323"/>
      <c r="QWM88" s="323"/>
      <c r="QWN88" s="323"/>
      <c r="QWO88" s="323"/>
      <c r="QWP88" s="323"/>
      <c r="QWQ88" s="323"/>
      <c r="QWR88" s="323"/>
      <c r="QWS88" s="323"/>
      <c r="QWT88" s="323"/>
      <c r="QWU88" s="323"/>
      <c r="QWV88" s="323"/>
      <c r="QWW88" s="323"/>
      <c r="QWX88" s="323"/>
      <c r="QWY88" s="323"/>
      <c r="QWZ88" s="323"/>
      <c r="QXA88" s="323"/>
      <c r="QXB88" s="323"/>
      <c r="QXC88" s="323"/>
      <c r="QXD88" s="323"/>
      <c r="QXE88" s="323"/>
      <c r="QXF88" s="323"/>
      <c r="QXG88" s="323"/>
      <c r="QXH88" s="323"/>
      <c r="QXI88" s="323"/>
      <c r="QXJ88" s="323"/>
      <c r="QXK88" s="323"/>
      <c r="QXL88" s="323"/>
      <c r="QXM88" s="323"/>
      <c r="QXN88" s="323"/>
      <c r="QXO88" s="323"/>
      <c r="QXP88" s="323"/>
      <c r="QXQ88" s="323"/>
      <c r="QXR88" s="323"/>
      <c r="QXS88" s="323"/>
      <c r="QXT88" s="323"/>
      <c r="QXU88" s="323"/>
      <c r="QXV88" s="323"/>
      <c r="QXW88" s="323"/>
      <c r="QXX88" s="323"/>
      <c r="QXY88" s="323"/>
      <c r="QXZ88" s="323"/>
      <c r="QYA88" s="323"/>
      <c r="QYB88" s="323"/>
      <c r="QYC88" s="323"/>
      <c r="QYD88" s="323"/>
      <c r="QYE88" s="323"/>
      <c r="QYF88" s="323"/>
      <c r="QYG88" s="323"/>
      <c r="QYH88" s="323"/>
      <c r="QYI88" s="323"/>
      <c r="QYJ88" s="323"/>
      <c r="QYK88" s="323"/>
      <c r="QYL88" s="323"/>
      <c r="QYM88" s="323"/>
      <c r="QYN88" s="323"/>
      <c r="QYO88" s="323"/>
      <c r="QYP88" s="323"/>
      <c r="QYQ88" s="323"/>
      <c r="QYR88" s="323"/>
      <c r="QYS88" s="323"/>
      <c r="QYT88" s="323"/>
      <c r="QYU88" s="323"/>
      <c r="QYV88" s="323"/>
      <c r="QYW88" s="323"/>
      <c r="QYX88" s="323"/>
      <c r="QYY88" s="323"/>
      <c r="QYZ88" s="323"/>
      <c r="QZA88" s="323"/>
      <c r="QZB88" s="323"/>
      <c r="QZC88" s="323"/>
      <c r="QZD88" s="323"/>
      <c r="QZE88" s="323"/>
      <c r="QZF88" s="323"/>
      <c r="QZG88" s="323"/>
      <c r="QZH88" s="323"/>
      <c r="QZI88" s="323"/>
      <c r="QZJ88" s="323"/>
      <c r="QZK88" s="323"/>
      <c r="QZL88" s="323"/>
      <c r="QZM88" s="323"/>
      <c r="QZN88" s="323"/>
      <c r="QZO88" s="323"/>
      <c r="QZP88" s="323"/>
      <c r="QZQ88" s="323"/>
      <c r="QZR88" s="323"/>
      <c r="QZS88" s="323"/>
      <c r="QZT88" s="323"/>
      <c r="QZU88" s="323"/>
      <c r="QZV88" s="323"/>
      <c r="QZW88" s="323"/>
      <c r="QZX88" s="323"/>
      <c r="QZY88" s="323"/>
      <c r="QZZ88" s="323"/>
      <c r="RAA88" s="323"/>
      <c r="RAB88" s="323"/>
      <c r="RAC88" s="323"/>
      <c r="RAD88" s="323"/>
      <c r="RAE88" s="323"/>
      <c r="RAF88" s="323"/>
      <c r="RAG88" s="323"/>
      <c r="RAH88" s="323"/>
      <c r="RAI88" s="323"/>
      <c r="RAJ88" s="323"/>
      <c r="RAK88" s="323"/>
      <c r="RAL88" s="323"/>
      <c r="RAM88" s="323"/>
      <c r="RAN88" s="323"/>
      <c r="RAO88" s="323"/>
      <c r="RAP88" s="323"/>
      <c r="RAQ88" s="323"/>
      <c r="RAR88" s="323"/>
      <c r="RAS88" s="323"/>
      <c r="RAT88" s="323"/>
      <c r="RAU88" s="323"/>
      <c r="RAV88" s="323"/>
      <c r="RAW88" s="323"/>
      <c r="RAX88" s="323"/>
      <c r="RAY88" s="323"/>
      <c r="RAZ88" s="323"/>
      <c r="RBA88" s="323"/>
      <c r="RBB88" s="323"/>
      <c r="RBC88" s="323"/>
      <c r="RBD88" s="323"/>
      <c r="RBE88" s="323"/>
      <c r="RBF88" s="323"/>
      <c r="RBG88" s="323"/>
      <c r="RBH88" s="323"/>
      <c r="RBI88" s="323"/>
      <c r="RBJ88" s="323"/>
      <c r="RBK88" s="323"/>
      <c r="RBL88" s="323"/>
      <c r="RBM88" s="323"/>
      <c r="RBN88" s="323"/>
      <c r="RBO88" s="323"/>
      <c r="RBP88" s="323"/>
      <c r="RBQ88" s="323"/>
      <c r="RBR88" s="323"/>
      <c r="RBS88" s="323"/>
      <c r="RBT88" s="323"/>
      <c r="RBU88" s="323"/>
      <c r="RBV88" s="323"/>
      <c r="RBW88" s="323"/>
      <c r="RBX88" s="323"/>
      <c r="RBY88" s="323"/>
      <c r="RBZ88" s="323"/>
      <c r="RCA88" s="323"/>
      <c r="RCB88" s="323"/>
      <c r="RCC88" s="323"/>
      <c r="RCD88" s="323"/>
      <c r="RCE88" s="323"/>
      <c r="RCF88" s="323"/>
      <c r="RCG88" s="323"/>
      <c r="RCH88" s="323"/>
      <c r="RCI88" s="323"/>
      <c r="RCJ88" s="323"/>
      <c r="RCK88" s="323"/>
      <c r="RCL88" s="323"/>
      <c r="RCM88" s="323"/>
      <c r="RCN88" s="323"/>
      <c r="RCO88" s="323"/>
      <c r="RCP88" s="323"/>
      <c r="RCQ88" s="323"/>
      <c r="RCR88" s="323"/>
      <c r="RCS88" s="323"/>
      <c r="RCT88" s="323"/>
      <c r="RCU88" s="323"/>
      <c r="RCV88" s="323"/>
      <c r="RCW88" s="323"/>
      <c r="RCX88" s="323"/>
      <c r="RCY88" s="323"/>
      <c r="RCZ88" s="323"/>
      <c r="RDA88" s="323"/>
      <c r="RDB88" s="323"/>
      <c r="RDC88" s="323"/>
      <c r="RDD88" s="323"/>
      <c r="RDE88" s="323"/>
      <c r="RDF88" s="323"/>
      <c r="RDG88" s="323"/>
      <c r="RDH88" s="323"/>
      <c r="RDI88" s="323"/>
      <c r="RDJ88" s="323"/>
      <c r="RDK88" s="323"/>
      <c r="RDL88" s="323"/>
      <c r="RDM88" s="323"/>
      <c r="RDN88" s="323"/>
      <c r="RDO88" s="323"/>
      <c r="RDP88" s="323"/>
      <c r="RDQ88" s="323"/>
      <c r="RDR88" s="323"/>
      <c r="RDS88" s="323"/>
      <c r="RDT88" s="323"/>
      <c r="RDU88" s="323"/>
      <c r="RDV88" s="323"/>
      <c r="RDW88" s="323"/>
      <c r="RDX88" s="323"/>
      <c r="RDY88" s="323"/>
      <c r="RDZ88" s="323"/>
      <c r="REA88" s="323"/>
      <c r="REB88" s="323"/>
      <c r="REC88" s="323"/>
      <c r="RED88" s="323"/>
      <c r="REE88" s="323"/>
      <c r="REF88" s="323"/>
      <c r="REG88" s="323"/>
      <c r="REH88" s="323"/>
      <c r="REI88" s="323"/>
      <c r="REJ88" s="323"/>
      <c r="REK88" s="323"/>
      <c r="REL88" s="323"/>
      <c r="REM88" s="323"/>
      <c r="REN88" s="323"/>
      <c r="REO88" s="323"/>
      <c r="REP88" s="323"/>
      <c r="REQ88" s="323"/>
      <c r="RER88" s="323"/>
      <c r="RES88" s="323"/>
      <c r="RET88" s="323"/>
      <c r="REU88" s="323"/>
      <c r="REV88" s="323"/>
      <c r="REW88" s="323"/>
      <c r="REX88" s="323"/>
      <c r="REY88" s="323"/>
      <c r="REZ88" s="323"/>
      <c r="RFA88" s="323"/>
      <c r="RFB88" s="323"/>
      <c r="RFC88" s="323"/>
      <c r="RFD88" s="323"/>
      <c r="RFE88" s="323"/>
      <c r="RFF88" s="323"/>
      <c r="RFG88" s="323"/>
      <c r="RFH88" s="323"/>
      <c r="RFI88" s="323"/>
      <c r="RFJ88" s="323"/>
      <c r="RFK88" s="323"/>
      <c r="RFL88" s="323"/>
      <c r="RFM88" s="323"/>
      <c r="RFN88" s="323"/>
      <c r="RFO88" s="323"/>
      <c r="RFP88" s="323"/>
      <c r="RFQ88" s="323"/>
      <c r="RFR88" s="323"/>
      <c r="RFS88" s="323"/>
      <c r="RFT88" s="323"/>
      <c r="RFU88" s="323"/>
      <c r="RFV88" s="323"/>
      <c r="RFW88" s="323"/>
      <c r="RFX88" s="323"/>
      <c r="RFY88" s="323"/>
      <c r="RFZ88" s="323"/>
      <c r="RGA88" s="323"/>
      <c r="RGB88" s="323"/>
      <c r="RGC88" s="323"/>
      <c r="RGD88" s="323"/>
      <c r="RGE88" s="323"/>
      <c r="RGF88" s="323"/>
      <c r="RGG88" s="323"/>
      <c r="RGH88" s="323"/>
      <c r="RGI88" s="323"/>
      <c r="RGJ88" s="323"/>
      <c r="RGK88" s="323"/>
      <c r="RGL88" s="323"/>
      <c r="RGM88" s="323"/>
      <c r="RGN88" s="323"/>
      <c r="RGO88" s="323"/>
      <c r="RGP88" s="323"/>
      <c r="RGQ88" s="323"/>
      <c r="RGR88" s="323"/>
      <c r="RGS88" s="323"/>
      <c r="RGT88" s="323"/>
      <c r="RGU88" s="323"/>
      <c r="RGV88" s="323"/>
      <c r="RGW88" s="323"/>
      <c r="RGX88" s="323"/>
      <c r="RGY88" s="323"/>
      <c r="RGZ88" s="323"/>
      <c r="RHA88" s="323"/>
      <c r="RHB88" s="323"/>
      <c r="RHC88" s="323"/>
      <c r="RHD88" s="323"/>
      <c r="RHE88" s="323"/>
      <c r="RHF88" s="323"/>
      <c r="RHG88" s="323"/>
      <c r="RHH88" s="323"/>
      <c r="RHI88" s="323"/>
      <c r="RHJ88" s="323"/>
      <c r="RHK88" s="323"/>
      <c r="RHL88" s="323"/>
      <c r="RHM88" s="323"/>
      <c r="RHN88" s="323"/>
      <c r="RHO88" s="323"/>
      <c r="RHP88" s="323"/>
      <c r="RHQ88" s="323"/>
      <c r="RHR88" s="323"/>
      <c r="RHS88" s="323"/>
      <c r="RHT88" s="323"/>
      <c r="RHU88" s="323"/>
      <c r="RHV88" s="323"/>
      <c r="RHW88" s="323"/>
      <c r="RHX88" s="323"/>
      <c r="RHY88" s="323"/>
      <c r="RHZ88" s="323"/>
      <c r="RIA88" s="323"/>
      <c r="RIB88" s="323"/>
      <c r="RIC88" s="323"/>
      <c r="RID88" s="323"/>
      <c r="RIE88" s="323"/>
      <c r="RIF88" s="323"/>
      <c r="RIG88" s="323"/>
      <c r="RIH88" s="323"/>
      <c r="RII88" s="323"/>
      <c r="RIJ88" s="323"/>
      <c r="RIK88" s="323"/>
      <c r="RIL88" s="323"/>
      <c r="RIM88" s="323"/>
      <c r="RIN88" s="323"/>
      <c r="RIO88" s="323"/>
      <c r="RIP88" s="323"/>
      <c r="RIQ88" s="323"/>
      <c r="RIR88" s="323"/>
      <c r="RIS88" s="323"/>
      <c r="RIT88" s="323"/>
      <c r="RIU88" s="323"/>
      <c r="RIV88" s="323"/>
      <c r="RIW88" s="323"/>
      <c r="RIX88" s="323"/>
      <c r="RIY88" s="323"/>
      <c r="RIZ88" s="323"/>
      <c r="RJA88" s="323"/>
      <c r="RJB88" s="323"/>
      <c r="RJC88" s="323"/>
      <c r="RJD88" s="323"/>
      <c r="RJE88" s="323"/>
      <c r="RJF88" s="323"/>
      <c r="RJG88" s="323"/>
      <c r="RJH88" s="323"/>
      <c r="RJI88" s="323"/>
      <c r="RJJ88" s="323"/>
      <c r="RJK88" s="323"/>
      <c r="RJL88" s="323"/>
      <c r="RJM88" s="323"/>
      <c r="RJN88" s="323"/>
      <c r="RJO88" s="323"/>
      <c r="RJP88" s="323"/>
      <c r="RJQ88" s="323"/>
      <c r="RJR88" s="323"/>
      <c r="RJS88" s="323"/>
      <c r="RJT88" s="323"/>
      <c r="RJU88" s="323"/>
      <c r="RJV88" s="323"/>
      <c r="RJW88" s="323"/>
      <c r="RJX88" s="323"/>
      <c r="RJY88" s="323"/>
      <c r="RJZ88" s="323"/>
      <c r="RKA88" s="323"/>
      <c r="RKB88" s="323"/>
      <c r="RKC88" s="323"/>
      <c r="RKD88" s="323"/>
      <c r="RKE88" s="323"/>
      <c r="RKF88" s="323"/>
      <c r="RKG88" s="323"/>
      <c r="RKH88" s="323"/>
      <c r="RKI88" s="323"/>
      <c r="RKJ88" s="323"/>
      <c r="RKK88" s="323"/>
      <c r="RKL88" s="323"/>
      <c r="RKM88" s="323"/>
      <c r="RKN88" s="323"/>
      <c r="RKO88" s="323"/>
      <c r="RKP88" s="323"/>
      <c r="RKQ88" s="323"/>
      <c r="RKR88" s="323"/>
      <c r="RKS88" s="323"/>
      <c r="RKT88" s="323"/>
      <c r="RKU88" s="323"/>
      <c r="RKV88" s="323"/>
      <c r="RKW88" s="323"/>
      <c r="RKX88" s="323"/>
      <c r="RKY88" s="323"/>
      <c r="RKZ88" s="323"/>
      <c r="RLA88" s="323"/>
      <c r="RLB88" s="323"/>
      <c r="RLC88" s="323"/>
      <c r="RLD88" s="323"/>
      <c r="RLE88" s="323"/>
      <c r="RLF88" s="323"/>
      <c r="RLG88" s="323"/>
      <c r="RLH88" s="323"/>
      <c r="RLI88" s="323"/>
      <c r="RLJ88" s="323"/>
      <c r="RLK88" s="323"/>
      <c r="RLL88" s="323"/>
      <c r="RLM88" s="323"/>
      <c r="RLN88" s="323"/>
      <c r="RLO88" s="323"/>
      <c r="RLP88" s="323"/>
      <c r="RLQ88" s="323"/>
      <c r="RLR88" s="323"/>
      <c r="RLS88" s="323"/>
      <c r="RLT88" s="323"/>
      <c r="RLU88" s="323"/>
      <c r="RLV88" s="323"/>
      <c r="RLW88" s="323"/>
      <c r="RLX88" s="323"/>
      <c r="RLY88" s="323"/>
      <c r="RLZ88" s="323"/>
      <c r="RMA88" s="323"/>
      <c r="RMB88" s="323"/>
      <c r="RMC88" s="323"/>
      <c r="RMD88" s="323"/>
      <c r="RME88" s="323"/>
      <c r="RMF88" s="323"/>
      <c r="RMG88" s="323"/>
      <c r="RMH88" s="323"/>
      <c r="RMI88" s="323"/>
      <c r="RMJ88" s="323"/>
      <c r="RMK88" s="323"/>
      <c r="RML88" s="323"/>
      <c r="RMM88" s="323"/>
      <c r="RMN88" s="323"/>
      <c r="RMO88" s="323"/>
      <c r="RMP88" s="323"/>
      <c r="RMQ88" s="323"/>
      <c r="RMR88" s="323"/>
      <c r="RMS88" s="323"/>
      <c r="RMT88" s="323"/>
      <c r="RMU88" s="323"/>
      <c r="RMV88" s="323"/>
      <c r="RMW88" s="323"/>
      <c r="RMX88" s="323"/>
      <c r="RMY88" s="323"/>
      <c r="RMZ88" s="323"/>
      <c r="RNA88" s="323"/>
      <c r="RNB88" s="323"/>
      <c r="RNC88" s="323"/>
      <c r="RND88" s="323"/>
      <c r="RNE88" s="323"/>
      <c r="RNF88" s="323"/>
      <c r="RNG88" s="323"/>
      <c r="RNH88" s="323"/>
      <c r="RNI88" s="323"/>
      <c r="RNJ88" s="323"/>
      <c r="RNK88" s="323"/>
      <c r="RNL88" s="323"/>
      <c r="RNM88" s="323"/>
      <c r="RNN88" s="323"/>
      <c r="RNO88" s="323"/>
      <c r="RNP88" s="323"/>
      <c r="RNQ88" s="323"/>
      <c r="RNR88" s="323"/>
      <c r="RNS88" s="323"/>
      <c r="RNT88" s="323"/>
      <c r="RNU88" s="323"/>
      <c r="RNV88" s="323"/>
      <c r="RNW88" s="323"/>
      <c r="RNX88" s="323"/>
      <c r="RNY88" s="323"/>
      <c r="RNZ88" s="323"/>
      <c r="ROA88" s="323"/>
      <c r="ROB88" s="323"/>
      <c r="ROC88" s="323"/>
      <c r="ROD88" s="323"/>
      <c r="ROE88" s="323"/>
      <c r="ROF88" s="323"/>
      <c r="ROG88" s="323"/>
      <c r="ROH88" s="323"/>
      <c r="ROI88" s="323"/>
      <c r="ROJ88" s="323"/>
      <c r="ROK88" s="323"/>
      <c r="ROL88" s="323"/>
      <c r="ROM88" s="323"/>
      <c r="RON88" s="323"/>
      <c r="ROO88" s="323"/>
      <c r="ROP88" s="323"/>
      <c r="ROQ88" s="323"/>
      <c r="ROR88" s="323"/>
      <c r="ROS88" s="323"/>
      <c r="ROT88" s="323"/>
      <c r="ROU88" s="323"/>
      <c r="ROV88" s="323"/>
      <c r="ROW88" s="323"/>
      <c r="ROX88" s="323"/>
      <c r="ROY88" s="323"/>
      <c r="ROZ88" s="323"/>
      <c r="RPA88" s="323"/>
      <c r="RPB88" s="323"/>
      <c r="RPC88" s="323"/>
      <c r="RPD88" s="323"/>
      <c r="RPE88" s="323"/>
      <c r="RPF88" s="323"/>
      <c r="RPG88" s="323"/>
      <c r="RPH88" s="323"/>
      <c r="RPI88" s="323"/>
      <c r="RPJ88" s="323"/>
      <c r="RPK88" s="323"/>
      <c r="RPL88" s="323"/>
      <c r="RPM88" s="323"/>
      <c r="RPN88" s="323"/>
      <c r="RPO88" s="323"/>
      <c r="RPP88" s="323"/>
      <c r="RPQ88" s="323"/>
      <c r="RPR88" s="323"/>
      <c r="RPS88" s="323"/>
      <c r="RPT88" s="323"/>
      <c r="RPU88" s="323"/>
      <c r="RPV88" s="323"/>
      <c r="RPW88" s="323"/>
      <c r="RPX88" s="323"/>
      <c r="RPY88" s="323"/>
      <c r="RPZ88" s="323"/>
      <c r="RQA88" s="323"/>
      <c r="RQB88" s="323"/>
      <c r="RQC88" s="323"/>
      <c r="RQD88" s="323"/>
      <c r="RQE88" s="323"/>
      <c r="RQF88" s="323"/>
      <c r="RQG88" s="323"/>
      <c r="RQH88" s="323"/>
      <c r="RQI88" s="323"/>
      <c r="RQJ88" s="323"/>
      <c r="RQK88" s="323"/>
      <c r="RQL88" s="323"/>
      <c r="RQM88" s="323"/>
      <c r="RQN88" s="323"/>
      <c r="RQO88" s="323"/>
      <c r="RQP88" s="323"/>
      <c r="RQQ88" s="323"/>
      <c r="RQR88" s="323"/>
      <c r="RQS88" s="323"/>
      <c r="RQT88" s="323"/>
      <c r="RQU88" s="323"/>
      <c r="RQV88" s="323"/>
      <c r="RQW88" s="323"/>
      <c r="RQX88" s="323"/>
      <c r="RQY88" s="323"/>
      <c r="RQZ88" s="323"/>
      <c r="RRA88" s="323"/>
      <c r="RRB88" s="323"/>
      <c r="RRC88" s="323"/>
      <c r="RRD88" s="323"/>
      <c r="RRE88" s="323"/>
      <c r="RRF88" s="323"/>
      <c r="RRG88" s="323"/>
      <c r="RRH88" s="323"/>
      <c r="RRI88" s="323"/>
      <c r="RRJ88" s="323"/>
      <c r="RRK88" s="323"/>
      <c r="RRL88" s="323"/>
      <c r="RRM88" s="323"/>
      <c r="RRN88" s="323"/>
      <c r="RRO88" s="323"/>
      <c r="RRP88" s="323"/>
      <c r="RRQ88" s="323"/>
      <c r="RRR88" s="323"/>
      <c r="RRS88" s="323"/>
      <c r="RRT88" s="323"/>
      <c r="RRU88" s="323"/>
      <c r="RRV88" s="323"/>
      <c r="RRW88" s="323"/>
      <c r="RRX88" s="323"/>
      <c r="RRY88" s="323"/>
      <c r="RRZ88" s="323"/>
      <c r="RSA88" s="323"/>
      <c r="RSB88" s="323"/>
      <c r="RSC88" s="323"/>
      <c r="RSD88" s="323"/>
      <c r="RSE88" s="323"/>
      <c r="RSF88" s="323"/>
      <c r="RSG88" s="323"/>
      <c r="RSH88" s="323"/>
      <c r="RSI88" s="323"/>
      <c r="RSJ88" s="323"/>
      <c r="RSK88" s="323"/>
      <c r="RSL88" s="323"/>
      <c r="RSM88" s="323"/>
      <c r="RSN88" s="323"/>
      <c r="RSO88" s="323"/>
      <c r="RSP88" s="323"/>
      <c r="RSQ88" s="323"/>
      <c r="RSR88" s="323"/>
      <c r="RSS88" s="323"/>
      <c r="RST88" s="323"/>
      <c r="RSU88" s="323"/>
      <c r="RSV88" s="323"/>
      <c r="RSW88" s="323"/>
      <c r="RSX88" s="323"/>
      <c r="RSY88" s="323"/>
      <c r="RSZ88" s="323"/>
      <c r="RTA88" s="323"/>
      <c r="RTB88" s="323"/>
      <c r="RTC88" s="323"/>
      <c r="RTD88" s="323"/>
      <c r="RTE88" s="323"/>
      <c r="RTF88" s="323"/>
      <c r="RTG88" s="323"/>
      <c r="RTH88" s="323"/>
      <c r="RTI88" s="323"/>
      <c r="RTJ88" s="323"/>
      <c r="RTK88" s="323"/>
      <c r="RTL88" s="323"/>
      <c r="RTM88" s="323"/>
      <c r="RTN88" s="323"/>
      <c r="RTO88" s="323"/>
      <c r="RTP88" s="323"/>
      <c r="RTQ88" s="323"/>
      <c r="RTR88" s="323"/>
      <c r="RTS88" s="323"/>
      <c r="RTT88" s="323"/>
      <c r="RTU88" s="323"/>
      <c r="RTV88" s="323"/>
      <c r="RTW88" s="323"/>
      <c r="RTX88" s="323"/>
      <c r="RTY88" s="323"/>
      <c r="RTZ88" s="323"/>
      <c r="RUA88" s="323"/>
      <c r="RUB88" s="323"/>
      <c r="RUC88" s="323"/>
      <c r="RUD88" s="323"/>
      <c r="RUE88" s="323"/>
      <c r="RUF88" s="323"/>
      <c r="RUG88" s="323"/>
      <c r="RUH88" s="323"/>
      <c r="RUI88" s="323"/>
      <c r="RUJ88" s="323"/>
      <c r="RUK88" s="323"/>
      <c r="RUL88" s="323"/>
      <c r="RUM88" s="323"/>
      <c r="RUN88" s="323"/>
      <c r="RUO88" s="323"/>
      <c r="RUP88" s="323"/>
      <c r="RUQ88" s="323"/>
      <c r="RUR88" s="323"/>
      <c r="RUS88" s="323"/>
      <c r="RUT88" s="323"/>
      <c r="RUU88" s="323"/>
      <c r="RUV88" s="323"/>
      <c r="RUW88" s="323"/>
      <c r="RUX88" s="323"/>
      <c r="RUY88" s="323"/>
      <c r="RUZ88" s="323"/>
      <c r="RVA88" s="323"/>
      <c r="RVB88" s="323"/>
      <c r="RVC88" s="323"/>
      <c r="RVD88" s="323"/>
      <c r="RVE88" s="323"/>
      <c r="RVF88" s="323"/>
      <c r="RVG88" s="323"/>
      <c r="RVH88" s="323"/>
      <c r="RVI88" s="323"/>
      <c r="RVJ88" s="323"/>
      <c r="RVK88" s="323"/>
      <c r="RVL88" s="323"/>
      <c r="RVM88" s="323"/>
      <c r="RVN88" s="323"/>
      <c r="RVO88" s="323"/>
      <c r="RVP88" s="323"/>
      <c r="RVQ88" s="323"/>
      <c r="RVR88" s="323"/>
      <c r="RVS88" s="323"/>
      <c r="RVT88" s="323"/>
      <c r="RVU88" s="323"/>
      <c r="RVV88" s="323"/>
      <c r="RVW88" s="323"/>
      <c r="RVX88" s="323"/>
      <c r="RVY88" s="323"/>
      <c r="RVZ88" s="323"/>
      <c r="RWA88" s="323"/>
      <c r="RWB88" s="323"/>
      <c r="RWC88" s="323"/>
      <c r="RWD88" s="323"/>
      <c r="RWE88" s="323"/>
      <c r="RWF88" s="323"/>
      <c r="RWG88" s="323"/>
      <c r="RWH88" s="323"/>
      <c r="RWI88" s="323"/>
      <c r="RWJ88" s="323"/>
      <c r="RWK88" s="323"/>
      <c r="RWL88" s="323"/>
      <c r="RWM88" s="323"/>
      <c r="RWN88" s="323"/>
      <c r="RWO88" s="323"/>
      <c r="RWP88" s="323"/>
      <c r="RWQ88" s="323"/>
      <c r="RWR88" s="323"/>
      <c r="RWS88" s="323"/>
      <c r="RWT88" s="323"/>
      <c r="RWU88" s="323"/>
      <c r="RWV88" s="323"/>
      <c r="RWW88" s="323"/>
      <c r="RWX88" s="323"/>
      <c r="RWY88" s="323"/>
      <c r="RWZ88" s="323"/>
      <c r="RXA88" s="323"/>
      <c r="RXB88" s="323"/>
      <c r="RXC88" s="323"/>
      <c r="RXD88" s="323"/>
      <c r="RXE88" s="323"/>
      <c r="RXF88" s="323"/>
      <c r="RXG88" s="323"/>
      <c r="RXH88" s="323"/>
      <c r="RXI88" s="323"/>
      <c r="RXJ88" s="323"/>
      <c r="RXK88" s="323"/>
      <c r="RXL88" s="323"/>
      <c r="RXM88" s="323"/>
      <c r="RXN88" s="323"/>
      <c r="RXO88" s="323"/>
      <c r="RXP88" s="323"/>
      <c r="RXQ88" s="323"/>
      <c r="RXR88" s="323"/>
      <c r="RXS88" s="323"/>
      <c r="RXT88" s="323"/>
      <c r="RXU88" s="323"/>
      <c r="RXV88" s="323"/>
      <c r="RXW88" s="323"/>
      <c r="RXX88" s="323"/>
      <c r="RXY88" s="323"/>
      <c r="RXZ88" s="323"/>
      <c r="RYA88" s="323"/>
      <c r="RYB88" s="323"/>
      <c r="RYC88" s="323"/>
      <c r="RYD88" s="323"/>
      <c r="RYE88" s="323"/>
      <c r="RYF88" s="323"/>
      <c r="RYG88" s="323"/>
      <c r="RYH88" s="323"/>
      <c r="RYI88" s="323"/>
      <c r="RYJ88" s="323"/>
      <c r="RYK88" s="323"/>
      <c r="RYL88" s="323"/>
      <c r="RYM88" s="323"/>
      <c r="RYN88" s="323"/>
      <c r="RYO88" s="323"/>
      <c r="RYP88" s="323"/>
      <c r="RYQ88" s="323"/>
      <c r="RYR88" s="323"/>
      <c r="RYS88" s="323"/>
      <c r="RYT88" s="323"/>
      <c r="RYU88" s="323"/>
      <c r="RYV88" s="323"/>
      <c r="RYW88" s="323"/>
      <c r="RYX88" s="323"/>
      <c r="RYY88" s="323"/>
      <c r="RYZ88" s="323"/>
      <c r="RZA88" s="323"/>
      <c r="RZB88" s="323"/>
      <c r="RZC88" s="323"/>
      <c r="RZD88" s="323"/>
      <c r="RZE88" s="323"/>
      <c r="RZF88" s="323"/>
      <c r="RZG88" s="323"/>
      <c r="RZH88" s="323"/>
      <c r="RZI88" s="323"/>
      <c r="RZJ88" s="323"/>
      <c r="RZK88" s="323"/>
      <c r="RZL88" s="323"/>
      <c r="RZM88" s="323"/>
      <c r="RZN88" s="323"/>
      <c r="RZO88" s="323"/>
      <c r="RZP88" s="323"/>
      <c r="RZQ88" s="323"/>
      <c r="RZR88" s="323"/>
      <c r="RZS88" s="323"/>
      <c r="RZT88" s="323"/>
      <c r="RZU88" s="323"/>
      <c r="RZV88" s="323"/>
      <c r="RZW88" s="323"/>
      <c r="RZX88" s="323"/>
      <c r="RZY88" s="323"/>
      <c r="RZZ88" s="323"/>
      <c r="SAA88" s="323"/>
      <c r="SAB88" s="323"/>
      <c r="SAC88" s="323"/>
      <c r="SAD88" s="323"/>
      <c r="SAE88" s="323"/>
      <c r="SAF88" s="323"/>
      <c r="SAG88" s="323"/>
      <c r="SAH88" s="323"/>
      <c r="SAI88" s="323"/>
      <c r="SAJ88" s="323"/>
      <c r="SAK88" s="323"/>
      <c r="SAL88" s="323"/>
      <c r="SAM88" s="323"/>
      <c r="SAN88" s="323"/>
      <c r="SAO88" s="323"/>
      <c r="SAP88" s="323"/>
      <c r="SAQ88" s="323"/>
      <c r="SAR88" s="323"/>
      <c r="SAS88" s="323"/>
      <c r="SAT88" s="323"/>
      <c r="SAU88" s="323"/>
      <c r="SAV88" s="323"/>
      <c r="SAW88" s="323"/>
      <c r="SAX88" s="323"/>
      <c r="SAY88" s="323"/>
      <c r="SAZ88" s="323"/>
      <c r="SBA88" s="323"/>
      <c r="SBB88" s="323"/>
      <c r="SBC88" s="323"/>
      <c r="SBD88" s="323"/>
      <c r="SBE88" s="323"/>
      <c r="SBF88" s="323"/>
      <c r="SBG88" s="323"/>
      <c r="SBH88" s="323"/>
      <c r="SBI88" s="323"/>
      <c r="SBJ88" s="323"/>
      <c r="SBK88" s="323"/>
      <c r="SBL88" s="323"/>
      <c r="SBM88" s="323"/>
      <c r="SBN88" s="323"/>
      <c r="SBO88" s="323"/>
      <c r="SBP88" s="323"/>
      <c r="SBQ88" s="323"/>
      <c r="SBR88" s="323"/>
      <c r="SBS88" s="323"/>
      <c r="SBT88" s="323"/>
      <c r="SBU88" s="323"/>
      <c r="SBV88" s="323"/>
      <c r="SBW88" s="323"/>
      <c r="SBX88" s="323"/>
      <c r="SBY88" s="323"/>
      <c r="SBZ88" s="323"/>
      <c r="SCA88" s="323"/>
      <c r="SCB88" s="323"/>
      <c r="SCC88" s="323"/>
      <c r="SCD88" s="323"/>
      <c r="SCE88" s="323"/>
      <c r="SCF88" s="323"/>
      <c r="SCG88" s="323"/>
      <c r="SCH88" s="323"/>
      <c r="SCI88" s="323"/>
      <c r="SCJ88" s="323"/>
      <c r="SCK88" s="323"/>
      <c r="SCL88" s="323"/>
      <c r="SCM88" s="323"/>
      <c r="SCN88" s="323"/>
      <c r="SCO88" s="323"/>
      <c r="SCP88" s="323"/>
      <c r="SCQ88" s="323"/>
      <c r="SCR88" s="323"/>
      <c r="SCS88" s="323"/>
      <c r="SCT88" s="323"/>
      <c r="SCU88" s="323"/>
      <c r="SCV88" s="323"/>
      <c r="SCW88" s="323"/>
      <c r="SCX88" s="323"/>
      <c r="SCY88" s="323"/>
      <c r="SCZ88" s="323"/>
      <c r="SDA88" s="323"/>
      <c r="SDB88" s="323"/>
      <c r="SDC88" s="323"/>
      <c r="SDD88" s="323"/>
      <c r="SDE88" s="323"/>
      <c r="SDF88" s="323"/>
      <c r="SDG88" s="323"/>
      <c r="SDH88" s="323"/>
      <c r="SDI88" s="323"/>
      <c r="SDJ88" s="323"/>
      <c r="SDK88" s="323"/>
      <c r="SDL88" s="323"/>
      <c r="SDM88" s="323"/>
      <c r="SDN88" s="323"/>
      <c r="SDO88" s="323"/>
      <c r="SDP88" s="323"/>
      <c r="SDQ88" s="323"/>
      <c r="SDR88" s="323"/>
      <c r="SDS88" s="323"/>
      <c r="SDT88" s="323"/>
      <c r="SDU88" s="323"/>
      <c r="SDV88" s="323"/>
      <c r="SDW88" s="323"/>
      <c r="SDX88" s="323"/>
      <c r="SDY88" s="323"/>
      <c r="SDZ88" s="323"/>
      <c r="SEA88" s="323"/>
      <c r="SEB88" s="323"/>
      <c r="SEC88" s="323"/>
      <c r="SED88" s="323"/>
      <c r="SEE88" s="323"/>
      <c r="SEF88" s="323"/>
      <c r="SEG88" s="323"/>
      <c r="SEH88" s="323"/>
      <c r="SEI88" s="323"/>
      <c r="SEJ88" s="323"/>
      <c r="SEK88" s="323"/>
      <c r="SEL88" s="323"/>
      <c r="SEM88" s="323"/>
      <c r="SEN88" s="323"/>
      <c r="SEO88" s="323"/>
      <c r="SEP88" s="323"/>
      <c r="SEQ88" s="323"/>
      <c r="SER88" s="323"/>
      <c r="SES88" s="323"/>
      <c r="SET88" s="323"/>
      <c r="SEU88" s="323"/>
      <c r="SEV88" s="323"/>
      <c r="SEW88" s="323"/>
      <c r="SEX88" s="323"/>
      <c r="SEY88" s="323"/>
      <c r="SEZ88" s="323"/>
      <c r="SFA88" s="323"/>
      <c r="SFB88" s="323"/>
      <c r="SFC88" s="323"/>
      <c r="SFD88" s="323"/>
      <c r="SFE88" s="323"/>
      <c r="SFF88" s="323"/>
      <c r="SFG88" s="323"/>
      <c r="SFH88" s="323"/>
      <c r="SFI88" s="323"/>
      <c r="SFJ88" s="323"/>
      <c r="SFK88" s="323"/>
      <c r="SFL88" s="323"/>
      <c r="SFM88" s="323"/>
      <c r="SFN88" s="323"/>
      <c r="SFO88" s="323"/>
      <c r="SFP88" s="323"/>
      <c r="SFQ88" s="323"/>
      <c r="SFR88" s="323"/>
      <c r="SFS88" s="323"/>
      <c r="SFT88" s="323"/>
      <c r="SFU88" s="323"/>
      <c r="SFV88" s="323"/>
      <c r="SFW88" s="323"/>
      <c r="SFX88" s="323"/>
      <c r="SFY88" s="323"/>
      <c r="SFZ88" s="323"/>
      <c r="SGA88" s="323"/>
      <c r="SGB88" s="323"/>
      <c r="SGC88" s="323"/>
      <c r="SGD88" s="323"/>
      <c r="SGE88" s="323"/>
      <c r="SGF88" s="323"/>
      <c r="SGG88" s="323"/>
      <c r="SGH88" s="323"/>
      <c r="SGI88" s="323"/>
      <c r="SGJ88" s="323"/>
      <c r="SGK88" s="323"/>
      <c r="SGL88" s="323"/>
      <c r="SGM88" s="323"/>
      <c r="SGN88" s="323"/>
      <c r="SGO88" s="323"/>
      <c r="SGP88" s="323"/>
      <c r="SGQ88" s="323"/>
      <c r="SGR88" s="323"/>
      <c r="SGS88" s="323"/>
      <c r="SGT88" s="323"/>
      <c r="SGU88" s="323"/>
      <c r="SGV88" s="323"/>
      <c r="SGW88" s="323"/>
      <c r="SGX88" s="323"/>
      <c r="SGY88" s="323"/>
      <c r="SGZ88" s="323"/>
      <c r="SHA88" s="323"/>
      <c r="SHB88" s="323"/>
      <c r="SHC88" s="323"/>
      <c r="SHD88" s="323"/>
      <c r="SHE88" s="323"/>
      <c r="SHF88" s="323"/>
      <c r="SHG88" s="323"/>
      <c r="SHH88" s="323"/>
      <c r="SHI88" s="323"/>
      <c r="SHJ88" s="323"/>
      <c r="SHK88" s="323"/>
      <c r="SHL88" s="323"/>
      <c r="SHM88" s="323"/>
      <c r="SHN88" s="323"/>
      <c r="SHO88" s="323"/>
      <c r="SHP88" s="323"/>
      <c r="SHQ88" s="323"/>
      <c r="SHR88" s="323"/>
      <c r="SHS88" s="323"/>
      <c r="SHT88" s="323"/>
      <c r="SHU88" s="323"/>
      <c r="SHV88" s="323"/>
      <c r="SHW88" s="323"/>
      <c r="SHX88" s="323"/>
      <c r="SHY88" s="323"/>
      <c r="SHZ88" s="323"/>
      <c r="SIA88" s="323"/>
      <c r="SIB88" s="323"/>
      <c r="SIC88" s="323"/>
      <c r="SID88" s="323"/>
      <c r="SIE88" s="323"/>
      <c r="SIF88" s="323"/>
      <c r="SIG88" s="323"/>
      <c r="SIH88" s="323"/>
      <c r="SII88" s="323"/>
      <c r="SIJ88" s="323"/>
      <c r="SIK88" s="323"/>
      <c r="SIL88" s="323"/>
      <c r="SIM88" s="323"/>
      <c r="SIN88" s="323"/>
      <c r="SIO88" s="323"/>
      <c r="SIP88" s="323"/>
      <c r="SIQ88" s="323"/>
      <c r="SIR88" s="323"/>
      <c r="SIS88" s="323"/>
      <c r="SIT88" s="323"/>
      <c r="SIU88" s="323"/>
      <c r="SIV88" s="323"/>
      <c r="SIW88" s="323"/>
      <c r="SIX88" s="323"/>
      <c r="SIY88" s="323"/>
      <c r="SIZ88" s="323"/>
      <c r="SJA88" s="323"/>
      <c r="SJB88" s="323"/>
      <c r="SJC88" s="323"/>
      <c r="SJD88" s="323"/>
      <c r="SJE88" s="323"/>
      <c r="SJF88" s="323"/>
      <c r="SJG88" s="323"/>
      <c r="SJH88" s="323"/>
      <c r="SJI88" s="323"/>
      <c r="SJJ88" s="323"/>
      <c r="SJK88" s="323"/>
      <c r="SJL88" s="323"/>
      <c r="SJM88" s="323"/>
      <c r="SJN88" s="323"/>
      <c r="SJO88" s="323"/>
      <c r="SJP88" s="323"/>
      <c r="SJQ88" s="323"/>
      <c r="SJR88" s="323"/>
      <c r="SJS88" s="323"/>
      <c r="SJT88" s="323"/>
      <c r="SJU88" s="323"/>
      <c r="SJV88" s="323"/>
      <c r="SJW88" s="323"/>
      <c r="SJX88" s="323"/>
      <c r="SJY88" s="323"/>
      <c r="SJZ88" s="323"/>
      <c r="SKA88" s="323"/>
      <c r="SKB88" s="323"/>
      <c r="SKC88" s="323"/>
      <c r="SKD88" s="323"/>
      <c r="SKE88" s="323"/>
      <c r="SKF88" s="323"/>
      <c r="SKG88" s="323"/>
      <c r="SKH88" s="323"/>
      <c r="SKI88" s="323"/>
      <c r="SKJ88" s="323"/>
      <c r="SKK88" s="323"/>
      <c r="SKL88" s="323"/>
      <c r="SKM88" s="323"/>
      <c r="SKN88" s="323"/>
      <c r="SKO88" s="323"/>
      <c r="SKP88" s="323"/>
      <c r="SKQ88" s="323"/>
      <c r="SKR88" s="323"/>
      <c r="SKS88" s="323"/>
      <c r="SKT88" s="323"/>
      <c r="SKU88" s="323"/>
      <c r="SKV88" s="323"/>
      <c r="SKW88" s="323"/>
      <c r="SKX88" s="323"/>
      <c r="SKY88" s="323"/>
      <c r="SKZ88" s="323"/>
      <c r="SLA88" s="323"/>
      <c r="SLB88" s="323"/>
      <c r="SLC88" s="323"/>
      <c r="SLD88" s="323"/>
      <c r="SLE88" s="323"/>
      <c r="SLF88" s="323"/>
      <c r="SLG88" s="323"/>
      <c r="SLH88" s="323"/>
      <c r="SLI88" s="323"/>
      <c r="SLJ88" s="323"/>
      <c r="SLK88" s="323"/>
      <c r="SLL88" s="323"/>
      <c r="SLM88" s="323"/>
      <c r="SLN88" s="323"/>
      <c r="SLO88" s="323"/>
      <c r="SLP88" s="323"/>
      <c r="SLQ88" s="323"/>
      <c r="SLR88" s="323"/>
      <c r="SLS88" s="323"/>
      <c r="SLT88" s="323"/>
      <c r="SLU88" s="323"/>
      <c r="SLV88" s="323"/>
      <c r="SLW88" s="323"/>
      <c r="SLX88" s="323"/>
      <c r="SLY88" s="323"/>
      <c r="SLZ88" s="323"/>
      <c r="SMA88" s="323"/>
      <c r="SMB88" s="323"/>
      <c r="SMC88" s="323"/>
      <c r="SMD88" s="323"/>
      <c r="SME88" s="323"/>
      <c r="SMF88" s="323"/>
      <c r="SMG88" s="323"/>
      <c r="SMH88" s="323"/>
      <c r="SMI88" s="323"/>
      <c r="SMJ88" s="323"/>
      <c r="SMK88" s="323"/>
      <c r="SML88" s="323"/>
      <c r="SMM88" s="323"/>
      <c r="SMN88" s="323"/>
      <c r="SMO88" s="323"/>
      <c r="SMP88" s="323"/>
      <c r="SMQ88" s="323"/>
      <c r="SMR88" s="323"/>
      <c r="SMS88" s="323"/>
      <c r="SMT88" s="323"/>
      <c r="SMU88" s="323"/>
      <c r="SMV88" s="323"/>
      <c r="SMW88" s="323"/>
      <c r="SMX88" s="323"/>
      <c r="SMY88" s="323"/>
      <c r="SMZ88" s="323"/>
      <c r="SNA88" s="323"/>
      <c r="SNB88" s="323"/>
      <c r="SNC88" s="323"/>
      <c r="SND88" s="323"/>
      <c r="SNE88" s="323"/>
      <c r="SNF88" s="323"/>
      <c r="SNG88" s="323"/>
      <c r="SNH88" s="323"/>
      <c r="SNI88" s="323"/>
      <c r="SNJ88" s="323"/>
      <c r="SNK88" s="323"/>
      <c r="SNL88" s="323"/>
      <c r="SNM88" s="323"/>
      <c r="SNN88" s="323"/>
      <c r="SNO88" s="323"/>
      <c r="SNP88" s="323"/>
      <c r="SNQ88" s="323"/>
      <c r="SNR88" s="323"/>
      <c r="SNS88" s="323"/>
      <c r="SNT88" s="323"/>
      <c r="SNU88" s="323"/>
      <c r="SNV88" s="323"/>
      <c r="SNW88" s="323"/>
      <c r="SNX88" s="323"/>
      <c r="SNY88" s="323"/>
      <c r="SNZ88" s="323"/>
      <c r="SOA88" s="323"/>
      <c r="SOB88" s="323"/>
      <c r="SOC88" s="323"/>
      <c r="SOD88" s="323"/>
      <c r="SOE88" s="323"/>
      <c r="SOF88" s="323"/>
      <c r="SOG88" s="323"/>
      <c r="SOH88" s="323"/>
      <c r="SOI88" s="323"/>
      <c r="SOJ88" s="323"/>
      <c r="SOK88" s="323"/>
      <c r="SOL88" s="323"/>
      <c r="SOM88" s="323"/>
      <c r="SON88" s="323"/>
      <c r="SOO88" s="323"/>
      <c r="SOP88" s="323"/>
      <c r="SOQ88" s="323"/>
      <c r="SOR88" s="323"/>
      <c r="SOS88" s="323"/>
      <c r="SOT88" s="323"/>
      <c r="SOU88" s="323"/>
      <c r="SOV88" s="323"/>
      <c r="SOW88" s="323"/>
      <c r="SOX88" s="323"/>
      <c r="SOY88" s="323"/>
      <c r="SOZ88" s="323"/>
      <c r="SPA88" s="323"/>
      <c r="SPB88" s="323"/>
      <c r="SPC88" s="323"/>
      <c r="SPD88" s="323"/>
      <c r="SPE88" s="323"/>
      <c r="SPF88" s="323"/>
      <c r="SPG88" s="323"/>
      <c r="SPH88" s="323"/>
      <c r="SPI88" s="323"/>
      <c r="SPJ88" s="323"/>
      <c r="SPK88" s="323"/>
      <c r="SPL88" s="323"/>
      <c r="SPM88" s="323"/>
      <c r="SPN88" s="323"/>
      <c r="SPO88" s="323"/>
      <c r="SPP88" s="323"/>
      <c r="SPQ88" s="323"/>
      <c r="SPR88" s="323"/>
      <c r="SPS88" s="323"/>
      <c r="SPT88" s="323"/>
      <c r="SPU88" s="323"/>
      <c r="SPV88" s="323"/>
      <c r="SPW88" s="323"/>
      <c r="SPX88" s="323"/>
      <c r="SPY88" s="323"/>
      <c r="SPZ88" s="323"/>
      <c r="SQA88" s="323"/>
      <c r="SQB88" s="323"/>
      <c r="SQC88" s="323"/>
      <c r="SQD88" s="323"/>
      <c r="SQE88" s="323"/>
      <c r="SQF88" s="323"/>
      <c r="SQG88" s="323"/>
      <c r="SQH88" s="323"/>
      <c r="SQI88" s="323"/>
      <c r="SQJ88" s="323"/>
      <c r="SQK88" s="323"/>
      <c r="SQL88" s="323"/>
      <c r="SQM88" s="323"/>
      <c r="SQN88" s="323"/>
      <c r="SQO88" s="323"/>
      <c r="SQP88" s="323"/>
      <c r="SQQ88" s="323"/>
      <c r="SQR88" s="323"/>
      <c r="SQS88" s="323"/>
      <c r="SQT88" s="323"/>
      <c r="SQU88" s="323"/>
      <c r="SQV88" s="323"/>
      <c r="SQW88" s="323"/>
      <c r="SQX88" s="323"/>
      <c r="SQY88" s="323"/>
      <c r="SQZ88" s="323"/>
      <c r="SRA88" s="323"/>
      <c r="SRB88" s="323"/>
      <c r="SRC88" s="323"/>
      <c r="SRD88" s="323"/>
      <c r="SRE88" s="323"/>
      <c r="SRF88" s="323"/>
      <c r="SRG88" s="323"/>
      <c r="SRH88" s="323"/>
      <c r="SRI88" s="323"/>
      <c r="SRJ88" s="323"/>
      <c r="SRK88" s="323"/>
      <c r="SRL88" s="323"/>
      <c r="SRM88" s="323"/>
      <c r="SRN88" s="323"/>
      <c r="SRO88" s="323"/>
      <c r="SRP88" s="323"/>
      <c r="SRQ88" s="323"/>
      <c r="SRR88" s="323"/>
      <c r="SRS88" s="323"/>
      <c r="SRT88" s="323"/>
      <c r="SRU88" s="323"/>
      <c r="SRV88" s="323"/>
      <c r="SRW88" s="323"/>
      <c r="SRX88" s="323"/>
      <c r="SRY88" s="323"/>
      <c r="SRZ88" s="323"/>
      <c r="SSA88" s="323"/>
      <c r="SSB88" s="323"/>
      <c r="SSC88" s="323"/>
      <c r="SSD88" s="323"/>
      <c r="SSE88" s="323"/>
      <c r="SSF88" s="323"/>
      <c r="SSG88" s="323"/>
      <c r="SSH88" s="323"/>
      <c r="SSI88" s="323"/>
      <c r="SSJ88" s="323"/>
      <c r="SSK88" s="323"/>
      <c r="SSL88" s="323"/>
      <c r="SSM88" s="323"/>
      <c r="SSN88" s="323"/>
      <c r="SSO88" s="323"/>
      <c r="SSP88" s="323"/>
      <c r="SSQ88" s="323"/>
      <c r="SSR88" s="323"/>
      <c r="SSS88" s="323"/>
      <c r="SST88" s="323"/>
      <c r="SSU88" s="323"/>
      <c r="SSV88" s="323"/>
      <c r="SSW88" s="323"/>
      <c r="SSX88" s="323"/>
      <c r="SSY88" s="323"/>
      <c r="SSZ88" s="323"/>
      <c r="STA88" s="323"/>
      <c r="STB88" s="323"/>
      <c r="STC88" s="323"/>
      <c r="STD88" s="323"/>
      <c r="STE88" s="323"/>
      <c r="STF88" s="323"/>
      <c r="STG88" s="323"/>
      <c r="STH88" s="323"/>
      <c r="STI88" s="323"/>
      <c r="STJ88" s="323"/>
      <c r="STK88" s="323"/>
      <c r="STL88" s="323"/>
      <c r="STM88" s="323"/>
      <c r="STN88" s="323"/>
      <c r="STO88" s="323"/>
      <c r="STP88" s="323"/>
      <c r="STQ88" s="323"/>
      <c r="STR88" s="323"/>
      <c r="STS88" s="323"/>
      <c r="STT88" s="323"/>
      <c r="STU88" s="323"/>
      <c r="STV88" s="323"/>
      <c r="STW88" s="323"/>
      <c r="STX88" s="323"/>
      <c r="STY88" s="323"/>
      <c r="STZ88" s="323"/>
      <c r="SUA88" s="323"/>
      <c r="SUB88" s="323"/>
      <c r="SUC88" s="323"/>
      <c r="SUD88" s="323"/>
      <c r="SUE88" s="323"/>
      <c r="SUF88" s="323"/>
      <c r="SUG88" s="323"/>
      <c r="SUH88" s="323"/>
      <c r="SUI88" s="323"/>
      <c r="SUJ88" s="323"/>
      <c r="SUK88" s="323"/>
      <c r="SUL88" s="323"/>
      <c r="SUM88" s="323"/>
      <c r="SUN88" s="323"/>
      <c r="SUO88" s="323"/>
      <c r="SUP88" s="323"/>
      <c r="SUQ88" s="323"/>
      <c r="SUR88" s="323"/>
      <c r="SUS88" s="323"/>
      <c r="SUT88" s="323"/>
      <c r="SUU88" s="323"/>
      <c r="SUV88" s="323"/>
      <c r="SUW88" s="323"/>
      <c r="SUX88" s="323"/>
      <c r="SUY88" s="323"/>
      <c r="SUZ88" s="323"/>
      <c r="SVA88" s="323"/>
      <c r="SVB88" s="323"/>
      <c r="SVC88" s="323"/>
      <c r="SVD88" s="323"/>
      <c r="SVE88" s="323"/>
      <c r="SVF88" s="323"/>
      <c r="SVG88" s="323"/>
      <c r="SVH88" s="323"/>
      <c r="SVI88" s="323"/>
      <c r="SVJ88" s="323"/>
      <c r="SVK88" s="323"/>
      <c r="SVL88" s="323"/>
      <c r="SVM88" s="323"/>
      <c r="SVN88" s="323"/>
      <c r="SVO88" s="323"/>
      <c r="SVP88" s="323"/>
      <c r="SVQ88" s="323"/>
      <c r="SVR88" s="323"/>
      <c r="SVS88" s="323"/>
      <c r="SVT88" s="323"/>
      <c r="SVU88" s="323"/>
      <c r="SVV88" s="323"/>
      <c r="SVW88" s="323"/>
      <c r="SVX88" s="323"/>
      <c r="SVY88" s="323"/>
      <c r="SVZ88" s="323"/>
      <c r="SWA88" s="323"/>
      <c r="SWB88" s="323"/>
      <c r="SWC88" s="323"/>
      <c r="SWD88" s="323"/>
      <c r="SWE88" s="323"/>
      <c r="SWF88" s="323"/>
      <c r="SWG88" s="323"/>
      <c r="SWH88" s="323"/>
      <c r="SWI88" s="323"/>
      <c r="SWJ88" s="323"/>
      <c r="SWK88" s="323"/>
      <c r="SWL88" s="323"/>
      <c r="SWM88" s="323"/>
      <c r="SWN88" s="323"/>
      <c r="SWO88" s="323"/>
      <c r="SWP88" s="323"/>
      <c r="SWQ88" s="323"/>
      <c r="SWR88" s="323"/>
      <c r="SWS88" s="323"/>
      <c r="SWT88" s="323"/>
      <c r="SWU88" s="323"/>
      <c r="SWV88" s="323"/>
      <c r="SWW88" s="323"/>
      <c r="SWX88" s="323"/>
      <c r="SWY88" s="323"/>
      <c r="SWZ88" s="323"/>
      <c r="SXA88" s="323"/>
      <c r="SXB88" s="323"/>
      <c r="SXC88" s="323"/>
      <c r="SXD88" s="323"/>
      <c r="SXE88" s="323"/>
      <c r="SXF88" s="323"/>
      <c r="SXG88" s="323"/>
      <c r="SXH88" s="323"/>
      <c r="SXI88" s="323"/>
      <c r="SXJ88" s="323"/>
      <c r="SXK88" s="323"/>
      <c r="SXL88" s="323"/>
      <c r="SXM88" s="323"/>
      <c r="SXN88" s="323"/>
      <c r="SXO88" s="323"/>
      <c r="SXP88" s="323"/>
      <c r="SXQ88" s="323"/>
      <c r="SXR88" s="323"/>
      <c r="SXS88" s="323"/>
      <c r="SXT88" s="323"/>
      <c r="SXU88" s="323"/>
      <c r="SXV88" s="323"/>
      <c r="SXW88" s="323"/>
      <c r="SXX88" s="323"/>
      <c r="SXY88" s="323"/>
      <c r="SXZ88" s="323"/>
      <c r="SYA88" s="323"/>
      <c r="SYB88" s="323"/>
      <c r="SYC88" s="323"/>
      <c r="SYD88" s="323"/>
      <c r="SYE88" s="323"/>
      <c r="SYF88" s="323"/>
      <c r="SYG88" s="323"/>
      <c r="SYH88" s="323"/>
      <c r="SYI88" s="323"/>
      <c r="SYJ88" s="323"/>
      <c r="SYK88" s="323"/>
      <c r="SYL88" s="323"/>
      <c r="SYM88" s="323"/>
      <c r="SYN88" s="323"/>
      <c r="SYO88" s="323"/>
      <c r="SYP88" s="323"/>
      <c r="SYQ88" s="323"/>
      <c r="SYR88" s="323"/>
      <c r="SYS88" s="323"/>
      <c r="SYT88" s="323"/>
      <c r="SYU88" s="323"/>
      <c r="SYV88" s="323"/>
      <c r="SYW88" s="323"/>
      <c r="SYX88" s="323"/>
      <c r="SYY88" s="323"/>
      <c r="SYZ88" s="323"/>
      <c r="SZA88" s="323"/>
      <c r="SZB88" s="323"/>
      <c r="SZC88" s="323"/>
      <c r="SZD88" s="323"/>
      <c r="SZE88" s="323"/>
      <c r="SZF88" s="323"/>
      <c r="SZG88" s="323"/>
      <c r="SZH88" s="323"/>
      <c r="SZI88" s="323"/>
      <c r="SZJ88" s="323"/>
      <c r="SZK88" s="323"/>
      <c r="SZL88" s="323"/>
      <c r="SZM88" s="323"/>
      <c r="SZN88" s="323"/>
      <c r="SZO88" s="323"/>
      <c r="SZP88" s="323"/>
      <c r="SZQ88" s="323"/>
      <c r="SZR88" s="323"/>
      <c r="SZS88" s="323"/>
      <c r="SZT88" s="323"/>
      <c r="SZU88" s="323"/>
      <c r="SZV88" s="323"/>
      <c r="SZW88" s="323"/>
      <c r="SZX88" s="323"/>
      <c r="SZY88" s="323"/>
      <c r="SZZ88" s="323"/>
      <c r="TAA88" s="323"/>
      <c r="TAB88" s="323"/>
      <c r="TAC88" s="323"/>
      <c r="TAD88" s="323"/>
      <c r="TAE88" s="323"/>
      <c r="TAF88" s="323"/>
      <c r="TAG88" s="323"/>
      <c r="TAH88" s="323"/>
      <c r="TAI88" s="323"/>
      <c r="TAJ88" s="323"/>
      <c r="TAK88" s="323"/>
      <c r="TAL88" s="323"/>
      <c r="TAM88" s="323"/>
      <c r="TAN88" s="323"/>
      <c r="TAO88" s="323"/>
      <c r="TAP88" s="323"/>
      <c r="TAQ88" s="323"/>
      <c r="TAR88" s="323"/>
      <c r="TAS88" s="323"/>
      <c r="TAT88" s="323"/>
      <c r="TAU88" s="323"/>
      <c r="TAV88" s="323"/>
      <c r="TAW88" s="323"/>
      <c r="TAX88" s="323"/>
      <c r="TAY88" s="323"/>
      <c r="TAZ88" s="323"/>
      <c r="TBA88" s="323"/>
      <c r="TBB88" s="323"/>
      <c r="TBC88" s="323"/>
      <c r="TBD88" s="323"/>
      <c r="TBE88" s="323"/>
      <c r="TBF88" s="323"/>
      <c r="TBG88" s="323"/>
      <c r="TBH88" s="323"/>
      <c r="TBI88" s="323"/>
      <c r="TBJ88" s="323"/>
      <c r="TBK88" s="323"/>
      <c r="TBL88" s="323"/>
      <c r="TBM88" s="323"/>
      <c r="TBN88" s="323"/>
      <c r="TBO88" s="323"/>
      <c r="TBP88" s="323"/>
      <c r="TBQ88" s="323"/>
      <c r="TBR88" s="323"/>
      <c r="TBS88" s="323"/>
      <c r="TBT88" s="323"/>
      <c r="TBU88" s="323"/>
      <c r="TBV88" s="323"/>
      <c r="TBW88" s="323"/>
      <c r="TBX88" s="323"/>
      <c r="TBY88" s="323"/>
      <c r="TBZ88" s="323"/>
      <c r="TCA88" s="323"/>
      <c r="TCB88" s="323"/>
      <c r="TCC88" s="323"/>
      <c r="TCD88" s="323"/>
      <c r="TCE88" s="323"/>
      <c r="TCF88" s="323"/>
      <c r="TCG88" s="323"/>
      <c r="TCH88" s="323"/>
      <c r="TCI88" s="323"/>
      <c r="TCJ88" s="323"/>
      <c r="TCK88" s="323"/>
      <c r="TCL88" s="323"/>
      <c r="TCM88" s="323"/>
      <c r="TCN88" s="323"/>
      <c r="TCO88" s="323"/>
      <c r="TCP88" s="323"/>
      <c r="TCQ88" s="323"/>
      <c r="TCR88" s="323"/>
      <c r="TCS88" s="323"/>
      <c r="TCT88" s="323"/>
      <c r="TCU88" s="323"/>
      <c r="TCV88" s="323"/>
      <c r="TCW88" s="323"/>
      <c r="TCX88" s="323"/>
      <c r="TCY88" s="323"/>
      <c r="TCZ88" s="323"/>
      <c r="TDA88" s="323"/>
      <c r="TDB88" s="323"/>
      <c r="TDC88" s="323"/>
      <c r="TDD88" s="323"/>
      <c r="TDE88" s="323"/>
      <c r="TDF88" s="323"/>
      <c r="TDG88" s="323"/>
      <c r="TDH88" s="323"/>
      <c r="TDI88" s="323"/>
      <c r="TDJ88" s="323"/>
      <c r="TDK88" s="323"/>
      <c r="TDL88" s="323"/>
      <c r="TDM88" s="323"/>
      <c r="TDN88" s="323"/>
      <c r="TDO88" s="323"/>
      <c r="TDP88" s="323"/>
      <c r="TDQ88" s="323"/>
      <c r="TDR88" s="323"/>
      <c r="TDS88" s="323"/>
      <c r="TDT88" s="323"/>
      <c r="TDU88" s="323"/>
      <c r="TDV88" s="323"/>
      <c r="TDW88" s="323"/>
      <c r="TDX88" s="323"/>
      <c r="TDY88" s="323"/>
      <c r="TDZ88" s="323"/>
      <c r="TEA88" s="323"/>
      <c r="TEB88" s="323"/>
      <c r="TEC88" s="323"/>
      <c r="TED88" s="323"/>
      <c r="TEE88" s="323"/>
      <c r="TEF88" s="323"/>
      <c r="TEG88" s="323"/>
      <c r="TEH88" s="323"/>
      <c r="TEI88" s="323"/>
      <c r="TEJ88" s="323"/>
      <c r="TEK88" s="323"/>
      <c r="TEL88" s="323"/>
      <c r="TEM88" s="323"/>
      <c r="TEN88" s="323"/>
      <c r="TEO88" s="323"/>
      <c r="TEP88" s="323"/>
      <c r="TEQ88" s="323"/>
      <c r="TER88" s="323"/>
      <c r="TES88" s="323"/>
      <c r="TET88" s="323"/>
      <c r="TEU88" s="323"/>
      <c r="TEV88" s="323"/>
      <c r="TEW88" s="323"/>
      <c r="TEX88" s="323"/>
      <c r="TEY88" s="323"/>
      <c r="TEZ88" s="323"/>
      <c r="TFA88" s="323"/>
      <c r="TFB88" s="323"/>
      <c r="TFC88" s="323"/>
      <c r="TFD88" s="323"/>
      <c r="TFE88" s="323"/>
      <c r="TFF88" s="323"/>
      <c r="TFG88" s="323"/>
      <c r="TFH88" s="323"/>
      <c r="TFI88" s="323"/>
      <c r="TFJ88" s="323"/>
      <c r="TFK88" s="323"/>
      <c r="TFL88" s="323"/>
      <c r="TFM88" s="323"/>
      <c r="TFN88" s="323"/>
      <c r="TFO88" s="323"/>
      <c r="TFP88" s="323"/>
      <c r="TFQ88" s="323"/>
      <c r="TFR88" s="323"/>
      <c r="TFS88" s="323"/>
      <c r="TFT88" s="323"/>
      <c r="TFU88" s="323"/>
      <c r="TFV88" s="323"/>
      <c r="TFW88" s="323"/>
      <c r="TFX88" s="323"/>
      <c r="TFY88" s="323"/>
      <c r="TFZ88" s="323"/>
      <c r="TGA88" s="323"/>
      <c r="TGB88" s="323"/>
      <c r="TGC88" s="323"/>
      <c r="TGD88" s="323"/>
      <c r="TGE88" s="323"/>
      <c r="TGF88" s="323"/>
      <c r="TGG88" s="323"/>
      <c r="TGH88" s="323"/>
      <c r="TGI88" s="323"/>
      <c r="TGJ88" s="323"/>
      <c r="TGK88" s="323"/>
      <c r="TGL88" s="323"/>
      <c r="TGM88" s="323"/>
      <c r="TGN88" s="323"/>
      <c r="TGO88" s="323"/>
      <c r="TGP88" s="323"/>
      <c r="TGQ88" s="323"/>
      <c r="TGR88" s="323"/>
      <c r="TGS88" s="323"/>
      <c r="TGT88" s="323"/>
      <c r="TGU88" s="323"/>
      <c r="TGV88" s="323"/>
      <c r="TGW88" s="323"/>
      <c r="TGX88" s="323"/>
      <c r="TGY88" s="323"/>
      <c r="TGZ88" s="323"/>
      <c r="THA88" s="323"/>
      <c r="THB88" s="323"/>
      <c r="THC88" s="323"/>
      <c r="THD88" s="323"/>
      <c r="THE88" s="323"/>
      <c r="THF88" s="323"/>
      <c r="THG88" s="323"/>
      <c r="THH88" s="323"/>
      <c r="THI88" s="323"/>
      <c r="THJ88" s="323"/>
      <c r="THK88" s="323"/>
      <c r="THL88" s="323"/>
      <c r="THM88" s="323"/>
      <c r="THN88" s="323"/>
      <c r="THO88" s="323"/>
      <c r="THP88" s="323"/>
      <c r="THQ88" s="323"/>
      <c r="THR88" s="323"/>
      <c r="THS88" s="323"/>
      <c r="THT88" s="323"/>
      <c r="THU88" s="323"/>
      <c r="THV88" s="323"/>
      <c r="THW88" s="323"/>
      <c r="THX88" s="323"/>
      <c r="THY88" s="323"/>
      <c r="THZ88" s="323"/>
      <c r="TIA88" s="323"/>
      <c r="TIB88" s="323"/>
      <c r="TIC88" s="323"/>
      <c r="TID88" s="323"/>
      <c r="TIE88" s="323"/>
      <c r="TIF88" s="323"/>
      <c r="TIG88" s="323"/>
      <c r="TIH88" s="323"/>
      <c r="TII88" s="323"/>
      <c r="TIJ88" s="323"/>
      <c r="TIK88" s="323"/>
      <c r="TIL88" s="323"/>
      <c r="TIM88" s="323"/>
      <c r="TIN88" s="323"/>
      <c r="TIO88" s="323"/>
      <c r="TIP88" s="323"/>
      <c r="TIQ88" s="323"/>
      <c r="TIR88" s="323"/>
      <c r="TIS88" s="323"/>
      <c r="TIT88" s="323"/>
      <c r="TIU88" s="323"/>
      <c r="TIV88" s="323"/>
      <c r="TIW88" s="323"/>
      <c r="TIX88" s="323"/>
      <c r="TIY88" s="323"/>
      <c r="TIZ88" s="323"/>
      <c r="TJA88" s="323"/>
      <c r="TJB88" s="323"/>
      <c r="TJC88" s="323"/>
      <c r="TJD88" s="323"/>
      <c r="TJE88" s="323"/>
      <c r="TJF88" s="323"/>
      <c r="TJG88" s="323"/>
      <c r="TJH88" s="323"/>
      <c r="TJI88" s="323"/>
      <c r="TJJ88" s="323"/>
      <c r="TJK88" s="323"/>
      <c r="TJL88" s="323"/>
      <c r="TJM88" s="323"/>
      <c r="TJN88" s="323"/>
      <c r="TJO88" s="323"/>
      <c r="TJP88" s="323"/>
      <c r="TJQ88" s="323"/>
      <c r="TJR88" s="323"/>
      <c r="TJS88" s="323"/>
      <c r="TJT88" s="323"/>
      <c r="TJU88" s="323"/>
      <c r="TJV88" s="323"/>
      <c r="TJW88" s="323"/>
      <c r="TJX88" s="323"/>
      <c r="TJY88" s="323"/>
      <c r="TJZ88" s="323"/>
      <c r="TKA88" s="323"/>
      <c r="TKB88" s="323"/>
      <c r="TKC88" s="323"/>
      <c r="TKD88" s="323"/>
      <c r="TKE88" s="323"/>
      <c r="TKF88" s="323"/>
      <c r="TKG88" s="323"/>
      <c r="TKH88" s="323"/>
      <c r="TKI88" s="323"/>
      <c r="TKJ88" s="323"/>
      <c r="TKK88" s="323"/>
      <c r="TKL88" s="323"/>
      <c r="TKM88" s="323"/>
      <c r="TKN88" s="323"/>
      <c r="TKO88" s="323"/>
      <c r="TKP88" s="323"/>
      <c r="TKQ88" s="323"/>
      <c r="TKR88" s="323"/>
      <c r="TKS88" s="323"/>
      <c r="TKT88" s="323"/>
      <c r="TKU88" s="323"/>
      <c r="TKV88" s="323"/>
      <c r="TKW88" s="323"/>
      <c r="TKX88" s="323"/>
      <c r="TKY88" s="323"/>
      <c r="TKZ88" s="323"/>
      <c r="TLA88" s="323"/>
      <c r="TLB88" s="323"/>
      <c r="TLC88" s="323"/>
      <c r="TLD88" s="323"/>
      <c r="TLE88" s="323"/>
      <c r="TLF88" s="323"/>
      <c r="TLG88" s="323"/>
      <c r="TLH88" s="323"/>
      <c r="TLI88" s="323"/>
      <c r="TLJ88" s="323"/>
      <c r="TLK88" s="323"/>
      <c r="TLL88" s="323"/>
      <c r="TLM88" s="323"/>
      <c r="TLN88" s="323"/>
      <c r="TLO88" s="323"/>
      <c r="TLP88" s="323"/>
      <c r="TLQ88" s="323"/>
      <c r="TLR88" s="323"/>
      <c r="TLS88" s="323"/>
      <c r="TLT88" s="323"/>
      <c r="TLU88" s="323"/>
      <c r="TLV88" s="323"/>
      <c r="TLW88" s="323"/>
      <c r="TLX88" s="323"/>
      <c r="TLY88" s="323"/>
      <c r="TLZ88" s="323"/>
      <c r="TMA88" s="323"/>
      <c r="TMB88" s="323"/>
      <c r="TMC88" s="323"/>
      <c r="TMD88" s="323"/>
      <c r="TME88" s="323"/>
      <c r="TMF88" s="323"/>
      <c r="TMG88" s="323"/>
      <c r="TMH88" s="323"/>
      <c r="TMI88" s="323"/>
      <c r="TMJ88" s="323"/>
      <c r="TMK88" s="323"/>
      <c r="TML88" s="323"/>
      <c r="TMM88" s="323"/>
      <c r="TMN88" s="323"/>
      <c r="TMO88" s="323"/>
      <c r="TMP88" s="323"/>
      <c r="TMQ88" s="323"/>
      <c r="TMR88" s="323"/>
      <c r="TMS88" s="323"/>
      <c r="TMT88" s="323"/>
      <c r="TMU88" s="323"/>
      <c r="TMV88" s="323"/>
      <c r="TMW88" s="323"/>
      <c r="TMX88" s="323"/>
      <c r="TMY88" s="323"/>
      <c r="TMZ88" s="323"/>
      <c r="TNA88" s="323"/>
      <c r="TNB88" s="323"/>
      <c r="TNC88" s="323"/>
      <c r="TND88" s="323"/>
      <c r="TNE88" s="323"/>
      <c r="TNF88" s="323"/>
      <c r="TNG88" s="323"/>
      <c r="TNH88" s="323"/>
      <c r="TNI88" s="323"/>
      <c r="TNJ88" s="323"/>
      <c r="TNK88" s="323"/>
      <c r="TNL88" s="323"/>
      <c r="TNM88" s="323"/>
      <c r="TNN88" s="323"/>
      <c r="TNO88" s="323"/>
      <c r="TNP88" s="323"/>
      <c r="TNQ88" s="323"/>
      <c r="TNR88" s="323"/>
      <c r="TNS88" s="323"/>
      <c r="TNT88" s="323"/>
      <c r="TNU88" s="323"/>
      <c r="TNV88" s="323"/>
      <c r="TNW88" s="323"/>
      <c r="TNX88" s="323"/>
      <c r="TNY88" s="323"/>
      <c r="TNZ88" s="323"/>
      <c r="TOA88" s="323"/>
      <c r="TOB88" s="323"/>
      <c r="TOC88" s="323"/>
      <c r="TOD88" s="323"/>
      <c r="TOE88" s="323"/>
      <c r="TOF88" s="323"/>
      <c r="TOG88" s="323"/>
      <c r="TOH88" s="323"/>
      <c r="TOI88" s="323"/>
      <c r="TOJ88" s="323"/>
      <c r="TOK88" s="323"/>
      <c r="TOL88" s="323"/>
      <c r="TOM88" s="323"/>
      <c r="TON88" s="323"/>
      <c r="TOO88" s="323"/>
      <c r="TOP88" s="323"/>
      <c r="TOQ88" s="323"/>
      <c r="TOR88" s="323"/>
      <c r="TOS88" s="323"/>
      <c r="TOT88" s="323"/>
      <c r="TOU88" s="323"/>
      <c r="TOV88" s="323"/>
      <c r="TOW88" s="323"/>
      <c r="TOX88" s="323"/>
      <c r="TOY88" s="323"/>
      <c r="TOZ88" s="323"/>
      <c r="TPA88" s="323"/>
      <c r="TPB88" s="323"/>
      <c r="TPC88" s="323"/>
      <c r="TPD88" s="323"/>
      <c r="TPE88" s="323"/>
      <c r="TPF88" s="323"/>
      <c r="TPG88" s="323"/>
      <c r="TPH88" s="323"/>
      <c r="TPI88" s="323"/>
      <c r="TPJ88" s="323"/>
      <c r="TPK88" s="323"/>
      <c r="TPL88" s="323"/>
      <c r="TPM88" s="323"/>
      <c r="TPN88" s="323"/>
      <c r="TPO88" s="323"/>
      <c r="TPP88" s="323"/>
      <c r="TPQ88" s="323"/>
      <c r="TPR88" s="323"/>
      <c r="TPS88" s="323"/>
      <c r="TPT88" s="323"/>
      <c r="TPU88" s="323"/>
      <c r="TPV88" s="323"/>
      <c r="TPW88" s="323"/>
      <c r="TPX88" s="323"/>
      <c r="TPY88" s="323"/>
      <c r="TPZ88" s="323"/>
      <c r="TQA88" s="323"/>
      <c r="TQB88" s="323"/>
      <c r="TQC88" s="323"/>
      <c r="TQD88" s="323"/>
      <c r="TQE88" s="323"/>
      <c r="TQF88" s="323"/>
      <c r="TQG88" s="323"/>
      <c r="TQH88" s="323"/>
      <c r="TQI88" s="323"/>
      <c r="TQJ88" s="323"/>
      <c r="TQK88" s="323"/>
      <c r="TQL88" s="323"/>
      <c r="TQM88" s="323"/>
      <c r="TQN88" s="323"/>
      <c r="TQO88" s="323"/>
      <c r="TQP88" s="323"/>
      <c r="TQQ88" s="323"/>
      <c r="TQR88" s="323"/>
      <c r="TQS88" s="323"/>
      <c r="TQT88" s="323"/>
      <c r="TQU88" s="323"/>
      <c r="TQV88" s="323"/>
      <c r="TQW88" s="323"/>
      <c r="TQX88" s="323"/>
      <c r="TQY88" s="323"/>
      <c r="TQZ88" s="323"/>
      <c r="TRA88" s="323"/>
      <c r="TRB88" s="323"/>
      <c r="TRC88" s="323"/>
      <c r="TRD88" s="323"/>
      <c r="TRE88" s="323"/>
      <c r="TRF88" s="323"/>
      <c r="TRG88" s="323"/>
      <c r="TRH88" s="323"/>
      <c r="TRI88" s="323"/>
      <c r="TRJ88" s="323"/>
      <c r="TRK88" s="323"/>
      <c r="TRL88" s="323"/>
      <c r="TRM88" s="323"/>
      <c r="TRN88" s="323"/>
      <c r="TRO88" s="323"/>
      <c r="TRP88" s="323"/>
      <c r="TRQ88" s="323"/>
      <c r="TRR88" s="323"/>
      <c r="TRS88" s="323"/>
      <c r="TRT88" s="323"/>
      <c r="TRU88" s="323"/>
      <c r="TRV88" s="323"/>
      <c r="TRW88" s="323"/>
      <c r="TRX88" s="323"/>
      <c r="TRY88" s="323"/>
      <c r="TRZ88" s="323"/>
      <c r="TSA88" s="323"/>
      <c r="TSB88" s="323"/>
      <c r="TSC88" s="323"/>
      <c r="TSD88" s="323"/>
      <c r="TSE88" s="323"/>
      <c r="TSF88" s="323"/>
      <c r="TSG88" s="323"/>
      <c r="TSH88" s="323"/>
      <c r="TSI88" s="323"/>
      <c r="TSJ88" s="323"/>
      <c r="TSK88" s="323"/>
      <c r="TSL88" s="323"/>
      <c r="TSM88" s="323"/>
      <c r="TSN88" s="323"/>
      <c r="TSO88" s="323"/>
      <c r="TSP88" s="323"/>
      <c r="TSQ88" s="323"/>
      <c r="TSR88" s="323"/>
      <c r="TSS88" s="323"/>
      <c r="TST88" s="323"/>
      <c r="TSU88" s="323"/>
      <c r="TSV88" s="323"/>
      <c r="TSW88" s="323"/>
      <c r="TSX88" s="323"/>
      <c r="TSY88" s="323"/>
      <c r="TSZ88" s="323"/>
      <c r="TTA88" s="323"/>
      <c r="TTB88" s="323"/>
      <c r="TTC88" s="323"/>
      <c r="TTD88" s="323"/>
      <c r="TTE88" s="323"/>
      <c r="TTF88" s="323"/>
      <c r="TTG88" s="323"/>
      <c r="TTH88" s="323"/>
      <c r="TTI88" s="323"/>
      <c r="TTJ88" s="323"/>
      <c r="TTK88" s="323"/>
      <c r="TTL88" s="323"/>
      <c r="TTM88" s="323"/>
      <c r="TTN88" s="323"/>
      <c r="TTO88" s="323"/>
      <c r="TTP88" s="323"/>
      <c r="TTQ88" s="323"/>
      <c r="TTR88" s="323"/>
      <c r="TTS88" s="323"/>
      <c r="TTT88" s="323"/>
      <c r="TTU88" s="323"/>
      <c r="TTV88" s="323"/>
      <c r="TTW88" s="323"/>
      <c r="TTX88" s="323"/>
      <c r="TTY88" s="323"/>
      <c r="TTZ88" s="323"/>
      <c r="TUA88" s="323"/>
      <c r="TUB88" s="323"/>
      <c r="TUC88" s="323"/>
      <c r="TUD88" s="323"/>
      <c r="TUE88" s="323"/>
      <c r="TUF88" s="323"/>
      <c r="TUG88" s="323"/>
      <c r="TUH88" s="323"/>
      <c r="TUI88" s="323"/>
      <c r="TUJ88" s="323"/>
      <c r="TUK88" s="323"/>
      <c r="TUL88" s="323"/>
      <c r="TUM88" s="323"/>
      <c r="TUN88" s="323"/>
      <c r="TUO88" s="323"/>
      <c r="TUP88" s="323"/>
      <c r="TUQ88" s="323"/>
      <c r="TUR88" s="323"/>
      <c r="TUS88" s="323"/>
      <c r="TUT88" s="323"/>
      <c r="TUU88" s="323"/>
      <c r="TUV88" s="323"/>
      <c r="TUW88" s="323"/>
      <c r="TUX88" s="323"/>
      <c r="TUY88" s="323"/>
      <c r="TUZ88" s="323"/>
      <c r="TVA88" s="323"/>
      <c r="TVB88" s="323"/>
      <c r="TVC88" s="323"/>
      <c r="TVD88" s="323"/>
      <c r="TVE88" s="323"/>
      <c r="TVF88" s="323"/>
      <c r="TVG88" s="323"/>
      <c r="TVH88" s="323"/>
      <c r="TVI88" s="323"/>
      <c r="TVJ88" s="323"/>
      <c r="TVK88" s="323"/>
      <c r="TVL88" s="323"/>
      <c r="TVM88" s="323"/>
      <c r="TVN88" s="323"/>
      <c r="TVO88" s="323"/>
      <c r="TVP88" s="323"/>
      <c r="TVQ88" s="323"/>
      <c r="TVR88" s="323"/>
      <c r="TVS88" s="323"/>
      <c r="TVT88" s="323"/>
      <c r="TVU88" s="323"/>
      <c r="TVV88" s="323"/>
      <c r="TVW88" s="323"/>
      <c r="TVX88" s="323"/>
      <c r="TVY88" s="323"/>
      <c r="TVZ88" s="323"/>
      <c r="TWA88" s="323"/>
      <c r="TWB88" s="323"/>
      <c r="TWC88" s="323"/>
      <c r="TWD88" s="323"/>
      <c r="TWE88" s="323"/>
      <c r="TWF88" s="323"/>
      <c r="TWG88" s="323"/>
      <c r="TWH88" s="323"/>
      <c r="TWI88" s="323"/>
      <c r="TWJ88" s="323"/>
      <c r="TWK88" s="323"/>
      <c r="TWL88" s="323"/>
      <c r="TWM88" s="323"/>
      <c r="TWN88" s="323"/>
      <c r="TWO88" s="323"/>
      <c r="TWP88" s="323"/>
      <c r="TWQ88" s="323"/>
      <c r="TWR88" s="323"/>
      <c r="TWS88" s="323"/>
      <c r="TWT88" s="323"/>
      <c r="TWU88" s="323"/>
      <c r="TWV88" s="323"/>
      <c r="TWW88" s="323"/>
      <c r="TWX88" s="323"/>
      <c r="TWY88" s="323"/>
      <c r="TWZ88" s="323"/>
      <c r="TXA88" s="323"/>
      <c r="TXB88" s="323"/>
      <c r="TXC88" s="323"/>
      <c r="TXD88" s="323"/>
      <c r="TXE88" s="323"/>
      <c r="TXF88" s="323"/>
      <c r="TXG88" s="323"/>
      <c r="TXH88" s="323"/>
      <c r="TXI88" s="323"/>
      <c r="TXJ88" s="323"/>
      <c r="TXK88" s="323"/>
      <c r="TXL88" s="323"/>
      <c r="TXM88" s="323"/>
      <c r="TXN88" s="323"/>
      <c r="TXO88" s="323"/>
      <c r="TXP88" s="323"/>
      <c r="TXQ88" s="323"/>
      <c r="TXR88" s="323"/>
      <c r="TXS88" s="323"/>
      <c r="TXT88" s="323"/>
      <c r="TXU88" s="323"/>
      <c r="TXV88" s="323"/>
      <c r="TXW88" s="323"/>
      <c r="TXX88" s="323"/>
      <c r="TXY88" s="323"/>
      <c r="TXZ88" s="323"/>
      <c r="TYA88" s="323"/>
      <c r="TYB88" s="323"/>
      <c r="TYC88" s="323"/>
      <c r="TYD88" s="323"/>
      <c r="TYE88" s="323"/>
      <c r="TYF88" s="323"/>
      <c r="TYG88" s="323"/>
      <c r="TYH88" s="323"/>
      <c r="TYI88" s="323"/>
      <c r="TYJ88" s="323"/>
      <c r="TYK88" s="323"/>
      <c r="TYL88" s="323"/>
      <c r="TYM88" s="323"/>
      <c r="TYN88" s="323"/>
      <c r="TYO88" s="323"/>
      <c r="TYP88" s="323"/>
      <c r="TYQ88" s="323"/>
      <c r="TYR88" s="323"/>
      <c r="TYS88" s="323"/>
      <c r="TYT88" s="323"/>
      <c r="TYU88" s="323"/>
      <c r="TYV88" s="323"/>
      <c r="TYW88" s="323"/>
      <c r="TYX88" s="323"/>
      <c r="TYY88" s="323"/>
      <c r="TYZ88" s="323"/>
      <c r="TZA88" s="323"/>
      <c r="TZB88" s="323"/>
      <c r="TZC88" s="323"/>
      <c r="TZD88" s="323"/>
      <c r="TZE88" s="323"/>
      <c r="TZF88" s="323"/>
      <c r="TZG88" s="323"/>
      <c r="TZH88" s="323"/>
      <c r="TZI88" s="323"/>
      <c r="TZJ88" s="323"/>
      <c r="TZK88" s="323"/>
      <c r="TZL88" s="323"/>
      <c r="TZM88" s="323"/>
      <c r="TZN88" s="323"/>
      <c r="TZO88" s="323"/>
      <c r="TZP88" s="323"/>
      <c r="TZQ88" s="323"/>
      <c r="TZR88" s="323"/>
      <c r="TZS88" s="323"/>
      <c r="TZT88" s="323"/>
      <c r="TZU88" s="323"/>
      <c r="TZV88" s="323"/>
      <c r="TZW88" s="323"/>
      <c r="TZX88" s="323"/>
      <c r="TZY88" s="323"/>
      <c r="TZZ88" s="323"/>
      <c r="UAA88" s="323"/>
      <c r="UAB88" s="323"/>
      <c r="UAC88" s="323"/>
      <c r="UAD88" s="323"/>
      <c r="UAE88" s="323"/>
      <c r="UAF88" s="323"/>
      <c r="UAG88" s="323"/>
      <c r="UAH88" s="323"/>
      <c r="UAI88" s="323"/>
      <c r="UAJ88" s="323"/>
      <c r="UAK88" s="323"/>
      <c r="UAL88" s="323"/>
      <c r="UAM88" s="323"/>
      <c r="UAN88" s="323"/>
      <c r="UAO88" s="323"/>
      <c r="UAP88" s="323"/>
      <c r="UAQ88" s="323"/>
      <c r="UAR88" s="323"/>
      <c r="UAS88" s="323"/>
      <c r="UAT88" s="323"/>
      <c r="UAU88" s="323"/>
      <c r="UAV88" s="323"/>
      <c r="UAW88" s="323"/>
      <c r="UAX88" s="323"/>
      <c r="UAY88" s="323"/>
      <c r="UAZ88" s="323"/>
      <c r="UBA88" s="323"/>
      <c r="UBB88" s="323"/>
      <c r="UBC88" s="323"/>
      <c r="UBD88" s="323"/>
      <c r="UBE88" s="323"/>
      <c r="UBF88" s="323"/>
      <c r="UBG88" s="323"/>
      <c r="UBH88" s="323"/>
      <c r="UBI88" s="323"/>
      <c r="UBJ88" s="323"/>
      <c r="UBK88" s="323"/>
      <c r="UBL88" s="323"/>
      <c r="UBM88" s="323"/>
      <c r="UBN88" s="323"/>
      <c r="UBO88" s="323"/>
      <c r="UBP88" s="323"/>
      <c r="UBQ88" s="323"/>
      <c r="UBR88" s="323"/>
      <c r="UBS88" s="323"/>
      <c r="UBT88" s="323"/>
      <c r="UBU88" s="323"/>
      <c r="UBV88" s="323"/>
      <c r="UBW88" s="323"/>
      <c r="UBX88" s="323"/>
      <c r="UBY88" s="323"/>
      <c r="UBZ88" s="323"/>
      <c r="UCA88" s="323"/>
      <c r="UCB88" s="323"/>
      <c r="UCC88" s="323"/>
      <c r="UCD88" s="323"/>
      <c r="UCE88" s="323"/>
      <c r="UCF88" s="323"/>
      <c r="UCG88" s="323"/>
      <c r="UCH88" s="323"/>
      <c r="UCI88" s="323"/>
      <c r="UCJ88" s="323"/>
      <c r="UCK88" s="323"/>
      <c r="UCL88" s="323"/>
      <c r="UCM88" s="323"/>
      <c r="UCN88" s="323"/>
      <c r="UCO88" s="323"/>
      <c r="UCP88" s="323"/>
      <c r="UCQ88" s="323"/>
      <c r="UCR88" s="323"/>
      <c r="UCS88" s="323"/>
      <c r="UCT88" s="323"/>
      <c r="UCU88" s="323"/>
      <c r="UCV88" s="323"/>
      <c r="UCW88" s="323"/>
      <c r="UCX88" s="323"/>
      <c r="UCY88" s="323"/>
      <c r="UCZ88" s="323"/>
      <c r="UDA88" s="323"/>
      <c r="UDB88" s="323"/>
      <c r="UDC88" s="323"/>
      <c r="UDD88" s="323"/>
      <c r="UDE88" s="323"/>
      <c r="UDF88" s="323"/>
      <c r="UDG88" s="323"/>
      <c r="UDH88" s="323"/>
      <c r="UDI88" s="323"/>
      <c r="UDJ88" s="323"/>
      <c r="UDK88" s="323"/>
      <c r="UDL88" s="323"/>
      <c r="UDM88" s="323"/>
      <c r="UDN88" s="323"/>
      <c r="UDO88" s="323"/>
      <c r="UDP88" s="323"/>
      <c r="UDQ88" s="323"/>
      <c r="UDR88" s="323"/>
      <c r="UDS88" s="323"/>
      <c r="UDT88" s="323"/>
      <c r="UDU88" s="323"/>
      <c r="UDV88" s="323"/>
      <c r="UDW88" s="323"/>
      <c r="UDX88" s="323"/>
      <c r="UDY88" s="323"/>
      <c r="UDZ88" s="323"/>
      <c r="UEA88" s="323"/>
      <c r="UEB88" s="323"/>
      <c r="UEC88" s="323"/>
      <c r="UED88" s="323"/>
      <c r="UEE88" s="323"/>
      <c r="UEF88" s="323"/>
      <c r="UEG88" s="323"/>
      <c r="UEH88" s="323"/>
      <c r="UEI88" s="323"/>
      <c r="UEJ88" s="323"/>
      <c r="UEK88" s="323"/>
      <c r="UEL88" s="323"/>
      <c r="UEM88" s="323"/>
      <c r="UEN88" s="323"/>
      <c r="UEO88" s="323"/>
      <c r="UEP88" s="323"/>
      <c r="UEQ88" s="323"/>
      <c r="UER88" s="323"/>
      <c r="UES88" s="323"/>
      <c r="UET88" s="323"/>
      <c r="UEU88" s="323"/>
      <c r="UEV88" s="323"/>
      <c r="UEW88" s="323"/>
      <c r="UEX88" s="323"/>
      <c r="UEY88" s="323"/>
      <c r="UEZ88" s="323"/>
      <c r="UFA88" s="323"/>
      <c r="UFB88" s="323"/>
      <c r="UFC88" s="323"/>
      <c r="UFD88" s="323"/>
      <c r="UFE88" s="323"/>
      <c r="UFF88" s="323"/>
      <c r="UFG88" s="323"/>
      <c r="UFH88" s="323"/>
      <c r="UFI88" s="323"/>
      <c r="UFJ88" s="323"/>
      <c r="UFK88" s="323"/>
      <c r="UFL88" s="323"/>
      <c r="UFM88" s="323"/>
      <c r="UFN88" s="323"/>
      <c r="UFO88" s="323"/>
      <c r="UFP88" s="323"/>
      <c r="UFQ88" s="323"/>
      <c r="UFR88" s="323"/>
      <c r="UFS88" s="323"/>
      <c r="UFT88" s="323"/>
      <c r="UFU88" s="323"/>
      <c r="UFV88" s="323"/>
      <c r="UFW88" s="323"/>
      <c r="UFX88" s="323"/>
      <c r="UFY88" s="323"/>
      <c r="UFZ88" s="323"/>
      <c r="UGA88" s="323"/>
      <c r="UGB88" s="323"/>
      <c r="UGC88" s="323"/>
      <c r="UGD88" s="323"/>
      <c r="UGE88" s="323"/>
      <c r="UGF88" s="323"/>
      <c r="UGG88" s="323"/>
      <c r="UGH88" s="323"/>
      <c r="UGI88" s="323"/>
      <c r="UGJ88" s="323"/>
      <c r="UGK88" s="323"/>
      <c r="UGL88" s="323"/>
      <c r="UGM88" s="323"/>
      <c r="UGN88" s="323"/>
      <c r="UGO88" s="323"/>
      <c r="UGP88" s="323"/>
      <c r="UGQ88" s="323"/>
      <c r="UGR88" s="323"/>
      <c r="UGS88" s="323"/>
      <c r="UGT88" s="323"/>
      <c r="UGU88" s="323"/>
      <c r="UGV88" s="323"/>
      <c r="UGW88" s="323"/>
      <c r="UGX88" s="323"/>
      <c r="UGY88" s="323"/>
      <c r="UGZ88" s="323"/>
      <c r="UHA88" s="323"/>
      <c r="UHB88" s="323"/>
      <c r="UHC88" s="323"/>
      <c r="UHD88" s="323"/>
      <c r="UHE88" s="323"/>
      <c r="UHF88" s="323"/>
      <c r="UHG88" s="323"/>
      <c r="UHH88" s="323"/>
      <c r="UHI88" s="323"/>
      <c r="UHJ88" s="323"/>
      <c r="UHK88" s="323"/>
      <c r="UHL88" s="323"/>
      <c r="UHM88" s="323"/>
      <c r="UHN88" s="323"/>
      <c r="UHO88" s="323"/>
      <c r="UHP88" s="323"/>
      <c r="UHQ88" s="323"/>
      <c r="UHR88" s="323"/>
      <c r="UHS88" s="323"/>
      <c r="UHT88" s="323"/>
      <c r="UHU88" s="323"/>
      <c r="UHV88" s="323"/>
      <c r="UHW88" s="323"/>
      <c r="UHX88" s="323"/>
      <c r="UHY88" s="323"/>
      <c r="UHZ88" s="323"/>
      <c r="UIA88" s="323"/>
      <c r="UIB88" s="323"/>
      <c r="UIC88" s="323"/>
      <c r="UID88" s="323"/>
      <c r="UIE88" s="323"/>
      <c r="UIF88" s="323"/>
      <c r="UIG88" s="323"/>
      <c r="UIH88" s="323"/>
      <c r="UII88" s="323"/>
      <c r="UIJ88" s="323"/>
      <c r="UIK88" s="323"/>
      <c r="UIL88" s="323"/>
      <c r="UIM88" s="323"/>
      <c r="UIN88" s="323"/>
      <c r="UIO88" s="323"/>
      <c r="UIP88" s="323"/>
      <c r="UIQ88" s="323"/>
      <c r="UIR88" s="323"/>
      <c r="UIS88" s="323"/>
      <c r="UIT88" s="323"/>
      <c r="UIU88" s="323"/>
      <c r="UIV88" s="323"/>
      <c r="UIW88" s="323"/>
      <c r="UIX88" s="323"/>
      <c r="UIY88" s="323"/>
      <c r="UIZ88" s="323"/>
      <c r="UJA88" s="323"/>
      <c r="UJB88" s="323"/>
      <c r="UJC88" s="323"/>
      <c r="UJD88" s="323"/>
      <c r="UJE88" s="323"/>
      <c r="UJF88" s="323"/>
      <c r="UJG88" s="323"/>
      <c r="UJH88" s="323"/>
      <c r="UJI88" s="323"/>
      <c r="UJJ88" s="323"/>
      <c r="UJK88" s="323"/>
      <c r="UJL88" s="323"/>
      <c r="UJM88" s="323"/>
      <c r="UJN88" s="323"/>
      <c r="UJO88" s="323"/>
      <c r="UJP88" s="323"/>
      <c r="UJQ88" s="323"/>
      <c r="UJR88" s="323"/>
      <c r="UJS88" s="323"/>
      <c r="UJT88" s="323"/>
      <c r="UJU88" s="323"/>
      <c r="UJV88" s="323"/>
      <c r="UJW88" s="323"/>
      <c r="UJX88" s="323"/>
      <c r="UJY88" s="323"/>
      <c r="UJZ88" s="323"/>
      <c r="UKA88" s="323"/>
      <c r="UKB88" s="323"/>
      <c r="UKC88" s="323"/>
      <c r="UKD88" s="323"/>
      <c r="UKE88" s="323"/>
      <c r="UKF88" s="323"/>
      <c r="UKG88" s="323"/>
      <c r="UKH88" s="323"/>
      <c r="UKI88" s="323"/>
      <c r="UKJ88" s="323"/>
      <c r="UKK88" s="323"/>
      <c r="UKL88" s="323"/>
      <c r="UKM88" s="323"/>
      <c r="UKN88" s="323"/>
      <c r="UKO88" s="323"/>
      <c r="UKP88" s="323"/>
      <c r="UKQ88" s="323"/>
      <c r="UKR88" s="323"/>
      <c r="UKS88" s="323"/>
      <c r="UKT88" s="323"/>
      <c r="UKU88" s="323"/>
      <c r="UKV88" s="323"/>
      <c r="UKW88" s="323"/>
      <c r="UKX88" s="323"/>
      <c r="UKY88" s="323"/>
      <c r="UKZ88" s="323"/>
      <c r="ULA88" s="323"/>
      <c r="ULB88" s="323"/>
      <c r="ULC88" s="323"/>
      <c r="ULD88" s="323"/>
      <c r="ULE88" s="323"/>
      <c r="ULF88" s="323"/>
      <c r="ULG88" s="323"/>
      <c r="ULH88" s="323"/>
      <c r="ULI88" s="323"/>
      <c r="ULJ88" s="323"/>
      <c r="ULK88" s="323"/>
      <c r="ULL88" s="323"/>
      <c r="ULM88" s="323"/>
      <c r="ULN88" s="323"/>
      <c r="ULO88" s="323"/>
      <c r="ULP88" s="323"/>
      <c r="ULQ88" s="323"/>
      <c r="ULR88" s="323"/>
      <c r="ULS88" s="323"/>
      <c r="ULT88" s="323"/>
      <c r="ULU88" s="323"/>
      <c r="ULV88" s="323"/>
      <c r="ULW88" s="323"/>
      <c r="ULX88" s="323"/>
      <c r="ULY88" s="323"/>
      <c r="ULZ88" s="323"/>
      <c r="UMA88" s="323"/>
      <c r="UMB88" s="323"/>
      <c r="UMC88" s="323"/>
      <c r="UMD88" s="323"/>
      <c r="UME88" s="323"/>
      <c r="UMF88" s="323"/>
      <c r="UMG88" s="323"/>
      <c r="UMH88" s="323"/>
      <c r="UMI88" s="323"/>
      <c r="UMJ88" s="323"/>
      <c r="UMK88" s="323"/>
      <c r="UML88" s="323"/>
      <c r="UMM88" s="323"/>
      <c r="UMN88" s="323"/>
      <c r="UMO88" s="323"/>
      <c r="UMP88" s="323"/>
      <c r="UMQ88" s="323"/>
      <c r="UMR88" s="323"/>
      <c r="UMS88" s="323"/>
      <c r="UMT88" s="323"/>
      <c r="UMU88" s="323"/>
      <c r="UMV88" s="323"/>
      <c r="UMW88" s="323"/>
      <c r="UMX88" s="323"/>
      <c r="UMY88" s="323"/>
      <c r="UMZ88" s="323"/>
      <c r="UNA88" s="323"/>
      <c r="UNB88" s="323"/>
      <c r="UNC88" s="323"/>
      <c r="UND88" s="323"/>
      <c r="UNE88" s="323"/>
      <c r="UNF88" s="323"/>
      <c r="UNG88" s="323"/>
      <c r="UNH88" s="323"/>
      <c r="UNI88" s="323"/>
      <c r="UNJ88" s="323"/>
      <c r="UNK88" s="323"/>
      <c r="UNL88" s="323"/>
      <c r="UNM88" s="323"/>
      <c r="UNN88" s="323"/>
      <c r="UNO88" s="323"/>
      <c r="UNP88" s="323"/>
      <c r="UNQ88" s="323"/>
      <c r="UNR88" s="323"/>
      <c r="UNS88" s="323"/>
      <c r="UNT88" s="323"/>
      <c r="UNU88" s="323"/>
      <c r="UNV88" s="323"/>
      <c r="UNW88" s="323"/>
      <c r="UNX88" s="323"/>
      <c r="UNY88" s="323"/>
      <c r="UNZ88" s="323"/>
      <c r="UOA88" s="323"/>
      <c r="UOB88" s="323"/>
      <c r="UOC88" s="323"/>
      <c r="UOD88" s="323"/>
      <c r="UOE88" s="323"/>
      <c r="UOF88" s="323"/>
      <c r="UOG88" s="323"/>
      <c r="UOH88" s="323"/>
      <c r="UOI88" s="323"/>
      <c r="UOJ88" s="323"/>
      <c r="UOK88" s="323"/>
      <c r="UOL88" s="323"/>
      <c r="UOM88" s="323"/>
      <c r="UON88" s="323"/>
      <c r="UOO88" s="323"/>
      <c r="UOP88" s="323"/>
      <c r="UOQ88" s="323"/>
      <c r="UOR88" s="323"/>
      <c r="UOS88" s="323"/>
      <c r="UOT88" s="323"/>
      <c r="UOU88" s="323"/>
      <c r="UOV88" s="323"/>
      <c r="UOW88" s="323"/>
      <c r="UOX88" s="323"/>
      <c r="UOY88" s="323"/>
      <c r="UOZ88" s="323"/>
      <c r="UPA88" s="323"/>
      <c r="UPB88" s="323"/>
      <c r="UPC88" s="323"/>
      <c r="UPD88" s="323"/>
      <c r="UPE88" s="323"/>
      <c r="UPF88" s="323"/>
      <c r="UPG88" s="323"/>
      <c r="UPH88" s="323"/>
      <c r="UPI88" s="323"/>
      <c r="UPJ88" s="323"/>
      <c r="UPK88" s="323"/>
      <c r="UPL88" s="323"/>
      <c r="UPM88" s="323"/>
      <c r="UPN88" s="323"/>
      <c r="UPO88" s="323"/>
      <c r="UPP88" s="323"/>
      <c r="UPQ88" s="323"/>
      <c r="UPR88" s="323"/>
      <c r="UPS88" s="323"/>
      <c r="UPT88" s="323"/>
      <c r="UPU88" s="323"/>
      <c r="UPV88" s="323"/>
      <c r="UPW88" s="323"/>
      <c r="UPX88" s="323"/>
      <c r="UPY88" s="323"/>
      <c r="UPZ88" s="323"/>
      <c r="UQA88" s="323"/>
      <c r="UQB88" s="323"/>
      <c r="UQC88" s="323"/>
      <c r="UQD88" s="323"/>
      <c r="UQE88" s="323"/>
      <c r="UQF88" s="323"/>
      <c r="UQG88" s="323"/>
      <c r="UQH88" s="323"/>
      <c r="UQI88" s="323"/>
      <c r="UQJ88" s="323"/>
      <c r="UQK88" s="323"/>
      <c r="UQL88" s="323"/>
      <c r="UQM88" s="323"/>
      <c r="UQN88" s="323"/>
      <c r="UQO88" s="323"/>
      <c r="UQP88" s="323"/>
      <c r="UQQ88" s="323"/>
      <c r="UQR88" s="323"/>
      <c r="UQS88" s="323"/>
      <c r="UQT88" s="323"/>
      <c r="UQU88" s="323"/>
      <c r="UQV88" s="323"/>
      <c r="UQW88" s="323"/>
      <c r="UQX88" s="323"/>
      <c r="UQY88" s="323"/>
      <c r="UQZ88" s="323"/>
      <c r="URA88" s="323"/>
      <c r="URB88" s="323"/>
      <c r="URC88" s="323"/>
      <c r="URD88" s="323"/>
      <c r="URE88" s="323"/>
      <c r="URF88" s="323"/>
      <c r="URG88" s="323"/>
      <c r="URH88" s="323"/>
      <c r="URI88" s="323"/>
      <c r="URJ88" s="323"/>
      <c r="URK88" s="323"/>
      <c r="URL88" s="323"/>
      <c r="URM88" s="323"/>
      <c r="URN88" s="323"/>
      <c r="URO88" s="323"/>
      <c r="URP88" s="323"/>
      <c r="URQ88" s="323"/>
      <c r="URR88" s="323"/>
      <c r="URS88" s="323"/>
      <c r="URT88" s="323"/>
      <c r="URU88" s="323"/>
      <c r="URV88" s="323"/>
      <c r="URW88" s="323"/>
      <c r="URX88" s="323"/>
      <c r="URY88" s="323"/>
      <c r="URZ88" s="323"/>
      <c r="USA88" s="323"/>
      <c r="USB88" s="323"/>
      <c r="USC88" s="323"/>
      <c r="USD88" s="323"/>
      <c r="USE88" s="323"/>
      <c r="USF88" s="323"/>
      <c r="USG88" s="323"/>
      <c r="USH88" s="323"/>
      <c r="USI88" s="323"/>
      <c r="USJ88" s="323"/>
      <c r="USK88" s="323"/>
      <c r="USL88" s="323"/>
      <c r="USM88" s="323"/>
      <c r="USN88" s="323"/>
      <c r="USO88" s="323"/>
      <c r="USP88" s="323"/>
      <c r="USQ88" s="323"/>
      <c r="USR88" s="323"/>
      <c r="USS88" s="323"/>
      <c r="UST88" s="323"/>
      <c r="USU88" s="323"/>
      <c r="USV88" s="323"/>
      <c r="USW88" s="323"/>
      <c r="USX88" s="323"/>
      <c r="USY88" s="323"/>
      <c r="USZ88" s="323"/>
      <c r="UTA88" s="323"/>
      <c r="UTB88" s="323"/>
      <c r="UTC88" s="323"/>
      <c r="UTD88" s="323"/>
      <c r="UTE88" s="323"/>
      <c r="UTF88" s="323"/>
      <c r="UTG88" s="323"/>
      <c r="UTH88" s="323"/>
      <c r="UTI88" s="323"/>
      <c r="UTJ88" s="323"/>
      <c r="UTK88" s="323"/>
      <c r="UTL88" s="323"/>
      <c r="UTM88" s="323"/>
      <c r="UTN88" s="323"/>
      <c r="UTO88" s="323"/>
      <c r="UTP88" s="323"/>
      <c r="UTQ88" s="323"/>
      <c r="UTR88" s="323"/>
      <c r="UTS88" s="323"/>
      <c r="UTT88" s="323"/>
      <c r="UTU88" s="323"/>
      <c r="UTV88" s="323"/>
      <c r="UTW88" s="323"/>
      <c r="UTX88" s="323"/>
      <c r="UTY88" s="323"/>
      <c r="UTZ88" s="323"/>
      <c r="UUA88" s="323"/>
      <c r="UUB88" s="323"/>
      <c r="UUC88" s="323"/>
      <c r="UUD88" s="323"/>
      <c r="UUE88" s="323"/>
      <c r="UUF88" s="323"/>
      <c r="UUG88" s="323"/>
      <c r="UUH88" s="323"/>
      <c r="UUI88" s="323"/>
      <c r="UUJ88" s="323"/>
      <c r="UUK88" s="323"/>
      <c r="UUL88" s="323"/>
      <c r="UUM88" s="323"/>
      <c r="UUN88" s="323"/>
      <c r="UUO88" s="323"/>
      <c r="UUP88" s="323"/>
      <c r="UUQ88" s="323"/>
      <c r="UUR88" s="323"/>
      <c r="UUS88" s="323"/>
      <c r="UUT88" s="323"/>
      <c r="UUU88" s="323"/>
      <c r="UUV88" s="323"/>
      <c r="UUW88" s="323"/>
      <c r="UUX88" s="323"/>
      <c r="UUY88" s="323"/>
      <c r="UUZ88" s="323"/>
      <c r="UVA88" s="323"/>
      <c r="UVB88" s="323"/>
      <c r="UVC88" s="323"/>
      <c r="UVD88" s="323"/>
      <c r="UVE88" s="323"/>
      <c r="UVF88" s="323"/>
      <c r="UVG88" s="323"/>
      <c r="UVH88" s="323"/>
      <c r="UVI88" s="323"/>
      <c r="UVJ88" s="323"/>
      <c r="UVK88" s="323"/>
      <c r="UVL88" s="323"/>
      <c r="UVM88" s="323"/>
      <c r="UVN88" s="323"/>
      <c r="UVO88" s="323"/>
      <c r="UVP88" s="323"/>
      <c r="UVQ88" s="323"/>
      <c r="UVR88" s="323"/>
      <c r="UVS88" s="323"/>
      <c r="UVT88" s="323"/>
      <c r="UVU88" s="323"/>
      <c r="UVV88" s="323"/>
      <c r="UVW88" s="323"/>
      <c r="UVX88" s="323"/>
      <c r="UVY88" s="323"/>
      <c r="UVZ88" s="323"/>
      <c r="UWA88" s="323"/>
      <c r="UWB88" s="323"/>
      <c r="UWC88" s="323"/>
      <c r="UWD88" s="323"/>
      <c r="UWE88" s="323"/>
      <c r="UWF88" s="323"/>
      <c r="UWG88" s="323"/>
      <c r="UWH88" s="323"/>
      <c r="UWI88" s="323"/>
      <c r="UWJ88" s="323"/>
      <c r="UWK88" s="323"/>
      <c r="UWL88" s="323"/>
      <c r="UWM88" s="323"/>
      <c r="UWN88" s="323"/>
      <c r="UWO88" s="323"/>
      <c r="UWP88" s="323"/>
      <c r="UWQ88" s="323"/>
      <c r="UWR88" s="323"/>
      <c r="UWS88" s="323"/>
      <c r="UWT88" s="323"/>
      <c r="UWU88" s="323"/>
      <c r="UWV88" s="323"/>
      <c r="UWW88" s="323"/>
      <c r="UWX88" s="323"/>
      <c r="UWY88" s="323"/>
      <c r="UWZ88" s="323"/>
      <c r="UXA88" s="323"/>
      <c r="UXB88" s="323"/>
      <c r="UXC88" s="323"/>
      <c r="UXD88" s="323"/>
      <c r="UXE88" s="323"/>
      <c r="UXF88" s="323"/>
      <c r="UXG88" s="323"/>
      <c r="UXH88" s="323"/>
      <c r="UXI88" s="323"/>
      <c r="UXJ88" s="323"/>
      <c r="UXK88" s="323"/>
      <c r="UXL88" s="323"/>
      <c r="UXM88" s="323"/>
      <c r="UXN88" s="323"/>
      <c r="UXO88" s="323"/>
      <c r="UXP88" s="323"/>
      <c r="UXQ88" s="323"/>
      <c r="UXR88" s="323"/>
      <c r="UXS88" s="323"/>
      <c r="UXT88" s="323"/>
      <c r="UXU88" s="323"/>
      <c r="UXV88" s="323"/>
      <c r="UXW88" s="323"/>
      <c r="UXX88" s="323"/>
      <c r="UXY88" s="323"/>
      <c r="UXZ88" s="323"/>
      <c r="UYA88" s="323"/>
      <c r="UYB88" s="323"/>
      <c r="UYC88" s="323"/>
      <c r="UYD88" s="323"/>
      <c r="UYE88" s="323"/>
      <c r="UYF88" s="323"/>
      <c r="UYG88" s="323"/>
      <c r="UYH88" s="323"/>
      <c r="UYI88" s="323"/>
      <c r="UYJ88" s="323"/>
      <c r="UYK88" s="323"/>
      <c r="UYL88" s="323"/>
      <c r="UYM88" s="323"/>
      <c r="UYN88" s="323"/>
      <c r="UYO88" s="323"/>
      <c r="UYP88" s="323"/>
      <c r="UYQ88" s="323"/>
      <c r="UYR88" s="323"/>
      <c r="UYS88" s="323"/>
      <c r="UYT88" s="323"/>
      <c r="UYU88" s="323"/>
      <c r="UYV88" s="323"/>
      <c r="UYW88" s="323"/>
      <c r="UYX88" s="323"/>
      <c r="UYY88" s="323"/>
      <c r="UYZ88" s="323"/>
      <c r="UZA88" s="323"/>
      <c r="UZB88" s="323"/>
      <c r="UZC88" s="323"/>
      <c r="UZD88" s="323"/>
      <c r="UZE88" s="323"/>
      <c r="UZF88" s="323"/>
      <c r="UZG88" s="323"/>
      <c r="UZH88" s="323"/>
      <c r="UZI88" s="323"/>
      <c r="UZJ88" s="323"/>
      <c r="UZK88" s="323"/>
      <c r="UZL88" s="323"/>
      <c r="UZM88" s="323"/>
      <c r="UZN88" s="323"/>
      <c r="UZO88" s="323"/>
      <c r="UZP88" s="323"/>
      <c r="UZQ88" s="323"/>
      <c r="UZR88" s="323"/>
      <c r="UZS88" s="323"/>
      <c r="UZT88" s="323"/>
      <c r="UZU88" s="323"/>
      <c r="UZV88" s="323"/>
      <c r="UZW88" s="323"/>
      <c r="UZX88" s="323"/>
      <c r="UZY88" s="323"/>
      <c r="UZZ88" s="323"/>
      <c r="VAA88" s="323"/>
      <c r="VAB88" s="323"/>
      <c r="VAC88" s="323"/>
      <c r="VAD88" s="323"/>
      <c r="VAE88" s="323"/>
      <c r="VAF88" s="323"/>
      <c r="VAG88" s="323"/>
      <c r="VAH88" s="323"/>
      <c r="VAI88" s="323"/>
      <c r="VAJ88" s="323"/>
      <c r="VAK88" s="323"/>
      <c r="VAL88" s="323"/>
      <c r="VAM88" s="323"/>
      <c r="VAN88" s="323"/>
      <c r="VAO88" s="323"/>
      <c r="VAP88" s="323"/>
      <c r="VAQ88" s="323"/>
      <c r="VAR88" s="323"/>
      <c r="VAS88" s="323"/>
      <c r="VAT88" s="323"/>
      <c r="VAU88" s="323"/>
      <c r="VAV88" s="323"/>
      <c r="VAW88" s="323"/>
      <c r="VAX88" s="323"/>
      <c r="VAY88" s="323"/>
      <c r="VAZ88" s="323"/>
      <c r="VBA88" s="323"/>
      <c r="VBB88" s="323"/>
      <c r="VBC88" s="323"/>
      <c r="VBD88" s="323"/>
      <c r="VBE88" s="323"/>
      <c r="VBF88" s="323"/>
      <c r="VBG88" s="323"/>
      <c r="VBH88" s="323"/>
      <c r="VBI88" s="323"/>
      <c r="VBJ88" s="323"/>
      <c r="VBK88" s="323"/>
      <c r="VBL88" s="323"/>
      <c r="VBM88" s="323"/>
      <c r="VBN88" s="323"/>
      <c r="VBO88" s="323"/>
      <c r="VBP88" s="323"/>
      <c r="VBQ88" s="323"/>
      <c r="VBR88" s="323"/>
      <c r="VBS88" s="323"/>
      <c r="VBT88" s="323"/>
      <c r="VBU88" s="323"/>
      <c r="VBV88" s="323"/>
      <c r="VBW88" s="323"/>
      <c r="VBX88" s="323"/>
      <c r="VBY88" s="323"/>
      <c r="VBZ88" s="323"/>
      <c r="VCA88" s="323"/>
      <c r="VCB88" s="323"/>
      <c r="VCC88" s="323"/>
      <c r="VCD88" s="323"/>
      <c r="VCE88" s="323"/>
      <c r="VCF88" s="323"/>
      <c r="VCG88" s="323"/>
      <c r="VCH88" s="323"/>
      <c r="VCI88" s="323"/>
      <c r="VCJ88" s="323"/>
      <c r="VCK88" s="323"/>
      <c r="VCL88" s="323"/>
      <c r="VCM88" s="323"/>
      <c r="VCN88" s="323"/>
      <c r="VCO88" s="323"/>
      <c r="VCP88" s="323"/>
      <c r="VCQ88" s="323"/>
      <c r="VCR88" s="323"/>
      <c r="VCS88" s="323"/>
      <c r="VCT88" s="323"/>
      <c r="VCU88" s="323"/>
      <c r="VCV88" s="323"/>
      <c r="VCW88" s="323"/>
      <c r="VCX88" s="323"/>
      <c r="VCY88" s="323"/>
      <c r="VCZ88" s="323"/>
      <c r="VDA88" s="323"/>
      <c r="VDB88" s="323"/>
      <c r="VDC88" s="323"/>
      <c r="VDD88" s="323"/>
      <c r="VDE88" s="323"/>
      <c r="VDF88" s="323"/>
      <c r="VDG88" s="323"/>
      <c r="VDH88" s="323"/>
      <c r="VDI88" s="323"/>
      <c r="VDJ88" s="323"/>
      <c r="VDK88" s="323"/>
      <c r="VDL88" s="323"/>
      <c r="VDM88" s="323"/>
      <c r="VDN88" s="323"/>
      <c r="VDO88" s="323"/>
      <c r="VDP88" s="323"/>
      <c r="VDQ88" s="323"/>
      <c r="VDR88" s="323"/>
      <c r="VDS88" s="323"/>
      <c r="VDT88" s="323"/>
      <c r="VDU88" s="323"/>
      <c r="VDV88" s="323"/>
      <c r="VDW88" s="323"/>
      <c r="VDX88" s="323"/>
      <c r="VDY88" s="323"/>
      <c r="VDZ88" s="323"/>
      <c r="VEA88" s="323"/>
      <c r="VEB88" s="323"/>
      <c r="VEC88" s="323"/>
      <c r="VED88" s="323"/>
      <c r="VEE88" s="323"/>
      <c r="VEF88" s="323"/>
      <c r="VEG88" s="323"/>
      <c r="VEH88" s="323"/>
      <c r="VEI88" s="323"/>
      <c r="VEJ88" s="323"/>
      <c r="VEK88" s="323"/>
      <c r="VEL88" s="323"/>
      <c r="VEM88" s="323"/>
      <c r="VEN88" s="323"/>
      <c r="VEO88" s="323"/>
      <c r="VEP88" s="323"/>
      <c r="VEQ88" s="323"/>
      <c r="VER88" s="323"/>
      <c r="VES88" s="323"/>
      <c r="VET88" s="323"/>
      <c r="VEU88" s="323"/>
      <c r="VEV88" s="323"/>
      <c r="VEW88" s="323"/>
      <c r="VEX88" s="323"/>
      <c r="VEY88" s="323"/>
      <c r="VEZ88" s="323"/>
      <c r="VFA88" s="323"/>
      <c r="VFB88" s="323"/>
      <c r="VFC88" s="323"/>
      <c r="VFD88" s="323"/>
      <c r="VFE88" s="323"/>
      <c r="VFF88" s="323"/>
      <c r="VFG88" s="323"/>
      <c r="VFH88" s="323"/>
      <c r="VFI88" s="323"/>
      <c r="VFJ88" s="323"/>
      <c r="VFK88" s="323"/>
      <c r="VFL88" s="323"/>
      <c r="VFM88" s="323"/>
      <c r="VFN88" s="323"/>
      <c r="VFO88" s="323"/>
      <c r="VFP88" s="323"/>
      <c r="VFQ88" s="323"/>
      <c r="VFR88" s="323"/>
      <c r="VFS88" s="323"/>
      <c r="VFT88" s="323"/>
      <c r="VFU88" s="323"/>
      <c r="VFV88" s="323"/>
      <c r="VFW88" s="323"/>
      <c r="VFX88" s="323"/>
      <c r="VFY88" s="323"/>
      <c r="VFZ88" s="323"/>
      <c r="VGA88" s="323"/>
      <c r="VGB88" s="323"/>
      <c r="VGC88" s="323"/>
      <c r="VGD88" s="323"/>
      <c r="VGE88" s="323"/>
      <c r="VGF88" s="323"/>
      <c r="VGG88" s="323"/>
      <c r="VGH88" s="323"/>
      <c r="VGI88" s="323"/>
      <c r="VGJ88" s="323"/>
      <c r="VGK88" s="323"/>
      <c r="VGL88" s="323"/>
      <c r="VGM88" s="323"/>
      <c r="VGN88" s="323"/>
      <c r="VGO88" s="323"/>
      <c r="VGP88" s="323"/>
      <c r="VGQ88" s="323"/>
      <c r="VGR88" s="323"/>
      <c r="VGS88" s="323"/>
      <c r="VGT88" s="323"/>
      <c r="VGU88" s="323"/>
      <c r="VGV88" s="323"/>
      <c r="VGW88" s="323"/>
      <c r="VGX88" s="323"/>
      <c r="VGY88" s="323"/>
      <c r="VGZ88" s="323"/>
      <c r="VHA88" s="323"/>
      <c r="VHB88" s="323"/>
      <c r="VHC88" s="323"/>
      <c r="VHD88" s="323"/>
      <c r="VHE88" s="323"/>
      <c r="VHF88" s="323"/>
      <c r="VHG88" s="323"/>
      <c r="VHH88" s="323"/>
      <c r="VHI88" s="323"/>
      <c r="VHJ88" s="323"/>
      <c r="VHK88" s="323"/>
      <c r="VHL88" s="323"/>
      <c r="VHM88" s="323"/>
      <c r="VHN88" s="323"/>
      <c r="VHO88" s="323"/>
      <c r="VHP88" s="323"/>
      <c r="VHQ88" s="323"/>
      <c r="VHR88" s="323"/>
      <c r="VHS88" s="323"/>
      <c r="VHT88" s="323"/>
      <c r="VHU88" s="323"/>
      <c r="VHV88" s="323"/>
      <c r="VHW88" s="323"/>
      <c r="VHX88" s="323"/>
      <c r="VHY88" s="323"/>
      <c r="VHZ88" s="323"/>
      <c r="VIA88" s="323"/>
      <c r="VIB88" s="323"/>
      <c r="VIC88" s="323"/>
      <c r="VID88" s="323"/>
      <c r="VIE88" s="323"/>
      <c r="VIF88" s="323"/>
      <c r="VIG88" s="323"/>
      <c r="VIH88" s="323"/>
      <c r="VII88" s="323"/>
      <c r="VIJ88" s="323"/>
      <c r="VIK88" s="323"/>
      <c r="VIL88" s="323"/>
      <c r="VIM88" s="323"/>
      <c r="VIN88" s="323"/>
      <c r="VIO88" s="323"/>
      <c r="VIP88" s="323"/>
      <c r="VIQ88" s="323"/>
      <c r="VIR88" s="323"/>
      <c r="VIS88" s="323"/>
      <c r="VIT88" s="323"/>
      <c r="VIU88" s="323"/>
      <c r="VIV88" s="323"/>
      <c r="VIW88" s="323"/>
      <c r="VIX88" s="323"/>
      <c r="VIY88" s="323"/>
      <c r="VIZ88" s="323"/>
      <c r="VJA88" s="323"/>
      <c r="VJB88" s="323"/>
      <c r="VJC88" s="323"/>
      <c r="VJD88" s="323"/>
      <c r="VJE88" s="323"/>
      <c r="VJF88" s="323"/>
      <c r="VJG88" s="323"/>
      <c r="VJH88" s="323"/>
      <c r="VJI88" s="323"/>
      <c r="VJJ88" s="323"/>
      <c r="VJK88" s="323"/>
      <c r="VJL88" s="323"/>
      <c r="VJM88" s="323"/>
      <c r="VJN88" s="323"/>
      <c r="VJO88" s="323"/>
      <c r="VJP88" s="323"/>
      <c r="VJQ88" s="323"/>
      <c r="VJR88" s="323"/>
      <c r="VJS88" s="323"/>
      <c r="VJT88" s="323"/>
      <c r="VJU88" s="323"/>
      <c r="VJV88" s="323"/>
      <c r="VJW88" s="323"/>
      <c r="VJX88" s="323"/>
      <c r="VJY88" s="323"/>
      <c r="VJZ88" s="323"/>
      <c r="VKA88" s="323"/>
      <c r="VKB88" s="323"/>
      <c r="VKC88" s="323"/>
      <c r="VKD88" s="323"/>
      <c r="VKE88" s="323"/>
      <c r="VKF88" s="323"/>
      <c r="VKG88" s="323"/>
      <c r="VKH88" s="323"/>
      <c r="VKI88" s="323"/>
      <c r="VKJ88" s="323"/>
      <c r="VKK88" s="323"/>
      <c r="VKL88" s="323"/>
      <c r="VKM88" s="323"/>
      <c r="VKN88" s="323"/>
      <c r="VKO88" s="323"/>
      <c r="VKP88" s="323"/>
      <c r="VKQ88" s="323"/>
      <c r="VKR88" s="323"/>
      <c r="VKS88" s="323"/>
      <c r="VKT88" s="323"/>
      <c r="VKU88" s="323"/>
      <c r="VKV88" s="323"/>
      <c r="VKW88" s="323"/>
      <c r="VKX88" s="323"/>
      <c r="VKY88" s="323"/>
      <c r="VKZ88" s="323"/>
      <c r="VLA88" s="323"/>
      <c r="VLB88" s="323"/>
      <c r="VLC88" s="323"/>
      <c r="VLD88" s="323"/>
      <c r="VLE88" s="323"/>
      <c r="VLF88" s="323"/>
      <c r="VLG88" s="323"/>
      <c r="VLH88" s="323"/>
      <c r="VLI88" s="323"/>
      <c r="VLJ88" s="323"/>
      <c r="VLK88" s="323"/>
      <c r="VLL88" s="323"/>
      <c r="VLM88" s="323"/>
      <c r="VLN88" s="323"/>
      <c r="VLO88" s="323"/>
      <c r="VLP88" s="323"/>
      <c r="VLQ88" s="323"/>
      <c r="VLR88" s="323"/>
      <c r="VLS88" s="323"/>
      <c r="VLT88" s="323"/>
      <c r="VLU88" s="323"/>
      <c r="VLV88" s="323"/>
      <c r="VLW88" s="323"/>
      <c r="VLX88" s="323"/>
      <c r="VLY88" s="323"/>
      <c r="VLZ88" s="323"/>
      <c r="VMA88" s="323"/>
      <c r="VMB88" s="323"/>
      <c r="VMC88" s="323"/>
      <c r="VMD88" s="323"/>
      <c r="VME88" s="323"/>
      <c r="VMF88" s="323"/>
      <c r="VMG88" s="323"/>
      <c r="VMH88" s="323"/>
      <c r="VMI88" s="323"/>
      <c r="VMJ88" s="323"/>
      <c r="VMK88" s="323"/>
      <c r="VML88" s="323"/>
      <c r="VMM88" s="323"/>
      <c r="VMN88" s="323"/>
      <c r="VMO88" s="323"/>
      <c r="VMP88" s="323"/>
      <c r="VMQ88" s="323"/>
      <c r="VMR88" s="323"/>
      <c r="VMS88" s="323"/>
      <c r="VMT88" s="323"/>
      <c r="VMU88" s="323"/>
      <c r="VMV88" s="323"/>
      <c r="VMW88" s="323"/>
      <c r="VMX88" s="323"/>
      <c r="VMY88" s="323"/>
      <c r="VMZ88" s="323"/>
      <c r="VNA88" s="323"/>
      <c r="VNB88" s="323"/>
      <c r="VNC88" s="323"/>
      <c r="VND88" s="323"/>
      <c r="VNE88" s="323"/>
      <c r="VNF88" s="323"/>
      <c r="VNG88" s="323"/>
      <c r="VNH88" s="323"/>
      <c r="VNI88" s="323"/>
      <c r="VNJ88" s="323"/>
      <c r="VNK88" s="323"/>
      <c r="VNL88" s="323"/>
      <c r="VNM88" s="323"/>
      <c r="VNN88" s="323"/>
      <c r="VNO88" s="323"/>
      <c r="VNP88" s="323"/>
      <c r="VNQ88" s="323"/>
      <c r="VNR88" s="323"/>
      <c r="VNS88" s="323"/>
      <c r="VNT88" s="323"/>
      <c r="VNU88" s="323"/>
      <c r="VNV88" s="323"/>
      <c r="VNW88" s="323"/>
      <c r="VNX88" s="323"/>
      <c r="VNY88" s="323"/>
      <c r="VNZ88" s="323"/>
      <c r="VOA88" s="323"/>
      <c r="VOB88" s="323"/>
      <c r="VOC88" s="323"/>
      <c r="VOD88" s="323"/>
      <c r="VOE88" s="323"/>
      <c r="VOF88" s="323"/>
      <c r="VOG88" s="323"/>
      <c r="VOH88" s="323"/>
      <c r="VOI88" s="323"/>
      <c r="VOJ88" s="323"/>
      <c r="VOK88" s="323"/>
      <c r="VOL88" s="323"/>
      <c r="VOM88" s="323"/>
      <c r="VON88" s="323"/>
      <c r="VOO88" s="323"/>
      <c r="VOP88" s="323"/>
      <c r="VOQ88" s="323"/>
      <c r="VOR88" s="323"/>
      <c r="VOS88" s="323"/>
      <c r="VOT88" s="323"/>
      <c r="VOU88" s="323"/>
      <c r="VOV88" s="323"/>
      <c r="VOW88" s="323"/>
      <c r="VOX88" s="323"/>
      <c r="VOY88" s="323"/>
      <c r="VOZ88" s="323"/>
      <c r="VPA88" s="323"/>
      <c r="VPB88" s="323"/>
      <c r="VPC88" s="323"/>
      <c r="VPD88" s="323"/>
      <c r="VPE88" s="323"/>
      <c r="VPF88" s="323"/>
      <c r="VPG88" s="323"/>
      <c r="VPH88" s="323"/>
      <c r="VPI88" s="323"/>
      <c r="VPJ88" s="323"/>
      <c r="VPK88" s="323"/>
      <c r="VPL88" s="323"/>
      <c r="VPM88" s="323"/>
      <c r="VPN88" s="323"/>
      <c r="VPO88" s="323"/>
      <c r="VPP88" s="323"/>
      <c r="VPQ88" s="323"/>
      <c r="VPR88" s="323"/>
      <c r="VPS88" s="323"/>
      <c r="VPT88" s="323"/>
      <c r="VPU88" s="323"/>
      <c r="VPV88" s="323"/>
      <c r="VPW88" s="323"/>
      <c r="VPX88" s="323"/>
      <c r="VPY88" s="323"/>
      <c r="VPZ88" s="323"/>
      <c r="VQA88" s="323"/>
      <c r="VQB88" s="323"/>
      <c r="VQC88" s="323"/>
      <c r="VQD88" s="323"/>
      <c r="VQE88" s="323"/>
      <c r="VQF88" s="323"/>
      <c r="VQG88" s="323"/>
      <c r="VQH88" s="323"/>
      <c r="VQI88" s="323"/>
      <c r="VQJ88" s="323"/>
      <c r="VQK88" s="323"/>
      <c r="VQL88" s="323"/>
      <c r="VQM88" s="323"/>
      <c r="VQN88" s="323"/>
      <c r="VQO88" s="323"/>
      <c r="VQP88" s="323"/>
      <c r="VQQ88" s="323"/>
      <c r="VQR88" s="323"/>
      <c r="VQS88" s="323"/>
      <c r="VQT88" s="323"/>
      <c r="VQU88" s="323"/>
      <c r="VQV88" s="323"/>
      <c r="VQW88" s="323"/>
      <c r="VQX88" s="323"/>
      <c r="VQY88" s="323"/>
      <c r="VQZ88" s="323"/>
      <c r="VRA88" s="323"/>
      <c r="VRB88" s="323"/>
      <c r="VRC88" s="323"/>
      <c r="VRD88" s="323"/>
      <c r="VRE88" s="323"/>
      <c r="VRF88" s="323"/>
      <c r="VRG88" s="323"/>
      <c r="VRH88" s="323"/>
      <c r="VRI88" s="323"/>
      <c r="VRJ88" s="323"/>
      <c r="VRK88" s="323"/>
      <c r="VRL88" s="323"/>
      <c r="VRM88" s="323"/>
      <c r="VRN88" s="323"/>
      <c r="VRO88" s="323"/>
      <c r="VRP88" s="323"/>
      <c r="VRQ88" s="323"/>
      <c r="VRR88" s="323"/>
      <c r="VRS88" s="323"/>
      <c r="VRT88" s="323"/>
      <c r="VRU88" s="323"/>
      <c r="VRV88" s="323"/>
      <c r="VRW88" s="323"/>
      <c r="VRX88" s="323"/>
      <c r="VRY88" s="323"/>
      <c r="VRZ88" s="323"/>
      <c r="VSA88" s="323"/>
      <c r="VSB88" s="323"/>
      <c r="VSC88" s="323"/>
      <c r="VSD88" s="323"/>
      <c r="VSE88" s="323"/>
      <c r="VSF88" s="323"/>
      <c r="VSG88" s="323"/>
      <c r="VSH88" s="323"/>
      <c r="VSI88" s="323"/>
      <c r="VSJ88" s="323"/>
      <c r="VSK88" s="323"/>
      <c r="VSL88" s="323"/>
      <c r="VSM88" s="323"/>
      <c r="VSN88" s="323"/>
      <c r="VSO88" s="323"/>
      <c r="VSP88" s="323"/>
      <c r="VSQ88" s="323"/>
      <c r="VSR88" s="323"/>
      <c r="VSS88" s="323"/>
      <c r="VST88" s="323"/>
      <c r="VSU88" s="323"/>
      <c r="VSV88" s="323"/>
      <c r="VSW88" s="323"/>
      <c r="VSX88" s="323"/>
      <c r="VSY88" s="323"/>
      <c r="VSZ88" s="323"/>
      <c r="VTA88" s="323"/>
      <c r="VTB88" s="323"/>
      <c r="VTC88" s="323"/>
      <c r="VTD88" s="323"/>
      <c r="VTE88" s="323"/>
      <c r="VTF88" s="323"/>
      <c r="VTG88" s="323"/>
      <c r="VTH88" s="323"/>
      <c r="VTI88" s="323"/>
      <c r="VTJ88" s="323"/>
      <c r="VTK88" s="323"/>
      <c r="VTL88" s="323"/>
      <c r="VTM88" s="323"/>
      <c r="VTN88" s="323"/>
      <c r="VTO88" s="323"/>
      <c r="VTP88" s="323"/>
      <c r="VTQ88" s="323"/>
      <c r="VTR88" s="323"/>
      <c r="VTS88" s="323"/>
      <c r="VTT88" s="323"/>
      <c r="VTU88" s="323"/>
      <c r="VTV88" s="323"/>
      <c r="VTW88" s="323"/>
      <c r="VTX88" s="323"/>
      <c r="VTY88" s="323"/>
      <c r="VTZ88" s="323"/>
      <c r="VUA88" s="323"/>
      <c r="VUB88" s="323"/>
      <c r="VUC88" s="323"/>
      <c r="VUD88" s="323"/>
      <c r="VUE88" s="323"/>
      <c r="VUF88" s="323"/>
      <c r="VUG88" s="323"/>
      <c r="VUH88" s="323"/>
      <c r="VUI88" s="323"/>
      <c r="VUJ88" s="323"/>
      <c r="VUK88" s="323"/>
      <c r="VUL88" s="323"/>
      <c r="VUM88" s="323"/>
      <c r="VUN88" s="323"/>
      <c r="VUO88" s="323"/>
      <c r="VUP88" s="323"/>
      <c r="VUQ88" s="323"/>
      <c r="VUR88" s="323"/>
      <c r="VUS88" s="323"/>
      <c r="VUT88" s="323"/>
      <c r="VUU88" s="323"/>
      <c r="VUV88" s="323"/>
      <c r="VUW88" s="323"/>
      <c r="VUX88" s="323"/>
      <c r="VUY88" s="323"/>
      <c r="VUZ88" s="323"/>
      <c r="VVA88" s="323"/>
      <c r="VVB88" s="323"/>
      <c r="VVC88" s="323"/>
      <c r="VVD88" s="323"/>
      <c r="VVE88" s="323"/>
      <c r="VVF88" s="323"/>
      <c r="VVG88" s="323"/>
      <c r="VVH88" s="323"/>
      <c r="VVI88" s="323"/>
      <c r="VVJ88" s="323"/>
      <c r="VVK88" s="323"/>
      <c r="VVL88" s="323"/>
      <c r="VVM88" s="323"/>
      <c r="VVN88" s="323"/>
      <c r="VVO88" s="323"/>
      <c r="VVP88" s="323"/>
      <c r="VVQ88" s="323"/>
      <c r="VVR88" s="323"/>
      <c r="VVS88" s="323"/>
      <c r="VVT88" s="323"/>
      <c r="VVU88" s="323"/>
      <c r="VVV88" s="323"/>
      <c r="VVW88" s="323"/>
      <c r="VVX88" s="323"/>
      <c r="VVY88" s="323"/>
      <c r="VVZ88" s="323"/>
      <c r="VWA88" s="323"/>
      <c r="VWB88" s="323"/>
      <c r="VWC88" s="323"/>
      <c r="VWD88" s="323"/>
      <c r="VWE88" s="323"/>
      <c r="VWF88" s="323"/>
      <c r="VWG88" s="323"/>
      <c r="VWH88" s="323"/>
      <c r="VWI88" s="323"/>
      <c r="VWJ88" s="323"/>
      <c r="VWK88" s="323"/>
      <c r="VWL88" s="323"/>
      <c r="VWM88" s="323"/>
      <c r="VWN88" s="323"/>
      <c r="VWO88" s="323"/>
      <c r="VWP88" s="323"/>
      <c r="VWQ88" s="323"/>
      <c r="VWR88" s="323"/>
      <c r="VWS88" s="323"/>
      <c r="VWT88" s="323"/>
      <c r="VWU88" s="323"/>
      <c r="VWV88" s="323"/>
      <c r="VWW88" s="323"/>
      <c r="VWX88" s="323"/>
      <c r="VWY88" s="323"/>
      <c r="VWZ88" s="323"/>
      <c r="VXA88" s="323"/>
      <c r="VXB88" s="323"/>
      <c r="VXC88" s="323"/>
      <c r="VXD88" s="323"/>
      <c r="VXE88" s="323"/>
      <c r="VXF88" s="323"/>
      <c r="VXG88" s="323"/>
      <c r="VXH88" s="323"/>
      <c r="VXI88" s="323"/>
      <c r="VXJ88" s="323"/>
      <c r="VXK88" s="323"/>
      <c r="VXL88" s="323"/>
      <c r="VXM88" s="323"/>
      <c r="VXN88" s="323"/>
      <c r="VXO88" s="323"/>
      <c r="VXP88" s="323"/>
      <c r="VXQ88" s="323"/>
      <c r="VXR88" s="323"/>
      <c r="VXS88" s="323"/>
      <c r="VXT88" s="323"/>
      <c r="VXU88" s="323"/>
      <c r="VXV88" s="323"/>
      <c r="VXW88" s="323"/>
      <c r="VXX88" s="323"/>
      <c r="VXY88" s="323"/>
      <c r="VXZ88" s="323"/>
      <c r="VYA88" s="323"/>
      <c r="VYB88" s="323"/>
      <c r="VYC88" s="323"/>
      <c r="VYD88" s="323"/>
      <c r="VYE88" s="323"/>
      <c r="VYF88" s="323"/>
      <c r="VYG88" s="323"/>
      <c r="VYH88" s="323"/>
      <c r="VYI88" s="323"/>
      <c r="VYJ88" s="323"/>
      <c r="VYK88" s="323"/>
      <c r="VYL88" s="323"/>
      <c r="VYM88" s="323"/>
      <c r="VYN88" s="323"/>
      <c r="VYO88" s="323"/>
      <c r="VYP88" s="323"/>
      <c r="VYQ88" s="323"/>
      <c r="VYR88" s="323"/>
      <c r="VYS88" s="323"/>
      <c r="VYT88" s="323"/>
      <c r="VYU88" s="323"/>
      <c r="VYV88" s="323"/>
      <c r="VYW88" s="323"/>
      <c r="VYX88" s="323"/>
      <c r="VYY88" s="323"/>
      <c r="VYZ88" s="323"/>
      <c r="VZA88" s="323"/>
      <c r="VZB88" s="323"/>
      <c r="VZC88" s="323"/>
      <c r="VZD88" s="323"/>
      <c r="VZE88" s="323"/>
      <c r="VZF88" s="323"/>
      <c r="VZG88" s="323"/>
      <c r="VZH88" s="323"/>
      <c r="VZI88" s="323"/>
      <c r="VZJ88" s="323"/>
      <c r="VZK88" s="323"/>
      <c r="VZL88" s="323"/>
      <c r="VZM88" s="323"/>
      <c r="VZN88" s="323"/>
      <c r="VZO88" s="323"/>
      <c r="VZP88" s="323"/>
      <c r="VZQ88" s="323"/>
      <c r="VZR88" s="323"/>
      <c r="VZS88" s="323"/>
      <c r="VZT88" s="323"/>
      <c r="VZU88" s="323"/>
      <c r="VZV88" s="323"/>
      <c r="VZW88" s="323"/>
      <c r="VZX88" s="323"/>
      <c r="VZY88" s="323"/>
      <c r="VZZ88" s="323"/>
      <c r="WAA88" s="323"/>
      <c r="WAB88" s="323"/>
      <c r="WAC88" s="323"/>
      <c r="WAD88" s="323"/>
      <c r="WAE88" s="323"/>
      <c r="WAF88" s="323"/>
      <c r="WAG88" s="323"/>
      <c r="WAH88" s="323"/>
      <c r="WAI88" s="323"/>
      <c r="WAJ88" s="323"/>
      <c r="WAK88" s="323"/>
      <c r="WAL88" s="323"/>
      <c r="WAM88" s="323"/>
      <c r="WAN88" s="323"/>
      <c r="WAO88" s="323"/>
      <c r="WAP88" s="323"/>
      <c r="WAQ88" s="323"/>
      <c r="WAR88" s="323"/>
      <c r="WAS88" s="323"/>
      <c r="WAT88" s="323"/>
      <c r="WAU88" s="323"/>
      <c r="WAV88" s="323"/>
      <c r="WAW88" s="323"/>
      <c r="WAX88" s="323"/>
      <c r="WAY88" s="323"/>
      <c r="WAZ88" s="323"/>
      <c r="WBA88" s="323"/>
      <c r="WBB88" s="323"/>
      <c r="WBC88" s="323"/>
      <c r="WBD88" s="323"/>
      <c r="WBE88" s="323"/>
      <c r="WBF88" s="323"/>
      <c r="WBG88" s="323"/>
      <c r="WBH88" s="323"/>
      <c r="WBI88" s="323"/>
      <c r="WBJ88" s="323"/>
      <c r="WBK88" s="323"/>
      <c r="WBL88" s="323"/>
      <c r="WBM88" s="323"/>
      <c r="WBN88" s="323"/>
      <c r="WBO88" s="323"/>
      <c r="WBP88" s="323"/>
      <c r="WBQ88" s="323"/>
      <c r="WBR88" s="323"/>
      <c r="WBS88" s="323"/>
      <c r="WBT88" s="323"/>
      <c r="WBU88" s="323"/>
      <c r="WBV88" s="323"/>
      <c r="WBW88" s="323"/>
      <c r="WBX88" s="323"/>
      <c r="WBY88" s="323"/>
      <c r="WBZ88" s="323"/>
      <c r="WCA88" s="323"/>
      <c r="WCB88" s="323"/>
      <c r="WCC88" s="323"/>
      <c r="WCD88" s="323"/>
      <c r="WCE88" s="323"/>
      <c r="WCF88" s="323"/>
      <c r="WCG88" s="323"/>
      <c r="WCH88" s="323"/>
      <c r="WCI88" s="323"/>
      <c r="WCJ88" s="323"/>
      <c r="WCK88" s="323"/>
      <c r="WCL88" s="323"/>
      <c r="WCM88" s="323"/>
      <c r="WCN88" s="323"/>
      <c r="WCO88" s="323"/>
      <c r="WCP88" s="323"/>
      <c r="WCQ88" s="323"/>
      <c r="WCR88" s="323"/>
      <c r="WCS88" s="323"/>
      <c r="WCT88" s="323"/>
      <c r="WCU88" s="323"/>
      <c r="WCV88" s="323"/>
      <c r="WCW88" s="323"/>
      <c r="WCX88" s="323"/>
      <c r="WCY88" s="323"/>
      <c r="WCZ88" s="323"/>
      <c r="WDA88" s="323"/>
      <c r="WDB88" s="323"/>
      <c r="WDC88" s="323"/>
      <c r="WDD88" s="323"/>
      <c r="WDE88" s="323"/>
      <c r="WDF88" s="323"/>
      <c r="WDG88" s="323"/>
      <c r="WDH88" s="323"/>
      <c r="WDI88" s="323"/>
      <c r="WDJ88" s="323"/>
      <c r="WDK88" s="323"/>
      <c r="WDL88" s="323"/>
      <c r="WDM88" s="323"/>
      <c r="WDN88" s="323"/>
      <c r="WDO88" s="323"/>
      <c r="WDP88" s="323"/>
      <c r="WDQ88" s="323"/>
      <c r="WDR88" s="323"/>
      <c r="WDS88" s="323"/>
      <c r="WDT88" s="323"/>
      <c r="WDU88" s="323"/>
      <c r="WDV88" s="323"/>
      <c r="WDW88" s="323"/>
      <c r="WDX88" s="323"/>
      <c r="WDY88" s="323"/>
      <c r="WDZ88" s="323"/>
      <c r="WEA88" s="323"/>
      <c r="WEB88" s="323"/>
      <c r="WEC88" s="323"/>
      <c r="WED88" s="323"/>
      <c r="WEE88" s="323"/>
      <c r="WEF88" s="323"/>
      <c r="WEG88" s="323"/>
      <c r="WEH88" s="323"/>
      <c r="WEI88" s="323"/>
      <c r="WEJ88" s="323"/>
      <c r="WEK88" s="323"/>
      <c r="WEL88" s="323"/>
      <c r="WEM88" s="323"/>
      <c r="WEN88" s="323"/>
      <c r="WEO88" s="323"/>
      <c r="WEP88" s="323"/>
      <c r="WEQ88" s="323"/>
      <c r="WER88" s="323"/>
      <c r="WES88" s="323"/>
      <c r="WET88" s="323"/>
      <c r="WEU88" s="323"/>
      <c r="WEV88" s="323"/>
      <c r="WEW88" s="323"/>
      <c r="WEX88" s="323"/>
      <c r="WEY88" s="323"/>
      <c r="WEZ88" s="323"/>
      <c r="WFA88" s="323"/>
      <c r="WFB88" s="323"/>
      <c r="WFC88" s="323"/>
      <c r="WFD88" s="323"/>
      <c r="WFE88" s="323"/>
      <c r="WFF88" s="323"/>
      <c r="WFG88" s="323"/>
      <c r="WFH88" s="323"/>
      <c r="WFI88" s="323"/>
      <c r="WFJ88" s="323"/>
      <c r="WFK88" s="323"/>
      <c r="WFL88" s="323"/>
      <c r="WFM88" s="323"/>
      <c r="WFN88" s="323"/>
      <c r="WFO88" s="323"/>
      <c r="WFP88" s="323"/>
      <c r="WFQ88" s="323"/>
      <c r="WFR88" s="323"/>
      <c r="WFS88" s="323"/>
      <c r="WFT88" s="323"/>
      <c r="WFU88" s="323"/>
      <c r="WFV88" s="323"/>
      <c r="WFW88" s="323"/>
      <c r="WFX88" s="323"/>
      <c r="WFY88" s="323"/>
      <c r="WFZ88" s="323"/>
      <c r="WGA88" s="323"/>
      <c r="WGB88" s="323"/>
      <c r="WGC88" s="323"/>
      <c r="WGD88" s="323"/>
      <c r="WGE88" s="323"/>
      <c r="WGF88" s="323"/>
      <c r="WGG88" s="323"/>
      <c r="WGH88" s="323"/>
      <c r="WGI88" s="323"/>
      <c r="WGJ88" s="323"/>
      <c r="WGK88" s="323"/>
      <c r="WGL88" s="323"/>
      <c r="WGM88" s="323"/>
      <c r="WGN88" s="323"/>
      <c r="WGO88" s="323"/>
      <c r="WGP88" s="323"/>
      <c r="WGQ88" s="323"/>
      <c r="WGR88" s="323"/>
      <c r="WGS88" s="323"/>
      <c r="WGT88" s="323"/>
      <c r="WGU88" s="323"/>
      <c r="WGV88" s="323"/>
      <c r="WGW88" s="323"/>
      <c r="WGX88" s="323"/>
      <c r="WGY88" s="323"/>
      <c r="WGZ88" s="323"/>
      <c r="WHA88" s="323"/>
      <c r="WHB88" s="323"/>
      <c r="WHC88" s="323"/>
      <c r="WHD88" s="323"/>
      <c r="WHE88" s="323"/>
      <c r="WHF88" s="323"/>
      <c r="WHG88" s="323"/>
      <c r="WHH88" s="323"/>
      <c r="WHI88" s="323"/>
      <c r="WHJ88" s="323"/>
      <c r="WHK88" s="323"/>
      <c r="WHL88" s="323"/>
      <c r="WHM88" s="323"/>
      <c r="WHN88" s="323"/>
      <c r="WHO88" s="323"/>
      <c r="WHP88" s="323"/>
      <c r="WHQ88" s="323"/>
      <c r="WHR88" s="323"/>
      <c r="WHS88" s="323"/>
      <c r="WHT88" s="323"/>
      <c r="WHU88" s="323"/>
      <c r="WHV88" s="323"/>
      <c r="WHW88" s="323"/>
      <c r="WHX88" s="323"/>
      <c r="WHY88" s="323"/>
      <c r="WHZ88" s="323"/>
      <c r="WIA88" s="323"/>
      <c r="WIB88" s="323"/>
      <c r="WIC88" s="323"/>
      <c r="WID88" s="323"/>
      <c r="WIE88" s="323"/>
      <c r="WIF88" s="323"/>
      <c r="WIG88" s="323"/>
      <c r="WIH88" s="323"/>
      <c r="WII88" s="323"/>
      <c r="WIJ88" s="323"/>
      <c r="WIK88" s="323"/>
      <c r="WIL88" s="323"/>
      <c r="WIM88" s="323"/>
      <c r="WIN88" s="323"/>
      <c r="WIO88" s="323"/>
      <c r="WIP88" s="323"/>
      <c r="WIQ88" s="323"/>
      <c r="WIR88" s="323"/>
      <c r="WIS88" s="323"/>
      <c r="WIT88" s="323"/>
      <c r="WIU88" s="323"/>
      <c r="WIV88" s="323"/>
      <c r="WIW88" s="323"/>
      <c r="WIX88" s="323"/>
      <c r="WIY88" s="323"/>
      <c r="WIZ88" s="323"/>
      <c r="WJA88" s="323"/>
      <c r="WJB88" s="323"/>
      <c r="WJC88" s="323"/>
      <c r="WJD88" s="323"/>
      <c r="WJE88" s="323"/>
      <c r="WJF88" s="323"/>
      <c r="WJG88" s="323"/>
      <c r="WJH88" s="323"/>
      <c r="WJI88" s="323"/>
      <c r="WJJ88" s="323"/>
      <c r="WJK88" s="323"/>
      <c r="WJL88" s="323"/>
      <c r="WJM88" s="323"/>
      <c r="WJN88" s="323"/>
      <c r="WJO88" s="323"/>
      <c r="WJP88" s="323"/>
      <c r="WJQ88" s="323"/>
      <c r="WJR88" s="323"/>
      <c r="WJS88" s="323"/>
      <c r="WJT88" s="323"/>
      <c r="WJU88" s="323"/>
      <c r="WJV88" s="323"/>
      <c r="WJW88" s="323"/>
      <c r="WJX88" s="323"/>
      <c r="WJY88" s="323"/>
      <c r="WJZ88" s="323"/>
      <c r="WKA88" s="323"/>
      <c r="WKB88" s="323"/>
      <c r="WKC88" s="323"/>
      <c r="WKD88" s="323"/>
      <c r="WKE88" s="323"/>
      <c r="WKF88" s="323"/>
      <c r="WKG88" s="323"/>
      <c r="WKH88" s="323"/>
      <c r="WKI88" s="323"/>
      <c r="WKJ88" s="323"/>
      <c r="WKK88" s="323"/>
      <c r="WKL88" s="323"/>
      <c r="WKM88" s="323"/>
      <c r="WKN88" s="323"/>
      <c r="WKO88" s="323"/>
      <c r="WKP88" s="323"/>
      <c r="WKQ88" s="323"/>
      <c r="WKR88" s="323"/>
      <c r="WKS88" s="323"/>
      <c r="WKT88" s="323"/>
      <c r="WKU88" s="323"/>
      <c r="WKV88" s="323"/>
      <c r="WKW88" s="323"/>
      <c r="WKX88" s="323"/>
      <c r="WKY88" s="323"/>
      <c r="WKZ88" s="323"/>
      <c r="WLA88" s="323"/>
      <c r="WLB88" s="323"/>
      <c r="WLC88" s="323"/>
      <c r="WLD88" s="323"/>
      <c r="WLE88" s="323"/>
      <c r="WLF88" s="323"/>
      <c r="WLG88" s="323"/>
      <c r="WLH88" s="323"/>
      <c r="WLI88" s="323"/>
      <c r="WLJ88" s="323"/>
      <c r="WLK88" s="323"/>
      <c r="WLL88" s="323"/>
      <c r="WLM88" s="323"/>
      <c r="WLN88" s="323"/>
      <c r="WLO88" s="323"/>
      <c r="WLP88" s="323"/>
      <c r="WLQ88" s="323"/>
      <c r="WLR88" s="323"/>
      <c r="WLS88" s="323"/>
      <c r="WLT88" s="323"/>
      <c r="WLU88" s="323"/>
      <c r="WLV88" s="323"/>
      <c r="WLW88" s="323"/>
      <c r="WLX88" s="323"/>
      <c r="WLY88" s="323"/>
      <c r="WLZ88" s="323"/>
      <c r="WMA88" s="323"/>
      <c r="WMB88" s="323"/>
      <c r="WMC88" s="323"/>
      <c r="WMD88" s="323"/>
      <c r="WME88" s="323"/>
      <c r="WMF88" s="323"/>
      <c r="WMG88" s="323"/>
      <c r="WMH88" s="323"/>
      <c r="WMI88" s="323"/>
      <c r="WMJ88" s="323"/>
      <c r="WMK88" s="323"/>
      <c r="WML88" s="323"/>
      <c r="WMM88" s="323"/>
      <c r="WMN88" s="323"/>
      <c r="WMO88" s="323"/>
      <c r="WMP88" s="323"/>
      <c r="WMQ88" s="323"/>
      <c r="WMR88" s="323"/>
      <c r="WMS88" s="323"/>
      <c r="WMT88" s="323"/>
      <c r="WMU88" s="323"/>
      <c r="WMV88" s="323"/>
      <c r="WMW88" s="323"/>
      <c r="WMX88" s="323"/>
      <c r="WMY88" s="323"/>
      <c r="WMZ88" s="323"/>
      <c r="WNA88" s="323"/>
      <c r="WNB88" s="323"/>
      <c r="WNC88" s="323"/>
      <c r="WND88" s="323"/>
      <c r="WNE88" s="323"/>
      <c r="WNF88" s="323"/>
      <c r="WNG88" s="323"/>
      <c r="WNH88" s="323"/>
      <c r="WNI88" s="323"/>
      <c r="WNJ88" s="323"/>
      <c r="WNK88" s="323"/>
      <c r="WNL88" s="323"/>
      <c r="WNM88" s="323"/>
      <c r="WNN88" s="323"/>
      <c r="WNO88" s="323"/>
      <c r="WNP88" s="323"/>
      <c r="WNQ88" s="323"/>
      <c r="WNR88" s="323"/>
      <c r="WNS88" s="323"/>
      <c r="WNT88" s="323"/>
      <c r="WNU88" s="323"/>
      <c r="WNV88" s="323"/>
      <c r="WNW88" s="323"/>
      <c r="WNX88" s="323"/>
      <c r="WNY88" s="323"/>
      <c r="WNZ88" s="323"/>
      <c r="WOA88" s="323"/>
      <c r="WOB88" s="323"/>
      <c r="WOC88" s="323"/>
      <c r="WOD88" s="323"/>
      <c r="WOE88" s="323"/>
      <c r="WOF88" s="323"/>
      <c r="WOG88" s="323"/>
      <c r="WOH88" s="323"/>
      <c r="WOI88" s="323"/>
      <c r="WOJ88" s="323"/>
      <c r="WOK88" s="323"/>
      <c r="WOL88" s="323"/>
      <c r="WOM88" s="323"/>
      <c r="WON88" s="323"/>
      <c r="WOO88" s="323"/>
      <c r="WOP88" s="323"/>
      <c r="WOQ88" s="323"/>
      <c r="WOR88" s="323"/>
      <c r="WOS88" s="323"/>
      <c r="WOT88" s="323"/>
      <c r="WOU88" s="323"/>
      <c r="WOV88" s="323"/>
      <c r="WOW88" s="323"/>
      <c r="WOX88" s="323"/>
      <c r="WOY88" s="323"/>
      <c r="WOZ88" s="323"/>
      <c r="WPA88" s="323"/>
      <c r="WPB88" s="323"/>
      <c r="WPC88" s="323"/>
      <c r="WPD88" s="323"/>
      <c r="WPE88" s="323"/>
      <c r="WPF88" s="323"/>
      <c r="WPG88" s="323"/>
      <c r="WPH88" s="323"/>
      <c r="WPI88" s="323"/>
      <c r="WPJ88" s="323"/>
      <c r="WPK88" s="323"/>
      <c r="WPL88" s="323"/>
      <c r="WPM88" s="323"/>
      <c r="WPN88" s="323"/>
      <c r="WPO88" s="323"/>
      <c r="WPP88" s="323"/>
      <c r="WPQ88" s="323"/>
      <c r="WPR88" s="323"/>
      <c r="WPS88" s="323"/>
      <c r="WPT88" s="323"/>
      <c r="WPU88" s="323"/>
      <c r="WPV88" s="323"/>
      <c r="WPW88" s="323"/>
      <c r="WPX88" s="323"/>
      <c r="WPY88" s="323"/>
      <c r="WPZ88" s="323"/>
      <c r="WQA88" s="323"/>
      <c r="WQB88" s="323"/>
      <c r="WQC88" s="323"/>
      <c r="WQD88" s="323"/>
      <c r="WQE88" s="323"/>
      <c r="WQF88" s="323"/>
      <c r="WQG88" s="323"/>
      <c r="WQH88" s="323"/>
      <c r="WQI88" s="323"/>
      <c r="WQJ88" s="323"/>
      <c r="WQK88" s="323"/>
      <c r="WQL88" s="323"/>
      <c r="WQM88" s="323"/>
      <c r="WQN88" s="323"/>
      <c r="WQO88" s="323"/>
      <c r="WQP88" s="323"/>
      <c r="WQQ88" s="323"/>
      <c r="WQR88" s="323"/>
      <c r="WQS88" s="323"/>
      <c r="WQT88" s="323"/>
      <c r="WQU88" s="323"/>
      <c r="WQV88" s="323"/>
      <c r="WQW88" s="323"/>
      <c r="WQX88" s="323"/>
      <c r="WQY88" s="323"/>
      <c r="WQZ88" s="323"/>
      <c r="WRA88" s="323"/>
      <c r="WRB88" s="323"/>
      <c r="WRC88" s="323"/>
      <c r="WRD88" s="323"/>
      <c r="WRE88" s="323"/>
      <c r="WRF88" s="323"/>
      <c r="WRG88" s="323"/>
      <c r="WRH88" s="323"/>
      <c r="WRI88" s="323"/>
      <c r="WRJ88" s="323"/>
      <c r="WRK88" s="323"/>
      <c r="WRL88" s="323"/>
      <c r="WRM88" s="323"/>
      <c r="WRN88" s="323"/>
      <c r="WRO88" s="323"/>
      <c r="WRP88" s="323"/>
      <c r="WRQ88" s="323"/>
      <c r="WRR88" s="323"/>
      <c r="WRS88" s="323"/>
      <c r="WRT88" s="323"/>
      <c r="WRU88" s="323"/>
      <c r="WRV88" s="323"/>
      <c r="WRW88" s="323"/>
      <c r="WRX88" s="323"/>
      <c r="WRY88" s="323"/>
      <c r="WRZ88" s="323"/>
      <c r="WSA88" s="323"/>
      <c r="WSB88" s="323"/>
      <c r="WSC88" s="323"/>
      <c r="WSD88" s="323"/>
      <c r="WSE88" s="323"/>
      <c r="WSF88" s="323"/>
      <c r="WSG88" s="323"/>
      <c r="WSH88" s="323"/>
      <c r="WSI88" s="323"/>
      <c r="WSJ88" s="323"/>
      <c r="WSK88" s="323"/>
      <c r="WSL88" s="323"/>
      <c r="WSM88" s="323"/>
      <c r="WSN88" s="323"/>
      <c r="WSO88" s="323"/>
      <c r="WSP88" s="323"/>
      <c r="WSQ88" s="323"/>
      <c r="WSR88" s="323"/>
      <c r="WSS88" s="323"/>
      <c r="WST88" s="323"/>
      <c r="WSU88" s="323"/>
      <c r="WSV88" s="323"/>
      <c r="WSW88" s="323"/>
      <c r="WSX88" s="323"/>
      <c r="WSY88" s="323"/>
      <c r="WSZ88" s="323"/>
      <c r="WTA88" s="323"/>
      <c r="WTB88" s="323"/>
      <c r="WTC88" s="323"/>
      <c r="WTD88" s="323"/>
      <c r="WTE88" s="323"/>
      <c r="WTF88" s="323"/>
      <c r="WTG88" s="323"/>
      <c r="WTH88" s="323"/>
      <c r="WTI88" s="323"/>
      <c r="WTJ88" s="323"/>
      <c r="WTK88" s="323"/>
      <c r="WTL88" s="323"/>
      <c r="WTM88" s="323"/>
      <c r="WTN88" s="323"/>
      <c r="WTO88" s="323"/>
      <c r="WTP88" s="323"/>
      <c r="WTQ88" s="323"/>
      <c r="WTR88" s="323"/>
      <c r="WTS88" s="323"/>
      <c r="WTT88" s="323"/>
      <c r="WTU88" s="323"/>
      <c r="WTV88" s="323"/>
      <c r="WTW88" s="323"/>
      <c r="WTX88" s="323"/>
      <c r="WTY88" s="323"/>
      <c r="WTZ88" s="323"/>
      <c r="WUA88" s="323"/>
      <c r="WUB88" s="323"/>
      <c r="WUC88" s="323"/>
      <c r="WUD88" s="323"/>
      <c r="WUE88" s="323"/>
      <c r="WUF88" s="323"/>
      <c r="WUG88" s="323"/>
      <c r="WUH88" s="323"/>
      <c r="WUI88" s="323"/>
      <c r="WUJ88" s="323"/>
      <c r="WUK88" s="323"/>
      <c r="WUL88" s="323"/>
      <c r="WUM88" s="323"/>
      <c r="WUN88" s="323"/>
      <c r="WUO88" s="323"/>
      <c r="WUP88" s="323"/>
      <c r="WUQ88" s="323"/>
      <c r="WUR88" s="323"/>
      <c r="WUS88" s="323"/>
      <c r="WUT88" s="323"/>
      <c r="WUU88" s="323"/>
      <c r="WUV88" s="323"/>
      <c r="WUW88" s="323"/>
      <c r="WUX88" s="323"/>
      <c r="WUY88" s="323"/>
      <c r="WUZ88" s="323"/>
      <c r="WVA88" s="323"/>
      <c r="WVB88" s="323"/>
      <c r="WVC88" s="323"/>
      <c r="WVD88" s="323"/>
      <c r="WVE88" s="323"/>
      <c r="WVF88" s="323"/>
      <c r="WVG88" s="323"/>
      <c r="WVH88" s="323"/>
      <c r="WVI88" s="323"/>
      <c r="WVJ88" s="323"/>
      <c r="WVK88" s="323"/>
      <c r="WVL88" s="323"/>
      <c r="WVM88" s="323"/>
      <c r="WVN88" s="323"/>
      <c r="WVO88" s="323"/>
      <c r="WVP88" s="323"/>
      <c r="WVQ88" s="323"/>
      <c r="WVR88" s="323"/>
      <c r="WVS88" s="323"/>
      <c r="WVT88" s="323"/>
      <c r="WVU88" s="323"/>
      <c r="WVV88" s="323"/>
      <c r="WVW88" s="323"/>
      <c r="WVX88" s="323"/>
      <c r="WVY88" s="323"/>
      <c r="WVZ88" s="323"/>
      <c r="WWA88" s="323"/>
      <c r="WWB88" s="323"/>
      <c r="WWC88" s="323"/>
      <c r="WWD88" s="323"/>
      <c r="WWE88" s="323"/>
      <c r="WWF88" s="323"/>
      <c r="WWG88" s="323"/>
      <c r="WWH88" s="323"/>
      <c r="WWI88" s="323"/>
      <c r="WWJ88" s="323"/>
      <c r="WWK88" s="323"/>
      <c r="WWL88" s="323"/>
      <c r="WWM88" s="323"/>
      <c r="WWN88" s="323"/>
      <c r="WWO88" s="323"/>
      <c r="WWP88" s="323"/>
      <c r="WWQ88" s="323"/>
      <c r="WWR88" s="323"/>
      <c r="WWS88" s="323"/>
      <c r="WWT88" s="323"/>
      <c r="WWU88" s="323"/>
      <c r="WWV88" s="323"/>
      <c r="WWW88" s="323"/>
      <c r="WWX88" s="323"/>
      <c r="WWY88" s="323"/>
      <c r="WWZ88" s="323"/>
      <c r="WXA88" s="323"/>
      <c r="WXB88" s="323"/>
      <c r="WXC88" s="323"/>
      <c r="WXD88" s="323"/>
      <c r="WXE88" s="323"/>
      <c r="WXF88" s="323"/>
      <c r="WXG88" s="323"/>
      <c r="WXH88" s="323"/>
      <c r="WXI88" s="323"/>
      <c r="WXJ88" s="323"/>
      <c r="WXK88" s="323"/>
      <c r="WXL88" s="323"/>
      <c r="WXM88" s="323"/>
      <c r="WXN88" s="323"/>
      <c r="WXO88" s="323"/>
      <c r="WXP88" s="323"/>
      <c r="WXQ88" s="323"/>
      <c r="WXR88" s="323"/>
      <c r="WXS88" s="323"/>
      <c r="WXT88" s="323"/>
      <c r="WXU88" s="323"/>
      <c r="WXV88" s="323"/>
      <c r="WXW88" s="323"/>
      <c r="WXX88" s="323"/>
      <c r="WXY88" s="323"/>
      <c r="WXZ88" s="323"/>
      <c r="WYA88" s="323"/>
      <c r="WYB88" s="323"/>
      <c r="WYC88" s="323"/>
      <c r="WYD88" s="323"/>
      <c r="WYE88" s="323"/>
      <c r="WYF88" s="323"/>
      <c r="WYG88" s="323"/>
      <c r="WYH88" s="323"/>
      <c r="WYI88" s="323"/>
      <c r="WYJ88" s="323"/>
      <c r="WYK88" s="323"/>
      <c r="WYL88" s="323"/>
      <c r="WYM88" s="323"/>
      <c r="WYN88" s="323"/>
      <c r="WYO88" s="323"/>
      <c r="WYP88" s="323"/>
      <c r="WYQ88" s="323"/>
      <c r="WYR88" s="323"/>
      <c r="WYS88" s="323"/>
      <c r="WYT88" s="323"/>
      <c r="WYU88" s="323"/>
      <c r="WYV88" s="323"/>
      <c r="WYW88" s="323"/>
      <c r="WYX88" s="323"/>
      <c r="WYY88" s="323"/>
      <c r="WYZ88" s="323"/>
      <c r="WZA88" s="323"/>
      <c r="WZB88" s="323"/>
      <c r="WZC88" s="323"/>
      <c r="WZD88" s="323"/>
      <c r="WZE88" s="323"/>
      <c r="WZF88" s="323"/>
      <c r="WZG88" s="323"/>
      <c r="WZH88" s="323"/>
      <c r="WZI88" s="323"/>
      <c r="WZJ88" s="323"/>
      <c r="WZK88" s="323"/>
      <c r="WZL88" s="323"/>
      <c r="WZM88" s="323"/>
      <c r="WZN88" s="323"/>
      <c r="WZO88" s="323"/>
      <c r="WZP88" s="323"/>
      <c r="WZQ88" s="323"/>
      <c r="WZR88" s="323"/>
      <c r="WZS88" s="323"/>
      <c r="WZT88" s="323"/>
      <c r="WZU88" s="323"/>
      <c r="WZV88" s="323"/>
      <c r="WZW88" s="323"/>
      <c r="WZX88" s="323"/>
      <c r="WZY88" s="323"/>
      <c r="WZZ88" s="323"/>
      <c r="XAA88" s="323"/>
      <c r="XAB88" s="323"/>
      <c r="XAC88" s="323"/>
      <c r="XAD88" s="323"/>
      <c r="XAE88" s="323"/>
      <c r="XAF88" s="323"/>
      <c r="XAG88" s="323"/>
      <c r="XAH88" s="323"/>
      <c r="XAI88" s="323"/>
      <c r="XAJ88" s="323"/>
      <c r="XAK88" s="323"/>
      <c r="XAL88" s="323"/>
      <c r="XAM88" s="323"/>
      <c r="XAN88" s="323"/>
      <c r="XAO88" s="323"/>
      <c r="XAP88" s="323"/>
      <c r="XAQ88" s="323"/>
      <c r="XAR88" s="323"/>
      <c r="XAS88" s="323"/>
      <c r="XAT88" s="323"/>
      <c r="XAU88" s="323"/>
      <c r="XAV88" s="323"/>
      <c r="XAW88" s="323"/>
      <c r="XAX88" s="323"/>
      <c r="XAY88" s="323"/>
      <c r="XAZ88" s="323"/>
      <c r="XBA88" s="323"/>
      <c r="XBB88" s="323"/>
      <c r="XBC88" s="323"/>
      <c r="XBD88" s="323"/>
      <c r="XBE88" s="323"/>
      <c r="XBF88" s="323"/>
      <c r="XBG88" s="323"/>
      <c r="XBH88" s="323"/>
      <c r="XBI88" s="323"/>
      <c r="XBJ88" s="323"/>
      <c r="XBK88" s="323"/>
      <c r="XBL88" s="323"/>
      <c r="XBM88" s="323"/>
      <c r="XBN88" s="323"/>
      <c r="XBO88" s="323"/>
      <c r="XBP88" s="323"/>
      <c r="XBQ88" s="323"/>
      <c r="XBR88" s="323"/>
      <c r="XBS88" s="323"/>
      <c r="XBT88" s="323"/>
      <c r="XBU88" s="323"/>
      <c r="XBV88" s="323"/>
      <c r="XBW88" s="323"/>
      <c r="XBX88" s="323"/>
      <c r="XBY88" s="323"/>
      <c r="XBZ88" s="323"/>
      <c r="XCA88" s="323"/>
      <c r="XCB88" s="323"/>
      <c r="XCC88" s="323"/>
      <c r="XCD88" s="323"/>
      <c r="XCE88" s="323"/>
      <c r="XCF88" s="323"/>
      <c r="XCG88" s="323"/>
      <c r="XCH88" s="323"/>
      <c r="XCI88" s="323"/>
      <c r="XCJ88" s="323"/>
      <c r="XCK88" s="323"/>
      <c r="XCL88" s="323"/>
      <c r="XCM88" s="323"/>
      <c r="XCN88" s="323"/>
      <c r="XCO88" s="323"/>
      <c r="XCP88" s="323"/>
      <c r="XCQ88" s="323"/>
      <c r="XCR88" s="323"/>
      <c r="XCS88" s="323"/>
      <c r="XCT88" s="323"/>
      <c r="XCU88" s="323"/>
      <c r="XCV88" s="323"/>
      <c r="XCW88" s="323"/>
      <c r="XCX88" s="323"/>
      <c r="XCY88" s="323"/>
      <c r="XCZ88" s="323"/>
      <c r="XDA88" s="323"/>
      <c r="XDB88" s="323"/>
      <c r="XDC88" s="323"/>
      <c r="XDD88" s="323"/>
      <c r="XDE88" s="323"/>
      <c r="XDF88" s="323"/>
      <c r="XDG88" s="323"/>
      <c r="XDH88" s="323"/>
      <c r="XDI88" s="323"/>
      <c r="XDJ88" s="323"/>
      <c r="XDK88" s="323"/>
      <c r="XDL88" s="323"/>
      <c r="XDM88" s="323"/>
      <c r="XDN88" s="323"/>
      <c r="XDO88" s="323"/>
      <c r="XDP88" s="323"/>
      <c r="XDQ88" s="323"/>
      <c r="XDR88" s="323"/>
      <c r="XDS88" s="323"/>
      <c r="XDT88" s="323"/>
      <c r="XDU88" s="323"/>
      <c r="XDV88" s="323"/>
      <c r="XDW88" s="323"/>
      <c r="XDX88" s="323"/>
      <c r="XDY88" s="323"/>
      <c r="XDZ88" s="323"/>
      <c r="XEA88" s="323"/>
      <c r="XEB88" s="323"/>
      <c r="XEC88" s="323"/>
      <c r="XED88" s="323"/>
      <c r="XEE88" s="323"/>
      <c r="XEF88" s="323"/>
      <c r="XEG88" s="323"/>
      <c r="XEH88" s="323"/>
      <c r="XEI88" s="323"/>
      <c r="XEJ88" s="323"/>
      <c r="XEK88" s="323"/>
      <c r="XEL88" s="323"/>
      <c r="XEM88" s="323"/>
      <c r="XEN88" s="323"/>
      <c r="XEO88" s="323"/>
      <c r="XEP88" s="323"/>
      <c r="XEQ88" s="323"/>
      <c r="XER88" s="323"/>
      <c r="XES88" s="323"/>
      <c r="XET88" s="323"/>
      <c r="XEU88" s="323"/>
      <c r="XEV88" s="323"/>
      <c r="XEW88" s="323"/>
      <c r="XEX88" s="323"/>
      <c r="XEY88" s="323"/>
      <c r="XEZ88" s="323"/>
      <c r="XFA88" s="323"/>
      <c r="XFB88" s="323"/>
      <c r="XFC88" s="323"/>
      <c r="XFD88" s="323"/>
    </row>
    <row r="89" s="285" customFormat="1" ht="14.25" spans="1:37">
      <c r="A89" s="296">
        <v>85</v>
      </c>
      <c r="B89" s="297">
        <v>199</v>
      </c>
      <c r="C89" s="298" t="str">
        <f>VLOOKUP(B89,[4]Sheet2!A:B,2,FALSE)</f>
        <v>HBGH-CY-JQ-023</v>
      </c>
      <c r="D89" s="296" t="s">
        <v>10075</v>
      </c>
      <c r="E89" s="296" t="s">
        <v>10076</v>
      </c>
      <c r="F89" s="296" t="s">
        <v>9930</v>
      </c>
      <c r="G89" s="191" t="s">
        <v>9941</v>
      </c>
      <c r="H89" s="191" t="s">
        <v>9906</v>
      </c>
      <c r="I89" s="310">
        <v>41578</v>
      </c>
      <c r="J89" s="191">
        <v>69</v>
      </c>
      <c r="K89" s="298" t="s">
        <v>9942</v>
      </c>
      <c r="L89" s="296">
        <v>1</v>
      </c>
      <c r="M89" s="296"/>
      <c r="N89" s="72">
        <v>181716.91</v>
      </c>
      <c r="O89" s="72">
        <v>69462.81</v>
      </c>
      <c r="P89" s="296">
        <v>1</v>
      </c>
      <c r="Q89" s="296"/>
      <c r="R89" s="296"/>
      <c r="S89" s="296"/>
      <c r="T89" s="296">
        <f t="shared" si="4"/>
        <v>0</v>
      </c>
      <c r="U89" s="296"/>
      <c r="V89" s="296"/>
      <c r="W89" s="296">
        <f t="shared" si="5"/>
        <v>0</v>
      </c>
      <c r="X89" s="296">
        <f t="shared" si="6"/>
        <v>0</v>
      </c>
      <c r="Y89" s="296"/>
      <c r="Z89" s="296"/>
      <c r="AA89" s="296">
        <f t="shared" si="7"/>
        <v>-69462.81</v>
      </c>
      <c r="AB89" s="296" t="s">
        <v>9939</v>
      </c>
      <c r="AC89" s="296"/>
      <c r="AD89" s="296"/>
      <c r="AE89" s="296"/>
      <c r="AF89" s="296"/>
      <c r="AG89" s="296"/>
      <c r="AH89" s="296"/>
      <c r="AI89" s="314"/>
      <c r="AJ89" s="296"/>
      <c r="AK89" s="296"/>
    </row>
    <row r="90" s="285" customFormat="1" ht="14.25" spans="1:37">
      <c r="A90" s="296">
        <v>86</v>
      </c>
      <c r="B90" s="297">
        <v>200</v>
      </c>
      <c r="C90" s="298" t="str">
        <f>VLOOKUP(B90,[4]Sheet2!A:B,2,FALSE)</f>
        <v>HBGH-CY-JQ-022</v>
      </c>
      <c r="D90" s="296" t="s">
        <v>10077</v>
      </c>
      <c r="E90" s="296" t="s">
        <v>10078</v>
      </c>
      <c r="F90" s="296" t="s">
        <v>9930</v>
      </c>
      <c r="G90" s="191" t="s">
        <v>9941</v>
      </c>
      <c r="H90" s="191" t="s">
        <v>9906</v>
      </c>
      <c r="I90" s="310">
        <v>41578</v>
      </c>
      <c r="J90" s="191">
        <v>69</v>
      </c>
      <c r="K90" s="298" t="s">
        <v>9942</v>
      </c>
      <c r="L90" s="296">
        <v>1</v>
      </c>
      <c r="M90" s="296"/>
      <c r="N90" s="72">
        <v>227721.22</v>
      </c>
      <c r="O90" s="72">
        <v>87048.52</v>
      </c>
      <c r="P90" s="296">
        <v>1</v>
      </c>
      <c r="Q90" s="296"/>
      <c r="R90" s="296"/>
      <c r="S90" s="296"/>
      <c r="T90" s="296">
        <f t="shared" si="4"/>
        <v>0</v>
      </c>
      <c r="U90" s="296"/>
      <c r="V90" s="296"/>
      <c r="W90" s="296">
        <f t="shared" si="5"/>
        <v>0</v>
      </c>
      <c r="X90" s="296">
        <f t="shared" si="6"/>
        <v>0</v>
      </c>
      <c r="Y90" s="296"/>
      <c r="Z90" s="296"/>
      <c r="AA90" s="296">
        <f t="shared" si="7"/>
        <v>-87048.52</v>
      </c>
      <c r="AB90" s="296" t="s">
        <v>9939</v>
      </c>
      <c r="AC90" s="296"/>
      <c r="AD90" s="296"/>
      <c r="AE90" s="296"/>
      <c r="AF90" s="296"/>
      <c r="AG90" s="296"/>
      <c r="AH90" s="296"/>
      <c r="AI90" s="314"/>
      <c r="AJ90" s="296"/>
      <c r="AK90" s="296"/>
    </row>
    <row r="91" s="285" customFormat="1" ht="14.25" spans="1:37">
      <c r="A91" s="296">
        <v>87</v>
      </c>
      <c r="B91" s="297">
        <v>201</v>
      </c>
      <c r="C91" s="298" t="str">
        <f>VLOOKUP(B91,[4]Sheet2!A:B,2,FALSE)</f>
        <v>HBGH-CY-JQ-021</v>
      </c>
      <c r="D91" s="296" t="s">
        <v>10079</v>
      </c>
      <c r="E91" s="296" t="s">
        <v>10080</v>
      </c>
      <c r="F91" s="296" t="s">
        <v>9930</v>
      </c>
      <c r="G91" s="191" t="s">
        <v>9941</v>
      </c>
      <c r="H91" s="191" t="s">
        <v>9906</v>
      </c>
      <c r="I91" s="310">
        <v>41578</v>
      </c>
      <c r="J91" s="191">
        <v>69</v>
      </c>
      <c r="K91" s="298" t="s">
        <v>9942</v>
      </c>
      <c r="L91" s="296">
        <v>1</v>
      </c>
      <c r="M91" s="296"/>
      <c r="N91" s="72">
        <v>266058.11</v>
      </c>
      <c r="O91" s="72">
        <v>101703.01</v>
      </c>
      <c r="P91" s="296">
        <v>1</v>
      </c>
      <c r="Q91" s="296"/>
      <c r="R91" s="296"/>
      <c r="S91" s="296"/>
      <c r="T91" s="296">
        <f t="shared" si="4"/>
        <v>0</v>
      </c>
      <c r="U91" s="296"/>
      <c r="V91" s="296"/>
      <c r="W91" s="296">
        <f t="shared" si="5"/>
        <v>0</v>
      </c>
      <c r="X91" s="296">
        <f t="shared" si="6"/>
        <v>0</v>
      </c>
      <c r="Y91" s="296"/>
      <c r="Z91" s="296"/>
      <c r="AA91" s="296">
        <f t="shared" si="7"/>
        <v>-101703.01</v>
      </c>
      <c r="AB91" s="296" t="s">
        <v>9939</v>
      </c>
      <c r="AC91" s="296"/>
      <c r="AD91" s="296"/>
      <c r="AE91" s="296"/>
      <c r="AF91" s="296"/>
      <c r="AG91" s="296"/>
      <c r="AH91" s="296"/>
      <c r="AI91" s="314"/>
      <c r="AJ91" s="296"/>
      <c r="AK91" s="296"/>
    </row>
    <row r="92" s="285" customFormat="1" ht="14.25" spans="1:37">
      <c r="A92" s="296">
        <v>88</v>
      </c>
      <c r="B92" s="297">
        <v>188</v>
      </c>
      <c r="C92" s="298" t="str">
        <f>VLOOKUP(B92,[4]Sheet2!A:B,2,FALSE)</f>
        <v>HBGH-HJQGX-JQ-001</v>
      </c>
      <c r="D92" s="296" t="s">
        <v>10081</v>
      </c>
      <c r="E92" s="296" t="s">
        <v>10082</v>
      </c>
      <c r="F92" s="296" t="s">
        <v>9930</v>
      </c>
      <c r="G92" s="191" t="s">
        <v>9941</v>
      </c>
      <c r="H92" s="191" t="s">
        <v>9906</v>
      </c>
      <c r="I92" s="310">
        <v>41578</v>
      </c>
      <c r="J92" s="191">
        <v>69</v>
      </c>
      <c r="K92" s="298" t="s">
        <v>9994</v>
      </c>
      <c r="L92" s="296">
        <v>1</v>
      </c>
      <c r="M92" s="296"/>
      <c r="N92" s="72">
        <v>391385.42</v>
      </c>
      <c r="O92" s="72">
        <v>147457.82</v>
      </c>
      <c r="P92" s="296">
        <v>1</v>
      </c>
      <c r="Q92" s="296"/>
      <c r="R92" s="296"/>
      <c r="S92" s="296"/>
      <c r="T92" s="296">
        <f t="shared" si="4"/>
        <v>0</v>
      </c>
      <c r="U92" s="296"/>
      <c r="V92" s="296"/>
      <c r="W92" s="296">
        <f t="shared" si="5"/>
        <v>0</v>
      </c>
      <c r="X92" s="296">
        <f t="shared" si="6"/>
        <v>0</v>
      </c>
      <c r="Y92" s="296"/>
      <c r="Z92" s="296"/>
      <c r="AA92" s="296">
        <f t="shared" si="7"/>
        <v>-147457.82</v>
      </c>
      <c r="AB92" s="296" t="s">
        <v>9939</v>
      </c>
      <c r="AC92" s="296"/>
      <c r="AD92" s="296"/>
      <c r="AE92" s="296"/>
      <c r="AF92" s="296"/>
      <c r="AG92" s="296"/>
      <c r="AH92" s="296"/>
      <c r="AI92" s="314"/>
      <c r="AJ92" s="296"/>
      <c r="AK92" s="296"/>
    </row>
    <row r="93" s="285" customFormat="1" ht="14.25" spans="1:37">
      <c r="A93" s="296">
        <v>89</v>
      </c>
      <c r="B93" s="297">
        <v>180</v>
      </c>
      <c r="C93" s="298" t="str">
        <f>VLOOKUP(B93,[4]Sheet2!A:B,2,FALSE)</f>
        <v>HBGH-MJ-JQ-009</v>
      </c>
      <c r="D93" s="296" t="s">
        <v>10083</v>
      </c>
      <c r="E93" s="296" t="s">
        <v>10083</v>
      </c>
      <c r="F93" s="296" t="s">
        <v>9930</v>
      </c>
      <c r="G93" s="191" t="s">
        <v>9941</v>
      </c>
      <c r="H93" s="191" t="s">
        <v>9906</v>
      </c>
      <c r="I93" s="310">
        <v>41578</v>
      </c>
      <c r="J93" s="191">
        <v>69</v>
      </c>
      <c r="K93" s="298" t="s">
        <v>9942</v>
      </c>
      <c r="L93" s="296">
        <v>1</v>
      </c>
      <c r="M93" s="296"/>
      <c r="N93" s="72">
        <v>399198.75</v>
      </c>
      <c r="O93" s="72">
        <v>148166.15</v>
      </c>
      <c r="P93" s="296">
        <v>1</v>
      </c>
      <c r="Q93" s="296"/>
      <c r="R93" s="296"/>
      <c r="S93" s="296"/>
      <c r="T93" s="296">
        <f t="shared" si="4"/>
        <v>0</v>
      </c>
      <c r="U93" s="296"/>
      <c r="V93" s="296"/>
      <c r="W93" s="296">
        <f t="shared" si="5"/>
        <v>0</v>
      </c>
      <c r="X93" s="296">
        <f t="shared" si="6"/>
        <v>0</v>
      </c>
      <c r="Y93" s="296"/>
      <c r="Z93" s="296"/>
      <c r="AA93" s="296">
        <f t="shared" si="7"/>
        <v>-148166.15</v>
      </c>
      <c r="AB93" s="296" t="s">
        <v>9939</v>
      </c>
      <c r="AC93" s="296"/>
      <c r="AD93" s="296"/>
      <c r="AE93" s="296"/>
      <c r="AF93" s="296"/>
      <c r="AG93" s="296"/>
      <c r="AH93" s="296"/>
      <c r="AI93" s="314"/>
      <c r="AJ93" s="296"/>
      <c r="AK93" s="296"/>
    </row>
    <row r="94" s="285" customFormat="1" ht="14.25" spans="1:37">
      <c r="A94" s="296">
        <v>90</v>
      </c>
      <c r="B94" s="297">
        <v>233</v>
      </c>
      <c r="C94" s="298" t="str">
        <f>VLOOKUP(B94,[4]Sheet2!A:B,2,FALSE)</f>
        <v>HBGH-MJ-JQ-012</v>
      </c>
      <c r="D94" s="296" t="s">
        <v>10084</v>
      </c>
      <c r="E94" s="296"/>
      <c r="F94" s="296" t="s">
        <v>9930</v>
      </c>
      <c r="G94" s="191" t="s">
        <v>9941</v>
      </c>
      <c r="H94" s="191" t="s">
        <v>9906</v>
      </c>
      <c r="I94" s="310">
        <v>41578</v>
      </c>
      <c r="J94" s="191">
        <v>69</v>
      </c>
      <c r="K94" s="298" t="s">
        <v>9942</v>
      </c>
      <c r="L94" s="296">
        <v>1</v>
      </c>
      <c r="M94" s="296"/>
      <c r="N94" s="72">
        <v>204629.62</v>
      </c>
      <c r="O94" s="72">
        <v>81481.42</v>
      </c>
      <c r="P94" s="296">
        <v>1</v>
      </c>
      <c r="Q94" s="296"/>
      <c r="R94" s="296"/>
      <c r="S94" s="296"/>
      <c r="T94" s="296">
        <f t="shared" si="4"/>
        <v>0</v>
      </c>
      <c r="U94" s="296"/>
      <c r="V94" s="296"/>
      <c r="W94" s="296">
        <f t="shared" si="5"/>
        <v>0</v>
      </c>
      <c r="X94" s="296">
        <f t="shared" si="6"/>
        <v>0</v>
      </c>
      <c r="Y94" s="296"/>
      <c r="Z94" s="296"/>
      <c r="AA94" s="296">
        <f t="shared" si="7"/>
        <v>-81481.42</v>
      </c>
      <c r="AB94" s="296" t="s">
        <v>9939</v>
      </c>
      <c r="AC94" s="296"/>
      <c r="AD94" s="296"/>
      <c r="AE94" s="296"/>
      <c r="AF94" s="296"/>
      <c r="AG94" s="296"/>
      <c r="AH94" s="296"/>
      <c r="AI94" s="314"/>
      <c r="AJ94" s="296"/>
      <c r="AK94" s="296"/>
    </row>
    <row r="95" s="285" customFormat="1" ht="14.25" spans="1:37">
      <c r="A95" s="296">
        <v>91</v>
      </c>
      <c r="B95" s="297">
        <v>169</v>
      </c>
      <c r="C95" s="298" t="str">
        <f>VLOOKUP(B95,[4]Sheet2!A:B,2,FALSE)</f>
        <v>HBGH-ZL-JC-005</v>
      </c>
      <c r="D95" s="296" t="s">
        <v>10085</v>
      </c>
      <c r="E95" s="296" t="s">
        <v>10086</v>
      </c>
      <c r="F95" s="296" t="s">
        <v>9930</v>
      </c>
      <c r="G95" s="191" t="s">
        <v>9941</v>
      </c>
      <c r="H95" s="191" t="s">
        <v>10087</v>
      </c>
      <c r="I95" s="310">
        <v>41578</v>
      </c>
      <c r="J95" s="191">
        <v>69</v>
      </c>
      <c r="K95" s="298" t="s">
        <v>10088</v>
      </c>
      <c r="L95" s="296">
        <v>1</v>
      </c>
      <c r="M95" s="296"/>
      <c r="N95" s="72">
        <v>1657.14</v>
      </c>
      <c r="O95" s="72">
        <v>615.54</v>
      </c>
      <c r="P95" s="296">
        <v>1</v>
      </c>
      <c r="Q95" s="296"/>
      <c r="R95" s="296"/>
      <c r="S95" s="296"/>
      <c r="T95" s="296">
        <f t="shared" si="4"/>
        <v>0</v>
      </c>
      <c r="U95" s="296"/>
      <c r="V95" s="296"/>
      <c r="W95" s="296">
        <f t="shared" si="5"/>
        <v>0</v>
      </c>
      <c r="X95" s="296">
        <f t="shared" si="6"/>
        <v>0</v>
      </c>
      <c r="Y95" s="296"/>
      <c r="Z95" s="296"/>
      <c r="AA95" s="296">
        <f t="shared" si="7"/>
        <v>-615.54</v>
      </c>
      <c r="AB95" s="296" t="s">
        <v>9939</v>
      </c>
      <c r="AC95" s="296"/>
      <c r="AD95" s="296"/>
      <c r="AE95" s="296"/>
      <c r="AF95" s="296"/>
      <c r="AG95" s="296"/>
      <c r="AH95" s="296"/>
      <c r="AI95" s="314"/>
      <c r="AJ95" s="296"/>
      <c r="AK95" s="296"/>
    </row>
    <row r="96" s="285" customFormat="1" ht="14.25" spans="1:37">
      <c r="A96" s="296">
        <v>92</v>
      </c>
      <c r="B96" s="297">
        <v>44</v>
      </c>
      <c r="C96" s="298" t="str">
        <f>VLOOKUP(B96,[4]Sheet2!A:B,2,FALSE)</f>
        <v>HBGH-ZL-JC-001</v>
      </c>
      <c r="D96" s="296" t="s">
        <v>10089</v>
      </c>
      <c r="E96" s="296"/>
      <c r="F96" s="296" t="s">
        <v>9930</v>
      </c>
      <c r="G96" s="191" t="s">
        <v>9941</v>
      </c>
      <c r="H96" s="191" t="s">
        <v>10000</v>
      </c>
      <c r="I96" s="310">
        <v>41578</v>
      </c>
      <c r="J96" s="191">
        <v>28</v>
      </c>
      <c r="K96" s="298" t="s">
        <v>10001</v>
      </c>
      <c r="L96" s="296">
        <v>1</v>
      </c>
      <c r="M96" s="296"/>
      <c r="N96" s="72">
        <v>3438</v>
      </c>
      <c r="O96" s="72">
        <v>900</v>
      </c>
      <c r="P96" s="296">
        <v>1</v>
      </c>
      <c r="Q96" s="296"/>
      <c r="R96" s="296"/>
      <c r="S96" s="296"/>
      <c r="T96" s="296">
        <f t="shared" si="4"/>
        <v>0</v>
      </c>
      <c r="U96" s="296"/>
      <c r="V96" s="296"/>
      <c r="W96" s="296">
        <f t="shared" si="5"/>
        <v>0</v>
      </c>
      <c r="X96" s="296">
        <f t="shared" si="6"/>
        <v>0</v>
      </c>
      <c r="Y96" s="296"/>
      <c r="Z96" s="296"/>
      <c r="AA96" s="296">
        <f t="shared" si="7"/>
        <v>-900</v>
      </c>
      <c r="AB96" s="296" t="s">
        <v>9939</v>
      </c>
      <c r="AC96" s="296"/>
      <c r="AD96" s="296"/>
      <c r="AE96" s="296"/>
      <c r="AF96" s="296"/>
      <c r="AG96" s="296"/>
      <c r="AH96" s="296"/>
      <c r="AI96" s="314"/>
      <c r="AJ96" s="296"/>
      <c r="AK96" s="296"/>
    </row>
    <row r="97" s="285" customFormat="1" ht="14.25" spans="1:37">
      <c r="A97" s="296">
        <v>93</v>
      </c>
      <c r="B97" s="297">
        <v>276</v>
      </c>
      <c r="C97" s="298" t="str">
        <f>VLOOKUP(B97,[4]Sheet2!A:B,2,FALSE)</f>
        <v>HBGH-DL-JQ-002</v>
      </c>
      <c r="D97" s="296" t="s">
        <v>10090</v>
      </c>
      <c r="E97" s="296" t="s">
        <v>10091</v>
      </c>
      <c r="F97" s="296" t="s">
        <v>9930</v>
      </c>
      <c r="G97" s="191" t="s">
        <v>9941</v>
      </c>
      <c r="H97" s="191" t="s">
        <v>10092</v>
      </c>
      <c r="I97" s="310">
        <v>41578</v>
      </c>
      <c r="J97" s="191">
        <v>69</v>
      </c>
      <c r="K97" s="298" t="s">
        <v>9981</v>
      </c>
      <c r="L97" s="296">
        <v>1</v>
      </c>
      <c r="M97" s="296"/>
      <c r="N97" s="72">
        <v>37095.51</v>
      </c>
      <c r="O97" s="72">
        <v>16207.51</v>
      </c>
      <c r="P97" s="296">
        <v>1</v>
      </c>
      <c r="Q97" s="296"/>
      <c r="R97" s="296"/>
      <c r="S97" s="296"/>
      <c r="T97" s="296">
        <f t="shared" si="4"/>
        <v>0</v>
      </c>
      <c r="U97" s="296"/>
      <c r="V97" s="296"/>
      <c r="W97" s="296">
        <f t="shared" si="5"/>
        <v>0</v>
      </c>
      <c r="X97" s="296">
        <f t="shared" si="6"/>
        <v>0</v>
      </c>
      <c r="Y97" s="296"/>
      <c r="Z97" s="296"/>
      <c r="AA97" s="296">
        <f t="shared" si="7"/>
        <v>-16207.51</v>
      </c>
      <c r="AB97" s="296" t="s">
        <v>9939</v>
      </c>
      <c r="AC97" s="296"/>
      <c r="AD97" s="296"/>
      <c r="AE97" s="296"/>
      <c r="AF97" s="296"/>
      <c r="AG97" s="296"/>
      <c r="AH97" s="296"/>
      <c r="AI97" s="314"/>
      <c r="AJ97" s="296"/>
      <c r="AK97" s="296"/>
    </row>
    <row r="98" s="285" customFormat="1" ht="14.25" spans="1:37">
      <c r="A98" s="296">
        <v>94</v>
      </c>
      <c r="B98" s="297">
        <v>214</v>
      </c>
      <c r="C98" s="298" t="str">
        <f>VLOOKUP(B98,[4]Sheet2!A:B,2,FALSE)</f>
        <v>HBGH-ZS-JQ-011</v>
      </c>
      <c r="D98" s="296" t="s">
        <v>10093</v>
      </c>
      <c r="E98" s="296" t="s">
        <v>10094</v>
      </c>
      <c r="F98" s="296" t="s">
        <v>9930</v>
      </c>
      <c r="G98" s="191" t="s">
        <v>9941</v>
      </c>
      <c r="H98" s="191" t="s">
        <v>9931</v>
      </c>
      <c r="I98" s="310">
        <v>41578</v>
      </c>
      <c r="J98" s="191">
        <v>69</v>
      </c>
      <c r="K98" s="298" t="s">
        <v>9932</v>
      </c>
      <c r="L98" s="296">
        <v>1</v>
      </c>
      <c r="M98" s="296"/>
      <c r="N98" s="72">
        <v>128811.99</v>
      </c>
      <c r="O98" s="72">
        <v>49239.49</v>
      </c>
      <c r="P98" s="296">
        <v>1</v>
      </c>
      <c r="Q98" s="296"/>
      <c r="R98" s="296"/>
      <c r="S98" s="296"/>
      <c r="T98" s="296">
        <f t="shared" si="4"/>
        <v>0</v>
      </c>
      <c r="U98" s="296"/>
      <c r="V98" s="296"/>
      <c r="W98" s="296">
        <f t="shared" si="5"/>
        <v>0</v>
      </c>
      <c r="X98" s="296">
        <f t="shared" si="6"/>
        <v>0</v>
      </c>
      <c r="Y98" s="296"/>
      <c r="Z98" s="296"/>
      <c r="AA98" s="296">
        <f t="shared" si="7"/>
        <v>-49239.49</v>
      </c>
      <c r="AB98" s="296" t="s">
        <v>9939</v>
      </c>
      <c r="AC98" s="296"/>
      <c r="AD98" s="296"/>
      <c r="AE98" s="296"/>
      <c r="AF98" s="296"/>
      <c r="AG98" s="296"/>
      <c r="AH98" s="296"/>
      <c r="AI98" s="314"/>
      <c r="AJ98" s="296"/>
      <c r="AK98" s="296"/>
    </row>
    <row r="99" s="285" customFormat="1" ht="14.25" spans="1:37">
      <c r="A99" s="296">
        <v>95</v>
      </c>
      <c r="B99" s="297">
        <v>212</v>
      </c>
      <c r="C99" s="298" t="str">
        <f>VLOOKUP(B99,[4]Sheet2!A:B,2,FALSE)</f>
        <v>HBGH-ZS-JQ-003</v>
      </c>
      <c r="D99" s="296" t="s">
        <v>10095</v>
      </c>
      <c r="E99" s="296" t="s">
        <v>10096</v>
      </c>
      <c r="F99" s="296" t="s">
        <v>9930</v>
      </c>
      <c r="G99" s="191" t="s">
        <v>9941</v>
      </c>
      <c r="H99" s="191" t="s">
        <v>9931</v>
      </c>
      <c r="I99" s="310">
        <v>41578</v>
      </c>
      <c r="J99" s="191">
        <v>69</v>
      </c>
      <c r="K99" s="298" t="s">
        <v>9932</v>
      </c>
      <c r="L99" s="296">
        <v>1</v>
      </c>
      <c r="M99" s="296"/>
      <c r="N99" s="72">
        <v>181716.91</v>
      </c>
      <c r="O99" s="72">
        <v>69462.81</v>
      </c>
      <c r="P99" s="296">
        <v>1</v>
      </c>
      <c r="Q99" s="296"/>
      <c r="R99" s="296"/>
      <c r="S99" s="296"/>
      <c r="T99" s="296">
        <f t="shared" si="4"/>
        <v>0</v>
      </c>
      <c r="U99" s="296"/>
      <c r="V99" s="296"/>
      <c r="W99" s="296">
        <f t="shared" si="5"/>
        <v>0</v>
      </c>
      <c r="X99" s="296">
        <f t="shared" si="6"/>
        <v>0</v>
      </c>
      <c r="Y99" s="296"/>
      <c r="Z99" s="296"/>
      <c r="AA99" s="296">
        <f t="shared" si="7"/>
        <v>-69462.81</v>
      </c>
      <c r="AB99" s="296" t="s">
        <v>9939</v>
      </c>
      <c r="AC99" s="296"/>
      <c r="AD99" s="296"/>
      <c r="AE99" s="296"/>
      <c r="AF99" s="296"/>
      <c r="AG99" s="296"/>
      <c r="AH99" s="296"/>
      <c r="AI99" s="314"/>
      <c r="AJ99" s="296"/>
      <c r="AK99" s="296"/>
    </row>
    <row r="100" s="285" customFormat="1" ht="28.5" spans="1:37">
      <c r="A100" s="296">
        <v>96</v>
      </c>
      <c r="B100" s="297">
        <v>211</v>
      </c>
      <c r="C100" s="298" t="str">
        <f>VLOOKUP(B100,[4]Sheet2!A:B,2,FALSE)</f>
        <v>HBGH-ZS-JQ-002
HBGH-ZS-JQ-029</v>
      </c>
      <c r="D100" s="296" t="s">
        <v>10097</v>
      </c>
      <c r="E100" s="296" t="s">
        <v>10098</v>
      </c>
      <c r="F100" s="296" t="s">
        <v>9930</v>
      </c>
      <c r="G100" s="191" t="s">
        <v>9941</v>
      </c>
      <c r="H100" s="191" t="s">
        <v>9931</v>
      </c>
      <c r="I100" s="310">
        <v>41578</v>
      </c>
      <c r="J100" s="191">
        <v>69</v>
      </c>
      <c r="K100" s="298" t="s">
        <v>9932</v>
      </c>
      <c r="L100" s="296">
        <v>2</v>
      </c>
      <c r="M100" s="296"/>
      <c r="N100" s="72">
        <v>548984.45</v>
      </c>
      <c r="O100" s="72">
        <v>209854.05</v>
      </c>
      <c r="P100" s="296">
        <v>2</v>
      </c>
      <c r="Q100" s="296"/>
      <c r="R100" s="296"/>
      <c r="S100" s="296"/>
      <c r="T100" s="296">
        <f t="shared" si="4"/>
        <v>0</v>
      </c>
      <c r="U100" s="296"/>
      <c r="V100" s="296"/>
      <c r="W100" s="296">
        <f t="shared" si="5"/>
        <v>0</v>
      </c>
      <c r="X100" s="296">
        <f t="shared" si="6"/>
        <v>0</v>
      </c>
      <c r="Y100" s="296"/>
      <c r="Z100" s="296"/>
      <c r="AA100" s="296">
        <f t="shared" si="7"/>
        <v>-209854.05</v>
      </c>
      <c r="AB100" s="296" t="s">
        <v>9939</v>
      </c>
      <c r="AC100" s="296"/>
      <c r="AD100" s="296"/>
      <c r="AE100" s="296"/>
      <c r="AF100" s="296"/>
      <c r="AG100" s="296"/>
      <c r="AH100" s="296"/>
      <c r="AI100" s="314"/>
      <c r="AJ100" s="296"/>
      <c r="AK100" s="296"/>
    </row>
    <row r="101" s="285" customFormat="1" ht="14.25" spans="1:37">
      <c r="A101" s="296">
        <v>97</v>
      </c>
      <c r="B101" s="297">
        <v>213</v>
      </c>
      <c r="C101" s="298" t="str">
        <f>VLOOKUP(B101,[4]Sheet2!A:B,2,FALSE)</f>
        <v>HBGH-ZS-JQ-001</v>
      </c>
      <c r="D101" s="296" t="s">
        <v>10099</v>
      </c>
      <c r="E101" s="296" t="s">
        <v>10100</v>
      </c>
      <c r="F101" s="296" t="s">
        <v>9930</v>
      </c>
      <c r="G101" s="191" t="s">
        <v>9941</v>
      </c>
      <c r="H101" s="191" t="s">
        <v>9931</v>
      </c>
      <c r="I101" s="310">
        <v>41578</v>
      </c>
      <c r="J101" s="191">
        <v>69</v>
      </c>
      <c r="K101" s="298" t="s">
        <v>9932</v>
      </c>
      <c r="L101" s="296">
        <v>1</v>
      </c>
      <c r="M101" s="296"/>
      <c r="N101" s="72">
        <v>397170.3</v>
      </c>
      <c r="O101" s="72">
        <v>151821.7</v>
      </c>
      <c r="P101" s="296">
        <v>1</v>
      </c>
      <c r="Q101" s="296"/>
      <c r="R101" s="296"/>
      <c r="S101" s="296"/>
      <c r="T101" s="296">
        <f t="shared" si="4"/>
        <v>0</v>
      </c>
      <c r="U101" s="296"/>
      <c r="V101" s="296"/>
      <c r="W101" s="296">
        <f t="shared" si="5"/>
        <v>0</v>
      </c>
      <c r="X101" s="296">
        <f t="shared" si="6"/>
        <v>0</v>
      </c>
      <c r="Y101" s="296"/>
      <c r="Z101" s="296"/>
      <c r="AA101" s="296">
        <f t="shared" si="7"/>
        <v>-151821.7</v>
      </c>
      <c r="AB101" s="296" t="s">
        <v>9939</v>
      </c>
      <c r="AC101" s="296"/>
      <c r="AD101" s="296"/>
      <c r="AE101" s="296"/>
      <c r="AF101" s="296"/>
      <c r="AG101" s="296"/>
      <c r="AH101" s="296"/>
      <c r="AI101" s="314"/>
      <c r="AJ101" s="296"/>
      <c r="AK101" s="296"/>
    </row>
    <row r="102" s="285" customFormat="1" ht="14.25" spans="1:37">
      <c r="A102" s="296">
        <v>98</v>
      </c>
      <c r="B102" s="297">
        <v>12</v>
      </c>
      <c r="C102" s="298" t="str">
        <f>VLOOKUP(B102,[4]Sheet2!A:B,2,FALSE)</f>
        <v>HBGH-GJ-JQ-001</v>
      </c>
      <c r="D102" s="296" t="s">
        <v>10101</v>
      </c>
      <c r="E102" s="296"/>
      <c r="F102" s="296" t="s">
        <v>9930</v>
      </c>
      <c r="G102" s="191" t="s">
        <v>9941</v>
      </c>
      <c r="H102" s="191" t="s">
        <v>9906</v>
      </c>
      <c r="I102" s="310">
        <v>41578</v>
      </c>
      <c r="J102" s="191">
        <v>0</v>
      </c>
      <c r="K102" s="298" t="s">
        <v>9942</v>
      </c>
      <c r="L102" s="296">
        <v>1</v>
      </c>
      <c r="M102" s="296"/>
      <c r="N102" s="72">
        <v>110</v>
      </c>
      <c r="O102" s="72">
        <v>110</v>
      </c>
      <c r="P102" s="296">
        <v>1</v>
      </c>
      <c r="Q102" s="296"/>
      <c r="R102" s="296"/>
      <c r="S102" s="296"/>
      <c r="T102" s="296">
        <f t="shared" si="4"/>
        <v>0</v>
      </c>
      <c r="U102" s="296"/>
      <c r="V102" s="296"/>
      <c r="W102" s="296">
        <f t="shared" si="5"/>
        <v>0</v>
      </c>
      <c r="X102" s="296">
        <f t="shared" si="6"/>
        <v>0</v>
      </c>
      <c r="Y102" s="296"/>
      <c r="Z102" s="296"/>
      <c r="AA102" s="296">
        <f t="shared" si="7"/>
        <v>-110</v>
      </c>
      <c r="AB102" s="296" t="s">
        <v>9939</v>
      </c>
      <c r="AC102" s="296"/>
      <c r="AD102" s="296"/>
      <c r="AE102" s="296"/>
      <c r="AF102" s="296"/>
      <c r="AG102" s="296"/>
      <c r="AH102" s="296"/>
      <c r="AI102" s="314"/>
      <c r="AJ102" s="296"/>
      <c r="AK102" s="296"/>
    </row>
    <row r="103" s="285" customFormat="1" ht="14.25" spans="1:37">
      <c r="A103" s="296">
        <v>99</v>
      </c>
      <c r="B103" s="297">
        <v>259</v>
      </c>
      <c r="C103" s="298" t="str">
        <f>VLOOKUP(B103,[4]Sheet2!A:B,2,FALSE)</f>
        <v>HBGH-ZZ-JQ-007</v>
      </c>
      <c r="D103" s="296" t="s">
        <v>10102</v>
      </c>
      <c r="E103" s="296"/>
      <c r="F103" s="296" t="s">
        <v>9930</v>
      </c>
      <c r="G103" s="191" t="s">
        <v>6587</v>
      </c>
      <c r="H103" s="191" t="s">
        <v>9906</v>
      </c>
      <c r="I103" s="310">
        <v>41578</v>
      </c>
      <c r="J103" s="191">
        <v>69</v>
      </c>
      <c r="K103" s="298" t="s">
        <v>10103</v>
      </c>
      <c r="L103" s="296">
        <v>1</v>
      </c>
      <c r="M103" s="296"/>
      <c r="N103" s="72">
        <v>265176</v>
      </c>
      <c r="O103" s="72">
        <v>110896</v>
      </c>
      <c r="P103" s="296">
        <v>1</v>
      </c>
      <c r="Q103" s="296"/>
      <c r="R103" s="296"/>
      <c r="S103" s="296"/>
      <c r="T103" s="296">
        <f t="shared" si="4"/>
        <v>0</v>
      </c>
      <c r="U103" s="296"/>
      <c r="V103" s="296"/>
      <c r="W103" s="296">
        <f t="shared" si="5"/>
        <v>0</v>
      </c>
      <c r="X103" s="296">
        <f t="shared" si="6"/>
        <v>0</v>
      </c>
      <c r="Y103" s="296"/>
      <c r="Z103" s="296"/>
      <c r="AA103" s="296">
        <f t="shared" si="7"/>
        <v>-110896</v>
      </c>
      <c r="AB103" s="296" t="s">
        <v>9939</v>
      </c>
      <c r="AC103" s="296"/>
      <c r="AD103" s="296"/>
      <c r="AE103" s="296"/>
      <c r="AF103" s="296"/>
      <c r="AG103" s="296"/>
      <c r="AH103" s="296"/>
      <c r="AI103" s="314"/>
      <c r="AJ103" s="296"/>
      <c r="AK103" s="296"/>
    </row>
    <row r="104" s="285" customFormat="1" ht="14.25" spans="1:37">
      <c r="A104" s="296">
        <v>100</v>
      </c>
      <c r="B104" s="297">
        <v>27</v>
      </c>
      <c r="C104" s="298" t="str">
        <f>VLOOKUP(B104,[4]Sheet2!A:B,2,FALSE)</f>
        <v>HBGH-HJQGX-JQ-011</v>
      </c>
      <c r="D104" s="296" t="s">
        <v>10104</v>
      </c>
      <c r="E104" s="296" t="s">
        <v>10105</v>
      </c>
      <c r="F104" s="296" t="s">
        <v>9930</v>
      </c>
      <c r="G104" s="191" t="s">
        <v>9941</v>
      </c>
      <c r="H104" s="191" t="s">
        <v>9906</v>
      </c>
      <c r="I104" s="310">
        <v>41578</v>
      </c>
      <c r="J104" s="191">
        <v>45</v>
      </c>
      <c r="K104" s="298" t="s">
        <v>9994</v>
      </c>
      <c r="L104" s="296">
        <v>1</v>
      </c>
      <c r="M104" s="296"/>
      <c r="N104" s="72">
        <v>116185</v>
      </c>
      <c r="O104" s="72">
        <v>14296</v>
      </c>
      <c r="P104" s="296">
        <v>1</v>
      </c>
      <c r="Q104" s="296"/>
      <c r="R104" s="296"/>
      <c r="S104" s="296"/>
      <c r="T104" s="296">
        <f t="shared" si="4"/>
        <v>0</v>
      </c>
      <c r="U104" s="296"/>
      <c r="V104" s="296"/>
      <c r="W104" s="296">
        <f t="shared" si="5"/>
        <v>0</v>
      </c>
      <c r="X104" s="296">
        <f t="shared" si="6"/>
        <v>0</v>
      </c>
      <c r="Y104" s="296"/>
      <c r="Z104" s="296"/>
      <c r="AA104" s="296">
        <f t="shared" si="7"/>
        <v>-14296</v>
      </c>
      <c r="AB104" s="296" t="s">
        <v>9939</v>
      </c>
      <c r="AC104" s="296"/>
      <c r="AD104" s="296"/>
      <c r="AE104" s="296"/>
      <c r="AF104" s="296"/>
      <c r="AG104" s="296"/>
      <c r="AH104" s="296"/>
      <c r="AI104" s="314"/>
      <c r="AJ104" s="296"/>
      <c r="AK104" s="296"/>
    </row>
    <row r="105" s="285" customFormat="1" ht="14.25" spans="1:37">
      <c r="A105" s="296">
        <v>101</v>
      </c>
      <c r="B105" s="297">
        <v>306</v>
      </c>
      <c r="C105" s="298" t="str">
        <f>VLOOKUP(B105,[4]Sheet2!A:B,2,FALSE)</f>
        <v>HBGH-WS-JQ-001</v>
      </c>
      <c r="D105" s="296" t="s">
        <v>10106</v>
      </c>
      <c r="E105" s="296"/>
      <c r="F105" s="296" t="s">
        <v>9930</v>
      </c>
      <c r="G105" s="191" t="s">
        <v>6587</v>
      </c>
      <c r="H105" s="191" t="s">
        <v>9906</v>
      </c>
      <c r="I105" s="310">
        <v>41578</v>
      </c>
      <c r="J105" s="191">
        <v>69</v>
      </c>
      <c r="K105" s="298" t="s">
        <v>10107</v>
      </c>
      <c r="L105" s="296">
        <v>1</v>
      </c>
      <c r="M105" s="296"/>
      <c r="N105" s="72">
        <v>1837000</v>
      </c>
      <c r="O105" s="72">
        <v>818996.3</v>
      </c>
      <c r="P105" s="296">
        <v>1</v>
      </c>
      <c r="Q105" s="296"/>
      <c r="R105" s="296"/>
      <c r="S105" s="296"/>
      <c r="T105" s="296">
        <f t="shared" si="4"/>
        <v>0</v>
      </c>
      <c r="U105" s="296"/>
      <c r="V105" s="296"/>
      <c r="W105" s="296">
        <f t="shared" si="5"/>
        <v>0</v>
      </c>
      <c r="X105" s="296">
        <f t="shared" si="6"/>
        <v>0</v>
      </c>
      <c r="Y105" s="296"/>
      <c r="Z105" s="296"/>
      <c r="AA105" s="296">
        <f t="shared" si="7"/>
        <v>-818996.3</v>
      </c>
      <c r="AB105" s="296" t="s">
        <v>9939</v>
      </c>
      <c r="AC105" s="296"/>
      <c r="AD105" s="296"/>
      <c r="AE105" s="296"/>
      <c r="AF105" s="296"/>
      <c r="AG105" s="296"/>
      <c r="AH105" s="296"/>
      <c r="AI105" s="314"/>
      <c r="AJ105" s="296"/>
      <c r="AK105" s="296"/>
    </row>
    <row r="106" s="285" customFormat="1" ht="14.25" spans="1:37">
      <c r="A106" s="296">
        <v>102</v>
      </c>
      <c r="B106" s="297">
        <v>59</v>
      </c>
      <c r="C106" s="298" t="str">
        <f>VLOOKUP(B106,[4]Sheet2!A:B,2,FALSE)</f>
        <v>HBGH-HJQGX-JQ-020</v>
      </c>
      <c r="D106" s="296" t="s">
        <v>10108</v>
      </c>
      <c r="E106" s="296"/>
      <c r="F106" s="296" t="s">
        <v>9930</v>
      </c>
      <c r="G106" s="191" t="s">
        <v>9941</v>
      </c>
      <c r="H106" s="191" t="s">
        <v>9906</v>
      </c>
      <c r="I106" s="310">
        <v>41578</v>
      </c>
      <c r="J106" s="191">
        <v>48</v>
      </c>
      <c r="K106" s="298" t="s">
        <v>9994</v>
      </c>
      <c r="L106" s="296">
        <v>1</v>
      </c>
      <c r="M106" s="296"/>
      <c r="N106" s="72">
        <v>903.36</v>
      </c>
      <c r="O106" s="72">
        <v>105.6</v>
      </c>
      <c r="P106" s="296">
        <v>1</v>
      </c>
      <c r="Q106" s="296"/>
      <c r="R106" s="296"/>
      <c r="S106" s="296"/>
      <c r="T106" s="296">
        <f t="shared" si="4"/>
        <v>0</v>
      </c>
      <c r="U106" s="296"/>
      <c r="V106" s="296"/>
      <c r="W106" s="296">
        <f t="shared" si="5"/>
        <v>0</v>
      </c>
      <c r="X106" s="296">
        <f t="shared" si="6"/>
        <v>0</v>
      </c>
      <c r="Y106" s="296"/>
      <c r="Z106" s="296"/>
      <c r="AA106" s="296">
        <f t="shared" si="7"/>
        <v>-105.6</v>
      </c>
      <c r="AB106" s="296" t="s">
        <v>9939</v>
      </c>
      <c r="AC106" s="296"/>
      <c r="AD106" s="296"/>
      <c r="AE106" s="296"/>
      <c r="AF106" s="296"/>
      <c r="AG106" s="296"/>
      <c r="AH106" s="296"/>
      <c r="AI106" s="314"/>
      <c r="AJ106" s="296"/>
      <c r="AK106" s="296"/>
    </row>
    <row r="107" s="285" customFormat="1" ht="14.25" spans="1:37">
      <c r="A107" s="296">
        <v>103</v>
      </c>
      <c r="B107" s="297">
        <v>2</v>
      </c>
      <c r="C107" s="298" t="str">
        <f>VLOOKUP(B107,[4]Sheet2!A:B,2,FALSE)</f>
        <v>HBGH-MJ-JQ-010</v>
      </c>
      <c r="D107" s="296" t="s">
        <v>10109</v>
      </c>
      <c r="E107" s="296"/>
      <c r="F107" s="296" t="s">
        <v>9930</v>
      </c>
      <c r="G107" s="191" t="s">
        <v>9941</v>
      </c>
      <c r="H107" s="191" t="s">
        <v>9906</v>
      </c>
      <c r="I107" s="310">
        <v>41578</v>
      </c>
      <c r="J107" s="191">
        <v>20</v>
      </c>
      <c r="K107" s="298" t="s">
        <v>9942</v>
      </c>
      <c r="L107" s="296">
        <v>1</v>
      </c>
      <c r="M107" s="296"/>
      <c r="N107" s="72">
        <v>10232.06</v>
      </c>
      <c r="O107" s="72">
        <v>1896.5</v>
      </c>
      <c r="P107" s="296">
        <v>1</v>
      </c>
      <c r="Q107" s="296"/>
      <c r="R107" s="296"/>
      <c r="S107" s="296"/>
      <c r="T107" s="296">
        <f t="shared" si="4"/>
        <v>0</v>
      </c>
      <c r="U107" s="296"/>
      <c r="V107" s="296"/>
      <c r="W107" s="296">
        <f t="shared" si="5"/>
        <v>0</v>
      </c>
      <c r="X107" s="296">
        <f t="shared" si="6"/>
        <v>0</v>
      </c>
      <c r="Y107" s="296"/>
      <c r="Z107" s="296"/>
      <c r="AA107" s="296">
        <f t="shared" si="7"/>
        <v>-1896.5</v>
      </c>
      <c r="AB107" s="296" t="s">
        <v>9939</v>
      </c>
      <c r="AC107" s="296"/>
      <c r="AD107" s="296"/>
      <c r="AE107" s="296"/>
      <c r="AF107" s="296"/>
      <c r="AG107" s="296"/>
      <c r="AH107" s="296"/>
      <c r="AI107" s="314"/>
      <c r="AJ107" s="296"/>
      <c r="AK107" s="296"/>
    </row>
    <row r="108" s="285" customFormat="1" ht="14.25" spans="1:37">
      <c r="A108" s="296">
        <v>104</v>
      </c>
      <c r="B108" s="297">
        <v>165</v>
      </c>
      <c r="C108" s="298" t="str">
        <f>VLOOKUP(B108,[4]Sheet2!A:B,2,FALSE)</f>
        <v>HBGH-MJ-JQ-004</v>
      </c>
      <c r="D108" s="296" t="s">
        <v>10109</v>
      </c>
      <c r="E108" s="296" t="s">
        <v>10110</v>
      </c>
      <c r="F108" s="296" t="s">
        <v>9930</v>
      </c>
      <c r="G108" s="191" t="s">
        <v>9941</v>
      </c>
      <c r="H108" s="191" t="s">
        <v>9906</v>
      </c>
      <c r="I108" s="310">
        <v>41578</v>
      </c>
      <c r="J108" s="191">
        <v>69</v>
      </c>
      <c r="K108" s="298" t="s">
        <v>9942</v>
      </c>
      <c r="L108" s="296">
        <v>1</v>
      </c>
      <c r="M108" s="296"/>
      <c r="N108" s="72">
        <v>37322.08</v>
      </c>
      <c r="O108" s="72">
        <v>13640.38</v>
      </c>
      <c r="P108" s="296">
        <v>1</v>
      </c>
      <c r="Q108" s="296"/>
      <c r="R108" s="296"/>
      <c r="S108" s="296"/>
      <c r="T108" s="296">
        <f t="shared" si="4"/>
        <v>0</v>
      </c>
      <c r="U108" s="296"/>
      <c r="V108" s="296"/>
      <c r="W108" s="296">
        <f t="shared" si="5"/>
        <v>0</v>
      </c>
      <c r="X108" s="296">
        <f t="shared" si="6"/>
        <v>0</v>
      </c>
      <c r="Y108" s="296"/>
      <c r="Z108" s="296"/>
      <c r="AA108" s="296">
        <f t="shared" si="7"/>
        <v>-13640.38</v>
      </c>
      <c r="AB108" s="296" t="s">
        <v>9939</v>
      </c>
      <c r="AC108" s="296"/>
      <c r="AD108" s="296"/>
      <c r="AE108" s="296"/>
      <c r="AF108" s="296"/>
      <c r="AG108" s="296"/>
      <c r="AH108" s="296"/>
      <c r="AI108" s="314"/>
      <c r="AJ108" s="296"/>
      <c r="AK108" s="296"/>
    </row>
    <row r="109" s="285" customFormat="1" ht="14.25" spans="1:37">
      <c r="A109" s="296">
        <v>105</v>
      </c>
      <c r="B109" s="297">
        <v>15</v>
      </c>
      <c r="C109" s="298" t="str">
        <f>VLOOKUP(B109,[4]Sheet2!A:B,2,FALSE)</f>
        <v>HBGH-CY-JQ-001</v>
      </c>
      <c r="D109" s="296" t="s">
        <v>10111</v>
      </c>
      <c r="E109" s="296"/>
      <c r="F109" s="296" t="s">
        <v>9930</v>
      </c>
      <c r="G109" s="191" t="s">
        <v>9941</v>
      </c>
      <c r="H109" s="191" t="s">
        <v>9906</v>
      </c>
      <c r="I109" s="310">
        <v>41578</v>
      </c>
      <c r="J109" s="191">
        <v>33</v>
      </c>
      <c r="K109" s="298" t="s">
        <v>9942</v>
      </c>
      <c r="L109" s="296">
        <v>1</v>
      </c>
      <c r="M109" s="296"/>
      <c r="N109" s="72">
        <v>37958</v>
      </c>
      <c r="O109" s="72">
        <v>6080</v>
      </c>
      <c r="P109" s="296">
        <v>1</v>
      </c>
      <c r="Q109" s="296"/>
      <c r="R109" s="296"/>
      <c r="S109" s="296"/>
      <c r="T109" s="296">
        <f t="shared" si="4"/>
        <v>0</v>
      </c>
      <c r="U109" s="296"/>
      <c r="V109" s="296"/>
      <c r="W109" s="296">
        <f t="shared" si="5"/>
        <v>0</v>
      </c>
      <c r="X109" s="296">
        <f t="shared" si="6"/>
        <v>0</v>
      </c>
      <c r="Y109" s="296"/>
      <c r="Z109" s="296"/>
      <c r="AA109" s="296">
        <f t="shared" si="7"/>
        <v>-6080</v>
      </c>
      <c r="AB109" s="296" t="s">
        <v>9939</v>
      </c>
      <c r="AC109" s="296"/>
      <c r="AD109" s="296"/>
      <c r="AE109" s="296"/>
      <c r="AF109" s="296"/>
      <c r="AG109" s="296"/>
      <c r="AH109" s="296"/>
      <c r="AI109" s="314"/>
      <c r="AJ109" s="296"/>
      <c r="AK109" s="296"/>
    </row>
    <row r="110" s="288" customFormat="1" ht="14.25" spans="1:16384">
      <c r="A110" s="317">
        <v>106</v>
      </c>
      <c r="B110" s="318">
        <v>74</v>
      </c>
      <c r="C110" s="319">
        <f>VLOOKUP(B110,[4]Sheet2!A:B,2,FALSE)</f>
        <v>0</v>
      </c>
      <c r="D110" s="317" t="s">
        <v>10112</v>
      </c>
      <c r="E110" s="317"/>
      <c r="F110" s="317" t="s">
        <v>9930</v>
      </c>
      <c r="G110" s="320" t="s">
        <v>9941</v>
      </c>
      <c r="H110" s="320" t="s">
        <v>9906</v>
      </c>
      <c r="I110" s="321">
        <v>41578</v>
      </c>
      <c r="J110" s="320">
        <v>66</v>
      </c>
      <c r="K110" s="319" t="s">
        <v>9942</v>
      </c>
      <c r="L110" s="317">
        <v>1</v>
      </c>
      <c r="M110" s="317"/>
      <c r="N110" s="322">
        <v>61145.51</v>
      </c>
      <c r="O110" s="322">
        <v>5300</v>
      </c>
      <c r="P110" s="317"/>
      <c r="Q110" s="317"/>
      <c r="R110" s="317"/>
      <c r="S110" s="317"/>
      <c r="T110" s="317">
        <f t="shared" si="4"/>
        <v>0</v>
      </c>
      <c r="U110" s="317"/>
      <c r="V110" s="317"/>
      <c r="W110" s="317">
        <f t="shared" si="5"/>
        <v>0</v>
      </c>
      <c r="X110" s="317">
        <f t="shared" si="6"/>
        <v>-1</v>
      </c>
      <c r="Y110" s="317"/>
      <c r="Z110" s="317"/>
      <c r="AA110" s="317">
        <f t="shared" si="7"/>
        <v>-5300</v>
      </c>
      <c r="AB110" s="317"/>
      <c r="AC110" s="317"/>
      <c r="AD110" s="317"/>
      <c r="AE110" s="317"/>
      <c r="AF110" s="317"/>
      <c r="AG110" s="317"/>
      <c r="AH110" s="299" t="s">
        <v>9939</v>
      </c>
      <c r="AI110" s="315"/>
      <c r="AJ110" s="317"/>
      <c r="AK110" s="317"/>
      <c r="AL110" s="323"/>
      <c r="AM110" s="323"/>
      <c r="AN110" s="323"/>
      <c r="AO110" s="323"/>
      <c r="AP110" s="323"/>
      <c r="AQ110" s="323"/>
      <c r="AR110" s="323"/>
      <c r="AS110" s="323"/>
      <c r="AT110" s="323"/>
      <c r="AU110" s="323"/>
      <c r="AV110" s="323"/>
      <c r="AW110" s="323"/>
      <c r="AX110" s="323"/>
      <c r="AY110" s="323"/>
      <c r="AZ110" s="323"/>
      <c r="BA110" s="323"/>
      <c r="BB110" s="323"/>
      <c r="BC110" s="323"/>
      <c r="BD110" s="323"/>
      <c r="BE110" s="323"/>
      <c r="BF110" s="323"/>
      <c r="BG110" s="323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323"/>
      <c r="BR110" s="323"/>
      <c r="BS110" s="323"/>
      <c r="BT110" s="323"/>
      <c r="BU110" s="323"/>
      <c r="BV110" s="323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G110" s="323"/>
      <c r="CH110" s="323"/>
      <c r="CI110" s="323"/>
      <c r="CJ110" s="323"/>
      <c r="CK110" s="323"/>
      <c r="CL110" s="323"/>
      <c r="CM110" s="323"/>
      <c r="CN110" s="323"/>
      <c r="CO110" s="323"/>
      <c r="CP110" s="323"/>
      <c r="CQ110" s="323"/>
      <c r="CR110" s="323"/>
      <c r="CS110" s="323"/>
      <c r="CT110" s="323"/>
      <c r="CU110" s="323"/>
      <c r="CV110" s="323"/>
      <c r="CW110" s="323"/>
      <c r="CX110" s="323"/>
      <c r="CY110" s="323"/>
      <c r="CZ110" s="323"/>
      <c r="DA110" s="323"/>
      <c r="DB110" s="323"/>
      <c r="DC110" s="323"/>
      <c r="DD110" s="323"/>
      <c r="DE110" s="323"/>
      <c r="DF110" s="323"/>
      <c r="DG110" s="323"/>
      <c r="DH110" s="323"/>
      <c r="DI110" s="323"/>
      <c r="DJ110" s="323"/>
      <c r="DK110" s="323"/>
      <c r="DL110" s="323"/>
      <c r="DM110" s="323"/>
      <c r="DN110" s="323"/>
      <c r="DO110" s="323"/>
      <c r="DP110" s="323"/>
      <c r="DQ110" s="323"/>
      <c r="DR110" s="323"/>
      <c r="DS110" s="323"/>
      <c r="DT110" s="323"/>
      <c r="DU110" s="323"/>
      <c r="DV110" s="323"/>
      <c r="DW110" s="323"/>
      <c r="DX110" s="323"/>
      <c r="DY110" s="323"/>
      <c r="DZ110" s="323"/>
      <c r="EA110" s="323"/>
      <c r="EB110" s="323"/>
      <c r="EC110" s="323"/>
      <c r="ED110" s="323"/>
      <c r="EE110" s="323"/>
      <c r="EF110" s="323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323"/>
      <c r="EQ110" s="323"/>
      <c r="ER110" s="323"/>
      <c r="ES110" s="323"/>
      <c r="ET110" s="323"/>
      <c r="EU110" s="323"/>
      <c r="EV110" s="323"/>
      <c r="EW110" s="323"/>
      <c r="EX110" s="323"/>
      <c r="EY110" s="323"/>
      <c r="EZ110" s="323"/>
      <c r="FA110" s="323"/>
      <c r="FB110" s="323"/>
      <c r="FC110" s="323"/>
      <c r="FD110" s="323"/>
      <c r="FE110" s="323"/>
      <c r="FF110" s="323"/>
      <c r="FG110" s="323"/>
      <c r="FH110" s="323"/>
      <c r="FI110" s="323"/>
      <c r="FJ110" s="323"/>
      <c r="FK110" s="323"/>
      <c r="FL110" s="323"/>
      <c r="FM110" s="323"/>
      <c r="FN110" s="323"/>
      <c r="FO110" s="323"/>
      <c r="FP110" s="323"/>
      <c r="FQ110" s="323"/>
      <c r="FR110" s="323"/>
      <c r="FS110" s="323"/>
      <c r="FT110" s="323"/>
      <c r="FU110" s="323"/>
      <c r="FV110" s="323"/>
      <c r="FW110" s="323"/>
      <c r="FX110" s="323"/>
      <c r="FY110" s="323"/>
      <c r="FZ110" s="323"/>
      <c r="GA110" s="323"/>
      <c r="GB110" s="323"/>
      <c r="GC110" s="323"/>
      <c r="GD110" s="323"/>
      <c r="GE110" s="323"/>
      <c r="GF110" s="323"/>
      <c r="GG110" s="323"/>
      <c r="GH110" s="323"/>
      <c r="GI110" s="323"/>
      <c r="GJ110" s="323"/>
      <c r="GK110" s="323"/>
      <c r="GL110" s="323"/>
      <c r="GM110" s="323"/>
      <c r="GN110" s="323"/>
      <c r="GO110" s="323"/>
      <c r="GP110" s="323"/>
      <c r="GQ110" s="323"/>
      <c r="GR110" s="323"/>
      <c r="GS110" s="323"/>
      <c r="GT110" s="323"/>
      <c r="GU110" s="323"/>
      <c r="GV110" s="323"/>
      <c r="GW110" s="323"/>
      <c r="GX110" s="323"/>
      <c r="GY110" s="323"/>
      <c r="GZ110" s="323"/>
      <c r="HA110" s="323"/>
      <c r="HB110" s="323"/>
      <c r="HC110" s="323"/>
      <c r="HD110" s="323"/>
      <c r="HE110" s="323"/>
      <c r="HF110" s="323"/>
      <c r="HG110" s="323"/>
      <c r="HH110" s="323"/>
      <c r="HI110" s="323"/>
      <c r="HJ110" s="323"/>
      <c r="HK110" s="323"/>
      <c r="HL110" s="323"/>
      <c r="HM110" s="323"/>
      <c r="HN110" s="323"/>
      <c r="HO110" s="323"/>
      <c r="HP110" s="323"/>
      <c r="HQ110" s="323"/>
      <c r="HR110" s="323"/>
      <c r="HS110" s="323"/>
      <c r="HT110" s="323"/>
      <c r="HU110" s="323"/>
      <c r="HV110" s="323"/>
      <c r="HW110" s="323"/>
      <c r="HX110" s="323"/>
      <c r="HY110" s="323"/>
      <c r="HZ110" s="323"/>
      <c r="IA110" s="323"/>
      <c r="IB110" s="323"/>
      <c r="IC110" s="323"/>
      <c r="ID110" s="323"/>
      <c r="IE110" s="323"/>
      <c r="IF110" s="323"/>
      <c r="IG110" s="323"/>
      <c r="IH110" s="323"/>
      <c r="II110" s="323"/>
      <c r="IJ110" s="323"/>
      <c r="IK110" s="323"/>
      <c r="IL110" s="323"/>
      <c r="IM110" s="323"/>
      <c r="IN110" s="323"/>
      <c r="IO110" s="323"/>
      <c r="IP110" s="323"/>
      <c r="IQ110" s="323"/>
      <c r="IR110" s="323"/>
      <c r="IS110" s="323"/>
      <c r="IT110" s="323"/>
      <c r="IU110" s="323"/>
      <c r="IV110" s="323"/>
      <c r="IW110" s="323"/>
      <c r="IX110" s="323"/>
      <c r="IY110" s="323"/>
      <c r="IZ110" s="323"/>
      <c r="JA110" s="323"/>
      <c r="JB110" s="323"/>
      <c r="JC110" s="323"/>
      <c r="JD110" s="323"/>
      <c r="JE110" s="323"/>
      <c r="JF110" s="323"/>
      <c r="JG110" s="323"/>
      <c r="JH110" s="323"/>
      <c r="JI110" s="323"/>
      <c r="JJ110" s="323"/>
      <c r="JK110" s="323"/>
      <c r="JL110" s="323"/>
      <c r="JM110" s="323"/>
      <c r="JN110" s="323"/>
      <c r="JO110" s="323"/>
      <c r="JP110" s="323"/>
      <c r="JQ110" s="323"/>
      <c r="JR110" s="323"/>
      <c r="JS110" s="323"/>
      <c r="JT110" s="323"/>
      <c r="JU110" s="323"/>
      <c r="JV110" s="323"/>
      <c r="JW110" s="323"/>
      <c r="JX110" s="323"/>
      <c r="JY110" s="323"/>
      <c r="JZ110" s="323"/>
      <c r="KA110" s="323"/>
      <c r="KB110" s="323"/>
      <c r="KC110" s="323"/>
      <c r="KD110" s="323"/>
      <c r="KE110" s="323"/>
      <c r="KF110" s="323"/>
      <c r="KG110" s="323"/>
      <c r="KH110" s="323"/>
      <c r="KI110" s="323"/>
      <c r="KJ110" s="323"/>
      <c r="KK110" s="323"/>
      <c r="KL110" s="323"/>
      <c r="KM110" s="323"/>
      <c r="KN110" s="323"/>
      <c r="KO110" s="323"/>
      <c r="KP110" s="323"/>
      <c r="KQ110" s="323"/>
      <c r="KR110" s="323"/>
      <c r="KS110" s="323"/>
      <c r="KT110" s="323"/>
      <c r="KU110" s="323"/>
      <c r="KV110" s="323"/>
      <c r="KW110" s="323"/>
      <c r="KX110" s="323"/>
      <c r="KY110" s="323"/>
      <c r="KZ110" s="323"/>
      <c r="LA110" s="323"/>
      <c r="LB110" s="323"/>
      <c r="LC110" s="323"/>
      <c r="LD110" s="323"/>
      <c r="LE110" s="323"/>
      <c r="LF110" s="323"/>
      <c r="LG110" s="323"/>
      <c r="LH110" s="323"/>
      <c r="LI110" s="323"/>
      <c r="LJ110" s="323"/>
      <c r="LK110" s="323"/>
      <c r="LL110" s="323"/>
      <c r="LM110" s="323"/>
      <c r="LN110" s="323"/>
      <c r="LO110" s="323"/>
      <c r="LP110" s="323"/>
      <c r="LQ110" s="323"/>
      <c r="LR110" s="323"/>
      <c r="LS110" s="323"/>
      <c r="LT110" s="323"/>
      <c r="LU110" s="323"/>
      <c r="LV110" s="323"/>
      <c r="LW110" s="323"/>
      <c r="LX110" s="323"/>
      <c r="LY110" s="323"/>
      <c r="LZ110" s="323"/>
      <c r="MA110" s="323"/>
      <c r="MB110" s="323"/>
      <c r="MC110" s="323"/>
      <c r="MD110" s="323"/>
      <c r="ME110" s="323"/>
      <c r="MF110" s="323"/>
      <c r="MG110" s="323"/>
      <c r="MH110" s="323"/>
      <c r="MI110" s="323"/>
      <c r="MJ110" s="323"/>
      <c r="MK110" s="323"/>
      <c r="ML110" s="323"/>
      <c r="MM110" s="323"/>
      <c r="MN110" s="323"/>
      <c r="MO110" s="323"/>
      <c r="MP110" s="323"/>
      <c r="MQ110" s="323"/>
      <c r="MR110" s="323"/>
      <c r="MS110" s="323"/>
      <c r="MT110" s="323"/>
      <c r="MU110" s="323"/>
      <c r="MV110" s="323"/>
      <c r="MW110" s="323"/>
      <c r="MX110" s="323"/>
      <c r="MY110" s="323"/>
      <c r="MZ110" s="323"/>
      <c r="NA110" s="323"/>
      <c r="NB110" s="323"/>
      <c r="NC110" s="323"/>
      <c r="ND110" s="323"/>
      <c r="NE110" s="323"/>
      <c r="NF110" s="323"/>
      <c r="NG110" s="323"/>
      <c r="NH110" s="323"/>
      <c r="NI110" s="323"/>
      <c r="NJ110" s="323"/>
      <c r="NK110" s="323"/>
      <c r="NL110" s="323"/>
      <c r="NM110" s="323"/>
      <c r="NN110" s="323"/>
      <c r="NO110" s="323"/>
      <c r="NP110" s="323"/>
      <c r="NQ110" s="323"/>
      <c r="NR110" s="323"/>
      <c r="NS110" s="323"/>
      <c r="NT110" s="323"/>
      <c r="NU110" s="323"/>
      <c r="NV110" s="323"/>
      <c r="NW110" s="323"/>
      <c r="NX110" s="323"/>
      <c r="NY110" s="323"/>
      <c r="NZ110" s="323"/>
      <c r="OA110" s="323"/>
      <c r="OB110" s="323"/>
      <c r="OC110" s="323"/>
      <c r="OD110" s="323"/>
      <c r="OE110" s="323"/>
      <c r="OF110" s="323"/>
      <c r="OG110" s="323"/>
      <c r="OH110" s="323"/>
      <c r="OI110" s="323"/>
      <c r="OJ110" s="323"/>
      <c r="OK110" s="323"/>
      <c r="OL110" s="323"/>
      <c r="OM110" s="323"/>
      <c r="ON110" s="323"/>
      <c r="OO110" s="323"/>
      <c r="OP110" s="323"/>
      <c r="OQ110" s="323"/>
      <c r="OR110" s="323"/>
      <c r="OS110" s="323"/>
      <c r="OT110" s="323"/>
      <c r="OU110" s="323"/>
      <c r="OV110" s="323"/>
      <c r="OW110" s="323"/>
      <c r="OX110" s="323"/>
      <c r="OY110" s="323"/>
      <c r="OZ110" s="323"/>
      <c r="PA110" s="323"/>
      <c r="PB110" s="323"/>
      <c r="PC110" s="323"/>
      <c r="PD110" s="323"/>
      <c r="PE110" s="323"/>
      <c r="PF110" s="323"/>
      <c r="PG110" s="323"/>
      <c r="PH110" s="323"/>
      <c r="PI110" s="323"/>
      <c r="PJ110" s="323"/>
      <c r="PK110" s="323"/>
      <c r="PL110" s="323"/>
      <c r="PM110" s="323"/>
      <c r="PN110" s="323"/>
      <c r="PO110" s="323"/>
      <c r="PP110" s="323"/>
      <c r="PQ110" s="323"/>
      <c r="PR110" s="323"/>
      <c r="PS110" s="323"/>
      <c r="PT110" s="323"/>
      <c r="PU110" s="323"/>
      <c r="PV110" s="323"/>
      <c r="PW110" s="323"/>
      <c r="PX110" s="323"/>
      <c r="PY110" s="323"/>
      <c r="PZ110" s="323"/>
      <c r="QA110" s="323"/>
      <c r="QB110" s="323"/>
      <c r="QC110" s="323"/>
      <c r="QD110" s="323"/>
      <c r="QE110" s="323"/>
      <c r="QF110" s="323"/>
      <c r="QG110" s="323"/>
      <c r="QH110" s="323"/>
      <c r="QI110" s="323"/>
      <c r="QJ110" s="323"/>
      <c r="QK110" s="323"/>
      <c r="QL110" s="323"/>
      <c r="QM110" s="323"/>
      <c r="QN110" s="323"/>
      <c r="QO110" s="323"/>
      <c r="QP110" s="323"/>
      <c r="QQ110" s="323"/>
      <c r="QR110" s="323"/>
      <c r="QS110" s="323"/>
      <c r="QT110" s="323"/>
      <c r="QU110" s="323"/>
      <c r="QV110" s="323"/>
      <c r="QW110" s="323"/>
      <c r="QX110" s="323"/>
      <c r="QY110" s="323"/>
      <c r="QZ110" s="323"/>
      <c r="RA110" s="323"/>
      <c r="RB110" s="323"/>
      <c r="RC110" s="323"/>
      <c r="RD110" s="323"/>
      <c r="RE110" s="323"/>
      <c r="RF110" s="323"/>
      <c r="RG110" s="323"/>
      <c r="RH110" s="323"/>
      <c r="RI110" s="323"/>
      <c r="RJ110" s="323"/>
      <c r="RK110" s="323"/>
      <c r="RL110" s="323"/>
      <c r="RM110" s="323"/>
      <c r="RN110" s="323"/>
      <c r="RO110" s="323"/>
      <c r="RP110" s="323"/>
      <c r="RQ110" s="323"/>
      <c r="RR110" s="323"/>
      <c r="RS110" s="323"/>
      <c r="RT110" s="323"/>
      <c r="RU110" s="323"/>
      <c r="RV110" s="323"/>
      <c r="RW110" s="323"/>
      <c r="RX110" s="323"/>
      <c r="RY110" s="323"/>
      <c r="RZ110" s="323"/>
      <c r="SA110" s="323"/>
      <c r="SB110" s="323"/>
      <c r="SC110" s="323"/>
      <c r="SD110" s="323"/>
      <c r="SE110" s="323"/>
      <c r="SF110" s="323"/>
      <c r="SG110" s="323"/>
      <c r="SH110" s="323"/>
      <c r="SI110" s="323"/>
      <c r="SJ110" s="323"/>
      <c r="SK110" s="323"/>
      <c r="SL110" s="323"/>
      <c r="SM110" s="323"/>
      <c r="SN110" s="323"/>
      <c r="SO110" s="323"/>
      <c r="SP110" s="323"/>
      <c r="SQ110" s="323"/>
      <c r="SR110" s="323"/>
      <c r="SS110" s="323"/>
      <c r="ST110" s="323"/>
      <c r="SU110" s="323"/>
      <c r="SV110" s="323"/>
      <c r="SW110" s="323"/>
      <c r="SX110" s="323"/>
      <c r="SY110" s="323"/>
      <c r="SZ110" s="323"/>
      <c r="TA110" s="323"/>
      <c r="TB110" s="323"/>
      <c r="TC110" s="323"/>
      <c r="TD110" s="323"/>
      <c r="TE110" s="323"/>
      <c r="TF110" s="323"/>
      <c r="TG110" s="323"/>
      <c r="TH110" s="323"/>
      <c r="TI110" s="323"/>
      <c r="TJ110" s="323"/>
      <c r="TK110" s="323"/>
      <c r="TL110" s="323"/>
      <c r="TM110" s="323"/>
      <c r="TN110" s="323"/>
      <c r="TO110" s="323"/>
      <c r="TP110" s="323"/>
      <c r="TQ110" s="323"/>
      <c r="TR110" s="323"/>
      <c r="TS110" s="323"/>
      <c r="TT110" s="323"/>
      <c r="TU110" s="323"/>
      <c r="TV110" s="323"/>
      <c r="TW110" s="323"/>
      <c r="TX110" s="323"/>
      <c r="TY110" s="323"/>
      <c r="TZ110" s="323"/>
      <c r="UA110" s="323"/>
      <c r="UB110" s="323"/>
      <c r="UC110" s="323"/>
      <c r="UD110" s="323"/>
      <c r="UE110" s="323"/>
      <c r="UF110" s="323"/>
      <c r="UG110" s="323"/>
      <c r="UH110" s="323"/>
      <c r="UI110" s="323"/>
      <c r="UJ110" s="323"/>
      <c r="UK110" s="323"/>
      <c r="UL110" s="323"/>
      <c r="UM110" s="323"/>
      <c r="UN110" s="323"/>
      <c r="UO110" s="323"/>
      <c r="UP110" s="323"/>
      <c r="UQ110" s="323"/>
      <c r="UR110" s="323"/>
      <c r="US110" s="323"/>
      <c r="UT110" s="323"/>
      <c r="UU110" s="323"/>
      <c r="UV110" s="323"/>
      <c r="UW110" s="323"/>
      <c r="UX110" s="323"/>
      <c r="UY110" s="323"/>
      <c r="UZ110" s="323"/>
      <c r="VA110" s="323"/>
      <c r="VB110" s="323"/>
      <c r="VC110" s="323"/>
      <c r="VD110" s="323"/>
      <c r="VE110" s="323"/>
      <c r="VF110" s="323"/>
      <c r="VG110" s="323"/>
      <c r="VH110" s="323"/>
      <c r="VI110" s="323"/>
      <c r="VJ110" s="323"/>
      <c r="VK110" s="323"/>
      <c r="VL110" s="323"/>
      <c r="VM110" s="323"/>
      <c r="VN110" s="323"/>
      <c r="VO110" s="323"/>
      <c r="VP110" s="323"/>
      <c r="VQ110" s="323"/>
      <c r="VR110" s="323"/>
      <c r="VS110" s="323"/>
      <c r="VT110" s="323"/>
      <c r="VU110" s="323"/>
      <c r="VV110" s="323"/>
      <c r="VW110" s="323"/>
      <c r="VX110" s="323"/>
      <c r="VY110" s="323"/>
      <c r="VZ110" s="323"/>
      <c r="WA110" s="323"/>
      <c r="WB110" s="323"/>
      <c r="WC110" s="323"/>
      <c r="WD110" s="323"/>
      <c r="WE110" s="323"/>
      <c r="WF110" s="323"/>
      <c r="WG110" s="323"/>
      <c r="WH110" s="323"/>
      <c r="WI110" s="323"/>
      <c r="WJ110" s="323"/>
      <c r="WK110" s="323"/>
      <c r="WL110" s="323"/>
      <c r="WM110" s="323"/>
      <c r="WN110" s="323"/>
      <c r="WO110" s="323"/>
      <c r="WP110" s="323"/>
      <c r="WQ110" s="323"/>
      <c r="WR110" s="323"/>
      <c r="WS110" s="323"/>
      <c r="WT110" s="323"/>
      <c r="WU110" s="323"/>
      <c r="WV110" s="323"/>
      <c r="WW110" s="323"/>
      <c r="WX110" s="323"/>
      <c r="WY110" s="323"/>
      <c r="WZ110" s="323"/>
      <c r="XA110" s="323"/>
      <c r="XB110" s="323"/>
      <c r="XC110" s="323"/>
      <c r="XD110" s="323"/>
      <c r="XE110" s="323"/>
      <c r="XF110" s="323"/>
      <c r="XG110" s="323"/>
      <c r="XH110" s="323"/>
      <c r="XI110" s="323"/>
      <c r="XJ110" s="323"/>
      <c r="XK110" s="323"/>
      <c r="XL110" s="323"/>
      <c r="XM110" s="323"/>
      <c r="XN110" s="323"/>
      <c r="XO110" s="323"/>
      <c r="XP110" s="323"/>
      <c r="XQ110" s="323"/>
      <c r="XR110" s="323"/>
      <c r="XS110" s="323"/>
      <c r="XT110" s="323"/>
      <c r="XU110" s="323"/>
      <c r="XV110" s="323"/>
      <c r="XW110" s="323"/>
      <c r="XX110" s="323"/>
      <c r="XY110" s="323"/>
      <c r="XZ110" s="323"/>
      <c r="YA110" s="323"/>
      <c r="YB110" s="323"/>
      <c r="YC110" s="323"/>
      <c r="YD110" s="323"/>
      <c r="YE110" s="323"/>
      <c r="YF110" s="323"/>
      <c r="YG110" s="323"/>
      <c r="YH110" s="323"/>
      <c r="YI110" s="323"/>
      <c r="YJ110" s="323"/>
      <c r="YK110" s="323"/>
      <c r="YL110" s="323"/>
      <c r="YM110" s="323"/>
      <c r="YN110" s="323"/>
      <c r="YO110" s="323"/>
      <c r="YP110" s="323"/>
      <c r="YQ110" s="323"/>
      <c r="YR110" s="323"/>
      <c r="YS110" s="323"/>
      <c r="YT110" s="323"/>
      <c r="YU110" s="323"/>
      <c r="YV110" s="323"/>
      <c r="YW110" s="323"/>
      <c r="YX110" s="323"/>
      <c r="YY110" s="323"/>
      <c r="YZ110" s="323"/>
      <c r="ZA110" s="323"/>
      <c r="ZB110" s="323"/>
      <c r="ZC110" s="323"/>
      <c r="ZD110" s="323"/>
      <c r="ZE110" s="323"/>
      <c r="ZF110" s="323"/>
      <c r="ZG110" s="323"/>
      <c r="ZH110" s="323"/>
      <c r="ZI110" s="323"/>
      <c r="ZJ110" s="323"/>
      <c r="ZK110" s="323"/>
      <c r="ZL110" s="323"/>
      <c r="ZM110" s="323"/>
      <c r="ZN110" s="323"/>
      <c r="ZO110" s="323"/>
      <c r="ZP110" s="323"/>
      <c r="ZQ110" s="323"/>
      <c r="ZR110" s="323"/>
      <c r="ZS110" s="323"/>
      <c r="ZT110" s="323"/>
      <c r="ZU110" s="323"/>
      <c r="ZV110" s="323"/>
      <c r="ZW110" s="323"/>
      <c r="ZX110" s="323"/>
      <c r="ZY110" s="323"/>
      <c r="ZZ110" s="323"/>
      <c r="AAA110" s="323"/>
      <c r="AAB110" s="323"/>
      <c r="AAC110" s="323"/>
      <c r="AAD110" s="323"/>
      <c r="AAE110" s="323"/>
      <c r="AAF110" s="323"/>
      <c r="AAG110" s="323"/>
      <c r="AAH110" s="323"/>
      <c r="AAI110" s="323"/>
      <c r="AAJ110" s="323"/>
      <c r="AAK110" s="323"/>
      <c r="AAL110" s="323"/>
      <c r="AAM110" s="323"/>
      <c r="AAN110" s="323"/>
      <c r="AAO110" s="323"/>
      <c r="AAP110" s="323"/>
      <c r="AAQ110" s="323"/>
      <c r="AAR110" s="323"/>
      <c r="AAS110" s="323"/>
      <c r="AAT110" s="323"/>
      <c r="AAU110" s="323"/>
      <c r="AAV110" s="323"/>
      <c r="AAW110" s="323"/>
      <c r="AAX110" s="323"/>
      <c r="AAY110" s="323"/>
      <c r="AAZ110" s="323"/>
      <c r="ABA110" s="323"/>
      <c r="ABB110" s="323"/>
      <c r="ABC110" s="323"/>
      <c r="ABD110" s="323"/>
      <c r="ABE110" s="323"/>
      <c r="ABF110" s="323"/>
      <c r="ABG110" s="323"/>
      <c r="ABH110" s="323"/>
      <c r="ABI110" s="323"/>
      <c r="ABJ110" s="323"/>
      <c r="ABK110" s="323"/>
      <c r="ABL110" s="323"/>
      <c r="ABM110" s="323"/>
      <c r="ABN110" s="323"/>
      <c r="ABO110" s="323"/>
      <c r="ABP110" s="323"/>
      <c r="ABQ110" s="323"/>
      <c r="ABR110" s="323"/>
      <c r="ABS110" s="323"/>
      <c r="ABT110" s="323"/>
      <c r="ABU110" s="323"/>
      <c r="ABV110" s="323"/>
      <c r="ABW110" s="323"/>
      <c r="ABX110" s="323"/>
      <c r="ABY110" s="323"/>
      <c r="ABZ110" s="323"/>
      <c r="ACA110" s="323"/>
      <c r="ACB110" s="323"/>
      <c r="ACC110" s="323"/>
      <c r="ACD110" s="323"/>
      <c r="ACE110" s="323"/>
      <c r="ACF110" s="323"/>
      <c r="ACG110" s="323"/>
      <c r="ACH110" s="323"/>
      <c r="ACI110" s="323"/>
      <c r="ACJ110" s="323"/>
      <c r="ACK110" s="323"/>
      <c r="ACL110" s="323"/>
      <c r="ACM110" s="323"/>
      <c r="ACN110" s="323"/>
      <c r="ACO110" s="323"/>
      <c r="ACP110" s="323"/>
      <c r="ACQ110" s="323"/>
      <c r="ACR110" s="323"/>
      <c r="ACS110" s="323"/>
      <c r="ACT110" s="323"/>
      <c r="ACU110" s="323"/>
      <c r="ACV110" s="323"/>
      <c r="ACW110" s="323"/>
      <c r="ACX110" s="323"/>
      <c r="ACY110" s="323"/>
      <c r="ACZ110" s="323"/>
      <c r="ADA110" s="323"/>
      <c r="ADB110" s="323"/>
      <c r="ADC110" s="323"/>
      <c r="ADD110" s="323"/>
      <c r="ADE110" s="323"/>
      <c r="ADF110" s="323"/>
      <c r="ADG110" s="323"/>
      <c r="ADH110" s="323"/>
      <c r="ADI110" s="323"/>
      <c r="ADJ110" s="323"/>
      <c r="ADK110" s="323"/>
      <c r="ADL110" s="323"/>
      <c r="ADM110" s="323"/>
      <c r="ADN110" s="323"/>
      <c r="ADO110" s="323"/>
      <c r="ADP110" s="323"/>
      <c r="ADQ110" s="323"/>
      <c r="ADR110" s="323"/>
      <c r="ADS110" s="323"/>
      <c r="ADT110" s="323"/>
      <c r="ADU110" s="323"/>
      <c r="ADV110" s="323"/>
      <c r="ADW110" s="323"/>
      <c r="ADX110" s="323"/>
      <c r="ADY110" s="323"/>
      <c r="ADZ110" s="323"/>
      <c r="AEA110" s="323"/>
      <c r="AEB110" s="323"/>
      <c r="AEC110" s="323"/>
      <c r="AED110" s="323"/>
      <c r="AEE110" s="323"/>
      <c r="AEF110" s="323"/>
      <c r="AEG110" s="323"/>
      <c r="AEH110" s="323"/>
      <c r="AEI110" s="323"/>
      <c r="AEJ110" s="323"/>
      <c r="AEK110" s="323"/>
      <c r="AEL110" s="323"/>
      <c r="AEM110" s="323"/>
      <c r="AEN110" s="323"/>
      <c r="AEO110" s="323"/>
      <c r="AEP110" s="323"/>
      <c r="AEQ110" s="323"/>
      <c r="AER110" s="323"/>
      <c r="AES110" s="323"/>
      <c r="AET110" s="323"/>
      <c r="AEU110" s="323"/>
      <c r="AEV110" s="323"/>
      <c r="AEW110" s="323"/>
      <c r="AEX110" s="323"/>
      <c r="AEY110" s="323"/>
      <c r="AEZ110" s="323"/>
      <c r="AFA110" s="323"/>
      <c r="AFB110" s="323"/>
      <c r="AFC110" s="323"/>
      <c r="AFD110" s="323"/>
      <c r="AFE110" s="323"/>
      <c r="AFF110" s="323"/>
      <c r="AFG110" s="323"/>
      <c r="AFH110" s="323"/>
      <c r="AFI110" s="323"/>
      <c r="AFJ110" s="323"/>
      <c r="AFK110" s="323"/>
      <c r="AFL110" s="323"/>
      <c r="AFM110" s="323"/>
      <c r="AFN110" s="323"/>
      <c r="AFO110" s="323"/>
      <c r="AFP110" s="323"/>
      <c r="AFQ110" s="323"/>
      <c r="AFR110" s="323"/>
      <c r="AFS110" s="323"/>
      <c r="AFT110" s="323"/>
      <c r="AFU110" s="323"/>
      <c r="AFV110" s="323"/>
      <c r="AFW110" s="323"/>
      <c r="AFX110" s="323"/>
      <c r="AFY110" s="323"/>
      <c r="AFZ110" s="323"/>
      <c r="AGA110" s="323"/>
      <c r="AGB110" s="323"/>
      <c r="AGC110" s="323"/>
      <c r="AGD110" s="323"/>
      <c r="AGE110" s="323"/>
      <c r="AGF110" s="323"/>
      <c r="AGG110" s="323"/>
      <c r="AGH110" s="323"/>
      <c r="AGI110" s="323"/>
      <c r="AGJ110" s="323"/>
      <c r="AGK110" s="323"/>
      <c r="AGL110" s="323"/>
      <c r="AGM110" s="323"/>
      <c r="AGN110" s="323"/>
      <c r="AGO110" s="323"/>
      <c r="AGP110" s="323"/>
      <c r="AGQ110" s="323"/>
      <c r="AGR110" s="323"/>
      <c r="AGS110" s="323"/>
      <c r="AGT110" s="323"/>
      <c r="AGU110" s="323"/>
      <c r="AGV110" s="323"/>
      <c r="AGW110" s="323"/>
      <c r="AGX110" s="323"/>
      <c r="AGY110" s="323"/>
      <c r="AGZ110" s="323"/>
      <c r="AHA110" s="323"/>
      <c r="AHB110" s="323"/>
      <c r="AHC110" s="323"/>
      <c r="AHD110" s="323"/>
      <c r="AHE110" s="323"/>
      <c r="AHF110" s="323"/>
      <c r="AHG110" s="323"/>
      <c r="AHH110" s="323"/>
      <c r="AHI110" s="323"/>
      <c r="AHJ110" s="323"/>
      <c r="AHK110" s="323"/>
      <c r="AHL110" s="323"/>
      <c r="AHM110" s="323"/>
      <c r="AHN110" s="323"/>
      <c r="AHO110" s="323"/>
      <c r="AHP110" s="323"/>
      <c r="AHQ110" s="323"/>
      <c r="AHR110" s="323"/>
      <c r="AHS110" s="323"/>
      <c r="AHT110" s="323"/>
      <c r="AHU110" s="323"/>
      <c r="AHV110" s="323"/>
      <c r="AHW110" s="323"/>
      <c r="AHX110" s="323"/>
      <c r="AHY110" s="323"/>
      <c r="AHZ110" s="323"/>
      <c r="AIA110" s="323"/>
      <c r="AIB110" s="323"/>
      <c r="AIC110" s="323"/>
      <c r="AID110" s="323"/>
      <c r="AIE110" s="323"/>
      <c r="AIF110" s="323"/>
      <c r="AIG110" s="323"/>
      <c r="AIH110" s="323"/>
      <c r="AII110" s="323"/>
      <c r="AIJ110" s="323"/>
      <c r="AIK110" s="323"/>
      <c r="AIL110" s="323"/>
      <c r="AIM110" s="323"/>
      <c r="AIN110" s="323"/>
      <c r="AIO110" s="323"/>
      <c r="AIP110" s="323"/>
      <c r="AIQ110" s="323"/>
      <c r="AIR110" s="323"/>
      <c r="AIS110" s="323"/>
      <c r="AIT110" s="323"/>
      <c r="AIU110" s="323"/>
      <c r="AIV110" s="323"/>
      <c r="AIW110" s="323"/>
      <c r="AIX110" s="323"/>
      <c r="AIY110" s="323"/>
      <c r="AIZ110" s="323"/>
      <c r="AJA110" s="323"/>
      <c r="AJB110" s="323"/>
      <c r="AJC110" s="323"/>
      <c r="AJD110" s="323"/>
      <c r="AJE110" s="323"/>
      <c r="AJF110" s="323"/>
      <c r="AJG110" s="323"/>
      <c r="AJH110" s="323"/>
      <c r="AJI110" s="323"/>
      <c r="AJJ110" s="323"/>
      <c r="AJK110" s="323"/>
      <c r="AJL110" s="323"/>
      <c r="AJM110" s="323"/>
      <c r="AJN110" s="323"/>
      <c r="AJO110" s="323"/>
      <c r="AJP110" s="323"/>
      <c r="AJQ110" s="323"/>
      <c r="AJR110" s="323"/>
      <c r="AJS110" s="323"/>
      <c r="AJT110" s="323"/>
      <c r="AJU110" s="323"/>
      <c r="AJV110" s="323"/>
      <c r="AJW110" s="323"/>
      <c r="AJX110" s="323"/>
      <c r="AJY110" s="323"/>
      <c r="AJZ110" s="323"/>
      <c r="AKA110" s="323"/>
      <c r="AKB110" s="323"/>
      <c r="AKC110" s="323"/>
      <c r="AKD110" s="323"/>
      <c r="AKE110" s="323"/>
      <c r="AKF110" s="323"/>
      <c r="AKG110" s="323"/>
      <c r="AKH110" s="323"/>
      <c r="AKI110" s="323"/>
      <c r="AKJ110" s="323"/>
      <c r="AKK110" s="323"/>
      <c r="AKL110" s="323"/>
      <c r="AKM110" s="323"/>
      <c r="AKN110" s="323"/>
      <c r="AKO110" s="323"/>
      <c r="AKP110" s="323"/>
      <c r="AKQ110" s="323"/>
      <c r="AKR110" s="323"/>
      <c r="AKS110" s="323"/>
      <c r="AKT110" s="323"/>
      <c r="AKU110" s="323"/>
      <c r="AKV110" s="323"/>
      <c r="AKW110" s="323"/>
      <c r="AKX110" s="323"/>
      <c r="AKY110" s="323"/>
      <c r="AKZ110" s="323"/>
      <c r="ALA110" s="323"/>
      <c r="ALB110" s="323"/>
      <c r="ALC110" s="323"/>
      <c r="ALD110" s="323"/>
      <c r="ALE110" s="323"/>
      <c r="ALF110" s="323"/>
      <c r="ALG110" s="323"/>
      <c r="ALH110" s="323"/>
      <c r="ALI110" s="323"/>
      <c r="ALJ110" s="323"/>
      <c r="ALK110" s="323"/>
      <c r="ALL110" s="323"/>
      <c r="ALM110" s="323"/>
      <c r="ALN110" s="323"/>
      <c r="ALO110" s="323"/>
      <c r="ALP110" s="323"/>
      <c r="ALQ110" s="323"/>
      <c r="ALR110" s="323"/>
      <c r="ALS110" s="323"/>
      <c r="ALT110" s="323"/>
      <c r="ALU110" s="323"/>
      <c r="ALV110" s="323"/>
      <c r="ALW110" s="323"/>
      <c r="ALX110" s="323"/>
      <c r="ALY110" s="323"/>
      <c r="ALZ110" s="323"/>
      <c r="AMA110" s="323"/>
      <c r="AMB110" s="323"/>
      <c r="AMC110" s="323"/>
      <c r="AMD110" s="323"/>
      <c r="AME110" s="323"/>
      <c r="AMF110" s="323"/>
      <c r="AMG110" s="323"/>
      <c r="AMH110" s="323"/>
      <c r="AMI110" s="323"/>
      <c r="AMJ110" s="323"/>
      <c r="AMK110" s="323"/>
      <c r="AML110" s="323"/>
      <c r="AMM110" s="323"/>
      <c r="AMN110" s="323"/>
      <c r="AMO110" s="323"/>
      <c r="AMP110" s="323"/>
      <c r="AMQ110" s="323"/>
      <c r="AMR110" s="323"/>
      <c r="AMS110" s="323"/>
      <c r="AMT110" s="323"/>
      <c r="AMU110" s="323"/>
      <c r="AMV110" s="323"/>
      <c r="AMW110" s="323"/>
      <c r="AMX110" s="323"/>
      <c r="AMY110" s="323"/>
      <c r="AMZ110" s="323"/>
      <c r="ANA110" s="323"/>
      <c r="ANB110" s="323"/>
      <c r="ANC110" s="323"/>
      <c r="AND110" s="323"/>
      <c r="ANE110" s="323"/>
      <c r="ANF110" s="323"/>
      <c r="ANG110" s="323"/>
      <c r="ANH110" s="323"/>
      <c r="ANI110" s="323"/>
      <c r="ANJ110" s="323"/>
      <c r="ANK110" s="323"/>
      <c r="ANL110" s="323"/>
      <c r="ANM110" s="323"/>
      <c r="ANN110" s="323"/>
      <c r="ANO110" s="323"/>
      <c r="ANP110" s="323"/>
      <c r="ANQ110" s="323"/>
      <c r="ANR110" s="323"/>
      <c r="ANS110" s="323"/>
      <c r="ANT110" s="323"/>
      <c r="ANU110" s="323"/>
      <c r="ANV110" s="323"/>
      <c r="ANW110" s="323"/>
      <c r="ANX110" s="323"/>
      <c r="ANY110" s="323"/>
      <c r="ANZ110" s="323"/>
      <c r="AOA110" s="323"/>
      <c r="AOB110" s="323"/>
      <c r="AOC110" s="323"/>
      <c r="AOD110" s="323"/>
      <c r="AOE110" s="323"/>
      <c r="AOF110" s="323"/>
      <c r="AOG110" s="323"/>
      <c r="AOH110" s="323"/>
      <c r="AOI110" s="323"/>
      <c r="AOJ110" s="323"/>
      <c r="AOK110" s="323"/>
      <c r="AOL110" s="323"/>
      <c r="AOM110" s="323"/>
      <c r="AON110" s="323"/>
      <c r="AOO110" s="323"/>
      <c r="AOP110" s="323"/>
      <c r="AOQ110" s="323"/>
      <c r="AOR110" s="323"/>
      <c r="AOS110" s="323"/>
      <c r="AOT110" s="323"/>
      <c r="AOU110" s="323"/>
      <c r="AOV110" s="323"/>
      <c r="AOW110" s="323"/>
      <c r="AOX110" s="323"/>
      <c r="AOY110" s="323"/>
      <c r="AOZ110" s="323"/>
      <c r="APA110" s="323"/>
      <c r="APB110" s="323"/>
      <c r="APC110" s="323"/>
      <c r="APD110" s="323"/>
      <c r="APE110" s="323"/>
      <c r="APF110" s="323"/>
      <c r="APG110" s="323"/>
      <c r="APH110" s="323"/>
      <c r="API110" s="323"/>
      <c r="APJ110" s="323"/>
      <c r="APK110" s="323"/>
      <c r="APL110" s="323"/>
      <c r="APM110" s="323"/>
      <c r="APN110" s="323"/>
      <c r="APO110" s="323"/>
      <c r="APP110" s="323"/>
      <c r="APQ110" s="323"/>
      <c r="APR110" s="323"/>
      <c r="APS110" s="323"/>
      <c r="APT110" s="323"/>
      <c r="APU110" s="323"/>
      <c r="APV110" s="323"/>
      <c r="APW110" s="323"/>
      <c r="APX110" s="323"/>
      <c r="APY110" s="323"/>
      <c r="APZ110" s="323"/>
      <c r="AQA110" s="323"/>
      <c r="AQB110" s="323"/>
      <c r="AQC110" s="323"/>
      <c r="AQD110" s="323"/>
      <c r="AQE110" s="323"/>
      <c r="AQF110" s="323"/>
      <c r="AQG110" s="323"/>
      <c r="AQH110" s="323"/>
      <c r="AQI110" s="323"/>
      <c r="AQJ110" s="323"/>
      <c r="AQK110" s="323"/>
      <c r="AQL110" s="323"/>
      <c r="AQM110" s="323"/>
      <c r="AQN110" s="323"/>
      <c r="AQO110" s="323"/>
      <c r="AQP110" s="323"/>
      <c r="AQQ110" s="323"/>
      <c r="AQR110" s="323"/>
      <c r="AQS110" s="323"/>
      <c r="AQT110" s="323"/>
      <c r="AQU110" s="323"/>
      <c r="AQV110" s="323"/>
      <c r="AQW110" s="323"/>
      <c r="AQX110" s="323"/>
      <c r="AQY110" s="323"/>
      <c r="AQZ110" s="323"/>
      <c r="ARA110" s="323"/>
      <c r="ARB110" s="323"/>
      <c r="ARC110" s="323"/>
      <c r="ARD110" s="323"/>
      <c r="ARE110" s="323"/>
      <c r="ARF110" s="323"/>
      <c r="ARG110" s="323"/>
      <c r="ARH110" s="323"/>
      <c r="ARI110" s="323"/>
      <c r="ARJ110" s="323"/>
      <c r="ARK110" s="323"/>
      <c r="ARL110" s="323"/>
      <c r="ARM110" s="323"/>
      <c r="ARN110" s="323"/>
      <c r="ARO110" s="323"/>
      <c r="ARP110" s="323"/>
      <c r="ARQ110" s="323"/>
      <c r="ARR110" s="323"/>
      <c r="ARS110" s="323"/>
      <c r="ART110" s="323"/>
      <c r="ARU110" s="323"/>
      <c r="ARV110" s="323"/>
      <c r="ARW110" s="323"/>
      <c r="ARX110" s="323"/>
      <c r="ARY110" s="323"/>
      <c r="ARZ110" s="323"/>
      <c r="ASA110" s="323"/>
      <c r="ASB110" s="323"/>
      <c r="ASC110" s="323"/>
      <c r="ASD110" s="323"/>
      <c r="ASE110" s="323"/>
      <c r="ASF110" s="323"/>
      <c r="ASG110" s="323"/>
      <c r="ASH110" s="323"/>
      <c r="ASI110" s="323"/>
      <c r="ASJ110" s="323"/>
      <c r="ASK110" s="323"/>
      <c r="ASL110" s="323"/>
      <c r="ASM110" s="323"/>
      <c r="ASN110" s="323"/>
      <c r="ASO110" s="323"/>
      <c r="ASP110" s="323"/>
      <c r="ASQ110" s="323"/>
      <c r="ASR110" s="323"/>
      <c r="ASS110" s="323"/>
      <c r="AST110" s="323"/>
      <c r="ASU110" s="323"/>
      <c r="ASV110" s="323"/>
      <c r="ASW110" s="323"/>
      <c r="ASX110" s="323"/>
      <c r="ASY110" s="323"/>
      <c r="ASZ110" s="323"/>
      <c r="ATA110" s="323"/>
      <c r="ATB110" s="323"/>
      <c r="ATC110" s="323"/>
      <c r="ATD110" s="323"/>
      <c r="ATE110" s="323"/>
      <c r="ATF110" s="323"/>
      <c r="ATG110" s="323"/>
      <c r="ATH110" s="323"/>
      <c r="ATI110" s="323"/>
      <c r="ATJ110" s="323"/>
      <c r="ATK110" s="323"/>
      <c r="ATL110" s="323"/>
      <c r="ATM110" s="323"/>
      <c r="ATN110" s="323"/>
      <c r="ATO110" s="323"/>
      <c r="ATP110" s="323"/>
      <c r="ATQ110" s="323"/>
      <c r="ATR110" s="323"/>
      <c r="ATS110" s="323"/>
      <c r="ATT110" s="323"/>
      <c r="ATU110" s="323"/>
      <c r="ATV110" s="323"/>
      <c r="ATW110" s="323"/>
      <c r="ATX110" s="323"/>
      <c r="ATY110" s="323"/>
      <c r="ATZ110" s="323"/>
      <c r="AUA110" s="323"/>
      <c r="AUB110" s="323"/>
      <c r="AUC110" s="323"/>
      <c r="AUD110" s="323"/>
      <c r="AUE110" s="323"/>
      <c r="AUF110" s="323"/>
      <c r="AUG110" s="323"/>
      <c r="AUH110" s="323"/>
      <c r="AUI110" s="323"/>
      <c r="AUJ110" s="323"/>
      <c r="AUK110" s="323"/>
      <c r="AUL110" s="323"/>
      <c r="AUM110" s="323"/>
      <c r="AUN110" s="323"/>
      <c r="AUO110" s="323"/>
      <c r="AUP110" s="323"/>
      <c r="AUQ110" s="323"/>
      <c r="AUR110" s="323"/>
      <c r="AUS110" s="323"/>
      <c r="AUT110" s="323"/>
      <c r="AUU110" s="323"/>
      <c r="AUV110" s="323"/>
      <c r="AUW110" s="323"/>
      <c r="AUX110" s="323"/>
      <c r="AUY110" s="323"/>
      <c r="AUZ110" s="323"/>
      <c r="AVA110" s="323"/>
      <c r="AVB110" s="323"/>
      <c r="AVC110" s="323"/>
      <c r="AVD110" s="323"/>
      <c r="AVE110" s="323"/>
      <c r="AVF110" s="323"/>
      <c r="AVG110" s="323"/>
      <c r="AVH110" s="323"/>
      <c r="AVI110" s="323"/>
      <c r="AVJ110" s="323"/>
      <c r="AVK110" s="323"/>
      <c r="AVL110" s="323"/>
      <c r="AVM110" s="323"/>
      <c r="AVN110" s="323"/>
      <c r="AVO110" s="323"/>
      <c r="AVP110" s="323"/>
      <c r="AVQ110" s="323"/>
      <c r="AVR110" s="323"/>
      <c r="AVS110" s="323"/>
      <c r="AVT110" s="323"/>
      <c r="AVU110" s="323"/>
      <c r="AVV110" s="323"/>
      <c r="AVW110" s="323"/>
      <c r="AVX110" s="323"/>
      <c r="AVY110" s="323"/>
      <c r="AVZ110" s="323"/>
      <c r="AWA110" s="323"/>
      <c r="AWB110" s="323"/>
      <c r="AWC110" s="323"/>
      <c r="AWD110" s="323"/>
      <c r="AWE110" s="323"/>
      <c r="AWF110" s="323"/>
      <c r="AWG110" s="323"/>
      <c r="AWH110" s="323"/>
      <c r="AWI110" s="323"/>
      <c r="AWJ110" s="323"/>
      <c r="AWK110" s="323"/>
      <c r="AWL110" s="323"/>
      <c r="AWM110" s="323"/>
      <c r="AWN110" s="323"/>
      <c r="AWO110" s="323"/>
      <c r="AWP110" s="323"/>
      <c r="AWQ110" s="323"/>
      <c r="AWR110" s="323"/>
      <c r="AWS110" s="323"/>
      <c r="AWT110" s="323"/>
      <c r="AWU110" s="323"/>
      <c r="AWV110" s="323"/>
      <c r="AWW110" s="323"/>
      <c r="AWX110" s="323"/>
      <c r="AWY110" s="323"/>
      <c r="AWZ110" s="323"/>
      <c r="AXA110" s="323"/>
      <c r="AXB110" s="323"/>
      <c r="AXC110" s="323"/>
      <c r="AXD110" s="323"/>
      <c r="AXE110" s="323"/>
      <c r="AXF110" s="323"/>
      <c r="AXG110" s="323"/>
      <c r="AXH110" s="323"/>
      <c r="AXI110" s="323"/>
      <c r="AXJ110" s="323"/>
      <c r="AXK110" s="323"/>
      <c r="AXL110" s="323"/>
      <c r="AXM110" s="323"/>
      <c r="AXN110" s="323"/>
      <c r="AXO110" s="323"/>
      <c r="AXP110" s="323"/>
      <c r="AXQ110" s="323"/>
      <c r="AXR110" s="323"/>
      <c r="AXS110" s="323"/>
      <c r="AXT110" s="323"/>
      <c r="AXU110" s="323"/>
      <c r="AXV110" s="323"/>
      <c r="AXW110" s="323"/>
      <c r="AXX110" s="323"/>
      <c r="AXY110" s="323"/>
      <c r="AXZ110" s="323"/>
      <c r="AYA110" s="323"/>
      <c r="AYB110" s="323"/>
      <c r="AYC110" s="323"/>
      <c r="AYD110" s="323"/>
      <c r="AYE110" s="323"/>
      <c r="AYF110" s="323"/>
      <c r="AYG110" s="323"/>
      <c r="AYH110" s="323"/>
      <c r="AYI110" s="323"/>
      <c r="AYJ110" s="323"/>
      <c r="AYK110" s="323"/>
      <c r="AYL110" s="323"/>
      <c r="AYM110" s="323"/>
      <c r="AYN110" s="323"/>
      <c r="AYO110" s="323"/>
      <c r="AYP110" s="323"/>
      <c r="AYQ110" s="323"/>
      <c r="AYR110" s="323"/>
      <c r="AYS110" s="323"/>
      <c r="AYT110" s="323"/>
      <c r="AYU110" s="323"/>
      <c r="AYV110" s="323"/>
      <c r="AYW110" s="323"/>
      <c r="AYX110" s="323"/>
      <c r="AYY110" s="323"/>
      <c r="AYZ110" s="323"/>
      <c r="AZA110" s="323"/>
      <c r="AZB110" s="323"/>
      <c r="AZC110" s="323"/>
      <c r="AZD110" s="323"/>
      <c r="AZE110" s="323"/>
      <c r="AZF110" s="323"/>
      <c r="AZG110" s="323"/>
      <c r="AZH110" s="323"/>
      <c r="AZI110" s="323"/>
      <c r="AZJ110" s="323"/>
      <c r="AZK110" s="323"/>
      <c r="AZL110" s="323"/>
      <c r="AZM110" s="323"/>
      <c r="AZN110" s="323"/>
      <c r="AZO110" s="323"/>
      <c r="AZP110" s="323"/>
      <c r="AZQ110" s="323"/>
      <c r="AZR110" s="323"/>
      <c r="AZS110" s="323"/>
      <c r="AZT110" s="323"/>
      <c r="AZU110" s="323"/>
      <c r="AZV110" s="323"/>
      <c r="AZW110" s="323"/>
      <c r="AZX110" s="323"/>
      <c r="AZY110" s="323"/>
      <c r="AZZ110" s="323"/>
      <c r="BAA110" s="323"/>
      <c r="BAB110" s="323"/>
      <c r="BAC110" s="323"/>
      <c r="BAD110" s="323"/>
      <c r="BAE110" s="323"/>
      <c r="BAF110" s="323"/>
      <c r="BAG110" s="323"/>
      <c r="BAH110" s="323"/>
      <c r="BAI110" s="323"/>
      <c r="BAJ110" s="323"/>
      <c r="BAK110" s="323"/>
      <c r="BAL110" s="323"/>
      <c r="BAM110" s="323"/>
      <c r="BAN110" s="323"/>
      <c r="BAO110" s="323"/>
      <c r="BAP110" s="323"/>
      <c r="BAQ110" s="323"/>
      <c r="BAR110" s="323"/>
      <c r="BAS110" s="323"/>
      <c r="BAT110" s="323"/>
      <c r="BAU110" s="323"/>
      <c r="BAV110" s="323"/>
      <c r="BAW110" s="323"/>
      <c r="BAX110" s="323"/>
      <c r="BAY110" s="323"/>
      <c r="BAZ110" s="323"/>
      <c r="BBA110" s="323"/>
      <c r="BBB110" s="323"/>
      <c r="BBC110" s="323"/>
      <c r="BBD110" s="323"/>
      <c r="BBE110" s="323"/>
      <c r="BBF110" s="323"/>
      <c r="BBG110" s="323"/>
      <c r="BBH110" s="323"/>
      <c r="BBI110" s="323"/>
      <c r="BBJ110" s="323"/>
      <c r="BBK110" s="323"/>
      <c r="BBL110" s="323"/>
      <c r="BBM110" s="323"/>
      <c r="BBN110" s="323"/>
      <c r="BBO110" s="323"/>
      <c r="BBP110" s="323"/>
      <c r="BBQ110" s="323"/>
      <c r="BBR110" s="323"/>
      <c r="BBS110" s="323"/>
      <c r="BBT110" s="323"/>
      <c r="BBU110" s="323"/>
      <c r="BBV110" s="323"/>
      <c r="BBW110" s="323"/>
      <c r="BBX110" s="323"/>
      <c r="BBY110" s="323"/>
      <c r="BBZ110" s="323"/>
      <c r="BCA110" s="323"/>
      <c r="BCB110" s="323"/>
      <c r="BCC110" s="323"/>
      <c r="BCD110" s="323"/>
      <c r="BCE110" s="323"/>
      <c r="BCF110" s="323"/>
      <c r="BCG110" s="323"/>
      <c r="BCH110" s="323"/>
      <c r="BCI110" s="323"/>
      <c r="BCJ110" s="323"/>
      <c r="BCK110" s="323"/>
      <c r="BCL110" s="323"/>
      <c r="BCM110" s="323"/>
      <c r="BCN110" s="323"/>
      <c r="BCO110" s="323"/>
      <c r="BCP110" s="323"/>
      <c r="BCQ110" s="323"/>
      <c r="BCR110" s="323"/>
      <c r="BCS110" s="323"/>
      <c r="BCT110" s="323"/>
      <c r="BCU110" s="323"/>
      <c r="BCV110" s="323"/>
      <c r="BCW110" s="323"/>
      <c r="BCX110" s="323"/>
      <c r="BCY110" s="323"/>
      <c r="BCZ110" s="323"/>
      <c r="BDA110" s="323"/>
      <c r="BDB110" s="323"/>
      <c r="BDC110" s="323"/>
      <c r="BDD110" s="323"/>
      <c r="BDE110" s="323"/>
      <c r="BDF110" s="323"/>
      <c r="BDG110" s="323"/>
      <c r="BDH110" s="323"/>
      <c r="BDI110" s="323"/>
      <c r="BDJ110" s="323"/>
      <c r="BDK110" s="323"/>
      <c r="BDL110" s="323"/>
      <c r="BDM110" s="323"/>
      <c r="BDN110" s="323"/>
      <c r="BDO110" s="323"/>
      <c r="BDP110" s="323"/>
      <c r="BDQ110" s="323"/>
      <c r="BDR110" s="323"/>
      <c r="BDS110" s="323"/>
      <c r="BDT110" s="323"/>
      <c r="BDU110" s="323"/>
      <c r="BDV110" s="323"/>
      <c r="BDW110" s="323"/>
      <c r="BDX110" s="323"/>
      <c r="BDY110" s="323"/>
      <c r="BDZ110" s="323"/>
      <c r="BEA110" s="323"/>
      <c r="BEB110" s="323"/>
      <c r="BEC110" s="323"/>
      <c r="BED110" s="323"/>
      <c r="BEE110" s="323"/>
      <c r="BEF110" s="323"/>
      <c r="BEG110" s="323"/>
      <c r="BEH110" s="323"/>
      <c r="BEI110" s="323"/>
      <c r="BEJ110" s="323"/>
      <c r="BEK110" s="323"/>
      <c r="BEL110" s="323"/>
      <c r="BEM110" s="323"/>
      <c r="BEN110" s="323"/>
      <c r="BEO110" s="323"/>
      <c r="BEP110" s="323"/>
      <c r="BEQ110" s="323"/>
      <c r="BER110" s="323"/>
      <c r="BES110" s="323"/>
      <c r="BET110" s="323"/>
      <c r="BEU110" s="323"/>
      <c r="BEV110" s="323"/>
      <c r="BEW110" s="323"/>
      <c r="BEX110" s="323"/>
      <c r="BEY110" s="323"/>
      <c r="BEZ110" s="323"/>
      <c r="BFA110" s="323"/>
      <c r="BFB110" s="323"/>
      <c r="BFC110" s="323"/>
      <c r="BFD110" s="323"/>
      <c r="BFE110" s="323"/>
      <c r="BFF110" s="323"/>
      <c r="BFG110" s="323"/>
      <c r="BFH110" s="323"/>
      <c r="BFI110" s="323"/>
      <c r="BFJ110" s="323"/>
      <c r="BFK110" s="323"/>
      <c r="BFL110" s="323"/>
      <c r="BFM110" s="323"/>
      <c r="BFN110" s="323"/>
      <c r="BFO110" s="323"/>
      <c r="BFP110" s="323"/>
      <c r="BFQ110" s="323"/>
      <c r="BFR110" s="323"/>
      <c r="BFS110" s="323"/>
      <c r="BFT110" s="323"/>
      <c r="BFU110" s="323"/>
      <c r="BFV110" s="323"/>
      <c r="BFW110" s="323"/>
      <c r="BFX110" s="323"/>
      <c r="BFY110" s="323"/>
      <c r="BFZ110" s="323"/>
      <c r="BGA110" s="323"/>
      <c r="BGB110" s="323"/>
      <c r="BGC110" s="323"/>
      <c r="BGD110" s="323"/>
      <c r="BGE110" s="323"/>
      <c r="BGF110" s="323"/>
      <c r="BGG110" s="323"/>
      <c r="BGH110" s="323"/>
      <c r="BGI110" s="323"/>
      <c r="BGJ110" s="323"/>
      <c r="BGK110" s="323"/>
      <c r="BGL110" s="323"/>
      <c r="BGM110" s="323"/>
      <c r="BGN110" s="323"/>
      <c r="BGO110" s="323"/>
      <c r="BGP110" s="323"/>
      <c r="BGQ110" s="323"/>
      <c r="BGR110" s="323"/>
      <c r="BGS110" s="323"/>
      <c r="BGT110" s="323"/>
      <c r="BGU110" s="323"/>
      <c r="BGV110" s="323"/>
      <c r="BGW110" s="323"/>
      <c r="BGX110" s="323"/>
      <c r="BGY110" s="323"/>
      <c r="BGZ110" s="323"/>
      <c r="BHA110" s="323"/>
      <c r="BHB110" s="323"/>
      <c r="BHC110" s="323"/>
      <c r="BHD110" s="323"/>
      <c r="BHE110" s="323"/>
      <c r="BHF110" s="323"/>
      <c r="BHG110" s="323"/>
      <c r="BHH110" s="323"/>
      <c r="BHI110" s="323"/>
      <c r="BHJ110" s="323"/>
      <c r="BHK110" s="323"/>
      <c r="BHL110" s="323"/>
      <c r="BHM110" s="323"/>
      <c r="BHN110" s="323"/>
      <c r="BHO110" s="323"/>
      <c r="BHP110" s="323"/>
      <c r="BHQ110" s="323"/>
      <c r="BHR110" s="323"/>
      <c r="BHS110" s="323"/>
      <c r="BHT110" s="323"/>
      <c r="BHU110" s="323"/>
      <c r="BHV110" s="323"/>
      <c r="BHW110" s="323"/>
      <c r="BHX110" s="323"/>
      <c r="BHY110" s="323"/>
      <c r="BHZ110" s="323"/>
      <c r="BIA110" s="323"/>
      <c r="BIB110" s="323"/>
      <c r="BIC110" s="323"/>
      <c r="BID110" s="323"/>
      <c r="BIE110" s="323"/>
      <c r="BIF110" s="323"/>
      <c r="BIG110" s="323"/>
      <c r="BIH110" s="323"/>
      <c r="BII110" s="323"/>
      <c r="BIJ110" s="323"/>
      <c r="BIK110" s="323"/>
      <c r="BIL110" s="323"/>
      <c r="BIM110" s="323"/>
      <c r="BIN110" s="323"/>
      <c r="BIO110" s="323"/>
      <c r="BIP110" s="323"/>
      <c r="BIQ110" s="323"/>
      <c r="BIR110" s="323"/>
      <c r="BIS110" s="323"/>
      <c r="BIT110" s="323"/>
      <c r="BIU110" s="323"/>
      <c r="BIV110" s="323"/>
      <c r="BIW110" s="323"/>
      <c r="BIX110" s="323"/>
      <c r="BIY110" s="323"/>
      <c r="BIZ110" s="323"/>
      <c r="BJA110" s="323"/>
      <c r="BJB110" s="323"/>
      <c r="BJC110" s="323"/>
      <c r="BJD110" s="323"/>
      <c r="BJE110" s="323"/>
      <c r="BJF110" s="323"/>
      <c r="BJG110" s="323"/>
      <c r="BJH110" s="323"/>
      <c r="BJI110" s="323"/>
      <c r="BJJ110" s="323"/>
      <c r="BJK110" s="323"/>
      <c r="BJL110" s="323"/>
      <c r="BJM110" s="323"/>
      <c r="BJN110" s="323"/>
      <c r="BJO110" s="323"/>
      <c r="BJP110" s="323"/>
      <c r="BJQ110" s="323"/>
      <c r="BJR110" s="323"/>
      <c r="BJS110" s="323"/>
      <c r="BJT110" s="323"/>
      <c r="BJU110" s="323"/>
      <c r="BJV110" s="323"/>
      <c r="BJW110" s="323"/>
      <c r="BJX110" s="323"/>
      <c r="BJY110" s="323"/>
      <c r="BJZ110" s="323"/>
      <c r="BKA110" s="323"/>
      <c r="BKB110" s="323"/>
      <c r="BKC110" s="323"/>
      <c r="BKD110" s="323"/>
      <c r="BKE110" s="323"/>
      <c r="BKF110" s="323"/>
      <c r="BKG110" s="323"/>
      <c r="BKH110" s="323"/>
      <c r="BKI110" s="323"/>
      <c r="BKJ110" s="323"/>
      <c r="BKK110" s="323"/>
      <c r="BKL110" s="323"/>
      <c r="BKM110" s="323"/>
      <c r="BKN110" s="323"/>
      <c r="BKO110" s="323"/>
      <c r="BKP110" s="323"/>
      <c r="BKQ110" s="323"/>
      <c r="BKR110" s="323"/>
      <c r="BKS110" s="323"/>
      <c r="BKT110" s="323"/>
      <c r="BKU110" s="323"/>
      <c r="BKV110" s="323"/>
      <c r="BKW110" s="323"/>
      <c r="BKX110" s="323"/>
      <c r="BKY110" s="323"/>
      <c r="BKZ110" s="323"/>
      <c r="BLA110" s="323"/>
      <c r="BLB110" s="323"/>
      <c r="BLC110" s="323"/>
      <c r="BLD110" s="323"/>
      <c r="BLE110" s="323"/>
      <c r="BLF110" s="323"/>
      <c r="BLG110" s="323"/>
      <c r="BLH110" s="323"/>
      <c r="BLI110" s="323"/>
      <c r="BLJ110" s="323"/>
      <c r="BLK110" s="323"/>
      <c r="BLL110" s="323"/>
      <c r="BLM110" s="323"/>
      <c r="BLN110" s="323"/>
      <c r="BLO110" s="323"/>
      <c r="BLP110" s="323"/>
      <c r="BLQ110" s="323"/>
      <c r="BLR110" s="323"/>
      <c r="BLS110" s="323"/>
      <c r="BLT110" s="323"/>
      <c r="BLU110" s="323"/>
      <c r="BLV110" s="323"/>
      <c r="BLW110" s="323"/>
      <c r="BLX110" s="323"/>
      <c r="BLY110" s="323"/>
      <c r="BLZ110" s="323"/>
      <c r="BMA110" s="323"/>
      <c r="BMB110" s="323"/>
      <c r="BMC110" s="323"/>
      <c r="BMD110" s="323"/>
      <c r="BME110" s="323"/>
      <c r="BMF110" s="323"/>
      <c r="BMG110" s="323"/>
      <c r="BMH110" s="323"/>
      <c r="BMI110" s="323"/>
      <c r="BMJ110" s="323"/>
      <c r="BMK110" s="323"/>
      <c r="BML110" s="323"/>
      <c r="BMM110" s="323"/>
      <c r="BMN110" s="323"/>
      <c r="BMO110" s="323"/>
      <c r="BMP110" s="323"/>
      <c r="BMQ110" s="323"/>
      <c r="BMR110" s="323"/>
      <c r="BMS110" s="323"/>
      <c r="BMT110" s="323"/>
      <c r="BMU110" s="323"/>
      <c r="BMV110" s="323"/>
      <c r="BMW110" s="323"/>
      <c r="BMX110" s="323"/>
      <c r="BMY110" s="323"/>
      <c r="BMZ110" s="323"/>
      <c r="BNA110" s="323"/>
      <c r="BNB110" s="323"/>
      <c r="BNC110" s="323"/>
      <c r="BND110" s="323"/>
      <c r="BNE110" s="323"/>
      <c r="BNF110" s="323"/>
      <c r="BNG110" s="323"/>
      <c r="BNH110" s="323"/>
      <c r="BNI110" s="323"/>
      <c r="BNJ110" s="323"/>
      <c r="BNK110" s="323"/>
      <c r="BNL110" s="323"/>
      <c r="BNM110" s="323"/>
      <c r="BNN110" s="323"/>
      <c r="BNO110" s="323"/>
      <c r="BNP110" s="323"/>
      <c r="BNQ110" s="323"/>
      <c r="BNR110" s="323"/>
      <c r="BNS110" s="323"/>
      <c r="BNT110" s="323"/>
      <c r="BNU110" s="323"/>
      <c r="BNV110" s="323"/>
      <c r="BNW110" s="323"/>
      <c r="BNX110" s="323"/>
      <c r="BNY110" s="323"/>
      <c r="BNZ110" s="323"/>
      <c r="BOA110" s="323"/>
      <c r="BOB110" s="323"/>
      <c r="BOC110" s="323"/>
      <c r="BOD110" s="323"/>
      <c r="BOE110" s="323"/>
      <c r="BOF110" s="323"/>
      <c r="BOG110" s="323"/>
      <c r="BOH110" s="323"/>
      <c r="BOI110" s="323"/>
      <c r="BOJ110" s="323"/>
      <c r="BOK110" s="323"/>
      <c r="BOL110" s="323"/>
      <c r="BOM110" s="323"/>
      <c r="BON110" s="323"/>
      <c r="BOO110" s="323"/>
      <c r="BOP110" s="323"/>
      <c r="BOQ110" s="323"/>
      <c r="BOR110" s="323"/>
      <c r="BOS110" s="323"/>
      <c r="BOT110" s="323"/>
      <c r="BOU110" s="323"/>
      <c r="BOV110" s="323"/>
      <c r="BOW110" s="323"/>
      <c r="BOX110" s="323"/>
      <c r="BOY110" s="323"/>
      <c r="BOZ110" s="323"/>
      <c r="BPA110" s="323"/>
      <c r="BPB110" s="323"/>
      <c r="BPC110" s="323"/>
      <c r="BPD110" s="323"/>
      <c r="BPE110" s="323"/>
      <c r="BPF110" s="323"/>
      <c r="BPG110" s="323"/>
      <c r="BPH110" s="323"/>
      <c r="BPI110" s="323"/>
      <c r="BPJ110" s="323"/>
      <c r="BPK110" s="323"/>
      <c r="BPL110" s="323"/>
      <c r="BPM110" s="323"/>
      <c r="BPN110" s="323"/>
      <c r="BPO110" s="323"/>
      <c r="BPP110" s="323"/>
      <c r="BPQ110" s="323"/>
      <c r="BPR110" s="323"/>
      <c r="BPS110" s="323"/>
      <c r="BPT110" s="323"/>
      <c r="BPU110" s="323"/>
      <c r="BPV110" s="323"/>
      <c r="BPW110" s="323"/>
      <c r="BPX110" s="323"/>
      <c r="BPY110" s="323"/>
      <c r="BPZ110" s="323"/>
      <c r="BQA110" s="323"/>
      <c r="BQB110" s="323"/>
      <c r="BQC110" s="323"/>
      <c r="BQD110" s="323"/>
      <c r="BQE110" s="323"/>
      <c r="BQF110" s="323"/>
      <c r="BQG110" s="323"/>
      <c r="BQH110" s="323"/>
      <c r="BQI110" s="323"/>
      <c r="BQJ110" s="323"/>
      <c r="BQK110" s="323"/>
      <c r="BQL110" s="323"/>
      <c r="BQM110" s="323"/>
      <c r="BQN110" s="323"/>
      <c r="BQO110" s="323"/>
      <c r="BQP110" s="323"/>
      <c r="BQQ110" s="323"/>
      <c r="BQR110" s="323"/>
      <c r="BQS110" s="323"/>
      <c r="BQT110" s="323"/>
      <c r="BQU110" s="323"/>
      <c r="BQV110" s="323"/>
      <c r="BQW110" s="323"/>
      <c r="BQX110" s="323"/>
      <c r="BQY110" s="323"/>
      <c r="BQZ110" s="323"/>
      <c r="BRA110" s="323"/>
      <c r="BRB110" s="323"/>
      <c r="BRC110" s="323"/>
      <c r="BRD110" s="323"/>
      <c r="BRE110" s="323"/>
      <c r="BRF110" s="323"/>
      <c r="BRG110" s="323"/>
      <c r="BRH110" s="323"/>
      <c r="BRI110" s="323"/>
      <c r="BRJ110" s="323"/>
      <c r="BRK110" s="323"/>
      <c r="BRL110" s="323"/>
      <c r="BRM110" s="323"/>
      <c r="BRN110" s="323"/>
      <c r="BRO110" s="323"/>
      <c r="BRP110" s="323"/>
      <c r="BRQ110" s="323"/>
      <c r="BRR110" s="323"/>
      <c r="BRS110" s="323"/>
      <c r="BRT110" s="323"/>
      <c r="BRU110" s="323"/>
      <c r="BRV110" s="323"/>
      <c r="BRW110" s="323"/>
      <c r="BRX110" s="323"/>
      <c r="BRY110" s="323"/>
      <c r="BRZ110" s="323"/>
      <c r="BSA110" s="323"/>
      <c r="BSB110" s="323"/>
      <c r="BSC110" s="323"/>
      <c r="BSD110" s="323"/>
      <c r="BSE110" s="323"/>
      <c r="BSF110" s="323"/>
      <c r="BSG110" s="323"/>
      <c r="BSH110" s="323"/>
      <c r="BSI110" s="323"/>
      <c r="BSJ110" s="323"/>
      <c r="BSK110" s="323"/>
      <c r="BSL110" s="323"/>
      <c r="BSM110" s="323"/>
      <c r="BSN110" s="323"/>
      <c r="BSO110" s="323"/>
      <c r="BSP110" s="323"/>
      <c r="BSQ110" s="323"/>
      <c r="BSR110" s="323"/>
      <c r="BSS110" s="323"/>
      <c r="BST110" s="323"/>
      <c r="BSU110" s="323"/>
      <c r="BSV110" s="323"/>
      <c r="BSW110" s="323"/>
      <c r="BSX110" s="323"/>
      <c r="BSY110" s="323"/>
      <c r="BSZ110" s="323"/>
      <c r="BTA110" s="323"/>
      <c r="BTB110" s="323"/>
      <c r="BTC110" s="323"/>
      <c r="BTD110" s="323"/>
      <c r="BTE110" s="323"/>
      <c r="BTF110" s="323"/>
      <c r="BTG110" s="323"/>
      <c r="BTH110" s="323"/>
      <c r="BTI110" s="323"/>
      <c r="BTJ110" s="323"/>
      <c r="BTK110" s="323"/>
      <c r="BTL110" s="323"/>
      <c r="BTM110" s="323"/>
      <c r="BTN110" s="323"/>
      <c r="BTO110" s="323"/>
      <c r="BTP110" s="323"/>
      <c r="BTQ110" s="323"/>
      <c r="BTR110" s="323"/>
      <c r="BTS110" s="323"/>
      <c r="BTT110" s="323"/>
      <c r="BTU110" s="323"/>
      <c r="BTV110" s="323"/>
      <c r="BTW110" s="323"/>
      <c r="BTX110" s="323"/>
      <c r="BTY110" s="323"/>
      <c r="BTZ110" s="323"/>
      <c r="BUA110" s="323"/>
      <c r="BUB110" s="323"/>
      <c r="BUC110" s="323"/>
      <c r="BUD110" s="323"/>
      <c r="BUE110" s="323"/>
      <c r="BUF110" s="323"/>
      <c r="BUG110" s="323"/>
      <c r="BUH110" s="323"/>
      <c r="BUI110" s="323"/>
      <c r="BUJ110" s="323"/>
      <c r="BUK110" s="323"/>
      <c r="BUL110" s="323"/>
      <c r="BUM110" s="323"/>
      <c r="BUN110" s="323"/>
      <c r="BUO110" s="323"/>
      <c r="BUP110" s="323"/>
      <c r="BUQ110" s="323"/>
      <c r="BUR110" s="323"/>
      <c r="BUS110" s="323"/>
      <c r="BUT110" s="323"/>
      <c r="BUU110" s="323"/>
      <c r="BUV110" s="323"/>
      <c r="BUW110" s="323"/>
      <c r="BUX110" s="323"/>
      <c r="BUY110" s="323"/>
      <c r="BUZ110" s="323"/>
      <c r="BVA110" s="323"/>
      <c r="BVB110" s="323"/>
      <c r="BVC110" s="323"/>
      <c r="BVD110" s="323"/>
      <c r="BVE110" s="323"/>
      <c r="BVF110" s="323"/>
      <c r="BVG110" s="323"/>
      <c r="BVH110" s="323"/>
      <c r="BVI110" s="323"/>
      <c r="BVJ110" s="323"/>
      <c r="BVK110" s="323"/>
      <c r="BVL110" s="323"/>
      <c r="BVM110" s="323"/>
      <c r="BVN110" s="323"/>
      <c r="BVO110" s="323"/>
      <c r="BVP110" s="323"/>
      <c r="BVQ110" s="323"/>
      <c r="BVR110" s="323"/>
      <c r="BVS110" s="323"/>
      <c r="BVT110" s="323"/>
      <c r="BVU110" s="323"/>
      <c r="BVV110" s="323"/>
      <c r="BVW110" s="323"/>
      <c r="BVX110" s="323"/>
      <c r="BVY110" s="323"/>
      <c r="BVZ110" s="323"/>
      <c r="BWA110" s="323"/>
      <c r="BWB110" s="323"/>
      <c r="BWC110" s="323"/>
      <c r="BWD110" s="323"/>
      <c r="BWE110" s="323"/>
      <c r="BWF110" s="323"/>
      <c r="BWG110" s="323"/>
      <c r="BWH110" s="323"/>
      <c r="BWI110" s="323"/>
      <c r="BWJ110" s="323"/>
      <c r="BWK110" s="323"/>
      <c r="BWL110" s="323"/>
      <c r="BWM110" s="323"/>
      <c r="BWN110" s="323"/>
      <c r="BWO110" s="323"/>
      <c r="BWP110" s="323"/>
      <c r="BWQ110" s="323"/>
      <c r="BWR110" s="323"/>
      <c r="BWS110" s="323"/>
      <c r="BWT110" s="323"/>
      <c r="BWU110" s="323"/>
      <c r="BWV110" s="323"/>
      <c r="BWW110" s="323"/>
      <c r="BWX110" s="323"/>
      <c r="BWY110" s="323"/>
      <c r="BWZ110" s="323"/>
      <c r="BXA110" s="323"/>
      <c r="BXB110" s="323"/>
      <c r="BXC110" s="323"/>
      <c r="BXD110" s="323"/>
      <c r="BXE110" s="323"/>
      <c r="BXF110" s="323"/>
      <c r="BXG110" s="323"/>
      <c r="BXH110" s="323"/>
      <c r="BXI110" s="323"/>
      <c r="BXJ110" s="323"/>
      <c r="BXK110" s="323"/>
      <c r="BXL110" s="323"/>
      <c r="BXM110" s="323"/>
      <c r="BXN110" s="323"/>
      <c r="BXO110" s="323"/>
      <c r="BXP110" s="323"/>
      <c r="BXQ110" s="323"/>
      <c r="BXR110" s="323"/>
      <c r="BXS110" s="323"/>
      <c r="BXT110" s="323"/>
      <c r="BXU110" s="323"/>
      <c r="BXV110" s="323"/>
      <c r="BXW110" s="323"/>
      <c r="BXX110" s="323"/>
      <c r="BXY110" s="323"/>
      <c r="BXZ110" s="323"/>
      <c r="BYA110" s="323"/>
      <c r="BYB110" s="323"/>
      <c r="BYC110" s="323"/>
      <c r="BYD110" s="323"/>
      <c r="BYE110" s="323"/>
      <c r="BYF110" s="323"/>
      <c r="BYG110" s="323"/>
      <c r="BYH110" s="323"/>
      <c r="BYI110" s="323"/>
      <c r="BYJ110" s="323"/>
      <c r="BYK110" s="323"/>
      <c r="BYL110" s="323"/>
      <c r="BYM110" s="323"/>
      <c r="BYN110" s="323"/>
      <c r="BYO110" s="323"/>
      <c r="BYP110" s="323"/>
      <c r="BYQ110" s="323"/>
      <c r="BYR110" s="323"/>
      <c r="BYS110" s="323"/>
      <c r="BYT110" s="323"/>
      <c r="BYU110" s="323"/>
      <c r="BYV110" s="323"/>
      <c r="BYW110" s="323"/>
      <c r="BYX110" s="323"/>
      <c r="BYY110" s="323"/>
      <c r="BYZ110" s="323"/>
      <c r="BZA110" s="323"/>
      <c r="BZB110" s="323"/>
      <c r="BZC110" s="323"/>
      <c r="BZD110" s="323"/>
      <c r="BZE110" s="323"/>
      <c r="BZF110" s="323"/>
      <c r="BZG110" s="323"/>
      <c r="BZH110" s="323"/>
      <c r="BZI110" s="323"/>
      <c r="BZJ110" s="323"/>
      <c r="BZK110" s="323"/>
      <c r="BZL110" s="323"/>
      <c r="BZM110" s="323"/>
      <c r="BZN110" s="323"/>
      <c r="BZO110" s="323"/>
      <c r="BZP110" s="323"/>
      <c r="BZQ110" s="323"/>
      <c r="BZR110" s="323"/>
      <c r="BZS110" s="323"/>
      <c r="BZT110" s="323"/>
      <c r="BZU110" s="323"/>
      <c r="BZV110" s="323"/>
      <c r="BZW110" s="323"/>
      <c r="BZX110" s="323"/>
      <c r="BZY110" s="323"/>
      <c r="BZZ110" s="323"/>
      <c r="CAA110" s="323"/>
      <c r="CAB110" s="323"/>
      <c r="CAC110" s="323"/>
      <c r="CAD110" s="323"/>
      <c r="CAE110" s="323"/>
      <c r="CAF110" s="323"/>
      <c r="CAG110" s="323"/>
      <c r="CAH110" s="323"/>
      <c r="CAI110" s="323"/>
      <c r="CAJ110" s="323"/>
      <c r="CAK110" s="323"/>
      <c r="CAL110" s="323"/>
      <c r="CAM110" s="323"/>
      <c r="CAN110" s="323"/>
      <c r="CAO110" s="323"/>
      <c r="CAP110" s="323"/>
      <c r="CAQ110" s="323"/>
      <c r="CAR110" s="323"/>
      <c r="CAS110" s="323"/>
      <c r="CAT110" s="323"/>
      <c r="CAU110" s="323"/>
      <c r="CAV110" s="323"/>
      <c r="CAW110" s="323"/>
      <c r="CAX110" s="323"/>
      <c r="CAY110" s="323"/>
      <c r="CAZ110" s="323"/>
      <c r="CBA110" s="323"/>
      <c r="CBB110" s="323"/>
      <c r="CBC110" s="323"/>
      <c r="CBD110" s="323"/>
      <c r="CBE110" s="323"/>
      <c r="CBF110" s="323"/>
      <c r="CBG110" s="323"/>
      <c r="CBH110" s="323"/>
      <c r="CBI110" s="323"/>
      <c r="CBJ110" s="323"/>
      <c r="CBK110" s="323"/>
      <c r="CBL110" s="323"/>
      <c r="CBM110" s="323"/>
      <c r="CBN110" s="323"/>
      <c r="CBO110" s="323"/>
      <c r="CBP110" s="323"/>
      <c r="CBQ110" s="323"/>
      <c r="CBR110" s="323"/>
      <c r="CBS110" s="323"/>
      <c r="CBT110" s="323"/>
      <c r="CBU110" s="323"/>
      <c r="CBV110" s="323"/>
      <c r="CBW110" s="323"/>
      <c r="CBX110" s="323"/>
      <c r="CBY110" s="323"/>
      <c r="CBZ110" s="323"/>
      <c r="CCA110" s="323"/>
      <c r="CCB110" s="323"/>
      <c r="CCC110" s="323"/>
      <c r="CCD110" s="323"/>
      <c r="CCE110" s="323"/>
      <c r="CCF110" s="323"/>
      <c r="CCG110" s="323"/>
      <c r="CCH110" s="323"/>
      <c r="CCI110" s="323"/>
      <c r="CCJ110" s="323"/>
      <c r="CCK110" s="323"/>
      <c r="CCL110" s="323"/>
      <c r="CCM110" s="323"/>
      <c r="CCN110" s="323"/>
      <c r="CCO110" s="323"/>
      <c r="CCP110" s="323"/>
      <c r="CCQ110" s="323"/>
      <c r="CCR110" s="323"/>
      <c r="CCS110" s="323"/>
      <c r="CCT110" s="323"/>
      <c r="CCU110" s="323"/>
      <c r="CCV110" s="323"/>
      <c r="CCW110" s="323"/>
      <c r="CCX110" s="323"/>
      <c r="CCY110" s="323"/>
      <c r="CCZ110" s="323"/>
      <c r="CDA110" s="323"/>
      <c r="CDB110" s="323"/>
      <c r="CDC110" s="323"/>
      <c r="CDD110" s="323"/>
      <c r="CDE110" s="323"/>
      <c r="CDF110" s="323"/>
      <c r="CDG110" s="323"/>
      <c r="CDH110" s="323"/>
      <c r="CDI110" s="323"/>
      <c r="CDJ110" s="323"/>
      <c r="CDK110" s="323"/>
      <c r="CDL110" s="323"/>
      <c r="CDM110" s="323"/>
      <c r="CDN110" s="323"/>
      <c r="CDO110" s="323"/>
      <c r="CDP110" s="323"/>
      <c r="CDQ110" s="323"/>
      <c r="CDR110" s="323"/>
      <c r="CDS110" s="323"/>
      <c r="CDT110" s="323"/>
      <c r="CDU110" s="323"/>
      <c r="CDV110" s="323"/>
      <c r="CDW110" s="323"/>
      <c r="CDX110" s="323"/>
      <c r="CDY110" s="323"/>
      <c r="CDZ110" s="323"/>
      <c r="CEA110" s="323"/>
      <c r="CEB110" s="323"/>
      <c r="CEC110" s="323"/>
      <c r="CED110" s="323"/>
      <c r="CEE110" s="323"/>
      <c r="CEF110" s="323"/>
      <c r="CEG110" s="323"/>
      <c r="CEH110" s="323"/>
      <c r="CEI110" s="323"/>
      <c r="CEJ110" s="323"/>
      <c r="CEK110" s="323"/>
      <c r="CEL110" s="323"/>
      <c r="CEM110" s="323"/>
      <c r="CEN110" s="323"/>
      <c r="CEO110" s="323"/>
      <c r="CEP110" s="323"/>
      <c r="CEQ110" s="323"/>
      <c r="CER110" s="323"/>
      <c r="CES110" s="323"/>
      <c r="CET110" s="323"/>
      <c r="CEU110" s="323"/>
      <c r="CEV110" s="323"/>
      <c r="CEW110" s="323"/>
      <c r="CEX110" s="323"/>
      <c r="CEY110" s="323"/>
      <c r="CEZ110" s="323"/>
      <c r="CFA110" s="323"/>
      <c r="CFB110" s="323"/>
      <c r="CFC110" s="323"/>
      <c r="CFD110" s="323"/>
      <c r="CFE110" s="323"/>
      <c r="CFF110" s="323"/>
      <c r="CFG110" s="323"/>
      <c r="CFH110" s="323"/>
      <c r="CFI110" s="323"/>
      <c r="CFJ110" s="323"/>
      <c r="CFK110" s="323"/>
      <c r="CFL110" s="323"/>
      <c r="CFM110" s="323"/>
      <c r="CFN110" s="323"/>
      <c r="CFO110" s="323"/>
      <c r="CFP110" s="323"/>
      <c r="CFQ110" s="323"/>
      <c r="CFR110" s="323"/>
      <c r="CFS110" s="323"/>
      <c r="CFT110" s="323"/>
      <c r="CFU110" s="323"/>
      <c r="CFV110" s="323"/>
      <c r="CFW110" s="323"/>
      <c r="CFX110" s="323"/>
      <c r="CFY110" s="323"/>
      <c r="CFZ110" s="323"/>
      <c r="CGA110" s="323"/>
      <c r="CGB110" s="323"/>
      <c r="CGC110" s="323"/>
      <c r="CGD110" s="323"/>
      <c r="CGE110" s="323"/>
      <c r="CGF110" s="323"/>
      <c r="CGG110" s="323"/>
      <c r="CGH110" s="323"/>
      <c r="CGI110" s="323"/>
      <c r="CGJ110" s="323"/>
      <c r="CGK110" s="323"/>
      <c r="CGL110" s="323"/>
      <c r="CGM110" s="323"/>
      <c r="CGN110" s="323"/>
      <c r="CGO110" s="323"/>
      <c r="CGP110" s="323"/>
      <c r="CGQ110" s="323"/>
      <c r="CGR110" s="323"/>
      <c r="CGS110" s="323"/>
      <c r="CGT110" s="323"/>
      <c r="CGU110" s="323"/>
      <c r="CGV110" s="323"/>
      <c r="CGW110" s="323"/>
      <c r="CGX110" s="323"/>
      <c r="CGY110" s="323"/>
      <c r="CGZ110" s="323"/>
      <c r="CHA110" s="323"/>
      <c r="CHB110" s="323"/>
      <c r="CHC110" s="323"/>
      <c r="CHD110" s="323"/>
      <c r="CHE110" s="323"/>
      <c r="CHF110" s="323"/>
      <c r="CHG110" s="323"/>
      <c r="CHH110" s="323"/>
      <c r="CHI110" s="323"/>
      <c r="CHJ110" s="323"/>
      <c r="CHK110" s="323"/>
      <c r="CHL110" s="323"/>
      <c r="CHM110" s="323"/>
      <c r="CHN110" s="323"/>
      <c r="CHO110" s="323"/>
      <c r="CHP110" s="323"/>
      <c r="CHQ110" s="323"/>
      <c r="CHR110" s="323"/>
      <c r="CHS110" s="323"/>
      <c r="CHT110" s="323"/>
      <c r="CHU110" s="323"/>
      <c r="CHV110" s="323"/>
      <c r="CHW110" s="323"/>
      <c r="CHX110" s="323"/>
      <c r="CHY110" s="323"/>
      <c r="CHZ110" s="323"/>
      <c r="CIA110" s="323"/>
      <c r="CIB110" s="323"/>
      <c r="CIC110" s="323"/>
      <c r="CID110" s="323"/>
      <c r="CIE110" s="323"/>
      <c r="CIF110" s="323"/>
      <c r="CIG110" s="323"/>
      <c r="CIH110" s="323"/>
      <c r="CII110" s="323"/>
      <c r="CIJ110" s="323"/>
      <c r="CIK110" s="323"/>
      <c r="CIL110" s="323"/>
      <c r="CIM110" s="323"/>
      <c r="CIN110" s="323"/>
      <c r="CIO110" s="323"/>
      <c r="CIP110" s="323"/>
      <c r="CIQ110" s="323"/>
      <c r="CIR110" s="323"/>
      <c r="CIS110" s="323"/>
      <c r="CIT110" s="323"/>
      <c r="CIU110" s="323"/>
      <c r="CIV110" s="323"/>
      <c r="CIW110" s="323"/>
      <c r="CIX110" s="323"/>
      <c r="CIY110" s="323"/>
      <c r="CIZ110" s="323"/>
      <c r="CJA110" s="323"/>
      <c r="CJB110" s="323"/>
      <c r="CJC110" s="323"/>
      <c r="CJD110" s="323"/>
      <c r="CJE110" s="323"/>
      <c r="CJF110" s="323"/>
      <c r="CJG110" s="323"/>
      <c r="CJH110" s="323"/>
      <c r="CJI110" s="323"/>
      <c r="CJJ110" s="323"/>
      <c r="CJK110" s="323"/>
      <c r="CJL110" s="323"/>
      <c r="CJM110" s="323"/>
      <c r="CJN110" s="323"/>
      <c r="CJO110" s="323"/>
      <c r="CJP110" s="323"/>
      <c r="CJQ110" s="323"/>
      <c r="CJR110" s="323"/>
      <c r="CJS110" s="323"/>
      <c r="CJT110" s="323"/>
      <c r="CJU110" s="323"/>
      <c r="CJV110" s="323"/>
      <c r="CJW110" s="323"/>
      <c r="CJX110" s="323"/>
      <c r="CJY110" s="323"/>
      <c r="CJZ110" s="323"/>
      <c r="CKA110" s="323"/>
      <c r="CKB110" s="323"/>
      <c r="CKC110" s="323"/>
      <c r="CKD110" s="323"/>
      <c r="CKE110" s="323"/>
      <c r="CKF110" s="323"/>
      <c r="CKG110" s="323"/>
      <c r="CKH110" s="323"/>
      <c r="CKI110" s="323"/>
      <c r="CKJ110" s="323"/>
      <c r="CKK110" s="323"/>
      <c r="CKL110" s="323"/>
      <c r="CKM110" s="323"/>
      <c r="CKN110" s="323"/>
      <c r="CKO110" s="323"/>
      <c r="CKP110" s="323"/>
      <c r="CKQ110" s="323"/>
      <c r="CKR110" s="323"/>
      <c r="CKS110" s="323"/>
      <c r="CKT110" s="323"/>
      <c r="CKU110" s="323"/>
      <c r="CKV110" s="323"/>
      <c r="CKW110" s="323"/>
      <c r="CKX110" s="323"/>
      <c r="CKY110" s="323"/>
      <c r="CKZ110" s="323"/>
      <c r="CLA110" s="323"/>
      <c r="CLB110" s="323"/>
      <c r="CLC110" s="323"/>
      <c r="CLD110" s="323"/>
      <c r="CLE110" s="323"/>
      <c r="CLF110" s="323"/>
      <c r="CLG110" s="323"/>
      <c r="CLH110" s="323"/>
      <c r="CLI110" s="323"/>
      <c r="CLJ110" s="323"/>
      <c r="CLK110" s="323"/>
      <c r="CLL110" s="323"/>
      <c r="CLM110" s="323"/>
      <c r="CLN110" s="323"/>
      <c r="CLO110" s="323"/>
      <c r="CLP110" s="323"/>
      <c r="CLQ110" s="323"/>
      <c r="CLR110" s="323"/>
      <c r="CLS110" s="323"/>
      <c r="CLT110" s="323"/>
      <c r="CLU110" s="323"/>
      <c r="CLV110" s="323"/>
      <c r="CLW110" s="323"/>
      <c r="CLX110" s="323"/>
      <c r="CLY110" s="323"/>
      <c r="CLZ110" s="323"/>
      <c r="CMA110" s="323"/>
      <c r="CMB110" s="323"/>
      <c r="CMC110" s="323"/>
      <c r="CMD110" s="323"/>
      <c r="CME110" s="323"/>
      <c r="CMF110" s="323"/>
      <c r="CMG110" s="323"/>
      <c r="CMH110" s="323"/>
      <c r="CMI110" s="323"/>
      <c r="CMJ110" s="323"/>
      <c r="CMK110" s="323"/>
      <c r="CML110" s="323"/>
      <c r="CMM110" s="323"/>
      <c r="CMN110" s="323"/>
      <c r="CMO110" s="323"/>
      <c r="CMP110" s="323"/>
      <c r="CMQ110" s="323"/>
      <c r="CMR110" s="323"/>
      <c r="CMS110" s="323"/>
      <c r="CMT110" s="323"/>
      <c r="CMU110" s="323"/>
      <c r="CMV110" s="323"/>
      <c r="CMW110" s="323"/>
      <c r="CMX110" s="323"/>
      <c r="CMY110" s="323"/>
      <c r="CMZ110" s="323"/>
      <c r="CNA110" s="323"/>
      <c r="CNB110" s="323"/>
      <c r="CNC110" s="323"/>
      <c r="CND110" s="323"/>
      <c r="CNE110" s="323"/>
      <c r="CNF110" s="323"/>
      <c r="CNG110" s="323"/>
      <c r="CNH110" s="323"/>
      <c r="CNI110" s="323"/>
      <c r="CNJ110" s="323"/>
      <c r="CNK110" s="323"/>
      <c r="CNL110" s="323"/>
      <c r="CNM110" s="323"/>
      <c r="CNN110" s="323"/>
      <c r="CNO110" s="323"/>
      <c r="CNP110" s="323"/>
      <c r="CNQ110" s="323"/>
      <c r="CNR110" s="323"/>
      <c r="CNS110" s="323"/>
      <c r="CNT110" s="323"/>
      <c r="CNU110" s="323"/>
      <c r="CNV110" s="323"/>
      <c r="CNW110" s="323"/>
      <c r="CNX110" s="323"/>
      <c r="CNY110" s="323"/>
      <c r="CNZ110" s="323"/>
      <c r="COA110" s="323"/>
      <c r="COB110" s="323"/>
      <c r="COC110" s="323"/>
      <c r="COD110" s="323"/>
      <c r="COE110" s="323"/>
      <c r="COF110" s="323"/>
      <c r="COG110" s="323"/>
      <c r="COH110" s="323"/>
      <c r="COI110" s="323"/>
      <c r="COJ110" s="323"/>
      <c r="COK110" s="323"/>
      <c r="COL110" s="323"/>
      <c r="COM110" s="323"/>
      <c r="CON110" s="323"/>
      <c r="COO110" s="323"/>
      <c r="COP110" s="323"/>
      <c r="COQ110" s="323"/>
      <c r="COR110" s="323"/>
      <c r="COS110" s="323"/>
      <c r="COT110" s="323"/>
      <c r="COU110" s="323"/>
      <c r="COV110" s="323"/>
      <c r="COW110" s="323"/>
      <c r="COX110" s="323"/>
      <c r="COY110" s="323"/>
      <c r="COZ110" s="323"/>
      <c r="CPA110" s="323"/>
      <c r="CPB110" s="323"/>
      <c r="CPC110" s="323"/>
      <c r="CPD110" s="323"/>
      <c r="CPE110" s="323"/>
      <c r="CPF110" s="323"/>
      <c r="CPG110" s="323"/>
      <c r="CPH110" s="323"/>
      <c r="CPI110" s="323"/>
      <c r="CPJ110" s="323"/>
      <c r="CPK110" s="323"/>
      <c r="CPL110" s="323"/>
      <c r="CPM110" s="323"/>
      <c r="CPN110" s="323"/>
      <c r="CPO110" s="323"/>
      <c r="CPP110" s="323"/>
      <c r="CPQ110" s="323"/>
      <c r="CPR110" s="323"/>
      <c r="CPS110" s="323"/>
      <c r="CPT110" s="323"/>
      <c r="CPU110" s="323"/>
      <c r="CPV110" s="323"/>
      <c r="CPW110" s="323"/>
      <c r="CPX110" s="323"/>
      <c r="CPY110" s="323"/>
      <c r="CPZ110" s="323"/>
      <c r="CQA110" s="323"/>
      <c r="CQB110" s="323"/>
      <c r="CQC110" s="323"/>
      <c r="CQD110" s="323"/>
      <c r="CQE110" s="323"/>
      <c r="CQF110" s="323"/>
      <c r="CQG110" s="323"/>
      <c r="CQH110" s="323"/>
      <c r="CQI110" s="323"/>
      <c r="CQJ110" s="323"/>
      <c r="CQK110" s="323"/>
      <c r="CQL110" s="323"/>
      <c r="CQM110" s="323"/>
      <c r="CQN110" s="323"/>
      <c r="CQO110" s="323"/>
      <c r="CQP110" s="323"/>
      <c r="CQQ110" s="323"/>
      <c r="CQR110" s="323"/>
      <c r="CQS110" s="323"/>
      <c r="CQT110" s="323"/>
      <c r="CQU110" s="323"/>
      <c r="CQV110" s="323"/>
      <c r="CQW110" s="323"/>
      <c r="CQX110" s="323"/>
      <c r="CQY110" s="323"/>
      <c r="CQZ110" s="323"/>
      <c r="CRA110" s="323"/>
      <c r="CRB110" s="323"/>
      <c r="CRC110" s="323"/>
      <c r="CRD110" s="323"/>
      <c r="CRE110" s="323"/>
      <c r="CRF110" s="323"/>
      <c r="CRG110" s="323"/>
      <c r="CRH110" s="323"/>
      <c r="CRI110" s="323"/>
      <c r="CRJ110" s="323"/>
      <c r="CRK110" s="323"/>
      <c r="CRL110" s="323"/>
      <c r="CRM110" s="323"/>
      <c r="CRN110" s="323"/>
      <c r="CRO110" s="323"/>
      <c r="CRP110" s="323"/>
      <c r="CRQ110" s="323"/>
      <c r="CRR110" s="323"/>
      <c r="CRS110" s="323"/>
      <c r="CRT110" s="323"/>
      <c r="CRU110" s="323"/>
      <c r="CRV110" s="323"/>
      <c r="CRW110" s="323"/>
      <c r="CRX110" s="323"/>
      <c r="CRY110" s="323"/>
      <c r="CRZ110" s="323"/>
      <c r="CSA110" s="323"/>
      <c r="CSB110" s="323"/>
      <c r="CSC110" s="323"/>
      <c r="CSD110" s="323"/>
      <c r="CSE110" s="323"/>
      <c r="CSF110" s="323"/>
      <c r="CSG110" s="323"/>
      <c r="CSH110" s="323"/>
      <c r="CSI110" s="323"/>
      <c r="CSJ110" s="323"/>
      <c r="CSK110" s="323"/>
      <c r="CSL110" s="323"/>
      <c r="CSM110" s="323"/>
      <c r="CSN110" s="323"/>
      <c r="CSO110" s="323"/>
      <c r="CSP110" s="323"/>
      <c r="CSQ110" s="323"/>
      <c r="CSR110" s="323"/>
      <c r="CSS110" s="323"/>
      <c r="CST110" s="323"/>
      <c r="CSU110" s="323"/>
      <c r="CSV110" s="323"/>
      <c r="CSW110" s="323"/>
      <c r="CSX110" s="323"/>
      <c r="CSY110" s="323"/>
      <c r="CSZ110" s="323"/>
      <c r="CTA110" s="323"/>
      <c r="CTB110" s="323"/>
      <c r="CTC110" s="323"/>
      <c r="CTD110" s="323"/>
      <c r="CTE110" s="323"/>
      <c r="CTF110" s="323"/>
      <c r="CTG110" s="323"/>
      <c r="CTH110" s="323"/>
      <c r="CTI110" s="323"/>
      <c r="CTJ110" s="323"/>
      <c r="CTK110" s="323"/>
      <c r="CTL110" s="323"/>
      <c r="CTM110" s="323"/>
      <c r="CTN110" s="323"/>
      <c r="CTO110" s="323"/>
      <c r="CTP110" s="323"/>
      <c r="CTQ110" s="323"/>
      <c r="CTR110" s="323"/>
      <c r="CTS110" s="323"/>
      <c r="CTT110" s="323"/>
      <c r="CTU110" s="323"/>
      <c r="CTV110" s="323"/>
      <c r="CTW110" s="323"/>
      <c r="CTX110" s="323"/>
      <c r="CTY110" s="323"/>
      <c r="CTZ110" s="323"/>
      <c r="CUA110" s="323"/>
      <c r="CUB110" s="323"/>
      <c r="CUC110" s="323"/>
      <c r="CUD110" s="323"/>
      <c r="CUE110" s="323"/>
      <c r="CUF110" s="323"/>
      <c r="CUG110" s="323"/>
      <c r="CUH110" s="323"/>
      <c r="CUI110" s="323"/>
      <c r="CUJ110" s="323"/>
      <c r="CUK110" s="323"/>
      <c r="CUL110" s="323"/>
      <c r="CUM110" s="323"/>
      <c r="CUN110" s="323"/>
      <c r="CUO110" s="323"/>
      <c r="CUP110" s="323"/>
      <c r="CUQ110" s="323"/>
      <c r="CUR110" s="323"/>
      <c r="CUS110" s="323"/>
      <c r="CUT110" s="323"/>
      <c r="CUU110" s="323"/>
      <c r="CUV110" s="323"/>
      <c r="CUW110" s="323"/>
      <c r="CUX110" s="323"/>
      <c r="CUY110" s="323"/>
      <c r="CUZ110" s="323"/>
      <c r="CVA110" s="323"/>
      <c r="CVB110" s="323"/>
      <c r="CVC110" s="323"/>
      <c r="CVD110" s="323"/>
      <c r="CVE110" s="323"/>
      <c r="CVF110" s="323"/>
      <c r="CVG110" s="323"/>
      <c r="CVH110" s="323"/>
      <c r="CVI110" s="323"/>
      <c r="CVJ110" s="323"/>
      <c r="CVK110" s="323"/>
      <c r="CVL110" s="323"/>
      <c r="CVM110" s="323"/>
      <c r="CVN110" s="323"/>
      <c r="CVO110" s="323"/>
      <c r="CVP110" s="323"/>
      <c r="CVQ110" s="323"/>
      <c r="CVR110" s="323"/>
      <c r="CVS110" s="323"/>
      <c r="CVT110" s="323"/>
      <c r="CVU110" s="323"/>
      <c r="CVV110" s="323"/>
      <c r="CVW110" s="323"/>
      <c r="CVX110" s="323"/>
      <c r="CVY110" s="323"/>
      <c r="CVZ110" s="323"/>
      <c r="CWA110" s="323"/>
      <c r="CWB110" s="323"/>
      <c r="CWC110" s="323"/>
      <c r="CWD110" s="323"/>
      <c r="CWE110" s="323"/>
      <c r="CWF110" s="323"/>
      <c r="CWG110" s="323"/>
      <c r="CWH110" s="323"/>
      <c r="CWI110" s="323"/>
      <c r="CWJ110" s="323"/>
      <c r="CWK110" s="323"/>
      <c r="CWL110" s="323"/>
      <c r="CWM110" s="323"/>
      <c r="CWN110" s="323"/>
      <c r="CWO110" s="323"/>
      <c r="CWP110" s="323"/>
      <c r="CWQ110" s="323"/>
      <c r="CWR110" s="323"/>
      <c r="CWS110" s="323"/>
      <c r="CWT110" s="323"/>
      <c r="CWU110" s="323"/>
      <c r="CWV110" s="323"/>
      <c r="CWW110" s="323"/>
      <c r="CWX110" s="323"/>
      <c r="CWY110" s="323"/>
      <c r="CWZ110" s="323"/>
      <c r="CXA110" s="323"/>
      <c r="CXB110" s="323"/>
      <c r="CXC110" s="323"/>
      <c r="CXD110" s="323"/>
      <c r="CXE110" s="323"/>
      <c r="CXF110" s="323"/>
      <c r="CXG110" s="323"/>
      <c r="CXH110" s="323"/>
      <c r="CXI110" s="323"/>
      <c r="CXJ110" s="323"/>
      <c r="CXK110" s="323"/>
      <c r="CXL110" s="323"/>
      <c r="CXM110" s="323"/>
      <c r="CXN110" s="323"/>
      <c r="CXO110" s="323"/>
      <c r="CXP110" s="323"/>
      <c r="CXQ110" s="323"/>
      <c r="CXR110" s="323"/>
      <c r="CXS110" s="323"/>
      <c r="CXT110" s="323"/>
      <c r="CXU110" s="323"/>
      <c r="CXV110" s="323"/>
      <c r="CXW110" s="323"/>
      <c r="CXX110" s="323"/>
      <c r="CXY110" s="323"/>
      <c r="CXZ110" s="323"/>
      <c r="CYA110" s="323"/>
      <c r="CYB110" s="323"/>
      <c r="CYC110" s="323"/>
      <c r="CYD110" s="323"/>
      <c r="CYE110" s="323"/>
      <c r="CYF110" s="323"/>
      <c r="CYG110" s="323"/>
      <c r="CYH110" s="323"/>
      <c r="CYI110" s="323"/>
      <c r="CYJ110" s="323"/>
      <c r="CYK110" s="323"/>
      <c r="CYL110" s="323"/>
      <c r="CYM110" s="323"/>
      <c r="CYN110" s="323"/>
      <c r="CYO110" s="323"/>
      <c r="CYP110" s="323"/>
      <c r="CYQ110" s="323"/>
      <c r="CYR110" s="323"/>
      <c r="CYS110" s="323"/>
      <c r="CYT110" s="323"/>
      <c r="CYU110" s="323"/>
      <c r="CYV110" s="323"/>
      <c r="CYW110" s="323"/>
      <c r="CYX110" s="323"/>
      <c r="CYY110" s="323"/>
      <c r="CYZ110" s="323"/>
      <c r="CZA110" s="323"/>
      <c r="CZB110" s="323"/>
      <c r="CZC110" s="323"/>
      <c r="CZD110" s="323"/>
      <c r="CZE110" s="323"/>
      <c r="CZF110" s="323"/>
      <c r="CZG110" s="323"/>
      <c r="CZH110" s="323"/>
      <c r="CZI110" s="323"/>
      <c r="CZJ110" s="323"/>
      <c r="CZK110" s="323"/>
      <c r="CZL110" s="323"/>
      <c r="CZM110" s="323"/>
      <c r="CZN110" s="323"/>
      <c r="CZO110" s="323"/>
      <c r="CZP110" s="323"/>
      <c r="CZQ110" s="323"/>
      <c r="CZR110" s="323"/>
      <c r="CZS110" s="323"/>
      <c r="CZT110" s="323"/>
      <c r="CZU110" s="323"/>
      <c r="CZV110" s="323"/>
      <c r="CZW110" s="323"/>
      <c r="CZX110" s="323"/>
      <c r="CZY110" s="323"/>
      <c r="CZZ110" s="323"/>
      <c r="DAA110" s="323"/>
      <c r="DAB110" s="323"/>
      <c r="DAC110" s="323"/>
      <c r="DAD110" s="323"/>
      <c r="DAE110" s="323"/>
      <c r="DAF110" s="323"/>
      <c r="DAG110" s="323"/>
      <c r="DAH110" s="323"/>
      <c r="DAI110" s="323"/>
      <c r="DAJ110" s="323"/>
      <c r="DAK110" s="323"/>
      <c r="DAL110" s="323"/>
      <c r="DAM110" s="323"/>
      <c r="DAN110" s="323"/>
      <c r="DAO110" s="323"/>
      <c r="DAP110" s="323"/>
      <c r="DAQ110" s="323"/>
      <c r="DAR110" s="323"/>
      <c r="DAS110" s="323"/>
      <c r="DAT110" s="323"/>
      <c r="DAU110" s="323"/>
      <c r="DAV110" s="323"/>
      <c r="DAW110" s="323"/>
      <c r="DAX110" s="323"/>
      <c r="DAY110" s="323"/>
      <c r="DAZ110" s="323"/>
      <c r="DBA110" s="323"/>
      <c r="DBB110" s="323"/>
      <c r="DBC110" s="323"/>
      <c r="DBD110" s="323"/>
      <c r="DBE110" s="323"/>
      <c r="DBF110" s="323"/>
      <c r="DBG110" s="323"/>
      <c r="DBH110" s="323"/>
      <c r="DBI110" s="323"/>
      <c r="DBJ110" s="323"/>
      <c r="DBK110" s="323"/>
      <c r="DBL110" s="323"/>
      <c r="DBM110" s="323"/>
      <c r="DBN110" s="323"/>
      <c r="DBO110" s="323"/>
      <c r="DBP110" s="323"/>
      <c r="DBQ110" s="323"/>
      <c r="DBR110" s="323"/>
      <c r="DBS110" s="323"/>
      <c r="DBT110" s="323"/>
      <c r="DBU110" s="323"/>
      <c r="DBV110" s="323"/>
      <c r="DBW110" s="323"/>
      <c r="DBX110" s="323"/>
      <c r="DBY110" s="323"/>
      <c r="DBZ110" s="323"/>
      <c r="DCA110" s="323"/>
      <c r="DCB110" s="323"/>
      <c r="DCC110" s="323"/>
      <c r="DCD110" s="323"/>
      <c r="DCE110" s="323"/>
      <c r="DCF110" s="323"/>
      <c r="DCG110" s="323"/>
      <c r="DCH110" s="323"/>
      <c r="DCI110" s="323"/>
      <c r="DCJ110" s="323"/>
      <c r="DCK110" s="323"/>
      <c r="DCL110" s="323"/>
      <c r="DCM110" s="323"/>
      <c r="DCN110" s="323"/>
      <c r="DCO110" s="323"/>
      <c r="DCP110" s="323"/>
      <c r="DCQ110" s="323"/>
      <c r="DCR110" s="323"/>
      <c r="DCS110" s="323"/>
      <c r="DCT110" s="323"/>
      <c r="DCU110" s="323"/>
      <c r="DCV110" s="323"/>
      <c r="DCW110" s="323"/>
      <c r="DCX110" s="323"/>
      <c r="DCY110" s="323"/>
      <c r="DCZ110" s="323"/>
      <c r="DDA110" s="323"/>
      <c r="DDB110" s="323"/>
      <c r="DDC110" s="323"/>
      <c r="DDD110" s="323"/>
      <c r="DDE110" s="323"/>
      <c r="DDF110" s="323"/>
      <c r="DDG110" s="323"/>
      <c r="DDH110" s="323"/>
      <c r="DDI110" s="323"/>
      <c r="DDJ110" s="323"/>
      <c r="DDK110" s="323"/>
      <c r="DDL110" s="323"/>
      <c r="DDM110" s="323"/>
      <c r="DDN110" s="323"/>
      <c r="DDO110" s="323"/>
      <c r="DDP110" s="323"/>
      <c r="DDQ110" s="323"/>
      <c r="DDR110" s="323"/>
      <c r="DDS110" s="323"/>
      <c r="DDT110" s="323"/>
      <c r="DDU110" s="323"/>
      <c r="DDV110" s="323"/>
      <c r="DDW110" s="323"/>
      <c r="DDX110" s="323"/>
      <c r="DDY110" s="323"/>
      <c r="DDZ110" s="323"/>
      <c r="DEA110" s="323"/>
      <c r="DEB110" s="323"/>
      <c r="DEC110" s="323"/>
      <c r="DED110" s="323"/>
      <c r="DEE110" s="323"/>
      <c r="DEF110" s="323"/>
      <c r="DEG110" s="323"/>
      <c r="DEH110" s="323"/>
      <c r="DEI110" s="323"/>
      <c r="DEJ110" s="323"/>
      <c r="DEK110" s="323"/>
      <c r="DEL110" s="323"/>
      <c r="DEM110" s="323"/>
      <c r="DEN110" s="323"/>
      <c r="DEO110" s="323"/>
      <c r="DEP110" s="323"/>
      <c r="DEQ110" s="323"/>
      <c r="DER110" s="323"/>
      <c r="DES110" s="323"/>
      <c r="DET110" s="323"/>
      <c r="DEU110" s="323"/>
      <c r="DEV110" s="323"/>
      <c r="DEW110" s="323"/>
      <c r="DEX110" s="323"/>
      <c r="DEY110" s="323"/>
      <c r="DEZ110" s="323"/>
      <c r="DFA110" s="323"/>
      <c r="DFB110" s="323"/>
      <c r="DFC110" s="323"/>
      <c r="DFD110" s="323"/>
      <c r="DFE110" s="323"/>
      <c r="DFF110" s="323"/>
      <c r="DFG110" s="323"/>
      <c r="DFH110" s="323"/>
      <c r="DFI110" s="323"/>
      <c r="DFJ110" s="323"/>
      <c r="DFK110" s="323"/>
      <c r="DFL110" s="323"/>
      <c r="DFM110" s="323"/>
      <c r="DFN110" s="323"/>
      <c r="DFO110" s="323"/>
      <c r="DFP110" s="323"/>
      <c r="DFQ110" s="323"/>
      <c r="DFR110" s="323"/>
      <c r="DFS110" s="323"/>
      <c r="DFT110" s="323"/>
      <c r="DFU110" s="323"/>
      <c r="DFV110" s="323"/>
      <c r="DFW110" s="323"/>
      <c r="DFX110" s="323"/>
      <c r="DFY110" s="323"/>
      <c r="DFZ110" s="323"/>
      <c r="DGA110" s="323"/>
      <c r="DGB110" s="323"/>
      <c r="DGC110" s="323"/>
      <c r="DGD110" s="323"/>
      <c r="DGE110" s="323"/>
      <c r="DGF110" s="323"/>
      <c r="DGG110" s="323"/>
      <c r="DGH110" s="323"/>
      <c r="DGI110" s="323"/>
      <c r="DGJ110" s="323"/>
      <c r="DGK110" s="323"/>
      <c r="DGL110" s="323"/>
      <c r="DGM110" s="323"/>
      <c r="DGN110" s="323"/>
      <c r="DGO110" s="323"/>
      <c r="DGP110" s="323"/>
      <c r="DGQ110" s="323"/>
      <c r="DGR110" s="323"/>
      <c r="DGS110" s="323"/>
      <c r="DGT110" s="323"/>
      <c r="DGU110" s="323"/>
      <c r="DGV110" s="323"/>
      <c r="DGW110" s="323"/>
      <c r="DGX110" s="323"/>
      <c r="DGY110" s="323"/>
      <c r="DGZ110" s="323"/>
      <c r="DHA110" s="323"/>
      <c r="DHB110" s="323"/>
      <c r="DHC110" s="323"/>
      <c r="DHD110" s="323"/>
      <c r="DHE110" s="323"/>
      <c r="DHF110" s="323"/>
      <c r="DHG110" s="323"/>
      <c r="DHH110" s="323"/>
      <c r="DHI110" s="323"/>
      <c r="DHJ110" s="323"/>
      <c r="DHK110" s="323"/>
      <c r="DHL110" s="323"/>
      <c r="DHM110" s="323"/>
      <c r="DHN110" s="323"/>
      <c r="DHO110" s="323"/>
      <c r="DHP110" s="323"/>
      <c r="DHQ110" s="323"/>
      <c r="DHR110" s="323"/>
      <c r="DHS110" s="323"/>
      <c r="DHT110" s="323"/>
      <c r="DHU110" s="323"/>
      <c r="DHV110" s="323"/>
      <c r="DHW110" s="323"/>
      <c r="DHX110" s="323"/>
      <c r="DHY110" s="323"/>
      <c r="DHZ110" s="323"/>
      <c r="DIA110" s="323"/>
      <c r="DIB110" s="323"/>
      <c r="DIC110" s="323"/>
      <c r="DID110" s="323"/>
      <c r="DIE110" s="323"/>
      <c r="DIF110" s="323"/>
      <c r="DIG110" s="323"/>
      <c r="DIH110" s="323"/>
      <c r="DII110" s="323"/>
      <c r="DIJ110" s="323"/>
      <c r="DIK110" s="323"/>
      <c r="DIL110" s="323"/>
      <c r="DIM110" s="323"/>
      <c r="DIN110" s="323"/>
      <c r="DIO110" s="323"/>
      <c r="DIP110" s="323"/>
      <c r="DIQ110" s="323"/>
      <c r="DIR110" s="323"/>
      <c r="DIS110" s="323"/>
      <c r="DIT110" s="323"/>
      <c r="DIU110" s="323"/>
      <c r="DIV110" s="323"/>
      <c r="DIW110" s="323"/>
      <c r="DIX110" s="323"/>
      <c r="DIY110" s="323"/>
      <c r="DIZ110" s="323"/>
      <c r="DJA110" s="323"/>
      <c r="DJB110" s="323"/>
      <c r="DJC110" s="323"/>
      <c r="DJD110" s="323"/>
      <c r="DJE110" s="323"/>
      <c r="DJF110" s="323"/>
      <c r="DJG110" s="323"/>
      <c r="DJH110" s="323"/>
      <c r="DJI110" s="323"/>
      <c r="DJJ110" s="323"/>
      <c r="DJK110" s="323"/>
      <c r="DJL110" s="323"/>
      <c r="DJM110" s="323"/>
      <c r="DJN110" s="323"/>
      <c r="DJO110" s="323"/>
      <c r="DJP110" s="323"/>
      <c r="DJQ110" s="323"/>
      <c r="DJR110" s="323"/>
      <c r="DJS110" s="323"/>
      <c r="DJT110" s="323"/>
      <c r="DJU110" s="323"/>
      <c r="DJV110" s="323"/>
      <c r="DJW110" s="323"/>
      <c r="DJX110" s="323"/>
      <c r="DJY110" s="323"/>
      <c r="DJZ110" s="323"/>
      <c r="DKA110" s="323"/>
      <c r="DKB110" s="323"/>
      <c r="DKC110" s="323"/>
      <c r="DKD110" s="323"/>
      <c r="DKE110" s="323"/>
      <c r="DKF110" s="323"/>
      <c r="DKG110" s="323"/>
      <c r="DKH110" s="323"/>
      <c r="DKI110" s="323"/>
      <c r="DKJ110" s="323"/>
      <c r="DKK110" s="323"/>
      <c r="DKL110" s="323"/>
      <c r="DKM110" s="323"/>
      <c r="DKN110" s="323"/>
      <c r="DKO110" s="323"/>
      <c r="DKP110" s="323"/>
      <c r="DKQ110" s="323"/>
      <c r="DKR110" s="323"/>
      <c r="DKS110" s="323"/>
      <c r="DKT110" s="323"/>
      <c r="DKU110" s="323"/>
      <c r="DKV110" s="323"/>
      <c r="DKW110" s="323"/>
      <c r="DKX110" s="323"/>
      <c r="DKY110" s="323"/>
      <c r="DKZ110" s="323"/>
      <c r="DLA110" s="323"/>
      <c r="DLB110" s="323"/>
      <c r="DLC110" s="323"/>
      <c r="DLD110" s="323"/>
      <c r="DLE110" s="323"/>
      <c r="DLF110" s="323"/>
      <c r="DLG110" s="323"/>
      <c r="DLH110" s="323"/>
      <c r="DLI110" s="323"/>
      <c r="DLJ110" s="323"/>
      <c r="DLK110" s="323"/>
      <c r="DLL110" s="323"/>
      <c r="DLM110" s="323"/>
      <c r="DLN110" s="323"/>
      <c r="DLO110" s="323"/>
      <c r="DLP110" s="323"/>
      <c r="DLQ110" s="323"/>
      <c r="DLR110" s="323"/>
      <c r="DLS110" s="323"/>
      <c r="DLT110" s="323"/>
      <c r="DLU110" s="323"/>
      <c r="DLV110" s="323"/>
      <c r="DLW110" s="323"/>
      <c r="DLX110" s="323"/>
      <c r="DLY110" s="323"/>
      <c r="DLZ110" s="323"/>
      <c r="DMA110" s="323"/>
      <c r="DMB110" s="323"/>
      <c r="DMC110" s="323"/>
      <c r="DMD110" s="323"/>
      <c r="DME110" s="323"/>
      <c r="DMF110" s="323"/>
      <c r="DMG110" s="323"/>
      <c r="DMH110" s="323"/>
      <c r="DMI110" s="323"/>
      <c r="DMJ110" s="323"/>
      <c r="DMK110" s="323"/>
      <c r="DML110" s="323"/>
      <c r="DMM110" s="323"/>
      <c r="DMN110" s="323"/>
      <c r="DMO110" s="323"/>
      <c r="DMP110" s="323"/>
      <c r="DMQ110" s="323"/>
      <c r="DMR110" s="323"/>
      <c r="DMS110" s="323"/>
      <c r="DMT110" s="323"/>
      <c r="DMU110" s="323"/>
      <c r="DMV110" s="323"/>
      <c r="DMW110" s="323"/>
      <c r="DMX110" s="323"/>
      <c r="DMY110" s="323"/>
      <c r="DMZ110" s="323"/>
      <c r="DNA110" s="323"/>
      <c r="DNB110" s="323"/>
      <c r="DNC110" s="323"/>
      <c r="DND110" s="323"/>
      <c r="DNE110" s="323"/>
      <c r="DNF110" s="323"/>
      <c r="DNG110" s="323"/>
      <c r="DNH110" s="323"/>
      <c r="DNI110" s="323"/>
      <c r="DNJ110" s="323"/>
      <c r="DNK110" s="323"/>
      <c r="DNL110" s="323"/>
      <c r="DNM110" s="323"/>
      <c r="DNN110" s="323"/>
      <c r="DNO110" s="323"/>
      <c r="DNP110" s="323"/>
      <c r="DNQ110" s="323"/>
      <c r="DNR110" s="323"/>
      <c r="DNS110" s="323"/>
      <c r="DNT110" s="323"/>
      <c r="DNU110" s="323"/>
      <c r="DNV110" s="323"/>
      <c r="DNW110" s="323"/>
      <c r="DNX110" s="323"/>
      <c r="DNY110" s="323"/>
      <c r="DNZ110" s="323"/>
      <c r="DOA110" s="323"/>
      <c r="DOB110" s="323"/>
      <c r="DOC110" s="323"/>
      <c r="DOD110" s="323"/>
      <c r="DOE110" s="323"/>
      <c r="DOF110" s="323"/>
      <c r="DOG110" s="323"/>
      <c r="DOH110" s="323"/>
      <c r="DOI110" s="323"/>
      <c r="DOJ110" s="323"/>
      <c r="DOK110" s="323"/>
      <c r="DOL110" s="323"/>
      <c r="DOM110" s="323"/>
      <c r="DON110" s="323"/>
      <c r="DOO110" s="323"/>
      <c r="DOP110" s="323"/>
      <c r="DOQ110" s="323"/>
      <c r="DOR110" s="323"/>
      <c r="DOS110" s="323"/>
      <c r="DOT110" s="323"/>
      <c r="DOU110" s="323"/>
      <c r="DOV110" s="323"/>
      <c r="DOW110" s="323"/>
      <c r="DOX110" s="323"/>
      <c r="DOY110" s="323"/>
      <c r="DOZ110" s="323"/>
      <c r="DPA110" s="323"/>
      <c r="DPB110" s="323"/>
      <c r="DPC110" s="323"/>
      <c r="DPD110" s="323"/>
      <c r="DPE110" s="323"/>
      <c r="DPF110" s="323"/>
      <c r="DPG110" s="323"/>
      <c r="DPH110" s="323"/>
      <c r="DPI110" s="323"/>
      <c r="DPJ110" s="323"/>
      <c r="DPK110" s="323"/>
      <c r="DPL110" s="323"/>
      <c r="DPM110" s="323"/>
      <c r="DPN110" s="323"/>
      <c r="DPO110" s="323"/>
      <c r="DPP110" s="323"/>
      <c r="DPQ110" s="323"/>
      <c r="DPR110" s="323"/>
      <c r="DPS110" s="323"/>
      <c r="DPT110" s="323"/>
      <c r="DPU110" s="323"/>
      <c r="DPV110" s="323"/>
      <c r="DPW110" s="323"/>
      <c r="DPX110" s="323"/>
      <c r="DPY110" s="323"/>
      <c r="DPZ110" s="323"/>
      <c r="DQA110" s="323"/>
      <c r="DQB110" s="323"/>
      <c r="DQC110" s="323"/>
      <c r="DQD110" s="323"/>
      <c r="DQE110" s="323"/>
      <c r="DQF110" s="323"/>
      <c r="DQG110" s="323"/>
      <c r="DQH110" s="323"/>
      <c r="DQI110" s="323"/>
      <c r="DQJ110" s="323"/>
      <c r="DQK110" s="323"/>
      <c r="DQL110" s="323"/>
      <c r="DQM110" s="323"/>
      <c r="DQN110" s="323"/>
      <c r="DQO110" s="323"/>
      <c r="DQP110" s="323"/>
      <c r="DQQ110" s="323"/>
      <c r="DQR110" s="323"/>
      <c r="DQS110" s="323"/>
      <c r="DQT110" s="323"/>
      <c r="DQU110" s="323"/>
      <c r="DQV110" s="323"/>
      <c r="DQW110" s="323"/>
      <c r="DQX110" s="323"/>
      <c r="DQY110" s="323"/>
      <c r="DQZ110" s="323"/>
      <c r="DRA110" s="323"/>
      <c r="DRB110" s="323"/>
      <c r="DRC110" s="323"/>
      <c r="DRD110" s="323"/>
      <c r="DRE110" s="323"/>
      <c r="DRF110" s="323"/>
      <c r="DRG110" s="323"/>
      <c r="DRH110" s="323"/>
      <c r="DRI110" s="323"/>
      <c r="DRJ110" s="323"/>
      <c r="DRK110" s="323"/>
      <c r="DRL110" s="323"/>
      <c r="DRM110" s="323"/>
      <c r="DRN110" s="323"/>
      <c r="DRO110" s="323"/>
      <c r="DRP110" s="323"/>
      <c r="DRQ110" s="323"/>
      <c r="DRR110" s="323"/>
      <c r="DRS110" s="323"/>
      <c r="DRT110" s="323"/>
      <c r="DRU110" s="323"/>
      <c r="DRV110" s="323"/>
      <c r="DRW110" s="323"/>
      <c r="DRX110" s="323"/>
      <c r="DRY110" s="323"/>
      <c r="DRZ110" s="323"/>
      <c r="DSA110" s="323"/>
      <c r="DSB110" s="323"/>
      <c r="DSC110" s="323"/>
      <c r="DSD110" s="323"/>
      <c r="DSE110" s="323"/>
      <c r="DSF110" s="323"/>
      <c r="DSG110" s="323"/>
      <c r="DSH110" s="323"/>
      <c r="DSI110" s="323"/>
      <c r="DSJ110" s="323"/>
      <c r="DSK110" s="323"/>
      <c r="DSL110" s="323"/>
      <c r="DSM110" s="323"/>
      <c r="DSN110" s="323"/>
      <c r="DSO110" s="323"/>
      <c r="DSP110" s="323"/>
      <c r="DSQ110" s="323"/>
      <c r="DSR110" s="323"/>
      <c r="DSS110" s="323"/>
      <c r="DST110" s="323"/>
      <c r="DSU110" s="323"/>
      <c r="DSV110" s="323"/>
      <c r="DSW110" s="323"/>
      <c r="DSX110" s="323"/>
      <c r="DSY110" s="323"/>
      <c r="DSZ110" s="323"/>
      <c r="DTA110" s="323"/>
      <c r="DTB110" s="323"/>
      <c r="DTC110" s="323"/>
      <c r="DTD110" s="323"/>
      <c r="DTE110" s="323"/>
      <c r="DTF110" s="323"/>
      <c r="DTG110" s="323"/>
      <c r="DTH110" s="323"/>
      <c r="DTI110" s="323"/>
      <c r="DTJ110" s="323"/>
      <c r="DTK110" s="323"/>
      <c r="DTL110" s="323"/>
      <c r="DTM110" s="323"/>
      <c r="DTN110" s="323"/>
      <c r="DTO110" s="323"/>
      <c r="DTP110" s="323"/>
      <c r="DTQ110" s="323"/>
      <c r="DTR110" s="323"/>
      <c r="DTS110" s="323"/>
      <c r="DTT110" s="323"/>
      <c r="DTU110" s="323"/>
      <c r="DTV110" s="323"/>
      <c r="DTW110" s="323"/>
      <c r="DTX110" s="323"/>
      <c r="DTY110" s="323"/>
      <c r="DTZ110" s="323"/>
      <c r="DUA110" s="323"/>
      <c r="DUB110" s="323"/>
      <c r="DUC110" s="323"/>
      <c r="DUD110" s="323"/>
      <c r="DUE110" s="323"/>
      <c r="DUF110" s="323"/>
      <c r="DUG110" s="323"/>
      <c r="DUH110" s="323"/>
      <c r="DUI110" s="323"/>
      <c r="DUJ110" s="323"/>
      <c r="DUK110" s="323"/>
      <c r="DUL110" s="323"/>
      <c r="DUM110" s="323"/>
      <c r="DUN110" s="323"/>
      <c r="DUO110" s="323"/>
      <c r="DUP110" s="323"/>
      <c r="DUQ110" s="323"/>
      <c r="DUR110" s="323"/>
      <c r="DUS110" s="323"/>
      <c r="DUT110" s="323"/>
      <c r="DUU110" s="323"/>
      <c r="DUV110" s="323"/>
      <c r="DUW110" s="323"/>
      <c r="DUX110" s="323"/>
      <c r="DUY110" s="323"/>
      <c r="DUZ110" s="323"/>
      <c r="DVA110" s="323"/>
      <c r="DVB110" s="323"/>
      <c r="DVC110" s="323"/>
      <c r="DVD110" s="323"/>
      <c r="DVE110" s="323"/>
      <c r="DVF110" s="323"/>
      <c r="DVG110" s="323"/>
      <c r="DVH110" s="323"/>
      <c r="DVI110" s="323"/>
      <c r="DVJ110" s="323"/>
      <c r="DVK110" s="323"/>
      <c r="DVL110" s="323"/>
      <c r="DVM110" s="323"/>
      <c r="DVN110" s="323"/>
      <c r="DVO110" s="323"/>
      <c r="DVP110" s="323"/>
      <c r="DVQ110" s="323"/>
      <c r="DVR110" s="323"/>
      <c r="DVS110" s="323"/>
      <c r="DVT110" s="323"/>
      <c r="DVU110" s="323"/>
      <c r="DVV110" s="323"/>
      <c r="DVW110" s="323"/>
      <c r="DVX110" s="323"/>
      <c r="DVY110" s="323"/>
      <c r="DVZ110" s="323"/>
      <c r="DWA110" s="323"/>
      <c r="DWB110" s="323"/>
      <c r="DWC110" s="323"/>
      <c r="DWD110" s="323"/>
      <c r="DWE110" s="323"/>
      <c r="DWF110" s="323"/>
      <c r="DWG110" s="323"/>
      <c r="DWH110" s="323"/>
      <c r="DWI110" s="323"/>
      <c r="DWJ110" s="323"/>
      <c r="DWK110" s="323"/>
      <c r="DWL110" s="323"/>
      <c r="DWM110" s="323"/>
      <c r="DWN110" s="323"/>
      <c r="DWO110" s="323"/>
      <c r="DWP110" s="323"/>
      <c r="DWQ110" s="323"/>
      <c r="DWR110" s="323"/>
      <c r="DWS110" s="323"/>
      <c r="DWT110" s="323"/>
      <c r="DWU110" s="323"/>
      <c r="DWV110" s="323"/>
      <c r="DWW110" s="323"/>
      <c r="DWX110" s="323"/>
      <c r="DWY110" s="323"/>
      <c r="DWZ110" s="323"/>
      <c r="DXA110" s="323"/>
      <c r="DXB110" s="323"/>
      <c r="DXC110" s="323"/>
      <c r="DXD110" s="323"/>
      <c r="DXE110" s="323"/>
      <c r="DXF110" s="323"/>
      <c r="DXG110" s="323"/>
      <c r="DXH110" s="323"/>
      <c r="DXI110" s="323"/>
      <c r="DXJ110" s="323"/>
      <c r="DXK110" s="323"/>
      <c r="DXL110" s="323"/>
      <c r="DXM110" s="323"/>
      <c r="DXN110" s="323"/>
      <c r="DXO110" s="323"/>
      <c r="DXP110" s="323"/>
      <c r="DXQ110" s="323"/>
      <c r="DXR110" s="323"/>
      <c r="DXS110" s="323"/>
      <c r="DXT110" s="323"/>
      <c r="DXU110" s="323"/>
      <c r="DXV110" s="323"/>
      <c r="DXW110" s="323"/>
      <c r="DXX110" s="323"/>
      <c r="DXY110" s="323"/>
      <c r="DXZ110" s="323"/>
      <c r="DYA110" s="323"/>
      <c r="DYB110" s="323"/>
      <c r="DYC110" s="323"/>
      <c r="DYD110" s="323"/>
      <c r="DYE110" s="323"/>
      <c r="DYF110" s="323"/>
      <c r="DYG110" s="323"/>
      <c r="DYH110" s="323"/>
      <c r="DYI110" s="323"/>
      <c r="DYJ110" s="323"/>
      <c r="DYK110" s="323"/>
      <c r="DYL110" s="323"/>
      <c r="DYM110" s="323"/>
      <c r="DYN110" s="323"/>
      <c r="DYO110" s="323"/>
      <c r="DYP110" s="323"/>
      <c r="DYQ110" s="323"/>
      <c r="DYR110" s="323"/>
      <c r="DYS110" s="323"/>
      <c r="DYT110" s="323"/>
      <c r="DYU110" s="323"/>
      <c r="DYV110" s="323"/>
      <c r="DYW110" s="323"/>
      <c r="DYX110" s="323"/>
      <c r="DYY110" s="323"/>
      <c r="DYZ110" s="323"/>
      <c r="DZA110" s="323"/>
      <c r="DZB110" s="323"/>
      <c r="DZC110" s="323"/>
      <c r="DZD110" s="323"/>
      <c r="DZE110" s="323"/>
      <c r="DZF110" s="323"/>
      <c r="DZG110" s="323"/>
      <c r="DZH110" s="323"/>
      <c r="DZI110" s="323"/>
      <c r="DZJ110" s="323"/>
      <c r="DZK110" s="323"/>
      <c r="DZL110" s="323"/>
      <c r="DZM110" s="323"/>
      <c r="DZN110" s="323"/>
      <c r="DZO110" s="323"/>
      <c r="DZP110" s="323"/>
      <c r="DZQ110" s="323"/>
      <c r="DZR110" s="323"/>
      <c r="DZS110" s="323"/>
      <c r="DZT110" s="323"/>
      <c r="DZU110" s="323"/>
      <c r="DZV110" s="323"/>
      <c r="DZW110" s="323"/>
      <c r="DZX110" s="323"/>
      <c r="DZY110" s="323"/>
      <c r="DZZ110" s="323"/>
      <c r="EAA110" s="323"/>
      <c r="EAB110" s="323"/>
      <c r="EAC110" s="323"/>
      <c r="EAD110" s="323"/>
      <c r="EAE110" s="323"/>
      <c r="EAF110" s="323"/>
      <c r="EAG110" s="323"/>
      <c r="EAH110" s="323"/>
      <c r="EAI110" s="323"/>
      <c r="EAJ110" s="323"/>
      <c r="EAK110" s="323"/>
      <c r="EAL110" s="323"/>
      <c r="EAM110" s="323"/>
      <c r="EAN110" s="323"/>
      <c r="EAO110" s="323"/>
      <c r="EAP110" s="323"/>
      <c r="EAQ110" s="323"/>
      <c r="EAR110" s="323"/>
      <c r="EAS110" s="323"/>
      <c r="EAT110" s="323"/>
      <c r="EAU110" s="323"/>
      <c r="EAV110" s="323"/>
      <c r="EAW110" s="323"/>
      <c r="EAX110" s="323"/>
      <c r="EAY110" s="323"/>
      <c r="EAZ110" s="323"/>
      <c r="EBA110" s="323"/>
      <c r="EBB110" s="323"/>
      <c r="EBC110" s="323"/>
      <c r="EBD110" s="323"/>
      <c r="EBE110" s="323"/>
      <c r="EBF110" s="323"/>
      <c r="EBG110" s="323"/>
      <c r="EBH110" s="323"/>
      <c r="EBI110" s="323"/>
      <c r="EBJ110" s="323"/>
      <c r="EBK110" s="323"/>
      <c r="EBL110" s="323"/>
      <c r="EBM110" s="323"/>
      <c r="EBN110" s="323"/>
      <c r="EBO110" s="323"/>
      <c r="EBP110" s="323"/>
      <c r="EBQ110" s="323"/>
      <c r="EBR110" s="323"/>
      <c r="EBS110" s="323"/>
      <c r="EBT110" s="323"/>
      <c r="EBU110" s="323"/>
      <c r="EBV110" s="323"/>
      <c r="EBW110" s="323"/>
      <c r="EBX110" s="323"/>
      <c r="EBY110" s="323"/>
      <c r="EBZ110" s="323"/>
      <c r="ECA110" s="323"/>
      <c r="ECB110" s="323"/>
      <c r="ECC110" s="323"/>
      <c r="ECD110" s="323"/>
      <c r="ECE110" s="323"/>
      <c r="ECF110" s="323"/>
      <c r="ECG110" s="323"/>
      <c r="ECH110" s="323"/>
      <c r="ECI110" s="323"/>
      <c r="ECJ110" s="323"/>
      <c r="ECK110" s="323"/>
      <c r="ECL110" s="323"/>
      <c r="ECM110" s="323"/>
      <c r="ECN110" s="323"/>
      <c r="ECO110" s="323"/>
      <c r="ECP110" s="323"/>
      <c r="ECQ110" s="323"/>
      <c r="ECR110" s="323"/>
      <c r="ECS110" s="323"/>
      <c r="ECT110" s="323"/>
      <c r="ECU110" s="323"/>
      <c r="ECV110" s="323"/>
      <c r="ECW110" s="323"/>
      <c r="ECX110" s="323"/>
      <c r="ECY110" s="323"/>
      <c r="ECZ110" s="323"/>
      <c r="EDA110" s="323"/>
      <c r="EDB110" s="323"/>
      <c r="EDC110" s="323"/>
      <c r="EDD110" s="323"/>
      <c r="EDE110" s="323"/>
      <c r="EDF110" s="323"/>
      <c r="EDG110" s="323"/>
      <c r="EDH110" s="323"/>
      <c r="EDI110" s="323"/>
      <c r="EDJ110" s="323"/>
      <c r="EDK110" s="323"/>
      <c r="EDL110" s="323"/>
      <c r="EDM110" s="323"/>
      <c r="EDN110" s="323"/>
      <c r="EDO110" s="323"/>
      <c r="EDP110" s="323"/>
      <c r="EDQ110" s="323"/>
      <c r="EDR110" s="323"/>
      <c r="EDS110" s="323"/>
      <c r="EDT110" s="323"/>
      <c r="EDU110" s="323"/>
      <c r="EDV110" s="323"/>
      <c r="EDW110" s="323"/>
      <c r="EDX110" s="323"/>
      <c r="EDY110" s="323"/>
      <c r="EDZ110" s="323"/>
      <c r="EEA110" s="323"/>
      <c r="EEB110" s="323"/>
      <c r="EEC110" s="323"/>
      <c r="EED110" s="323"/>
      <c r="EEE110" s="323"/>
      <c r="EEF110" s="323"/>
      <c r="EEG110" s="323"/>
      <c r="EEH110" s="323"/>
      <c r="EEI110" s="323"/>
      <c r="EEJ110" s="323"/>
      <c r="EEK110" s="323"/>
      <c r="EEL110" s="323"/>
      <c r="EEM110" s="323"/>
      <c r="EEN110" s="323"/>
      <c r="EEO110" s="323"/>
      <c r="EEP110" s="323"/>
      <c r="EEQ110" s="323"/>
      <c r="EER110" s="323"/>
      <c r="EES110" s="323"/>
      <c r="EET110" s="323"/>
      <c r="EEU110" s="323"/>
      <c r="EEV110" s="323"/>
      <c r="EEW110" s="323"/>
      <c r="EEX110" s="323"/>
      <c r="EEY110" s="323"/>
      <c r="EEZ110" s="323"/>
      <c r="EFA110" s="323"/>
      <c r="EFB110" s="323"/>
      <c r="EFC110" s="323"/>
      <c r="EFD110" s="323"/>
      <c r="EFE110" s="323"/>
      <c r="EFF110" s="323"/>
      <c r="EFG110" s="323"/>
      <c r="EFH110" s="323"/>
      <c r="EFI110" s="323"/>
      <c r="EFJ110" s="323"/>
      <c r="EFK110" s="323"/>
      <c r="EFL110" s="323"/>
      <c r="EFM110" s="323"/>
      <c r="EFN110" s="323"/>
      <c r="EFO110" s="323"/>
      <c r="EFP110" s="323"/>
      <c r="EFQ110" s="323"/>
      <c r="EFR110" s="323"/>
      <c r="EFS110" s="323"/>
      <c r="EFT110" s="323"/>
      <c r="EFU110" s="323"/>
      <c r="EFV110" s="323"/>
      <c r="EFW110" s="323"/>
      <c r="EFX110" s="323"/>
      <c r="EFY110" s="323"/>
      <c r="EFZ110" s="323"/>
      <c r="EGA110" s="323"/>
      <c r="EGB110" s="323"/>
      <c r="EGC110" s="323"/>
      <c r="EGD110" s="323"/>
      <c r="EGE110" s="323"/>
      <c r="EGF110" s="323"/>
      <c r="EGG110" s="323"/>
      <c r="EGH110" s="323"/>
      <c r="EGI110" s="323"/>
      <c r="EGJ110" s="323"/>
      <c r="EGK110" s="323"/>
      <c r="EGL110" s="323"/>
      <c r="EGM110" s="323"/>
      <c r="EGN110" s="323"/>
      <c r="EGO110" s="323"/>
      <c r="EGP110" s="323"/>
      <c r="EGQ110" s="323"/>
      <c r="EGR110" s="323"/>
      <c r="EGS110" s="323"/>
      <c r="EGT110" s="323"/>
      <c r="EGU110" s="323"/>
      <c r="EGV110" s="323"/>
      <c r="EGW110" s="323"/>
      <c r="EGX110" s="323"/>
      <c r="EGY110" s="323"/>
      <c r="EGZ110" s="323"/>
      <c r="EHA110" s="323"/>
      <c r="EHB110" s="323"/>
      <c r="EHC110" s="323"/>
      <c r="EHD110" s="323"/>
      <c r="EHE110" s="323"/>
      <c r="EHF110" s="323"/>
      <c r="EHG110" s="323"/>
      <c r="EHH110" s="323"/>
      <c r="EHI110" s="323"/>
      <c r="EHJ110" s="323"/>
      <c r="EHK110" s="323"/>
      <c r="EHL110" s="323"/>
      <c r="EHM110" s="323"/>
      <c r="EHN110" s="323"/>
      <c r="EHO110" s="323"/>
      <c r="EHP110" s="323"/>
      <c r="EHQ110" s="323"/>
      <c r="EHR110" s="323"/>
      <c r="EHS110" s="323"/>
      <c r="EHT110" s="323"/>
      <c r="EHU110" s="323"/>
      <c r="EHV110" s="323"/>
      <c r="EHW110" s="323"/>
      <c r="EHX110" s="323"/>
      <c r="EHY110" s="323"/>
      <c r="EHZ110" s="323"/>
      <c r="EIA110" s="323"/>
      <c r="EIB110" s="323"/>
      <c r="EIC110" s="323"/>
      <c r="EID110" s="323"/>
      <c r="EIE110" s="323"/>
      <c r="EIF110" s="323"/>
      <c r="EIG110" s="323"/>
      <c r="EIH110" s="323"/>
      <c r="EII110" s="323"/>
      <c r="EIJ110" s="323"/>
      <c r="EIK110" s="323"/>
      <c r="EIL110" s="323"/>
      <c r="EIM110" s="323"/>
      <c r="EIN110" s="323"/>
      <c r="EIO110" s="323"/>
      <c r="EIP110" s="323"/>
      <c r="EIQ110" s="323"/>
      <c r="EIR110" s="323"/>
      <c r="EIS110" s="323"/>
      <c r="EIT110" s="323"/>
      <c r="EIU110" s="323"/>
      <c r="EIV110" s="323"/>
      <c r="EIW110" s="323"/>
      <c r="EIX110" s="323"/>
      <c r="EIY110" s="323"/>
      <c r="EIZ110" s="323"/>
      <c r="EJA110" s="323"/>
      <c r="EJB110" s="323"/>
      <c r="EJC110" s="323"/>
      <c r="EJD110" s="323"/>
      <c r="EJE110" s="323"/>
      <c r="EJF110" s="323"/>
      <c r="EJG110" s="323"/>
      <c r="EJH110" s="323"/>
      <c r="EJI110" s="323"/>
      <c r="EJJ110" s="323"/>
      <c r="EJK110" s="323"/>
      <c r="EJL110" s="323"/>
      <c r="EJM110" s="323"/>
      <c r="EJN110" s="323"/>
      <c r="EJO110" s="323"/>
      <c r="EJP110" s="323"/>
      <c r="EJQ110" s="323"/>
      <c r="EJR110" s="323"/>
      <c r="EJS110" s="323"/>
      <c r="EJT110" s="323"/>
      <c r="EJU110" s="323"/>
      <c r="EJV110" s="323"/>
      <c r="EJW110" s="323"/>
      <c r="EJX110" s="323"/>
      <c r="EJY110" s="323"/>
      <c r="EJZ110" s="323"/>
      <c r="EKA110" s="323"/>
      <c r="EKB110" s="323"/>
      <c r="EKC110" s="323"/>
      <c r="EKD110" s="323"/>
      <c r="EKE110" s="323"/>
      <c r="EKF110" s="323"/>
      <c r="EKG110" s="323"/>
      <c r="EKH110" s="323"/>
      <c r="EKI110" s="323"/>
      <c r="EKJ110" s="323"/>
      <c r="EKK110" s="323"/>
      <c r="EKL110" s="323"/>
      <c r="EKM110" s="323"/>
      <c r="EKN110" s="323"/>
      <c r="EKO110" s="323"/>
      <c r="EKP110" s="323"/>
      <c r="EKQ110" s="323"/>
      <c r="EKR110" s="323"/>
      <c r="EKS110" s="323"/>
      <c r="EKT110" s="323"/>
      <c r="EKU110" s="323"/>
      <c r="EKV110" s="323"/>
      <c r="EKW110" s="323"/>
      <c r="EKX110" s="323"/>
      <c r="EKY110" s="323"/>
      <c r="EKZ110" s="323"/>
      <c r="ELA110" s="323"/>
      <c r="ELB110" s="323"/>
      <c r="ELC110" s="323"/>
      <c r="ELD110" s="323"/>
      <c r="ELE110" s="323"/>
      <c r="ELF110" s="323"/>
      <c r="ELG110" s="323"/>
      <c r="ELH110" s="323"/>
      <c r="ELI110" s="323"/>
      <c r="ELJ110" s="323"/>
      <c r="ELK110" s="323"/>
      <c r="ELL110" s="323"/>
      <c r="ELM110" s="323"/>
      <c r="ELN110" s="323"/>
      <c r="ELO110" s="323"/>
      <c r="ELP110" s="323"/>
      <c r="ELQ110" s="323"/>
      <c r="ELR110" s="323"/>
      <c r="ELS110" s="323"/>
      <c r="ELT110" s="323"/>
      <c r="ELU110" s="323"/>
      <c r="ELV110" s="323"/>
      <c r="ELW110" s="323"/>
      <c r="ELX110" s="323"/>
      <c r="ELY110" s="323"/>
      <c r="ELZ110" s="323"/>
      <c r="EMA110" s="323"/>
      <c r="EMB110" s="323"/>
      <c r="EMC110" s="323"/>
      <c r="EMD110" s="323"/>
      <c r="EME110" s="323"/>
      <c r="EMF110" s="323"/>
      <c r="EMG110" s="323"/>
      <c r="EMH110" s="323"/>
      <c r="EMI110" s="323"/>
      <c r="EMJ110" s="323"/>
      <c r="EMK110" s="323"/>
      <c r="EML110" s="323"/>
      <c r="EMM110" s="323"/>
      <c r="EMN110" s="323"/>
      <c r="EMO110" s="323"/>
      <c r="EMP110" s="323"/>
      <c r="EMQ110" s="323"/>
      <c r="EMR110" s="323"/>
      <c r="EMS110" s="323"/>
      <c r="EMT110" s="323"/>
      <c r="EMU110" s="323"/>
      <c r="EMV110" s="323"/>
      <c r="EMW110" s="323"/>
      <c r="EMX110" s="323"/>
      <c r="EMY110" s="323"/>
      <c r="EMZ110" s="323"/>
      <c r="ENA110" s="323"/>
      <c r="ENB110" s="323"/>
      <c r="ENC110" s="323"/>
      <c r="END110" s="323"/>
      <c r="ENE110" s="323"/>
      <c r="ENF110" s="323"/>
      <c r="ENG110" s="323"/>
      <c r="ENH110" s="323"/>
      <c r="ENI110" s="323"/>
      <c r="ENJ110" s="323"/>
      <c r="ENK110" s="323"/>
      <c r="ENL110" s="323"/>
      <c r="ENM110" s="323"/>
      <c r="ENN110" s="323"/>
      <c r="ENO110" s="323"/>
      <c r="ENP110" s="323"/>
      <c r="ENQ110" s="323"/>
      <c r="ENR110" s="323"/>
      <c r="ENS110" s="323"/>
      <c r="ENT110" s="323"/>
      <c r="ENU110" s="323"/>
      <c r="ENV110" s="323"/>
      <c r="ENW110" s="323"/>
      <c r="ENX110" s="323"/>
      <c r="ENY110" s="323"/>
      <c r="ENZ110" s="323"/>
      <c r="EOA110" s="323"/>
      <c r="EOB110" s="323"/>
      <c r="EOC110" s="323"/>
      <c r="EOD110" s="323"/>
      <c r="EOE110" s="323"/>
      <c r="EOF110" s="323"/>
      <c r="EOG110" s="323"/>
      <c r="EOH110" s="323"/>
      <c r="EOI110" s="323"/>
      <c r="EOJ110" s="323"/>
      <c r="EOK110" s="323"/>
      <c r="EOL110" s="323"/>
      <c r="EOM110" s="323"/>
      <c r="EON110" s="323"/>
      <c r="EOO110" s="323"/>
      <c r="EOP110" s="323"/>
      <c r="EOQ110" s="323"/>
      <c r="EOR110" s="323"/>
      <c r="EOS110" s="323"/>
      <c r="EOT110" s="323"/>
      <c r="EOU110" s="323"/>
      <c r="EOV110" s="323"/>
      <c r="EOW110" s="323"/>
      <c r="EOX110" s="323"/>
      <c r="EOY110" s="323"/>
      <c r="EOZ110" s="323"/>
      <c r="EPA110" s="323"/>
      <c r="EPB110" s="323"/>
      <c r="EPC110" s="323"/>
      <c r="EPD110" s="323"/>
      <c r="EPE110" s="323"/>
      <c r="EPF110" s="323"/>
      <c r="EPG110" s="323"/>
      <c r="EPH110" s="323"/>
      <c r="EPI110" s="323"/>
      <c r="EPJ110" s="323"/>
      <c r="EPK110" s="323"/>
      <c r="EPL110" s="323"/>
      <c r="EPM110" s="323"/>
      <c r="EPN110" s="323"/>
      <c r="EPO110" s="323"/>
      <c r="EPP110" s="323"/>
      <c r="EPQ110" s="323"/>
      <c r="EPR110" s="323"/>
      <c r="EPS110" s="323"/>
      <c r="EPT110" s="323"/>
      <c r="EPU110" s="323"/>
      <c r="EPV110" s="323"/>
      <c r="EPW110" s="323"/>
      <c r="EPX110" s="323"/>
      <c r="EPY110" s="323"/>
      <c r="EPZ110" s="323"/>
      <c r="EQA110" s="323"/>
      <c r="EQB110" s="323"/>
      <c r="EQC110" s="323"/>
      <c r="EQD110" s="323"/>
      <c r="EQE110" s="323"/>
      <c r="EQF110" s="323"/>
      <c r="EQG110" s="323"/>
      <c r="EQH110" s="323"/>
      <c r="EQI110" s="323"/>
      <c r="EQJ110" s="323"/>
      <c r="EQK110" s="323"/>
      <c r="EQL110" s="323"/>
      <c r="EQM110" s="323"/>
      <c r="EQN110" s="323"/>
      <c r="EQO110" s="323"/>
      <c r="EQP110" s="323"/>
      <c r="EQQ110" s="323"/>
      <c r="EQR110" s="323"/>
      <c r="EQS110" s="323"/>
      <c r="EQT110" s="323"/>
      <c r="EQU110" s="323"/>
      <c r="EQV110" s="323"/>
      <c r="EQW110" s="323"/>
      <c r="EQX110" s="323"/>
      <c r="EQY110" s="323"/>
      <c r="EQZ110" s="323"/>
      <c r="ERA110" s="323"/>
      <c r="ERB110" s="323"/>
      <c r="ERC110" s="323"/>
      <c r="ERD110" s="323"/>
      <c r="ERE110" s="323"/>
      <c r="ERF110" s="323"/>
      <c r="ERG110" s="323"/>
      <c r="ERH110" s="323"/>
      <c r="ERI110" s="323"/>
      <c r="ERJ110" s="323"/>
      <c r="ERK110" s="323"/>
      <c r="ERL110" s="323"/>
      <c r="ERM110" s="323"/>
      <c r="ERN110" s="323"/>
      <c r="ERO110" s="323"/>
      <c r="ERP110" s="323"/>
      <c r="ERQ110" s="323"/>
      <c r="ERR110" s="323"/>
      <c r="ERS110" s="323"/>
      <c r="ERT110" s="323"/>
      <c r="ERU110" s="323"/>
      <c r="ERV110" s="323"/>
      <c r="ERW110" s="323"/>
      <c r="ERX110" s="323"/>
      <c r="ERY110" s="323"/>
      <c r="ERZ110" s="323"/>
      <c r="ESA110" s="323"/>
      <c r="ESB110" s="323"/>
      <c r="ESC110" s="323"/>
      <c r="ESD110" s="323"/>
      <c r="ESE110" s="323"/>
      <c r="ESF110" s="323"/>
      <c r="ESG110" s="323"/>
      <c r="ESH110" s="323"/>
      <c r="ESI110" s="323"/>
      <c r="ESJ110" s="323"/>
      <c r="ESK110" s="323"/>
      <c r="ESL110" s="323"/>
      <c r="ESM110" s="323"/>
      <c r="ESN110" s="323"/>
      <c r="ESO110" s="323"/>
      <c r="ESP110" s="323"/>
      <c r="ESQ110" s="323"/>
      <c r="ESR110" s="323"/>
      <c r="ESS110" s="323"/>
      <c r="EST110" s="323"/>
      <c r="ESU110" s="323"/>
      <c r="ESV110" s="323"/>
      <c r="ESW110" s="323"/>
      <c r="ESX110" s="323"/>
      <c r="ESY110" s="323"/>
      <c r="ESZ110" s="323"/>
      <c r="ETA110" s="323"/>
      <c r="ETB110" s="323"/>
      <c r="ETC110" s="323"/>
      <c r="ETD110" s="323"/>
      <c r="ETE110" s="323"/>
      <c r="ETF110" s="323"/>
      <c r="ETG110" s="323"/>
      <c r="ETH110" s="323"/>
      <c r="ETI110" s="323"/>
      <c r="ETJ110" s="323"/>
      <c r="ETK110" s="323"/>
      <c r="ETL110" s="323"/>
      <c r="ETM110" s="323"/>
      <c r="ETN110" s="323"/>
      <c r="ETO110" s="323"/>
      <c r="ETP110" s="323"/>
      <c r="ETQ110" s="323"/>
      <c r="ETR110" s="323"/>
      <c r="ETS110" s="323"/>
      <c r="ETT110" s="323"/>
      <c r="ETU110" s="323"/>
      <c r="ETV110" s="323"/>
      <c r="ETW110" s="323"/>
      <c r="ETX110" s="323"/>
      <c r="ETY110" s="323"/>
      <c r="ETZ110" s="323"/>
      <c r="EUA110" s="323"/>
      <c r="EUB110" s="323"/>
      <c r="EUC110" s="323"/>
      <c r="EUD110" s="323"/>
      <c r="EUE110" s="323"/>
      <c r="EUF110" s="323"/>
      <c r="EUG110" s="323"/>
      <c r="EUH110" s="323"/>
      <c r="EUI110" s="323"/>
      <c r="EUJ110" s="323"/>
      <c r="EUK110" s="323"/>
      <c r="EUL110" s="323"/>
      <c r="EUM110" s="323"/>
      <c r="EUN110" s="323"/>
      <c r="EUO110" s="323"/>
      <c r="EUP110" s="323"/>
      <c r="EUQ110" s="323"/>
      <c r="EUR110" s="323"/>
      <c r="EUS110" s="323"/>
      <c r="EUT110" s="323"/>
      <c r="EUU110" s="323"/>
      <c r="EUV110" s="323"/>
      <c r="EUW110" s="323"/>
      <c r="EUX110" s="323"/>
      <c r="EUY110" s="323"/>
      <c r="EUZ110" s="323"/>
      <c r="EVA110" s="323"/>
      <c r="EVB110" s="323"/>
      <c r="EVC110" s="323"/>
      <c r="EVD110" s="323"/>
      <c r="EVE110" s="323"/>
      <c r="EVF110" s="323"/>
      <c r="EVG110" s="323"/>
      <c r="EVH110" s="323"/>
      <c r="EVI110" s="323"/>
      <c r="EVJ110" s="323"/>
      <c r="EVK110" s="323"/>
      <c r="EVL110" s="323"/>
      <c r="EVM110" s="323"/>
      <c r="EVN110" s="323"/>
      <c r="EVO110" s="323"/>
      <c r="EVP110" s="323"/>
      <c r="EVQ110" s="323"/>
      <c r="EVR110" s="323"/>
      <c r="EVS110" s="323"/>
      <c r="EVT110" s="323"/>
      <c r="EVU110" s="323"/>
      <c r="EVV110" s="323"/>
      <c r="EVW110" s="323"/>
      <c r="EVX110" s="323"/>
      <c r="EVY110" s="323"/>
      <c r="EVZ110" s="323"/>
      <c r="EWA110" s="323"/>
      <c r="EWB110" s="323"/>
      <c r="EWC110" s="323"/>
      <c r="EWD110" s="323"/>
      <c r="EWE110" s="323"/>
      <c r="EWF110" s="323"/>
      <c r="EWG110" s="323"/>
      <c r="EWH110" s="323"/>
      <c r="EWI110" s="323"/>
      <c r="EWJ110" s="323"/>
      <c r="EWK110" s="323"/>
      <c r="EWL110" s="323"/>
      <c r="EWM110" s="323"/>
      <c r="EWN110" s="323"/>
      <c r="EWO110" s="323"/>
      <c r="EWP110" s="323"/>
      <c r="EWQ110" s="323"/>
      <c r="EWR110" s="323"/>
      <c r="EWS110" s="323"/>
      <c r="EWT110" s="323"/>
      <c r="EWU110" s="323"/>
      <c r="EWV110" s="323"/>
      <c r="EWW110" s="323"/>
      <c r="EWX110" s="323"/>
      <c r="EWY110" s="323"/>
      <c r="EWZ110" s="323"/>
      <c r="EXA110" s="323"/>
      <c r="EXB110" s="323"/>
      <c r="EXC110" s="323"/>
      <c r="EXD110" s="323"/>
      <c r="EXE110" s="323"/>
      <c r="EXF110" s="323"/>
      <c r="EXG110" s="323"/>
      <c r="EXH110" s="323"/>
      <c r="EXI110" s="323"/>
      <c r="EXJ110" s="323"/>
      <c r="EXK110" s="323"/>
      <c r="EXL110" s="323"/>
      <c r="EXM110" s="323"/>
      <c r="EXN110" s="323"/>
      <c r="EXO110" s="323"/>
      <c r="EXP110" s="323"/>
      <c r="EXQ110" s="323"/>
      <c r="EXR110" s="323"/>
      <c r="EXS110" s="323"/>
      <c r="EXT110" s="323"/>
      <c r="EXU110" s="323"/>
      <c r="EXV110" s="323"/>
      <c r="EXW110" s="323"/>
      <c r="EXX110" s="323"/>
      <c r="EXY110" s="323"/>
      <c r="EXZ110" s="323"/>
      <c r="EYA110" s="323"/>
      <c r="EYB110" s="323"/>
      <c r="EYC110" s="323"/>
      <c r="EYD110" s="323"/>
      <c r="EYE110" s="323"/>
      <c r="EYF110" s="323"/>
      <c r="EYG110" s="323"/>
      <c r="EYH110" s="323"/>
      <c r="EYI110" s="323"/>
      <c r="EYJ110" s="323"/>
      <c r="EYK110" s="323"/>
      <c r="EYL110" s="323"/>
      <c r="EYM110" s="323"/>
      <c r="EYN110" s="323"/>
      <c r="EYO110" s="323"/>
      <c r="EYP110" s="323"/>
      <c r="EYQ110" s="323"/>
      <c r="EYR110" s="323"/>
      <c r="EYS110" s="323"/>
      <c r="EYT110" s="323"/>
      <c r="EYU110" s="323"/>
      <c r="EYV110" s="323"/>
      <c r="EYW110" s="323"/>
      <c r="EYX110" s="323"/>
      <c r="EYY110" s="323"/>
      <c r="EYZ110" s="323"/>
      <c r="EZA110" s="323"/>
      <c r="EZB110" s="323"/>
      <c r="EZC110" s="323"/>
      <c r="EZD110" s="323"/>
      <c r="EZE110" s="323"/>
      <c r="EZF110" s="323"/>
      <c r="EZG110" s="323"/>
      <c r="EZH110" s="323"/>
      <c r="EZI110" s="323"/>
      <c r="EZJ110" s="323"/>
      <c r="EZK110" s="323"/>
      <c r="EZL110" s="323"/>
      <c r="EZM110" s="323"/>
      <c r="EZN110" s="323"/>
      <c r="EZO110" s="323"/>
      <c r="EZP110" s="323"/>
      <c r="EZQ110" s="323"/>
      <c r="EZR110" s="323"/>
      <c r="EZS110" s="323"/>
      <c r="EZT110" s="323"/>
      <c r="EZU110" s="323"/>
      <c r="EZV110" s="323"/>
      <c r="EZW110" s="323"/>
      <c r="EZX110" s="323"/>
      <c r="EZY110" s="323"/>
      <c r="EZZ110" s="323"/>
      <c r="FAA110" s="323"/>
      <c r="FAB110" s="323"/>
      <c r="FAC110" s="323"/>
      <c r="FAD110" s="323"/>
      <c r="FAE110" s="323"/>
      <c r="FAF110" s="323"/>
      <c r="FAG110" s="323"/>
      <c r="FAH110" s="323"/>
      <c r="FAI110" s="323"/>
      <c r="FAJ110" s="323"/>
      <c r="FAK110" s="323"/>
      <c r="FAL110" s="323"/>
      <c r="FAM110" s="323"/>
      <c r="FAN110" s="323"/>
      <c r="FAO110" s="323"/>
      <c r="FAP110" s="323"/>
      <c r="FAQ110" s="323"/>
      <c r="FAR110" s="323"/>
      <c r="FAS110" s="323"/>
      <c r="FAT110" s="323"/>
      <c r="FAU110" s="323"/>
      <c r="FAV110" s="323"/>
      <c r="FAW110" s="323"/>
      <c r="FAX110" s="323"/>
      <c r="FAY110" s="323"/>
      <c r="FAZ110" s="323"/>
      <c r="FBA110" s="323"/>
      <c r="FBB110" s="323"/>
      <c r="FBC110" s="323"/>
      <c r="FBD110" s="323"/>
      <c r="FBE110" s="323"/>
      <c r="FBF110" s="323"/>
      <c r="FBG110" s="323"/>
      <c r="FBH110" s="323"/>
      <c r="FBI110" s="323"/>
      <c r="FBJ110" s="323"/>
      <c r="FBK110" s="323"/>
      <c r="FBL110" s="323"/>
      <c r="FBM110" s="323"/>
      <c r="FBN110" s="323"/>
      <c r="FBO110" s="323"/>
      <c r="FBP110" s="323"/>
      <c r="FBQ110" s="323"/>
      <c r="FBR110" s="323"/>
      <c r="FBS110" s="323"/>
      <c r="FBT110" s="323"/>
      <c r="FBU110" s="323"/>
      <c r="FBV110" s="323"/>
      <c r="FBW110" s="323"/>
      <c r="FBX110" s="323"/>
      <c r="FBY110" s="323"/>
      <c r="FBZ110" s="323"/>
      <c r="FCA110" s="323"/>
      <c r="FCB110" s="323"/>
      <c r="FCC110" s="323"/>
      <c r="FCD110" s="323"/>
      <c r="FCE110" s="323"/>
      <c r="FCF110" s="323"/>
      <c r="FCG110" s="323"/>
      <c r="FCH110" s="323"/>
      <c r="FCI110" s="323"/>
      <c r="FCJ110" s="323"/>
      <c r="FCK110" s="323"/>
      <c r="FCL110" s="323"/>
      <c r="FCM110" s="323"/>
      <c r="FCN110" s="323"/>
      <c r="FCO110" s="323"/>
      <c r="FCP110" s="323"/>
      <c r="FCQ110" s="323"/>
      <c r="FCR110" s="323"/>
      <c r="FCS110" s="323"/>
      <c r="FCT110" s="323"/>
      <c r="FCU110" s="323"/>
      <c r="FCV110" s="323"/>
      <c r="FCW110" s="323"/>
      <c r="FCX110" s="323"/>
      <c r="FCY110" s="323"/>
      <c r="FCZ110" s="323"/>
      <c r="FDA110" s="323"/>
      <c r="FDB110" s="323"/>
      <c r="FDC110" s="323"/>
      <c r="FDD110" s="323"/>
      <c r="FDE110" s="323"/>
      <c r="FDF110" s="323"/>
      <c r="FDG110" s="323"/>
      <c r="FDH110" s="323"/>
      <c r="FDI110" s="323"/>
      <c r="FDJ110" s="323"/>
      <c r="FDK110" s="323"/>
      <c r="FDL110" s="323"/>
      <c r="FDM110" s="323"/>
      <c r="FDN110" s="323"/>
      <c r="FDO110" s="323"/>
      <c r="FDP110" s="323"/>
      <c r="FDQ110" s="323"/>
      <c r="FDR110" s="323"/>
      <c r="FDS110" s="323"/>
      <c r="FDT110" s="323"/>
      <c r="FDU110" s="323"/>
      <c r="FDV110" s="323"/>
      <c r="FDW110" s="323"/>
      <c r="FDX110" s="323"/>
      <c r="FDY110" s="323"/>
      <c r="FDZ110" s="323"/>
      <c r="FEA110" s="323"/>
      <c r="FEB110" s="323"/>
      <c r="FEC110" s="323"/>
      <c r="FED110" s="323"/>
      <c r="FEE110" s="323"/>
      <c r="FEF110" s="323"/>
      <c r="FEG110" s="323"/>
      <c r="FEH110" s="323"/>
      <c r="FEI110" s="323"/>
      <c r="FEJ110" s="323"/>
      <c r="FEK110" s="323"/>
      <c r="FEL110" s="323"/>
      <c r="FEM110" s="323"/>
      <c r="FEN110" s="323"/>
      <c r="FEO110" s="323"/>
      <c r="FEP110" s="323"/>
      <c r="FEQ110" s="323"/>
      <c r="FER110" s="323"/>
      <c r="FES110" s="323"/>
      <c r="FET110" s="323"/>
      <c r="FEU110" s="323"/>
      <c r="FEV110" s="323"/>
      <c r="FEW110" s="323"/>
      <c r="FEX110" s="323"/>
      <c r="FEY110" s="323"/>
      <c r="FEZ110" s="323"/>
      <c r="FFA110" s="323"/>
      <c r="FFB110" s="323"/>
      <c r="FFC110" s="323"/>
      <c r="FFD110" s="323"/>
      <c r="FFE110" s="323"/>
      <c r="FFF110" s="323"/>
      <c r="FFG110" s="323"/>
      <c r="FFH110" s="323"/>
      <c r="FFI110" s="323"/>
      <c r="FFJ110" s="323"/>
      <c r="FFK110" s="323"/>
      <c r="FFL110" s="323"/>
      <c r="FFM110" s="323"/>
      <c r="FFN110" s="323"/>
      <c r="FFO110" s="323"/>
      <c r="FFP110" s="323"/>
      <c r="FFQ110" s="323"/>
      <c r="FFR110" s="323"/>
      <c r="FFS110" s="323"/>
      <c r="FFT110" s="323"/>
      <c r="FFU110" s="323"/>
      <c r="FFV110" s="323"/>
      <c r="FFW110" s="323"/>
      <c r="FFX110" s="323"/>
      <c r="FFY110" s="323"/>
      <c r="FFZ110" s="323"/>
      <c r="FGA110" s="323"/>
      <c r="FGB110" s="323"/>
      <c r="FGC110" s="323"/>
      <c r="FGD110" s="323"/>
      <c r="FGE110" s="323"/>
      <c r="FGF110" s="323"/>
      <c r="FGG110" s="323"/>
      <c r="FGH110" s="323"/>
      <c r="FGI110" s="323"/>
      <c r="FGJ110" s="323"/>
      <c r="FGK110" s="323"/>
      <c r="FGL110" s="323"/>
      <c r="FGM110" s="323"/>
      <c r="FGN110" s="323"/>
      <c r="FGO110" s="323"/>
      <c r="FGP110" s="323"/>
      <c r="FGQ110" s="323"/>
      <c r="FGR110" s="323"/>
      <c r="FGS110" s="323"/>
      <c r="FGT110" s="323"/>
      <c r="FGU110" s="323"/>
      <c r="FGV110" s="323"/>
      <c r="FGW110" s="323"/>
      <c r="FGX110" s="323"/>
      <c r="FGY110" s="323"/>
      <c r="FGZ110" s="323"/>
      <c r="FHA110" s="323"/>
      <c r="FHB110" s="323"/>
      <c r="FHC110" s="323"/>
      <c r="FHD110" s="323"/>
      <c r="FHE110" s="323"/>
      <c r="FHF110" s="323"/>
      <c r="FHG110" s="323"/>
      <c r="FHH110" s="323"/>
      <c r="FHI110" s="323"/>
      <c r="FHJ110" s="323"/>
      <c r="FHK110" s="323"/>
      <c r="FHL110" s="323"/>
      <c r="FHM110" s="323"/>
      <c r="FHN110" s="323"/>
      <c r="FHO110" s="323"/>
      <c r="FHP110" s="323"/>
      <c r="FHQ110" s="323"/>
      <c r="FHR110" s="323"/>
      <c r="FHS110" s="323"/>
      <c r="FHT110" s="323"/>
      <c r="FHU110" s="323"/>
      <c r="FHV110" s="323"/>
      <c r="FHW110" s="323"/>
      <c r="FHX110" s="323"/>
      <c r="FHY110" s="323"/>
      <c r="FHZ110" s="323"/>
      <c r="FIA110" s="323"/>
      <c r="FIB110" s="323"/>
      <c r="FIC110" s="323"/>
      <c r="FID110" s="323"/>
      <c r="FIE110" s="323"/>
      <c r="FIF110" s="323"/>
      <c r="FIG110" s="323"/>
      <c r="FIH110" s="323"/>
      <c r="FII110" s="323"/>
      <c r="FIJ110" s="323"/>
      <c r="FIK110" s="323"/>
      <c r="FIL110" s="323"/>
      <c r="FIM110" s="323"/>
      <c r="FIN110" s="323"/>
      <c r="FIO110" s="323"/>
      <c r="FIP110" s="323"/>
      <c r="FIQ110" s="323"/>
      <c r="FIR110" s="323"/>
      <c r="FIS110" s="323"/>
      <c r="FIT110" s="323"/>
      <c r="FIU110" s="323"/>
      <c r="FIV110" s="323"/>
      <c r="FIW110" s="323"/>
      <c r="FIX110" s="323"/>
      <c r="FIY110" s="323"/>
      <c r="FIZ110" s="323"/>
      <c r="FJA110" s="323"/>
      <c r="FJB110" s="323"/>
      <c r="FJC110" s="323"/>
      <c r="FJD110" s="323"/>
      <c r="FJE110" s="323"/>
      <c r="FJF110" s="323"/>
      <c r="FJG110" s="323"/>
      <c r="FJH110" s="323"/>
      <c r="FJI110" s="323"/>
      <c r="FJJ110" s="323"/>
      <c r="FJK110" s="323"/>
      <c r="FJL110" s="323"/>
      <c r="FJM110" s="323"/>
      <c r="FJN110" s="323"/>
      <c r="FJO110" s="323"/>
      <c r="FJP110" s="323"/>
      <c r="FJQ110" s="323"/>
      <c r="FJR110" s="323"/>
      <c r="FJS110" s="323"/>
      <c r="FJT110" s="323"/>
      <c r="FJU110" s="323"/>
      <c r="FJV110" s="323"/>
      <c r="FJW110" s="323"/>
      <c r="FJX110" s="323"/>
      <c r="FJY110" s="323"/>
      <c r="FJZ110" s="323"/>
      <c r="FKA110" s="323"/>
      <c r="FKB110" s="323"/>
      <c r="FKC110" s="323"/>
      <c r="FKD110" s="323"/>
      <c r="FKE110" s="323"/>
      <c r="FKF110" s="323"/>
      <c r="FKG110" s="323"/>
      <c r="FKH110" s="323"/>
      <c r="FKI110" s="323"/>
      <c r="FKJ110" s="323"/>
      <c r="FKK110" s="323"/>
      <c r="FKL110" s="323"/>
      <c r="FKM110" s="323"/>
      <c r="FKN110" s="323"/>
      <c r="FKO110" s="323"/>
      <c r="FKP110" s="323"/>
      <c r="FKQ110" s="323"/>
      <c r="FKR110" s="323"/>
      <c r="FKS110" s="323"/>
      <c r="FKT110" s="323"/>
      <c r="FKU110" s="323"/>
      <c r="FKV110" s="323"/>
      <c r="FKW110" s="323"/>
      <c r="FKX110" s="323"/>
      <c r="FKY110" s="323"/>
      <c r="FKZ110" s="323"/>
      <c r="FLA110" s="323"/>
      <c r="FLB110" s="323"/>
      <c r="FLC110" s="323"/>
      <c r="FLD110" s="323"/>
      <c r="FLE110" s="323"/>
      <c r="FLF110" s="323"/>
      <c r="FLG110" s="323"/>
      <c r="FLH110" s="323"/>
      <c r="FLI110" s="323"/>
      <c r="FLJ110" s="323"/>
      <c r="FLK110" s="323"/>
      <c r="FLL110" s="323"/>
      <c r="FLM110" s="323"/>
      <c r="FLN110" s="323"/>
      <c r="FLO110" s="323"/>
      <c r="FLP110" s="323"/>
      <c r="FLQ110" s="323"/>
      <c r="FLR110" s="323"/>
      <c r="FLS110" s="323"/>
      <c r="FLT110" s="323"/>
      <c r="FLU110" s="323"/>
      <c r="FLV110" s="323"/>
      <c r="FLW110" s="323"/>
      <c r="FLX110" s="323"/>
      <c r="FLY110" s="323"/>
      <c r="FLZ110" s="323"/>
      <c r="FMA110" s="323"/>
      <c r="FMB110" s="323"/>
      <c r="FMC110" s="323"/>
      <c r="FMD110" s="323"/>
      <c r="FME110" s="323"/>
      <c r="FMF110" s="323"/>
      <c r="FMG110" s="323"/>
      <c r="FMH110" s="323"/>
      <c r="FMI110" s="323"/>
      <c r="FMJ110" s="323"/>
      <c r="FMK110" s="323"/>
      <c r="FML110" s="323"/>
      <c r="FMM110" s="323"/>
      <c r="FMN110" s="323"/>
      <c r="FMO110" s="323"/>
      <c r="FMP110" s="323"/>
      <c r="FMQ110" s="323"/>
      <c r="FMR110" s="323"/>
      <c r="FMS110" s="323"/>
      <c r="FMT110" s="323"/>
      <c r="FMU110" s="323"/>
      <c r="FMV110" s="323"/>
      <c r="FMW110" s="323"/>
      <c r="FMX110" s="323"/>
      <c r="FMY110" s="323"/>
      <c r="FMZ110" s="323"/>
      <c r="FNA110" s="323"/>
      <c r="FNB110" s="323"/>
      <c r="FNC110" s="323"/>
      <c r="FND110" s="323"/>
      <c r="FNE110" s="323"/>
      <c r="FNF110" s="323"/>
      <c r="FNG110" s="323"/>
      <c r="FNH110" s="323"/>
      <c r="FNI110" s="323"/>
      <c r="FNJ110" s="323"/>
      <c r="FNK110" s="323"/>
      <c r="FNL110" s="323"/>
      <c r="FNM110" s="323"/>
      <c r="FNN110" s="323"/>
      <c r="FNO110" s="323"/>
      <c r="FNP110" s="323"/>
      <c r="FNQ110" s="323"/>
      <c r="FNR110" s="323"/>
      <c r="FNS110" s="323"/>
      <c r="FNT110" s="323"/>
      <c r="FNU110" s="323"/>
      <c r="FNV110" s="323"/>
      <c r="FNW110" s="323"/>
      <c r="FNX110" s="323"/>
      <c r="FNY110" s="323"/>
      <c r="FNZ110" s="323"/>
      <c r="FOA110" s="323"/>
      <c r="FOB110" s="323"/>
      <c r="FOC110" s="323"/>
      <c r="FOD110" s="323"/>
      <c r="FOE110" s="323"/>
      <c r="FOF110" s="323"/>
      <c r="FOG110" s="323"/>
      <c r="FOH110" s="323"/>
      <c r="FOI110" s="323"/>
      <c r="FOJ110" s="323"/>
      <c r="FOK110" s="323"/>
      <c r="FOL110" s="323"/>
      <c r="FOM110" s="323"/>
      <c r="FON110" s="323"/>
      <c r="FOO110" s="323"/>
      <c r="FOP110" s="323"/>
      <c r="FOQ110" s="323"/>
      <c r="FOR110" s="323"/>
      <c r="FOS110" s="323"/>
      <c r="FOT110" s="323"/>
      <c r="FOU110" s="323"/>
      <c r="FOV110" s="323"/>
      <c r="FOW110" s="323"/>
      <c r="FOX110" s="323"/>
      <c r="FOY110" s="323"/>
      <c r="FOZ110" s="323"/>
      <c r="FPA110" s="323"/>
      <c r="FPB110" s="323"/>
      <c r="FPC110" s="323"/>
      <c r="FPD110" s="323"/>
      <c r="FPE110" s="323"/>
      <c r="FPF110" s="323"/>
      <c r="FPG110" s="323"/>
      <c r="FPH110" s="323"/>
      <c r="FPI110" s="323"/>
      <c r="FPJ110" s="323"/>
      <c r="FPK110" s="323"/>
      <c r="FPL110" s="323"/>
      <c r="FPM110" s="323"/>
      <c r="FPN110" s="323"/>
      <c r="FPO110" s="323"/>
      <c r="FPP110" s="323"/>
      <c r="FPQ110" s="323"/>
      <c r="FPR110" s="323"/>
      <c r="FPS110" s="323"/>
      <c r="FPT110" s="323"/>
      <c r="FPU110" s="323"/>
      <c r="FPV110" s="323"/>
      <c r="FPW110" s="323"/>
      <c r="FPX110" s="323"/>
      <c r="FPY110" s="323"/>
      <c r="FPZ110" s="323"/>
      <c r="FQA110" s="323"/>
      <c r="FQB110" s="323"/>
      <c r="FQC110" s="323"/>
      <c r="FQD110" s="323"/>
      <c r="FQE110" s="323"/>
      <c r="FQF110" s="323"/>
      <c r="FQG110" s="323"/>
      <c r="FQH110" s="323"/>
      <c r="FQI110" s="323"/>
      <c r="FQJ110" s="323"/>
      <c r="FQK110" s="323"/>
      <c r="FQL110" s="323"/>
      <c r="FQM110" s="323"/>
      <c r="FQN110" s="323"/>
      <c r="FQO110" s="323"/>
      <c r="FQP110" s="323"/>
      <c r="FQQ110" s="323"/>
      <c r="FQR110" s="323"/>
      <c r="FQS110" s="323"/>
      <c r="FQT110" s="323"/>
      <c r="FQU110" s="323"/>
      <c r="FQV110" s="323"/>
      <c r="FQW110" s="323"/>
      <c r="FQX110" s="323"/>
      <c r="FQY110" s="323"/>
      <c r="FQZ110" s="323"/>
      <c r="FRA110" s="323"/>
      <c r="FRB110" s="323"/>
      <c r="FRC110" s="323"/>
      <c r="FRD110" s="323"/>
      <c r="FRE110" s="323"/>
      <c r="FRF110" s="323"/>
      <c r="FRG110" s="323"/>
      <c r="FRH110" s="323"/>
      <c r="FRI110" s="323"/>
      <c r="FRJ110" s="323"/>
      <c r="FRK110" s="323"/>
      <c r="FRL110" s="323"/>
      <c r="FRM110" s="323"/>
      <c r="FRN110" s="323"/>
      <c r="FRO110" s="323"/>
      <c r="FRP110" s="323"/>
      <c r="FRQ110" s="323"/>
      <c r="FRR110" s="323"/>
      <c r="FRS110" s="323"/>
      <c r="FRT110" s="323"/>
      <c r="FRU110" s="323"/>
      <c r="FRV110" s="323"/>
      <c r="FRW110" s="323"/>
      <c r="FRX110" s="323"/>
      <c r="FRY110" s="323"/>
      <c r="FRZ110" s="323"/>
      <c r="FSA110" s="323"/>
      <c r="FSB110" s="323"/>
      <c r="FSC110" s="323"/>
      <c r="FSD110" s="323"/>
      <c r="FSE110" s="323"/>
      <c r="FSF110" s="323"/>
      <c r="FSG110" s="323"/>
      <c r="FSH110" s="323"/>
      <c r="FSI110" s="323"/>
      <c r="FSJ110" s="323"/>
      <c r="FSK110" s="323"/>
      <c r="FSL110" s="323"/>
      <c r="FSM110" s="323"/>
      <c r="FSN110" s="323"/>
      <c r="FSO110" s="323"/>
      <c r="FSP110" s="323"/>
      <c r="FSQ110" s="323"/>
      <c r="FSR110" s="323"/>
      <c r="FSS110" s="323"/>
      <c r="FST110" s="323"/>
      <c r="FSU110" s="323"/>
      <c r="FSV110" s="323"/>
      <c r="FSW110" s="323"/>
      <c r="FSX110" s="323"/>
      <c r="FSY110" s="323"/>
      <c r="FSZ110" s="323"/>
      <c r="FTA110" s="323"/>
      <c r="FTB110" s="323"/>
      <c r="FTC110" s="323"/>
      <c r="FTD110" s="323"/>
      <c r="FTE110" s="323"/>
      <c r="FTF110" s="323"/>
      <c r="FTG110" s="323"/>
      <c r="FTH110" s="323"/>
      <c r="FTI110" s="323"/>
      <c r="FTJ110" s="323"/>
      <c r="FTK110" s="323"/>
      <c r="FTL110" s="323"/>
      <c r="FTM110" s="323"/>
      <c r="FTN110" s="323"/>
      <c r="FTO110" s="323"/>
      <c r="FTP110" s="323"/>
      <c r="FTQ110" s="323"/>
      <c r="FTR110" s="323"/>
      <c r="FTS110" s="323"/>
      <c r="FTT110" s="323"/>
      <c r="FTU110" s="323"/>
      <c r="FTV110" s="323"/>
      <c r="FTW110" s="323"/>
      <c r="FTX110" s="323"/>
      <c r="FTY110" s="323"/>
      <c r="FTZ110" s="323"/>
      <c r="FUA110" s="323"/>
      <c r="FUB110" s="323"/>
      <c r="FUC110" s="323"/>
      <c r="FUD110" s="323"/>
      <c r="FUE110" s="323"/>
      <c r="FUF110" s="323"/>
      <c r="FUG110" s="323"/>
      <c r="FUH110" s="323"/>
      <c r="FUI110" s="323"/>
      <c r="FUJ110" s="323"/>
      <c r="FUK110" s="323"/>
      <c r="FUL110" s="323"/>
      <c r="FUM110" s="323"/>
      <c r="FUN110" s="323"/>
      <c r="FUO110" s="323"/>
      <c r="FUP110" s="323"/>
      <c r="FUQ110" s="323"/>
      <c r="FUR110" s="323"/>
      <c r="FUS110" s="323"/>
      <c r="FUT110" s="323"/>
      <c r="FUU110" s="323"/>
      <c r="FUV110" s="323"/>
      <c r="FUW110" s="323"/>
      <c r="FUX110" s="323"/>
      <c r="FUY110" s="323"/>
      <c r="FUZ110" s="323"/>
      <c r="FVA110" s="323"/>
      <c r="FVB110" s="323"/>
      <c r="FVC110" s="323"/>
      <c r="FVD110" s="323"/>
      <c r="FVE110" s="323"/>
      <c r="FVF110" s="323"/>
      <c r="FVG110" s="323"/>
      <c r="FVH110" s="323"/>
      <c r="FVI110" s="323"/>
      <c r="FVJ110" s="323"/>
      <c r="FVK110" s="323"/>
      <c r="FVL110" s="323"/>
      <c r="FVM110" s="323"/>
      <c r="FVN110" s="323"/>
      <c r="FVO110" s="323"/>
      <c r="FVP110" s="323"/>
      <c r="FVQ110" s="323"/>
      <c r="FVR110" s="323"/>
      <c r="FVS110" s="323"/>
      <c r="FVT110" s="323"/>
      <c r="FVU110" s="323"/>
      <c r="FVV110" s="323"/>
      <c r="FVW110" s="323"/>
      <c r="FVX110" s="323"/>
      <c r="FVY110" s="323"/>
      <c r="FVZ110" s="323"/>
      <c r="FWA110" s="323"/>
      <c r="FWB110" s="323"/>
      <c r="FWC110" s="323"/>
      <c r="FWD110" s="323"/>
      <c r="FWE110" s="323"/>
      <c r="FWF110" s="323"/>
      <c r="FWG110" s="323"/>
      <c r="FWH110" s="323"/>
      <c r="FWI110" s="323"/>
      <c r="FWJ110" s="323"/>
      <c r="FWK110" s="323"/>
      <c r="FWL110" s="323"/>
      <c r="FWM110" s="323"/>
      <c r="FWN110" s="323"/>
      <c r="FWO110" s="323"/>
      <c r="FWP110" s="323"/>
      <c r="FWQ110" s="323"/>
      <c r="FWR110" s="323"/>
      <c r="FWS110" s="323"/>
      <c r="FWT110" s="323"/>
      <c r="FWU110" s="323"/>
      <c r="FWV110" s="323"/>
      <c r="FWW110" s="323"/>
      <c r="FWX110" s="323"/>
      <c r="FWY110" s="323"/>
      <c r="FWZ110" s="323"/>
      <c r="FXA110" s="323"/>
      <c r="FXB110" s="323"/>
      <c r="FXC110" s="323"/>
      <c r="FXD110" s="323"/>
      <c r="FXE110" s="323"/>
      <c r="FXF110" s="323"/>
      <c r="FXG110" s="323"/>
      <c r="FXH110" s="323"/>
      <c r="FXI110" s="323"/>
      <c r="FXJ110" s="323"/>
      <c r="FXK110" s="323"/>
      <c r="FXL110" s="323"/>
      <c r="FXM110" s="323"/>
      <c r="FXN110" s="323"/>
      <c r="FXO110" s="323"/>
      <c r="FXP110" s="323"/>
      <c r="FXQ110" s="323"/>
      <c r="FXR110" s="323"/>
      <c r="FXS110" s="323"/>
      <c r="FXT110" s="323"/>
      <c r="FXU110" s="323"/>
      <c r="FXV110" s="323"/>
      <c r="FXW110" s="323"/>
      <c r="FXX110" s="323"/>
      <c r="FXY110" s="323"/>
      <c r="FXZ110" s="323"/>
      <c r="FYA110" s="323"/>
      <c r="FYB110" s="323"/>
      <c r="FYC110" s="323"/>
      <c r="FYD110" s="323"/>
      <c r="FYE110" s="323"/>
      <c r="FYF110" s="323"/>
      <c r="FYG110" s="323"/>
      <c r="FYH110" s="323"/>
      <c r="FYI110" s="323"/>
      <c r="FYJ110" s="323"/>
      <c r="FYK110" s="323"/>
      <c r="FYL110" s="323"/>
      <c r="FYM110" s="323"/>
      <c r="FYN110" s="323"/>
      <c r="FYO110" s="323"/>
      <c r="FYP110" s="323"/>
      <c r="FYQ110" s="323"/>
      <c r="FYR110" s="323"/>
      <c r="FYS110" s="323"/>
      <c r="FYT110" s="323"/>
      <c r="FYU110" s="323"/>
      <c r="FYV110" s="323"/>
      <c r="FYW110" s="323"/>
      <c r="FYX110" s="323"/>
      <c r="FYY110" s="323"/>
      <c r="FYZ110" s="323"/>
      <c r="FZA110" s="323"/>
      <c r="FZB110" s="323"/>
      <c r="FZC110" s="323"/>
      <c r="FZD110" s="323"/>
      <c r="FZE110" s="323"/>
      <c r="FZF110" s="323"/>
      <c r="FZG110" s="323"/>
      <c r="FZH110" s="323"/>
      <c r="FZI110" s="323"/>
      <c r="FZJ110" s="323"/>
      <c r="FZK110" s="323"/>
      <c r="FZL110" s="323"/>
      <c r="FZM110" s="323"/>
      <c r="FZN110" s="323"/>
      <c r="FZO110" s="323"/>
      <c r="FZP110" s="323"/>
      <c r="FZQ110" s="323"/>
      <c r="FZR110" s="323"/>
      <c r="FZS110" s="323"/>
      <c r="FZT110" s="323"/>
      <c r="FZU110" s="323"/>
      <c r="FZV110" s="323"/>
      <c r="FZW110" s="323"/>
      <c r="FZX110" s="323"/>
      <c r="FZY110" s="323"/>
      <c r="FZZ110" s="323"/>
      <c r="GAA110" s="323"/>
      <c r="GAB110" s="323"/>
      <c r="GAC110" s="323"/>
      <c r="GAD110" s="323"/>
      <c r="GAE110" s="323"/>
      <c r="GAF110" s="323"/>
      <c r="GAG110" s="323"/>
      <c r="GAH110" s="323"/>
      <c r="GAI110" s="323"/>
      <c r="GAJ110" s="323"/>
      <c r="GAK110" s="323"/>
      <c r="GAL110" s="323"/>
      <c r="GAM110" s="323"/>
      <c r="GAN110" s="323"/>
      <c r="GAO110" s="323"/>
      <c r="GAP110" s="323"/>
      <c r="GAQ110" s="323"/>
      <c r="GAR110" s="323"/>
      <c r="GAS110" s="323"/>
      <c r="GAT110" s="323"/>
      <c r="GAU110" s="323"/>
      <c r="GAV110" s="323"/>
      <c r="GAW110" s="323"/>
      <c r="GAX110" s="323"/>
      <c r="GAY110" s="323"/>
      <c r="GAZ110" s="323"/>
      <c r="GBA110" s="323"/>
      <c r="GBB110" s="323"/>
      <c r="GBC110" s="323"/>
      <c r="GBD110" s="323"/>
      <c r="GBE110" s="323"/>
      <c r="GBF110" s="323"/>
      <c r="GBG110" s="323"/>
      <c r="GBH110" s="323"/>
      <c r="GBI110" s="323"/>
      <c r="GBJ110" s="323"/>
      <c r="GBK110" s="323"/>
      <c r="GBL110" s="323"/>
      <c r="GBM110" s="323"/>
      <c r="GBN110" s="323"/>
      <c r="GBO110" s="323"/>
      <c r="GBP110" s="323"/>
      <c r="GBQ110" s="323"/>
      <c r="GBR110" s="323"/>
      <c r="GBS110" s="323"/>
      <c r="GBT110" s="323"/>
      <c r="GBU110" s="323"/>
      <c r="GBV110" s="323"/>
      <c r="GBW110" s="323"/>
      <c r="GBX110" s="323"/>
      <c r="GBY110" s="323"/>
      <c r="GBZ110" s="323"/>
      <c r="GCA110" s="323"/>
      <c r="GCB110" s="323"/>
      <c r="GCC110" s="323"/>
      <c r="GCD110" s="323"/>
      <c r="GCE110" s="323"/>
      <c r="GCF110" s="323"/>
      <c r="GCG110" s="323"/>
      <c r="GCH110" s="323"/>
      <c r="GCI110" s="323"/>
      <c r="GCJ110" s="323"/>
      <c r="GCK110" s="323"/>
      <c r="GCL110" s="323"/>
      <c r="GCM110" s="323"/>
      <c r="GCN110" s="323"/>
      <c r="GCO110" s="323"/>
      <c r="GCP110" s="323"/>
      <c r="GCQ110" s="323"/>
      <c r="GCR110" s="323"/>
      <c r="GCS110" s="323"/>
      <c r="GCT110" s="323"/>
      <c r="GCU110" s="323"/>
      <c r="GCV110" s="323"/>
      <c r="GCW110" s="323"/>
      <c r="GCX110" s="323"/>
      <c r="GCY110" s="323"/>
      <c r="GCZ110" s="323"/>
      <c r="GDA110" s="323"/>
      <c r="GDB110" s="323"/>
      <c r="GDC110" s="323"/>
      <c r="GDD110" s="323"/>
      <c r="GDE110" s="323"/>
      <c r="GDF110" s="323"/>
      <c r="GDG110" s="323"/>
      <c r="GDH110" s="323"/>
      <c r="GDI110" s="323"/>
      <c r="GDJ110" s="323"/>
      <c r="GDK110" s="323"/>
      <c r="GDL110" s="323"/>
      <c r="GDM110" s="323"/>
      <c r="GDN110" s="323"/>
      <c r="GDO110" s="323"/>
      <c r="GDP110" s="323"/>
      <c r="GDQ110" s="323"/>
      <c r="GDR110" s="323"/>
      <c r="GDS110" s="323"/>
      <c r="GDT110" s="323"/>
      <c r="GDU110" s="323"/>
      <c r="GDV110" s="323"/>
      <c r="GDW110" s="323"/>
      <c r="GDX110" s="323"/>
      <c r="GDY110" s="323"/>
      <c r="GDZ110" s="323"/>
      <c r="GEA110" s="323"/>
      <c r="GEB110" s="323"/>
      <c r="GEC110" s="323"/>
      <c r="GED110" s="323"/>
      <c r="GEE110" s="323"/>
      <c r="GEF110" s="323"/>
      <c r="GEG110" s="323"/>
      <c r="GEH110" s="323"/>
      <c r="GEI110" s="323"/>
      <c r="GEJ110" s="323"/>
      <c r="GEK110" s="323"/>
      <c r="GEL110" s="323"/>
      <c r="GEM110" s="323"/>
      <c r="GEN110" s="323"/>
      <c r="GEO110" s="323"/>
      <c r="GEP110" s="323"/>
      <c r="GEQ110" s="323"/>
      <c r="GER110" s="323"/>
      <c r="GES110" s="323"/>
      <c r="GET110" s="323"/>
      <c r="GEU110" s="323"/>
      <c r="GEV110" s="323"/>
      <c r="GEW110" s="323"/>
      <c r="GEX110" s="323"/>
      <c r="GEY110" s="323"/>
      <c r="GEZ110" s="323"/>
      <c r="GFA110" s="323"/>
      <c r="GFB110" s="323"/>
      <c r="GFC110" s="323"/>
      <c r="GFD110" s="323"/>
      <c r="GFE110" s="323"/>
      <c r="GFF110" s="323"/>
      <c r="GFG110" s="323"/>
      <c r="GFH110" s="323"/>
      <c r="GFI110" s="323"/>
      <c r="GFJ110" s="323"/>
      <c r="GFK110" s="323"/>
      <c r="GFL110" s="323"/>
      <c r="GFM110" s="323"/>
      <c r="GFN110" s="323"/>
      <c r="GFO110" s="323"/>
      <c r="GFP110" s="323"/>
      <c r="GFQ110" s="323"/>
      <c r="GFR110" s="323"/>
      <c r="GFS110" s="323"/>
      <c r="GFT110" s="323"/>
      <c r="GFU110" s="323"/>
      <c r="GFV110" s="323"/>
      <c r="GFW110" s="323"/>
      <c r="GFX110" s="323"/>
      <c r="GFY110" s="323"/>
      <c r="GFZ110" s="323"/>
      <c r="GGA110" s="323"/>
      <c r="GGB110" s="323"/>
      <c r="GGC110" s="323"/>
      <c r="GGD110" s="323"/>
      <c r="GGE110" s="323"/>
      <c r="GGF110" s="323"/>
      <c r="GGG110" s="323"/>
      <c r="GGH110" s="323"/>
      <c r="GGI110" s="323"/>
      <c r="GGJ110" s="323"/>
      <c r="GGK110" s="323"/>
      <c r="GGL110" s="323"/>
      <c r="GGM110" s="323"/>
      <c r="GGN110" s="323"/>
      <c r="GGO110" s="323"/>
      <c r="GGP110" s="323"/>
      <c r="GGQ110" s="323"/>
      <c r="GGR110" s="323"/>
      <c r="GGS110" s="323"/>
      <c r="GGT110" s="323"/>
      <c r="GGU110" s="323"/>
      <c r="GGV110" s="323"/>
      <c r="GGW110" s="323"/>
      <c r="GGX110" s="323"/>
      <c r="GGY110" s="323"/>
      <c r="GGZ110" s="323"/>
      <c r="GHA110" s="323"/>
      <c r="GHB110" s="323"/>
      <c r="GHC110" s="323"/>
      <c r="GHD110" s="323"/>
      <c r="GHE110" s="323"/>
      <c r="GHF110" s="323"/>
      <c r="GHG110" s="323"/>
      <c r="GHH110" s="323"/>
      <c r="GHI110" s="323"/>
      <c r="GHJ110" s="323"/>
      <c r="GHK110" s="323"/>
      <c r="GHL110" s="323"/>
      <c r="GHM110" s="323"/>
      <c r="GHN110" s="323"/>
      <c r="GHO110" s="323"/>
      <c r="GHP110" s="323"/>
      <c r="GHQ110" s="323"/>
      <c r="GHR110" s="323"/>
      <c r="GHS110" s="323"/>
      <c r="GHT110" s="323"/>
      <c r="GHU110" s="323"/>
      <c r="GHV110" s="323"/>
      <c r="GHW110" s="323"/>
      <c r="GHX110" s="323"/>
      <c r="GHY110" s="323"/>
      <c r="GHZ110" s="323"/>
      <c r="GIA110" s="323"/>
      <c r="GIB110" s="323"/>
      <c r="GIC110" s="323"/>
      <c r="GID110" s="323"/>
      <c r="GIE110" s="323"/>
      <c r="GIF110" s="323"/>
      <c r="GIG110" s="323"/>
      <c r="GIH110" s="323"/>
      <c r="GII110" s="323"/>
      <c r="GIJ110" s="323"/>
      <c r="GIK110" s="323"/>
      <c r="GIL110" s="323"/>
      <c r="GIM110" s="323"/>
      <c r="GIN110" s="323"/>
      <c r="GIO110" s="323"/>
      <c r="GIP110" s="323"/>
      <c r="GIQ110" s="323"/>
      <c r="GIR110" s="323"/>
      <c r="GIS110" s="323"/>
      <c r="GIT110" s="323"/>
      <c r="GIU110" s="323"/>
      <c r="GIV110" s="323"/>
      <c r="GIW110" s="323"/>
      <c r="GIX110" s="323"/>
      <c r="GIY110" s="323"/>
      <c r="GIZ110" s="323"/>
      <c r="GJA110" s="323"/>
      <c r="GJB110" s="323"/>
      <c r="GJC110" s="323"/>
      <c r="GJD110" s="323"/>
      <c r="GJE110" s="323"/>
      <c r="GJF110" s="323"/>
      <c r="GJG110" s="323"/>
      <c r="GJH110" s="323"/>
      <c r="GJI110" s="323"/>
      <c r="GJJ110" s="323"/>
      <c r="GJK110" s="323"/>
      <c r="GJL110" s="323"/>
      <c r="GJM110" s="323"/>
      <c r="GJN110" s="323"/>
      <c r="GJO110" s="323"/>
      <c r="GJP110" s="323"/>
      <c r="GJQ110" s="323"/>
      <c r="GJR110" s="323"/>
      <c r="GJS110" s="323"/>
      <c r="GJT110" s="323"/>
      <c r="GJU110" s="323"/>
      <c r="GJV110" s="323"/>
      <c r="GJW110" s="323"/>
      <c r="GJX110" s="323"/>
      <c r="GJY110" s="323"/>
      <c r="GJZ110" s="323"/>
      <c r="GKA110" s="323"/>
      <c r="GKB110" s="323"/>
      <c r="GKC110" s="323"/>
      <c r="GKD110" s="323"/>
      <c r="GKE110" s="323"/>
      <c r="GKF110" s="323"/>
      <c r="GKG110" s="323"/>
      <c r="GKH110" s="323"/>
      <c r="GKI110" s="323"/>
      <c r="GKJ110" s="323"/>
      <c r="GKK110" s="323"/>
      <c r="GKL110" s="323"/>
      <c r="GKM110" s="323"/>
      <c r="GKN110" s="323"/>
      <c r="GKO110" s="323"/>
      <c r="GKP110" s="323"/>
      <c r="GKQ110" s="323"/>
      <c r="GKR110" s="323"/>
      <c r="GKS110" s="323"/>
      <c r="GKT110" s="323"/>
      <c r="GKU110" s="323"/>
      <c r="GKV110" s="323"/>
      <c r="GKW110" s="323"/>
      <c r="GKX110" s="323"/>
      <c r="GKY110" s="323"/>
      <c r="GKZ110" s="323"/>
      <c r="GLA110" s="323"/>
      <c r="GLB110" s="323"/>
      <c r="GLC110" s="323"/>
      <c r="GLD110" s="323"/>
      <c r="GLE110" s="323"/>
      <c r="GLF110" s="323"/>
      <c r="GLG110" s="323"/>
      <c r="GLH110" s="323"/>
      <c r="GLI110" s="323"/>
      <c r="GLJ110" s="323"/>
      <c r="GLK110" s="323"/>
      <c r="GLL110" s="323"/>
      <c r="GLM110" s="323"/>
      <c r="GLN110" s="323"/>
      <c r="GLO110" s="323"/>
      <c r="GLP110" s="323"/>
      <c r="GLQ110" s="323"/>
      <c r="GLR110" s="323"/>
      <c r="GLS110" s="323"/>
      <c r="GLT110" s="323"/>
      <c r="GLU110" s="323"/>
      <c r="GLV110" s="323"/>
      <c r="GLW110" s="323"/>
      <c r="GLX110" s="323"/>
      <c r="GLY110" s="323"/>
      <c r="GLZ110" s="323"/>
      <c r="GMA110" s="323"/>
      <c r="GMB110" s="323"/>
      <c r="GMC110" s="323"/>
      <c r="GMD110" s="323"/>
      <c r="GME110" s="323"/>
      <c r="GMF110" s="323"/>
      <c r="GMG110" s="323"/>
      <c r="GMH110" s="323"/>
      <c r="GMI110" s="323"/>
      <c r="GMJ110" s="323"/>
      <c r="GMK110" s="323"/>
      <c r="GML110" s="323"/>
      <c r="GMM110" s="323"/>
      <c r="GMN110" s="323"/>
      <c r="GMO110" s="323"/>
      <c r="GMP110" s="323"/>
      <c r="GMQ110" s="323"/>
      <c r="GMR110" s="323"/>
      <c r="GMS110" s="323"/>
      <c r="GMT110" s="323"/>
      <c r="GMU110" s="323"/>
      <c r="GMV110" s="323"/>
      <c r="GMW110" s="323"/>
      <c r="GMX110" s="323"/>
      <c r="GMY110" s="323"/>
      <c r="GMZ110" s="323"/>
      <c r="GNA110" s="323"/>
      <c r="GNB110" s="323"/>
      <c r="GNC110" s="323"/>
      <c r="GND110" s="323"/>
      <c r="GNE110" s="323"/>
      <c r="GNF110" s="323"/>
      <c r="GNG110" s="323"/>
      <c r="GNH110" s="323"/>
      <c r="GNI110" s="323"/>
      <c r="GNJ110" s="323"/>
      <c r="GNK110" s="323"/>
      <c r="GNL110" s="323"/>
      <c r="GNM110" s="323"/>
      <c r="GNN110" s="323"/>
      <c r="GNO110" s="323"/>
      <c r="GNP110" s="323"/>
      <c r="GNQ110" s="323"/>
      <c r="GNR110" s="323"/>
      <c r="GNS110" s="323"/>
      <c r="GNT110" s="323"/>
      <c r="GNU110" s="323"/>
      <c r="GNV110" s="323"/>
      <c r="GNW110" s="323"/>
      <c r="GNX110" s="323"/>
      <c r="GNY110" s="323"/>
      <c r="GNZ110" s="323"/>
      <c r="GOA110" s="323"/>
      <c r="GOB110" s="323"/>
      <c r="GOC110" s="323"/>
      <c r="GOD110" s="323"/>
      <c r="GOE110" s="323"/>
      <c r="GOF110" s="323"/>
      <c r="GOG110" s="323"/>
      <c r="GOH110" s="323"/>
      <c r="GOI110" s="323"/>
      <c r="GOJ110" s="323"/>
      <c r="GOK110" s="323"/>
      <c r="GOL110" s="323"/>
      <c r="GOM110" s="323"/>
      <c r="GON110" s="323"/>
      <c r="GOO110" s="323"/>
      <c r="GOP110" s="323"/>
      <c r="GOQ110" s="323"/>
      <c r="GOR110" s="323"/>
      <c r="GOS110" s="323"/>
      <c r="GOT110" s="323"/>
      <c r="GOU110" s="323"/>
      <c r="GOV110" s="323"/>
      <c r="GOW110" s="323"/>
      <c r="GOX110" s="323"/>
      <c r="GOY110" s="323"/>
      <c r="GOZ110" s="323"/>
      <c r="GPA110" s="323"/>
      <c r="GPB110" s="323"/>
      <c r="GPC110" s="323"/>
      <c r="GPD110" s="323"/>
      <c r="GPE110" s="323"/>
      <c r="GPF110" s="323"/>
      <c r="GPG110" s="323"/>
      <c r="GPH110" s="323"/>
      <c r="GPI110" s="323"/>
      <c r="GPJ110" s="323"/>
      <c r="GPK110" s="323"/>
      <c r="GPL110" s="323"/>
      <c r="GPM110" s="323"/>
      <c r="GPN110" s="323"/>
      <c r="GPO110" s="323"/>
      <c r="GPP110" s="323"/>
      <c r="GPQ110" s="323"/>
      <c r="GPR110" s="323"/>
      <c r="GPS110" s="323"/>
      <c r="GPT110" s="323"/>
      <c r="GPU110" s="323"/>
      <c r="GPV110" s="323"/>
      <c r="GPW110" s="323"/>
      <c r="GPX110" s="323"/>
      <c r="GPY110" s="323"/>
      <c r="GPZ110" s="323"/>
      <c r="GQA110" s="323"/>
      <c r="GQB110" s="323"/>
      <c r="GQC110" s="323"/>
      <c r="GQD110" s="323"/>
      <c r="GQE110" s="323"/>
      <c r="GQF110" s="323"/>
      <c r="GQG110" s="323"/>
      <c r="GQH110" s="323"/>
      <c r="GQI110" s="323"/>
      <c r="GQJ110" s="323"/>
      <c r="GQK110" s="323"/>
      <c r="GQL110" s="323"/>
      <c r="GQM110" s="323"/>
      <c r="GQN110" s="323"/>
      <c r="GQO110" s="323"/>
      <c r="GQP110" s="323"/>
      <c r="GQQ110" s="323"/>
      <c r="GQR110" s="323"/>
      <c r="GQS110" s="323"/>
      <c r="GQT110" s="323"/>
      <c r="GQU110" s="323"/>
      <c r="GQV110" s="323"/>
      <c r="GQW110" s="323"/>
      <c r="GQX110" s="323"/>
      <c r="GQY110" s="323"/>
      <c r="GQZ110" s="323"/>
      <c r="GRA110" s="323"/>
      <c r="GRB110" s="323"/>
      <c r="GRC110" s="323"/>
      <c r="GRD110" s="323"/>
      <c r="GRE110" s="323"/>
      <c r="GRF110" s="323"/>
      <c r="GRG110" s="323"/>
      <c r="GRH110" s="323"/>
      <c r="GRI110" s="323"/>
      <c r="GRJ110" s="323"/>
      <c r="GRK110" s="323"/>
      <c r="GRL110" s="323"/>
      <c r="GRM110" s="323"/>
      <c r="GRN110" s="323"/>
      <c r="GRO110" s="323"/>
      <c r="GRP110" s="323"/>
      <c r="GRQ110" s="323"/>
      <c r="GRR110" s="323"/>
      <c r="GRS110" s="323"/>
      <c r="GRT110" s="323"/>
      <c r="GRU110" s="323"/>
      <c r="GRV110" s="323"/>
      <c r="GRW110" s="323"/>
      <c r="GRX110" s="323"/>
      <c r="GRY110" s="323"/>
      <c r="GRZ110" s="323"/>
      <c r="GSA110" s="323"/>
      <c r="GSB110" s="323"/>
      <c r="GSC110" s="323"/>
      <c r="GSD110" s="323"/>
      <c r="GSE110" s="323"/>
      <c r="GSF110" s="323"/>
      <c r="GSG110" s="323"/>
      <c r="GSH110" s="323"/>
      <c r="GSI110" s="323"/>
      <c r="GSJ110" s="323"/>
      <c r="GSK110" s="323"/>
      <c r="GSL110" s="323"/>
      <c r="GSM110" s="323"/>
      <c r="GSN110" s="323"/>
      <c r="GSO110" s="323"/>
      <c r="GSP110" s="323"/>
      <c r="GSQ110" s="323"/>
      <c r="GSR110" s="323"/>
      <c r="GSS110" s="323"/>
      <c r="GST110" s="323"/>
      <c r="GSU110" s="323"/>
      <c r="GSV110" s="323"/>
      <c r="GSW110" s="323"/>
      <c r="GSX110" s="323"/>
      <c r="GSY110" s="323"/>
      <c r="GSZ110" s="323"/>
      <c r="GTA110" s="323"/>
      <c r="GTB110" s="323"/>
      <c r="GTC110" s="323"/>
      <c r="GTD110" s="323"/>
      <c r="GTE110" s="323"/>
      <c r="GTF110" s="323"/>
      <c r="GTG110" s="323"/>
      <c r="GTH110" s="323"/>
      <c r="GTI110" s="323"/>
      <c r="GTJ110" s="323"/>
      <c r="GTK110" s="323"/>
      <c r="GTL110" s="323"/>
      <c r="GTM110" s="323"/>
      <c r="GTN110" s="323"/>
      <c r="GTO110" s="323"/>
      <c r="GTP110" s="323"/>
      <c r="GTQ110" s="323"/>
      <c r="GTR110" s="323"/>
      <c r="GTS110" s="323"/>
      <c r="GTT110" s="323"/>
      <c r="GTU110" s="323"/>
      <c r="GTV110" s="323"/>
      <c r="GTW110" s="323"/>
      <c r="GTX110" s="323"/>
      <c r="GTY110" s="323"/>
      <c r="GTZ110" s="323"/>
      <c r="GUA110" s="323"/>
      <c r="GUB110" s="323"/>
      <c r="GUC110" s="323"/>
      <c r="GUD110" s="323"/>
      <c r="GUE110" s="323"/>
      <c r="GUF110" s="323"/>
      <c r="GUG110" s="323"/>
      <c r="GUH110" s="323"/>
      <c r="GUI110" s="323"/>
      <c r="GUJ110" s="323"/>
      <c r="GUK110" s="323"/>
      <c r="GUL110" s="323"/>
      <c r="GUM110" s="323"/>
      <c r="GUN110" s="323"/>
      <c r="GUO110" s="323"/>
      <c r="GUP110" s="323"/>
      <c r="GUQ110" s="323"/>
      <c r="GUR110" s="323"/>
      <c r="GUS110" s="323"/>
      <c r="GUT110" s="323"/>
      <c r="GUU110" s="323"/>
      <c r="GUV110" s="323"/>
      <c r="GUW110" s="323"/>
      <c r="GUX110" s="323"/>
      <c r="GUY110" s="323"/>
      <c r="GUZ110" s="323"/>
      <c r="GVA110" s="323"/>
      <c r="GVB110" s="323"/>
      <c r="GVC110" s="323"/>
      <c r="GVD110" s="323"/>
      <c r="GVE110" s="323"/>
      <c r="GVF110" s="323"/>
      <c r="GVG110" s="323"/>
      <c r="GVH110" s="323"/>
      <c r="GVI110" s="323"/>
      <c r="GVJ110" s="323"/>
      <c r="GVK110" s="323"/>
      <c r="GVL110" s="323"/>
      <c r="GVM110" s="323"/>
      <c r="GVN110" s="323"/>
      <c r="GVO110" s="323"/>
      <c r="GVP110" s="323"/>
      <c r="GVQ110" s="323"/>
      <c r="GVR110" s="323"/>
      <c r="GVS110" s="323"/>
      <c r="GVT110" s="323"/>
      <c r="GVU110" s="323"/>
      <c r="GVV110" s="323"/>
      <c r="GVW110" s="323"/>
      <c r="GVX110" s="323"/>
      <c r="GVY110" s="323"/>
      <c r="GVZ110" s="323"/>
      <c r="GWA110" s="323"/>
      <c r="GWB110" s="323"/>
      <c r="GWC110" s="323"/>
      <c r="GWD110" s="323"/>
      <c r="GWE110" s="323"/>
      <c r="GWF110" s="323"/>
      <c r="GWG110" s="323"/>
      <c r="GWH110" s="323"/>
      <c r="GWI110" s="323"/>
      <c r="GWJ110" s="323"/>
      <c r="GWK110" s="323"/>
      <c r="GWL110" s="323"/>
      <c r="GWM110" s="323"/>
      <c r="GWN110" s="323"/>
      <c r="GWO110" s="323"/>
      <c r="GWP110" s="323"/>
      <c r="GWQ110" s="323"/>
      <c r="GWR110" s="323"/>
      <c r="GWS110" s="323"/>
      <c r="GWT110" s="323"/>
      <c r="GWU110" s="323"/>
      <c r="GWV110" s="323"/>
      <c r="GWW110" s="323"/>
      <c r="GWX110" s="323"/>
      <c r="GWY110" s="323"/>
      <c r="GWZ110" s="323"/>
      <c r="GXA110" s="323"/>
      <c r="GXB110" s="323"/>
      <c r="GXC110" s="323"/>
      <c r="GXD110" s="323"/>
      <c r="GXE110" s="323"/>
      <c r="GXF110" s="323"/>
      <c r="GXG110" s="323"/>
      <c r="GXH110" s="323"/>
      <c r="GXI110" s="323"/>
      <c r="GXJ110" s="323"/>
      <c r="GXK110" s="323"/>
      <c r="GXL110" s="323"/>
      <c r="GXM110" s="323"/>
      <c r="GXN110" s="323"/>
      <c r="GXO110" s="323"/>
      <c r="GXP110" s="323"/>
      <c r="GXQ110" s="323"/>
      <c r="GXR110" s="323"/>
      <c r="GXS110" s="323"/>
      <c r="GXT110" s="323"/>
      <c r="GXU110" s="323"/>
      <c r="GXV110" s="323"/>
      <c r="GXW110" s="323"/>
      <c r="GXX110" s="323"/>
      <c r="GXY110" s="323"/>
      <c r="GXZ110" s="323"/>
      <c r="GYA110" s="323"/>
      <c r="GYB110" s="323"/>
      <c r="GYC110" s="323"/>
      <c r="GYD110" s="323"/>
      <c r="GYE110" s="323"/>
      <c r="GYF110" s="323"/>
      <c r="GYG110" s="323"/>
      <c r="GYH110" s="323"/>
      <c r="GYI110" s="323"/>
      <c r="GYJ110" s="323"/>
      <c r="GYK110" s="323"/>
      <c r="GYL110" s="323"/>
      <c r="GYM110" s="323"/>
      <c r="GYN110" s="323"/>
      <c r="GYO110" s="323"/>
      <c r="GYP110" s="323"/>
      <c r="GYQ110" s="323"/>
      <c r="GYR110" s="323"/>
      <c r="GYS110" s="323"/>
      <c r="GYT110" s="323"/>
      <c r="GYU110" s="323"/>
      <c r="GYV110" s="323"/>
      <c r="GYW110" s="323"/>
      <c r="GYX110" s="323"/>
      <c r="GYY110" s="323"/>
      <c r="GYZ110" s="323"/>
      <c r="GZA110" s="323"/>
      <c r="GZB110" s="323"/>
      <c r="GZC110" s="323"/>
      <c r="GZD110" s="323"/>
      <c r="GZE110" s="323"/>
      <c r="GZF110" s="323"/>
      <c r="GZG110" s="323"/>
      <c r="GZH110" s="323"/>
      <c r="GZI110" s="323"/>
      <c r="GZJ110" s="323"/>
      <c r="GZK110" s="323"/>
      <c r="GZL110" s="323"/>
      <c r="GZM110" s="323"/>
      <c r="GZN110" s="323"/>
      <c r="GZO110" s="323"/>
      <c r="GZP110" s="323"/>
      <c r="GZQ110" s="323"/>
      <c r="GZR110" s="323"/>
      <c r="GZS110" s="323"/>
      <c r="GZT110" s="323"/>
      <c r="GZU110" s="323"/>
      <c r="GZV110" s="323"/>
      <c r="GZW110" s="323"/>
      <c r="GZX110" s="323"/>
      <c r="GZY110" s="323"/>
      <c r="GZZ110" s="323"/>
      <c r="HAA110" s="323"/>
      <c r="HAB110" s="323"/>
      <c r="HAC110" s="323"/>
      <c r="HAD110" s="323"/>
      <c r="HAE110" s="323"/>
      <c r="HAF110" s="323"/>
      <c r="HAG110" s="323"/>
      <c r="HAH110" s="323"/>
      <c r="HAI110" s="323"/>
      <c r="HAJ110" s="323"/>
      <c r="HAK110" s="323"/>
      <c r="HAL110" s="323"/>
      <c r="HAM110" s="323"/>
      <c r="HAN110" s="323"/>
      <c r="HAO110" s="323"/>
      <c r="HAP110" s="323"/>
      <c r="HAQ110" s="323"/>
      <c r="HAR110" s="323"/>
      <c r="HAS110" s="323"/>
      <c r="HAT110" s="323"/>
      <c r="HAU110" s="323"/>
      <c r="HAV110" s="323"/>
      <c r="HAW110" s="323"/>
      <c r="HAX110" s="323"/>
      <c r="HAY110" s="323"/>
      <c r="HAZ110" s="323"/>
      <c r="HBA110" s="323"/>
      <c r="HBB110" s="323"/>
      <c r="HBC110" s="323"/>
      <c r="HBD110" s="323"/>
      <c r="HBE110" s="323"/>
      <c r="HBF110" s="323"/>
      <c r="HBG110" s="323"/>
      <c r="HBH110" s="323"/>
      <c r="HBI110" s="323"/>
      <c r="HBJ110" s="323"/>
      <c r="HBK110" s="323"/>
      <c r="HBL110" s="323"/>
      <c r="HBM110" s="323"/>
      <c r="HBN110" s="323"/>
      <c r="HBO110" s="323"/>
      <c r="HBP110" s="323"/>
      <c r="HBQ110" s="323"/>
      <c r="HBR110" s="323"/>
      <c r="HBS110" s="323"/>
      <c r="HBT110" s="323"/>
      <c r="HBU110" s="323"/>
      <c r="HBV110" s="323"/>
      <c r="HBW110" s="323"/>
      <c r="HBX110" s="323"/>
      <c r="HBY110" s="323"/>
      <c r="HBZ110" s="323"/>
      <c r="HCA110" s="323"/>
      <c r="HCB110" s="323"/>
      <c r="HCC110" s="323"/>
      <c r="HCD110" s="323"/>
      <c r="HCE110" s="323"/>
      <c r="HCF110" s="323"/>
      <c r="HCG110" s="323"/>
      <c r="HCH110" s="323"/>
      <c r="HCI110" s="323"/>
      <c r="HCJ110" s="323"/>
      <c r="HCK110" s="323"/>
      <c r="HCL110" s="323"/>
      <c r="HCM110" s="323"/>
      <c r="HCN110" s="323"/>
      <c r="HCO110" s="323"/>
      <c r="HCP110" s="323"/>
      <c r="HCQ110" s="323"/>
      <c r="HCR110" s="323"/>
      <c r="HCS110" s="323"/>
      <c r="HCT110" s="323"/>
      <c r="HCU110" s="323"/>
      <c r="HCV110" s="323"/>
      <c r="HCW110" s="323"/>
      <c r="HCX110" s="323"/>
      <c r="HCY110" s="323"/>
      <c r="HCZ110" s="323"/>
      <c r="HDA110" s="323"/>
      <c r="HDB110" s="323"/>
      <c r="HDC110" s="323"/>
      <c r="HDD110" s="323"/>
      <c r="HDE110" s="323"/>
      <c r="HDF110" s="323"/>
      <c r="HDG110" s="323"/>
      <c r="HDH110" s="323"/>
      <c r="HDI110" s="323"/>
      <c r="HDJ110" s="323"/>
      <c r="HDK110" s="323"/>
      <c r="HDL110" s="323"/>
      <c r="HDM110" s="323"/>
      <c r="HDN110" s="323"/>
      <c r="HDO110" s="323"/>
      <c r="HDP110" s="323"/>
      <c r="HDQ110" s="323"/>
      <c r="HDR110" s="323"/>
      <c r="HDS110" s="323"/>
      <c r="HDT110" s="323"/>
      <c r="HDU110" s="323"/>
      <c r="HDV110" s="323"/>
      <c r="HDW110" s="323"/>
      <c r="HDX110" s="323"/>
      <c r="HDY110" s="323"/>
      <c r="HDZ110" s="323"/>
      <c r="HEA110" s="323"/>
      <c r="HEB110" s="323"/>
      <c r="HEC110" s="323"/>
      <c r="HED110" s="323"/>
      <c r="HEE110" s="323"/>
      <c r="HEF110" s="323"/>
      <c r="HEG110" s="323"/>
      <c r="HEH110" s="323"/>
      <c r="HEI110" s="323"/>
      <c r="HEJ110" s="323"/>
      <c r="HEK110" s="323"/>
      <c r="HEL110" s="323"/>
      <c r="HEM110" s="323"/>
      <c r="HEN110" s="323"/>
      <c r="HEO110" s="323"/>
      <c r="HEP110" s="323"/>
      <c r="HEQ110" s="323"/>
      <c r="HER110" s="323"/>
      <c r="HES110" s="323"/>
      <c r="HET110" s="323"/>
      <c r="HEU110" s="323"/>
      <c r="HEV110" s="323"/>
      <c r="HEW110" s="323"/>
      <c r="HEX110" s="323"/>
      <c r="HEY110" s="323"/>
      <c r="HEZ110" s="323"/>
      <c r="HFA110" s="323"/>
      <c r="HFB110" s="323"/>
      <c r="HFC110" s="323"/>
      <c r="HFD110" s="323"/>
      <c r="HFE110" s="323"/>
      <c r="HFF110" s="323"/>
      <c r="HFG110" s="323"/>
      <c r="HFH110" s="323"/>
      <c r="HFI110" s="323"/>
      <c r="HFJ110" s="323"/>
      <c r="HFK110" s="323"/>
      <c r="HFL110" s="323"/>
      <c r="HFM110" s="323"/>
      <c r="HFN110" s="323"/>
      <c r="HFO110" s="323"/>
      <c r="HFP110" s="323"/>
      <c r="HFQ110" s="323"/>
      <c r="HFR110" s="323"/>
      <c r="HFS110" s="323"/>
      <c r="HFT110" s="323"/>
      <c r="HFU110" s="323"/>
      <c r="HFV110" s="323"/>
      <c r="HFW110" s="323"/>
      <c r="HFX110" s="323"/>
      <c r="HFY110" s="323"/>
      <c r="HFZ110" s="323"/>
      <c r="HGA110" s="323"/>
      <c r="HGB110" s="323"/>
      <c r="HGC110" s="323"/>
      <c r="HGD110" s="323"/>
      <c r="HGE110" s="323"/>
      <c r="HGF110" s="323"/>
      <c r="HGG110" s="323"/>
      <c r="HGH110" s="323"/>
      <c r="HGI110" s="323"/>
      <c r="HGJ110" s="323"/>
      <c r="HGK110" s="323"/>
      <c r="HGL110" s="323"/>
      <c r="HGM110" s="323"/>
      <c r="HGN110" s="323"/>
      <c r="HGO110" s="323"/>
      <c r="HGP110" s="323"/>
      <c r="HGQ110" s="323"/>
      <c r="HGR110" s="323"/>
      <c r="HGS110" s="323"/>
      <c r="HGT110" s="323"/>
      <c r="HGU110" s="323"/>
      <c r="HGV110" s="323"/>
      <c r="HGW110" s="323"/>
      <c r="HGX110" s="323"/>
      <c r="HGY110" s="323"/>
      <c r="HGZ110" s="323"/>
      <c r="HHA110" s="323"/>
      <c r="HHB110" s="323"/>
      <c r="HHC110" s="323"/>
      <c r="HHD110" s="323"/>
      <c r="HHE110" s="323"/>
      <c r="HHF110" s="323"/>
      <c r="HHG110" s="323"/>
      <c r="HHH110" s="323"/>
      <c r="HHI110" s="323"/>
      <c r="HHJ110" s="323"/>
      <c r="HHK110" s="323"/>
      <c r="HHL110" s="323"/>
      <c r="HHM110" s="323"/>
      <c r="HHN110" s="323"/>
      <c r="HHO110" s="323"/>
      <c r="HHP110" s="323"/>
      <c r="HHQ110" s="323"/>
      <c r="HHR110" s="323"/>
      <c r="HHS110" s="323"/>
      <c r="HHT110" s="323"/>
      <c r="HHU110" s="323"/>
      <c r="HHV110" s="323"/>
      <c r="HHW110" s="323"/>
      <c r="HHX110" s="323"/>
      <c r="HHY110" s="323"/>
      <c r="HHZ110" s="323"/>
      <c r="HIA110" s="323"/>
      <c r="HIB110" s="323"/>
      <c r="HIC110" s="323"/>
      <c r="HID110" s="323"/>
      <c r="HIE110" s="323"/>
      <c r="HIF110" s="323"/>
      <c r="HIG110" s="323"/>
      <c r="HIH110" s="323"/>
      <c r="HII110" s="323"/>
      <c r="HIJ110" s="323"/>
      <c r="HIK110" s="323"/>
      <c r="HIL110" s="323"/>
      <c r="HIM110" s="323"/>
      <c r="HIN110" s="323"/>
      <c r="HIO110" s="323"/>
      <c r="HIP110" s="323"/>
      <c r="HIQ110" s="323"/>
      <c r="HIR110" s="323"/>
      <c r="HIS110" s="323"/>
      <c r="HIT110" s="323"/>
      <c r="HIU110" s="323"/>
      <c r="HIV110" s="323"/>
      <c r="HIW110" s="323"/>
      <c r="HIX110" s="323"/>
      <c r="HIY110" s="323"/>
      <c r="HIZ110" s="323"/>
      <c r="HJA110" s="323"/>
      <c r="HJB110" s="323"/>
      <c r="HJC110" s="323"/>
      <c r="HJD110" s="323"/>
      <c r="HJE110" s="323"/>
      <c r="HJF110" s="323"/>
      <c r="HJG110" s="323"/>
      <c r="HJH110" s="323"/>
      <c r="HJI110" s="323"/>
      <c r="HJJ110" s="323"/>
      <c r="HJK110" s="323"/>
      <c r="HJL110" s="323"/>
      <c r="HJM110" s="323"/>
      <c r="HJN110" s="323"/>
      <c r="HJO110" s="323"/>
      <c r="HJP110" s="323"/>
      <c r="HJQ110" s="323"/>
      <c r="HJR110" s="323"/>
      <c r="HJS110" s="323"/>
      <c r="HJT110" s="323"/>
      <c r="HJU110" s="323"/>
      <c r="HJV110" s="323"/>
      <c r="HJW110" s="323"/>
      <c r="HJX110" s="323"/>
      <c r="HJY110" s="323"/>
      <c r="HJZ110" s="323"/>
      <c r="HKA110" s="323"/>
      <c r="HKB110" s="323"/>
      <c r="HKC110" s="323"/>
      <c r="HKD110" s="323"/>
      <c r="HKE110" s="323"/>
      <c r="HKF110" s="323"/>
      <c r="HKG110" s="323"/>
      <c r="HKH110" s="323"/>
      <c r="HKI110" s="323"/>
      <c r="HKJ110" s="323"/>
      <c r="HKK110" s="323"/>
      <c r="HKL110" s="323"/>
      <c r="HKM110" s="323"/>
      <c r="HKN110" s="323"/>
      <c r="HKO110" s="323"/>
      <c r="HKP110" s="323"/>
      <c r="HKQ110" s="323"/>
      <c r="HKR110" s="323"/>
      <c r="HKS110" s="323"/>
      <c r="HKT110" s="323"/>
      <c r="HKU110" s="323"/>
      <c r="HKV110" s="323"/>
      <c r="HKW110" s="323"/>
      <c r="HKX110" s="323"/>
      <c r="HKY110" s="323"/>
      <c r="HKZ110" s="323"/>
      <c r="HLA110" s="323"/>
      <c r="HLB110" s="323"/>
      <c r="HLC110" s="323"/>
      <c r="HLD110" s="323"/>
      <c r="HLE110" s="323"/>
      <c r="HLF110" s="323"/>
      <c r="HLG110" s="323"/>
      <c r="HLH110" s="323"/>
      <c r="HLI110" s="323"/>
      <c r="HLJ110" s="323"/>
      <c r="HLK110" s="323"/>
      <c r="HLL110" s="323"/>
      <c r="HLM110" s="323"/>
      <c r="HLN110" s="323"/>
      <c r="HLO110" s="323"/>
      <c r="HLP110" s="323"/>
      <c r="HLQ110" s="323"/>
      <c r="HLR110" s="323"/>
      <c r="HLS110" s="323"/>
      <c r="HLT110" s="323"/>
      <c r="HLU110" s="323"/>
      <c r="HLV110" s="323"/>
      <c r="HLW110" s="323"/>
      <c r="HLX110" s="323"/>
      <c r="HLY110" s="323"/>
      <c r="HLZ110" s="323"/>
      <c r="HMA110" s="323"/>
      <c r="HMB110" s="323"/>
      <c r="HMC110" s="323"/>
      <c r="HMD110" s="323"/>
      <c r="HME110" s="323"/>
      <c r="HMF110" s="323"/>
      <c r="HMG110" s="323"/>
      <c r="HMH110" s="323"/>
      <c r="HMI110" s="323"/>
      <c r="HMJ110" s="323"/>
      <c r="HMK110" s="323"/>
      <c r="HML110" s="323"/>
      <c r="HMM110" s="323"/>
      <c r="HMN110" s="323"/>
      <c r="HMO110" s="323"/>
      <c r="HMP110" s="323"/>
      <c r="HMQ110" s="323"/>
      <c r="HMR110" s="323"/>
      <c r="HMS110" s="323"/>
      <c r="HMT110" s="323"/>
      <c r="HMU110" s="323"/>
      <c r="HMV110" s="323"/>
      <c r="HMW110" s="323"/>
      <c r="HMX110" s="323"/>
      <c r="HMY110" s="323"/>
      <c r="HMZ110" s="323"/>
      <c r="HNA110" s="323"/>
      <c r="HNB110" s="323"/>
      <c r="HNC110" s="323"/>
      <c r="HND110" s="323"/>
      <c r="HNE110" s="323"/>
      <c r="HNF110" s="323"/>
      <c r="HNG110" s="323"/>
      <c r="HNH110" s="323"/>
      <c r="HNI110" s="323"/>
      <c r="HNJ110" s="323"/>
      <c r="HNK110" s="323"/>
      <c r="HNL110" s="323"/>
      <c r="HNM110" s="323"/>
      <c r="HNN110" s="323"/>
      <c r="HNO110" s="323"/>
      <c r="HNP110" s="323"/>
      <c r="HNQ110" s="323"/>
      <c r="HNR110" s="323"/>
      <c r="HNS110" s="323"/>
      <c r="HNT110" s="323"/>
      <c r="HNU110" s="323"/>
      <c r="HNV110" s="323"/>
      <c r="HNW110" s="323"/>
      <c r="HNX110" s="323"/>
      <c r="HNY110" s="323"/>
      <c r="HNZ110" s="323"/>
      <c r="HOA110" s="323"/>
      <c r="HOB110" s="323"/>
      <c r="HOC110" s="323"/>
      <c r="HOD110" s="323"/>
      <c r="HOE110" s="323"/>
      <c r="HOF110" s="323"/>
      <c r="HOG110" s="323"/>
      <c r="HOH110" s="323"/>
      <c r="HOI110" s="323"/>
      <c r="HOJ110" s="323"/>
      <c r="HOK110" s="323"/>
      <c r="HOL110" s="323"/>
      <c r="HOM110" s="323"/>
      <c r="HON110" s="323"/>
      <c r="HOO110" s="323"/>
      <c r="HOP110" s="323"/>
      <c r="HOQ110" s="323"/>
      <c r="HOR110" s="323"/>
      <c r="HOS110" s="323"/>
      <c r="HOT110" s="323"/>
      <c r="HOU110" s="323"/>
      <c r="HOV110" s="323"/>
      <c r="HOW110" s="323"/>
      <c r="HOX110" s="323"/>
      <c r="HOY110" s="323"/>
      <c r="HOZ110" s="323"/>
      <c r="HPA110" s="323"/>
      <c r="HPB110" s="323"/>
      <c r="HPC110" s="323"/>
      <c r="HPD110" s="323"/>
      <c r="HPE110" s="323"/>
      <c r="HPF110" s="323"/>
      <c r="HPG110" s="323"/>
      <c r="HPH110" s="323"/>
      <c r="HPI110" s="323"/>
      <c r="HPJ110" s="323"/>
      <c r="HPK110" s="323"/>
      <c r="HPL110" s="323"/>
      <c r="HPM110" s="323"/>
      <c r="HPN110" s="323"/>
      <c r="HPO110" s="323"/>
      <c r="HPP110" s="323"/>
      <c r="HPQ110" s="323"/>
      <c r="HPR110" s="323"/>
      <c r="HPS110" s="323"/>
      <c r="HPT110" s="323"/>
      <c r="HPU110" s="323"/>
      <c r="HPV110" s="323"/>
      <c r="HPW110" s="323"/>
      <c r="HPX110" s="323"/>
      <c r="HPY110" s="323"/>
      <c r="HPZ110" s="323"/>
      <c r="HQA110" s="323"/>
      <c r="HQB110" s="323"/>
      <c r="HQC110" s="323"/>
      <c r="HQD110" s="323"/>
      <c r="HQE110" s="323"/>
      <c r="HQF110" s="323"/>
      <c r="HQG110" s="323"/>
      <c r="HQH110" s="323"/>
      <c r="HQI110" s="323"/>
      <c r="HQJ110" s="323"/>
      <c r="HQK110" s="323"/>
      <c r="HQL110" s="323"/>
      <c r="HQM110" s="323"/>
      <c r="HQN110" s="323"/>
      <c r="HQO110" s="323"/>
      <c r="HQP110" s="323"/>
      <c r="HQQ110" s="323"/>
      <c r="HQR110" s="323"/>
      <c r="HQS110" s="323"/>
      <c r="HQT110" s="323"/>
      <c r="HQU110" s="323"/>
      <c r="HQV110" s="323"/>
      <c r="HQW110" s="323"/>
      <c r="HQX110" s="323"/>
      <c r="HQY110" s="323"/>
      <c r="HQZ110" s="323"/>
      <c r="HRA110" s="323"/>
      <c r="HRB110" s="323"/>
      <c r="HRC110" s="323"/>
      <c r="HRD110" s="323"/>
      <c r="HRE110" s="323"/>
      <c r="HRF110" s="323"/>
      <c r="HRG110" s="323"/>
      <c r="HRH110" s="323"/>
      <c r="HRI110" s="323"/>
      <c r="HRJ110" s="323"/>
      <c r="HRK110" s="323"/>
      <c r="HRL110" s="323"/>
      <c r="HRM110" s="323"/>
      <c r="HRN110" s="323"/>
      <c r="HRO110" s="323"/>
      <c r="HRP110" s="323"/>
      <c r="HRQ110" s="323"/>
      <c r="HRR110" s="323"/>
      <c r="HRS110" s="323"/>
      <c r="HRT110" s="323"/>
      <c r="HRU110" s="323"/>
      <c r="HRV110" s="323"/>
      <c r="HRW110" s="323"/>
      <c r="HRX110" s="323"/>
      <c r="HRY110" s="323"/>
      <c r="HRZ110" s="323"/>
      <c r="HSA110" s="323"/>
      <c r="HSB110" s="323"/>
      <c r="HSC110" s="323"/>
      <c r="HSD110" s="323"/>
      <c r="HSE110" s="323"/>
      <c r="HSF110" s="323"/>
      <c r="HSG110" s="323"/>
      <c r="HSH110" s="323"/>
      <c r="HSI110" s="323"/>
      <c r="HSJ110" s="323"/>
      <c r="HSK110" s="323"/>
      <c r="HSL110" s="323"/>
      <c r="HSM110" s="323"/>
      <c r="HSN110" s="323"/>
      <c r="HSO110" s="323"/>
      <c r="HSP110" s="323"/>
      <c r="HSQ110" s="323"/>
      <c r="HSR110" s="323"/>
      <c r="HSS110" s="323"/>
      <c r="HST110" s="323"/>
      <c r="HSU110" s="323"/>
      <c r="HSV110" s="323"/>
      <c r="HSW110" s="323"/>
      <c r="HSX110" s="323"/>
      <c r="HSY110" s="323"/>
      <c r="HSZ110" s="323"/>
      <c r="HTA110" s="323"/>
      <c r="HTB110" s="323"/>
      <c r="HTC110" s="323"/>
      <c r="HTD110" s="323"/>
      <c r="HTE110" s="323"/>
      <c r="HTF110" s="323"/>
      <c r="HTG110" s="323"/>
      <c r="HTH110" s="323"/>
      <c r="HTI110" s="323"/>
      <c r="HTJ110" s="323"/>
      <c r="HTK110" s="323"/>
      <c r="HTL110" s="323"/>
      <c r="HTM110" s="323"/>
      <c r="HTN110" s="323"/>
      <c r="HTO110" s="323"/>
      <c r="HTP110" s="323"/>
      <c r="HTQ110" s="323"/>
      <c r="HTR110" s="323"/>
      <c r="HTS110" s="323"/>
      <c r="HTT110" s="323"/>
      <c r="HTU110" s="323"/>
      <c r="HTV110" s="323"/>
      <c r="HTW110" s="323"/>
      <c r="HTX110" s="323"/>
      <c r="HTY110" s="323"/>
      <c r="HTZ110" s="323"/>
      <c r="HUA110" s="323"/>
      <c r="HUB110" s="323"/>
      <c r="HUC110" s="323"/>
      <c r="HUD110" s="323"/>
      <c r="HUE110" s="323"/>
      <c r="HUF110" s="323"/>
      <c r="HUG110" s="323"/>
      <c r="HUH110" s="323"/>
      <c r="HUI110" s="323"/>
      <c r="HUJ110" s="323"/>
      <c r="HUK110" s="323"/>
      <c r="HUL110" s="323"/>
      <c r="HUM110" s="323"/>
      <c r="HUN110" s="323"/>
      <c r="HUO110" s="323"/>
      <c r="HUP110" s="323"/>
      <c r="HUQ110" s="323"/>
      <c r="HUR110" s="323"/>
      <c r="HUS110" s="323"/>
      <c r="HUT110" s="323"/>
      <c r="HUU110" s="323"/>
      <c r="HUV110" s="323"/>
      <c r="HUW110" s="323"/>
      <c r="HUX110" s="323"/>
      <c r="HUY110" s="323"/>
      <c r="HUZ110" s="323"/>
      <c r="HVA110" s="323"/>
      <c r="HVB110" s="323"/>
      <c r="HVC110" s="323"/>
      <c r="HVD110" s="323"/>
      <c r="HVE110" s="323"/>
      <c r="HVF110" s="323"/>
      <c r="HVG110" s="323"/>
      <c r="HVH110" s="323"/>
      <c r="HVI110" s="323"/>
      <c r="HVJ110" s="323"/>
      <c r="HVK110" s="323"/>
      <c r="HVL110" s="323"/>
      <c r="HVM110" s="323"/>
      <c r="HVN110" s="323"/>
      <c r="HVO110" s="323"/>
      <c r="HVP110" s="323"/>
      <c r="HVQ110" s="323"/>
      <c r="HVR110" s="323"/>
      <c r="HVS110" s="323"/>
      <c r="HVT110" s="323"/>
      <c r="HVU110" s="323"/>
      <c r="HVV110" s="323"/>
      <c r="HVW110" s="323"/>
      <c r="HVX110" s="323"/>
      <c r="HVY110" s="323"/>
      <c r="HVZ110" s="323"/>
      <c r="HWA110" s="323"/>
      <c r="HWB110" s="323"/>
      <c r="HWC110" s="323"/>
      <c r="HWD110" s="323"/>
      <c r="HWE110" s="323"/>
      <c r="HWF110" s="323"/>
      <c r="HWG110" s="323"/>
      <c r="HWH110" s="323"/>
      <c r="HWI110" s="323"/>
      <c r="HWJ110" s="323"/>
      <c r="HWK110" s="323"/>
      <c r="HWL110" s="323"/>
      <c r="HWM110" s="323"/>
      <c r="HWN110" s="323"/>
      <c r="HWO110" s="323"/>
      <c r="HWP110" s="323"/>
      <c r="HWQ110" s="323"/>
      <c r="HWR110" s="323"/>
      <c r="HWS110" s="323"/>
      <c r="HWT110" s="323"/>
      <c r="HWU110" s="323"/>
      <c r="HWV110" s="323"/>
      <c r="HWW110" s="323"/>
      <c r="HWX110" s="323"/>
      <c r="HWY110" s="323"/>
      <c r="HWZ110" s="323"/>
      <c r="HXA110" s="323"/>
      <c r="HXB110" s="323"/>
      <c r="HXC110" s="323"/>
      <c r="HXD110" s="323"/>
      <c r="HXE110" s="323"/>
      <c r="HXF110" s="323"/>
      <c r="HXG110" s="323"/>
      <c r="HXH110" s="323"/>
      <c r="HXI110" s="323"/>
      <c r="HXJ110" s="323"/>
      <c r="HXK110" s="323"/>
      <c r="HXL110" s="323"/>
      <c r="HXM110" s="323"/>
      <c r="HXN110" s="323"/>
      <c r="HXO110" s="323"/>
      <c r="HXP110" s="323"/>
      <c r="HXQ110" s="323"/>
      <c r="HXR110" s="323"/>
      <c r="HXS110" s="323"/>
      <c r="HXT110" s="323"/>
      <c r="HXU110" s="323"/>
      <c r="HXV110" s="323"/>
      <c r="HXW110" s="323"/>
      <c r="HXX110" s="323"/>
      <c r="HXY110" s="323"/>
      <c r="HXZ110" s="323"/>
      <c r="HYA110" s="323"/>
      <c r="HYB110" s="323"/>
      <c r="HYC110" s="323"/>
      <c r="HYD110" s="323"/>
      <c r="HYE110" s="323"/>
      <c r="HYF110" s="323"/>
      <c r="HYG110" s="323"/>
      <c r="HYH110" s="323"/>
      <c r="HYI110" s="323"/>
      <c r="HYJ110" s="323"/>
      <c r="HYK110" s="323"/>
      <c r="HYL110" s="323"/>
      <c r="HYM110" s="323"/>
      <c r="HYN110" s="323"/>
      <c r="HYO110" s="323"/>
      <c r="HYP110" s="323"/>
      <c r="HYQ110" s="323"/>
      <c r="HYR110" s="323"/>
      <c r="HYS110" s="323"/>
      <c r="HYT110" s="323"/>
      <c r="HYU110" s="323"/>
      <c r="HYV110" s="323"/>
      <c r="HYW110" s="323"/>
      <c r="HYX110" s="323"/>
      <c r="HYY110" s="323"/>
      <c r="HYZ110" s="323"/>
      <c r="HZA110" s="323"/>
      <c r="HZB110" s="323"/>
      <c r="HZC110" s="323"/>
      <c r="HZD110" s="323"/>
      <c r="HZE110" s="323"/>
      <c r="HZF110" s="323"/>
      <c r="HZG110" s="323"/>
      <c r="HZH110" s="323"/>
      <c r="HZI110" s="323"/>
      <c r="HZJ110" s="323"/>
      <c r="HZK110" s="323"/>
      <c r="HZL110" s="323"/>
      <c r="HZM110" s="323"/>
      <c r="HZN110" s="323"/>
      <c r="HZO110" s="323"/>
      <c r="HZP110" s="323"/>
      <c r="HZQ110" s="323"/>
      <c r="HZR110" s="323"/>
      <c r="HZS110" s="323"/>
      <c r="HZT110" s="323"/>
      <c r="HZU110" s="323"/>
      <c r="HZV110" s="323"/>
      <c r="HZW110" s="323"/>
      <c r="HZX110" s="323"/>
      <c r="HZY110" s="323"/>
      <c r="HZZ110" s="323"/>
      <c r="IAA110" s="323"/>
      <c r="IAB110" s="323"/>
      <c r="IAC110" s="323"/>
      <c r="IAD110" s="323"/>
      <c r="IAE110" s="323"/>
      <c r="IAF110" s="323"/>
      <c r="IAG110" s="323"/>
      <c r="IAH110" s="323"/>
      <c r="IAI110" s="323"/>
      <c r="IAJ110" s="323"/>
      <c r="IAK110" s="323"/>
      <c r="IAL110" s="323"/>
      <c r="IAM110" s="323"/>
      <c r="IAN110" s="323"/>
      <c r="IAO110" s="323"/>
      <c r="IAP110" s="323"/>
      <c r="IAQ110" s="323"/>
      <c r="IAR110" s="323"/>
      <c r="IAS110" s="323"/>
      <c r="IAT110" s="323"/>
      <c r="IAU110" s="323"/>
      <c r="IAV110" s="323"/>
      <c r="IAW110" s="323"/>
      <c r="IAX110" s="323"/>
      <c r="IAY110" s="323"/>
      <c r="IAZ110" s="323"/>
      <c r="IBA110" s="323"/>
      <c r="IBB110" s="323"/>
      <c r="IBC110" s="323"/>
      <c r="IBD110" s="323"/>
      <c r="IBE110" s="323"/>
      <c r="IBF110" s="323"/>
      <c r="IBG110" s="323"/>
      <c r="IBH110" s="323"/>
      <c r="IBI110" s="323"/>
      <c r="IBJ110" s="323"/>
      <c r="IBK110" s="323"/>
      <c r="IBL110" s="323"/>
      <c r="IBM110" s="323"/>
      <c r="IBN110" s="323"/>
      <c r="IBO110" s="323"/>
      <c r="IBP110" s="323"/>
      <c r="IBQ110" s="323"/>
      <c r="IBR110" s="323"/>
      <c r="IBS110" s="323"/>
      <c r="IBT110" s="323"/>
      <c r="IBU110" s="323"/>
      <c r="IBV110" s="323"/>
      <c r="IBW110" s="323"/>
      <c r="IBX110" s="323"/>
      <c r="IBY110" s="323"/>
      <c r="IBZ110" s="323"/>
      <c r="ICA110" s="323"/>
      <c r="ICB110" s="323"/>
      <c r="ICC110" s="323"/>
      <c r="ICD110" s="323"/>
      <c r="ICE110" s="323"/>
      <c r="ICF110" s="323"/>
      <c r="ICG110" s="323"/>
      <c r="ICH110" s="323"/>
      <c r="ICI110" s="323"/>
      <c r="ICJ110" s="323"/>
      <c r="ICK110" s="323"/>
      <c r="ICL110" s="323"/>
      <c r="ICM110" s="323"/>
      <c r="ICN110" s="323"/>
      <c r="ICO110" s="323"/>
      <c r="ICP110" s="323"/>
      <c r="ICQ110" s="323"/>
      <c r="ICR110" s="323"/>
      <c r="ICS110" s="323"/>
      <c r="ICT110" s="323"/>
      <c r="ICU110" s="323"/>
      <c r="ICV110" s="323"/>
      <c r="ICW110" s="323"/>
      <c r="ICX110" s="323"/>
      <c r="ICY110" s="323"/>
      <c r="ICZ110" s="323"/>
      <c r="IDA110" s="323"/>
      <c r="IDB110" s="323"/>
      <c r="IDC110" s="323"/>
      <c r="IDD110" s="323"/>
      <c r="IDE110" s="323"/>
      <c r="IDF110" s="323"/>
      <c r="IDG110" s="323"/>
      <c r="IDH110" s="323"/>
      <c r="IDI110" s="323"/>
      <c r="IDJ110" s="323"/>
      <c r="IDK110" s="323"/>
      <c r="IDL110" s="323"/>
      <c r="IDM110" s="323"/>
      <c r="IDN110" s="323"/>
      <c r="IDO110" s="323"/>
      <c r="IDP110" s="323"/>
      <c r="IDQ110" s="323"/>
      <c r="IDR110" s="323"/>
      <c r="IDS110" s="323"/>
      <c r="IDT110" s="323"/>
      <c r="IDU110" s="323"/>
      <c r="IDV110" s="323"/>
      <c r="IDW110" s="323"/>
      <c r="IDX110" s="323"/>
      <c r="IDY110" s="323"/>
      <c r="IDZ110" s="323"/>
      <c r="IEA110" s="323"/>
      <c r="IEB110" s="323"/>
      <c r="IEC110" s="323"/>
      <c r="IED110" s="323"/>
      <c r="IEE110" s="323"/>
      <c r="IEF110" s="323"/>
      <c r="IEG110" s="323"/>
      <c r="IEH110" s="323"/>
      <c r="IEI110" s="323"/>
      <c r="IEJ110" s="323"/>
      <c r="IEK110" s="323"/>
      <c r="IEL110" s="323"/>
      <c r="IEM110" s="323"/>
      <c r="IEN110" s="323"/>
      <c r="IEO110" s="323"/>
      <c r="IEP110" s="323"/>
      <c r="IEQ110" s="323"/>
      <c r="IER110" s="323"/>
      <c r="IES110" s="323"/>
      <c r="IET110" s="323"/>
      <c r="IEU110" s="323"/>
      <c r="IEV110" s="323"/>
      <c r="IEW110" s="323"/>
      <c r="IEX110" s="323"/>
      <c r="IEY110" s="323"/>
      <c r="IEZ110" s="323"/>
      <c r="IFA110" s="323"/>
      <c r="IFB110" s="323"/>
      <c r="IFC110" s="323"/>
      <c r="IFD110" s="323"/>
      <c r="IFE110" s="323"/>
      <c r="IFF110" s="323"/>
      <c r="IFG110" s="323"/>
      <c r="IFH110" s="323"/>
      <c r="IFI110" s="323"/>
      <c r="IFJ110" s="323"/>
      <c r="IFK110" s="323"/>
      <c r="IFL110" s="323"/>
      <c r="IFM110" s="323"/>
      <c r="IFN110" s="323"/>
      <c r="IFO110" s="323"/>
      <c r="IFP110" s="323"/>
      <c r="IFQ110" s="323"/>
      <c r="IFR110" s="323"/>
      <c r="IFS110" s="323"/>
      <c r="IFT110" s="323"/>
      <c r="IFU110" s="323"/>
      <c r="IFV110" s="323"/>
      <c r="IFW110" s="323"/>
      <c r="IFX110" s="323"/>
      <c r="IFY110" s="323"/>
      <c r="IFZ110" s="323"/>
      <c r="IGA110" s="323"/>
      <c r="IGB110" s="323"/>
      <c r="IGC110" s="323"/>
      <c r="IGD110" s="323"/>
      <c r="IGE110" s="323"/>
      <c r="IGF110" s="323"/>
      <c r="IGG110" s="323"/>
      <c r="IGH110" s="323"/>
      <c r="IGI110" s="323"/>
      <c r="IGJ110" s="323"/>
      <c r="IGK110" s="323"/>
      <c r="IGL110" s="323"/>
      <c r="IGM110" s="323"/>
      <c r="IGN110" s="323"/>
      <c r="IGO110" s="323"/>
      <c r="IGP110" s="323"/>
      <c r="IGQ110" s="323"/>
      <c r="IGR110" s="323"/>
      <c r="IGS110" s="323"/>
      <c r="IGT110" s="323"/>
      <c r="IGU110" s="323"/>
      <c r="IGV110" s="323"/>
      <c r="IGW110" s="323"/>
      <c r="IGX110" s="323"/>
      <c r="IGY110" s="323"/>
      <c r="IGZ110" s="323"/>
      <c r="IHA110" s="323"/>
      <c r="IHB110" s="323"/>
      <c r="IHC110" s="323"/>
      <c r="IHD110" s="323"/>
      <c r="IHE110" s="323"/>
      <c r="IHF110" s="323"/>
      <c r="IHG110" s="323"/>
      <c r="IHH110" s="323"/>
      <c r="IHI110" s="323"/>
      <c r="IHJ110" s="323"/>
      <c r="IHK110" s="323"/>
      <c r="IHL110" s="323"/>
      <c r="IHM110" s="323"/>
      <c r="IHN110" s="323"/>
      <c r="IHO110" s="323"/>
      <c r="IHP110" s="323"/>
      <c r="IHQ110" s="323"/>
      <c r="IHR110" s="323"/>
      <c r="IHS110" s="323"/>
      <c r="IHT110" s="323"/>
      <c r="IHU110" s="323"/>
      <c r="IHV110" s="323"/>
      <c r="IHW110" s="323"/>
      <c r="IHX110" s="323"/>
      <c r="IHY110" s="323"/>
      <c r="IHZ110" s="323"/>
      <c r="IIA110" s="323"/>
      <c r="IIB110" s="323"/>
      <c r="IIC110" s="323"/>
      <c r="IID110" s="323"/>
      <c r="IIE110" s="323"/>
      <c r="IIF110" s="323"/>
      <c r="IIG110" s="323"/>
      <c r="IIH110" s="323"/>
      <c r="III110" s="323"/>
      <c r="IIJ110" s="323"/>
      <c r="IIK110" s="323"/>
      <c r="IIL110" s="323"/>
      <c r="IIM110" s="323"/>
      <c r="IIN110" s="323"/>
      <c r="IIO110" s="323"/>
      <c r="IIP110" s="323"/>
      <c r="IIQ110" s="323"/>
      <c r="IIR110" s="323"/>
      <c r="IIS110" s="323"/>
      <c r="IIT110" s="323"/>
      <c r="IIU110" s="323"/>
      <c r="IIV110" s="323"/>
      <c r="IIW110" s="323"/>
      <c r="IIX110" s="323"/>
      <c r="IIY110" s="323"/>
      <c r="IIZ110" s="323"/>
      <c r="IJA110" s="323"/>
      <c r="IJB110" s="323"/>
      <c r="IJC110" s="323"/>
      <c r="IJD110" s="323"/>
      <c r="IJE110" s="323"/>
      <c r="IJF110" s="323"/>
      <c r="IJG110" s="323"/>
      <c r="IJH110" s="323"/>
      <c r="IJI110" s="323"/>
      <c r="IJJ110" s="323"/>
      <c r="IJK110" s="323"/>
      <c r="IJL110" s="323"/>
      <c r="IJM110" s="323"/>
      <c r="IJN110" s="323"/>
      <c r="IJO110" s="323"/>
      <c r="IJP110" s="323"/>
      <c r="IJQ110" s="323"/>
      <c r="IJR110" s="323"/>
      <c r="IJS110" s="323"/>
      <c r="IJT110" s="323"/>
      <c r="IJU110" s="323"/>
      <c r="IJV110" s="323"/>
      <c r="IJW110" s="323"/>
      <c r="IJX110" s="323"/>
      <c r="IJY110" s="323"/>
      <c r="IJZ110" s="323"/>
      <c r="IKA110" s="323"/>
      <c r="IKB110" s="323"/>
      <c r="IKC110" s="323"/>
      <c r="IKD110" s="323"/>
      <c r="IKE110" s="323"/>
      <c r="IKF110" s="323"/>
      <c r="IKG110" s="323"/>
      <c r="IKH110" s="323"/>
      <c r="IKI110" s="323"/>
      <c r="IKJ110" s="323"/>
      <c r="IKK110" s="323"/>
      <c r="IKL110" s="323"/>
      <c r="IKM110" s="323"/>
      <c r="IKN110" s="323"/>
      <c r="IKO110" s="323"/>
      <c r="IKP110" s="323"/>
      <c r="IKQ110" s="323"/>
      <c r="IKR110" s="323"/>
      <c r="IKS110" s="323"/>
      <c r="IKT110" s="323"/>
      <c r="IKU110" s="323"/>
      <c r="IKV110" s="323"/>
      <c r="IKW110" s="323"/>
      <c r="IKX110" s="323"/>
      <c r="IKY110" s="323"/>
      <c r="IKZ110" s="323"/>
      <c r="ILA110" s="323"/>
      <c r="ILB110" s="323"/>
      <c r="ILC110" s="323"/>
      <c r="ILD110" s="323"/>
      <c r="ILE110" s="323"/>
      <c r="ILF110" s="323"/>
      <c r="ILG110" s="323"/>
      <c r="ILH110" s="323"/>
      <c r="ILI110" s="323"/>
      <c r="ILJ110" s="323"/>
      <c r="ILK110" s="323"/>
      <c r="ILL110" s="323"/>
      <c r="ILM110" s="323"/>
      <c r="ILN110" s="323"/>
      <c r="ILO110" s="323"/>
      <c r="ILP110" s="323"/>
      <c r="ILQ110" s="323"/>
      <c r="ILR110" s="323"/>
      <c r="ILS110" s="323"/>
      <c r="ILT110" s="323"/>
      <c r="ILU110" s="323"/>
      <c r="ILV110" s="323"/>
      <c r="ILW110" s="323"/>
      <c r="ILX110" s="323"/>
      <c r="ILY110" s="323"/>
      <c r="ILZ110" s="323"/>
      <c r="IMA110" s="323"/>
      <c r="IMB110" s="323"/>
      <c r="IMC110" s="323"/>
      <c r="IMD110" s="323"/>
      <c r="IME110" s="323"/>
      <c r="IMF110" s="323"/>
      <c r="IMG110" s="323"/>
      <c r="IMH110" s="323"/>
      <c r="IMI110" s="323"/>
      <c r="IMJ110" s="323"/>
      <c r="IMK110" s="323"/>
      <c r="IML110" s="323"/>
      <c r="IMM110" s="323"/>
      <c r="IMN110" s="323"/>
      <c r="IMO110" s="323"/>
      <c r="IMP110" s="323"/>
      <c r="IMQ110" s="323"/>
      <c r="IMR110" s="323"/>
      <c r="IMS110" s="323"/>
      <c r="IMT110" s="323"/>
      <c r="IMU110" s="323"/>
      <c r="IMV110" s="323"/>
      <c r="IMW110" s="323"/>
      <c r="IMX110" s="323"/>
      <c r="IMY110" s="323"/>
      <c r="IMZ110" s="323"/>
      <c r="INA110" s="323"/>
      <c r="INB110" s="323"/>
      <c r="INC110" s="323"/>
      <c r="IND110" s="323"/>
      <c r="INE110" s="323"/>
      <c r="INF110" s="323"/>
      <c r="ING110" s="323"/>
      <c r="INH110" s="323"/>
      <c r="INI110" s="323"/>
      <c r="INJ110" s="323"/>
      <c r="INK110" s="323"/>
      <c r="INL110" s="323"/>
      <c r="INM110" s="323"/>
      <c r="INN110" s="323"/>
      <c r="INO110" s="323"/>
      <c r="INP110" s="323"/>
      <c r="INQ110" s="323"/>
      <c r="INR110" s="323"/>
      <c r="INS110" s="323"/>
      <c r="INT110" s="323"/>
      <c r="INU110" s="323"/>
      <c r="INV110" s="323"/>
      <c r="INW110" s="323"/>
      <c r="INX110" s="323"/>
      <c r="INY110" s="323"/>
      <c r="INZ110" s="323"/>
      <c r="IOA110" s="323"/>
      <c r="IOB110" s="323"/>
      <c r="IOC110" s="323"/>
      <c r="IOD110" s="323"/>
      <c r="IOE110" s="323"/>
      <c r="IOF110" s="323"/>
      <c r="IOG110" s="323"/>
      <c r="IOH110" s="323"/>
      <c r="IOI110" s="323"/>
      <c r="IOJ110" s="323"/>
      <c r="IOK110" s="323"/>
      <c r="IOL110" s="323"/>
      <c r="IOM110" s="323"/>
      <c r="ION110" s="323"/>
      <c r="IOO110" s="323"/>
      <c r="IOP110" s="323"/>
      <c r="IOQ110" s="323"/>
      <c r="IOR110" s="323"/>
      <c r="IOS110" s="323"/>
      <c r="IOT110" s="323"/>
      <c r="IOU110" s="323"/>
      <c r="IOV110" s="323"/>
      <c r="IOW110" s="323"/>
      <c r="IOX110" s="323"/>
      <c r="IOY110" s="323"/>
      <c r="IOZ110" s="323"/>
      <c r="IPA110" s="323"/>
      <c r="IPB110" s="323"/>
      <c r="IPC110" s="323"/>
      <c r="IPD110" s="323"/>
      <c r="IPE110" s="323"/>
      <c r="IPF110" s="323"/>
      <c r="IPG110" s="323"/>
      <c r="IPH110" s="323"/>
      <c r="IPI110" s="323"/>
      <c r="IPJ110" s="323"/>
      <c r="IPK110" s="323"/>
      <c r="IPL110" s="323"/>
      <c r="IPM110" s="323"/>
      <c r="IPN110" s="323"/>
      <c r="IPO110" s="323"/>
      <c r="IPP110" s="323"/>
      <c r="IPQ110" s="323"/>
      <c r="IPR110" s="323"/>
      <c r="IPS110" s="323"/>
      <c r="IPT110" s="323"/>
      <c r="IPU110" s="323"/>
      <c r="IPV110" s="323"/>
      <c r="IPW110" s="323"/>
      <c r="IPX110" s="323"/>
      <c r="IPY110" s="323"/>
      <c r="IPZ110" s="323"/>
      <c r="IQA110" s="323"/>
      <c r="IQB110" s="323"/>
      <c r="IQC110" s="323"/>
      <c r="IQD110" s="323"/>
      <c r="IQE110" s="323"/>
      <c r="IQF110" s="323"/>
      <c r="IQG110" s="323"/>
      <c r="IQH110" s="323"/>
      <c r="IQI110" s="323"/>
      <c r="IQJ110" s="323"/>
      <c r="IQK110" s="323"/>
      <c r="IQL110" s="323"/>
      <c r="IQM110" s="323"/>
      <c r="IQN110" s="323"/>
      <c r="IQO110" s="323"/>
      <c r="IQP110" s="323"/>
      <c r="IQQ110" s="323"/>
      <c r="IQR110" s="323"/>
      <c r="IQS110" s="323"/>
      <c r="IQT110" s="323"/>
      <c r="IQU110" s="323"/>
      <c r="IQV110" s="323"/>
      <c r="IQW110" s="323"/>
      <c r="IQX110" s="323"/>
      <c r="IQY110" s="323"/>
      <c r="IQZ110" s="323"/>
      <c r="IRA110" s="323"/>
      <c r="IRB110" s="323"/>
      <c r="IRC110" s="323"/>
      <c r="IRD110" s="323"/>
      <c r="IRE110" s="323"/>
      <c r="IRF110" s="323"/>
      <c r="IRG110" s="323"/>
      <c r="IRH110" s="323"/>
      <c r="IRI110" s="323"/>
      <c r="IRJ110" s="323"/>
      <c r="IRK110" s="323"/>
      <c r="IRL110" s="323"/>
      <c r="IRM110" s="323"/>
      <c r="IRN110" s="323"/>
      <c r="IRO110" s="323"/>
      <c r="IRP110" s="323"/>
      <c r="IRQ110" s="323"/>
      <c r="IRR110" s="323"/>
      <c r="IRS110" s="323"/>
      <c r="IRT110" s="323"/>
      <c r="IRU110" s="323"/>
      <c r="IRV110" s="323"/>
      <c r="IRW110" s="323"/>
      <c r="IRX110" s="323"/>
      <c r="IRY110" s="323"/>
      <c r="IRZ110" s="323"/>
      <c r="ISA110" s="323"/>
      <c r="ISB110" s="323"/>
      <c r="ISC110" s="323"/>
      <c r="ISD110" s="323"/>
      <c r="ISE110" s="323"/>
      <c r="ISF110" s="323"/>
      <c r="ISG110" s="323"/>
      <c r="ISH110" s="323"/>
      <c r="ISI110" s="323"/>
      <c r="ISJ110" s="323"/>
      <c r="ISK110" s="323"/>
      <c r="ISL110" s="323"/>
      <c r="ISM110" s="323"/>
      <c r="ISN110" s="323"/>
      <c r="ISO110" s="323"/>
      <c r="ISP110" s="323"/>
      <c r="ISQ110" s="323"/>
      <c r="ISR110" s="323"/>
      <c r="ISS110" s="323"/>
      <c r="IST110" s="323"/>
      <c r="ISU110" s="323"/>
      <c r="ISV110" s="323"/>
      <c r="ISW110" s="323"/>
      <c r="ISX110" s="323"/>
      <c r="ISY110" s="323"/>
      <c r="ISZ110" s="323"/>
      <c r="ITA110" s="323"/>
      <c r="ITB110" s="323"/>
      <c r="ITC110" s="323"/>
      <c r="ITD110" s="323"/>
      <c r="ITE110" s="323"/>
      <c r="ITF110" s="323"/>
      <c r="ITG110" s="323"/>
      <c r="ITH110" s="323"/>
      <c r="ITI110" s="323"/>
      <c r="ITJ110" s="323"/>
      <c r="ITK110" s="323"/>
      <c r="ITL110" s="323"/>
      <c r="ITM110" s="323"/>
      <c r="ITN110" s="323"/>
      <c r="ITO110" s="323"/>
      <c r="ITP110" s="323"/>
      <c r="ITQ110" s="323"/>
      <c r="ITR110" s="323"/>
      <c r="ITS110" s="323"/>
      <c r="ITT110" s="323"/>
      <c r="ITU110" s="323"/>
      <c r="ITV110" s="323"/>
      <c r="ITW110" s="323"/>
      <c r="ITX110" s="323"/>
      <c r="ITY110" s="323"/>
      <c r="ITZ110" s="323"/>
      <c r="IUA110" s="323"/>
      <c r="IUB110" s="323"/>
      <c r="IUC110" s="323"/>
      <c r="IUD110" s="323"/>
      <c r="IUE110" s="323"/>
      <c r="IUF110" s="323"/>
      <c r="IUG110" s="323"/>
      <c r="IUH110" s="323"/>
      <c r="IUI110" s="323"/>
      <c r="IUJ110" s="323"/>
      <c r="IUK110" s="323"/>
      <c r="IUL110" s="323"/>
      <c r="IUM110" s="323"/>
      <c r="IUN110" s="323"/>
      <c r="IUO110" s="323"/>
      <c r="IUP110" s="323"/>
      <c r="IUQ110" s="323"/>
      <c r="IUR110" s="323"/>
      <c r="IUS110" s="323"/>
      <c r="IUT110" s="323"/>
      <c r="IUU110" s="323"/>
      <c r="IUV110" s="323"/>
      <c r="IUW110" s="323"/>
      <c r="IUX110" s="323"/>
      <c r="IUY110" s="323"/>
      <c r="IUZ110" s="323"/>
      <c r="IVA110" s="323"/>
      <c r="IVB110" s="323"/>
      <c r="IVC110" s="323"/>
      <c r="IVD110" s="323"/>
      <c r="IVE110" s="323"/>
      <c r="IVF110" s="323"/>
      <c r="IVG110" s="323"/>
      <c r="IVH110" s="323"/>
      <c r="IVI110" s="323"/>
      <c r="IVJ110" s="323"/>
      <c r="IVK110" s="323"/>
      <c r="IVL110" s="323"/>
      <c r="IVM110" s="323"/>
      <c r="IVN110" s="323"/>
      <c r="IVO110" s="323"/>
      <c r="IVP110" s="323"/>
      <c r="IVQ110" s="323"/>
      <c r="IVR110" s="323"/>
      <c r="IVS110" s="323"/>
      <c r="IVT110" s="323"/>
      <c r="IVU110" s="323"/>
      <c r="IVV110" s="323"/>
      <c r="IVW110" s="323"/>
      <c r="IVX110" s="323"/>
      <c r="IVY110" s="323"/>
      <c r="IVZ110" s="323"/>
      <c r="IWA110" s="323"/>
      <c r="IWB110" s="323"/>
      <c r="IWC110" s="323"/>
      <c r="IWD110" s="323"/>
      <c r="IWE110" s="323"/>
      <c r="IWF110" s="323"/>
      <c r="IWG110" s="323"/>
      <c r="IWH110" s="323"/>
      <c r="IWI110" s="323"/>
      <c r="IWJ110" s="323"/>
      <c r="IWK110" s="323"/>
      <c r="IWL110" s="323"/>
      <c r="IWM110" s="323"/>
      <c r="IWN110" s="323"/>
      <c r="IWO110" s="323"/>
      <c r="IWP110" s="323"/>
      <c r="IWQ110" s="323"/>
      <c r="IWR110" s="323"/>
      <c r="IWS110" s="323"/>
      <c r="IWT110" s="323"/>
      <c r="IWU110" s="323"/>
      <c r="IWV110" s="323"/>
      <c r="IWW110" s="323"/>
      <c r="IWX110" s="323"/>
      <c r="IWY110" s="323"/>
      <c r="IWZ110" s="323"/>
      <c r="IXA110" s="323"/>
      <c r="IXB110" s="323"/>
      <c r="IXC110" s="323"/>
      <c r="IXD110" s="323"/>
      <c r="IXE110" s="323"/>
      <c r="IXF110" s="323"/>
      <c r="IXG110" s="323"/>
      <c r="IXH110" s="323"/>
      <c r="IXI110" s="323"/>
      <c r="IXJ110" s="323"/>
      <c r="IXK110" s="323"/>
      <c r="IXL110" s="323"/>
      <c r="IXM110" s="323"/>
      <c r="IXN110" s="323"/>
      <c r="IXO110" s="323"/>
      <c r="IXP110" s="323"/>
      <c r="IXQ110" s="323"/>
      <c r="IXR110" s="323"/>
      <c r="IXS110" s="323"/>
      <c r="IXT110" s="323"/>
      <c r="IXU110" s="323"/>
      <c r="IXV110" s="323"/>
      <c r="IXW110" s="323"/>
      <c r="IXX110" s="323"/>
      <c r="IXY110" s="323"/>
      <c r="IXZ110" s="323"/>
      <c r="IYA110" s="323"/>
      <c r="IYB110" s="323"/>
      <c r="IYC110" s="323"/>
      <c r="IYD110" s="323"/>
      <c r="IYE110" s="323"/>
      <c r="IYF110" s="323"/>
      <c r="IYG110" s="323"/>
      <c r="IYH110" s="323"/>
      <c r="IYI110" s="323"/>
      <c r="IYJ110" s="323"/>
      <c r="IYK110" s="323"/>
      <c r="IYL110" s="323"/>
      <c r="IYM110" s="323"/>
      <c r="IYN110" s="323"/>
      <c r="IYO110" s="323"/>
      <c r="IYP110" s="323"/>
      <c r="IYQ110" s="323"/>
      <c r="IYR110" s="323"/>
      <c r="IYS110" s="323"/>
      <c r="IYT110" s="323"/>
      <c r="IYU110" s="323"/>
      <c r="IYV110" s="323"/>
      <c r="IYW110" s="323"/>
      <c r="IYX110" s="323"/>
      <c r="IYY110" s="323"/>
      <c r="IYZ110" s="323"/>
      <c r="IZA110" s="323"/>
      <c r="IZB110" s="323"/>
      <c r="IZC110" s="323"/>
      <c r="IZD110" s="323"/>
      <c r="IZE110" s="323"/>
      <c r="IZF110" s="323"/>
      <c r="IZG110" s="323"/>
      <c r="IZH110" s="323"/>
      <c r="IZI110" s="323"/>
      <c r="IZJ110" s="323"/>
      <c r="IZK110" s="323"/>
      <c r="IZL110" s="323"/>
      <c r="IZM110" s="323"/>
      <c r="IZN110" s="323"/>
      <c r="IZO110" s="323"/>
      <c r="IZP110" s="323"/>
      <c r="IZQ110" s="323"/>
      <c r="IZR110" s="323"/>
      <c r="IZS110" s="323"/>
      <c r="IZT110" s="323"/>
      <c r="IZU110" s="323"/>
      <c r="IZV110" s="323"/>
      <c r="IZW110" s="323"/>
      <c r="IZX110" s="323"/>
      <c r="IZY110" s="323"/>
      <c r="IZZ110" s="323"/>
      <c r="JAA110" s="323"/>
      <c r="JAB110" s="323"/>
      <c r="JAC110" s="323"/>
      <c r="JAD110" s="323"/>
      <c r="JAE110" s="323"/>
      <c r="JAF110" s="323"/>
      <c r="JAG110" s="323"/>
      <c r="JAH110" s="323"/>
      <c r="JAI110" s="323"/>
      <c r="JAJ110" s="323"/>
      <c r="JAK110" s="323"/>
      <c r="JAL110" s="323"/>
      <c r="JAM110" s="323"/>
      <c r="JAN110" s="323"/>
      <c r="JAO110" s="323"/>
      <c r="JAP110" s="323"/>
      <c r="JAQ110" s="323"/>
      <c r="JAR110" s="323"/>
      <c r="JAS110" s="323"/>
      <c r="JAT110" s="323"/>
      <c r="JAU110" s="323"/>
      <c r="JAV110" s="323"/>
      <c r="JAW110" s="323"/>
      <c r="JAX110" s="323"/>
      <c r="JAY110" s="323"/>
      <c r="JAZ110" s="323"/>
      <c r="JBA110" s="323"/>
      <c r="JBB110" s="323"/>
      <c r="JBC110" s="323"/>
      <c r="JBD110" s="323"/>
      <c r="JBE110" s="323"/>
      <c r="JBF110" s="323"/>
      <c r="JBG110" s="323"/>
      <c r="JBH110" s="323"/>
      <c r="JBI110" s="323"/>
      <c r="JBJ110" s="323"/>
      <c r="JBK110" s="323"/>
      <c r="JBL110" s="323"/>
      <c r="JBM110" s="323"/>
      <c r="JBN110" s="323"/>
      <c r="JBO110" s="323"/>
      <c r="JBP110" s="323"/>
      <c r="JBQ110" s="323"/>
      <c r="JBR110" s="323"/>
      <c r="JBS110" s="323"/>
      <c r="JBT110" s="323"/>
      <c r="JBU110" s="323"/>
      <c r="JBV110" s="323"/>
      <c r="JBW110" s="323"/>
      <c r="JBX110" s="323"/>
      <c r="JBY110" s="323"/>
      <c r="JBZ110" s="323"/>
      <c r="JCA110" s="323"/>
      <c r="JCB110" s="323"/>
      <c r="JCC110" s="323"/>
      <c r="JCD110" s="323"/>
      <c r="JCE110" s="323"/>
      <c r="JCF110" s="323"/>
      <c r="JCG110" s="323"/>
      <c r="JCH110" s="323"/>
      <c r="JCI110" s="323"/>
      <c r="JCJ110" s="323"/>
      <c r="JCK110" s="323"/>
      <c r="JCL110" s="323"/>
      <c r="JCM110" s="323"/>
      <c r="JCN110" s="323"/>
      <c r="JCO110" s="323"/>
      <c r="JCP110" s="323"/>
      <c r="JCQ110" s="323"/>
      <c r="JCR110" s="323"/>
      <c r="JCS110" s="323"/>
      <c r="JCT110" s="323"/>
      <c r="JCU110" s="323"/>
      <c r="JCV110" s="323"/>
      <c r="JCW110" s="323"/>
      <c r="JCX110" s="323"/>
      <c r="JCY110" s="323"/>
      <c r="JCZ110" s="323"/>
      <c r="JDA110" s="323"/>
      <c r="JDB110" s="323"/>
      <c r="JDC110" s="323"/>
      <c r="JDD110" s="323"/>
      <c r="JDE110" s="323"/>
      <c r="JDF110" s="323"/>
      <c r="JDG110" s="323"/>
      <c r="JDH110" s="323"/>
      <c r="JDI110" s="323"/>
      <c r="JDJ110" s="323"/>
      <c r="JDK110" s="323"/>
      <c r="JDL110" s="323"/>
      <c r="JDM110" s="323"/>
      <c r="JDN110" s="323"/>
      <c r="JDO110" s="323"/>
      <c r="JDP110" s="323"/>
      <c r="JDQ110" s="323"/>
      <c r="JDR110" s="323"/>
      <c r="JDS110" s="323"/>
      <c r="JDT110" s="323"/>
      <c r="JDU110" s="323"/>
      <c r="JDV110" s="323"/>
      <c r="JDW110" s="323"/>
      <c r="JDX110" s="323"/>
      <c r="JDY110" s="323"/>
      <c r="JDZ110" s="323"/>
      <c r="JEA110" s="323"/>
      <c r="JEB110" s="323"/>
      <c r="JEC110" s="323"/>
      <c r="JED110" s="323"/>
      <c r="JEE110" s="323"/>
      <c r="JEF110" s="323"/>
      <c r="JEG110" s="323"/>
      <c r="JEH110" s="323"/>
      <c r="JEI110" s="323"/>
      <c r="JEJ110" s="323"/>
      <c r="JEK110" s="323"/>
      <c r="JEL110" s="323"/>
      <c r="JEM110" s="323"/>
      <c r="JEN110" s="323"/>
      <c r="JEO110" s="323"/>
      <c r="JEP110" s="323"/>
      <c r="JEQ110" s="323"/>
      <c r="JER110" s="323"/>
      <c r="JES110" s="323"/>
      <c r="JET110" s="323"/>
      <c r="JEU110" s="323"/>
      <c r="JEV110" s="323"/>
      <c r="JEW110" s="323"/>
      <c r="JEX110" s="323"/>
      <c r="JEY110" s="323"/>
      <c r="JEZ110" s="323"/>
      <c r="JFA110" s="323"/>
      <c r="JFB110" s="323"/>
      <c r="JFC110" s="323"/>
      <c r="JFD110" s="323"/>
      <c r="JFE110" s="323"/>
      <c r="JFF110" s="323"/>
      <c r="JFG110" s="323"/>
      <c r="JFH110" s="323"/>
      <c r="JFI110" s="323"/>
      <c r="JFJ110" s="323"/>
      <c r="JFK110" s="323"/>
      <c r="JFL110" s="323"/>
      <c r="JFM110" s="323"/>
      <c r="JFN110" s="323"/>
      <c r="JFO110" s="323"/>
      <c r="JFP110" s="323"/>
      <c r="JFQ110" s="323"/>
      <c r="JFR110" s="323"/>
      <c r="JFS110" s="323"/>
      <c r="JFT110" s="323"/>
      <c r="JFU110" s="323"/>
      <c r="JFV110" s="323"/>
      <c r="JFW110" s="323"/>
      <c r="JFX110" s="323"/>
      <c r="JFY110" s="323"/>
      <c r="JFZ110" s="323"/>
      <c r="JGA110" s="323"/>
      <c r="JGB110" s="323"/>
      <c r="JGC110" s="323"/>
      <c r="JGD110" s="323"/>
      <c r="JGE110" s="323"/>
      <c r="JGF110" s="323"/>
      <c r="JGG110" s="323"/>
      <c r="JGH110" s="323"/>
      <c r="JGI110" s="323"/>
      <c r="JGJ110" s="323"/>
      <c r="JGK110" s="323"/>
      <c r="JGL110" s="323"/>
      <c r="JGM110" s="323"/>
      <c r="JGN110" s="323"/>
      <c r="JGO110" s="323"/>
      <c r="JGP110" s="323"/>
      <c r="JGQ110" s="323"/>
      <c r="JGR110" s="323"/>
      <c r="JGS110" s="323"/>
      <c r="JGT110" s="323"/>
      <c r="JGU110" s="323"/>
      <c r="JGV110" s="323"/>
      <c r="JGW110" s="323"/>
      <c r="JGX110" s="323"/>
      <c r="JGY110" s="323"/>
      <c r="JGZ110" s="323"/>
      <c r="JHA110" s="323"/>
      <c r="JHB110" s="323"/>
      <c r="JHC110" s="323"/>
      <c r="JHD110" s="323"/>
      <c r="JHE110" s="323"/>
      <c r="JHF110" s="323"/>
      <c r="JHG110" s="323"/>
      <c r="JHH110" s="323"/>
      <c r="JHI110" s="323"/>
      <c r="JHJ110" s="323"/>
      <c r="JHK110" s="323"/>
      <c r="JHL110" s="323"/>
      <c r="JHM110" s="323"/>
      <c r="JHN110" s="323"/>
      <c r="JHO110" s="323"/>
      <c r="JHP110" s="323"/>
      <c r="JHQ110" s="323"/>
      <c r="JHR110" s="323"/>
      <c r="JHS110" s="323"/>
      <c r="JHT110" s="323"/>
      <c r="JHU110" s="323"/>
      <c r="JHV110" s="323"/>
      <c r="JHW110" s="323"/>
      <c r="JHX110" s="323"/>
      <c r="JHY110" s="323"/>
      <c r="JHZ110" s="323"/>
      <c r="JIA110" s="323"/>
      <c r="JIB110" s="323"/>
      <c r="JIC110" s="323"/>
      <c r="JID110" s="323"/>
      <c r="JIE110" s="323"/>
      <c r="JIF110" s="323"/>
      <c r="JIG110" s="323"/>
      <c r="JIH110" s="323"/>
      <c r="JII110" s="323"/>
      <c r="JIJ110" s="323"/>
      <c r="JIK110" s="323"/>
      <c r="JIL110" s="323"/>
      <c r="JIM110" s="323"/>
      <c r="JIN110" s="323"/>
      <c r="JIO110" s="323"/>
      <c r="JIP110" s="323"/>
      <c r="JIQ110" s="323"/>
      <c r="JIR110" s="323"/>
      <c r="JIS110" s="323"/>
      <c r="JIT110" s="323"/>
      <c r="JIU110" s="323"/>
      <c r="JIV110" s="323"/>
      <c r="JIW110" s="323"/>
      <c r="JIX110" s="323"/>
      <c r="JIY110" s="323"/>
      <c r="JIZ110" s="323"/>
      <c r="JJA110" s="323"/>
      <c r="JJB110" s="323"/>
      <c r="JJC110" s="323"/>
      <c r="JJD110" s="323"/>
      <c r="JJE110" s="323"/>
      <c r="JJF110" s="323"/>
      <c r="JJG110" s="323"/>
      <c r="JJH110" s="323"/>
      <c r="JJI110" s="323"/>
      <c r="JJJ110" s="323"/>
      <c r="JJK110" s="323"/>
      <c r="JJL110" s="323"/>
      <c r="JJM110" s="323"/>
      <c r="JJN110" s="323"/>
      <c r="JJO110" s="323"/>
      <c r="JJP110" s="323"/>
      <c r="JJQ110" s="323"/>
      <c r="JJR110" s="323"/>
      <c r="JJS110" s="323"/>
      <c r="JJT110" s="323"/>
      <c r="JJU110" s="323"/>
      <c r="JJV110" s="323"/>
      <c r="JJW110" s="323"/>
      <c r="JJX110" s="323"/>
      <c r="JJY110" s="323"/>
      <c r="JJZ110" s="323"/>
      <c r="JKA110" s="323"/>
      <c r="JKB110" s="323"/>
      <c r="JKC110" s="323"/>
      <c r="JKD110" s="323"/>
      <c r="JKE110" s="323"/>
      <c r="JKF110" s="323"/>
      <c r="JKG110" s="323"/>
      <c r="JKH110" s="323"/>
      <c r="JKI110" s="323"/>
      <c r="JKJ110" s="323"/>
      <c r="JKK110" s="323"/>
      <c r="JKL110" s="323"/>
      <c r="JKM110" s="323"/>
      <c r="JKN110" s="323"/>
      <c r="JKO110" s="323"/>
      <c r="JKP110" s="323"/>
      <c r="JKQ110" s="323"/>
      <c r="JKR110" s="323"/>
      <c r="JKS110" s="323"/>
      <c r="JKT110" s="323"/>
      <c r="JKU110" s="323"/>
      <c r="JKV110" s="323"/>
      <c r="JKW110" s="323"/>
      <c r="JKX110" s="323"/>
      <c r="JKY110" s="323"/>
      <c r="JKZ110" s="323"/>
      <c r="JLA110" s="323"/>
      <c r="JLB110" s="323"/>
      <c r="JLC110" s="323"/>
      <c r="JLD110" s="323"/>
      <c r="JLE110" s="323"/>
      <c r="JLF110" s="323"/>
      <c r="JLG110" s="323"/>
      <c r="JLH110" s="323"/>
      <c r="JLI110" s="323"/>
      <c r="JLJ110" s="323"/>
      <c r="JLK110" s="323"/>
      <c r="JLL110" s="323"/>
      <c r="JLM110" s="323"/>
      <c r="JLN110" s="323"/>
      <c r="JLO110" s="323"/>
      <c r="JLP110" s="323"/>
      <c r="JLQ110" s="323"/>
      <c r="JLR110" s="323"/>
      <c r="JLS110" s="323"/>
      <c r="JLT110" s="323"/>
      <c r="JLU110" s="323"/>
      <c r="JLV110" s="323"/>
      <c r="JLW110" s="323"/>
      <c r="JLX110" s="323"/>
      <c r="JLY110" s="323"/>
      <c r="JLZ110" s="323"/>
      <c r="JMA110" s="323"/>
      <c r="JMB110" s="323"/>
      <c r="JMC110" s="323"/>
      <c r="JMD110" s="323"/>
      <c r="JME110" s="323"/>
      <c r="JMF110" s="323"/>
      <c r="JMG110" s="323"/>
      <c r="JMH110" s="323"/>
      <c r="JMI110" s="323"/>
      <c r="JMJ110" s="323"/>
      <c r="JMK110" s="323"/>
      <c r="JML110" s="323"/>
      <c r="JMM110" s="323"/>
      <c r="JMN110" s="323"/>
      <c r="JMO110" s="323"/>
      <c r="JMP110" s="323"/>
      <c r="JMQ110" s="323"/>
      <c r="JMR110" s="323"/>
      <c r="JMS110" s="323"/>
      <c r="JMT110" s="323"/>
      <c r="JMU110" s="323"/>
      <c r="JMV110" s="323"/>
      <c r="JMW110" s="323"/>
      <c r="JMX110" s="323"/>
      <c r="JMY110" s="323"/>
      <c r="JMZ110" s="323"/>
      <c r="JNA110" s="323"/>
      <c r="JNB110" s="323"/>
      <c r="JNC110" s="323"/>
      <c r="JND110" s="323"/>
      <c r="JNE110" s="323"/>
      <c r="JNF110" s="323"/>
      <c r="JNG110" s="323"/>
      <c r="JNH110" s="323"/>
      <c r="JNI110" s="323"/>
      <c r="JNJ110" s="323"/>
      <c r="JNK110" s="323"/>
      <c r="JNL110" s="323"/>
      <c r="JNM110" s="323"/>
      <c r="JNN110" s="323"/>
      <c r="JNO110" s="323"/>
      <c r="JNP110" s="323"/>
      <c r="JNQ110" s="323"/>
      <c r="JNR110" s="323"/>
      <c r="JNS110" s="323"/>
      <c r="JNT110" s="323"/>
      <c r="JNU110" s="323"/>
      <c r="JNV110" s="323"/>
      <c r="JNW110" s="323"/>
      <c r="JNX110" s="323"/>
      <c r="JNY110" s="323"/>
      <c r="JNZ110" s="323"/>
      <c r="JOA110" s="323"/>
      <c r="JOB110" s="323"/>
      <c r="JOC110" s="323"/>
      <c r="JOD110" s="323"/>
      <c r="JOE110" s="323"/>
      <c r="JOF110" s="323"/>
      <c r="JOG110" s="323"/>
      <c r="JOH110" s="323"/>
      <c r="JOI110" s="323"/>
      <c r="JOJ110" s="323"/>
      <c r="JOK110" s="323"/>
      <c r="JOL110" s="323"/>
      <c r="JOM110" s="323"/>
      <c r="JON110" s="323"/>
      <c r="JOO110" s="323"/>
      <c r="JOP110" s="323"/>
      <c r="JOQ110" s="323"/>
      <c r="JOR110" s="323"/>
      <c r="JOS110" s="323"/>
      <c r="JOT110" s="323"/>
      <c r="JOU110" s="323"/>
      <c r="JOV110" s="323"/>
      <c r="JOW110" s="323"/>
      <c r="JOX110" s="323"/>
      <c r="JOY110" s="323"/>
      <c r="JOZ110" s="323"/>
      <c r="JPA110" s="323"/>
      <c r="JPB110" s="323"/>
      <c r="JPC110" s="323"/>
      <c r="JPD110" s="323"/>
      <c r="JPE110" s="323"/>
      <c r="JPF110" s="323"/>
      <c r="JPG110" s="323"/>
      <c r="JPH110" s="323"/>
      <c r="JPI110" s="323"/>
      <c r="JPJ110" s="323"/>
      <c r="JPK110" s="323"/>
      <c r="JPL110" s="323"/>
      <c r="JPM110" s="323"/>
      <c r="JPN110" s="323"/>
      <c r="JPO110" s="323"/>
      <c r="JPP110" s="323"/>
      <c r="JPQ110" s="323"/>
      <c r="JPR110" s="323"/>
      <c r="JPS110" s="323"/>
      <c r="JPT110" s="323"/>
      <c r="JPU110" s="323"/>
      <c r="JPV110" s="323"/>
      <c r="JPW110" s="323"/>
      <c r="JPX110" s="323"/>
      <c r="JPY110" s="323"/>
      <c r="JPZ110" s="323"/>
      <c r="JQA110" s="323"/>
      <c r="JQB110" s="323"/>
      <c r="JQC110" s="323"/>
      <c r="JQD110" s="323"/>
      <c r="JQE110" s="323"/>
      <c r="JQF110" s="323"/>
      <c r="JQG110" s="323"/>
      <c r="JQH110" s="323"/>
      <c r="JQI110" s="323"/>
      <c r="JQJ110" s="323"/>
      <c r="JQK110" s="323"/>
      <c r="JQL110" s="323"/>
      <c r="JQM110" s="323"/>
      <c r="JQN110" s="323"/>
      <c r="JQO110" s="323"/>
      <c r="JQP110" s="323"/>
      <c r="JQQ110" s="323"/>
      <c r="JQR110" s="323"/>
      <c r="JQS110" s="323"/>
      <c r="JQT110" s="323"/>
      <c r="JQU110" s="323"/>
      <c r="JQV110" s="323"/>
      <c r="JQW110" s="323"/>
      <c r="JQX110" s="323"/>
      <c r="JQY110" s="323"/>
      <c r="JQZ110" s="323"/>
      <c r="JRA110" s="323"/>
      <c r="JRB110" s="323"/>
      <c r="JRC110" s="323"/>
      <c r="JRD110" s="323"/>
      <c r="JRE110" s="323"/>
      <c r="JRF110" s="323"/>
      <c r="JRG110" s="323"/>
      <c r="JRH110" s="323"/>
      <c r="JRI110" s="323"/>
      <c r="JRJ110" s="323"/>
      <c r="JRK110" s="323"/>
      <c r="JRL110" s="323"/>
      <c r="JRM110" s="323"/>
      <c r="JRN110" s="323"/>
      <c r="JRO110" s="323"/>
      <c r="JRP110" s="323"/>
      <c r="JRQ110" s="323"/>
      <c r="JRR110" s="323"/>
      <c r="JRS110" s="323"/>
      <c r="JRT110" s="323"/>
      <c r="JRU110" s="323"/>
      <c r="JRV110" s="323"/>
      <c r="JRW110" s="323"/>
      <c r="JRX110" s="323"/>
      <c r="JRY110" s="323"/>
      <c r="JRZ110" s="323"/>
      <c r="JSA110" s="323"/>
      <c r="JSB110" s="323"/>
      <c r="JSC110" s="323"/>
      <c r="JSD110" s="323"/>
      <c r="JSE110" s="323"/>
      <c r="JSF110" s="323"/>
      <c r="JSG110" s="323"/>
      <c r="JSH110" s="323"/>
      <c r="JSI110" s="323"/>
      <c r="JSJ110" s="323"/>
      <c r="JSK110" s="323"/>
      <c r="JSL110" s="323"/>
      <c r="JSM110" s="323"/>
      <c r="JSN110" s="323"/>
      <c r="JSO110" s="323"/>
      <c r="JSP110" s="323"/>
      <c r="JSQ110" s="323"/>
      <c r="JSR110" s="323"/>
      <c r="JSS110" s="323"/>
      <c r="JST110" s="323"/>
      <c r="JSU110" s="323"/>
      <c r="JSV110" s="323"/>
      <c r="JSW110" s="323"/>
      <c r="JSX110" s="323"/>
      <c r="JSY110" s="323"/>
      <c r="JSZ110" s="323"/>
      <c r="JTA110" s="323"/>
      <c r="JTB110" s="323"/>
      <c r="JTC110" s="323"/>
      <c r="JTD110" s="323"/>
      <c r="JTE110" s="323"/>
      <c r="JTF110" s="323"/>
      <c r="JTG110" s="323"/>
      <c r="JTH110" s="323"/>
      <c r="JTI110" s="323"/>
      <c r="JTJ110" s="323"/>
      <c r="JTK110" s="323"/>
      <c r="JTL110" s="323"/>
      <c r="JTM110" s="323"/>
      <c r="JTN110" s="323"/>
      <c r="JTO110" s="323"/>
      <c r="JTP110" s="323"/>
      <c r="JTQ110" s="323"/>
      <c r="JTR110" s="323"/>
      <c r="JTS110" s="323"/>
      <c r="JTT110" s="323"/>
      <c r="JTU110" s="323"/>
      <c r="JTV110" s="323"/>
      <c r="JTW110" s="323"/>
      <c r="JTX110" s="323"/>
      <c r="JTY110" s="323"/>
      <c r="JTZ110" s="323"/>
      <c r="JUA110" s="323"/>
      <c r="JUB110" s="323"/>
      <c r="JUC110" s="323"/>
      <c r="JUD110" s="323"/>
      <c r="JUE110" s="323"/>
      <c r="JUF110" s="323"/>
      <c r="JUG110" s="323"/>
      <c r="JUH110" s="323"/>
      <c r="JUI110" s="323"/>
      <c r="JUJ110" s="323"/>
      <c r="JUK110" s="323"/>
      <c r="JUL110" s="323"/>
      <c r="JUM110" s="323"/>
      <c r="JUN110" s="323"/>
      <c r="JUO110" s="323"/>
      <c r="JUP110" s="323"/>
      <c r="JUQ110" s="323"/>
      <c r="JUR110" s="323"/>
      <c r="JUS110" s="323"/>
      <c r="JUT110" s="323"/>
      <c r="JUU110" s="323"/>
      <c r="JUV110" s="323"/>
      <c r="JUW110" s="323"/>
      <c r="JUX110" s="323"/>
      <c r="JUY110" s="323"/>
      <c r="JUZ110" s="323"/>
      <c r="JVA110" s="323"/>
      <c r="JVB110" s="323"/>
      <c r="JVC110" s="323"/>
      <c r="JVD110" s="323"/>
      <c r="JVE110" s="323"/>
      <c r="JVF110" s="323"/>
      <c r="JVG110" s="323"/>
      <c r="JVH110" s="323"/>
      <c r="JVI110" s="323"/>
      <c r="JVJ110" s="323"/>
      <c r="JVK110" s="323"/>
      <c r="JVL110" s="323"/>
      <c r="JVM110" s="323"/>
      <c r="JVN110" s="323"/>
      <c r="JVO110" s="323"/>
      <c r="JVP110" s="323"/>
      <c r="JVQ110" s="323"/>
      <c r="JVR110" s="323"/>
      <c r="JVS110" s="323"/>
      <c r="JVT110" s="323"/>
      <c r="JVU110" s="323"/>
      <c r="JVV110" s="323"/>
      <c r="JVW110" s="323"/>
      <c r="JVX110" s="323"/>
      <c r="JVY110" s="323"/>
      <c r="JVZ110" s="323"/>
      <c r="JWA110" s="323"/>
      <c r="JWB110" s="323"/>
      <c r="JWC110" s="323"/>
      <c r="JWD110" s="323"/>
      <c r="JWE110" s="323"/>
      <c r="JWF110" s="323"/>
      <c r="JWG110" s="323"/>
      <c r="JWH110" s="323"/>
      <c r="JWI110" s="323"/>
      <c r="JWJ110" s="323"/>
      <c r="JWK110" s="323"/>
      <c r="JWL110" s="323"/>
      <c r="JWM110" s="323"/>
      <c r="JWN110" s="323"/>
      <c r="JWO110" s="323"/>
      <c r="JWP110" s="323"/>
      <c r="JWQ110" s="323"/>
      <c r="JWR110" s="323"/>
      <c r="JWS110" s="323"/>
      <c r="JWT110" s="323"/>
      <c r="JWU110" s="323"/>
      <c r="JWV110" s="323"/>
      <c r="JWW110" s="323"/>
      <c r="JWX110" s="323"/>
      <c r="JWY110" s="323"/>
      <c r="JWZ110" s="323"/>
      <c r="JXA110" s="323"/>
      <c r="JXB110" s="323"/>
      <c r="JXC110" s="323"/>
      <c r="JXD110" s="323"/>
      <c r="JXE110" s="323"/>
      <c r="JXF110" s="323"/>
      <c r="JXG110" s="323"/>
      <c r="JXH110" s="323"/>
      <c r="JXI110" s="323"/>
      <c r="JXJ110" s="323"/>
      <c r="JXK110" s="323"/>
      <c r="JXL110" s="323"/>
      <c r="JXM110" s="323"/>
      <c r="JXN110" s="323"/>
      <c r="JXO110" s="323"/>
      <c r="JXP110" s="323"/>
      <c r="JXQ110" s="323"/>
      <c r="JXR110" s="323"/>
      <c r="JXS110" s="323"/>
      <c r="JXT110" s="323"/>
      <c r="JXU110" s="323"/>
      <c r="JXV110" s="323"/>
      <c r="JXW110" s="323"/>
      <c r="JXX110" s="323"/>
      <c r="JXY110" s="323"/>
      <c r="JXZ110" s="323"/>
      <c r="JYA110" s="323"/>
      <c r="JYB110" s="323"/>
      <c r="JYC110" s="323"/>
      <c r="JYD110" s="323"/>
      <c r="JYE110" s="323"/>
      <c r="JYF110" s="323"/>
      <c r="JYG110" s="323"/>
      <c r="JYH110" s="323"/>
      <c r="JYI110" s="323"/>
      <c r="JYJ110" s="323"/>
      <c r="JYK110" s="323"/>
      <c r="JYL110" s="323"/>
      <c r="JYM110" s="323"/>
      <c r="JYN110" s="323"/>
      <c r="JYO110" s="323"/>
      <c r="JYP110" s="323"/>
      <c r="JYQ110" s="323"/>
      <c r="JYR110" s="323"/>
      <c r="JYS110" s="323"/>
      <c r="JYT110" s="323"/>
      <c r="JYU110" s="323"/>
      <c r="JYV110" s="323"/>
      <c r="JYW110" s="323"/>
      <c r="JYX110" s="323"/>
      <c r="JYY110" s="323"/>
      <c r="JYZ110" s="323"/>
      <c r="JZA110" s="323"/>
      <c r="JZB110" s="323"/>
      <c r="JZC110" s="323"/>
      <c r="JZD110" s="323"/>
      <c r="JZE110" s="323"/>
      <c r="JZF110" s="323"/>
      <c r="JZG110" s="323"/>
      <c r="JZH110" s="323"/>
      <c r="JZI110" s="323"/>
      <c r="JZJ110" s="323"/>
      <c r="JZK110" s="323"/>
      <c r="JZL110" s="323"/>
      <c r="JZM110" s="323"/>
      <c r="JZN110" s="323"/>
      <c r="JZO110" s="323"/>
      <c r="JZP110" s="323"/>
      <c r="JZQ110" s="323"/>
      <c r="JZR110" s="323"/>
      <c r="JZS110" s="323"/>
      <c r="JZT110" s="323"/>
      <c r="JZU110" s="323"/>
      <c r="JZV110" s="323"/>
      <c r="JZW110" s="323"/>
      <c r="JZX110" s="323"/>
      <c r="JZY110" s="323"/>
      <c r="JZZ110" s="323"/>
      <c r="KAA110" s="323"/>
      <c r="KAB110" s="323"/>
      <c r="KAC110" s="323"/>
      <c r="KAD110" s="323"/>
      <c r="KAE110" s="323"/>
      <c r="KAF110" s="323"/>
      <c r="KAG110" s="323"/>
      <c r="KAH110" s="323"/>
      <c r="KAI110" s="323"/>
      <c r="KAJ110" s="323"/>
      <c r="KAK110" s="323"/>
      <c r="KAL110" s="323"/>
      <c r="KAM110" s="323"/>
      <c r="KAN110" s="323"/>
      <c r="KAO110" s="323"/>
      <c r="KAP110" s="323"/>
      <c r="KAQ110" s="323"/>
      <c r="KAR110" s="323"/>
      <c r="KAS110" s="323"/>
      <c r="KAT110" s="323"/>
      <c r="KAU110" s="323"/>
      <c r="KAV110" s="323"/>
      <c r="KAW110" s="323"/>
      <c r="KAX110" s="323"/>
      <c r="KAY110" s="323"/>
      <c r="KAZ110" s="323"/>
      <c r="KBA110" s="323"/>
      <c r="KBB110" s="323"/>
      <c r="KBC110" s="323"/>
      <c r="KBD110" s="323"/>
      <c r="KBE110" s="323"/>
      <c r="KBF110" s="323"/>
      <c r="KBG110" s="323"/>
      <c r="KBH110" s="323"/>
      <c r="KBI110" s="323"/>
      <c r="KBJ110" s="323"/>
      <c r="KBK110" s="323"/>
      <c r="KBL110" s="323"/>
      <c r="KBM110" s="323"/>
      <c r="KBN110" s="323"/>
      <c r="KBO110" s="323"/>
      <c r="KBP110" s="323"/>
      <c r="KBQ110" s="323"/>
      <c r="KBR110" s="323"/>
      <c r="KBS110" s="323"/>
      <c r="KBT110" s="323"/>
      <c r="KBU110" s="323"/>
      <c r="KBV110" s="323"/>
      <c r="KBW110" s="323"/>
      <c r="KBX110" s="323"/>
      <c r="KBY110" s="323"/>
      <c r="KBZ110" s="323"/>
      <c r="KCA110" s="323"/>
      <c r="KCB110" s="323"/>
      <c r="KCC110" s="323"/>
      <c r="KCD110" s="323"/>
      <c r="KCE110" s="323"/>
      <c r="KCF110" s="323"/>
      <c r="KCG110" s="323"/>
      <c r="KCH110" s="323"/>
      <c r="KCI110" s="323"/>
      <c r="KCJ110" s="323"/>
      <c r="KCK110" s="323"/>
      <c r="KCL110" s="323"/>
      <c r="KCM110" s="323"/>
      <c r="KCN110" s="323"/>
      <c r="KCO110" s="323"/>
      <c r="KCP110" s="323"/>
      <c r="KCQ110" s="323"/>
      <c r="KCR110" s="323"/>
      <c r="KCS110" s="323"/>
      <c r="KCT110" s="323"/>
      <c r="KCU110" s="323"/>
      <c r="KCV110" s="323"/>
      <c r="KCW110" s="323"/>
      <c r="KCX110" s="323"/>
      <c r="KCY110" s="323"/>
      <c r="KCZ110" s="323"/>
      <c r="KDA110" s="323"/>
      <c r="KDB110" s="323"/>
      <c r="KDC110" s="323"/>
      <c r="KDD110" s="323"/>
      <c r="KDE110" s="323"/>
      <c r="KDF110" s="323"/>
      <c r="KDG110" s="323"/>
      <c r="KDH110" s="323"/>
      <c r="KDI110" s="323"/>
      <c r="KDJ110" s="323"/>
      <c r="KDK110" s="323"/>
      <c r="KDL110" s="323"/>
      <c r="KDM110" s="323"/>
      <c r="KDN110" s="323"/>
      <c r="KDO110" s="323"/>
      <c r="KDP110" s="323"/>
      <c r="KDQ110" s="323"/>
      <c r="KDR110" s="323"/>
      <c r="KDS110" s="323"/>
      <c r="KDT110" s="323"/>
      <c r="KDU110" s="323"/>
      <c r="KDV110" s="323"/>
      <c r="KDW110" s="323"/>
      <c r="KDX110" s="323"/>
      <c r="KDY110" s="323"/>
      <c r="KDZ110" s="323"/>
      <c r="KEA110" s="323"/>
      <c r="KEB110" s="323"/>
      <c r="KEC110" s="323"/>
      <c r="KED110" s="323"/>
      <c r="KEE110" s="323"/>
      <c r="KEF110" s="323"/>
      <c r="KEG110" s="323"/>
      <c r="KEH110" s="323"/>
      <c r="KEI110" s="323"/>
      <c r="KEJ110" s="323"/>
      <c r="KEK110" s="323"/>
      <c r="KEL110" s="323"/>
      <c r="KEM110" s="323"/>
      <c r="KEN110" s="323"/>
      <c r="KEO110" s="323"/>
      <c r="KEP110" s="323"/>
      <c r="KEQ110" s="323"/>
      <c r="KER110" s="323"/>
      <c r="KES110" s="323"/>
      <c r="KET110" s="323"/>
      <c r="KEU110" s="323"/>
      <c r="KEV110" s="323"/>
      <c r="KEW110" s="323"/>
      <c r="KEX110" s="323"/>
      <c r="KEY110" s="323"/>
      <c r="KEZ110" s="323"/>
      <c r="KFA110" s="323"/>
      <c r="KFB110" s="323"/>
      <c r="KFC110" s="323"/>
      <c r="KFD110" s="323"/>
      <c r="KFE110" s="323"/>
      <c r="KFF110" s="323"/>
      <c r="KFG110" s="323"/>
      <c r="KFH110" s="323"/>
      <c r="KFI110" s="323"/>
      <c r="KFJ110" s="323"/>
      <c r="KFK110" s="323"/>
      <c r="KFL110" s="323"/>
      <c r="KFM110" s="323"/>
      <c r="KFN110" s="323"/>
      <c r="KFO110" s="323"/>
      <c r="KFP110" s="323"/>
      <c r="KFQ110" s="323"/>
      <c r="KFR110" s="323"/>
      <c r="KFS110" s="323"/>
      <c r="KFT110" s="323"/>
      <c r="KFU110" s="323"/>
      <c r="KFV110" s="323"/>
      <c r="KFW110" s="323"/>
      <c r="KFX110" s="323"/>
      <c r="KFY110" s="323"/>
      <c r="KFZ110" s="323"/>
      <c r="KGA110" s="323"/>
      <c r="KGB110" s="323"/>
      <c r="KGC110" s="323"/>
      <c r="KGD110" s="323"/>
      <c r="KGE110" s="323"/>
      <c r="KGF110" s="323"/>
      <c r="KGG110" s="323"/>
      <c r="KGH110" s="323"/>
      <c r="KGI110" s="323"/>
      <c r="KGJ110" s="323"/>
      <c r="KGK110" s="323"/>
      <c r="KGL110" s="323"/>
      <c r="KGM110" s="323"/>
      <c r="KGN110" s="323"/>
      <c r="KGO110" s="323"/>
      <c r="KGP110" s="323"/>
      <c r="KGQ110" s="323"/>
      <c r="KGR110" s="323"/>
      <c r="KGS110" s="323"/>
      <c r="KGT110" s="323"/>
      <c r="KGU110" s="323"/>
      <c r="KGV110" s="323"/>
      <c r="KGW110" s="323"/>
      <c r="KGX110" s="323"/>
      <c r="KGY110" s="323"/>
      <c r="KGZ110" s="323"/>
      <c r="KHA110" s="323"/>
      <c r="KHB110" s="323"/>
      <c r="KHC110" s="323"/>
      <c r="KHD110" s="323"/>
      <c r="KHE110" s="323"/>
      <c r="KHF110" s="323"/>
      <c r="KHG110" s="323"/>
      <c r="KHH110" s="323"/>
      <c r="KHI110" s="323"/>
      <c r="KHJ110" s="323"/>
      <c r="KHK110" s="323"/>
      <c r="KHL110" s="323"/>
      <c r="KHM110" s="323"/>
      <c r="KHN110" s="323"/>
      <c r="KHO110" s="323"/>
      <c r="KHP110" s="323"/>
      <c r="KHQ110" s="323"/>
      <c r="KHR110" s="323"/>
      <c r="KHS110" s="323"/>
      <c r="KHT110" s="323"/>
      <c r="KHU110" s="323"/>
      <c r="KHV110" s="323"/>
      <c r="KHW110" s="323"/>
      <c r="KHX110" s="323"/>
      <c r="KHY110" s="323"/>
      <c r="KHZ110" s="323"/>
      <c r="KIA110" s="323"/>
      <c r="KIB110" s="323"/>
      <c r="KIC110" s="323"/>
      <c r="KID110" s="323"/>
      <c r="KIE110" s="323"/>
      <c r="KIF110" s="323"/>
      <c r="KIG110" s="323"/>
      <c r="KIH110" s="323"/>
      <c r="KII110" s="323"/>
      <c r="KIJ110" s="323"/>
      <c r="KIK110" s="323"/>
      <c r="KIL110" s="323"/>
      <c r="KIM110" s="323"/>
      <c r="KIN110" s="323"/>
      <c r="KIO110" s="323"/>
      <c r="KIP110" s="323"/>
      <c r="KIQ110" s="323"/>
      <c r="KIR110" s="323"/>
      <c r="KIS110" s="323"/>
      <c r="KIT110" s="323"/>
      <c r="KIU110" s="323"/>
      <c r="KIV110" s="323"/>
      <c r="KIW110" s="323"/>
      <c r="KIX110" s="323"/>
      <c r="KIY110" s="323"/>
      <c r="KIZ110" s="323"/>
      <c r="KJA110" s="323"/>
      <c r="KJB110" s="323"/>
      <c r="KJC110" s="323"/>
      <c r="KJD110" s="323"/>
      <c r="KJE110" s="323"/>
      <c r="KJF110" s="323"/>
      <c r="KJG110" s="323"/>
      <c r="KJH110" s="323"/>
      <c r="KJI110" s="323"/>
      <c r="KJJ110" s="323"/>
      <c r="KJK110" s="323"/>
      <c r="KJL110" s="323"/>
      <c r="KJM110" s="323"/>
      <c r="KJN110" s="323"/>
      <c r="KJO110" s="323"/>
      <c r="KJP110" s="323"/>
      <c r="KJQ110" s="323"/>
      <c r="KJR110" s="323"/>
      <c r="KJS110" s="323"/>
      <c r="KJT110" s="323"/>
      <c r="KJU110" s="323"/>
      <c r="KJV110" s="323"/>
      <c r="KJW110" s="323"/>
      <c r="KJX110" s="323"/>
      <c r="KJY110" s="323"/>
      <c r="KJZ110" s="323"/>
      <c r="KKA110" s="323"/>
      <c r="KKB110" s="323"/>
      <c r="KKC110" s="323"/>
      <c r="KKD110" s="323"/>
      <c r="KKE110" s="323"/>
      <c r="KKF110" s="323"/>
      <c r="KKG110" s="323"/>
      <c r="KKH110" s="323"/>
      <c r="KKI110" s="323"/>
      <c r="KKJ110" s="323"/>
      <c r="KKK110" s="323"/>
      <c r="KKL110" s="323"/>
      <c r="KKM110" s="323"/>
      <c r="KKN110" s="323"/>
      <c r="KKO110" s="323"/>
      <c r="KKP110" s="323"/>
      <c r="KKQ110" s="323"/>
      <c r="KKR110" s="323"/>
      <c r="KKS110" s="323"/>
      <c r="KKT110" s="323"/>
      <c r="KKU110" s="323"/>
      <c r="KKV110" s="323"/>
      <c r="KKW110" s="323"/>
      <c r="KKX110" s="323"/>
      <c r="KKY110" s="323"/>
      <c r="KKZ110" s="323"/>
      <c r="KLA110" s="323"/>
      <c r="KLB110" s="323"/>
      <c r="KLC110" s="323"/>
      <c r="KLD110" s="323"/>
      <c r="KLE110" s="323"/>
      <c r="KLF110" s="323"/>
      <c r="KLG110" s="323"/>
      <c r="KLH110" s="323"/>
      <c r="KLI110" s="323"/>
      <c r="KLJ110" s="323"/>
      <c r="KLK110" s="323"/>
      <c r="KLL110" s="323"/>
      <c r="KLM110" s="323"/>
      <c r="KLN110" s="323"/>
      <c r="KLO110" s="323"/>
      <c r="KLP110" s="323"/>
      <c r="KLQ110" s="323"/>
      <c r="KLR110" s="323"/>
      <c r="KLS110" s="323"/>
      <c r="KLT110" s="323"/>
      <c r="KLU110" s="323"/>
      <c r="KLV110" s="323"/>
      <c r="KLW110" s="323"/>
      <c r="KLX110" s="323"/>
      <c r="KLY110" s="323"/>
      <c r="KLZ110" s="323"/>
      <c r="KMA110" s="323"/>
      <c r="KMB110" s="323"/>
      <c r="KMC110" s="323"/>
      <c r="KMD110" s="323"/>
      <c r="KME110" s="323"/>
      <c r="KMF110" s="323"/>
      <c r="KMG110" s="323"/>
      <c r="KMH110" s="323"/>
      <c r="KMI110" s="323"/>
      <c r="KMJ110" s="323"/>
      <c r="KMK110" s="323"/>
      <c r="KML110" s="323"/>
      <c r="KMM110" s="323"/>
      <c r="KMN110" s="323"/>
      <c r="KMO110" s="323"/>
      <c r="KMP110" s="323"/>
      <c r="KMQ110" s="323"/>
      <c r="KMR110" s="323"/>
      <c r="KMS110" s="323"/>
      <c r="KMT110" s="323"/>
      <c r="KMU110" s="323"/>
      <c r="KMV110" s="323"/>
      <c r="KMW110" s="323"/>
      <c r="KMX110" s="323"/>
      <c r="KMY110" s="323"/>
      <c r="KMZ110" s="323"/>
      <c r="KNA110" s="323"/>
      <c r="KNB110" s="323"/>
      <c r="KNC110" s="323"/>
      <c r="KND110" s="323"/>
      <c r="KNE110" s="323"/>
      <c r="KNF110" s="323"/>
      <c r="KNG110" s="323"/>
      <c r="KNH110" s="323"/>
      <c r="KNI110" s="323"/>
      <c r="KNJ110" s="323"/>
      <c r="KNK110" s="323"/>
      <c r="KNL110" s="323"/>
      <c r="KNM110" s="323"/>
      <c r="KNN110" s="323"/>
      <c r="KNO110" s="323"/>
      <c r="KNP110" s="323"/>
      <c r="KNQ110" s="323"/>
      <c r="KNR110" s="323"/>
      <c r="KNS110" s="323"/>
      <c r="KNT110" s="323"/>
      <c r="KNU110" s="323"/>
      <c r="KNV110" s="323"/>
      <c r="KNW110" s="323"/>
      <c r="KNX110" s="323"/>
      <c r="KNY110" s="323"/>
      <c r="KNZ110" s="323"/>
      <c r="KOA110" s="323"/>
      <c r="KOB110" s="323"/>
      <c r="KOC110" s="323"/>
      <c r="KOD110" s="323"/>
      <c r="KOE110" s="323"/>
      <c r="KOF110" s="323"/>
      <c r="KOG110" s="323"/>
      <c r="KOH110" s="323"/>
      <c r="KOI110" s="323"/>
      <c r="KOJ110" s="323"/>
      <c r="KOK110" s="323"/>
      <c r="KOL110" s="323"/>
      <c r="KOM110" s="323"/>
      <c r="KON110" s="323"/>
      <c r="KOO110" s="323"/>
      <c r="KOP110" s="323"/>
      <c r="KOQ110" s="323"/>
      <c r="KOR110" s="323"/>
      <c r="KOS110" s="323"/>
      <c r="KOT110" s="323"/>
      <c r="KOU110" s="323"/>
      <c r="KOV110" s="323"/>
      <c r="KOW110" s="323"/>
      <c r="KOX110" s="323"/>
      <c r="KOY110" s="323"/>
      <c r="KOZ110" s="323"/>
      <c r="KPA110" s="323"/>
      <c r="KPB110" s="323"/>
      <c r="KPC110" s="323"/>
      <c r="KPD110" s="323"/>
      <c r="KPE110" s="323"/>
      <c r="KPF110" s="323"/>
      <c r="KPG110" s="323"/>
      <c r="KPH110" s="323"/>
      <c r="KPI110" s="323"/>
      <c r="KPJ110" s="323"/>
      <c r="KPK110" s="323"/>
      <c r="KPL110" s="323"/>
      <c r="KPM110" s="323"/>
      <c r="KPN110" s="323"/>
      <c r="KPO110" s="323"/>
      <c r="KPP110" s="323"/>
      <c r="KPQ110" s="323"/>
      <c r="KPR110" s="323"/>
      <c r="KPS110" s="323"/>
      <c r="KPT110" s="323"/>
      <c r="KPU110" s="323"/>
      <c r="KPV110" s="323"/>
      <c r="KPW110" s="323"/>
      <c r="KPX110" s="323"/>
      <c r="KPY110" s="323"/>
      <c r="KPZ110" s="323"/>
      <c r="KQA110" s="323"/>
      <c r="KQB110" s="323"/>
      <c r="KQC110" s="323"/>
      <c r="KQD110" s="323"/>
      <c r="KQE110" s="323"/>
      <c r="KQF110" s="323"/>
      <c r="KQG110" s="323"/>
      <c r="KQH110" s="323"/>
      <c r="KQI110" s="323"/>
      <c r="KQJ110" s="323"/>
      <c r="KQK110" s="323"/>
      <c r="KQL110" s="323"/>
      <c r="KQM110" s="323"/>
      <c r="KQN110" s="323"/>
      <c r="KQO110" s="323"/>
      <c r="KQP110" s="323"/>
      <c r="KQQ110" s="323"/>
      <c r="KQR110" s="323"/>
      <c r="KQS110" s="323"/>
      <c r="KQT110" s="323"/>
      <c r="KQU110" s="323"/>
      <c r="KQV110" s="323"/>
      <c r="KQW110" s="323"/>
      <c r="KQX110" s="323"/>
      <c r="KQY110" s="323"/>
      <c r="KQZ110" s="323"/>
      <c r="KRA110" s="323"/>
      <c r="KRB110" s="323"/>
      <c r="KRC110" s="323"/>
      <c r="KRD110" s="323"/>
      <c r="KRE110" s="323"/>
      <c r="KRF110" s="323"/>
      <c r="KRG110" s="323"/>
      <c r="KRH110" s="323"/>
      <c r="KRI110" s="323"/>
      <c r="KRJ110" s="323"/>
      <c r="KRK110" s="323"/>
      <c r="KRL110" s="323"/>
      <c r="KRM110" s="323"/>
      <c r="KRN110" s="323"/>
      <c r="KRO110" s="323"/>
      <c r="KRP110" s="323"/>
      <c r="KRQ110" s="323"/>
      <c r="KRR110" s="323"/>
      <c r="KRS110" s="323"/>
      <c r="KRT110" s="323"/>
      <c r="KRU110" s="323"/>
      <c r="KRV110" s="323"/>
      <c r="KRW110" s="323"/>
      <c r="KRX110" s="323"/>
      <c r="KRY110" s="323"/>
      <c r="KRZ110" s="323"/>
      <c r="KSA110" s="323"/>
      <c r="KSB110" s="323"/>
      <c r="KSC110" s="323"/>
      <c r="KSD110" s="323"/>
      <c r="KSE110" s="323"/>
      <c r="KSF110" s="323"/>
      <c r="KSG110" s="323"/>
      <c r="KSH110" s="323"/>
      <c r="KSI110" s="323"/>
      <c r="KSJ110" s="323"/>
      <c r="KSK110" s="323"/>
      <c r="KSL110" s="323"/>
      <c r="KSM110" s="323"/>
      <c r="KSN110" s="323"/>
      <c r="KSO110" s="323"/>
      <c r="KSP110" s="323"/>
      <c r="KSQ110" s="323"/>
      <c r="KSR110" s="323"/>
      <c r="KSS110" s="323"/>
      <c r="KST110" s="323"/>
      <c r="KSU110" s="323"/>
      <c r="KSV110" s="323"/>
      <c r="KSW110" s="323"/>
      <c r="KSX110" s="323"/>
      <c r="KSY110" s="323"/>
      <c r="KSZ110" s="323"/>
      <c r="KTA110" s="323"/>
      <c r="KTB110" s="323"/>
      <c r="KTC110" s="323"/>
      <c r="KTD110" s="323"/>
      <c r="KTE110" s="323"/>
      <c r="KTF110" s="323"/>
      <c r="KTG110" s="323"/>
      <c r="KTH110" s="323"/>
      <c r="KTI110" s="323"/>
      <c r="KTJ110" s="323"/>
      <c r="KTK110" s="323"/>
      <c r="KTL110" s="323"/>
      <c r="KTM110" s="323"/>
      <c r="KTN110" s="323"/>
      <c r="KTO110" s="323"/>
      <c r="KTP110" s="323"/>
      <c r="KTQ110" s="323"/>
      <c r="KTR110" s="323"/>
      <c r="KTS110" s="323"/>
      <c r="KTT110" s="323"/>
      <c r="KTU110" s="323"/>
      <c r="KTV110" s="323"/>
      <c r="KTW110" s="323"/>
      <c r="KTX110" s="323"/>
      <c r="KTY110" s="323"/>
      <c r="KTZ110" s="323"/>
      <c r="KUA110" s="323"/>
      <c r="KUB110" s="323"/>
      <c r="KUC110" s="323"/>
      <c r="KUD110" s="323"/>
      <c r="KUE110" s="323"/>
      <c r="KUF110" s="323"/>
      <c r="KUG110" s="323"/>
      <c r="KUH110" s="323"/>
      <c r="KUI110" s="323"/>
      <c r="KUJ110" s="323"/>
      <c r="KUK110" s="323"/>
      <c r="KUL110" s="323"/>
      <c r="KUM110" s="323"/>
      <c r="KUN110" s="323"/>
      <c r="KUO110" s="323"/>
      <c r="KUP110" s="323"/>
      <c r="KUQ110" s="323"/>
      <c r="KUR110" s="323"/>
      <c r="KUS110" s="323"/>
      <c r="KUT110" s="323"/>
      <c r="KUU110" s="323"/>
      <c r="KUV110" s="323"/>
      <c r="KUW110" s="323"/>
      <c r="KUX110" s="323"/>
      <c r="KUY110" s="323"/>
      <c r="KUZ110" s="323"/>
      <c r="KVA110" s="323"/>
      <c r="KVB110" s="323"/>
      <c r="KVC110" s="323"/>
      <c r="KVD110" s="323"/>
      <c r="KVE110" s="323"/>
      <c r="KVF110" s="323"/>
      <c r="KVG110" s="323"/>
      <c r="KVH110" s="323"/>
      <c r="KVI110" s="323"/>
      <c r="KVJ110" s="323"/>
      <c r="KVK110" s="323"/>
      <c r="KVL110" s="323"/>
      <c r="KVM110" s="323"/>
      <c r="KVN110" s="323"/>
      <c r="KVO110" s="323"/>
      <c r="KVP110" s="323"/>
      <c r="KVQ110" s="323"/>
      <c r="KVR110" s="323"/>
      <c r="KVS110" s="323"/>
      <c r="KVT110" s="323"/>
      <c r="KVU110" s="323"/>
      <c r="KVV110" s="323"/>
      <c r="KVW110" s="323"/>
      <c r="KVX110" s="323"/>
      <c r="KVY110" s="323"/>
      <c r="KVZ110" s="323"/>
      <c r="KWA110" s="323"/>
      <c r="KWB110" s="323"/>
      <c r="KWC110" s="323"/>
      <c r="KWD110" s="323"/>
      <c r="KWE110" s="323"/>
      <c r="KWF110" s="323"/>
      <c r="KWG110" s="323"/>
      <c r="KWH110" s="323"/>
      <c r="KWI110" s="323"/>
      <c r="KWJ110" s="323"/>
      <c r="KWK110" s="323"/>
      <c r="KWL110" s="323"/>
      <c r="KWM110" s="323"/>
      <c r="KWN110" s="323"/>
      <c r="KWO110" s="323"/>
      <c r="KWP110" s="323"/>
      <c r="KWQ110" s="323"/>
      <c r="KWR110" s="323"/>
      <c r="KWS110" s="323"/>
      <c r="KWT110" s="323"/>
      <c r="KWU110" s="323"/>
      <c r="KWV110" s="323"/>
      <c r="KWW110" s="323"/>
      <c r="KWX110" s="323"/>
      <c r="KWY110" s="323"/>
      <c r="KWZ110" s="323"/>
      <c r="KXA110" s="323"/>
      <c r="KXB110" s="323"/>
      <c r="KXC110" s="323"/>
      <c r="KXD110" s="323"/>
      <c r="KXE110" s="323"/>
      <c r="KXF110" s="323"/>
      <c r="KXG110" s="323"/>
      <c r="KXH110" s="323"/>
      <c r="KXI110" s="323"/>
      <c r="KXJ110" s="323"/>
      <c r="KXK110" s="323"/>
      <c r="KXL110" s="323"/>
      <c r="KXM110" s="323"/>
      <c r="KXN110" s="323"/>
      <c r="KXO110" s="323"/>
      <c r="KXP110" s="323"/>
      <c r="KXQ110" s="323"/>
      <c r="KXR110" s="323"/>
      <c r="KXS110" s="323"/>
      <c r="KXT110" s="323"/>
      <c r="KXU110" s="323"/>
      <c r="KXV110" s="323"/>
      <c r="KXW110" s="323"/>
      <c r="KXX110" s="323"/>
      <c r="KXY110" s="323"/>
      <c r="KXZ110" s="323"/>
      <c r="KYA110" s="323"/>
      <c r="KYB110" s="323"/>
      <c r="KYC110" s="323"/>
      <c r="KYD110" s="323"/>
      <c r="KYE110" s="323"/>
      <c r="KYF110" s="323"/>
      <c r="KYG110" s="323"/>
      <c r="KYH110" s="323"/>
      <c r="KYI110" s="323"/>
      <c r="KYJ110" s="323"/>
      <c r="KYK110" s="323"/>
      <c r="KYL110" s="323"/>
      <c r="KYM110" s="323"/>
      <c r="KYN110" s="323"/>
      <c r="KYO110" s="323"/>
      <c r="KYP110" s="323"/>
      <c r="KYQ110" s="323"/>
      <c r="KYR110" s="323"/>
      <c r="KYS110" s="323"/>
      <c r="KYT110" s="323"/>
      <c r="KYU110" s="323"/>
      <c r="KYV110" s="323"/>
      <c r="KYW110" s="323"/>
      <c r="KYX110" s="323"/>
      <c r="KYY110" s="323"/>
      <c r="KYZ110" s="323"/>
      <c r="KZA110" s="323"/>
      <c r="KZB110" s="323"/>
      <c r="KZC110" s="323"/>
      <c r="KZD110" s="323"/>
      <c r="KZE110" s="323"/>
      <c r="KZF110" s="323"/>
      <c r="KZG110" s="323"/>
      <c r="KZH110" s="323"/>
      <c r="KZI110" s="323"/>
      <c r="KZJ110" s="323"/>
      <c r="KZK110" s="323"/>
      <c r="KZL110" s="323"/>
      <c r="KZM110" s="323"/>
      <c r="KZN110" s="323"/>
      <c r="KZO110" s="323"/>
      <c r="KZP110" s="323"/>
      <c r="KZQ110" s="323"/>
      <c r="KZR110" s="323"/>
      <c r="KZS110" s="323"/>
      <c r="KZT110" s="323"/>
      <c r="KZU110" s="323"/>
      <c r="KZV110" s="323"/>
      <c r="KZW110" s="323"/>
      <c r="KZX110" s="323"/>
      <c r="KZY110" s="323"/>
      <c r="KZZ110" s="323"/>
      <c r="LAA110" s="323"/>
      <c r="LAB110" s="323"/>
      <c r="LAC110" s="323"/>
      <c r="LAD110" s="323"/>
      <c r="LAE110" s="323"/>
      <c r="LAF110" s="323"/>
      <c r="LAG110" s="323"/>
      <c r="LAH110" s="323"/>
      <c r="LAI110" s="323"/>
      <c r="LAJ110" s="323"/>
      <c r="LAK110" s="323"/>
      <c r="LAL110" s="323"/>
      <c r="LAM110" s="323"/>
      <c r="LAN110" s="323"/>
      <c r="LAO110" s="323"/>
      <c r="LAP110" s="323"/>
      <c r="LAQ110" s="323"/>
      <c r="LAR110" s="323"/>
      <c r="LAS110" s="323"/>
      <c r="LAT110" s="323"/>
      <c r="LAU110" s="323"/>
      <c r="LAV110" s="323"/>
      <c r="LAW110" s="323"/>
      <c r="LAX110" s="323"/>
      <c r="LAY110" s="323"/>
      <c r="LAZ110" s="323"/>
      <c r="LBA110" s="323"/>
      <c r="LBB110" s="323"/>
      <c r="LBC110" s="323"/>
      <c r="LBD110" s="323"/>
      <c r="LBE110" s="323"/>
      <c r="LBF110" s="323"/>
      <c r="LBG110" s="323"/>
      <c r="LBH110" s="323"/>
      <c r="LBI110" s="323"/>
      <c r="LBJ110" s="323"/>
      <c r="LBK110" s="323"/>
      <c r="LBL110" s="323"/>
      <c r="LBM110" s="323"/>
      <c r="LBN110" s="323"/>
      <c r="LBO110" s="323"/>
      <c r="LBP110" s="323"/>
      <c r="LBQ110" s="323"/>
      <c r="LBR110" s="323"/>
      <c r="LBS110" s="323"/>
      <c r="LBT110" s="323"/>
      <c r="LBU110" s="323"/>
      <c r="LBV110" s="323"/>
      <c r="LBW110" s="323"/>
      <c r="LBX110" s="323"/>
      <c r="LBY110" s="323"/>
      <c r="LBZ110" s="323"/>
      <c r="LCA110" s="323"/>
      <c r="LCB110" s="323"/>
      <c r="LCC110" s="323"/>
      <c r="LCD110" s="323"/>
      <c r="LCE110" s="323"/>
      <c r="LCF110" s="323"/>
      <c r="LCG110" s="323"/>
      <c r="LCH110" s="323"/>
      <c r="LCI110" s="323"/>
      <c r="LCJ110" s="323"/>
      <c r="LCK110" s="323"/>
      <c r="LCL110" s="323"/>
      <c r="LCM110" s="323"/>
      <c r="LCN110" s="323"/>
      <c r="LCO110" s="323"/>
      <c r="LCP110" s="323"/>
      <c r="LCQ110" s="323"/>
      <c r="LCR110" s="323"/>
      <c r="LCS110" s="323"/>
      <c r="LCT110" s="323"/>
      <c r="LCU110" s="323"/>
      <c r="LCV110" s="323"/>
      <c r="LCW110" s="323"/>
      <c r="LCX110" s="323"/>
      <c r="LCY110" s="323"/>
      <c r="LCZ110" s="323"/>
      <c r="LDA110" s="323"/>
      <c r="LDB110" s="323"/>
      <c r="LDC110" s="323"/>
      <c r="LDD110" s="323"/>
      <c r="LDE110" s="323"/>
      <c r="LDF110" s="323"/>
      <c r="LDG110" s="323"/>
      <c r="LDH110" s="323"/>
      <c r="LDI110" s="323"/>
      <c r="LDJ110" s="323"/>
      <c r="LDK110" s="323"/>
      <c r="LDL110" s="323"/>
      <c r="LDM110" s="323"/>
      <c r="LDN110" s="323"/>
      <c r="LDO110" s="323"/>
      <c r="LDP110" s="323"/>
      <c r="LDQ110" s="323"/>
      <c r="LDR110" s="323"/>
      <c r="LDS110" s="323"/>
      <c r="LDT110" s="323"/>
      <c r="LDU110" s="323"/>
      <c r="LDV110" s="323"/>
      <c r="LDW110" s="323"/>
      <c r="LDX110" s="323"/>
      <c r="LDY110" s="323"/>
      <c r="LDZ110" s="323"/>
      <c r="LEA110" s="323"/>
      <c r="LEB110" s="323"/>
      <c r="LEC110" s="323"/>
      <c r="LED110" s="323"/>
      <c r="LEE110" s="323"/>
      <c r="LEF110" s="323"/>
      <c r="LEG110" s="323"/>
      <c r="LEH110" s="323"/>
      <c r="LEI110" s="323"/>
      <c r="LEJ110" s="323"/>
      <c r="LEK110" s="323"/>
      <c r="LEL110" s="323"/>
      <c r="LEM110" s="323"/>
      <c r="LEN110" s="323"/>
      <c r="LEO110" s="323"/>
      <c r="LEP110" s="323"/>
      <c r="LEQ110" s="323"/>
      <c r="LER110" s="323"/>
      <c r="LES110" s="323"/>
      <c r="LET110" s="323"/>
      <c r="LEU110" s="323"/>
      <c r="LEV110" s="323"/>
      <c r="LEW110" s="323"/>
      <c r="LEX110" s="323"/>
      <c r="LEY110" s="323"/>
      <c r="LEZ110" s="323"/>
      <c r="LFA110" s="323"/>
      <c r="LFB110" s="323"/>
      <c r="LFC110" s="323"/>
      <c r="LFD110" s="323"/>
      <c r="LFE110" s="323"/>
      <c r="LFF110" s="323"/>
      <c r="LFG110" s="323"/>
      <c r="LFH110" s="323"/>
      <c r="LFI110" s="323"/>
      <c r="LFJ110" s="323"/>
      <c r="LFK110" s="323"/>
      <c r="LFL110" s="323"/>
      <c r="LFM110" s="323"/>
      <c r="LFN110" s="323"/>
      <c r="LFO110" s="323"/>
      <c r="LFP110" s="323"/>
      <c r="LFQ110" s="323"/>
      <c r="LFR110" s="323"/>
      <c r="LFS110" s="323"/>
      <c r="LFT110" s="323"/>
      <c r="LFU110" s="323"/>
      <c r="LFV110" s="323"/>
      <c r="LFW110" s="323"/>
      <c r="LFX110" s="323"/>
      <c r="LFY110" s="323"/>
      <c r="LFZ110" s="323"/>
      <c r="LGA110" s="323"/>
      <c r="LGB110" s="323"/>
      <c r="LGC110" s="323"/>
      <c r="LGD110" s="323"/>
      <c r="LGE110" s="323"/>
      <c r="LGF110" s="323"/>
      <c r="LGG110" s="323"/>
      <c r="LGH110" s="323"/>
      <c r="LGI110" s="323"/>
      <c r="LGJ110" s="323"/>
      <c r="LGK110" s="323"/>
      <c r="LGL110" s="323"/>
      <c r="LGM110" s="323"/>
      <c r="LGN110" s="323"/>
      <c r="LGO110" s="323"/>
      <c r="LGP110" s="323"/>
      <c r="LGQ110" s="323"/>
      <c r="LGR110" s="323"/>
      <c r="LGS110" s="323"/>
      <c r="LGT110" s="323"/>
      <c r="LGU110" s="323"/>
      <c r="LGV110" s="323"/>
      <c r="LGW110" s="323"/>
      <c r="LGX110" s="323"/>
      <c r="LGY110" s="323"/>
      <c r="LGZ110" s="323"/>
      <c r="LHA110" s="323"/>
      <c r="LHB110" s="323"/>
      <c r="LHC110" s="323"/>
      <c r="LHD110" s="323"/>
      <c r="LHE110" s="323"/>
      <c r="LHF110" s="323"/>
      <c r="LHG110" s="323"/>
      <c r="LHH110" s="323"/>
      <c r="LHI110" s="323"/>
      <c r="LHJ110" s="323"/>
      <c r="LHK110" s="323"/>
      <c r="LHL110" s="323"/>
      <c r="LHM110" s="323"/>
      <c r="LHN110" s="323"/>
      <c r="LHO110" s="323"/>
      <c r="LHP110" s="323"/>
      <c r="LHQ110" s="323"/>
      <c r="LHR110" s="323"/>
      <c r="LHS110" s="323"/>
      <c r="LHT110" s="323"/>
      <c r="LHU110" s="323"/>
      <c r="LHV110" s="323"/>
      <c r="LHW110" s="323"/>
      <c r="LHX110" s="323"/>
      <c r="LHY110" s="323"/>
      <c r="LHZ110" s="323"/>
      <c r="LIA110" s="323"/>
      <c r="LIB110" s="323"/>
      <c r="LIC110" s="323"/>
      <c r="LID110" s="323"/>
      <c r="LIE110" s="323"/>
      <c r="LIF110" s="323"/>
      <c r="LIG110" s="323"/>
      <c r="LIH110" s="323"/>
      <c r="LII110" s="323"/>
      <c r="LIJ110" s="323"/>
      <c r="LIK110" s="323"/>
      <c r="LIL110" s="323"/>
      <c r="LIM110" s="323"/>
      <c r="LIN110" s="323"/>
      <c r="LIO110" s="323"/>
      <c r="LIP110" s="323"/>
      <c r="LIQ110" s="323"/>
      <c r="LIR110" s="323"/>
      <c r="LIS110" s="323"/>
      <c r="LIT110" s="323"/>
      <c r="LIU110" s="323"/>
      <c r="LIV110" s="323"/>
      <c r="LIW110" s="323"/>
      <c r="LIX110" s="323"/>
      <c r="LIY110" s="323"/>
      <c r="LIZ110" s="323"/>
      <c r="LJA110" s="323"/>
      <c r="LJB110" s="323"/>
      <c r="LJC110" s="323"/>
      <c r="LJD110" s="323"/>
      <c r="LJE110" s="323"/>
      <c r="LJF110" s="323"/>
      <c r="LJG110" s="323"/>
      <c r="LJH110" s="323"/>
      <c r="LJI110" s="323"/>
      <c r="LJJ110" s="323"/>
      <c r="LJK110" s="323"/>
      <c r="LJL110" s="323"/>
      <c r="LJM110" s="323"/>
      <c r="LJN110" s="323"/>
      <c r="LJO110" s="323"/>
      <c r="LJP110" s="323"/>
      <c r="LJQ110" s="323"/>
      <c r="LJR110" s="323"/>
      <c r="LJS110" s="323"/>
      <c r="LJT110" s="323"/>
      <c r="LJU110" s="323"/>
      <c r="LJV110" s="323"/>
      <c r="LJW110" s="323"/>
      <c r="LJX110" s="323"/>
      <c r="LJY110" s="323"/>
      <c r="LJZ110" s="323"/>
      <c r="LKA110" s="323"/>
      <c r="LKB110" s="323"/>
      <c r="LKC110" s="323"/>
      <c r="LKD110" s="323"/>
      <c r="LKE110" s="323"/>
      <c r="LKF110" s="323"/>
      <c r="LKG110" s="323"/>
      <c r="LKH110" s="323"/>
      <c r="LKI110" s="323"/>
      <c r="LKJ110" s="323"/>
      <c r="LKK110" s="323"/>
      <c r="LKL110" s="323"/>
      <c r="LKM110" s="323"/>
      <c r="LKN110" s="323"/>
      <c r="LKO110" s="323"/>
      <c r="LKP110" s="323"/>
      <c r="LKQ110" s="323"/>
      <c r="LKR110" s="323"/>
      <c r="LKS110" s="323"/>
      <c r="LKT110" s="323"/>
      <c r="LKU110" s="323"/>
      <c r="LKV110" s="323"/>
      <c r="LKW110" s="323"/>
      <c r="LKX110" s="323"/>
      <c r="LKY110" s="323"/>
      <c r="LKZ110" s="323"/>
      <c r="LLA110" s="323"/>
      <c r="LLB110" s="323"/>
      <c r="LLC110" s="323"/>
      <c r="LLD110" s="323"/>
      <c r="LLE110" s="323"/>
      <c r="LLF110" s="323"/>
      <c r="LLG110" s="323"/>
      <c r="LLH110" s="323"/>
      <c r="LLI110" s="323"/>
      <c r="LLJ110" s="323"/>
      <c r="LLK110" s="323"/>
      <c r="LLL110" s="323"/>
      <c r="LLM110" s="323"/>
      <c r="LLN110" s="323"/>
      <c r="LLO110" s="323"/>
      <c r="LLP110" s="323"/>
      <c r="LLQ110" s="323"/>
      <c r="LLR110" s="323"/>
      <c r="LLS110" s="323"/>
      <c r="LLT110" s="323"/>
      <c r="LLU110" s="323"/>
      <c r="LLV110" s="323"/>
      <c r="LLW110" s="323"/>
      <c r="LLX110" s="323"/>
      <c r="LLY110" s="323"/>
      <c r="LLZ110" s="323"/>
      <c r="LMA110" s="323"/>
      <c r="LMB110" s="323"/>
      <c r="LMC110" s="323"/>
      <c r="LMD110" s="323"/>
      <c r="LME110" s="323"/>
      <c r="LMF110" s="323"/>
      <c r="LMG110" s="323"/>
      <c r="LMH110" s="323"/>
      <c r="LMI110" s="323"/>
      <c r="LMJ110" s="323"/>
      <c r="LMK110" s="323"/>
      <c r="LML110" s="323"/>
      <c r="LMM110" s="323"/>
      <c r="LMN110" s="323"/>
      <c r="LMO110" s="323"/>
      <c r="LMP110" s="323"/>
      <c r="LMQ110" s="323"/>
      <c r="LMR110" s="323"/>
      <c r="LMS110" s="323"/>
      <c r="LMT110" s="323"/>
      <c r="LMU110" s="323"/>
      <c r="LMV110" s="323"/>
      <c r="LMW110" s="323"/>
      <c r="LMX110" s="323"/>
      <c r="LMY110" s="323"/>
      <c r="LMZ110" s="323"/>
      <c r="LNA110" s="323"/>
      <c r="LNB110" s="323"/>
      <c r="LNC110" s="323"/>
      <c r="LND110" s="323"/>
      <c r="LNE110" s="323"/>
      <c r="LNF110" s="323"/>
      <c r="LNG110" s="323"/>
      <c r="LNH110" s="323"/>
      <c r="LNI110" s="323"/>
      <c r="LNJ110" s="323"/>
      <c r="LNK110" s="323"/>
      <c r="LNL110" s="323"/>
      <c r="LNM110" s="323"/>
      <c r="LNN110" s="323"/>
      <c r="LNO110" s="323"/>
      <c r="LNP110" s="323"/>
      <c r="LNQ110" s="323"/>
      <c r="LNR110" s="323"/>
      <c r="LNS110" s="323"/>
      <c r="LNT110" s="323"/>
      <c r="LNU110" s="323"/>
      <c r="LNV110" s="323"/>
      <c r="LNW110" s="323"/>
      <c r="LNX110" s="323"/>
      <c r="LNY110" s="323"/>
      <c r="LNZ110" s="323"/>
      <c r="LOA110" s="323"/>
      <c r="LOB110" s="323"/>
      <c r="LOC110" s="323"/>
      <c r="LOD110" s="323"/>
      <c r="LOE110" s="323"/>
      <c r="LOF110" s="323"/>
      <c r="LOG110" s="323"/>
      <c r="LOH110" s="323"/>
      <c r="LOI110" s="323"/>
      <c r="LOJ110" s="323"/>
      <c r="LOK110" s="323"/>
      <c r="LOL110" s="323"/>
      <c r="LOM110" s="323"/>
      <c r="LON110" s="323"/>
      <c r="LOO110" s="323"/>
      <c r="LOP110" s="323"/>
      <c r="LOQ110" s="323"/>
      <c r="LOR110" s="323"/>
      <c r="LOS110" s="323"/>
      <c r="LOT110" s="323"/>
      <c r="LOU110" s="323"/>
      <c r="LOV110" s="323"/>
      <c r="LOW110" s="323"/>
      <c r="LOX110" s="323"/>
      <c r="LOY110" s="323"/>
      <c r="LOZ110" s="323"/>
      <c r="LPA110" s="323"/>
      <c r="LPB110" s="323"/>
      <c r="LPC110" s="323"/>
      <c r="LPD110" s="323"/>
      <c r="LPE110" s="323"/>
      <c r="LPF110" s="323"/>
      <c r="LPG110" s="323"/>
      <c r="LPH110" s="323"/>
      <c r="LPI110" s="323"/>
      <c r="LPJ110" s="323"/>
      <c r="LPK110" s="323"/>
      <c r="LPL110" s="323"/>
      <c r="LPM110" s="323"/>
      <c r="LPN110" s="323"/>
      <c r="LPO110" s="323"/>
      <c r="LPP110" s="323"/>
      <c r="LPQ110" s="323"/>
      <c r="LPR110" s="323"/>
      <c r="LPS110" s="323"/>
      <c r="LPT110" s="323"/>
      <c r="LPU110" s="323"/>
      <c r="LPV110" s="323"/>
      <c r="LPW110" s="323"/>
      <c r="LPX110" s="323"/>
      <c r="LPY110" s="323"/>
      <c r="LPZ110" s="323"/>
      <c r="LQA110" s="323"/>
      <c r="LQB110" s="323"/>
      <c r="LQC110" s="323"/>
      <c r="LQD110" s="323"/>
      <c r="LQE110" s="323"/>
      <c r="LQF110" s="323"/>
      <c r="LQG110" s="323"/>
      <c r="LQH110" s="323"/>
      <c r="LQI110" s="323"/>
      <c r="LQJ110" s="323"/>
      <c r="LQK110" s="323"/>
      <c r="LQL110" s="323"/>
      <c r="LQM110" s="323"/>
      <c r="LQN110" s="323"/>
      <c r="LQO110" s="323"/>
      <c r="LQP110" s="323"/>
      <c r="LQQ110" s="323"/>
      <c r="LQR110" s="323"/>
      <c r="LQS110" s="323"/>
      <c r="LQT110" s="323"/>
      <c r="LQU110" s="323"/>
      <c r="LQV110" s="323"/>
      <c r="LQW110" s="323"/>
      <c r="LQX110" s="323"/>
      <c r="LQY110" s="323"/>
      <c r="LQZ110" s="323"/>
      <c r="LRA110" s="323"/>
      <c r="LRB110" s="323"/>
      <c r="LRC110" s="323"/>
      <c r="LRD110" s="323"/>
      <c r="LRE110" s="323"/>
      <c r="LRF110" s="323"/>
      <c r="LRG110" s="323"/>
      <c r="LRH110" s="323"/>
      <c r="LRI110" s="323"/>
      <c r="LRJ110" s="323"/>
      <c r="LRK110" s="323"/>
      <c r="LRL110" s="323"/>
      <c r="LRM110" s="323"/>
      <c r="LRN110" s="323"/>
      <c r="LRO110" s="323"/>
      <c r="LRP110" s="323"/>
      <c r="LRQ110" s="323"/>
      <c r="LRR110" s="323"/>
      <c r="LRS110" s="323"/>
      <c r="LRT110" s="323"/>
      <c r="LRU110" s="323"/>
      <c r="LRV110" s="323"/>
      <c r="LRW110" s="323"/>
      <c r="LRX110" s="323"/>
      <c r="LRY110" s="323"/>
      <c r="LRZ110" s="323"/>
      <c r="LSA110" s="323"/>
      <c r="LSB110" s="323"/>
      <c r="LSC110" s="323"/>
      <c r="LSD110" s="323"/>
      <c r="LSE110" s="323"/>
      <c r="LSF110" s="323"/>
      <c r="LSG110" s="323"/>
      <c r="LSH110" s="323"/>
      <c r="LSI110" s="323"/>
      <c r="LSJ110" s="323"/>
      <c r="LSK110" s="323"/>
      <c r="LSL110" s="323"/>
      <c r="LSM110" s="323"/>
      <c r="LSN110" s="323"/>
      <c r="LSO110" s="323"/>
      <c r="LSP110" s="323"/>
      <c r="LSQ110" s="323"/>
      <c r="LSR110" s="323"/>
      <c r="LSS110" s="323"/>
      <c r="LST110" s="323"/>
      <c r="LSU110" s="323"/>
      <c r="LSV110" s="323"/>
      <c r="LSW110" s="323"/>
      <c r="LSX110" s="323"/>
      <c r="LSY110" s="323"/>
      <c r="LSZ110" s="323"/>
      <c r="LTA110" s="323"/>
      <c r="LTB110" s="323"/>
      <c r="LTC110" s="323"/>
      <c r="LTD110" s="323"/>
      <c r="LTE110" s="323"/>
      <c r="LTF110" s="323"/>
      <c r="LTG110" s="323"/>
      <c r="LTH110" s="323"/>
      <c r="LTI110" s="323"/>
      <c r="LTJ110" s="323"/>
      <c r="LTK110" s="323"/>
      <c r="LTL110" s="323"/>
      <c r="LTM110" s="323"/>
      <c r="LTN110" s="323"/>
      <c r="LTO110" s="323"/>
      <c r="LTP110" s="323"/>
      <c r="LTQ110" s="323"/>
      <c r="LTR110" s="323"/>
      <c r="LTS110" s="323"/>
      <c r="LTT110" s="323"/>
      <c r="LTU110" s="323"/>
      <c r="LTV110" s="323"/>
      <c r="LTW110" s="323"/>
      <c r="LTX110" s="323"/>
      <c r="LTY110" s="323"/>
      <c r="LTZ110" s="323"/>
      <c r="LUA110" s="323"/>
      <c r="LUB110" s="323"/>
      <c r="LUC110" s="323"/>
      <c r="LUD110" s="323"/>
      <c r="LUE110" s="323"/>
      <c r="LUF110" s="323"/>
      <c r="LUG110" s="323"/>
      <c r="LUH110" s="323"/>
      <c r="LUI110" s="323"/>
      <c r="LUJ110" s="323"/>
      <c r="LUK110" s="323"/>
      <c r="LUL110" s="323"/>
      <c r="LUM110" s="323"/>
      <c r="LUN110" s="323"/>
      <c r="LUO110" s="323"/>
      <c r="LUP110" s="323"/>
      <c r="LUQ110" s="323"/>
      <c r="LUR110" s="323"/>
      <c r="LUS110" s="323"/>
      <c r="LUT110" s="323"/>
      <c r="LUU110" s="323"/>
      <c r="LUV110" s="323"/>
      <c r="LUW110" s="323"/>
      <c r="LUX110" s="323"/>
      <c r="LUY110" s="323"/>
      <c r="LUZ110" s="323"/>
      <c r="LVA110" s="323"/>
      <c r="LVB110" s="323"/>
      <c r="LVC110" s="323"/>
      <c r="LVD110" s="323"/>
      <c r="LVE110" s="323"/>
      <c r="LVF110" s="323"/>
      <c r="LVG110" s="323"/>
      <c r="LVH110" s="323"/>
      <c r="LVI110" s="323"/>
      <c r="LVJ110" s="323"/>
      <c r="LVK110" s="323"/>
      <c r="LVL110" s="323"/>
      <c r="LVM110" s="323"/>
      <c r="LVN110" s="323"/>
      <c r="LVO110" s="323"/>
      <c r="LVP110" s="323"/>
      <c r="LVQ110" s="323"/>
      <c r="LVR110" s="323"/>
      <c r="LVS110" s="323"/>
      <c r="LVT110" s="323"/>
      <c r="LVU110" s="323"/>
      <c r="LVV110" s="323"/>
      <c r="LVW110" s="323"/>
      <c r="LVX110" s="323"/>
      <c r="LVY110" s="323"/>
      <c r="LVZ110" s="323"/>
      <c r="LWA110" s="323"/>
      <c r="LWB110" s="323"/>
      <c r="LWC110" s="323"/>
      <c r="LWD110" s="323"/>
      <c r="LWE110" s="323"/>
      <c r="LWF110" s="323"/>
      <c r="LWG110" s="323"/>
      <c r="LWH110" s="323"/>
      <c r="LWI110" s="323"/>
      <c r="LWJ110" s="323"/>
      <c r="LWK110" s="323"/>
      <c r="LWL110" s="323"/>
      <c r="LWM110" s="323"/>
      <c r="LWN110" s="323"/>
      <c r="LWO110" s="323"/>
      <c r="LWP110" s="323"/>
      <c r="LWQ110" s="323"/>
      <c r="LWR110" s="323"/>
      <c r="LWS110" s="323"/>
      <c r="LWT110" s="323"/>
      <c r="LWU110" s="323"/>
      <c r="LWV110" s="323"/>
      <c r="LWW110" s="323"/>
      <c r="LWX110" s="323"/>
      <c r="LWY110" s="323"/>
      <c r="LWZ110" s="323"/>
      <c r="LXA110" s="323"/>
      <c r="LXB110" s="323"/>
      <c r="LXC110" s="323"/>
      <c r="LXD110" s="323"/>
      <c r="LXE110" s="323"/>
      <c r="LXF110" s="323"/>
      <c r="LXG110" s="323"/>
      <c r="LXH110" s="323"/>
      <c r="LXI110" s="323"/>
      <c r="LXJ110" s="323"/>
      <c r="LXK110" s="323"/>
      <c r="LXL110" s="323"/>
      <c r="LXM110" s="323"/>
      <c r="LXN110" s="323"/>
      <c r="LXO110" s="323"/>
      <c r="LXP110" s="323"/>
      <c r="LXQ110" s="323"/>
      <c r="LXR110" s="323"/>
      <c r="LXS110" s="323"/>
      <c r="LXT110" s="323"/>
      <c r="LXU110" s="323"/>
      <c r="LXV110" s="323"/>
      <c r="LXW110" s="323"/>
      <c r="LXX110" s="323"/>
      <c r="LXY110" s="323"/>
      <c r="LXZ110" s="323"/>
      <c r="LYA110" s="323"/>
      <c r="LYB110" s="323"/>
      <c r="LYC110" s="323"/>
      <c r="LYD110" s="323"/>
      <c r="LYE110" s="323"/>
      <c r="LYF110" s="323"/>
      <c r="LYG110" s="323"/>
      <c r="LYH110" s="323"/>
      <c r="LYI110" s="323"/>
      <c r="LYJ110" s="323"/>
      <c r="LYK110" s="323"/>
      <c r="LYL110" s="323"/>
      <c r="LYM110" s="323"/>
      <c r="LYN110" s="323"/>
      <c r="LYO110" s="323"/>
      <c r="LYP110" s="323"/>
      <c r="LYQ110" s="323"/>
      <c r="LYR110" s="323"/>
      <c r="LYS110" s="323"/>
      <c r="LYT110" s="323"/>
      <c r="LYU110" s="323"/>
      <c r="LYV110" s="323"/>
      <c r="LYW110" s="323"/>
      <c r="LYX110" s="323"/>
      <c r="LYY110" s="323"/>
      <c r="LYZ110" s="323"/>
      <c r="LZA110" s="323"/>
      <c r="LZB110" s="323"/>
      <c r="LZC110" s="323"/>
      <c r="LZD110" s="323"/>
      <c r="LZE110" s="323"/>
      <c r="LZF110" s="323"/>
      <c r="LZG110" s="323"/>
      <c r="LZH110" s="323"/>
      <c r="LZI110" s="323"/>
      <c r="LZJ110" s="323"/>
      <c r="LZK110" s="323"/>
      <c r="LZL110" s="323"/>
      <c r="LZM110" s="323"/>
      <c r="LZN110" s="323"/>
      <c r="LZO110" s="323"/>
      <c r="LZP110" s="323"/>
      <c r="LZQ110" s="323"/>
      <c r="LZR110" s="323"/>
      <c r="LZS110" s="323"/>
      <c r="LZT110" s="323"/>
      <c r="LZU110" s="323"/>
      <c r="LZV110" s="323"/>
      <c r="LZW110" s="323"/>
      <c r="LZX110" s="323"/>
      <c r="LZY110" s="323"/>
      <c r="LZZ110" s="323"/>
      <c r="MAA110" s="323"/>
      <c r="MAB110" s="323"/>
      <c r="MAC110" s="323"/>
      <c r="MAD110" s="323"/>
      <c r="MAE110" s="323"/>
      <c r="MAF110" s="323"/>
      <c r="MAG110" s="323"/>
      <c r="MAH110" s="323"/>
      <c r="MAI110" s="323"/>
      <c r="MAJ110" s="323"/>
      <c r="MAK110" s="323"/>
      <c r="MAL110" s="323"/>
      <c r="MAM110" s="323"/>
      <c r="MAN110" s="323"/>
      <c r="MAO110" s="323"/>
      <c r="MAP110" s="323"/>
      <c r="MAQ110" s="323"/>
      <c r="MAR110" s="323"/>
      <c r="MAS110" s="323"/>
      <c r="MAT110" s="323"/>
      <c r="MAU110" s="323"/>
      <c r="MAV110" s="323"/>
      <c r="MAW110" s="323"/>
      <c r="MAX110" s="323"/>
      <c r="MAY110" s="323"/>
      <c r="MAZ110" s="323"/>
      <c r="MBA110" s="323"/>
      <c r="MBB110" s="323"/>
      <c r="MBC110" s="323"/>
      <c r="MBD110" s="323"/>
      <c r="MBE110" s="323"/>
      <c r="MBF110" s="323"/>
      <c r="MBG110" s="323"/>
      <c r="MBH110" s="323"/>
      <c r="MBI110" s="323"/>
      <c r="MBJ110" s="323"/>
      <c r="MBK110" s="323"/>
      <c r="MBL110" s="323"/>
      <c r="MBM110" s="323"/>
      <c r="MBN110" s="323"/>
      <c r="MBO110" s="323"/>
      <c r="MBP110" s="323"/>
      <c r="MBQ110" s="323"/>
      <c r="MBR110" s="323"/>
      <c r="MBS110" s="323"/>
      <c r="MBT110" s="323"/>
      <c r="MBU110" s="323"/>
      <c r="MBV110" s="323"/>
      <c r="MBW110" s="323"/>
      <c r="MBX110" s="323"/>
      <c r="MBY110" s="323"/>
      <c r="MBZ110" s="323"/>
      <c r="MCA110" s="323"/>
      <c r="MCB110" s="323"/>
      <c r="MCC110" s="323"/>
      <c r="MCD110" s="323"/>
      <c r="MCE110" s="323"/>
      <c r="MCF110" s="323"/>
      <c r="MCG110" s="323"/>
      <c r="MCH110" s="323"/>
      <c r="MCI110" s="323"/>
      <c r="MCJ110" s="323"/>
      <c r="MCK110" s="323"/>
      <c r="MCL110" s="323"/>
      <c r="MCM110" s="323"/>
      <c r="MCN110" s="323"/>
      <c r="MCO110" s="323"/>
      <c r="MCP110" s="323"/>
      <c r="MCQ110" s="323"/>
      <c r="MCR110" s="323"/>
      <c r="MCS110" s="323"/>
      <c r="MCT110" s="323"/>
      <c r="MCU110" s="323"/>
      <c r="MCV110" s="323"/>
      <c r="MCW110" s="323"/>
      <c r="MCX110" s="323"/>
      <c r="MCY110" s="323"/>
      <c r="MCZ110" s="323"/>
      <c r="MDA110" s="323"/>
      <c r="MDB110" s="323"/>
      <c r="MDC110" s="323"/>
      <c r="MDD110" s="323"/>
      <c r="MDE110" s="323"/>
      <c r="MDF110" s="323"/>
      <c r="MDG110" s="323"/>
      <c r="MDH110" s="323"/>
      <c r="MDI110" s="323"/>
      <c r="MDJ110" s="323"/>
      <c r="MDK110" s="323"/>
      <c r="MDL110" s="323"/>
      <c r="MDM110" s="323"/>
      <c r="MDN110" s="323"/>
      <c r="MDO110" s="323"/>
      <c r="MDP110" s="323"/>
      <c r="MDQ110" s="323"/>
      <c r="MDR110" s="323"/>
      <c r="MDS110" s="323"/>
      <c r="MDT110" s="323"/>
      <c r="MDU110" s="323"/>
      <c r="MDV110" s="323"/>
      <c r="MDW110" s="323"/>
      <c r="MDX110" s="323"/>
      <c r="MDY110" s="323"/>
      <c r="MDZ110" s="323"/>
      <c r="MEA110" s="323"/>
      <c r="MEB110" s="323"/>
      <c r="MEC110" s="323"/>
      <c r="MED110" s="323"/>
      <c r="MEE110" s="323"/>
      <c r="MEF110" s="323"/>
      <c r="MEG110" s="323"/>
      <c r="MEH110" s="323"/>
      <c r="MEI110" s="323"/>
      <c r="MEJ110" s="323"/>
      <c r="MEK110" s="323"/>
      <c r="MEL110" s="323"/>
      <c r="MEM110" s="323"/>
      <c r="MEN110" s="323"/>
      <c r="MEO110" s="323"/>
      <c r="MEP110" s="323"/>
      <c r="MEQ110" s="323"/>
      <c r="MER110" s="323"/>
      <c r="MES110" s="323"/>
      <c r="MET110" s="323"/>
      <c r="MEU110" s="323"/>
      <c r="MEV110" s="323"/>
      <c r="MEW110" s="323"/>
      <c r="MEX110" s="323"/>
      <c r="MEY110" s="323"/>
      <c r="MEZ110" s="323"/>
      <c r="MFA110" s="323"/>
      <c r="MFB110" s="323"/>
      <c r="MFC110" s="323"/>
      <c r="MFD110" s="323"/>
      <c r="MFE110" s="323"/>
      <c r="MFF110" s="323"/>
      <c r="MFG110" s="323"/>
      <c r="MFH110" s="323"/>
      <c r="MFI110" s="323"/>
      <c r="MFJ110" s="323"/>
      <c r="MFK110" s="323"/>
      <c r="MFL110" s="323"/>
      <c r="MFM110" s="323"/>
      <c r="MFN110" s="323"/>
      <c r="MFO110" s="323"/>
      <c r="MFP110" s="323"/>
      <c r="MFQ110" s="323"/>
      <c r="MFR110" s="323"/>
      <c r="MFS110" s="323"/>
      <c r="MFT110" s="323"/>
      <c r="MFU110" s="323"/>
      <c r="MFV110" s="323"/>
      <c r="MFW110" s="323"/>
      <c r="MFX110" s="323"/>
      <c r="MFY110" s="323"/>
      <c r="MFZ110" s="323"/>
      <c r="MGA110" s="323"/>
      <c r="MGB110" s="323"/>
      <c r="MGC110" s="323"/>
      <c r="MGD110" s="323"/>
      <c r="MGE110" s="323"/>
      <c r="MGF110" s="323"/>
      <c r="MGG110" s="323"/>
      <c r="MGH110" s="323"/>
      <c r="MGI110" s="323"/>
      <c r="MGJ110" s="323"/>
      <c r="MGK110" s="323"/>
      <c r="MGL110" s="323"/>
      <c r="MGM110" s="323"/>
      <c r="MGN110" s="323"/>
      <c r="MGO110" s="323"/>
      <c r="MGP110" s="323"/>
      <c r="MGQ110" s="323"/>
      <c r="MGR110" s="323"/>
      <c r="MGS110" s="323"/>
      <c r="MGT110" s="323"/>
      <c r="MGU110" s="323"/>
      <c r="MGV110" s="323"/>
      <c r="MGW110" s="323"/>
      <c r="MGX110" s="323"/>
      <c r="MGY110" s="323"/>
      <c r="MGZ110" s="323"/>
      <c r="MHA110" s="323"/>
      <c r="MHB110" s="323"/>
      <c r="MHC110" s="323"/>
      <c r="MHD110" s="323"/>
      <c r="MHE110" s="323"/>
      <c r="MHF110" s="323"/>
      <c r="MHG110" s="323"/>
      <c r="MHH110" s="323"/>
      <c r="MHI110" s="323"/>
      <c r="MHJ110" s="323"/>
      <c r="MHK110" s="323"/>
      <c r="MHL110" s="323"/>
      <c r="MHM110" s="323"/>
      <c r="MHN110" s="323"/>
      <c r="MHO110" s="323"/>
      <c r="MHP110" s="323"/>
      <c r="MHQ110" s="323"/>
      <c r="MHR110" s="323"/>
      <c r="MHS110" s="323"/>
      <c r="MHT110" s="323"/>
      <c r="MHU110" s="323"/>
      <c r="MHV110" s="323"/>
      <c r="MHW110" s="323"/>
      <c r="MHX110" s="323"/>
      <c r="MHY110" s="323"/>
      <c r="MHZ110" s="323"/>
      <c r="MIA110" s="323"/>
      <c r="MIB110" s="323"/>
      <c r="MIC110" s="323"/>
      <c r="MID110" s="323"/>
      <c r="MIE110" s="323"/>
      <c r="MIF110" s="323"/>
      <c r="MIG110" s="323"/>
      <c r="MIH110" s="323"/>
      <c r="MII110" s="323"/>
      <c r="MIJ110" s="323"/>
      <c r="MIK110" s="323"/>
      <c r="MIL110" s="323"/>
      <c r="MIM110" s="323"/>
      <c r="MIN110" s="323"/>
      <c r="MIO110" s="323"/>
      <c r="MIP110" s="323"/>
      <c r="MIQ110" s="323"/>
      <c r="MIR110" s="323"/>
      <c r="MIS110" s="323"/>
      <c r="MIT110" s="323"/>
      <c r="MIU110" s="323"/>
      <c r="MIV110" s="323"/>
      <c r="MIW110" s="323"/>
      <c r="MIX110" s="323"/>
      <c r="MIY110" s="323"/>
      <c r="MIZ110" s="323"/>
      <c r="MJA110" s="323"/>
      <c r="MJB110" s="323"/>
      <c r="MJC110" s="323"/>
      <c r="MJD110" s="323"/>
      <c r="MJE110" s="323"/>
      <c r="MJF110" s="323"/>
      <c r="MJG110" s="323"/>
      <c r="MJH110" s="323"/>
      <c r="MJI110" s="323"/>
      <c r="MJJ110" s="323"/>
      <c r="MJK110" s="323"/>
      <c r="MJL110" s="323"/>
      <c r="MJM110" s="323"/>
      <c r="MJN110" s="323"/>
      <c r="MJO110" s="323"/>
      <c r="MJP110" s="323"/>
      <c r="MJQ110" s="323"/>
      <c r="MJR110" s="323"/>
      <c r="MJS110" s="323"/>
      <c r="MJT110" s="323"/>
      <c r="MJU110" s="323"/>
      <c r="MJV110" s="323"/>
      <c r="MJW110" s="323"/>
      <c r="MJX110" s="323"/>
      <c r="MJY110" s="323"/>
      <c r="MJZ110" s="323"/>
      <c r="MKA110" s="323"/>
      <c r="MKB110" s="323"/>
      <c r="MKC110" s="323"/>
      <c r="MKD110" s="323"/>
      <c r="MKE110" s="323"/>
      <c r="MKF110" s="323"/>
      <c r="MKG110" s="323"/>
      <c r="MKH110" s="323"/>
      <c r="MKI110" s="323"/>
      <c r="MKJ110" s="323"/>
      <c r="MKK110" s="323"/>
      <c r="MKL110" s="323"/>
      <c r="MKM110" s="323"/>
      <c r="MKN110" s="323"/>
      <c r="MKO110" s="323"/>
      <c r="MKP110" s="323"/>
      <c r="MKQ110" s="323"/>
      <c r="MKR110" s="323"/>
      <c r="MKS110" s="323"/>
      <c r="MKT110" s="323"/>
      <c r="MKU110" s="323"/>
      <c r="MKV110" s="323"/>
      <c r="MKW110" s="323"/>
      <c r="MKX110" s="323"/>
      <c r="MKY110" s="323"/>
      <c r="MKZ110" s="323"/>
      <c r="MLA110" s="323"/>
      <c r="MLB110" s="323"/>
      <c r="MLC110" s="323"/>
      <c r="MLD110" s="323"/>
      <c r="MLE110" s="323"/>
      <c r="MLF110" s="323"/>
      <c r="MLG110" s="323"/>
      <c r="MLH110" s="323"/>
      <c r="MLI110" s="323"/>
      <c r="MLJ110" s="323"/>
      <c r="MLK110" s="323"/>
      <c r="MLL110" s="323"/>
      <c r="MLM110" s="323"/>
      <c r="MLN110" s="323"/>
      <c r="MLO110" s="323"/>
      <c r="MLP110" s="323"/>
      <c r="MLQ110" s="323"/>
      <c r="MLR110" s="323"/>
      <c r="MLS110" s="323"/>
      <c r="MLT110" s="323"/>
      <c r="MLU110" s="323"/>
      <c r="MLV110" s="323"/>
      <c r="MLW110" s="323"/>
      <c r="MLX110" s="323"/>
      <c r="MLY110" s="323"/>
      <c r="MLZ110" s="323"/>
      <c r="MMA110" s="323"/>
      <c r="MMB110" s="323"/>
      <c r="MMC110" s="323"/>
      <c r="MMD110" s="323"/>
      <c r="MME110" s="323"/>
      <c r="MMF110" s="323"/>
      <c r="MMG110" s="323"/>
      <c r="MMH110" s="323"/>
      <c r="MMI110" s="323"/>
      <c r="MMJ110" s="323"/>
      <c r="MMK110" s="323"/>
      <c r="MML110" s="323"/>
      <c r="MMM110" s="323"/>
      <c r="MMN110" s="323"/>
      <c r="MMO110" s="323"/>
      <c r="MMP110" s="323"/>
      <c r="MMQ110" s="323"/>
      <c r="MMR110" s="323"/>
      <c r="MMS110" s="323"/>
      <c r="MMT110" s="323"/>
      <c r="MMU110" s="323"/>
      <c r="MMV110" s="323"/>
      <c r="MMW110" s="323"/>
      <c r="MMX110" s="323"/>
      <c r="MMY110" s="323"/>
      <c r="MMZ110" s="323"/>
      <c r="MNA110" s="323"/>
      <c r="MNB110" s="323"/>
      <c r="MNC110" s="323"/>
      <c r="MND110" s="323"/>
      <c r="MNE110" s="323"/>
      <c r="MNF110" s="323"/>
      <c r="MNG110" s="323"/>
      <c r="MNH110" s="323"/>
      <c r="MNI110" s="323"/>
      <c r="MNJ110" s="323"/>
      <c r="MNK110" s="323"/>
      <c r="MNL110" s="323"/>
      <c r="MNM110" s="323"/>
      <c r="MNN110" s="323"/>
      <c r="MNO110" s="323"/>
      <c r="MNP110" s="323"/>
      <c r="MNQ110" s="323"/>
      <c r="MNR110" s="323"/>
      <c r="MNS110" s="323"/>
      <c r="MNT110" s="323"/>
      <c r="MNU110" s="323"/>
      <c r="MNV110" s="323"/>
      <c r="MNW110" s="323"/>
      <c r="MNX110" s="323"/>
      <c r="MNY110" s="323"/>
      <c r="MNZ110" s="323"/>
      <c r="MOA110" s="323"/>
      <c r="MOB110" s="323"/>
      <c r="MOC110" s="323"/>
      <c r="MOD110" s="323"/>
      <c r="MOE110" s="323"/>
      <c r="MOF110" s="323"/>
      <c r="MOG110" s="323"/>
      <c r="MOH110" s="323"/>
      <c r="MOI110" s="323"/>
      <c r="MOJ110" s="323"/>
      <c r="MOK110" s="323"/>
      <c r="MOL110" s="323"/>
      <c r="MOM110" s="323"/>
      <c r="MON110" s="323"/>
      <c r="MOO110" s="323"/>
      <c r="MOP110" s="323"/>
      <c r="MOQ110" s="323"/>
      <c r="MOR110" s="323"/>
      <c r="MOS110" s="323"/>
      <c r="MOT110" s="323"/>
      <c r="MOU110" s="323"/>
      <c r="MOV110" s="323"/>
      <c r="MOW110" s="323"/>
      <c r="MOX110" s="323"/>
      <c r="MOY110" s="323"/>
      <c r="MOZ110" s="323"/>
      <c r="MPA110" s="323"/>
      <c r="MPB110" s="323"/>
      <c r="MPC110" s="323"/>
      <c r="MPD110" s="323"/>
      <c r="MPE110" s="323"/>
      <c r="MPF110" s="323"/>
      <c r="MPG110" s="323"/>
      <c r="MPH110" s="323"/>
      <c r="MPI110" s="323"/>
      <c r="MPJ110" s="323"/>
      <c r="MPK110" s="323"/>
      <c r="MPL110" s="323"/>
      <c r="MPM110" s="323"/>
      <c r="MPN110" s="323"/>
      <c r="MPO110" s="323"/>
      <c r="MPP110" s="323"/>
      <c r="MPQ110" s="323"/>
      <c r="MPR110" s="323"/>
      <c r="MPS110" s="323"/>
      <c r="MPT110" s="323"/>
      <c r="MPU110" s="323"/>
      <c r="MPV110" s="323"/>
      <c r="MPW110" s="323"/>
      <c r="MPX110" s="323"/>
      <c r="MPY110" s="323"/>
      <c r="MPZ110" s="323"/>
      <c r="MQA110" s="323"/>
      <c r="MQB110" s="323"/>
      <c r="MQC110" s="323"/>
      <c r="MQD110" s="323"/>
      <c r="MQE110" s="323"/>
      <c r="MQF110" s="323"/>
      <c r="MQG110" s="323"/>
      <c r="MQH110" s="323"/>
      <c r="MQI110" s="323"/>
      <c r="MQJ110" s="323"/>
      <c r="MQK110" s="323"/>
      <c r="MQL110" s="323"/>
      <c r="MQM110" s="323"/>
      <c r="MQN110" s="323"/>
      <c r="MQO110" s="323"/>
      <c r="MQP110" s="323"/>
      <c r="MQQ110" s="323"/>
      <c r="MQR110" s="323"/>
      <c r="MQS110" s="323"/>
      <c r="MQT110" s="323"/>
      <c r="MQU110" s="323"/>
      <c r="MQV110" s="323"/>
      <c r="MQW110" s="323"/>
      <c r="MQX110" s="323"/>
      <c r="MQY110" s="323"/>
      <c r="MQZ110" s="323"/>
      <c r="MRA110" s="323"/>
      <c r="MRB110" s="323"/>
      <c r="MRC110" s="323"/>
      <c r="MRD110" s="323"/>
      <c r="MRE110" s="323"/>
      <c r="MRF110" s="323"/>
      <c r="MRG110" s="323"/>
      <c r="MRH110" s="323"/>
      <c r="MRI110" s="323"/>
      <c r="MRJ110" s="323"/>
      <c r="MRK110" s="323"/>
      <c r="MRL110" s="323"/>
      <c r="MRM110" s="323"/>
      <c r="MRN110" s="323"/>
      <c r="MRO110" s="323"/>
      <c r="MRP110" s="323"/>
      <c r="MRQ110" s="323"/>
      <c r="MRR110" s="323"/>
      <c r="MRS110" s="323"/>
      <c r="MRT110" s="323"/>
      <c r="MRU110" s="323"/>
      <c r="MRV110" s="323"/>
      <c r="MRW110" s="323"/>
      <c r="MRX110" s="323"/>
      <c r="MRY110" s="323"/>
      <c r="MRZ110" s="323"/>
      <c r="MSA110" s="323"/>
      <c r="MSB110" s="323"/>
      <c r="MSC110" s="323"/>
      <c r="MSD110" s="323"/>
      <c r="MSE110" s="323"/>
      <c r="MSF110" s="323"/>
      <c r="MSG110" s="323"/>
      <c r="MSH110" s="323"/>
      <c r="MSI110" s="323"/>
      <c r="MSJ110" s="323"/>
      <c r="MSK110" s="323"/>
      <c r="MSL110" s="323"/>
      <c r="MSM110" s="323"/>
      <c r="MSN110" s="323"/>
      <c r="MSO110" s="323"/>
      <c r="MSP110" s="323"/>
      <c r="MSQ110" s="323"/>
      <c r="MSR110" s="323"/>
      <c r="MSS110" s="323"/>
      <c r="MST110" s="323"/>
      <c r="MSU110" s="323"/>
      <c r="MSV110" s="323"/>
      <c r="MSW110" s="323"/>
      <c r="MSX110" s="323"/>
      <c r="MSY110" s="323"/>
      <c r="MSZ110" s="323"/>
      <c r="MTA110" s="323"/>
      <c r="MTB110" s="323"/>
      <c r="MTC110" s="323"/>
      <c r="MTD110" s="323"/>
      <c r="MTE110" s="323"/>
      <c r="MTF110" s="323"/>
      <c r="MTG110" s="323"/>
      <c r="MTH110" s="323"/>
      <c r="MTI110" s="323"/>
      <c r="MTJ110" s="323"/>
      <c r="MTK110" s="323"/>
      <c r="MTL110" s="323"/>
      <c r="MTM110" s="323"/>
      <c r="MTN110" s="323"/>
      <c r="MTO110" s="323"/>
      <c r="MTP110" s="323"/>
      <c r="MTQ110" s="323"/>
      <c r="MTR110" s="323"/>
      <c r="MTS110" s="323"/>
      <c r="MTT110" s="323"/>
      <c r="MTU110" s="323"/>
      <c r="MTV110" s="323"/>
      <c r="MTW110" s="323"/>
      <c r="MTX110" s="323"/>
      <c r="MTY110" s="323"/>
      <c r="MTZ110" s="323"/>
      <c r="MUA110" s="323"/>
      <c r="MUB110" s="323"/>
      <c r="MUC110" s="323"/>
      <c r="MUD110" s="323"/>
      <c r="MUE110" s="323"/>
      <c r="MUF110" s="323"/>
      <c r="MUG110" s="323"/>
      <c r="MUH110" s="323"/>
      <c r="MUI110" s="323"/>
      <c r="MUJ110" s="323"/>
      <c r="MUK110" s="323"/>
      <c r="MUL110" s="323"/>
      <c r="MUM110" s="323"/>
      <c r="MUN110" s="323"/>
      <c r="MUO110" s="323"/>
      <c r="MUP110" s="323"/>
      <c r="MUQ110" s="323"/>
      <c r="MUR110" s="323"/>
      <c r="MUS110" s="323"/>
      <c r="MUT110" s="323"/>
      <c r="MUU110" s="323"/>
      <c r="MUV110" s="323"/>
      <c r="MUW110" s="323"/>
      <c r="MUX110" s="323"/>
      <c r="MUY110" s="323"/>
      <c r="MUZ110" s="323"/>
      <c r="MVA110" s="323"/>
      <c r="MVB110" s="323"/>
      <c r="MVC110" s="323"/>
      <c r="MVD110" s="323"/>
      <c r="MVE110" s="323"/>
      <c r="MVF110" s="323"/>
      <c r="MVG110" s="323"/>
      <c r="MVH110" s="323"/>
      <c r="MVI110" s="323"/>
      <c r="MVJ110" s="323"/>
      <c r="MVK110" s="323"/>
      <c r="MVL110" s="323"/>
      <c r="MVM110" s="323"/>
      <c r="MVN110" s="323"/>
      <c r="MVO110" s="323"/>
      <c r="MVP110" s="323"/>
      <c r="MVQ110" s="323"/>
      <c r="MVR110" s="323"/>
      <c r="MVS110" s="323"/>
      <c r="MVT110" s="323"/>
      <c r="MVU110" s="323"/>
      <c r="MVV110" s="323"/>
      <c r="MVW110" s="323"/>
      <c r="MVX110" s="323"/>
      <c r="MVY110" s="323"/>
      <c r="MVZ110" s="323"/>
      <c r="MWA110" s="323"/>
      <c r="MWB110" s="323"/>
      <c r="MWC110" s="323"/>
      <c r="MWD110" s="323"/>
      <c r="MWE110" s="323"/>
      <c r="MWF110" s="323"/>
      <c r="MWG110" s="323"/>
      <c r="MWH110" s="323"/>
      <c r="MWI110" s="323"/>
      <c r="MWJ110" s="323"/>
      <c r="MWK110" s="323"/>
      <c r="MWL110" s="323"/>
      <c r="MWM110" s="323"/>
      <c r="MWN110" s="323"/>
      <c r="MWO110" s="323"/>
      <c r="MWP110" s="323"/>
      <c r="MWQ110" s="323"/>
      <c r="MWR110" s="323"/>
      <c r="MWS110" s="323"/>
      <c r="MWT110" s="323"/>
      <c r="MWU110" s="323"/>
      <c r="MWV110" s="323"/>
      <c r="MWW110" s="323"/>
      <c r="MWX110" s="323"/>
      <c r="MWY110" s="323"/>
      <c r="MWZ110" s="323"/>
      <c r="MXA110" s="323"/>
      <c r="MXB110" s="323"/>
      <c r="MXC110" s="323"/>
      <c r="MXD110" s="323"/>
      <c r="MXE110" s="323"/>
      <c r="MXF110" s="323"/>
      <c r="MXG110" s="323"/>
      <c r="MXH110" s="323"/>
      <c r="MXI110" s="323"/>
      <c r="MXJ110" s="323"/>
      <c r="MXK110" s="323"/>
      <c r="MXL110" s="323"/>
      <c r="MXM110" s="323"/>
      <c r="MXN110" s="323"/>
      <c r="MXO110" s="323"/>
      <c r="MXP110" s="323"/>
      <c r="MXQ110" s="323"/>
      <c r="MXR110" s="323"/>
      <c r="MXS110" s="323"/>
      <c r="MXT110" s="323"/>
      <c r="MXU110" s="323"/>
      <c r="MXV110" s="323"/>
      <c r="MXW110" s="323"/>
      <c r="MXX110" s="323"/>
      <c r="MXY110" s="323"/>
      <c r="MXZ110" s="323"/>
      <c r="MYA110" s="323"/>
      <c r="MYB110" s="323"/>
      <c r="MYC110" s="323"/>
      <c r="MYD110" s="323"/>
      <c r="MYE110" s="323"/>
      <c r="MYF110" s="323"/>
      <c r="MYG110" s="323"/>
      <c r="MYH110" s="323"/>
      <c r="MYI110" s="323"/>
      <c r="MYJ110" s="323"/>
      <c r="MYK110" s="323"/>
      <c r="MYL110" s="323"/>
      <c r="MYM110" s="323"/>
      <c r="MYN110" s="323"/>
      <c r="MYO110" s="323"/>
      <c r="MYP110" s="323"/>
      <c r="MYQ110" s="323"/>
      <c r="MYR110" s="323"/>
      <c r="MYS110" s="323"/>
      <c r="MYT110" s="323"/>
      <c r="MYU110" s="323"/>
      <c r="MYV110" s="323"/>
      <c r="MYW110" s="323"/>
      <c r="MYX110" s="323"/>
      <c r="MYY110" s="323"/>
      <c r="MYZ110" s="323"/>
      <c r="MZA110" s="323"/>
      <c r="MZB110" s="323"/>
      <c r="MZC110" s="323"/>
      <c r="MZD110" s="323"/>
      <c r="MZE110" s="323"/>
      <c r="MZF110" s="323"/>
      <c r="MZG110" s="323"/>
      <c r="MZH110" s="323"/>
      <c r="MZI110" s="323"/>
      <c r="MZJ110" s="323"/>
      <c r="MZK110" s="323"/>
      <c r="MZL110" s="323"/>
      <c r="MZM110" s="323"/>
      <c r="MZN110" s="323"/>
      <c r="MZO110" s="323"/>
      <c r="MZP110" s="323"/>
      <c r="MZQ110" s="323"/>
      <c r="MZR110" s="323"/>
      <c r="MZS110" s="323"/>
      <c r="MZT110" s="323"/>
      <c r="MZU110" s="323"/>
      <c r="MZV110" s="323"/>
      <c r="MZW110" s="323"/>
      <c r="MZX110" s="323"/>
      <c r="MZY110" s="323"/>
      <c r="MZZ110" s="323"/>
      <c r="NAA110" s="323"/>
      <c r="NAB110" s="323"/>
      <c r="NAC110" s="323"/>
      <c r="NAD110" s="323"/>
      <c r="NAE110" s="323"/>
      <c r="NAF110" s="323"/>
      <c r="NAG110" s="323"/>
      <c r="NAH110" s="323"/>
      <c r="NAI110" s="323"/>
      <c r="NAJ110" s="323"/>
      <c r="NAK110" s="323"/>
      <c r="NAL110" s="323"/>
      <c r="NAM110" s="323"/>
      <c r="NAN110" s="323"/>
      <c r="NAO110" s="323"/>
      <c r="NAP110" s="323"/>
      <c r="NAQ110" s="323"/>
      <c r="NAR110" s="323"/>
      <c r="NAS110" s="323"/>
      <c r="NAT110" s="323"/>
      <c r="NAU110" s="323"/>
      <c r="NAV110" s="323"/>
      <c r="NAW110" s="323"/>
      <c r="NAX110" s="323"/>
      <c r="NAY110" s="323"/>
      <c r="NAZ110" s="323"/>
      <c r="NBA110" s="323"/>
      <c r="NBB110" s="323"/>
      <c r="NBC110" s="323"/>
      <c r="NBD110" s="323"/>
      <c r="NBE110" s="323"/>
      <c r="NBF110" s="323"/>
      <c r="NBG110" s="323"/>
      <c r="NBH110" s="323"/>
      <c r="NBI110" s="323"/>
      <c r="NBJ110" s="323"/>
      <c r="NBK110" s="323"/>
      <c r="NBL110" s="323"/>
      <c r="NBM110" s="323"/>
      <c r="NBN110" s="323"/>
      <c r="NBO110" s="323"/>
      <c r="NBP110" s="323"/>
      <c r="NBQ110" s="323"/>
      <c r="NBR110" s="323"/>
      <c r="NBS110" s="323"/>
      <c r="NBT110" s="323"/>
      <c r="NBU110" s="323"/>
      <c r="NBV110" s="323"/>
      <c r="NBW110" s="323"/>
      <c r="NBX110" s="323"/>
      <c r="NBY110" s="323"/>
      <c r="NBZ110" s="323"/>
      <c r="NCA110" s="323"/>
      <c r="NCB110" s="323"/>
      <c r="NCC110" s="323"/>
      <c r="NCD110" s="323"/>
      <c r="NCE110" s="323"/>
      <c r="NCF110" s="323"/>
      <c r="NCG110" s="323"/>
      <c r="NCH110" s="323"/>
      <c r="NCI110" s="323"/>
      <c r="NCJ110" s="323"/>
      <c r="NCK110" s="323"/>
      <c r="NCL110" s="323"/>
      <c r="NCM110" s="323"/>
      <c r="NCN110" s="323"/>
      <c r="NCO110" s="323"/>
      <c r="NCP110" s="323"/>
      <c r="NCQ110" s="323"/>
      <c r="NCR110" s="323"/>
      <c r="NCS110" s="323"/>
      <c r="NCT110" s="323"/>
      <c r="NCU110" s="323"/>
      <c r="NCV110" s="323"/>
      <c r="NCW110" s="323"/>
      <c r="NCX110" s="323"/>
      <c r="NCY110" s="323"/>
      <c r="NCZ110" s="323"/>
      <c r="NDA110" s="323"/>
      <c r="NDB110" s="323"/>
      <c r="NDC110" s="323"/>
      <c r="NDD110" s="323"/>
      <c r="NDE110" s="323"/>
      <c r="NDF110" s="323"/>
      <c r="NDG110" s="323"/>
      <c r="NDH110" s="323"/>
      <c r="NDI110" s="323"/>
      <c r="NDJ110" s="323"/>
      <c r="NDK110" s="323"/>
      <c r="NDL110" s="323"/>
      <c r="NDM110" s="323"/>
      <c r="NDN110" s="323"/>
      <c r="NDO110" s="323"/>
      <c r="NDP110" s="323"/>
      <c r="NDQ110" s="323"/>
      <c r="NDR110" s="323"/>
      <c r="NDS110" s="323"/>
      <c r="NDT110" s="323"/>
      <c r="NDU110" s="323"/>
      <c r="NDV110" s="323"/>
      <c r="NDW110" s="323"/>
      <c r="NDX110" s="323"/>
      <c r="NDY110" s="323"/>
      <c r="NDZ110" s="323"/>
      <c r="NEA110" s="323"/>
      <c r="NEB110" s="323"/>
      <c r="NEC110" s="323"/>
      <c r="NED110" s="323"/>
      <c r="NEE110" s="323"/>
      <c r="NEF110" s="323"/>
      <c r="NEG110" s="323"/>
      <c r="NEH110" s="323"/>
      <c r="NEI110" s="323"/>
      <c r="NEJ110" s="323"/>
      <c r="NEK110" s="323"/>
      <c r="NEL110" s="323"/>
      <c r="NEM110" s="323"/>
      <c r="NEN110" s="323"/>
      <c r="NEO110" s="323"/>
      <c r="NEP110" s="323"/>
      <c r="NEQ110" s="323"/>
      <c r="NER110" s="323"/>
      <c r="NES110" s="323"/>
      <c r="NET110" s="323"/>
      <c r="NEU110" s="323"/>
      <c r="NEV110" s="323"/>
      <c r="NEW110" s="323"/>
      <c r="NEX110" s="323"/>
      <c r="NEY110" s="323"/>
      <c r="NEZ110" s="323"/>
      <c r="NFA110" s="323"/>
      <c r="NFB110" s="323"/>
      <c r="NFC110" s="323"/>
      <c r="NFD110" s="323"/>
      <c r="NFE110" s="323"/>
      <c r="NFF110" s="323"/>
      <c r="NFG110" s="323"/>
      <c r="NFH110" s="323"/>
      <c r="NFI110" s="323"/>
      <c r="NFJ110" s="323"/>
      <c r="NFK110" s="323"/>
      <c r="NFL110" s="323"/>
      <c r="NFM110" s="323"/>
      <c r="NFN110" s="323"/>
      <c r="NFO110" s="323"/>
      <c r="NFP110" s="323"/>
      <c r="NFQ110" s="323"/>
      <c r="NFR110" s="323"/>
      <c r="NFS110" s="323"/>
      <c r="NFT110" s="323"/>
      <c r="NFU110" s="323"/>
      <c r="NFV110" s="323"/>
      <c r="NFW110" s="323"/>
      <c r="NFX110" s="323"/>
      <c r="NFY110" s="323"/>
      <c r="NFZ110" s="323"/>
      <c r="NGA110" s="323"/>
      <c r="NGB110" s="323"/>
      <c r="NGC110" s="323"/>
      <c r="NGD110" s="323"/>
      <c r="NGE110" s="323"/>
      <c r="NGF110" s="323"/>
      <c r="NGG110" s="323"/>
      <c r="NGH110" s="323"/>
      <c r="NGI110" s="323"/>
      <c r="NGJ110" s="323"/>
      <c r="NGK110" s="323"/>
      <c r="NGL110" s="323"/>
      <c r="NGM110" s="323"/>
      <c r="NGN110" s="323"/>
      <c r="NGO110" s="323"/>
      <c r="NGP110" s="323"/>
      <c r="NGQ110" s="323"/>
      <c r="NGR110" s="323"/>
      <c r="NGS110" s="323"/>
      <c r="NGT110" s="323"/>
      <c r="NGU110" s="323"/>
      <c r="NGV110" s="323"/>
      <c r="NGW110" s="323"/>
      <c r="NGX110" s="323"/>
      <c r="NGY110" s="323"/>
      <c r="NGZ110" s="323"/>
      <c r="NHA110" s="323"/>
      <c r="NHB110" s="323"/>
      <c r="NHC110" s="323"/>
      <c r="NHD110" s="323"/>
      <c r="NHE110" s="323"/>
      <c r="NHF110" s="323"/>
      <c r="NHG110" s="323"/>
      <c r="NHH110" s="323"/>
      <c r="NHI110" s="323"/>
      <c r="NHJ110" s="323"/>
      <c r="NHK110" s="323"/>
      <c r="NHL110" s="323"/>
      <c r="NHM110" s="323"/>
      <c r="NHN110" s="323"/>
      <c r="NHO110" s="323"/>
      <c r="NHP110" s="323"/>
      <c r="NHQ110" s="323"/>
      <c r="NHR110" s="323"/>
      <c r="NHS110" s="323"/>
      <c r="NHT110" s="323"/>
      <c r="NHU110" s="323"/>
      <c r="NHV110" s="323"/>
      <c r="NHW110" s="323"/>
      <c r="NHX110" s="323"/>
      <c r="NHY110" s="323"/>
      <c r="NHZ110" s="323"/>
      <c r="NIA110" s="323"/>
      <c r="NIB110" s="323"/>
      <c r="NIC110" s="323"/>
      <c r="NID110" s="323"/>
      <c r="NIE110" s="323"/>
      <c r="NIF110" s="323"/>
      <c r="NIG110" s="323"/>
      <c r="NIH110" s="323"/>
      <c r="NII110" s="323"/>
      <c r="NIJ110" s="323"/>
      <c r="NIK110" s="323"/>
      <c r="NIL110" s="323"/>
      <c r="NIM110" s="323"/>
      <c r="NIN110" s="323"/>
      <c r="NIO110" s="323"/>
      <c r="NIP110" s="323"/>
      <c r="NIQ110" s="323"/>
      <c r="NIR110" s="323"/>
      <c r="NIS110" s="323"/>
      <c r="NIT110" s="323"/>
      <c r="NIU110" s="323"/>
      <c r="NIV110" s="323"/>
      <c r="NIW110" s="323"/>
      <c r="NIX110" s="323"/>
      <c r="NIY110" s="323"/>
      <c r="NIZ110" s="323"/>
      <c r="NJA110" s="323"/>
      <c r="NJB110" s="323"/>
      <c r="NJC110" s="323"/>
      <c r="NJD110" s="323"/>
      <c r="NJE110" s="323"/>
      <c r="NJF110" s="323"/>
      <c r="NJG110" s="323"/>
      <c r="NJH110" s="323"/>
      <c r="NJI110" s="323"/>
      <c r="NJJ110" s="323"/>
      <c r="NJK110" s="323"/>
      <c r="NJL110" s="323"/>
      <c r="NJM110" s="323"/>
      <c r="NJN110" s="323"/>
      <c r="NJO110" s="323"/>
      <c r="NJP110" s="323"/>
      <c r="NJQ110" s="323"/>
      <c r="NJR110" s="323"/>
      <c r="NJS110" s="323"/>
      <c r="NJT110" s="323"/>
      <c r="NJU110" s="323"/>
      <c r="NJV110" s="323"/>
      <c r="NJW110" s="323"/>
      <c r="NJX110" s="323"/>
      <c r="NJY110" s="323"/>
      <c r="NJZ110" s="323"/>
      <c r="NKA110" s="323"/>
      <c r="NKB110" s="323"/>
      <c r="NKC110" s="323"/>
      <c r="NKD110" s="323"/>
      <c r="NKE110" s="323"/>
      <c r="NKF110" s="323"/>
      <c r="NKG110" s="323"/>
      <c r="NKH110" s="323"/>
      <c r="NKI110" s="323"/>
      <c r="NKJ110" s="323"/>
      <c r="NKK110" s="323"/>
      <c r="NKL110" s="323"/>
      <c r="NKM110" s="323"/>
      <c r="NKN110" s="323"/>
      <c r="NKO110" s="323"/>
      <c r="NKP110" s="323"/>
      <c r="NKQ110" s="323"/>
      <c r="NKR110" s="323"/>
      <c r="NKS110" s="323"/>
      <c r="NKT110" s="323"/>
      <c r="NKU110" s="323"/>
      <c r="NKV110" s="323"/>
      <c r="NKW110" s="323"/>
      <c r="NKX110" s="323"/>
      <c r="NKY110" s="323"/>
      <c r="NKZ110" s="323"/>
      <c r="NLA110" s="323"/>
      <c r="NLB110" s="323"/>
      <c r="NLC110" s="323"/>
      <c r="NLD110" s="323"/>
      <c r="NLE110" s="323"/>
      <c r="NLF110" s="323"/>
      <c r="NLG110" s="323"/>
      <c r="NLH110" s="323"/>
      <c r="NLI110" s="323"/>
      <c r="NLJ110" s="323"/>
      <c r="NLK110" s="323"/>
      <c r="NLL110" s="323"/>
      <c r="NLM110" s="323"/>
      <c r="NLN110" s="323"/>
      <c r="NLO110" s="323"/>
      <c r="NLP110" s="323"/>
      <c r="NLQ110" s="323"/>
      <c r="NLR110" s="323"/>
      <c r="NLS110" s="323"/>
      <c r="NLT110" s="323"/>
      <c r="NLU110" s="323"/>
      <c r="NLV110" s="323"/>
      <c r="NLW110" s="323"/>
      <c r="NLX110" s="323"/>
      <c r="NLY110" s="323"/>
      <c r="NLZ110" s="323"/>
      <c r="NMA110" s="323"/>
      <c r="NMB110" s="323"/>
      <c r="NMC110" s="323"/>
      <c r="NMD110" s="323"/>
      <c r="NME110" s="323"/>
      <c r="NMF110" s="323"/>
      <c r="NMG110" s="323"/>
      <c r="NMH110" s="323"/>
      <c r="NMI110" s="323"/>
      <c r="NMJ110" s="323"/>
      <c r="NMK110" s="323"/>
      <c r="NML110" s="323"/>
      <c r="NMM110" s="323"/>
      <c r="NMN110" s="323"/>
      <c r="NMO110" s="323"/>
      <c r="NMP110" s="323"/>
      <c r="NMQ110" s="323"/>
      <c r="NMR110" s="323"/>
      <c r="NMS110" s="323"/>
      <c r="NMT110" s="323"/>
      <c r="NMU110" s="323"/>
      <c r="NMV110" s="323"/>
      <c r="NMW110" s="323"/>
      <c r="NMX110" s="323"/>
      <c r="NMY110" s="323"/>
      <c r="NMZ110" s="323"/>
      <c r="NNA110" s="323"/>
      <c r="NNB110" s="323"/>
      <c r="NNC110" s="323"/>
      <c r="NND110" s="323"/>
      <c r="NNE110" s="323"/>
      <c r="NNF110" s="323"/>
      <c r="NNG110" s="323"/>
      <c r="NNH110" s="323"/>
      <c r="NNI110" s="323"/>
      <c r="NNJ110" s="323"/>
      <c r="NNK110" s="323"/>
      <c r="NNL110" s="323"/>
      <c r="NNM110" s="323"/>
      <c r="NNN110" s="323"/>
      <c r="NNO110" s="323"/>
      <c r="NNP110" s="323"/>
      <c r="NNQ110" s="323"/>
      <c r="NNR110" s="323"/>
      <c r="NNS110" s="323"/>
      <c r="NNT110" s="323"/>
      <c r="NNU110" s="323"/>
      <c r="NNV110" s="323"/>
      <c r="NNW110" s="323"/>
      <c r="NNX110" s="323"/>
      <c r="NNY110" s="323"/>
      <c r="NNZ110" s="323"/>
      <c r="NOA110" s="323"/>
      <c r="NOB110" s="323"/>
      <c r="NOC110" s="323"/>
      <c r="NOD110" s="323"/>
      <c r="NOE110" s="323"/>
      <c r="NOF110" s="323"/>
      <c r="NOG110" s="323"/>
      <c r="NOH110" s="323"/>
      <c r="NOI110" s="323"/>
      <c r="NOJ110" s="323"/>
      <c r="NOK110" s="323"/>
      <c r="NOL110" s="323"/>
      <c r="NOM110" s="323"/>
      <c r="NON110" s="323"/>
      <c r="NOO110" s="323"/>
      <c r="NOP110" s="323"/>
      <c r="NOQ110" s="323"/>
      <c r="NOR110" s="323"/>
      <c r="NOS110" s="323"/>
      <c r="NOT110" s="323"/>
      <c r="NOU110" s="323"/>
      <c r="NOV110" s="323"/>
      <c r="NOW110" s="323"/>
      <c r="NOX110" s="323"/>
      <c r="NOY110" s="323"/>
      <c r="NOZ110" s="323"/>
      <c r="NPA110" s="323"/>
      <c r="NPB110" s="323"/>
      <c r="NPC110" s="323"/>
      <c r="NPD110" s="323"/>
      <c r="NPE110" s="323"/>
      <c r="NPF110" s="323"/>
      <c r="NPG110" s="323"/>
      <c r="NPH110" s="323"/>
      <c r="NPI110" s="323"/>
      <c r="NPJ110" s="323"/>
      <c r="NPK110" s="323"/>
      <c r="NPL110" s="323"/>
      <c r="NPM110" s="323"/>
      <c r="NPN110" s="323"/>
      <c r="NPO110" s="323"/>
      <c r="NPP110" s="323"/>
      <c r="NPQ110" s="323"/>
      <c r="NPR110" s="323"/>
      <c r="NPS110" s="323"/>
      <c r="NPT110" s="323"/>
      <c r="NPU110" s="323"/>
      <c r="NPV110" s="323"/>
      <c r="NPW110" s="323"/>
      <c r="NPX110" s="323"/>
      <c r="NPY110" s="323"/>
      <c r="NPZ110" s="323"/>
      <c r="NQA110" s="323"/>
      <c r="NQB110" s="323"/>
      <c r="NQC110" s="323"/>
      <c r="NQD110" s="323"/>
      <c r="NQE110" s="323"/>
      <c r="NQF110" s="323"/>
      <c r="NQG110" s="323"/>
      <c r="NQH110" s="323"/>
      <c r="NQI110" s="323"/>
      <c r="NQJ110" s="323"/>
      <c r="NQK110" s="323"/>
      <c r="NQL110" s="323"/>
      <c r="NQM110" s="323"/>
      <c r="NQN110" s="323"/>
      <c r="NQO110" s="323"/>
      <c r="NQP110" s="323"/>
      <c r="NQQ110" s="323"/>
      <c r="NQR110" s="323"/>
      <c r="NQS110" s="323"/>
      <c r="NQT110" s="323"/>
      <c r="NQU110" s="323"/>
      <c r="NQV110" s="323"/>
      <c r="NQW110" s="323"/>
      <c r="NQX110" s="323"/>
      <c r="NQY110" s="323"/>
      <c r="NQZ110" s="323"/>
      <c r="NRA110" s="323"/>
      <c r="NRB110" s="323"/>
      <c r="NRC110" s="323"/>
      <c r="NRD110" s="323"/>
      <c r="NRE110" s="323"/>
      <c r="NRF110" s="323"/>
      <c r="NRG110" s="323"/>
      <c r="NRH110" s="323"/>
      <c r="NRI110" s="323"/>
      <c r="NRJ110" s="323"/>
      <c r="NRK110" s="323"/>
      <c r="NRL110" s="323"/>
      <c r="NRM110" s="323"/>
      <c r="NRN110" s="323"/>
      <c r="NRO110" s="323"/>
      <c r="NRP110" s="323"/>
      <c r="NRQ110" s="323"/>
      <c r="NRR110" s="323"/>
      <c r="NRS110" s="323"/>
      <c r="NRT110" s="323"/>
      <c r="NRU110" s="323"/>
      <c r="NRV110" s="323"/>
      <c r="NRW110" s="323"/>
      <c r="NRX110" s="323"/>
      <c r="NRY110" s="323"/>
      <c r="NRZ110" s="323"/>
      <c r="NSA110" s="323"/>
      <c r="NSB110" s="323"/>
      <c r="NSC110" s="323"/>
      <c r="NSD110" s="323"/>
      <c r="NSE110" s="323"/>
      <c r="NSF110" s="323"/>
      <c r="NSG110" s="323"/>
      <c r="NSH110" s="323"/>
      <c r="NSI110" s="323"/>
      <c r="NSJ110" s="323"/>
      <c r="NSK110" s="323"/>
      <c r="NSL110" s="323"/>
      <c r="NSM110" s="323"/>
      <c r="NSN110" s="323"/>
      <c r="NSO110" s="323"/>
      <c r="NSP110" s="323"/>
      <c r="NSQ110" s="323"/>
      <c r="NSR110" s="323"/>
      <c r="NSS110" s="323"/>
      <c r="NST110" s="323"/>
      <c r="NSU110" s="323"/>
      <c r="NSV110" s="323"/>
      <c r="NSW110" s="323"/>
      <c r="NSX110" s="323"/>
      <c r="NSY110" s="323"/>
      <c r="NSZ110" s="323"/>
      <c r="NTA110" s="323"/>
      <c r="NTB110" s="323"/>
      <c r="NTC110" s="323"/>
      <c r="NTD110" s="323"/>
      <c r="NTE110" s="323"/>
      <c r="NTF110" s="323"/>
      <c r="NTG110" s="323"/>
      <c r="NTH110" s="323"/>
      <c r="NTI110" s="323"/>
      <c r="NTJ110" s="323"/>
      <c r="NTK110" s="323"/>
      <c r="NTL110" s="323"/>
      <c r="NTM110" s="323"/>
      <c r="NTN110" s="323"/>
      <c r="NTO110" s="323"/>
      <c r="NTP110" s="323"/>
      <c r="NTQ110" s="323"/>
      <c r="NTR110" s="323"/>
      <c r="NTS110" s="323"/>
      <c r="NTT110" s="323"/>
      <c r="NTU110" s="323"/>
      <c r="NTV110" s="323"/>
      <c r="NTW110" s="323"/>
      <c r="NTX110" s="323"/>
      <c r="NTY110" s="323"/>
      <c r="NTZ110" s="323"/>
      <c r="NUA110" s="323"/>
      <c r="NUB110" s="323"/>
      <c r="NUC110" s="323"/>
      <c r="NUD110" s="323"/>
      <c r="NUE110" s="323"/>
      <c r="NUF110" s="323"/>
      <c r="NUG110" s="323"/>
      <c r="NUH110" s="323"/>
      <c r="NUI110" s="323"/>
      <c r="NUJ110" s="323"/>
      <c r="NUK110" s="323"/>
      <c r="NUL110" s="323"/>
      <c r="NUM110" s="323"/>
      <c r="NUN110" s="323"/>
      <c r="NUO110" s="323"/>
      <c r="NUP110" s="323"/>
      <c r="NUQ110" s="323"/>
      <c r="NUR110" s="323"/>
      <c r="NUS110" s="323"/>
      <c r="NUT110" s="323"/>
      <c r="NUU110" s="323"/>
      <c r="NUV110" s="323"/>
      <c r="NUW110" s="323"/>
      <c r="NUX110" s="323"/>
      <c r="NUY110" s="323"/>
      <c r="NUZ110" s="323"/>
      <c r="NVA110" s="323"/>
      <c r="NVB110" s="323"/>
      <c r="NVC110" s="323"/>
      <c r="NVD110" s="323"/>
      <c r="NVE110" s="323"/>
      <c r="NVF110" s="323"/>
      <c r="NVG110" s="323"/>
      <c r="NVH110" s="323"/>
      <c r="NVI110" s="323"/>
      <c r="NVJ110" s="323"/>
      <c r="NVK110" s="323"/>
      <c r="NVL110" s="323"/>
      <c r="NVM110" s="323"/>
      <c r="NVN110" s="323"/>
      <c r="NVO110" s="323"/>
      <c r="NVP110" s="323"/>
      <c r="NVQ110" s="323"/>
      <c r="NVR110" s="323"/>
      <c r="NVS110" s="323"/>
      <c r="NVT110" s="323"/>
      <c r="NVU110" s="323"/>
      <c r="NVV110" s="323"/>
      <c r="NVW110" s="323"/>
      <c r="NVX110" s="323"/>
      <c r="NVY110" s="323"/>
      <c r="NVZ110" s="323"/>
      <c r="NWA110" s="323"/>
      <c r="NWB110" s="323"/>
      <c r="NWC110" s="323"/>
      <c r="NWD110" s="323"/>
      <c r="NWE110" s="323"/>
      <c r="NWF110" s="323"/>
      <c r="NWG110" s="323"/>
      <c r="NWH110" s="323"/>
      <c r="NWI110" s="323"/>
      <c r="NWJ110" s="323"/>
      <c r="NWK110" s="323"/>
      <c r="NWL110" s="323"/>
      <c r="NWM110" s="323"/>
      <c r="NWN110" s="323"/>
      <c r="NWO110" s="323"/>
      <c r="NWP110" s="323"/>
      <c r="NWQ110" s="323"/>
      <c r="NWR110" s="323"/>
      <c r="NWS110" s="323"/>
      <c r="NWT110" s="323"/>
      <c r="NWU110" s="323"/>
      <c r="NWV110" s="323"/>
      <c r="NWW110" s="323"/>
      <c r="NWX110" s="323"/>
      <c r="NWY110" s="323"/>
      <c r="NWZ110" s="323"/>
      <c r="NXA110" s="323"/>
      <c r="NXB110" s="323"/>
      <c r="NXC110" s="323"/>
      <c r="NXD110" s="323"/>
      <c r="NXE110" s="323"/>
      <c r="NXF110" s="323"/>
      <c r="NXG110" s="323"/>
      <c r="NXH110" s="323"/>
      <c r="NXI110" s="323"/>
      <c r="NXJ110" s="323"/>
      <c r="NXK110" s="323"/>
      <c r="NXL110" s="323"/>
      <c r="NXM110" s="323"/>
      <c r="NXN110" s="323"/>
      <c r="NXO110" s="323"/>
      <c r="NXP110" s="323"/>
      <c r="NXQ110" s="323"/>
      <c r="NXR110" s="323"/>
      <c r="NXS110" s="323"/>
      <c r="NXT110" s="323"/>
      <c r="NXU110" s="323"/>
      <c r="NXV110" s="323"/>
      <c r="NXW110" s="323"/>
      <c r="NXX110" s="323"/>
      <c r="NXY110" s="323"/>
      <c r="NXZ110" s="323"/>
      <c r="NYA110" s="323"/>
      <c r="NYB110" s="323"/>
      <c r="NYC110" s="323"/>
      <c r="NYD110" s="323"/>
      <c r="NYE110" s="323"/>
      <c r="NYF110" s="323"/>
      <c r="NYG110" s="323"/>
      <c r="NYH110" s="323"/>
      <c r="NYI110" s="323"/>
      <c r="NYJ110" s="323"/>
      <c r="NYK110" s="323"/>
      <c r="NYL110" s="323"/>
      <c r="NYM110" s="323"/>
      <c r="NYN110" s="323"/>
      <c r="NYO110" s="323"/>
      <c r="NYP110" s="323"/>
      <c r="NYQ110" s="323"/>
      <c r="NYR110" s="323"/>
      <c r="NYS110" s="323"/>
      <c r="NYT110" s="323"/>
      <c r="NYU110" s="323"/>
      <c r="NYV110" s="323"/>
      <c r="NYW110" s="323"/>
      <c r="NYX110" s="323"/>
      <c r="NYY110" s="323"/>
      <c r="NYZ110" s="323"/>
      <c r="NZA110" s="323"/>
      <c r="NZB110" s="323"/>
      <c r="NZC110" s="323"/>
      <c r="NZD110" s="323"/>
      <c r="NZE110" s="323"/>
      <c r="NZF110" s="323"/>
      <c r="NZG110" s="323"/>
      <c r="NZH110" s="323"/>
      <c r="NZI110" s="323"/>
      <c r="NZJ110" s="323"/>
      <c r="NZK110" s="323"/>
      <c r="NZL110" s="323"/>
      <c r="NZM110" s="323"/>
      <c r="NZN110" s="323"/>
      <c r="NZO110" s="323"/>
      <c r="NZP110" s="323"/>
      <c r="NZQ110" s="323"/>
      <c r="NZR110" s="323"/>
      <c r="NZS110" s="323"/>
      <c r="NZT110" s="323"/>
      <c r="NZU110" s="323"/>
      <c r="NZV110" s="323"/>
      <c r="NZW110" s="323"/>
      <c r="NZX110" s="323"/>
      <c r="NZY110" s="323"/>
      <c r="NZZ110" s="323"/>
      <c r="OAA110" s="323"/>
      <c r="OAB110" s="323"/>
      <c r="OAC110" s="323"/>
      <c r="OAD110" s="323"/>
      <c r="OAE110" s="323"/>
      <c r="OAF110" s="323"/>
      <c r="OAG110" s="323"/>
      <c r="OAH110" s="323"/>
      <c r="OAI110" s="323"/>
      <c r="OAJ110" s="323"/>
      <c r="OAK110" s="323"/>
      <c r="OAL110" s="323"/>
      <c r="OAM110" s="323"/>
      <c r="OAN110" s="323"/>
      <c r="OAO110" s="323"/>
      <c r="OAP110" s="323"/>
      <c r="OAQ110" s="323"/>
      <c r="OAR110" s="323"/>
      <c r="OAS110" s="323"/>
      <c r="OAT110" s="323"/>
      <c r="OAU110" s="323"/>
      <c r="OAV110" s="323"/>
      <c r="OAW110" s="323"/>
      <c r="OAX110" s="323"/>
      <c r="OAY110" s="323"/>
      <c r="OAZ110" s="323"/>
      <c r="OBA110" s="323"/>
      <c r="OBB110" s="323"/>
      <c r="OBC110" s="323"/>
      <c r="OBD110" s="323"/>
      <c r="OBE110" s="323"/>
      <c r="OBF110" s="323"/>
      <c r="OBG110" s="323"/>
      <c r="OBH110" s="323"/>
      <c r="OBI110" s="323"/>
      <c r="OBJ110" s="323"/>
      <c r="OBK110" s="323"/>
      <c r="OBL110" s="323"/>
      <c r="OBM110" s="323"/>
      <c r="OBN110" s="323"/>
      <c r="OBO110" s="323"/>
      <c r="OBP110" s="323"/>
      <c r="OBQ110" s="323"/>
      <c r="OBR110" s="323"/>
      <c r="OBS110" s="323"/>
      <c r="OBT110" s="323"/>
      <c r="OBU110" s="323"/>
      <c r="OBV110" s="323"/>
      <c r="OBW110" s="323"/>
      <c r="OBX110" s="323"/>
      <c r="OBY110" s="323"/>
      <c r="OBZ110" s="323"/>
      <c r="OCA110" s="323"/>
      <c r="OCB110" s="323"/>
      <c r="OCC110" s="323"/>
      <c r="OCD110" s="323"/>
      <c r="OCE110" s="323"/>
      <c r="OCF110" s="323"/>
      <c r="OCG110" s="323"/>
      <c r="OCH110" s="323"/>
      <c r="OCI110" s="323"/>
      <c r="OCJ110" s="323"/>
      <c r="OCK110" s="323"/>
      <c r="OCL110" s="323"/>
      <c r="OCM110" s="323"/>
      <c r="OCN110" s="323"/>
      <c r="OCO110" s="323"/>
      <c r="OCP110" s="323"/>
      <c r="OCQ110" s="323"/>
      <c r="OCR110" s="323"/>
      <c r="OCS110" s="323"/>
      <c r="OCT110" s="323"/>
      <c r="OCU110" s="323"/>
      <c r="OCV110" s="323"/>
      <c r="OCW110" s="323"/>
      <c r="OCX110" s="323"/>
      <c r="OCY110" s="323"/>
      <c r="OCZ110" s="323"/>
      <c r="ODA110" s="323"/>
      <c r="ODB110" s="323"/>
      <c r="ODC110" s="323"/>
      <c r="ODD110" s="323"/>
      <c r="ODE110" s="323"/>
      <c r="ODF110" s="323"/>
      <c r="ODG110" s="323"/>
      <c r="ODH110" s="323"/>
      <c r="ODI110" s="323"/>
      <c r="ODJ110" s="323"/>
      <c r="ODK110" s="323"/>
      <c r="ODL110" s="323"/>
      <c r="ODM110" s="323"/>
      <c r="ODN110" s="323"/>
      <c r="ODO110" s="323"/>
      <c r="ODP110" s="323"/>
      <c r="ODQ110" s="323"/>
      <c r="ODR110" s="323"/>
      <c r="ODS110" s="323"/>
      <c r="ODT110" s="323"/>
      <c r="ODU110" s="323"/>
      <c r="ODV110" s="323"/>
      <c r="ODW110" s="323"/>
      <c r="ODX110" s="323"/>
      <c r="ODY110" s="323"/>
      <c r="ODZ110" s="323"/>
      <c r="OEA110" s="323"/>
      <c r="OEB110" s="323"/>
      <c r="OEC110" s="323"/>
      <c r="OED110" s="323"/>
      <c r="OEE110" s="323"/>
      <c r="OEF110" s="323"/>
      <c r="OEG110" s="323"/>
      <c r="OEH110" s="323"/>
      <c r="OEI110" s="323"/>
      <c r="OEJ110" s="323"/>
      <c r="OEK110" s="323"/>
      <c r="OEL110" s="323"/>
      <c r="OEM110" s="323"/>
      <c r="OEN110" s="323"/>
      <c r="OEO110" s="323"/>
      <c r="OEP110" s="323"/>
      <c r="OEQ110" s="323"/>
      <c r="OER110" s="323"/>
      <c r="OES110" s="323"/>
      <c r="OET110" s="323"/>
      <c r="OEU110" s="323"/>
      <c r="OEV110" s="323"/>
      <c r="OEW110" s="323"/>
      <c r="OEX110" s="323"/>
      <c r="OEY110" s="323"/>
      <c r="OEZ110" s="323"/>
      <c r="OFA110" s="323"/>
      <c r="OFB110" s="323"/>
      <c r="OFC110" s="323"/>
      <c r="OFD110" s="323"/>
      <c r="OFE110" s="323"/>
      <c r="OFF110" s="323"/>
      <c r="OFG110" s="323"/>
      <c r="OFH110" s="323"/>
      <c r="OFI110" s="323"/>
      <c r="OFJ110" s="323"/>
      <c r="OFK110" s="323"/>
      <c r="OFL110" s="323"/>
      <c r="OFM110" s="323"/>
      <c r="OFN110" s="323"/>
      <c r="OFO110" s="323"/>
      <c r="OFP110" s="323"/>
      <c r="OFQ110" s="323"/>
      <c r="OFR110" s="323"/>
      <c r="OFS110" s="323"/>
      <c r="OFT110" s="323"/>
      <c r="OFU110" s="323"/>
      <c r="OFV110" s="323"/>
      <c r="OFW110" s="323"/>
      <c r="OFX110" s="323"/>
      <c r="OFY110" s="323"/>
      <c r="OFZ110" s="323"/>
      <c r="OGA110" s="323"/>
      <c r="OGB110" s="323"/>
      <c r="OGC110" s="323"/>
      <c r="OGD110" s="323"/>
      <c r="OGE110" s="323"/>
      <c r="OGF110" s="323"/>
      <c r="OGG110" s="323"/>
      <c r="OGH110" s="323"/>
      <c r="OGI110" s="323"/>
      <c r="OGJ110" s="323"/>
      <c r="OGK110" s="323"/>
      <c r="OGL110" s="323"/>
      <c r="OGM110" s="323"/>
      <c r="OGN110" s="323"/>
      <c r="OGO110" s="323"/>
      <c r="OGP110" s="323"/>
      <c r="OGQ110" s="323"/>
      <c r="OGR110" s="323"/>
      <c r="OGS110" s="323"/>
      <c r="OGT110" s="323"/>
      <c r="OGU110" s="323"/>
      <c r="OGV110" s="323"/>
      <c r="OGW110" s="323"/>
      <c r="OGX110" s="323"/>
      <c r="OGY110" s="323"/>
      <c r="OGZ110" s="323"/>
      <c r="OHA110" s="323"/>
      <c r="OHB110" s="323"/>
      <c r="OHC110" s="323"/>
      <c r="OHD110" s="323"/>
      <c r="OHE110" s="323"/>
      <c r="OHF110" s="323"/>
      <c r="OHG110" s="323"/>
      <c r="OHH110" s="323"/>
      <c r="OHI110" s="323"/>
      <c r="OHJ110" s="323"/>
      <c r="OHK110" s="323"/>
      <c r="OHL110" s="323"/>
      <c r="OHM110" s="323"/>
      <c r="OHN110" s="323"/>
      <c r="OHO110" s="323"/>
      <c r="OHP110" s="323"/>
      <c r="OHQ110" s="323"/>
      <c r="OHR110" s="323"/>
      <c r="OHS110" s="323"/>
      <c r="OHT110" s="323"/>
      <c r="OHU110" s="323"/>
      <c r="OHV110" s="323"/>
      <c r="OHW110" s="323"/>
      <c r="OHX110" s="323"/>
      <c r="OHY110" s="323"/>
      <c r="OHZ110" s="323"/>
      <c r="OIA110" s="323"/>
      <c r="OIB110" s="323"/>
      <c r="OIC110" s="323"/>
      <c r="OID110" s="323"/>
      <c r="OIE110" s="323"/>
      <c r="OIF110" s="323"/>
      <c r="OIG110" s="323"/>
      <c r="OIH110" s="323"/>
      <c r="OII110" s="323"/>
      <c r="OIJ110" s="323"/>
      <c r="OIK110" s="323"/>
      <c r="OIL110" s="323"/>
      <c r="OIM110" s="323"/>
      <c r="OIN110" s="323"/>
      <c r="OIO110" s="323"/>
      <c r="OIP110" s="323"/>
      <c r="OIQ110" s="323"/>
      <c r="OIR110" s="323"/>
      <c r="OIS110" s="323"/>
      <c r="OIT110" s="323"/>
      <c r="OIU110" s="323"/>
      <c r="OIV110" s="323"/>
      <c r="OIW110" s="323"/>
      <c r="OIX110" s="323"/>
      <c r="OIY110" s="323"/>
      <c r="OIZ110" s="323"/>
      <c r="OJA110" s="323"/>
      <c r="OJB110" s="323"/>
      <c r="OJC110" s="323"/>
      <c r="OJD110" s="323"/>
      <c r="OJE110" s="323"/>
      <c r="OJF110" s="323"/>
      <c r="OJG110" s="323"/>
      <c r="OJH110" s="323"/>
      <c r="OJI110" s="323"/>
      <c r="OJJ110" s="323"/>
      <c r="OJK110" s="323"/>
      <c r="OJL110" s="323"/>
      <c r="OJM110" s="323"/>
      <c r="OJN110" s="323"/>
      <c r="OJO110" s="323"/>
      <c r="OJP110" s="323"/>
      <c r="OJQ110" s="323"/>
      <c r="OJR110" s="323"/>
      <c r="OJS110" s="323"/>
      <c r="OJT110" s="323"/>
      <c r="OJU110" s="323"/>
      <c r="OJV110" s="323"/>
      <c r="OJW110" s="323"/>
      <c r="OJX110" s="323"/>
      <c r="OJY110" s="323"/>
      <c r="OJZ110" s="323"/>
      <c r="OKA110" s="323"/>
      <c r="OKB110" s="323"/>
      <c r="OKC110" s="323"/>
      <c r="OKD110" s="323"/>
      <c r="OKE110" s="323"/>
      <c r="OKF110" s="323"/>
      <c r="OKG110" s="323"/>
      <c r="OKH110" s="323"/>
      <c r="OKI110" s="323"/>
      <c r="OKJ110" s="323"/>
      <c r="OKK110" s="323"/>
      <c r="OKL110" s="323"/>
      <c r="OKM110" s="323"/>
      <c r="OKN110" s="323"/>
      <c r="OKO110" s="323"/>
      <c r="OKP110" s="323"/>
      <c r="OKQ110" s="323"/>
      <c r="OKR110" s="323"/>
      <c r="OKS110" s="323"/>
      <c r="OKT110" s="323"/>
      <c r="OKU110" s="323"/>
      <c r="OKV110" s="323"/>
      <c r="OKW110" s="323"/>
      <c r="OKX110" s="323"/>
      <c r="OKY110" s="323"/>
      <c r="OKZ110" s="323"/>
      <c r="OLA110" s="323"/>
      <c r="OLB110" s="323"/>
      <c r="OLC110" s="323"/>
      <c r="OLD110" s="323"/>
      <c r="OLE110" s="323"/>
      <c r="OLF110" s="323"/>
      <c r="OLG110" s="323"/>
      <c r="OLH110" s="323"/>
      <c r="OLI110" s="323"/>
      <c r="OLJ110" s="323"/>
      <c r="OLK110" s="323"/>
      <c r="OLL110" s="323"/>
      <c r="OLM110" s="323"/>
      <c r="OLN110" s="323"/>
      <c r="OLO110" s="323"/>
      <c r="OLP110" s="323"/>
      <c r="OLQ110" s="323"/>
      <c r="OLR110" s="323"/>
      <c r="OLS110" s="323"/>
      <c r="OLT110" s="323"/>
      <c r="OLU110" s="323"/>
      <c r="OLV110" s="323"/>
      <c r="OLW110" s="323"/>
      <c r="OLX110" s="323"/>
      <c r="OLY110" s="323"/>
      <c r="OLZ110" s="323"/>
      <c r="OMA110" s="323"/>
      <c r="OMB110" s="323"/>
      <c r="OMC110" s="323"/>
      <c r="OMD110" s="323"/>
      <c r="OME110" s="323"/>
      <c r="OMF110" s="323"/>
      <c r="OMG110" s="323"/>
      <c r="OMH110" s="323"/>
      <c r="OMI110" s="323"/>
      <c r="OMJ110" s="323"/>
      <c r="OMK110" s="323"/>
      <c r="OML110" s="323"/>
      <c r="OMM110" s="323"/>
      <c r="OMN110" s="323"/>
      <c r="OMO110" s="323"/>
      <c r="OMP110" s="323"/>
      <c r="OMQ110" s="323"/>
      <c r="OMR110" s="323"/>
      <c r="OMS110" s="323"/>
      <c r="OMT110" s="323"/>
      <c r="OMU110" s="323"/>
      <c r="OMV110" s="323"/>
      <c r="OMW110" s="323"/>
      <c r="OMX110" s="323"/>
      <c r="OMY110" s="323"/>
      <c r="OMZ110" s="323"/>
      <c r="ONA110" s="323"/>
      <c r="ONB110" s="323"/>
      <c r="ONC110" s="323"/>
      <c r="OND110" s="323"/>
      <c r="ONE110" s="323"/>
      <c r="ONF110" s="323"/>
      <c r="ONG110" s="323"/>
      <c r="ONH110" s="323"/>
      <c r="ONI110" s="323"/>
      <c r="ONJ110" s="323"/>
      <c r="ONK110" s="323"/>
      <c r="ONL110" s="323"/>
      <c r="ONM110" s="323"/>
      <c r="ONN110" s="323"/>
      <c r="ONO110" s="323"/>
      <c r="ONP110" s="323"/>
      <c r="ONQ110" s="323"/>
      <c r="ONR110" s="323"/>
      <c r="ONS110" s="323"/>
      <c r="ONT110" s="323"/>
      <c r="ONU110" s="323"/>
      <c r="ONV110" s="323"/>
      <c r="ONW110" s="323"/>
      <c r="ONX110" s="323"/>
      <c r="ONY110" s="323"/>
      <c r="ONZ110" s="323"/>
      <c r="OOA110" s="323"/>
      <c r="OOB110" s="323"/>
      <c r="OOC110" s="323"/>
      <c r="OOD110" s="323"/>
      <c r="OOE110" s="323"/>
      <c r="OOF110" s="323"/>
      <c r="OOG110" s="323"/>
      <c r="OOH110" s="323"/>
      <c r="OOI110" s="323"/>
      <c r="OOJ110" s="323"/>
      <c r="OOK110" s="323"/>
      <c r="OOL110" s="323"/>
      <c r="OOM110" s="323"/>
      <c r="OON110" s="323"/>
      <c r="OOO110" s="323"/>
      <c r="OOP110" s="323"/>
      <c r="OOQ110" s="323"/>
      <c r="OOR110" s="323"/>
      <c r="OOS110" s="323"/>
      <c r="OOT110" s="323"/>
      <c r="OOU110" s="323"/>
      <c r="OOV110" s="323"/>
      <c r="OOW110" s="323"/>
      <c r="OOX110" s="323"/>
      <c r="OOY110" s="323"/>
      <c r="OOZ110" s="323"/>
      <c r="OPA110" s="323"/>
      <c r="OPB110" s="323"/>
      <c r="OPC110" s="323"/>
      <c r="OPD110" s="323"/>
      <c r="OPE110" s="323"/>
      <c r="OPF110" s="323"/>
      <c r="OPG110" s="323"/>
      <c r="OPH110" s="323"/>
      <c r="OPI110" s="323"/>
      <c r="OPJ110" s="323"/>
      <c r="OPK110" s="323"/>
      <c r="OPL110" s="323"/>
      <c r="OPM110" s="323"/>
      <c r="OPN110" s="323"/>
      <c r="OPO110" s="323"/>
      <c r="OPP110" s="323"/>
      <c r="OPQ110" s="323"/>
      <c r="OPR110" s="323"/>
      <c r="OPS110" s="323"/>
      <c r="OPT110" s="323"/>
      <c r="OPU110" s="323"/>
      <c r="OPV110" s="323"/>
      <c r="OPW110" s="323"/>
      <c r="OPX110" s="323"/>
      <c r="OPY110" s="323"/>
      <c r="OPZ110" s="323"/>
      <c r="OQA110" s="323"/>
      <c r="OQB110" s="323"/>
      <c r="OQC110" s="323"/>
      <c r="OQD110" s="323"/>
      <c r="OQE110" s="323"/>
      <c r="OQF110" s="323"/>
      <c r="OQG110" s="323"/>
      <c r="OQH110" s="323"/>
      <c r="OQI110" s="323"/>
      <c r="OQJ110" s="323"/>
      <c r="OQK110" s="323"/>
      <c r="OQL110" s="323"/>
      <c r="OQM110" s="323"/>
      <c r="OQN110" s="323"/>
      <c r="OQO110" s="323"/>
      <c r="OQP110" s="323"/>
      <c r="OQQ110" s="323"/>
      <c r="OQR110" s="323"/>
      <c r="OQS110" s="323"/>
      <c r="OQT110" s="323"/>
      <c r="OQU110" s="323"/>
      <c r="OQV110" s="323"/>
      <c r="OQW110" s="323"/>
      <c r="OQX110" s="323"/>
      <c r="OQY110" s="323"/>
      <c r="OQZ110" s="323"/>
      <c r="ORA110" s="323"/>
      <c r="ORB110" s="323"/>
      <c r="ORC110" s="323"/>
      <c r="ORD110" s="323"/>
      <c r="ORE110" s="323"/>
      <c r="ORF110" s="323"/>
      <c r="ORG110" s="323"/>
      <c r="ORH110" s="323"/>
      <c r="ORI110" s="323"/>
      <c r="ORJ110" s="323"/>
      <c r="ORK110" s="323"/>
      <c r="ORL110" s="323"/>
      <c r="ORM110" s="323"/>
      <c r="ORN110" s="323"/>
      <c r="ORO110" s="323"/>
      <c r="ORP110" s="323"/>
      <c r="ORQ110" s="323"/>
      <c r="ORR110" s="323"/>
      <c r="ORS110" s="323"/>
      <c r="ORT110" s="323"/>
      <c r="ORU110" s="323"/>
      <c r="ORV110" s="323"/>
      <c r="ORW110" s="323"/>
      <c r="ORX110" s="323"/>
      <c r="ORY110" s="323"/>
      <c r="ORZ110" s="323"/>
      <c r="OSA110" s="323"/>
      <c r="OSB110" s="323"/>
      <c r="OSC110" s="323"/>
      <c r="OSD110" s="323"/>
      <c r="OSE110" s="323"/>
      <c r="OSF110" s="323"/>
      <c r="OSG110" s="323"/>
      <c r="OSH110" s="323"/>
      <c r="OSI110" s="323"/>
      <c r="OSJ110" s="323"/>
      <c r="OSK110" s="323"/>
      <c r="OSL110" s="323"/>
      <c r="OSM110" s="323"/>
      <c r="OSN110" s="323"/>
      <c r="OSO110" s="323"/>
      <c r="OSP110" s="323"/>
      <c r="OSQ110" s="323"/>
      <c r="OSR110" s="323"/>
      <c r="OSS110" s="323"/>
      <c r="OST110" s="323"/>
      <c r="OSU110" s="323"/>
      <c r="OSV110" s="323"/>
      <c r="OSW110" s="323"/>
      <c r="OSX110" s="323"/>
      <c r="OSY110" s="323"/>
      <c r="OSZ110" s="323"/>
      <c r="OTA110" s="323"/>
      <c r="OTB110" s="323"/>
      <c r="OTC110" s="323"/>
      <c r="OTD110" s="323"/>
      <c r="OTE110" s="323"/>
      <c r="OTF110" s="323"/>
      <c r="OTG110" s="323"/>
      <c r="OTH110" s="323"/>
      <c r="OTI110" s="323"/>
      <c r="OTJ110" s="323"/>
      <c r="OTK110" s="323"/>
      <c r="OTL110" s="323"/>
      <c r="OTM110" s="323"/>
      <c r="OTN110" s="323"/>
      <c r="OTO110" s="323"/>
      <c r="OTP110" s="323"/>
      <c r="OTQ110" s="323"/>
      <c r="OTR110" s="323"/>
      <c r="OTS110" s="323"/>
      <c r="OTT110" s="323"/>
      <c r="OTU110" s="323"/>
      <c r="OTV110" s="323"/>
      <c r="OTW110" s="323"/>
      <c r="OTX110" s="323"/>
      <c r="OTY110" s="323"/>
      <c r="OTZ110" s="323"/>
      <c r="OUA110" s="323"/>
      <c r="OUB110" s="323"/>
      <c r="OUC110" s="323"/>
      <c r="OUD110" s="323"/>
      <c r="OUE110" s="323"/>
      <c r="OUF110" s="323"/>
      <c r="OUG110" s="323"/>
      <c r="OUH110" s="323"/>
      <c r="OUI110" s="323"/>
      <c r="OUJ110" s="323"/>
      <c r="OUK110" s="323"/>
      <c r="OUL110" s="323"/>
      <c r="OUM110" s="323"/>
      <c r="OUN110" s="323"/>
      <c r="OUO110" s="323"/>
      <c r="OUP110" s="323"/>
      <c r="OUQ110" s="323"/>
      <c r="OUR110" s="323"/>
      <c r="OUS110" s="323"/>
      <c r="OUT110" s="323"/>
      <c r="OUU110" s="323"/>
      <c r="OUV110" s="323"/>
      <c r="OUW110" s="323"/>
      <c r="OUX110" s="323"/>
      <c r="OUY110" s="323"/>
      <c r="OUZ110" s="323"/>
      <c r="OVA110" s="323"/>
      <c r="OVB110" s="323"/>
      <c r="OVC110" s="323"/>
      <c r="OVD110" s="323"/>
      <c r="OVE110" s="323"/>
      <c r="OVF110" s="323"/>
      <c r="OVG110" s="323"/>
      <c r="OVH110" s="323"/>
      <c r="OVI110" s="323"/>
      <c r="OVJ110" s="323"/>
      <c r="OVK110" s="323"/>
      <c r="OVL110" s="323"/>
      <c r="OVM110" s="323"/>
      <c r="OVN110" s="323"/>
      <c r="OVO110" s="323"/>
      <c r="OVP110" s="323"/>
      <c r="OVQ110" s="323"/>
      <c r="OVR110" s="323"/>
      <c r="OVS110" s="323"/>
      <c r="OVT110" s="323"/>
      <c r="OVU110" s="323"/>
      <c r="OVV110" s="323"/>
      <c r="OVW110" s="323"/>
      <c r="OVX110" s="323"/>
      <c r="OVY110" s="323"/>
      <c r="OVZ110" s="323"/>
      <c r="OWA110" s="323"/>
      <c r="OWB110" s="323"/>
      <c r="OWC110" s="323"/>
      <c r="OWD110" s="323"/>
      <c r="OWE110" s="323"/>
      <c r="OWF110" s="323"/>
      <c r="OWG110" s="323"/>
      <c r="OWH110" s="323"/>
      <c r="OWI110" s="323"/>
      <c r="OWJ110" s="323"/>
      <c r="OWK110" s="323"/>
      <c r="OWL110" s="323"/>
      <c r="OWM110" s="323"/>
      <c r="OWN110" s="323"/>
      <c r="OWO110" s="323"/>
      <c r="OWP110" s="323"/>
      <c r="OWQ110" s="323"/>
      <c r="OWR110" s="323"/>
      <c r="OWS110" s="323"/>
      <c r="OWT110" s="323"/>
      <c r="OWU110" s="323"/>
      <c r="OWV110" s="323"/>
      <c r="OWW110" s="323"/>
      <c r="OWX110" s="323"/>
      <c r="OWY110" s="323"/>
      <c r="OWZ110" s="323"/>
      <c r="OXA110" s="323"/>
      <c r="OXB110" s="323"/>
      <c r="OXC110" s="323"/>
      <c r="OXD110" s="323"/>
      <c r="OXE110" s="323"/>
      <c r="OXF110" s="323"/>
      <c r="OXG110" s="323"/>
      <c r="OXH110" s="323"/>
      <c r="OXI110" s="323"/>
      <c r="OXJ110" s="323"/>
      <c r="OXK110" s="323"/>
      <c r="OXL110" s="323"/>
      <c r="OXM110" s="323"/>
      <c r="OXN110" s="323"/>
      <c r="OXO110" s="323"/>
      <c r="OXP110" s="323"/>
      <c r="OXQ110" s="323"/>
      <c r="OXR110" s="323"/>
      <c r="OXS110" s="323"/>
      <c r="OXT110" s="323"/>
      <c r="OXU110" s="323"/>
      <c r="OXV110" s="323"/>
      <c r="OXW110" s="323"/>
      <c r="OXX110" s="323"/>
      <c r="OXY110" s="323"/>
      <c r="OXZ110" s="323"/>
      <c r="OYA110" s="323"/>
      <c r="OYB110" s="323"/>
      <c r="OYC110" s="323"/>
      <c r="OYD110" s="323"/>
      <c r="OYE110" s="323"/>
      <c r="OYF110" s="323"/>
      <c r="OYG110" s="323"/>
      <c r="OYH110" s="323"/>
      <c r="OYI110" s="323"/>
      <c r="OYJ110" s="323"/>
      <c r="OYK110" s="323"/>
      <c r="OYL110" s="323"/>
      <c r="OYM110" s="323"/>
      <c r="OYN110" s="323"/>
      <c r="OYO110" s="323"/>
      <c r="OYP110" s="323"/>
      <c r="OYQ110" s="323"/>
      <c r="OYR110" s="323"/>
      <c r="OYS110" s="323"/>
      <c r="OYT110" s="323"/>
      <c r="OYU110" s="323"/>
      <c r="OYV110" s="323"/>
      <c r="OYW110" s="323"/>
      <c r="OYX110" s="323"/>
      <c r="OYY110" s="323"/>
      <c r="OYZ110" s="323"/>
      <c r="OZA110" s="323"/>
      <c r="OZB110" s="323"/>
      <c r="OZC110" s="323"/>
      <c r="OZD110" s="323"/>
      <c r="OZE110" s="323"/>
      <c r="OZF110" s="323"/>
      <c r="OZG110" s="323"/>
      <c r="OZH110" s="323"/>
      <c r="OZI110" s="323"/>
      <c r="OZJ110" s="323"/>
      <c r="OZK110" s="323"/>
      <c r="OZL110" s="323"/>
      <c r="OZM110" s="323"/>
      <c r="OZN110" s="323"/>
      <c r="OZO110" s="323"/>
      <c r="OZP110" s="323"/>
      <c r="OZQ110" s="323"/>
      <c r="OZR110" s="323"/>
      <c r="OZS110" s="323"/>
      <c r="OZT110" s="323"/>
      <c r="OZU110" s="323"/>
      <c r="OZV110" s="323"/>
      <c r="OZW110" s="323"/>
      <c r="OZX110" s="323"/>
      <c r="OZY110" s="323"/>
      <c r="OZZ110" s="323"/>
      <c r="PAA110" s="323"/>
      <c r="PAB110" s="323"/>
      <c r="PAC110" s="323"/>
      <c r="PAD110" s="323"/>
      <c r="PAE110" s="323"/>
      <c r="PAF110" s="323"/>
      <c r="PAG110" s="323"/>
      <c r="PAH110" s="323"/>
      <c r="PAI110" s="323"/>
      <c r="PAJ110" s="323"/>
      <c r="PAK110" s="323"/>
      <c r="PAL110" s="323"/>
      <c r="PAM110" s="323"/>
      <c r="PAN110" s="323"/>
      <c r="PAO110" s="323"/>
      <c r="PAP110" s="323"/>
      <c r="PAQ110" s="323"/>
      <c r="PAR110" s="323"/>
      <c r="PAS110" s="323"/>
      <c r="PAT110" s="323"/>
      <c r="PAU110" s="323"/>
      <c r="PAV110" s="323"/>
      <c r="PAW110" s="323"/>
      <c r="PAX110" s="323"/>
      <c r="PAY110" s="323"/>
      <c r="PAZ110" s="323"/>
      <c r="PBA110" s="323"/>
      <c r="PBB110" s="323"/>
      <c r="PBC110" s="323"/>
      <c r="PBD110" s="323"/>
      <c r="PBE110" s="323"/>
      <c r="PBF110" s="323"/>
      <c r="PBG110" s="323"/>
      <c r="PBH110" s="323"/>
      <c r="PBI110" s="323"/>
      <c r="PBJ110" s="323"/>
      <c r="PBK110" s="323"/>
      <c r="PBL110" s="323"/>
      <c r="PBM110" s="323"/>
      <c r="PBN110" s="323"/>
      <c r="PBO110" s="323"/>
      <c r="PBP110" s="323"/>
      <c r="PBQ110" s="323"/>
      <c r="PBR110" s="323"/>
      <c r="PBS110" s="323"/>
      <c r="PBT110" s="323"/>
      <c r="PBU110" s="323"/>
      <c r="PBV110" s="323"/>
      <c r="PBW110" s="323"/>
      <c r="PBX110" s="323"/>
      <c r="PBY110" s="323"/>
      <c r="PBZ110" s="323"/>
      <c r="PCA110" s="323"/>
      <c r="PCB110" s="323"/>
      <c r="PCC110" s="323"/>
      <c r="PCD110" s="323"/>
      <c r="PCE110" s="323"/>
      <c r="PCF110" s="323"/>
      <c r="PCG110" s="323"/>
      <c r="PCH110" s="323"/>
      <c r="PCI110" s="323"/>
      <c r="PCJ110" s="323"/>
      <c r="PCK110" s="323"/>
      <c r="PCL110" s="323"/>
      <c r="PCM110" s="323"/>
      <c r="PCN110" s="323"/>
      <c r="PCO110" s="323"/>
      <c r="PCP110" s="323"/>
      <c r="PCQ110" s="323"/>
      <c r="PCR110" s="323"/>
      <c r="PCS110" s="323"/>
      <c r="PCT110" s="323"/>
      <c r="PCU110" s="323"/>
      <c r="PCV110" s="323"/>
      <c r="PCW110" s="323"/>
      <c r="PCX110" s="323"/>
      <c r="PCY110" s="323"/>
      <c r="PCZ110" s="323"/>
      <c r="PDA110" s="323"/>
      <c r="PDB110" s="323"/>
      <c r="PDC110" s="323"/>
      <c r="PDD110" s="323"/>
      <c r="PDE110" s="323"/>
      <c r="PDF110" s="323"/>
      <c r="PDG110" s="323"/>
      <c r="PDH110" s="323"/>
      <c r="PDI110" s="323"/>
      <c r="PDJ110" s="323"/>
      <c r="PDK110" s="323"/>
      <c r="PDL110" s="323"/>
      <c r="PDM110" s="323"/>
      <c r="PDN110" s="323"/>
      <c r="PDO110" s="323"/>
      <c r="PDP110" s="323"/>
      <c r="PDQ110" s="323"/>
      <c r="PDR110" s="323"/>
      <c r="PDS110" s="323"/>
      <c r="PDT110" s="323"/>
      <c r="PDU110" s="323"/>
      <c r="PDV110" s="323"/>
      <c r="PDW110" s="323"/>
      <c r="PDX110" s="323"/>
      <c r="PDY110" s="323"/>
      <c r="PDZ110" s="323"/>
      <c r="PEA110" s="323"/>
      <c r="PEB110" s="323"/>
      <c r="PEC110" s="323"/>
      <c r="PED110" s="323"/>
      <c r="PEE110" s="323"/>
      <c r="PEF110" s="323"/>
      <c r="PEG110" s="323"/>
      <c r="PEH110" s="323"/>
      <c r="PEI110" s="323"/>
      <c r="PEJ110" s="323"/>
      <c r="PEK110" s="323"/>
      <c r="PEL110" s="323"/>
      <c r="PEM110" s="323"/>
      <c r="PEN110" s="323"/>
      <c r="PEO110" s="323"/>
      <c r="PEP110" s="323"/>
      <c r="PEQ110" s="323"/>
      <c r="PER110" s="323"/>
      <c r="PES110" s="323"/>
      <c r="PET110" s="323"/>
      <c r="PEU110" s="323"/>
      <c r="PEV110" s="323"/>
      <c r="PEW110" s="323"/>
      <c r="PEX110" s="323"/>
      <c r="PEY110" s="323"/>
      <c r="PEZ110" s="323"/>
      <c r="PFA110" s="323"/>
      <c r="PFB110" s="323"/>
      <c r="PFC110" s="323"/>
      <c r="PFD110" s="323"/>
      <c r="PFE110" s="323"/>
      <c r="PFF110" s="323"/>
      <c r="PFG110" s="323"/>
      <c r="PFH110" s="323"/>
      <c r="PFI110" s="323"/>
      <c r="PFJ110" s="323"/>
      <c r="PFK110" s="323"/>
      <c r="PFL110" s="323"/>
      <c r="PFM110" s="323"/>
      <c r="PFN110" s="323"/>
      <c r="PFO110" s="323"/>
      <c r="PFP110" s="323"/>
      <c r="PFQ110" s="323"/>
      <c r="PFR110" s="323"/>
      <c r="PFS110" s="323"/>
      <c r="PFT110" s="323"/>
      <c r="PFU110" s="323"/>
      <c r="PFV110" s="323"/>
      <c r="PFW110" s="323"/>
      <c r="PFX110" s="323"/>
      <c r="PFY110" s="323"/>
      <c r="PFZ110" s="323"/>
      <c r="PGA110" s="323"/>
      <c r="PGB110" s="323"/>
      <c r="PGC110" s="323"/>
      <c r="PGD110" s="323"/>
      <c r="PGE110" s="323"/>
      <c r="PGF110" s="323"/>
      <c r="PGG110" s="323"/>
      <c r="PGH110" s="323"/>
      <c r="PGI110" s="323"/>
      <c r="PGJ110" s="323"/>
      <c r="PGK110" s="323"/>
      <c r="PGL110" s="323"/>
      <c r="PGM110" s="323"/>
      <c r="PGN110" s="323"/>
      <c r="PGO110" s="323"/>
      <c r="PGP110" s="323"/>
      <c r="PGQ110" s="323"/>
      <c r="PGR110" s="323"/>
      <c r="PGS110" s="323"/>
      <c r="PGT110" s="323"/>
      <c r="PGU110" s="323"/>
      <c r="PGV110" s="323"/>
      <c r="PGW110" s="323"/>
      <c r="PGX110" s="323"/>
      <c r="PGY110" s="323"/>
      <c r="PGZ110" s="323"/>
      <c r="PHA110" s="323"/>
      <c r="PHB110" s="323"/>
      <c r="PHC110" s="323"/>
      <c r="PHD110" s="323"/>
      <c r="PHE110" s="323"/>
      <c r="PHF110" s="323"/>
      <c r="PHG110" s="323"/>
      <c r="PHH110" s="323"/>
      <c r="PHI110" s="323"/>
      <c r="PHJ110" s="323"/>
      <c r="PHK110" s="323"/>
      <c r="PHL110" s="323"/>
      <c r="PHM110" s="323"/>
      <c r="PHN110" s="323"/>
      <c r="PHO110" s="323"/>
      <c r="PHP110" s="323"/>
      <c r="PHQ110" s="323"/>
      <c r="PHR110" s="323"/>
      <c r="PHS110" s="323"/>
      <c r="PHT110" s="323"/>
      <c r="PHU110" s="323"/>
      <c r="PHV110" s="323"/>
      <c r="PHW110" s="323"/>
      <c r="PHX110" s="323"/>
      <c r="PHY110" s="323"/>
      <c r="PHZ110" s="323"/>
      <c r="PIA110" s="323"/>
      <c r="PIB110" s="323"/>
      <c r="PIC110" s="323"/>
      <c r="PID110" s="323"/>
      <c r="PIE110" s="323"/>
      <c r="PIF110" s="323"/>
      <c r="PIG110" s="323"/>
      <c r="PIH110" s="323"/>
      <c r="PII110" s="323"/>
      <c r="PIJ110" s="323"/>
      <c r="PIK110" s="323"/>
      <c r="PIL110" s="323"/>
      <c r="PIM110" s="323"/>
      <c r="PIN110" s="323"/>
      <c r="PIO110" s="323"/>
      <c r="PIP110" s="323"/>
      <c r="PIQ110" s="323"/>
      <c r="PIR110" s="323"/>
      <c r="PIS110" s="323"/>
      <c r="PIT110" s="323"/>
      <c r="PIU110" s="323"/>
      <c r="PIV110" s="323"/>
      <c r="PIW110" s="323"/>
      <c r="PIX110" s="323"/>
      <c r="PIY110" s="323"/>
      <c r="PIZ110" s="323"/>
      <c r="PJA110" s="323"/>
      <c r="PJB110" s="323"/>
      <c r="PJC110" s="323"/>
      <c r="PJD110" s="323"/>
      <c r="PJE110" s="323"/>
      <c r="PJF110" s="323"/>
      <c r="PJG110" s="323"/>
      <c r="PJH110" s="323"/>
      <c r="PJI110" s="323"/>
      <c r="PJJ110" s="323"/>
      <c r="PJK110" s="323"/>
      <c r="PJL110" s="323"/>
      <c r="PJM110" s="323"/>
      <c r="PJN110" s="323"/>
      <c r="PJO110" s="323"/>
      <c r="PJP110" s="323"/>
      <c r="PJQ110" s="323"/>
      <c r="PJR110" s="323"/>
      <c r="PJS110" s="323"/>
      <c r="PJT110" s="323"/>
      <c r="PJU110" s="323"/>
      <c r="PJV110" s="323"/>
      <c r="PJW110" s="323"/>
      <c r="PJX110" s="323"/>
      <c r="PJY110" s="323"/>
      <c r="PJZ110" s="323"/>
      <c r="PKA110" s="323"/>
      <c r="PKB110" s="323"/>
      <c r="PKC110" s="323"/>
      <c r="PKD110" s="323"/>
      <c r="PKE110" s="323"/>
      <c r="PKF110" s="323"/>
      <c r="PKG110" s="323"/>
      <c r="PKH110" s="323"/>
      <c r="PKI110" s="323"/>
      <c r="PKJ110" s="323"/>
      <c r="PKK110" s="323"/>
      <c r="PKL110" s="323"/>
      <c r="PKM110" s="323"/>
      <c r="PKN110" s="323"/>
      <c r="PKO110" s="323"/>
      <c r="PKP110" s="323"/>
      <c r="PKQ110" s="323"/>
      <c r="PKR110" s="323"/>
      <c r="PKS110" s="323"/>
      <c r="PKT110" s="323"/>
      <c r="PKU110" s="323"/>
      <c r="PKV110" s="323"/>
      <c r="PKW110" s="323"/>
      <c r="PKX110" s="323"/>
      <c r="PKY110" s="323"/>
      <c r="PKZ110" s="323"/>
      <c r="PLA110" s="323"/>
      <c r="PLB110" s="323"/>
      <c r="PLC110" s="323"/>
      <c r="PLD110" s="323"/>
      <c r="PLE110" s="323"/>
      <c r="PLF110" s="323"/>
      <c r="PLG110" s="323"/>
      <c r="PLH110" s="323"/>
      <c r="PLI110" s="323"/>
      <c r="PLJ110" s="323"/>
      <c r="PLK110" s="323"/>
      <c r="PLL110" s="323"/>
      <c r="PLM110" s="323"/>
      <c r="PLN110" s="323"/>
      <c r="PLO110" s="323"/>
      <c r="PLP110" s="323"/>
      <c r="PLQ110" s="323"/>
      <c r="PLR110" s="323"/>
      <c r="PLS110" s="323"/>
      <c r="PLT110" s="323"/>
      <c r="PLU110" s="323"/>
      <c r="PLV110" s="323"/>
      <c r="PLW110" s="323"/>
      <c r="PLX110" s="323"/>
      <c r="PLY110" s="323"/>
      <c r="PLZ110" s="323"/>
      <c r="PMA110" s="323"/>
      <c r="PMB110" s="323"/>
      <c r="PMC110" s="323"/>
      <c r="PMD110" s="323"/>
      <c r="PME110" s="323"/>
      <c r="PMF110" s="323"/>
      <c r="PMG110" s="323"/>
      <c r="PMH110" s="323"/>
      <c r="PMI110" s="323"/>
      <c r="PMJ110" s="323"/>
      <c r="PMK110" s="323"/>
      <c r="PML110" s="323"/>
      <c r="PMM110" s="323"/>
      <c r="PMN110" s="323"/>
      <c r="PMO110" s="323"/>
      <c r="PMP110" s="323"/>
      <c r="PMQ110" s="323"/>
      <c r="PMR110" s="323"/>
      <c r="PMS110" s="323"/>
      <c r="PMT110" s="323"/>
      <c r="PMU110" s="323"/>
      <c r="PMV110" s="323"/>
      <c r="PMW110" s="323"/>
      <c r="PMX110" s="323"/>
      <c r="PMY110" s="323"/>
      <c r="PMZ110" s="323"/>
      <c r="PNA110" s="323"/>
      <c r="PNB110" s="323"/>
      <c r="PNC110" s="323"/>
      <c r="PND110" s="323"/>
      <c r="PNE110" s="323"/>
      <c r="PNF110" s="323"/>
      <c r="PNG110" s="323"/>
      <c r="PNH110" s="323"/>
      <c r="PNI110" s="323"/>
      <c r="PNJ110" s="323"/>
      <c r="PNK110" s="323"/>
      <c r="PNL110" s="323"/>
      <c r="PNM110" s="323"/>
      <c r="PNN110" s="323"/>
      <c r="PNO110" s="323"/>
      <c r="PNP110" s="323"/>
      <c r="PNQ110" s="323"/>
      <c r="PNR110" s="323"/>
      <c r="PNS110" s="323"/>
      <c r="PNT110" s="323"/>
      <c r="PNU110" s="323"/>
      <c r="PNV110" s="323"/>
      <c r="PNW110" s="323"/>
      <c r="PNX110" s="323"/>
      <c r="PNY110" s="323"/>
      <c r="PNZ110" s="323"/>
      <c r="POA110" s="323"/>
      <c r="POB110" s="323"/>
      <c r="POC110" s="323"/>
      <c r="POD110" s="323"/>
      <c r="POE110" s="323"/>
      <c r="POF110" s="323"/>
      <c r="POG110" s="323"/>
      <c r="POH110" s="323"/>
      <c r="POI110" s="323"/>
      <c r="POJ110" s="323"/>
      <c r="POK110" s="323"/>
      <c r="POL110" s="323"/>
      <c r="POM110" s="323"/>
      <c r="PON110" s="323"/>
      <c r="POO110" s="323"/>
      <c r="POP110" s="323"/>
      <c r="POQ110" s="323"/>
      <c r="POR110" s="323"/>
      <c r="POS110" s="323"/>
      <c r="POT110" s="323"/>
      <c r="POU110" s="323"/>
      <c r="POV110" s="323"/>
      <c r="POW110" s="323"/>
      <c r="POX110" s="323"/>
      <c r="POY110" s="323"/>
      <c r="POZ110" s="323"/>
      <c r="PPA110" s="323"/>
      <c r="PPB110" s="323"/>
      <c r="PPC110" s="323"/>
      <c r="PPD110" s="323"/>
      <c r="PPE110" s="323"/>
      <c r="PPF110" s="323"/>
      <c r="PPG110" s="323"/>
      <c r="PPH110" s="323"/>
      <c r="PPI110" s="323"/>
      <c r="PPJ110" s="323"/>
      <c r="PPK110" s="323"/>
      <c r="PPL110" s="323"/>
      <c r="PPM110" s="323"/>
      <c r="PPN110" s="323"/>
      <c r="PPO110" s="323"/>
      <c r="PPP110" s="323"/>
      <c r="PPQ110" s="323"/>
      <c r="PPR110" s="323"/>
      <c r="PPS110" s="323"/>
      <c r="PPT110" s="323"/>
      <c r="PPU110" s="323"/>
      <c r="PPV110" s="323"/>
      <c r="PPW110" s="323"/>
      <c r="PPX110" s="323"/>
      <c r="PPY110" s="323"/>
      <c r="PPZ110" s="323"/>
      <c r="PQA110" s="323"/>
      <c r="PQB110" s="323"/>
      <c r="PQC110" s="323"/>
      <c r="PQD110" s="323"/>
      <c r="PQE110" s="323"/>
      <c r="PQF110" s="323"/>
      <c r="PQG110" s="323"/>
      <c r="PQH110" s="323"/>
      <c r="PQI110" s="323"/>
      <c r="PQJ110" s="323"/>
      <c r="PQK110" s="323"/>
      <c r="PQL110" s="323"/>
      <c r="PQM110" s="323"/>
      <c r="PQN110" s="323"/>
      <c r="PQO110" s="323"/>
      <c r="PQP110" s="323"/>
      <c r="PQQ110" s="323"/>
      <c r="PQR110" s="323"/>
      <c r="PQS110" s="323"/>
      <c r="PQT110" s="323"/>
      <c r="PQU110" s="323"/>
      <c r="PQV110" s="323"/>
      <c r="PQW110" s="323"/>
      <c r="PQX110" s="323"/>
      <c r="PQY110" s="323"/>
      <c r="PQZ110" s="323"/>
      <c r="PRA110" s="323"/>
      <c r="PRB110" s="323"/>
      <c r="PRC110" s="323"/>
      <c r="PRD110" s="323"/>
      <c r="PRE110" s="323"/>
      <c r="PRF110" s="323"/>
      <c r="PRG110" s="323"/>
      <c r="PRH110" s="323"/>
      <c r="PRI110" s="323"/>
      <c r="PRJ110" s="323"/>
      <c r="PRK110" s="323"/>
      <c r="PRL110" s="323"/>
      <c r="PRM110" s="323"/>
      <c r="PRN110" s="323"/>
      <c r="PRO110" s="323"/>
      <c r="PRP110" s="323"/>
      <c r="PRQ110" s="323"/>
      <c r="PRR110" s="323"/>
      <c r="PRS110" s="323"/>
      <c r="PRT110" s="323"/>
      <c r="PRU110" s="323"/>
      <c r="PRV110" s="323"/>
      <c r="PRW110" s="323"/>
      <c r="PRX110" s="323"/>
      <c r="PRY110" s="323"/>
      <c r="PRZ110" s="323"/>
      <c r="PSA110" s="323"/>
      <c r="PSB110" s="323"/>
      <c r="PSC110" s="323"/>
      <c r="PSD110" s="323"/>
      <c r="PSE110" s="323"/>
      <c r="PSF110" s="323"/>
      <c r="PSG110" s="323"/>
      <c r="PSH110" s="323"/>
      <c r="PSI110" s="323"/>
      <c r="PSJ110" s="323"/>
      <c r="PSK110" s="323"/>
      <c r="PSL110" s="323"/>
      <c r="PSM110" s="323"/>
      <c r="PSN110" s="323"/>
      <c r="PSO110" s="323"/>
      <c r="PSP110" s="323"/>
      <c r="PSQ110" s="323"/>
      <c r="PSR110" s="323"/>
      <c r="PSS110" s="323"/>
      <c r="PST110" s="323"/>
      <c r="PSU110" s="323"/>
      <c r="PSV110" s="323"/>
      <c r="PSW110" s="323"/>
      <c r="PSX110" s="323"/>
      <c r="PSY110" s="323"/>
      <c r="PSZ110" s="323"/>
      <c r="PTA110" s="323"/>
      <c r="PTB110" s="323"/>
      <c r="PTC110" s="323"/>
      <c r="PTD110" s="323"/>
      <c r="PTE110" s="323"/>
      <c r="PTF110" s="323"/>
      <c r="PTG110" s="323"/>
      <c r="PTH110" s="323"/>
      <c r="PTI110" s="323"/>
      <c r="PTJ110" s="323"/>
      <c r="PTK110" s="323"/>
      <c r="PTL110" s="323"/>
      <c r="PTM110" s="323"/>
      <c r="PTN110" s="323"/>
      <c r="PTO110" s="323"/>
      <c r="PTP110" s="323"/>
      <c r="PTQ110" s="323"/>
      <c r="PTR110" s="323"/>
      <c r="PTS110" s="323"/>
      <c r="PTT110" s="323"/>
      <c r="PTU110" s="323"/>
      <c r="PTV110" s="323"/>
      <c r="PTW110" s="323"/>
      <c r="PTX110" s="323"/>
      <c r="PTY110" s="323"/>
      <c r="PTZ110" s="323"/>
      <c r="PUA110" s="323"/>
      <c r="PUB110" s="323"/>
      <c r="PUC110" s="323"/>
      <c r="PUD110" s="323"/>
      <c r="PUE110" s="323"/>
      <c r="PUF110" s="323"/>
      <c r="PUG110" s="323"/>
      <c r="PUH110" s="323"/>
      <c r="PUI110" s="323"/>
      <c r="PUJ110" s="323"/>
      <c r="PUK110" s="323"/>
      <c r="PUL110" s="323"/>
      <c r="PUM110" s="323"/>
      <c r="PUN110" s="323"/>
      <c r="PUO110" s="323"/>
      <c r="PUP110" s="323"/>
      <c r="PUQ110" s="323"/>
      <c r="PUR110" s="323"/>
      <c r="PUS110" s="323"/>
      <c r="PUT110" s="323"/>
      <c r="PUU110" s="323"/>
      <c r="PUV110" s="323"/>
      <c r="PUW110" s="323"/>
      <c r="PUX110" s="323"/>
      <c r="PUY110" s="323"/>
      <c r="PUZ110" s="323"/>
      <c r="PVA110" s="323"/>
      <c r="PVB110" s="323"/>
      <c r="PVC110" s="323"/>
      <c r="PVD110" s="323"/>
      <c r="PVE110" s="323"/>
      <c r="PVF110" s="323"/>
      <c r="PVG110" s="323"/>
      <c r="PVH110" s="323"/>
      <c r="PVI110" s="323"/>
      <c r="PVJ110" s="323"/>
      <c r="PVK110" s="323"/>
      <c r="PVL110" s="323"/>
      <c r="PVM110" s="323"/>
      <c r="PVN110" s="323"/>
      <c r="PVO110" s="323"/>
      <c r="PVP110" s="323"/>
      <c r="PVQ110" s="323"/>
      <c r="PVR110" s="323"/>
      <c r="PVS110" s="323"/>
      <c r="PVT110" s="323"/>
      <c r="PVU110" s="323"/>
      <c r="PVV110" s="323"/>
      <c r="PVW110" s="323"/>
      <c r="PVX110" s="323"/>
      <c r="PVY110" s="323"/>
      <c r="PVZ110" s="323"/>
      <c r="PWA110" s="323"/>
      <c r="PWB110" s="323"/>
      <c r="PWC110" s="323"/>
      <c r="PWD110" s="323"/>
      <c r="PWE110" s="323"/>
      <c r="PWF110" s="323"/>
      <c r="PWG110" s="323"/>
      <c r="PWH110" s="323"/>
      <c r="PWI110" s="323"/>
      <c r="PWJ110" s="323"/>
      <c r="PWK110" s="323"/>
      <c r="PWL110" s="323"/>
      <c r="PWM110" s="323"/>
      <c r="PWN110" s="323"/>
      <c r="PWO110" s="323"/>
      <c r="PWP110" s="323"/>
      <c r="PWQ110" s="323"/>
      <c r="PWR110" s="323"/>
      <c r="PWS110" s="323"/>
      <c r="PWT110" s="323"/>
      <c r="PWU110" s="323"/>
      <c r="PWV110" s="323"/>
      <c r="PWW110" s="323"/>
      <c r="PWX110" s="323"/>
      <c r="PWY110" s="323"/>
      <c r="PWZ110" s="323"/>
      <c r="PXA110" s="323"/>
      <c r="PXB110" s="323"/>
      <c r="PXC110" s="323"/>
      <c r="PXD110" s="323"/>
      <c r="PXE110" s="323"/>
      <c r="PXF110" s="323"/>
      <c r="PXG110" s="323"/>
      <c r="PXH110" s="323"/>
      <c r="PXI110" s="323"/>
      <c r="PXJ110" s="323"/>
      <c r="PXK110" s="323"/>
      <c r="PXL110" s="323"/>
      <c r="PXM110" s="323"/>
      <c r="PXN110" s="323"/>
      <c r="PXO110" s="323"/>
      <c r="PXP110" s="323"/>
      <c r="PXQ110" s="323"/>
      <c r="PXR110" s="323"/>
      <c r="PXS110" s="323"/>
      <c r="PXT110" s="323"/>
      <c r="PXU110" s="323"/>
      <c r="PXV110" s="323"/>
      <c r="PXW110" s="323"/>
      <c r="PXX110" s="323"/>
      <c r="PXY110" s="323"/>
      <c r="PXZ110" s="323"/>
      <c r="PYA110" s="323"/>
      <c r="PYB110" s="323"/>
      <c r="PYC110" s="323"/>
      <c r="PYD110" s="323"/>
      <c r="PYE110" s="323"/>
      <c r="PYF110" s="323"/>
      <c r="PYG110" s="323"/>
      <c r="PYH110" s="323"/>
      <c r="PYI110" s="323"/>
      <c r="PYJ110" s="323"/>
      <c r="PYK110" s="323"/>
      <c r="PYL110" s="323"/>
      <c r="PYM110" s="323"/>
      <c r="PYN110" s="323"/>
      <c r="PYO110" s="323"/>
      <c r="PYP110" s="323"/>
      <c r="PYQ110" s="323"/>
      <c r="PYR110" s="323"/>
      <c r="PYS110" s="323"/>
      <c r="PYT110" s="323"/>
      <c r="PYU110" s="323"/>
      <c r="PYV110" s="323"/>
      <c r="PYW110" s="323"/>
      <c r="PYX110" s="323"/>
      <c r="PYY110" s="323"/>
      <c r="PYZ110" s="323"/>
      <c r="PZA110" s="323"/>
      <c r="PZB110" s="323"/>
      <c r="PZC110" s="323"/>
      <c r="PZD110" s="323"/>
      <c r="PZE110" s="323"/>
      <c r="PZF110" s="323"/>
      <c r="PZG110" s="323"/>
      <c r="PZH110" s="323"/>
      <c r="PZI110" s="323"/>
      <c r="PZJ110" s="323"/>
      <c r="PZK110" s="323"/>
      <c r="PZL110" s="323"/>
      <c r="PZM110" s="323"/>
      <c r="PZN110" s="323"/>
      <c r="PZO110" s="323"/>
      <c r="PZP110" s="323"/>
      <c r="PZQ110" s="323"/>
      <c r="PZR110" s="323"/>
      <c r="PZS110" s="323"/>
      <c r="PZT110" s="323"/>
      <c r="PZU110" s="323"/>
      <c r="PZV110" s="323"/>
      <c r="PZW110" s="323"/>
      <c r="PZX110" s="323"/>
      <c r="PZY110" s="323"/>
      <c r="PZZ110" s="323"/>
      <c r="QAA110" s="323"/>
      <c r="QAB110" s="323"/>
      <c r="QAC110" s="323"/>
      <c r="QAD110" s="323"/>
      <c r="QAE110" s="323"/>
      <c r="QAF110" s="323"/>
      <c r="QAG110" s="323"/>
      <c r="QAH110" s="323"/>
      <c r="QAI110" s="323"/>
      <c r="QAJ110" s="323"/>
      <c r="QAK110" s="323"/>
      <c r="QAL110" s="323"/>
      <c r="QAM110" s="323"/>
      <c r="QAN110" s="323"/>
      <c r="QAO110" s="323"/>
      <c r="QAP110" s="323"/>
      <c r="QAQ110" s="323"/>
      <c r="QAR110" s="323"/>
      <c r="QAS110" s="323"/>
      <c r="QAT110" s="323"/>
      <c r="QAU110" s="323"/>
      <c r="QAV110" s="323"/>
      <c r="QAW110" s="323"/>
      <c r="QAX110" s="323"/>
      <c r="QAY110" s="323"/>
      <c r="QAZ110" s="323"/>
      <c r="QBA110" s="323"/>
      <c r="QBB110" s="323"/>
      <c r="QBC110" s="323"/>
      <c r="QBD110" s="323"/>
      <c r="QBE110" s="323"/>
      <c r="QBF110" s="323"/>
      <c r="QBG110" s="323"/>
      <c r="QBH110" s="323"/>
      <c r="QBI110" s="323"/>
      <c r="QBJ110" s="323"/>
      <c r="QBK110" s="323"/>
      <c r="QBL110" s="323"/>
      <c r="QBM110" s="323"/>
      <c r="QBN110" s="323"/>
      <c r="QBO110" s="323"/>
      <c r="QBP110" s="323"/>
      <c r="QBQ110" s="323"/>
      <c r="QBR110" s="323"/>
      <c r="QBS110" s="323"/>
      <c r="QBT110" s="323"/>
      <c r="QBU110" s="323"/>
      <c r="QBV110" s="323"/>
      <c r="QBW110" s="323"/>
      <c r="QBX110" s="323"/>
      <c r="QBY110" s="323"/>
      <c r="QBZ110" s="323"/>
      <c r="QCA110" s="323"/>
      <c r="QCB110" s="323"/>
      <c r="QCC110" s="323"/>
      <c r="QCD110" s="323"/>
      <c r="QCE110" s="323"/>
      <c r="QCF110" s="323"/>
      <c r="QCG110" s="323"/>
      <c r="QCH110" s="323"/>
      <c r="QCI110" s="323"/>
      <c r="QCJ110" s="323"/>
      <c r="QCK110" s="323"/>
      <c r="QCL110" s="323"/>
      <c r="QCM110" s="323"/>
      <c r="QCN110" s="323"/>
      <c r="QCO110" s="323"/>
      <c r="QCP110" s="323"/>
      <c r="QCQ110" s="323"/>
      <c r="QCR110" s="323"/>
      <c r="QCS110" s="323"/>
      <c r="QCT110" s="323"/>
      <c r="QCU110" s="323"/>
      <c r="QCV110" s="323"/>
      <c r="QCW110" s="323"/>
      <c r="QCX110" s="323"/>
      <c r="QCY110" s="323"/>
      <c r="QCZ110" s="323"/>
      <c r="QDA110" s="323"/>
      <c r="QDB110" s="323"/>
      <c r="QDC110" s="323"/>
      <c r="QDD110" s="323"/>
      <c r="QDE110" s="323"/>
      <c r="QDF110" s="323"/>
      <c r="QDG110" s="323"/>
      <c r="QDH110" s="323"/>
      <c r="QDI110" s="323"/>
      <c r="QDJ110" s="323"/>
      <c r="QDK110" s="323"/>
      <c r="QDL110" s="323"/>
      <c r="QDM110" s="323"/>
      <c r="QDN110" s="323"/>
      <c r="QDO110" s="323"/>
      <c r="QDP110" s="323"/>
      <c r="QDQ110" s="323"/>
      <c r="QDR110" s="323"/>
      <c r="QDS110" s="323"/>
      <c r="QDT110" s="323"/>
      <c r="QDU110" s="323"/>
      <c r="QDV110" s="323"/>
      <c r="QDW110" s="323"/>
      <c r="QDX110" s="323"/>
      <c r="QDY110" s="323"/>
      <c r="QDZ110" s="323"/>
      <c r="QEA110" s="323"/>
      <c r="QEB110" s="323"/>
      <c r="QEC110" s="323"/>
      <c r="QED110" s="323"/>
      <c r="QEE110" s="323"/>
      <c r="QEF110" s="323"/>
      <c r="QEG110" s="323"/>
      <c r="QEH110" s="323"/>
      <c r="QEI110" s="323"/>
      <c r="QEJ110" s="323"/>
      <c r="QEK110" s="323"/>
      <c r="QEL110" s="323"/>
      <c r="QEM110" s="323"/>
      <c r="QEN110" s="323"/>
      <c r="QEO110" s="323"/>
      <c r="QEP110" s="323"/>
      <c r="QEQ110" s="323"/>
      <c r="QER110" s="323"/>
      <c r="QES110" s="323"/>
      <c r="QET110" s="323"/>
      <c r="QEU110" s="323"/>
      <c r="QEV110" s="323"/>
      <c r="QEW110" s="323"/>
      <c r="QEX110" s="323"/>
      <c r="QEY110" s="323"/>
      <c r="QEZ110" s="323"/>
      <c r="QFA110" s="323"/>
      <c r="QFB110" s="323"/>
      <c r="QFC110" s="323"/>
      <c r="QFD110" s="323"/>
      <c r="QFE110" s="323"/>
      <c r="QFF110" s="323"/>
      <c r="QFG110" s="323"/>
      <c r="QFH110" s="323"/>
      <c r="QFI110" s="323"/>
      <c r="QFJ110" s="323"/>
      <c r="QFK110" s="323"/>
      <c r="QFL110" s="323"/>
      <c r="QFM110" s="323"/>
      <c r="QFN110" s="323"/>
      <c r="QFO110" s="323"/>
      <c r="QFP110" s="323"/>
      <c r="QFQ110" s="323"/>
      <c r="QFR110" s="323"/>
      <c r="QFS110" s="323"/>
      <c r="QFT110" s="323"/>
      <c r="QFU110" s="323"/>
      <c r="QFV110" s="323"/>
      <c r="QFW110" s="323"/>
      <c r="QFX110" s="323"/>
      <c r="QFY110" s="323"/>
      <c r="QFZ110" s="323"/>
      <c r="QGA110" s="323"/>
      <c r="QGB110" s="323"/>
      <c r="QGC110" s="323"/>
      <c r="QGD110" s="323"/>
      <c r="QGE110" s="323"/>
      <c r="QGF110" s="323"/>
      <c r="QGG110" s="323"/>
      <c r="QGH110" s="323"/>
      <c r="QGI110" s="323"/>
      <c r="QGJ110" s="323"/>
      <c r="QGK110" s="323"/>
      <c r="QGL110" s="323"/>
      <c r="QGM110" s="323"/>
      <c r="QGN110" s="323"/>
      <c r="QGO110" s="323"/>
      <c r="QGP110" s="323"/>
      <c r="QGQ110" s="323"/>
      <c r="QGR110" s="323"/>
      <c r="QGS110" s="323"/>
      <c r="QGT110" s="323"/>
      <c r="QGU110" s="323"/>
      <c r="QGV110" s="323"/>
      <c r="QGW110" s="323"/>
      <c r="QGX110" s="323"/>
      <c r="QGY110" s="323"/>
      <c r="QGZ110" s="323"/>
      <c r="QHA110" s="323"/>
      <c r="QHB110" s="323"/>
      <c r="QHC110" s="323"/>
      <c r="QHD110" s="323"/>
      <c r="QHE110" s="323"/>
      <c r="QHF110" s="323"/>
      <c r="QHG110" s="323"/>
      <c r="QHH110" s="323"/>
      <c r="QHI110" s="323"/>
      <c r="QHJ110" s="323"/>
      <c r="QHK110" s="323"/>
      <c r="QHL110" s="323"/>
      <c r="QHM110" s="323"/>
      <c r="QHN110" s="323"/>
      <c r="QHO110" s="323"/>
      <c r="QHP110" s="323"/>
      <c r="QHQ110" s="323"/>
      <c r="QHR110" s="323"/>
      <c r="QHS110" s="323"/>
      <c r="QHT110" s="323"/>
      <c r="QHU110" s="323"/>
      <c r="QHV110" s="323"/>
      <c r="QHW110" s="323"/>
      <c r="QHX110" s="323"/>
      <c r="QHY110" s="323"/>
      <c r="QHZ110" s="323"/>
      <c r="QIA110" s="323"/>
      <c r="QIB110" s="323"/>
      <c r="QIC110" s="323"/>
      <c r="QID110" s="323"/>
      <c r="QIE110" s="323"/>
      <c r="QIF110" s="323"/>
      <c r="QIG110" s="323"/>
      <c r="QIH110" s="323"/>
      <c r="QII110" s="323"/>
      <c r="QIJ110" s="323"/>
      <c r="QIK110" s="323"/>
      <c r="QIL110" s="323"/>
      <c r="QIM110" s="323"/>
      <c r="QIN110" s="323"/>
      <c r="QIO110" s="323"/>
      <c r="QIP110" s="323"/>
      <c r="QIQ110" s="323"/>
      <c r="QIR110" s="323"/>
      <c r="QIS110" s="323"/>
      <c r="QIT110" s="323"/>
      <c r="QIU110" s="323"/>
      <c r="QIV110" s="323"/>
      <c r="QIW110" s="323"/>
      <c r="QIX110" s="323"/>
      <c r="QIY110" s="323"/>
      <c r="QIZ110" s="323"/>
      <c r="QJA110" s="323"/>
      <c r="QJB110" s="323"/>
      <c r="QJC110" s="323"/>
      <c r="QJD110" s="323"/>
      <c r="QJE110" s="323"/>
      <c r="QJF110" s="323"/>
      <c r="QJG110" s="323"/>
      <c r="QJH110" s="323"/>
      <c r="QJI110" s="323"/>
      <c r="QJJ110" s="323"/>
      <c r="QJK110" s="323"/>
      <c r="QJL110" s="323"/>
      <c r="QJM110" s="323"/>
      <c r="QJN110" s="323"/>
      <c r="QJO110" s="323"/>
      <c r="QJP110" s="323"/>
      <c r="QJQ110" s="323"/>
      <c r="QJR110" s="323"/>
      <c r="QJS110" s="323"/>
      <c r="QJT110" s="323"/>
      <c r="QJU110" s="323"/>
      <c r="QJV110" s="323"/>
      <c r="QJW110" s="323"/>
      <c r="QJX110" s="323"/>
      <c r="QJY110" s="323"/>
      <c r="QJZ110" s="323"/>
      <c r="QKA110" s="323"/>
      <c r="QKB110" s="323"/>
      <c r="QKC110" s="323"/>
      <c r="QKD110" s="323"/>
      <c r="QKE110" s="323"/>
      <c r="QKF110" s="323"/>
      <c r="QKG110" s="323"/>
      <c r="QKH110" s="323"/>
      <c r="QKI110" s="323"/>
      <c r="QKJ110" s="323"/>
      <c r="QKK110" s="323"/>
      <c r="QKL110" s="323"/>
      <c r="QKM110" s="323"/>
      <c r="QKN110" s="323"/>
      <c r="QKO110" s="323"/>
      <c r="QKP110" s="323"/>
      <c r="QKQ110" s="323"/>
      <c r="QKR110" s="323"/>
      <c r="QKS110" s="323"/>
      <c r="QKT110" s="323"/>
      <c r="QKU110" s="323"/>
      <c r="QKV110" s="323"/>
      <c r="QKW110" s="323"/>
      <c r="QKX110" s="323"/>
      <c r="QKY110" s="323"/>
      <c r="QKZ110" s="323"/>
      <c r="QLA110" s="323"/>
      <c r="QLB110" s="323"/>
      <c r="QLC110" s="323"/>
      <c r="QLD110" s="323"/>
      <c r="QLE110" s="323"/>
      <c r="QLF110" s="323"/>
      <c r="QLG110" s="323"/>
      <c r="QLH110" s="323"/>
      <c r="QLI110" s="323"/>
      <c r="QLJ110" s="323"/>
      <c r="QLK110" s="323"/>
      <c r="QLL110" s="323"/>
      <c r="QLM110" s="323"/>
      <c r="QLN110" s="323"/>
      <c r="QLO110" s="323"/>
      <c r="QLP110" s="323"/>
      <c r="QLQ110" s="323"/>
      <c r="QLR110" s="323"/>
      <c r="QLS110" s="323"/>
      <c r="QLT110" s="323"/>
      <c r="QLU110" s="323"/>
      <c r="QLV110" s="323"/>
      <c r="QLW110" s="323"/>
      <c r="QLX110" s="323"/>
      <c r="QLY110" s="323"/>
      <c r="QLZ110" s="323"/>
      <c r="QMA110" s="323"/>
      <c r="QMB110" s="323"/>
      <c r="QMC110" s="323"/>
      <c r="QMD110" s="323"/>
      <c r="QME110" s="323"/>
      <c r="QMF110" s="323"/>
      <c r="QMG110" s="323"/>
      <c r="QMH110" s="323"/>
      <c r="QMI110" s="323"/>
      <c r="QMJ110" s="323"/>
      <c r="QMK110" s="323"/>
      <c r="QML110" s="323"/>
      <c r="QMM110" s="323"/>
      <c r="QMN110" s="323"/>
      <c r="QMO110" s="323"/>
      <c r="QMP110" s="323"/>
      <c r="QMQ110" s="323"/>
      <c r="QMR110" s="323"/>
      <c r="QMS110" s="323"/>
      <c r="QMT110" s="323"/>
      <c r="QMU110" s="323"/>
      <c r="QMV110" s="323"/>
      <c r="QMW110" s="323"/>
      <c r="QMX110" s="323"/>
      <c r="QMY110" s="323"/>
      <c r="QMZ110" s="323"/>
      <c r="QNA110" s="323"/>
      <c r="QNB110" s="323"/>
      <c r="QNC110" s="323"/>
      <c r="QND110" s="323"/>
      <c r="QNE110" s="323"/>
      <c r="QNF110" s="323"/>
      <c r="QNG110" s="323"/>
      <c r="QNH110" s="323"/>
      <c r="QNI110" s="323"/>
      <c r="QNJ110" s="323"/>
      <c r="QNK110" s="323"/>
      <c r="QNL110" s="323"/>
      <c r="QNM110" s="323"/>
      <c r="QNN110" s="323"/>
      <c r="QNO110" s="323"/>
      <c r="QNP110" s="323"/>
      <c r="QNQ110" s="323"/>
      <c r="QNR110" s="323"/>
      <c r="QNS110" s="323"/>
      <c r="QNT110" s="323"/>
      <c r="QNU110" s="323"/>
      <c r="QNV110" s="323"/>
      <c r="QNW110" s="323"/>
      <c r="QNX110" s="323"/>
      <c r="QNY110" s="323"/>
      <c r="QNZ110" s="323"/>
      <c r="QOA110" s="323"/>
      <c r="QOB110" s="323"/>
      <c r="QOC110" s="323"/>
      <c r="QOD110" s="323"/>
      <c r="QOE110" s="323"/>
      <c r="QOF110" s="323"/>
      <c r="QOG110" s="323"/>
      <c r="QOH110" s="323"/>
      <c r="QOI110" s="323"/>
      <c r="QOJ110" s="323"/>
      <c r="QOK110" s="323"/>
      <c r="QOL110" s="323"/>
      <c r="QOM110" s="323"/>
      <c r="QON110" s="323"/>
      <c r="QOO110" s="323"/>
      <c r="QOP110" s="323"/>
      <c r="QOQ110" s="323"/>
      <c r="QOR110" s="323"/>
      <c r="QOS110" s="323"/>
      <c r="QOT110" s="323"/>
      <c r="QOU110" s="323"/>
      <c r="QOV110" s="323"/>
      <c r="QOW110" s="323"/>
      <c r="QOX110" s="323"/>
      <c r="QOY110" s="323"/>
      <c r="QOZ110" s="323"/>
      <c r="QPA110" s="323"/>
      <c r="QPB110" s="323"/>
      <c r="QPC110" s="323"/>
      <c r="QPD110" s="323"/>
      <c r="QPE110" s="323"/>
      <c r="QPF110" s="323"/>
      <c r="QPG110" s="323"/>
      <c r="QPH110" s="323"/>
      <c r="QPI110" s="323"/>
      <c r="QPJ110" s="323"/>
      <c r="QPK110" s="323"/>
      <c r="QPL110" s="323"/>
      <c r="QPM110" s="323"/>
      <c r="QPN110" s="323"/>
      <c r="QPO110" s="323"/>
      <c r="QPP110" s="323"/>
      <c r="QPQ110" s="323"/>
      <c r="QPR110" s="323"/>
      <c r="QPS110" s="323"/>
      <c r="QPT110" s="323"/>
      <c r="QPU110" s="323"/>
      <c r="QPV110" s="323"/>
      <c r="QPW110" s="323"/>
      <c r="QPX110" s="323"/>
      <c r="QPY110" s="323"/>
      <c r="QPZ110" s="323"/>
      <c r="QQA110" s="323"/>
      <c r="QQB110" s="323"/>
      <c r="QQC110" s="323"/>
      <c r="QQD110" s="323"/>
      <c r="QQE110" s="323"/>
      <c r="QQF110" s="323"/>
      <c r="QQG110" s="323"/>
      <c r="QQH110" s="323"/>
      <c r="QQI110" s="323"/>
      <c r="QQJ110" s="323"/>
      <c r="QQK110" s="323"/>
      <c r="QQL110" s="323"/>
      <c r="QQM110" s="323"/>
      <c r="QQN110" s="323"/>
      <c r="QQO110" s="323"/>
      <c r="QQP110" s="323"/>
      <c r="QQQ110" s="323"/>
      <c r="QQR110" s="323"/>
      <c r="QQS110" s="323"/>
      <c r="QQT110" s="323"/>
      <c r="QQU110" s="323"/>
      <c r="QQV110" s="323"/>
      <c r="QQW110" s="323"/>
      <c r="QQX110" s="323"/>
      <c r="QQY110" s="323"/>
      <c r="QQZ110" s="323"/>
      <c r="QRA110" s="323"/>
      <c r="QRB110" s="323"/>
      <c r="QRC110" s="323"/>
      <c r="QRD110" s="323"/>
      <c r="QRE110" s="323"/>
      <c r="QRF110" s="323"/>
      <c r="QRG110" s="323"/>
      <c r="QRH110" s="323"/>
      <c r="QRI110" s="323"/>
      <c r="QRJ110" s="323"/>
      <c r="QRK110" s="323"/>
      <c r="QRL110" s="323"/>
      <c r="QRM110" s="323"/>
      <c r="QRN110" s="323"/>
      <c r="QRO110" s="323"/>
      <c r="QRP110" s="323"/>
      <c r="QRQ110" s="323"/>
      <c r="QRR110" s="323"/>
      <c r="QRS110" s="323"/>
      <c r="QRT110" s="323"/>
      <c r="QRU110" s="323"/>
      <c r="QRV110" s="323"/>
      <c r="QRW110" s="323"/>
      <c r="QRX110" s="323"/>
      <c r="QRY110" s="323"/>
      <c r="QRZ110" s="323"/>
      <c r="QSA110" s="323"/>
      <c r="QSB110" s="323"/>
      <c r="QSC110" s="323"/>
      <c r="QSD110" s="323"/>
      <c r="QSE110" s="323"/>
      <c r="QSF110" s="323"/>
      <c r="QSG110" s="323"/>
      <c r="QSH110" s="323"/>
      <c r="QSI110" s="323"/>
      <c r="QSJ110" s="323"/>
      <c r="QSK110" s="323"/>
      <c r="QSL110" s="323"/>
      <c r="QSM110" s="323"/>
      <c r="QSN110" s="323"/>
      <c r="QSO110" s="323"/>
      <c r="QSP110" s="323"/>
      <c r="QSQ110" s="323"/>
      <c r="QSR110" s="323"/>
      <c r="QSS110" s="323"/>
      <c r="QST110" s="323"/>
      <c r="QSU110" s="323"/>
      <c r="QSV110" s="323"/>
      <c r="QSW110" s="323"/>
      <c r="QSX110" s="323"/>
      <c r="QSY110" s="323"/>
      <c r="QSZ110" s="323"/>
      <c r="QTA110" s="323"/>
      <c r="QTB110" s="323"/>
      <c r="QTC110" s="323"/>
      <c r="QTD110" s="323"/>
      <c r="QTE110" s="323"/>
      <c r="QTF110" s="323"/>
      <c r="QTG110" s="323"/>
      <c r="QTH110" s="323"/>
      <c r="QTI110" s="323"/>
      <c r="QTJ110" s="323"/>
      <c r="QTK110" s="323"/>
      <c r="QTL110" s="323"/>
      <c r="QTM110" s="323"/>
      <c r="QTN110" s="323"/>
      <c r="QTO110" s="323"/>
      <c r="QTP110" s="323"/>
      <c r="QTQ110" s="323"/>
      <c r="QTR110" s="323"/>
      <c r="QTS110" s="323"/>
      <c r="QTT110" s="323"/>
      <c r="QTU110" s="323"/>
      <c r="QTV110" s="323"/>
      <c r="QTW110" s="323"/>
      <c r="QTX110" s="323"/>
      <c r="QTY110" s="323"/>
      <c r="QTZ110" s="323"/>
      <c r="QUA110" s="323"/>
      <c r="QUB110" s="323"/>
      <c r="QUC110" s="323"/>
      <c r="QUD110" s="323"/>
      <c r="QUE110" s="323"/>
      <c r="QUF110" s="323"/>
      <c r="QUG110" s="323"/>
      <c r="QUH110" s="323"/>
      <c r="QUI110" s="323"/>
      <c r="QUJ110" s="323"/>
      <c r="QUK110" s="323"/>
      <c r="QUL110" s="323"/>
      <c r="QUM110" s="323"/>
      <c r="QUN110" s="323"/>
      <c r="QUO110" s="323"/>
      <c r="QUP110" s="323"/>
      <c r="QUQ110" s="323"/>
      <c r="QUR110" s="323"/>
      <c r="QUS110" s="323"/>
      <c r="QUT110" s="323"/>
      <c r="QUU110" s="323"/>
      <c r="QUV110" s="323"/>
      <c r="QUW110" s="323"/>
      <c r="QUX110" s="323"/>
      <c r="QUY110" s="323"/>
      <c r="QUZ110" s="323"/>
      <c r="QVA110" s="323"/>
      <c r="QVB110" s="323"/>
      <c r="QVC110" s="323"/>
      <c r="QVD110" s="323"/>
      <c r="QVE110" s="323"/>
      <c r="QVF110" s="323"/>
      <c r="QVG110" s="323"/>
      <c r="QVH110" s="323"/>
      <c r="QVI110" s="323"/>
      <c r="QVJ110" s="323"/>
      <c r="QVK110" s="323"/>
      <c r="QVL110" s="323"/>
      <c r="QVM110" s="323"/>
      <c r="QVN110" s="323"/>
      <c r="QVO110" s="323"/>
      <c r="QVP110" s="323"/>
      <c r="QVQ110" s="323"/>
      <c r="QVR110" s="323"/>
      <c r="QVS110" s="323"/>
      <c r="QVT110" s="323"/>
      <c r="QVU110" s="323"/>
      <c r="QVV110" s="323"/>
      <c r="QVW110" s="323"/>
      <c r="QVX110" s="323"/>
      <c r="QVY110" s="323"/>
      <c r="QVZ110" s="323"/>
      <c r="QWA110" s="323"/>
      <c r="QWB110" s="323"/>
      <c r="QWC110" s="323"/>
      <c r="QWD110" s="323"/>
      <c r="QWE110" s="323"/>
      <c r="QWF110" s="323"/>
      <c r="QWG110" s="323"/>
      <c r="QWH110" s="323"/>
      <c r="QWI110" s="323"/>
      <c r="QWJ110" s="323"/>
      <c r="QWK110" s="323"/>
      <c r="QWL110" s="323"/>
      <c r="QWM110" s="323"/>
      <c r="QWN110" s="323"/>
      <c r="QWO110" s="323"/>
      <c r="QWP110" s="323"/>
      <c r="QWQ110" s="323"/>
      <c r="QWR110" s="323"/>
      <c r="QWS110" s="323"/>
      <c r="QWT110" s="323"/>
      <c r="QWU110" s="323"/>
      <c r="QWV110" s="323"/>
      <c r="QWW110" s="323"/>
      <c r="QWX110" s="323"/>
      <c r="QWY110" s="323"/>
      <c r="QWZ110" s="323"/>
      <c r="QXA110" s="323"/>
      <c r="QXB110" s="323"/>
      <c r="QXC110" s="323"/>
      <c r="QXD110" s="323"/>
      <c r="QXE110" s="323"/>
      <c r="QXF110" s="323"/>
      <c r="QXG110" s="323"/>
      <c r="QXH110" s="323"/>
      <c r="QXI110" s="323"/>
      <c r="QXJ110" s="323"/>
      <c r="QXK110" s="323"/>
      <c r="QXL110" s="323"/>
      <c r="QXM110" s="323"/>
      <c r="QXN110" s="323"/>
      <c r="QXO110" s="323"/>
      <c r="QXP110" s="323"/>
      <c r="QXQ110" s="323"/>
      <c r="QXR110" s="323"/>
      <c r="QXS110" s="323"/>
      <c r="QXT110" s="323"/>
      <c r="QXU110" s="323"/>
      <c r="QXV110" s="323"/>
      <c r="QXW110" s="323"/>
      <c r="QXX110" s="323"/>
      <c r="QXY110" s="323"/>
      <c r="QXZ110" s="323"/>
      <c r="QYA110" s="323"/>
      <c r="QYB110" s="323"/>
      <c r="QYC110" s="323"/>
      <c r="QYD110" s="323"/>
      <c r="QYE110" s="323"/>
      <c r="QYF110" s="323"/>
      <c r="QYG110" s="323"/>
      <c r="QYH110" s="323"/>
      <c r="QYI110" s="323"/>
      <c r="QYJ110" s="323"/>
      <c r="QYK110" s="323"/>
      <c r="QYL110" s="323"/>
      <c r="QYM110" s="323"/>
      <c r="QYN110" s="323"/>
      <c r="QYO110" s="323"/>
      <c r="QYP110" s="323"/>
      <c r="QYQ110" s="323"/>
      <c r="QYR110" s="323"/>
      <c r="QYS110" s="323"/>
      <c r="QYT110" s="323"/>
      <c r="QYU110" s="323"/>
      <c r="QYV110" s="323"/>
      <c r="QYW110" s="323"/>
      <c r="QYX110" s="323"/>
      <c r="QYY110" s="323"/>
      <c r="QYZ110" s="323"/>
      <c r="QZA110" s="323"/>
      <c r="QZB110" s="323"/>
      <c r="QZC110" s="323"/>
      <c r="QZD110" s="323"/>
      <c r="QZE110" s="323"/>
      <c r="QZF110" s="323"/>
      <c r="QZG110" s="323"/>
      <c r="QZH110" s="323"/>
      <c r="QZI110" s="323"/>
      <c r="QZJ110" s="323"/>
      <c r="QZK110" s="323"/>
      <c r="QZL110" s="323"/>
      <c r="QZM110" s="323"/>
      <c r="QZN110" s="323"/>
      <c r="QZO110" s="323"/>
      <c r="QZP110" s="323"/>
      <c r="QZQ110" s="323"/>
      <c r="QZR110" s="323"/>
      <c r="QZS110" s="323"/>
      <c r="QZT110" s="323"/>
      <c r="QZU110" s="323"/>
      <c r="QZV110" s="323"/>
      <c r="QZW110" s="323"/>
      <c r="QZX110" s="323"/>
      <c r="QZY110" s="323"/>
      <c r="QZZ110" s="323"/>
      <c r="RAA110" s="323"/>
      <c r="RAB110" s="323"/>
      <c r="RAC110" s="323"/>
      <c r="RAD110" s="323"/>
      <c r="RAE110" s="323"/>
      <c r="RAF110" s="323"/>
      <c r="RAG110" s="323"/>
      <c r="RAH110" s="323"/>
      <c r="RAI110" s="323"/>
      <c r="RAJ110" s="323"/>
      <c r="RAK110" s="323"/>
      <c r="RAL110" s="323"/>
      <c r="RAM110" s="323"/>
      <c r="RAN110" s="323"/>
      <c r="RAO110" s="323"/>
      <c r="RAP110" s="323"/>
      <c r="RAQ110" s="323"/>
      <c r="RAR110" s="323"/>
      <c r="RAS110" s="323"/>
      <c r="RAT110" s="323"/>
      <c r="RAU110" s="323"/>
      <c r="RAV110" s="323"/>
      <c r="RAW110" s="323"/>
      <c r="RAX110" s="323"/>
      <c r="RAY110" s="323"/>
      <c r="RAZ110" s="323"/>
      <c r="RBA110" s="323"/>
      <c r="RBB110" s="323"/>
      <c r="RBC110" s="323"/>
      <c r="RBD110" s="323"/>
      <c r="RBE110" s="323"/>
      <c r="RBF110" s="323"/>
      <c r="RBG110" s="323"/>
      <c r="RBH110" s="323"/>
      <c r="RBI110" s="323"/>
      <c r="RBJ110" s="323"/>
      <c r="RBK110" s="323"/>
      <c r="RBL110" s="323"/>
      <c r="RBM110" s="323"/>
      <c r="RBN110" s="323"/>
      <c r="RBO110" s="323"/>
      <c r="RBP110" s="323"/>
      <c r="RBQ110" s="323"/>
      <c r="RBR110" s="323"/>
      <c r="RBS110" s="323"/>
      <c r="RBT110" s="323"/>
      <c r="RBU110" s="323"/>
      <c r="RBV110" s="323"/>
      <c r="RBW110" s="323"/>
      <c r="RBX110" s="323"/>
      <c r="RBY110" s="323"/>
      <c r="RBZ110" s="323"/>
      <c r="RCA110" s="323"/>
      <c r="RCB110" s="323"/>
      <c r="RCC110" s="323"/>
      <c r="RCD110" s="323"/>
      <c r="RCE110" s="323"/>
      <c r="RCF110" s="323"/>
      <c r="RCG110" s="323"/>
      <c r="RCH110" s="323"/>
      <c r="RCI110" s="323"/>
      <c r="RCJ110" s="323"/>
      <c r="RCK110" s="323"/>
      <c r="RCL110" s="323"/>
      <c r="RCM110" s="323"/>
      <c r="RCN110" s="323"/>
      <c r="RCO110" s="323"/>
      <c r="RCP110" s="323"/>
      <c r="RCQ110" s="323"/>
      <c r="RCR110" s="323"/>
      <c r="RCS110" s="323"/>
      <c r="RCT110" s="323"/>
      <c r="RCU110" s="323"/>
      <c r="RCV110" s="323"/>
      <c r="RCW110" s="323"/>
      <c r="RCX110" s="323"/>
      <c r="RCY110" s="323"/>
      <c r="RCZ110" s="323"/>
      <c r="RDA110" s="323"/>
      <c r="RDB110" s="323"/>
      <c r="RDC110" s="323"/>
      <c r="RDD110" s="323"/>
      <c r="RDE110" s="323"/>
      <c r="RDF110" s="323"/>
      <c r="RDG110" s="323"/>
      <c r="RDH110" s="323"/>
      <c r="RDI110" s="323"/>
      <c r="RDJ110" s="323"/>
      <c r="RDK110" s="323"/>
      <c r="RDL110" s="323"/>
      <c r="RDM110" s="323"/>
      <c r="RDN110" s="323"/>
      <c r="RDO110" s="323"/>
      <c r="RDP110" s="323"/>
      <c r="RDQ110" s="323"/>
      <c r="RDR110" s="323"/>
      <c r="RDS110" s="323"/>
      <c r="RDT110" s="323"/>
      <c r="RDU110" s="323"/>
      <c r="RDV110" s="323"/>
      <c r="RDW110" s="323"/>
      <c r="RDX110" s="323"/>
      <c r="RDY110" s="323"/>
      <c r="RDZ110" s="323"/>
      <c r="REA110" s="323"/>
      <c r="REB110" s="323"/>
      <c r="REC110" s="323"/>
      <c r="RED110" s="323"/>
      <c r="REE110" s="323"/>
      <c r="REF110" s="323"/>
      <c r="REG110" s="323"/>
      <c r="REH110" s="323"/>
      <c r="REI110" s="323"/>
      <c r="REJ110" s="323"/>
      <c r="REK110" s="323"/>
      <c r="REL110" s="323"/>
      <c r="REM110" s="323"/>
      <c r="REN110" s="323"/>
      <c r="REO110" s="323"/>
      <c r="REP110" s="323"/>
      <c r="REQ110" s="323"/>
      <c r="RER110" s="323"/>
      <c r="RES110" s="323"/>
      <c r="RET110" s="323"/>
      <c r="REU110" s="323"/>
      <c r="REV110" s="323"/>
      <c r="REW110" s="323"/>
      <c r="REX110" s="323"/>
      <c r="REY110" s="323"/>
      <c r="REZ110" s="323"/>
      <c r="RFA110" s="323"/>
      <c r="RFB110" s="323"/>
      <c r="RFC110" s="323"/>
      <c r="RFD110" s="323"/>
      <c r="RFE110" s="323"/>
      <c r="RFF110" s="323"/>
      <c r="RFG110" s="323"/>
      <c r="RFH110" s="323"/>
      <c r="RFI110" s="323"/>
      <c r="RFJ110" s="323"/>
      <c r="RFK110" s="323"/>
      <c r="RFL110" s="323"/>
      <c r="RFM110" s="323"/>
      <c r="RFN110" s="323"/>
      <c r="RFO110" s="323"/>
      <c r="RFP110" s="323"/>
      <c r="RFQ110" s="323"/>
      <c r="RFR110" s="323"/>
      <c r="RFS110" s="323"/>
      <c r="RFT110" s="323"/>
      <c r="RFU110" s="323"/>
      <c r="RFV110" s="323"/>
      <c r="RFW110" s="323"/>
      <c r="RFX110" s="323"/>
      <c r="RFY110" s="323"/>
      <c r="RFZ110" s="323"/>
      <c r="RGA110" s="323"/>
      <c r="RGB110" s="323"/>
      <c r="RGC110" s="323"/>
      <c r="RGD110" s="323"/>
      <c r="RGE110" s="323"/>
      <c r="RGF110" s="323"/>
      <c r="RGG110" s="323"/>
      <c r="RGH110" s="323"/>
      <c r="RGI110" s="323"/>
      <c r="RGJ110" s="323"/>
      <c r="RGK110" s="323"/>
      <c r="RGL110" s="323"/>
      <c r="RGM110" s="323"/>
      <c r="RGN110" s="323"/>
      <c r="RGO110" s="323"/>
      <c r="RGP110" s="323"/>
      <c r="RGQ110" s="323"/>
      <c r="RGR110" s="323"/>
      <c r="RGS110" s="323"/>
      <c r="RGT110" s="323"/>
      <c r="RGU110" s="323"/>
      <c r="RGV110" s="323"/>
      <c r="RGW110" s="323"/>
      <c r="RGX110" s="323"/>
      <c r="RGY110" s="323"/>
      <c r="RGZ110" s="323"/>
      <c r="RHA110" s="323"/>
      <c r="RHB110" s="323"/>
      <c r="RHC110" s="323"/>
      <c r="RHD110" s="323"/>
      <c r="RHE110" s="323"/>
      <c r="RHF110" s="323"/>
      <c r="RHG110" s="323"/>
      <c r="RHH110" s="323"/>
      <c r="RHI110" s="323"/>
      <c r="RHJ110" s="323"/>
      <c r="RHK110" s="323"/>
      <c r="RHL110" s="323"/>
      <c r="RHM110" s="323"/>
      <c r="RHN110" s="323"/>
      <c r="RHO110" s="323"/>
      <c r="RHP110" s="323"/>
      <c r="RHQ110" s="323"/>
      <c r="RHR110" s="323"/>
      <c r="RHS110" s="323"/>
      <c r="RHT110" s="323"/>
      <c r="RHU110" s="323"/>
      <c r="RHV110" s="323"/>
      <c r="RHW110" s="323"/>
      <c r="RHX110" s="323"/>
      <c r="RHY110" s="323"/>
      <c r="RHZ110" s="323"/>
      <c r="RIA110" s="323"/>
      <c r="RIB110" s="323"/>
      <c r="RIC110" s="323"/>
      <c r="RID110" s="323"/>
      <c r="RIE110" s="323"/>
      <c r="RIF110" s="323"/>
      <c r="RIG110" s="323"/>
      <c r="RIH110" s="323"/>
      <c r="RII110" s="323"/>
      <c r="RIJ110" s="323"/>
      <c r="RIK110" s="323"/>
      <c r="RIL110" s="323"/>
      <c r="RIM110" s="323"/>
      <c r="RIN110" s="323"/>
      <c r="RIO110" s="323"/>
      <c r="RIP110" s="323"/>
      <c r="RIQ110" s="323"/>
      <c r="RIR110" s="323"/>
      <c r="RIS110" s="323"/>
      <c r="RIT110" s="323"/>
      <c r="RIU110" s="323"/>
      <c r="RIV110" s="323"/>
      <c r="RIW110" s="323"/>
      <c r="RIX110" s="323"/>
      <c r="RIY110" s="323"/>
      <c r="RIZ110" s="323"/>
      <c r="RJA110" s="323"/>
      <c r="RJB110" s="323"/>
      <c r="RJC110" s="323"/>
      <c r="RJD110" s="323"/>
      <c r="RJE110" s="323"/>
      <c r="RJF110" s="323"/>
      <c r="RJG110" s="323"/>
      <c r="RJH110" s="323"/>
      <c r="RJI110" s="323"/>
      <c r="RJJ110" s="323"/>
      <c r="RJK110" s="323"/>
      <c r="RJL110" s="323"/>
      <c r="RJM110" s="323"/>
      <c r="RJN110" s="323"/>
      <c r="RJO110" s="323"/>
      <c r="RJP110" s="323"/>
      <c r="RJQ110" s="323"/>
      <c r="RJR110" s="323"/>
      <c r="RJS110" s="323"/>
      <c r="RJT110" s="323"/>
      <c r="RJU110" s="323"/>
      <c r="RJV110" s="323"/>
      <c r="RJW110" s="323"/>
      <c r="RJX110" s="323"/>
      <c r="RJY110" s="323"/>
      <c r="RJZ110" s="323"/>
      <c r="RKA110" s="323"/>
      <c r="RKB110" s="323"/>
      <c r="RKC110" s="323"/>
      <c r="RKD110" s="323"/>
      <c r="RKE110" s="323"/>
      <c r="RKF110" s="323"/>
      <c r="RKG110" s="323"/>
      <c r="RKH110" s="323"/>
      <c r="RKI110" s="323"/>
      <c r="RKJ110" s="323"/>
      <c r="RKK110" s="323"/>
      <c r="RKL110" s="323"/>
      <c r="RKM110" s="323"/>
      <c r="RKN110" s="323"/>
      <c r="RKO110" s="323"/>
      <c r="RKP110" s="323"/>
      <c r="RKQ110" s="323"/>
      <c r="RKR110" s="323"/>
      <c r="RKS110" s="323"/>
      <c r="RKT110" s="323"/>
      <c r="RKU110" s="323"/>
      <c r="RKV110" s="323"/>
      <c r="RKW110" s="323"/>
      <c r="RKX110" s="323"/>
      <c r="RKY110" s="323"/>
      <c r="RKZ110" s="323"/>
      <c r="RLA110" s="323"/>
      <c r="RLB110" s="323"/>
      <c r="RLC110" s="323"/>
      <c r="RLD110" s="323"/>
      <c r="RLE110" s="323"/>
      <c r="RLF110" s="323"/>
      <c r="RLG110" s="323"/>
      <c r="RLH110" s="323"/>
      <c r="RLI110" s="323"/>
      <c r="RLJ110" s="323"/>
      <c r="RLK110" s="323"/>
      <c r="RLL110" s="323"/>
      <c r="RLM110" s="323"/>
      <c r="RLN110" s="323"/>
      <c r="RLO110" s="323"/>
      <c r="RLP110" s="323"/>
      <c r="RLQ110" s="323"/>
      <c r="RLR110" s="323"/>
      <c r="RLS110" s="323"/>
      <c r="RLT110" s="323"/>
      <c r="RLU110" s="323"/>
      <c r="RLV110" s="323"/>
      <c r="RLW110" s="323"/>
      <c r="RLX110" s="323"/>
      <c r="RLY110" s="323"/>
      <c r="RLZ110" s="323"/>
      <c r="RMA110" s="323"/>
      <c r="RMB110" s="323"/>
      <c r="RMC110" s="323"/>
      <c r="RMD110" s="323"/>
      <c r="RME110" s="323"/>
      <c r="RMF110" s="323"/>
      <c r="RMG110" s="323"/>
      <c r="RMH110" s="323"/>
      <c r="RMI110" s="323"/>
      <c r="RMJ110" s="323"/>
      <c r="RMK110" s="323"/>
      <c r="RML110" s="323"/>
      <c r="RMM110" s="323"/>
      <c r="RMN110" s="323"/>
      <c r="RMO110" s="323"/>
      <c r="RMP110" s="323"/>
      <c r="RMQ110" s="323"/>
      <c r="RMR110" s="323"/>
      <c r="RMS110" s="323"/>
      <c r="RMT110" s="323"/>
      <c r="RMU110" s="323"/>
      <c r="RMV110" s="323"/>
      <c r="RMW110" s="323"/>
      <c r="RMX110" s="323"/>
      <c r="RMY110" s="323"/>
      <c r="RMZ110" s="323"/>
      <c r="RNA110" s="323"/>
      <c r="RNB110" s="323"/>
      <c r="RNC110" s="323"/>
      <c r="RND110" s="323"/>
      <c r="RNE110" s="323"/>
      <c r="RNF110" s="323"/>
      <c r="RNG110" s="323"/>
      <c r="RNH110" s="323"/>
      <c r="RNI110" s="323"/>
      <c r="RNJ110" s="323"/>
      <c r="RNK110" s="323"/>
      <c r="RNL110" s="323"/>
      <c r="RNM110" s="323"/>
      <c r="RNN110" s="323"/>
      <c r="RNO110" s="323"/>
      <c r="RNP110" s="323"/>
      <c r="RNQ110" s="323"/>
      <c r="RNR110" s="323"/>
      <c r="RNS110" s="323"/>
      <c r="RNT110" s="323"/>
      <c r="RNU110" s="323"/>
      <c r="RNV110" s="323"/>
      <c r="RNW110" s="323"/>
      <c r="RNX110" s="323"/>
      <c r="RNY110" s="323"/>
      <c r="RNZ110" s="323"/>
      <c r="ROA110" s="323"/>
      <c r="ROB110" s="323"/>
      <c r="ROC110" s="323"/>
      <c r="ROD110" s="323"/>
      <c r="ROE110" s="323"/>
      <c r="ROF110" s="323"/>
      <c r="ROG110" s="323"/>
      <c r="ROH110" s="323"/>
      <c r="ROI110" s="323"/>
      <c r="ROJ110" s="323"/>
      <c r="ROK110" s="323"/>
      <c r="ROL110" s="323"/>
      <c r="ROM110" s="323"/>
      <c r="RON110" s="323"/>
      <c r="ROO110" s="323"/>
      <c r="ROP110" s="323"/>
      <c r="ROQ110" s="323"/>
      <c r="ROR110" s="323"/>
      <c r="ROS110" s="323"/>
      <c r="ROT110" s="323"/>
      <c r="ROU110" s="323"/>
      <c r="ROV110" s="323"/>
      <c r="ROW110" s="323"/>
      <c r="ROX110" s="323"/>
      <c r="ROY110" s="323"/>
      <c r="ROZ110" s="323"/>
      <c r="RPA110" s="323"/>
      <c r="RPB110" s="323"/>
      <c r="RPC110" s="323"/>
      <c r="RPD110" s="323"/>
      <c r="RPE110" s="323"/>
      <c r="RPF110" s="323"/>
      <c r="RPG110" s="323"/>
      <c r="RPH110" s="323"/>
      <c r="RPI110" s="323"/>
      <c r="RPJ110" s="323"/>
      <c r="RPK110" s="323"/>
      <c r="RPL110" s="323"/>
      <c r="RPM110" s="323"/>
      <c r="RPN110" s="323"/>
      <c r="RPO110" s="323"/>
      <c r="RPP110" s="323"/>
      <c r="RPQ110" s="323"/>
      <c r="RPR110" s="323"/>
      <c r="RPS110" s="323"/>
      <c r="RPT110" s="323"/>
      <c r="RPU110" s="323"/>
      <c r="RPV110" s="323"/>
      <c r="RPW110" s="323"/>
      <c r="RPX110" s="323"/>
      <c r="RPY110" s="323"/>
      <c r="RPZ110" s="323"/>
      <c r="RQA110" s="323"/>
      <c r="RQB110" s="323"/>
      <c r="RQC110" s="323"/>
      <c r="RQD110" s="323"/>
      <c r="RQE110" s="323"/>
      <c r="RQF110" s="323"/>
      <c r="RQG110" s="323"/>
      <c r="RQH110" s="323"/>
      <c r="RQI110" s="323"/>
      <c r="RQJ110" s="323"/>
      <c r="RQK110" s="323"/>
      <c r="RQL110" s="323"/>
      <c r="RQM110" s="323"/>
      <c r="RQN110" s="323"/>
      <c r="RQO110" s="323"/>
      <c r="RQP110" s="323"/>
      <c r="RQQ110" s="323"/>
      <c r="RQR110" s="323"/>
      <c r="RQS110" s="323"/>
      <c r="RQT110" s="323"/>
      <c r="RQU110" s="323"/>
      <c r="RQV110" s="323"/>
      <c r="RQW110" s="323"/>
      <c r="RQX110" s="323"/>
      <c r="RQY110" s="323"/>
      <c r="RQZ110" s="323"/>
      <c r="RRA110" s="323"/>
      <c r="RRB110" s="323"/>
      <c r="RRC110" s="323"/>
      <c r="RRD110" s="323"/>
      <c r="RRE110" s="323"/>
      <c r="RRF110" s="323"/>
      <c r="RRG110" s="323"/>
      <c r="RRH110" s="323"/>
      <c r="RRI110" s="323"/>
      <c r="RRJ110" s="323"/>
      <c r="RRK110" s="323"/>
      <c r="RRL110" s="323"/>
      <c r="RRM110" s="323"/>
      <c r="RRN110" s="323"/>
      <c r="RRO110" s="323"/>
      <c r="RRP110" s="323"/>
      <c r="RRQ110" s="323"/>
      <c r="RRR110" s="323"/>
      <c r="RRS110" s="323"/>
      <c r="RRT110" s="323"/>
      <c r="RRU110" s="323"/>
      <c r="RRV110" s="323"/>
      <c r="RRW110" s="323"/>
      <c r="RRX110" s="323"/>
      <c r="RRY110" s="323"/>
      <c r="RRZ110" s="323"/>
      <c r="RSA110" s="323"/>
      <c r="RSB110" s="323"/>
      <c r="RSC110" s="323"/>
      <c r="RSD110" s="323"/>
      <c r="RSE110" s="323"/>
      <c r="RSF110" s="323"/>
      <c r="RSG110" s="323"/>
      <c r="RSH110" s="323"/>
      <c r="RSI110" s="323"/>
      <c r="RSJ110" s="323"/>
      <c r="RSK110" s="323"/>
      <c r="RSL110" s="323"/>
      <c r="RSM110" s="323"/>
      <c r="RSN110" s="323"/>
      <c r="RSO110" s="323"/>
      <c r="RSP110" s="323"/>
      <c r="RSQ110" s="323"/>
      <c r="RSR110" s="323"/>
      <c r="RSS110" s="323"/>
      <c r="RST110" s="323"/>
      <c r="RSU110" s="323"/>
      <c r="RSV110" s="323"/>
      <c r="RSW110" s="323"/>
      <c r="RSX110" s="323"/>
      <c r="RSY110" s="323"/>
      <c r="RSZ110" s="323"/>
      <c r="RTA110" s="323"/>
      <c r="RTB110" s="323"/>
      <c r="RTC110" s="323"/>
      <c r="RTD110" s="323"/>
      <c r="RTE110" s="323"/>
      <c r="RTF110" s="323"/>
      <c r="RTG110" s="323"/>
      <c r="RTH110" s="323"/>
      <c r="RTI110" s="323"/>
      <c r="RTJ110" s="323"/>
      <c r="RTK110" s="323"/>
      <c r="RTL110" s="323"/>
      <c r="RTM110" s="323"/>
      <c r="RTN110" s="323"/>
      <c r="RTO110" s="323"/>
      <c r="RTP110" s="323"/>
      <c r="RTQ110" s="323"/>
      <c r="RTR110" s="323"/>
      <c r="RTS110" s="323"/>
      <c r="RTT110" s="323"/>
      <c r="RTU110" s="323"/>
      <c r="RTV110" s="323"/>
      <c r="RTW110" s="323"/>
      <c r="RTX110" s="323"/>
      <c r="RTY110" s="323"/>
      <c r="RTZ110" s="323"/>
      <c r="RUA110" s="323"/>
      <c r="RUB110" s="323"/>
      <c r="RUC110" s="323"/>
      <c r="RUD110" s="323"/>
      <c r="RUE110" s="323"/>
      <c r="RUF110" s="323"/>
      <c r="RUG110" s="323"/>
      <c r="RUH110" s="323"/>
      <c r="RUI110" s="323"/>
      <c r="RUJ110" s="323"/>
      <c r="RUK110" s="323"/>
      <c r="RUL110" s="323"/>
      <c r="RUM110" s="323"/>
      <c r="RUN110" s="323"/>
      <c r="RUO110" s="323"/>
      <c r="RUP110" s="323"/>
      <c r="RUQ110" s="323"/>
      <c r="RUR110" s="323"/>
      <c r="RUS110" s="323"/>
      <c r="RUT110" s="323"/>
      <c r="RUU110" s="323"/>
      <c r="RUV110" s="323"/>
      <c r="RUW110" s="323"/>
      <c r="RUX110" s="323"/>
      <c r="RUY110" s="323"/>
      <c r="RUZ110" s="323"/>
      <c r="RVA110" s="323"/>
      <c r="RVB110" s="323"/>
      <c r="RVC110" s="323"/>
      <c r="RVD110" s="323"/>
      <c r="RVE110" s="323"/>
      <c r="RVF110" s="323"/>
      <c r="RVG110" s="323"/>
      <c r="RVH110" s="323"/>
      <c r="RVI110" s="323"/>
      <c r="RVJ110" s="323"/>
      <c r="RVK110" s="323"/>
      <c r="RVL110" s="323"/>
      <c r="RVM110" s="323"/>
      <c r="RVN110" s="323"/>
      <c r="RVO110" s="323"/>
      <c r="RVP110" s="323"/>
      <c r="RVQ110" s="323"/>
      <c r="RVR110" s="323"/>
      <c r="RVS110" s="323"/>
      <c r="RVT110" s="323"/>
      <c r="RVU110" s="323"/>
      <c r="RVV110" s="323"/>
      <c r="RVW110" s="323"/>
      <c r="RVX110" s="323"/>
      <c r="RVY110" s="323"/>
      <c r="RVZ110" s="323"/>
      <c r="RWA110" s="323"/>
      <c r="RWB110" s="323"/>
      <c r="RWC110" s="323"/>
      <c r="RWD110" s="323"/>
      <c r="RWE110" s="323"/>
      <c r="RWF110" s="323"/>
      <c r="RWG110" s="323"/>
      <c r="RWH110" s="323"/>
      <c r="RWI110" s="323"/>
      <c r="RWJ110" s="323"/>
      <c r="RWK110" s="323"/>
      <c r="RWL110" s="323"/>
      <c r="RWM110" s="323"/>
      <c r="RWN110" s="323"/>
      <c r="RWO110" s="323"/>
      <c r="RWP110" s="323"/>
      <c r="RWQ110" s="323"/>
      <c r="RWR110" s="323"/>
      <c r="RWS110" s="323"/>
      <c r="RWT110" s="323"/>
      <c r="RWU110" s="323"/>
      <c r="RWV110" s="323"/>
      <c r="RWW110" s="323"/>
      <c r="RWX110" s="323"/>
      <c r="RWY110" s="323"/>
      <c r="RWZ110" s="323"/>
      <c r="RXA110" s="323"/>
      <c r="RXB110" s="323"/>
      <c r="RXC110" s="323"/>
      <c r="RXD110" s="323"/>
      <c r="RXE110" s="323"/>
      <c r="RXF110" s="323"/>
      <c r="RXG110" s="323"/>
      <c r="RXH110" s="323"/>
      <c r="RXI110" s="323"/>
      <c r="RXJ110" s="323"/>
      <c r="RXK110" s="323"/>
      <c r="RXL110" s="323"/>
      <c r="RXM110" s="323"/>
      <c r="RXN110" s="323"/>
      <c r="RXO110" s="323"/>
      <c r="RXP110" s="323"/>
      <c r="RXQ110" s="323"/>
      <c r="RXR110" s="323"/>
      <c r="RXS110" s="323"/>
      <c r="RXT110" s="323"/>
      <c r="RXU110" s="323"/>
      <c r="RXV110" s="323"/>
      <c r="RXW110" s="323"/>
      <c r="RXX110" s="323"/>
      <c r="RXY110" s="323"/>
      <c r="RXZ110" s="323"/>
      <c r="RYA110" s="323"/>
      <c r="RYB110" s="323"/>
      <c r="RYC110" s="323"/>
      <c r="RYD110" s="323"/>
      <c r="RYE110" s="323"/>
      <c r="RYF110" s="323"/>
      <c r="RYG110" s="323"/>
      <c r="RYH110" s="323"/>
      <c r="RYI110" s="323"/>
      <c r="RYJ110" s="323"/>
      <c r="RYK110" s="323"/>
      <c r="RYL110" s="323"/>
      <c r="RYM110" s="323"/>
      <c r="RYN110" s="323"/>
      <c r="RYO110" s="323"/>
      <c r="RYP110" s="323"/>
      <c r="RYQ110" s="323"/>
      <c r="RYR110" s="323"/>
      <c r="RYS110" s="323"/>
      <c r="RYT110" s="323"/>
      <c r="RYU110" s="323"/>
      <c r="RYV110" s="323"/>
      <c r="RYW110" s="323"/>
      <c r="RYX110" s="323"/>
      <c r="RYY110" s="323"/>
      <c r="RYZ110" s="323"/>
      <c r="RZA110" s="323"/>
      <c r="RZB110" s="323"/>
      <c r="RZC110" s="323"/>
      <c r="RZD110" s="323"/>
      <c r="RZE110" s="323"/>
      <c r="RZF110" s="323"/>
      <c r="RZG110" s="323"/>
      <c r="RZH110" s="323"/>
      <c r="RZI110" s="323"/>
      <c r="RZJ110" s="323"/>
      <c r="RZK110" s="323"/>
      <c r="RZL110" s="323"/>
      <c r="RZM110" s="323"/>
      <c r="RZN110" s="323"/>
      <c r="RZO110" s="323"/>
      <c r="RZP110" s="323"/>
      <c r="RZQ110" s="323"/>
      <c r="RZR110" s="323"/>
      <c r="RZS110" s="323"/>
      <c r="RZT110" s="323"/>
      <c r="RZU110" s="323"/>
      <c r="RZV110" s="323"/>
      <c r="RZW110" s="323"/>
      <c r="RZX110" s="323"/>
      <c r="RZY110" s="323"/>
      <c r="RZZ110" s="323"/>
      <c r="SAA110" s="323"/>
      <c r="SAB110" s="323"/>
      <c r="SAC110" s="323"/>
      <c r="SAD110" s="323"/>
      <c r="SAE110" s="323"/>
      <c r="SAF110" s="323"/>
      <c r="SAG110" s="323"/>
      <c r="SAH110" s="323"/>
      <c r="SAI110" s="323"/>
      <c r="SAJ110" s="323"/>
      <c r="SAK110" s="323"/>
      <c r="SAL110" s="323"/>
      <c r="SAM110" s="323"/>
      <c r="SAN110" s="323"/>
      <c r="SAO110" s="323"/>
      <c r="SAP110" s="323"/>
      <c r="SAQ110" s="323"/>
      <c r="SAR110" s="323"/>
      <c r="SAS110" s="323"/>
      <c r="SAT110" s="323"/>
      <c r="SAU110" s="323"/>
      <c r="SAV110" s="323"/>
      <c r="SAW110" s="323"/>
      <c r="SAX110" s="323"/>
      <c r="SAY110" s="323"/>
      <c r="SAZ110" s="323"/>
      <c r="SBA110" s="323"/>
      <c r="SBB110" s="323"/>
      <c r="SBC110" s="323"/>
      <c r="SBD110" s="323"/>
      <c r="SBE110" s="323"/>
      <c r="SBF110" s="323"/>
      <c r="SBG110" s="323"/>
      <c r="SBH110" s="323"/>
      <c r="SBI110" s="323"/>
      <c r="SBJ110" s="323"/>
      <c r="SBK110" s="323"/>
      <c r="SBL110" s="323"/>
      <c r="SBM110" s="323"/>
      <c r="SBN110" s="323"/>
      <c r="SBO110" s="323"/>
      <c r="SBP110" s="323"/>
      <c r="SBQ110" s="323"/>
      <c r="SBR110" s="323"/>
      <c r="SBS110" s="323"/>
      <c r="SBT110" s="323"/>
      <c r="SBU110" s="323"/>
      <c r="SBV110" s="323"/>
      <c r="SBW110" s="323"/>
      <c r="SBX110" s="323"/>
      <c r="SBY110" s="323"/>
      <c r="SBZ110" s="323"/>
      <c r="SCA110" s="323"/>
      <c r="SCB110" s="323"/>
      <c r="SCC110" s="323"/>
      <c r="SCD110" s="323"/>
      <c r="SCE110" s="323"/>
      <c r="SCF110" s="323"/>
      <c r="SCG110" s="323"/>
      <c r="SCH110" s="323"/>
      <c r="SCI110" s="323"/>
      <c r="SCJ110" s="323"/>
      <c r="SCK110" s="323"/>
      <c r="SCL110" s="323"/>
      <c r="SCM110" s="323"/>
      <c r="SCN110" s="323"/>
      <c r="SCO110" s="323"/>
      <c r="SCP110" s="323"/>
      <c r="SCQ110" s="323"/>
      <c r="SCR110" s="323"/>
      <c r="SCS110" s="323"/>
      <c r="SCT110" s="323"/>
      <c r="SCU110" s="323"/>
      <c r="SCV110" s="323"/>
      <c r="SCW110" s="323"/>
      <c r="SCX110" s="323"/>
      <c r="SCY110" s="323"/>
      <c r="SCZ110" s="323"/>
      <c r="SDA110" s="323"/>
      <c r="SDB110" s="323"/>
      <c r="SDC110" s="323"/>
      <c r="SDD110" s="323"/>
      <c r="SDE110" s="323"/>
      <c r="SDF110" s="323"/>
      <c r="SDG110" s="323"/>
      <c r="SDH110" s="323"/>
      <c r="SDI110" s="323"/>
      <c r="SDJ110" s="323"/>
      <c r="SDK110" s="323"/>
      <c r="SDL110" s="323"/>
      <c r="SDM110" s="323"/>
      <c r="SDN110" s="323"/>
      <c r="SDO110" s="323"/>
      <c r="SDP110" s="323"/>
      <c r="SDQ110" s="323"/>
      <c r="SDR110" s="323"/>
      <c r="SDS110" s="323"/>
      <c r="SDT110" s="323"/>
      <c r="SDU110" s="323"/>
      <c r="SDV110" s="323"/>
      <c r="SDW110" s="323"/>
      <c r="SDX110" s="323"/>
      <c r="SDY110" s="323"/>
      <c r="SDZ110" s="323"/>
      <c r="SEA110" s="323"/>
      <c r="SEB110" s="323"/>
      <c r="SEC110" s="323"/>
      <c r="SED110" s="323"/>
      <c r="SEE110" s="323"/>
      <c r="SEF110" s="323"/>
      <c r="SEG110" s="323"/>
      <c r="SEH110" s="323"/>
      <c r="SEI110" s="323"/>
      <c r="SEJ110" s="323"/>
      <c r="SEK110" s="323"/>
      <c r="SEL110" s="323"/>
      <c r="SEM110" s="323"/>
      <c r="SEN110" s="323"/>
      <c r="SEO110" s="323"/>
      <c r="SEP110" s="323"/>
      <c r="SEQ110" s="323"/>
      <c r="SER110" s="323"/>
      <c r="SES110" s="323"/>
      <c r="SET110" s="323"/>
      <c r="SEU110" s="323"/>
      <c r="SEV110" s="323"/>
      <c r="SEW110" s="323"/>
      <c r="SEX110" s="323"/>
      <c r="SEY110" s="323"/>
      <c r="SEZ110" s="323"/>
      <c r="SFA110" s="323"/>
      <c r="SFB110" s="323"/>
      <c r="SFC110" s="323"/>
      <c r="SFD110" s="323"/>
      <c r="SFE110" s="323"/>
      <c r="SFF110" s="323"/>
      <c r="SFG110" s="323"/>
      <c r="SFH110" s="323"/>
      <c r="SFI110" s="323"/>
      <c r="SFJ110" s="323"/>
      <c r="SFK110" s="323"/>
      <c r="SFL110" s="323"/>
      <c r="SFM110" s="323"/>
      <c r="SFN110" s="323"/>
      <c r="SFO110" s="323"/>
      <c r="SFP110" s="323"/>
      <c r="SFQ110" s="323"/>
      <c r="SFR110" s="323"/>
      <c r="SFS110" s="323"/>
      <c r="SFT110" s="323"/>
      <c r="SFU110" s="323"/>
      <c r="SFV110" s="323"/>
      <c r="SFW110" s="323"/>
      <c r="SFX110" s="323"/>
      <c r="SFY110" s="323"/>
      <c r="SFZ110" s="323"/>
      <c r="SGA110" s="323"/>
      <c r="SGB110" s="323"/>
      <c r="SGC110" s="323"/>
      <c r="SGD110" s="323"/>
      <c r="SGE110" s="323"/>
      <c r="SGF110" s="323"/>
      <c r="SGG110" s="323"/>
      <c r="SGH110" s="323"/>
      <c r="SGI110" s="323"/>
      <c r="SGJ110" s="323"/>
      <c r="SGK110" s="323"/>
      <c r="SGL110" s="323"/>
      <c r="SGM110" s="323"/>
      <c r="SGN110" s="323"/>
      <c r="SGO110" s="323"/>
      <c r="SGP110" s="323"/>
      <c r="SGQ110" s="323"/>
      <c r="SGR110" s="323"/>
      <c r="SGS110" s="323"/>
      <c r="SGT110" s="323"/>
      <c r="SGU110" s="323"/>
      <c r="SGV110" s="323"/>
      <c r="SGW110" s="323"/>
      <c r="SGX110" s="323"/>
      <c r="SGY110" s="323"/>
      <c r="SGZ110" s="323"/>
      <c r="SHA110" s="323"/>
      <c r="SHB110" s="323"/>
      <c r="SHC110" s="323"/>
      <c r="SHD110" s="323"/>
      <c r="SHE110" s="323"/>
      <c r="SHF110" s="323"/>
      <c r="SHG110" s="323"/>
      <c r="SHH110" s="323"/>
      <c r="SHI110" s="323"/>
      <c r="SHJ110" s="323"/>
      <c r="SHK110" s="323"/>
      <c r="SHL110" s="323"/>
      <c r="SHM110" s="323"/>
      <c r="SHN110" s="323"/>
      <c r="SHO110" s="323"/>
      <c r="SHP110" s="323"/>
      <c r="SHQ110" s="323"/>
      <c r="SHR110" s="323"/>
      <c r="SHS110" s="323"/>
      <c r="SHT110" s="323"/>
      <c r="SHU110" s="323"/>
      <c r="SHV110" s="323"/>
      <c r="SHW110" s="323"/>
      <c r="SHX110" s="323"/>
      <c r="SHY110" s="323"/>
      <c r="SHZ110" s="323"/>
      <c r="SIA110" s="323"/>
      <c r="SIB110" s="323"/>
      <c r="SIC110" s="323"/>
      <c r="SID110" s="323"/>
      <c r="SIE110" s="323"/>
      <c r="SIF110" s="323"/>
      <c r="SIG110" s="323"/>
      <c r="SIH110" s="323"/>
      <c r="SII110" s="323"/>
      <c r="SIJ110" s="323"/>
      <c r="SIK110" s="323"/>
      <c r="SIL110" s="323"/>
      <c r="SIM110" s="323"/>
      <c r="SIN110" s="323"/>
      <c r="SIO110" s="323"/>
      <c r="SIP110" s="323"/>
      <c r="SIQ110" s="323"/>
      <c r="SIR110" s="323"/>
      <c r="SIS110" s="323"/>
      <c r="SIT110" s="323"/>
      <c r="SIU110" s="323"/>
      <c r="SIV110" s="323"/>
      <c r="SIW110" s="323"/>
      <c r="SIX110" s="323"/>
      <c r="SIY110" s="323"/>
      <c r="SIZ110" s="323"/>
      <c r="SJA110" s="323"/>
      <c r="SJB110" s="323"/>
      <c r="SJC110" s="323"/>
      <c r="SJD110" s="323"/>
      <c r="SJE110" s="323"/>
      <c r="SJF110" s="323"/>
      <c r="SJG110" s="323"/>
      <c r="SJH110" s="323"/>
      <c r="SJI110" s="323"/>
      <c r="SJJ110" s="323"/>
      <c r="SJK110" s="323"/>
      <c r="SJL110" s="323"/>
      <c r="SJM110" s="323"/>
      <c r="SJN110" s="323"/>
      <c r="SJO110" s="323"/>
      <c r="SJP110" s="323"/>
      <c r="SJQ110" s="323"/>
      <c r="SJR110" s="323"/>
      <c r="SJS110" s="323"/>
      <c r="SJT110" s="323"/>
      <c r="SJU110" s="323"/>
      <c r="SJV110" s="323"/>
      <c r="SJW110" s="323"/>
      <c r="SJX110" s="323"/>
      <c r="SJY110" s="323"/>
      <c r="SJZ110" s="323"/>
      <c r="SKA110" s="323"/>
      <c r="SKB110" s="323"/>
      <c r="SKC110" s="323"/>
      <c r="SKD110" s="323"/>
      <c r="SKE110" s="323"/>
      <c r="SKF110" s="323"/>
      <c r="SKG110" s="323"/>
      <c r="SKH110" s="323"/>
      <c r="SKI110" s="323"/>
      <c r="SKJ110" s="323"/>
      <c r="SKK110" s="323"/>
      <c r="SKL110" s="323"/>
      <c r="SKM110" s="323"/>
      <c r="SKN110" s="323"/>
      <c r="SKO110" s="323"/>
      <c r="SKP110" s="323"/>
      <c r="SKQ110" s="323"/>
      <c r="SKR110" s="323"/>
      <c r="SKS110" s="323"/>
      <c r="SKT110" s="323"/>
      <c r="SKU110" s="323"/>
      <c r="SKV110" s="323"/>
      <c r="SKW110" s="323"/>
      <c r="SKX110" s="323"/>
      <c r="SKY110" s="323"/>
      <c r="SKZ110" s="323"/>
      <c r="SLA110" s="323"/>
      <c r="SLB110" s="323"/>
      <c r="SLC110" s="323"/>
      <c r="SLD110" s="323"/>
      <c r="SLE110" s="323"/>
      <c r="SLF110" s="323"/>
      <c r="SLG110" s="323"/>
      <c r="SLH110" s="323"/>
      <c r="SLI110" s="323"/>
      <c r="SLJ110" s="323"/>
      <c r="SLK110" s="323"/>
      <c r="SLL110" s="323"/>
      <c r="SLM110" s="323"/>
      <c r="SLN110" s="323"/>
      <c r="SLO110" s="323"/>
      <c r="SLP110" s="323"/>
      <c r="SLQ110" s="323"/>
      <c r="SLR110" s="323"/>
      <c r="SLS110" s="323"/>
      <c r="SLT110" s="323"/>
      <c r="SLU110" s="323"/>
      <c r="SLV110" s="323"/>
      <c r="SLW110" s="323"/>
      <c r="SLX110" s="323"/>
      <c r="SLY110" s="323"/>
      <c r="SLZ110" s="323"/>
      <c r="SMA110" s="323"/>
      <c r="SMB110" s="323"/>
      <c r="SMC110" s="323"/>
      <c r="SMD110" s="323"/>
      <c r="SME110" s="323"/>
      <c r="SMF110" s="323"/>
      <c r="SMG110" s="323"/>
      <c r="SMH110" s="323"/>
      <c r="SMI110" s="323"/>
      <c r="SMJ110" s="323"/>
      <c r="SMK110" s="323"/>
      <c r="SML110" s="323"/>
      <c r="SMM110" s="323"/>
      <c r="SMN110" s="323"/>
      <c r="SMO110" s="323"/>
      <c r="SMP110" s="323"/>
      <c r="SMQ110" s="323"/>
      <c r="SMR110" s="323"/>
      <c r="SMS110" s="323"/>
      <c r="SMT110" s="323"/>
      <c r="SMU110" s="323"/>
      <c r="SMV110" s="323"/>
      <c r="SMW110" s="323"/>
      <c r="SMX110" s="323"/>
      <c r="SMY110" s="323"/>
      <c r="SMZ110" s="323"/>
      <c r="SNA110" s="323"/>
      <c r="SNB110" s="323"/>
      <c r="SNC110" s="323"/>
      <c r="SND110" s="323"/>
      <c r="SNE110" s="323"/>
      <c r="SNF110" s="323"/>
      <c r="SNG110" s="323"/>
      <c r="SNH110" s="323"/>
      <c r="SNI110" s="323"/>
      <c r="SNJ110" s="323"/>
      <c r="SNK110" s="323"/>
      <c r="SNL110" s="323"/>
      <c r="SNM110" s="323"/>
      <c r="SNN110" s="323"/>
      <c r="SNO110" s="323"/>
      <c r="SNP110" s="323"/>
      <c r="SNQ110" s="323"/>
      <c r="SNR110" s="323"/>
      <c r="SNS110" s="323"/>
      <c r="SNT110" s="323"/>
      <c r="SNU110" s="323"/>
      <c r="SNV110" s="323"/>
      <c r="SNW110" s="323"/>
      <c r="SNX110" s="323"/>
      <c r="SNY110" s="323"/>
      <c r="SNZ110" s="323"/>
      <c r="SOA110" s="323"/>
      <c r="SOB110" s="323"/>
      <c r="SOC110" s="323"/>
      <c r="SOD110" s="323"/>
      <c r="SOE110" s="323"/>
      <c r="SOF110" s="323"/>
      <c r="SOG110" s="323"/>
      <c r="SOH110" s="323"/>
      <c r="SOI110" s="323"/>
      <c r="SOJ110" s="323"/>
      <c r="SOK110" s="323"/>
      <c r="SOL110" s="323"/>
      <c r="SOM110" s="323"/>
      <c r="SON110" s="323"/>
      <c r="SOO110" s="323"/>
      <c r="SOP110" s="323"/>
      <c r="SOQ110" s="323"/>
      <c r="SOR110" s="323"/>
      <c r="SOS110" s="323"/>
      <c r="SOT110" s="323"/>
      <c r="SOU110" s="323"/>
      <c r="SOV110" s="323"/>
      <c r="SOW110" s="323"/>
      <c r="SOX110" s="323"/>
      <c r="SOY110" s="323"/>
      <c r="SOZ110" s="323"/>
      <c r="SPA110" s="323"/>
      <c r="SPB110" s="323"/>
      <c r="SPC110" s="323"/>
      <c r="SPD110" s="323"/>
      <c r="SPE110" s="323"/>
      <c r="SPF110" s="323"/>
      <c r="SPG110" s="323"/>
      <c r="SPH110" s="323"/>
      <c r="SPI110" s="323"/>
      <c r="SPJ110" s="323"/>
      <c r="SPK110" s="323"/>
      <c r="SPL110" s="323"/>
      <c r="SPM110" s="323"/>
      <c r="SPN110" s="323"/>
      <c r="SPO110" s="323"/>
      <c r="SPP110" s="323"/>
      <c r="SPQ110" s="323"/>
      <c r="SPR110" s="323"/>
      <c r="SPS110" s="323"/>
      <c r="SPT110" s="323"/>
      <c r="SPU110" s="323"/>
      <c r="SPV110" s="323"/>
      <c r="SPW110" s="323"/>
      <c r="SPX110" s="323"/>
      <c r="SPY110" s="323"/>
      <c r="SPZ110" s="323"/>
      <c r="SQA110" s="323"/>
      <c r="SQB110" s="323"/>
      <c r="SQC110" s="323"/>
      <c r="SQD110" s="323"/>
      <c r="SQE110" s="323"/>
      <c r="SQF110" s="323"/>
      <c r="SQG110" s="323"/>
      <c r="SQH110" s="323"/>
      <c r="SQI110" s="323"/>
      <c r="SQJ110" s="323"/>
      <c r="SQK110" s="323"/>
      <c r="SQL110" s="323"/>
      <c r="SQM110" s="323"/>
      <c r="SQN110" s="323"/>
      <c r="SQO110" s="323"/>
      <c r="SQP110" s="323"/>
      <c r="SQQ110" s="323"/>
      <c r="SQR110" s="323"/>
      <c r="SQS110" s="323"/>
      <c r="SQT110" s="323"/>
      <c r="SQU110" s="323"/>
      <c r="SQV110" s="323"/>
      <c r="SQW110" s="323"/>
      <c r="SQX110" s="323"/>
      <c r="SQY110" s="323"/>
      <c r="SQZ110" s="323"/>
      <c r="SRA110" s="323"/>
      <c r="SRB110" s="323"/>
      <c r="SRC110" s="323"/>
      <c r="SRD110" s="323"/>
      <c r="SRE110" s="323"/>
      <c r="SRF110" s="323"/>
      <c r="SRG110" s="323"/>
      <c r="SRH110" s="323"/>
      <c r="SRI110" s="323"/>
      <c r="SRJ110" s="323"/>
      <c r="SRK110" s="323"/>
      <c r="SRL110" s="323"/>
      <c r="SRM110" s="323"/>
      <c r="SRN110" s="323"/>
      <c r="SRO110" s="323"/>
      <c r="SRP110" s="323"/>
      <c r="SRQ110" s="323"/>
      <c r="SRR110" s="323"/>
      <c r="SRS110" s="323"/>
      <c r="SRT110" s="323"/>
      <c r="SRU110" s="323"/>
      <c r="SRV110" s="323"/>
      <c r="SRW110" s="323"/>
      <c r="SRX110" s="323"/>
      <c r="SRY110" s="323"/>
      <c r="SRZ110" s="323"/>
      <c r="SSA110" s="323"/>
      <c r="SSB110" s="323"/>
      <c r="SSC110" s="323"/>
      <c r="SSD110" s="323"/>
      <c r="SSE110" s="323"/>
      <c r="SSF110" s="323"/>
      <c r="SSG110" s="323"/>
      <c r="SSH110" s="323"/>
      <c r="SSI110" s="323"/>
      <c r="SSJ110" s="323"/>
      <c r="SSK110" s="323"/>
      <c r="SSL110" s="323"/>
      <c r="SSM110" s="323"/>
      <c r="SSN110" s="323"/>
      <c r="SSO110" s="323"/>
      <c r="SSP110" s="323"/>
      <c r="SSQ110" s="323"/>
      <c r="SSR110" s="323"/>
      <c r="SSS110" s="323"/>
      <c r="SST110" s="323"/>
      <c r="SSU110" s="323"/>
      <c r="SSV110" s="323"/>
      <c r="SSW110" s="323"/>
      <c r="SSX110" s="323"/>
      <c r="SSY110" s="323"/>
      <c r="SSZ110" s="323"/>
      <c r="STA110" s="323"/>
      <c r="STB110" s="323"/>
      <c r="STC110" s="323"/>
      <c r="STD110" s="323"/>
      <c r="STE110" s="323"/>
      <c r="STF110" s="323"/>
      <c r="STG110" s="323"/>
      <c r="STH110" s="323"/>
      <c r="STI110" s="323"/>
      <c r="STJ110" s="323"/>
      <c r="STK110" s="323"/>
      <c r="STL110" s="323"/>
      <c r="STM110" s="323"/>
      <c r="STN110" s="323"/>
      <c r="STO110" s="323"/>
      <c r="STP110" s="323"/>
      <c r="STQ110" s="323"/>
      <c r="STR110" s="323"/>
      <c r="STS110" s="323"/>
      <c r="STT110" s="323"/>
      <c r="STU110" s="323"/>
      <c r="STV110" s="323"/>
      <c r="STW110" s="323"/>
      <c r="STX110" s="323"/>
      <c r="STY110" s="323"/>
      <c r="STZ110" s="323"/>
      <c r="SUA110" s="323"/>
      <c r="SUB110" s="323"/>
      <c r="SUC110" s="323"/>
      <c r="SUD110" s="323"/>
      <c r="SUE110" s="323"/>
      <c r="SUF110" s="323"/>
      <c r="SUG110" s="323"/>
      <c r="SUH110" s="323"/>
      <c r="SUI110" s="323"/>
      <c r="SUJ110" s="323"/>
      <c r="SUK110" s="323"/>
      <c r="SUL110" s="323"/>
      <c r="SUM110" s="323"/>
      <c r="SUN110" s="323"/>
      <c r="SUO110" s="323"/>
      <c r="SUP110" s="323"/>
      <c r="SUQ110" s="323"/>
      <c r="SUR110" s="323"/>
      <c r="SUS110" s="323"/>
      <c r="SUT110" s="323"/>
      <c r="SUU110" s="323"/>
      <c r="SUV110" s="323"/>
      <c r="SUW110" s="323"/>
      <c r="SUX110" s="323"/>
      <c r="SUY110" s="323"/>
      <c r="SUZ110" s="323"/>
      <c r="SVA110" s="323"/>
      <c r="SVB110" s="323"/>
      <c r="SVC110" s="323"/>
      <c r="SVD110" s="323"/>
      <c r="SVE110" s="323"/>
      <c r="SVF110" s="323"/>
      <c r="SVG110" s="323"/>
      <c r="SVH110" s="323"/>
      <c r="SVI110" s="323"/>
      <c r="SVJ110" s="323"/>
      <c r="SVK110" s="323"/>
      <c r="SVL110" s="323"/>
      <c r="SVM110" s="323"/>
      <c r="SVN110" s="323"/>
      <c r="SVO110" s="323"/>
      <c r="SVP110" s="323"/>
      <c r="SVQ110" s="323"/>
      <c r="SVR110" s="323"/>
      <c r="SVS110" s="323"/>
      <c r="SVT110" s="323"/>
      <c r="SVU110" s="323"/>
      <c r="SVV110" s="323"/>
      <c r="SVW110" s="323"/>
      <c r="SVX110" s="323"/>
      <c r="SVY110" s="323"/>
      <c r="SVZ110" s="323"/>
      <c r="SWA110" s="323"/>
      <c r="SWB110" s="323"/>
      <c r="SWC110" s="323"/>
      <c r="SWD110" s="323"/>
      <c r="SWE110" s="323"/>
      <c r="SWF110" s="323"/>
      <c r="SWG110" s="323"/>
      <c r="SWH110" s="323"/>
      <c r="SWI110" s="323"/>
      <c r="SWJ110" s="323"/>
      <c r="SWK110" s="323"/>
      <c r="SWL110" s="323"/>
      <c r="SWM110" s="323"/>
      <c r="SWN110" s="323"/>
      <c r="SWO110" s="323"/>
      <c r="SWP110" s="323"/>
      <c r="SWQ110" s="323"/>
      <c r="SWR110" s="323"/>
      <c r="SWS110" s="323"/>
      <c r="SWT110" s="323"/>
      <c r="SWU110" s="323"/>
      <c r="SWV110" s="323"/>
      <c r="SWW110" s="323"/>
      <c r="SWX110" s="323"/>
      <c r="SWY110" s="323"/>
      <c r="SWZ110" s="323"/>
      <c r="SXA110" s="323"/>
      <c r="SXB110" s="323"/>
      <c r="SXC110" s="323"/>
      <c r="SXD110" s="323"/>
      <c r="SXE110" s="323"/>
      <c r="SXF110" s="323"/>
      <c r="SXG110" s="323"/>
      <c r="SXH110" s="323"/>
      <c r="SXI110" s="323"/>
      <c r="SXJ110" s="323"/>
      <c r="SXK110" s="323"/>
      <c r="SXL110" s="323"/>
      <c r="SXM110" s="323"/>
      <c r="SXN110" s="323"/>
      <c r="SXO110" s="323"/>
      <c r="SXP110" s="323"/>
      <c r="SXQ110" s="323"/>
      <c r="SXR110" s="323"/>
      <c r="SXS110" s="323"/>
      <c r="SXT110" s="323"/>
      <c r="SXU110" s="323"/>
      <c r="SXV110" s="323"/>
      <c r="SXW110" s="323"/>
      <c r="SXX110" s="323"/>
      <c r="SXY110" s="323"/>
      <c r="SXZ110" s="323"/>
      <c r="SYA110" s="323"/>
      <c r="SYB110" s="323"/>
      <c r="SYC110" s="323"/>
      <c r="SYD110" s="323"/>
      <c r="SYE110" s="323"/>
      <c r="SYF110" s="323"/>
      <c r="SYG110" s="323"/>
      <c r="SYH110" s="323"/>
      <c r="SYI110" s="323"/>
      <c r="SYJ110" s="323"/>
      <c r="SYK110" s="323"/>
      <c r="SYL110" s="323"/>
      <c r="SYM110" s="323"/>
      <c r="SYN110" s="323"/>
      <c r="SYO110" s="323"/>
      <c r="SYP110" s="323"/>
      <c r="SYQ110" s="323"/>
      <c r="SYR110" s="323"/>
      <c r="SYS110" s="323"/>
      <c r="SYT110" s="323"/>
      <c r="SYU110" s="323"/>
      <c r="SYV110" s="323"/>
      <c r="SYW110" s="323"/>
      <c r="SYX110" s="323"/>
      <c r="SYY110" s="323"/>
      <c r="SYZ110" s="323"/>
      <c r="SZA110" s="323"/>
      <c r="SZB110" s="323"/>
      <c r="SZC110" s="323"/>
      <c r="SZD110" s="323"/>
      <c r="SZE110" s="323"/>
      <c r="SZF110" s="323"/>
      <c r="SZG110" s="323"/>
      <c r="SZH110" s="323"/>
      <c r="SZI110" s="323"/>
      <c r="SZJ110" s="323"/>
      <c r="SZK110" s="323"/>
      <c r="SZL110" s="323"/>
      <c r="SZM110" s="323"/>
      <c r="SZN110" s="323"/>
      <c r="SZO110" s="323"/>
      <c r="SZP110" s="323"/>
      <c r="SZQ110" s="323"/>
      <c r="SZR110" s="323"/>
      <c r="SZS110" s="323"/>
      <c r="SZT110" s="323"/>
      <c r="SZU110" s="323"/>
      <c r="SZV110" s="323"/>
      <c r="SZW110" s="323"/>
      <c r="SZX110" s="323"/>
      <c r="SZY110" s="323"/>
      <c r="SZZ110" s="323"/>
      <c r="TAA110" s="323"/>
      <c r="TAB110" s="323"/>
      <c r="TAC110" s="323"/>
      <c r="TAD110" s="323"/>
      <c r="TAE110" s="323"/>
      <c r="TAF110" s="323"/>
      <c r="TAG110" s="323"/>
      <c r="TAH110" s="323"/>
      <c r="TAI110" s="323"/>
      <c r="TAJ110" s="323"/>
      <c r="TAK110" s="323"/>
      <c r="TAL110" s="323"/>
      <c r="TAM110" s="323"/>
      <c r="TAN110" s="323"/>
      <c r="TAO110" s="323"/>
      <c r="TAP110" s="323"/>
      <c r="TAQ110" s="323"/>
      <c r="TAR110" s="323"/>
      <c r="TAS110" s="323"/>
      <c r="TAT110" s="323"/>
      <c r="TAU110" s="323"/>
      <c r="TAV110" s="323"/>
      <c r="TAW110" s="323"/>
      <c r="TAX110" s="323"/>
      <c r="TAY110" s="323"/>
      <c r="TAZ110" s="323"/>
      <c r="TBA110" s="323"/>
      <c r="TBB110" s="323"/>
      <c r="TBC110" s="323"/>
      <c r="TBD110" s="323"/>
      <c r="TBE110" s="323"/>
      <c r="TBF110" s="323"/>
      <c r="TBG110" s="323"/>
      <c r="TBH110" s="323"/>
      <c r="TBI110" s="323"/>
      <c r="TBJ110" s="323"/>
      <c r="TBK110" s="323"/>
      <c r="TBL110" s="323"/>
      <c r="TBM110" s="323"/>
      <c r="TBN110" s="323"/>
      <c r="TBO110" s="323"/>
      <c r="TBP110" s="323"/>
      <c r="TBQ110" s="323"/>
      <c r="TBR110" s="323"/>
      <c r="TBS110" s="323"/>
      <c r="TBT110" s="323"/>
      <c r="TBU110" s="323"/>
      <c r="TBV110" s="323"/>
      <c r="TBW110" s="323"/>
      <c r="TBX110" s="323"/>
      <c r="TBY110" s="323"/>
      <c r="TBZ110" s="323"/>
      <c r="TCA110" s="323"/>
      <c r="TCB110" s="323"/>
      <c r="TCC110" s="323"/>
      <c r="TCD110" s="323"/>
      <c r="TCE110" s="323"/>
      <c r="TCF110" s="323"/>
      <c r="TCG110" s="323"/>
      <c r="TCH110" s="323"/>
      <c r="TCI110" s="323"/>
      <c r="TCJ110" s="323"/>
      <c r="TCK110" s="323"/>
      <c r="TCL110" s="323"/>
      <c r="TCM110" s="323"/>
      <c r="TCN110" s="323"/>
      <c r="TCO110" s="323"/>
      <c r="TCP110" s="323"/>
      <c r="TCQ110" s="323"/>
      <c r="TCR110" s="323"/>
      <c r="TCS110" s="323"/>
      <c r="TCT110" s="323"/>
      <c r="TCU110" s="323"/>
      <c r="TCV110" s="323"/>
      <c r="TCW110" s="323"/>
      <c r="TCX110" s="323"/>
      <c r="TCY110" s="323"/>
      <c r="TCZ110" s="323"/>
      <c r="TDA110" s="323"/>
      <c r="TDB110" s="323"/>
      <c r="TDC110" s="323"/>
      <c r="TDD110" s="323"/>
      <c r="TDE110" s="323"/>
      <c r="TDF110" s="323"/>
      <c r="TDG110" s="323"/>
      <c r="TDH110" s="323"/>
      <c r="TDI110" s="323"/>
      <c r="TDJ110" s="323"/>
      <c r="TDK110" s="323"/>
      <c r="TDL110" s="323"/>
      <c r="TDM110" s="323"/>
      <c r="TDN110" s="323"/>
      <c r="TDO110" s="323"/>
      <c r="TDP110" s="323"/>
      <c r="TDQ110" s="323"/>
      <c r="TDR110" s="323"/>
      <c r="TDS110" s="323"/>
      <c r="TDT110" s="323"/>
      <c r="TDU110" s="323"/>
      <c r="TDV110" s="323"/>
      <c r="TDW110" s="323"/>
      <c r="TDX110" s="323"/>
      <c r="TDY110" s="323"/>
      <c r="TDZ110" s="323"/>
      <c r="TEA110" s="323"/>
      <c r="TEB110" s="323"/>
      <c r="TEC110" s="323"/>
      <c r="TED110" s="323"/>
      <c r="TEE110" s="323"/>
      <c r="TEF110" s="323"/>
      <c r="TEG110" s="323"/>
      <c r="TEH110" s="323"/>
      <c r="TEI110" s="323"/>
      <c r="TEJ110" s="323"/>
      <c r="TEK110" s="323"/>
      <c r="TEL110" s="323"/>
      <c r="TEM110" s="323"/>
      <c r="TEN110" s="323"/>
      <c r="TEO110" s="323"/>
      <c r="TEP110" s="323"/>
      <c r="TEQ110" s="323"/>
      <c r="TER110" s="323"/>
      <c r="TES110" s="323"/>
      <c r="TET110" s="323"/>
      <c r="TEU110" s="323"/>
      <c r="TEV110" s="323"/>
      <c r="TEW110" s="323"/>
      <c r="TEX110" s="323"/>
      <c r="TEY110" s="323"/>
      <c r="TEZ110" s="323"/>
      <c r="TFA110" s="323"/>
      <c r="TFB110" s="323"/>
      <c r="TFC110" s="323"/>
      <c r="TFD110" s="323"/>
      <c r="TFE110" s="323"/>
      <c r="TFF110" s="323"/>
      <c r="TFG110" s="323"/>
      <c r="TFH110" s="323"/>
      <c r="TFI110" s="323"/>
      <c r="TFJ110" s="323"/>
      <c r="TFK110" s="323"/>
      <c r="TFL110" s="323"/>
      <c r="TFM110" s="323"/>
      <c r="TFN110" s="323"/>
      <c r="TFO110" s="323"/>
      <c r="TFP110" s="323"/>
      <c r="TFQ110" s="323"/>
      <c r="TFR110" s="323"/>
      <c r="TFS110" s="323"/>
      <c r="TFT110" s="323"/>
      <c r="TFU110" s="323"/>
      <c r="TFV110" s="323"/>
      <c r="TFW110" s="323"/>
      <c r="TFX110" s="323"/>
      <c r="TFY110" s="323"/>
      <c r="TFZ110" s="323"/>
      <c r="TGA110" s="323"/>
      <c r="TGB110" s="323"/>
      <c r="TGC110" s="323"/>
      <c r="TGD110" s="323"/>
      <c r="TGE110" s="323"/>
      <c r="TGF110" s="323"/>
      <c r="TGG110" s="323"/>
      <c r="TGH110" s="323"/>
      <c r="TGI110" s="323"/>
      <c r="TGJ110" s="323"/>
      <c r="TGK110" s="323"/>
      <c r="TGL110" s="323"/>
      <c r="TGM110" s="323"/>
      <c r="TGN110" s="323"/>
      <c r="TGO110" s="323"/>
      <c r="TGP110" s="323"/>
      <c r="TGQ110" s="323"/>
      <c r="TGR110" s="323"/>
      <c r="TGS110" s="323"/>
      <c r="TGT110" s="323"/>
      <c r="TGU110" s="323"/>
      <c r="TGV110" s="323"/>
      <c r="TGW110" s="323"/>
      <c r="TGX110" s="323"/>
      <c r="TGY110" s="323"/>
      <c r="TGZ110" s="323"/>
      <c r="THA110" s="323"/>
      <c r="THB110" s="323"/>
      <c r="THC110" s="323"/>
      <c r="THD110" s="323"/>
      <c r="THE110" s="323"/>
      <c r="THF110" s="323"/>
      <c r="THG110" s="323"/>
      <c r="THH110" s="323"/>
      <c r="THI110" s="323"/>
      <c r="THJ110" s="323"/>
      <c r="THK110" s="323"/>
      <c r="THL110" s="323"/>
      <c r="THM110" s="323"/>
      <c r="THN110" s="323"/>
      <c r="THO110" s="323"/>
      <c r="THP110" s="323"/>
      <c r="THQ110" s="323"/>
      <c r="THR110" s="323"/>
      <c r="THS110" s="323"/>
      <c r="THT110" s="323"/>
      <c r="THU110" s="323"/>
      <c r="THV110" s="323"/>
      <c r="THW110" s="323"/>
      <c r="THX110" s="323"/>
      <c r="THY110" s="323"/>
      <c r="THZ110" s="323"/>
      <c r="TIA110" s="323"/>
      <c r="TIB110" s="323"/>
      <c r="TIC110" s="323"/>
      <c r="TID110" s="323"/>
      <c r="TIE110" s="323"/>
      <c r="TIF110" s="323"/>
      <c r="TIG110" s="323"/>
      <c r="TIH110" s="323"/>
      <c r="TII110" s="323"/>
      <c r="TIJ110" s="323"/>
      <c r="TIK110" s="323"/>
      <c r="TIL110" s="323"/>
      <c r="TIM110" s="323"/>
      <c r="TIN110" s="323"/>
      <c r="TIO110" s="323"/>
      <c r="TIP110" s="323"/>
      <c r="TIQ110" s="323"/>
      <c r="TIR110" s="323"/>
      <c r="TIS110" s="323"/>
      <c r="TIT110" s="323"/>
      <c r="TIU110" s="323"/>
      <c r="TIV110" s="323"/>
      <c r="TIW110" s="323"/>
      <c r="TIX110" s="323"/>
      <c r="TIY110" s="323"/>
      <c r="TIZ110" s="323"/>
      <c r="TJA110" s="323"/>
      <c r="TJB110" s="323"/>
      <c r="TJC110" s="323"/>
      <c r="TJD110" s="323"/>
      <c r="TJE110" s="323"/>
      <c r="TJF110" s="323"/>
      <c r="TJG110" s="323"/>
      <c r="TJH110" s="323"/>
      <c r="TJI110" s="323"/>
      <c r="TJJ110" s="323"/>
      <c r="TJK110" s="323"/>
      <c r="TJL110" s="323"/>
      <c r="TJM110" s="323"/>
      <c r="TJN110" s="323"/>
      <c r="TJO110" s="323"/>
      <c r="TJP110" s="323"/>
      <c r="TJQ110" s="323"/>
      <c r="TJR110" s="323"/>
      <c r="TJS110" s="323"/>
      <c r="TJT110" s="323"/>
      <c r="TJU110" s="323"/>
      <c r="TJV110" s="323"/>
      <c r="TJW110" s="323"/>
      <c r="TJX110" s="323"/>
      <c r="TJY110" s="323"/>
      <c r="TJZ110" s="323"/>
      <c r="TKA110" s="323"/>
      <c r="TKB110" s="323"/>
      <c r="TKC110" s="323"/>
      <c r="TKD110" s="323"/>
      <c r="TKE110" s="323"/>
      <c r="TKF110" s="323"/>
      <c r="TKG110" s="323"/>
      <c r="TKH110" s="323"/>
      <c r="TKI110" s="323"/>
      <c r="TKJ110" s="323"/>
      <c r="TKK110" s="323"/>
      <c r="TKL110" s="323"/>
      <c r="TKM110" s="323"/>
      <c r="TKN110" s="323"/>
      <c r="TKO110" s="323"/>
      <c r="TKP110" s="323"/>
      <c r="TKQ110" s="323"/>
      <c r="TKR110" s="323"/>
      <c r="TKS110" s="323"/>
      <c r="TKT110" s="323"/>
      <c r="TKU110" s="323"/>
      <c r="TKV110" s="323"/>
      <c r="TKW110" s="323"/>
      <c r="TKX110" s="323"/>
      <c r="TKY110" s="323"/>
      <c r="TKZ110" s="323"/>
      <c r="TLA110" s="323"/>
      <c r="TLB110" s="323"/>
      <c r="TLC110" s="323"/>
      <c r="TLD110" s="323"/>
      <c r="TLE110" s="323"/>
      <c r="TLF110" s="323"/>
      <c r="TLG110" s="323"/>
      <c r="TLH110" s="323"/>
      <c r="TLI110" s="323"/>
      <c r="TLJ110" s="323"/>
      <c r="TLK110" s="323"/>
      <c r="TLL110" s="323"/>
      <c r="TLM110" s="323"/>
      <c r="TLN110" s="323"/>
      <c r="TLO110" s="323"/>
      <c r="TLP110" s="323"/>
      <c r="TLQ110" s="323"/>
      <c r="TLR110" s="323"/>
      <c r="TLS110" s="323"/>
      <c r="TLT110" s="323"/>
      <c r="TLU110" s="323"/>
      <c r="TLV110" s="323"/>
      <c r="TLW110" s="323"/>
      <c r="TLX110" s="323"/>
      <c r="TLY110" s="323"/>
      <c r="TLZ110" s="323"/>
      <c r="TMA110" s="323"/>
      <c r="TMB110" s="323"/>
      <c r="TMC110" s="323"/>
      <c r="TMD110" s="323"/>
      <c r="TME110" s="323"/>
      <c r="TMF110" s="323"/>
      <c r="TMG110" s="323"/>
      <c r="TMH110" s="323"/>
      <c r="TMI110" s="323"/>
      <c r="TMJ110" s="323"/>
      <c r="TMK110" s="323"/>
      <c r="TML110" s="323"/>
      <c r="TMM110" s="323"/>
      <c r="TMN110" s="323"/>
      <c r="TMO110" s="323"/>
      <c r="TMP110" s="323"/>
      <c r="TMQ110" s="323"/>
      <c r="TMR110" s="323"/>
      <c r="TMS110" s="323"/>
      <c r="TMT110" s="323"/>
      <c r="TMU110" s="323"/>
      <c r="TMV110" s="323"/>
      <c r="TMW110" s="323"/>
      <c r="TMX110" s="323"/>
      <c r="TMY110" s="323"/>
      <c r="TMZ110" s="323"/>
      <c r="TNA110" s="323"/>
      <c r="TNB110" s="323"/>
      <c r="TNC110" s="323"/>
      <c r="TND110" s="323"/>
      <c r="TNE110" s="323"/>
      <c r="TNF110" s="323"/>
      <c r="TNG110" s="323"/>
      <c r="TNH110" s="323"/>
      <c r="TNI110" s="323"/>
      <c r="TNJ110" s="323"/>
      <c r="TNK110" s="323"/>
      <c r="TNL110" s="323"/>
      <c r="TNM110" s="323"/>
      <c r="TNN110" s="323"/>
      <c r="TNO110" s="323"/>
      <c r="TNP110" s="323"/>
      <c r="TNQ110" s="323"/>
      <c r="TNR110" s="323"/>
      <c r="TNS110" s="323"/>
      <c r="TNT110" s="323"/>
      <c r="TNU110" s="323"/>
      <c r="TNV110" s="323"/>
      <c r="TNW110" s="323"/>
      <c r="TNX110" s="323"/>
      <c r="TNY110" s="323"/>
      <c r="TNZ110" s="323"/>
      <c r="TOA110" s="323"/>
      <c r="TOB110" s="323"/>
      <c r="TOC110" s="323"/>
      <c r="TOD110" s="323"/>
      <c r="TOE110" s="323"/>
      <c r="TOF110" s="323"/>
      <c r="TOG110" s="323"/>
      <c r="TOH110" s="323"/>
      <c r="TOI110" s="323"/>
      <c r="TOJ110" s="323"/>
      <c r="TOK110" s="323"/>
      <c r="TOL110" s="323"/>
      <c r="TOM110" s="323"/>
      <c r="TON110" s="323"/>
      <c r="TOO110" s="323"/>
      <c r="TOP110" s="323"/>
      <c r="TOQ110" s="323"/>
      <c r="TOR110" s="323"/>
      <c r="TOS110" s="323"/>
      <c r="TOT110" s="323"/>
      <c r="TOU110" s="323"/>
      <c r="TOV110" s="323"/>
      <c r="TOW110" s="323"/>
      <c r="TOX110" s="323"/>
      <c r="TOY110" s="323"/>
      <c r="TOZ110" s="323"/>
      <c r="TPA110" s="323"/>
      <c r="TPB110" s="323"/>
      <c r="TPC110" s="323"/>
      <c r="TPD110" s="323"/>
      <c r="TPE110" s="323"/>
      <c r="TPF110" s="323"/>
      <c r="TPG110" s="323"/>
      <c r="TPH110" s="323"/>
      <c r="TPI110" s="323"/>
      <c r="TPJ110" s="323"/>
      <c r="TPK110" s="323"/>
      <c r="TPL110" s="323"/>
      <c r="TPM110" s="323"/>
      <c r="TPN110" s="323"/>
      <c r="TPO110" s="323"/>
      <c r="TPP110" s="323"/>
      <c r="TPQ110" s="323"/>
      <c r="TPR110" s="323"/>
      <c r="TPS110" s="323"/>
      <c r="TPT110" s="323"/>
      <c r="TPU110" s="323"/>
      <c r="TPV110" s="323"/>
      <c r="TPW110" s="323"/>
      <c r="TPX110" s="323"/>
      <c r="TPY110" s="323"/>
      <c r="TPZ110" s="323"/>
      <c r="TQA110" s="323"/>
      <c r="TQB110" s="323"/>
      <c r="TQC110" s="323"/>
      <c r="TQD110" s="323"/>
      <c r="TQE110" s="323"/>
      <c r="TQF110" s="323"/>
      <c r="TQG110" s="323"/>
      <c r="TQH110" s="323"/>
      <c r="TQI110" s="323"/>
      <c r="TQJ110" s="323"/>
      <c r="TQK110" s="323"/>
      <c r="TQL110" s="323"/>
      <c r="TQM110" s="323"/>
      <c r="TQN110" s="323"/>
      <c r="TQO110" s="323"/>
      <c r="TQP110" s="323"/>
      <c r="TQQ110" s="323"/>
      <c r="TQR110" s="323"/>
      <c r="TQS110" s="323"/>
      <c r="TQT110" s="323"/>
      <c r="TQU110" s="323"/>
      <c r="TQV110" s="323"/>
      <c r="TQW110" s="323"/>
      <c r="TQX110" s="323"/>
      <c r="TQY110" s="323"/>
      <c r="TQZ110" s="323"/>
      <c r="TRA110" s="323"/>
      <c r="TRB110" s="323"/>
      <c r="TRC110" s="323"/>
      <c r="TRD110" s="323"/>
      <c r="TRE110" s="323"/>
      <c r="TRF110" s="323"/>
      <c r="TRG110" s="323"/>
      <c r="TRH110" s="323"/>
      <c r="TRI110" s="323"/>
      <c r="TRJ110" s="323"/>
      <c r="TRK110" s="323"/>
      <c r="TRL110" s="323"/>
      <c r="TRM110" s="323"/>
      <c r="TRN110" s="323"/>
      <c r="TRO110" s="323"/>
      <c r="TRP110" s="323"/>
      <c r="TRQ110" s="323"/>
      <c r="TRR110" s="323"/>
      <c r="TRS110" s="323"/>
      <c r="TRT110" s="323"/>
      <c r="TRU110" s="323"/>
      <c r="TRV110" s="323"/>
      <c r="TRW110" s="323"/>
      <c r="TRX110" s="323"/>
      <c r="TRY110" s="323"/>
      <c r="TRZ110" s="323"/>
      <c r="TSA110" s="323"/>
      <c r="TSB110" s="323"/>
      <c r="TSC110" s="323"/>
      <c r="TSD110" s="323"/>
      <c r="TSE110" s="323"/>
      <c r="TSF110" s="323"/>
      <c r="TSG110" s="323"/>
      <c r="TSH110" s="323"/>
      <c r="TSI110" s="323"/>
      <c r="TSJ110" s="323"/>
      <c r="TSK110" s="323"/>
      <c r="TSL110" s="323"/>
      <c r="TSM110" s="323"/>
      <c r="TSN110" s="323"/>
      <c r="TSO110" s="323"/>
      <c r="TSP110" s="323"/>
      <c r="TSQ110" s="323"/>
      <c r="TSR110" s="323"/>
      <c r="TSS110" s="323"/>
      <c r="TST110" s="323"/>
      <c r="TSU110" s="323"/>
      <c r="TSV110" s="323"/>
      <c r="TSW110" s="323"/>
      <c r="TSX110" s="323"/>
      <c r="TSY110" s="323"/>
      <c r="TSZ110" s="323"/>
      <c r="TTA110" s="323"/>
      <c r="TTB110" s="323"/>
      <c r="TTC110" s="323"/>
      <c r="TTD110" s="323"/>
      <c r="TTE110" s="323"/>
      <c r="TTF110" s="323"/>
      <c r="TTG110" s="323"/>
      <c r="TTH110" s="323"/>
      <c r="TTI110" s="323"/>
      <c r="TTJ110" s="323"/>
      <c r="TTK110" s="323"/>
      <c r="TTL110" s="323"/>
      <c r="TTM110" s="323"/>
      <c r="TTN110" s="323"/>
      <c r="TTO110" s="323"/>
      <c r="TTP110" s="323"/>
      <c r="TTQ110" s="323"/>
      <c r="TTR110" s="323"/>
      <c r="TTS110" s="323"/>
      <c r="TTT110" s="323"/>
      <c r="TTU110" s="323"/>
      <c r="TTV110" s="323"/>
      <c r="TTW110" s="323"/>
      <c r="TTX110" s="323"/>
      <c r="TTY110" s="323"/>
      <c r="TTZ110" s="323"/>
      <c r="TUA110" s="323"/>
      <c r="TUB110" s="323"/>
      <c r="TUC110" s="323"/>
      <c r="TUD110" s="323"/>
      <c r="TUE110" s="323"/>
      <c r="TUF110" s="323"/>
      <c r="TUG110" s="323"/>
      <c r="TUH110" s="323"/>
      <c r="TUI110" s="323"/>
      <c r="TUJ110" s="323"/>
      <c r="TUK110" s="323"/>
      <c r="TUL110" s="323"/>
      <c r="TUM110" s="323"/>
      <c r="TUN110" s="323"/>
      <c r="TUO110" s="323"/>
      <c r="TUP110" s="323"/>
      <c r="TUQ110" s="323"/>
      <c r="TUR110" s="323"/>
      <c r="TUS110" s="323"/>
      <c r="TUT110" s="323"/>
      <c r="TUU110" s="323"/>
      <c r="TUV110" s="323"/>
      <c r="TUW110" s="323"/>
      <c r="TUX110" s="323"/>
      <c r="TUY110" s="323"/>
      <c r="TUZ110" s="323"/>
      <c r="TVA110" s="323"/>
      <c r="TVB110" s="323"/>
      <c r="TVC110" s="323"/>
      <c r="TVD110" s="323"/>
      <c r="TVE110" s="323"/>
      <c r="TVF110" s="323"/>
      <c r="TVG110" s="323"/>
      <c r="TVH110" s="323"/>
      <c r="TVI110" s="323"/>
      <c r="TVJ110" s="323"/>
      <c r="TVK110" s="323"/>
      <c r="TVL110" s="323"/>
      <c r="TVM110" s="323"/>
      <c r="TVN110" s="323"/>
      <c r="TVO110" s="323"/>
      <c r="TVP110" s="323"/>
      <c r="TVQ110" s="323"/>
      <c r="TVR110" s="323"/>
      <c r="TVS110" s="323"/>
      <c r="TVT110" s="323"/>
      <c r="TVU110" s="323"/>
      <c r="TVV110" s="323"/>
      <c r="TVW110" s="323"/>
      <c r="TVX110" s="323"/>
      <c r="TVY110" s="323"/>
      <c r="TVZ110" s="323"/>
      <c r="TWA110" s="323"/>
      <c r="TWB110" s="323"/>
      <c r="TWC110" s="323"/>
      <c r="TWD110" s="323"/>
      <c r="TWE110" s="323"/>
      <c r="TWF110" s="323"/>
      <c r="TWG110" s="323"/>
      <c r="TWH110" s="323"/>
      <c r="TWI110" s="323"/>
      <c r="TWJ110" s="323"/>
      <c r="TWK110" s="323"/>
      <c r="TWL110" s="323"/>
      <c r="TWM110" s="323"/>
      <c r="TWN110" s="323"/>
      <c r="TWO110" s="323"/>
      <c r="TWP110" s="323"/>
      <c r="TWQ110" s="323"/>
      <c r="TWR110" s="323"/>
      <c r="TWS110" s="323"/>
      <c r="TWT110" s="323"/>
      <c r="TWU110" s="323"/>
      <c r="TWV110" s="323"/>
      <c r="TWW110" s="323"/>
      <c r="TWX110" s="323"/>
      <c r="TWY110" s="323"/>
      <c r="TWZ110" s="323"/>
      <c r="TXA110" s="323"/>
      <c r="TXB110" s="323"/>
      <c r="TXC110" s="323"/>
      <c r="TXD110" s="323"/>
      <c r="TXE110" s="323"/>
      <c r="TXF110" s="323"/>
      <c r="TXG110" s="323"/>
      <c r="TXH110" s="323"/>
      <c r="TXI110" s="323"/>
      <c r="TXJ110" s="323"/>
      <c r="TXK110" s="323"/>
      <c r="TXL110" s="323"/>
      <c r="TXM110" s="323"/>
      <c r="TXN110" s="323"/>
      <c r="TXO110" s="323"/>
      <c r="TXP110" s="323"/>
      <c r="TXQ110" s="323"/>
      <c r="TXR110" s="323"/>
      <c r="TXS110" s="323"/>
      <c r="TXT110" s="323"/>
      <c r="TXU110" s="323"/>
      <c r="TXV110" s="323"/>
      <c r="TXW110" s="323"/>
      <c r="TXX110" s="323"/>
      <c r="TXY110" s="323"/>
      <c r="TXZ110" s="323"/>
      <c r="TYA110" s="323"/>
      <c r="TYB110" s="323"/>
      <c r="TYC110" s="323"/>
      <c r="TYD110" s="323"/>
      <c r="TYE110" s="323"/>
      <c r="TYF110" s="323"/>
      <c r="TYG110" s="323"/>
      <c r="TYH110" s="323"/>
      <c r="TYI110" s="323"/>
      <c r="TYJ110" s="323"/>
      <c r="TYK110" s="323"/>
      <c r="TYL110" s="323"/>
      <c r="TYM110" s="323"/>
      <c r="TYN110" s="323"/>
      <c r="TYO110" s="323"/>
      <c r="TYP110" s="323"/>
      <c r="TYQ110" s="323"/>
      <c r="TYR110" s="323"/>
      <c r="TYS110" s="323"/>
      <c r="TYT110" s="323"/>
      <c r="TYU110" s="323"/>
      <c r="TYV110" s="323"/>
      <c r="TYW110" s="323"/>
      <c r="TYX110" s="323"/>
      <c r="TYY110" s="323"/>
      <c r="TYZ110" s="323"/>
      <c r="TZA110" s="323"/>
      <c r="TZB110" s="323"/>
      <c r="TZC110" s="323"/>
      <c r="TZD110" s="323"/>
      <c r="TZE110" s="323"/>
      <c r="TZF110" s="323"/>
      <c r="TZG110" s="323"/>
      <c r="TZH110" s="323"/>
      <c r="TZI110" s="323"/>
      <c r="TZJ110" s="323"/>
      <c r="TZK110" s="323"/>
      <c r="TZL110" s="323"/>
      <c r="TZM110" s="323"/>
      <c r="TZN110" s="323"/>
      <c r="TZO110" s="323"/>
      <c r="TZP110" s="323"/>
      <c r="TZQ110" s="323"/>
      <c r="TZR110" s="323"/>
      <c r="TZS110" s="323"/>
      <c r="TZT110" s="323"/>
      <c r="TZU110" s="323"/>
      <c r="TZV110" s="323"/>
      <c r="TZW110" s="323"/>
      <c r="TZX110" s="323"/>
      <c r="TZY110" s="323"/>
      <c r="TZZ110" s="323"/>
      <c r="UAA110" s="323"/>
      <c r="UAB110" s="323"/>
      <c r="UAC110" s="323"/>
      <c r="UAD110" s="323"/>
      <c r="UAE110" s="323"/>
      <c r="UAF110" s="323"/>
      <c r="UAG110" s="323"/>
      <c r="UAH110" s="323"/>
      <c r="UAI110" s="323"/>
      <c r="UAJ110" s="323"/>
      <c r="UAK110" s="323"/>
      <c r="UAL110" s="323"/>
      <c r="UAM110" s="323"/>
      <c r="UAN110" s="323"/>
      <c r="UAO110" s="323"/>
      <c r="UAP110" s="323"/>
      <c r="UAQ110" s="323"/>
      <c r="UAR110" s="323"/>
      <c r="UAS110" s="323"/>
      <c r="UAT110" s="323"/>
      <c r="UAU110" s="323"/>
      <c r="UAV110" s="323"/>
      <c r="UAW110" s="323"/>
      <c r="UAX110" s="323"/>
      <c r="UAY110" s="323"/>
      <c r="UAZ110" s="323"/>
      <c r="UBA110" s="323"/>
      <c r="UBB110" s="323"/>
      <c r="UBC110" s="323"/>
      <c r="UBD110" s="323"/>
      <c r="UBE110" s="323"/>
      <c r="UBF110" s="323"/>
      <c r="UBG110" s="323"/>
      <c r="UBH110" s="323"/>
      <c r="UBI110" s="323"/>
      <c r="UBJ110" s="323"/>
      <c r="UBK110" s="323"/>
      <c r="UBL110" s="323"/>
      <c r="UBM110" s="323"/>
      <c r="UBN110" s="323"/>
      <c r="UBO110" s="323"/>
      <c r="UBP110" s="323"/>
      <c r="UBQ110" s="323"/>
      <c r="UBR110" s="323"/>
      <c r="UBS110" s="323"/>
      <c r="UBT110" s="323"/>
      <c r="UBU110" s="323"/>
      <c r="UBV110" s="323"/>
      <c r="UBW110" s="323"/>
      <c r="UBX110" s="323"/>
      <c r="UBY110" s="323"/>
      <c r="UBZ110" s="323"/>
      <c r="UCA110" s="323"/>
      <c r="UCB110" s="323"/>
      <c r="UCC110" s="323"/>
      <c r="UCD110" s="323"/>
      <c r="UCE110" s="323"/>
      <c r="UCF110" s="323"/>
      <c r="UCG110" s="323"/>
      <c r="UCH110" s="323"/>
      <c r="UCI110" s="323"/>
      <c r="UCJ110" s="323"/>
      <c r="UCK110" s="323"/>
      <c r="UCL110" s="323"/>
      <c r="UCM110" s="323"/>
      <c r="UCN110" s="323"/>
      <c r="UCO110" s="323"/>
      <c r="UCP110" s="323"/>
      <c r="UCQ110" s="323"/>
      <c r="UCR110" s="323"/>
      <c r="UCS110" s="323"/>
      <c r="UCT110" s="323"/>
      <c r="UCU110" s="323"/>
      <c r="UCV110" s="323"/>
      <c r="UCW110" s="323"/>
      <c r="UCX110" s="323"/>
      <c r="UCY110" s="323"/>
      <c r="UCZ110" s="323"/>
      <c r="UDA110" s="323"/>
      <c r="UDB110" s="323"/>
      <c r="UDC110" s="323"/>
      <c r="UDD110" s="323"/>
      <c r="UDE110" s="323"/>
      <c r="UDF110" s="323"/>
      <c r="UDG110" s="323"/>
      <c r="UDH110" s="323"/>
      <c r="UDI110" s="323"/>
      <c r="UDJ110" s="323"/>
      <c r="UDK110" s="323"/>
      <c r="UDL110" s="323"/>
      <c r="UDM110" s="323"/>
      <c r="UDN110" s="323"/>
      <c r="UDO110" s="323"/>
      <c r="UDP110" s="323"/>
      <c r="UDQ110" s="323"/>
      <c r="UDR110" s="323"/>
      <c r="UDS110" s="323"/>
      <c r="UDT110" s="323"/>
      <c r="UDU110" s="323"/>
      <c r="UDV110" s="323"/>
      <c r="UDW110" s="323"/>
      <c r="UDX110" s="323"/>
      <c r="UDY110" s="323"/>
      <c r="UDZ110" s="323"/>
      <c r="UEA110" s="323"/>
      <c r="UEB110" s="323"/>
      <c r="UEC110" s="323"/>
      <c r="UED110" s="323"/>
      <c r="UEE110" s="323"/>
      <c r="UEF110" s="323"/>
      <c r="UEG110" s="323"/>
      <c r="UEH110" s="323"/>
      <c r="UEI110" s="323"/>
      <c r="UEJ110" s="323"/>
      <c r="UEK110" s="323"/>
      <c r="UEL110" s="323"/>
      <c r="UEM110" s="323"/>
      <c r="UEN110" s="323"/>
      <c r="UEO110" s="323"/>
      <c r="UEP110" s="323"/>
      <c r="UEQ110" s="323"/>
      <c r="UER110" s="323"/>
      <c r="UES110" s="323"/>
      <c r="UET110" s="323"/>
      <c r="UEU110" s="323"/>
      <c r="UEV110" s="323"/>
      <c r="UEW110" s="323"/>
      <c r="UEX110" s="323"/>
      <c r="UEY110" s="323"/>
      <c r="UEZ110" s="323"/>
      <c r="UFA110" s="323"/>
      <c r="UFB110" s="323"/>
      <c r="UFC110" s="323"/>
      <c r="UFD110" s="323"/>
      <c r="UFE110" s="323"/>
      <c r="UFF110" s="323"/>
      <c r="UFG110" s="323"/>
      <c r="UFH110" s="323"/>
      <c r="UFI110" s="323"/>
      <c r="UFJ110" s="323"/>
      <c r="UFK110" s="323"/>
      <c r="UFL110" s="323"/>
      <c r="UFM110" s="323"/>
      <c r="UFN110" s="323"/>
      <c r="UFO110" s="323"/>
      <c r="UFP110" s="323"/>
      <c r="UFQ110" s="323"/>
      <c r="UFR110" s="323"/>
      <c r="UFS110" s="323"/>
      <c r="UFT110" s="323"/>
      <c r="UFU110" s="323"/>
      <c r="UFV110" s="323"/>
      <c r="UFW110" s="323"/>
      <c r="UFX110" s="323"/>
      <c r="UFY110" s="323"/>
      <c r="UFZ110" s="323"/>
      <c r="UGA110" s="323"/>
      <c r="UGB110" s="323"/>
      <c r="UGC110" s="323"/>
      <c r="UGD110" s="323"/>
      <c r="UGE110" s="323"/>
      <c r="UGF110" s="323"/>
      <c r="UGG110" s="323"/>
      <c r="UGH110" s="323"/>
      <c r="UGI110" s="323"/>
      <c r="UGJ110" s="323"/>
      <c r="UGK110" s="323"/>
      <c r="UGL110" s="323"/>
      <c r="UGM110" s="323"/>
      <c r="UGN110" s="323"/>
      <c r="UGO110" s="323"/>
      <c r="UGP110" s="323"/>
      <c r="UGQ110" s="323"/>
      <c r="UGR110" s="323"/>
      <c r="UGS110" s="323"/>
      <c r="UGT110" s="323"/>
      <c r="UGU110" s="323"/>
      <c r="UGV110" s="323"/>
      <c r="UGW110" s="323"/>
      <c r="UGX110" s="323"/>
      <c r="UGY110" s="323"/>
      <c r="UGZ110" s="323"/>
      <c r="UHA110" s="323"/>
      <c r="UHB110" s="323"/>
      <c r="UHC110" s="323"/>
      <c r="UHD110" s="323"/>
      <c r="UHE110" s="323"/>
      <c r="UHF110" s="323"/>
      <c r="UHG110" s="323"/>
      <c r="UHH110" s="323"/>
      <c r="UHI110" s="323"/>
      <c r="UHJ110" s="323"/>
      <c r="UHK110" s="323"/>
      <c r="UHL110" s="323"/>
      <c r="UHM110" s="323"/>
      <c r="UHN110" s="323"/>
      <c r="UHO110" s="323"/>
      <c r="UHP110" s="323"/>
      <c r="UHQ110" s="323"/>
      <c r="UHR110" s="323"/>
      <c r="UHS110" s="323"/>
      <c r="UHT110" s="323"/>
      <c r="UHU110" s="323"/>
      <c r="UHV110" s="323"/>
      <c r="UHW110" s="323"/>
      <c r="UHX110" s="323"/>
      <c r="UHY110" s="323"/>
      <c r="UHZ110" s="323"/>
      <c r="UIA110" s="323"/>
      <c r="UIB110" s="323"/>
      <c r="UIC110" s="323"/>
      <c r="UID110" s="323"/>
      <c r="UIE110" s="323"/>
      <c r="UIF110" s="323"/>
      <c r="UIG110" s="323"/>
      <c r="UIH110" s="323"/>
      <c r="UII110" s="323"/>
      <c r="UIJ110" s="323"/>
      <c r="UIK110" s="323"/>
      <c r="UIL110" s="323"/>
      <c r="UIM110" s="323"/>
      <c r="UIN110" s="323"/>
      <c r="UIO110" s="323"/>
      <c r="UIP110" s="323"/>
      <c r="UIQ110" s="323"/>
      <c r="UIR110" s="323"/>
      <c r="UIS110" s="323"/>
      <c r="UIT110" s="323"/>
      <c r="UIU110" s="323"/>
      <c r="UIV110" s="323"/>
      <c r="UIW110" s="323"/>
      <c r="UIX110" s="323"/>
      <c r="UIY110" s="323"/>
      <c r="UIZ110" s="323"/>
      <c r="UJA110" s="323"/>
      <c r="UJB110" s="323"/>
      <c r="UJC110" s="323"/>
      <c r="UJD110" s="323"/>
      <c r="UJE110" s="323"/>
      <c r="UJF110" s="323"/>
      <c r="UJG110" s="323"/>
      <c r="UJH110" s="323"/>
      <c r="UJI110" s="323"/>
      <c r="UJJ110" s="323"/>
      <c r="UJK110" s="323"/>
      <c r="UJL110" s="323"/>
      <c r="UJM110" s="323"/>
      <c r="UJN110" s="323"/>
      <c r="UJO110" s="323"/>
      <c r="UJP110" s="323"/>
      <c r="UJQ110" s="323"/>
      <c r="UJR110" s="323"/>
      <c r="UJS110" s="323"/>
      <c r="UJT110" s="323"/>
      <c r="UJU110" s="323"/>
      <c r="UJV110" s="323"/>
      <c r="UJW110" s="323"/>
      <c r="UJX110" s="323"/>
      <c r="UJY110" s="323"/>
      <c r="UJZ110" s="323"/>
      <c r="UKA110" s="323"/>
      <c r="UKB110" s="323"/>
      <c r="UKC110" s="323"/>
      <c r="UKD110" s="323"/>
      <c r="UKE110" s="323"/>
      <c r="UKF110" s="323"/>
      <c r="UKG110" s="323"/>
      <c r="UKH110" s="323"/>
      <c r="UKI110" s="323"/>
      <c r="UKJ110" s="323"/>
      <c r="UKK110" s="323"/>
      <c r="UKL110" s="323"/>
      <c r="UKM110" s="323"/>
      <c r="UKN110" s="323"/>
      <c r="UKO110" s="323"/>
      <c r="UKP110" s="323"/>
      <c r="UKQ110" s="323"/>
      <c r="UKR110" s="323"/>
      <c r="UKS110" s="323"/>
      <c r="UKT110" s="323"/>
      <c r="UKU110" s="323"/>
      <c r="UKV110" s="323"/>
      <c r="UKW110" s="323"/>
      <c r="UKX110" s="323"/>
      <c r="UKY110" s="323"/>
      <c r="UKZ110" s="323"/>
      <c r="ULA110" s="323"/>
      <c r="ULB110" s="323"/>
      <c r="ULC110" s="323"/>
      <c r="ULD110" s="323"/>
      <c r="ULE110" s="323"/>
      <c r="ULF110" s="323"/>
      <c r="ULG110" s="323"/>
      <c r="ULH110" s="323"/>
      <c r="ULI110" s="323"/>
      <c r="ULJ110" s="323"/>
      <c r="ULK110" s="323"/>
      <c r="ULL110" s="323"/>
      <c r="ULM110" s="323"/>
      <c r="ULN110" s="323"/>
      <c r="ULO110" s="323"/>
      <c r="ULP110" s="323"/>
      <c r="ULQ110" s="323"/>
      <c r="ULR110" s="323"/>
      <c r="ULS110" s="323"/>
      <c r="ULT110" s="323"/>
      <c r="ULU110" s="323"/>
      <c r="ULV110" s="323"/>
      <c r="ULW110" s="323"/>
      <c r="ULX110" s="323"/>
      <c r="ULY110" s="323"/>
      <c r="ULZ110" s="323"/>
      <c r="UMA110" s="323"/>
      <c r="UMB110" s="323"/>
      <c r="UMC110" s="323"/>
      <c r="UMD110" s="323"/>
      <c r="UME110" s="323"/>
      <c r="UMF110" s="323"/>
      <c r="UMG110" s="323"/>
      <c r="UMH110" s="323"/>
      <c r="UMI110" s="323"/>
      <c r="UMJ110" s="323"/>
      <c r="UMK110" s="323"/>
      <c r="UML110" s="323"/>
      <c r="UMM110" s="323"/>
      <c r="UMN110" s="323"/>
      <c r="UMO110" s="323"/>
      <c r="UMP110" s="323"/>
      <c r="UMQ110" s="323"/>
      <c r="UMR110" s="323"/>
      <c r="UMS110" s="323"/>
      <c r="UMT110" s="323"/>
      <c r="UMU110" s="323"/>
      <c r="UMV110" s="323"/>
      <c r="UMW110" s="323"/>
      <c r="UMX110" s="323"/>
      <c r="UMY110" s="323"/>
      <c r="UMZ110" s="323"/>
      <c r="UNA110" s="323"/>
      <c r="UNB110" s="323"/>
      <c r="UNC110" s="323"/>
      <c r="UND110" s="323"/>
      <c r="UNE110" s="323"/>
      <c r="UNF110" s="323"/>
      <c r="UNG110" s="323"/>
      <c r="UNH110" s="323"/>
      <c r="UNI110" s="323"/>
      <c r="UNJ110" s="323"/>
      <c r="UNK110" s="323"/>
      <c r="UNL110" s="323"/>
      <c r="UNM110" s="323"/>
      <c r="UNN110" s="323"/>
      <c r="UNO110" s="323"/>
      <c r="UNP110" s="323"/>
      <c r="UNQ110" s="323"/>
      <c r="UNR110" s="323"/>
      <c r="UNS110" s="323"/>
      <c r="UNT110" s="323"/>
      <c r="UNU110" s="323"/>
      <c r="UNV110" s="323"/>
      <c r="UNW110" s="323"/>
      <c r="UNX110" s="323"/>
      <c r="UNY110" s="323"/>
      <c r="UNZ110" s="323"/>
      <c r="UOA110" s="323"/>
      <c r="UOB110" s="323"/>
      <c r="UOC110" s="323"/>
      <c r="UOD110" s="323"/>
      <c r="UOE110" s="323"/>
      <c r="UOF110" s="323"/>
      <c r="UOG110" s="323"/>
      <c r="UOH110" s="323"/>
      <c r="UOI110" s="323"/>
      <c r="UOJ110" s="323"/>
      <c r="UOK110" s="323"/>
      <c r="UOL110" s="323"/>
      <c r="UOM110" s="323"/>
      <c r="UON110" s="323"/>
      <c r="UOO110" s="323"/>
      <c r="UOP110" s="323"/>
      <c r="UOQ110" s="323"/>
      <c r="UOR110" s="323"/>
      <c r="UOS110" s="323"/>
      <c r="UOT110" s="323"/>
      <c r="UOU110" s="323"/>
      <c r="UOV110" s="323"/>
      <c r="UOW110" s="323"/>
      <c r="UOX110" s="323"/>
      <c r="UOY110" s="323"/>
      <c r="UOZ110" s="323"/>
      <c r="UPA110" s="323"/>
      <c r="UPB110" s="323"/>
      <c r="UPC110" s="323"/>
      <c r="UPD110" s="323"/>
      <c r="UPE110" s="323"/>
      <c r="UPF110" s="323"/>
      <c r="UPG110" s="323"/>
      <c r="UPH110" s="323"/>
      <c r="UPI110" s="323"/>
      <c r="UPJ110" s="323"/>
      <c r="UPK110" s="323"/>
      <c r="UPL110" s="323"/>
      <c r="UPM110" s="323"/>
      <c r="UPN110" s="323"/>
      <c r="UPO110" s="323"/>
      <c r="UPP110" s="323"/>
      <c r="UPQ110" s="323"/>
      <c r="UPR110" s="323"/>
      <c r="UPS110" s="323"/>
      <c r="UPT110" s="323"/>
      <c r="UPU110" s="323"/>
      <c r="UPV110" s="323"/>
      <c r="UPW110" s="323"/>
      <c r="UPX110" s="323"/>
      <c r="UPY110" s="323"/>
      <c r="UPZ110" s="323"/>
      <c r="UQA110" s="323"/>
      <c r="UQB110" s="323"/>
      <c r="UQC110" s="323"/>
      <c r="UQD110" s="323"/>
      <c r="UQE110" s="323"/>
      <c r="UQF110" s="323"/>
      <c r="UQG110" s="323"/>
      <c r="UQH110" s="323"/>
      <c r="UQI110" s="323"/>
      <c r="UQJ110" s="323"/>
      <c r="UQK110" s="323"/>
      <c r="UQL110" s="323"/>
      <c r="UQM110" s="323"/>
      <c r="UQN110" s="323"/>
      <c r="UQO110" s="323"/>
      <c r="UQP110" s="323"/>
      <c r="UQQ110" s="323"/>
      <c r="UQR110" s="323"/>
      <c r="UQS110" s="323"/>
      <c r="UQT110" s="323"/>
      <c r="UQU110" s="323"/>
      <c r="UQV110" s="323"/>
      <c r="UQW110" s="323"/>
      <c r="UQX110" s="323"/>
      <c r="UQY110" s="323"/>
      <c r="UQZ110" s="323"/>
      <c r="URA110" s="323"/>
      <c r="URB110" s="323"/>
      <c r="URC110" s="323"/>
      <c r="URD110" s="323"/>
      <c r="URE110" s="323"/>
      <c r="URF110" s="323"/>
      <c r="URG110" s="323"/>
      <c r="URH110" s="323"/>
      <c r="URI110" s="323"/>
      <c r="URJ110" s="323"/>
      <c r="URK110" s="323"/>
      <c r="URL110" s="323"/>
      <c r="URM110" s="323"/>
      <c r="URN110" s="323"/>
      <c r="URO110" s="323"/>
      <c r="URP110" s="323"/>
      <c r="URQ110" s="323"/>
      <c r="URR110" s="323"/>
      <c r="URS110" s="323"/>
      <c r="URT110" s="323"/>
      <c r="URU110" s="323"/>
      <c r="URV110" s="323"/>
      <c r="URW110" s="323"/>
      <c r="URX110" s="323"/>
      <c r="URY110" s="323"/>
      <c r="URZ110" s="323"/>
      <c r="USA110" s="323"/>
      <c r="USB110" s="323"/>
      <c r="USC110" s="323"/>
      <c r="USD110" s="323"/>
      <c r="USE110" s="323"/>
      <c r="USF110" s="323"/>
      <c r="USG110" s="323"/>
      <c r="USH110" s="323"/>
      <c r="USI110" s="323"/>
      <c r="USJ110" s="323"/>
      <c r="USK110" s="323"/>
      <c r="USL110" s="323"/>
      <c r="USM110" s="323"/>
      <c r="USN110" s="323"/>
      <c r="USO110" s="323"/>
      <c r="USP110" s="323"/>
      <c r="USQ110" s="323"/>
      <c r="USR110" s="323"/>
      <c r="USS110" s="323"/>
      <c r="UST110" s="323"/>
      <c r="USU110" s="323"/>
      <c r="USV110" s="323"/>
      <c r="USW110" s="323"/>
      <c r="USX110" s="323"/>
      <c r="USY110" s="323"/>
      <c r="USZ110" s="323"/>
      <c r="UTA110" s="323"/>
      <c r="UTB110" s="323"/>
      <c r="UTC110" s="323"/>
      <c r="UTD110" s="323"/>
      <c r="UTE110" s="323"/>
      <c r="UTF110" s="323"/>
      <c r="UTG110" s="323"/>
      <c r="UTH110" s="323"/>
      <c r="UTI110" s="323"/>
      <c r="UTJ110" s="323"/>
      <c r="UTK110" s="323"/>
      <c r="UTL110" s="323"/>
      <c r="UTM110" s="323"/>
      <c r="UTN110" s="323"/>
      <c r="UTO110" s="323"/>
      <c r="UTP110" s="323"/>
      <c r="UTQ110" s="323"/>
      <c r="UTR110" s="323"/>
      <c r="UTS110" s="323"/>
      <c r="UTT110" s="323"/>
      <c r="UTU110" s="323"/>
      <c r="UTV110" s="323"/>
      <c r="UTW110" s="323"/>
      <c r="UTX110" s="323"/>
      <c r="UTY110" s="323"/>
      <c r="UTZ110" s="323"/>
      <c r="UUA110" s="323"/>
      <c r="UUB110" s="323"/>
      <c r="UUC110" s="323"/>
      <c r="UUD110" s="323"/>
      <c r="UUE110" s="323"/>
      <c r="UUF110" s="323"/>
      <c r="UUG110" s="323"/>
      <c r="UUH110" s="323"/>
      <c r="UUI110" s="323"/>
      <c r="UUJ110" s="323"/>
      <c r="UUK110" s="323"/>
      <c r="UUL110" s="323"/>
      <c r="UUM110" s="323"/>
      <c r="UUN110" s="323"/>
      <c r="UUO110" s="323"/>
      <c r="UUP110" s="323"/>
      <c r="UUQ110" s="323"/>
      <c r="UUR110" s="323"/>
      <c r="UUS110" s="323"/>
      <c r="UUT110" s="323"/>
      <c r="UUU110" s="323"/>
      <c r="UUV110" s="323"/>
      <c r="UUW110" s="323"/>
      <c r="UUX110" s="323"/>
      <c r="UUY110" s="323"/>
      <c r="UUZ110" s="323"/>
      <c r="UVA110" s="323"/>
      <c r="UVB110" s="323"/>
      <c r="UVC110" s="323"/>
      <c r="UVD110" s="323"/>
      <c r="UVE110" s="323"/>
      <c r="UVF110" s="323"/>
      <c r="UVG110" s="323"/>
      <c r="UVH110" s="323"/>
      <c r="UVI110" s="323"/>
      <c r="UVJ110" s="323"/>
      <c r="UVK110" s="323"/>
      <c r="UVL110" s="323"/>
      <c r="UVM110" s="323"/>
      <c r="UVN110" s="323"/>
      <c r="UVO110" s="323"/>
      <c r="UVP110" s="323"/>
      <c r="UVQ110" s="323"/>
      <c r="UVR110" s="323"/>
      <c r="UVS110" s="323"/>
      <c r="UVT110" s="323"/>
      <c r="UVU110" s="323"/>
      <c r="UVV110" s="323"/>
      <c r="UVW110" s="323"/>
      <c r="UVX110" s="323"/>
      <c r="UVY110" s="323"/>
      <c r="UVZ110" s="323"/>
      <c r="UWA110" s="323"/>
      <c r="UWB110" s="323"/>
      <c r="UWC110" s="323"/>
      <c r="UWD110" s="323"/>
      <c r="UWE110" s="323"/>
      <c r="UWF110" s="323"/>
      <c r="UWG110" s="323"/>
      <c r="UWH110" s="323"/>
      <c r="UWI110" s="323"/>
      <c r="UWJ110" s="323"/>
      <c r="UWK110" s="323"/>
      <c r="UWL110" s="323"/>
      <c r="UWM110" s="323"/>
      <c r="UWN110" s="323"/>
      <c r="UWO110" s="323"/>
      <c r="UWP110" s="323"/>
      <c r="UWQ110" s="323"/>
      <c r="UWR110" s="323"/>
      <c r="UWS110" s="323"/>
      <c r="UWT110" s="323"/>
      <c r="UWU110" s="323"/>
      <c r="UWV110" s="323"/>
      <c r="UWW110" s="323"/>
      <c r="UWX110" s="323"/>
      <c r="UWY110" s="323"/>
      <c r="UWZ110" s="323"/>
      <c r="UXA110" s="323"/>
      <c r="UXB110" s="323"/>
      <c r="UXC110" s="323"/>
      <c r="UXD110" s="323"/>
      <c r="UXE110" s="323"/>
      <c r="UXF110" s="323"/>
      <c r="UXG110" s="323"/>
      <c r="UXH110" s="323"/>
      <c r="UXI110" s="323"/>
      <c r="UXJ110" s="323"/>
      <c r="UXK110" s="323"/>
      <c r="UXL110" s="323"/>
      <c r="UXM110" s="323"/>
      <c r="UXN110" s="323"/>
      <c r="UXO110" s="323"/>
      <c r="UXP110" s="323"/>
      <c r="UXQ110" s="323"/>
      <c r="UXR110" s="323"/>
      <c r="UXS110" s="323"/>
      <c r="UXT110" s="323"/>
      <c r="UXU110" s="323"/>
      <c r="UXV110" s="323"/>
      <c r="UXW110" s="323"/>
      <c r="UXX110" s="323"/>
      <c r="UXY110" s="323"/>
      <c r="UXZ110" s="323"/>
      <c r="UYA110" s="323"/>
      <c r="UYB110" s="323"/>
      <c r="UYC110" s="323"/>
      <c r="UYD110" s="323"/>
      <c r="UYE110" s="323"/>
      <c r="UYF110" s="323"/>
      <c r="UYG110" s="323"/>
      <c r="UYH110" s="323"/>
      <c r="UYI110" s="323"/>
      <c r="UYJ110" s="323"/>
      <c r="UYK110" s="323"/>
      <c r="UYL110" s="323"/>
      <c r="UYM110" s="323"/>
      <c r="UYN110" s="323"/>
      <c r="UYO110" s="323"/>
      <c r="UYP110" s="323"/>
      <c r="UYQ110" s="323"/>
      <c r="UYR110" s="323"/>
      <c r="UYS110" s="323"/>
      <c r="UYT110" s="323"/>
      <c r="UYU110" s="323"/>
      <c r="UYV110" s="323"/>
      <c r="UYW110" s="323"/>
      <c r="UYX110" s="323"/>
      <c r="UYY110" s="323"/>
      <c r="UYZ110" s="323"/>
      <c r="UZA110" s="323"/>
      <c r="UZB110" s="323"/>
      <c r="UZC110" s="323"/>
      <c r="UZD110" s="323"/>
      <c r="UZE110" s="323"/>
      <c r="UZF110" s="323"/>
      <c r="UZG110" s="323"/>
      <c r="UZH110" s="323"/>
      <c r="UZI110" s="323"/>
      <c r="UZJ110" s="323"/>
      <c r="UZK110" s="323"/>
      <c r="UZL110" s="323"/>
      <c r="UZM110" s="323"/>
      <c r="UZN110" s="323"/>
      <c r="UZO110" s="323"/>
      <c r="UZP110" s="323"/>
      <c r="UZQ110" s="323"/>
      <c r="UZR110" s="323"/>
      <c r="UZS110" s="323"/>
      <c r="UZT110" s="323"/>
      <c r="UZU110" s="323"/>
      <c r="UZV110" s="323"/>
      <c r="UZW110" s="323"/>
      <c r="UZX110" s="323"/>
      <c r="UZY110" s="323"/>
      <c r="UZZ110" s="323"/>
      <c r="VAA110" s="323"/>
      <c r="VAB110" s="323"/>
      <c r="VAC110" s="323"/>
      <c r="VAD110" s="323"/>
      <c r="VAE110" s="323"/>
      <c r="VAF110" s="323"/>
      <c r="VAG110" s="323"/>
      <c r="VAH110" s="323"/>
      <c r="VAI110" s="323"/>
      <c r="VAJ110" s="323"/>
      <c r="VAK110" s="323"/>
      <c r="VAL110" s="323"/>
      <c r="VAM110" s="323"/>
      <c r="VAN110" s="323"/>
      <c r="VAO110" s="323"/>
      <c r="VAP110" s="323"/>
      <c r="VAQ110" s="323"/>
      <c r="VAR110" s="323"/>
      <c r="VAS110" s="323"/>
      <c r="VAT110" s="323"/>
      <c r="VAU110" s="323"/>
      <c r="VAV110" s="323"/>
      <c r="VAW110" s="323"/>
      <c r="VAX110" s="323"/>
      <c r="VAY110" s="323"/>
      <c r="VAZ110" s="323"/>
      <c r="VBA110" s="323"/>
      <c r="VBB110" s="323"/>
      <c r="VBC110" s="323"/>
      <c r="VBD110" s="323"/>
      <c r="VBE110" s="323"/>
      <c r="VBF110" s="323"/>
      <c r="VBG110" s="323"/>
      <c r="VBH110" s="323"/>
      <c r="VBI110" s="323"/>
      <c r="VBJ110" s="323"/>
      <c r="VBK110" s="323"/>
      <c r="VBL110" s="323"/>
      <c r="VBM110" s="323"/>
      <c r="VBN110" s="323"/>
      <c r="VBO110" s="323"/>
      <c r="VBP110" s="323"/>
      <c r="VBQ110" s="323"/>
      <c r="VBR110" s="323"/>
      <c r="VBS110" s="323"/>
      <c r="VBT110" s="323"/>
      <c r="VBU110" s="323"/>
      <c r="VBV110" s="323"/>
      <c r="VBW110" s="323"/>
      <c r="VBX110" s="323"/>
      <c r="VBY110" s="323"/>
      <c r="VBZ110" s="323"/>
      <c r="VCA110" s="323"/>
      <c r="VCB110" s="323"/>
      <c r="VCC110" s="323"/>
      <c r="VCD110" s="323"/>
      <c r="VCE110" s="323"/>
      <c r="VCF110" s="323"/>
      <c r="VCG110" s="323"/>
      <c r="VCH110" s="323"/>
      <c r="VCI110" s="323"/>
      <c r="VCJ110" s="323"/>
      <c r="VCK110" s="323"/>
      <c r="VCL110" s="323"/>
      <c r="VCM110" s="323"/>
      <c r="VCN110" s="323"/>
      <c r="VCO110" s="323"/>
      <c r="VCP110" s="323"/>
      <c r="VCQ110" s="323"/>
      <c r="VCR110" s="323"/>
      <c r="VCS110" s="323"/>
      <c r="VCT110" s="323"/>
      <c r="VCU110" s="323"/>
      <c r="VCV110" s="323"/>
      <c r="VCW110" s="323"/>
      <c r="VCX110" s="323"/>
      <c r="VCY110" s="323"/>
      <c r="VCZ110" s="323"/>
      <c r="VDA110" s="323"/>
      <c r="VDB110" s="323"/>
      <c r="VDC110" s="323"/>
      <c r="VDD110" s="323"/>
      <c r="VDE110" s="323"/>
      <c r="VDF110" s="323"/>
      <c r="VDG110" s="323"/>
      <c r="VDH110" s="323"/>
      <c r="VDI110" s="323"/>
      <c r="VDJ110" s="323"/>
      <c r="VDK110" s="323"/>
      <c r="VDL110" s="323"/>
      <c r="VDM110" s="323"/>
      <c r="VDN110" s="323"/>
      <c r="VDO110" s="323"/>
      <c r="VDP110" s="323"/>
      <c r="VDQ110" s="323"/>
      <c r="VDR110" s="323"/>
      <c r="VDS110" s="323"/>
      <c r="VDT110" s="323"/>
      <c r="VDU110" s="323"/>
      <c r="VDV110" s="323"/>
      <c r="VDW110" s="323"/>
      <c r="VDX110" s="323"/>
      <c r="VDY110" s="323"/>
      <c r="VDZ110" s="323"/>
      <c r="VEA110" s="323"/>
      <c r="VEB110" s="323"/>
      <c r="VEC110" s="323"/>
      <c r="VED110" s="323"/>
      <c r="VEE110" s="323"/>
      <c r="VEF110" s="323"/>
      <c r="VEG110" s="323"/>
      <c r="VEH110" s="323"/>
      <c r="VEI110" s="323"/>
      <c r="VEJ110" s="323"/>
      <c r="VEK110" s="323"/>
      <c r="VEL110" s="323"/>
      <c r="VEM110" s="323"/>
      <c r="VEN110" s="323"/>
      <c r="VEO110" s="323"/>
      <c r="VEP110" s="323"/>
      <c r="VEQ110" s="323"/>
      <c r="VER110" s="323"/>
      <c r="VES110" s="323"/>
      <c r="VET110" s="323"/>
      <c r="VEU110" s="323"/>
      <c r="VEV110" s="323"/>
      <c r="VEW110" s="323"/>
      <c r="VEX110" s="323"/>
      <c r="VEY110" s="323"/>
      <c r="VEZ110" s="323"/>
      <c r="VFA110" s="323"/>
      <c r="VFB110" s="323"/>
      <c r="VFC110" s="323"/>
      <c r="VFD110" s="323"/>
      <c r="VFE110" s="323"/>
      <c r="VFF110" s="323"/>
      <c r="VFG110" s="323"/>
      <c r="VFH110" s="323"/>
      <c r="VFI110" s="323"/>
      <c r="VFJ110" s="323"/>
      <c r="VFK110" s="323"/>
      <c r="VFL110" s="323"/>
      <c r="VFM110" s="323"/>
      <c r="VFN110" s="323"/>
      <c r="VFO110" s="323"/>
      <c r="VFP110" s="323"/>
      <c r="VFQ110" s="323"/>
      <c r="VFR110" s="323"/>
      <c r="VFS110" s="323"/>
      <c r="VFT110" s="323"/>
      <c r="VFU110" s="323"/>
      <c r="VFV110" s="323"/>
      <c r="VFW110" s="323"/>
      <c r="VFX110" s="323"/>
      <c r="VFY110" s="323"/>
      <c r="VFZ110" s="323"/>
      <c r="VGA110" s="323"/>
      <c r="VGB110" s="323"/>
      <c r="VGC110" s="323"/>
      <c r="VGD110" s="323"/>
      <c r="VGE110" s="323"/>
      <c r="VGF110" s="323"/>
      <c r="VGG110" s="323"/>
      <c r="VGH110" s="323"/>
      <c r="VGI110" s="323"/>
      <c r="VGJ110" s="323"/>
      <c r="VGK110" s="323"/>
      <c r="VGL110" s="323"/>
      <c r="VGM110" s="323"/>
      <c r="VGN110" s="323"/>
      <c r="VGO110" s="323"/>
      <c r="VGP110" s="323"/>
      <c r="VGQ110" s="323"/>
      <c r="VGR110" s="323"/>
      <c r="VGS110" s="323"/>
      <c r="VGT110" s="323"/>
      <c r="VGU110" s="323"/>
      <c r="VGV110" s="323"/>
      <c r="VGW110" s="323"/>
      <c r="VGX110" s="323"/>
      <c r="VGY110" s="323"/>
      <c r="VGZ110" s="323"/>
      <c r="VHA110" s="323"/>
      <c r="VHB110" s="323"/>
      <c r="VHC110" s="323"/>
      <c r="VHD110" s="323"/>
      <c r="VHE110" s="323"/>
      <c r="VHF110" s="323"/>
      <c r="VHG110" s="323"/>
      <c r="VHH110" s="323"/>
      <c r="VHI110" s="323"/>
      <c r="VHJ110" s="323"/>
      <c r="VHK110" s="323"/>
      <c r="VHL110" s="323"/>
      <c r="VHM110" s="323"/>
      <c r="VHN110" s="323"/>
      <c r="VHO110" s="323"/>
      <c r="VHP110" s="323"/>
      <c r="VHQ110" s="323"/>
      <c r="VHR110" s="323"/>
      <c r="VHS110" s="323"/>
      <c r="VHT110" s="323"/>
      <c r="VHU110" s="323"/>
      <c r="VHV110" s="323"/>
      <c r="VHW110" s="323"/>
      <c r="VHX110" s="323"/>
      <c r="VHY110" s="323"/>
      <c r="VHZ110" s="323"/>
      <c r="VIA110" s="323"/>
      <c r="VIB110" s="323"/>
      <c r="VIC110" s="323"/>
      <c r="VID110" s="323"/>
      <c r="VIE110" s="323"/>
      <c r="VIF110" s="323"/>
      <c r="VIG110" s="323"/>
      <c r="VIH110" s="323"/>
      <c r="VII110" s="323"/>
      <c r="VIJ110" s="323"/>
      <c r="VIK110" s="323"/>
      <c r="VIL110" s="323"/>
      <c r="VIM110" s="323"/>
      <c r="VIN110" s="323"/>
      <c r="VIO110" s="323"/>
      <c r="VIP110" s="323"/>
      <c r="VIQ110" s="323"/>
      <c r="VIR110" s="323"/>
      <c r="VIS110" s="323"/>
      <c r="VIT110" s="323"/>
      <c r="VIU110" s="323"/>
      <c r="VIV110" s="323"/>
      <c r="VIW110" s="323"/>
      <c r="VIX110" s="323"/>
      <c r="VIY110" s="323"/>
      <c r="VIZ110" s="323"/>
      <c r="VJA110" s="323"/>
      <c r="VJB110" s="323"/>
      <c r="VJC110" s="323"/>
      <c r="VJD110" s="323"/>
      <c r="VJE110" s="323"/>
      <c r="VJF110" s="323"/>
      <c r="VJG110" s="323"/>
      <c r="VJH110" s="323"/>
      <c r="VJI110" s="323"/>
      <c r="VJJ110" s="323"/>
      <c r="VJK110" s="323"/>
      <c r="VJL110" s="323"/>
      <c r="VJM110" s="323"/>
      <c r="VJN110" s="323"/>
      <c r="VJO110" s="323"/>
      <c r="VJP110" s="323"/>
      <c r="VJQ110" s="323"/>
      <c r="VJR110" s="323"/>
      <c r="VJS110" s="323"/>
      <c r="VJT110" s="323"/>
      <c r="VJU110" s="323"/>
      <c r="VJV110" s="323"/>
      <c r="VJW110" s="323"/>
      <c r="VJX110" s="323"/>
      <c r="VJY110" s="323"/>
      <c r="VJZ110" s="323"/>
      <c r="VKA110" s="323"/>
      <c r="VKB110" s="323"/>
      <c r="VKC110" s="323"/>
      <c r="VKD110" s="323"/>
      <c r="VKE110" s="323"/>
      <c r="VKF110" s="323"/>
      <c r="VKG110" s="323"/>
      <c r="VKH110" s="323"/>
      <c r="VKI110" s="323"/>
      <c r="VKJ110" s="323"/>
      <c r="VKK110" s="323"/>
      <c r="VKL110" s="323"/>
      <c r="VKM110" s="323"/>
      <c r="VKN110" s="323"/>
      <c r="VKO110" s="323"/>
      <c r="VKP110" s="323"/>
      <c r="VKQ110" s="323"/>
      <c r="VKR110" s="323"/>
      <c r="VKS110" s="323"/>
      <c r="VKT110" s="323"/>
      <c r="VKU110" s="323"/>
      <c r="VKV110" s="323"/>
      <c r="VKW110" s="323"/>
      <c r="VKX110" s="323"/>
      <c r="VKY110" s="323"/>
      <c r="VKZ110" s="323"/>
      <c r="VLA110" s="323"/>
      <c r="VLB110" s="323"/>
      <c r="VLC110" s="323"/>
      <c r="VLD110" s="323"/>
      <c r="VLE110" s="323"/>
      <c r="VLF110" s="323"/>
      <c r="VLG110" s="323"/>
      <c r="VLH110" s="323"/>
      <c r="VLI110" s="323"/>
      <c r="VLJ110" s="323"/>
      <c r="VLK110" s="323"/>
      <c r="VLL110" s="323"/>
      <c r="VLM110" s="323"/>
      <c r="VLN110" s="323"/>
      <c r="VLO110" s="323"/>
      <c r="VLP110" s="323"/>
      <c r="VLQ110" s="323"/>
      <c r="VLR110" s="323"/>
      <c r="VLS110" s="323"/>
      <c r="VLT110" s="323"/>
      <c r="VLU110" s="323"/>
      <c r="VLV110" s="323"/>
      <c r="VLW110" s="323"/>
      <c r="VLX110" s="323"/>
      <c r="VLY110" s="323"/>
      <c r="VLZ110" s="323"/>
      <c r="VMA110" s="323"/>
      <c r="VMB110" s="323"/>
      <c r="VMC110" s="323"/>
      <c r="VMD110" s="323"/>
      <c r="VME110" s="323"/>
      <c r="VMF110" s="323"/>
      <c r="VMG110" s="323"/>
      <c r="VMH110" s="323"/>
      <c r="VMI110" s="323"/>
      <c r="VMJ110" s="323"/>
      <c r="VMK110" s="323"/>
      <c r="VML110" s="323"/>
      <c r="VMM110" s="323"/>
      <c r="VMN110" s="323"/>
      <c r="VMO110" s="323"/>
      <c r="VMP110" s="323"/>
      <c r="VMQ110" s="323"/>
      <c r="VMR110" s="323"/>
      <c r="VMS110" s="323"/>
      <c r="VMT110" s="323"/>
      <c r="VMU110" s="323"/>
      <c r="VMV110" s="323"/>
      <c r="VMW110" s="323"/>
      <c r="VMX110" s="323"/>
      <c r="VMY110" s="323"/>
      <c r="VMZ110" s="323"/>
      <c r="VNA110" s="323"/>
      <c r="VNB110" s="323"/>
      <c r="VNC110" s="323"/>
      <c r="VND110" s="323"/>
      <c r="VNE110" s="323"/>
      <c r="VNF110" s="323"/>
      <c r="VNG110" s="323"/>
      <c r="VNH110" s="323"/>
      <c r="VNI110" s="323"/>
      <c r="VNJ110" s="323"/>
      <c r="VNK110" s="323"/>
      <c r="VNL110" s="323"/>
      <c r="VNM110" s="323"/>
      <c r="VNN110" s="323"/>
      <c r="VNO110" s="323"/>
      <c r="VNP110" s="323"/>
      <c r="VNQ110" s="323"/>
      <c r="VNR110" s="323"/>
      <c r="VNS110" s="323"/>
      <c r="VNT110" s="323"/>
      <c r="VNU110" s="323"/>
      <c r="VNV110" s="323"/>
      <c r="VNW110" s="323"/>
      <c r="VNX110" s="323"/>
      <c r="VNY110" s="323"/>
      <c r="VNZ110" s="323"/>
      <c r="VOA110" s="323"/>
      <c r="VOB110" s="323"/>
      <c r="VOC110" s="323"/>
      <c r="VOD110" s="323"/>
      <c r="VOE110" s="323"/>
      <c r="VOF110" s="323"/>
      <c r="VOG110" s="323"/>
      <c r="VOH110" s="323"/>
      <c r="VOI110" s="323"/>
      <c r="VOJ110" s="323"/>
      <c r="VOK110" s="323"/>
      <c r="VOL110" s="323"/>
      <c r="VOM110" s="323"/>
      <c r="VON110" s="323"/>
      <c r="VOO110" s="323"/>
      <c r="VOP110" s="323"/>
      <c r="VOQ110" s="323"/>
      <c r="VOR110" s="323"/>
      <c r="VOS110" s="323"/>
      <c r="VOT110" s="323"/>
      <c r="VOU110" s="323"/>
      <c r="VOV110" s="323"/>
      <c r="VOW110" s="323"/>
      <c r="VOX110" s="323"/>
      <c r="VOY110" s="323"/>
      <c r="VOZ110" s="323"/>
      <c r="VPA110" s="323"/>
      <c r="VPB110" s="323"/>
      <c r="VPC110" s="323"/>
      <c r="VPD110" s="323"/>
      <c r="VPE110" s="323"/>
      <c r="VPF110" s="323"/>
      <c r="VPG110" s="323"/>
      <c r="VPH110" s="323"/>
      <c r="VPI110" s="323"/>
      <c r="VPJ110" s="323"/>
      <c r="VPK110" s="323"/>
      <c r="VPL110" s="323"/>
      <c r="VPM110" s="323"/>
      <c r="VPN110" s="323"/>
      <c r="VPO110" s="323"/>
      <c r="VPP110" s="323"/>
      <c r="VPQ110" s="323"/>
      <c r="VPR110" s="323"/>
      <c r="VPS110" s="323"/>
      <c r="VPT110" s="323"/>
      <c r="VPU110" s="323"/>
      <c r="VPV110" s="323"/>
      <c r="VPW110" s="323"/>
      <c r="VPX110" s="323"/>
      <c r="VPY110" s="323"/>
      <c r="VPZ110" s="323"/>
      <c r="VQA110" s="323"/>
      <c r="VQB110" s="323"/>
      <c r="VQC110" s="323"/>
      <c r="VQD110" s="323"/>
      <c r="VQE110" s="323"/>
      <c r="VQF110" s="323"/>
      <c r="VQG110" s="323"/>
      <c r="VQH110" s="323"/>
      <c r="VQI110" s="323"/>
      <c r="VQJ110" s="323"/>
      <c r="VQK110" s="323"/>
      <c r="VQL110" s="323"/>
      <c r="VQM110" s="323"/>
      <c r="VQN110" s="323"/>
      <c r="VQO110" s="323"/>
      <c r="VQP110" s="323"/>
      <c r="VQQ110" s="323"/>
      <c r="VQR110" s="323"/>
      <c r="VQS110" s="323"/>
      <c r="VQT110" s="323"/>
      <c r="VQU110" s="323"/>
      <c r="VQV110" s="323"/>
      <c r="VQW110" s="323"/>
      <c r="VQX110" s="323"/>
      <c r="VQY110" s="323"/>
      <c r="VQZ110" s="323"/>
      <c r="VRA110" s="323"/>
      <c r="VRB110" s="323"/>
      <c r="VRC110" s="323"/>
      <c r="VRD110" s="323"/>
      <c r="VRE110" s="323"/>
      <c r="VRF110" s="323"/>
      <c r="VRG110" s="323"/>
      <c r="VRH110" s="323"/>
      <c r="VRI110" s="323"/>
      <c r="VRJ110" s="323"/>
      <c r="VRK110" s="323"/>
      <c r="VRL110" s="323"/>
      <c r="VRM110" s="323"/>
      <c r="VRN110" s="323"/>
      <c r="VRO110" s="323"/>
      <c r="VRP110" s="323"/>
      <c r="VRQ110" s="323"/>
      <c r="VRR110" s="323"/>
      <c r="VRS110" s="323"/>
      <c r="VRT110" s="323"/>
      <c r="VRU110" s="323"/>
      <c r="VRV110" s="323"/>
      <c r="VRW110" s="323"/>
      <c r="VRX110" s="323"/>
      <c r="VRY110" s="323"/>
      <c r="VRZ110" s="323"/>
      <c r="VSA110" s="323"/>
      <c r="VSB110" s="323"/>
      <c r="VSC110" s="323"/>
      <c r="VSD110" s="323"/>
      <c r="VSE110" s="323"/>
      <c r="VSF110" s="323"/>
      <c r="VSG110" s="323"/>
      <c r="VSH110" s="323"/>
      <c r="VSI110" s="323"/>
      <c r="VSJ110" s="323"/>
      <c r="VSK110" s="323"/>
      <c r="VSL110" s="323"/>
      <c r="VSM110" s="323"/>
      <c r="VSN110" s="323"/>
      <c r="VSO110" s="323"/>
      <c r="VSP110" s="323"/>
      <c r="VSQ110" s="323"/>
      <c r="VSR110" s="323"/>
      <c r="VSS110" s="323"/>
      <c r="VST110" s="323"/>
      <c r="VSU110" s="323"/>
      <c r="VSV110" s="323"/>
      <c r="VSW110" s="323"/>
      <c r="VSX110" s="323"/>
      <c r="VSY110" s="323"/>
      <c r="VSZ110" s="323"/>
      <c r="VTA110" s="323"/>
      <c r="VTB110" s="323"/>
      <c r="VTC110" s="323"/>
      <c r="VTD110" s="323"/>
      <c r="VTE110" s="323"/>
      <c r="VTF110" s="323"/>
      <c r="VTG110" s="323"/>
      <c r="VTH110" s="323"/>
      <c r="VTI110" s="323"/>
      <c r="VTJ110" s="323"/>
      <c r="VTK110" s="323"/>
      <c r="VTL110" s="323"/>
      <c r="VTM110" s="323"/>
      <c r="VTN110" s="323"/>
      <c r="VTO110" s="323"/>
      <c r="VTP110" s="323"/>
      <c r="VTQ110" s="323"/>
      <c r="VTR110" s="323"/>
      <c r="VTS110" s="323"/>
      <c r="VTT110" s="323"/>
      <c r="VTU110" s="323"/>
      <c r="VTV110" s="323"/>
      <c r="VTW110" s="323"/>
      <c r="VTX110" s="323"/>
      <c r="VTY110" s="323"/>
      <c r="VTZ110" s="323"/>
      <c r="VUA110" s="323"/>
      <c r="VUB110" s="323"/>
      <c r="VUC110" s="323"/>
      <c r="VUD110" s="323"/>
      <c r="VUE110" s="323"/>
      <c r="VUF110" s="323"/>
      <c r="VUG110" s="323"/>
      <c r="VUH110" s="323"/>
      <c r="VUI110" s="323"/>
      <c r="VUJ110" s="323"/>
      <c r="VUK110" s="323"/>
      <c r="VUL110" s="323"/>
      <c r="VUM110" s="323"/>
      <c r="VUN110" s="323"/>
      <c r="VUO110" s="323"/>
      <c r="VUP110" s="323"/>
      <c r="VUQ110" s="323"/>
      <c r="VUR110" s="323"/>
      <c r="VUS110" s="323"/>
      <c r="VUT110" s="323"/>
      <c r="VUU110" s="323"/>
      <c r="VUV110" s="323"/>
      <c r="VUW110" s="323"/>
      <c r="VUX110" s="323"/>
      <c r="VUY110" s="323"/>
      <c r="VUZ110" s="323"/>
      <c r="VVA110" s="323"/>
      <c r="VVB110" s="323"/>
      <c r="VVC110" s="323"/>
      <c r="VVD110" s="323"/>
      <c r="VVE110" s="323"/>
      <c r="VVF110" s="323"/>
      <c r="VVG110" s="323"/>
      <c r="VVH110" s="323"/>
      <c r="VVI110" s="323"/>
      <c r="VVJ110" s="323"/>
      <c r="VVK110" s="323"/>
      <c r="VVL110" s="323"/>
      <c r="VVM110" s="323"/>
      <c r="VVN110" s="323"/>
      <c r="VVO110" s="323"/>
      <c r="VVP110" s="323"/>
      <c r="VVQ110" s="323"/>
      <c r="VVR110" s="323"/>
      <c r="VVS110" s="323"/>
      <c r="VVT110" s="323"/>
      <c r="VVU110" s="323"/>
      <c r="VVV110" s="323"/>
      <c r="VVW110" s="323"/>
      <c r="VVX110" s="323"/>
      <c r="VVY110" s="323"/>
      <c r="VVZ110" s="323"/>
      <c r="VWA110" s="323"/>
      <c r="VWB110" s="323"/>
      <c r="VWC110" s="323"/>
      <c r="VWD110" s="323"/>
      <c r="VWE110" s="323"/>
      <c r="VWF110" s="323"/>
      <c r="VWG110" s="323"/>
      <c r="VWH110" s="323"/>
      <c r="VWI110" s="323"/>
      <c r="VWJ110" s="323"/>
      <c r="VWK110" s="323"/>
      <c r="VWL110" s="323"/>
      <c r="VWM110" s="323"/>
      <c r="VWN110" s="323"/>
      <c r="VWO110" s="323"/>
      <c r="VWP110" s="323"/>
      <c r="VWQ110" s="323"/>
      <c r="VWR110" s="323"/>
      <c r="VWS110" s="323"/>
      <c r="VWT110" s="323"/>
      <c r="VWU110" s="323"/>
      <c r="VWV110" s="323"/>
      <c r="VWW110" s="323"/>
      <c r="VWX110" s="323"/>
      <c r="VWY110" s="323"/>
      <c r="VWZ110" s="323"/>
      <c r="VXA110" s="323"/>
      <c r="VXB110" s="323"/>
      <c r="VXC110" s="323"/>
      <c r="VXD110" s="323"/>
      <c r="VXE110" s="323"/>
      <c r="VXF110" s="323"/>
      <c r="VXG110" s="323"/>
      <c r="VXH110" s="323"/>
      <c r="VXI110" s="323"/>
      <c r="VXJ110" s="323"/>
      <c r="VXK110" s="323"/>
      <c r="VXL110" s="323"/>
      <c r="VXM110" s="323"/>
      <c r="VXN110" s="323"/>
      <c r="VXO110" s="323"/>
      <c r="VXP110" s="323"/>
      <c r="VXQ110" s="323"/>
      <c r="VXR110" s="323"/>
      <c r="VXS110" s="323"/>
      <c r="VXT110" s="323"/>
      <c r="VXU110" s="323"/>
      <c r="VXV110" s="323"/>
      <c r="VXW110" s="323"/>
      <c r="VXX110" s="323"/>
      <c r="VXY110" s="323"/>
      <c r="VXZ110" s="323"/>
      <c r="VYA110" s="323"/>
      <c r="VYB110" s="323"/>
      <c r="VYC110" s="323"/>
      <c r="VYD110" s="323"/>
      <c r="VYE110" s="323"/>
      <c r="VYF110" s="323"/>
      <c r="VYG110" s="323"/>
      <c r="VYH110" s="323"/>
      <c r="VYI110" s="323"/>
      <c r="VYJ110" s="323"/>
      <c r="VYK110" s="323"/>
      <c r="VYL110" s="323"/>
      <c r="VYM110" s="323"/>
      <c r="VYN110" s="323"/>
      <c r="VYO110" s="323"/>
      <c r="VYP110" s="323"/>
      <c r="VYQ110" s="323"/>
      <c r="VYR110" s="323"/>
      <c r="VYS110" s="323"/>
      <c r="VYT110" s="323"/>
      <c r="VYU110" s="323"/>
      <c r="VYV110" s="323"/>
      <c r="VYW110" s="323"/>
      <c r="VYX110" s="323"/>
      <c r="VYY110" s="323"/>
      <c r="VYZ110" s="323"/>
      <c r="VZA110" s="323"/>
      <c r="VZB110" s="323"/>
      <c r="VZC110" s="323"/>
      <c r="VZD110" s="323"/>
      <c r="VZE110" s="323"/>
      <c r="VZF110" s="323"/>
      <c r="VZG110" s="323"/>
      <c r="VZH110" s="323"/>
      <c r="VZI110" s="323"/>
      <c r="VZJ110" s="323"/>
      <c r="VZK110" s="323"/>
      <c r="VZL110" s="323"/>
      <c r="VZM110" s="323"/>
      <c r="VZN110" s="323"/>
      <c r="VZO110" s="323"/>
      <c r="VZP110" s="323"/>
      <c r="VZQ110" s="323"/>
      <c r="VZR110" s="323"/>
      <c r="VZS110" s="323"/>
      <c r="VZT110" s="323"/>
      <c r="VZU110" s="323"/>
      <c r="VZV110" s="323"/>
      <c r="VZW110" s="323"/>
      <c r="VZX110" s="323"/>
      <c r="VZY110" s="323"/>
      <c r="VZZ110" s="323"/>
      <c r="WAA110" s="323"/>
      <c r="WAB110" s="323"/>
      <c r="WAC110" s="323"/>
      <c r="WAD110" s="323"/>
      <c r="WAE110" s="323"/>
      <c r="WAF110" s="323"/>
      <c r="WAG110" s="323"/>
      <c r="WAH110" s="323"/>
      <c r="WAI110" s="323"/>
      <c r="WAJ110" s="323"/>
      <c r="WAK110" s="323"/>
      <c r="WAL110" s="323"/>
      <c r="WAM110" s="323"/>
      <c r="WAN110" s="323"/>
      <c r="WAO110" s="323"/>
      <c r="WAP110" s="323"/>
      <c r="WAQ110" s="323"/>
      <c r="WAR110" s="323"/>
      <c r="WAS110" s="323"/>
      <c r="WAT110" s="323"/>
      <c r="WAU110" s="323"/>
      <c r="WAV110" s="323"/>
      <c r="WAW110" s="323"/>
      <c r="WAX110" s="323"/>
      <c r="WAY110" s="323"/>
      <c r="WAZ110" s="323"/>
      <c r="WBA110" s="323"/>
      <c r="WBB110" s="323"/>
      <c r="WBC110" s="323"/>
      <c r="WBD110" s="323"/>
      <c r="WBE110" s="323"/>
      <c r="WBF110" s="323"/>
      <c r="WBG110" s="323"/>
      <c r="WBH110" s="323"/>
      <c r="WBI110" s="323"/>
      <c r="WBJ110" s="323"/>
      <c r="WBK110" s="323"/>
      <c r="WBL110" s="323"/>
      <c r="WBM110" s="323"/>
      <c r="WBN110" s="323"/>
      <c r="WBO110" s="323"/>
      <c r="WBP110" s="323"/>
      <c r="WBQ110" s="323"/>
      <c r="WBR110" s="323"/>
      <c r="WBS110" s="323"/>
      <c r="WBT110" s="323"/>
      <c r="WBU110" s="323"/>
      <c r="WBV110" s="323"/>
      <c r="WBW110" s="323"/>
      <c r="WBX110" s="323"/>
      <c r="WBY110" s="323"/>
      <c r="WBZ110" s="323"/>
      <c r="WCA110" s="323"/>
      <c r="WCB110" s="323"/>
      <c r="WCC110" s="323"/>
      <c r="WCD110" s="323"/>
      <c r="WCE110" s="323"/>
      <c r="WCF110" s="323"/>
      <c r="WCG110" s="323"/>
      <c r="WCH110" s="323"/>
      <c r="WCI110" s="323"/>
      <c r="WCJ110" s="323"/>
      <c r="WCK110" s="323"/>
      <c r="WCL110" s="323"/>
      <c r="WCM110" s="323"/>
      <c r="WCN110" s="323"/>
      <c r="WCO110" s="323"/>
      <c r="WCP110" s="323"/>
      <c r="WCQ110" s="323"/>
      <c r="WCR110" s="323"/>
      <c r="WCS110" s="323"/>
      <c r="WCT110" s="323"/>
      <c r="WCU110" s="323"/>
      <c r="WCV110" s="323"/>
      <c r="WCW110" s="323"/>
      <c r="WCX110" s="323"/>
      <c r="WCY110" s="323"/>
      <c r="WCZ110" s="323"/>
      <c r="WDA110" s="323"/>
      <c r="WDB110" s="323"/>
      <c r="WDC110" s="323"/>
      <c r="WDD110" s="323"/>
      <c r="WDE110" s="323"/>
      <c r="WDF110" s="323"/>
      <c r="WDG110" s="323"/>
      <c r="WDH110" s="323"/>
      <c r="WDI110" s="323"/>
      <c r="WDJ110" s="323"/>
      <c r="WDK110" s="323"/>
      <c r="WDL110" s="323"/>
      <c r="WDM110" s="323"/>
      <c r="WDN110" s="323"/>
      <c r="WDO110" s="323"/>
      <c r="WDP110" s="323"/>
      <c r="WDQ110" s="323"/>
      <c r="WDR110" s="323"/>
      <c r="WDS110" s="323"/>
      <c r="WDT110" s="323"/>
      <c r="WDU110" s="323"/>
      <c r="WDV110" s="323"/>
      <c r="WDW110" s="323"/>
      <c r="WDX110" s="323"/>
      <c r="WDY110" s="323"/>
      <c r="WDZ110" s="323"/>
      <c r="WEA110" s="323"/>
      <c r="WEB110" s="323"/>
      <c r="WEC110" s="323"/>
      <c r="WED110" s="323"/>
      <c r="WEE110" s="323"/>
      <c r="WEF110" s="323"/>
      <c r="WEG110" s="323"/>
      <c r="WEH110" s="323"/>
      <c r="WEI110" s="323"/>
      <c r="WEJ110" s="323"/>
      <c r="WEK110" s="323"/>
      <c r="WEL110" s="323"/>
      <c r="WEM110" s="323"/>
      <c r="WEN110" s="323"/>
      <c r="WEO110" s="323"/>
      <c r="WEP110" s="323"/>
      <c r="WEQ110" s="323"/>
      <c r="WER110" s="323"/>
      <c r="WES110" s="323"/>
      <c r="WET110" s="323"/>
      <c r="WEU110" s="323"/>
      <c r="WEV110" s="323"/>
      <c r="WEW110" s="323"/>
      <c r="WEX110" s="323"/>
      <c r="WEY110" s="323"/>
      <c r="WEZ110" s="323"/>
      <c r="WFA110" s="323"/>
      <c r="WFB110" s="323"/>
      <c r="WFC110" s="323"/>
      <c r="WFD110" s="323"/>
      <c r="WFE110" s="323"/>
      <c r="WFF110" s="323"/>
      <c r="WFG110" s="323"/>
      <c r="WFH110" s="323"/>
      <c r="WFI110" s="323"/>
      <c r="WFJ110" s="323"/>
      <c r="WFK110" s="323"/>
      <c r="WFL110" s="323"/>
      <c r="WFM110" s="323"/>
      <c r="WFN110" s="323"/>
      <c r="WFO110" s="323"/>
      <c r="WFP110" s="323"/>
      <c r="WFQ110" s="323"/>
      <c r="WFR110" s="323"/>
      <c r="WFS110" s="323"/>
      <c r="WFT110" s="323"/>
      <c r="WFU110" s="323"/>
      <c r="WFV110" s="323"/>
      <c r="WFW110" s="323"/>
      <c r="WFX110" s="323"/>
      <c r="WFY110" s="323"/>
      <c r="WFZ110" s="323"/>
      <c r="WGA110" s="323"/>
      <c r="WGB110" s="323"/>
      <c r="WGC110" s="323"/>
      <c r="WGD110" s="323"/>
      <c r="WGE110" s="323"/>
      <c r="WGF110" s="323"/>
      <c r="WGG110" s="323"/>
      <c r="WGH110" s="323"/>
      <c r="WGI110" s="323"/>
      <c r="WGJ110" s="323"/>
      <c r="WGK110" s="323"/>
      <c r="WGL110" s="323"/>
      <c r="WGM110" s="323"/>
      <c r="WGN110" s="323"/>
      <c r="WGO110" s="323"/>
      <c r="WGP110" s="323"/>
      <c r="WGQ110" s="323"/>
      <c r="WGR110" s="323"/>
      <c r="WGS110" s="323"/>
      <c r="WGT110" s="323"/>
      <c r="WGU110" s="323"/>
      <c r="WGV110" s="323"/>
      <c r="WGW110" s="323"/>
      <c r="WGX110" s="323"/>
      <c r="WGY110" s="323"/>
      <c r="WGZ110" s="323"/>
      <c r="WHA110" s="323"/>
      <c r="WHB110" s="323"/>
      <c r="WHC110" s="323"/>
      <c r="WHD110" s="323"/>
      <c r="WHE110" s="323"/>
      <c r="WHF110" s="323"/>
      <c r="WHG110" s="323"/>
      <c r="WHH110" s="323"/>
      <c r="WHI110" s="323"/>
      <c r="WHJ110" s="323"/>
      <c r="WHK110" s="323"/>
      <c r="WHL110" s="323"/>
      <c r="WHM110" s="323"/>
      <c r="WHN110" s="323"/>
      <c r="WHO110" s="323"/>
      <c r="WHP110" s="323"/>
      <c r="WHQ110" s="323"/>
      <c r="WHR110" s="323"/>
      <c r="WHS110" s="323"/>
      <c r="WHT110" s="323"/>
      <c r="WHU110" s="323"/>
      <c r="WHV110" s="323"/>
      <c r="WHW110" s="323"/>
      <c r="WHX110" s="323"/>
      <c r="WHY110" s="323"/>
      <c r="WHZ110" s="323"/>
      <c r="WIA110" s="323"/>
      <c r="WIB110" s="323"/>
      <c r="WIC110" s="323"/>
      <c r="WID110" s="323"/>
      <c r="WIE110" s="323"/>
      <c r="WIF110" s="323"/>
      <c r="WIG110" s="323"/>
      <c r="WIH110" s="323"/>
      <c r="WII110" s="323"/>
      <c r="WIJ110" s="323"/>
      <c r="WIK110" s="323"/>
      <c r="WIL110" s="323"/>
      <c r="WIM110" s="323"/>
      <c r="WIN110" s="323"/>
      <c r="WIO110" s="323"/>
      <c r="WIP110" s="323"/>
      <c r="WIQ110" s="323"/>
      <c r="WIR110" s="323"/>
      <c r="WIS110" s="323"/>
      <c r="WIT110" s="323"/>
      <c r="WIU110" s="323"/>
      <c r="WIV110" s="323"/>
      <c r="WIW110" s="323"/>
      <c r="WIX110" s="323"/>
      <c r="WIY110" s="323"/>
      <c r="WIZ110" s="323"/>
      <c r="WJA110" s="323"/>
      <c r="WJB110" s="323"/>
      <c r="WJC110" s="323"/>
      <c r="WJD110" s="323"/>
      <c r="WJE110" s="323"/>
      <c r="WJF110" s="323"/>
      <c r="WJG110" s="323"/>
      <c r="WJH110" s="323"/>
      <c r="WJI110" s="323"/>
      <c r="WJJ110" s="323"/>
      <c r="WJK110" s="323"/>
      <c r="WJL110" s="323"/>
      <c r="WJM110" s="323"/>
      <c r="WJN110" s="323"/>
      <c r="WJO110" s="323"/>
      <c r="WJP110" s="323"/>
      <c r="WJQ110" s="323"/>
      <c r="WJR110" s="323"/>
      <c r="WJS110" s="323"/>
      <c r="WJT110" s="323"/>
      <c r="WJU110" s="323"/>
      <c r="WJV110" s="323"/>
      <c r="WJW110" s="323"/>
      <c r="WJX110" s="323"/>
      <c r="WJY110" s="323"/>
      <c r="WJZ110" s="323"/>
      <c r="WKA110" s="323"/>
      <c r="WKB110" s="323"/>
      <c r="WKC110" s="323"/>
      <c r="WKD110" s="323"/>
      <c r="WKE110" s="323"/>
      <c r="WKF110" s="323"/>
      <c r="WKG110" s="323"/>
      <c r="WKH110" s="323"/>
      <c r="WKI110" s="323"/>
      <c r="WKJ110" s="323"/>
      <c r="WKK110" s="323"/>
      <c r="WKL110" s="323"/>
      <c r="WKM110" s="323"/>
      <c r="WKN110" s="323"/>
      <c r="WKO110" s="323"/>
      <c r="WKP110" s="323"/>
      <c r="WKQ110" s="323"/>
      <c r="WKR110" s="323"/>
      <c r="WKS110" s="323"/>
      <c r="WKT110" s="323"/>
      <c r="WKU110" s="323"/>
      <c r="WKV110" s="323"/>
      <c r="WKW110" s="323"/>
      <c r="WKX110" s="323"/>
      <c r="WKY110" s="323"/>
      <c r="WKZ110" s="323"/>
      <c r="WLA110" s="323"/>
      <c r="WLB110" s="323"/>
      <c r="WLC110" s="323"/>
      <c r="WLD110" s="323"/>
      <c r="WLE110" s="323"/>
      <c r="WLF110" s="323"/>
      <c r="WLG110" s="323"/>
      <c r="WLH110" s="323"/>
      <c r="WLI110" s="323"/>
      <c r="WLJ110" s="323"/>
      <c r="WLK110" s="323"/>
      <c r="WLL110" s="323"/>
      <c r="WLM110" s="323"/>
      <c r="WLN110" s="323"/>
      <c r="WLO110" s="323"/>
      <c r="WLP110" s="323"/>
      <c r="WLQ110" s="323"/>
      <c r="WLR110" s="323"/>
      <c r="WLS110" s="323"/>
      <c r="WLT110" s="323"/>
      <c r="WLU110" s="323"/>
      <c r="WLV110" s="323"/>
      <c r="WLW110" s="323"/>
      <c r="WLX110" s="323"/>
      <c r="WLY110" s="323"/>
      <c r="WLZ110" s="323"/>
      <c r="WMA110" s="323"/>
      <c r="WMB110" s="323"/>
      <c r="WMC110" s="323"/>
      <c r="WMD110" s="323"/>
      <c r="WME110" s="323"/>
      <c r="WMF110" s="323"/>
      <c r="WMG110" s="323"/>
      <c r="WMH110" s="323"/>
      <c r="WMI110" s="323"/>
      <c r="WMJ110" s="323"/>
      <c r="WMK110" s="323"/>
      <c r="WML110" s="323"/>
      <c r="WMM110" s="323"/>
      <c r="WMN110" s="323"/>
      <c r="WMO110" s="323"/>
      <c r="WMP110" s="323"/>
      <c r="WMQ110" s="323"/>
      <c r="WMR110" s="323"/>
      <c r="WMS110" s="323"/>
      <c r="WMT110" s="323"/>
      <c r="WMU110" s="323"/>
      <c r="WMV110" s="323"/>
      <c r="WMW110" s="323"/>
      <c r="WMX110" s="323"/>
      <c r="WMY110" s="323"/>
      <c r="WMZ110" s="323"/>
      <c r="WNA110" s="323"/>
      <c r="WNB110" s="323"/>
      <c r="WNC110" s="323"/>
      <c r="WND110" s="323"/>
      <c r="WNE110" s="323"/>
      <c r="WNF110" s="323"/>
      <c r="WNG110" s="323"/>
      <c r="WNH110" s="323"/>
      <c r="WNI110" s="323"/>
      <c r="WNJ110" s="323"/>
      <c r="WNK110" s="323"/>
      <c r="WNL110" s="323"/>
      <c r="WNM110" s="323"/>
      <c r="WNN110" s="323"/>
      <c r="WNO110" s="323"/>
      <c r="WNP110" s="323"/>
      <c r="WNQ110" s="323"/>
      <c r="WNR110" s="323"/>
      <c r="WNS110" s="323"/>
      <c r="WNT110" s="323"/>
      <c r="WNU110" s="323"/>
      <c r="WNV110" s="323"/>
      <c r="WNW110" s="323"/>
      <c r="WNX110" s="323"/>
      <c r="WNY110" s="323"/>
      <c r="WNZ110" s="323"/>
      <c r="WOA110" s="323"/>
      <c r="WOB110" s="323"/>
      <c r="WOC110" s="323"/>
      <c r="WOD110" s="323"/>
      <c r="WOE110" s="323"/>
      <c r="WOF110" s="323"/>
      <c r="WOG110" s="323"/>
      <c r="WOH110" s="323"/>
      <c r="WOI110" s="323"/>
      <c r="WOJ110" s="323"/>
      <c r="WOK110" s="323"/>
      <c r="WOL110" s="323"/>
      <c r="WOM110" s="323"/>
      <c r="WON110" s="323"/>
      <c r="WOO110" s="323"/>
      <c r="WOP110" s="323"/>
      <c r="WOQ110" s="323"/>
      <c r="WOR110" s="323"/>
      <c r="WOS110" s="323"/>
      <c r="WOT110" s="323"/>
      <c r="WOU110" s="323"/>
      <c r="WOV110" s="323"/>
      <c r="WOW110" s="323"/>
      <c r="WOX110" s="323"/>
      <c r="WOY110" s="323"/>
      <c r="WOZ110" s="323"/>
      <c r="WPA110" s="323"/>
      <c r="WPB110" s="323"/>
      <c r="WPC110" s="323"/>
      <c r="WPD110" s="323"/>
      <c r="WPE110" s="323"/>
      <c r="WPF110" s="323"/>
      <c r="WPG110" s="323"/>
      <c r="WPH110" s="323"/>
      <c r="WPI110" s="323"/>
      <c r="WPJ110" s="323"/>
      <c r="WPK110" s="323"/>
      <c r="WPL110" s="323"/>
      <c r="WPM110" s="323"/>
      <c r="WPN110" s="323"/>
      <c r="WPO110" s="323"/>
      <c r="WPP110" s="323"/>
      <c r="WPQ110" s="323"/>
      <c r="WPR110" s="323"/>
      <c r="WPS110" s="323"/>
      <c r="WPT110" s="323"/>
      <c r="WPU110" s="323"/>
      <c r="WPV110" s="323"/>
      <c r="WPW110" s="323"/>
      <c r="WPX110" s="323"/>
      <c r="WPY110" s="323"/>
      <c r="WPZ110" s="323"/>
      <c r="WQA110" s="323"/>
      <c r="WQB110" s="323"/>
      <c r="WQC110" s="323"/>
      <c r="WQD110" s="323"/>
      <c r="WQE110" s="323"/>
      <c r="WQF110" s="323"/>
      <c r="WQG110" s="323"/>
      <c r="WQH110" s="323"/>
      <c r="WQI110" s="323"/>
      <c r="WQJ110" s="323"/>
      <c r="WQK110" s="323"/>
      <c r="WQL110" s="323"/>
      <c r="WQM110" s="323"/>
      <c r="WQN110" s="323"/>
      <c r="WQO110" s="323"/>
      <c r="WQP110" s="323"/>
      <c r="WQQ110" s="323"/>
      <c r="WQR110" s="323"/>
      <c r="WQS110" s="323"/>
      <c r="WQT110" s="323"/>
      <c r="WQU110" s="323"/>
      <c r="WQV110" s="323"/>
      <c r="WQW110" s="323"/>
      <c r="WQX110" s="323"/>
      <c r="WQY110" s="323"/>
      <c r="WQZ110" s="323"/>
      <c r="WRA110" s="323"/>
      <c r="WRB110" s="323"/>
      <c r="WRC110" s="323"/>
      <c r="WRD110" s="323"/>
      <c r="WRE110" s="323"/>
      <c r="WRF110" s="323"/>
      <c r="WRG110" s="323"/>
      <c r="WRH110" s="323"/>
      <c r="WRI110" s="323"/>
      <c r="WRJ110" s="323"/>
      <c r="WRK110" s="323"/>
      <c r="WRL110" s="323"/>
      <c r="WRM110" s="323"/>
      <c r="WRN110" s="323"/>
      <c r="WRO110" s="323"/>
      <c r="WRP110" s="323"/>
      <c r="WRQ110" s="323"/>
      <c r="WRR110" s="323"/>
      <c r="WRS110" s="323"/>
      <c r="WRT110" s="323"/>
      <c r="WRU110" s="323"/>
      <c r="WRV110" s="323"/>
      <c r="WRW110" s="323"/>
      <c r="WRX110" s="323"/>
      <c r="WRY110" s="323"/>
      <c r="WRZ110" s="323"/>
      <c r="WSA110" s="323"/>
      <c r="WSB110" s="323"/>
      <c r="WSC110" s="323"/>
      <c r="WSD110" s="323"/>
      <c r="WSE110" s="323"/>
      <c r="WSF110" s="323"/>
      <c r="WSG110" s="323"/>
      <c r="WSH110" s="323"/>
      <c r="WSI110" s="323"/>
      <c r="WSJ110" s="323"/>
      <c r="WSK110" s="323"/>
      <c r="WSL110" s="323"/>
      <c r="WSM110" s="323"/>
      <c r="WSN110" s="323"/>
      <c r="WSO110" s="323"/>
      <c r="WSP110" s="323"/>
      <c r="WSQ110" s="323"/>
      <c r="WSR110" s="323"/>
      <c r="WSS110" s="323"/>
      <c r="WST110" s="323"/>
      <c r="WSU110" s="323"/>
      <c r="WSV110" s="323"/>
      <c r="WSW110" s="323"/>
      <c r="WSX110" s="323"/>
      <c r="WSY110" s="323"/>
      <c r="WSZ110" s="323"/>
      <c r="WTA110" s="323"/>
      <c r="WTB110" s="323"/>
      <c r="WTC110" s="323"/>
      <c r="WTD110" s="323"/>
      <c r="WTE110" s="323"/>
      <c r="WTF110" s="323"/>
      <c r="WTG110" s="323"/>
      <c r="WTH110" s="323"/>
      <c r="WTI110" s="323"/>
      <c r="WTJ110" s="323"/>
      <c r="WTK110" s="323"/>
      <c r="WTL110" s="323"/>
      <c r="WTM110" s="323"/>
      <c r="WTN110" s="323"/>
      <c r="WTO110" s="323"/>
      <c r="WTP110" s="323"/>
      <c r="WTQ110" s="323"/>
      <c r="WTR110" s="323"/>
      <c r="WTS110" s="323"/>
      <c r="WTT110" s="323"/>
      <c r="WTU110" s="323"/>
      <c r="WTV110" s="323"/>
      <c r="WTW110" s="323"/>
      <c r="WTX110" s="323"/>
      <c r="WTY110" s="323"/>
      <c r="WTZ110" s="323"/>
      <c r="WUA110" s="323"/>
      <c r="WUB110" s="323"/>
      <c r="WUC110" s="323"/>
      <c r="WUD110" s="323"/>
      <c r="WUE110" s="323"/>
      <c r="WUF110" s="323"/>
      <c r="WUG110" s="323"/>
      <c r="WUH110" s="323"/>
      <c r="WUI110" s="323"/>
      <c r="WUJ110" s="323"/>
      <c r="WUK110" s="323"/>
      <c r="WUL110" s="323"/>
      <c r="WUM110" s="323"/>
      <c r="WUN110" s="323"/>
      <c r="WUO110" s="323"/>
      <c r="WUP110" s="323"/>
      <c r="WUQ110" s="323"/>
      <c r="WUR110" s="323"/>
      <c r="WUS110" s="323"/>
      <c r="WUT110" s="323"/>
      <c r="WUU110" s="323"/>
      <c r="WUV110" s="323"/>
      <c r="WUW110" s="323"/>
      <c r="WUX110" s="323"/>
      <c r="WUY110" s="323"/>
      <c r="WUZ110" s="323"/>
      <c r="WVA110" s="323"/>
      <c r="WVB110" s="323"/>
      <c r="WVC110" s="323"/>
      <c r="WVD110" s="323"/>
      <c r="WVE110" s="323"/>
      <c r="WVF110" s="323"/>
      <c r="WVG110" s="323"/>
      <c r="WVH110" s="323"/>
      <c r="WVI110" s="323"/>
      <c r="WVJ110" s="323"/>
      <c r="WVK110" s="323"/>
      <c r="WVL110" s="323"/>
      <c r="WVM110" s="323"/>
      <c r="WVN110" s="323"/>
      <c r="WVO110" s="323"/>
      <c r="WVP110" s="323"/>
      <c r="WVQ110" s="323"/>
      <c r="WVR110" s="323"/>
      <c r="WVS110" s="323"/>
      <c r="WVT110" s="323"/>
      <c r="WVU110" s="323"/>
      <c r="WVV110" s="323"/>
      <c r="WVW110" s="323"/>
      <c r="WVX110" s="323"/>
      <c r="WVY110" s="323"/>
      <c r="WVZ110" s="323"/>
      <c r="WWA110" s="323"/>
      <c r="WWB110" s="323"/>
      <c r="WWC110" s="323"/>
      <c r="WWD110" s="323"/>
      <c r="WWE110" s="323"/>
      <c r="WWF110" s="323"/>
      <c r="WWG110" s="323"/>
      <c r="WWH110" s="323"/>
      <c r="WWI110" s="323"/>
      <c r="WWJ110" s="323"/>
      <c r="WWK110" s="323"/>
      <c r="WWL110" s="323"/>
      <c r="WWM110" s="323"/>
      <c r="WWN110" s="323"/>
      <c r="WWO110" s="323"/>
      <c r="WWP110" s="323"/>
      <c r="WWQ110" s="323"/>
      <c r="WWR110" s="323"/>
      <c r="WWS110" s="323"/>
      <c r="WWT110" s="323"/>
      <c r="WWU110" s="323"/>
      <c r="WWV110" s="323"/>
      <c r="WWW110" s="323"/>
      <c r="WWX110" s="323"/>
      <c r="WWY110" s="323"/>
      <c r="WWZ110" s="323"/>
      <c r="WXA110" s="323"/>
      <c r="WXB110" s="323"/>
      <c r="WXC110" s="323"/>
      <c r="WXD110" s="323"/>
      <c r="WXE110" s="323"/>
      <c r="WXF110" s="323"/>
      <c r="WXG110" s="323"/>
      <c r="WXH110" s="323"/>
      <c r="WXI110" s="323"/>
      <c r="WXJ110" s="323"/>
      <c r="WXK110" s="323"/>
      <c r="WXL110" s="323"/>
      <c r="WXM110" s="323"/>
      <c r="WXN110" s="323"/>
      <c r="WXO110" s="323"/>
      <c r="WXP110" s="323"/>
      <c r="WXQ110" s="323"/>
      <c r="WXR110" s="323"/>
      <c r="WXS110" s="323"/>
      <c r="WXT110" s="323"/>
      <c r="WXU110" s="323"/>
      <c r="WXV110" s="323"/>
      <c r="WXW110" s="323"/>
      <c r="WXX110" s="323"/>
      <c r="WXY110" s="323"/>
      <c r="WXZ110" s="323"/>
      <c r="WYA110" s="323"/>
      <c r="WYB110" s="323"/>
      <c r="WYC110" s="323"/>
      <c r="WYD110" s="323"/>
      <c r="WYE110" s="323"/>
      <c r="WYF110" s="323"/>
      <c r="WYG110" s="323"/>
      <c r="WYH110" s="323"/>
      <c r="WYI110" s="323"/>
      <c r="WYJ110" s="323"/>
      <c r="WYK110" s="323"/>
      <c r="WYL110" s="323"/>
      <c r="WYM110" s="323"/>
      <c r="WYN110" s="323"/>
      <c r="WYO110" s="323"/>
      <c r="WYP110" s="323"/>
      <c r="WYQ110" s="323"/>
      <c r="WYR110" s="323"/>
      <c r="WYS110" s="323"/>
      <c r="WYT110" s="323"/>
      <c r="WYU110" s="323"/>
      <c r="WYV110" s="323"/>
      <c r="WYW110" s="323"/>
      <c r="WYX110" s="323"/>
      <c r="WYY110" s="323"/>
      <c r="WYZ110" s="323"/>
      <c r="WZA110" s="323"/>
      <c r="WZB110" s="323"/>
      <c r="WZC110" s="323"/>
      <c r="WZD110" s="323"/>
      <c r="WZE110" s="323"/>
      <c r="WZF110" s="323"/>
      <c r="WZG110" s="323"/>
      <c r="WZH110" s="323"/>
      <c r="WZI110" s="323"/>
      <c r="WZJ110" s="323"/>
      <c r="WZK110" s="323"/>
      <c r="WZL110" s="323"/>
      <c r="WZM110" s="323"/>
      <c r="WZN110" s="323"/>
      <c r="WZO110" s="323"/>
      <c r="WZP110" s="323"/>
      <c r="WZQ110" s="323"/>
      <c r="WZR110" s="323"/>
      <c r="WZS110" s="323"/>
      <c r="WZT110" s="323"/>
      <c r="WZU110" s="323"/>
      <c r="WZV110" s="323"/>
      <c r="WZW110" s="323"/>
      <c r="WZX110" s="323"/>
      <c r="WZY110" s="323"/>
      <c r="WZZ110" s="323"/>
      <c r="XAA110" s="323"/>
      <c r="XAB110" s="323"/>
      <c r="XAC110" s="323"/>
      <c r="XAD110" s="323"/>
      <c r="XAE110" s="323"/>
      <c r="XAF110" s="323"/>
      <c r="XAG110" s="323"/>
      <c r="XAH110" s="323"/>
      <c r="XAI110" s="323"/>
      <c r="XAJ110" s="323"/>
      <c r="XAK110" s="323"/>
      <c r="XAL110" s="323"/>
      <c r="XAM110" s="323"/>
      <c r="XAN110" s="323"/>
      <c r="XAO110" s="323"/>
      <c r="XAP110" s="323"/>
      <c r="XAQ110" s="323"/>
      <c r="XAR110" s="323"/>
      <c r="XAS110" s="323"/>
      <c r="XAT110" s="323"/>
      <c r="XAU110" s="323"/>
      <c r="XAV110" s="323"/>
      <c r="XAW110" s="323"/>
      <c r="XAX110" s="323"/>
      <c r="XAY110" s="323"/>
      <c r="XAZ110" s="323"/>
      <c r="XBA110" s="323"/>
      <c r="XBB110" s="323"/>
      <c r="XBC110" s="323"/>
      <c r="XBD110" s="323"/>
      <c r="XBE110" s="323"/>
      <c r="XBF110" s="323"/>
      <c r="XBG110" s="323"/>
      <c r="XBH110" s="323"/>
      <c r="XBI110" s="323"/>
      <c r="XBJ110" s="323"/>
      <c r="XBK110" s="323"/>
      <c r="XBL110" s="323"/>
      <c r="XBM110" s="323"/>
      <c r="XBN110" s="323"/>
      <c r="XBO110" s="323"/>
      <c r="XBP110" s="323"/>
      <c r="XBQ110" s="323"/>
      <c r="XBR110" s="323"/>
      <c r="XBS110" s="323"/>
      <c r="XBT110" s="323"/>
      <c r="XBU110" s="323"/>
      <c r="XBV110" s="323"/>
      <c r="XBW110" s="323"/>
      <c r="XBX110" s="323"/>
      <c r="XBY110" s="323"/>
      <c r="XBZ110" s="323"/>
      <c r="XCA110" s="323"/>
      <c r="XCB110" s="323"/>
      <c r="XCC110" s="323"/>
      <c r="XCD110" s="323"/>
      <c r="XCE110" s="323"/>
      <c r="XCF110" s="323"/>
      <c r="XCG110" s="323"/>
      <c r="XCH110" s="323"/>
      <c r="XCI110" s="323"/>
      <c r="XCJ110" s="323"/>
      <c r="XCK110" s="323"/>
      <c r="XCL110" s="323"/>
      <c r="XCM110" s="323"/>
      <c r="XCN110" s="323"/>
      <c r="XCO110" s="323"/>
      <c r="XCP110" s="323"/>
      <c r="XCQ110" s="323"/>
      <c r="XCR110" s="323"/>
      <c r="XCS110" s="323"/>
      <c r="XCT110" s="323"/>
      <c r="XCU110" s="323"/>
      <c r="XCV110" s="323"/>
      <c r="XCW110" s="323"/>
      <c r="XCX110" s="323"/>
      <c r="XCY110" s="323"/>
      <c r="XCZ110" s="323"/>
      <c r="XDA110" s="323"/>
      <c r="XDB110" s="323"/>
      <c r="XDC110" s="323"/>
      <c r="XDD110" s="323"/>
      <c r="XDE110" s="323"/>
      <c r="XDF110" s="323"/>
      <c r="XDG110" s="323"/>
      <c r="XDH110" s="323"/>
      <c r="XDI110" s="323"/>
      <c r="XDJ110" s="323"/>
      <c r="XDK110" s="323"/>
      <c r="XDL110" s="323"/>
      <c r="XDM110" s="323"/>
      <c r="XDN110" s="323"/>
      <c r="XDO110" s="323"/>
      <c r="XDP110" s="323"/>
      <c r="XDQ110" s="323"/>
      <c r="XDR110" s="323"/>
      <c r="XDS110" s="323"/>
      <c r="XDT110" s="323"/>
      <c r="XDU110" s="323"/>
      <c r="XDV110" s="323"/>
      <c r="XDW110" s="323"/>
      <c r="XDX110" s="323"/>
      <c r="XDY110" s="323"/>
      <c r="XDZ110" s="323"/>
      <c r="XEA110" s="323"/>
      <c r="XEB110" s="323"/>
      <c r="XEC110" s="323"/>
      <c r="XED110" s="323"/>
      <c r="XEE110" s="323"/>
      <c r="XEF110" s="323"/>
      <c r="XEG110" s="323"/>
      <c r="XEH110" s="323"/>
      <c r="XEI110" s="323"/>
      <c r="XEJ110" s="323"/>
      <c r="XEK110" s="323"/>
      <c r="XEL110" s="323"/>
      <c r="XEM110" s="323"/>
      <c r="XEN110" s="323"/>
      <c r="XEO110" s="323"/>
      <c r="XEP110" s="323"/>
      <c r="XEQ110" s="323"/>
      <c r="XER110" s="323"/>
      <c r="XES110" s="323"/>
      <c r="XET110" s="323"/>
      <c r="XEU110" s="323"/>
      <c r="XEV110" s="323"/>
      <c r="XEW110" s="323"/>
      <c r="XEX110" s="323"/>
      <c r="XEY110" s="323"/>
      <c r="XEZ110" s="323"/>
      <c r="XFA110" s="323"/>
      <c r="XFB110" s="323"/>
      <c r="XFC110" s="323"/>
      <c r="XFD110" s="323"/>
    </row>
    <row r="111" s="285" customFormat="1" ht="14.25" spans="1:37">
      <c r="A111" s="296">
        <v>107</v>
      </c>
      <c r="B111" s="297">
        <v>30</v>
      </c>
      <c r="C111" s="298" t="str">
        <f>VLOOKUP(B111,[4]Sheet2!A:B,2,FALSE)</f>
        <v>HBGH-CZFR-JQ-193</v>
      </c>
      <c r="D111" s="296" t="s">
        <v>10113</v>
      </c>
      <c r="E111" s="296" t="s">
        <v>10114</v>
      </c>
      <c r="F111" s="296" t="s">
        <v>9930</v>
      </c>
      <c r="G111" s="191" t="s">
        <v>9941</v>
      </c>
      <c r="H111" s="191" t="s">
        <v>9906</v>
      </c>
      <c r="I111" s="310">
        <v>41578</v>
      </c>
      <c r="J111" s="191">
        <v>46</v>
      </c>
      <c r="K111" s="298" t="s">
        <v>9981</v>
      </c>
      <c r="L111" s="296">
        <v>1</v>
      </c>
      <c r="M111" s="296"/>
      <c r="N111" s="72">
        <v>15738.58</v>
      </c>
      <c r="O111" s="72">
        <v>1900</v>
      </c>
      <c r="P111" s="296">
        <v>1</v>
      </c>
      <c r="Q111" s="296"/>
      <c r="R111" s="296"/>
      <c r="S111" s="296"/>
      <c r="T111" s="296">
        <f t="shared" si="4"/>
        <v>0</v>
      </c>
      <c r="U111" s="296"/>
      <c r="V111" s="296"/>
      <c r="W111" s="296">
        <f t="shared" si="5"/>
        <v>0</v>
      </c>
      <c r="X111" s="296">
        <f t="shared" si="6"/>
        <v>0</v>
      </c>
      <c r="Y111" s="296"/>
      <c r="Z111" s="296"/>
      <c r="AA111" s="296">
        <f t="shared" si="7"/>
        <v>-1900</v>
      </c>
      <c r="AB111" s="296" t="s">
        <v>9939</v>
      </c>
      <c r="AC111" s="296"/>
      <c r="AD111" s="296"/>
      <c r="AE111" s="296"/>
      <c r="AF111" s="296"/>
      <c r="AG111" s="296"/>
      <c r="AH111" s="296"/>
      <c r="AI111" s="314"/>
      <c r="AJ111" s="296"/>
      <c r="AK111" s="296"/>
    </row>
    <row r="112" s="285" customFormat="1" ht="14.25" spans="1:37">
      <c r="A112" s="296">
        <v>108</v>
      </c>
      <c r="B112" s="297">
        <v>21</v>
      </c>
      <c r="C112" s="298" t="str">
        <f>VLOOKUP(B112,[4]Sheet2!A:B,2,FALSE)</f>
        <v>HBGH-HJQGX-JQ-008</v>
      </c>
      <c r="D112" s="296" t="s">
        <v>10115</v>
      </c>
      <c r="E112" s="296"/>
      <c r="F112" s="296" t="s">
        <v>9930</v>
      </c>
      <c r="G112" s="191" t="s">
        <v>9941</v>
      </c>
      <c r="H112" s="191" t="s">
        <v>9906</v>
      </c>
      <c r="I112" s="310">
        <v>41578</v>
      </c>
      <c r="J112" s="191">
        <v>42</v>
      </c>
      <c r="K112" s="298" t="s">
        <v>9942</v>
      </c>
      <c r="L112" s="296">
        <v>1</v>
      </c>
      <c r="M112" s="296"/>
      <c r="N112" s="72">
        <v>1685.6</v>
      </c>
      <c r="O112" s="72">
        <v>224</v>
      </c>
      <c r="P112" s="296">
        <v>1</v>
      </c>
      <c r="Q112" s="296"/>
      <c r="R112" s="296"/>
      <c r="S112" s="296"/>
      <c r="T112" s="296">
        <f t="shared" si="4"/>
        <v>0</v>
      </c>
      <c r="U112" s="296"/>
      <c r="V112" s="296"/>
      <c r="W112" s="296">
        <f t="shared" si="5"/>
        <v>0</v>
      </c>
      <c r="X112" s="296">
        <f t="shared" si="6"/>
        <v>0</v>
      </c>
      <c r="Y112" s="296"/>
      <c r="Z112" s="296"/>
      <c r="AA112" s="296">
        <f t="shared" si="7"/>
        <v>-224</v>
      </c>
      <c r="AB112" s="296" t="s">
        <v>9939</v>
      </c>
      <c r="AC112" s="296"/>
      <c r="AD112" s="296"/>
      <c r="AE112" s="296"/>
      <c r="AF112" s="296"/>
      <c r="AG112" s="296"/>
      <c r="AH112" s="296"/>
      <c r="AI112" s="314"/>
      <c r="AJ112" s="296"/>
      <c r="AK112" s="296"/>
    </row>
    <row r="113" s="285" customFormat="1" ht="14.25" spans="1:37">
      <c r="A113" s="296">
        <v>109</v>
      </c>
      <c r="B113" s="297">
        <v>29</v>
      </c>
      <c r="C113" s="298" t="str">
        <f>VLOOKUP(B113,[4]Sheet2!A:B,2,FALSE)</f>
        <v>HBGH-CY-JQ-008</v>
      </c>
      <c r="D113" s="296" t="s">
        <v>10116</v>
      </c>
      <c r="E113" s="296" t="s">
        <v>10117</v>
      </c>
      <c r="F113" s="296" t="s">
        <v>9930</v>
      </c>
      <c r="G113" s="191" t="s">
        <v>9941</v>
      </c>
      <c r="H113" s="191" t="s">
        <v>9906</v>
      </c>
      <c r="I113" s="310">
        <v>41578</v>
      </c>
      <c r="J113" s="191">
        <v>46</v>
      </c>
      <c r="K113" s="298" t="s">
        <v>9942</v>
      </c>
      <c r="L113" s="296">
        <v>1</v>
      </c>
      <c r="M113" s="296"/>
      <c r="N113" s="72">
        <v>51771.08</v>
      </c>
      <c r="O113" s="72">
        <v>6250</v>
      </c>
      <c r="P113" s="296">
        <v>1</v>
      </c>
      <c r="Q113" s="296"/>
      <c r="R113" s="296"/>
      <c r="S113" s="296"/>
      <c r="T113" s="296">
        <f t="shared" si="4"/>
        <v>0</v>
      </c>
      <c r="U113" s="296"/>
      <c r="V113" s="296"/>
      <c r="W113" s="296">
        <f t="shared" si="5"/>
        <v>0</v>
      </c>
      <c r="X113" s="296">
        <f t="shared" si="6"/>
        <v>0</v>
      </c>
      <c r="Y113" s="296"/>
      <c r="Z113" s="296"/>
      <c r="AA113" s="296">
        <f t="shared" si="7"/>
        <v>-6250</v>
      </c>
      <c r="AB113" s="296" t="s">
        <v>9939</v>
      </c>
      <c r="AC113" s="296"/>
      <c r="AD113" s="296"/>
      <c r="AE113" s="296"/>
      <c r="AF113" s="296"/>
      <c r="AG113" s="296"/>
      <c r="AH113" s="296"/>
      <c r="AI113" s="314"/>
      <c r="AJ113" s="296"/>
      <c r="AK113" s="296"/>
    </row>
    <row r="114" s="285" customFormat="1" ht="14.25" spans="1:37">
      <c r="A114" s="296">
        <v>110</v>
      </c>
      <c r="B114" s="297">
        <v>96</v>
      </c>
      <c r="C114" s="298" t="str">
        <f>VLOOKUP(B114,[4]Sheet2!A:B,2,FALSE)</f>
        <v>HBGH-CY-JQ-020</v>
      </c>
      <c r="D114" s="296" t="s">
        <v>10118</v>
      </c>
      <c r="E114" s="296" t="s">
        <v>10119</v>
      </c>
      <c r="F114" s="296" t="s">
        <v>9930</v>
      </c>
      <c r="G114" s="191" t="s">
        <v>9941</v>
      </c>
      <c r="H114" s="191" t="s">
        <v>9906</v>
      </c>
      <c r="I114" s="310">
        <v>41578</v>
      </c>
      <c r="J114" s="191">
        <v>69</v>
      </c>
      <c r="K114" s="298" t="s">
        <v>9942</v>
      </c>
      <c r="L114" s="296">
        <v>1</v>
      </c>
      <c r="M114" s="296"/>
      <c r="N114" s="72">
        <v>13357.98</v>
      </c>
      <c r="O114" s="72">
        <v>1975.28</v>
      </c>
      <c r="P114" s="296">
        <v>1</v>
      </c>
      <c r="Q114" s="296"/>
      <c r="R114" s="296"/>
      <c r="S114" s="296"/>
      <c r="T114" s="296">
        <f t="shared" si="4"/>
        <v>0</v>
      </c>
      <c r="U114" s="296"/>
      <c r="V114" s="296"/>
      <c r="W114" s="296">
        <f t="shared" si="5"/>
        <v>0</v>
      </c>
      <c r="X114" s="296">
        <f t="shared" si="6"/>
        <v>0</v>
      </c>
      <c r="Y114" s="296"/>
      <c r="Z114" s="296"/>
      <c r="AA114" s="296">
        <f t="shared" si="7"/>
        <v>-1975.28</v>
      </c>
      <c r="AB114" s="296" t="s">
        <v>9939</v>
      </c>
      <c r="AC114" s="296"/>
      <c r="AD114" s="296"/>
      <c r="AE114" s="296"/>
      <c r="AF114" s="296"/>
      <c r="AG114" s="296"/>
      <c r="AH114" s="296"/>
      <c r="AI114" s="314"/>
      <c r="AJ114" s="296"/>
      <c r="AK114" s="296"/>
    </row>
    <row r="115" s="285" customFormat="1" ht="14.25" spans="1:37">
      <c r="A115" s="296">
        <v>111</v>
      </c>
      <c r="B115" s="297">
        <v>89</v>
      </c>
      <c r="C115" s="298" t="str">
        <f>VLOOKUP(B115,[4]Sheet2!A:B,2,FALSE)</f>
        <v>HBGH-CY-JQ-019</v>
      </c>
      <c r="D115" s="296" t="s">
        <v>10120</v>
      </c>
      <c r="E115" s="296" t="s">
        <v>10119</v>
      </c>
      <c r="F115" s="296" t="s">
        <v>9930</v>
      </c>
      <c r="G115" s="191" t="s">
        <v>9941</v>
      </c>
      <c r="H115" s="191" t="s">
        <v>10000</v>
      </c>
      <c r="I115" s="310">
        <v>41578</v>
      </c>
      <c r="J115" s="191">
        <v>69</v>
      </c>
      <c r="K115" s="298" t="s">
        <v>10001</v>
      </c>
      <c r="L115" s="296">
        <v>1</v>
      </c>
      <c r="M115" s="296"/>
      <c r="N115" s="72">
        <v>12870.15</v>
      </c>
      <c r="O115" s="72">
        <v>1488.15</v>
      </c>
      <c r="P115" s="296">
        <v>1</v>
      </c>
      <c r="Q115" s="296"/>
      <c r="R115" s="296"/>
      <c r="S115" s="296"/>
      <c r="T115" s="296">
        <f t="shared" si="4"/>
        <v>0</v>
      </c>
      <c r="U115" s="296"/>
      <c r="V115" s="296"/>
      <c r="W115" s="296">
        <f t="shared" si="5"/>
        <v>0</v>
      </c>
      <c r="X115" s="296">
        <f t="shared" si="6"/>
        <v>0</v>
      </c>
      <c r="Y115" s="296"/>
      <c r="Z115" s="296"/>
      <c r="AA115" s="296">
        <f t="shared" si="7"/>
        <v>-1488.15</v>
      </c>
      <c r="AB115" s="296" t="s">
        <v>9939</v>
      </c>
      <c r="AC115" s="296"/>
      <c r="AD115" s="296"/>
      <c r="AE115" s="296"/>
      <c r="AF115" s="296"/>
      <c r="AG115" s="296"/>
      <c r="AH115" s="296"/>
      <c r="AI115" s="314"/>
      <c r="AJ115" s="296"/>
      <c r="AK115" s="296"/>
    </row>
    <row r="116" s="285" customFormat="1" ht="14.25" spans="1:37">
      <c r="A116" s="296">
        <v>112</v>
      </c>
      <c r="B116" s="297">
        <v>270</v>
      </c>
      <c r="C116" s="298" t="str">
        <f>VLOOKUP(B116,[4]Sheet2!A:B,2,FALSE)</f>
        <v>HBGH-CY-JQ-024</v>
      </c>
      <c r="D116" s="296" t="s">
        <v>10121</v>
      </c>
      <c r="E116" s="296" t="s">
        <v>10122</v>
      </c>
      <c r="F116" s="296" t="s">
        <v>9930</v>
      </c>
      <c r="G116" s="191" t="s">
        <v>9941</v>
      </c>
      <c r="H116" s="191" t="s">
        <v>9906</v>
      </c>
      <c r="I116" s="310">
        <v>41578</v>
      </c>
      <c r="J116" s="191">
        <v>69</v>
      </c>
      <c r="K116" s="298" t="s">
        <v>9942</v>
      </c>
      <c r="L116" s="296">
        <v>1</v>
      </c>
      <c r="M116" s="296"/>
      <c r="N116" s="72">
        <v>196918.82</v>
      </c>
      <c r="O116" s="72">
        <v>85138.62</v>
      </c>
      <c r="P116" s="296">
        <v>1</v>
      </c>
      <c r="Q116" s="296"/>
      <c r="R116" s="296"/>
      <c r="S116" s="296"/>
      <c r="T116" s="296">
        <f t="shared" si="4"/>
        <v>0</v>
      </c>
      <c r="U116" s="296"/>
      <c r="V116" s="296"/>
      <c r="W116" s="296">
        <f t="shared" si="5"/>
        <v>0</v>
      </c>
      <c r="X116" s="296">
        <f t="shared" si="6"/>
        <v>0</v>
      </c>
      <c r="Y116" s="296"/>
      <c r="Z116" s="296"/>
      <c r="AA116" s="296">
        <f t="shared" si="7"/>
        <v>-85138.62</v>
      </c>
      <c r="AB116" s="296" t="s">
        <v>9939</v>
      </c>
      <c r="AC116" s="296"/>
      <c r="AD116" s="296"/>
      <c r="AE116" s="296"/>
      <c r="AF116" s="296"/>
      <c r="AG116" s="296"/>
      <c r="AH116" s="296"/>
      <c r="AI116" s="314"/>
      <c r="AJ116" s="296"/>
      <c r="AK116" s="296"/>
    </row>
    <row r="117" s="285" customFormat="1" ht="14.25" spans="1:37">
      <c r="A117" s="296">
        <v>113</v>
      </c>
      <c r="B117" s="297">
        <v>302</v>
      </c>
      <c r="C117" s="298" t="str">
        <f>VLOOKUP(B117,[4]Sheet2!A:B,2,FALSE)</f>
        <v>HBGH-ZL-JC-017</v>
      </c>
      <c r="D117" s="296" t="s">
        <v>10123</v>
      </c>
      <c r="E117" s="296" t="s">
        <v>10124</v>
      </c>
      <c r="F117" s="296" t="s">
        <v>9930</v>
      </c>
      <c r="G117" s="191" t="s">
        <v>9941</v>
      </c>
      <c r="H117" s="191" t="s">
        <v>9906</v>
      </c>
      <c r="I117" s="310">
        <v>41578</v>
      </c>
      <c r="J117" s="191">
        <v>69</v>
      </c>
      <c r="K117" s="298" t="s">
        <v>9942</v>
      </c>
      <c r="L117" s="296">
        <v>1</v>
      </c>
      <c r="M117" s="296"/>
      <c r="N117" s="72">
        <v>32478.63</v>
      </c>
      <c r="O117" s="72">
        <v>14480.23</v>
      </c>
      <c r="P117" s="296">
        <v>1</v>
      </c>
      <c r="Q117" s="296"/>
      <c r="R117" s="296"/>
      <c r="S117" s="296"/>
      <c r="T117" s="296">
        <f t="shared" si="4"/>
        <v>0</v>
      </c>
      <c r="U117" s="296"/>
      <c r="V117" s="296"/>
      <c r="W117" s="296">
        <f t="shared" si="5"/>
        <v>0</v>
      </c>
      <c r="X117" s="296">
        <f t="shared" si="6"/>
        <v>0</v>
      </c>
      <c r="Y117" s="296"/>
      <c r="Z117" s="296"/>
      <c r="AA117" s="296">
        <f t="shared" si="7"/>
        <v>-14480.23</v>
      </c>
      <c r="AB117" s="296" t="s">
        <v>9939</v>
      </c>
      <c r="AC117" s="296"/>
      <c r="AD117" s="296"/>
      <c r="AE117" s="296"/>
      <c r="AF117" s="296"/>
      <c r="AG117" s="296"/>
      <c r="AH117" s="296"/>
      <c r="AI117" s="314"/>
      <c r="AJ117" s="296"/>
      <c r="AK117" s="296"/>
    </row>
    <row r="118" s="285" customFormat="1" ht="14.25" spans="1:37">
      <c r="A118" s="296">
        <v>114</v>
      </c>
      <c r="B118" s="297">
        <v>234</v>
      </c>
      <c r="C118" s="298" t="str">
        <f>VLOOKUP(B118,[4]Sheet2!A:B,2,FALSE)</f>
        <v>HBGH-FR-JQ-033</v>
      </c>
      <c r="D118" s="296" t="s">
        <v>10125</v>
      </c>
      <c r="E118" s="296"/>
      <c r="F118" s="296" t="s">
        <v>9930</v>
      </c>
      <c r="G118" s="191" t="s">
        <v>9941</v>
      </c>
      <c r="H118" s="191" t="s">
        <v>10007</v>
      </c>
      <c r="I118" s="310">
        <v>41578</v>
      </c>
      <c r="J118" s="191">
        <v>50</v>
      </c>
      <c r="K118" s="298" t="s">
        <v>434</v>
      </c>
      <c r="L118" s="296">
        <v>1</v>
      </c>
      <c r="M118" s="296"/>
      <c r="N118" s="72">
        <v>719.4</v>
      </c>
      <c r="O118" s="72">
        <v>42.74</v>
      </c>
      <c r="P118" s="296">
        <v>1</v>
      </c>
      <c r="Q118" s="296"/>
      <c r="R118" s="296"/>
      <c r="S118" s="296"/>
      <c r="T118" s="296">
        <f t="shared" si="4"/>
        <v>0</v>
      </c>
      <c r="U118" s="296"/>
      <c r="V118" s="296"/>
      <c r="W118" s="296">
        <f t="shared" si="5"/>
        <v>0</v>
      </c>
      <c r="X118" s="296">
        <f t="shared" si="6"/>
        <v>0</v>
      </c>
      <c r="Y118" s="296"/>
      <c r="Z118" s="296"/>
      <c r="AA118" s="296">
        <f t="shared" si="7"/>
        <v>-42.74</v>
      </c>
      <c r="AB118" s="296" t="s">
        <v>9939</v>
      </c>
      <c r="AC118" s="296"/>
      <c r="AD118" s="296"/>
      <c r="AE118" s="296"/>
      <c r="AF118" s="296"/>
      <c r="AG118" s="296"/>
      <c r="AH118" s="296"/>
      <c r="AI118" s="314"/>
      <c r="AJ118" s="296"/>
      <c r="AK118" s="296"/>
    </row>
    <row r="119" s="285" customFormat="1" ht="71.25" spans="1:37">
      <c r="A119" s="296">
        <v>115</v>
      </c>
      <c r="B119" s="297">
        <v>79</v>
      </c>
      <c r="C119" s="298" t="str">
        <f>VLOOKUP(B119,[4]Sheet2!A:B,2,FALSE)</f>
        <v>HBGH-HJZDH-JQ-001
HBGH-HJZDH-JQ-002
HBGH-HJZDH-JQ-003
HBGH-HJZDH-JQ-004
HBGH-HJZDH-JQ-005</v>
      </c>
      <c r="D119" s="296" t="s">
        <v>10126</v>
      </c>
      <c r="E119" s="296" t="s">
        <v>10127</v>
      </c>
      <c r="F119" s="296" t="s">
        <v>9930</v>
      </c>
      <c r="G119" s="191" t="s">
        <v>6587</v>
      </c>
      <c r="H119" s="191" t="s">
        <v>9906</v>
      </c>
      <c r="I119" s="310">
        <v>41578</v>
      </c>
      <c r="J119" s="191">
        <v>69</v>
      </c>
      <c r="K119" s="298" t="s">
        <v>10029</v>
      </c>
      <c r="L119" s="296">
        <v>5</v>
      </c>
      <c r="M119" s="296"/>
      <c r="N119" s="72">
        <v>1032751.21</v>
      </c>
      <c r="O119" s="72">
        <v>85440</v>
      </c>
      <c r="P119" s="296">
        <v>5</v>
      </c>
      <c r="Q119" s="296"/>
      <c r="R119" s="296"/>
      <c r="S119" s="296"/>
      <c r="T119" s="296">
        <f t="shared" si="4"/>
        <v>0</v>
      </c>
      <c r="U119" s="296"/>
      <c r="V119" s="296"/>
      <c r="W119" s="296">
        <f t="shared" si="5"/>
        <v>0</v>
      </c>
      <c r="X119" s="296">
        <f t="shared" si="6"/>
        <v>0</v>
      </c>
      <c r="Y119" s="296"/>
      <c r="Z119" s="296"/>
      <c r="AA119" s="296">
        <f t="shared" si="7"/>
        <v>-85440</v>
      </c>
      <c r="AB119" s="296" t="s">
        <v>9939</v>
      </c>
      <c r="AC119" s="296"/>
      <c r="AD119" s="296"/>
      <c r="AE119" s="296"/>
      <c r="AF119" s="296"/>
      <c r="AG119" s="296"/>
      <c r="AH119" s="296"/>
      <c r="AI119" s="314"/>
      <c r="AJ119" s="296"/>
      <c r="AK119" s="296"/>
    </row>
    <row r="120" s="285" customFormat="1" ht="14.25" spans="1:37">
      <c r="A120" s="296">
        <v>116</v>
      </c>
      <c r="B120" s="297">
        <v>283</v>
      </c>
      <c r="C120" s="298" t="str">
        <f>VLOOKUP(B120,[4]Sheet2!A:B,2,FALSE)</f>
        <v>HBGH-FR-JQ-050</v>
      </c>
      <c r="D120" s="296" t="s">
        <v>10128</v>
      </c>
      <c r="E120" s="296" t="s">
        <v>10129</v>
      </c>
      <c r="F120" s="296" t="s">
        <v>9930</v>
      </c>
      <c r="G120" s="191" t="s">
        <v>6587</v>
      </c>
      <c r="H120" s="191" t="s">
        <v>10007</v>
      </c>
      <c r="I120" s="310">
        <v>41578</v>
      </c>
      <c r="J120" s="191">
        <v>69</v>
      </c>
      <c r="K120" s="298" t="s">
        <v>434</v>
      </c>
      <c r="L120" s="296">
        <v>1</v>
      </c>
      <c r="M120" s="296"/>
      <c r="N120" s="72">
        <v>540029.91</v>
      </c>
      <c r="O120" s="72">
        <v>235948.51</v>
      </c>
      <c r="P120" s="296">
        <v>1</v>
      </c>
      <c r="Q120" s="296"/>
      <c r="R120" s="296"/>
      <c r="S120" s="296"/>
      <c r="T120" s="296">
        <f t="shared" si="4"/>
        <v>0</v>
      </c>
      <c r="U120" s="296"/>
      <c r="V120" s="296"/>
      <c r="W120" s="296">
        <f t="shared" si="5"/>
        <v>0</v>
      </c>
      <c r="X120" s="296">
        <f t="shared" si="6"/>
        <v>0</v>
      </c>
      <c r="Y120" s="296"/>
      <c r="Z120" s="296"/>
      <c r="AA120" s="296">
        <f t="shared" si="7"/>
        <v>-235948.51</v>
      </c>
      <c r="AB120" s="296" t="s">
        <v>9939</v>
      </c>
      <c r="AC120" s="296"/>
      <c r="AD120" s="296"/>
      <c r="AE120" s="296"/>
      <c r="AF120" s="296"/>
      <c r="AG120" s="296"/>
      <c r="AH120" s="296"/>
      <c r="AI120" s="314"/>
      <c r="AJ120" s="296"/>
      <c r="AK120" s="296"/>
    </row>
    <row r="121" s="285" customFormat="1" ht="14.25" spans="1:37">
      <c r="A121" s="296">
        <v>117</v>
      </c>
      <c r="B121" s="297">
        <v>280</v>
      </c>
      <c r="C121" s="298" t="str">
        <f>VLOOKUP(B121,[4]Sheet2!A:B,2,FALSE)</f>
        <v>HBGH-CZFR-JQ-191——192</v>
      </c>
      <c r="D121" s="296" t="s">
        <v>10130</v>
      </c>
      <c r="E121" s="296"/>
      <c r="F121" s="296" t="s">
        <v>9930</v>
      </c>
      <c r="G121" s="191" t="s">
        <v>9941</v>
      </c>
      <c r="H121" s="191" t="s">
        <v>10007</v>
      </c>
      <c r="I121" s="310">
        <v>41578</v>
      </c>
      <c r="J121" s="191">
        <v>69</v>
      </c>
      <c r="K121" s="298" t="s">
        <v>9998</v>
      </c>
      <c r="L121" s="296">
        <v>2</v>
      </c>
      <c r="M121" s="296"/>
      <c r="N121" s="72">
        <v>4037.61</v>
      </c>
      <c r="O121" s="72">
        <v>1764.01</v>
      </c>
      <c r="P121" s="296">
        <v>2</v>
      </c>
      <c r="Q121" s="296"/>
      <c r="R121" s="296"/>
      <c r="S121" s="296"/>
      <c r="T121" s="296">
        <f t="shared" si="4"/>
        <v>0</v>
      </c>
      <c r="U121" s="296"/>
      <c r="V121" s="296"/>
      <c r="W121" s="296">
        <f t="shared" si="5"/>
        <v>0</v>
      </c>
      <c r="X121" s="296">
        <f t="shared" si="6"/>
        <v>0</v>
      </c>
      <c r="Y121" s="296"/>
      <c r="Z121" s="296"/>
      <c r="AA121" s="296">
        <f t="shared" si="7"/>
        <v>-1764.01</v>
      </c>
      <c r="AB121" s="296" t="s">
        <v>9939</v>
      </c>
      <c r="AC121" s="296"/>
      <c r="AD121" s="296"/>
      <c r="AE121" s="296"/>
      <c r="AF121" s="296"/>
      <c r="AG121" s="296"/>
      <c r="AH121" s="296"/>
      <c r="AI121" s="314"/>
      <c r="AJ121" s="296"/>
      <c r="AK121" s="296"/>
    </row>
    <row r="122" s="285" customFormat="1" ht="14.25" spans="1:37">
      <c r="A122" s="296">
        <v>118</v>
      </c>
      <c r="B122" s="297">
        <v>284</v>
      </c>
      <c r="C122" s="298" t="str">
        <f>VLOOKUP(B122,[4]Sheet2!A:B,2,FALSE)</f>
        <v>HBGH-ZL-JC-010</v>
      </c>
      <c r="D122" s="296" t="s">
        <v>10131</v>
      </c>
      <c r="E122" s="296"/>
      <c r="F122" s="296" t="s">
        <v>9930</v>
      </c>
      <c r="G122" s="191" t="s">
        <v>9941</v>
      </c>
      <c r="H122" s="191" t="s">
        <v>10087</v>
      </c>
      <c r="I122" s="310">
        <v>41578</v>
      </c>
      <c r="J122" s="191">
        <v>69</v>
      </c>
      <c r="K122" s="298" t="s">
        <v>10088</v>
      </c>
      <c r="L122" s="296">
        <v>1</v>
      </c>
      <c r="M122" s="296"/>
      <c r="N122" s="72">
        <v>25496.54</v>
      </c>
      <c r="O122" s="72">
        <v>11254.34</v>
      </c>
      <c r="P122" s="296">
        <v>1</v>
      </c>
      <c r="Q122" s="296"/>
      <c r="R122" s="296"/>
      <c r="S122" s="296"/>
      <c r="T122" s="296">
        <f t="shared" si="4"/>
        <v>0</v>
      </c>
      <c r="U122" s="296"/>
      <c r="V122" s="296"/>
      <c r="W122" s="296">
        <f t="shared" si="5"/>
        <v>0</v>
      </c>
      <c r="X122" s="296">
        <f t="shared" si="6"/>
        <v>0</v>
      </c>
      <c r="Y122" s="296"/>
      <c r="Z122" s="296"/>
      <c r="AA122" s="296">
        <f t="shared" si="7"/>
        <v>-11254.34</v>
      </c>
      <c r="AB122" s="296" t="s">
        <v>9939</v>
      </c>
      <c r="AC122" s="296"/>
      <c r="AD122" s="296"/>
      <c r="AE122" s="296"/>
      <c r="AF122" s="296"/>
      <c r="AG122" s="296"/>
      <c r="AH122" s="296"/>
      <c r="AI122" s="314"/>
      <c r="AJ122" s="296"/>
      <c r="AK122" s="296"/>
    </row>
    <row r="123" s="288" customFormat="1" ht="14.25" spans="1:16384">
      <c r="A123" s="317">
        <v>119</v>
      </c>
      <c r="B123" s="318">
        <v>4</v>
      </c>
      <c r="C123" s="319">
        <f>VLOOKUP(B123,[4]Sheet2!A:B,2,FALSE)</f>
        <v>0</v>
      </c>
      <c r="D123" s="317" t="s">
        <v>10132</v>
      </c>
      <c r="E123" s="317"/>
      <c r="F123" s="317" t="s">
        <v>9930</v>
      </c>
      <c r="G123" s="320" t="s">
        <v>9941</v>
      </c>
      <c r="H123" s="320" t="s">
        <v>9906</v>
      </c>
      <c r="I123" s="321">
        <v>41578</v>
      </c>
      <c r="J123" s="320">
        <v>19</v>
      </c>
      <c r="K123" s="319" t="s">
        <v>9942</v>
      </c>
      <c r="L123" s="317">
        <v>1</v>
      </c>
      <c r="M123" s="317"/>
      <c r="N123" s="322">
        <v>4629.12</v>
      </c>
      <c r="O123" s="322">
        <v>1155</v>
      </c>
      <c r="P123" s="317"/>
      <c r="Q123" s="317"/>
      <c r="R123" s="317"/>
      <c r="S123" s="317"/>
      <c r="T123" s="317">
        <f t="shared" si="4"/>
        <v>0</v>
      </c>
      <c r="U123" s="317"/>
      <c r="V123" s="317"/>
      <c r="W123" s="317">
        <f t="shared" si="5"/>
        <v>0</v>
      </c>
      <c r="X123" s="317">
        <f t="shared" si="6"/>
        <v>-1</v>
      </c>
      <c r="Y123" s="317"/>
      <c r="Z123" s="317"/>
      <c r="AA123" s="317">
        <f t="shared" si="7"/>
        <v>-1155</v>
      </c>
      <c r="AB123" s="317"/>
      <c r="AC123" s="317"/>
      <c r="AD123" s="317"/>
      <c r="AE123" s="317"/>
      <c r="AF123" s="317"/>
      <c r="AG123" s="317"/>
      <c r="AH123" s="299" t="s">
        <v>9939</v>
      </c>
      <c r="AI123" s="315"/>
      <c r="AJ123" s="317"/>
      <c r="AK123" s="317"/>
      <c r="AL123" s="323"/>
      <c r="AM123" s="323"/>
      <c r="AN123" s="323"/>
      <c r="AO123" s="323"/>
      <c r="AP123" s="323"/>
      <c r="AQ123" s="323"/>
      <c r="AR123" s="323"/>
      <c r="AS123" s="323"/>
      <c r="AT123" s="323"/>
      <c r="AU123" s="323"/>
      <c r="AV123" s="323"/>
      <c r="AW123" s="323"/>
      <c r="AX123" s="323"/>
      <c r="AY123" s="323"/>
      <c r="AZ123" s="323"/>
      <c r="BA123" s="323"/>
      <c r="BB123" s="323"/>
      <c r="BC123" s="323"/>
      <c r="BD123" s="323"/>
      <c r="BE123" s="323"/>
      <c r="BF123" s="323"/>
      <c r="BG123" s="323"/>
      <c r="BH123" s="323"/>
      <c r="BI123" s="323"/>
      <c r="BJ123" s="323"/>
      <c r="BK123" s="323"/>
      <c r="BL123" s="323"/>
      <c r="BM123" s="323"/>
      <c r="BN123" s="323"/>
      <c r="BO123" s="323"/>
      <c r="BP123" s="323"/>
      <c r="BQ123" s="323"/>
      <c r="BR123" s="323"/>
      <c r="BS123" s="323"/>
      <c r="BT123" s="323"/>
      <c r="BU123" s="323"/>
      <c r="BV123" s="323"/>
      <c r="BW123" s="323"/>
      <c r="BX123" s="323"/>
      <c r="BY123" s="323"/>
      <c r="BZ123" s="323"/>
      <c r="CA123" s="323"/>
      <c r="CB123" s="323"/>
      <c r="CC123" s="323"/>
      <c r="CD123" s="323"/>
      <c r="CE123" s="323"/>
      <c r="CF123" s="323"/>
      <c r="CG123" s="323"/>
      <c r="CH123" s="323"/>
      <c r="CI123" s="323"/>
      <c r="CJ123" s="323"/>
      <c r="CK123" s="323"/>
      <c r="CL123" s="323"/>
      <c r="CM123" s="323"/>
      <c r="CN123" s="323"/>
      <c r="CO123" s="323"/>
      <c r="CP123" s="323"/>
      <c r="CQ123" s="323"/>
      <c r="CR123" s="323"/>
      <c r="CS123" s="323"/>
      <c r="CT123" s="323"/>
      <c r="CU123" s="323"/>
      <c r="CV123" s="323"/>
      <c r="CW123" s="323"/>
      <c r="CX123" s="323"/>
      <c r="CY123" s="323"/>
      <c r="CZ123" s="323"/>
      <c r="DA123" s="323"/>
      <c r="DB123" s="323"/>
      <c r="DC123" s="323"/>
      <c r="DD123" s="323"/>
      <c r="DE123" s="323"/>
      <c r="DF123" s="323"/>
      <c r="DG123" s="323"/>
      <c r="DH123" s="323"/>
      <c r="DI123" s="323"/>
      <c r="DJ123" s="323"/>
      <c r="DK123" s="323"/>
      <c r="DL123" s="323"/>
      <c r="DM123" s="323"/>
      <c r="DN123" s="323"/>
      <c r="DO123" s="323"/>
      <c r="DP123" s="323"/>
      <c r="DQ123" s="323"/>
      <c r="DR123" s="323"/>
      <c r="DS123" s="323"/>
      <c r="DT123" s="323"/>
      <c r="DU123" s="323"/>
      <c r="DV123" s="323"/>
      <c r="DW123" s="323"/>
      <c r="DX123" s="323"/>
      <c r="DY123" s="323"/>
      <c r="DZ123" s="323"/>
      <c r="EA123" s="323"/>
      <c r="EB123" s="323"/>
      <c r="EC123" s="323"/>
      <c r="ED123" s="323"/>
      <c r="EE123" s="323"/>
      <c r="EF123" s="323"/>
      <c r="EG123" s="323"/>
      <c r="EH123" s="323"/>
      <c r="EI123" s="323"/>
      <c r="EJ123" s="323"/>
      <c r="EK123" s="323"/>
      <c r="EL123" s="323"/>
      <c r="EM123" s="323"/>
      <c r="EN123" s="323"/>
      <c r="EO123" s="323"/>
      <c r="EP123" s="323"/>
      <c r="EQ123" s="323"/>
      <c r="ER123" s="323"/>
      <c r="ES123" s="323"/>
      <c r="ET123" s="323"/>
      <c r="EU123" s="323"/>
      <c r="EV123" s="323"/>
      <c r="EW123" s="323"/>
      <c r="EX123" s="323"/>
      <c r="EY123" s="323"/>
      <c r="EZ123" s="323"/>
      <c r="FA123" s="323"/>
      <c r="FB123" s="323"/>
      <c r="FC123" s="323"/>
      <c r="FD123" s="323"/>
      <c r="FE123" s="323"/>
      <c r="FF123" s="323"/>
      <c r="FG123" s="323"/>
      <c r="FH123" s="323"/>
      <c r="FI123" s="323"/>
      <c r="FJ123" s="323"/>
      <c r="FK123" s="323"/>
      <c r="FL123" s="323"/>
      <c r="FM123" s="323"/>
      <c r="FN123" s="323"/>
      <c r="FO123" s="323"/>
      <c r="FP123" s="323"/>
      <c r="FQ123" s="323"/>
      <c r="FR123" s="323"/>
      <c r="FS123" s="323"/>
      <c r="FT123" s="323"/>
      <c r="FU123" s="323"/>
      <c r="FV123" s="323"/>
      <c r="FW123" s="323"/>
      <c r="FX123" s="323"/>
      <c r="FY123" s="323"/>
      <c r="FZ123" s="323"/>
      <c r="GA123" s="323"/>
      <c r="GB123" s="323"/>
      <c r="GC123" s="323"/>
      <c r="GD123" s="323"/>
      <c r="GE123" s="323"/>
      <c r="GF123" s="323"/>
      <c r="GG123" s="323"/>
      <c r="GH123" s="323"/>
      <c r="GI123" s="323"/>
      <c r="GJ123" s="323"/>
      <c r="GK123" s="323"/>
      <c r="GL123" s="323"/>
      <c r="GM123" s="323"/>
      <c r="GN123" s="323"/>
      <c r="GO123" s="323"/>
      <c r="GP123" s="323"/>
      <c r="GQ123" s="323"/>
      <c r="GR123" s="323"/>
      <c r="GS123" s="323"/>
      <c r="GT123" s="323"/>
      <c r="GU123" s="323"/>
      <c r="GV123" s="323"/>
      <c r="GW123" s="323"/>
      <c r="GX123" s="323"/>
      <c r="GY123" s="323"/>
      <c r="GZ123" s="323"/>
      <c r="HA123" s="323"/>
      <c r="HB123" s="323"/>
      <c r="HC123" s="323"/>
      <c r="HD123" s="323"/>
      <c r="HE123" s="323"/>
      <c r="HF123" s="323"/>
      <c r="HG123" s="323"/>
      <c r="HH123" s="323"/>
      <c r="HI123" s="323"/>
      <c r="HJ123" s="323"/>
      <c r="HK123" s="323"/>
      <c r="HL123" s="323"/>
      <c r="HM123" s="323"/>
      <c r="HN123" s="323"/>
      <c r="HO123" s="323"/>
      <c r="HP123" s="323"/>
      <c r="HQ123" s="323"/>
      <c r="HR123" s="323"/>
      <c r="HS123" s="323"/>
      <c r="HT123" s="323"/>
      <c r="HU123" s="323"/>
      <c r="HV123" s="323"/>
      <c r="HW123" s="323"/>
      <c r="HX123" s="323"/>
      <c r="HY123" s="323"/>
      <c r="HZ123" s="323"/>
      <c r="IA123" s="323"/>
      <c r="IB123" s="323"/>
      <c r="IC123" s="323"/>
      <c r="ID123" s="323"/>
      <c r="IE123" s="323"/>
      <c r="IF123" s="323"/>
      <c r="IG123" s="323"/>
      <c r="IH123" s="323"/>
      <c r="II123" s="323"/>
      <c r="IJ123" s="323"/>
      <c r="IK123" s="323"/>
      <c r="IL123" s="323"/>
      <c r="IM123" s="323"/>
      <c r="IN123" s="323"/>
      <c r="IO123" s="323"/>
      <c r="IP123" s="323"/>
      <c r="IQ123" s="323"/>
      <c r="IR123" s="323"/>
      <c r="IS123" s="323"/>
      <c r="IT123" s="323"/>
      <c r="IU123" s="323"/>
      <c r="IV123" s="323"/>
      <c r="IW123" s="323"/>
      <c r="IX123" s="323"/>
      <c r="IY123" s="323"/>
      <c r="IZ123" s="323"/>
      <c r="JA123" s="323"/>
      <c r="JB123" s="323"/>
      <c r="JC123" s="323"/>
      <c r="JD123" s="323"/>
      <c r="JE123" s="323"/>
      <c r="JF123" s="323"/>
      <c r="JG123" s="323"/>
      <c r="JH123" s="323"/>
      <c r="JI123" s="323"/>
      <c r="JJ123" s="323"/>
      <c r="JK123" s="323"/>
      <c r="JL123" s="323"/>
      <c r="JM123" s="323"/>
      <c r="JN123" s="323"/>
      <c r="JO123" s="323"/>
      <c r="JP123" s="323"/>
      <c r="JQ123" s="323"/>
      <c r="JR123" s="323"/>
      <c r="JS123" s="323"/>
      <c r="JT123" s="323"/>
      <c r="JU123" s="323"/>
      <c r="JV123" s="323"/>
      <c r="JW123" s="323"/>
      <c r="JX123" s="323"/>
      <c r="JY123" s="323"/>
      <c r="JZ123" s="323"/>
      <c r="KA123" s="323"/>
      <c r="KB123" s="323"/>
      <c r="KC123" s="323"/>
      <c r="KD123" s="323"/>
      <c r="KE123" s="323"/>
      <c r="KF123" s="323"/>
      <c r="KG123" s="323"/>
      <c r="KH123" s="323"/>
      <c r="KI123" s="323"/>
      <c r="KJ123" s="323"/>
      <c r="KK123" s="323"/>
      <c r="KL123" s="323"/>
      <c r="KM123" s="323"/>
      <c r="KN123" s="323"/>
      <c r="KO123" s="323"/>
      <c r="KP123" s="323"/>
      <c r="KQ123" s="323"/>
      <c r="KR123" s="323"/>
      <c r="KS123" s="323"/>
      <c r="KT123" s="323"/>
      <c r="KU123" s="323"/>
      <c r="KV123" s="323"/>
      <c r="KW123" s="323"/>
      <c r="KX123" s="323"/>
      <c r="KY123" s="323"/>
      <c r="KZ123" s="323"/>
      <c r="LA123" s="323"/>
      <c r="LB123" s="323"/>
      <c r="LC123" s="323"/>
      <c r="LD123" s="323"/>
      <c r="LE123" s="323"/>
      <c r="LF123" s="323"/>
      <c r="LG123" s="323"/>
      <c r="LH123" s="323"/>
      <c r="LI123" s="323"/>
      <c r="LJ123" s="323"/>
      <c r="LK123" s="323"/>
      <c r="LL123" s="323"/>
      <c r="LM123" s="323"/>
      <c r="LN123" s="323"/>
      <c r="LO123" s="323"/>
      <c r="LP123" s="323"/>
      <c r="LQ123" s="323"/>
      <c r="LR123" s="323"/>
      <c r="LS123" s="323"/>
      <c r="LT123" s="323"/>
      <c r="LU123" s="323"/>
      <c r="LV123" s="323"/>
      <c r="LW123" s="323"/>
      <c r="LX123" s="323"/>
      <c r="LY123" s="323"/>
      <c r="LZ123" s="323"/>
      <c r="MA123" s="323"/>
      <c r="MB123" s="323"/>
      <c r="MC123" s="323"/>
      <c r="MD123" s="323"/>
      <c r="ME123" s="323"/>
      <c r="MF123" s="323"/>
      <c r="MG123" s="323"/>
      <c r="MH123" s="323"/>
      <c r="MI123" s="323"/>
      <c r="MJ123" s="323"/>
      <c r="MK123" s="323"/>
      <c r="ML123" s="323"/>
      <c r="MM123" s="323"/>
      <c r="MN123" s="323"/>
      <c r="MO123" s="323"/>
      <c r="MP123" s="323"/>
      <c r="MQ123" s="323"/>
      <c r="MR123" s="323"/>
      <c r="MS123" s="323"/>
      <c r="MT123" s="323"/>
      <c r="MU123" s="323"/>
      <c r="MV123" s="323"/>
      <c r="MW123" s="323"/>
      <c r="MX123" s="323"/>
      <c r="MY123" s="323"/>
      <c r="MZ123" s="323"/>
      <c r="NA123" s="323"/>
      <c r="NB123" s="323"/>
      <c r="NC123" s="323"/>
      <c r="ND123" s="323"/>
      <c r="NE123" s="323"/>
      <c r="NF123" s="323"/>
      <c r="NG123" s="323"/>
      <c r="NH123" s="323"/>
      <c r="NI123" s="323"/>
      <c r="NJ123" s="323"/>
      <c r="NK123" s="323"/>
      <c r="NL123" s="323"/>
      <c r="NM123" s="323"/>
      <c r="NN123" s="323"/>
      <c r="NO123" s="323"/>
      <c r="NP123" s="323"/>
      <c r="NQ123" s="323"/>
      <c r="NR123" s="323"/>
      <c r="NS123" s="323"/>
      <c r="NT123" s="323"/>
      <c r="NU123" s="323"/>
      <c r="NV123" s="323"/>
      <c r="NW123" s="323"/>
      <c r="NX123" s="323"/>
      <c r="NY123" s="323"/>
      <c r="NZ123" s="323"/>
      <c r="OA123" s="323"/>
      <c r="OB123" s="323"/>
      <c r="OC123" s="323"/>
      <c r="OD123" s="323"/>
      <c r="OE123" s="323"/>
      <c r="OF123" s="323"/>
      <c r="OG123" s="323"/>
      <c r="OH123" s="323"/>
      <c r="OI123" s="323"/>
      <c r="OJ123" s="323"/>
      <c r="OK123" s="323"/>
      <c r="OL123" s="323"/>
      <c r="OM123" s="323"/>
      <c r="ON123" s="323"/>
      <c r="OO123" s="323"/>
      <c r="OP123" s="323"/>
      <c r="OQ123" s="323"/>
      <c r="OR123" s="323"/>
      <c r="OS123" s="323"/>
      <c r="OT123" s="323"/>
      <c r="OU123" s="323"/>
      <c r="OV123" s="323"/>
      <c r="OW123" s="323"/>
      <c r="OX123" s="323"/>
      <c r="OY123" s="323"/>
      <c r="OZ123" s="323"/>
      <c r="PA123" s="323"/>
      <c r="PB123" s="323"/>
      <c r="PC123" s="323"/>
      <c r="PD123" s="323"/>
      <c r="PE123" s="323"/>
      <c r="PF123" s="323"/>
      <c r="PG123" s="323"/>
      <c r="PH123" s="323"/>
      <c r="PI123" s="323"/>
      <c r="PJ123" s="323"/>
      <c r="PK123" s="323"/>
      <c r="PL123" s="323"/>
      <c r="PM123" s="323"/>
      <c r="PN123" s="323"/>
      <c r="PO123" s="323"/>
      <c r="PP123" s="323"/>
      <c r="PQ123" s="323"/>
      <c r="PR123" s="323"/>
      <c r="PS123" s="323"/>
      <c r="PT123" s="323"/>
      <c r="PU123" s="323"/>
      <c r="PV123" s="323"/>
      <c r="PW123" s="323"/>
      <c r="PX123" s="323"/>
      <c r="PY123" s="323"/>
      <c r="PZ123" s="323"/>
      <c r="QA123" s="323"/>
      <c r="QB123" s="323"/>
      <c r="QC123" s="323"/>
      <c r="QD123" s="323"/>
      <c r="QE123" s="323"/>
      <c r="QF123" s="323"/>
      <c r="QG123" s="323"/>
      <c r="QH123" s="323"/>
      <c r="QI123" s="323"/>
      <c r="QJ123" s="323"/>
      <c r="QK123" s="323"/>
      <c r="QL123" s="323"/>
      <c r="QM123" s="323"/>
      <c r="QN123" s="323"/>
      <c r="QO123" s="323"/>
      <c r="QP123" s="323"/>
      <c r="QQ123" s="323"/>
      <c r="QR123" s="323"/>
      <c r="QS123" s="323"/>
      <c r="QT123" s="323"/>
      <c r="QU123" s="323"/>
      <c r="QV123" s="323"/>
      <c r="QW123" s="323"/>
      <c r="QX123" s="323"/>
      <c r="QY123" s="323"/>
      <c r="QZ123" s="323"/>
      <c r="RA123" s="323"/>
      <c r="RB123" s="323"/>
      <c r="RC123" s="323"/>
      <c r="RD123" s="323"/>
      <c r="RE123" s="323"/>
      <c r="RF123" s="323"/>
      <c r="RG123" s="323"/>
      <c r="RH123" s="323"/>
      <c r="RI123" s="323"/>
      <c r="RJ123" s="323"/>
      <c r="RK123" s="323"/>
      <c r="RL123" s="323"/>
      <c r="RM123" s="323"/>
      <c r="RN123" s="323"/>
      <c r="RO123" s="323"/>
      <c r="RP123" s="323"/>
      <c r="RQ123" s="323"/>
      <c r="RR123" s="323"/>
      <c r="RS123" s="323"/>
      <c r="RT123" s="323"/>
      <c r="RU123" s="323"/>
      <c r="RV123" s="323"/>
      <c r="RW123" s="323"/>
      <c r="RX123" s="323"/>
      <c r="RY123" s="323"/>
      <c r="RZ123" s="323"/>
      <c r="SA123" s="323"/>
      <c r="SB123" s="323"/>
      <c r="SC123" s="323"/>
      <c r="SD123" s="323"/>
      <c r="SE123" s="323"/>
      <c r="SF123" s="323"/>
      <c r="SG123" s="323"/>
      <c r="SH123" s="323"/>
      <c r="SI123" s="323"/>
      <c r="SJ123" s="323"/>
      <c r="SK123" s="323"/>
      <c r="SL123" s="323"/>
      <c r="SM123" s="323"/>
      <c r="SN123" s="323"/>
      <c r="SO123" s="323"/>
      <c r="SP123" s="323"/>
      <c r="SQ123" s="323"/>
      <c r="SR123" s="323"/>
      <c r="SS123" s="323"/>
      <c r="ST123" s="323"/>
      <c r="SU123" s="323"/>
      <c r="SV123" s="323"/>
      <c r="SW123" s="323"/>
      <c r="SX123" s="323"/>
      <c r="SY123" s="323"/>
      <c r="SZ123" s="323"/>
      <c r="TA123" s="323"/>
      <c r="TB123" s="323"/>
      <c r="TC123" s="323"/>
      <c r="TD123" s="323"/>
      <c r="TE123" s="323"/>
      <c r="TF123" s="323"/>
      <c r="TG123" s="323"/>
      <c r="TH123" s="323"/>
      <c r="TI123" s="323"/>
      <c r="TJ123" s="323"/>
      <c r="TK123" s="323"/>
      <c r="TL123" s="323"/>
      <c r="TM123" s="323"/>
      <c r="TN123" s="323"/>
      <c r="TO123" s="323"/>
      <c r="TP123" s="323"/>
      <c r="TQ123" s="323"/>
      <c r="TR123" s="323"/>
      <c r="TS123" s="323"/>
      <c r="TT123" s="323"/>
      <c r="TU123" s="323"/>
      <c r="TV123" s="323"/>
      <c r="TW123" s="323"/>
      <c r="TX123" s="323"/>
      <c r="TY123" s="323"/>
      <c r="TZ123" s="323"/>
      <c r="UA123" s="323"/>
      <c r="UB123" s="323"/>
      <c r="UC123" s="323"/>
      <c r="UD123" s="323"/>
      <c r="UE123" s="323"/>
      <c r="UF123" s="323"/>
      <c r="UG123" s="323"/>
      <c r="UH123" s="323"/>
      <c r="UI123" s="323"/>
      <c r="UJ123" s="323"/>
      <c r="UK123" s="323"/>
      <c r="UL123" s="323"/>
      <c r="UM123" s="323"/>
      <c r="UN123" s="323"/>
      <c r="UO123" s="323"/>
      <c r="UP123" s="323"/>
      <c r="UQ123" s="323"/>
      <c r="UR123" s="323"/>
      <c r="US123" s="323"/>
      <c r="UT123" s="323"/>
      <c r="UU123" s="323"/>
      <c r="UV123" s="323"/>
      <c r="UW123" s="323"/>
      <c r="UX123" s="323"/>
      <c r="UY123" s="323"/>
      <c r="UZ123" s="323"/>
      <c r="VA123" s="323"/>
      <c r="VB123" s="323"/>
      <c r="VC123" s="323"/>
      <c r="VD123" s="323"/>
      <c r="VE123" s="323"/>
      <c r="VF123" s="323"/>
      <c r="VG123" s="323"/>
      <c r="VH123" s="323"/>
      <c r="VI123" s="323"/>
      <c r="VJ123" s="323"/>
      <c r="VK123" s="323"/>
      <c r="VL123" s="323"/>
      <c r="VM123" s="323"/>
      <c r="VN123" s="323"/>
      <c r="VO123" s="323"/>
      <c r="VP123" s="323"/>
      <c r="VQ123" s="323"/>
      <c r="VR123" s="323"/>
      <c r="VS123" s="323"/>
      <c r="VT123" s="323"/>
      <c r="VU123" s="323"/>
      <c r="VV123" s="323"/>
      <c r="VW123" s="323"/>
      <c r="VX123" s="323"/>
      <c r="VY123" s="323"/>
      <c r="VZ123" s="323"/>
      <c r="WA123" s="323"/>
      <c r="WB123" s="323"/>
      <c r="WC123" s="323"/>
      <c r="WD123" s="323"/>
      <c r="WE123" s="323"/>
      <c r="WF123" s="323"/>
      <c r="WG123" s="323"/>
      <c r="WH123" s="323"/>
      <c r="WI123" s="323"/>
      <c r="WJ123" s="323"/>
      <c r="WK123" s="323"/>
      <c r="WL123" s="323"/>
      <c r="WM123" s="323"/>
      <c r="WN123" s="323"/>
      <c r="WO123" s="323"/>
      <c r="WP123" s="323"/>
      <c r="WQ123" s="323"/>
      <c r="WR123" s="323"/>
      <c r="WS123" s="323"/>
      <c r="WT123" s="323"/>
      <c r="WU123" s="323"/>
      <c r="WV123" s="323"/>
      <c r="WW123" s="323"/>
      <c r="WX123" s="323"/>
      <c r="WY123" s="323"/>
      <c r="WZ123" s="323"/>
      <c r="XA123" s="323"/>
      <c r="XB123" s="323"/>
      <c r="XC123" s="323"/>
      <c r="XD123" s="323"/>
      <c r="XE123" s="323"/>
      <c r="XF123" s="323"/>
      <c r="XG123" s="323"/>
      <c r="XH123" s="323"/>
      <c r="XI123" s="323"/>
      <c r="XJ123" s="323"/>
      <c r="XK123" s="323"/>
      <c r="XL123" s="323"/>
      <c r="XM123" s="323"/>
      <c r="XN123" s="323"/>
      <c r="XO123" s="323"/>
      <c r="XP123" s="323"/>
      <c r="XQ123" s="323"/>
      <c r="XR123" s="323"/>
      <c r="XS123" s="323"/>
      <c r="XT123" s="323"/>
      <c r="XU123" s="323"/>
      <c r="XV123" s="323"/>
      <c r="XW123" s="323"/>
      <c r="XX123" s="323"/>
      <c r="XY123" s="323"/>
      <c r="XZ123" s="323"/>
      <c r="YA123" s="323"/>
      <c r="YB123" s="323"/>
      <c r="YC123" s="323"/>
      <c r="YD123" s="323"/>
      <c r="YE123" s="323"/>
      <c r="YF123" s="323"/>
      <c r="YG123" s="323"/>
      <c r="YH123" s="323"/>
      <c r="YI123" s="323"/>
      <c r="YJ123" s="323"/>
      <c r="YK123" s="323"/>
      <c r="YL123" s="323"/>
      <c r="YM123" s="323"/>
      <c r="YN123" s="323"/>
      <c r="YO123" s="323"/>
      <c r="YP123" s="323"/>
      <c r="YQ123" s="323"/>
      <c r="YR123" s="323"/>
      <c r="YS123" s="323"/>
      <c r="YT123" s="323"/>
      <c r="YU123" s="323"/>
      <c r="YV123" s="323"/>
      <c r="YW123" s="323"/>
      <c r="YX123" s="323"/>
      <c r="YY123" s="323"/>
      <c r="YZ123" s="323"/>
      <c r="ZA123" s="323"/>
      <c r="ZB123" s="323"/>
      <c r="ZC123" s="323"/>
      <c r="ZD123" s="323"/>
      <c r="ZE123" s="323"/>
      <c r="ZF123" s="323"/>
      <c r="ZG123" s="323"/>
      <c r="ZH123" s="323"/>
      <c r="ZI123" s="323"/>
      <c r="ZJ123" s="323"/>
      <c r="ZK123" s="323"/>
      <c r="ZL123" s="323"/>
      <c r="ZM123" s="323"/>
      <c r="ZN123" s="323"/>
      <c r="ZO123" s="323"/>
      <c r="ZP123" s="323"/>
      <c r="ZQ123" s="323"/>
      <c r="ZR123" s="323"/>
      <c r="ZS123" s="323"/>
      <c r="ZT123" s="323"/>
      <c r="ZU123" s="323"/>
      <c r="ZV123" s="323"/>
      <c r="ZW123" s="323"/>
      <c r="ZX123" s="323"/>
      <c r="ZY123" s="323"/>
      <c r="ZZ123" s="323"/>
      <c r="AAA123" s="323"/>
      <c r="AAB123" s="323"/>
      <c r="AAC123" s="323"/>
      <c r="AAD123" s="323"/>
      <c r="AAE123" s="323"/>
      <c r="AAF123" s="323"/>
      <c r="AAG123" s="323"/>
      <c r="AAH123" s="323"/>
      <c r="AAI123" s="323"/>
      <c r="AAJ123" s="323"/>
      <c r="AAK123" s="323"/>
      <c r="AAL123" s="323"/>
      <c r="AAM123" s="323"/>
      <c r="AAN123" s="323"/>
      <c r="AAO123" s="323"/>
      <c r="AAP123" s="323"/>
      <c r="AAQ123" s="323"/>
      <c r="AAR123" s="323"/>
      <c r="AAS123" s="323"/>
      <c r="AAT123" s="323"/>
      <c r="AAU123" s="323"/>
      <c r="AAV123" s="323"/>
      <c r="AAW123" s="323"/>
      <c r="AAX123" s="323"/>
      <c r="AAY123" s="323"/>
      <c r="AAZ123" s="323"/>
      <c r="ABA123" s="323"/>
      <c r="ABB123" s="323"/>
      <c r="ABC123" s="323"/>
      <c r="ABD123" s="323"/>
      <c r="ABE123" s="323"/>
      <c r="ABF123" s="323"/>
      <c r="ABG123" s="323"/>
      <c r="ABH123" s="323"/>
      <c r="ABI123" s="323"/>
      <c r="ABJ123" s="323"/>
      <c r="ABK123" s="323"/>
      <c r="ABL123" s="323"/>
      <c r="ABM123" s="323"/>
      <c r="ABN123" s="323"/>
      <c r="ABO123" s="323"/>
      <c r="ABP123" s="323"/>
      <c r="ABQ123" s="323"/>
      <c r="ABR123" s="323"/>
      <c r="ABS123" s="323"/>
      <c r="ABT123" s="323"/>
      <c r="ABU123" s="323"/>
      <c r="ABV123" s="323"/>
      <c r="ABW123" s="323"/>
      <c r="ABX123" s="323"/>
      <c r="ABY123" s="323"/>
      <c r="ABZ123" s="323"/>
      <c r="ACA123" s="323"/>
      <c r="ACB123" s="323"/>
      <c r="ACC123" s="323"/>
      <c r="ACD123" s="323"/>
      <c r="ACE123" s="323"/>
      <c r="ACF123" s="323"/>
      <c r="ACG123" s="323"/>
      <c r="ACH123" s="323"/>
      <c r="ACI123" s="323"/>
      <c r="ACJ123" s="323"/>
      <c r="ACK123" s="323"/>
      <c r="ACL123" s="323"/>
      <c r="ACM123" s="323"/>
      <c r="ACN123" s="323"/>
      <c r="ACO123" s="323"/>
      <c r="ACP123" s="323"/>
      <c r="ACQ123" s="323"/>
      <c r="ACR123" s="323"/>
      <c r="ACS123" s="323"/>
      <c r="ACT123" s="323"/>
      <c r="ACU123" s="323"/>
      <c r="ACV123" s="323"/>
      <c r="ACW123" s="323"/>
      <c r="ACX123" s="323"/>
      <c r="ACY123" s="323"/>
      <c r="ACZ123" s="323"/>
      <c r="ADA123" s="323"/>
      <c r="ADB123" s="323"/>
      <c r="ADC123" s="323"/>
      <c r="ADD123" s="323"/>
      <c r="ADE123" s="323"/>
      <c r="ADF123" s="323"/>
      <c r="ADG123" s="323"/>
      <c r="ADH123" s="323"/>
      <c r="ADI123" s="323"/>
      <c r="ADJ123" s="323"/>
      <c r="ADK123" s="323"/>
      <c r="ADL123" s="323"/>
      <c r="ADM123" s="323"/>
      <c r="ADN123" s="323"/>
      <c r="ADO123" s="323"/>
      <c r="ADP123" s="323"/>
      <c r="ADQ123" s="323"/>
      <c r="ADR123" s="323"/>
      <c r="ADS123" s="323"/>
      <c r="ADT123" s="323"/>
      <c r="ADU123" s="323"/>
      <c r="ADV123" s="323"/>
      <c r="ADW123" s="323"/>
      <c r="ADX123" s="323"/>
      <c r="ADY123" s="323"/>
      <c r="ADZ123" s="323"/>
      <c r="AEA123" s="323"/>
      <c r="AEB123" s="323"/>
      <c r="AEC123" s="323"/>
      <c r="AED123" s="323"/>
      <c r="AEE123" s="323"/>
      <c r="AEF123" s="323"/>
      <c r="AEG123" s="323"/>
      <c r="AEH123" s="323"/>
      <c r="AEI123" s="323"/>
      <c r="AEJ123" s="323"/>
      <c r="AEK123" s="323"/>
      <c r="AEL123" s="323"/>
      <c r="AEM123" s="323"/>
      <c r="AEN123" s="323"/>
      <c r="AEO123" s="323"/>
      <c r="AEP123" s="323"/>
      <c r="AEQ123" s="323"/>
      <c r="AER123" s="323"/>
      <c r="AES123" s="323"/>
      <c r="AET123" s="323"/>
      <c r="AEU123" s="323"/>
      <c r="AEV123" s="323"/>
      <c r="AEW123" s="323"/>
      <c r="AEX123" s="323"/>
      <c r="AEY123" s="323"/>
      <c r="AEZ123" s="323"/>
      <c r="AFA123" s="323"/>
      <c r="AFB123" s="323"/>
      <c r="AFC123" s="323"/>
      <c r="AFD123" s="323"/>
      <c r="AFE123" s="323"/>
      <c r="AFF123" s="323"/>
      <c r="AFG123" s="323"/>
      <c r="AFH123" s="323"/>
      <c r="AFI123" s="323"/>
      <c r="AFJ123" s="323"/>
      <c r="AFK123" s="323"/>
      <c r="AFL123" s="323"/>
      <c r="AFM123" s="323"/>
      <c r="AFN123" s="323"/>
      <c r="AFO123" s="323"/>
      <c r="AFP123" s="323"/>
      <c r="AFQ123" s="323"/>
      <c r="AFR123" s="323"/>
      <c r="AFS123" s="323"/>
      <c r="AFT123" s="323"/>
      <c r="AFU123" s="323"/>
      <c r="AFV123" s="323"/>
      <c r="AFW123" s="323"/>
      <c r="AFX123" s="323"/>
      <c r="AFY123" s="323"/>
      <c r="AFZ123" s="323"/>
      <c r="AGA123" s="323"/>
      <c r="AGB123" s="323"/>
      <c r="AGC123" s="323"/>
      <c r="AGD123" s="323"/>
      <c r="AGE123" s="323"/>
      <c r="AGF123" s="323"/>
      <c r="AGG123" s="323"/>
      <c r="AGH123" s="323"/>
      <c r="AGI123" s="323"/>
      <c r="AGJ123" s="323"/>
      <c r="AGK123" s="323"/>
      <c r="AGL123" s="323"/>
      <c r="AGM123" s="323"/>
      <c r="AGN123" s="323"/>
      <c r="AGO123" s="323"/>
      <c r="AGP123" s="323"/>
      <c r="AGQ123" s="323"/>
      <c r="AGR123" s="323"/>
      <c r="AGS123" s="323"/>
      <c r="AGT123" s="323"/>
      <c r="AGU123" s="323"/>
      <c r="AGV123" s="323"/>
      <c r="AGW123" s="323"/>
      <c r="AGX123" s="323"/>
      <c r="AGY123" s="323"/>
      <c r="AGZ123" s="323"/>
      <c r="AHA123" s="323"/>
      <c r="AHB123" s="323"/>
      <c r="AHC123" s="323"/>
      <c r="AHD123" s="323"/>
      <c r="AHE123" s="323"/>
      <c r="AHF123" s="323"/>
      <c r="AHG123" s="323"/>
      <c r="AHH123" s="323"/>
      <c r="AHI123" s="323"/>
      <c r="AHJ123" s="323"/>
      <c r="AHK123" s="323"/>
      <c r="AHL123" s="323"/>
      <c r="AHM123" s="323"/>
      <c r="AHN123" s="323"/>
      <c r="AHO123" s="323"/>
      <c r="AHP123" s="323"/>
      <c r="AHQ123" s="323"/>
      <c r="AHR123" s="323"/>
      <c r="AHS123" s="323"/>
      <c r="AHT123" s="323"/>
      <c r="AHU123" s="323"/>
      <c r="AHV123" s="323"/>
      <c r="AHW123" s="323"/>
      <c r="AHX123" s="323"/>
      <c r="AHY123" s="323"/>
      <c r="AHZ123" s="323"/>
      <c r="AIA123" s="323"/>
      <c r="AIB123" s="323"/>
      <c r="AIC123" s="323"/>
      <c r="AID123" s="323"/>
      <c r="AIE123" s="323"/>
      <c r="AIF123" s="323"/>
      <c r="AIG123" s="323"/>
      <c r="AIH123" s="323"/>
      <c r="AII123" s="323"/>
      <c r="AIJ123" s="323"/>
      <c r="AIK123" s="323"/>
      <c r="AIL123" s="323"/>
      <c r="AIM123" s="323"/>
      <c r="AIN123" s="323"/>
      <c r="AIO123" s="323"/>
      <c r="AIP123" s="323"/>
      <c r="AIQ123" s="323"/>
      <c r="AIR123" s="323"/>
      <c r="AIS123" s="323"/>
      <c r="AIT123" s="323"/>
      <c r="AIU123" s="323"/>
      <c r="AIV123" s="323"/>
      <c r="AIW123" s="323"/>
      <c r="AIX123" s="323"/>
      <c r="AIY123" s="323"/>
      <c r="AIZ123" s="323"/>
      <c r="AJA123" s="323"/>
      <c r="AJB123" s="323"/>
      <c r="AJC123" s="323"/>
      <c r="AJD123" s="323"/>
      <c r="AJE123" s="323"/>
      <c r="AJF123" s="323"/>
      <c r="AJG123" s="323"/>
      <c r="AJH123" s="323"/>
      <c r="AJI123" s="323"/>
      <c r="AJJ123" s="323"/>
      <c r="AJK123" s="323"/>
      <c r="AJL123" s="323"/>
      <c r="AJM123" s="323"/>
      <c r="AJN123" s="323"/>
      <c r="AJO123" s="323"/>
      <c r="AJP123" s="323"/>
      <c r="AJQ123" s="323"/>
      <c r="AJR123" s="323"/>
      <c r="AJS123" s="323"/>
      <c r="AJT123" s="323"/>
      <c r="AJU123" s="323"/>
      <c r="AJV123" s="323"/>
      <c r="AJW123" s="323"/>
      <c r="AJX123" s="323"/>
      <c r="AJY123" s="323"/>
      <c r="AJZ123" s="323"/>
      <c r="AKA123" s="323"/>
      <c r="AKB123" s="323"/>
      <c r="AKC123" s="323"/>
      <c r="AKD123" s="323"/>
      <c r="AKE123" s="323"/>
      <c r="AKF123" s="323"/>
      <c r="AKG123" s="323"/>
      <c r="AKH123" s="323"/>
      <c r="AKI123" s="323"/>
      <c r="AKJ123" s="323"/>
      <c r="AKK123" s="323"/>
      <c r="AKL123" s="323"/>
      <c r="AKM123" s="323"/>
      <c r="AKN123" s="323"/>
      <c r="AKO123" s="323"/>
      <c r="AKP123" s="323"/>
      <c r="AKQ123" s="323"/>
      <c r="AKR123" s="323"/>
      <c r="AKS123" s="323"/>
      <c r="AKT123" s="323"/>
      <c r="AKU123" s="323"/>
      <c r="AKV123" s="323"/>
      <c r="AKW123" s="323"/>
      <c r="AKX123" s="323"/>
      <c r="AKY123" s="323"/>
      <c r="AKZ123" s="323"/>
      <c r="ALA123" s="323"/>
      <c r="ALB123" s="323"/>
      <c r="ALC123" s="323"/>
      <c r="ALD123" s="323"/>
      <c r="ALE123" s="323"/>
      <c r="ALF123" s="323"/>
      <c r="ALG123" s="323"/>
      <c r="ALH123" s="323"/>
      <c r="ALI123" s="323"/>
      <c r="ALJ123" s="323"/>
      <c r="ALK123" s="323"/>
      <c r="ALL123" s="323"/>
      <c r="ALM123" s="323"/>
      <c r="ALN123" s="323"/>
      <c r="ALO123" s="323"/>
      <c r="ALP123" s="323"/>
      <c r="ALQ123" s="323"/>
      <c r="ALR123" s="323"/>
      <c r="ALS123" s="323"/>
      <c r="ALT123" s="323"/>
      <c r="ALU123" s="323"/>
      <c r="ALV123" s="323"/>
      <c r="ALW123" s="323"/>
      <c r="ALX123" s="323"/>
      <c r="ALY123" s="323"/>
      <c r="ALZ123" s="323"/>
      <c r="AMA123" s="323"/>
      <c r="AMB123" s="323"/>
      <c r="AMC123" s="323"/>
      <c r="AMD123" s="323"/>
      <c r="AME123" s="323"/>
      <c r="AMF123" s="323"/>
      <c r="AMG123" s="323"/>
      <c r="AMH123" s="323"/>
      <c r="AMI123" s="323"/>
      <c r="AMJ123" s="323"/>
      <c r="AMK123" s="323"/>
      <c r="AML123" s="323"/>
      <c r="AMM123" s="323"/>
      <c r="AMN123" s="323"/>
      <c r="AMO123" s="323"/>
      <c r="AMP123" s="323"/>
      <c r="AMQ123" s="323"/>
      <c r="AMR123" s="323"/>
      <c r="AMS123" s="323"/>
      <c r="AMT123" s="323"/>
      <c r="AMU123" s="323"/>
      <c r="AMV123" s="323"/>
      <c r="AMW123" s="323"/>
      <c r="AMX123" s="323"/>
      <c r="AMY123" s="323"/>
      <c r="AMZ123" s="323"/>
      <c r="ANA123" s="323"/>
      <c r="ANB123" s="323"/>
      <c r="ANC123" s="323"/>
      <c r="AND123" s="323"/>
      <c r="ANE123" s="323"/>
      <c r="ANF123" s="323"/>
      <c r="ANG123" s="323"/>
      <c r="ANH123" s="323"/>
      <c r="ANI123" s="323"/>
      <c r="ANJ123" s="323"/>
      <c r="ANK123" s="323"/>
      <c r="ANL123" s="323"/>
      <c r="ANM123" s="323"/>
      <c r="ANN123" s="323"/>
      <c r="ANO123" s="323"/>
      <c r="ANP123" s="323"/>
      <c r="ANQ123" s="323"/>
      <c r="ANR123" s="323"/>
      <c r="ANS123" s="323"/>
      <c r="ANT123" s="323"/>
      <c r="ANU123" s="323"/>
      <c r="ANV123" s="323"/>
      <c r="ANW123" s="323"/>
      <c r="ANX123" s="323"/>
      <c r="ANY123" s="323"/>
      <c r="ANZ123" s="323"/>
      <c r="AOA123" s="323"/>
      <c r="AOB123" s="323"/>
      <c r="AOC123" s="323"/>
      <c r="AOD123" s="323"/>
      <c r="AOE123" s="323"/>
      <c r="AOF123" s="323"/>
      <c r="AOG123" s="323"/>
      <c r="AOH123" s="323"/>
      <c r="AOI123" s="323"/>
      <c r="AOJ123" s="323"/>
      <c r="AOK123" s="323"/>
      <c r="AOL123" s="323"/>
      <c r="AOM123" s="323"/>
      <c r="AON123" s="323"/>
      <c r="AOO123" s="323"/>
      <c r="AOP123" s="323"/>
      <c r="AOQ123" s="323"/>
      <c r="AOR123" s="323"/>
      <c r="AOS123" s="323"/>
      <c r="AOT123" s="323"/>
      <c r="AOU123" s="323"/>
      <c r="AOV123" s="323"/>
      <c r="AOW123" s="323"/>
      <c r="AOX123" s="323"/>
      <c r="AOY123" s="323"/>
      <c r="AOZ123" s="323"/>
      <c r="APA123" s="323"/>
      <c r="APB123" s="323"/>
      <c r="APC123" s="323"/>
      <c r="APD123" s="323"/>
      <c r="APE123" s="323"/>
      <c r="APF123" s="323"/>
      <c r="APG123" s="323"/>
      <c r="APH123" s="323"/>
      <c r="API123" s="323"/>
      <c r="APJ123" s="323"/>
      <c r="APK123" s="323"/>
      <c r="APL123" s="323"/>
      <c r="APM123" s="323"/>
      <c r="APN123" s="323"/>
      <c r="APO123" s="323"/>
      <c r="APP123" s="323"/>
      <c r="APQ123" s="323"/>
      <c r="APR123" s="323"/>
      <c r="APS123" s="323"/>
      <c r="APT123" s="323"/>
      <c r="APU123" s="323"/>
      <c r="APV123" s="323"/>
      <c r="APW123" s="323"/>
      <c r="APX123" s="323"/>
      <c r="APY123" s="323"/>
      <c r="APZ123" s="323"/>
      <c r="AQA123" s="323"/>
      <c r="AQB123" s="323"/>
      <c r="AQC123" s="323"/>
      <c r="AQD123" s="323"/>
      <c r="AQE123" s="323"/>
      <c r="AQF123" s="323"/>
      <c r="AQG123" s="323"/>
      <c r="AQH123" s="323"/>
      <c r="AQI123" s="323"/>
      <c r="AQJ123" s="323"/>
      <c r="AQK123" s="323"/>
      <c r="AQL123" s="323"/>
      <c r="AQM123" s="323"/>
      <c r="AQN123" s="323"/>
      <c r="AQO123" s="323"/>
      <c r="AQP123" s="323"/>
      <c r="AQQ123" s="323"/>
      <c r="AQR123" s="323"/>
      <c r="AQS123" s="323"/>
      <c r="AQT123" s="323"/>
      <c r="AQU123" s="323"/>
      <c r="AQV123" s="323"/>
      <c r="AQW123" s="323"/>
      <c r="AQX123" s="323"/>
      <c r="AQY123" s="323"/>
      <c r="AQZ123" s="323"/>
      <c r="ARA123" s="323"/>
      <c r="ARB123" s="323"/>
      <c r="ARC123" s="323"/>
      <c r="ARD123" s="323"/>
      <c r="ARE123" s="323"/>
      <c r="ARF123" s="323"/>
      <c r="ARG123" s="323"/>
      <c r="ARH123" s="323"/>
      <c r="ARI123" s="323"/>
      <c r="ARJ123" s="323"/>
      <c r="ARK123" s="323"/>
      <c r="ARL123" s="323"/>
      <c r="ARM123" s="323"/>
      <c r="ARN123" s="323"/>
      <c r="ARO123" s="323"/>
      <c r="ARP123" s="323"/>
      <c r="ARQ123" s="323"/>
      <c r="ARR123" s="323"/>
      <c r="ARS123" s="323"/>
      <c r="ART123" s="323"/>
      <c r="ARU123" s="323"/>
      <c r="ARV123" s="323"/>
      <c r="ARW123" s="323"/>
      <c r="ARX123" s="323"/>
      <c r="ARY123" s="323"/>
      <c r="ARZ123" s="323"/>
      <c r="ASA123" s="323"/>
      <c r="ASB123" s="323"/>
      <c r="ASC123" s="323"/>
      <c r="ASD123" s="323"/>
      <c r="ASE123" s="323"/>
      <c r="ASF123" s="323"/>
      <c r="ASG123" s="323"/>
      <c r="ASH123" s="323"/>
      <c r="ASI123" s="323"/>
      <c r="ASJ123" s="323"/>
      <c r="ASK123" s="323"/>
      <c r="ASL123" s="323"/>
      <c r="ASM123" s="323"/>
      <c r="ASN123" s="323"/>
      <c r="ASO123" s="323"/>
      <c r="ASP123" s="323"/>
      <c r="ASQ123" s="323"/>
      <c r="ASR123" s="323"/>
      <c r="ASS123" s="323"/>
      <c r="AST123" s="323"/>
      <c r="ASU123" s="323"/>
      <c r="ASV123" s="323"/>
      <c r="ASW123" s="323"/>
      <c r="ASX123" s="323"/>
      <c r="ASY123" s="323"/>
      <c r="ASZ123" s="323"/>
      <c r="ATA123" s="323"/>
      <c r="ATB123" s="323"/>
      <c r="ATC123" s="323"/>
      <c r="ATD123" s="323"/>
      <c r="ATE123" s="323"/>
      <c r="ATF123" s="323"/>
      <c r="ATG123" s="323"/>
      <c r="ATH123" s="323"/>
      <c r="ATI123" s="323"/>
      <c r="ATJ123" s="323"/>
      <c r="ATK123" s="323"/>
      <c r="ATL123" s="323"/>
      <c r="ATM123" s="323"/>
      <c r="ATN123" s="323"/>
      <c r="ATO123" s="323"/>
      <c r="ATP123" s="323"/>
      <c r="ATQ123" s="323"/>
      <c r="ATR123" s="323"/>
      <c r="ATS123" s="323"/>
      <c r="ATT123" s="323"/>
      <c r="ATU123" s="323"/>
      <c r="ATV123" s="323"/>
      <c r="ATW123" s="323"/>
      <c r="ATX123" s="323"/>
      <c r="ATY123" s="323"/>
      <c r="ATZ123" s="323"/>
      <c r="AUA123" s="323"/>
      <c r="AUB123" s="323"/>
      <c r="AUC123" s="323"/>
      <c r="AUD123" s="323"/>
      <c r="AUE123" s="323"/>
      <c r="AUF123" s="323"/>
      <c r="AUG123" s="323"/>
      <c r="AUH123" s="323"/>
      <c r="AUI123" s="323"/>
      <c r="AUJ123" s="323"/>
      <c r="AUK123" s="323"/>
      <c r="AUL123" s="323"/>
      <c r="AUM123" s="323"/>
      <c r="AUN123" s="323"/>
      <c r="AUO123" s="323"/>
      <c r="AUP123" s="323"/>
      <c r="AUQ123" s="323"/>
      <c r="AUR123" s="323"/>
      <c r="AUS123" s="323"/>
      <c r="AUT123" s="323"/>
      <c r="AUU123" s="323"/>
      <c r="AUV123" s="323"/>
      <c r="AUW123" s="323"/>
      <c r="AUX123" s="323"/>
      <c r="AUY123" s="323"/>
      <c r="AUZ123" s="323"/>
      <c r="AVA123" s="323"/>
      <c r="AVB123" s="323"/>
      <c r="AVC123" s="323"/>
      <c r="AVD123" s="323"/>
      <c r="AVE123" s="323"/>
      <c r="AVF123" s="323"/>
      <c r="AVG123" s="323"/>
      <c r="AVH123" s="323"/>
      <c r="AVI123" s="323"/>
      <c r="AVJ123" s="323"/>
      <c r="AVK123" s="323"/>
      <c r="AVL123" s="323"/>
      <c r="AVM123" s="323"/>
      <c r="AVN123" s="323"/>
      <c r="AVO123" s="323"/>
      <c r="AVP123" s="323"/>
      <c r="AVQ123" s="323"/>
      <c r="AVR123" s="323"/>
      <c r="AVS123" s="323"/>
      <c r="AVT123" s="323"/>
      <c r="AVU123" s="323"/>
      <c r="AVV123" s="323"/>
      <c r="AVW123" s="323"/>
      <c r="AVX123" s="323"/>
      <c r="AVY123" s="323"/>
      <c r="AVZ123" s="323"/>
      <c r="AWA123" s="323"/>
      <c r="AWB123" s="323"/>
      <c r="AWC123" s="323"/>
      <c r="AWD123" s="323"/>
      <c r="AWE123" s="323"/>
      <c r="AWF123" s="323"/>
      <c r="AWG123" s="323"/>
      <c r="AWH123" s="323"/>
      <c r="AWI123" s="323"/>
      <c r="AWJ123" s="323"/>
      <c r="AWK123" s="323"/>
      <c r="AWL123" s="323"/>
      <c r="AWM123" s="323"/>
      <c r="AWN123" s="323"/>
      <c r="AWO123" s="323"/>
      <c r="AWP123" s="323"/>
      <c r="AWQ123" s="323"/>
      <c r="AWR123" s="323"/>
      <c r="AWS123" s="323"/>
      <c r="AWT123" s="323"/>
      <c r="AWU123" s="323"/>
      <c r="AWV123" s="323"/>
      <c r="AWW123" s="323"/>
      <c r="AWX123" s="323"/>
      <c r="AWY123" s="323"/>
      <c r="AWZ123" s="323"/>
      <c r="AXA123" s="323"/>
      <c r="AXB123" s="323"/>
      <c r="AXC123" s="323"/>
      <c r="AXD123" s="323"/>
      <c r="AXE123" s="323"/>
      <c r="AXF123" s="323"/>
      <c r="AXG123" s="323"/>
      <c r="AXH123" s="323"/>
      <c r="AXI123" s="323"/>
      <c r="AXJ123" s="323"/>
      <c r="AXK123" s="323"/>
      <c r="AXL123" s="323"/>
      <c r="AXM123" s="323"/>
      <c r="AXN123" s="323"/>
      <c r="AXO123" s="323"/>
      <c r="AXP123" s="323"/>
      <c r="AXQ123" s="323"/>
      <c r="AXR123" s="323"/>
      <c r="AXS123" s="323"/>
      <c r="AXT123" s="323"/>
      <c r="AXU123" s="323"/>
      <c r="AXV123" s="323"/>
      <c r="AXW123" s="323"/>
      <c r="AXX123" s="323"/>
      <c r="AXY123" s="323"/>
      <c r="AXZ123" s="323"/>
      <c r="AYA123" s="323"/>
      <c r="AYB123" s="323"/>
      <c r="AYC123" s="323"/>
      <c r="AYD123" s="323"/>
      <c r="AYE123" s="323"/>
      <c r="AYF123" s="323"/>
      <c r="AYG123" s="323"/>
      <c r="AYH123" s="323"/>
      <c r="AYI123" s="323"/>
      <c r="AYJ123" s="323"/>
      <c r="AYK123" s="323"/>
      <c r="AYL123" s="323"/>
      <c r="AYM123" s="323"/>
      <c r="AYN123" s="323"/>
      <c r="AYO123" s="323"/>
      <c r="AYP123" s="323"/>
      <c r="AYQ123" s="323"/>
      <c r="AYR123" s="323"/>
      <c r="AYS123" s="323"/>
      <c r="AYT123" s="323"/>
      <c r="AYU123" s="323"/>
      <c r="AYV123" s="323"/>
      <c r="AYW123" s="323"/>
      <c r="AYX123" s="323"/>
      <c r="AYY123" s="323"/>
      <c r="AYZ123" s="323"/>
      <c r="AZA123" s="323"/>
      <c r="AZB123" s="323"/>
      <c r="AZC123" s="323"/>
      <c r="AZD123" s="323"/>
      <c r="AZE123" s="323"/>
      <c r="AZF123" s="323"/>
      <c r="AZG123" s="323"/>
      <c r="AZH123" s="323"/>
      <c r="AZI123" s="323"/>
      <c r="AZJ123" s="323"/>
      <c r="AZK123" s="323"/>
      <c r="AZL123" s="323"/>
      <c r="AZM123" s="323"/>
      <c r="AZN123" s="323"/>
      <c r="AZO123" s="323"/>
      <c r="AZP123" s="323"/>
      <c r="AZQ123" s="323"/>
      <c r="AZR123" s="323"/>
      <c r="AZS123" s="323"/>
      <c r="AZT123" s="323"/>
      <c r="AZU123" s="323"/>
      <c r="AZV123" s="323"/>
      <c r="AZW123" s="323"/>
      <c r="AZX123" s="323"/>
      <c r="AZY123" s="323"/>
      <c r="AZZ123" s="323"/>
      <c r="BAA123" s="323"/>
      <c r="BAB123" s="323"/>
      <c r="BAC123" s="323"/>
      <c r="BAD123" s="323"/>
      <c r="BAE123" s="323"/>
      <c r="BAF123" s="323"/>
      <c r="BAG123" s="323"/>
      <c r="BAH123" s="323"/>
      <c r="BAI123" s="323"/>
      <c r="BAJ123" s="323"/>
      <c r="BAK123" s="323"/>
      <c r="BAL123" s="323"/>
      <c r="BAM123" s="323"/>
      <c r="BAN123" s="323"/>
      <c r="BAO123" s="323"/>
      <c r="BAP123" s="323"/>
      <c r="BAQ123" s="323"/>
      <c r="BAR123" s="323"/>
      <c r="BAS123" s="323"/>
      <c r="BAT123" s="323"/>
      <c r="BAU123" s="323"/>
      <c r="BAV123" s="323"/>
      <c r="BAW123" s="323"/>
      <c r="BAX123" s="323"/>
      <c r="BAY123" s="323"/>
      <c r="BAZ123" s="323"/>
      <c r="BBA123" s="323"/>
      <c r="BBB123" s="323"/>
      <c r="BBC123" s="323"/>
      <c r="BBD123" s="323"/>
      <c r="BBE123" s="323"/>
      <c r="BBF123" s="323"/>
      <c r="BBG123" s="323"/>
      <c r="BBH123" s="323"/>
      <c r="BBI123" s="323"/>
      <c r="BBJ123" s="323"/>
      <c r="BBK123" s="323"/>
      <c r="BBL123" s="323"/>
      <c r="BBM123" s="323"/>
      <c r="BBN123" s="323"/>
      <c r="BBO123" s="323"/>
      <c r="BBP123" s="323"/>
      <c r="BBQ123" s="323"/>
      <c r="BBR123" s="323"/>
      <c r="BBS123" s="323"/>
      <c r="BBT123" s="323"/>
      <c r="BBU123" s="323"/>
      <c r="BBV123" s="323"/>
      <c r="BBW123" s="323"/>
      <c r="BBX123" s="323"/>
      <c r="BBY123" s="323"/>
      <c r="BBZ123" s="323"/>
      <c r="BCA123" s="323"/>
      <c r="BCB123" s="323"/>
      <c r="BCC123" s="323"/>
      <c r="BCD123" s="323"/>
      <c r="BCE123" s="323"/>
      <c r="BCF123" s="323"/>
      <c r="BCG123" s="323"/>
      <c r="BCH123" s="323"/>
      <c r="BCI123" s="323"/>
      <c r="BCJ123" s="323"/>
      <c r="BCK123" s="323"/>
      <c r="BCL123" s="323"/>
      <c r="BCM123" s="323"/>
      <c r="BCN123" s="323"/>
      <c r="BCO123" s="323"/>
      <c r="BCP123" s="323"/>
      <c r="BCQ123" s="323"/>
      <c r="BCR123" s="323"/>
      <c r="BCS123" s="323"/>
      <c r="BCT123" s="323"/>
      <c r="BCU123" s="323"/>
      <c r="BCV123" s="323"/>
      <c r="BCW123" s="323"/>
      <c r="BCX123" s="323"/>
      <c r="BCY123" s="323"/>
      <c r="BCZ123" s="323"/>
      <c r="BDA123" s="323"/>
      <c r="BDB123" s="323"/>
      <c r="BDC123" s="323"/>
      <c r="BDD123" s="323"/>
      <c r="BDE123" s="323"/>
      <c r="BDF123" s="323"/>
      <c r="BDG123" s="323"/>
      <c r="BDH123" s="323"/>
      <c r="BDI123" s="323"/>
      <c r="BDJ123" s="323"/>
      <c r="BDK123" s="323"/>
      <c r="BDL123" s="323"/>
      <c r="BDM123" s="323"/>
      <c r="BDN123" s="323"/>
      <c r="BDO123" s="323"/>
      <c r="BDP123" s="323"/>
      <c r="BDQ123" s="323"/>
      <c r="BDR123" s="323"/>
      <c r="BDS123" s="323"/>
      <c r="BDT123" s="323"/>
      <c r="BDU123" s="323"/>
      <c r="BDV123" s="323"/>
      <c r="BDW123" s="323"/>
      <c r="BDX123" s="323"/>
      <c r="BDY123" s="323"/>
      <c r="BDZ123" s="323"/>
      <c r="BEA123" s="323"/>
      <c r="BEB123" s="323"/>
      <c r="BEC123" s="323"/>
      <c r="BED123" s="323"/>
      <c r="BEE123" s="323"/>
      <c r="BEF123" s="323"/>
      <c r="BEG123" s="323"/>
      <c r="BEH123" s="323"/>
      <c r="BEI123" s="323"/>
      <c r="BEJ123" s="323"/>
      <c r="BEK123" s="323"/>
      <c r="BEL123" s="323"/>
      <c r="BEM123" s="323"/>
      <c r="BEN123" s="323"/>
      <c r="BEO123" s="323"/>
      <c r="BEP123" s="323"/>
      <c r="BEQ123" s="323"/>
      <c r="BER123" s="323"/>
      <c r="BES123" s="323"/>
      <c r="BET123" s="323"/>
      <c r="BEU123" s="323"/>
      <c r="BEV123" s="323"/>
      <c r="BEW123" s="323"/>
      <c r="BEX123" s="323"/>
      <c r="BEY123" s="323"/>
      <c r="BEZ123" s="323"/>
      <c r="BFA123" s="323"/>
      <c r="BFB123" s="323"/>
      <c r="BFC123" s="323"/>
      <c r="BFD123" s="323"/>
      <c r="BFE123" s="323"/>
      <c r="BFF123" s="323"/>
      <c r="BFG123" s="323"/>
      <c r="BFH123" s="323"/>
      <c r="BFI123" s="323"/>
      <c r="BFJ123" s="323"/>
      <c r="BFK123" s="323"/>
      <c r="BFL123" s="323"/>
      <c r="BFM123" s="323"/>
      <c r="BFN123" s="323"/>
      <c r="BFO123" s="323"/>
      <c r="BFP123" s="323"/>
      <c r="BFQ123" s="323"/>
      <c r="BFR123" s="323"/>
      <c r="BFS123" s="323"/>
      <c r="BFT123" s="323"/>
      <c r="BFU123" s="323"/>
      <c r="BFV123" s="323"/>
      <c r="BFW123" s="323"/>
      <c r="BFX123" s="323"/>
      <c r="BFY123" s="323"/>
      <c r="BFZ123" s="323"/>
      <c r="BGA123" s="323"/>
      <c r="BGB123" s="323"/>
      <c r="BGC123" s="323"/>
      <c r="BGD123" s="323"/>
      <c r="BGE123" s="323"/>
      <c r="BGF123" s="323"/>
      <c r="BGG123" s="323"/>
      <c r="BGH123" s="323"/>
      <c r="BGI123" s="323"/>
      <c r="BGJ123" s="323"/>
      <c r="BGK123" s="323"/>
      <c r="BGL123" s="323"/>
      <c r="BGM123" s="323"/>
      <c r="BGN123" s="323"/>
      <c r="BGO123" s="323"/>
      <c r="BGP123" s="323"/>
      <c r="BGQ123" s="323"/>
      <c r="BGR123" s="323"/>
      <c r="BGS123" s="323"/>
      <c r="BGT123" s="323"/>
      <c r="BGU123" s="323"/>
      <c r="BGV123" s="323"/>
      <c r="BGW123" s="323"/>
      <c r="BGX123" s="323"/>
      <c r="BGY123" s="323"/>
      <c r="BGZ123" s="323"/>
      <c r="BHA123" s="323"/>
      <c r="BHB123" s="323"/>
      <c r="BHC123" s="323"/>
      <c r="BHD123" s="323"/>
      <c r="BHE123" s="323"/>
      <c r="BHF123" s="323"/>
      <c r="BHG123" s="323"/>
      <c r="BHH123" s="323"/>
      <c r="BHI123" s="323"/>
      <c r="BHJ123" s="323"/>
      <c r="BHK123" s="323"/>
      <c r="BHL123" s="323"/>
      <c r="BHM123" s="323"/>
      <c r="BHN123" s="323"/>
      <c r="BHO123" s="323"/>
      <c r="BHP123" s="323"/>
      <c r="BHQ123" s="323"/>
      <c r="BHR123" s="323"/>
      <c r="BHS123" s="323"/>
      <c r="BHT123" s="323"/>
      <c r="BHU123" s="323"/>
      <c r="BHV123" s="323"/>
      <c r="BHW123" s="323"/>
      <c r="BHX123" s="323"/>
      <c r="BHY123" s="323"/>
      <c r="BHZ123" s="323"/>
      <c r="BIA123" s="323"/>
      <c r="BIB123" s="323"/>
      <c r="BIC123" s="323"/>
      <c r="BID123" s="323"/>
      <c r="BIE123" s="323"/>
      <c r="BIF123" s="323"/>
      <c r="BIG123" s="323"/>
      <c r="BIH123" s="323"/>
      <c r="BII123" s="323"/>
      <c r="BIJ123" s="323"/>
      <c r="BIK123" s="323"/>
      <c r="BIL123" s="323"/>
      <c r="BIM123" s="323"/>
      <c r="BIN123" s="323"/>
      <c r="BIO123" s="323"/>
      <c r="BIP123" s="323"/>
      <c r="BIQ123" s="323"/>
      <c r="BIR123" s="323"/>
      <c r="BIS123" s="323"/>
      <c r="BIT123" s="323"/>
      <c r="BIU123" s="323"/>
      <c r="BIV123" s="323"/>
      <c r="BIW123" s="323"/>
      <c r="BIX123" s="323"/>
      <c r="BIY123" s="323"/>
      <c r="BIZ123" s="323"/>
      <c r="BJA123" s="323"/>
      <c r="BJB123" s="323"/>
      <c r="BJC123" s="323"/>
      <c r="BJD123" s="323"/>
      <c r="BJE123" s="323"/>
      <c r="BJF123" s="323"/>
      <c r="BJG123" s="323"/>
      <c r="BJH123" s="323"/>
      <c r="BJI123" s="323"/>
      <c r="BJJ123" s="323"/>
      <c r="BJK123" s="323"/>
      <c r="BJL123" s="323"/>
      <c r="BJM123" s="323"/>
      <c r="BJN123" s="323"/>
      <c r="BJO123" s="323"/>
      <c r="BJP123" s="323"/>
      <c r="BJQ123" s="323"/>
      <c r="BJR123" s="323"/>
      <c r="BJS123" s="323"/>
      <c r="BJT123" s="323"/>
      <c r="BJU123" s="323"/>
      <c r="BJV123" s="323"/>
      <c r="BJW123" s="323"/>
      <c r="BJX123" s="323"/>
      <c r="BJY123" s="323"/>
      <c r="BJZ123" s="323"/>
      <c r="BKA123" s="323"/>
      <c r="BKB123" s="323"/>
      <c r="BKC123" s="323"/>
      <c r="BKD123" s="323"/>
      <c r="BKE123" s="323"/>
      <c r="BKF123" s="323"/>
      <c r="BKG123" s="323"/>
      <c r="BKH123" s="323"/>
      <c r="BKI123" s="323"/>
      <c r="BKJ123" s="323"/>
      <c r="BKK123" s="323"/>
      <c r="BKL123" s="323"/>
      <c r="BKM123" s="323"/>
      <c r="BKN123" s="323"/>
      <c r="BKO123" s="323"/>
      <c r="BKP123" s="323"/>
      <c r="BKQ123" s="323"/>
      <c r="BKR123" s="323"/>
      <c r="BKS123" s="323"/>
      <c r="BKT123" s="323"/>
      <c r="BKU123" s="323"/>
      <c r="BKV123" s="323"/>
      <c r="BKW123" s="323"/>
      <c r="BKX123" s="323"/>
      <c r="BKY123" s="323"/>
      <c r="BKZ123" s="323"/>
      <c r="BLA123" s="323"/>
      <c r="BLB123" s="323"/>
      <c r="BLC123" s="323"/>
      <c r="BLD123" s="323"/>
      <c r="BLE123" s="323"/>
      <c r="BLF123" s="323"/>
      <c r="BLG123" s="323"/>
      <c r="BLH123" s="323"/>
      <c r="BLI123" s="323"/>
      <c r="BLJ123" s="323"/>
      <c r="BLK123" s="323"/>
      <c r="BLL123" s="323"/>
      <c r="BLM123" s="323"/>
      <c r="BLN123" s="323"/>
      <c r="BLO123" s="323"/>
      <c r="BLP123" s="323"/>
      <c r="BLQ123" s="323"/>
      <c r="BLR123" s="323"/>
      <c r="BLS123" s="323"/>
      <c r="BLT123" s="323"/>
      <c r="BLU123" s="323"/>
      <c r="BLV123" s="323"/>
      <c r="BLW123" s="323"/>
      <c r="BLX123" s="323"/>
      <c r="BLY123" s="323"/>
      <c r="BLZ123" s="323"/>
      <c r="BMA123" s="323"/>
      <c r="BMB123" s="323"/>
      <c r="BMC123" s="323"/>
      <c r="BMD123" s="323"/>
      <c r="BME123" s="323"/>
      <c r="BMF123" s="323"/>
      <c r="BMG123" s="323"/>
      <c r="BMH123" s="323"/>
      <c r="BMI123" s="323"/>
      <c r="BMJ123" s="323"/>
      <c r="BMK123" s="323"/>
      <c r="BML123" s="323"/>
      <c r="BMM123" s="323"/>
      <c r="BMN123" s="323"/>
      <c r="BMO123" s="323"/>
      <c r="BMP123" s="323"/>
      <c r="BMQ123" s="323"/>
      <c r="BMR123" s="323"/>
      <c r="BMS123" s="323"/>
      <c r="BMT123" s="323"/>
      <c r="BMU123" s="323"/>
      <c r="BMV123" s="323"/>
      <c r="BMW123" s="323"/>
      <c r="BMX123" s="323"/>
      <c r="BMY123" s="323"/>
      <c r="BMZ123" s="323"/>
      <c r="BNA123" s="323"/>
      <c r="BNB123" s="323"/>
      <c r="BNC123" s="323"/>
      <c r="BND123" s="323"/>
      <c r="BNE123" s="323"/>
      <c r="BNF123" s="323"/>
      <c r="BNG123" s="323"/>
      <c r="BNH123" s="323"/>
      <c r="BNI123" s="323"/>
      <c r="BNJ123" s="323"/>
      <c r="BNK123" s="323"/>
      <c r="BNL123" s="323"/>
      <c r="BNM123" s="323"/>
      <c r="BNN123" s="323"/>
      <c r="BNO123" s="323"/>
      <c r="BNP123" s="323"/>
      <c r="BNQ123" s="323"/>
      <c r="BNR123" s="323"/>
      <c r="BNS123" s="323"/>
      <c r="BNT123" s="323"/>
      <c r="BNU123" s="323"/>
      <c r="BNV123" s="323"/>
      <c r="BNW123" s="323"/>
      <c r="BNX123" s="323"/>
      <c r="BNY123" s="323"/>
      <c r="BNZ123" s="323"/>
      <c r="BOA123" s="323"/>
      <c r="BOB123" s="323"/>
      <c r="BOC123" s="323"/>
      <c r="BOD123" s="323"/>
      <c r="BOE123" s="323"/>
      <c r="BOF123" s="323"/>
      <c r="BOG123" s="323"/>
      <c r="BOH123" s="323"/>
      <c r="BOI123" s="323"/>
      <c r="BOJ123" s="323"/>
      <c r="BOK123" s="323"/>
      <c r="BOL123" s="323"/>
      <c r="BOM123" s="323"/>
      <c r="BON123" s="323"/>
      <c r="BOO123" s="323"/>
      <c r="BOP123" s="323"/>
      <c r="BOQ123" s="323"/>
      <c r="BOR123" s="323"/>
      <c r="BOS123" s="323"/>
      <c r="BOT123" s="323"/>
      <c r="BOU123" s="323"/>
      <c r="BOV123" s="323"/>
      <c r="BOW123" s="323"/>
      <c r="BOX123" s="323"/>
      <c r="BOY123" s="323"/>
      <c r="BOZ123" s="323"/>
      <c r="BPA123" s="323"/>
      <c r="BPB123" s="323"/>
      <c r="BPC123" s="323"/>
      <c r="BPD123" s="323"/>
      <c r="BPE123" s="323"/>
      <c r="BPF123" s="323"/>
      <c r="BPG123" s="323"/>
      <c r="BPH123" s="323"/>
      <c r="BPI123" s="323"/>
      <c r="BPJ123" s="323"/>
      <c r="BPK123" s="323"/>
      <c r="BPL123" s="323"/>
      <c r="BPM123" s="323"/>
      <c r="BPN123" s="323"/>
      <c r="BPO123" s="323"/>
      <c r="BPP123" s="323"/>
      <c r="BPQ123" s="323"/>
      <c r="BPR123" s="323"/>
      <c r="BPS123" s="323"/>
      <c r="BPT123" s="323"/>
      <c r="BPU123" s="323"/>
      <c r="BPV123" s="323"/>
      <c r="BPW123" s="323"/>
      <c r="BPX123" s="323"/>
      <c r="BPY123" s="323"/>
      <c r="BPZ123" s="323"/>
      <c r="BQA123" s="323"/>
      <c r="BQB123" s="323"/>
      <c r="BQC123" s="323"/>
      <c r="BQD123" s="323"/>
      <c r="BQE123" s="323"/>
      <c r="BQF123" s="323"/>
      <c r="BQG123" s="323"/>
      <c r="BQH123" s="323"/>
      <c r="BQI123" s="323"/>
      <c r="BQJ123" s="323"/>
      <c r="BQK123" s="323"/>
      <c r="BQL123" s="323"/>
      <c r="BQM123" s="323"/>
      <c r="BQN123" s="323"/>
      <c r="BQO123" s="323"/>
      <c r="BQP123" s="323"/>
      <c r="BQQ123" s="323"/>
      <c r="BQR123" s="323"/>
      <c r="BQS123" s="323"/>
      <c r="BQT123" s="323"/>
      <c r="BQU123" s="323"/>
      <c r="BQV123" s="323"/>
      <c r="BQW123" s="323"/>
      <c r="BQX123" s="323"/>
      <c r="BQY123" s="323"/>
      <c r="BQZ123" s="323"/>
      <c r="BRA123" s="323"/>
      <c r="BRB123" s="323"/>
      <c r="BRC123" s="323"/>
      <c r="BRD123" s="323"/>
      <c r="BRE123" s="323"/>
      <c r="BRF123" s="323"/>
      <c r="BRG123" s="323"/>
      <c r="BRH123" s="323"/>
      <c r="BRI123" s="323"/>
      <c r="BRJ123" s="323"/>
      <c r="BRK123" s="323"/>
      <c r="BRL123" s="323"/>
      <c r="BRM123" s="323"/>
      <c r="BRN123" s="323"/>
      <c r="BRO123" s="323"/>
      <c r="BRP123" s="323"/>
      <c r="BRQ123" s="323"/>
      <c r="BRR123" s="323"/>
      <c r="BRS123" s="323"/>
      <c r="BRT123" s="323"/>
      <c r="BRU123" s="323"/>
      <c r="BRV123" s="323"/>
      <c r="BRW123" s="323"/>
      <c r="BRX123" s="323"/>
      <c r="BRY123" s="323"/>
      <c r="BRZ123" s="323"/>
      <c r="BSA123" s="323"/>
      <c r="BSB123" s="323"/>
      <c r="BSC123" s="323"/>
      <c r="BSD123" s="323"/>
      <c r="BSE123" s="323"/>
      <c r="BSF123" s="323"/>
      <c r="BSG123" s="323"/>
      <c r="BSH123" s="323"/>
      <c r="BSI123" s="323"/>
      <c r="BSJ123" s="323"/>
      <c r="BSK123" s="323"/>
      <c r="BSL123" s="323"/>
      <c r="BSM123" s="323"/>
      <c r="BSN123" s="323"/>
      <c r="BSO123" s="323"/>
      <c r="BSP123" s="323"/>
      <c r="BSQ123" s="323"/>
      <c r="BSR123" s="323"/>
      <c r="BSS123" s="323"/>
      <c r="BST123" s="323"/>
      <c r="BSU123" s="323"/>
      <c r="BSV123" s="323"/>
      <c r="BSW123" s="323"/>
      <c r="BSX123" s="323"/>
      <c r="BSY123" s="323"/>
      <c r="BSZ123" s="323"/>
      <c r="BTA123" s="323"/>
      <c r="BTB123" s="323"/>
      <c r="BTC123" s="323"/>
      <c r="BTD123" s="323"/>
      <c r="BTE123" s="323"/>
      <c r="BTF123" s="323"/>
      <c r="BTG123" s="323"/>
      <c r="BTH123" s="323"/>
      <c r="BTI123" s="323"/>
      <c r="BTJ123" s="323"/>
      <c r="BTK123" s="323"/>
      <c r="BTL123" s="323"/>
      <c r="BTM123" s="323"/>
      <c r="BTN123" s="323"/>
      <c r="BTO123" s="323"/>
      <c r="BTP123" s="323"/>
      <c r="BTQ123" s="323"/>
      <c r="BTR123" s="323"/>
      <c r="BTS123" s="323"/>
      <c r="BTT123" s="323"/>
      <c r="BTU123" s="323"/>
      <c r="BTV123" s="323"/>
      <c r="BTW123" s="323"/>
      <c r="BTX123" s="323"/>
      <c r="BTY123" s="323"/>
      <c r="BTZ123" s="323"/>
      <c r="BUA123" s="323"/>
      <c r="BUB123" s="323"/>
      <c r="BUC123" s="323"/>
      <c r="BUD123" s="323"/>
      <c r="BUE123" s="323"/>
      <c r="BUF123" s="323"/>
      <c r="BUG123" s="323"/>
      <c r="BUH123" s="323"/>
      <c r="BUI123" s="323"/>
      <c r="BUJ123" s="323"/>
      <c r="BUK123" s="323"/>
      <c r="BUL123" s="323"/>
      <c r="BUM123" s="323"/>
      <c r="BUN123" s="323"/>
      <c r="BUO123" s="323"/>
      <c r="BUP123" s="323"/>
      <c r="BUQ123" s="323"/>
      <c r="BUR123" s="323"/>
      <c r="BUS123" s="323"/>
      <c r="BUT123" s="323"/>
      <c r="BUU123" s="323"/>
      <c r="BUV123" s="323"/>
      <c r="BUW123" s="323"/>
      <c r="BUX123" s="323"/>
      <c r="BUY123" s="323"/>
      <c r="BUZ123" s="323"/>
      <c r="BVA123" s="323"/>
      <c r="BVB123" s="323"/>
      <c r="BVC123" s="323"/>
      <c r="BVD123" s="323"/>
      <c r="BVE123" s="323"/>
      <c r="BVF123" s="323"/>
      <c r="BVG123" s="323"/>
      <c r="BVH123" s="323"/>
      <c r="BVI123" s="323"/>
      <c r="BVJ123" s="323"/>
      <c r="BVK123" s="323"/>
      <c r="BVL123" s="323"/>
      <c r="BVM123" s="323"/>
      <c r="BVN123" s="323"/>
      <c r="BVO123" s="323"/>
      <c r="BVP123" s="323"/>
      <c r="BVQ123" s="323"/>
      <c r="BVR123" s="323"/>
      <c r="BVS123" s="323"/>
      <c r="BVT123" s="323"/>
      <c r="BVU123" s="323"/>
      <c r="BVV123" s="323"/>
      <c r="BVW123" s="323"/>
      <c r="BVX123" s="323"/>
      <c r="BVY123" s="323"/>
      <c r="BVZ123" s="323"/>
      <c r="BWA123" s="323"/>
      <c r="BWB123" s="323"/>
      <c r="BWC123" s="323"/>
      <c r="BWD123" s="323"/>
      <c r="BWE123" s="323"/>
      <c r="BWF123" s="323"/>
      <c r="BWG123" s="323"/>
      <c r="BWH123" s="323"/>
      <c r="BWI123" s="323"/>
      <c r="BWJ123" s="323"/>
      <c r="BWK123" s="323"/>
      <c r="BWL123" s="323"/>
      <c r="BWM123" s="323"/>
      <c r="BWN123" s="323"/>
      <c r="BWO123" s="323"/>
      <c r="BWP123" s="323"/>
      <c r="BWQ123" s="323"/>
      <c r="BWR123" s="323"/>
      <c r="BWS123" s="323"/>
      <c r="BWT123" s="323"/>
      <c r="BWU123" s="323"/>
      <c r="BWV123" s="323"/>
      <c r="BWW123" s="323"/>
      <c r="BWX123" s="323"/>
      <c r="BWY123" s="323"/>
      <c r="BWZ123" s="323"/>
      <c r="BXA123" s="323"/>
      <c r="BXB123" s="323"/>
      <c r="BXC123" s="323"/>
      <c r="BXD123" s="323"/>
      <c r="BXE123" s="323"/>
      <c r="BXF123" s="323"/>
      <c r="BXG123" s="323"/>
      <c r="BXH123" s="323"/>
      <c r="BXI123" s="323"/>
      <c r="BXJ123" s="323"/>
      <c r="BXK123" s="323"/>
      <c r="BXL123" s="323"/>
      <c r="BXM123" s="323"/>
      <c r="BXN123" s="323"/>
      <c r="BXO123" s="323"/>
      <c r="BXP123" s="323"/>
      <c r="BXQ123" s="323"/>
      <c r="BXR123" s="323"/>
      <c r="BXS123" s="323"/>
      <c r="BXT123" s="323"/>
      <c r="BXU123" s="323"/>
      <c r="BXV123" s="323"/>
      <c r="BXW123" s="323"/>
      <c r="BXX123" s="323"/>
      <c r="BXY123" s="323"/>
      <c r="BXZ123" s="323"/>
      <c r="BYA123" s="323"/>
      <c r="BYB123" s="323"/>
      <c r="BYC123" s="323"/>
      <c r="BYD123" s="323"/>
      <c r="BYE123" s="323"/>
      <c r="BYF123" s="323"/>
      <c r="BYG123" s="323"/>
      <c r="BYH123" s="323"/>
      <c r="BYI123" s="323"/>
      <c r="BYJ123" s="323"/>
      <c r="BYK123" s="323"/>
      <c r="BYL123" s="323"/>
      <c r="BYM123" s="323"/>
      <c r="BYN123" s="323"/>
      <c r="BYO123" s="323"/>
      <c r="BYP123" s="323"/>
      <c r="BYQ123" s="323"/>
      <c r="BYR123" s="323"/>
      <c r="BYS123" s="323"/>
      <c r="BYT123" s="323"/>
      <c r="BYU123" s="323"/>
      <c r="BYV123" s="323"/>
      <c r="BYW123" s="323"/>
      <c r="BYX123" s="323"/>
      <c r="BYY123" s="323"/>
      <c r="BYZ123" s="323"/>
      <c r="BZA123" s="323"/>
      <c r="BZB123" s="323"/>
      <c r="BZC123" s="323"/>
      <c r="BZD123" s="323"/>
      <c r="BZE123" s="323"/>
      <c r="BZF123" s="323"/>
      <c r="BZG123" s="323"/>
      <c r="BZH123" s="323"/>
      <c r="BZI123" s="323"/>
      <c r="BZJ123" s="323"/>
      <c r="BZK123" s="323"/>
      <c r="BZL123" s="323"/>
      <c r="BZM123" s="323"/>
      <c r="BZN123" s="323"/>
      <c r="BZO123" s="323"/>
      <c r="BZP123" s="323"/>
      <c r="BZQ123" s="323"/>
      <c r="BZR123" s="323"/>
      <c r="BZS123" s="323"/>
      <c r="BZT123" s="323"/>
      <c r="BZU123" s="323"/>
      <c r="BZV123" s="323"/>
      <c r="BZW123" s="323"/>
      <c r="BZX123" s="323"/>
      <c r="BZY123" s="323"/>
      <c r="BZZ123" s="323"/>
      <c r="CAA123" s="323"/>
      <c r="CAB123" s="323"/>
      <c r="CAC123" s="323"/>
      <c r="CAD123" s="323"/>
      <c r="CAE123" s="323"/>
      <c r="CAF123" s="323"/>
      <c r="CAG123" s="323"/>
      <c r="CAH123" s="323"/>
      <c r="CAI123" s="323"/>
      <c r="CAJ123" s="323"/>
      <c r="CAK123" s="323"/>
      <c r="CAL123" s="323"/>
      <c r="CAM123" s="323"/>
      <c r="CAN123" s="323"/>
      <c r="CAO123" s="323"/>
      <c r="CAP123" s="323"/>
      <c r="CAQ123" s="323"/>
      <c r="CAR123" s="323"/>
      <c r="CAS123" s="323"/>
      <c r="CAT123" s="323"/>
      <c r="CAU123" s="323"/>
      <c r="CAV123" s="323"/>
      <c r="CAW123" s="323"/>
      <c r="CAX123" s="323"/>
      <c r="CAY123" s="323"/>
      <c r="CAZ123" s="323"/>
      <c r="CBA123" s="323"/>
      <c r="CBB123" s="323"/>
      <c r="CBC123" s="323"/>
      <c r="CBD123" s="323"/>
      <c r="CBE123" s="323"/>
      <c r="CBF123" s="323"/>
      <c r="CBG123" s="323"/>
      <c r="CBH123" s="323"/>
      <c r="CBI123" s="323"/>
      <c r="CBJ123" s="323"/>
      <c r="CBK123" s="323"/>
      <c r="CBL123" s="323"/>
      <c r="CBM123" s="323"/>
      <c r="CBN123" s="323"/>
      <c r="CBO123" s="323"/>
      <c r="CBP123" s="323"/>
      <c r="CBQ123" s="323"/>
      <c r="CBR123" s="323"/>
      <c r="CBS123" s="323"/>
      <c r="CBT123" s="323"/>
      <c r="CBU123" s="323"/>
      <c r="CBV123" s="323"/>
      <c r="CBW123" s="323"/>
      <c r="CBX123" s="323"/>
      <c r="CBY123" s="323"/>
      <c r="CBZ123" s="323"/>
      <c r="CCA123" s="323"/>
      <c r="CCB123" s="323"/>
      <c r="CCC123" s="323"/>
      <c r="CCD123" s="323"/>
      <c r="CCE123" s="323"/>
      <c r="CCF123" s="323"/>
      <c r="CCG123" s="323"/>
      <c r="CCH123" s="323"/>
      <c r="CCI123" s="323"/>
      <c r="CCJ123" s="323"/>
      <c r="CCK123" s="323"/>
      <c r="CCL123" s="323"/>
      <c r="CCM123" s="323"/>
      <c r="CCN123" s="323"/>
      <c r="CCO123" s="323"/>
      <c r="CCP123" s="323"/>
      <c r="CCQ123" s="323"/>
      <c r="CCR123" s="323"/>
      <c r="CCS123" s="323"/>
      <c r="CCT123" s="323"/>
      <c r="CCU123" s="323"/>
      <c r="CCV123" s="323"/>
      <c r="CCW123" s="323"/>
      <c r="CCX123" s="323"/>
      <c r="CCY123" s="323"/>
      <c r="CCZ123" s="323"/>
      <c r="CDA123" s="323"/>
      <c r="CDB123" s="323"/>
      <c r="CDC123" s="323"/>
      <c r="CDD123" s="323"/>
      <c r="CDE123" s="323"/>
      <c r="CDF123" s="323"/>
      <c r="CDG123" s="323"/>
      <c r="CDH123" s="323"/>
      <c r="CDI123" s="323"/>
      <c r="CDJ123" s="323"/>
      <c r="CDK123" s="323"/>
      <c r="CDL123" s="323"/>
      <c r="CDM123" s="323"/>
      <c r="CDN123" s="323"/>
      <c r="CDO123" s="323"/>
      <c r="CDP123" s="323"/>
      <c r="CDQ123" s="323"/>
      <c r="CDR123" s="323"/>
      <c r="CDS123" s="323"/>
      <c r="CDT123" s="323"/>
      <c r="CDU123" s="323"/>
      <c r="CDV123" s="323"/>
      <c r="CDW123" s="323"/>
      <c r="CDX123" s="323"/>
      <c r="CDY123" s="323"/>
      <c r="CDZ123" s="323"/>
      <c r="CEA123" s="323"/>
      <c r="CEB123" s="323"/>
      <c r="CEC123" s="323"/>
      <c r="CED123" s="323"/>
      <c r="CEE123" s="323"/>
      <c r="CEF123" s="323"/>
      <c r="CEG123" s="323"/>
      <c r="CEH123" s="323"/>
      <c r="CEI123" s="323"/>
      <c r="CEJ123" s="323"/>
      <c r="CEK123" s="323"/>
      <c r="CEL123" s="323"/>
      <c r="CEM123" s="323"/>
      <c r="CEN123" s="323"/>
      <c r="CEO123" s="323"/>
      <c r="CEP123" s="323"/>
      <c r="CEQ123" s="323"/>
      <c r="CER123" s="323"/>
      <c r="CES123" s="323"/>
      <c r="CET123" s="323"/>
      <c r="CEU123" s="323"/>
      <c r="CEV123" s="323"/>
      <c r="CEW123" s="323"/>
      <c r="CEX123" s="323"/>
      <c r="CEY123" s="323"/>
      <c r="CEZ123" s="323"/>
      <c r="CFA123" s="323"/>
      <c r="CFB123" s="323"/>
      <c r="CFC123" s="323"/>
      <c r="CFD123" s="323"/>
      <c r="CFE123" s="323"/>
      <c r="CFF123" s="323"/>
      <c r="CFG123" s="323"/>
      <c r="CFH123" s="323"/>
      <c r="CFI123" s="323"/>
      <c r="CFJ123" s="323"/>
      <c r="CFK123" s="323"/>
      <c r="CFL123" s="323"/>
      <c r="CFM123" s="323"/>
      <c r="CFN123" s="323"/>
      <c r="CFO123" s="323"/>
      <c r="CFP123" s="323"/>
      <c r="CFQ123" s="323"/>
      <c r="CFR123" s="323"/>
      <c r="CFS123" s="323"/>
      <c r="CFT123" s="323"/>
      <c r="CFU123" s="323"/>
      <c r="CFV123" s="323"/>
      <c r="CFW123" s="323"/>
      <c r="CFX123" s="323"/>
      <c r="CFY123" s="323"/>
      <c r="CFZ123" s="323"/>
      <c r="CGA123" s="323"/>
      <c r="CGB123" s="323"/>
      <c r="CGC123" s="323"/>
      <c r="CGD123" s="323"/>
      <c r="CGE123" s="323"/>
      <c r="CGF123" s="323"/>
      <c r="CGG123" s="323"/>
      <c r="CGH123" s="323"/>
      <c r="CGI123" s="323"/>
      <c r="CGJ123" s="323"/>
      <c r="CGK123" s="323"/>
      <c r="CGL123" s="323"/>
      <c r="CGM123" s="323"/>
      <c r="CGN123" s="323"/>
      <c r="CGO123" s="323"/>
      <c r="CGP123" s="323"/>
      <c r="CGQ123" s="323"/>
      <c r="CGR123" s="323"/>
      <c r="CGS123" s="323"/>
      <c r="CGT123" s="323"/>
      <c r="CGU123" s="323"/>
      <c r="CGV123" s="323"/>
      <c r="CGW123" s="323"/>
      <c r="CGX123" s="323"/>
      <c r="CGY123" s="323"/>
      <c r="CGZ123" s="323"/>
      <c r="CHA123" s="323"/>
      <c r="CHB123" s="323"/>
      <c r="CHC123" s="323"/>
      <c r="CHD123" s="323"/>
      <c r="CHE123" s="323"/>
      <c r="CHF123" s="323"/>
      <c r="CHG123" s="323"/>
      <c r="CHH123" s="323"/>
      <c r="CHI123" s="323"/>
      <c r="CHJ123" s="323"/>
      <c r="CHK123" s="323"/>
      <c r="CHL123" s="323"/>
      <c r="CHM123" s="323"/>
      <c r="CHN123" s="323"/>
      <c r="CHO123" s="323"/>
      <c r="CHP123" s="323"/>
      <c r="CHQ123" s="323"/>
      <c r="CHR123" s="323"/>
      <c r="CHS123" s="323"/>
      <c r="CHT123" s="323"/>
      <c r="CHU123" s="323"/>
      <c r="CHV123" s="323"/>
      <c r="CHW123" s="323"/>
      <c r="CHX123" s="323"/>
      <c r="CHY123" s="323"/>
      <c r="CHZ123" s="323"/>
      <c r="CIA123" s="323"/>
      <c r="CIB123" s="323"/>
      <c r="CIC123" s="323"/>
      <c r="CID123" s="323"/>
      <c r="CIE123" s="323"/>
      <c r="CIF123" s="323"/>
      <c r="CIG123" s="323"/>
      <c r="CIH123" s="323"/>
      <c r="CII123" s="323"/>
      <c r="CIJ123" s="323"/>
      <c r="CIK123" s="323"/>
      <c r="CIL123" s="323"/>
      <c r="CIM123" s="323"/>
      <c r="CIN123" s="323"/>
      <c r="CIO123" s="323"/>
      <c r="CIP123" s="323"/>
      <c r="CIQ123" s="323"/>
      <c r="CIR123" s="323"/>
      <c r="CIS123" s="323"/>
      <c r="CIT123" s="323"/>
      <c r="CIU123" s="323"/>
      <c r="CIV123" s="323"/>
      <c r="CIW123" s="323"/>
      <c r="CIX123" s="323"/>
      <c r="CIY123" s="323"/>
      <c r="CIZ123" s="323"/>
      <c r="CJA123" s="323"/>
      <c r="CJB123" s="323"/>
      <c r="CJC123" s="323"/>
      <c r="CJD123" s="323"/>
      <c r="CJE123" s="323"/>
      <c r="CJF123" s="323"/>
      <c r="CJG123" s="323"/>
      <c r="CJH123" s="323"/>
      <c r="CJI123" s="323"/>
      <c r="CJJ123" s="323"/>
      <c r="CJK123" s="323"/>
      <c r="CJL123" s="323"/>
      <c r="CJM123" s="323"/>
      <c r="CJN123" s="323"/>
      <c r="CJO123" s="323"/>
      <c r="CJP123" s="323"/>
      <c r="CJQ123" s="323"/>
      <c r="CJR123" s="323"/>
      <c r="CJS123" s="323"/>
      <c r="CJT123" s="323"/>
      <c r="CJU123" s="323"/>
      <c r="CJV123" s="323"/>
      <c r="CJW123" s="323"/>
      <c r="CJX123" s="323"/>
      <c r="CJY123" s="323"/>
      <c r="CJZ123" s="323"/>
      <c r="CKA123" s="323"/>
      <c r="CKB123" s="323"/>
      <c r="CKC123" s="323"/>
      <c r="CKD123" s="323"/>
      <c r="CKE123" s="323"/>
      <c r="CKF123" s="323"/>
      <c r="CKG123" s="323"/>
      <c r="CKH123" s="323"/>
      <c r="CKI123" s="323"/>
      <c r="CKJ123" s="323"/>
      <c r="CKK123" s="323"/>
      <c r="CKL123" s="323"/>
      <c r="CKM123" s="323"/>
      <c r="CKN123" s="323"/>
      <c r="CKO123" s="323"/>
      <c r="CKP123" s="323"/>
      <c r="CKQ123" s="323"/>
      <c r="CKR123" s="323"/>
      <c r="CKS123" s="323"/>
      <c r="CKT123" s="323"/>
      <c r="CKU123" s="323"/>
      <c r="CKV123" s="323"/>
      <c r="CKW123" s="323"/>
      <c r="CKX123" s="323"/>
      <c r="CKY123" s="323"/>
      <c r="CKZ123" s="323"/>
      <c r="CLA123" s="323"/>
      <c r="CLB123" s="323"/>
      <c r="CLC123" s="323"/>
      <c r="CLD123" s="323"/>
      <c r="CLE123" s="323"/>
      <c r="CLF123" s="323"/>
      <c r="CLG123" s="323"/>
      <c r="CLH123" s="323"/>
      <c r="CLI123" s="323"/>
      <c r="CLJ123" s="323"/>
      <c r="CLK123" s="323"/>
      <c r="CLL123" s="323"/>
      <c r="CLM123" s="323"/>
      <c r="CLN123" s="323"/>
      <c r="CLO123" s="323"/>
      <c r="CLP123" s="323"/>
      <c r="CLQ123" s="323"/>
      <c r="CLR123" s="323"/>
      <c r="CLS123" s="323"/>
      <c r="CLT123" s="323"/>
      <c r="CLU123" s="323"/>
      <c r="CLV123" s="323"/>
      <c r="CLW123" s="323"/>
      <c r="CLX123" s="323"/>
      <c r="CLY123" s="323"/>
      <c r="CLZ123" s="323"/>
      <c r="CMA123" s="323"/>
      <c r="CMB123" s="323"/>
      <c r="CMC123" s="323"/>
      <c r="CMD123" s="323"/>
      <c r="CME123" s="323"/>
      <c r="CMF123" s="323"/>
      <c r="CMG123" s="323"/>
      <c r="CMH123" s="323"/>
      <c r="CMI123" s="323"/>
      <c r="CMJ123" s="323"/>
      <c r="CMK123" s="323"/>
      <c r="CML123" s="323"/>
      <c r="CMM123" s="323"/>
      <c r="CMN123" s="323"/>
      <c r="CMO123" s="323"/>
      <c r="CMP123" s="323"/>
      <c r="CMQ123" s="323"/>
      <c r="CMR123" s="323"/>
      <c r="CMS123" s="323"/>
      <c r="CMT123" s="323"/>
      <c r="CMU123" s="323"/>
      <c r="CMV123" s="323"/>
      <c r="CMW123" s="323"/>
      <c r="CMX123" s="323"/>
      <c r="CMY123" s="323"/>
      <c r="CMZ123" s="323"/>
      <c r="CNA123" s="323"/>
      <c r="CNB123" s="323"/>
      <c r="CNC123" s="323"/>
      <c r="CND123" s="323"/>
      <c r="CNE123" s="323"/>
      <c r="CNF123" s="323"/>
      <c r="CNG123" s="323"/>
      <c r="CNH123" s="323"/>
      <c r="CNI123" s="323"/>
      <c r="CNJ123" s="323"/>
      <c r="CNK123" s="323"/>
      <c r="CNL123" s="323"/>
      <c r="CNM123" s="323"/>
      <c r="CNN123" s="323"/>
      <c r="CNO123" s="323"/>
      <c r="CNP123" s="323"/>
      <c r="CNQ123" s="323"/>
      <c r="CNR123" s="323"/>
      <c r="CNS123" s="323"/>
      <c r="CNT123" s="323"/>
      <c r="CNU123" s="323"/>
      <c r="CNV123" s="323"/>
      <c r="CNW123" s="323"/>
      <c r="CNX123" s="323"/>
      <c r="CNY123" s="323"/>
      <c r="CNZ123" s="323"/>
      <c r="COA123" s="323"/>
      <c r="COB123" s="323"/>
      <c r="COC123" s="323"/>
      <c r="COD123" s="323"/>
      <c r="COE123" s="323"/>
      <c r="COF123" s="323"/>
      <c r="COG123" s="323"/>
      <c r="COH123" s="323"/>
      <c r="COI123" s="323"/>
      <c r="COJ123" s="323"/>
      <c r="COK123" s="323"/>
      <c r="COL123" s="323"/>
      <c r="COM123" s="323"/>
      <c r="CON123" s="323"/>
      <c r="COO123" s="323"/>
      <c r="COP123" s="323"/>
      <c r="COQ123" s="323"/>
      <c r="COR123" s="323"/>
      <c r="COS123" s="323"/>
      <c r="COT123" s="323"/>
      <c r="COU123" s="323"/>
      <c r="COV123" s="323"/>
      <c r="COW123" s="323"/>
      <c r="COX123" s="323"/>
      <c r="COY123" s="323"/>
      <c r="COZ123" s="323"/>
      <c r="CPA123" s="323"/>
      <c r="CPB123" s="323"/>
      <c r="CPC123" s="323"/>
      <c r="CPD123" s="323"/>
      <c r="CPE123" s="323"/>
      <c r="CPF123" s="323"/>
      <c r="CPG123" s="323"/>
      <c r="CPH123" s="323"/>
      <c r="CPI123" s="323"/>
      <c r="CPJ123" s="323"/>
      <c r="CPK123" s="323"/>
      <c r="CPL123" s="323"/>
      <c r="CPM123" s="323"/>
      <c r="CPN123" s="323"/>
      <c r="CPO123" s="323"/>
      <c r="CPP123" s="323"/>
      <c r="CPQ123" s="323"/>
      <c r="CPR123" s="323"/>
      <c r="CPS123" s="323"/>
      <c r="CPT123" s="323"/>
      <c r="CPU123" s="323"/>
      <c r="CPV123" s="323"/>
      <c r="CPW123" s="323"/>
      <c r="CPX123" s="323"/>
      <c r="CPY123" s="323"/>
      <c r="CPZ123" s="323"/>
      <c r="CQA123" s="323"/>
      <c r="CQB123" s="323"/>
      <c r="CQC123" s="323"/>
      <c r="CQD123" s="323"/>
      <c r="CQE123" s="323"/>
      <c r="CQF123" s="323"/>
      <c r="CQG123" s="323"/>
      <c r="CQH123" s="323"/>
      <c r="CQI123" s="323"/>
      <c r="CQJ123" s="323"/>
      <c r="CQK123" s="323"/>
      <c r="CQL123" s="323"/>
      <c r="CQM123" s="323"/>
      <c r="CQN123" s="323"/>
      <c r="CQO123" s="323"/>
      <c r="CQP123" s="323"/>
      <c r="CQQ123" s="323"/>
      <c r="CQR123" s="323"/>
      <c r="CQS123" s="323"/>
      <c r="CQT123" s="323"/>
      <c r="CQU123" s="323"/>
      <c r="CQV123" s="323"/>
      <c r="CQW123" s="323"/>
      <c r="CQX123" s="323"/>
      <c r="CQY123" s="323"/>
      <c r="CQZ123" s="323"/>
      <c r="CRA123" s="323"/>
      <c r="CRB123" s="323"/>
      <c r="CRC123" s="323"/>
      <c r="CRD123" s="323"/>
      <c r="CRE123" s="323"/>
      <c r="CRF123" s="323"/>
      <c r="CRG123" s="323"/>
      <c r="CRH123" s="323"/>
      <c r="CRI123" s="323"/>
      <c r="CRJ123" s="323"/>
      <c r="CRK123" s="323"/>
      <c r="CRL123" s="323"/>
      <c r="CRM123" s="323"/>
      <c r="CRN123" s="323"/>
      <c r="CRO123" s="323"/>
      <c r="CRP123" s="323"/>
      <c r="CRQ123" s="323"/>
      <c r="CRR123" s="323"/>
      <c r="CRS123" s="323"/>
      <c r="CRT123" s="323"/>
      <c r="CRU123" s="323"/>
      <c r="CRV123" s="323"/>
      <c r="CRW123" s="323"/>
      <c r="CRX123" s="323"/>
      <c r="CRY123" s="323"/>
      <c r="CRZ123" s="323"/>
      <c r="CSA123" s="323"/>
      <c r="CSB123" s="323"/>
      <c r="CSC123" s="323"/>
      <c r="CSD123" s="323"/>
      <c r="CSE123" s="323"/>
      <c r="CSF123" s="323"/>
      <c r="CSG123" s="323"/>
      <c r="CSH123" s="323"/>
      <c r="CSI123" s="323"/>
      <c r="CSJ123" s="323"/>
      <c r="CSK123" s="323"/>
      <c r="CSL123" s="323"/>
      <c r="CSM123" s="323"/>
      <c r="CSN123" s="323"/>
      <c r="CSO123" s="323"/>
      <c r="CSP123" s="323"/>
      <c r="CSQ123" s="323"/>
      <c r="CSR123" s="323"/>
      <c r="CSS123" s="323"/>
      <c r="CST123" s="323"/>
      <c r="CSU123" s="323"/>
      <c r="CSV123" s="323"/>
      <c r="CSW123" s="323"/>
      <c r="CSX123" s="323"/>
      <c r="CSY123" s="323"/>
      <c r="CSZ123" s="323"/>
      <c r="CTA123" s="323"/>
      <c r="CTB123" s="323"/>
      <c r="CTC123" s="323"/>
      <c r="CTD123" s="323"/>
      <c r="CTE123" s="323"/>
      <c r="CTF123" s="323"/>
      <c r="CTG123" s="323"/>
      <c r="CTH123" s="323"/>
      <c r="CTI123" s="323"/>
      <c r="CTJ123" s="323"/>
      <c r="CTK123" s="323"/>
      <c r="CTL123" s="323"/>
      <c r="CTM123" s="323"/>
      <c r="CTN123" s="323"/>
      <c r="CTO123" s="323"/>
      <c r="CTP123" s="323"/>
      <c r="CTQ123" s="323"/>
      <c r="CTR123" s="323"/>
      <c r="CTS123" s="323"/>
      <c r="CTT123" s="323"/>
      <c r="CTU123" s="323"/>
      <c r="CTV123" s="323"/>
      <c r="CTW123" s="323"/>
      <c r="CTX123" s="323"/>
      <c r="CTY123" s="323"/>
      <c r="CTZ123" s="323"/>
      <c r="CUA123" s="323"/>
      <c r="CUB123" s="323"/>
      <c r="CUC123" s="323"/>
      <c r="CUD123" s="323"/>
      <c r="CUE123" s="323"/>
      <c r="CUF123" s="323"/>
      <c r="CUG123" s="323"/>
      <c r="CUH123" s="323"/>
      <c r="CUI123" s="323"/>
      <c r="CUJ123" s="323"/>
      <c r="CUK123" s="323"/>
      <c r="CUL123" s="323"/>
      <c r="CUM123" s="323"/>
      <c r="CUN123" s="323"/>
      <c r="CUO123" s="323"/>
      <c r="CUP123" s="323"/>
      <c r="CUQ123" s="323"/>
      <c r="CUR123" s="323"/>
      <c r="CUS123" s="323"/>
      <c r="CUT123" s="323"/>
      <c r="CUU123" s="323"/>
      <c r="CUV123" s="323"/>
      <c r="CUW123" s="323"/>
      <c r="CUX123" s="323"/>
      <c r="CUY123" s="323"/>
      <c r="CUZ123" s="323"/>
      <c r="CVA123" s="323"/>
      <c r="CVB123" s="323"/>
      <c r="CVC123" s="323"/>
      <c r="CVD123" s="323"/>
      <c r="CVE123" s="323"/>
      <c r="CVF123" s="323"/>
      <c r="CVG123" s="323"/>
      <c r="CVH123" s="323"/>
      <c r="CVI123" s="323"/>
      <c r="CVJ123" s="323"/>
      <c r="CVK123" s="323"/>
      <c r="CVL123" s="323"/>
      <c r="CVM123" s="323"/>
      <c r="CVN123" s="323"/>
      <c r="CVO123" s="323"/>
      <c r="CVP123" s="323"/>
      <c r="CVQ123" s="323"/>
      <c r="CVR123" s="323"/>
      <c r="CVS123" s="323"/>
      <c r="CVT123" s="323"/>
      <c r="CVU123" s="323"/>
      <c r="CVV123" s="323"/>
      <c r="CVW123" s="323"/>
      <c r="CVX123" s="323"/>
      <c r="CVY123" s="323"/>
      <c r="CVZ123" s="323"/>
      <c r="CWA123" s="323"/>
      <c r="CWB123" s="323"/>
      <c r="CWC123" s="323"/>
      <c r="CWD123" s="323"/>
      <c r="CWE123" s="323"/>
      <c r="CWF123" s="323"/>
      <c r="CWG123" s="323"/>
      <c r="CWH123" s="323"/>
      <c r="CWI123" s="323"/>
      <c r="CWJ123" s="323"/>
      <c r="CWK123" s="323"/>
      <c r="CWL123" s="323"/>
      <c r="CWM123" s="323"/>
      <c r="CWN123" s="323"/>
      <c r="CWO123" s="323"/>
      <c r="CWP123" s="323"/>
      <c r="CWQ123" s="323"/>
      <c r="CWR123" s="323"/>
      <c r="CWS123" s="323"/>
      <c r="CWT123" s="323"/>
      <c r="CWU123" s="323"/>
      <c r="CWV123" s="323"/>
      <c r="CWW123" s="323"/>
      <c r="CWX123" s="323"/>
      <c r="CWY123" s="323"/>
      <c r="CWZ123" s="323"/>
      <c r="CXA123" s="323"/>
      <c r="CXB123" s="323"/>
      <c r="CXC123" s="323"/>
      <c r="CXD123" s="323"/>
      <c r="CXE123" s="323"/>
      <c r="CXF123" s="323"/>
      <c r="CXG123" s="323"/>
      <c r="CXH123" s="323"/>
      <c r="CXI123" s="323"/>
      <c r="CXJ123" s="323"/>
      <c r="CXK123" s="323"/>
      <c r="CXL123" s="323"/>
      <c r="CXM123" s="323"/>
      <c r="CXN123" s="323"/>
      <c r="CXO123" s="323"/>
      <c r="CXP123" s="323"/>
      <c r="CXQ123" s="323"/>
      <c r="CXR123" s="323"/>
      <c r="CXS123" s="323"/>
      <c r="CXT123" s="323"/>
      <c r="CXU123" s="323"/>
      <c r="CXV123" s="323"/>
      <c r="CXW123" s="323"/>
      <c r="CXX123" s="323"/>
      <c r="CXY123" s="323"/>
      <c r="CXZ123" s="323"/>
      <c r="CYA123" s="323"/>
      <c r="CYB123" s="323"/>
      <c r="CYC123" s="323"/>
      <c r="CYD123" s="323"/>
      <c r="CYE123" s="323"/>
      <c r="CYF123" s="323"/>
      <c r="CYG123" s="323"/>
      <c r="CYH123" s="323"/>
      <c r="CYI123" s="323"/>
      <c r="CYJ123" s="323"/>
      <c r="CYK123" s="323"/>
      <c r="CYL123" s="323"/>
      <c r="CYM123" s="323"/>
      <c r="CYN123" s="323"/>
      <c r="CYO123" s="323"/>
      <c r="CYP123" s="323"/>
      <c r="CYQ123" s="323"/>
      <c r="CYR123" s="323"/>
      <c r="CYS123" s="323"/>
      <c r="CYT123" s="323"/>
      <c r="CYU123" s="323"/>
      <c r="CYV123" s="323"/>
      <c r="CYW123" s="323"/>
      <c r="CYX123" s="323"/>
      <c r="CYY123" s="323"/>
      <c r="CYZ123" s="323"/>
      <c r="CZA123" s="323"/>
      <c r="CZB123" s="323"/>
      <c r="CZC123" s="323"/>
      <c r="CZD123" s="323"/>
      <c r="CZE123" s="323"/>
      <c r="CZF123" s="323"/>
      <c r="CZG123" s="323"/>
      <c r="CZH123" s="323"/>
      <c r="CZI123" s="323"/>
      <c r="CZJ123" s="323"/>
      <c r="CZK123" s="323"/>
      <c r="CZL123" s="323"/>
      <c r="CZM123" s="323"/>
      <c r="CZN123" s="323"/>
      <c r="CZO123" s="323"/>
      <c r="CZP123" s="323"/>
      <c r="CZQ123" s="323"/>
      <c r="CZR123" s="323"/>
      <c r="CZS123" s="323"/>
      <c r="CZT123" s="323"/>
      <c r="CZU123" s="323"/>
      <c r="CZV123" s="323"/>
      <c r="CZW123" s="323"/>
      <c r="CZX123" s="323"/>
      <c r="CZY123" s="323"/>
      <c r="CZZ123" s="323"/>
      <c r="DAA123" s="323"/>
      <c r="DAB123" s="323"/>
      <c r="DAC123" s="323"/>
      <c r="DAD123" s="323"/>
      <c r="DAE123" s="323"/>
      <c r="DAF123" s="323"/>
      <c r="DAG123" s="323"/>
      <c r="DAH123" s="323"/>
      <c r="DAI123" s="323"/>
      <c r="DAJ123" s="323"/>
      <c r="DAK123" s="323"/>
      <c r="DAL123" s="323"/>
      <c r="DAM123" s="323"/>
      <c r="DAN123" s="323"/>
      <c r="DAO123" s="323"/>
      <c r="DAP123" s="323"/>
      <c r="DAQ123" s="323"/>
      <c r="DAR123" s="323"/>
      <c r="DAS123" s="323"/>
      <c r="DAT123" s="323"/>
      <c r="DAU123" s="323"/>
      <c r="DAV123" s="323"/>
      <c r="DAW123" s="323"/>
      <c r="DAX123" s="323"/>
      <c r="DAY123" s="323"/>
      <c r="DAZ123" s="323"/>
      <c r="DBA123" s="323"/>
      <c r="DBB123" s="323"/>
      <c r="DBC123" s="323"/>
      <c r="DBD123" s="323"/>
      <c r="DBE123" s="323"/>
      <c r="DBF123" s="323"/>
      <c r="DBG123" s="323"/>
      <c r="DBH123" s="323"/>
      <c r="DBI123" s="323"/>
      <c r="DBJ123" s="323"/>
      <c r="DBK123" s="323"/>
      <c r="DBL123" s="323"/>
      <c r="DBM123" s="323"/>
      <c r="DBN123" s="323"/>
      <c r="DBO123" s="323"/>
      <c r="DBP123" s="323"/>
      <c r="DBQ123" s="323"/>
      <c r="DBR123" s="323"/>
      <c r="DBS123" s="323"/>
      <c r="DBT123" s="323"/>
      <c r="DBU123" s="323"/>
      <c r="DBV123" s="323"/>
      <c r="DBW123" s="323"/>
      <c r="DBX123" s="323"/>
      <c r="DBY123" s="323"/>
      <c r="DBZ123" s="323"/>
      <c r="DCA123" s="323"/>
      <c r="DCB123" s="323"/>
      <c r="DCC123" s="323"/>
      <c r="DCD123" s="323"/>
      <c r="DCE123" s="323"/>
      <c r="DCF123" s="323"/>
      <c r="DCG123" s="323"/>
      <c r="DCH123" s="323"/>
      <c r="DCI123" s="323"/>
      <c r="DCJ123" s="323"/>
      <c r="DCK123" s="323"/>
      <c r="DCL123" s="323"/>
      <c r="DCM123" s="323"/>
      <c r="DCN123" s="323"/>
      <c r="DCO123" s="323"/>
      <c r="DCP123" s="323"/>
      <c r="DCQ123" s="323"/>
      <c r="DCR123" s="323"/>
      <c r="DCS123" s="323"/>
      <c r="DCT123" s="323"/>
      <c r="DCU123" s="323"/>
      <c r="DCV123" s="323"/>
      <c r="DCW123" s="323"/>
      <c r="DCX123" s="323"/>
      <c r="DCY123" s="323"/>
      <c r="DCZ123" s="323"/>
      <c r="DDA123" s="323"/>
      <c r="DDB123" s="323"/>
      <c r="DDC123" s="323"/>
      <c r="DDD123" s="323"/>
      <c r="DDE123" s="323"/>
      <c r="DDF123" s="323"/>
      <c r="DDG123" s="323"/>
      <c r="DDH123" s="323"/>
      <c r="DDI123" s="323"/>
      <c r="DDJ123" s="323"/>
      <c r="DDK123" s="323"/>
      <c r="DDL123" s="323"/>
      <c r="DDM123" s="323"/>
      <c r="DDN123" s="323"/>
      <c r="DDO123" s="323"/>
      <c r="DDP123" s="323"/>
      <c r="DDQ123" s="323"/>
      <c r="DDR123" s="323"/>
      <c r="DDS123" s="323"/>
      <c r="DDT123" s="323"/>
      <c r="DDU123" s="323"/>
      <c r="DDV123" s="323"/>
      <c r="DDW123" s="323"/>
      <c r="DDX123" s="323"/>
      <c r="DDY123" s="323"/>
      <c r="DDZ123" s="323"/>
      <c r="DEA123" s="323"/>
      <c r="DEB123" s="323"/>
      <c r="DEC123" s="323"/>
      <c r="DED123" s="323"/>
      <c r="DEE123" s="323"/>
      <c r="DEF123" s="323"/>
      <c r="DEG123" s="323"/>
      <c r="DEH123" s="323"/>
      <c r="DEI123" s="323"/>
      <c r="DEJ123" s="323"/>
      <c r="DEK123" s="323"/>
      <c r="DEL123" s="323"/>
      <c r="DEM123" s="323"/>
      <c r="DEN123" s="323"/>
      <c r="DEO123" s="323"/>
      <c r="DEP123" s="323"/>
      <c r="DEQ123" s="323"/>
      <c r="DER123" s="323"/>
      <c r="DES123" s="323"/>
      <c r="DET123" s="323"/>
      <c r="DEU123" s="323"/>
      <c r="DEV123" s="323"/>
      <c r="DEW123" s="323"/>
      <c r="DEX123" s="323"/>
      <c r="DEY123" s="323"/>
      <c r="DEZ123" s="323"/>
      <c r="DFA123" s="323"/>
      <c r="DFB123" s="323"/>
      <c r="DFC123" s="323"/>
      <c r="DFD123" s="323"/>
      <c r="DFE123" s="323"/>
      <c r="DFF123" s="323"/>
      <c r="DFG123" s="323"/>
      <c r="DFH123" s="323"/>
      <c r="DFI123" s="323"/>
      <c r="DFJ123" s="323"/>
      <c r="DFK123" s="323"/>
      <c r="DFL123" s="323"/>
      <c r="DFM123" s="323"/>
      <c r="DFN123" s="323"/>
      <c r="DFO123" s="323"/>
      <c r="DFP123" s="323"/>
      <c r="DFQ123" s="323"/>
      <c r="DFR123" s="323"/>
      <c r="DFS123" s="323"/>
      <c r="DFT123" s="323"/>
      <c r="DFU123" s="323"/>
      <c r="DFV123" s="323"/>
      <c r="DFW123" s="323"/>
      <c r="DFX123" s="323"/>
      <c r="DFY123" s="323"/>
      <c r="DFZ123" s="323"/>
      <c r="DGA123" s="323"/>
      <c r="DGB123" s="323"/>
      <c r="DGC123" s="323"/>
      <c r="DGD123" s="323"/>
      <c r="DGE123" s="323"/>
      <c r="DGF123" s="323"/>
      <c r="DGG123" s="323"/>
      <c r="DGH123" s="323"/>
      <c r="DGI123" s="323"/>
      <c r="DGJ123" s="323"/>
      <c r="DGK123" s="323"/>
      <c r="DGL123" s="323"/>
      <c r="DGM123" s="323"/>
      <c r="DGN123" s="323"/>
      <c r="DGO123" s="323"/>
      <c r="DGP123" s="323"/>
      <c r="DGQ123" s="323"/>
      <c r="DGR123" s="323"/>
      <c r="DGS123" s="323"/>
      <c r="DGT123" s="323"/>
      <c r="DGU123" s="323"/>
      <c r="DGV123" s="323"/>
      <c r="DGW123" s="323"/>
      <c r="DGX123" s="323"/>
      <c r="DGY123" s="323"/>
      <c r="DGZ123" s="323"/>
      <c r="DHA123" s="323"/>
      <c r="DHB123" s="323"/>
      <c r="DHC123" s="323"/>
      <c r="DHD123" s="323"/>
      <c r="DHE123" s="323"/>
      <c r="DHF123" s="323"/>
      <c r="DHG123" s="323"/>
      <c r="DHH123" s="323"/>
      <c r="DHI123" s="323"/>
      <c r="DHJ123" s="323"/>
      <c r="DHK123" s="323"/>
      <c r="DHL123" s="323"/>
      <c r="DHM123" s="323"/>
      <c r="DHN123" s="323"/>
      <c r="DHO123" s="323"/>
      <c r="DHP123" s="323"/>
      <c r="DHQ123" s="323"/>
      <c r="DHR123" s="323"/>
      <c r="DHS123" s="323"/>
      <c r="DHT123" s="323"/>
      <c r="DHU123" s="323"/>
      <c r="DHV123" s="323"/>
      <c r="DHW123" s="323"/>
      <c r="DHX123" s="323"/>
      <c r="DHY123" s="323"/>
      <c r="DHZ123" s="323"/>
      <c r="DIA123" s="323"/>
      <c r="DIB123" s="323"/>
      <c r="DIC123" s="323"/>
      <c r="DID123" s="323"/>
      <c r="DIE123" s="323"/>
      <c r="DIF123" s="323"/>
      <c r="DIG123" s="323"/>
      <c r="DIH123" s="323"/>
      <c r="DII123" s="323"/>
      <c r="DIJ123" s="323"/>
      <c r="DIK123" s="323"/>
      <c r="DIL123" s="323"/>
      <c r="DIM123" s="323"/>
      <c r="DIN123" s="323"/>
      <c r="DIO123" s="323"/>
      <c r="DIP123" s="323"/>
      <c r="DIQ123" s="323"/>
      <c r="DIR123" s="323"/>
      <c r="DIS123" s="323"/>
      <c r="DIT123" s="323"/>
      <c r="DIU123" s="323"/>
      <c r="DIV123" s="323"/>
      <c r="DIW123" s="323"/>
      <c r="DIX123" s="323"/>
      <c r="DIY123" s="323"/>
      <c r="DIZ123" s="323"/>
      <c r="DJA123" s="323"/>
      <c r="DJB123" s="323"/>
      <c r="DJC123" s="323"/>
      <c r="DJD123" s="323"/>
      <c r="DJE123" s="323"/>
      <c r="DJF123" s="323"/>
      <c r="DJG123" s="323"/>
      <c r="DJH123" s="323"/>
      <c r="DJI123" s="323"/>
      <c r="DJJ123" s="323"/>
      <c r="DJK123" s="323"/>
      <c r="DJL123" s="323"/>
      <c r="DJM123" s="323"/>
      <c r="DJN123" s="323"/>
      <c r="DJO123" s="323"/>
      <c r="DJP123" s="323"/>
      <c r="DJQ123" s="323"/>
      <c r="DJR123" s="323"/>
      <c r="DJS123" s="323"/>
      <c r="DJT123" s="323"/>
      <c r="DJU123" s="323"/>
      <c r="DJV123" s="323"/>
      <c r="DJW123" s="323"/>
      <c r="DJX123" s="323"/>
      <c r="DJY123" s="323"/>
      <c r="DJZ123" s="323"/>
      <c r="DKA123" s="323"/>
      <c r="DKB123" s="323"/>
      <c r="DKC123" s="323"/>
      <c r="DKD123" s="323"/>
      <c r="DKE123" s="323"/>
      <c r="DKF123" s="323"/>
      <c r="DKG123" s="323"/>
      <c r="DKH123" s="323"/>
      <c r="DKI123" s="323"/>
      <c r="DKJ123" s="323"/>
      <c r="DKK123" s="323"/>
      <c r="DKL123" s="323"/>
      <c r="DKM123" s="323"/>
      <c r="DKN123" s="323"/>
      <c r="DKO123" s="323"/>
      <c r="DKP123" s="323"/>
      <c r="DKQ123" s="323"/>
      <c r="DKR123" s="323"/>
      <c r="DKS123" s="323"/>
      <c r="DKT123" s="323"/>
      <c r="DKU123" s="323"/>
      <c r="DKV123" s="323"/>
      <c r="DKW123" s="323"/>
      <c r="DKX123" s="323"/>
      <c r="DKY123" s="323"/>
      <c r="DKZ123" s="323"/>
      <c r="DLA123" s="323"/>
      <c r="DLB123" s="323"/>
      <c r="DLC123" s="323"/>
      <c r="DLD123" s="323"/>
      <c r="DLE123" s="323"/>
      <c r="DLF123" s="323"/>
      <c r="DLG123" s="323"/>
      <c r="DLH123" s="323"/>
      <c r="DLI123" s="323"/>
      <c r="DLJ123" s="323"/>
      <c r="DLK123" s="323"/>
      <c r="DLL123" s="323"/>
      <c r="DLM123" s="323"/>
      <c r="DLN123" s="323"/>
      <c r="DLO123" s="323"/>
      <c r="DLP123" s="323"/>
      <c r="DLQ123" s="323"/>
      <c r="DLR123" s="323"/>
      <c r="DLS123" s="323"/>
      <c r="DLT123" s="323"/>
      <c r="DLU123" s="323"/>
      <c r="DLV123" s="323"/>
      <c r="DLW123" s="323"/>
      <c r="DLX123" s="323"/>
      <c r="DLY123" s="323"/>
      <c r="DLZ123" s="323"/>
      <c r="DMA123" s="323"/>
      <c r="DMB123" s="323"/>
      <c r="DMC123" s="323"/>
      <c r="DMD123" s="323"/>
      <c r="DME123" s="323"/>
      <c r="DMF123" s="323"/>
      <c r="DMG123" s="323"/>
      <c r="DMH123" s="323"/>
      <c r="DMI123" s="323"/>
      <c r="DMJ123" s="323"/>
      <c r="DMK123" s="323"/>
      <c r="DML123" s="323"/>
      <c r="DMM123" s="323"/>
      <c r="DMN123" s="323"/>
      <c r="DMO123" s="323"/>
      <c r="DMP123" s="323"/>
      <c r="DMQ123" s="323"/>
      <c r="DMR123" s="323"/>
      <c r="DMS123" s="323"/>
      <c r="DMT123" s="323"/>
      <c r="DMU123" s="323"/>
      <c r="DMV123" s="323"/>
      <c r="DMW123" s="323"/>
      <c r="DMX123" s="323"/>
      <c r="DMY123" s="323"/>
      <c r="DMZ123" s="323"/>
      <c r="DNA123" s="323"/>
      <c r="DNB123" s="323"/>
      <c r="DNC123" s="323"/>
      <c r="DND123" s="323"/>
      <c r="DNE123" s="323"/>
      <c r="DNF123" s="323"/>
      <c r="DNG123" s="323"/>
      <c r="DNH123" s="323"/>
      <c r="DNI123" s="323"/>
      <c r="DNJ123" s="323"/>
      <c r="DNK123" s="323"/>
      <c r="DNL123" s="323"/>
      <c r="DNM123" s="323"/>
      <c r="DNN123" s="323"/>
      <c r="DNO123" s="323"/>
      <c r="DNP123" s="323"/>
      <c r="DNQ123" s="323"/>
      <c r="DNR123" s="323"/>
      <c r="DNS123" s="323"/>
      <c r="DNT123" s="323"/>
      <c r="DNU123" s="323"/>
      <c r="DNV123" s="323"/>
      <c r="DNW123" s="323"/>
      <c r="DNX123" s="323"/>
      <c r="DNY123" s="323"/>
      <c r="DNZ123" s="323"/>
      <c r="DOA123" s="323"/>
      <c r="DOB123" s="323"/>
      <c r="DOC123" s="323"/>
      <c r="DOD123" s="323"/>
      <c r="DOE123" s="323"/>
      <c r="DOF123" s="323"/>
      <c r="DOG123" s="323"/>
      <c r="DOH123" s="323"/>
      <c r="DOI123" s="323"/>
      <c r="DOJ123" s="323"/>
      <c r="DOK123" s="323"/>
      <c r="DOL123" s="323"/>
      <c r="DOM123" s="323"/>
      <c r="DON123" s="323"/>
      <c r="DOO123" s="323"/>
      <c r="DOP123" s="323"/>
      <c r="DOQ123" s="323"/>
      <c r="DOR123" s="323"/>
      <c r="DOS123" s="323"/>
      <c r="DOT123" s="323"/>
      <c r="DOU123" s="323"/>
      <c r="DOV123" s="323"/>
      <c r="DOW123" s="323"/>
      <c r="DOX123" s="323"/>
      <c r="DOY123" s="323"/>
      <c r="DOZ123" s="323"/>
      <c r="DPA123" s="323"/>
      <c r="DPB123" s="323"/>
      <c r="DPC123" s="323"/>
      <c r="DPD123" s="323"/>
      <c r="DPE123" s="323"/>
      <c r="DPF123" s="323"/>
      <c r="DPG123" s="323"/>
      <c r="DPH123" s="323"/>
      <c r="DPI123" s="323"/>
      <c r="DPJ123" s="323"/>
      <c r="DPK123" s="323"/>
      <c r="DPL123" s="323"/>
      <c r="DPM123" s="323"/>
      <c r="DPN123" s="323"/>
      <c r="DPO123" s="323"/>
      <c r="DPP123" s="323"/>
      <c r="DPQ123" s="323"/>
      <c r="DPR123" s="323"/>
      <c r="DPS123" s="323"/>
      <c r="DPT123" s="323"/>
      <c r="DPU123" s="323"/>
      <c r="DPV123" s="323"/>
      <c r="DPW123" s="323"/>
      <c r="DPX123" s="323"/>
      <c r="DPY123" s="323"/>
      <c r="DPZ123" s="323"/>
      <c r="DQA123" s="323"/>
      <c r="DQB123" s="323"/>
      <c r="DQC123" s="323"/>
      <c r="DQD123" s="323"/>
      <c r="DQE123" s="323"/>
      <c r="DQF123" s="323"/>
      <c r="DQG123" s="323"/>
      <c r="DQH123" s="323"/>
      <c r="DQI123" s="323"/>
      <c r="DQJ123" s="323"/>
      <c r="DQK123" s="323"/>
      <c r="DQL123" s="323"/>
      <c r="DQM123" s="323"/>
      <c r="DQN123" s="323"/>
      <c r="DQO123" s="323"/>
      <c r="DQP123" s="323"/>
      <c r="DQQ123" s="323"/>
      <c r="DQR123" s="323"/>
      <c r="DQS123" s="323"/>
      <c r="DQT123" s="323"/>
      <c r="DQU123" s="323"/>
      <c r="DQV123" s="323"/>
      <c r="DQW123" s="323"/>
      <c r="DQX123" s="323"/>
      <c r="DQY123" s="323"/>
      <c r="DQZ123" s="323"/>
      <c r="DRA123" s="323"/>
      <c r="DRB123" s="323"/>
      <c r="DRC123" s="323"/>
      <c r="DRD123" s="323"/>
      <c r="DRE123" s="323"/>
      <c r="DRF123" s="323"/>
      <c r="DRG123" s="323"/>
      <c r="DRH123" s="323"/>
      <c r="DRI123" s="323"/>
      <c r="DRJ123" s="323"/>
      <c r="DRK123" s="323"/>
      <c r="DRL123" s="323"/>
      <c r="DRM123" s="323"/>
      <c r="DRN123" s="323"/>
      <c r="DRO123" s="323"/>
      <c r="DRP123" s="323"/>
      <c r="DRQ123" s="323"/>
      <c r="DRR123" s="323"/>
      <c r="DRS123" s="323"/>
      <c r="DRT123" s="323"/>
      <c r="DRU123" s="323"/>
      <c r="DRV123" s="323"/>
      <c r="DRW123" s="323"/>
      <c r="DRX123" s="323"/>
      <c r="DRY123" s="323"/>
      <c r="DRZ123" s="323"/>
      <c r="DSA123" s="323"/>
      <c r="DSB123" s="323"/>
      <c r="DSC123" s="323"/>
      <c r="DSD123" s="323"/>
      <c r="DSE123" s="323"/>
      <c r="DSF123" s="323"/>
      <c r="DSG123" s="323"/>
      <c r="DSH123" s="323"/>
      <c r="DSI123" s="323"/>
      <c r="DSJ123" s="323"/>
      <c r="DSK123" s="323"/>
      <c r="DSL123" s="323"/>
      <c r="DSM123" s="323"/>
      <c r="DSN123" s="323"/>
      <c r="DSO123" s="323"/>
      <c r="DSP123" s="323"/>
      <c r="DSQ123" s="323"/>
      <c r="DSR123" s="323"/>
      <c r="DSS123" s="323"/>
      <c r="DST123" s="323"/>
      <c r="DSU123" s="323"/>
      <c r="DSV123" s="323"/>
      <c r="DSW123" s="323"/>
      <c r="DSX123" s="323"/>
      <c r="DSY123" s="323"/>
      <c r="DSZ123" s="323"/>
      <c r="DTA123" s="323"/>
      <c r="DTB123" s="323"/>
      <c r="DTC123" s="323"/>
      <c r="DTD123" s="323"/>
      <c r="DTE123" s="323"/>
      <c r="DTF123" s="323"/>
      <c r="DTG123" s="323"/>
      <c r="DTH123" s="323"/>
      <c r="DTI123" s="323"/>
      <c r="DTJ123" s="323"/>
      <c r="DTK123" s="323"/>
      <c r="DTL123" s="323"/>
      <c r="DTM123" s="323"/>
      <c r="DTN123" s="323"/>
      <c r="DTO123" s="323"/>
      <c r="DTP123" s="323"/>
      <c r="DTQ123" s="323"/>
      <c r="DTR123" s="323"/>
      <c r="DTS123" s="323"/>
      <c r="DTT123" s="323"/>
      <c r="DTU123" s="323"/>
      <c r="DTV123" s="323"/>
      <c r="DTW123" s="323"/>
      <c r="DTX123" s="323"/>
      <c r="DTY123" s="323"/>
      <c r="DTZ123" s="323"/>
      <c r="DUA123" s="323"/>
      <c r="DUB123" s="323"/>
      <c r="DUC123" s="323"/>
      <c r="DUD123" s="323"/>
      <c r="DUE123" s="323"/>
      <c r="DUF123" s="323"/>
      <c r="DUG123" s="323"/>
      <c r="DUH123" s="323"/>
      <c r="DUI123" s="323"/>
      <c r="DUJ123" s="323"/>
      <c r="DUK123" s="323"/>
      <c r="DUL123" s="323"/>
      <c r="DUM123" s="323"/>
      <c r="DUN123" s="323"/>
      <c r="DUO123" s="323"/>
      <c r="DUP123" s="323"/>
      <c r="DUQ123" s="323"/>
      <c r="DUR123" s="323"/>
      <c r="DUS123" s="323"/>
      <c r="DUT123" s="323"/>
      <c r="DUU123" s="323"/>
      <c r="DUV123" s="323"/>
      <c r="DUW123" s="323"/>
      <c r="DUX123" s="323"/>
      <c r="DUY123" s="323"/>
      <c r="DUZ123" s="323"/>
      <c r="DVA123" s="323"/>
      <c r="DVB123" s="323"/>
      <c r="DVC123" s="323"/>
      <c r="DVD123" s="323"/>
      <c r="DVE123" s="323"/>
      <c r="DVF123" s="323"/>
      <c r="DVG123" s="323"/>
      <c r="DVH123" s="323"/>
      <c r="DVI123" s="323"/>
      <c r="DVJ123" s="323"/>
      <c r="DVK123" s="323"/>
      <c r="DVL123" s="323"/>
      <c r="DVM123" s="323"/>
      <c r="DVN123" s="323"/>
      <c r="DVO123" s="323"/>
      <c r="DVP123" s="323"/>
      <c r="DVQ123" s="323"/>
      <c r="DVR123" s="323"/>
      <c r="DVS123" s="323"/>
      <c r="DVT123" s="323"/>
      <c r="DVU123" s="323"/>
      <c r="DVV123" s="323"/>
      <c r="DVW123" s="323"/>
      <c r="DVX123" s="323"/>
      <c r="DVY123" s="323"/>
      <c r="DVZ123" s="323"/>
      <c r="DWA123" s="323"/>
      <c r="DWB123" s="323"/>
      <c r="DWC123" s="323"/>
      <c r="DWD123" s="323"/>
      <c r="DWE123" s="323"/>
      <c r="DWF123" s="323"/>
      <c r="DWG123" s="323"/>
      <c r="DWH123" s="323"/>
      <c r="DWI123" s="323"/>
      <c r="DWJ123" s="323"/>
      <c r="DWK123" s="323"/>
      <c r="DWL123" s="323"/>
      <c r="DWM123" s="323"/>
      <c r="DWN123" s="323"/>
      <c r="DWO123" s="323"/>
      <c r="DWP123" s="323"/>
      <c r="DWQ123" s="323"/>
      <c r="DWR123" s="323"/>
      <c r="DWS123" s="323"/>
      <c r="DWT123" s="323"/>
      <c r="DWU123" s="323"/>
      <c r="DWV123" s="323"/>
      <c r="DWW123" s="323"/>
      <c r="DWX123" s="323"/>
      <c r="DWY123" s="323"/>
      <c r="DWZ123" s="323"/>
      <c r="DXA123" s="323"/>
      <c r="DXB123" s="323"/>
      <c r="DXC123" s="323"/>
      <c r="DXD123" s="323"/>
      <c r="DXE123" s="323"/>
      <c r="DXF123" s="323"/>
      <c r="DXG123" s="323"/>
      <c r="DXH123" s="323"/>
      <c r="DXI123" s="323"/>
      <c r="DXJ123" s="323"/>
      <c r="DXK123" s="323"/>
      <c r="DXL123" s="323"/>
      <c r="DXM123" s="323"/>
      <c r="DXN123" s="323"/>
      <c r="DXO123" s="323"/>
      <c r="DXP123" s="323"/>
      <c r="DXQ123" s="323"/>
      <c r="DXR123" s="323"/>
      <c r="DXS123" s="323"/>
      <c r="DXT123" s="323"/>
      <c r="DXU123" s="323"/>
      <c r="DXV123" s="323"/>
      <c r="DXW123" s="323"/>
      <c r="DXX123" s="323"/>
      <c r="DXY123" s="323"/>
      <c r="DXZ123" s="323"/>
      <c r="DYA123" s="323"/>
      <c r="DYB123" s="323"/>
      <c r="DYC123" s="323"/>
      <c r="DYD123" s="323"/>
      <c r="DYE123" s="323"/>
      <c r="DYF123" s="323"/>
      <c r="DYG123" s="323"/>
      <c r="DYH123" s="323"/>
      <c r="DYI123" s="323"/>
      <c r="DYJ123" s="323"/>
      <c r="DYK123" s="323"/>
      <c r="DYL123" s="323"/>
      <c r="DYM123" s="323"/>
      <c r="DYN123" s="323"/>
      <c r="DYO123" s="323"/>
      <c r="DYP123" s="323"/>
      <c r="DYQ123" s="323"/>
      <c r="DYR123" s="323"/>
      <c r="DYS123" s="323"/>
      <c r="DYT123" s="323"/>
      <c r="DYU123" s="323"/>
      <c r="DYV123" s="323"/>
      <c r="DYW123" s="323"/>
      <c r="DYX123" s="323"/>
      <c r="DYY123" s="323"/>
      <c r="DYZ123" s="323"/>
      <c r="DZA123" s="323"/>
      <c r="DZB123" s="323"/>
      <c r="DZC123" s="323"/>
      <c r="DZD123" s="323"/>
      <c r="DZE123" s="323"/>
      <c r="DZF123" s="323"/>
      <c r="DZG123" s="323"/>
      <c r="DZH123" s="323"/>
      <c r="DZI123" s="323"/>
      <c r="DZJ123" s="323"/>
      <c r="DZK123" s="323"/>
      <c r="DZL123" s="323"/>
      <c r="DZM123" s="323"/>
      <c r="DZN123" s="323"/>
      <c r="DZO123" s="323"/>
      <c r="DZP123" s="323"/>
      <c r="DZQ123" s="323"/>
      <c r="DZR123" s="323"/>
      <c r="DZS123" s="323"/>
      <c r="DZT123" s="323"/>
      <c r="DZU123" s="323"/>
      <c r="DZV123" s="323"/>
      <c r="DZW123" s="323"/>
      <c r="DZX123" s="323"/>
      <c r="DZY123" s="323"/>
      <c r="DZZ123" s="323"/>
      <c r="EAA123" s="323"/>
      <c r="EAB123" s="323"/>
      <c r="EAC123" s="323"/>
      <c r="EAD123" s="323"/>
      <c r="EAE123" s="323"/>
      <c r="EAF123" s="323"/>
      <c r="EAG123" s="323"/>
      <c r="EAH123" s="323"/>
      <c r="EAI123" s="323"/>
      <c r="EAJ123" s="323"/>
      <c r="EAK123" s="323"/>
      <c r="EAL123" s="323"/>
      <c r="EAM123" s="323"/>
      <c r="EAN123" s="323"/>
      <c r="EAO123" s="323"/>
      <c r="EAP123" s="323"/>
      <c r="EAQ123" s="323"/>
      <c r="EAR123" s="323"/>
      <c r="EAS123" s="323"/>
      <c r="EAT123" s="323"/>
      <c r="EAU123" s="323"/>
      <c r="EAV123" s="323"/>
      <c r="EAW123" s="323"/>
      <c r="EAX123" s="323"/>
      <c r="EAY123" s="323"/>
      <c r="EAZ123" s="323"/>
      <c r="EBA123" s="323"/>
      <c r="EBB123" s="323"/>
      <c r="EBC123" s="323"/>
      <c r="EBD123" s="323"/>
      <c r="EBE123" s="323"/>
      <c r="EBF123" s="323"/>
      <c r="EBG123" s="323"/>
      <c r="EBH123" s="323"/>
      <c r="EBI123" s="323"/>
      <c r="EBJ123" s="323"/>
      <c r="EBK123" s="323"/>
      <c r="EBL123" s="323"/>
      <c r="EBM123" s="323"/>
      <c r="EBN123" s="323"/>
      <c r="EBO123" s="323"/>
      <c r="EBP123" s="323"/>
      <c r="EBQ123" s="323"/>
      <c r="EBR123" s="323"/>
      <c r="EBS123" s="323"/>
      <c r="EBT123" s="323"/>
      <c r="EBU123" s="323"/>
      <c r="EBV123" s="323"/>
      <c r="EBW123" s="323"/>
      <c r="EBX123" s="323"/>
      <c r="EBY123" s="323"/>
      <c r="EBZ123" s="323"/>
      <c r="ECA123" s="323"/>
      <c r="ECB123" s="323"/>
      <c r="ECC123" s="323"/>
      <c r="ECD123" s="323"/>
      <c r="ECE123" s="323"/>
      <c r="ECF123" s="323"/>
      <c r="ECG123" s="323"/>
      <c r="ECH123" s="323"/>
      <c r="ECI123" s="323"/>
      <c r="ECJ123" s="323"/>
      <c r="ECK123" s="323"/>
      <c r="ECL123" s="323"/>
      <c r="ECM123" s="323"/>
      <c r="ECN123" s="323"/>
      <c r="ECO123" s="323"/>
      <c r="ECP123" s="323"/>
      <c r="ECQ123" s="323"/>
      <c r="ECR123" s="323"/>
      <c r="ECS123" s="323"/>
      <c r="ECT123" s="323"/>
      <c r="ECU123" s="323"/>
      <c r="ECV123" s="323"/>
      <c r="ECW123" s="323"/>
      <c r="ECX123" s="323"/>
      <c r="ECY123" s="323"/>
      <c r="ECZ123" s="323"/>
      <c r="EDA123" s="323"/>
      <c r="EDB123" s="323"/>
      <c r="EDC123" s="323"/>
      <c r="EDD123" s="323"/>
      <c r="EDE123" s="323"/>
      <c r="EDF123" s="323"/>
      <c r="EDG123" s="323"/>
      <c r="EDH123" s="323"/>
      <c r="EDI123" s="323"/>
      <c r="EDJ123" s="323"/>
      <c r="EDK123" s="323"/>
      <c r="EDL123" s="323"/>
      <c r="EDM123" s="323"/>
      <c r="EDN123" s="323"/>
      <c r="EDO123" s="323"/>
      <c r="EDP123" s="323"/>
      <c r="EDQ123" s="323"/>
      <c r="EDR123" s="323"/>
      <c r="EDS123" s="323"/>
      <c r="EDT123" s="323"/>
      <c r="EDU123" s="323"/>
      <c r="EDV123" s="323"/>
      <c r="EDW123" s="323"/>
      <c r="EDX123" s="323"/>
      <c r="EDY123" s="323"/>
      <c r="EDZ123" s="323"/>
      <c r="EEA123" s="323"/>
      <c r="EEB123" s="323"/>
      <c r="EEC123" s="323"/>
      <c r="EED123" s="323"/>
      <c r="EEE123" s="323"/>
      <c r="EEF123" s="323"/>
      <c r="EEG123" s="323"/>
      <c r="EEH123" s="323"/>
      <c r="EEI123" s="323"/>
      <c r="EEJ123" s="323"/>
      <c r="EEK123" s="323"/>
      <c r="EEL123" s="323"/>
      <c r="EEM123" s="323"/>
      <c r="EEN123" s="323"/>
      <c r="EEO123" s="323"/>
      <c r="EEP123" s="323"/>
      <c r="EEQ123" s="323"/>
      <c r="EER123" s="323"/>
      <c r="EES123" s="323"/>
      <c r="EET123" s="323"/>
      <c r="EEU123" s="323"/>
      <c r="EEV123" s="323"/>
      <c r="EEW123" s="323"/>
      <c r="EEX123" s="323"/>
      <c r="EEY123" s="323"/>
      <c r="EEZ123" s="323"/>
      <c r="EFA123" s="323"/>
      <c r="EFB123" s="323"/>
      <c r="EFC123" s="323"/>
      <c r="EFD123" s="323"/>
      <c r="EFE123" s="323"/>
      <c r="EFF123" s="323"/>
      <c r="EFG123" s="323"/>
      <c r="EFH123" s="323"/>
      <c r="EFI123" s="323"/>
      <c r="EFJ123" s="323"/>
      <c r="EFK123" s="323"/>
      <c r="EFL123" s="323"/>
      <c r="EFM123" s="323"/>
      <c r="EFN123" s="323"/>
      <c r="EFO123" s="323"/>
      <c r="EFP123" s="323"/>
      <c r="EFQ123" s="323"/>
      <c r="EFR123" s="323"/>
      <c r="EFS123" s="323"/>
      <c r="EFT123" s="323"/>
      <c r="EFU123" s="323"/>
      <c r="EFV123" s="323"/>
      <c r="EFW123" s="323"/>
      <c r="EFX123" s="323"/>
      <c r="EFY123" s="323"/>
      <c r="EFZ123" s="323"/>
      <c r="EGA123" s="323"/>
      <c r="EGB123" s="323"/>
      <c r="EGC123" s="323"/>
      <c r="EGD123" s="323"/>
      <c r="EGE123" s="323"/>
      <c r="EGF123" s="323"/>
      <c r="EGG123" s="323"/>
      <c r="EGH123" s="323"/>
      <c r="EGI123" s="323"/>
      <c r="EGJ123" s="323"/>
      <c r="EGK123" s="323"/>
      <c r="EGL123" s="323"/>
      <c r="EGM123" s="323"/>
      <c r="EGN123" s="323"/>
      <c r="EGO123" s="323"/>
      <c r="EGP123" s="323"/>
      <c r="EGQ123" s="323"/>
      <c r="EGR123" s="323"/>
      <c r="EGS123" s="323"/>
      <c r="EGT123" s="323"/>
      <c r="EGU123" s="323"/>
      <c r="EGV123" s="323"/>
      <c r="EGW123" s="323"/>
      <c r="EGX123" s="323"/>
      <c r="EGY123" s="323"/>
      <c r="EGZ123" s="323"/>
      <c r="EHA123" s="323"/>
      <c r="EHB123" s="323"/>
      <c r="EHC123" s="323"/>
      <c r="EHD123" s="323"/>
      <c r="EHE123" s="323"/>
      <c r="EHF123" s="323"/>
      <c r="EHG123" s="323"/>
      <c r="EHH123" s="323"/>
      <c r="EHI123" s="323"/>
      <c r="EHJ123" s="323"/>
      <c r="EHK123" s="323"/>
      <c r="EHL123" s="323"/>
      <c r="EHM123" s="323"/>
      <c r="EHN123" s="323"/>
      <c r="EHO123" s="323"/>
      <c r="EHP123" s="323"/>
      <c r="EHQ123" s="323"/>
      <c r="EHR123" s="323"/>
      <c r="EHS123" s="323"/>
      <c r="EHT123" s="323"/>
      <c r="EHU123" s="323"/>
      <c r="EHV123" s="323"/>
      <c r="EHW123" s="323"/>
      <c r="EHX123" s="323"/>
      <c r="EHY123" s="323"/>
      <c r="EHZ123" s="323"/>
      <c r="EIA123" s="323"/>
      <c r="EIB123" s="323"/>
      <c r="EIC123" s="323"/>
      <c r="EID123" s="323"/>
      <c r="EIE123" s="323"/>
      <c r="EIF123" s="323"/>
      <c r="EIG123" s="323"/>
      <c r="EIH123" s="323"/>
      <c r="EII123" s="323"/>
      <c r="EIJ123" s="323"/>
      <c r="EIK123" s="323"/>
      <c r="EIL123" s="323"/>
      <c r="EIM123" s="323"/>
      <c r="EIN123" s="323"/>
      <c r="EIO123" s="323"/>
      <c r="EIP123" s="323"/>
      <c r="EIQ123" s="323"/>
      <c r="EIR123" s="323"/>
      <c r="EIS123" s="323"/>
      <c r="EIT123" s="323"/>
      <c r="EIU123" s="323"/>
      <c r="EIV123" s="323"/>
      <c r="EIW123" s="323"/>
      <c r="EIX123" s="323"/>
      <c r="EIY123" s="323"/>
      <c r="EIZ123" s="323"/>
      <c r="EJA123" s="323"/>
      <c r="EJB123" s="323"/>
      <c r="EJC123" s="323"/>
      <c r="EJD123" s="323"/>
      <c r="EJE123" s="323"/>
      <c r="EJF123" s="323"/>
      <c r="EJG123" s="323"/>
      <c r="EJH123" s="323"/>
      <c r="EJI123" s="323"/>
      <c r="EJJ123" s="323"/>
      <c r="EJK123" s="323"/>
      <c r="EJL123" s="323"/>
      <c r="EJM123" s="323"/>
      <c r="EJN123" s="323"/>
      <c r="EJO123" s="323"/>
      <c r="EJP123" s="323"/>
      <c r="EJQ123" s="323"/>
      <c r="EJR123" s="323"/>
      <c r="EJS123" s="323"/>
      <c r="EJT123" s="323"/>
      <c r="EJU123" s="323"/>
      <c r="EJV123" s="323"/>
      <c r="EJW123" s="323"/>
      <c r="EJX123" s="323"/>
      <c r="EJY123" s="323"/>
      <c r="EJZ123" s="323"/>
      <c r="EKA123" s="323"/>
      <c r="EKB123" s="323"/>
      <c r="EKC123" s="323"/>
      <c r="EKD123" s="323"/>
      <c r="EKE123" s="323"/>
      <c r="EKF123" s="323"/>
      <c r="EKG123" s="323"/>
      <c r="EKH123" s="323"/>
      <c r="EKI123" s="323"/>
      <c r="EKJ123" s="323"/>
      <c r="EKK123" s="323"/>
      <c r="EKL123" s="323"/>
      <c r="EKM123" s="323"/>
      <c r="EKN123" s="323"/>
      <c r="EKO123" s="323"/>
      <c r="EKP123" s="323"/>
      <c r="EKQ123" s="323"/>
      <c r="EKR123" s="323"/>
      <c r="EKS123" s="323"/>
      <c r="EKT123" s="323"/>
      <c r="EKU123" s="323"/>
      <c r="EKV123" s="323"/>
      <c r="EKW123" s="323"/>
      <c r="EKX123" s="323"/>
      <c r="EKY123" s="323"/>
      <c r="EKZ123" s="323"/>
      <c r="ELA123" s="323"/>
      <c r="ELB123" s="323"/>
      <c r="ELC123" s="323"/>
      <c r="ELD123" s="323"/>
      <c r="ELE123" s="323"/>
      <c r="ELF123" s="323"/>
      <c r="ELG123" s="323"/>
      <c r="ELH123" s="323"/>
      <c r="ELI123" s="323"/>
      <c r="ELJ123" s="323"/>
      <c r="ELK123" s="323"/>
      <c r="ELL123" s="323"/>
      <c r="ELM123" s="323"/>
      <c r="ELN123" s="323"/>
      <c r="ELO123" s="323"/>
      <c r="ELP123" s="323"/>
      <c r="ELQ123" s="323"/>
      <c r="ELR123" s="323"/>
      <c r="ELS123" s="323"/>
      <c r="ELT123" s="323"/>
      <c r="ELU123" s="323"/>
      <c r="ELV123" s="323"/>
      <c r="ELW123" s="323"/>
      <c r="ELX123" s="323"/>
      <c r="ELY123" s="323"/>
      <c r="ELZ123" s="323"/>
      <c r="EMA123" s="323"/>
      <c r="EMB123" s="323"/>
      <c r="EMC123" s="323"/>
      <c r="EMD123" s="323"/>
      <c r="EME123" s="323"/>
      <c r="EMF123" s="323"/>
      <c r="EMG123" s="323"/>
      <c r="EMH123" s="323"/>
      <c r="EMI123" s="323"/>
      <c r="EMJ123" s="323"/>
      <c r="EMK123" s="323"/>
      <c r="EML123" s="323"/>
      <c r="EMM123" s="323"/>
      <c r="EMN123" s="323"/>
      <c r="EMO123" s="323"/>
      <c r="EMP123" s="323"/>
      <c r="EMQ123" s="323"/>
      <c r="EMR123" s="323"/>
      <c r="EMS123" s="323"/>
      <c r="EMT123" s="323"/>
      <c r="EMU123" s="323"/>
      <c r="EMV123" s="323"/>
      <c r="EMW123" s="323"/>
      <c r="EMX123" s="323"/>
      <c r="EMY123" s="323"/>
      <c r="EMZ123" s="323"/>
      <c r="ENA123" s="323"/>
      <c r="ENB123" s="323"/>
      <c r="ENC123" s="323"/>
      <c r="END123" s="323"/>
      <c r="ENE123" s="323"/>
      <c r="ENF123" s="323"/>
      <c r="ENG123" s="323"/>
      <c r="ENH123" s="323"/>
      <c r="ENI123" s="323"/>
      <c r="ENJ123" s="323"/>
      <c r="ENK123" s="323"/>
      <c r="ENL123" s="323"/>
      <c r="ENM123" s="323"/>
      <c r="ENN123" s="323"/>
      <c r="ENO123" s="323"/>
      <c r="ENP123" s="323"/>
      <c r="ENQ123" s="323"/>
      <c r="ENR123" s="323"/>
      <c r="ENS123" s="323"/>
      <c r="ENT123" s="323"/>
      <c r="ENU123" s="323"/>
      <c r="ENV123" s="323"/>
      <c r="ENW123" s="323"/>
      <c r="ENX123" s="323"/>
      <c r="ENY123" s="323"/>
      <c r="ENZ123" s="323"/>
      <c r="EOA123" s="323"/>
      <c r="EOB123" s="323"/>
      <c r="EOC123" s="323"/>
      <c r="EOD123" s="323"/>
      <c r="EOE123" s="323"/>
      <c r="EOF123" s="323"/>
      <c r="EOG123" s="323"/>
      <c r="EOH123" s="323"/>
      <c r="EOI123" s="323"/>
      <c r="EOJ123" s="323"/>
      <c r="EOK123" s="323"/>
      <c r="EOL123" s="323"/>
      <c r="EOM123" s="323"/>
      <c r="EON123" s="323"/>
      <c r="EOO123" s="323"/>
      <c r="EOP123" s="323"/>
      <c r="EOQ123" s="323"/>
      <c r="EOR123" s="323"/>
      <c r="EOS123" s="323"/>
      <c r="EOT123" s="323"/>
      <c r="EOU123" s="323"/>
      <c r="EOV123" s="323"/>
      <c r="EOW123" s="323"/>
      <c r="EOX123" s="323"/>
      <c r="EOY123" s="323"/>
      <c r="EOZ123" s="323"/>
      <c r="EPA123" s="323"/>
      <c r="EPB123" s="323"/>
      <c r="EPC123" s="323"/>
      <c r="EPD123" s="323"/>
      <c r="EPE123" s="323"/>
      <c r="EPF123" s="323"/>
      <c r="EPG123" s="323"/>
      <c r="EPH123" s="323"/>
      <c r="EPI123" s="323"/>
      <c r="EPJ123" s="323"/>
      <c r="EPK123" s="323"/>
      <c r="EPL123" s="323"/>
      <c r="EPM123" s="323"/>
      <c r="EPN123" s="323"/>
      <c r="EPO123" s="323"/>
      <c r="EPP123" s="323"/>
      <c r="EPQ123" s="323"/>
      <c r="EPR123" s="323"/>
      <c r="EPS123" s="323"/>
      <c r="EPT123" s="323"/>
      <c r="EPU123" s="323"/>
      <c r="EPV123" s="323"/>
      <c r="EPW123" s="323"/>
      <c r="EPX123" s="323"/>
      <c r="EPY123" s="323"/>
      <c r="EPZ123" s="323"/>
      <c r="EQA123" s="323"/>
      <c r="EQB123" s="323"/>
      <c r="EQC123" s="323"/>
      <c r="EQD123" s="323"/>
      <c r="EQE123" s="323"/>
      <c r="EQF123" s="323"/>
      <c r="EQG123" s="323"/>
      <c r="EQH123" s="323"/>
      <c r="EQI123" s="323"/>
      <c r="EQJ123" s="323"/>
      <c r="EQK123" s="323"/>
      <c r="EQL123" s="323"/>
      <c r="EQM123" s="323"/>
      <c r="EQN123" s="323"/>
      <c r="EQO123" s="323"/>
      <c r="EQP123" s="323"/>
      <c r="EQQ123" s="323"/>
      <c r="EQR123" s="323"/>
      <c r="EQS123" s="323"/>
      <c r="EQT123" s="323"/>
      <c r="EQU123" s="323"/>
      <c r="EQV123" s="323"/>
      <c r="EQW123" s="323"/>
      <c r="EQX123" s="323"/>
      <c r="EQY123" s="323"/>
      <c r="EQZ123" s="323"/>
      <c r="ERA123" s="323"/>
      <c r="ERB123" s="323"/>
      <c r="ERC123" s="323"/>
      <c r="ERD123" s="323"/>
      <c r="ERE123" s="323"/>
      <c r="ERF123" s="323"/>
      <c r="ERG123" s="323"/>
      <c r="ERH123" s="323"/>
      <c r="ERI123" s="323"/>
      <c r="ERJ123" s="323"/>
      <c r="ERK123" s="323"/>
      <c r="ERL123" s="323"/>
      <c r="ERM123" s="323"/>
      <c r="ERN123" s="323"/>
      <c r="ERO123" s="323"/>
      <c r="ERP123" s="323"/>
      <c r="ERQ123" s="323"/>
      <c r="ERR123" s="323"/>
      <c r="ERS123" s="323"/>
      <c r="ERT123" s="323"/>
      <c r="ERU123" s="323"/>
      <c r="ERV123" s="323"/>
      <c r="ERW123" s="323"/>
      <c r="ERX123" s="323"/>
      <c r="ERY123" s="323"/>
      <c r="ERZ123" s="323"/>
      <c r="ESA123" s="323"/>
      <c r="ESB123" s="323"/>
      <c r="ESC123" s="323"/>
      <c r="ESD123" s="323"/>
      <c r="ESE123" s="323"/>
      <c r="ESF123" s="323"/>
      <c r="ESG123" s="323"/>
      <c r="ESH123" s="323"/>
      <c r="ESI123" s="323"/>
      <c r="ESJ123" s="323"/>
      <c r="ESK123" s="323"/>
      <c r="ESL123" s="323"/>
      <c r="ESM123" s="323"/>
      <c r="ESN123" s="323"/>
      <c r="ESO123" s="323"/>
      <c r="ESP123" s="323"/>
      <c r="ESQ123" s="323"/>
      <c r="ESR123" s="323"/>
      <c r="ESS123" s="323"/>
      <c r="EST123" s="323"/>
      <c r="ESU123" s="323"/>
      <c r="ESV123" s="323"/>
      <c r="ESW123" s="323"/>
      <c r="ESX123" s="323"/>
      <c r="ESY123" s="323"/>
      <c r="ESZ123" s="323"/>
      <c r="ETA123" s="323"/>
      <c r="ETB123" s="323"/>
      <c r="ETC123" s="323"/>
      <c r="ETD123" s="323"/>
      <c r="ETE123" s="323"/>
      <c r="ETF123" s="323"/>
      <c r="ETG123" s="323"/>
      <c r="ETH123" s="323"/>
      <c r="ETI123" s="323"/>
      <c r="ETJ123" s="323"/>
      <c r="ETK123" s="323"/>
      <c r="ETL123" s="323"/>
      <c r="ETM123" s="323"/>
      <c r="ETN123" s="323"/>
      <c r="ETO123" s="323"/>
      <c r="ETP123" s="323"/>
      <c r="ETQ123" s="323"/>
      <c r="ETR123" s="323"/>
      <c r="ETS123" s="323"/>
      <c r="ETT123" s="323"/>
      <c r="ETU123" s="323"/>
      <c r="ETV123" s="323"/>
      <c r="ETW123" s="323"/>
      <c r="ETX123" s="323"/>
      <c r="ETY123" s="323"/>
      <c r="ETZ123" s="323"/>
      <c r="EUA123" s="323"/>
      <c r="EUB123" s="323"/>
      <c r="EUC123" s="323"/>
      <c r="EUD123" s="323"/>
      <c r="EUE123" s="323"/>
      <c r="EUF123" s="323"/>
      <c r="EUG123" s="323"/>
      <c r="EUH123" s="323"/>
      <c r="EUI123" s="323"/>
      <c r="EUJ123" s="323"/>
      <c r="EUK123" s="323"/>
      <c r="EUL123" s="323"/>
      <c r="EUM123" s="323"/>
      <c r="EUN123" s="323"/>
      <c r="EUO123" s="323"/>
      <c r="EUP123" s="323"/>
      <c r="EUQ123" s="323"/>
      <c r="EUR123" s="323"/>
      <c r="EUS123" s="323"/>
      <c r="EUT123" s="323"/>
      <c r="EUU123" s="323"/>
      <c r="EUV123" s="323"/>
      <c r="EUW123" s="323"/>
      <c r="EUX123" s="323"/>
      <c r="EUY123" s="323"/>
      <c r="EUZ123" s="323"/>
      <c r="EVA123" s="323"/>
      <c r="EVB123" s="323"/>
      <c r="EVC123" s="323"/>
      <c r="EVD123" s="323"/>
      <c r="EVE123" s="323"/>
      <c r="EVF123" s="323"/>
      <c r="EVG123" s="323"/>
      <c r="EVH123" s="323"/>
      <c r="EVI123" s="323"/>
      <c r="EVJ123" s="323"/>
      <c r="EVK123" s="323"/>
      <c r="EVL123" s="323"/>
      <c r="EVM123" s="323"/>
      <c r="EVN123" s="323"/>
      <c r="EVO123" s="323"/>
      <c r="EVP123" s="323"/>
      <c r="EVQ123" s="323"/>
      <c r="EVR123" s="323"/>
      <c r="EVS123" s="323"/>
      <c r="EVT123" s="323"/>
      <c r="EVU123" s="323"/>
      <c r="EVV123" s="323"/>
      <c r="EVW123" s="323"/>
      <c r="EVX123" s="323"/>
      <c r="EVY123" s="323"/>
      <c r="EVZ123" s="323"/>
      <c r="EWA123" s="323"/>
      <c r="EWB123" s="323"/>
      <c r="EWC123" s="323"/>
      <c r="EWD123" s="323"/>
      <c r="EWE123" s="323"/>
      <c r="EWF123" s="323"/>
      <c r="EWG123" s="323"/>
      <c r="EWH123" s="323"/>
      <c r="EWI123" s="323"/>
      <c r="EWJ123" s="323"/>
      <c r="EWK123" s="323"/>
      <c r="EWL123" s="323"/>
      <c r="EWM123" s="323"/>
      <c r="EWN123" s="323"/>
      <c r="EWO123" s="323"/>
      <c r="EWP123" s="323"/>
      <c r="EWQ123" s="323"/>
      <c r="EWR123" s="323"/>
      <c r="EWS123" s="323"/>
      <c r="EWT123" s="323"/>
      <c r="EWU123" s="323"/>
      <c r="EWV123" s="323"/>
      <c r="EWW123" s="323"/>
      <c r="EWX123" s="323"/>
      <c r="EWY123" s="323"/>
      <c r="EWZ123" s="323"/>
      <c r="EXA123" s="323"/>
      <c r="EXB123" s="323"/>
      <c r="EXC123" s="323"/>
      <c r="EXD123" s="323"/>
      <c r="EXE123" s="323"/>
      <c r="EXF123" s="323"/>
      <c r="EXG123" s="323"/>
      <c r="EXH123" s="323"/>
      <c r="EXI123" s="323"/>
      <c r="EXJ123" s="323"/>
      <c r="EXK123" s="323"/>
      <c r="EXL123" s="323"/>
      <c r="EXM123" s="323"/>
      <c r="EXN123" s="323"/>
      <c r="EXO123" s="323"/>
      <c r="EXP123" s="323"/>
      <c r="EXQ123" s="323"/>
      <c r="EXR123" s="323"/>
      <c r="EXS123" s="323"/>
      <c r="EXT123" s="323"/>
      <c r="EXU123" s="323"/>
      <c r="EXV123" s="323"/>
      <c r="EXW123" s="323"/>
      <c r="EXX123" s="323"/>
      <c r="EXY123" s="323"/>
      <c r="EXZ123" s="323"/>
      <c r="EYA123" s="323"/>
      <c r="EYB123" s="323"/>
      <c r="EYC123" s="323"/>
      <c r="EYD123" s="323"/>
      <c r="EYE123" s="323"/>
      <c r="EYF123" s="323"/>
      <c r="EYG123" s="323"/>
      <c r="EYH123" s="323"/>
      <c r="EYI123" s="323"/>
      <c r="EYJ123" s="323"/>
      <c r="EYK123" s="323"/>
      <c r="EYL123" s="323"/>
      <c r="EYM123" s="323"/>
      <c r="EYN123" s="323"/>
      <c r="EYO123" s="323"/>
      <c r="EYP123" s="323"/>
      <c r="EYQ123" s="323"/>
      <c r="EYR123" s="323"/>
      <c r="EYS123" s="323"/>
      <c r="EYT123" s="323"/>
      <c r="EYU123" s="323"/>
      <c r="EYV123" s="323"/>
      <c r="EYW123" s="323"/>
      <c r="EYX123" s="323"/>
      <c r="EYY123" s="323"/>
      <c r="EYZ123" s="323"/>
      <c r="EZA123" s="323"/>
      <c r="EZB123" s="323"/>
      <c r="EZC123" s="323"/>
      <c r="EZD123" s="323"/>
      <c r="EZE123" s="323"/>
      <c r="EZF123" s="323"/>
      <c r="EZG123" s="323"/>
      <c r="EZH123" s="323"/>
      <c r="EZI123" s="323"/>
      <c r="EZJ123" s="323"/>
      <c r="EZK123" s="323"/>
      <c r="EZL123" s="323"/>
      <c r="EZM123" s="323"/>
      <c r="EZN123" s="323"/>
      <c r="EZO123" s="323"/>
      <c r="EZP123" s="323"/>
      <c r="EZQ123" s="323"/>
      <c r="EZR123" s="323"/>
      <c r="EZS123" s="323"/>
      <c r="EZT123" s="323"/>
      <c r="EZU123" s="323"/>
      <c r="EZV123" s="323"/>
      <c r="EZW123" s="323"/>
      <c r="EZX123" s="323"/>
      <c r="EZY123" s="323"/>
      <c r="EZZ123" s="323"/>
      <c r="FAA123" s="323"/>
      <c r="FAB123" s="323"/>
      <c r="FAC123" s="323"/>
      <c r="FAD123" s="323"/>
      <c r="FAE123" s="323"/>
      <c r="FAF123" s="323"/>
      <c r="FAG123" s="323"/>
      <c r="FAH123" s="323"/>
      <c r="FAI123" s="323"/>
      <c r="FAJ123" s="323"/>
      <c r="FAK123" s="323"/>
      <c r="FAL123" s="323"/>
      <c r="FAM123" s="323"/>
      <c r="FAN123" s="323"/>
      <c r="FAO123" s="323"/>
      <c r="FAP123" s="323"/>
      <c r="FAQ123" s="323"/>
      <c r="FAR123" s="323"/>
      <c r="FAS123" s="323"/>
      <c r="FAT123" s="323"/>
      <c r="FAU123" s="323"/>
      <c r="FAV123" s="323"/>
      <c r="FAW123" s="323"/>
      <c r="FAX123" s="323"/>
      <c r="FAY123" s="323"/>
      <c r="FAZ123" s="323"/>
      <c r="FBA123" s="323"/>
      <c r="FBB123" s="323"/>
      <c r="FBC123" s="323"/>
      <c r="FBD123" s="323"/>
      <c r="FBE123" s="323"/>
      <c r="FBF123" s="323"/>
      <c r="FBG123" s="323"/>
      <c r="FBH123" s="323"/>
      <c r="FBI123" s="323"/>
      <c r="FBJ123" s="323"/>
      <c r="FBK123" s="323"/>
      <c r="FBL123" s="323"/>
      <c r="FBM123" s="323"/>
      <c r="FBN123" s="323"/>
      <c r="FBO123" s="323"/>
      <c r="FBP123" s="323"/>
      <c r="FBQ123" s="323"/>
      <c r="FBR123" s="323"/>
      <c r="FBS123" s="323"/>
      <c r="FBT123" s="323"/>
      <c r="FBU123" s="323"/>
      <c r="FBV123" s="323"/>
      <c r="FBW123" s="323"/>
      <c r="FBX123" s="323"/>
      <c r="FBY123" s="323"/>
      <c r="FBZ123" s="323"/>
      <c r="FCA123" s="323"/>
      <c r="FCB123" s="323"/>
      <c r="FCC123" s="323"/>
      <c r="FCD123" s="323"/>
      <c r="FCE123" s="323"/>
      <c r="FCF123" s="323"/>
      <c r="FCG123" s="323"/>
      <c r="FCH123" s="323"/>
      <c r="FCI123" s="323"/>
      <c r="FCJ123" s="323"/>
      <c r="FCK123" s="323"/>
      <c r="FCL123" s="323"/>
      <c r="FCM123" s="323"/>
      <c r="FCN123" s="323"/>
      <c r="FCO123" s="323"/>
      <c r="FCP123" s="323"/>
      <c r="FCQ123" s="323"/>
      <c r="FCR123" s="323"/>
      <c r="FCS123" s="323"/>
      <c r="FCT123" s="323"/>
      <c r="FCU123" s="323"/>
      <c r="FCV123" s="323"/>
      <c r="FCW123" s="323"/>
      <c r="FCX123" s="323"/>
      <c r="FCY123" s="323"/>
      <c r="FCZ123" s="323"/>
      <c r="FDA123" s="323"/>
      <c r="FDB123" s="323"/>
      <c r="FDC123" s="323"/>
      <c r="FDD123" s="323"/>
      <c r="FDE123" s="323"/>
      <c r="FDF123" s="323"/>
      <c r="FDG123" s="323"/>
      <c r="FDH123" s="323"/>
      <c r="FDI123" s="323"/>
      <c r="FDJ123" s="323"/>
      <c r="FDK123" s="323"/>
      <c r="FDL123" s="323"/>
      <c r="FDM123" s="323"/>
      <c r="FDN123" s="323"/>
      <c r="FDO123" s="323"/>
      <c r="FDP123" s="323"/>
      <c r="FDQ123" s="323"/>
      <c r="FDR123" s="323"/>
      <c r="FDS123" s="323"/>
      <c r="FDT123" s="323"/>
      <c r="FDU123" s="323"/>
      <c r="FDV123" s="323"/>
      <c r="FDW123" s="323"/>
      <c r="FDX123" s="323"/>
      <c r="FDY123" s="323"/>
      <c r="FDZ123" s="323"/>
      <c r="FEA123" s="323"/>
      <c r="FEB123" s="323"/>
      <c r="FEC123" s="323"/>
      <c r="FED123" s="323"/>
      <c r="FEE123" s="323"/>
      <c r="FEF123" s="323"/>
      <c r="FEG123" s="323"/>
      <c r="FEH123" s="323"/>
      <c r="FEI123" s="323"/>
      <c r="FEJ123" s="323"/>
      <c r="FEK123" s="323"/>
      <c r="FEL123" s="323"/>
      <c r="FEM123" s="323"/>
      <c r="FEN123" s="323"/>
      <c r="FEO123" s="323"/>
      <c r="FEP123" s="323"/>
      <c r="FEQ123" s="323"/>
      <c r="FER123" s="323"/>
      <c r="FES123" s="323"/>
      <c r="FET123" s="323"/>
      <c r="FEU123" s="323"/>
      <c r="FEV123" s="323"/>
      <c r="FEW123" s="323"/>
      <c r="FEX123" s="323"/>
      <c r="FEY123" s="323"/>
      <c r="FEZ123" s="323"/>
      <c r="FFA123" s="323"/>
      <c r="FFB123" s="323"/>
      <c r="FFC123" s="323"/>
      <c r="FFD123" s="323"/>
      <c r="FFE123" s="323"/>
      <c r="FFF123" s="323"/>
      <c r="FFG123" s="323"/>
      <c r="FFH123" s="323"/>
      <c r="FFI123" s="323"/>
      <c r="FFJ123" s="323"/>
      <c r="FFK123" s="323"/>
      <c r="FFL123" s="323"/>
      <c r="FFM123" s="323"/>
      <c r="FFN123" s="323"/>
      <c r="FFO123" s="323"/>
      <c r="FFP123" s="323"/>
      <c r="FFQ123" s="323"/>
      <c r="FFR123" s="323"/>
      <c r="FFS123" s="323"/>
      <c r="FFT123" s="323"/>
      <c r="FFU123" s="323"/>
      <c r="FFV123" s="323"/>
      <c r="FFW123" s="323"/>
      <c r="FFX123" s="323"/>
      <c r="FFY123" s="323"/>
      <c r="FFZ123" s="323"/>
      <c r="FGA123" s="323"/>
      <c r="FGB123" s="323"/>
      <c r="FGC123" s="323"/>
      <c r="FGD123" s="323"/>
      <c r="FGE123" s="323"/>
      <c r="FGF123" s="323"/>
      <c r="FGG123" s="323"/>
      <c r="FGH123" s="323"/>
      <c r="FGI123" s="323"/>
      <c r="FGJ123" s="323"/>
      <c r="FGK123" s="323"/>
      <c r="FGL123" s="323"/>
      <c r="FGM123" s="323"/>
      <c r="FGN123" s="323"/>
      <c r="FGO123" s="323"/>
      <c r="FGP123" s="323"/>
      <c r="FGQ123" s="323"/>
      <c r="FGR123" s="323"/>
      <c r="FGS123" s="323"/>
      <c r="FGT123" s="323"/>
      <c r="FGU123" s="323"/>
      <c r="FGV123" s="323"/>
      <c r="FGW123" s="323"/>
      <c r="FGX123" s="323"/>
      <c r="FGY123" s="323"/>
      <c r="FGZ123" s="323"/>
      <c r="FHA123" s="323"/>
      <c r="FHB123" s="323"/>
      <c r="FHC123" s="323"/>
      <c r="FHD123" s="323"/>
      <c r="FHE123" s="323"/>
      <c r="FHF123" s="323"/>
      <c r="FHG123" s="323"/>
      <c r="FHH123" s="323"/>
      <c r="FHI123" s="323"/>
      <c r="FHJ123" s="323"/>
      <c r="FHK123" s="323"/>
      <c r="FHL123" s="323"/>
      <c r="FHM123" s="323"/>
      <c r="FHN123" s="323"/>
      <c r="FHO123" s="323"/>
      <c r="FHP123" s="323"/>
      <c r="FHQ123" s="323"/>
      <c r="FHR123" s="323"/>
      <c r="FHS123" s="323"/>
      <c r="FHT123" s="323"/>
      <c r="FHU123" s="323"/>
      <c r="FHV123" s="323"/>
      <c r="FHW123" s="323"/>
      <c r="FHX123" s="323"/>
      <c r="FHY123" s="323"/>
      <c r="FHZ123" s="323"/>
      <c r="FIA123" s="323"/>
      <c r="FIB123" s="323"/>
      <c r="FIC123" s="323"/>
      <c r="FID123" s="323"/>
      <c r="FIE123" s="323"/>
      <c r="FIF123" s="323"/>
      <c r="FIG123" s="323"/>
      <c r="FIH123" s="323"/>
      <c r="FII123" s="323"/>
      <c r="FIJ123" s="323"/>
      <c r="FIK123" s="323"/>
      <c r="FIL123" s="323"/>
      <c r="FIM123" s="323"/>
      <c r="FIN123" s="323"/>
      <c r="FIO123" s="323"/>
      <c r="FIP123" s="323"/>
      <c r="FIQ123" s="323"/>
      <c r="FIR123" s="323"/>
      <c r="FIS123" s="323"/>
      <c r="FIT123" s="323"/>
      <c r="FIU123" s="323"/>
      <c r="FIV123" s="323"/>
      <c r="FIW123" s="323"/>
      <c r="FIX123" s="323"/>
      <c r="FIY123" s="323"/>
      <c r="FIZ123" s="323"/>
      <c r="FJA123" s="323"/>
      <c r="FJB123" s="323"/>
      <c r="FJC123" s="323"/>
      <c r="FJD123" s="323"/>
      <c r="FJE123" s="323"/>
      <c r="FJF123" s="323"/>
      <c r="FJG123" s="323"/>
      <c r="FJH123" s="323"/>
      <c r="FJI123" s="323"/>
      <c r="FJJ123" s="323"/>
      <c r="FJK123" s="323"/>
      <c r="FJL123" s="323"/>
      <c r="FJM123" s="323"/>
      <c r="FJN123" s="323"/>
      <c r="FJO123" s="323"/>
      <c r="FJP123" s="323"/>
      <c r="FJQ123" s="323"/>
      <c r="FJR123" s="323"/>
      <c r="FJS123" s="323"/>
      <c r="FJT123" s="323"/>
      <c r="FJU123" s="323"/>
      <c r="FJV123" s="323"/>
      <c r="FJW123" s="323"/>
      <c r="FJX123" s="323"/>
      <c r="FJY123" s="323"/>
      <c r="FJZ123" s="323"/>
      <c r="FKA123" s="323"/>
      <c r="FKB123" s="323"/>
      <c r="FKC123" s="323"/>
      <c r="FKD123" s="323"/>
      <c r="FKE123" s="323"/>
      <c r="FKF123" s="323"/>
      <c r="FKG123" s="323"/>
      <c r="FKH123" s="323"/>
      <c r="FKI123" s="323"/>
      <c r="FKJ123" s="323"/>
      <c r="FKK123" s="323"/>
      <c r="FKL123" s="323"/>
      <c r="FKM123" s="323"/>
      <c r="FKN123" s="323"/>
      <c r="FKO123" s="323"/>
      <c r="FKP123" s="323"/>
      <c r="FKQ123" s="323"/>
      <c r="FKR123" s="323"/>
      <c r="FKS123" s="323"/>
      <c r="FKT123" s="323"/>
      <c r="FKU123" s="323"/>
      <c r="FKV123" s="323"/>
      <c r="FKW123" s="323"/>
      <c r="FKX123" s="323"/>
      <c r="FKY123" s="323"/>
      <c r="FKZ123" s="323"/>
      <c r="FLA123" s="323"/>
      <c r="FLB123" s="323"/>
      <c r="FLC123" s="323"/>
      <c r="FLD123" s="323"/>
      <c r="FLE123" s="323"/>
      <c r="FLF123" s="323"/>
      <c r="FLG123" s="323"/>
      <c r="FLH123" s="323"/>
      <c r="FLI123" s="323"/>
      <c r="FLJ123" s="323"/>
      <c r="FLK123" s="323"/>
      <c r="FLL123" s="323"/>
      <c r="FLM123" s="323"/>
      <c r="FLN123" s="323"/>
      <c r="FLO123" s="323"/>
      <c r="FLP123" s="323"/>
      <c r="FLQ123" s="323"/>
      <c r="FLR123" s="323"/>
      <c r="FLS123" s="323"/>
      <c r="FLT123" s="323"/>
      <c r="FLU123" s="323"/>
      <c r="FLV123" s="323"/>
      <c r="FLW123" s="323"/>
      <c r="FLX123" s="323"/>
      <c r="FLY123" s="323"/>
      <c r="FLZ123" s="323"/>
      <c r="FMA123" s="323"/>
      <c r="FMB123" s="323"/>
      <c r="FMC123" s="323"/>
      <c r="FMD123" s="323"/>
      <c r="FME123" s="323"/>
      <c r="FMF123" s="323"/>
      <c r="FMG123" s="323"/>
      <c r="FMH123" s="323"/>
      <c r="FMI123" s="323"/>
      <c r="FMJ123" s="323"/>
      <c r="FMK123" s="323"/>
      <c r="FML123" s="323"/>
      <c r="FMM123" s="323"/>
      <c r="FMN123" s="323"/>
      <c r="FMO123" s="323"/>
      <c r="FMP123" s="323"/>
      <c r="FMQ123" s="323"/>
      <c r="FMR123" s="323"/>
      <c r="FMS123" s="323"/>
      <c r="FMT123" s="323"/>
      <c r="FMU123" s="323"/>
      <c r="FMV123" s="323"/>
      <c r="FMW123" s="323"/>
      <c r="FMX123" s="323"/>
      <c r="FMY123" s="323"/>
      <c r="FMZ123" s="323"/>
      <c r="FNA123" s="323"/>
      <c r="FNB123" s="323"/>
      <c r="FNC123" s="323"/>
      <c r="FND123" s="323"/>
      <c r="FNE123" s="323"/>
      <c r="FNF123" s="323"/>
      <c r="FNG123" s="323"/>
      <c r="FNH123" s="323"/>
      <c r="FNI123" s="323"/>
      <c r="FNJ123" s="323"/>
      <c r="FNK123" s="323"/>
      <c r="FNL123" s="323"/>
      <c r="FNM123" s="323"/>
      <c r="FNN123" s="323"/>
      <c r="FNO123" s="323"/>
      <c r="FNP123" s="323"/>
      <c r="FNQ123" s="323"/>
      <c r="FNR123" s="323"/>
      <c r="FNS123" s="323"/>
      <c r="FNT123" s="323"/>
      <c r="FNU123" s="323"/>
      <c r="FNV123" s="323"/>
      <c r="FNW123" s="323"/>
      <c r="FNX123" s="323"/>
      <c r="FNY123" s="323"/>
      <c r="FNZ123" s="323"/>
      <c r="FOA123" s="323"/>
      <c r="FOB123" s="323"/>
      <c r="FOC123" s="323"/>
      <c r="FOD123" s="323"/>
      <c r="FOE123" s="323"/>
      <c r="FOF123" s="323"/>
      <c r="FOG123" s="323"/>
      <c r="FOH123" s="323"/>
      <c r="FOI123" s="323"/>
      <c r="FOJ123" s="323"/>
      <c r="FOK123" s="323"/>
      <c r="FOL123" s="323"/>
      <c r="FOM123" s="323"/>
      <c r="FON123" s="323"/>
      <c r="FOO123" s="323"/>
      <c r="FOP123" s="323"/>
      <c r="FOQ123" s="323"/>
      <c r="FOR123" s="323"/>
      <c r="FOS123" s="323"/>
      <c r="FOT123" s="323"/>
      <c r="FOU123" s="323"/>
      <c r="FOV123" s="323"/>
      <c r="FOW123" s="323"/>
      <c r="FOX123" s="323"/>
      <c r="FOY123" s="323"/>
      <c r="FOZ123" s="323"/>
      <c r="FPA123" s="323"/>
      <c r="FPB123" s="323"/>
      <c r="FPC123" s="323"/>
      <c r="FPD123" s="323"/>
      <c r="FPE123" s="323"/>
      <c r="FPF123" s="323"/>
      <c r="FPG123" s="323"/>
      <c r="FPH123" s="323"/>
      <c r="FPI123" s="323"/>
      <c r="FPJ123" s="323"/>
      <c r="FPK123" s="323"/>
      <c r="FPL123" s="323"/>
      <c r="FPM123" s="323"/>
      <c r="FPN123" s="323"/>
      <c r="FPO123" s="323"/>
      <c r="FPP123" s="323"/>
      <c r="FPQ123" s="323"/>
      <c r="FPR123" s="323"/>
      <c r="FPS123" s="323"/>
      <c r="FPT123" s="323"/>
      <c r="FPU123" s="323"/>
      <c r="FPV123" s="323"/>
      <c r="FPW123" s="323"/>
      <c r="FPX123" s="323"/>
      <c r="FPY123" s="323"/>
      <c r="FPZ123" s="323"/>
      <c r="FQA123" s="323"/>
      <c r="FQB123" s="323"/>
      <c r="FQC123" s="323"/>
      <c r="FQD123" s="323"/>
      <c r="FQE123" s="323"/>
      <c r="FQF123" s="323"/>
      <c r="FQG123" s="323"/>
      <c r="FQH123" s="323"/>
      <c r="FQI123" s="323"/>
      <c r="FQJ123" s="323"/>
      <c r="FQK123" s="323"/>
      <c r="FQL123" s="323"/>
      <c r="FQM123" s="323"/>
      <c r="FQN123" s="323"/>
      <c r="FQO123" s="323"/>
      <c r="FQP123" s="323"/>
      <c r="FQQ123" s="323"/>
      <c r="FQR123" s="323"/>
      <c r="FQS123" s="323"/>
      <c r="FQT123" s="323"/>
      <c r="FQU123" s="323"/>
      <c r="FQV123" s="323"/>
      <c r="FQW123" s="323"/>
      <c r="FQX123" s="323"/>
      <c r="FQY123" s="323"/>
      <c r="FQZ123" s="323"/>
      <c r="FRA123" s="323"/>
      <c r="FRB123" s="323"/>
      <c r="FRC123" s="323"/>
      <c r="FRD123" s="323"/>
      <c r="FRE123" s="323"/>
      <c r="FRF123" s="323"/>
      <c r="FRG123" s="323"/>
      <c r="FRH123" s="323"/>
      <c r="FRI123" s="323"/>
      <c r="FRJ123" s="323"/>
      <c r="FRK123" s="323"/>
      <c r="FRL123" s="323"/>
      <c r="FRM123" s="323"/>
      <c r="FRN123" s="323"/>
      <c r="FRO123" s="323"/>
      <c r="FRP123" s="323"/>
      <c r="FRQ123" s="323"/>
      <c r="FRR123" s="323"/>
      <c r="FRS123" s="323"/>
      <c r="FRT123" s="323"/>
      <c r="FRU123" s="323"/>
      <c r="FRV123" s="323"/>
      <c r="FRW123" s="323"/>
      <c r="FRX123" s="323"/>
      <c r="FRY123" s="323"/>
      <c r="FRZ123" s="323"/>
      <c r="FSA123" s="323"/>
      <c r="FSB123" s="323"/>
      <c r="FSC123" s="323"/>
      <c r="FSD123" s="323"/>
      <c r="FSE123" s="323"/>
      <c r="FSF123" s="323"/>
      <c r="FSG123" s="323"/>
      <c r="FSH123" s="323"/>
      <c r="FSI123" s="323"/>
      <c r="FSJ123" s="323"/>
      <c r="FSK123" s="323"/>
      <c r="FSL123" s="323"/>
      <c r="FSM123" s="323"/>
      <c r="FSN123" s="323"/>
      <c r="FSO123" s="323"/>
      <c r="FSP123" s="323"/>
      <c r="FSQ123" s="323"/>
      <c r="FSR123" s="323"/>
      <c r="FSS123" s="323"/>
      <c r="FST123" s="323"/>
      <c r="FSU123" s="323"/>
      <c r="FSV123" s="323"/>
      <c r="FSW123" s="323"/>
      <c r="FSX123" s="323"/>
      <c r="FSY123" s="323"/>
      <c r="FSZ123" s="323"/>
      <c r="FTA123" s="323"/>
      <c r="FTB123" s="323"/>
      <c r="FTC123" s="323"/>
      <c r="FTD123" s="323"/>
      <c r="FTE123" s="323"/>
      <c r="FTF123" s="323"/>
      <c r="FTG123" s="323"/>
      <c r="FTH123" s="323"/>
      <c r="FTI123" s="323"/>
      <c r="FTJ123" s="323"/>
      <c r="FTK123" s="323"/>
      <c r="FTL123" s="323"/>
      <c r="FTM123" s="323"/>
      <c r="FTN123" s="323"/>
      <c r="FTO123" s="323"/>
      <c r="FTP123" s="323"/>
      <c r="FTQ123" s="323"/>
      <c r="FTR123" s="323"/>
      <c r="FTS123" s="323"/>
      <c r="FTT123" s="323"/>
      <c r="FTU123" s="323"/>
      <c r="FTV123" s="323"/>
      <c r="FTW123" s="323"/>
      <c r="FTX123" s="323"/>
      <c r="FTY123" s="323"/>
      <c r="FTZ123" s="323"/>
      <c r="FUA123" s="323"/>
      <c r="FUB123" s="323"/>
      <c r="FUC123" s="323"/>
      <c r="FUD123" s="323"/>
      <c r="FUE123" s="323"/>
      <c r="FUF123" s="323"/>
      <c r="FUG123" s="323"/>
      <c r="FUH123" s="323"/>
      <c r="FUI123" s="323"/>
      <c r="FUJ123" s="323"/>
      <c r="FUK123" s="323"/>
      <c r="FUL123" s="323"/>
      <c r="FUM123" s="323"/>
      <c r="FUN123" s="323"/>
      <c r="FUO123" s="323"/>
      <c r="FUP123" s="323"/>
      <c r="FUQ123" s="323"/>
      <c r="FUR123" s="323"/>
      <c r="FUS123" s="323"/>
      <c r="FUT123" s="323"/>
      <c r="FUU123" s="323"/>
      <c r="FUV123" s="323"/>
      <c r="FUW123" s="323"/>
      <c r="FUX123" s="323"/>
      <c r="FUY123" s="323"/>
      <c r="FUZ123" s="323"/>
      <c r="FVA123" s="323"/>
      <c r="FVB123" s="323"/>
      <c r="FVC123" s="323"/>
      <c r="FVD123" s="323"/>
      <c r="FVE123" s="323"/>
      <c r="FVF123" s="323"/>
      <c r="FVG123" s="323"/>
      <c r="FVH123" s="323"/>
      <c r="FVI123" s="323"/>
      <c r="FVJ123" s="323"/>
      <c r="FVK123" s="323"/>
      <c r="FVL123" s="323"/>
      <c r="FVM123" s="323"/>
      <c r="FVN123" s="323"/>
      <c r="FVO123" s="323"/>
      <c r="FVP123" s="323"/>
      <c r="FVQ123" s="323"/>
      <c r="FVR123" s="323"/>
      <c r="FVS123" s="323"/>
      <c r="FVT123" s="323"/>
      <c r="FVU123" s="323"/>
      <c r="FVV123" s="323"/>
      <c r="FVW123" s="323"/>
      <c r="FVX123" s="323"/>
      <c r="FVY123" s="323"/>
      <c r="FVZ123" s="323"/>
      <c r="FWA123" s="323"/>
      <c r="FWB123" s="323"/>
      <c r="FWC123" s="323"/>
      <c r="FWD123" s="323"/>
      <c r="FWE123" s="323"/>
      <c r="FWF123" s="323"/>
      <c r="FWG123" s="323"/>
      <c r="FWH123" s="323"/>
      <c r="FWI123" s="323"/>
      <c r="FWJ123" s="323"/>
      <c r="FWK123" s="323"/>
      <c r="FWL123" s="323"/>
      <c r="FWM123" s="323"/>
      <c r="FWN123" s="323"/>
      <c r="FWO123" s="323"/>
      <c r="FWP123" s="323"/>
      <c r="FWQ123" s="323"/>
      <c r="FWR123" s="323"/>
      <c r="FWS123" s="323"/>
      <c r="FWT123" s="323"/>
      <c r="FWU123" s="323"/>
      <c r="FWV123" s="323"/>
      <c r="FWW123" s="323"/>
      <c r="FWX123" s="323"/>
      <c r="FWY123" s="323"/>
      <c r="FWZ123" s="323"/>
      <c r="FXA123" s="323"/>
      <c r="FXB123" s="323"/>
      <c r="FXC123" s="323"/>
      <c r="FXD123" s="323"/>
      <c r="FXE123" s="323"/>
      <c r="FXF123" s="323"/>
      <c r="FXG123" s="323"/>
      <c r="FXH123" s="323"/>
      <c r="FXI123" s="323"/>
      <c r="FXJ123" s="323"/>
      <c r="FXK123" s="323"/>
      <c r="FXL123" s="323"/>
      <c r="FXM123" s="323"/>
      <c r="FXN123" s="323"/>
      <c r="FXO123" s="323"/>
      <c r="FXP123" s="323"/>
      <c r="FXQ123" s="323"/>
      <c r="FXR123" s="323"/>
      <c r="FXS123" s="323"/>
      <c r="FXT123" s="323"/>
      <c r="FXU123" s="323"/>
      <c r="FXV123" s="323"/>
      <c r="FXW123" s="323"/>
      <c r="FXX123" s="323"/>
      <c r="FXY123" s="323"/>
      <c r="FXZ123" s="323"/>
      <c r="FYA123" s="323"/>
      <c r="FYB123" s="323"/>
      <c r="FYC123" s="323"/>
      <c r="FYD123" s="323"/>
      <c r="FYE123" s="323"/>
      <c r="FYF123" s="323"/>
      <c r="FYG123" s="323"/>
      <c r="FYH123" s="323"/>
      <c r="FYI123" s="323"/>
      <c r="FYJ123" s="323"/>
      <c r="FYK123" s="323"/>
      <c r="FYL123" s="323"/>
      <c r="FYM123" s="323"/>
      <c r="FYN123" s="323"/>
      <c r="FYO123" s="323"/>
      <c r="FYP123" s="323"/>
      <c r="FYQ123" s="323"/>
      <c r="FYR123" s="323"/>
      <c r="FYS123" s="323"/>
      <c r="FYT123" s="323"/>
      <c r="FYU123" s="323"/>
      <c r="FYV123" s="323"/>
      <c r="FYW123" s="323"/>
      <c r="FYX123" s="323"/>
      <c r="FYY123" s="323"/>
      <c r="FYZ123" s="323"/>
      <c r="FZA123" s="323"/>
      <c r="FZB123" s="323"/>
      <c r="FZC123" s="323"/>
      <c r="FZD123" s="323"/>
      <c r="FZE123" s="323"/>
      <c r="FZF123" s="323"/>
      <c r="FZG123" s="323"/>
      <c r="FZH123" s="323"/>
      <c r="FZI123" s="323"/>
      <c r="FZJ123" s="323"/>
      <c r="FZK123" s="323"/>
      <c r="FZL123" s="323"/>
      <c r="FZM123" s="323"/>
      <c r="FZN123" s="323"/>
      <c r="FZO123" s="323"/>
      <c r="FZP123" s="323"/>
      <c r="FZQ123" s="323"/>
      <c r="FZR123" s="323"/>
      <c r="FZS123" s="323"/>
      <c r="FZT123" s="323"/>
      <c r="FZU123" s="323"/>
      <c r="FZV123" s="323"/>
      <c r="FZW123" s="323"/>
      <c r="FZX123" s="323"/>
      <c r="FZY123" s="323"/>
      <c r="FZZ123" s="323"/>
      <c r="GAA123" s="323"/>
      <c r="GAB123" s="323"/>
      <c r="GAC123" s="323"/>
      <c r="GAD123" s="323"/>
      <c r="GAE123" s="323"/>
      <c r="GAF123" s="323"/>
      <c r="GAG123" s="323"/>
      <c r="GAH123" s="323"/>
      <c r="GAI123" s="323"/>
      <c r="GAJ123" s="323"/>
      <c r="GAK123" s="323"/>
      <c r="GAL123" s="323"/>
      <c r="GAM123" s="323"/>
      <c r="GAN123" s="323"/>
      <c r="GAO123" s="323"/>
      <c r="GAP123" s="323"/>
      <c r="GAQ123" s="323"/>
      <c r="GAR123" s="323"/>
      <c r="GAS123" s="323"/>
      <c r="GAT123" s="323"/>
      <c r="GAU123" s="323"/>
      <c r="GAV123" s="323"/>
      <c r="GAW123" s="323"/>
      <c r="GAX123" s="323"/>
      <c r="GAY123" s="323"/>
      <c r="GAZ123" s="323"/>
      <c r="GBA123" s="323"/>
      <c r="GBB123" s="323"/>
      <c r="GBC123" s="323"/>
      <c r="GBD123" s="323"/>
      <c r="GBE123" s="323"/>
      <c r="GBF123" s="323"/>
      <c r="GBG123" s="323"/>
      <c r="GBH123" s="323"/>
      <c r="GBI123" s="323"/>
      <c r="GBJ123" s="323"/>
      <c r="GBK123" s="323"/>
      <c r="GBL123" s="323"/>
      <c r="GBM123" s="323"/>
      <c r="GBN123" s="323"/>
      <c r="GBO123" s="323"/>
      <c r="GBP123" s="323"/>
      <c r="GBQ123" s="323"/>
      <c r="GBR123" s="323"/>
      <c r="GBS123" s="323"/>
      <c r="GBT123" s="323"/>
      <c r="GBU123" s="323"/>
      <c r="GBV123" s="323"/>
      <c r="GBW123" s="323"/>
      <c r="GBX123" s="323"/>
      <c r="GBY123" s="323"/>
      <c r="GBZ123" s="323"/>
      <c r="GCA123" s="323"/>
      <c r="GCB123" s="323"/>
      <c r="GCC123" s="323"/>
      <c r="GCD123" s="323"/>
      <c r="GCE123" s="323"/>
      <c r="GCF123" s="323"/>
      <c r="GCG123" s="323"/>
      <c r="GCH123" s="323"/>
      <c r="GCI123" s="323"/>
      <c r="GCJ123" s="323"/>
      <c r="GCK123" s="323"/>
      <c r="GCL123" s="323"/>
      <c r="GCM123" s="323"/>
      <c r="GCN123" s="323"/>
      <c r="GCO123" s="323"/>
      <c r="GCP123" s="323"/>
      <c r="GCQ123" s="323"/>
      <c r="GCR123" s="323"/>
      <c r="GCS123" s="323"/>
      <c r="GCT123" s="323"/>
      <c r="GCU123" s="323"/>
      <c r="GCV123" s="323"/>
      <c r="GCW123" s="323"/>
      <c r="GCX123" s="323"/>
      <c r="GCY123" s="323"/>
      <c r="GCZ123" s="323"/>
      <c r="GDA123" s="323"/>
      <c r="GDB123" s="323"/>
      <c r="GDC123" s="323"/>
      <c r="GDD123" s="323"/>
      <c r="GDE123" s="323"/>
      <c r="GDF123" s="323"/>
      <c r="GDG123" s="323"/>
      <c r="GDH123" s="323"/>
      <c r="GDI123" s="323"/>
      <c r="GDJ123" s="323"/>
      <c r="GDK123" s="323"/>
      <c r="GDL123" s="323"/>
      <c r="GDM123" s="323"/>
      <c r="GDN123" s="323"/>
      <c r="GDO123" s="323"/>
      <c r="GDP123" s="323"/>
      <c r="GDQ123" s="323"/>
      <c r="GDR123" s="323"/>
      <c r="GDS123" s="323"/>
      <c r="GDT123" s="323"/>
      <c r="GDU123" s="323"/>
      <c r="GDV123" s="323"/>
      <c r="GDW123" s="323"/>
      <c r="GDX123" s="323"/>
      <c r="GDY123" s="323"/>
      <c r="GDZ123" s="323"/>
      <c r="GEA123" s="323"/>
      <c r="GEB123" s="323"/>
      <c r="GEC123" s="323"/>
      <c r="GED123" s="323"/>
      <c r="GEE123" s="323"/>
      <c r="GEF123" s="323"/>
      <c r="GEG123" s="323"/>
      <c r="GEH123" s="323"/>
      <c r="GEI123" s="323"/>
      <c r="GEJ123" s="323"/>
      <c r="GEK123" s="323"/>
      <c r="GEL123" s="323"/>
      <c r="GEM123" s="323"/>
      <c r="GEN123" s="323"/>
      <c r="GEO123" s="323"/>
      <c r="GEP123" s="323"/>
      <c r="GEQ123" s="323"/>
      <c r="GER123" s="323"/>
      <c r="GES123" s="323"/>
      <c r="GET123" s="323"/>
      <c r="GEU123" s="323"/>
      <c r="GEV123" s="323"/>
      <c r="GEW123" s="323"/>
      <c r="GEX123" s="323"/>
      <c r="GEY123" s="323"/>
      <c r="GEZ123" s="323"/>
      <c r="GFA123" s="323"/>
      <c r="GFB123" s="323"/>
      <c r="GFC123" s="323"/>
      <c r="GFD123" s="323"/>
      <c r="GFE123" s="323"/>
      <c r="GFF123" s="323"/>
      <c r="GFG123" s="323"/>
      <c r="GFH123" s="323"/>
      <c r="GFI123" s="323"/>
      <c r="GFJ123" s="323"/>
      <c r="GFK123" s="323"/>
      <c r="GFL123" s="323"/>
      <c r="GFM123" s="323"/>
      <c r="GFN123" s="323"/>
      <c r="GFO123" s="323"/>
      <c r="GFP123" s="323"/>
      <c r="GFQ123" s="323"/>
      <c r="GFR123" s="323"/>
      <c r="GFS123" s="323"/>
      <c r="GFT123" s="323"/>
      <c r="GFU123" s="323"/>
      <c r="GFV123" s="323"/>
      <c r="GFW123" s="323"/>
      <c r="GFX123" s="323"/>
      <c r="GFY123" s="323"/>
      <c r="GFZ123" s="323"/>
      <c r="GGA123" s="323"/>
      <c r="GGB123" s="323"/>
      <c r="GGC123" s="323"/>
      <c r="GGD123" s="323"/>
      <c r="GGE123" s="323"/>
      <c r="GGF123" s="323"/>
      <c r="GGG123" s="323"/>
      <c r="GGH123" s="323"/>
      <c r="GGI123" s="323"/>
      <c r="GGJ123" s="323"/>
      <c r="GGK123" s="323"/>
      <c r="GGL123" s="323"/>
      <c r="GGM123" s="323"/>
      <c r="GGN123" s="323"/>
      <c r="GGO123" s="323"/>
      <c r="GGP123" s="323"/>
      <c r="GGQ123" s="323"/>
      <c r="GGR123" s="323"/>
      <c r="GGS123" s="323"/>
      <c r="GGT123" s="323"/>
      <c r="GGU123" s="323"/>
      <c r="GGV123" s="323"/>
      <c r="GGW123" s="323"/>
      <c r="GGX123" s="323"/>
      <c r="GGY123" s="323"/>
      <c r="GGZ123" s="323"/>
      <c r="GHA123" s="323"/>
      <c r="GHB123" s="323"/>
      <c r="GHC123" s="323"/>
      <c r="GHD123" s="323"/>
      <c r="GHE123" s="323"/>
      <c r="GHF123" s="323"/>
      <c r="GHG123" s="323"/>
      <c r="GHH123" s="323"/>
      <c r="GHI123" s="323"/>
      <c r="GHJ123" s="323"/>
      <c r="GHK123" s="323"/>
      <c r="GHL123" s="323"/>
      <c r="GHM123" s="323"/>
      <c r="GHN123" s="323"/>
      <c r="GHO123" s="323"/>
      <c r="GHP123" s="323"/>
      <c r="GHQ123" s="323"/>
      <c r="GHR123" s="323"/>
      <c r="GHS123" s="323"/>
      <c r="GHT123" s="323"/>
      <c r="GHU123" s="323"/>
      <c r="GHV123" s="323"/>
      <c r="GHW123" s="323"/>
      <c r="GHX123" s="323"/>
      <c r="GHY123" s="323"/>
      <c r="GHZ123" s="323"/>
      <c r="GIA123" s="323"/>
      <c r="GIB123" s="323"/>
      <c r="GIC123" s="323"/>
      <c r="GID123" s="323"/>
      <c r="GIE123" s="323"/>
      <c r="GIF123" s="323"/>
      <c r="GIG123" s="323"/>
      <c r="GIH123" s="323"/>
      <c r="GII123" s="323"/>
      <c r="GIJ123" s="323"/>
      <c r="GIK123" s="323"/>
      <c r="GIL123" s="323"/>
      <c r="GIM123" s="323"/>
      <c r="GIN123" s="323"/>
      <c r="GIO123" s="323"/>
      <c r="GIP123" s="323"/>
      <c r="GIQ123" s="323"/>
      <c r="GIR123" s="323"/>
      <c r="GIS123" s="323"/>
      <c r="GIT123" s="323"/>
      <c r="GIU123" s="323"/>
      <c r="GIV123" s="323"/>
      <c r="GIW123" s="323"/>
      <c r="GIX123" s="323"/>
      <c r="GIY123" s="323"/>
      <c r="GIZ123" s="323"/>
      <c r="GJA123" s="323"/>
      <c r="GJB123" s="323"/>
      <c r="GJC123" s="323"/>
      <c r="GJD123" s="323"/>
      <c r="GJE123" s="323"/>
      <c r="GJF123" s="323"/>
      <c r="GJG123" s="323"/>
      <c r="GJH123" s="323"/>
      <c r="GJI123" s="323"/>
      <c r="GJJ123" s="323"/>
      <c r="GJK123" s="323"/>
      <c r="GJL123" s="323"/>
      <c r="GJM123" s="323"/>
      <c r="GJN123" s="323"/>
      <c r="GJO123" s="323"/>
      <c r="GJP123" s="323"/>
      <c r="GJQ123" s="323"/>
      <c r="GJR123" s="323"/>
      <c r="GJS123" s="323"/>
      <c r="GJT123" s="323"/>
      <c r="GJU123" s="323"/>
      <c r="GJV123" s="323"/>
      <c r="GJW123" s="323"/>
      <c r="GJX123" s="323"/>
      <c r="GJY123" s="323"/>
      <c r="GJZ123" s="323"/>
      <c r="GKA123" s="323"/>
      <c r="GKB123" s="323"/>
      <c r="GKC123" s="323"/>
      <c r="GKD123" s="323"/>
      <c r="GKE123" s="323"/>
      <c r="GKF123" s="323"/>
      <c r="GKG123" s="323"/>
      <c r="GKH123" s="323"/>
      <c r="GKI123" s="323"/>
      <c r="GKJ123" s="323"/>
      <c r="GKK123" s="323"/>
      <c r="GKL123" s="323"/>
      <c r="GKM123" s="323"/>
      <c r="GKN123" s="323"/>
      <c r="GKO123" s="323"/>
      <c r="GKP123" s="323"/>
      <c r="GKQ123" s="323"/>
      <c r="GKR123" s="323"/>
      <c r="GKS123" s="323"/>
      <c r="GKT123" s="323"/>
      <c r="GKU123" s="323"/>
      <c r="GKV123" s="323"/>
      <c r="GKW123" s="323"/>
      <c r="GKX123" s="323"/>
      <c r="GKY123" s="323"/>
      <c r="GKZ123" s="323"/>
      <c r="GLA123" s="323"/>
      <c r="GLB123" s="323"/>
      <c r="GLC123" s="323"/>
      <c r="GLD123" s="323"/>
      <c r="GLE123" s="323"/>
      <c r="GLF123" s="323"/>
      <c r="GLG123" s="323"/>
      <c r="GLH123" s="323"/>
      <c r="GLI123" s="323"/>
      <c r="GLJ123" s="323"/>
      <c r="GLK123" s="323"/>
      <c r="GLL123" s="323"/>
      <c r="GLM123" s="323"/>
      <c r="GLN123" s="323"/>
      <c r="GLO123" s="323"/>
      <c r="GLP123" s="323"/>
      <c r="GLQ123" s="323"/>
      <c r="GLR123" s="323"/>
      <c r="GLS123" s="323"/>
      <c r="GLT123" s="323"/>
      <c r="GLU123" s="323"/>
      <c r="GLV123" s="323"/>
      <c r="GLW123" s="323"/>
      <c r="GLX123" s="323"/>
      <c r="GLY123" s="323"/>
      <c r="GLZ123" s="323"/>
      <c r="GMA123" s="323"/>
      <c r="GMB123" s="323"/>
      <c r="GMC123" s="323"/>
      <c r="GMD123" s="323"/>
      <c r="GME123" s="323"/>
      <c r="GMF123" s="323"/>
      <c r="GMG123" s="323"/>
      <c r="GMH123" s="323"/>
      <c r="GMI123" s="323"/>
      <c r="GMJ123" s="323"/>
      <c r="GMK123" s="323"/>
      <c r="GML123" s="323"/>
      <c r="GMM123" s="323"/>
      <c r="GMN123" s="323"/>
      <c r="GMO123" s="323"/>
      <c r="GMP123" s="323"/>
      <c r="GMQ123" s="323"/>
      <c r="GMR123" s="323"/>
      <c r="GMS123" s="323"/>
      <c r="GMT123" s="323"/>
      <c r="GMU123" s="323"/>
      <c r="GMV123" s="323"/>
      <c r="GMW123" s="323"/>
      <c r="GMX123" s="323"/>
      <c r="GMY123" s="323"/>
      <c r="GMZ123" s="323"/>
      <c r="GNA123" s="323"/>
      <c r="GNB123" s="323"/>
      <c r="GNC123" s="323"/>
      <c r="GND123" s="323"/>
      <c r="GNE123" s="323"/>
      <c r="GNF123" s="323"/>
      <c r="GNG123" s="323"/>
      <c r="GNH123" s="323"/>
      <c r="GNI123" s="323"/>
      <c r="GNJ123" s="323"/>
      <c r="GNK123" s="323"/>
      <c r="GNL123" s="323"/>
      <c r="GNM123" s="323"/>
      <c r="GNN123" s="323"/>
      <c r="GNO123" s="323"/>
      <c r="GNP123" s="323"/>
      <c r="GNQ123" s="323"/>
      <c r="GNR123" s="323"/>
      <c r="GNS123" s="323"/>
      <c r="GNT123" s="323"/>
      <c r="GNU123" s="323"/>
      <c r="GNV123" s="323"/>
      <c r="GNW123" s="323"/>
      <c r="GNX123" s="323"/>
      <c r="GNY123" s="323"/>
      <c r="GNZ123" s="323"/>
      <c r="GOA123" s="323"/>
      <c r="GOB123" s="323"/>
      <c r="GOC123" s="323"/>
      <c r="GOD123" s="323"/>
      <c r="GOE123" s="323"/>
      <c r="GOF123" s="323"/>
      <c r="GOG123" s="323"/>
      <c r="GOH123" s="323"/>
      <c r="GOI123" s="323"/>
      <c r="GOJ123" s="323"/>
      <c r="GOK123" s="323"/>
      <c r="GOL123" s="323"/>
      <c r="GOM123" s="323"/>
      <c r="GON123" s="323"/>
      <c r="GOO123" s="323"/>
      <c r="GOP123" s="323"/>
      <c r="GOQ123" s="323"/>
      <c r="GOR123" s="323"/>
      <c r="GOS123" s="323"/>
      <c r="GOT123" s="323"/>
      <c r="GOU123" s="323"/>
      <c r="GOV123" s="323"/>
      <c r="GOW123" s="323"/>
      <c r="GOX123" s="323"/>
      <c r="GOY123" s="323"/>
      <c r="GOZ123" s="323"/>
      <c r="GPA123" s="323"/>
      <c r="GPB123" s="323"/>
      <c r="GPC123" s="323"/>
      <c r="GPD123" s="323"/>
      <c r="GPE123" s="323"/>
      <c r="GPF123" s="323"/>
      <c r="GPG123" s="323"/>
      <c r="GPH123" s="323"/>
      <c r="GPI123" s="323"/>
      <c r="GPJ123" s="323"/>
      <c r="GPK123" s="323"/>
      <c r="GPL123" s="323"/>
      <c r="GPM123" s="323"/>
      <c r="GPN123" s="323"/>
      <c r="GPO123" s="323"/>
      <c r="GPP123" s="323"/>
      <c r="GPQ123" s="323"/>
      <c r="GPR123" s="323"/>
      <c r="GPS123" s="323"/>
      <c r="GPT123" s="323"/>
      <c r="GPU123" s="323"/>
      <c r="GPV123" s="323"/>
      <c r="GPW123" s="323"/>
      <c r="GPX123" s="323"/>
      <c r="GPY123" s="323"/>
      <c r="GPZ123" s="323"/>
      <c r="GQA123" s="323"/>
      <c r="GQB123" s="323"/>
      <c r="GQC123" s="323"/>
      <c r="GQD123" s="323"/>
      <c r="GQE123" s="323"/>
      <c r="GQF123" s="323"/>
      <c r="GQG123" s="323"/>
      <c r="GQH123" s="323"/>
      <c r="GQI123" s="323"/>
      <c r="GQJ123" s="323"/>
      <c r="GQK123" s="323"/>
      <c r="GQL123" s="323"/>
      <c r="GQM123" s="323"/>
      <c r="GQN123" s="323"/>
      <c r="GQO123" s="323"/>
      <c r="GQP123" s="323"/>
      <c r="GQQ123" s="323"/>
      <c r="GQR123" s="323"/>
      <c r="GQS123" s="323"/>
      <c r="GQT123" s="323"/>
      <c r="GQU123" s="323"/>
      <c r="GQV123" s="323"/>
      <c r="GQW123" s="323"/>
      <c r="GQX123" s="323"/>
      <c r="GQY123" s="323"/>
      <c r="GQZ123" s="323"/>
      <c r="GRA123" s="323"/>
      <c r="GRB123" s="323"/>
      <c r="GRC123" s="323"/>
      <c r="GRD123" s="323"/>
      <c r="GRE123" s="323"/>
      <c r="GRF123" s="323"/>
      <c r="GRG123" s="323"/>
      <c r="GRH123" s="323"/>
      <c r="GRI123" s="323"/>
      <c r="GRJ123" s="323"/>
      <c r="GRK123" s="323"/>
      <c r="GRL123" s="323"/>
      <c r="GRM123" s="323"/>
      <c r="GRN123" s="323"/>
      <c r="GRO123" s="323"/>
      <c r="GRP123" s="323"/>
      <c r="GRQ123" s="323"/>
      <c r="GRR123" s="323"/>
      <c r="GRS123" s="323"/>
      <c r="GRT123" s="323"/>
      <c r="GRU123" s="323"/>
      <c r="GRV123" s="323"/>
      <c r="GRW123" s="323"/>
      <c r="GRX123" s="323"/>
      <c r="GRY123" s="323"/>
      <c r="GRZ123" s="323"/>
      <c r="GSA123" s="323"/>
      <c r="GSB123" s="323"/>
      <c r="GSC123" s="323"/>
      <c r="GSD123" s="323"/>
      <c r="GSE123" s="323"/>
      <c r="GSF123" s="323"/>
      <c r="GSG123" s="323"/>
      <c r="GSH123" s="323"/>
      <c r="GSI123" s="323"/>
      <c r="GSJ123" s="323"/>
      <c r="GSK123" s="323"/>
      <c r="GSL123" s="323"/>
      <c r="GSM123" s="323"/>
      <c r="GSN123" s="323"/>
      <c r="GSO123" s="323"/>
      <c r="GSP123" s="323"/>
      <c r="GSQ123" s="323"/>
      <c r="GSR123" s="323"/>
      <c r="GSS123" s="323"/>
      <c r="GST123" s="323"/>
      <c r="GSU123" s="323"/>
      <c r="GSV123" s="323"/>
      <c r="GSW123" s="323"/>
      <c r="GSX123" s="323"/>
      <c r="GSY123" s="323"/>
      <c r="GSZ123" s="323"/>
      <c r="GTA123" s="323"/>
      <c r="GTB123" s="323"/>
      <c r="GTC123" s="323"/>
      <c r="GTD123" s="323"/>
      <c r="GTE123" s="323"/>
      <c r="GTF123" s="323"/>
      <c r="GTG123" s="323"/>
      <c r="GTH123" s="323"/>
      <c r="GTI123" s="323"/>
      <c r="GTJ123" s="323"/>
      <c r="GTK123" s="323"/>
      <c r="GTL123" s="323"/>
      <c r="GTM123" s="323"/>
      <c r="GTN123" s="323"/>
      <c r="GTO123" s="323"/>
      <c r="GTP123" s="323"/>
      <c r="GTQ123" s="323"/>
      <c r="GTR123" s="323"/>
      <c r="GTS123" s="323"/>
      <c r="GTT123" s="323"/>
      <c r="GTU123" s="323"/>
      <c r="GTV123" s="323"/>
      <c r="GTW123" s="323"/>
      <c r="GTX123" s="323"/>
      <c r="GTY123" s="323"/>
      <c r="GTZ123" s="323"/>
      <c r="GUA123" s="323"/>
      <c r="GUB123" s="323"/>
      <c r="GUC123" s="323"/>
      <c r="GUD123" s="323"/>
      <c r="GUE123" s="323"/>
      <c r="GUF123" s="323"/>
      <c r="GUG123" s="323"/>
      <c r="GUH123" s="323"/>
      <c r="GUI123" s="323"/>
      <c r="GUJ123" s="323"/>
      <c r="GUK123" s="323"/>
      <c r="GUL123" s="323"/>
      <c r="GUM123" s="323"/>
      <c r="GUN123" s="323"/>
      <c r="GUO123" s="323"/>
      <c r="GUP123" s="323"/>
      <c r="GUQ123" s="323"/>
      <c r="GUR123" s="323"/>
      <c r="GUS123" s="323"/>
      <c r="GUT123" s="323"/>
      <c r="GUU123" s="323"/>
      <c r="GUV123" s="323"/>
      <c r="GUW123" s="323"/>
      <c r="GUX123" s="323"/>
      <c r="GUY123" s="323"/>
      <c r="GUZ123" s="323"/>
      <c r="GVA123" s="323"/>
      <c r="GVB123" s="323"/>
      <c r="GVC123" s="323"/>
      <c r="GVD123" s="323"/>
      <c r="GVE123" s="323"/>
      <c r="GVF123" s="323"/>
      <c r="GVG123" s="323"/>
      <c r="GVH123" s="323"/>
      <c r="GVI123" s="323"/>
      <c r="GVJ123" s="323"/>
      <c r="GVK123" s="323"/>
      <c r="GVL123" s="323"/>
      <c r="GVM123" s="323"/>
      <c r="GVN123" s="323"/>
      <c r="GVO123" s="323"/>
      <c r="GVP123" s="323"/>
      <c r="GVQ123" s="323"/>
      <c r="GVR123" s="323"/>
      <c r="GVS123" s="323"/>
      <c r="GVT123" s="323"/>
      <c r="GVU123" s="323"/>
      <c r="GVV123" s="323"/>
      <c r="GVW123" s="323"/>
      <c r="GVX123" s="323"/>
      <c r="GVY123" s="323"/>
      <c r="GVZ123" s="323"/>
      <c r="GWA123" s="323"/>
      <c r="GWB123" s="323"/>
      <c r="GWC123" s="323"/>
      <c r="GWD123" s="323"/>
      <c r="GWE123" s="323"/>
      <c r="GWF123" s="323"/>
      <c r="GWG123" s="323"/>
      <c r="GWH123" s="323"/>
      <c r="GWI123" s="323"/>
      <c r="GWJ123" s="323"/>
      <c r="GWK123" s="323"/>
      <c r="GWL123" s="323"/>
      <c r="GWM123" s="323"/>
      <c r="GWN123" s="323"/>
      <c r="GWO123" s="323"/>
      <c r="GWP123" s="323"/>
      <c r="GWQ123" s="323"/>
      <c r="GWR123" s="323"/>
      <c r="GWS123" s="323"/>
      <c r="GWT123" s="323"/>
      <c r="GWU123" s="323"/>
      <c r="GWV123" s="323"/>
      <c r="GWW123" s="323"/>
      <c r="GWX123" s="323"/>
      <c r="GWY123" s="323"/>
      <c r="GWZ123" s="323"/>
      <c r="GXA123" s="323"/>
      <c r="GXB123" s="323"/>
      <c r="GXC123" s="323"/>
      <c r="GXD123" s="323"/>
      <c r="GXE123" s="323"/>
      <c r="GXF123" s="323"/>
      <c r="GXG123" s="323"/>
      <c r="GXH123" s="323"/>
      <c r="GXI123" s="323"/>
      <c r="GXJ123" s="323"/>
      <c r="GXK123" s="323"/>
      <c r="GXL123" s="323"/>
      <c r="GXM123" s="323"/>
      <c r="GXN123" s="323"/>
      <c r="GXO123" s="323"/>
      <c r="GXP123" s="323"/>
      <c r="GXQ123" s="323"/>
      <c r="GXR123" s="323"/>
      <c r="GXS123" s="323"/>
      <c r="GXT123" s="323"/>
      <c r="GXU123" s="323"/>
      <c r="GXV123" s="323"/>
      <c r="GXW123" s="323"/>
      <c r="GXX123" s="323"/>
      <c r="GXY123" s="323"/>
      <c r="GXZ123" s="323"/>
      <c r="GYA123" s="323"/>
      <c r="GYB123" s="323"/>
      <c r="GYC123" s="323"/>
      <c r="GYD123" s="323"/>
      <c r="GYE123" s="323"/>
      <c r="GYF123" s="323"/>
      <c r="GYG123" s="323"/>
      <c r="GYH123" s="323"/>
      <c r="GYI123" s="323"/>
      <c r="GYJ123" s="323"/>
      <c r="GYK123" s="323"/>
      <c r="GYL123" s="323"/>
      <c r="GYM123" s="323"/>
      <c r="GYN123" s="323"/>
      <c r="GYO123" s="323"/>
      <c r="GYP123" s="323"/>
      <c r="GYQ123" s="323"/>
      <c r="GYR123" s="323"/>
      <c r="GYS123" s="323"/>
      <c r="GYT123" s="323"/>
      <c r="GYU123" s="323"/>
      <c r="GYV123" s="323"/>
      <c r="GYW123" s="323"/>
      <c r="GYX123" s="323"/>
      <c r="GYY123" s="323"/>
      <c r="GYZ123" s="323"/>
      <c r="GZA123" s="323"/>
      <c r="GZB123" s="323"/>
      <c r="GZC123" s="323"/>
      <c r="GZD123" s="323"/>
      <c r="GZE123" s="323"/>
      <c r="GZF123" s="323"/>
      <c r="GZG123" s="323"/>
      <c r="GZH123" s="323"/>
      <c r="GZI123" s="323"/>
      <c r="GZJ123" s="323"/>
      <c r="GZK123" s="323"/>
      <c r="GZL123" s="323"/>
      <c r="GZM123" s="323"/>
      <c r="GZN123" s="323"/>
      <c r="GZO123" s="323"/>
      <c r="GZP123" s="323"/>
      <c r="GZQ123" s="323"/>
      <c r="GZR123" s="323"/>
      <c r="GZS123" s="323"/>
      <c r="GZT123" s="323"/>
      <c r="GZU123" s="323"/>
      <c r="GZV123" s="323"/>
      <c r="GZW123" s="323"/>
      <c r="GZX123" s="323"/>
      <c r="GZY123" s="323"/>
      <c r="GZZ123" s="323"/>
      <c r="HAA123" s="323"/>
      <c r="HAB123" s="323"/>
      <c r="HAC123" s="323"/>
      <c r="HAD123" s="323"/>
      <c r="HAE123" s="323"/>
      <c r="HAF123" s="323"/>
      <c r="HAG123" s="323"/>
      <c r="HAH123" s="323"/>
      <c r="HAI123" s="323"/>
      <c r="HAJ123" s="323"/>
      <c r="HAK123" s="323"/>
      <c r="HAL123" s="323"/>
      <c r="HAM123" s="323"/>
      <c r="HAN123" s="323"/>
      <c r="HAO123" s="323"/>
      <c r="HAP123" s="323"/>
      <c r="HAQ123" s="323"/>
      <c r="HAR123" s="323"/>
      <c r="HAS123" s="323"/>
      <c r="HAT123" s="323"/>
      <c r="HAU123" s="323"/>
      <c r="HAV123" s="323"/>
      <c r="HAW123" s="323"/>
      <c r="HAX123" s="323"/>
      <c r="HAY123" s="323"/>
      <c r="HAZ123" s="323"/>
      <c r="HBA123" s="323"/>
      <c r="HBB123" s="323"/>
      <c r="HBC123" s="323"/>
      <c r="HBD123" s="323"/>
      <c r="HBE123" s="323"/>
      <c r="HBF123" s="323"/>
      <c r="HBG123" s="323"/>
      <c r="HBH123" s="323"/>
      <c r="HBI123" s="323"/>
      <c r="HBJ123" s="323"/>
      <c r="HBK123" s="323"/>
      <c r="HBL123" s="323"/>
      <c r="HBM123" s="323"/>
      <c r="HBN123" s="323"/>
      <c r="HBO123" s="323"/>
      <c r="HBP123" s="323"/>
      <c r="HBQ123" s="323"/>
      <c r="HBR123" s="323"/>
      <c r="HBS123" s="323"/>
      <c r="HBT123" s="323"/>
      <c r="HBU123" s="323"/>
      <c r="HBV123" s="323"/>
      <c r="HBW123" s="323"/>
      <c r="HBX123" s="323"/>
      <c r="HBY123" s="323"/>
      <c r="HBZ123" s="323"/>
      <c r="HCA123" s="323"/>
      <c r="HCB123" s="323"/>
      <c r="HCC123" s="323"/>
      <c r="HCD123" s="323"/>
      <c r="HCE123" s="323"/>
      <c r="HCF123" s="323"/>
      <c r="HCG123" s="323"/>
      <c r="HCH123" s="323"/>
      <c r="HCI123" s="323"/>
      <c r="HCJ123" s="323"/>
      <c r="HCK123" s="323"/>
      <c r="HCL123" s="323"/>
      <c r="HCM123" s="323"/>
      <c r="HCN123" s="323"/>
      <c r="HCO123" s="323"/>
      <c r="HCP123" s="323"/>
      <c r="HCQ123" s="323"/>
      <c r="HCR123" s="323"/>
      <c r="HCS123" s="323"/>
      <c r="HCT123" s="323"/>
      <c r="HCU123" s="323"/>
      <c r="HCV123" s="323"/>
      <c r="HCW123" s="323"/>
      <c r="HCX123" s="323"/>
      <c r="HCY123" s="323"/>
      <c r="HCZ123" s="323"/>
      <c r="HDA123" s="323"/>
      <c r="HDB123" s="323"/>
      <c r="HDC123" s="323"/>
      <c r="HDD123" s="323"/>
      <c r="HDE123" s="323"/>
      <c r="HDF123" s="323"/>
      <c r="HDG123" s="323"/>
      <c r="HDH123" s="323"/>
      <c r="HDI123" s="323"/>
      <c r="HDJ123" s="323"/>
      <c r="HDK123" s="323"/>
      <c r="HDL123" s="323"/>
      <c r="HDM123" s="323"/>
      <c r="HDN123" s="323"/>
      <c r="HDO123" s="323"/>
      <c r="HDP123" s="323"/>
      <c r="HDQ123" s="323"/>
      <c r="HDR123" s="323"/>
      <c r="HDS123" s="323"/>
      <c r="HDT123" s="323"/>
      <c r="HDU123" s="323"/>
      <c r="HDV123" s="323"/>
      <c r="HDW123" s="323"/>
      <c r="HDX123" s="323"/>
      <c r="HDY123" s="323"/>
      <c r="HDZ123" s="323"/>
      <c r="HEA123" s="323"/>
      <c r="HEB123" s="323"/>
      <c r="HEC123" s="323"/>
      <c r="HED123" s="323"/>
      <c r="HEE123" s="323"/>
      <c r="HEF123" s="323"/>
      <c r="HEG123" s="323"/>
      <c r="HEH123" s="323"/>
      <c r="HEI123" s="323"/>
      <c r="HEJ123" s="323"/>
      <c r="HEK123" s="323"/>
      <c r="HEL123" s="323"/>
      <c r="HEM123" s="323"/>
      <c r="HEN123" s="323"/>
      <c r="HEO123" s="323"/>
      <c r="HEP123" s="323"/>
      <c r="HEQ123" s="323"/>
      <c r="HER123" s="323"/>
      <c r="HES123" s="323"/>
      <c r="HET123" s="323"/>
      <c r="HEU123" s="323"/>
      <c r="HEV123" s="323"/>
      <c r="HEW123" s="323"/>
      <c r="HEX123" s="323"/>
      <c r="HEY123" s="323"/>
      <c r="HEZ123" s="323"/>
      <c r="HFA123" s="323"/>
      <c r="HFB123" s="323"/>
      <c r="HFC123" s="323"/>
      <c r="HFD123" s="323"/>
      <c r="HFE123" s="323"/>
      <c r="HFF123" s="323"/>
      <c r="HFG123" s="323"/>
      <c r="HFH123" s="323"/>
      <c r="HFI123" s="323"/>
      <c r="HFJ123" s="323"/>
      <c r="HFK123" s="323"/>
      <c r="HFL123" s="323"/>
      <c r="HFM123" s="323"/>
      <c r="HFN123" s="323"/>
      <c r="HFO123" s="323"/>
      <c r="HFP123" s="323"/>
      <c r="HFQ123" s="323"/>
      <c r="HFR123" s="323"/>
      <c r="HFS123" s="323"/>
      <c r="HFT123" s="323"/>
      <c r="HFU123" s="323"/>
      <c r="HFV123" s="323"/>
      <c r="HFW123" s="323"/>
      <c r="HFX123" s="323"/>
      <c r="HFY123" s="323"/>
      <c r="HFZ123" s="323"/>
      <c r="HGA123" s="323"/>
      <c r="HGB123" s="323"/>
      <c r="HGC123" s="323"/>
      <c r="HGD123" s="323"/>
      <c r="HGE123" s="323"/>
      <c r="HGF123" s="323"/>
      <c r="HGG123" s="323"/>
      <c r="HGH123" s="323"/>
      <c r="HGI123" s="323"/>
      <c r="HGJ123" s="323"/>
      <c r="HGK123" s="323"/>
      <c r="HGL123" s="323"/>
      <c r="HGM123" s="323"/>
      <c r="HGN123" s="323"/>
      <c r="HGO123" s="323"/>
      <c r="HGP123" s="323"/>
      <c r="HGQ123" s="323"/>
      <c r="HGR123" s="323"/>
      <c r="HGS123" s="323"/>
      <c r="HGT123" s="323"/>
      <c r="HGU123" s="323"/>
      <c r="HGV123" s="323"/>
      <c r="HGW123" s="323"/>
      <c r="HGX123" s="323"/>
      <c r="HGY123" s="323"/>
      <c r="HGZ123" s="323"/>
      <c r="HHA123" s="323"/>
      <c r="HHB123" s="323"/>
      <c r="HHC123" s="323"/>
      <c r="HHD123" s="323"/>
      <c r="HHE123" s="323"/>
      <c r="HHF123" s="323"/>
      <c r="HHG123" s="323"/>
      <c r="HHH123" s="323"/>
      <c r="HHI123" s="323"/>
      <c r="HHJ123" s="323"/>
      <c r="HHK123" s="323"/>
      <c r="HHL123" s="323"/>
      <c r="HHM123" s="323"/>
      <c r="HHN123" s="323"/>
      <c r="HHO123" s="323"/>
      <c r="HHP123" s="323"/>
      <c r="HHQ123" s="323"/>
      <c r="HHR123" s="323"/>
      <c r="HHS123" s="323"/>
      <c r="HHT123" s="323"/>
      <c r="HHU123" s="323"/>
      <c r="HHV123" s="323"/>
      <c r="HHW123" s="323"/>
      <c r="HHX123" s="323"/>
      <c r="HHY123" s="323"/>
      <c r="HHZ123" s="323"/>
      <c r="HIA123" s="323"/>
      <c r="HIB123" s="323"/>
      <c r="HIC123" s="323"/>
      <c r="HID123" s="323"/>
      <c r="HIE123" s="323"/>
      <c r="HIF123" s="323"/>
      <c r="HIG123" s="323"/>
      <c r="HIH123" s="323"/>
      <c r="HII123" s="323"/>
      <c r="HIJ123" s="323"/>
      <c r="HIK123" s="323"/>
      <c r="HIL123" s="323"/>
      <c r="HIM123" s="323"/>
      <c r="HIN123" s="323"/>
      <c r="HIO123" s="323"/>
      <c r="HIP123" s="323"/>
      <c r="HIQ123" s="323"/>
      <c r="HIR123" s="323"/>
      <c r="HIS123" s="323"/>
      <c r="HIT123" s="323"/>
      <c r="HIU123" s="323"/>
      <c r="HIV123" s="323"/>
      <c r="HIW123" s="323"/>
      <c r="HIX123" s="323"/>
      <c r="HIY123" s="323"/>
      <c r="HIZ123" s="323"/>
      <c r="HJA123" s="323"/>
      <c r="HJB123" s="323"/>
      <c r="HJC123" s="323"/>
      <c r="HJD123" s="323"/>
      <c r="HJE123" s="323"/>
      <c r="HJF123" s="323"/>
      <c r="HJG123" s="323"/>
      <c r="HJH123" s="323"/>
      <c r="HJI123" s="323"/>
      <c r="HJJ123" s="323"/>
      <c r="HJK123" s="323"/>
      <c r="HJL123" s="323"/>
      <c r="HJM123" s="323"/>
      <c r="HJN123" s="323"/>
      <c r="HJO123" s="323"/>
      <c r="HJP123" s="323"/>
      <c r="HJQ123" s="323"/>
      <c r="HJR123" s="323"/>
      <c r="HJS123" s="323"/>
      <c r="HJT123" s="323"/>
      <c r="HJU123" s="323"/>
      <c r="HJV123" s="323"/>
      <c r="HJW123" s="323"/>
      <c r="HJX123" s="323"/>
      <c r="HJY123" s="323"/>
      <c r="HJZ123" s="323"/>
      <c r="HKA123" s="323"/>
      <c r="HKB123" s="323"/>
      <c r="HKC123" s="323"/>
      <c r="HKD123" s="323"/>
      <c r="HKE123" s="323"/>
      <c r="HKF123" s="323"/>
      <c r="HKG123" s="323"/>
      <c r="HKH123" s="323"/>
      <c r="HKI123" s="323"/>
      <c r="HKJ123" s="323"/>
      <c r="HKK123" s="323"/>
      <c r="HKL123" s="323"/>
      <c r="HKM123" s="323"/>
      <c r="HKN123" s="323"/>
      <c r="HKO123" s="323"/>
      <c r="HKP123" s="323"/>
      <c r="HKQ123" s="323"/>
      <c r="HKR123" s="323"/>
      <c r="HKS123" s="323"/>
      <c r="HKT123" s="323"/>
      <c r="HKU123" s="323"/>
      <c r="HKV123" s="323"/>
      <c r="HKW123" s="323"/>
      <c r="HKX123" s="323"/>
      <c r="HKY123" s="323"/>
      <c r="HKZ123" s="323"/>
      <c r="HLA123" s="323"/>
      <c r="HLB123" s="323"/>
      <c r="HLC123" s="323"/>
      <c r="HLD123" s="323"/>
      <c r="HLE123" s="323"/>
      <c r="HLF123" s="323"/>
      <c r="HLG123" s="323"/>
      <c r="HLH123" s="323"/>
      <c r="HLI123" s="323"/>
      <c r="HLJ123" s="323"/>
      <c r="HLK123" s="323"/>
      <c r="HLL123" s="323"/>
      <c r="HLM123" s="323"/>
      <c r="HLN123" s="323"/>
      <c r="HLO123" s="323"/>
      <c r="HLP123" s="323"/>
      <c r="HLQ123" s="323"/>
      <c r="HLR123" s="323"/>
      <c r="HLS123" s="323"/>
      <c r="HLT123" s="323"/>
      <c r="HLU123" s="323"/>
      <c r="HLV123" s="323"/>
      <c r="HLW123" s="323"/>
      <c r="HLX123" s="323"/>
      <c r="HLY123" s="323"/>
      <c r="HLZ123" s="323"/>
      <c r="HMA123" s="323"/>
      <c r="HMB123" s="323"/>
      <c r="HMC123" s="323"/>
      <c r="HMD123" s="323"/>
      <c r="HME123" s="323"/>
      <c r="HMF123" s="323"/>
      <c r="HMG123" s="323"/>
      <c r="HMH123" s="323"/>
      <c r="HMI123" s="323"/>
      <c r="HMJ123" s="323"/>
      <c r="HMK123" s="323"/>
      <c r="HML123" s="323"/>
      <c r="HMM123" s="323"/>
      <c r="HMN123" s="323"/>
      <c r="HMO123" s="323"/>
      <c r="HMP123" s="323"/>
      <c r="HMQ123" s="323"/>
      <c r="HMR123" s="323"/>
      <c r="HMS123" s="323"/>
      <c r="HMT123" s="323"/>
      <c r="HMU123" s="323"/>
      <c r="HMV123" s="323"/>
      <c r="HMW123" s="323"/>
      <c r="HMX123" s="323"/>
      <c r="HMY123" s="323"/>
      <c r="HMZ123" s="323"/>
      <c r="HNA123" s="323"/>
      <c r="HNB123" s="323"/>
      <c r="HNC123" s="323"/>
      <c r="HND123" s="323"/>
      <c r="HNE123" s="323"/>
      <c r="HNF123" s="323"/>
      <c r="HNG123" s="323"/>
      <c r="HNH123" s="323"/>
      <c r="HNI123" s="323"/>
      <c r="HNJ123" s="323"/>
      <c r="HNK123" s="323"/>
      <c r="HNL123" s="323"/>
      <c r="HNM123" s="323"/>
      <c r="HNN123" s="323"/>
      <c r="HNO123" s="323"/>
      <c r="HNP123" s="323"/>
      <c r="HNQ123" s="323"/>
      <c r="HNR123" s="323"/>
      <c r="HNS123" s="323"/>
      <c r="HNT123" s="323"/>
      <c r="HNU123" s="323"/>
      <c r="HNV123" s="323"/>
      <c r="HNW123" s="323"/>
      <c r="HNX123" s="323"/>
      <c r="HNY123" s="323"/>
      <c r="HNZ123" s="323"/>
      <c r="HOA123" s="323"/>
      <c r="HOB123" s="323"/>
      <c r="HOC123" s="323"/>
      <c r="HOD123" s="323"/>
      <c r="HOE123" s="323"/>
      <c r="HOF123" s="323"/>
      <c r="HOG123" s="323"/>
      <c r="HOH123" s="323"/>
      <c r="HOI123" s="323"/>
      <c r="HOJ123" s="323"/>
      <c r="HOK123" s="323"/>
      <c r="HOL123" s="323"/>
      <c r="HOM123" s="323"/>
      <c r="HON123" s="323"/>
      <c r="HOO123" s="323"/>
      <c r="HOP123" s="323"/>
      <c r="HOQ123" s="323"/>
      <c r="HOR123" s="323"/>
      <c r="HOS123" s="323"/>
      <c r="HOT123" s="323"/>
      <c r="HOU123" s="323"/>
      <c r="HOV123" s="323"/>
      <c r="HOW123" s="323"/>
      <c r="HOX123" s="323"/>
      <c r="HOY123" s="323"/>
      <c r="HOZ123" s="323"/>
      <c r="HPA123" s="323"/>
      <c r="HPB123" s="323"/>
      <c r="HPC123" s="323"/>
      <c r="HPD123" s="323"/>
      <c r="HPE123" s="323"/>
      <c r="HPF123" s="323"/>
      <c r="HPG123" s="323"/>
      <c r="HPH123" s="323"/>
      <c r="HPI123" s="323"/>
      <c r="HPJ123" s="323"/>
      <c r="HPK123" s="323"/>
      <c r="HPL123" s="323"/>
      <c r="HPM123" s="323"/>
      <c r="HPN123" s="323"/>
      <c r="HPO123" s="323"/>
      <c r="HPP123" s="323"/>
      <c r="HPQ123" s="323"/>
      <c r="HPR123" s="323"/>
      <c r="HPS123" s="323"/>
      <c r="HPT123" s="323"/>
      <c r="HPU123" s="323"/>
      <c r="HPV123" s="323"/>
      <c r="HPW123" s="323"/>
      <c r="HPX123" s="323"/>
      <c r="HPY123" s="323"/>
      <c r="HPZ123" s="323"/>
      <c r="HQA123" s="323"/>
      <c r="HQB123" s="323"/>
      <c r="HQC123" s="323"/>
      <c r="HQD123" s="323"/>
      <c r="HQE123" s="323"/>
      <c r="HQF123" s="323"/>
      <c r="HQG123" s="323"/>
      <c r="HQH123" s="323"/>
      <c r="HQI123" s="323"/>
      <c r="HQJ123" s="323"/>
      <c r="HQK123" s="323"/>
      <c r="HQL123" s="323"/>
      <c r="HQM123" s="323"/>
      <c r="HQN123" s="323"/>
      <c r="HQO123" s="323"/>
      <c r="HQP123" s="323"/>
      <c r="HQQ123" s="323"/>
      <c r="HQR123" s="323"/>
      <c r="HQS123" s="323"/>
      <c r="HQT123" s="323"/>
      <c r="HQU123" s="323"/>
      <c r="HQV123" s="323"/>
      <c r="HQW123" s="323"/>
      <c r="HQX123" s="323"/>
      <c r="HQY123" s="323"/>
      <c r="HQZ123" s="323"/>
      <c r="HRA123" s="323"/>
      <c r="HRB123" s="323"/>
      <c r="HRC123" s="323"/>
      <c r="HRD123" s="323"/>
      <c r="HRE123" s="323"/>
      <c r="HRF123" s="323"/>
      <c r="HRG123" s="323"/>
      <c r="HRH123" s="323"/>
      <c r="HRI123" s="323"/>
      <c r="HRJ123" s="323"/>
      <c r="HRK123" s="323"/>
      <c r="HRL123" s="323"/>
      <c r="HRM123" s="323"/>
      <c r="HRN123" s="323"/>
      <c r="HRO123" s="323"/>
      <c r="HRP123" s="323"/>
      <c r="HRQ123" s="323"/>
      <c r="HRR123" s="323"/>
      <c r="HRS123" s="323"/>
      <c r="HRT123" s="323"/>
      <c r="HRU123" s="323"/>
      <c r="HRV123" s="323"/>
      <c r="HRW123" s="323"/>
      <c r="HRX123" s="323"/>
      <c r="HRY123" s="323"/>
      <c r="HRZ123" s="323"/>
      <c r="HSA123" s="323"/>
      <c r="HSB123" s="323"/>
      <c r="HSC123" s="323"/>
      <c r="HSD123" s="323"/>
      <c r="HSE123" s="323"/>
      <c r="HSF123" s="323"/>
      <c r="HSG123" s="323"/>
      <c r="HSH123" s="323"/>
      <c r="HSI123" s="323"/>
      <c r="HSJ123" s="323"/>
      <c r="HSK123" s="323"/>
      <c r="HSL123" s="323"/>
      <c r="HSM123" s="323"/>
      <c r="HSN123" s="323"/>
      <c r="HSO123" s="323"/>
      <c r="HSP123" s="323"/>
      <c r="HSQ123" s="323"/>
      <c r="HSR123" s="323"/>
      <c r="HSS123" s="323"/>
      <c r="HST123" s="323"/>
      <c r="HSU123" s="323"/>
      <c r="HSV123" s="323"/>
      <c r="HSW123" s="323"/>
      <c r="HSX123" s="323"/>
      <c r="HSY123" s="323"/>
      <c r="HSZ123" s="323"/>
      <c r="HTA123" s="323"/>
      <c r="HTB123" s="323"/>
      <c r="HTC123" s="323"/>
      <c r="HTD123" s="323"/>
      <c r="HTE123" s="323"/>
      <c r="HTF123" s="323"/>
      <c r="HTG123" s="323"/>
      <c r="HTH123" s="323"/>
      <c r="HTI123" s="323"/>
      <c r="HTJ123" s="323"/>
      <c r="HTK123" s="323"/>
      <c r="HTL123" s="323"/>
      <c r="HTM123" s="323"/>
      <c r="HTN123" s="323"/>
      <c r="HTO123" s="323"/>
      <c r="HTP123" s="323"/>
      <c r="HTQ123" s="323"/>
      <c r="HTR123" s="323"/>
      <c r="HTS123" s="323"/>
      <c r="HTT123" s="323"/>
      <c r="HTU123" s="323"/>
      <c r="HTV123" s="323"/>
      <c r="HTW123" s="323"/>
      <c r="HTX123" s="323"/>
      <c r="HTY123" s="323"/>
      <c r="HTZ123" s="323"/>
      <c r="HUA123" s="323"/>
      <c r="HUB123" s="323"/>
      <c r="HUC123" s="323"/>
      <c r="HUD123" s="323"/>
      <c r="HUE123" s="323"/>
      <c r="HUF123" s="323"/>
      <c r="HUG123" s="323"/>
      <c r="HUH123" s="323"/>
      <c r="HUI123" s="323"/>
      <c r="HUJ123" s="323"/>
      <c r="HUK123" s="323"/>
      <c r="HUL123" s="323"/>
      <c r="HUM123" s="323"/>
      <c r="HUN123" s="323"/>
      <c r="HUO123" s="323"/>
      <c r="HUP123" s="323"/>
      <c r="HUQ123" s="323"/>
      <c r="HUR123" s="323"/>
      <c r="HUS123" s="323"/>
      <c r="HUT123" s="323"/>
      <c r="HUU123" s="323"/>
      <c r="HUV123" s="323"/>
      <c r="HUW123" s="323"/>
      <c r="HUX123" s="323"/>
      <c r="HUY123" s="323"/>
      <c r="HUZ123" s="323"/>
      <c r="HVA123" s="323"/>
      <c r="HVB123" s="323"/>
      <c r="HVC123" s="323"/>
      <c r="HVD123" s="323"/>
      <c r="HVE123" s="323"/>
      <c r="HVF123" s="323"/>
      <c r="HVG123" s="323"/>
      <c r="HVH123" s="323"/>
      <c r="HVI123" s="323"/>
      <c r="HVJ123" s="323"/>
      <c r="HVK123" s="323"/>
      <c r="HVL123" s="323"/>
      <c r="HVM123" s="323"/>
      <c r="HVN123" s="323"/>
      <c r="HVO123" s="323"/>
      <c r="HVP123" s="323"/>
      <c r="HVQ123" s="323"/>
      <c r="HVR123" s="323"/>
      <c r="HVS123" s="323"/>
      <c r="HVT123" s="323"/>
      <c r="HVU123" s="323"/>
      <c r="HVV123" s="323"/>
      <c r="HVW123" s="323"/>
      <c r="HVX123" s="323"/>
      <c r="HVY123" s="323"/>
      <c r="HVZ123" s="323"/>
      <c r="HWA123" s="323"/>
      <c r="HWB123" s="323"/>
      <c r="HWC123" s="323"/>
      <c r="HWD123" s="323"/>
      <c r="HWE123" s="323"/>
      <c r="HWF123" s="323"/>
      <c r="HWG123" s="323"/>
      <c r="HWH123" s="323"/>
      <c r="HWI123" s="323"/>
      <c r="HWJ123" s="323"/>
      <c r="HWK123" s="323"/>
      <c r="HWL123" s="323"/>
      <c r="HWM123" s="323"/>
      <c r="HWN123" s="323"/>
      <c r="HWO123" s="323"/>
      <c r="HWP123" s="323"/>
      <c r="HWQ123" s="323"/>
      <c r="HWR123" s="323"/>
      <c r="HWS123" s="323"/>
      <c r="HWT123" s="323"/>
      <c r="HWU123" s="323"/>
      <c r="HWV123" s="323"/>
      <c r="HWW123" s="323"/>
      <c r="HWX123" s="323"/>
      <c r="HWY123" s="323"/>
      <c r="HWZ123" s="323"/>
      <c r="HXA123" s="323"/>
      <c r="HXB123" s="323"/>
      <c r="HXC123" s="323"/>
      <c r="HXD123" s="323"/>
      <c r="HXE123" s="323"/>
      <c r="HXF123" s="323"/>
      <c r="HXG123" s="323"/>
      <c r="HXH123" s="323"/>
      <c r="HXI123" s="323"/>
      <c r="HXJ123" s="323"/>
      <c r="HXK123" s="323"/>
      <c r="HXL123" s="323"/>
      <c r="HXM123" s="323"/>
      <c r="HXN123" s="323"/>
      <c r="HXO123" s="323"/>
      <c r="HXP123" s="323"/>
      <c r="HXQ123" s="323"/>
      <c r="HXR123" s="323"/>
      <c r="HXS123" s="323"/>
      <c r="HXT123" s="323"/>
      <c r="HXU123" s="323"/>
      <c r="HXV123" s="323"/>
      <c r="HXW123" s="323"/>
      <c r="HXX123" s="323"/>
      <c r="HXY123" s="323"/>
      <c r="HXZ123" s="323"/>
      <c r="HYA123" s="323"/>
      <c r="HYB123" s="323"/>
      <c r="HYC123" s="323"/>
      <c r="HYD123" s="323"/>
      <c r="HYE123" s="323"/>
      <c r="HYF123" s="323"/>
      <c r="HYG123" s="323"/>
      <c r="HYH123" s="323"/>
      <c r="HYI123" s="323"/>
      <c r="HYJ123" s="323"/>
      <c r="HYK123" s="323"/>
      <c r="HYL123" s="323"/>
      <c r="HYM123" s="323"/>
      <c r="HYN123" s="323"/>
      <c r="HYO123" s="323"/>
      <c r="HYP123" s="323"/>
      <c r="HYQ123" s="323"/>
      <c r="HYR123" s="323"/>
      <c r="HYS123" s="323"/>
      <c r="HYT123" s="323"/>
      <c r="HYU123" s="323"/>
      <c r="HYV123" s="323"/>
      <c r="HYW123" s="323"/>
      <c r="HYX123" s="323"/>
      <c r="HYY123" s="323"/>
      <c r="HYZ123" s="323"/>
      <c r="HZA123" s="323"/>
      <c r="HZB123" s="323"/>
      <c r="HZC123" s="323"/>
      <c r="HZD123" s="323"/>
      <c r="HZE123" s="323"/>
      <c r="HZF123" s="323"/>
      <c r="HZG123" s="323"/>
      <c r="HZH123" s="323"/>
      <c r="HZI123" s="323"/>
      <c r="HZJ123" s="323"/>
      <c r="HZK123" s="323"/>
      <c r="HZL123" s="323"/>
      <c r="HZM123" s="323"/>
      <c r="HZN123" s="323"/>
      <c r="HZO123" s="323"/>
      <c r="HZP123" s="323"/>
      <c r="HZQ123" s="323"/>
      <c r="HZR123" s="323"/>
      <c r="HZS123" s="323"/>
      <c r="HZT123" s="323"/>
      <c r="HZU123" s="323"/>
      <c r="HZV123" s="323"/>
      <c r="HZW123" s="323"/>
      <c r="HZX123" s="323"/>
      <c r="HZY123" s="323"/>
      <c r="HZZ123" s="323"/>
      <c r="IAA123" s="323"/>
      <c r="IAB123" s="323"/>
      <c r="IAC123" s="323"/>
      <c r="IAD123" s="323"/>
      <c r="IAE123" s="323"/>
      <c r="IAF123" s="323"/>
      <c r="IAG123" s="323"/>
      <c r="IAH123" s="323"/>
      <c r="IAI123" s="323"/>
      <c r="IAJ123" s="323"/>
      <c r="IAK123" s="323"/>
      <c r="IAL123" s="323"/>
      <c r="IAM123" s="323"/>
      <c r="IAN123" s="323"/>
      <c r="IAO123" s="323"/>
      <c r="IAP123" s="323"/>
      <c r="IAQ123" s="323"/>
      <c r="IAR123" s="323"/>
      <c r="IAS123" s="323"/>
      <c r="IAT123" s="323"/>
      <c r="IAU123" s="323"/>
      <c r="IAV123" s="323"/>
      <c r="IAW123" s="323"/>
      <c r="IAX123" s="323"/>
      <c r="IAY123" s="323"/>
      <c r="IAZ123" s="323"/>
      <c r="IBA123" s="323"/>
      <c r="IBB123" s="323"/>
      <c r="IBC123" s="323"/>
      <c r="IBD123" s="323"/>
      <c r="IBE123" s="323"/>
      <c r="IBF123" s="323"/>
      <c r="IBG123" s="323"/>
      <c r="IBH123" s="323"/>
      <c r="IBI123" s="323"/>
      <c r="IBJ123" s="323"/>
      <c r="IBK123" s="323"/>
      <c r="IBL123" s="323"/>
      <c r="IBM123" s="323"/>
      <c r="IBN123" s="323"/>
      <c r="IBO123" s="323"/>
      <c r="IBP123" s="323"/>
      <c r="IBQ123" s="323"/>
      <c r="IBR123" s="323"/>
      <c r="IBS123" s="323"/>
      <c r="IBT123" s="323"/>
      <c r="IBU123" s="323"/>
      <c r="IBV123" s="323"/>
      <c r="IBW123" s="323"/>
      <c r="IBX123" s="323"/>
      <c r="IBY123" s="323"/>
      <c r="IBZ123" s="323"/>
      <c r="ICA123" s="323"/>
      <c r="ICB123" s="323"/>
      <c r="ICC123" s="323"/>
      <c r="ICD123" s="323"/>
      <c r="ICE123" s="323"/>
      <c r="ICF123" s="323"/>
      <c r="ICG123" s="323"/>
      <c r="ICH123" s="323"/>
      <c r="ICI123" s="323"/>
      <c r="ICJ123" s="323"/>
      <c r="ICK123" s="323"/>
      <c r="ICL123" s="323"/>
      <c r="ICM123" s="323"/>
      <c r="ICN123" s="323"/>
      <c r="ICO123" s="323"/>
      <c r="ICP123" s="323"/>
      <c r="ICQ123" s="323"/>
      <c r="ICR123" s="323"/>
      <c r="ICS123" s="323"/>
      <c r="ICT123" s="323"/>
      <c r="ICU123" s="323"/>
      <c r="ICV123" s="323"/>
      <c r="ICW123" s="323"/>
      <c r="ICX123" s="323"/>
      <c r="ICY123" s="323"/>
      <c r="ICZ123" s="323"/>
      <c r="IDA123" s="323"/>
      <c r="IDB123" s="323"/>
      <c r="IDC123" s="323"/>
      <c r="IDD123" s="323"/>
      <c r="IDE123" s="323"/>
      <c r="IDF123" s="323"/>
      <c r="IDG123" s="323"/>
      <c r="IDH123" s="323"/>
      <c r="IDI123" s="323"/>
      <c r="IDJ123" s="323"/>
      <c r="IDK123" s="323"/>
      <c r="IDL123" s="323"/>
      <c r="IDM123" s="323"/>
      <c r="IDN123" s="323"/>
      <c r="IDO123" s="323"/>
      <c r="IDP123" s="323"/>
      <c r="IDQ123" s="323"/>
      <c r="IDR123" s="323"/>
      <c r="IDS123" s="323"/>
      <c r="IDT123" s="323"/>
      <c r="IDU123" s="323"/>
      <c r="IDV123" s="323"/>
      <c r="IDW123" s="323"/>
      <c r="IDX123" s="323"/>
      <c r="IDY123" s="323"/>
      <c r="IDZ123" s="323"/>
      <c r="IEA123" s="323"/>
      <c r="IEB123" s="323"/>
      <c r="IEC123" s="323"/>
      <c r="IED123" s="323"/>
      <c r="IEE123" s="323"/>
      <c r="IEF123" s="323"/>
      <c r="IEG123" s="323"/>
      <c r="IEH123" s="323"/>
      <c r="IEI123" s="323"/>
      <c r="IEJ123" s="323"/>
      <c r="IEK123" s="323"/>
      <c r="IEL123" s="323"/>
      <c r="IEM123" s="323"/>
      <c r="IEN123" s="323"/>
      <c r="IEO123" s="323"/>
      <c r="IEP123" s="323"/>
      <c r="IEQ123" s="323"/>
      <c r="IER123" s="323"/>
      <c r="IES123" s="323"/>
      <c r="IET123" s="323"/>
      <c r="IEU123" s="323"/>
      <c r="IEV123" s="323"/>
      <c r="IEW123" s="323"/>
      <c r="IEX123" s="323"/>
      <c r="IEY123" s="323"/>
      <c r="IEZ123" s="323"/>
      <c r="IFA123" s="323"/>
      <c r="IFB123" s="323"/>
      <c r="IFC123" s="323"/>
      <c r="IFD123" s="323"/>
      <c r="IFE123" s="323"/>
      <c r="IFF123" s="323"/>
      <c r="IFG123" s="323"/>
      <c r="IFH123" s="323"/>
      <c r="IFI123" s="323"/>
      <c r="IFJ123" s="323"/>
      <c r="IFK123" s="323"/>
      <c r="IFL123" s="323"/>
      <c r="IFM123" s="323"/>
      <c r="IFN123" s="323"/>
      <c r="IFO123" s="323"/>
      <c r="IFP123" s="323"/>
      <c r="IFQ123" s="323"/>
      <c r="IFR123" s="323"/>
      <c r="IFS123" s="323"/>
      <c r="IFT123" s="323"/>
      <c r="IFU123" s="323"/>
      <c r="IFV123" s="323"/>
      <c r="IFW123" s="323"/>
      <c r="IFX123" s="323"/>
      <c r="IFY123" s="323"/>
      <c r="IFZ123" s="323"/>
      <c r="IGA123" s="323"/>
      <c r="IGB123" s="323"/>
      <c r="IGC123" s="323"/>
      <c r="IGD123" s="323"/>
      <c r="IGE123" s="323"/>
      <c r="IGF123" s="323"/>
      <c r="IGG123" s="323"/>
      <c r="IGH123" s="323"/>
      <c r="IGI123" s="323"/>
      <c r="IGJ123" s="323"/>
      <c r="IGK123" s="323"/>
      <c r="IGL123" s="323"/>
      <c r="IGM123" s="323"/>
      <c r="IGN123" s="323"/>
      <c r="IGO123" s="323"/>
      <c r="IGP123" s="323"/>
      <c r="IGQ123" s="323"/>
      <c r="IGR123" s="323"/>
      <c r="IGS123" s="323"/>
      <c r="IGT123" s="323"/>
      <c r="IGU123" s="323"/>
      <c r="IGV123" s="323"/>
      <c r="IGW123" s="323"/>
      <c r="IGX123" s="323"/>
      <c r="IGY123" s="323"/>
      <c r="IGZ123" s="323"/>
      <c r="IHA123" s="323"/>
      <c r="IHB123" s="323"/>
      <c r="IHC123" s="323"/>
      <c r="IHD123" s="323"/>
      <c r="IHE123" s="323"/>
      <c r="IHF123" s="323"/>
      <c r="IHG123" s="323"/>
      <c r="IHH123" s="323"/>
      <c r="IHI123" s="323"/>
      <c r="IHJ123" s="323"/>
      <c r="IHK123" s="323"/>
      <c r="IHL123" s="323"/>
      <c r="IHM123" s="323"/>
      <c r="IHN123" s="323"/>
      <c r="IHO123" s="323"/>
      <c r="IHP123" s="323"/>
      <c r="IHQ123" s="323"/>
      <c r="IHR123" s="323"/>
      <c r="IHS123" s="323"/>
      <c r="IHT123" s="323"/>
      <c r="IHU123" s="323"/>
      <c r="IHV123" s="323"/>
      <c r="IHW123" s="323"/>
      <c r="IHX123" s="323"/>
      <c r="IHY123" s="323"/>
      <c r="IHZ123" s="323"/>
      <c r="IIA123" s="323"/>
      <c r="IIB123" s="323"/>
      <c r="IIC123" s="323"/>
      <c r="IID123" s="323"/>
      <c r="IIE123" s="323"/>
      <c r="IIF123" s="323"/>
      <c r="IIG123" s="323"/>
      <c r="IIH123" s="323"/>
      <c r="III123" s="323"/>
      <c r="IIJ123" s="323"/>
      <c r="IIK123" s="323"/>
      <c r="IIL123" s="323"/>
      <c r="IIM123" s="323"/>
      <c r="IIN123" s="323"/>
      <c r="IIO123" s="323"/>
      <c r="IIP123" s="323"/>
      <c r="IIQ123" s="323"/>
      <c r="IIR123" s="323"/>
      <c r="IIS123" s="323"/>
      <c r="IIT123" s="323"/>
      <c r="IIU123" s="323"/>
      <c r="IIV123" s="323"/>
      <c r="IIW123" s="323"/>
      <c r="IIX123" s="323"/>
      <c r="IIY123" s="323"/>
      <c r="IIZ123" s="323"/>
      <c r="IJA123" s="323"/>
      <c r="IJB123" s="323"/>
      <c r="IJC123" s="323"/>
      <c r="IJD123" s="323"/>
      <c r="IJE123" s="323"/>
      <c r="IJF123" s="323"/>
      <c r="IJG123" s="323"/>
      <c r="IJH123" s="323"/>
      <c r="IJI123" s="323"/>
      <c r="IJJ123" s="323"/>
      <c r="IJK123" s="323"/>
      <c r="IJL123" s="323"/>
      <c r="IJM123" s="323"/>
      <c r="IJN123" s="323"/>
      <c r="IJO123" s="323"/>
      <c r="IJP123" s="323"/>
      <c r="IJQ123" s="323"/>
      <c r="IJR123" s="323"/>
      <c r="IJS123" s="323"/>
      <c r="IJT123" s="323"/>
      <c r="IJU123" s="323"/>
      <c r="IJV123" s="323"/>
      <c r="IJW123" s="323"/>
      <c r="IJX123" s="323"/>
      <c r="IJY123" s="323"/>
      <c r="IJZ123" s="323"/>
      <c r="IKA123" s="323"/>
      <c r="IKB123" s="323"/>
      <c r="IKC123" s="323"/>
      <c r="IKD123" s="323"/>
      <c r="IKE123" s="323"/>
      <c r="IKF123" s="323"/>
      <c r="IKG123" s="323"/>
      <c r="IKH123" s="323"/>
      <c r="IKI123" s="323"/>
      <c r="IKJ123" s="323"/>
      <c r="IKK123" s="323"/>
      <c r="IKL123" s="323"/>
      <c r="IKM123" s="323"/>
      <c r="IKN123" s="323"/>
      <c r="IKO123" s="323"/>
      <c r="IKP123" s="323"/>
      <c r="IKQ123" s="323"/>
      <c r="IKR123" s="323"/>
      <c r="IKS123" s="323"/>
      <c r="IKT123" s="323"/>
      <c r="IKU123" s="323"/>
      <c r="IKV123" s="323"/>
      <c r="IKW123" s="323"/>
      <c r="IKX123" s="323"/>
      <c r="IKY123" s="323"/>
      <c r="IKZ123" s="323"/>
      <c r="ILA123" s="323"/>
      <c r="ILB123" s="323"/>
      <c r="ILC123" s="323"/>
      <c r="ILD123" s="323"/>
      <c r="ILE123" s="323"/>
      <c r="ILF123" s="323"/>
      <c r="ILG123" s="323"/>
      <c r="ILH123" s="323"/>
      <c r="ILI123" s="323"/>
      <c r="ILJ123" s="323"/>
      <c r="ILK123" s="323"/>
      <c r="ILL123" s="323"/>
      <c r="ILM123" s="323"/>
      <c r="ILN123" s="323"/>
      <c r="ILO123" s="323"/>
      <c r="ILP123" s="323"/>
      <c r="ILQ123" s="323"/>
      <c r="ILR123" s="323"/>
      <c r="ILS123" s="323"/>
      <c r="ILT123" s="323"/>
      <c r="ILU123" s="323"/>
      <c r="ILV123" s="323"/>
      <c r="ILW123" s="323"/>
      <c r="ILX123" s="323"/>
      <c r="ILY123" s="323"/>
      <c r="ILZ123" s="323"/>
      <c r="IMA123" s="323"/>
      <c r="IMB123" s="323"/>
      <c r="IMC123" s="323"/>
      <c r="IMD123" s="323"/>
      <c r="IME123" s="323"/>
      <c r="IMF123" s="323"/>
      <c r="IMG123" s="323"/>
      <c r="IMH123" s="323"/>
      <c r="IMI123" s="323"/>
      <c r="IMJ123" s="323"/>
      <c r="IMK123" s="323"/>
      <c r="IML123" s="323"/>
      <c r="IMM123" s="323"/>
      <c r="IMN123" s="323"/>
      <c r="IMO123" s="323"/>
      <c r="IMP123" s="323"/>
      <c r="IMQ123" s="323"/>
      <c r="IMR123" s="323"/>
      <c r="IMS123" s="323"/>
      <c r="IMT123" s="323"/>
      <c r="IMU123" s="323"/>
      <c r="IMV123" s="323"/>
      <c r="IMW123" s="323"/>
      <c r="IMX123" s="323"/>
      <c r="IMY123" s="323"/>
      <c r="IMZ123" s="323"/>
      <c r="INA123" s="323"/>
      <c r="INB123" s="323"/>
      <c r="INC123" s="323"/>
      <c r="IND123" s="323"/>
      <c r="INE123" s="323"/>
      <c r="INF123" s="323"/>
      <c r="ING123" s="323"/>
      <c r="INH123" s="323"/>
      <c r="INI123" s="323"/>
      <c r="INJ123" s="323"/>
      <c r="INK123" s="323"/>
      <c r="INL123" s="323"/>
      <c r="INM123" s="323"/>
      <c r="INN123" s="323"/>
      <c r="INO123" s="323"/>
      <c r="INP123" s="323"/>
      <c r="INQ123" s="323"/>
      <c r="INR123" s="323"/>
      <c r="INS123" s="323"/>
      <c r="INT123" s="323"/>
      <c r="INU123" s="323"/>
      <c r="INV123" s="323"/>
      <c r="INW123" s="323"/>
      <c r="INX123" s="323"/>
      <c r="INY123" s="323"/>
      <c r="INZ123" s="323"/>
      <c r="IOA123" s="323"/>
      <c r="IOB123" s="323"/>
      <c r="IOC123" s="323"/>
      <c r="IOD123" s="323"/>
      <c r="IOE123" s="323"/>
      <c r="IOF123" s="323"/>
      <c r="IOG123" s="323"/>
      <c r="IOH123" s="323"/>
      <c r="IOI123" s="323"/>
      <c r="IOJ123" s="323"/>
      <c r="IOK123" s="323"/>
      <c r="IOL123" s="323"/>
      <c r="IOM123" s="323"/>
      <c r="ION123" s="323"/>
      <c r="IOO123" s="323"/>
      <c r="IOP123" s="323"/>
      <c r="IOQ123" s="323"/>
      <c r="IOR123" s="323"/>
      <c r="IOS123" s="323"/>
      <c r="IOT123" s="323"/>
      <c r="IOU123" s="323"/>
      <c r="IOV123" s="323"/>
      <c r="IOW123" s="323"/>
      <c r="IOX123" s="323"/>
      <c r="IOY123" s="323"/>
      <c r="IOZ123" s="323"/>
      <c r="IPA123" s="323"/>
      <c r="IPB123" s="323"/>
      <c r="IPC123" s="323"/>
      <c r="IPD123" s="323"/>
      <c r="IPE123" s="323"/>
      <c r="IPF123" s="323"/>
      <c r="IPG123" s="323"/>
      <c r="IPH123" s="323"/>
      <c r="IPI123" s="323"/>
      <c r="IPJ123" s="323"/>
      <c r="IPK123" s="323"/>
      <c r="IPL123" s="323"/>
      <c r="IPM123" s="323"/>
      <c r="IPN123" s="323"/>
      <c r="IPO123" s="323"/>
      <c r="IPP123" s="323"/>
      <c r="IPQ123" s="323"/>
      <c r="IPR123" s="323"/>
      <c r="IPS123" s="323"/>
      <c r="IPT123" s="323"/>
      <c r="IPU123" s="323"/>
      <c r="IPV123" s="323"/>
      <c r="IPW123" s="323"/>
      <c r="IPX123" s="323"/>
      <c r="IPY123" s="323"/>
      <c r="IPZ123" s="323"/>
      <c r="IQA123" s="323"/>
      <c r="IQB123" s="323"/>
      <c r="IQC123" s="323"/>
      <c r="IQD123" s="323"/>
      <c r="IQE123" s="323"/>
      <c r="IQF123" s="323"/>
      <c r="IQG123" s="323"/>
      <c r="IQH123" s="323"/>
      <c r="IQI123" s="323"/>
      <c r="IQJ123" s="323"/>
      <c r="IQK123" s="323"/>
      <c r="IQL123" s="323"/>
      <c r="IQM123" s="323"/>
      <c r="IQN123" s="323"/>
      <c r="IQO123" s="323"/>
      <c r="IQP123" s="323"/>
      <c r="IQQ123" s="323"/>
      <c r="IQR123" s="323"/>
      <c r="IQS123" s="323"/>
      <c r="IQT123" s="323"/>
      <c r="IQU123" s="323"/>
      <c r="IQV123" s="323"/>
      <c r="IQW123" s="323"/>
      <c r="IQX123" s="323"/>
      <c r="IQY123" s="323"/>
      <c r="IQZ123" s="323"/>
      <c r="IRA123" s="323"/>
      <c r="IRB123" s="323"/>
      <c r="IRC123" s="323"/>
      <c r="IRD123" s="323"/>
      <c r="IRE123" s="323"/>
      <c r="IRF123" s="323"/>
      <c r="IRG123" s="323"/>
      <c r="IRH123" s="323"/>
      <c r="IRI123" s="323"/>
      <c r="IRJ123" s="323"/>
      <c r="IRK123" s="323"/>
      <c r="IRL123" s="323"/>
      <c r="IRM123" s="323"/>
      <c r="IRN123" s="323"/>
      <c r="IRO123" s="323"/>
      <c r="IRP123" s="323"/>
      <c r="IRQ123" s="323"/>
      <c r="IRR123" s="323"/>
      <c r="IRS123" s="323"/>
      <c r="IRT123" s="323"/>
      <c r="IRU123" s="323"/>
      <c r="IRV123" s="323"/>
      <c r="IRW123" s="323"/>
      <c r="IRX123" s="323"/>
      <c r="IRY123" s="323"/>
      <c r="IRZ123" s="323"/>
      <c r="ISA123" s="323"/>
      <c r="ISB123" s="323"/>
      <c r="ISC123" s="323"/>
      <c r="ISD123" s="323"/>
      <c r="ISE123" s="323"/>
      <c r="ISF123" s="323"/>
      <c r="ISG123" s="323"/>
      <c r="ISH123" s="323"/>
      <c r="ISI123" s="323"/>
      <c r="ISJ123" s="323"/>
      <c r="ISK123" s="323"/>
      <c r="ISL123" s="323"/>
      <c r="ISM123" s="323"/>
      <c r="ISN123" s="323"/>
      <c r="ISO123" s="323"/>
      <c r="ISP123" s="323"/>
      <c r="ISQ123" s="323"/>
      <c r="ISR123" s="323"/>
      <c r="ISS123" s="323"/>
      <c r="IST123" s="323"/>
      <c r="ISU123" s="323"/>
      <c r="ISV123" s="323"/>
      <c r="ISW123" s="323"/>
      <c r="ISX123" s="323"/>
      <c r="ISY123" s="323"/>
      <c r="ISZ123" s="323"/>
      <c r="ITA123" s="323"/>
      <c r="ITB123" s="323"/>
      <c r="ITC123" s="323"/>
      <c r="ITD123" s="323"/>
      <c r="ITE123" s="323"/>
      <c r="ITF123" s="323"/>
      <c r="ITG123" s="323"/>
      <c r="ITH123" s="323"/>
      <c r="ITI123" s="323"/>
      <c r="ITJ123" s="323"/>
      <c r="ITK123" s="323"/>
      <c r="ITL123" s="323"/>
      <c r="ITM123" s="323"/>
      <c r="ITN123" s="323"/>
      <c r="ITO123" s="323"/>
      <c r="ITP123" s="323"/>
      <c r="ITQ123" s="323"/>
      <c r="ITR123" s="323"/>
      <c r="ITS123" s="323"/>
      <c r="ITT123" s="323"/>
      <c r="ITU123" s="323"/>
      <c r="ITV123" s="323"/>
      <c r="ITW123" s="323"/>
      <c r="ITX123" s="323"/>
      <c r="ITY123" s="323"/>
      <c r="ITZ123" s="323"/>
      <c r="IUA123" s="323"/>
      <c r="IUB123" s="323"/>
      <c r="IUC123" s="323"/>
      <c r="IUD123" s="323"/>
      <c r="IUE123" s="323"/>
      <c r="IUF123" s="323"/>
      <c r="IUG123" s="323"/>
      <c r="IUH123" s="323"/>
      <c r="IUI123" s="323"/>
      <c r="IUJ123" s="323"/>
      <c r="IUK123" s="323"/>
      <c r="IUL123" s="323"/>
      <c r="IUM123" s="323"/>
      <c r="IUN123" s="323"/>
      <c r="IUO123" s="323"/>
      <c r="IUP123" s="323"/>
      <c r="IUQ123" s="323"/>
      <c r="IUR123" s="323"/>
      <c r="IUS123" s="323"/>
      <c r="IUT123" s="323"/>
      <c r="IUU123" s="323"/>
      <c r="IUV123" s="323"/>
      <c r="IUW123" s="323"/>
      <c r="IUX123" s="323"/>
      <c r="IUY123" s="323"/>
      <c r="IUZ123" s="323"/>
      <c r="IVA123" s="323"/>
      <c r="IVB123" s="323"/>
      <c r="IVC123" s="323"/>
      <c r="IVD123" s="323"/>
      <c r="IVE123" s="323"/>
      <c r="IVF123" s="323"/>
      <c r="IVG123" s="323"/>
      <c r="IVH123" s="323"/>
      <c r="IVI123" s="323"/>
      <c r="IVJ123" s="323"/>
      <c r="IVK123" s="323"/>
      <c r="IVL123" s="323"/>
      <c r="IVM123" s="323"/>
      <c r="IVN123" s="323"/>
      <c r="IVO123" s="323"/>
      <c r="IVP123" s="323"/>
      <c r="IVQ123" s="323"/>
      <c r="IVR123" s="323"/>
      <c r="IVS123" s="323"/>
      <c r="IVT123" s="323"/>
      <c r="IVU123" s="323"/>
      <c r="IVV123" s="323"/>
      <c r="IVW123" s="323"/>
      <c r="IVX123" s="323"/>
      <c r="IVY123" s="323"/>
      <c r="IVZ123" s="323"/>
      <c r="IWA123" s="323"/>
      <c r="IWB123" s="323"/>
      <c r="IWC123" s="323"/>
      <c r="IWD123" s="323"/>
      <c r="IWE123" s="323"/>
      <c r="IWF123" s="323"/>
      <c r="IWG123" s="323"/>
      <c r="IWH123" s="323"/>
      <c r="IWI123" s="323"/>
      <c r="IWJ123" s="323"/>
      <c r="IWK123" s="323"/>
      <c r="IWL123" s="323"/>
      <c r="IWM123" s="323"/>
      <c r="IWN123" s="323"/>
      <c r="IWO123" s="323"/>
      <c r="IWP123" s="323"/>
      <c r="IWQ123" s="323"/>
      <c r="IWR123" s="323"/>
      <c r="IWS123" s="323"/>
      <c r="IWT123" s="323"/>
      <c r="IWU123" s="323"/>
      <c r="IWV123" s="323"/>
      <c r="IWW123" s="323"/>
      <c r="IWX123" s="323"/>
      <c r="IWY123" s="323"/>
      <c r="IWZ123" s="323"/>
      <c r="IXA123" s="323"/>
      <c r="IXB123" s="323"/>
      <c r="IXC123" s="323"/>
      <c r="IXD123" s="323"/>
      <c r="IXE123" s="323"/>
      <c r="IXF123" s="323"/>
      <c r="IXG123" s="323"/>
      <c r="IXH123" s="323"/>
      <c r="IXI123" s="323"/>
      <c r="IXJ123" s="323"/>
      <c r="IXK123" s="323"/>
      <c r="IXL123" s="323"/>
      <c r="IXM123" s="323"/>
      <c r="IXN123" s="323"/>
      <c r="IXO123" s="323"/>
      <c r="IXP123" s="323"/>
      <c r="IXQ123" s="323"/>
      <c r="IXR123" s="323"/>
      <c r="IXS123" s="323"/>
      <c r="IXT123" s="323"/>
      <c r="IXU123" s="323"/>
      <c r="IXV123" s="323"/>
      <c r="IXW123" s="323"/>
      <c r="IXX123" s="323"/>
      <c r="IXY123" s="323"/>
      <c r="IXZ123" s="323"/>
      <c r="IYA123" s="323"/>
      <c r="IYB123" s="323"/>
      <c r="IYC123" s="323"/>
      <c r="IYD123" s="323"/>
      <c r="IYE123" s="323"/>
      <c r="IYF123" s="323"/>
      <c r="IYG123" s="323"/>
      <c r="IYH123" s="323"/>
      <c r="IYI123" s="323"/>
      <c r="IYJ123" s="323"/>
      <c r="IYK123" s="323"/>
      <c r="IYL123" s="323"/>
      <c r="IYM123" s="323"/>
      <c r="IYN123" s="323"/>
      <c r="IYO123" s="323"/>
      <c r="IYP123" s="323"/>
      <c r="IYQ123" s="323"/>
      <c r="IYR123" s="323"/>
      <c r="IYS123" s="323"/>
      <c r="IYT123" s="323"/>
      <c r="IYU123" s="323"/>
      <c r="IYV123" s="323"/>
      <c r="IYW123" s="323"/>
      <c r="IYX123" s="323"/>
      <c r="IYY123" s="323"/>
      <c r="IYZ123" s="323"/>
      <c r="IZA123" s="323"/>
      <c r="IZB123" s="323"/>
      <c r="IZC123" s="323"/>
      <c r="IZD123" s="323"/>
      <c r="IZE123" s="323"/>
      <c r="IZF123" s="323"/>
      <c r="IZG123" s="323"/>
      <c r="IZH123" s="323"/>
      <c r="IZI123" s="323"/>
      <c r="IZJ123" s="323"/>
      <c r="IZK123" s="323"/>
      <c r="IZL123" s="323"/>
      <c r="IZM123" s="323"/>
      <c r="IZN123" s="323"/>
      <c r="IZO123" s="323"/>
      <c r="IZP123" s="323"/>
      <c r="IZQ123" s="323"/>
      <c r="IZR123" s="323"/>
      <c r="IZS123" s="323"/>
      <c r="IZT123" s="323"/>
      <c r="IZU123" s="323"/>
      <c r="IZV123" s="323"/>
      <c r="IZW123" s="323"/>
      <c r="IZX123" s="323"/>
      <c r="IZY123" s="323"/>
      <c r="IZZ123" s="323"/>
      <c r="JAA123" s="323"/>
      <c r="JAB123" s="323"/>
      <c r="JAC123" s="323"/>
      <c r="JAD123" s="323"/>
      <c r="JAE123" s="323"/>
      <c r="JAF123" s="323"/>
      <c r="JAG123" s="323"/>
      <c r="JAH123" s="323"/>
      <c r="JAI123" s="323"/>
      <c r="JAJ123" s="323"/>
      <c r="JAK123" s="323"/>
      <c r="JAL123" s="323"/>
      <c r="JAM123" s="323"/>
      <c r="JAN123" s="323"/>
      <c r="JAO123" s="323"/>
      <c r="JAP123" s="323"/>
      <c r="JAQ123" s="323"/>
      <c r="JAR123" s="323"/>
      <c r="JAS123" s="323"/>
      <c r="JAT123" s="323"/>
      <c r="JAU123" s="323"/>
      <c r="JAV123" s="323"/>
      <c r="JAW123" s="323"/>
      <c r="JAX123" s="323"/>
      <c r="JAY123" s="323"/>
      <c r="JAZ123" s="323"/>
      <c r="JBA123" s="323"/>
      <c r="JBB123" s="323"/>
      <c r="JBC123" s="323"/>
      <c r="JBD123" s="323"/>
      <c r="JBE123" s="323"/>
      <c r="JBF123" s="323"/>
      <c r="JBG123" s="323"/>
      <c r="JBH123" s="323"/>
      <c r="JBI123" s="323"/>
      <c r="JBJ123" s="323"/>
      <c r="JBK123" s="323"/>
      <c r="JBL123" s="323"/>
      <c r="JBM123" s="323"/>
      <c r="JBN123" s="323"/>
      <c r="JBO123" s="323"/>
      <c r="JBP123" s="323"/>
      <c r="JBQ123" s="323"/>
      <c r="JBR123" s="323"/>
      <c r="JBS123" s="323"/>
      <c r="JBT123" s="323"/>
      <c r="JBU123" s="323"/>
      <c r="JBV123" s="323"/>
      <c r="JBW123" s="323"/>
      <c r="JBX123" s="323"/>
      <c r="JBY123" s="323"/>
      <c r="JBZ123" s="323"/>
      <c r="JCA123" s="323"/>
      <c r="JCB123" s="323"/>
      <c r="JCC123" s="323"/>
      <c r="JCD123" s="323"/>
      <c r="JCE123" s="323"/>
      <c r="JCF123" s="323"/>
      <c r="JCG123" s="323"/>
      <c r="JCH123" s="323"/>
      <c r="JCI123" s="323"/>
      <c r="JCJ123" s="323"/>
      <c r="JCK123" s="323"/>
      <c r="JCL123" s="323"/>
      <c r="JCM123" s="323"/>
      <c r="JCN123" s="323"/>
      <c r="JCO123" s="323"/>
      <c r="JCP123" s="323"/>
      <c r="JCQ123" s="323"/>
      <c r="JCR123" s="323"/>
      <c r="JCS123" s="323"/>
      <c r="JCT123" s="323"/>
      <c r="JCU123" s="323"/>
      <c r="JCV123" s="323"/>
      <c r="JCW123" s="323"/>
      <c r="JCX123" s="323"/>
      <c r="JCY123" s="323"/>
      <c r="JCZ123" s="323"/>
      <c r="JDA123" s="323"/>
      <c r="JDB123" s="323"/>
      <c r="JDC123" s="323"/>
      <c r="JDD123" s="323"/>
      <c r="JDE123" s="323"/>
      <c r="JDF123" s="323"/>
      <c r="JDG123" s="323"/>
      <c r="JDH123" s="323"/>
      <c r="JDI123" s="323"/>
      <c r="JDJ123" s="323"/>
      <c r="JDK123" s="323"/>
      <c r="JDL123" s="323"/>
      <c r="JDM123" s="323"/>
      <c r="JDN123" s="323"/>
      <c r="JDO123" s="323"/>
      <c r="JDP123" s="323"/>
      <c r="JDQ123" s="323"/>
      <c r="JDR123" s="323"/>
      <c r="JDS123" s="323"/>
      <c r="JDT123" s="323"/>
      <c r="JDU123" s="323"/>
      <c r="JDV123" s="323"/>
      <c r="JDW123" s="323"/>
      <c r="JDX123" s="323"/>
      <c r="JDY123" s="323"/>
      <c r="JDZ123" s="323"/>
      <c r="JEA123" s="323"/>
      <c r="JEB123" s="323"/>
      <c r="JEC123" s="323"/>
      <c r="JED123" s="323"/>
      <c r="JEE123" s="323"/>
      <c r="JEF123" s="323"/>
      <c r="JEG123" s="323"/>
      <c r="JEH123" s="323"/>
      <c r="JEI123" s="323"/>
      <c r="JEJ123" s="323"/>
      <c r="JEK123" s="323"/>
      <c r="JEL123" s="323"/>
      <c r="JEM123" s="323"/>
      <c r="JEN123" s="323"/>
      <c r="JEO123" s="323"/>
      <c r="JEP123" s="323"/>
      <c r="JEQ123" s="323"/>
      <c r="JER123" s="323"/>
      <c r="JES123" s="323"/>
      <c r="JET123" s="323"/>
      <c r="JEU123" s="323"/>
      <c r="JEV123" s="323"/>
      <c r="JEW123" s="323"/>
      <c r="JEX123" s="323"/>
      <c r="JEY123" s="323"/>
      <c r="JEZ123" s="323"/>
      <c r="JFA123" s="323"/>
      <c r="JFB123" s="323"/>
      <c r="JFC123" s="323"/>
      <c r="JFD123" s="323"/>
      <c r="JFE123" s="323"/>
      <c r="JFF123" s="323"/>
      <c r="JFG123" s="323"/>
      <c r="JFH123" s="323"/>
      <c r="JFI123" s="323"/>
      <c r="JFJ123" s="323"/>
      <c r="JFK123" s="323"/>
      <c r="JFL123" s="323"/>
      <c r="JFM123" s="323"/>
      <c r="JFN123" s="323"/>
      <c r="JFO123" s="323"/>
      <c r="JFP123" s="323"/>
      <c r="JFQ123" s="323"/>
      <c r="JFR123" s="323"/>
      <c r="JFS123" s="323"/>
      <c r="JFT123" s="323"/>
      <c r="JFU123" s="323"/>
      <c r="JFV123" s="323"/>
      <c r="JFW123" s="323"/>
      <c r="JFX123" s="323"/>
      <c r="JFY123" s="323"/>
      <c r="JFZ123" s="323"/>
      <c r="JGA123" s="323"/>
      <c r="JGB123" s="323"/>
      <c r="JGC123" s="323"/>
      <c r="JGD123" s="323"/>
      <c r="JGE123" s="323"/>
      <c r="JGF123" s="323"/>
      <c r="JGG123" s="323"/>
      <c r="JGH123" s="323"/>
      <c r="JGI123" s="323"/>
      <c r="JGJ123" s="323"/>
      <c r="JGK123" s="323"/>
      <c r="JGL123" s="323"/>
      <c r="JGM123" s="323"/>
      <c r="JGN123" s="323"/>
      <c r="JGO123" s="323"/>
      <c r="JGP123" s="323"/>
      <c r="JGQ123" s="323"/>
      <c r="JGR123" s="323"/>
      <c r="JGS123" s="323"/>
      <c r="JGT123" s="323"/>
      <c r="JGU123" s="323"/>
      <c r="JGV123" s="323"/>
      <c r="JGW123" s="323"/>
      <c r="JGX123" s="323"/>
      <c r="JGY123" s="323"/>
      <c r="JGZ123" s="323"/>
      <c r="JHA123" s="323"/>
      <c r="JHB123" s="323"/>
      <c r="JHC123" s="323"/>
      <c r="JHD123" s="323"/>
      <c r="JHE123" s="323"/>
      <c r="JHF123" s="323"/>
      <c r="JHG123" s="323"/>
      <c r="JHH123" s="323"/>
      <c r="JHI123" s="323"/>
      <c r="JHJ123" s="323"/>
      <c r="JHK123" s="323"/>
      <c r="JHL123" s="323"/>
      <c r="JHM123" s="323"/>
      <c r="JHN123" s="323"/>
      <c r="JHO123" s="323"/>
      <c r="JHP123" s="323"/>
      <c r="JHQ123" s="323"/>
      <c r="JHR123" s="323"/>
      <c r="JHS123" s="323"/>
      <c r="JHT123" s="323"/>
      <c r="JHU123" s="323"/>
      <c r="JHV123" s="323"/>
      <c r="JHW123" s="323"/>
      <c r="JHX123" s="323"/>
      <c r="JHY123" s="323"/>
      <c r="JHZ123" s="323"/>
      <c r="JIA123" s="323"/>
      <c r="JIB123" s="323"/>
      <c r="JIC123" s="323"/>
      <c r="JID123" s="323"/>
      <c r="JIE123" s="323"/>
      <c r="JIF123" s="323"/>
      <c r="JIG123" s="323"/>
      <c r="JIH123" s="323"/>
      <c r="JII123" s="323"/>
      <c r="JIJ123" s="323"/>
      <c r="JIK123" s="323"/>
      <c r="JIL123" s="323"/>
      <c r="JIM123" s="323"/>
      <c r="JIN123" s="323"/>
      <c r="JIO123" s="323"/>
      <c r="JIP123" s="323"/>
      <c r="JIQ123" s="323"/>
      <c r="JIR123" s="323"/>
      <c r="JIS123" s="323"/>
      <c r="JIT123" s="323"/>
      <c r="JIU123" s="323"/>
      <c r="JIV123" s="323"/>
      <c r="JIW123" s="323"/>
      <c r="JIX123" s="323"/>
      <c r="JIY123" s="323"/>
      <c r="JIZ123" s="323"/>
      <c r="JJA123" s="323"/>
      <c r="JJB123" s="323"/>
      <c r="JJC123" s="323"/>
      <c r="JJD123" s="323"/>
      <c r="JJE123" s="323"/>
      <c r="JJF123" s="323"/>
      <c r="JJG123" s="323"/>
      <c r="JJH123" s="323"/>
      <c r="JJI123" s="323"/>
      <c r="JJJ123" s="323"/>
      <c r="JJK123" s="323"/>
      <c r="JJL123" s="323"/>
      <c r="JJM123" s="323"/>
      <c r="JJN123" s="323"/>
      <c r="JJO123" s="323"/>
      <c r="JJP123" s="323"/>
      <c r="JJQ123" s="323"/>
      <c r="JJR123" s="323"/>
      <c r="JJS123" s="323"/>
      <c r="JJT123" s="323"/>
      <c r="JJU123" s="323"/>
      <c r="JJV123" s="323"/>
      <c r="JJW123" s="323"/>
      <c r="JJX123" s="323"/>
      <c r="JJY123" s="323"/>
      <c r="JJZ123" s="323"/>
      <c r="JKA123" s="323"/>
      <c r="JKB123" s="323"/>
      <c r="JKC123" s="323"/>
      <c r="JKD123" s="323"/>
      <c r="JKE123" s="323"/>
      <c r="JKF123" s="323"/>
      <c r="JKG123" s="323"/>
      <c r="JKH123" s="323"/>
      <c r="JKI123" s="323"/>
      <c r="JKJ123" s="323"/>
      <c r="JKK123" s="323"/>
      <c r="JKL123" s="323"/>
      <c r="JKM123" s="323"/>
      <c r="JKN123" s="323"/>
      <c r="JKO123" s="323"/>
      <c r="JKP123" s="323"/>
      <c r="JKQ123" s="323"/>
      <c r="JKR123" s="323"/>
      <c r="JKS123" s="323"/>
      <c r="JKT123" s="323"/>
      <c r="JKU123" s="323"/>
      <c r="JKV123" s="323"/>
      <c r="JKW123" s="323"/>
      <c r="JKX123" s="323"/>
      <c r="JKY123" s="323"/>
      <c r="JKZ123" s="323"/>
      <c r="JLA123" s="323"/>
      <c r="JLB123" s="323"/>
      <c r="JLC123" s="323"/>
      <c r="JLD123" s="323"/>
      <c r="JLE123" s="323"/>
      <c r="JLF123" s="323"/>
      <c r="JLG123" s="323"/>
      <c r="JLH123" s="323"/>
      <c r="JLI123" s="323"/>
      <c r="JLJ123" s="323"/>
      <c r="JLK123" s="323"/>
      <c r="JLL123" s="323"/>
      <c r="JLM123" s="323"/>
      <c r="JLN123" s="323"/>
      <c r="JLO123" s="323"/>
      <c r="JLP123" s="323"/>
      <c r="JLQ123" s="323"/>
      <c r="JLR123" s="323"/>
      <c r="JLS123" s="323"/>
      <c r="JLT123" s="323"/>
      <c r="JLU123" s="323"/>
      <c r="JLV123" s="323"/>
      <c r="JLW123" s="323"/>
      <c r="JLX123" s="323"/>
      <c r="JLY123" s="323"/>
      <c r="JLZ123" s="323"/>
      <c r="JMA123" s="323"/>
      <c r="JMB123" s="323"/>
      <c r="JMC123" s="323"/>
      <c r="JMD123" s="323"/>
      <c r="JME123" s="323"/>
      <c r="JMF123" s="323"/>
      <c r="JMG123" s="323"/>
      <c r="JMH123" s="323"/>
      <c r="JMI123" s="323"/>
      <c r="JMJ123" s="323"/>
      <c r="JMK123" s="323"/>
      <c r="JML123" s="323"/>
      <c r="JMM123" s="323"/>
      <c r="JMN123" s="323"/>
      <c r="JMO123" s="323"/>
      <c r="JMP123" s="323"/>
      <c r="JMQ123" s="323"/>
      <c r="JMR123" s="323"/>
      <c r="JMS123" s="323"/>
      <c r="JMT123" s="323"/>
      <c r="JMU123" s="323"/>
      <c r="JMV123" s="323"/>
      <c r="JMW123" s="323"/>
      <c r="JMX123" s="323"/>
      <c r="JMY123" s="323"/>
      <c r="JMZ123" s="323"/>
      <c r="JNA123" s="323"/>
      <c r="JNB123" s="323"/>
      <c r="JNC123" s="323"/>
      <c r="JND123" s="323"/>
      <c r="JNE123" s="323"/>
      <c r="JNF123" s="323"/>
      <c r="JNG123" s="323"/>
      <c r="JNH123" s="323"/>
      <c r="JNI123" s="323"/>
      <c r="JNJ123" s="323"/>
      <c r="JNK123" s="323"/>
      <c r="JNL123" s="323"/>
      <c r="JNM123" s="323"/>
      <c r="JNN123" s="323"/>
      <c r="JNO123" s="323"/>
      <c r="JNP123" s="323"/>
      <c r="JNQ123" s="323"/>
      <c r="JNR123" s="323"/>
      <c r="JNS123" s="323"/>
      <c r="JNT123" s="323"/>
      <c r="JNU123" s="323"/>
      <c r="JNV123" s="323"/>
      <c r="JNW123" s="323"/>
      <c r="JNX123" s="323"/>
      <c r="JNY123" s="323"/>
      <c r="JNZ123" s="323"/>
      <c r="JOA123" s="323"/>
      <c r="JOB123" s="323"/>
      <c r="JOC123" s="323"/>
      <c r="JOD123" s="323"/>
      <c r="JOE123" s="323"/>
      <c r="JOF123" s="323"/>
      <c r="JOG123" s="323"/>
      <c r="JOH123" s="323"/>
      <c r="JOI123" s="323"/>
      <c r="JOJ123" s="323"/>
      <c r="JOK123" s="323"/>
      <c r="JOL123" s="323"/>
      <c r="JOM123" s="323"/>
      <c r="JON123" s="323"/>
      <c r="JOO123" s="323"/>
      <c r="JOP123" s="323"/>
      <c r="JOQ123" s="323"/>
      <c r="JOR123" s="323"/>
      <c r="JOS123" s="323"/>
      <c r="JOT123" s="323"/>
      <c r="JOU123" s="323"/>
      <c r="JOV123" s="323"/>
      <c r="JOW123" s="323"/>
      <c r="JOX123" s="323"/>
      <c r="JOY123" s="323"/>
      <c r="JOZ123" s="323"/>
      <c r="JPA123" s="323"/>
      <c r="JPB123" s="323"/>
      <c r="JPC123" s="323"/>
      <c r="JPD123" s="323"/>
      <c r="JPE123" s="323"/>
      <c r="JPF123" s="323"/>
      <c r="JPG123" s="323"/>
      <c r="JPH123" s="323"/>
      <c r="JPI123" s="323"/>
      <c r="JPJ123" s="323"/>
      <c r="JPK123" s="323"/>
      <c r="JPL123" s="323"/>
      <c r="JPM123" s="323"/>
      <c r="JPN123" s="323"/>
      <c r="JPO123" s="323"/>
      <c r="JPP123" s="323"/>
      <c r="JPQ123" s="323"/>
      <c r="JPR123" s="323"/>
      <c r="JPS123" s="323"/>
      <c r="JPT123" s="323"/>
      <c r="JPU123" s="323"/>
      <c r="JPV123" s="323"/>
      <c r="JPW123" s="323"/>
      <c r="JPX123" s="323"/>
      <c r="JPY123" s="323"/>
      <c r="JPZ123" s="323"/>
      <c r="JQA123" s="323"/>
      <c r="JQB123" s="323"/>
      <c r="JQC123" s="323"/>
      <c r="JQD123" s="323"/>
      <c r="JQE123" s="323"/>
      <c r="JQF123" s="323"/>
      <c r="JQG123" s="323"/>
      <c r="JQH123" s="323"/>
      <c r="JQI123" s="323"/>
      <c r="JQJ123" s="323"/>
      <c r="JQK123" s="323"/>
      <c r="JQL123" s="323"/>
      <c r="JQM123" s="323"/>
      <c r="JQN123" s="323"/>
      <c r="JQO123" s="323"/>
      <c r="JQP123" s="323"/>
      <c r="JQQ123" s="323"/>
      <c r="JQR123" s="323"/>
      <c r="JQS123" s="323"/>
      <c r="JQT123" s="323"/>
      <c r="JQU123" s="323"/>
      <c r="JQV123" s="323"/>
      <c r="JQW123" s="323"/>
      <c r="JQX123" s="323"/>
      <c r="JQY123" s="323"/>
      <c r="JQZ123" s="323"/>
      <c r="JRA123" s="323"/>
      <c r="JRB123" s="323"/>
      <c r="JRC123" s="323"/>
      <c r="JRD123" s="323"/>
      <c r="JRE123" s="323"/>
      <c r="JRF123" s="323"/>
      <c r="JRG123" s="323"/>
      <c r="JRH123" s="323"/>
      <c r="JRI123" s="323"/>
      <c r="JRJ123" s="323"/>
      <c r="JRK123" s="323"/>
      <c r="JRL123" s="323"/>
      <c r="JRM123" s="323"/>
      <c r="JRN123" s="323"/>
      <c r="JRO123" s="323"/>
      <c r="JRP123" s="323"/>
      <c r="JRQ123" s="323"/>
      <c r="JRR123" s="323"/>
      <c r="JRS123" s="323"/>
      <c r="JRT123" s="323"/>
      <c r="JRU123" s="323"/>
      <c r="JRV123" s="323"/>
      <c r="JRW123" s="323"/>
      <c r="JRX123" s="323"/>
      <c r="JRY123" s="323"/>
      <c r="JRZ123" s="323"/>
      <c r="JSA123" s="323"/>
      <c r="JSB123" s="323"/>
      <c r="JSC123" s="323"/>
      <c r="JSD123" s="323"/>
      <c r="JSE123" s="323"/>
      <c r="JSF123" s="323"/>
      <c r="JSG123" s="323"/>
      <c r="JSH123" s="323"/>
      <c r="JSI123" s="323"/>
      <c r="JSJ123" s="323"/>
      <c r="JSK123" s="323"/>
      <c r="JSL123" s="323"/>
      <c r="JSM123" s="323"/>
      <c r="JSN123" s="323"/>
      <c r="JSO123" s="323"/>
      <c r="JSP123" s="323"/>
      <c r="JSQ123" s="323"/>
      <c r="JSR123" s="323"/>
      <c r="JSS123" s="323"/>
      <c r="JST123" s="323"/>
      <c r="JSU123" s="323"/>
      <c r="JSV123" s="323"/>
      <c r="JSW123" s="323"/>
      <c r="JSX123" s="323"/>
      <c r="JSY123" s="323"/>
      <c r="JSZ123" s="323"/>
      <c r="JTA123" s="323"/>
      <c r="JTB123" s="323"/>
      <c r="JTC123" s="323"/>
      <c r="JTD123" s="323"/>
      <c r="JTE123" s="323"/>
      <c r="JTF123" s="323"/>
      <c r="JTG123" s="323"/>
      <c r="JTH123" s="323"/>
      <c r="JTI123" s="323"/>
      <c r="JTJ123" s="323"/>
      <c r="JTK123" s="323"/>
      <c r="JTL123" s="323"/>
      <c r="JTM123" s="323"/>
      <c r="JTN123" s="323"/>
      <c r="JTO123" s="323"/>
      <c r="JTP123" s="323"/>
      <c r="JTQ123" s="323"/>
      <c r="JTR123" s="323"/>
      <c r="JTS123" s="323"/>
      <c r="JTT123" s="323"/>
      <c r="JTU123" s="323"/>
      <c r="JTV123" s="323"/>
      <c r="JTW123" s="323"/>
      <c r="JTX123" s="323"/>
      <c r="JTY123" s="323"/>
      <c r="JTZ123" s="323"/>
      <c r="JUA123" s="323"/>
      <c r="JUB123" s="323"/>
      <c r="JUC123" s="323"/>
      <c r="JUD123" s="323"/>
      <c r="JUE123" s="323"/>
      <c r="JUF123" s="323"/>
      <c r="JUG123" s="323"/>
      <c r="JUH123" s="323"/>
      <c r="JUI123" s="323"/>
      <c r="JUJ123" s="323"/>
      <c r="JUK123" s="323"/>
      <c r="JUL123" s="323"/>
      <c r="JUM123" s="323"/>
      <c r="JUN123" s="323"/>
      <c r="JUO123" s="323"/>
      <c r="JUP123" s="323"/>
      <c r="JUQ123" s="323"/>
      <c r="JUR123" s="323"/>
      <c r="JUS123" s="323"/>
      <c r="JUT123" s="323"/>
      <c r="JUU123" s="323"/>
      <c r="JUV123" s="323"/>
      <c r="JUW123" s="323"/>
      <c r="JUX123" s="323"/>
      <c r="JUY123" s="323"/>
      <c r="JUZ123" s="323"/>
      <c r="JVA123" s="323"/>
      <c r="JVB123" s="323"/>
      <c r="JVC123" s="323"/>
      <c r="JVD123" s="323"/>
      <c r="JVE123" s="323"/>
      <c r="JVF123" s="323"/>
      <c r="JVG123" s="323"/>
      <c r="JVH123" s="323"/>
      <c r="JVI123" s="323"/>
      <c r="JVJ123" s="323"/>
      <c r="JVK123" s="323"/>
      <c r="JVL123" s="323"/>
      <c r="JVM123" s="323"/>
      <c r="JVN123" s="323"/>
      <c r="JVO123" s="323"/>
      <c r="JVP123" s="323"/>
      <c r="JVQ123" s="323"/>
      <c r="JVR123" s="323"/>
      <c r="JVS123" s="323"/>
      <c r="JVT123" s="323"/>
      <c r="JVU123" s="323"/>
      <c r="JVV123" s="323"/>
      <c r="JVW123" s="323"/>
      <c r="JVX123" s="323"/>
      <c r="JVY123" s="323"/>
      <c r="JVZ123" s="323"/>
      <c r="JWA123" s="323"/>
      <c r="JWB123" s="323"/>
      <c r="JWC123" s="323"/>
      <c r="JWD123" s="323"/>
      <c r="JWE123" s="323"/>
      <c r="JWF123" s="323"/>
      <c r="JWG123" s="323"/>
      <c r="JWH123" s="323"/>
      <c r="JWI123" s="323"/>
      <c r="JWJ123" s="323"/>
      <c r="JWK123" s="323"/>
      <c r="JWL123" s="323"/>
      <c r="JWM123" s="323"/>
      <c r="JWN123" s="323"/>
      <c r="JWO123" s="323"/>
      <c r="JWP123" s="323"/>
      <c r="JWQ123" s="323"/>
      <c r="JWR123" s="323"/>
      <c r="JWS123" s="323"/>
      <c r="JWT123" s="323"/>
      <c r="JWU123" s="323"/>
      <c r="JWV123" s="323"/>
      <c r="JWW123" s="323"/>
      <c r="JWX123" s="323"/>
      <c r="JWY123" s="323"/>
      <c r="JWZ123" s="323"/>
      <c r="JXA123" s="323"/>
      <c r="JXB123" s="323"/>
      <c r="JXC123" s="323"/>
      <c r="JXD123" s="323"/>
      <c r="JXE123" s="323"/>
      <c r="JXF123" s="323"/>
      <c r="JXG123" s="323"/>
      <c r="JXH123" s="323"/>
      <c r="JXI123" s="323"/>
      <c r="JXJ123" s="323"/>
      <c r="JXK123" s="323"/>
      <c r="JXL123" s="323"/>
      <c r="JXM123" s="323"/>
      <c r="JXN123" s="323"/>
      <c r="JXO123" s="323"/>
      <c r="JXP123" s="323"/>
      <c r="JXQ123" s="323"/>
      <c r="JXR123" s="323"/>
      <c r="JXS123" s="323"/>
      <c r="JXT123" s="323"/>
      <c r="JXU123" s="323"/>
      <c r="JXV123" s="323"/>
      <c r="JXW123" s="323"/>
      <c r="JXX123" s="323"/>
      <c r="JXY123" s="323"/>
      <c r="JXZ123" s="323"/>
      <c r="JYA123" s="323"/>
      <c r="JYB123" s="323"/>
      <c r="JYC123" s="323"/>
      <c r="JYD123" s="323"/>
      <c r="JYE123" s="323"/>
      <c r="JYF123" s="323"/>
      <c r="JYG123" s="323"/>
      <c r="JYH123" s="323"/>
      <c r="JYI123" s="323"/>
      <c r="JYJ123" s="323"/>
      <c r="JYK123" s="323"/>
      <c r="JYL123" s="323"/>
      <c r="JYM123" s="323"/>
      <c r="JYN123" s="323"/>
      <c r="JYO123" s="323"/>
      <c r="JYP123" s="323"/>
      <c r="JYQ123" s="323"/>
      <c r="JYR123" s="323"/>
      <c r="JYS123" s="323"/>
      <c r="JYT123" s="323"/>
      <c r="JYU123" s="323"/>
      <c r="JYV123" s="323"/>
      <c r="JYW123" s="323"/>
      <c r="JYX123" s="323"/>
      <c r="JYY123" s="323"/>
      <c r="JYZ123" s="323"/>
      <c r="JZA123" s="323"/>
      <c r="JZB123" s="323"/>
      <c r="JZC123" s="323"/>
      <c r="JZD123" s="323"/>
      <c r="JZE123" s="323"/>
      <c r="JZF123" s="323"/>
      <c r="JZG123" s="323"/>
      <c r="JZH123" s="323"/>
      <c r="JZI123" s="323"/>
      <c r="JZJ123" s="323"/>
      <c r="JZK123" s="323"/>
      <c r="JZL123" s="323"/>
      <c r="JZM123" s="323"/>
      <c r="JZN123" s="323"/>
      <c r="JZO123" s="323"/>
      <c r="JZP123" s="323"/>
      <c r="JZQ123" s="323"/>
      <c r="JZR123" s="323"/>
      <c r="JZS123" s="323"/>
      <c r="JZT123" s="323"/>
      <c r="JZU123" s="323"/>
      <c r="JZV123" s="323"/>
      <c r="JZW123" s="323"/>
      <c r="JZX123" s="323"/>
      <c r="JZY123" s="323"/>
      <c r="JZZ123" s="323"/>
      <c r="KAA123" s="323"/>
      <c r="KAB123" s="323"/>
      <c r="KAC123" s="323"/>
      <c r="KAD123" s="323"/>
      <c r="KAE123" s="323"/>
      <c r="KAF123" s="323"/>
      <c r="KAG123" s="323"/>
      <c r="KAH123" s="323"/>
      <c r="KAI123" s="323"/>
      <c r="KAJ123" s="323"/>
      <c r="KAK123" s="323"/>
      <c r="KAL123" s="323"/>
      <c r="KAM123" s="323"/>
      <c r="KAN123" s="323"/>
      <c r="KAO123" s="323"/>
      <c r="KAP123" s="323"/>
      <c r="KAQ123" s="323"/>
      <c r="KAR123" s="323"/>
      <c r="KAS123" s="323"/>
      <c r="KAT123" s="323"/>
      <c r="KAU123" s="323"/>
      <c r="KAV123" s="323"/>
      <c r="KAW123" s="323"/>
      <c r="KAX123" s="323"/>
      <c r="KAY123" s="323"/>
      <c r="KAZ123" s="323"/>
      <c r="KBA123" s="323"/>
      <c r="KBB123" s="323"/>
      <c r="KBC123" s="323"/>
      <c r="KBD123" s="323"/>
      <c r="KBE123" s="323"/>
      <c r="KBF123" s="323"/>
      <c r="KBG123" s="323"/>
      <c r="KBH123" s="323"/>
      <c r="KBI123" s="323"/>
      <c r="KBJ123" s="323"/>
      <c r="KBK123" s="323"/>
      <c r="KBL123" s="323"/>
      <c r="KBM123" s="323"/>
      <c r="KBN123" s="323"/>
      <c r="KBO123" s="323"/>
      <c r="KBP123" s="323"/>
      <c r="KBQ123" s="323"/>
      <c r="KBR123" s="323"/>
      <c r="KBS123" s="323"/>
      <c r="KBT123" s="323"/>
      <c r="KBU123" s="323"/>
      <c r="KBV123" s="323"/>
      <c r="KBW123" s="323"/>
      <c r="KBX123" s="323"/>
      <c r="KBY123" s="323"/>
      <c r="KBZ123" s="323"/>
      <c r="KCA123" s="323"/>
      <c r="KCB123" s="323"/>
      <c r="KCC123" s="323"/>
      <c r="KCD123" s="323"/>
      <c r="KCE123" s="323"/>
      <c r="KCF123" s="323"/>
      <c r="KCG123" s="323"/>
      <c r="KCH123" s="323"/>
      <c r="KCI123" s="323"/>
      <c r="KCJ123" s="323"/>
      <c r="KCK123" s="323"/>
      <c r="KCL123" s="323"/>
      <c r="KCM123" s="323"/>
      <c r="KCN123" s="323"/>
      <c r="KCO123" s="323"/>
      <c r="KCP123" s="323"/>
      <c r="KCQ123" s="323"/>
      <c r="KCR123" s="323"/>
      <c r="KCS123" s="323"/>
      <c r="KCT123" s="323"/>
      <c r="KCU123" s="323"/>
      <c r="KCV123" s="323"/>
      <c r="KCW123" s="323"/>
      <c r="KCX123" s="323"/>
      <c r="KCY123" s="323"/>
      <c r="KCZ123" s="323"/>
      <c r="KDA123" s="323"/>
      <c r="KDB123" s="323"/>
      <c r="KDC123" s="323"/>
      <c r="KDD123" s="323"/>
      <c r="KDE123" s="323"/>
      <c r="KDF123" s="323"/>
      <c r="KDG123" s="323"/>
      <c r="KDH123" s="323"/>
      <c r="KDI123" s="323"/>
      <c r="KDJ123" s="323"/>
      <c r="KDK123" s="323"/>
      <c r="KDL123" s="323"/>
      <c r="KDM123" s="323"/>
      <c r="KDN123" s="323"/>
      <c r="KDO123" s="323"/>
      <c r="KDP123" s="323"/>
      <c r="KDQ123" s="323"/>
      <c r="KDR123" s="323"/>
      <c r="KDS123" s="323"/>
      <c r="KDT123" s="323"/>
      <c r="KDU123" s="323"/>
      <c r="KDV123" s="323"/>
      <c r="KDW123" s="323"/>
      <c r="KDX123" s="323"/>
      <c r="KDY123" s="323"/>
      <c r="KDZ123" s="323"/>
      <c r="KEA123" s="323"/>
      <c r="KEB123" s="323"/>
      <c r="KEC123" s="323"/>
      <c r="KED123" s="323"/>
      <c r="KEE123" s="323"/>
      <c r="KEF123" s="323"/>
      <c r="KEG123" s="323"/>
      <c r="KEH123" s="323"/>
      <c r="KEI123" s="323"/>
      <c r="KEJ123" s="323"/>
      <c r="KEK123" s="323"/>
      <c r="KEL123" s="323"/>
      <c r="KEM123" s="323"/>
      <c r="KEN123" s="323"/>
      <c r="KEO123" s="323"/>
      <c r="KEP123" s="323"/>
      <c r="KEQ123" s="323"/>
      <c r="KER123" s="323"/>
      <c r="KES123" s="323"/>
      <c r="KET123" s="323"/>
      <c r="KEU123" s="323"/>
      <c r="KEV123" s="323"/>
      <c r="KEW123" s="323"/>
      <c r="KEX123" s="323"/>
      <c r="KEY123" s="323"/>
      <c r="KEZ123" s="323"/>
      <c r="KFA123" s="323"/>
      <c r="KFB123" s="323"/>
      <c r="KFC123" s="323"/>
      <c r="KFD123" s="323"/>
      <c r="KFE123" s="323"/>
      <c r="KFF123" s="323"/>
      <c r="KFG123" s="323"/>
      <c r="KFH123" s="323"/>
      <c r="KFI123" s="323"/>
      <c r="KFJ123" s="323"/>
      <c r="KFK123" s="323"/>
      <c r="KFL123" s="323"/>
      <c r="KFM123" s="323"/>
      <c r="KFN123" s="323"/>
      <c r="KFO123" s="323"/>
      <c r="KFP123" s="323"/>
      <c r="KFQ123" s="323"/>
      <c r="KFR123" s="323"/>
      <c r="KFS123" s="323"/>
      <c r="KFT123" s="323"/>
      <c r="KFU123" s="323"/>
      <c r="KFV123" s="323"/>
      <c r="KFW123" s="323"/>
      <c r="KFX123" s="323"/>
      <c r="KFY123" s="323"/>
      <c r="KFZ123" s="323"/>
      <c r="KGA123" s="323"/>
      <c r="KGB123" s="323"/>
      <c r="KGC123" s="323"/>
      <c r="KGD123" s="323"/>
      <c r="KGE123" s="323"/>
      <c r="KGF123" s="323"/>
      <c r="KGG123" s="323"/>
      <c r="KGH123" s="323"/>
      <c r="KGI123" s="323"/>
      <c r="KGJ123" s="323"/>
      <c r="KGK123" s="323"/>
      <c r="KGL123" s="323"/>
      <c r="KGM123" s="323"/>
      <c r="KGN123" s="323"/>
      <c r="KGO123" s="323"/>
      <c r="KGP123" s="323"/>
      <c r="KGQ123" s="323"/>
      <c r="KGR123" s="323"/>
      <c r="KGS123" s="323"/>
      <c r="KGT123" s="323"/>
      <c r="KGU123" s="323"/>
      <c r="KGV123" s="323"/>
      <c r="KGW123" s="323"/>
      <c r="KGX123" s="323"/>
      <c r="KGY123" s="323"/>
      <c r="KGZ123" s="323"/>
      <c r="KHA123" s="323"/>
      <c r="KHB123" s="323"/>
      <c r="KHC123" s="323"/>
      <c r="KHD123" s="323"/>
      <c r="KHE123" s="323"/>
      <c r="KHF123" s="323"/>
      <c r="KHG123" s="323"/>
      <c r="KHH123" s="323"/>
      <c r="KHI123" s="323"/>
      <c r="KHJ123" s="323"/>
      <c r="KHK123" s="323"/>
      <c r="KHL123" s="323"/>
      <c r="KHM123" s="323"/>
      <c r="KHN123" s="323"/>
      <c r="KHO123" s="323"/>
      <c r="KHP123" s="323"/>
      <c r="KHQ123" s="323"/>
      <c r="KHR123" s="323"/>
      <c r="KHS123" s="323"/>
      <c r="KHT123" s="323"/>
      <c r="KHU123" s="323"/>
      <c r="KHV123" s="323"/>
      <c r="KHW123" s="323"/>
      <c r="KHX123" s="323"/>
      <c r="KHY123" s="323"/>
      <c r="KHZ123" s="323"/>
      <c r="KIA123" s="323"/>
      <c r="KIB123" s="323"/>
      <c r="KIC123" s="323"/>
      <c r="KID123" s="323"/>
      <c r="KIE123" s="323"/>
      <c r="KIF123" s="323"/>
      <c r="KIG123" s="323"/>
      <c r="KIH123" s="323"/>
      <c r="KII123" s="323"/>
      <c r="KIJ123" s="323"/>
      <c r="KIK123" s="323"/>
      <c r="KIL123" s="323"/>
      <c r="KIM123" s="323"/>
      <c r="KIN123" s="323"/>
      <c r="KIO123" s="323"/>
      <c r="KIP123" s="323"/>
      <c r="KIQ123" s="323"/>
      <c r="KIR123" s="323"/>
      <c r="KIS123" s="323"/>
      <c r="KIT123" s="323"/>
      <c r="KIU123" s="323"/>
      <c r="KIV123" s="323"/>
      <c r="KIW123" s="323"/>
      <c r="KIX123" s="323"/>
      <c r="KIY123" s="323"/>
      <c r="KIZ123" s="323"/>
      <c r="KJA123" s="323"/>
      <c r="KJB123" s="323"/>
      <c r="KJC123" s="323"/>
      <c r="KJD123" s="323"/>
      <c r="KJE123" s="323"/>
      <c r="KJF123" s="323"/>
      <c r="KJG123" s="323"/>
      <c r="KJH123" s="323"/>
      <c r="KJI123" s="323"/>
      <c r="KJJ123" s="323"/>
      <c r="KJK123" s="323"/>
      <c r="KJL123" s="323"/>
      <c r="KJM123" s="323"/>
      <c r="KJN123" s="323"/>
      <c r="KJO123" s="323"/>
      <c r="KJP123" s="323"/>
      <c r="KJQ123" s="323"/>
      <c r="KJR123" s="323"/>
      <c r="KJS123" s="323"/>
      <c r="KJT123" s="323"/>
      <c r="KJU123" s="323"/>
      <c r="KJV123" s="323"/>
      <c r="KJW123" s="323"/>
      <c r="KJX123" s="323"/>
      <c r="KJY123" s="323"/>
      <c r="KJZ123" s="323"/>
      <c r="KKA123" s="323"/>
      <c r="KKB123" s="323"/>
      <c r="KKC123" s="323"/>
      <c r="KKD123" s="323"/>
      <c r="KKE123" s="323"/>
      <c r="KKF123" s="323"/>
      <c r="KKG123" s="323"/>
      <c r="KKH123" s="323"/>
      <c r="KKI123" s="323"/>
      <c r="KKJ123" s="323"/>
      <c r="KKK123" s="323"/>
      <c r="KKL123" s="323"/>
      <c r="KKM123" s="323"/>
      <c r="KKN123" s="323"/>
      <c r="KKO123" s="323"/>
      <c r="KKP123" s="323"/>
      <c r="KKQ123" s="323"/>
      <c r="KKR123" s="323"/>
      <c r="KKS123" s="323"/>
      <c r="KKT123" s="323"/>
      <c r="KKU123" s="323"/>
      <c r="KKV123" s="323"/>
      <c r="KKW123" s="323"/>
      <c r="KKX123" s="323"/>
      <c r="KKY123" s="323"/>
      <c r="KKZ123" s="323"/>
      <c r="KLA123" s="323"/>
      <c r="KLB123" s="323"/>
      <c r="KLC123" s="323"/>
      <c r="KLD123" s="323"/>
      <c r="KLE123" s="323"/>
      <c r="KLF123" s="323"/>
      <c r="KLG123" s="323"/>
      <c r="KLH123" s="323"/>
      <c r="KLI123" s="323"/>
      <c r="KLJ123" s="323"/>
      <c r="KLK123" s="323"/>
      <c r="KLL123" s="323"/>
      <c r="KLM123" s="323"/>
      <c r="KLN123" s="323"/>
      <c r="KLO123" s="323"/>
      <c r="KLP123" s="323"/>
      <c r="KLQ123" s="323"/>
      <c r="KLR123" s="323"/>
      <c r="KLS123" s="323"/>
      <c r="KLT123" s="323"/>
      <c r="KLU123" s="323"/>
      <c r="KLV123" s="323"/>
      <c r="KLW123" s="323"/>
      <c r="KLX123" s="323"/>
      <c r="KLY123" s="323"/>
      <c r="KLZ123" s="323"/>
      <c r="KMA123" s="323"/>
      <c r="KMB123" s="323"/>
      <c r="KMC123" s="323"/>
      <c r="KMD123" s="323"/>
      <c r="KME123" s="323"/>
      <c r="KMF123" s="323"/>
      <c r="KMG123" s="323"/>
      <c r="KMH123" s="323"/>
      <c r="KMI123" s="323"/>
      <c r="KMJ123" s="323"/>
      <c r="KMK123" s="323"/>
      <c r="KML123" s="323"/>
      <c r="KMM123" s="323"/>
      <c r="KMN123" s="323"/>
      <c r="KMO123" s="323"/>
      <c r="KMP123" s="323"/>
      <c r="KMQ123" s="323"/>
      <c r="KMR123" s="323"/>
      <c r="KMS123" s="323"/>
      <c r="KMT123" s="323"/>
      <c r="KMU123" s="323"/>
      <c r="KMV123" s="323"/>
      <c r="KMW123" s="323"/>
      <c r="KMX123" s="323"/>
      <c r="KMY123" s="323"/>
      <c r="KMZ123" s="323"/>
      <c r="KNA123" s="323"/>
      <c r="KNB123" s="323"/>
      <c r="KNC123" s="323"/>
      <c r="KND123" s="323"/>
      <c r="KNE123" s="323"/>
      <c r="KNF123" s="323"/>
      <c r="KNG123" s="323"/>
      <c r="KNH123" s="323"/>
      <c r="KNI123" s="323"/>
      <c r="KNJ123" s="323"/>
      <c r="KNK123" s="323"/>
      <c r="KNL123" s="323"/>
      <c r="KNM123" s="323"/>
      <c r="KNN123" s="323"/>
      <c r="KNO123" s="323"/>
      <c r="KNP123" s="323"/>
      <c r="KNQ123" s="323"/>
      <c r="KNR123" s="323"/>
      <c r="KNS123" s="323"/>
      <c r="KNT123" s="323"/>
      <c r="KNU123" s="323"/>
      <c r="KNV123" s="323"/>
      <c r="KNW123" s="323"/>
      <c r="KNX123" s="323"/>
      <c r="KNY123" s="323"/>
      <c r="KNZ123" s="323"/>
      <c r="KOA123" s="323"/>
      <c r="KOB123" s="323"/>
      <c r="KOC123" s="323"/>
      <c r="KOD123" s="323"/>
      <c r="KOE123" s="323"/>
      <c r="KOF123" s="323"/>
      <c r="KOG123" s="323"/>
      <c r="KOH123" s="323"/>
      <c r="KOI123" s="323"/>
      <c r="KOJ123" s="323"/>
      <c r="KOK123" s="323"/>
      <c r="KOL123" s="323"/>
      <c r="KOM123" s="323"/>
      <c r="KON123" s="323"/>
      <c r="KOO123" s="323"/>
      <c r="KOP123" s="323"/>
      <c r="KOQ123" s="323"/>
      <c r="KOR123" s="323"/>
      <c r="KOS123" s="323"/>
      <c r="KOT123" s="323"/>
      <c r="KOU123" s="323"/>
      <c r="KOV123" s="323"/>
      <c r="KOW123" s="323"/>
      <c r="KOX123" s="323"/>
      <c r="KOY123" s="323"/>
      <c r="KOZ123" s="323"/>
      <c r="KPA123" s="323"/>
      <c r="KPB123" s="323"/>
      <c r="KPC123" s="323"/>
      <c r="KPD123" s="323"/>
      <c r="KPE123" s="323"/>
      <c r="KPF123" s="323"/>
      <c r="KPG123" s="323"/>
      <c r="KPH123" s="323"/>
      <c r="KPI123" s="323"/>
      <c r="KPJ123" s="323"/>
      <c r="KPK123" s="323"/>
      <c r="KPL123" s="323"/>
      <c r="KPM123" s="323"/>
      <c r="KPN123" s="323"/>
      <c r="KPO123" s="323"/>
      <c r="KPP123" s="323"/>
      <c r="KPQ123" s="323"/>
      <c r="KPR123" s="323"/>
      <c r="KPS123" s="323"/>
      <c r="KPT123" s="323"/>
      <c r="KPU123" s="323"/>
      <c r="KPV123" s="323"/>
      <c r="KPW123" s="323"/>
      <c r="KPX123" s="323"/>
      <c r="KPY123" s="323"/>
      <c r="KPZ123" s="323"/>
      <c r="KQA123" s="323"/>
      <c r="KQB123" s="323"/>
      <c r="KQC123" s="323"/>
      <c r="KQD123" s="323"/>
      <c r="KQE123" s="323"/>
      <c r="KQF123" s="323"/>
      <c r="KQG123" s="323"/>
      <c r="KQH123" s="323"/>
      <c r="KQI123" s="323"/>
      <c r="KQJ123" s="323"/>
      <c r="KQK123" s="323"/>
      <c r="KQL123" s="323"/>
      <c r="KQM123" s="323"/>
      <c r="KQN123" s="323"/>
      <c r="KQO123" s="323"/>
      <c r="KQP123" s="323"/>
      <c r="KQQ123" s="323"/>
      <c r="KQR123" s="323"/>
      <c r="KQS123" s="323"/>
      <c r="KQT123" s="323"/>
      <c r="KQU123" s="323"/>
      <c r="KQV123" s="323"/>
      <c r="KQW123" s="323"/>
      <c r="KQX123" s="323"/>
      <c r="KQY123" s="323"/>
      <c r="KQZ123" s="323"/>
      <c r="KRA123" s="323"/>
      <c r="KRB123" s="323"/>
      <c r="KRC123" s="323"/>
      <c r="KRD123" s="323"/>
      <c r="KRE123" s="323"/>
      <c r="KRF123" s="323"/>
      <c r="KRG123" s="323"/>
      <c r="KRH123" s="323"/>
      <c r="KRI123" s="323"/>
      <c r="KRJ123" s="323"/>
      <c r="KRK123" s="323"/>
      <c r="KRL123" s="323"/>
      <c r="KRM123" s="323"/>
      <c r="KRN123" s="323"/>
      <c r="KRO123" s="323"/>
      <c r="KRP123" s="323"/>
      <c r="KRQ123" s="323"/>
      <c r="KRR123" s="323"/>
      <c r="KRS123" s="323"/>
      <c r="KRT123" s="323"/>
      <c r="KRU123" s="323"/>
      <c r="KRV123" s="323"/>
      <c r="KRW123" s="323"/>
      <c r="KRX123" s="323"/>
      <c r="KRY123" s="323"/>
      <c r="KRZ123" s="323"/>
      <c r="KSA123" s="323"/>
      <c r="KSB123" s="323"/>
      <c r="KSC123" s="323"/>
      <c r="KSD123" s="323"/>
      <c r="KSE123" s="323"/>
      <c r="KSF123" s="323"/>
      <c r="KSG123" s="323"/>
      <c r="KSH123" s="323"/>
      <c r="KSI123" s="323"/>
      <c r="KSJ123" s="323"/>
      <c r="KSK123" s="323"/>
      <c r="KSL123" s="323"/>
      <c r="KSM123" s="323"/>
      <c r="KSN123" s="323"/>
      <c r="KSO123" s="323"/>
      <c r="KSP123" s="323"/>
      <c r="KSQ123" s="323"/>
      <c r="KSR123" s="323"/>
      <c r="KSS123" s="323"/>
      <c r="KST123" s="323"/>
      <c r="KSU123" s="323"/>
      <c r="KSV123" s="323"/>
      <c r="KSW123" s="323"/>
      <c r="KSX123" s="323"/>
      <c r="KSY123" s="323"/>
      <c r="KSZ123" s="323"/>
      <c r="KTA123" s="323"/>
      <c r="KTB123" s="323"/>
      <c r="KTC123" s="323"/>
      <c r="KTD123" s="323"/>
      <c r="KTE123" s="323"/>
      <c r="KTF123" s="323"/>
      <c r="KTG123" s="323"/>
      <c r="KTH123" s="323"/>
      <c r="KTI123" s="323"/>
      <c r="KTJ123" s="323"/>
      <c r="KTK123" s="323"/>
      <c r="KTL123" s="323"/>
      <c r="KTM123" s="323"/>
      <c r="KTN123" s="323"/>
      <c r="KTO123" s="323"/>
      <c r="KTP123" s="323"/>
      <c r="KTQ123" s="323"/>
      <c r="KTR123" s="323"/>
      <c r="KTS123" s="323"/>
      <c r="KTT123" s="323"/>
      <c r="KTU123" s="323"/>
      <c r="KTV123" s="323"/>
      <c r="KTW123" s="323"/>
      <c r="KTX123" s="323"/>
      <c r="KTY123" s="323"/>
      <c r="KTZ123" s="323"/>
      <c r="KUA123" s="323"/>
      <c r="KUB123" s="323"/>
      <c r="KUC123" s="323"/>
      <c r="KUD123" s="323"/>
      <c r="KUE123" s="323"/>
      <c r="KUF123" s="323"/>
      <c r="KUG123" s="323"/>
      <c r="KUH123" s="323"/>
      <c r="KUI123" s="323"/>
      <c r="KUJ123" s="323"/>
      <c r="KUK123" s="323"/>
      <c r="KUL123" s="323"/>
      <c r="KUM123" s="323"/>
      <c r="KUN123" s="323"/>
      <c r="KUO123" s="323"/>
      <c r="KUP123" s="323"/>
      <c r="KUQ123" s="323"/>
      <c r="KUR123" s="323"/>
      <c r="KUS123" s="323"/>
      <c r="KUT123" s="323"/>
      <c r="KUU123" s="323"/>
      <c r="KUV123" s="323"/>
      <c r="KUW123" s="323"/>
      <c r="KUX123" s="323"/>
      <c r="KUY123" s="323"/>
      <c r="KUZ123" s="323"/>
      <c r="KVA123" s="323"/>
      <c r="KVB123" s="323"/>
      <c r="KVC123" s="323"/>
      <c r="KVD123" s="323"/>
      <c r="KVE123" s="323"/>
      <c r="KVF123" s="323"/>
      <c r="KVG123" s="323"/>
      <c r="KVH123" s="323"/>
      <c r="KVI123" s="323"/>
      <c r="KVJ123" s="323"/>
      <c r="KVK123" s="323"/>
      <c r="KVL123" s="323"/>
      <c r="KVM123" s="323"/>
      <c r="KVN123" s="323"/>
      <c r="KVO123" s="323"/>
      <c r="KVP123" s="323"/>
      <c r="KVQ123" s="323"/>
      <c r="KVR123" s="323"/>
      <c r="KVS123" s="323"/>
      <c r="KVT123" s="323"/>
      <c r="KVU123" s="323"/>
      <c r="KVV123" s="323"/>
      <c r="KVW123" s="323"/>
      <c r="KVX123" s="323"/>
      <c r="KVY123" s="323"/>
      <c r="KVZ123" s="323"/>
      <c r="KWA123" s="323"/>
      <c r="KWB123" s="323"/>
      <c r="KWC123" s="323"/>
      <c r="KWD123" s="323"/>
      <c r="KWE123" s="323"/>
      <c r="KWF123" s="323"/>
      <c r="KWG123" s="323"/>
      <c r="KWH123" s="323"/>
      <c r="KWI123" s="323"/>
      <c r="KWJ123" s="323"/>
      <c r="KWK123" s="323"/>
      <c r="KWL123" s="323"/>
      <c r="KWM123" s="323"/>
      <c r="KWN123" s="323"/>
      <c r="KWO123" s="323"/>
      <c r="KWP123" s="323"/>
      <c r="KWQ123" s="323"/>
      <c r="KWR123" s="323"/>
      <c r="KWS123" s="323"/>
      <c r="KWT123" s="323"/>
      <c r="KWU123" s="323"/>
      <c r="KWV123" s="323"/>
      <c r="KWW123" s="323"/>
      <c r="KWX123" s="323"/>
      <c r="KWY123" s="323"/>
      <c r="KWZ123" s="323"/>
      <c r="KXA123" s="323"/>
      <c r="KXB123" s="323"/>
      <c r="KXC123" s="323"/>
      <c r="KXD123" s="323"/>
      <c r="KXE123" s="323"/>
      <c r="KXF123" s="323"/>
      <c r="KXG123" s="323"/>
      <c r="KXH123" s="323"/>
      <c r="KXI123" s="323"/>
      <c r="KXJ123" s="323"/>
      <c r="KXK123" s="323"/>
      <c r="KXL123" s="323"/>
      <c r="KXM123" s="323"/>
      <c r="KXN123" s="323"/>
      <c r="KXO123" s="323"/>
      <c r="KXP123" s="323"/>
      <c r="KXQ123" s="323"/>
      <c r="KXR123" s="323"/>
      <c r="KXS123" s="323"/>
      <c r="KXT123" s="323"/>
      <c r="KXU123" s="323"/>
      <c r="KXV123" s="323"/>
      <c r="KXW123" s="323"/>
      <c r="KXX123" s="323"/>
      <c r="KXY123" s="323"/>
      <c r="KXZ123" s="323"/>
      <c r="KYA123" s="323"/>
      <c r="KYB123" s="323"/>
      <c r="KYC123" s="323"/>
      <c r="KYD123" s="323"/>
      <c r="KYE123" s="323"/>
      <c r="KYF123" s="323"/>
      <c r="KYG123" s="323"/>
      <c r="KYH123" s="323"/>
      <c r="KYI123" s="323"/>
      <c r="KYJ123" s="323"/>
      <c r="KYK123" s="323"/>
      <c r="KYL123" s="323"/>
      <c r="KYM123" s="323"/>
      <c r="KYN123" s="323"/>
      <c r="KYO123" s="323"/>
      <c r="KYP123" s="323"/>
      <c r="KYQ123" s="323"/>
      <c r="KYR123" s="323"/>
      <c r="KYS123" s="323"/>
      <c r="KYT123" s="323"/>
      <c r="KYU123" s="323"/>
      <c r="KYV123" s="323"/>
      <c r="KYW123" s="323"/>
      <c r="KYX123" s="323"/>
      <c r="KYY123" s="323"/>
      <c r="KYZ123" s="323"/>
      <c r="KZA123" s="323"/>
      <c r="KZB123" s="323"/>
      <c r="KZC123" s="323"/>
      <c r="KZD123" s="323"/>
      <c r="KZE123" s="323"/>
      <c r="KZF123" s="323"/>
      <c r="KZG123" s="323"/>
      <c r="KZH123" s="323"/>
      <c r="KZI123" s="323"/>
      <c r="KZJ123" s="323"/>
      <c r="KZK123" s="323"/>
      <c r="KZL123" s="323"/>
      <c r="KZM123" s="323"/>
      <c r="KZN123" s="323"/>
      <c r="KZO123" s="323"/>
      <c r="KZP123" s="323"/>
      <c r="KZQ123" s="323"/>
      <c r="KZR123" s="323"/>
      <c r="KZS123" s="323"/>
      <c r="KZT123" s="323"/>
      <c r="KZU123" s="323"/>
      <c r="KZV123" s="323"/>
      <c r="KZW123" s="323"/>
      <c r="KZX123" s="323"/>
      <c r="KZY123" s="323"/>
      <c r="KZZ123" s="323"/>
      <c r="LAA123" s="323"/>
      <c r="LAB123" s="323"/>
      <c r="LAC123" s="323"/>
      <c r="LAD123" s="323"/>
      <c r="LAE123" s="323"/>
      <c r="LAF123" s="323"/>
      <c r="LAG123" s="323"/>
      <c r="LAH123" s="323"/>
      <c r="LAI123" s="323"/>
      <c r="LAJ123" s="323"/>
      <c r="LAK123" s="323"/>
      <c r="LAL123" s="323"/>
      <c r="LAM123" s="323"/>
      <c r="LAN123" s="323"/>
      <c r="LAO123" s="323"/>
      <c r="LAP123" s="323"/>
      <c r="LAQ123" s="323"/>
      <c r="LAR123" s="323"/>
      <c r="LAS123" s="323"/>
      <c r="LAT123" s="323"/>
      <c r="LAU123" s="323"/>
      <c r="LAV123" s="323"/>
      <c r="LAW123" s="323"/>
      <c r="LAX123" s="323"/>
      <c r="LAY123" s="323"/>
      <c r="LAZ123" s="323"/>
      <c r="LBA123" s="323"/>
      <c r="LBB123" s="323"/>
      <c r="LBC123" s="323"/>
      <c r="LBD123" s="323"/>
      <c r="LBE123" s="323"/>
      <c r="LBF123" s="323"/>
      <c r="LBG123" s="323"/>
      <c r="LBH123" s="323"/>
      <c r="LBI123" s="323"/>
      <c r="LBJ123" s="323"/>
      <c r="LBK123" s="323"/>
      <c r="LBL123" s="323"/>
      <c r="LBM123" s="323"/>
      <c r="LBN123" s="323"/>
      <c r="LBO123" s="323"/>
      <c r="LBP123" s="323"/>
      <c r="LBQ123" s="323"/>
      <c r="LBR123" s="323"/>
      <c r="LBS123" s="323"/>
      <c r="LBT123" s="323"/>
      <c r="LBU123" s="323"/>
      <c r="LBV123" s="323"/>
      <c r="LBW123" s="323"/>
      <c r="LBX123" s="323"/>
      <c r="LBY123" s="323"/>
      <c r="LBZ123" s="323"/>
      <c r="LCA123" s="323"/>
      <c r="LCB123" s="323"/>
      <c r="LCC123" s="323"/>
      <c r="LCD123" s="323"/>
      <c r="LCE123" s="323"/>
      <c r="LCF123" s="323"/>
      <c r="LCG123" s="323"/>
      <c r="LCH123" s="323"/>
      <c r="LCI123" s="323"/>
      <c r="LCJ123" s="323"/>
      <c r="LCK123" s="323"/>
      <c r="LCL123" s="323"/>
      <c r="LCM123" s="323"/>
      <c r="LCN123" s="323"/>
      <c r="LCO123" s="323"/>
      <c r="LCP123" s="323"/>
      <c r="LCQ123" s="323"/>
      <c r="LCR123" s="323"/>
      <c r="LCS123" s="323"/>
      <c r="LCT123" s="323"/>
      <c r="LCU123" s="323"/>
      <c r="LCV123" s="323"/>
      <c r="LCW123" s="323"/>
      <c r="LCX123" s="323"/>
      <c r="LCY123" s="323"/>
      <c r="LCZ123" s="323"/>
      <c r="LDA123" s="323"/>
      <c r="LDB123" s="323"/>
      <c r="LDC123" s="323"/>
      <c r="LDD123" s="323"/>
      <c r="LDE123" s="323"/>
      <c r="LDF123" s="323"/>
      <c r="LDG123" s="323"/>
      <c r="LDH123" s="323"/>
      <c r="LDI123" s="323"/>
      <c r="LDJ123" s="323"/>
      <c r="LDK123" s="323"/>
      <c r="LDL123" s="323"/>
      <c r="LDM123" s="323"/>
      <c r="LDN123" s="323"/>
      <c r="LDO123" s="323"/>
      <c r="LDP123" s="323"/>
      <c r="LDQ123" s="323"/>
      <c r="LDR123" s="323"/>
      <c r="LDS123" s="323"/>
      <c r="LDT123" s="323"/>
      <c r="LDU123" s="323"/>
      <c r="LDV123" s="323"/>
      <c r="LDW123" s="323"/>
      <c r="LDX123" s="323"/>
      <c r="LDY123" s="323"/>
      <c r="LDZ123" s="323"/>
      <c r="LEA123" s="323"/>
      <c r="LEB123" s="323"/>
      <c r="LEC123" s="323"/>
      <c r="LED123" s="323"/>
      <c r="LEE123" s="323"/>
      <c r="LEF123" s="323"/>
      <c r="LEG123" s="323"/>
      <c r="LEH123" s="323"/>
      <c r="LEI123" s="323"/>
      <c r="LEJ123" s="323"/>
      <c r="LEK123" s="323"/>
      <c r="LEL123" s="323"/>
      <c r="LEM123" s="323"/>
      <c r="LEN123" s="323"/>
      <c r="LEO123" s="323"/>
      <c r="LEP123" s="323"/>
      <c r="LEQ123" s="323"/>
      <c r="LER123" s="323"/>
      <c r="LES123" s="323"/>
      <c r="LET123" s="323"/>
      <c r="LEU123" s="323"/>
      <c r="LEV123" s="323"/>
      <c r="LEW123" s="323"/>
      <c r="LEX123" s="323"/>
      <c r="LEY123" s="323"/>
      <c r="LEZ123" s="323"/>
      <c r="LFA123" s="323"/>
      <c r="LFB123" s="323"/>
      <c r="LFC123" s="323"/>
      <c r="LFD123" s="323"/>
      <c r="LFE123" s="323"/>
      <c r="LFF123" s="323"/>
      <c r="LFG123" s="323"/>
      <c r="LFH123" s="323"/>
      <c r="LFI123" s="323"/>
      <c r="LFJ123" s="323"/>
      <c r="LFK123" s="323"/>
      <c r="LFL123" s="323"/>
      <c r="LFM123" s="323"/>
      <c r="LFN123" s="323"/>
      <c r="LFO123" s="323"/>
      <c r="LFP123" s="323"/>
      <c r="LFQ123" s="323"/>
      <c r="LFR123" s="323"/>
      <c r="LFS123" s="323"/>
      <c r="LFT123" s="323"/>
      <c r="LFU123" s="323"/>
      <c r="LFV123" s="323"/>
      <c r="LFW123" s="323"/>
      <c r="LFX123" s="323"/>
      <c r="LFY123" s="323"/>
      <c r="LFZ123" s="323"/>
      <c r="LGA123" s="323"/>
      <c r="LGB123" s="323"/>
      <c r="LGC123" s="323"/>
      <c r="LGD123" s="323"/>
      <c r="LGE123" s="323"/>
      <c r="LGF123" s="323"/>
      <c r="LGG123" s="323"/>
      <c r="LGH123" s="323"/>
      <c r="LGI123" s="323"/>
      <c r="LGJ123" s="323"/>
      <c r="LGK123" s="323"/>
      <c r="LGL123" s="323"/>
      <c r="LGM123" s="323"/>
      <c r="LGN123" s="323"/>
      <c r="LGO123" s="323"/>
      <c r="LGP123" s="323"/>
      <c r="LGQ123" s="323"/>
      <c r="LGR123" s="323"/>
      <c r="LGS123" s="323"/>
      <c r="LGT123" s="323"/>
      <c r="LGU123" s="323"/>
      <c r="LGV123" s="323"/>
      <c r="LGW123" s="323"/>
      <c r="LGX123" s="323"/>
      <c r="LGY123" s="323"/>
      <c r="LGZ123" s="323"/>
      <c r="LHA123" s="323"/>
      <c r="LHB123" s="323"/>
      <c r="LHC123" s="323"/>
      <c r="LHD123" s="323"/>
      <c r="LHE123" s="323"/>
      <c r="LHF123" s="323"/>
      <c r="LHG123" s="323"/>
      <c r="LHH123" s="323"/>
      <c r="LHI123" s="323"/>
      <c r="LHJ123" s="323"/>
      <c r="LHK123" s="323"/>
      <c r="LHL123" s="323"/>
      <c r="LHM123" s="323"/>
      <c r="LHN123" s="323"/>
      <c r="LHO123" s="323"/>
      <c r="LHP123" s="323"/>
      <c r="LHQ123" s="323"/>
      <c r="LHR123" s="323"/>
      <c r="LHS123" s="323"/>
      <c r="LHT123" s="323"/>
      <c r="LHU123" s="323"/>
      <c r="LHV123" s="323"/>
      <c r="LHW123" s="323"/>
      <c r="LHX123" s="323"/>
      <c r="LHY123" s="323"/>
      <c r="LHZ123" s="323"/>
      <c r="LIA123" s="323"/>
      <c r="LIB123" s="323"/>
      <c r="LIC123" s="323"/>
      <c r="LID123" s="323"/>
      <c r="LIE123" s="323"/>
      <c r="LIF123" s="323"/>
      <c r="LIG123" s="323"/>
      <c r="LIH123" s="323"/>
      <c r="LII123" s="323"/>
      <c r="LIJ123" s="323"/>
      <c r="LIK123" s="323"/>
      <c r="LIL123" s="323"/>
      <c r="LIM123" s="323"/>
      <c r="LIN123" s="323"/>
      <c r="LIO123" s="323"/>
      <c r="LIP123" s="323"/>
      <c r="LIQ123" s="323"/>
      <c r="LIR123" s="323"/>
      <c r="LIS123" s="323"/>
      <c r="LIT123" s="323"/>
      <c r="LIU123" s="323"/>
      <c r="LIV123" s="323"/>
      <c r="LIW123" s="323"/>
      <c r="LIX123" s="323"/>
      <c r="LIY123" s="323"/>
      <c r="LIZ123" s="323"/>
      <c r="LJA123" s="323"/>
      <c r="LJB123" s="323"/>
      <c r="LJC123" s="323"/>
      <c r="LJD123" s="323"/>
      <c r="LJE123" s="323"/>
      <c r="LJF123" s="323"/>
      <c r="LJG123" s="323"/>
      <c r="LJH123" s="323"/>
      <c r="LJI123" s="323"/>
      <c r="LJJ123" s="323"/>
      <c r="LJK123" s="323"/>
      <c r="LJL123" s="323"/>
      <c r="LJM123" s="323"/>
      <c r="LJN123" s="323"/>
      <c r="LJO123" s="323"/>
      <c r="LJP123" s="323"/>
      <c r="LJQ123" s="323"/>
      <c r="LJR123" s="323"/>
      <c r="LJS123" s="323"/>
      <c r="LJT123" s="323"/>
      <c r="LJU123" s="323"/>
      <c r="LJV123" s="323"/>
      <c r="LJW123" s="323"/>
      <c r="LJX123" s="323"/>
      <c r="LJY123" s="323"/>
      <c r="LJZ123" s="323"/>
      <c r="LKA123" s="323"/>
      <c r="LKB123" s="323"/>
      <c r="LKC123" s="323"/>
      <c r="LKD123" s="323"/>
      <c r="LKE123" s="323"/>
      <c r="LKF123" s="323"/>
      <c r="LKG123" s="323"/>
      <c r="LKH123" s="323"/>
      <c r="LKI123" s="323"/>
      <c r="LKJ123" s="323"/>
      <c r="LKK123" s="323"/>
      <c r="LKL123" s="323"/>
      <c r="LKM123" s="323"/>
      <c r="LKN123" s="323"/>
      <c r="LKO123" s="323"/>
      <c r="LKP123" s="323"/>
      <c r="LKQ123" s="323"/>
      <c r="LKR123" s="323"/>
      <c r="LKS123" s="323"/>
      <c r="LKT123" s="323"/>
      <c r="LKU123" s="323"/>
      <c r="LKV123" s="323"/>
      <c r="LKW123" s="323"/>
      <c r="LKX123" s="323"/>
      <c r="LKY123" s="323"/>
      <c r="LKZ123" s="323"/>
      <c r="LLA123" s="323"/>
      <c r="LLB123" s="323"/>
      <c r="LLC123" s="323"/>
      <c r="LLD123" s="323"/>
      <c r="LLE123" s="323"/>
      <c r="LLF123" s="323"/>
      <c r="LLG123" s="323"/>
      <c r="LLH123" s="323"/>
      <c r="LLI123" s="323"/>
      <c r="LLJ123" s="323"/>
      <c r="LLK123" s="323"/>
      <c r="LLL123" s="323"/>
      <c r="LLM123" s="323"/>
      <c r="LLN123" s="323"/>
      <c r="LLO123" s="323"/>
      <c r="LLP123" s="323"/>
      <c r="LLQ123" s="323"/>
      <c r="LLR123" s="323"/>
      <c r="LLS123" s="323"/>
      <c r="LLT123" s="323"/>
      <c r="LLU123" s="323"/>
      <c r="LLV123" s="323"/>
      <c r="LLW123" s="323"/>
      <c r="LLX123" s="323"/>
      <c r="LLY123" s="323"/>
      <c r="LLZ123" s="323"/>
      <c r="LMA123" s="323"/>
      <c r="LMB123" s="323"/>
      <c r="LMC123" s="323"/>
      <c r="LMD123" s="323"/>
      <c r="LME123" s="323"/>
      <c r="LMF123" s="323"/>
      <c r="LMG123" s="323"/>
      <c r="LMH123" s="323"/>
      <c r="LMI123" s="323"/>
      <c r="LMJ123" s="323"/>
      <c r="LMK123" s="323"/>
      <c r="LML123" s="323"/>
      <c r="LMM123" s="323"/>
      <c r="LMN123" s="323"/>
      <c r="LMO123" s="323"/>
      <c r="LMP123" s="323"/>
      <c r="LMQ123" s="323"/>
      <c r="LMR123" s="323"/>
      <c r="LMS123" s="323"/>
      <c r="LMT123" s="323"/>
      <c r="LMU123" s="323"/>
      <c r="LMV123" s="323"/>
      <c r="LMW123" s="323"/>
      <c r="LMX123" s="323"/>
      <c r="LMY123" s="323"/>
      <c r="LMZ123" s="323"/>
      <c r="LNA123" s="323"/>
      <c r="LNB123" s="323"/>
      <c r="LNC123" s="323"/>
      <c r="LND123" s="323"/>
      <c r="LNE123" s="323"/>
      <c r="LNF123" s="323"/>
      <c r="LNG123" s="323"/>
      <c r="LNH123" s="323"/>
      <c r="LNI123" s="323"/>
      <c r="LNJ123" s="323"/>
      <c r="LNK123" s="323"/>
      <c r="LNL123" s="323"/>
      <c r="LNM123" s="323"/>
      <c r="LNN123" s="323"/>
      <c r="LNO123" s="323"/>
      <c r="LNP123" s="323"/>
      <c r="LNQ123" s="323"/>
      <c r="LNR123" s="323"/>
      <c r="LNS123" s="323"/>
      <c r="LNT123" s="323"/>
      <c r="LNU123" s="323"/>
      <c r="LNV123" s="323"/>
      <c r="LNW123" s="323"/>
      <c r="LNX123" s="323"/>
      <c r="LNY123" s="323"/>
      <c r="LNZ123" s="323"/>
      <c r="LOA123" s="323"/>
      <c r="LOB123" s="323"/>
      <c r="LOC123" s="323"/>
      <c r="LOD123" s="323"/>
      <c r="LOE123" s="323"/>
      <c r="LOF123" s="323"/>
      <c r="LOG123" s="323"/>
      <c r="LOH123" s="323"/>
      <c r="LOI123" s="323"/>
      <c r="LOJ123" s="323"/>
      <c r="LOK123" s="323"/>
      <c r="LOL123" s="323"/>
      <c r="LOM123" s="323"/>
      <c r="LON123" s="323"/>
      <c r="LOO123" s="323"/>
      <c r="LOP123" s="323"/>
      <c r="LOQ123" s="323"/>
      <c r="LOR123" s="323"/>
      <c r="LOS123" s="323"/>
      <c r="LOT123" s="323"/>
      <c r="LOU123" s="323"/>
      <c r="LOV123" s="323"/>
      <c r="LOW123" s="323"/>
      <c r="LOX123" s="323"/>
      <c r="LOY123" s="323"/>
      <c r="LOZ123" s="323"/>
      <c r="LPA123" s="323"/>
      <c r="LPB123" s="323"/>
      <c r="LPC123" s="323"/>
      <c r="LPD123" s="323"/>
      <c r="LPE123" s="323"/>
      <c r="LPF123" s="323"/>
      <c r="LPG123" s="323"/>
      <c r="LPH123" s="323"/>
      <c r="LPI123" s="323"/>
      <c r="LPJ123" s="323"/>
      <c r="LPK123" s="323"/>
      <c r="LPL123" s="323"/>
      <c r="LPM123" s="323"/>
      <c r="LPN123" s="323"/>
      <c r="LPO123" s="323"/>
      <c r="LPP123" s="323"/>
      <c r="LPQ123" s="323"/>
      <c r="LPR123" s="323"/>
      <c r="LPS123" s="323"/>
      <c r="LPT123" s="323"/>
      <c r="LPU123" s="323"/>
      <c r="LPV123" s="323"/>
      <c r="LPW123" s="323"/>
      <c r="LPX123" s="323"/>
      <c r="LPY123" s="323"/>
      <c r="LPZ123" s="323"/>
      <c r="LQA123" s="323"/>
      <c r="LQB123" s="323"/>
      <c r="LQC123" s="323"/>
      <c r="LQD123" s="323"/>
      <c r="LQE123" s="323"/>
      <c r="LQF123" s="323"/>
      <c r="LQG123" s="323"/>
      <c r="LQH123" s="323"/>
      <c r="LQI123" s="323"/>
      <c r="LQJ123" s="323"/>
      <c r="LQK123" s="323"/>
      <c r="LQL123" s="323"/>
      <c r="LQM123" s="323"/>
      <c r="LQN123" s="323"/>
      <c r="LQO123" s="323"/>
      <c r="LQP123" s="323"/>
      <c r="LQQ123" s="323"/>
      <c r="LQR123" s="323"/>
      <c r="LQS123" s="323"/>
      <c r="LQT123" s="323"/>
      <c r="LQU123" s="323"/>
      <c r="LQV123" s="323"/>
      <c r="LQW123" s="323"/>
      <c r="LQX123" s="323"/>
      <c r="LQY123" s="323"/>
      <c r="LQZ123" s="323"/>
      <c r="LRA123" s="323"/>
      <c r="LRB123" s="323"/>
      <c r="LRC123" s="323"/>
      <c r="LRD123" s="323"/>
      <c r="LRE123" s="323"/>
      <c r="LRF123" s="323"/>
      <c r="LRG123" s="323"/>
      <c r="LRH123" s="323"/>
      <c r="LRI123" s="323"/>
      <c r="LRJ123" s="323"/>
      <c r="LRK123" s="323"/>
      <c r="LRL123" s="323"/>
      <c r="LRM123" s="323"/>
      <c r="LRN123" s="323"/>
      <c r="LRO123" s="323"/>
      <c r="LRP123" s="323"/>
      <c r="LRQ123" s="323"/>
      <c r="LRR123" s="323"/>
      <c r="LRS123" s="323"/>
      <c r="LRT123" s="323"/>
      <c r="LRU123" s="323"/>
      <c r="LRV123" s="323"/>
      <c r="LRW123" s="323"/>
      <c r="LRX123" s="323"/>
      <c r="LRY123" s="323"/>
      <c r="LRZ123" s="323"/>
      <c r="LSA123" s="323"/>
      <c r="LSB123" s="323"/>
      <c r="LSC123" s="323"/>
      <c r="LSD123" s="323"/>
      <c r="LSE123" s="323"/>
      <c r="LSF123" s="323"/>
      <c r="LSG123" s="323"/>
      <c r="LSH123" s="323"/>
      <c r="LSI123" s="323"/>
      <c r="LSJ123" s="323"/>
      <c r="LSK123" s="323"/>
      <c r="LSL123" s="323"/>
      <c r="LSM123" s="323"/>
      <c r="LSN123" s="323"/>
      <c r="LSO123" s="323"/>
      <c r="LSP123" s="323"/>
      <c r="LSQ123" s="323"/>
      <c r="LSR123" s="323"/>
      <c r="LSS123" s="323"/>
      <c r="LST123" s="323"/>
      <c r="LSU123" s="323"/>
      <c r="LSV123" s="323"/>
      <c r="LSW123" s="323"/>
      <c r="LSX123" s="323"/>
      <c r="LSY123" s="323"/>
      <c r="LSZ123" s="323"/>
      <c r="LTA123" s="323"/>
      <c r="LTB123" s="323"/>
      <c r="LTC123" s="323"/>
      <c r="LTD123" s="323"/>
      <c r="LTE123" s="323"/>
      <c r="LTF123" s="323"/>
      <c r="LTG123" s="323"/>
      <c r="LTH123" s="323"/>
      <c r="LTI123" s="323"/>
      <c r="LTJ123" s="323"/>
      <c r="LTK123" s="323"/>
      <c r="LTL123" s="323"/>
      <c r="LTM123" s="323"/>
      <c r="LTN123" s="323"/>
      <c r="LTO123" s="323"/>
      <c r="LTP123" s="323"/>
      <c r="LTQ123" s="323"/>
      <c r="LTR123" s="323"/>
      <c r="LTS123" s="323"/>
      <c r="LTT123" s="323"/>
      <c r="LTU123" s="323"/>
      <c r="LTV123" s="323"/>
      <c r="LTW123" s="323"/>
      <c r="LTX123" s="323"/>
      <c r="LTY123" s="323"/>
      <c r="LTZ123" s="323"/>
      <c r="LUA123" s="323"/>
      <c r="LUB123" s="323"/>
      <c r="LUC123" s="323"/>
      <c r="LUD123" s="323"/>
      <c r="LUE123" s="323"/>
      <c r="LUF123" s="323"/>
      <c r="LUG123" s="323"/>
      <c r="LUH123" s="323"/>
      <c r="LUI123" s="323"/>
      <c r="LUJ123" s="323"/>
      <c r="LUK123" s="323"/>
      <c r="LUL123" s="323"/>
      <c r="LUM123" s="323"/>
      <c r="LUN123" s="323"/>
      <c r="LUO123" s="323"/>
      <c r="LUP123" s="323"/>
      <c r="LUQ123" s="323"/>
      <c r="LUR123" s="323"/>
      <c r="LUS123" s="323"/>
      <c r="LUT123" s="323"/>
      <c r="LUU123" s="323"/>
      <c r="LUV123" s="323"/>
      <c r="LUW123" s="323"/>
      <c r="LUX123" s="323"/>
      <c r="LUY123" s="323"/>
      <c r="LUZ123" s="323"/>
      <c r="LVA123" s="323"/>
      <c r="LVB123" s="323"/>
      <c r="LVC123" s="323"/>
      <c r="LVD123" s="323"/>
      <c r="LVE123" s="323"/>
      <c r="LVF123" s="323"/>
      <c r="LVG123" s="323"/>
      <c r="LVH123" s="323"/>
      <c r="LVI123" s="323"/>
      <c r="LVJ123" s="323"/>
      <c r="LVK123" s="323"/>
      <c r="LVL123" s="323"/>
      <c r="LVM123" s="323"/>
      <c r="LVN123" s="323"/>
      <c r="LVO123" s="323"/>
      <c r="LVP123" s="323"/>
      <c r="LVQ123" s="323"/>
      <c r="LVR123" s="323"/>
      <c r="LVS123" s="323"/>
      <c r="LVT123" s="323"/>
      <c r="LVU123" s="323"/>
      <c r="LVV123" s="323"/>
      <c r="LVW123" s="323"/>
      <c r="LVX123" s="323"/>
      <c r="LVY123" s="323"/>
      <c r="LVZ123" s="323"/>
      <c r="LWA123" s="323"/>
      <c r="LWB123" s="323"/>
      <c r="LWC123" s="323"/>
      <c r="LWD123" s="323"/>
      <c r="LWE123" s="323"/>
      <c r="LWF123" s="323"/>
      <c r="LWG123" s="323"/>
      <c r="LWH123" s="323"/>
      <c r="LWI123" s="323"/>
      <c r="LWJ123" s="323"/>
      <c r="LWK123" s="323"/>
      <c r="LWL123" s="323"/>
      <c r="LWM123" s="323"/>
      <c r="LWN123" s="323"/>
      <c r="LWO123" s="323"/>
      <c r="LWP123" s="323"/>
      <c r="LWQ123" s="323"/>
      <c r="LWR123" s="323"/>
      <c r="LWS123" s="323"/>
      <c r="LWT123" s="323"/>
      <c r="LWU123" s="323"/>
      <c r="LWV123" s="323"/>
      <c r="LWW123" s="323"/>
      <c r="LWX123" s="323"/>
      <c r="LWY123" s="323"/>
      <c r="LWZ123" s="323"/>
      <c r="LXA123" s="323"/>
      <c r="LXB123" s="323"/>
      <c r="LXC123" s="323"/>
      <c r="LXD123" s="323"/>
      <c r="LXE123" s="323"/>
      <c r="LXF123" s="323"/>
      <c r="LXG123" s="323"/>
      <c r="LXH123" s="323"/>
      <c r="LXI123" s="323"/>
      <c r="LXJ123" s="323"/>
      <c r="LXK123" s="323"/>
      <c r="LXL123" s="323"/>
      <c r="LXM123" s="323"/>
      <c r="LXN123" s="323"/>
      <c r="LXO123" s="323"/>
      <c r="LXP123" s="323"/>
      <c r="LXQ123" s="323"/>
      <c r="LXR123" s="323"/>
      <c r="LXS123" s="323"/>
      <c r="LXT123" s="323"/>
      <c r="LXU123" s="323"/>
      <c r="LXV123" s="323"/>
      <c r="LXW123" s="323"/>
      <c r="LXX123" s="323"/>
      <c r="LXY123" s="323"/>
      <c r="LXZ123" s="323"/>
      <c r="LYA123" s="323"/>
      <c r="LYB123" s="323"/>
      <c r="LYC123" s="323"/>
      <c r="LYD123" s="323"/>
      <c r="LYE123" s="323"/>
      <c r="LYF123" s="323"/>
      <c r="LYG123" s="323"/>
      <c r="LYH123" s="323"/>
      <c r="LYI123" s="323"/>
      <c r="LYJ123" s="323"/>
      <c r="LYK123" s="323"/>
      <c r="LYL123" s="323"/>
      <c r="LYM123" s="323"/>
      <c r="LYN123" s="323"/>
      <c r="LYO123" s="323"/>
      <c r="LYP123" s="323"/>
      <c r="LYQ123" s="323"/>
      <c r="LYR123" s="323"/>
      <c r="LYS123" s="323"/>
      <c r="LYT123" s="323"/>
      <c r="LYU123" s="323"/>
      <c r="LYV123" s="323"/>
      <c r="LYW123" s="323"/>
      <c r="LYX123" s="323"/>
      <c r="LYY123" s="323"/>
      <c r="LYZ123" s="323"/>
      <c r="LZA123" s="323"/>
      <c r="LZB123" s="323"/>
      <c r="LZC123" s="323"/>
      <c r="LZD123" s="323"/>
      <c r="LZE123" s="323"/>
      <c r="LZF123" s="323"/>
      <c r="LZG123" s="323"/>
      <c r="LZH123" s="323"/>
      <c r="LZI123" s="323"/>
      <c r="LZJ123" s="323"/>
      <c r="LZK123" s="323"/>
      <c r="LZL123" s="323"/>
      <c r="LZM123" s="323"/>
      <c r="LZN123" s="323"/>
      <c r="LZO123" s="323"/>
      <c r="LZP123" s="323"/>
      <c r="LZQ123" s="323"/>
      <c r="LZR123" s="323"/>
      <c r="LZS123" s="323"/>
      <c r="LZT123" s="323"/>
      <c r="LZU123" s="323"/>
      <c r="LZV123" s="323"/>
      <c r="LZW123" s="323"/>
      <c r="LZX123" s="323"/>
      <c r="LZY123" s="323"/>
      <c r="LZZ123" s="323"/>
      <c r="MAA123" s="323"/>
      <c r="MAB123" s="323"/>
      <c r="MAC123" s="323"/>
      <c r="MAD123" s="323"/>
      <c r="MAE123" s="323"/>
      <c r="MAF123" s="323"/>
      <c r="MAG123" s="323"/>
      <c r="MAH123" s="323"/>
      <c r="MAI123" s="323"/>
      <c r="MAJ123" s="323"/>
      <c r="MAK123" s="323"/>
      <c r="MAL123" s="323"/>
      <c r="MAM123" s="323"/>
      <c r="MAN123" s="323"/>
      <c r="MAO123" s="323"/>
      <c r="MAP123" s="323"/>
      <c r="MAQ123" s="323"/>
      <c r="MAR123" s="323"/>
      <c r="MAS123" s="323"/>
      <c r="MAT123" s="323"/>
      <c r="MAU123" s="323"/>
      <c r="MAV123" s="323"/>
      <c r="MAW123" s="323"/>
      <c r="MAX123" s="323"/>
      <c r="MAY123" s="323"/>
      <c r="MAZ123" s="323"/>
      <c r="MBA123" s="323"/>
      <c r="MBB123" s="323"/>
      <c r="MBC123" s="323"/>
      <c r="MBD123" s="323"/>
      <c r="MBE123" s="323"/>
      <c r="MBF123" s="323"/>
      <c r="MBG123" s="323"/>
      <c r="MBH123" s="323"/>
      <c r="MBI123" s="323"/>
      <c r="MBJ123" s="323"/>
      <c r="MBK123" s="323"/>
      <c r="MBL123" s="323"/>
      <c r="MBM123" s="323"/>
      <c r="MBN123" s="323"/>
      <c r="MBO123" s="323"/>
      <c r="MBP123" s="323"/>
      <c r="MBQ123" s="323"/>
      <c r="MBR123" s="323"/>
      <c r="MBS123" s="323"/>
      <c r="MBT123" s="323"/>
      <c r="MBU123" s="323"/>
      <c r="MBV123" s="323"/>
      <c r="MBW123" s="323"/>
      <c r="MBX123" s="323"/>
      <c r="MBY123" s="323"/>
      <c r="MBZ123" s="323"/>
      <c r="MCA123" s="323"/>
      <c r="MCB123" s="323"/>
      <c r="MCC123" s="323"/>
      <c r="MCD123" s="323"/>
      <c r="MCE123" s="323"/>
      <c r="MCF123" s="323"/>
      <c r="MCG123" s="323"/>
      <c r="MCH123" s="323"/>
      <c r="MCI123" s="323"/>
      <c r="MCJ123" s="323"/>
      <c r="MCK123" s="323"/>
      <c r="MCL123" s="323"/>
      <c r="MCM123" s="323"/>
      <c r="MCN123" s="323"/>
      <c r="MCO123" s="323"/>
      <c r="MCP123" s="323"/>
      <c r="MCQ123" s="323"/>
      <c r="MCR123" s="323"/>
      <c r="MCS123" s="323"/>
      <c r="MCT123" s="323"/>
      <c r="MCU123" s="323"/>
      <c r="MCV123" s="323"/>
      <c r="MCW123" s="323"/>
      <c r="MCX123" s="323"/>
      <c r="MCY123" s="323"/>
      <c r="MCZ123" s="323"/>
      <c r="MDA123" s="323"/>
      <c r="MDB123" s="323"/>
      <c r="MDC123" s="323"/>
      <c r="MDD123" s="323"/>
      <c r="MDE123" s="323"/>
      <c r="MDF123" s="323"/>
      <c r="MDG123" s="323"/>
      <c r="MDH123" s="323"/>
      <c r="MDI123" s="323"/>
      <c r="MDJ123" s="323"/>
      <c r="MDK123" s="323"/>
      <c r="MDL123" s="323"/>
      <c r="MDM123" s="323"/>
      <c r="MDN123" s="323"/>
      <c r="MDO123" s="323"/>
      <c r="MDP123" s="323"/>
      <c r="MDQ123" s="323"/>
      <c r="MDR123" s="323"/>
      <c r="MDS123" s="323"/>
      <c r="MDT123" s="323"/>
      <c r="MDU123" s="323"/>
      <c r="MDV123" s="323"/>
      <c r="MDW123" s="323"/>
      <c r="MDX123" s="323"/>
      <c r="MDY123" s="323"/>
      <c r="MDZ123" s="323"/>
      <c r="MEA123" s="323"/>
      <c r="MEB123" s="323"/>
      <c r="MEC123" s="323"/>
      <c r="MED123" s="323"/>
      <c r="MEE123" s="323"/>
      <c r="MEF123" s="323"/>
      <c r="MEG123" s="323"/>
      <c r="MEH123" s="323"/>
      <c r="MEI123" s="323"/>
      <c r="MEJ123" s="323"/>
      <c r="MEK123" s="323"/>
      <c r="MEL123" s="323"/>
      <c r="MEM123" s="323"/>
      <c r="MEN123" s="323"/>
      <c r="MEO123" s="323"/>
      <c r="MEP123" s="323"/>
      <c r="MEQ123" s="323"/>
      <c r="MER123" s="323"/>
      <c r="MES123" s="323"/>
      <c r="MET123" s="323"/>
      <c r="MEU123" s="323"/>
      <c r="MEV123" s="323"/>
      <c r="MEW123" s="323"/>
      <c r="MEX123" s="323"/>
      <c r="MEY123" s="323"/>
      <c r="MEZ123" s="323"/>
      <c r="MFA123" s="323"/>
      <c r="MFB123" s="323"/>
      <c r="MFC123" s="323"/>
      <c r="MFD123" s="323"/>
      <c r="MFE123" s="323"/>
      <c r="MFF123" s="323"/>
      <c r="MFG123" s="323"/>
      <c r="MFH123" s="323"/>
      <c r="MFI123" s="323"/>
      <c r="MFJ123" s="323"/>
      <c r="MFK123" s="323"/>
      <c r="MFL123" s="323"/>
      <c r="MFM123" s="323"/>
      <c r="MFN123" s="323"/>
      <c r="MFO123" s="323"/>
      <c r="MFP123" s="323"/>
      <c r="MFQ123" s="323"/>
      <c r="MFR123" s="323"/>
      <c r="MFS123" s="323"/>
      <c r="MFT123" s="323"/>
      <c r="MFU123" s="323"/>
      <c r="MFV123" s="323"/>
      <c r="MFW123" s="323"/>
      <c r="MFX123" s="323"/>
      <c r="MFY123" s="323"/>
      <c r="MFZ123" s="323"/>
      <c r="MGA123" s="323"/>
      <c r="MGB123" s="323"/>
      <c r="MGC123" s="323"/>
      <c r="MGD123" s="323"/>
      <c r="MGE123" s="323"/>
      <c r="MGF123" s="323"/>
      <c r="MGG123" s="323"/>
      <c r="MGH123" s="323"/>
      <c r="MGI123" s="323"/>
      <c r="MGJ123" s="323"/>
      <c r="MGK123" s="323"/>
      <c r="MGL123" s="323"/>
      <c r="MGM123" s="323"/>
      <c r="MGN123" s="323"/>
      <c r="MGO123" s="323"/>
      <c r="MGP123" s="323"/>
      <c r="MGQ123" s="323"/>
      <c r="MGR123" s="323"/>
      <c r="MGS123" s="323"/>
      <c r="MGT123" s="323"/>
      <c r="MGU123" s="323"/>
      <c r="MGV123" s="323"/>
      <c r="MGW123" s="323"/>
      <c r="MGX123" s="323"/>
      <c r="MGY123" s="323"/>
      <c r="MGZ123" s="323"/>
      <c r="MHA123" s="323"/>
      <c r="MHB123" s="323"/>
      <c r="MHC123" s="323"/>
      <c r="MHD123" s="323"/>
      <c r="MHE123" s="323"/>
      <c r="MHF123" s="323"/>
      <c r="MHG123" s="323"/>
      <c r="MHH123" s="323"/>
      <c r="MHI123" s="323"/>
      <c r="MHJ123" s="323"/>
      <c r="MHK123" s="323"/>
      <c r="MHL123" s="323"/>
      <c r="MHM123" s="323"/>
      <c r="MHN123" s="323"/>
      <c r="MHO123" s="323"/>
      <c r="MHP123" s="323"/>
      <c r="MHQ123" s="323"/>
      <c r="MHR123" s="323"/>
      <c r="MHS123" s="323"/>
      <c r="MHT123" s="323"/>
      <c r="MHU123" s="323"/>
      <c r="MHV123" s="323"/>
      <c r="MHW123" s="323"/>
      <c r="MHX123" s="323"/>
      <c r="MHY123" s="323"/>
      <c r="MHZ123" s="323"/>
      <c r="MIA123" s="323"/>
      <c r="MIB123" s="323"/>
      <c r="MIC123" s="323"/>
      <c r="MID123" s="323"/>
      <c r="MIE123" s="323"/>
      <c r="MIF123" s="323"/>
      <c r="MIG123" s="323"/>
      <c r="MIH123" s="323"/>
      <c r="MII123" s="323"/>
      <c r="MIJ123" s="323"/>
      <c r="MIK123" s="323"/>
      <c r="MIL123" s="323"/>
      <c r="MIM123" s="323"/>
      <c r="MIN123" s="323"/>
      <c r="MIO123" s="323"/>
      <c r="MIP123" s="323"/>
      <c r="MIQ123" s="323"/>
      <c r="MIR123" s="323"/>
      <c r="MIS123" s="323"/>
      <c r="MIT123" s="323"/>
      <c r="MIU123" s="323"/>
      <c r="MIV123" s="323"/>
      <c r="MIW123" s="323"/>
      <c r="MIX123" s="323"/>
      <c r="MIY123" s="323"/>
      <c r="MIZ123" s="323"/>
      <c r="MJA123" s="323"/>
      <c r="MJB123" s="323"/>
      <c r="MJC123" s="323"/>
      <c r="MJD123" s="323"/>
      <c r="MJE123" s="323"/>
      <c r="MJF123" s="323"/>
      <c r="MJG123" s="323"/>
      <c r="MJH123" s="323"/>
      <c r="MJI123" s="323"/>
      <c r="MJJ123" s="323"/>
      <c r="MJK123" s="323"/>
      <c r="MJL123" s="323"/>
      <c r="MJM123" s="323"/>
      <c r="MJN123" s="323"/>
      <c r="MJO123" s="323"/>
      <c r="MJP123" s="323"/>
      <c r="MJQ123" s="323"/>
      <c r="MJR123" s="323"/>
      <c r="MJS123" s="323"/>
      <c r="MJT123" s="323"/>
      <c r="MJU123" s="323"/>
      <c r="MJV123" s="323"/>
      <c r="MJW123" s="323"/>
      <c r="MJX123" s="323"/>
      <c r="MJY123" s="323"/>
      <c r="MJZ123" s="323"/>
      <c r="MKA123" s="323"/>
      <c r="MKB123" s="323"/>
      <c r="MKC123" s="323"/>
      <c r="MKD123" s="323"/>
      <c r="MKE123" s="323"/>
      <c r="MKF123" s="323"/>
      <c r="MKG123" s="323"/>
      <c r="MKH123" s="323"/>
      <c r="MKI123" s="323"/>
      <c r="MKJ123" s="323"/>
      <c r="MKK123" s="323"/>
      <c r="MKL123" s="323"/>
      <c r="MKM123" s="323"/>
      <c r="MKN123" s="323"/>
      <c r="MKO123" s="323"/>
      <c r="MKP123" s="323"/>
      <c r="MKQ123" s="323"/>
      <c r="MKR123" s="323"/>
      <c r="MKS123" s="323"/>
      <c r="MKT123" s="323"/>
      <c r="MKU123" s="323"/>
      <c r="MKV123" s="323"/>
      <c r="MKW123" s="323"/>
      <c r="MKX123" s="323"/>
      <c r="MKY123" s="323"/>
      <c r="MKZ123" s="323"/>
      <c r="MLA123" s="323"/>
      <c r="MLB123" s="323"/>
      <c r="MLC123" s="323"/>
      <c r="MLD123" s="323"/>
      <c r="MLE123" s="323"/>
      <c r="MLF123" s="323"/>
      <c r="MLG123" s="323"/>
      <c r="MLH123" s="323"/>
      <c r="MLI123" s="323"/>
      <c r="MLJ123" s="323"/>
      <c r="MLK123" s="323"/>
      <c r="MLL123" s="323"/>
      <c r="MLM123" s="323"/>
      <c r="MLN123" s="323"/>
      <c r="MLO123" s="323"/>
      <c r="MLP123" s="323"/>
      <c r="MLQ123" s="323"/>
      <c r="MLR123" s="323"/>
      <c r="MLS123" s="323"/>
      <c r="MLT123" s="323"/>
      <c r="MLU123" s="323"/>
      <c r="MLV123" s="323"/>
      <c r="MLW123" s="323"/>
      <c r="MLX123" s="323"/>
      <c r="MLY123" s="323"/>
      <c r="MLZ123" s="323"/>
      <c r="MMA123" s="323"/>
      <c r="MMB123" s="323"/>
      <c r="MMC123" s="323"/>
      <c r="MMD123" s="323"/>
      <c r="MME123" s="323"/>
      <c r="MMF123" s="323"/>
      <c r="MMG123" s="323"/>
      <c r="MMH123" s="323"/>
      <c r="MMI123" s="323"/>
      <c r="MMJ123" s="323"/>
      <c r="MMK123" s="323"/>
      <c r="MML123" s="323"/>
      <c r="MMM123" s="323"/>
      <c r="MMN123" s="323"/>
      <c r="MMO123" s="323"/>
      <c r="MMP123" s="323"/>
      <c r="MMQ123" s="323"/>
      <c r="MMR123" s="323"/>
      <c r="MMS123" s="323"/>
      <c r="MMT123" s="323"/>
      <c r="MMU123" s="323"/>
      <c r="MMV123" s="323"/>
      <c r="MMW123" s="323"/>
      <c r="MMX123" s="323"/>
      <c r="MMY123" s="323"/>
      <c r="MMZ123" s="323"/>
      <c r="MNA123" s="323"/>
      <c r="MNB123" s="323"/>
      <c r="MNC123" s="323"/>
      <c r="MND123" s="323"/>
      <c r="MNE123" s="323"/>
      <c r="MNF123" s="323"/>
      <c r="MNG123" s="323"/>
      <c r="MNH123" s="323"/>
      <c r="MNI123" s="323"/>
      <c r="MNJ123" s="323"/>
      <c r="MNK123" s="323"/>
      <c r="MNL123" s="323"/>
      <c r="MNM123" s="323"/>
      <c r="MNN123" s="323"/>
      <c r="MNO123" s="323"/>
      <c r="MNP123" s="323"/>
      <c r="MNQ123" s="323"/>
      <c r="MNR123" s="323"/>
      <c r="MNS123" s="323"/>
      <c r="MNT123" s="323"/>
      <c r="MNU123" s="323"/>
      <c r="MNV123" s="323"/>
      <c r="MNW123" s="323"/>
      <c r="MNX123" s="323"/>
      <c r="MNY123" s="323"/>
      <c r="MNZ123" s="323"/>
      <c r="MOA123" s="323"/>
      <c r="MOB123" s="323"/>
      <c r="MOC123" s="323"/>
      <c r="MOD123" s="323"/>
      <c r="MOE123" s="323"/>
      <c r="MOF123" s="323"/>
      <c r="MOG123" s="323"/>
      <c r="MOH123" s="323"/>
      <c r="MOI123" s="323"/>
      <c r="MOJ123" s="323"/>
      <c r="MOK123" s="323"/>
      <c r="MOL123" s="323"/>
      <c r="MOM123" s="323"/>
      <c r="MON123" s="323"/>
      <c r="MOO123" s="323"/>
      <c r="MOP123" s="323"/>
      <c r="MOQ123" s="323"/>
      <c r="MOR123" s="323"/>
      <c r="MOS123" s="323"/>
      <c r="MOT123" s="323"/>
      <c r="MOU123" s="323"/>
      <c r="MOV123" s="323"/>
      <c r="MOW123" s="323"/>
      <c r="MOX123" s="323"/>
      <c r="MOY123" s="323"/>
      <c r="MOZ123" s="323"/>
      <c r="MPA123" s="323"/>
      <c r="MPB123" s="323"/>
      <c r="MPC123" s="323"/>
      <c r="MPD123" s="323"/>
      <c r="MPE123" s="323"/>
      <c r="MPF123" s="323"/>
      <c r="MPG123" s="323"/>
      <c r="MPH123" s="323"/>
      <c r="MPI123" s="323"/>
      <c r="MPJ123" s="323"/>
      <c r="MPK123" s="323"/>
      <c r="MPL123" s="323"/>
      <c r="MPM123" s="323"/>
      <c r="MPN123" s="323"/>
      <c r="MPO123" s="323"/>
      <c r="MPP123" s="323"/>
      <c r="MPQ123" s="323"/>
      <c r="MPR123" s="323"/>
      <c r="MPS123" s="323"/>
      <c r="MPT123" s="323"/>
      <c r="MPU123" s="323"/>
      <c r="MPV123" s="323"/>
      <c r="MPW123" s="323"/>
      <c r="MPX123" s="323"/>
      <c r="MPY123" s="323"/>
      <c r="MPZ123" s="323"/>
      <c r="MQA123" s="323"/>
      <c r="MQB123" s="323"/>
      <c r="MQC123" s="323"/>
      <c r="MQD123" s="323"/>
      <c r="MQE123" s="323"/>
      <c r="MQF123" s="323"/>
      <c r="MQG123" s="323"/>
      <c r="MQH123" s="323"/>
      <c r="MQI123" s="323"/>
      <c r="MQJ123" s="323"/>
      <c r="MQK123" s="323"/>
      <c r="MQL123" s="323"/>
      <c r="MQM123" s="323"/>
      <c r="MQN123" s="323"/>
      <c r="MQO123" s="323"/>
      <c r="MQP123" s="323"/>
      <c r="MQQ123" s="323"/>
      <c r="MQR123" s="323"/>
      <c r="MQS123" s="323"/>
      <c r="MQT123" s="323"/>
      <c r="MQU123" s="323"/>
      <c r="MQV123" s="323"/>
      <c r="MQW123" s="323"/>
      <c r="MQX123" s="323"/>
      <c r="MQY123" s="323"/>
      <c r="MQZ123" s="323"/>
      <c r="MRA123" s="323"/>
      <c r="MRB123" s="323"/>
      <c r="MRC123" s="323"/>
      <c r="MRD123" s="323"/>
      <c r="MRE123" s="323"/>
      <c r="MRF123" s="323"/>
      <c r="MRG123" s="323"/>
      <c r="MRH123" s="323"/>
      <c r="MRI123" s="323"/>
      <c r="MRJ123" s="323"/>
      <c r="MRK123" s="323"/>
      <c r="MRL123" s="323"/>
      <c r="MRM123" s="323"/>
      <c r="MRN123" s="323"/>
      <c r="MRO123" s="323"/>
      <c r="MRP123" s="323"/>
      <c r="MRQ123" s="323"/>
      <c r="MRR123" s="323"/>
      <c r="MRS123" s="323"/>
      <c r="MRT123" s="323"/>
      <c r="MRU123" s="323"/>
      <c r="MRV123" s="323"/>
      <c r="MRW123" s="323"/>
      <c r="MRX123" s="323"/>
      <c r="MRY123" s="323"/>
      <c r="MRZ123" s="323"/>
      <c r="MSA123" s="323"/>
      <c r="MSB123" s="323"/>
      <c r="MSC123" s="323"/>
      <c r="MSD123" s="323"/>
      <c r="MSE123" s="323"/>
      <c r="MSF123" s="323"/>
      <c r="MSG123" s="323"/>
      <c r="MSH123" s="323"/>
      <c r="MSI123" s="323"/>
      <c r="MSJ123" s="323"/>
      <c r="MSK123" s="323"/>
      <c r="MSL123" s="323"/>
      <c r="MSM123" s="323"/>
      <c r="MSN123" s="323"/>
      <c r="MSO123" s="323"/>
      <c r="MSP123" s="323"/>
      <c r="MSQ123" s="323"/>
      <c r="MSR123" s="323"/>
      <c r="MSS123" s="323"/>
      <c r="MST123" s="323"/>
      <c r="MSU123" s="323"/>
      <c r="MSV123" s="323"/>
      <c r="MSW123" s="323"/>
      <c r="MSX123" s="323"/>
      <c r="MSY123" s="323"/>
      <c r="MSZ123" s="323"/>
      <c r="MTA123" s="323"/>
      <c r="MTB123" s="323"/>
      <c r="MTC123" s="323"/>
      <c r="MTD123" s="323"/>
      <c r="MTE123" s="323"/>
      <c r="MTF123" s="323"/>
      <c r="MTG123" s="323"/>
      <c r="MTH123" s="323"/>
      <c r="MTI123" s="323"/>
      <c r="MTJ123" s="323"/>
      <c r="MTK123" s="323"/>
      <c r="MTL123" s="323"/>
      <c r="MTM123" s="323"/>
      <c r="MTN123" s="323"/>
      <c r="MTO123" s="323"/>
      <c r="MTP123" s="323"/>
      <c r="MTQ123" s="323"/>
      <c r="MTR123" s="323"/>
      <c r="MTS123" s="323"/>
      <c r="MTT123" s="323"/>
      <c r="MTU123" s="323"/>
      <c r="MTV123" s="323"/>
      <c r="MTW123" s="323"/>
      <c r="MTX123" s="323"/>
      <c r="MTY123" s="323"/>
      <c r="MTZ123" s="323"/>
      <c r="MUA123" s="323"/>
      <c r="MUB123" s="323"/>
      <c r="MUC123" s="323"/>
      <c r="MUD123" s="323"/>
      <c r="MUE123" s="323"/>
      <c r="MUF123" s="323"/>
      <c r="MUG123" s="323"/>
      <c r="MUH123" s="323"/>
      <c r="MUI123" s="323"/>
      <c r="MUJ123" s="323"/>
      <c r="MUK123" s="323"/>
      <c r="MUL123" s="323"/>
      <c r="MUM123" s="323"/>
      <c r="MUN123" s="323"/>
      <c r="MUO123" s="323"/>
      <c r="MUP123" s="323"/>
      <c r="MUQ123" s="323"/>
      <c r="MUR123" s="323"/>
      <c r="MUS123" s="323"/>
      <c r="MUT123" s="323"/>
      <c r="MUU123" s="323"/>
      <c r="MUV123" s="323"/>
      <c r="MUW123" s="323"/>
      <c r="MUX123" s="323"/>
      <c r="MUY123" s="323"/>
      <c r="MUZ123" s="323"/>
      <c r="MVA123" s="323"/>
      <c r="MVB123" s="323"/>
      <c r="MVC123" s="323"/>
      <c r="MVD123" s="323"/>
      <c r="MVE123" s="323"/>
      <c r="MVF123" s="323"/>
      <c r="MVG123" s="323"/>
      <c r="MVH123" s="323"/>
      <c r="MVI123" s="323"/>
      <c r="MVJ123" s="323"/>
      <c r="MVK123" s="323"/>
      <c r="MVL123" s="323"/>
      <c r="MVM123" s="323"/>
      <c r="MVN123" s="323"/>
      <c r="MVO123" s="323"/>
      <c r="MVP123" s="323"/>
      <c r="MVQ123" s="323"/>
      <c r="MVR123" s="323"/>
      <c r="MVS123" s="323"/>
      <c r="MVT123" s="323"/>
      <c r="MVU123" s="323"/>
      <c r="MVV123" s="323"/>
      <c r="MVW123" s="323"/>
      <c r="MVX123" s="323"/>
      <c r="MVY123" s="323"/>
      <c r="MVZ123" s="323"/>
      <c r="MWA123" s="323"/>
      <c r="MWB123" s="323"/>
      <c r="MWC123" s="323"/>
      <c r="MWD123" s="323"/>
      <c r="MWE123" s="323"/>
      <c r="MWF123" s="323"/>
      <c r="MWG123" s="323"/>
      <c r="MWH123" s="323"/>
      <c r="MWI123" s="323"/>
      <c r="MWJ123" s="323"/>
      <c r="MWK123" s="323"/>
      <c r="MWL123" s="323"/>
      <c r="MWM123" s="323"/>
      <c r="MWN123" s="323"/>
      <c r="MWO123" s="323"/>
      <c r="MWP123" s="323"/>
      <c r="MWQ123" s="323"/>
      <c r="MWR123" s="323"/>
      <c r="MWS123" s="323"/>
      <c r="MWT123" s="323"/>
      <c r="MWU123" s="323"/>
      <c r="MWV123" s="323"/>
      <c r="MWW123" s="323"/>
      <c r="MWX123" s="323"/>
      <c r="MWY123" s="323"/>
      <c r="MWZ123" s="323"/>
      <c r="MXA123" s="323"/>
      <c r="MXB123" s="323"/>
      <c r="MXC123" s="323"/>
      <c r="MXD123" s="323"/>
      <c r="MXE123" s="323"/>
      <c r="MXF123" s="323"/>
      <c r="MXG123" s="323"/>
      <c r="MXH123" s="323"/>
      <c r="MXI123" s="323"/>
      <c r="MXJ123" s="323"/>
      <c r="MXK123" s="323"/>
      <c r="MXL123" s="323"/>
      <c r="MXM123" s="323"/>
      <c r="MXN123" s="323"/>
      <c r="MXO123" s="323"/>
      <c r="MXP123" s="323"/>
      <c r="MXQ123" s="323"/>
      <c r="MXR123" s="323"/>
      <c r="MXS123" s="323"/>
      <c r="MXT123" s="323"/>
      <c r="MXU123" s="323"/>
      <c r="MXV123" s="323"/>
      <c r="MXW123" s="323"/>
      <c r="MXX123" s="323"/>
      <c r="MXY123" s="323"/>
      <c r="MXZ123" s="323"/>
      <c r="MYA123" s="323"/>
      <c r="MYB123" s="323"/>
      <c r="MYC123" s="323"/>
      <c r="MYD123" s="323"/>
      <c r="MYE123" s="323"/>
      <c r="MYF123" s="323"/>
      <c r="MYG123" s="323"/>
      <c r="MYH123" s="323"/>
      <c r="MYI123" s="323"/>
      <c r="MYJ123" s="323"/>
      <c r="MYK123" s="323"/>
      <c r="MYL123" s="323"/>
      <c r="MYM123" s="323"/>
      <c r="MYN123" s="323"/>
      <c r="MYO123" s="323"/>
      <c r="MYP123" s="323"/>
      <c r="MYQ123" s="323"/>
      <c r="MYR123" s="323"/>
      <c r="MYS123" s="323"/>
      <c r="MYT123" s="323"/>
      <c r="MYU123" s="323"/>
      <c r="MYV123" s="323"/>
      <c r="MYW123" s="323"/>
      <c r="MYX123" s="323"/>
      <c r="MYY123" s="323"/>
      <c r="MYZ123" s="323"/>
      <c r="MZA123" s="323"/>
      <c r="MZB123" s="323"/>
      <c r="MZC123" s="323"/>
      <c r="MZD123" s="323"/>
      <c r="MZE123" s="323"/>
      <c r="MZF123" s="323"/>
      <c r="MZG123" s="323"/>
      <c r="MZH123" s="323"/>
      <c r="MZI123" s="323"/>
      <c r="MZJ123" s="323"/>
      <c r="MZK123" s="323"/>
      <c r="MZL123" s="323"/>
      <c r="MZM123" s="323"/>
      <c r="MZN123" s="323"/>
      <c r="MZO123" s="323"/>
      <c r="MZP123" s="323"/>
      <c r="MZQ123" s="323"/>
      <c r="MZR123" s="323"/>
      <c r="MZS123" s="323"/>
      <c r="MZT123" s="323"/>
      <c r="MZU123" s="323"/>
      <c r="MZV123" s="323"/>
      <c r="MZW123" s="323"/>
      <c r="MZX123" s="323"/>
      <c r="MZY123" s="323"/>
      <c r="MZZ123" s="323"/>
      <c r="NAA123" s="323"/>
      <c r="NAB123" s="323"/>
      <c r="NAC123" s="323"/>
      <c r="NAD123" s="323"/>
      <c r="NAE123" s="323"/>
      <c r="NAF123" s="323"/>
      <c r="NAG123" s="323"/>
      <c r="NAH123" s="323"/>
      <c r="NAI123" s="323"/>
      <c r="NAJ123" s="323"/>
      <c r="NAK123" s="323"/>
      <c r="NAL123" s="323"/>
      <c r="NAM123" s="323"/>
      <c r="NAN123" s="323"/>
      <c r="NAO123" s="323"/>
      <c r="NAP123" s="323"/>
      <c r="NAQ123" s="323"/>
      <c r="NAR123" s="323"/>
      <c r="NAS123" s="323"/>
      <c r="NAT123" s="323"/>
      <c r="NAU123" s="323"/>
      <c r="NAV123" s="323"/>
      <c r="NAW123" s="323"/>
      <c r="NAX123" s="323"/>
      <c r="NAY123" s="323"/>
      <c r="NAZ123" s="323"/>
      <c r="NBA123" s="323"/>
      <c r="NBB123" s="323"/>
      <c r="NBC123" s="323"/>
      <c r="NBD123" s="323"/>
      <c r="NBE123" s="323"/>
      <c r="NBF123" s="323"/>
      <c r="NBG123" s="323"/>
      <c r="NBH123" s="323"/>
      <c r="NBI123" s="323"/>
      <c r="NBJ123" s="323"/>
      <c r="NBK123" s="323"/>
      <c r="NBL123" s="323"/>
      <c r="NBM123" s="323"/>
      <c r="NBN123" s="323"/>
      <c r="NBO123" s="323"/>
      <c r="NBP123" s="323"/>
      <c r="NBQ123" s="323"/>
      <c r="NBR123" s="323"/>
      <c r="NBS123" s="323"/>
      <c r="NBT123" s="323"/>
      <c r="NBU123" s="323"/>
      <c r="NBV123" s="323"/>
      <c r="NBW123" s="323"/>
      <c r="NBX123" s="323"/>
      <c r="NBY123" s="323"/>
      <c r="NBZ123" s="323"/>
      <c r="NCA123" s="323"/>
      <c r="NCB123" s="323"/>
      <c r="NCC123" s="323"/>
      <c r="NCD123" s="323"/>
      <c r="NCE123" s="323"/>
      <c r="NCF123" s="323"/>
      <c r="NCG123" s="323"/>
      <c r="NCH123" s="323"/>
      <c r="NCI123" s="323"/>
      <c r="NCJ123" s="323"/>
      <c r="NCK123" s="323"/>
      <c r="NCL123" s="323"/>
      <c r="NCM123" s="323"/>
      <c r="NCN123" s="323"/>
      <c r="NCO123" s="323"/>
      <c r="NCP123" s="323"/>
      <c r="NCQ123" s="323"/>
      <c r="NCR123" s="323"/>
      <c r="NCS123" s="323"/>
      <c r="NCT123" s="323"/>
      <c r="NCU123" s="323"/>
      <c r="NCV123" s="323"/>
      <c r="NCW123" s="323"/>
      <c r="NCX123" s="323"/>
      <c r="NCY123" s="323"/>
      <c r="NCZ123" s="323"/>
      <c r="NDA123" s="323"/>
      <c r="NDB123" s="323"/>
      <c r="NDC123" s="323"/>
      <c r="NDD123" s="323"/>
      <c r="NDE123" s="323"/>
      <c r="NDF123" s="323"/>
      <c r="NDG123" s="323"/>
      <c r="NDH123" s="323"/>
      <c r="NDI123" s="323"/>
      <c r="NDJ123" s="323"/>
      <c r="NDK123" s="323"/>
      <c r="NDL123" s="323"/>
      <c r="NDM123" s="323"/>
      <c r="NDN123" s="323"/>
      <c r="NDO123" s="323"/>
      <c r="NDP123" s="323"/>
      <c r="NDQ123" s="323"/>
      <c r="NDR123" s="323"/>
      <c r="NDS123" s="323"/>
      <c r="NDT123" s="323"/>
      <c r="NDU123" s="323"/>
      <c r="NDV123" s="323"/>
      <c r="NDW123" s="323"/>
      <c r="NDX123" s="323"/>
      <c r="NDY123" s="323"/>
      <c r="NDZ123" s="323"/>
      <c r="NEA123" s="323"/>
      <c r="NEB123" s="323"/>
      <c r="NEC123" s="323"/>
      <c r="NED123" s="323"/>
      <c r="NEE123" s="323"/>
      <c r="NEF123" s="323"/>
      <c r="NEG123" s="323"/>
      <c r="NEH123" s="323"/>
      <c r="NEI123" s="323"/>
      <c r="NEJ123" s="323"/>
      <c r="NEK123" s="323"/>
      <c r="NEL123" s="323"/>
      <c r="NEM123" s="323"/>
      <c r="NEN123" s="323"/>
      <c r="NEO123" s="323"/>
      <c r="NEP123" s="323"/>
      <c r="NEQ123" s="323"/>
      <c r="NER123" s="323"/>
      <c r="NES123" s="323"/>
      <c r="NET123" s="323"/>
      <c r="NEU123" s="323"/>
      <c r="NEV123" s="323"/>
      <c r="NEW123" s="323"/>
      <c r="NEX123" s="323"/>
      <c r="NEY123" s="323"/>
      <c r="NEZ123" s="323"/>
      <c r="NFA123" s="323"/>
      <c r="NFB123" s="323"/>
      <c r="NFC123" s="323"/>
      <c r="NFD123" s="323"/>
      <c r="NFE123" s="323"/>
      <c r="NFF123" s="323"/>
      <c r="NFG123" s="323"/>
      <c r="NFH123" s="323"/>
      <c r="NFI123" s="323"/>
      <c r="NFJ123" s="323"/>
      <c r="NFK123" s="323"/>
      <c r="NFL123" s="323"/>
      <c r="NFM123" s="323"/>
      <c r="NFN123" s="323"/>
      <c r="NFO123" s="323"/>
      <c r="NFP123" s="323"/>
      <c r="NFQ123" s="323"/>
      <c r="NFR123" s="323"/>
      <c r="NFS123" s="323"/>
      <c r="NFT123" s="323"/>
      <c r="NFU123" s="323"/>
      <c r="NFV123" s="323"/>
      <c r="NFW123" s="323"/>
      <c r="NFX123" s="323"/>
      <c r="NFY123" s="323"/>
      <c r="NFZ123" s="323"/>
      <c r="NGA123" s="323"/>
      <c r="NGB123" s="323"/>
      <c r="NGC123" s="323"/>
      <c r="NGD123" s="323"/>
      <c r="NGE123" s="323"/>
      <c r="NGF123" s="323"/>
      <c r="NGG123" s="323"/>
      <c r="NGH123" s="323"/>
      <c r="NGI123" s="323"/>
      <c r="NGJ123" s="323"/>
      <c r="NGK123" s="323"/>
      <c r="NGL123" s="323"/>
      <c r="NGM123" s="323"/>
      <c r="NGN123" s="323"/>
      <c r="NGO123" s="323"/>
      <c r="NGP123" s="323"/>
      <c r="NGQ123" s="323"/>
      <c r="NGR123" s="323"/>
      <c r="NGS123" s="323"/>
      <c r="NGT123" s="323"/>
      <c r="NGU123" s="323"/>
      <c r="NGV123" s="323"/>
      <c r="NGW123" s="323"/>
      <c r="NGX123" s="323"/>
      <c r="NGY123" s="323"/>
      <c r="NGZ123" s="323"/>
      <c r="NHA123" s="323"/>
      <c r="NHB123" s="323"/>
      <c r="NHC123" s="323"/>
      <c r="NHD123" s="323"/>
      <c r="NHE123" s="323"/>
      <c r="NHF123" s="323"/>
      <c r="NHG123" s="323"/>
      <c r="NHH123" s="323"/>
      <c r="NHI123" s="323"/>
      <c r="NHJ123" s="323"/>
      <c r="NHK123" s="323"/>
      <c r="NHL123" s="323"/>
      <c r="NHM123" s="323"/>
      <c r="NHN123" s="323"/>
      <c r="NHO123" s="323"/>
      <c r="NHP123" s="323"/>
      <c r="NHQ123" s="323"/>
      <c r="NHR123" s="323"/>
      <c r="NHS123" s="323"/>
      <c r="NHT123" s="323"/>
      <c r="NHU123" s="323"/>
      <c r="NHV123" s="323"/>
      <c r="NHW123" s="323"/>
      <c r="NHX123" s="323"/>
      <c r="NHY123" s="323"/>
      <c r="NHZ123" s="323"/>
      <c r="NIA123" s="323"/>
      <c r="NIB123" s="323"/>
      <c r="NIC123" s="323"/>
      <c r="NID123" s="323"/>
      <c r="NIE123" s="323"/>
      <c r="NIF123" s="323"/>
      <c r="NIG123" s="323"/>
      <c r="NIH123" s="323"/>
      <c r="NII123" s="323"/>
      <c r="NIJ123" s="323"/>
      <c r="NIK123" s="323"/>
      <c r="NIL123" s="323"/>
      <c r="NIM123" s="323"/>
      <c r="NIN123" s="323"/>
      <c r="NIO123" s="323"/>
      <c r="NIP123" s="323"/>
      <c r="NIQ123" s="323"/>
      <c r="NIR123" s="323"/>
      <c r="NIS123" s="323"/>
      <c r="NIT123" s="323"/>
      <c r="NIU123" s="323"/>
      <c r="NIV123" s="323"/>
      <c r="NIW123" s="323"/>
      <c r="NIX123" s="323"/>
      <c r="NIY123" s="323"/>
      <c r="NIZ123" s="323"/>
      <c r="NJA123" s="323"/>
      <c r="NJB123" s="323"/>
      <c r="NJC123" s="323"/>
      <c r="NJD123" s="323"/>
      <c r="NJE123" s="323"/>
      <c r="NJF123" s="323"/>
      <c r="NJG123" s="323"/>
      <c r="NJH123" s="323"/>
      <c r="NJI123" s="323"/>
      <c r="NJJ123" s="323"/>
      <c r="NJK123" s="323"/>
      <c r="NJL123" s="323"/>
      <c r="NJM123" s="323"/>
      <c r="NJN123" s="323"/>
      <c r="NJO123" s="323"/>
      <c r="NJP123" s="323"/>
      <c r="NJQ123" s="323"/>
      <c r="NJR123" s="323"/>
      <c r="NJS123" s="323"/>
      <c r="NJT123" s="323"/>
      <c r="NJU123" s="323"/>
      <c r="NJV123" s="323"/>
      <c r="NJW123" s="323"/>
      <c r="NJX123" s="323"/>
      <c r="NJY123" s="323"/>
      <c r="NJZ123" s="323"/>
      <c r="NKA123" s="323"/>
      <c r="NKB123" s="323"/>
      <c r="NKC123" s="323"/>
      <c r="NKD123" s="323"/>
      <c r="NKE123" s="323"/>
      <c r="NKF123" s="323"/>
      <c r="NKG123" s="323"/>
      <c r="NKH123" s="323"/>
      <c r="NKI123" s="323"/>
      <c r="NKJ123" s="323"/>
      <c r="NKK123" s="323"/>
      <c r="NKL123" s="323"/>
      <c r="NKM123" s="323"/>
      <c r="NKN123" s="323"/>
      <c r="NKO123" s="323"/>
      <c r="NKP123" s="323"/>
      <c r="NKQ123" s="323"/>
      <c r="NKR123" s="323"/>
      <c r="NKS123" s="323"/>
      <c r="NKT123" s="323"/>
      <c r="NKU123" s="323"/>
      <c r="NKV123" s="323"/>
      <c r="NKW123" s="323"/>
      <c r="NKX123" s="323"/>
      <c r="NKY123" s="323"/>
      <c r="NKZ123" s="323"/>
      <c r="NLA123" s="323"/>
      <c r="NLB123" s="323"/>
      <c r="NLC123" s="323"/>
      <c r="NLD123" s="323"/>
      <c r="NLE123" s="323"/>
      <c r="NLF123" s="323"/>
      <c r="NLG123" s="323"/>
      <c r="NLH123" s="323"/>
      <c r="NLI123" s="323"/>
      <c r="NLJ123" s="323"/>
      <c r="NLK123" s="323"/>
      <c r="NLL123" s="323"/>
      <c r="NLM123" s="323"/>
      <c r="NLN123" s="323"/>
      <c r="NLO123" s="323"/>
      <c r="NLP123" s="323"/>
      <c r="NLQ123" s="323"/>
      <c r="NLR123" s="323"/>
      <c r="NLS123" s="323"/>
      <c r="NLT123" s="323"/>
      <c r="NLU123" s="323"/>
      <c r="NLV123" s="323"/>
      <c r="NLW123" s="323"/>
      <c r="NLX123" s="323"/>
      <c r="NLY123" s="323"/>
      <c r="NLZ123" s="323"/>
      <c r="NMA123" s="323"/>
      <c r="NMB123" s="323"/>
      <c r="NMC123" s="323"/>
      <c r="NMD123" s="323"/>
      <c r="NME123" s="323"/>
      <c r="NMF123" s="323"/>
      <c r="NMG123" s="323"/>
      <c r="NMH123" s="323"/>
      <c r="NMI123" s="323"/>
      <c r="NMJ123" s="323"/>
      <c r="NMK123" s="323"/>
      <c r="NML123" s="323"/>
      <c r="NMM123" s="323"/>
      <c r="NMN123" s="323"/>
      <c r="NMO123" s="323"/>
      <c r="NMP123" s="323"/>
      <c r="NMQ123" s="323"/>
      <c r="NMR123" s="323"/>
      <c r="NMS123" s="323"/>
      <c r="NMT123" s="323"/>
      <c r="NMU123" s="323"/>
      <c r="NMV123" s="323"/>
      <c r="NMW123" s="323"/>
      <c r="NMX123" s="323"/>
      <c r="NMY123" s="323"/>
      <c r="NMZ123" s="323"/>
      <c r="NNA123" s="323"/>
      <c r="NNB123" s="323"/>
      <c r="NNC123" s="323"/>
      <c r="NND123" s="323"/>
      <c r="NNE123" s="323"/>
      <c r="NNF123" s="323"/>
      <c r="NNG123" s="323"/>
      <c r="NNH123" s="323"/>
      <c r="NNI123" s="323"/>
      <c r="NNJ123" s="323"/>
      <c r="NNK123" s="323"/>
      <c r="NNL123" s="323"/>
      <c r="NNM123" s="323"/>
      <c r="NNN123" s="323"/>
      <c r="NNO123" s="323"/>
      <c r="NNP123" s="323"/>
      <c r="NNQ123" s="323"/>
      <c r="NNR123" s="323"/>
      <c r="NNS123" s="323"/>
      <c r="NNT123" s="323"/>
      <c r="NNU123" s="323"/>
      <c r="NNV123" s="323"/>
      <c r="NNW123" s="323"/>
      <c r="NNX123" s="323"/>
      <c r="NNY123" s="323"/>
      <c r="NNZ123" s="323"/>
      <c r="NOA123" s="323"/>
      <c r="NOB123" s="323"/>
      <c r="NOC123" s="323"/>
      <c r="NOD123" s="323"/>
      <c r="NOE123" s="323"/>
      <c r="NOF123" s="323"/>
      <c r="NOG123" s="323"/>
      <c r="NOH123" s="323"/>
      <c r="NOI123" s="323"/>
      <c r="NOJ123" s="323"/>
      <c r="NOK123" s="323"/>
      <c r="NOL123" s="323"/>
      <c r="NOM123" s="323"/>
      <c r="NON123" s="323"/>
      <c r="NOO123" s="323"/>
      <c r="NOP123" s="323"/>
      <c r="NOQ123" s="323"/>
      <c r="NOR123" s="323"/>
      <c r="NOS123" s="323"/>
      <c r="NOT123" s="323"/>
      <c r="NOU123" s="323"/>
      <c r="NOV123" s="323"/>
      <c r="NOW123" s="323"/>
      <c r="NOX123" s="323"/>
      <c r="NOY123" s="323"/>
      <c r="NOZ123" s="323"/>
      <c r="NPA123" s="323"/>
      <c r="NPB123" s="323"/>
      <c r="NPC123" s="323"/>
      <c r="NPD123" s="323"/>
      <c r="NPE123" s="323"/>
      <c r="NPF123" s="323"/>
      <c r="NPG123" s="323"/>
      <c r="NPH123" s="323"/>
      <c r="NPI123" s="323"/>
      <c r="NPJ123" s="323"/>
      <c r="NPK123" s="323"/>
      <c r="NPL123" s="323"/>
      <c r="NPM123" s="323"/>
      <c r="NPN123" s="323"/>
      <c r="NPO123" s="323"/>
      <c r="NPP123" s="323"/>
      <c r="NPQ123" s="323"/>
      <c r="NPR123" s="323"/>
      <c r="NPS123" s="323"/>
      <c r="NPT123" s="323"/>
      <c r="NPU123" s="323"/>
      <c r="NPV123" s="323"/>
      <c r="NPW123" s="323"/>
      <c r="NPX123" s="323"/>
      <c r="NPY123" s="323"/>
      <c r="NPZ123" s="323"/>
      <c r="NQA123" s="323"/>
      <c r="NQB123" s="323"/>
      <c r="NQC123" s="323"/>
      <c r="NQD123" s="323"/>
      <c r="NQE123" s="323"/>
      <c r="NQF123" s="323"/>
      <c r="NQG123" s="323"/>
      <c r="NQH123" s="323"/>
      <c r="NQI123" s="323"/>
      <c r="NQJ123" s="323"/>
      <c r="NQK123" s="323"/>
      <c r="NQL123" s="323"/>
      <c r="NQM123" s="323"/>
      <c r="NQN123" s="323"/>
      <c r="NQO123" s="323"/>
      <c r="NQP123" s="323"/>
      <c r="NQQ123" s="323"/>
      <c r="NQR123" s="323"/>
      <c r="NQS123" s="323"/>
      <c r="NQT123" s="323"/>
      <c r="NQU123" s="323"/>
      <c r="NQV123" s="323"/>
      <c r="NQW123" s="323"/>
      <c r="NQX123" s="323"/>
      <c r="NQY123" s="323"/>
      <c r="NQZ123" s="323"/>
      <c r="NRA123" s="323"/>
      <c r="NRB123" s="323"/>
      <c r="NRC123" s="323"/>
      <c r="NRD123" s="323"/>
      <c r="NRE123" s="323"/>
      <c r="NRF123" s="323"/>
      <c r="NRG123" s="323"/>
      <c r="NRH123" s="323"/>
      <c r="NRI123" s="323"/>
      <c r="NRJ123" s="323"/>
      <c r="NRK123" s="323"/>
      <c r="NRL123" s="323"/>
      <c r="NRM123" s="323"/>
      <c r="NRN123" s="323"/>
      <c r="NRO123" s="323"/>
      <c r="NRP123" s="323"/>
      <c r="NRQ123" s="323"/>
      <c r="NRR123" s="323"/>
      <c r="NRS123" s="323"/>
      <c r="NRT123" s="323"/>
      <c r="NRU123" s="323"/>
      <c r="NRV123" s="323"/>
      <c r="NRW123" s="323"/>
      <c r="NRX123" s="323"/>
      <c r="NRY123" s="323"/>
      <c r="NRZ123" s="323"/>
      <c r="NSA123" s="323"/>
      <c r="NSB123" s="323"/>
      <c r="NSC123" s="323"/>
      <c r="NSD123" s="323"/>
      <c r="NSE123" s="323"/>
      <c r="NSF123" s="323"/>
      <c r="NSG123" s="323"/>
      <c r="NSH123" s="323"/>
      <c r="NSI123" s="323"/>
      <c r="NSJ123" s="323"/>
      <c r="NSK123" s="323"/>
      <c r="NSL123" s="323"/>
      <c r="NSM123" s="323"/>
      <c r="NSN123" s="323"/>
      <c r="NSO123" s="323"/>
      <c r="NSP123" s="323"/>
      <c r="NSQ123" s="323"/>
      <c r="NSR123" s="323"/>
      <c r="NSS123" s="323"/>
      <c r="NST123" s="323"/>
      <c r="NSU123" s="323"/>
      <c r="NSV123" s="323"/>
      <c r="NSW123" s="323"/>
      <c r="NSX123" s="323"/>
      <c r="NSY123" s="323"/>
      <c r="NSZ123" s="323"/>
      <c r="NTA123" s="323"/>
      <c r="NTB123" s="323"/>
      <c r="NTC123" s="323"/>
      <c r="NTD123" s="323"/>
      <c r="NTE123" s="323"/>
      <c r="NTF123" s="323"/>
      <c r="NTG123" s="323"/>
      <c r="NTH123" s="323"/>
      <c r="NTI123" s="323"/>
      <c r="NTJ123" s="323"/>
      <c r="NTK123" s="323"/>
      <c r="NTL123" s="323"/>
      <c r="NTM123" s="323"/>
      <c r="NTN123" s="323"/>
      <c r="NTO123" s="323"/>
      <c r="NTP123" s="323"/>
      <c r="NTQ123" s="323"/>
      <c r="NTR123" s="323"/>
      <c r="NTS123" s="323"/>
      <c r="NTT123" s="323"/>
      <c r="NTU123" s="323"/>
      <c r="NTV123" s="323"/>
      <c r="NTW123" s="323"/>
      <c r="NTX123" s="323"/>
      <c r="NTY123" s="323"/>
      <c r="NTZ123" s="323"/>
      <c r="NUA123" s="323"/>
      <c r="NUB123" s="323"/>
      <c r="NUC123" s="323"/>
      <c r="NUD123" s="323"/>
      <c r="NUE123" s="323"/>
      <c r="NUF123" s="323"/>
      <c r="NUG123" s="323"/>
      <c r="NUH123" s="323"/>
      <c r="NUI123" s="323"/>
      <c r="NUJ123" s="323"/>
      <c r="NUK123" s="323"/>
      <c r="NUL123" s="323"/>
      <c r="NUM123" s="323"/>
      <c r="NUN123" s="323"/>
      <c r="NUO123" s="323"/>
      <c r="NUP123" s="323"/>
      <c r="NUQ123" s="323"/>
      <c r="NUR123" s="323"/>
      <c r="NUS123" s="323"/>
      <c r="NUT123" s="323"/>
      <c r="NUU123" s="323"/>
      <c r="NUV123" s="323"/>
      <c r="NUW123" s="323"/>
      <c r="NUX123" s="323"/>
      <c r="NUY123" s="323"/>
      <c r="NUZ123" s="323"/>
      <c r="NVA123" s="323"/>
      <c r="NVB123" s="323"/>
      <c r="NVC123" s="323"/>
      <c r="NVD123" s="323"/>
      <c r="NVE123" s="323"/>
      <c r="NVF123" s="323"/>
      <c r="NVG123" s="323"/>
      <c r="NVH123" s="323"/>
      <c r="NVI123" s="323"/>
      <c r="NVJ123" s="323"/>
      <c r="NVK123" s="323"/>
      <c r="NVL123" s="323"/>
      <c r="NVM123" s="323"/>
      <c r="NVN123" s="323"/>
      <c r="NVO123" s="323"/>
      <c r="NVP123" s="323"/>
      <c r="NVQ123" s="323"/>
      <c r="NVR123" s="323"/>
      <c r="NVS123" s="323"/>
      <c r="NVT123" s="323"/>
      <c r="NVU123" s="323"/>
      <c r="NVV123" s="323"/>
      <c r="NVW123" s="323"/>
      <c r="NVX123" s="323"/>
      <c r="NVY123" s="323"/>
      <c r="NVZ123" s="323"/>
      <c r="NWA123" s="323"/>
      <c r="NWB123" s="323"/>
      <c r="NWC123" s="323"/>
      <c r="NWD123" s="323"/>
      <c r="NWE123" s="323"/>
      <c r="NWF123" s="323"/>
      <c r="NWG123" s="323"/>
      <c r="NWH123" s="323"/>
      <c r="NWI123" s="323"/>
      <c r="NWJ123" s="323"/>
      <c r="NWK123" s="323"/>
      <c r="NWL123" s="323"/>
      <c r="NWM123" s="323"/>
      <c r="NWN123" s="323"/>
      <c r="NWO123" s="323"/>
      <c r="NWP123" s="323"/>
      <c r="NWQ123" s="323"/>
      <c r="NWR123" s="323"/>
      <c r="NWS123" s="323"/>
      <c r="NWT123" s="323"/>
      <c r="NWU123" s="323"/>
      <c r="NWV123" s="323"/>
      <c r="NWW123" s="323"/>
      <c r="NWX123" s="323"/>
      <c r="NWY123" s="323"/>
      <c r="NWZ123" s="323"/>
      <c r="NXA123" s="323"/>
      <c r="NXB123" s="323"/>
      <c r="NXC123" s="323"/>
      <c r="NXD123" s="323"/>
      <c r="NXE123" s="323"/>
      <c r="NXF123" s="323"/>
      <c r="NXG123" s="323"/>
      <c r="NXH123" s="323"/>
      <c r="NXI123" s="323"/>
      <c r="NXJ123" s="323"/>
      <c r="NXK123" s="323"/>
      <c r="NXL123" s="323"/>
      <c r="NXM123" s="323"/>
      <c r="NXN123" s="323"/>
      <c r="NXO123" s="323"/>
      <c r="NXP123" s="323"/>
      <c r="NXQ123" s="323"/>
      <c r="NXR123" s="323"/>
      <c r="NXS123" s="323"/>
      <c r="NXT123" s="323"/>
      <c r="NXU123" s="323"/>
      <c r="NXV123" s="323"/>
      <c r="NXW123" s="323"/>
      <c r="NXX123" s="323"/>
      <c r="NXY123" s="323"/>
      <c r="NXZ123" s="323"/>
      <c r="NYA123" s="323"/>
      <c r="NYB123" s="323"/>
      <c r="NYC123" s="323"/>
      <c r="NYD123" s="323"/>
      <c r="NYE123" s="323"/>
      <c r="NYF123" s="323"/>
      <c r="NYG123" s="323"/>
      <c r="NYH123" s="323"/>
      <c r="NYI123" s="323"/>
      <c r="NYJ123" s="323"/>
      <c r="NYK123" s="323"/>
      <c r="NYL123" s="323"/>
      <c r="NYM123" s="323"/>
      <c r="NYN123" s="323"/>
      <c r="NYO123" s="323"/>
      <c r="NYP123" s="323"/>
      <c r="NYQ123" s="323"/>
      <c r="NYR123" s="323"/>
      <c r="NYS123" s="323"/>
      <c r="NYT123" s="323"/>
      <c r="NYU123" s="323"/>
      <c r="NYV123" s="323"/>
      <c r="NYW123" s="323"/>
      <c r="NYX123" s="323"/>
      <c r="NYY123" s="323"/>
      <c r="NYZ123" s="323"/>
      <c r="NZA123" s="323"/>
      <c r="NZB123" s="323"/>
      <c r="NZC123" s="323"/>
      <c r="NZD123" s="323"/>
      <c r="NZE123" s="323"/>
      <c r="NZF123" s="323"/>
      <c r="NZG123" s="323"/>
      <c r="NZH123" s="323"/>
      <c r="NZI123" s="323"/>
      <c r="NZJ123" s="323"/>
      <c r="NZK123" s="323"/>
      <c r="NZL123" s="323"/>
      <c r="NZM123" s="323"/>
      <c r="NZN123" s="323"/>
      <c r="NZO123" s="323"/>
      <c r="NZP123" s="323"/>
      <c r="NZQ123" s="323"/>
      <c r="NZR123" s="323"/>
      <c r="NZS123" s="323"/>
      <c r="NZT123" s="323"/>
      <c r="NZU123" s="323"/>
      <c r="NZV123" s="323"/>
      <c r="NZW123" s="323"/>
      <c r="NZX123" s="323"/>
      <c r="NZY123" s="323"/>
      <c r="NZZ123" s="323"/>
      <c r="OAA123" s="323"/>
      <c r="OAB123" s="323"/>
      <c r="OAC123" s="323"/>
      <c r="OAD123" s="323"/>
      <c r="OAE123" s="323"/>
      <c r="OAF123" s="323"/>
      <c r="OAG123" s="323"/>
      <c r="OAH123" s="323"/>
      <c r="OAI123" s="323"/>
      <c r="OAJ123" s="323"/>
      <c r="OAK123" s="323"/>
      <c r="OAL123" s="323"/>
      <c r="OAM123" s="323"/>
      <c r="OAN123" s="323"/>
      <c r="OAO123" s="323"/>
      <c r="OAP123" s="323"/>
      <c r="OAQ123" s="323"/>
      <c r="OAR123" s="323"/>
      <c r="OAS123" s="323"/>
      <c r="OAT123" s="323"/>
      <c r="OAU123" s="323"/>
      <c r="OAV123" s="323"/>
      <c r="OAW123" s="323"/>
      <c r="OAX123" s="323"/>
      <c r="OAY123" s="323"/>
      <c r="OAZ123" s="323"/>
      <c r="OBA123" s="323"/>
      <c r="OBB123" s="323"/>
      <c r="OBC123" s="323"/>
      <c r="OBD123" s="323"/>
      <c r="OBE123" s="323"/>
      <c r="OBF123" s="323"/>
      <c r="OBG123" s="323"/>
      <c r="OBH123" s="323"/>
      <c r="OBI123" s="323"/>
      <c r="OBJ123" s="323"/>
      <c r="OBK123" s="323"/>
      <c r="OBL123" s="323"/>
      <c r="OBM123" s="323"/>
      <c r="OBN123" s="323"/>
      <c r="OBO123" s="323"/>
      <c r="OBP123" s="323"/>
      <c r="OBQ123" s="323"/>
      <c r="OBR123" s="323"/>
      <c r="OBS123" s="323"/>
      <c r="OBT123" s="323"/>
      <c r="OBU123" s="323"/>
      <c r="OBV123" s="323"/>
      <c r="OBW123" s="323"/>
      <c r="OBX123" s="323"/>
      <c r="OBY123" s="323"/>
      <c r="OBZ123" s="323"/>
      <c r="OCA123" s="323"/>
      <c r="OCB123" s="323"/>
      <c r="OCC123" s="323"/>
      <c r="OCD123" s="323"/>
      <c r="OCE123" s="323"/>
      <c r="OCF123" s="323"/>
      <c r="OCG123" s="323"/>
      <c r="OCH123" s="323"/>
      <c r="OCI123" s="323"/>
      <c r="OCJ123" s="323"/>
      <c r="OCK123" s="323"/>
      <c r="OCL123" s="323"/>
      <c r="OCM123" s="323"/>
      <c r="OCN123" s="323"/>
      <c r="OCO123" s="323"/>
      <c r="OCP123" s="323"/>
      <c r="OCQ123" s="323"/>
      <c r="OCR123" s="323"/>
      <c r="OCS123" s="323"/>
      <c r="OCT123" s="323"/>
      <c r="OCU123" s="323"/>
      <c r="OCV123" s="323"/>
      <c r="OCW123" s="323"/>
      <c r="OCX123" s="323"/>
      <c r="OCY123" s="323"/>
      <c r="OCZ123" s="323"/>
      <c r="ODA123" s="323"/>
      <c r="ODB123" s="323"/>
      <c r="ODC123" s="323"/>
      <c r="ODD123" s="323"/>
      <c r="ODE123" s="323"/>
      <c r="ODF123" s="323"/>
      <c r="ODG123" s="323"/>
      <c r="ODH123" s="323"/>
      <c r="ODI123" s="323"/>
      <c r="ODJ123" s="323"/>
      <c r="ODK123" s="323"/>
      <c r="ODL123" s="323"/>
      <c r="ODM123" s="323"/>
      <c r="ODN123" s="323"/>
      <c r="ODO123" s="323"/>
      <c r="ODP123" s="323"/>
      <c r="ODQ123" s="323"/>
      <c r="ODR123" s="323"/>
      <c r="ODS123" s="323"/>
      <c r="ODT123" s="323"/>
      <c r="ODU123" s="323"/>
      <c r="ODV123" s="323"/>
      <c r="ODW123" s="323"/>
      <c r="ODX123" s="323"/>
      <c r="ODY123" s="323"/>
      <c r="ODZ123" s="323"/>
      <c r="OEA123" s="323"/>
      <c r="OEB123" s="323"/>
      <c r="OEC123" s="323"/>
      <c r="OED123" s="323"/>
      <c r="OEE123" s="323"/>
      <c r="OEF123" s="323"/>
      <c r="OEG123" s="323"/>
      <c r="OEH123" s="323"/>
      <c r="OEI123" s="323"/>
      <c r="OEJ123" s="323"/>
      <c r="OEK123" s="323"/>
      <c r="OEL123" s="323"/>
      <c r="OEM123" s="323"/>
      <c r="OEN123" s="323"/>
      <c r="OEO123" s="323"/>
      <c r="OEP123" s="323"/>
      <c r="OEQ123" s="323"/>
      <c r="OER123" s="323"/>
      <c r="OES123" s="323"/>
      <c r="OET123" s="323"/>
      <c r="OEU123" s="323"/>
      <c r="OEV123" s="323"/>
      <c r="OEW123" s="323"/>
      <c r="OEX123" s="323"/>
      <c r="OEY123" s="323"/>
      <c r="OEZ123" s="323"/>
      <c r="OFA123" s="323"/>
      <c r="OFB123" s="323"/>
      <c r="OFC123" s="323"/>
      <c r="OFD123" s="323"/>
      <c r="OFE123" s="323"/>
      <c r="OFF123" s="323"/>
      <c r="OFG123" s="323"/>
      <c r="OFH123" s="323"/>
      <c r="OFI123" s="323"/>
      <c r="OFJ123" s="323"/>
      <c r="OFK123" s="323"/>
      <c r="OFL123" s="323"/>
      <c r="OFM123" s="323"/>
      <c r="OFN123" s="323"/>
      <c r="OFO123" s="323"/>
      <c r="OFP123" s="323"/>
      <c r="OFQ123" s="323"/>
      <c r="OFR123" s="323"/>
      <c r="OFS123" s="323"/>
      <c r="OFT123" s="323"/>
      <c r="OFU123" s="323"/>
      <c r="OFV123" s="323"/>
      <c r="OFW123" s="323"/>
      <c r="OFX123" s="323"/>
      <c r="OFY123" s="323"/>
      <c r="OFZ123" s="323"/>
      <c r="OGA123" s="323"/>
      <c r="OGB123" s="323"/>
      <c r="OGC123" s="323"/>
      <c r="OGD123" s="323"/>
      <c r="OGE123" s="323"/>
      <c r="OGF123" s="323"/>
      <c r="OGG123" s="323"/>
      <c r="OGH123" s="323"/>
      <c r="OGI123" s="323"/>
      <c r="OGJ123" s="323"/>
      <c r="OGK123" s="323"/>
      <c r="OGL123" s="323"/>
      <c r="OGM123" s="323"/>
      <c r="OGN123" s="323"/>
      <c r="OGO123" s="323"/>
      <c r="OGP123" s="323"/>
      <c r="OGQ123" s="323"/>
      <c r="OGR123" s="323"/>
      <c r="OGS123" s="323"/>
      <c r="OGT123" s="323"/>
      <c r="OGU123" s="323"/>
      <c r="OGV123" s="323"/>
      <c r="OGW123" s="323"/>
      <c r="OGX123" s="323"/>
      <c r="OGY123" s="323"/>
      <c r="OGZ123" s="323"/>
      <c r="OHA123" s="323"/>
      <c r="OHB123" s="323"/>
      <c r="OHC123" s="323"/>
      <c r="OHD123" s="323"/>
      <c r="OHE123" s="323"/>
      <c r="OHF123" s="323"/>
      <c r="OHG123" s="323"/>
      <c r="OHH123" s="323"/>
      <c r="OHI123" s="323"/>
      <c r="OHJ123" s="323"/>
      <c r="OHK123" s="323"/>
      <c r="OHL123" s="323"/>
      <c r="OHM123" s="323"/>
      <c r="OHN123" s="323"/>
      <c r="OHO123" s="323"/>
      <c r="OHP123" s="323"/>
      <c r="OHQ123" s="323"/>
      <c r="OHR123" s="323"/>
      <c r="OHS123" s="323"/>
      <c r="OHT123" s="323"/>
      <c r="OHU123" s="323"/>
      <c r="OHV123" s="323"/>
      <c r="OHW123" s="323"/>
      <c r="OHX123" s="323"/>
      <c r="OHY123" s="323"/>
      <c r="OHZ123" s="323"/>
      <c r="OIA123" s="323"/>
      <c r="OIB123" s="323"/>
      <c r="OIC123" s="323"/>
      <c r="OID123" s="323"/>
      <c r="OIE123" s="323"/>
      <c r="OIF123" s="323"/>
      <c r="OIG123" s="323"/>
      <c r="OIH123" s="323"/>
      <c r="OII123" s="323"/>
      <c r="OIJ123" s="323"/>
      <c r="OIK123" s="323"/>
      <c r="OIL123" s="323"/>
      <c r="OIM123" s="323"/>
      <c r="OIN123" s="323"/>
      <c r="OIO123" s="323"/>
      <c r="OIP123" s="323"/>
      <c r="OIQ123" s="323"/>
      <c r="OIR123" s="323"/>
      <c r="OIS123" s="323"/>
      <c r="OIT123" s="323"/>
      <c r="OIU123" s="323"/>
      <c r="OIV123" s="323"/>
      <c r="OIW123" s="323"/>
      <c r="OIX123" s="323"/>
      <c r="OIY123" s="323"/>
      <c r="OIZ123" s="323"/>
      <c r="OJA123" s="323"/>
      <c r="OJB123" s="323"/>
      <c r="OJC123" s="323"/>
      <c r="OJD123" s="323"/>
      <c r="OJE123" s="323"/>
      <c r="OJF123" s="323"/>
      <c r="OJG123" s="323"/>
      <c r="OJH123" s="323"/>
      <c r="OJI123" s="323"/>
      <c r="OJJ123" s="323"/>
      <c r="OJK123" s="323"/>
      <c r="OJL123" s="323"/>
      <c r="OJM123" s="323"/>
      <c r="OJN123" s="323"/>
      <c r="OJO123" s="323"/>
      <c r="OJP123" s="323"/>
      <c r="OJQ123" s="323"/>
      <c r="OJR123" s="323"/>
      <c r="OJS123" s="323"/>
      <c r="OJT123" s="323"/>
      <c r="OJU123" s="323"/>
      <c r="OJV123" s="323"/>
      <c r="OJW123" s="323"/>
      <c r="OJX123" s="323"/>
      <c r="OJY123" s="323"/>
      <c r="OJZ123" s="323"/>
      <c r="OKA123" s="323"/>
      <c r="OKB123" s="323"/>
      <c r="OKC123" s="323"/>
      <c r="OKD123" s="323"/>
      <c r="OKE123" s="323"/>
      <c r="OKF123" s="323"/>
      <c r="OKG123" s="323"/>
      <c r="OKH123" s="323"/>
      <c r="OKI123" s="323"/>
      <c r="OKJ123" s="323"/>
      <c r="OKK123" s="323"/>
      <c r="OKL123" s="323"/>
      <c r="OKM123" s="323"/>
      <c r="OKN123" s="323"/>
      <c r="OKO123" s="323"/>
      <c r="OKP123" s="323"/>
      <c r="OKQ123" s="323"/>
      <c r="OKR123" s="323"/>
      <c r="OKS123" s="323"/>
      <c r="OKT123" s="323"/>
      <c r="OKU123" s="323"/>
      <c r="OKV123" s="323"/>
      <c r="OKW123" s="323"/>
      <c r="OKX123" s="323"/>
      <c r="OKY123" s="323"/>
      <c r="OKZ123" s="323"/>
      <c r="OLA123" s="323"/>
      <c r="OLB123" s="323"/>
      <c r="OLC123" s="323"/>
      <c r="OLD123" s="323"/>
      <c r="OLE123" s="323"/>
      <c r="OLF123" s="323"/>
      <c r="OLG123" s="323"/>
      <c r="OLH123" s="323"/>
      <c r="OLI123" s="323"/>
      <c r="OLJ123" s="323"/>
      <c r="OLK123" s="323"/>
      <c r="OLL123" s="323"/>
      <c r="OLM123" s="323"/>
      <c r="OLN123" s="323"/>
      <c r="OLO123" s="323"/>
      <c r="OLP123" s="323"/>
      <c r="OLQ123" s="323"/>
      <c r="OLR123" s="323"/>
      <c r="OLS123" s="323"/>
      <c r="OLT123" s="323"/>
      <c r="OLU123" s="323"/>
      <c r="OLV123" s="323"/>
      <c r="OLW123" s="323"/>
      <c r="OLX123" s="323"/>
      <c r="OLY123" s="323"/>
      <c r="OLZ123" s="323"/>
      <c r="OMA123" s="323"/>
      <c r="OMB123" s="323"/>
      <c r="OMC123" s="323"/>
      <c r="OMD123" s="323"/>
      <c r="OME123" s="323"/>
      <c r="OMF123" s="323"/>
      <c r="OMG123" s="323"/>
      <c r="OMH123" s="323"/>
      <c r="OMI123" s="323"/>
      <c r="OMJ123" s="323"/>
      <c r="OMK123" s="323"/>
      <c r="OML123" s="323"/>
      <c r="OMM123" s="323"/>
      <c r="OMN123" s="323"/>
      <c r="OMO123" s="323"/>
      <c r="OMP123" s="323"/>
      <c r="OMQ123" s="323"/>
      <c r="OMR123" s="323"/>
      <c r="OMS123" s="323"/>
      <c r="OMT123" s="323"/>
      <c r="OMU123" s="323"/>
      <c r="OMV123" s="323"/>
      <c r="OMW123" s="323"/>
      <c r="OMX123" s="323"/>
      <c r="OMY123" s="323"/>
      <c r="OMZ123" s="323"/>
      <c r="ONA123" s="323"/>
      <c r="ONB123" s="323"/>
      <c r="ONC123" s="323"/>
      <c r="OND123" s="323"/>
      <c r="ONE123" s="323"/>
      <c r="ONF123" s="323"/>
      <c r="ONG123" s="323"/>
      <c r="ONH123" s="323"/>
      <c r="ONI123" s="323"/>
      <c r="ONJ123" s="323"/>
      <c r="ONK123" s="323"/>
      <c r="ONL123" s="323"/>
      <c r="ONM123" s="323"/>
      <c r="ONN123" s="323"/>
      <c r="ONO123" s="323"/>
      <c r="ONP123" s="323"/>
      <c r="ONQ123" s="323"/>
      <c r="ONR123" s="323"/>
      <c r="ONS123" s="323"/>
      <c r="ONT123" s="323"/>
      <c r="ONU123" s="323"/>
      <c r="ONV123" s="323"/>
      <c r="ONW123" s="323"/>
      <c r="ONX123" s="323"/>
      <c r="ONY123" s="323"/>
      <c r="ONZ123" s="323"/>
      <c r="OOA123" s="323"/>
      <c r="OOB123" s="323"/>
      <c r="OOC123" s="323"/>
      <c r="OOD123" s="323"/>
      <c r="OOE123" s="323"/>
      <c r="OOF123" s="323"/>
      <c r="OOG123" s="323"/>
      <c r="OOH123" s="323"/>
      <c r="OOI123" s="323"/>
      <c r="OOJ123" s="323"/>
      <c r="OOK123" s="323"/>
      <c r="OOL123" s="323"/>
      <c r="OOM123" s="323"/>
      <c r="OON123" s="323"/>
      <c r="OOO123" s="323"/>
      <c r="OOP123" s="323"/>
      <c r="OOQ123" s="323"/>
      <c r="OOR123" s="323"/>
      <c r="OOS123" s="323"/>
      <c r="OOT123" s="323"/>
      <c r="OOU123" s="323"/>
      <c r="OOV123" s="323"/>
      <c r="OOW123" s="323"/>
      <c r="OOX123" s="323"/>
      <c r="OOY123" s="323"/>
      <c r="OOZ123" s="323"/>
      <c r="OPA123" s="323"/>
      <c r="OPB123" s="323"/>
      <c r="OPC123" s="323"/>
      <c r="OPD123" s="323"/>
      <c r="OPE123" s="323"/>
      <c r="OPF123" s="323"/>
      <c r="OPG123" s="323"/>
      <c r="OPH123" s="323"/>
      <c r="OPI123" s="323"/>
      <c r="OPJ123" s="323"/>
      <c r="OPK123" s="323"/>
      <c r="OPL123" s="323"/>
      <c r="OPM123" s="323"/>
      <c r="OPN123" s="323"/>
      <c r="OPO123" s="323"/>
      <c r="OPP123" s="323"/>
      <c r="OPQ123" s="323"/>
      <c r="OPR123" s="323"/>
      <c r="OPS123" s="323"/>
      <c r="OPT123" s="323"/>
      <c r="OPU123" s="323"/>
      <c r="OPV123" s="323"/>
      <c r="OPW123" s="323"/>
      <c r="OPX123" s="323"/>
      <c r="OPY123" s="323"/>
      <c r="OPZ123" s="323"/>
      <c r="OQA123" s="323"/>
      <c r="OQB123" s="323"/>
      <c r="OQC123" s="323"/>
      <c r="OQD123" s="323"/>
      <c r="OQE123" s="323"/>
      <c r="OQF123" s="323"/>
      <c r="OQG123" s="323"/>
      <c r="OQH123" s="323"/>
      <c r="OQI123" s="323"/>
      <c r="OQJ123" s="323"/>
      <c r="OQK123" s="323"/>
      <c r="OQL123" s="323"/>
      <c r="OQM123" s="323"/>
      <c r="OQN123" s="323"/>
      <c r="OQO123" s="323"/>
      <c r="OQP123" s="323"/>
      <c r="OQQ123" s="323"/>
      <c r="OQR123" s="323"/>
      <c r="OQS123" s="323"/>
      <c r="OQT123" s="323"/>
      <c r="OQU123" s="323"/>
      <c r="OQV123" s="323"/>
      <c r="OQW123" s="323"/>
      <c r="OQX123" s="323"/>
      <c r="OQY123" s="323"/>
      <c r="OQZ123" s="323"/>
      <c r="ORA123" s="323"/>
      <c r="ORB123" s="323"/>
      <c r="ORC123" s="323"/>
      <c r="ORD123" s="323"/>
      <c r="ORE123" s="323"/>
      <c r="ORF123" s="323"/>
      <c r="ORG123" s="323"/>
      <c r="ORH123" s="323"/>
      <c r="ORI123" s="323"/>
      <c r="ORJ123" s="323"/>
      <c r="ORK123" s="323"/>
      <c r="ORL123" s="323"/>
      <c r="ORM123" s="323"/>
      <c r="ORN123" s="323"/>
      <c r="ORO123" s="323"/>
      <c r="ORP123" s="323"/>
      <c r="ORQ123" s="323"/>
      <c r="ORR123" s="323"/>
      <c r="ORS123" s="323"/>
      <c r="ORT123" s="323"/>
      <c r="ORU123" s="323"/>
      <c r="ORV123" s="323"/>
      <c r="ORW123" s="323"/>
      <c r="ORX123" s="323"/>
      <c r="ORY123" s="323"/>
      <c r="ORZ123" s="323"/>
      <c r="OSA123" s="323"/>
      <c r="OSB123" s="323"/>
      <c r="OSC123" s="323"/>
      <c r="OSD123" s="323"/>
      <c r="OSE123" s="323"/>
      <c r="OSF123" s="323"/>
      <c r="OSG123" s="323"/>
      <c r="OSH123" s="323"/>
      <c r="OSI123" s="323"/>
      <c r="OSJ123" s="323"/>
      <c r="OSK123" s="323"/>
      <c r="OSL123" s="323"/>
      <c r="OSM123" s="323"/>
      <c r="OSN123" s="323"/>
      <c r="OSO123" s="323"/>
      <c r="OSP123" s="323"/>
      <c r="OSQ123" s="323"/>
      <c r="OSR123" s="323"/>
      <c r="OSS123" s="323"/>
      <c r="OST123" s="323"/>
      <c r="OSU123" s="323"/>
      <c r="OSV123" s="323"/>
      <c r="OSW123" s="323"/>
      <c r="OSX123" s="323"/>
      <c r="OSY123" s="323"/>
      <c r="OSZ123" s="323"/>
      <c r="OTA123" s="323"/>
      <c r="OTB123" s="323"/>
      <c r="OTC123" s="323"/>
      <c r="OTD123" s="323"/>
      <c r="OTE123" s="323"/>
      <c r="OTF123" s="323"/>
      <c r="OTG123" s="323"/>
      <c r="OTH123" s="323"/>
      <c r="OTI123" s="323"/>
      <c r="OTJ123" s="323"/>
      <c r="OTK123" s="323"/>
      <c r="OTL123" s="323"/>
      <c r="OTM123" s="323"/>
      <c r="OTN123" s="323"/>
      <c r="OTO123" s="323"/>
      <c r="OTP123" s="323"/>
      <c r="OTQ123" s="323"/>
      <c r="OTR123" s="323"/>
      <c r="OTS123" s="323"/>
      <c r="OTT123" s="323"/>
      <c r="OTU123" s="323"/>
      <c r="OTV123" s="323"/>
      <c r="OTW123" s="323"/>
      <c r="OTX123" s="323"/>
      <c r="OTY123" s="323"/>
      <c r="OTZ123" s="323"/>
      <c r="OUA123" s="323"/>
      <c r="OUB123" s="323"/>
      <c r="OUC123" s="323"/>
      <c r="OUD123" s="323"/>
      <c r="OUE123" s="323"/>
      <c r="OUF123" s="323"/>
      <c r="OUG123" s="323"/>
      <c r="OUH123" s="323"/>
      <c r="OUI123" s="323"/>
      <c r="OUJ123" s="323"/>
      <c r="OUK123" s="323"/>
      <c r="OUL123" s="323"/>
      <c r="OUM123" s="323"/>
      <c r="OUN123" s="323"/>
      <c r="OUO123" s="323"/>
      <c r="OUP123" s="323"/>
      <c r="OUQ123" s="323"/>
      <c r="OUR123" s="323"/>
      <c r="OUS123" s="323"/>
      <c r="OUT123" s="323"/>
      <c r="OUU123" s="323"/>
      <c r="OUV123" s="323"/>
      <c r="OUW123" s="323"/>
      <c r="OUX123" s="323"/>
      <c r="OUY123" s="323"/>
      <c r="OUZ123" s="323"/>
      <c r="OVA123" s="323"/>
      <c r="OVB123" s="323"/>
      <c r="OVC123" s="323"/>
      <c r="OVD123" s="323"/>
      <c r="OVE123" s="323"/>
      <c r="OVF123" s="323"/>
      <c r="OVG123" s="323"/>
      <c r="OVH123" s="323"/>
      <c r="OVI123" s="323"/>
      <c r="OVJ123" s="323"/>
      <c r="OVK123" s="323"/>
      <c r="OVL123" s="323"/>
      <c r="OVM123" s="323"/>
      <c r="OVN123" s="323"/>
      <c r="OVO123" s="323"/>
      <c r="OVP123" s="323"/>
      <c r="OVQ123" s="323"/>
      <c r="OVR123" s="323"/>
      <c r="OVS123" s="323"/>
      <c r="OVT123" s="323"/>
      <c r="OVU123" s="323"/>
      <c r="OVV123" s="323"/>
      <c r="OVW123" s="323"/>
      <c r="OVX123" s="323"/>
      <c r="OVY123" s="323"/>
      <c r="OVZ123" s="323"/>
      <c r="OWA123" s="323"/>
      <c r="OWB123" s="323"/>
      <c r="OWC123" s="323"/>
      <c r="OWD123" s="323"/>
      <c r="OWE123" s="323"/>
      <c r="OWF123" s="323"/>
      <c r="OWG123" s="323"/>
      <c r="OWH123" s="323"/>
      <c r="OWI123" s="323"/>
      <c r="OWJ123" s="323"/>
      <c r="OWK123" s="323"/>
      <c r="OWL123" s="323"/>
      <c r="OWM123" s="323"/>
      <c r="OWN123" s="323"/>
      <c r="OWO123" s="323"/>
      <c r="OWP123" s="323"/>
      <c r="OWQ123" s="323"/>
      <c r="OWR123" s="323"/>
      <c r="OWS123" s="323"/>
      <c r="OWT123" s="323"/>
      <c r="OWU123" s="323"/>
      <c r="OWV123" s="323"/>
      <c r="OWW123" s="323"/>
      <c r="OWX123" s="323"/>
      <c r="OWY123" s="323"/>
      <c r="OWZ123" s="323"/>
      <c r="OXA123" s="323"/>
      <c r="OXB123" s="323"/>
      <c r="OXC123" s="323"/>
      <c r="OXD123" s="323"/>
      <c r="OXE123" s="323"/>
      <c r="OXF123" s="323"/>
      <c r="OXG123" s="323"/>
      <c r="OXH123" s="323"/>
      <c r="OXI123" s="323"/>
      <c r="OXJ123" s="323"/>
      <c r="OXK123" s="323"/>
      <c r="OXL123" s="323"/>
      <c r="OXM123" s="323"/>
      <c r="OXN123" s="323"/>
      <c r="OXO123" s="323"/>
      <c r="OXP123" s="323"/>
      <c r="OXQ123" s="323"/>
      <c r="OXR123" s="323"/>
      <c r="OXS123" s="323"/>
      <c r="OXT123" s="323"/>
      <c r="OXU123" s="323"/>
      <c r="OXV123" s="323"/>
      <c r="OXW123" s="323"/>
      <c r="OXX123" s="323"/>
      <c r="OXY123" s="323"/>
      <c r="OXZ123" s="323"/>
      <c r="OYA123" s="323"/>
      <c r="OYB123" s="323"/>
      <c r="OYC123" s="323"/>
      <c r="OYD123" s="323"/>
      <c r="OYE123" s="323"/>
      <c r="OYF123" s="323"/>
      <c r="OYG123" s="323"/>
      <c r="OYH123" s="323"/>
      <c r="OYI123" s="323"/>
      <c r="OYJ123" s="323"/>
      <c r="OYK123" s="323"/>
      <c r="OYL123" s="323"/>
      <c r="OYM123" s="323"/>
      <c r="OYN123" s="323"/>
      <c r="OYO123" s="323"/>
      <c r="OYP123" s="323"/>
      <c r="OYQ123" s="323"/>
      <c r="OYR123" s="323"/>
      <c r="OYS123" s="323"/>
      <c r="OYT123" s="323"/>
      <c r="OYU123" s="323"/>
      <c r="OYV123" s="323"/>
      <c r="OYW123" s="323"/>
      <c r="OYX123" s="323"/>
      <c r="OYY123" s="323"/>
      <c r="OYZ123" s="323"/>
      <c r="OZA123" s="323"/>
      <c r="OZB123" s="323"/>
      <c r="OZC123" s="323"/>
      <c r="OZD123" s="323"/>
      <c r="OZE123" s="323"/>
      <c r="OZF123" s="323"/>
      <c r="OZG123" s="323"/>
      <c r="OZH123" s="323"/>
      <c r="OZI123" s="323"/>
      <c r="OZJ123" s="323"/>
      <c r="OZK123" s="323"/>
      <c r="OZL123" s="323"/>
      <c r="OZM123" s="323"/>
      <c r="OZN123" s="323"/>
      <c r="OZO123" s="323"/>
      <c r="OZP123" s="323"/>
      <c r="OZQ123" s="323"/>
      <c r="OZR123" s="323"/>
      <c r="OZS123" s="323"/>
      <c r="OZT123" s="323"/>
      <c r="OZU123" s="323"/>
      <c r="OZV123" s="323"/>
      <c r="OZW123" s="323"/>
      <c r="OZX123" s="323"/>
      <c r="OZY123" s="323"/>
      <c r="OZZ123" s="323"/>
      <c r="PAA123" s="323"/>
      <c r="PAB123" s="323"/>
      <c r="PAC123" s="323"/>
      <c r="PAD123" s="323"/>
      <c r="PAE123" s="323"/>
      <c r="PAF123" s="323"/>
      <c r="PAG123" s="323"/>
      <c r="PAH123" s="323"/>
      <c r="PAI123" s="323"/>
      <c r="PAJ123" s="323"/>
      <c r="PAK123" s="323"/>
      <c r="PAL123" s="323"/>
      <c r="PAM123" s="323"/>
      <c r="PAN123" s="323"/>
      <c r="PAO123" s="323"/>
      <c r="PAP123" s="323"/>
      <c r="PAQ123" s="323"/>
      <c r="PAR123" s="323"/>
      <c r="PAS123" s="323"/>
      <c r="PAT123" s="323"/>
      <c r="PAU123" s="323"/>
      <c r="PAV123" s="323"/>
      <c r="PAW123" s="323"/>
      <c r="PAX123" s="323"/>
      <c r="PAY123" s="323"/>
      <c r="PAZ123" s="323"/>
      <c r="PBA123" s="323"/>
      <c r="PBB123" s="323"/>
      <c r="PBC123" s="323"/>
      <c r="PBD123" s="323"/>
      <c r="PBE123" s="323"/>
      <c r="PBF123" s="323"/>
      <c r="PBG123" s="323"/>
      <c r="PBH123" s="323"/>
      <c r="PBI123" s="323"/>
      <c r="PBJ123" s="323"/>
      <c r="PBK123" s="323"/>
      <c r="PBL123" s="323"/>
      <c r="PBM123" s="323"/>
      <c r="PBN123" s="323"/>
      <c r="PBO123" s="323"/>
      <c r="PBP123" s="323"/>
      <c r="PBQ123" s="323"/>
      <c r="PBR123" s="323"/>
      <c r="PBS123" s="323"/>
      <c r="PBT123" s="323"/>
      <c r="PBU123" s="323"/>
      <c r="PBV123" s="323"/>
      <c r="PBW123" s="323"/>
      <c r="PBX123" s="323"/>
      <c r="PBY123" s="323"/>
      <c r="PBZ123" s="323"/>
      <c r="PCA123" s="323"/>
      <c r="PCB123" s="323"/>
      <c r="PCC123" s="323"/>
      <c r="PCD123" s="323"/>
      <c r="PCE123" s="323"/>
      <c r="PCF123" s="323"/>
      <c r="PCG123" s="323"/>
      <c r="PCH123" s="323"/>
      <c r="PCI123" s="323"/>
      <c r="PCJ123" s="323"/>
      <c r="PCK123" s="323"/>
      <c r="PCL123" s="323"/>
      <c r="PCM123" s="323"/>
      <c r="PCN123" s="323"/>
      <c r="PCO123" s="323"/>
      <c r="PCP123" s="323"/>
      <c r="PCQ123" s="323"/>
      <c r="PCR123" s="323"/>
      <c r="PCS123" s="323"/>
      <c r="PCT123" s="323"/>
      <c r="PCU123" s="323"/>
      <c r="PCV123" s="323"/>
      <c r="PCW123" s="323"/>
      <c r="PCX123" s="323"/>
      <c r="PCY123" s="323"/>
      <c r="PCZ123" s="323"/>
      <c r="PDA123" s="323"/>
      <c r="PDB123" s="323"/>
      <c r="PDC123" s="323"/>
      <c r="PDD123" s="323"/>
      <c r="PDE123" s="323"/>
      <c r="PDF123" s="323"/>
      <c r="PDG123" s="323"/>
      <c r="PDH123" s="323"/>
      <c r="PDI123" s="323"/>
      <c r="PDJ123" s="323"/>
      <c r="PDK123" s="323"/>
      <c r="PDL123" s="323"/>
      <c r="PDM123" s="323"/>
      <c r="PDN123" s="323"/>
      <c r="PDO123" s="323"/>
      <c r="PDP123" s="323"/>
      <c r="PDQ123" s="323"/>
      <c r="PDR123" s="323"/>
      <c r="PDS123" s="323"/>
      <c r="PDT123" s="323"/>
      <c r="PDU123" s="323"/>
      <c r="PDV123" s="323"/>
      <c r="PDW123" s="323"/>
      <c r="PDX123" s="323"/>
      <c r="PDY123" s="323"/>
      <c r="PDZ123" s="323"/>
      <c r="PEA123" s="323"/>
      <c r="PEB123" s="323"/>
      <c r="PEC123" s="323"/>
      <c r="PED123" s="323"/>
      <c r="PEE123" s="323"/>
      <c r="PEF123" s="323"/>
      <c r="PEG123" s="323"/>
      <c r="PEH123" s="323"/>
      <c r="PEI123" s="323"/>
      <c r="PEJ123" s="323"/>
      <c r="PEK123" s="323"/>
      <c r="PEL123" s="323"/>
      <c r="PEM123" s="323"/>
      <c r="PEN123" s="323"/>
      <c r="PEO123" s="323"/>
      <c r="PEP123" s="323"/>
      <c r="PEQ123" s="323"/>
      <c r="PER123" s="323"/>
      <c r="PES123" s="323"/>
      <c r="PET123" s="323"/>
      <c r="PEU123" s="323"/>
      <c r="PEV123" s="323"/>
      <c r="PEW123" s="323"/>
      <c r="PEX123" s="323"/>
      <c r="PEY123" s="323"/>
      <c r="PEZ123" s="323"/>
      <c r="PFA123" s="323"/>
      <c r="PFB123" s="323"/>
      <c r="PFC123" s="323"/>
      <c r="PFD123" s="323"/>
      <c r="PFE123" s="323"/>
      <c r="PFF123" s="323"/>
      <c r="PFG123" s="323"/>
      <c r="PFH123" s="323"/>
      <c r="PFI123" s="323"/>
      <c r="PFJ123" s="323"/>
      <c r="PFK123" s="323"/>
      <c r="PFL123" s="323"/>
      <c r="PFM123" s="323"/>
      <c r="PFN123" s="323"/>
      <c r="PFO123" s="323"/>
      <c r="PFP123" s="323"/>
      <c r="PFQ123" s="323"/>
      <c r="PFR123" s="323"/>
      <c r="PFS123" s="323"/>
      <c r="PFT123" s="323"/>
      <c r="PFU123" s="323"/>
      <c r="PFV123" s="323"/>
      <c r="PFW123" s="323"/>
      <c r="PFX123" s="323"/>
      <c r="PFY123" s="323"/>
      <c r="PFZ123" s="323"/>
      <c r="PGA123" s="323"/>
      <c r="PGB123" s="323"/>
      <c r="PGC123" s="323"/>
      <c r="PGD123" s="323"/>
      <c r="PGE123" s="323"/>
      <c r="PGF123" s="323"/>
      <c r="PGG123" s="323"/>
      <c r="PGH123" s="323"/>
      <c r="PGI123" s="323"/>
      <c r="PGJ123" s="323"/>
      <c r="PGK123" s="323"/>
      <c r="PGL123" s="323"/>
      <c r="PGM123" s="323"/>
      <c r="PGN123" s="323"/>
      <c r="PGO123" s="323"/>
      <c r="PGP123" s="323"/>
      <c r="PGQ123" s="323"/>
      <c r="PGR123" s="323"/>
      <c r="PGS123" s="323"/>
      <c r="PGT123" s="323"/>
      <c r="PGU123" s="323"/>
      <c r="PGV123" s="323"/>
      <c r="PGW123" s="323"/>
      <c r="PGX123" s="323"/>
      <c r="PGY123" s="323"/>
      <c r="PGZ123" s="323"/>
      <c r="PHA123" s="323"/>
      <c r="PHB123" s="323"/>
      <c r="PHC123" s="323"/>
      <c r="PHD123" s="323"/>
      <c r="PHE123" s="323"/>
      <c r="PHF123" s="323"/>
      <c r="PHG123" s="323"/>
      <c r="PHH123" s="323"/>
      <c r="PHI123" s="323"/>
      <c r="PHJ123" s="323"/>
      <c r="PHK123" s="323"/>
      <c r="PHL123" s="323"/>
      <c r="PHM123" s="323"/>
      <c r="PHN123" s="323"/>
      <c r="PHO123" s="323"/>
      <c r="PHP123" s="323"/>
      <c r="PHQ123" s="323"/>
      <c r="PHR123" s="323"/>
      <c r="PHS123" s="323"/>
      <c r="PHT123" s="323"/>
      <c r="PHU123" s="323"/>
      <c r="PHV123" s="323"/>
      <c r="PHW123" s="323"/>
      <c r="PHX123" s="323"/>
      <c r="PHY123" s="323"/>
      <c r="PHZ123" s="323"/>
      <c r="PIA123" s="323"/>
      <c r="PIB123" s="323"/>
      <c r="PIC123" s="323"/>
      <c r="PID123" s="323"/>
      <c r="PIE123" s="323"/>
      <c r="PIF123" s="323"/>
      <c r="PIG123" s="323"/>
      <c r="PIH123" s="323"/>
      <c r="PII123" s="323"/>
      <c r="PIJ123" s="323"/>
      <c r="PIK123" s="323"/>
      <c r="PIL123" s="323"/>
      <c r="PIM123" s="323"/>
      <c r="PIN123" s="323"/>
      <c r="PIO123" s="323"/>
      <c r="PIP123" s="323"/>
      <c r="PIQ123" s="323"/>
      <c r="PIR123" s="323"/>
      <c r="PIS123" s="323"/>
      <c r="PIT123" s="323"/>
      <c r="PIU123" s="323"/>
      <c r="PIV123" s="323"/>
      <c r="PIW123" s="323"/>
      <c r="PIX123" s="323"/>
      <c r="PIY123" s="323"/>
      <c r="PIZ123" s="323"/>
      <c r="PJA123" s="323"/>
      <c r="PJB123" s="323"/>
      <c r="PJC123" s="323"/>
      <c r="PJD123" s="323"/>
      <c r="PJE123" s="323"/>
      <c r="PJF123" s="323"/>
      <c r="PJG123" s="323"/>
      <c r="PJH123" s="323"/>
      <c r="PJI123" s="323"/>
      <c r="PJJ123" s="323"/>
      <c r="PJK123" s="323"/>
      <c r="PJL123" s="323"/>
      <c r="PJM123" s="323"/>
      <c r="PJN123" s="323"/>
      <c r="PJO123" s="323"/>
      <c r="PJP123" s="323"/>
      <c r="PJQ123" s="323"/>
      <c r="PJR123" s="323"/>
      <c r="PJS123" s="323"/>
      <c r="PJT123" s="323"/>
      <c r="PJU123" s="323"/>
      <c r="PJV123" s="323"/>
      <c r="PJW123" s="323"/>
      <c r="PJX123" s="323"/>
      <c r="PJY123" s="323"/>
      <c r="PJZ123" s="323"/>
      <c r="PKA123" s="323"/>
      <c r="PKB123" s="323"/>
      <c r="PKC123" s="323"/>
      <c r="PKD123" s="323"/>
      <c r="PKE123" s="323"/>
      <c r="PKF123" s="323"/>
      <c r="PKG123" s="323"/>
      <c r="PKH123" s="323"/>
      <c r="PKI123" s="323"/>
      <c r="PKJ123" s="323"/>
      <c r="PKK123" s="323"/>
      <c r="PKL123" s="323"/>
      <c r="PKM123" s="323"/>
      <c r="PKN123" s="323"/>
      <c r="PKO123" s="323"/>
      <c r="PKP123" s="323"/>
      <c r="PKQ123" s="323"/>
      <c r="PKR123" s="323"/>
      <c r="PKS123" s="323"/>
      <c r="PKT123" s="323"/>
      <c r="PKU123" s="323"/>
      <c r="PKV123" s="323"/>
      <c r="PKW123" s="323"/>
      <c r="PKX123" s="323"/>
      <c r="PKY123" s="323"/>
      <c r="PKZ123" s="323"/>
      <c r="PLA123" s="323"/>
      <c r="PLB123" s="323"/>
      <c r="PLC123" s="323"/>
      <c r="PLD123" s="323"/>
      <c r="PLE123" s="323"/>
      <c r="PLF123" s="323"/>
      <c r="PLG123" s="323"/>
      <c r="PLH123" s="323"/>
      <c r="PLI123" s="323"/>
      <c r="PLJ123" s="323"/>
      <c r="PLK123" s="323"/>
      <c r="PLL123" s="323"/>
      <c r="PLM123" s="323"/>
      <c r="PLN123" s="323"/>
      <c r="PLO123" s="323"/>
      <c r="PLP123" s="323"/>
      <c r="PLQ123" s="323"/>
      <c r="PLR123" s="323"/>
      <c r="PLS123" s="323"/>
      <c r="PLT123" s="323"/>
      <c r="PLU123" s="323"/>
      <c r="PLV123" s="323"/>
      <c r="PLW123" s="323"/>
      <c r="PLX123" s="323"/>
      <c r="PLY123" s="323"/>
      <c r="PLZ123" s="323"/>
      <c r="PMA123" s="323"/>
      <c r="PMB123" s="323"/>
      <c r="PMC123" s="323"/>
      <c r="PMD123" s="323"/>
      <c r="PME123" s="323"/>
      <c r="PMF123" s="323"/>
      <c r="PMG123" s="323"/>
      <c r="PMH123" s="323"/>
      <c r="PMI123" s="323"/>
      <c r="PMJ123" s="323"/>
      <c r="PMK123" s="323"/>
      <c r="PML123" s="323"/>
      <c r="PMM123" s="323"/>
      <c r="PMN123" s="323"/>
      <c r="PMO123" s="323"/>
      <c r="PMP123" s="323"/>
      <c r="PMQ123" s="323"/>
      <c r="PMR123" s="323"/>
      <c r="PMS123" s="323"/>
      <c r="PMT123" s="323"/>
      <c r="PMU123" s="323"/>
      <c r="PMV123" s="323"/>
      <c r="PMW123" s="323"/>
      <c r="PMX123" s="323"/>
      <c r="PMY123" s="323"/>
      <c r="PMZ123" s="323"/>
      <c r="PNA123" s="323"/>
      <c r="PNB123" s="323"/>
      <c r="PNC123" s="323"/>
      <c r="PND123" s="323"/>
      <c r="PNE123" s="323"/>
      <c r="PNF123" s="323"/>
      <c r="PNG123" s="323"/>
      <c r="PNH123" s="323"/>
      <c r="PNI123" s="323"/>
      <c r="PNJ123" s="323"/>
      <c r="PNK123" s="323"/>
      <c r="PNL123" s="323"/>
      <c r="PNM123" s="323"/>
      <c r="PNN123" s="323"/>
      <c r="PNO123" s="323"/>
      <c r="PNP123" s="323"/>
      <c r="PNQ123" s="323"/>
      <c r="PNR123" s="323"/>
      <c r="PNS123" s="323"/>
      <c r="PNT123" s="323"/>
      <c r="PNU123" s="323"/>
      <c r="PNV123" s="323"/>
      <c r="PNW123" s="323"/>
      <c r="PNX123" s="323"/>
      <c r="PNY123" s="323"/>
      <c r="PNZ123" s="323"/>
      <c r="POA123" s="323"/>
      <c r="POB123" s="323"/>
      <c r="POC123" s="323"/>
      <c r="POD123" s="323"/>
      <c r="POE123" s="323"/>
      <c r="POF123" s="323"/>
      <c r="POG123" s="323"/>
      <c r="POH123" s="323"/>
      <c r="POI123" s="323"/>
      <c r="POJ123" s="323"/>
      <c r="POK123" s="323"/>
      <c r="POL123" s="323"/>
      <c r="POM123" s="323"/>
      <c r="PON123" s="323"/>
      <c r="POO123" s="323"/>
      <c r="POP123" s="323"/>
      <c r="POQ123" s="323"/>
      <c r="POR123" s="323"/>
      <c r="POS123" s="323"/>
      <c r="POT123" s="323"/>
      <c r="POU123" s="323"/>
      <c r="POV123" s="323"/>
      <c r="POW123" s="323"/>
      <c r="POX123" s="323"/>
      <c r="POY123" s="323"/>
      <c r="POZ123" s="323"/>
      <c r="PPA123" s="323"/>
      <c r="PPB123" s="323"/>
      <c r="PPC123" s="323"/>
      <c r="PPD123" s="323"/>
      <c r="PPE123" s="323"/>
      <c r="PPF123" s="323"/>
      <c r="PPG123" s="323"/>
      <c r="PPH123" s="323"/>
      <c r="PPI123" s="323"/>
      <c r="PPJ123" s="323"/>
      <c r="PPK123" s="323"/>
      <c r="PPL123" s="323"/>
      <c r="PPM123" s="323"/>
      <c r="PPN123" s="323"/>
      <c r="PPO123" s="323"/>
      <c r="PPP123" s="323"/>
      <c r="PPQ123" s="323"/>
      <c r="PPR123" s="323"/>
      <c r="PPS123" s="323"/>
      <c r="PPT123" s="323"/>
      <c r="PPU123" s="323"/>
      <c r="PPV123" s="323"/>
      <c r="PPW123" s="323"/>
      <c r="PPX123" s="323"/>
      <c r="PPY123" s="323"/>
      <c r="PPZ123" s="323"/>
      <c r="PQA123" s="323"/>
      <c r="PQB123" s="323"/>
      <c r="PQC123" s="323"/>
      <c r="PQD123" s="323"/>
      <c r="PQE123" s="323"/>
      <c r="PQF123" s="323"/>
      <c r="PQG123" s="323"/>
      <c r="PQH123" s="323"/>
      <c r="PQI123" s="323"/>
      <c r="PQJ123" s="323"/>
      <c r="PQK123" s="323"/>
      <c r="PQL123" s="323"/>
      <c r="PQM123" s="323"/>
      <c r="PQN123" s="323"/>
      <c r="PQO123" s="323"/>
      <c r="PQP123" s="323"/>
      <c r="PQQ123" s="323"/>
      <c r="PQR123" s="323"/>
      <c r="PQS123" s="323"/>
      <c r="PQT123" s="323"/>
      <c r="PQU123" s="323"/>
      <c r="PQV123" s="323"/>
      <c r="PQW123" s="323"/>
      <c r="PQX123" s="323"/>
      <c r="PQY123" s="323"/>
      <c r="PQZ123" s="323"/>
      <c r="PRA123" s="323"/>
      <c r="PRB123" s="323"/>
      <c r="PRC123" s="323"/>
      <c r="PRD123" s="323"/>
      <c r="PRE123" s="323"/>
      <c r="PRF123" s="323"/>
      <c r="PRG123" s="323"/>
      <c r="PRH123" s="323"/>
      <c r="PRI123" s="323"/>
      <c r="PRJ123" s="323"/>
      <c r="PRK123" s="323"/>
      <c r="PRL123" s="323"/>
      <c r="PRM123" s="323"/>
      <c r="PRN123" s="323"/>
      <c r="PRO123" s="323"/>
      <c r="PRP123" s="323"/>
      <c r="PRQ123" s="323"/>
      <c r="PRR123" s="323"/>
      <c r="PRS123" s="323"/>
      <c r="PRT123" s="323"/>
      <c r="PRU123" s="323"/>
      <c r="PRV123" s="323"/>
      <c r="PRW123" s="323"/>
      <c r="PRX123" s="323"/>
      <c r="PRY123" s="323"/>
      <c r="PRZ123" s="323"/>
      <c r="PSA123" s="323"/>
      <c r="PSB123" s="323"/>
      <c r="PSC123" s="323"/>
      <c r="PSD123" s="323"/>
      <c r="PSE123" s="323"/>
      <c r="PSF123" s="323"/>
      <c r="PSG123" s="323"/>
      <c r="PSH123" s="323"/>
      <c r="PSI123" s="323"/>
      <c r="PSJ123" s="323"/>
      <c r="PSK123" s="323"/>
      <c r="PSL123" s="323"/>
      <c r="PSM123" s="323"/>
      <c r="PSN123" s="323"/>
      <c r="PSO123" s="323"/>
      <c r="PSP123" s="323"/>
      <c r="PSQ123" s="323"/>
      <c r="PSR123" s="323"/>
      <c r="PSS123" s="323"/>
      <c r="PST123" s="323"/>
      <c r="PSU123" s="323"/>
      <c r="PSV123" s="323"/>
      <c r="PSW123" s="323"/>
      <c r="PSX123" s="323"/>
      <c r="PSY123" s="323"/>
      <c r="PSZ123" s="323"/>
      <c r="PTA123" s="323"/>
      <c r="PTB123" s="323"/>
      <c r="PTC123" s="323"/>
      <c r="PTD123" s="323"/>
      <c r="PTE123" s="323"/>
      <c r="PTF123" s="323"/>
      <c r="PTG123" s="323"/>
      <c r="PTH123" s="323"/>
      <c r="PTI123" s="323"/>
      <c r="PTJ123" s="323"/>
      <c r="PTK123" s="323"/>
      <c r="PTL123" s="323"/>
      <c r="PTM123" s="323"/>
      <c r="PTN123" s="323"/>
      <c r="PTO123" s="323"/>
      <c r="PTP123" s="323"/>
      <c r="PTQ123" s="323"/>
      <c r="PTR123" s="323"/>
      <c r="PTS123" s="323"/>
      <c r="PTT123" s="323"/>
      <c r="PTU123" s="323"/>
      <c r="PTV123" s="323"/>
      <c r="PTW123" s="323"/>
      <c r="PTX123" s="323"/>
      <c r="PTY123" s="323"/>
      <c r="PTZ123" s="323"/>
      <c r="PUA123" s="323"/>
      <c r="PUB123" s="323"/>
      <c r="PUC123" s="323"/>
      <c r="PUD123" s="323"/>
      <c r="PUE123" s="323"/>
      <c r="PUF123" s="323"/>
      <c r="PUG123" s="323"/>
      <c r="PUH123" s="323"/>
      <c r="PUI123" s="323"/>
      <c r="PUJ123" s="323"/>
      <c r="PUK123" s="323"/>
      <c r="PUL123" s="323"/>
      <c r="PUM123" s="323"/>
      <c r="PUN123" s="323"/>
      <c r="PUO123" s="323"/>
      <c r="PUP123" s="323"/>
      <c r="PUQ123" s="323"/>
      <c r="PUR123" s="323"/>
      <c r="PUS123" s="323"/>
      <c r="PUT123" s="323"/>
      <c r="PUU123" s="323"/>
      <c r="PUV123" s="323"/>
      <c r="PUW123" s="323"/>
      <c r="PUX123" s="323"/>
      <c r="PUY123" s="323"/>
      <c r="PUZ123" s="323"/>
      <c r="PVA123" s="323"/>
      <c r="PVB123" s="323"/>
      <c r="PVC123" s="323"/>
      <c r="PVD123" s="323"/>
      <c r="PVE123" s="323"/>
      <c r="PVF123" s="323"/>
      <c r="PVG123" s="323"/>
      <c r="PVH123" s="323"/>
      <c r="PVI123" s="323"/>
      <c r="PVJ123" s="323"/>
      <c r="PVK123" s="323"/>
      <c r="PVL123" s="323"/>
      <c r="PVM123" s="323"/>
      <c r="PVN123" s="323"/>
      <c r="PVO123" s="323"/>
      <c r="PVP123" s="323"/>
      <c r="PVQ123" s="323"/>
      <c r="PVR123" s="323"/>
      <c r="PVS123" s="323"/>
      <c r="PVT123" s="323"/>
      <c r="PVU123" s="323"/>
      <c r="PVV123" s="323"/>
      <c r="PVW123" s="323"/>
      <c r="PVX123" s="323"/>
      <c r="PVY123" s="323"/>
      <c r="PVZ123" s="323"/>
      <c r="PWA123" s="323"/>
      <c r="PWB123" s="323"/>
      <c r="PWC123" s="323"/>
      <c r="PWD123" s="323"/>
      <c r="PWE123" s="323"/>
      <c r="PWF123" s="323"/>
      <c r="PWG123" s="323"/>
      <c r="PWH123" s="323"/>
      <c r="PWI123" s="323"/>
      <c r="PWJ123" s="323"/>
      <c r="PWK123" s="323"/>
      <c r="PWL123" s="323"/>
      <c r="PWM123" s="323"/>
      <c r="PWN123" s="323"/>
      <c r="PWO123" s="323"/>
      <c r="PWP123" s="323"/>
      <c r="PWQ123" s="323"/>
      <c r="PWR123" s="323"/>
      <c r="PWS123" s="323"/>
      <c r="PWT123" s="323"/>
      <c r="PWU123" s="323"/>
      <c r="PWV123" s="323"/>
      <c r="PWW123" s="323"/>
      <c r="PWX123" s="323"/>
      <c r="PWY123" s="323"/>
      <c r="PWZ123" s="323"/>
      <c r="PXA123" s="323"/>
      <c r="PXB123" s="323"/>
      <c r="PXC123" s="323"/>
      <c r="PXD123" s="323"/>
      <c r="PXE123" s="323"/>
      <c r="PXF123" s="323"/>
      <c r="PXG123" s="323"/>
      <c r="PXH123" s="323"/>
      <c r="PXI123" s="323"/>
      <c r="PXJ123" s="323"/>
      <c r="PXK123" s="323"/>
      <c r="PXL123" s="323"/>
      <c r="PXM123" s="323"/>
      <c r="PXN123" s="323"/>
      <c r="PXO123" s="323"/>
      <c r="PXP123" s="323"/>
      <c r="PXQ123" s="323"/>
      <c r="PXR123" s="323"/>
      <c r="PXS123" s="323"/>
      <c r="PXT123" s="323"/>
      <c r="PXU123" s="323"/>
      <c r="PXV123" s="323"/>
      <c r="PXW123" s="323"/>
      <c r="PXX123" s="323"/>
      <c r="PXY123" s="323"/>
      <c r="PXZ123" s="323"/>
      <c r="PYA123" s="323"/>
      <c r="PYB123" s="323"/>
      <c r="PYC123" s="323"/>
      <c r="PYD123" s="323"/>
      <c r="PYE123" s="323"/>
      <c r="PYF123" s="323"/>
      <c r="PYG123" s="323"/>
      <c r="PYH123" s="323"/>
      <c r="PYI123" s="323"/>
      <c r="PYJ123" s="323"/>
      <c r="PYK123" s="323"/>
      <c r="PYL123" s="323"/>
      <c r="PYM123" s="323"/>
      <c r="PYN123" s="323"/>
      <c r="PYO123" s="323"/>
      <c r="PYP123" s="323"/>
      <c r="PYQ123" s="323"/>
      <c r="PYR123" s="323"/>
      <c r="PYS123" s="323"/>
      <c r="PYT123" s="323"/>
      <c r="PYU123" s="323"/>
      <c r="PYV123" s="323"/>
      <c r="PYW123" s="323"/>
      <c r="PYX123" s="323"/>
      <c r="PYY123" s="323"/>
      <c r="PYZ123" s="323"/>
      <c r="PZA123" s="323"/>
      <c r="PZB123" s="323"/>
      <c r="PZC123" s="323"/>
      <c r="PZD123" s="323"/>
      <c r="PZE123" s="323"/>
      <c r="PZF123" s="323"/>
      <c r="PZG123" s="323"/>
      <c r="PZH123" s="323"/>
      <c r="PZI123" s="323"/>
      <c r="PZJ123" s="323"/>
      <c r="PZK123" s="323"/>
      <c r="PZL123" s="323"/>
      <c r="PZM123" s="323"/>
      <c r="PZN123" s="323"/>
      <c r="PZO123" s="323"/>
      <c r="PZP123" s="323"/>
      <c r="PZQ123" s="323"/>
      <c r="PZR123" s="323"/>
      <c r="PZS123" s="323"/>
      <c r="PZT123" s="323"/>
      <c r="PZU123" s="323"/>
      <c r="PZV123" s="323"/>
      <c r="PZW123" s="323"/>
      <c r="PZX123" s="323"/>
      <c r="PZY123" s="323"/>
      <c r="PZZ123" s="323"/>
      <c r="QAA123" s="323"/>
      <c r="QAB123" s="323"/>
      <c r="QAC123" s="323"/>
      <c r="QAD123" s="323"/>
      <c r="QAE123" s="323"/>
      <c r="QAF123" s="323"/>
      <c r="QAG123" s="323"/>
      <c r="QAH123" s="323"/>
      <c r="QAI123" s="323"/>
      <c r="QAJ123" s="323"/>
      <c r="QAK123" s="323"/>
      <c r="QAL123" s="323"/>
      <c r="QAM123" s="323"/>
      <c r="QAN123" s="323"/>
      <c r="QAO123" s="323"/>
      <c r="QAP123" s="323"/>
      <c r="QAQ123" s="323"/>
      <c r="QAR123" s="323"/>
      <c r="QAS123" s="323"/>
      <c r="QAT123" s="323"/>
      <c r="QAU123" s="323"/>
      <c r="QAV123" s="323"/>
      <c r="QAW123" s="323"/>
      <c r="QAX123" s="323"/>
      <c r="QAY123" s="323"/>
      <c r="QAZ123" s="323"/>
      <c r="QBA123" s="323"/>
      <c r="QBB123" s="323"/>
      <c r="QBC123" s="323"/>
      <c r="QBD123" s="323"/>
      <c r="QBE123" s="323"/>
      <c r="QBF123" s="323"/>
      <c r="QBG123" s="323"/>
      <c r="QBH123" s="323"/>
      <c r="QBI123" s="323"/>
      <c r="QBJ123" s="323"/>
      <c r="QBK123" s="323"/>
      <c r="QBL123" s="323"/>
      <c r="QBM123" s="323"/>
      <c r="QBN123" s="323"/>
      <c r="QBO123" s="323"/>
      <c r="QBP123" s="323"/>
      <c r="QBQ123" s="323"/>
      <c r="QBR123" s="323"/>
      <c r="QBS123" s="323"/>
      <c r="QBT123" s="323"/>
      <c r="QBU123" s="323"/>
      <c r="QBV123" s="323"/>
      <c r="QBW123" s="323"/>
      <c r="QBX123" s="323"/>
      <c r="QBY123" s="323"/>
      <c r="QBZ123" s="323"/>
      <c r="QCA123" s="323"/>
      <c r="QCB123" s="323"/>
      <c r="QCC123" s="323"/>
      <c r="QCD123" s="323"/>
      <c r="QCE123" s="323"/>
      <c r="QCF123" s="323"/>
      <c r="QCG123" s="323"/>
      <c r="QCH123" s="323"/>
      <c r="QCI123" s="323"/>
      <c r="QCJ123" s="323"/>
      <c r="QCK123" s="323"/>
      <c r="QCL123" s="323"/>
      <c r="QCM123" s="323"/>
      <c r="QCN123" s="323"/>
      <c r="QCO123" s="323"/>
      <c r="QCP123" s="323"/>
      <c r="QCQ123" s="323"/>
      <c r="QCR123" s="323"/>
      <c r="QCS123" s="323"/>
      <c r="QCT123" s="323"/>
      <c r="QCU123" s="323"/>
      <c r="QCV123" s="323"/>
      <c r="QCW123" s="323"/>
      <c r="QCX123" s="323"/>
      <c r="QCY123" s="323"/>
      <c r="QCZ123" s="323"/>
      <c r="QDA123" s="323"/>
      <c r="QDB123" s="323"/>
      <c r="QDC123" s="323"/>
      <c r="QDD123" s="323"/>
      <c r="QDE123" s="323"/>
      <c r="QDF123" s="323"/>
      <c r="QDG123" s="323"/>
      <c r="QDH123" s="323"/>
      <c r="QDI123" s="323"/>
      <c r="QDJ123" s="323"/>
      <c r="QDK123" s="323"/>
      <c r="QDL123" s="323"/>
      <c r="QDM123" s="323"/>
      <c r="QDN123" s="323"/>
      <c r="QDO123" s="323"/>
      <c r="QDP123" s="323"/>
      <c r="QDQ123" s="323"/>
      <c r="QDR123" s="323"/>
      <c r="QDS123" s="323"/>
      <c r="QDT123" s="323"/>
      <c r="QDU123" s="323"/>
      <c r="QDV123" s="323"/>
      <c r="QDW123" s="323"/>
      <c r="QDX123" s="323"/>
      <c r="QDY123" s="323"/>
      <c r="QDZ123" s="323"/>
      <c r="QEA123" s="323"/>
      <c r="QEB123" s="323"/>
      <c r="QEC123" s="323"/>
      <c r="QED123" s="323"/>
      <c r="QEE123" s="323"/>
      <c r="QEF123" s="323"/>
      <c r="QEG123" s="323"/>
      <c r="QEH123" s="323"/>
      <c r="QEI123" s="323"/>
      <c r="QEJ123" s="323"/>
      <c r="QEK123" s="323"/>
      <c r="QEL123" s="323"/>
      <c r="QEM123" s="323"/>
      <c r="QEN123" s="323"/>
      <c r="QEO123" s="323"/>
      <c r="QEP123" s="323"/>
      <c r="QEQ123" s="323"/>
      <c r="QER123" s="323"/>
      <c r="QES123" s="323"/>
      <c r="QET123" s="323"/>
      <c r="QEU123" s="323"/>
      <c r="QEV123" s="323"/>
      <c r="QEW123" s="323"/>
      <c r="QEX123" s="323"/>
      <c r="QEY123" s="323"/>
      <c r="QEZ123" s="323"/>
      <c r="QFA123" s="323"/>
      <c r="QFB123" s="323"/>
      <c r="QFC123" s="323"/>
      <c r="QFD123" s="323"/>
      <c r="QFE123" s="323"/>
      <c r="QFF123" s="323"/>
      <c r="QFG123" s="323"/>
      <c r="QFH123" s="323"/>
      <c r="QFI123" s="323"/>
      <c r="QFJ123" s="323"/>
      <c r="QFK123" s="323"/>
      <c r="QFL123" s="323"/>
      <c r="QFM123" s="323"/>
      <c r="QFN123" s="323"/>
      <c r="QFO123" s="323"/>
      <c r="QFP123" s="323"/>
      <c r="QFQ123" s="323"/>
      <c r="QFR123" s="323"/>
      <c r="QFS123" s="323"/>
      <c r="QFT123" s="323"/>
      <c r="QFU123" s="323"/>
      <c r="QFV123" s="323"/>
      <c r="QFW123" s="323"/>
      <c r="QFX123" s="323"/>
      <c r="QFY123" s="323"/>
      <c r="QFZ123" s="323"/>
      <c r="QGA123" s="323"/>
      <c r="QGB123" s="323"/>
      <c r="QGC123" s="323"/>
      <c r="QGD123" s="323"/>
      <c r="QGE123" s="323"/>
      <c r="QGF123" s="323"/>
      <c r="QGG123" s="323"/>
      <c r="QGH123" s="323"/>
      <c r="QGI123" s="323"/>
      <c r="QGJ123" s="323"/>
      <c r="QGK123" s="323"/>
      <c r="QGL123" s="323"/>
      <c r="QGM123" s="323"/>
      <c r="QGN123" s="323"/>
      <c r="QGO123" s="323"/>
      <c r="QGP123" s="323"/>
      <c r="QGQ123" s="323"/>
      <c r="QGR123" s="323"/>
      <c r="QGS123" s="323"/>
      <c r="QGT123" s="323"/>
      <c r="QGU123" s="323"/>
      <c r="QGV123" s="323"/>
      <c r="QGW123" s="323"/>
      <c r="QGX123" s="323"/>
      <c r="QGY123" s="323"/>
      <c r="QGZ123" s="323"/>
      <c r="QHA123" s="323"/>
      <c r="QHB123" s="323"/>
      <c r="QHC123" s="323"/>
      <c r="QHD123" s="323"/>
      <c r="QHE123" s="323"/>
      <c r="QHF123" s="323"/>
      <c r="QHG123" s="323"/>
      <c r="QHH123" s="323"/>
      <c r="QHI123" s="323"/>
      <c r="QHJ123" s="323"/>
      <c r="QHK123" s="323"/>
      <c r="QHL123" s="323"/>
      <c r="QHM123" s="323"/>
      <c r="QHN123" s="323"/>
      <c r="QHO123" s="323"/>
      <c r="QHP123" s="323"/>
      <c r="QHQ123" s="323"/>
      <c r="QHR123" s="323"/>
      <c r="QHS123" s="323"/>
      <c r="QHT123" s="323"/>
      <c r="QHU123" s="323"/>
      <c r="QHV123" s="323"/>
      <c r="QHW123" s="323"/>
      <c r="QHX123" s="323"/>
      <c r="QHY123" s="323"/>
      <c r="QHZ123" s="323"/>
      <c r="QIA123" s="323"/>
      <c r="QIB123" s="323"/>
      <c r="QIC123" s="323"/>
      <c r="QID123" s="323"/>
      <c r="QIE123" s="323"/>
      <c r="QIF123" s="323"/>
      <c r="QIG123" s="323"/>
      <c r="QIH123" s="323"/>
      <c r="QII123" s="323"/>
      <c r="QIJ123" s="323"/>
      <c r="QIK123" s="323"/>
      <c r="QIL123" s="323"/>
      <c r="QIM123" s="323"/>
      <c r="QIN123" s="323"/>
      <c r="QIO123" s="323"/>
      <c r="QIP123" s="323"/>
      <c r="QIQ123" s="323"/>
      <c r="QIR123" s="323"/>
      <c r="QIS123" s="323"/>
      <c r="QIT123" s="323"/>
      <c r="QIU123" s="323"/>
      <c r="QIV123" s="323"/>
      <c r="QIW123" s="323"/>
      <c r="QIX123" s="323"/>
      <c r="QIY123" s="323"/>
      <c r="QIZ123" s="323"/>
      <c r="QJA123" s="323"/>
      <c r="QJB123" s="323"/>
      <c r="QJC123" s="323"/>
      <c r="QJD123" s="323"/>
      <c r="QJE123" s="323"/>
      <c r="QJF123" s="323"/>
      <c r="QJG123" s="323"/>
      <c r="QJH123" s="323"/>
      <c r="QJI123" s="323"/>
      <c r="QJJ123" s="323"/>
      <c r="QJK123" s="323"/>
      <c r="QJL123" s="323"/>
      <c r="QJM123" s="323"/>
      <c r="QJN123" s="323"/>
      <c r="QJO123" s="323"/>
      <c r="QJP123" s="323"/>
      <c r="QJQ123" s="323"/>
      <c r="QJR123" s="323"/>
      <c r="QJS123" s="323"/>
      <c r="QJT123" s="323"/>
      <c r="QJU123" s="323"/>
      <c r="QJV123" s="323"/>
      <c r="QJW123" s="323"/>
      <c r="QJX123" s="323"/>
      <c r="QJY123" s="323"/>
      <c r="QJZ123" s="323"/>
      <c r="QKA123" s="323"/>
      <c r="QKB123" s="323"/>
      <c r="QKC123" s="323"/>
      <c r="QKD123" s="323"/>
      <c r="QKE123" s="323"/>
      <c r="QKF123" s="323"/>
      <c r="QKG123" s="323"/>
      <c r="QKH123" s="323"/>
      <c r="QKI123" s="323"/>
      <c r="QKJ123" s="323"/>
      <c r="QKK123" s="323"/>
      <c r="QKL123" s="323"/>
      <c r="QKM123" s="323"/>
      <c r="QKN123" s="323"/>
      <c r="QKO123" s="323"/>
      <c r="QKP123" s="323"/>
      <c r="QKQ123" s="323"/>
      <c r="QKR123" s="323"/>
      <c r="QKS123" s="323"/>
      <c r="QKT123" s="323"/>
      <c r="QKU123" s="323"/>
      <c r="QKV123" s="323"/>
      <c r="QKW123" s="323"/>
      <c r="QKX123" s="323"/>
      <c r="QKY123" s="323"/>
      <c r="QKZ123" s="323"/>
      <c r="QLA123" s="323"/>
      <c r="QLB123" s="323"/>
      <c r="QLC123" s="323"/>
      <c r="QLD123" s="323"/>
      <c r="QLE123" s="323"/>
      <c r="QLF123" s="323"/>
      <c r="QLG123" s="323"/>
      <c r="QLH123" s="323"/>
      <c r="QLI123" s="323"/>
      <c r="QLJ123" s="323"/>
      <c r="QLK123" s="323"/>
      <c r="QLL123" s="323"/>
      <c r="QLM123" s="323"/>
      <c r="QLN123" s="323"/>
      <c r="QLO123" s="323"/>
      <c r="QLP123" s="323"/>
      <c r="QLQ123" s="323"/>
      <c r="QLR123" s="323"/>
      <c r="QLS123" s="323"/>
      <c r="QLT123" s="323"/>
      <c r="QLU123" s="323"/>
      <c r="QLV123" s="323"/>
      <c r="QLW123" s="323"/>
      <c r="QLX123" s="323"/>
      <c r="QLY123" s="323"/>
      <c r="QLZ123" s="323"/>
      <c r="QMA123" s="323"/>
      <c r="QMB123" s="323"/>
      <c r="QMC123" s="323"/>
      <c r="QMD123" s="323"/>
      <c r="QME123" s="323"/>
      <c r="QMF123" s="323"/>
      <c r="QMG123" s="323"/>
      <c r="QMH123" s="323"/>
      <c r="QMI123" s="323"/>
      <c r="QMJ123" s="323"/>
      <c r="QMK123" s="323"/>
      <c r="QML123" s="323"/>
      <c r="QMM123" s="323"/>
      <c r="QMN123" s="323"/>
      <c r="QMO123" s="323"/>
      <c r="QMP123" s="323"/>
      <c r="QMQ123" s="323"/>
      <c r="QMR123" s="323"/>
      <c r="QMS123" s="323"/>
      <c r="QMT123" s="323"/>
      <c r="QMU123" s="323"/>
      <c r="QMV123" s="323"/>
      <c r="QMW123" s="323"/>
      <c r="QMX123" s="323"/>
      <c r="QMY123" s="323"/>
      <c r="QMZ123" s="323"/>
      <c r="QNA123" s="323"/>
      <c r="QNB123" s="323"/>
      <c r="QNC123" s="323"/>
      <c r="QND123" s="323"/>
      <c r="QNE123" s="323"/>
      <c r="QNF123" s="323"/>
      <c r="QNG123" s="323"/>
      <c r="QNH123" s="323"/>
      <c r="QNI123" s="323"/>
      <c r="QNJ123" s="323"/>
      <c r="QNK123" s="323"/>
      <c r="QNL123" s="323"/>
      <c r="QNM123" s="323"/>
      <c r="QNN123" s="323"/>
      <c r="QNO123" s="323"/>
      <c r="QNP123" s="323"/>
      <c r="QNQ123" s="323"/>
      <c r="QNR123" s="323"/>
      <c r="QNS123" s="323"/>
      <c r="QNT123" s="323"/>
      <c r="QNU123" s="323"/>
      <c r="QNV123" s="323"/>
      <c r="QNW123" s="323"/>
      <c r="QNX123" s="323"/>
      <c r="QNY123" s="323"/>
      <c r="QNZ123" s="323"/>
      <c r="QOA123" s="323"/>
      <c r="QOB123" s="323"/>
      <c r="QOC123" s="323"/>
      <c r="QOD123" s="323"/>
      <c r="QOE123" s="323"/>
      <c r="QOF123" s="323"/>
      <c r="QOG123" s="323"/>
      <c r="QOH123" s="323"/>
      <c r="QOI123" s="323"/>
      <c r="QOJ123" s="323"/>
      <c r="QOK123" s="323"/>
      <c r="QOL123" s="323"/>
      <c r="QOM123" s="323"/>
      <c r="QON123" s="323"/>
      <c r="QOO123" s="323"/>
      <c r="QOP123" s="323"/>
      <c r="QOQ123" s="323"/>
      <c r="QOR123" s="323"/>
      <c r="QOS123" s="323"/>
      <c r="QOT123" s="323"/>
      <c r="QOU123" s="323"/>
      <c r="QOV123" s="323"/>
      <c r="QOW123" s="323"/>
      <c r="QOX123" s="323"/>
      <c r="QOY123" s="323"/>
      <c r="QOZ123" s="323"/>
      <c r="QPA123" s="323"/>
      <c r="QPB123" s="323"/>
      <c r="QPC123" s="323"/>
      <c r="QPD123" s="323"/>
      <c r="QPE123" s="323"/>
      <c r="QPF123" s="323"/>
      <c r="QPG123" s="323"/>
      <c r="QPH123" s="323"/>
      <c r="QPI123" s="323"/>
      <c r="QPJ123" s="323"/>
      <c r="QPK123" s="323"/>
      <c r="QPL123" s="323"/>
      <c r="QPM123" s="323"/>
      <c r="QPN123" s="323"/>
      <c r="QPO123" s="323"/>
      <c r="QPP123" s="323"/>
      <c r="QPQ123" s="323"/>
      <c r="QPR123" s="323"/>
      <c r="QPS123" s="323"/>
      <c r="QPT123" s="323"/>
      <c r="QPU123" s="323"/>
      <c r="QPV123" s="323"/>
      <c r="QPW123" s="323"/>
      <c r="QPX123" s="323"/>
      <c r="QPY123" s="323"/>
      <c r="QPZ123" s="323"/>
      <c r="QQA123" s="323"/>
      <c r="QQB123" s="323"/>
      <c r="QQC123" s="323"/>
      <c r="QQD123" s="323"/>
      <c r="QQE123" s="323"/>
      <c r="QQF123" s="323"/>
      <c r="QQG123" s="323"/>
      <c r="QQH123" s="323"/>
      <c r="QQI123" s="323"/>
      <c r="QQJ123" s="323"/>
      <c r="QQK123" s="323"/>
      <c r="QQL123" s="323"/>
      <c r="QQM123" s="323"/>
      <c r="QQN123" s="323"/>
      <c r="QQO123" s="323"/>
      <c r="QQP123" s="323"/>
      <c r="QQQ123" s="323"/>
      <c r="QQR123" s="323"/>
      <c r="QQS123" s="323"/>
      <c r="QQT123" s="323"/>
      <c r="QQU123" s="323"/>
      <c r="QQV123" s="323"/>
      <c r="QQW123" s="323"/>
      <c r="QQX123" s="323"/>
      <c r="QQY123" s="323"/>
      <c r="QQZ123" s="323"/>
      <c r="QRA123" s="323"/>
      <c r="QRB123" s="323"/>
      <c r="QRC123" s="323"/>
      <c r="QRD123" s="323"/>
      <c r="QRE123" s="323"/>
      <c r="QRF123" s="323"/>
      <c r="QRG123" s="323"/>
      <c r="QRH123" s="323"/>
      <c r="QRI123" s="323"/>
      <c r="QRJ123" s="323"/>
      <c r="QRK123" s="323"/>
      <c r="QRL123" s="323"/>
      <c r="QRM123" s="323"/>
      <c r="QRN123" s="323"/>
      <c r="QRO123" s="323"/>
      <c r="QRP123" s="323"/>
      <c r="QRQ123" s="323"/>
      <c r="QRR123" s="323"/>
      <c r="QRS123" s="323"/>
      <c r="QRT123" s="323"/>
      <c r="QRU123" s="323"/>
      <c r="QRV123" s="323"/>
      <c r="QRW123" s="323"/>
      <c r="QRX123" s="323"/>
      <c r="QRY123" s="323"/>
      <c r="QRZ123" s="323"/>
      <c r="QSA123" s="323"/>
      <c r="QSB123" s="323"/>
      <c r="QSC123" s="323"/>
      <c r="QSD123" s="323"/>
      <c r="QSE123" s="323"/>
      <c r="QSF123" s="323"/>
      <c r="QSG123" s="323"/>
      <c r="QSH123" s="323"/>
      <c r="QSI123" s="323"/>
      <c r="QSJ123" s="323"/>
      <c r="QSK123" s="323"/>
      <c r="QSL123" s="323"/>
      <c r="QSM123" s="323"/>
      <c r="QSN123" s="323"/>
      <c r="QSO123" s="323"/>
      <c r="QSP123" s="323"/>
      <c r="QSQ123" s="323"/>
      <c r="QSR123" s="323"/>
      <c r="QSS123" s="323"/>
      <c r="QST123" s="323"/>
      <c r="QSU123" s="323"/>
      <c r="QSV123" s="323"/>
      <c r="QSW123" s="323"/>
      <c r="QSX123" s="323"/>
      <c r="QSY123" s="323"/>
      <c r="QSZ123" s="323"/>
      <c r="QTA123" s="323"/>
      <c r="QTB123" s="323"/>
      <c r="QTC123" s="323"/>
      <c r="QTD123" s="323"/>
      <c r="QTE123" s="323"/>
      <c r="QTF123" s="323"/>
      <c r="QTG123" s="323"/>
      <c r="QTH123" s="323"/>
      <c r="QTI123" s="323"/>
      <c r="QTJ123" s="323"/>
      <c r="QTK123" s="323"/>
      <c r="QTL123" s="323"/>
      <c r="QTM123" s="323"/>
      <c r="QTN123" s="323"/>
      <c r="QTO123" s="323"/>
      <c r="QTP123" s="323"/>
      <c r="QTQ123" s="323"/>
      <c r="QTR123" s="323"/>
      <c r="QTS123" s="323"/>
      <c r="QTT123" s="323"/>
      <c r="QTU123" s="323"/>
      <c r="QTV123" s="323"/>
      <c r="QTW123" s="323"/>
      <c r="QTX123" s="323"/>
      <c r="QTY123" s="323"/>
      <c r="QTZ123" s="323"/>
      <c r="QUA123" s="323"/>
      <c r="QUB123" s="323"/>
      <c r="QUC123" s="323"/>
      <c r="QUD123" s="323"/>
      <c r="QUE123" s="323"/>
      <c r="QUF123" s="323"/>
      <c r="QUG123" s="323"/>
      <c r="QUH123" s="323"/>
      <c r="QUI123" s="323"/>
      <c r="QUJ123" s="323"/>
      <c r="QUK123" s="323"/>
      <c r="QUL123" s="323"/>
      <c r="QUM123" s="323"/>
      <c r="QUN123" s="323"/>
      <c r="QUO123" s="323"/>
      <c r="QUP123" s="323"/>
      <c r="QUQ123" s="323"/>
      <c r="QUR123" s="323"/>
      <c r="QUS123" s="323"/>
      <c r="QUT123" s="323"/>
      <c r="QUU123" s="323"/>
      <c r="QUV123" s="323"/>
      <c r="QUW123" s="323"/>
      <c r="QUX123" s="323"/>
      <c r="QUY123" s="323"/>
      <c r="QUZ123" s="323"/>
      <c r="QVA123" s="323"/>
      <c r="QVB123" s="323"/>
      <c r="QVC123" s="323"/>
      <c r="QVD123" s="323"/>
      <c r="QVE123" s="323"/>
      <c r="QVF123" s="323"/>
      <c r="QVG123" s="323"/>
      <c r="QVH123" s="323"/>
      <c r="QVI123" s="323"/>
      <c r="QVJ123" s="323"/>
      <c r="QVK123" s="323"/>
      <c r="QVL123" s="323"/>
      <c r="QVM123" s="323"/>
      <c r="QVN123" s="323"/>
      <c r="QVO123" s="323"/>
      <c r="QVP123" s="323"/>
      <c r="QVQ123" s="323"/>
      <c r="QVR123" s="323"/>
      <c r="QVS123" s="323"/>
      <c r="QVT123" s="323"/>
      <c r="QVU123" s="323"/>
      <c r="QVV123" s="323"/>
      <c r="QVW123" s="323"/>
      <c r="QVX123" s="323"/>
      <c r="QVY123" s="323"/>
      <c r="QVZ123" s="323"/>
      <c r="QWA123" s="323"/>
      <c r="QWB123" s="323"/>
      <c r="QWC123" s="323"/>
      <c r="QWD123" s="323"/>
      <c r="QWE123" s="323"/>
      <c r="QWF123" s="323"/>
      <c r="QWG123" s="323"/>
      <c r="QWH123" s="323"/>
      <c r="QWI123" s="323"/>
      <c r="QWJ123" s="323"/>
      <c r="QWK123" s="323"/>
      <c r="QWL123" s="323"/>
      <c r="QWM123" s="323"/>
      <c r="QWN123" s="323"/>
      <c r="QWO123" s="323"/>
      <c r="QWP123" s="323"/>
      <c r="QWQ123" s="323"/>
      <c r="QWR123" s="323"/>
      <c r="QWS123" s="323"/>
      <c r="QWT123" s="323"/>
      <c r="QWU123" s="323"/>
      <c r="QWV123" s="323"/>
      <c r="QWW123" s="323"/>
      <c r="QWX123" s="323"/>
      <c r="QWY123" s="323"/>
      <c r="QWZ123" s="323"/>
      <c r="QXA123" s="323"/>
      <c r="QXB123" s="323"/>
      <c r="QXC123" s="323"/>
      <c r="QXD123" s="323"/>
      <c r="QXE123" s="323"/>
      <c r="QXF123" s="323"/>
      <c r="QXG123" s="323"/>
      <c r="QXH123" s="323"/>
      <c r="QXI123" s="323"/>
      <c r="QXJ123" s="323"/>
      <c r="QXK123" s="323"/>
      <c r="QXL123" s="323"/>
      <c r="QXM123" s="323"/>
      <c r="QXN123" s="323"/>
      <c r="QXO123" s="323"/>
      <c r="QXP123" s="323"/>
      <c r="QXQ123" s="323"/>
      <c r="QXR123" s="323"/>
      <c r="QXS123" s="323"/>
      <c r="QXT123" s="323"/>
      <c r="QXU123" s="323"/>
      <c r="QXV123" s="323"/>
      <c r="QXW123" s="323"/>
      <c r="QXX123" s="323"/>
      <c r="QXY123" s="323"/>
      <c r="QXZ123" s="323"/>
      <c r="QYA123" s="323"/>
      <c r="QYB123" s="323"/>
      <c r="QYC123" s="323"/>
      <c r="QYD123" s="323"/>
      <c r="QYE123" s="323"/>
      <c r="QYF123" s="323"/>
      <c r="QYG123" s="323"/>
      <c r="QYH123" s="323"/>
      <c r="QYI123" s="323"/>
      <c r="QYJ123" s="323"/>
      <c r="QYK123" s="323"/>
      <c r="QYL123" s="323"/>
      <c r="QYM123" s="323"/>
      <c r="QYN123" s="323"/>
      <c r="QYO123" s="323"/>
      <c r="QYP123" s="323"/>
      <c r="QYQ123" s="323"/>
      <c r="QYR123" s="323"/>
      <c r="QYS123" s="323"/>
      <c r="QYT123" s="323"/>
      <c r="QYU123" s="323"/>
      <c r="QYV123" s="323"/>
      <c r="QYW123" s="323"/>
      <c r="QYX123" s="323"/>
      <c r="QYY123" s="323"/>
      <c r="QYZ123" s="323"/>
      <c r="QZA123" s="323"/>
      <c r="QZB123" s="323"/>
      <c r="QZC123" s="323"/>
      <c r="QZD123" s="323"/>
      <c r="QZE123" s="323"/>
      <c r="QZF123" s="323"/>
      <c r="QZG123" s="323"/>
      <c r="QZH123" s="323"/>
      <c r="QZI123" s="323"/>
      <c r="QZJ123" s="323"/>
      <c r="QZK123" s="323"/>
      <c r="QZL123" s="323"/>
      <c r="QZM123" s="323"/>
      <c r="QZN123" s="323"/>
      <c r="QZO123" s="323"/>
      <c r="QZP123" s="323"/>
      <c r="QZQ123" s="323"/>
      <c r="QZR123" s="323"/>
      <c r="QZS123" s="323"/>
      <c r="QZT123" s="323"/>
      <c r="QZU123" s="323"/>
      <c r="QZV123" s="323"/>
      <c r="QZW123" s="323"/>
      <c r="QZX123" s="323"/>
      <c r="QZY123" s="323"/>
      <c r="QZZ123" s="323"/>
      <c r="RAA123" s="323"/>
      <c r="RAB123" s="323"/>
      <c r="RAC123" s="323"/>
      <c r="RAD123" s="323"/>
      <c r="RAE123" s="323"/>
      <c r="RAF123" s="323"/>
      <c r="RAG123" s="323"/>
      <c r="RAH123" s="323"/>
      <c r="RAI123" s="323"/>
      <c r="RAJ123" s="323"/>
      <c r="RAK123" s="323"/>
      <c r="RAL123" s="323"/>
      <c r="RAM123" s="323"/>
      <c r="RAN123" s="323"/>
      <c r="RAO123" s="323"/>
      <c r="RAP123" s="323"/>
      <c r="RAQ123" s="323"/>
      <c r="RAR123" s="323"/>
      <c r="RAS123" s="323"/>
      <c r="RAT123" s="323"/>
      <c r="RAU123" s="323"/>
      <c r="RAV123" s="323"/>
      <c r="RAW123" s="323"/>
      <c r="RAX123" s="323"/>
      <c r="RAY123" s="323"/>
      <c r="RAZ123" s="323"/>
      <c r="RBA123" s="323"/>
      <c r="RBB123" s="323"/>
      <c r="RBC123" s="323"/>
      <c r="RBD123" s="323"/>
      <c r="RBE123" s="323"/>
      <c r="RBF123" s="323"/>
      <c r="RBG123" s="323"/>
      <c r="RBH123" s="323"/>
      <c r="RBI123" s="323"/>
      <c r="RBJ123" s="323"/>
      <c r="RBK123" s="323"/>
      <c r="RBL123" s="323"/>
      <c r="RBM123" s="323"/>
      <c r="RBN123" s="323"/>
      <c r="RBO123" s="323"/>
      <c r="RBP123" s="323"/>
      <c r="RBQ123" s="323"/>
      <c r="RBR123" s="323"/>
      <c r="RBS123" s="323"/>
      <c r="RBT123" s="323"/>
      <c r="RBU123" s="323"/>
      <c r="RBV123" s="323"/>
      <c r="RBW123" s="323"/>
      <c r="RBX123" s="323"/>
      <c r="RBY123" s="323"/>
      <c r="RBZ123" s="323"/>
      <c r="RCA123" s="323"/>
      <c r="RCB123" s="323"/>
      <c r="RCC123" s="323"/>
      <c r="RCD123" s="323"/>
      <c r="RCE123" s="323"/>
      <c r="RCF123" s="323"/>
      <c r="RCG123" s="323"/>
      <c r="RCH123" s="323"/>
      <c r="RCI123" s="323"/>
      <c r="RCJ123" s="323"/>
      <c r="RCK123" s="323"/>
      <c r="RCL123" s="323"/>
      <c r="RCM123" s="323"/>
      <c r="RCN123" s="323"/>
      <c r="RCO123" s="323"/>
      <c r="RCP123" s="323"/>
      <c r="RCQ123" s="323"/>
      <c r="RCR123" s="323"/>
      <c r="RCS123" s="323"/>
      <c r="RCT123" s="323"/>
      <c r="RCU123" s="323"/>
      <c r="RCV123" s="323"/>
      <c r="RCW123" s="323"/>
      <c r="RCX123" s="323"/>
      <c r="RCY123" s="323"/>
      <c r="RCZ123" s="323"/>
      <c r="RDA123" s="323"/>
      <c r="RDB123" s="323"/>
      <c r="RDC123" s="323"/>
      <c r="RDD123" s="323"/>
      <c r="RDE123" s="323"/>
      <c r="RDF123" s="323"/>
      <c r="RDG123" s="323"/>
      <c r="RDH123" s="323"/>
      <c r="RDI123" s="323"/>
      <c r="RDJ123" s="323"/>
      <c r="RDK123" s="323"/>
      <c r="RDL123" s="323"/>
      <c r="RDM123" s="323"/>
      <c r="RDN123" s="323"/>
      <c r="RDO123" s="323"/>
      <c r="RDP123" s="323"/>
      <c r="RDQ123" s="323"/>
      <c r="RDR123" s="323"/>
      <c r="RDS123" s="323"/>
      <c r="RDT123" s="323"/>
      <c r="RDU123" s="323"/>
      <c r="RDV123" s="323"/>
      <c r="RDW123" s="323"/>
      <c r="RDX123" s="323"/>
      <c r="RDY123" s="323"/>
      <c r="RDZ123" s="323"/>
      <c r="REA123" s="323"/>
      <c r="REB123" s="323"/>
      <c r="REC123" s="323"/>
      <c r="RED123" s="323"/>
      <c r="REE123" s="323"/>
      <c r="REF123" s="323"/>
      <c r="REG123" s="323"/>
      <c r="REH123" s="323"/>
      <c r="REI123" s="323"/>
      <c r="REJ123" s="323"/>
      <c r="REK123" s="323"/>
      <c r="REL123" s="323"/>
      <c r="REM123" s="323"/>
      <c r="REN123" s="323"/>
      <c r="REO123" s="323"/>
      <c r="REP123" s="323"/>
      <c r="REQ123" s="323"/>
      <c r="RER123" s="323"/>
      <c r="RES123" s="323"/>
      <c r="RET123" s="323"/>
      <c r="REU123" s="323"/>
      <c r="REV123" s="323"/>
      <c r="REW123" s="323"/>
      <c r="REX123" s="323"/>
      <c r="REY123" s="323"/>
      <c r="REZ123" s="323"/>
      <c r="RFA123" s="323"/>
      <c r="RFB123" s="323"/>
      <c r="RFC123" s="323"/>
      <c r="RFD123" s="323"/>
      <c r="RFE123" s="323"/>
      <c r="RFF123" s="323"/>
      <c r="RFG123" s="323"/>
      <c r="RFH123" s="323"/>
      <c r="RFI123" s="323"/>
      <c r="RFJ123" s="323"/>
      <c r="RFK123" s="323"/>
      <c r="RFL123" s="323"/>
      <c r="RFM123" s="323"/>
      <c r="RFN123" s="323"/>
      <c r="RFO123" s="323"/>
      <c r="RFP123" s="323"/>
      <c r="RFQ123" s="323"/>
      <c r="RFR123" s="323"/>
      <c r="RFS123" s="323"/>
      <c r="RFT123" s="323"/>
      <c r="RFU123" s="323"/>
      <c r="RFV123" s="323"/>
      <c r="RFW123" s="323"/>
      <c r="RFX123" s="323"/>
      <c r="RFY123" s="323"/>
      <c r="RFZ123" s="323"/>
      <c r="RGA123" s="323"/>
      <c r="RGB123" s="323"/>
      <c r="RGC123" s="323"/>
      <c r="RGD123" s="323"/>
      <c r="RGE123" s="323"/>
      <c r="RGF123" s="323"/>
      <c r="RGG123" s="323"/>
      <c r="RGH123" s="323"/>
      <c r="RGI123" s="323"/>
      <c r="RGJ123" s="323"/>
      <c r="RGK123" s="323"/>
      <c r="RGL123" s="323"/>
      <c r="RGM123" s="323"/>
      <c r="RGN123" s="323"/>
      <c r="RGO123" s="323"/>
      <c r="RGP123" s="323"/>
      <c r="RGQ123" s="323"/>
      <c r="RGR123" s="323"/>
      <c r="RGS123" s="323"/>
      <c r="RGT123" s="323"/>
      <c r="RGU123" s="323"/>
      <c r="RGV123" s="323"/>
      <c r="RGW123" s="323"/>
      <c r="RGX123" s="323"/>
      <c r="RGY123" s="323"/>
      <c r="RGZ123" s="323"/>
      <c r="RHA123" s="323"/>
      <c r="RHB123" s="323"/>
      <c r="RHC123" s="323"/>
      <c r="RHD123" s="323"/>
      <c r="RHE123" s="323"/>
      <c r="RHF123" s="323"/>
      <c r="RHG123" s="323"/>
      <c r="RHH123" s="323"/>
      <c r="RHI123" s="323"/>
      <c r="RHJ123" s="323"/>
      <c r="RHK123" s="323"/>
      <c r="RHL123" s="323"/>
      <c r="RHM123" s="323"/>
      <c r="RHN123" s="323"/>
      <c r="RHO123" s="323"/>
      <c r="RHP123" s="323"/>
      <c r="RHQ123" s="323"/>
      <c r="RHR123" s="323"/>
      <c r="RHS123" s="323"/>
      <c r="RHT123" s="323"/>
      <c r="RHU123" s="323"/>
      <c r="RHV123" s="323"/>
      <c r="RHW123" s="323"/>
      <c r="RHX123" s="323"/>
      <c r="RHY123" s="323"/>
      <c r="RHZ123" s="323"/>
      <c r="RIA123" s="323"/>
      <c r="RIB123" s="323"/>
      <c r="RIC123" s="323"/>
      <c r="RID123" s="323"/>
      <c r="RIE123" s="323"/>
      <c r="RIF123" s="323"/>
      <c r="RIG123" s="323"/>
      <c r="RIH123" s="323"/>
      <c r="RII123" s="323"/>
      <c r="RIJ123" s="323"/>
      <c r="RIK123" s="323"/>
      <c r="RIL123" s="323"/>
      <c r="RIM123" s="323"/>
      <c r="RIN123" s="323"/>
      <c r="RIO123" s="323"/>
      <c r="RIP123" s="323"/>
      <c r="RIQ123" s="323"/>
      <c r="RIR123" s="323"/>
      <c r="RIS123" s="323"/>
      <c r="RIT123" s="323"/>
      <c r="RIU123" s="323"/>
      <c r="RIV123" s="323"/>
      <c r="RIW123" s="323"/>
      <c r="RIX123" s="323"/>
      <c r="RIY123" s="323"/>
      <c r="RIZ123" s="323"/>
      <c r="RJA123" s="323"/>
      <c r="RJB123" s="323"/>
      <c r="RJC123" s="323"/>
      <c r="RJD123" s="323"/>
      <c r="RJE123" s="323"/>
      <c r="RJF123" s="323"/>
      <c r="RJG123" s="323"/>
      <c r="RJH123" s="323"/>
      <c r="RJI123" s="323"/>
      <c r="RJJ123" s="323"/>
      <c r="RJK123" s="323"/>
      <c r="RJL123" s="323"/>
      <c r="RJM123" s="323"/>
      <c r="RJN123" s="323"/>
      <c r="RJO123" s="323"/>
      <c r="RJP123" s="323"/>
      <c r="RJQ123" s="323"/>
      <c r="RJR123" s="323"/>
      <c r="RJS123" s="323"/>
      <c r="RJT123" s="323"/>
      <c r="RJU123" s="323"/>
      <c r="RJV123" s="323"/>
      <c r="RJW123" s="323"/>
      <c r="RJX123" s="323"/>
      <c r="RJY123" s="323"/>
      <c r="RJZ123" s="323"/>
      <c r="RKA123" s="323"/>
      <c r="RKB123" s="323"/>
      <c r="RKC123" s="323"/>
      <c r="RKD123" s="323"/>
      <c r="RKE123" s="323"/>
      <c r="RKF123" s="323"/>
      <c r="RKG123" s="323"/>
      <c r="RKH123" s="323"/>
      <c r="RKI123" s="323"/>
      <c r="RKJ123" s="323"/>
      <c r="RKK123" s="323"/>
      <c r="RKL123" s="323"/>
      <c r="RKM123" s="323"/>
      <c r="RKN123" s="323"/>
      <c r="RKO123" s="323"/>
      <c r="RKP123" s="323"/>
      <c r="RKQ123" s="323"/>
      <c r="RKR123" s="323"/>
      <c r="RKS123" s="323"/>
      <c r="RKT123" s="323"/>
      <c r="RKU123" s="323"/>
      <c r="RKV123" s="323"/>
      <c r="RKW123" s="323"/>
      <c r="RKX123" s="323"/>
      <c r="RKY123" s="323"/>
      <c r="RKZ123" s="323"/>
      <c r="RLA123" s="323"/>
      <c r="RLB123" s="323"/>
      <c r="RLC123" s="323"/>
      <c r="RLD123" s="323"/>
      <c r="RLE123" s="323"/>
      <c r="RLF123" s="323"/>
      <c r="RLG123" s="323"/>
      <c r="RLH123" s="323"/>
      <c r="RLI123" s="323"/>
      <c r="RLJ123" s="323"/>
      <c r="RLK123" s="323"/>
      <c r="RLL123" s="323"/>
      <c r="RLM123" s="323"/>
      <c r="RLN123" s="323"/>
      <c r="RLO123" s="323"/>
      <c r="RLP123" s="323"/>
      <c r="RLQ123" s="323"/>
      <c r="RLR123" s="323"/>
      <c r="RLS123" s="323"/>
      <c r="RLT123" s="323"/>
      <c r="RLU123" s="323"/>
      <c r="RLV123" s="323"/>
      <c r="RLW123" s="323"/>
      <c r="RLX123" s="323"/>
      <c r="RLY123" s="323"/>
      <c r="RLZ123" s="323"/>
      <c r="RMA123" s="323"/>
      <c r="RMB123" s="323"/>
      <c r="RMC123" s="323"/>
      <c r="RMD123" s="323"/>
      <c r="RME123" s="323"/>
      <c r="RMF123" s="323"/>
      <c r="RMG123" s="323"/>
      <c r="RMH123" s="323"/>
      <c r="RMI123" s="323"/>
      <c r="RMJ123" s="323"/>
      <c r="RMK123" s="323"/>
      <c r="RML123" s="323"/>
      <c r="RMM123" s="323"/>
      <c r="RMN123" s="323"/>
      <c r="RMO123" s="323"/>
      <c r="RMP123" s="323"/>
      <c r="RMQ123" s="323"/>
      <c r="RMR123" s="323"/>
      <c r="RMS123" s="323"/>
      <c r="RMT123" s="323"/>
      <c r="RMU123" s="323"/>
      <c r="RMV123" s="323"/>
      <c r="RMW123" s="323"/>
      <c r="RMX123" s="323"/>
      <c r="RMY123" s="323"/>
      <c r="RMZ123" s="323"/>
      <c r="RNA123" s="323"/>
      <c r="RNB123" s="323"/>
      <c r="RNC123" s="323"/>
      <c r="RND123" s="323"/>
      <c r="RNE123" s="323"/>
      <c r="RNF123" s="323"/>
      <c r="RNG123" s="323"/>
      <c r="RNH123" s="323"/>
      <c r="RNI123" s="323"/>
      <c r="RNJ123" s="323"/>
      <c r="RNK123" s="323"/>
      <c r="RNL123" s="323"/>
      <c r="RNM123" s="323"/>
      <c r="RNN123" s="323"/>
      <c r="RNO123" s="323"/>
      <c r="RNP123" s="323"/>
      <c r="RNQ123" s="323"/>
      <c r="RNR123" s="323"/>
      <c r="RNS123" s="323"/>
      <c r="RNT123" s="323"/>
      <c r="RNU123" s="323"/>
      <c r="RNV123" s="323"/>
      <c r="RNW123" s="323"/>
      <c r="RNX123" s="323"/>
      <c r="RNY123" s="323"/>
      <c r="RNZ123" s="323"/>
      <c r="ROA123" s="323"/>
      <c r="ROB123" s="323"/>
      <c r="ROC123" s="323"/>
      <c r="ROD123" s="323"/>
      <c r="ROE123" s="323"/>
      <c r="ROF123" s="323"/>
      <c r="ROG123" s="323"/>
      <c r="ROH123" s="323"/>
      <c r="ROI123" s="323"/>
      <c r="ROJ123" s="323"/>
      <c r="ROK123" s="323"/>
      <c r="ROL123" s="323"/>
      <c r="ROM123" s="323"/>
      <c r="RON123" s="323"/>
      <c r="ROO123" s="323"/>
      <c r="ROP123" s="323"/>
      <c r="ROQ123" s="323"/>
      <c r="ROR123" s="323"/>
      <c r="ROS123" s="323"/>
      <c r="ROT123" s="323"/>
      <c r="ROU123" s="323"/>
      <c r="ROV123" s="323"/>
      <c r="ROW123" s="323"/>
      <c r="ROX123" s="323"/>
      <c r="ROY123" s="323"/>
      <c r="ROZ123" s="323"/>
      <c r="RPA123" s="323"/>
      <c r="RPB123" s="323"/>
      <c r="RPC123" s="323"/>
      <c r="RPD123" s="323"/>
      <c r="RPE123" s="323"/>
      <c r="RPF123" s="323"/>
      <c r="RPG123" s="323"/>
      <c r="RPH123" s="323"/>
      <c r="RPI123" s="323"/>
      <c r="RPJ123" s="323"/>
      <c r="RPK123" s="323"/>
      <c r="RPL123" s="323"/>
      <c r="RPM123" s="323"/>
      <c r="RPN123" s="323"/>
      <c r="RPO123" s="323"/>
      <c r="RPP123" s="323"/>
      <c r="RPQ123" s="323"/>
      <c r="RPR123" s="323"/>
      <c r="RPS123" s="323"/>
      <c r="RPT123" s="323"/>
      <c r="RPU123" s="323"/>
      <c r="RPV123" s="323"/>
      <c r="RPW123" s="323"/>
      <c r="RPX123" s="323"/>
      <c r="RPY123" s="323"/>
      <c r="RPZ123" s="323"/>
      <c r="RQA123" s="323"/>
      <c r="RQB123" s="323"/>
      <c r="RQC123" s="323"/>
      <c r="RQD123" s="323"/>
      <c r="RQE123" s="323"/>
      <c r="RQF123" s="323"/>
      <c r="RQG123" s="323"/>
      <c r="RQH123" s="323"/>
      <c r="RQI123" s="323"/>
      <c r="RQJ123" s="323"/>
      <c r="RQK123" s="323"/>
      <c r="RQL123" s="323"/>
      <c r="RQM123" s="323"/>
      <c r="RQN123" s="323"/>
      <c r="RQO123" s="323"/>
      <c r="RQP123" s="323"/>
      <c r="RQQ123" s="323"/>
      <c r="RQR123" s="323"/>
      <c r="RQS123" s="323"/>
      <c r="RQT123" s="323"/>
      <c r="RQU123" s="323"/>
      <c r="RQV123" s="323"/>
      <c r="RQW123" s="323"/>
      <c r="RQX123" s="323"/>
      <c r="RQY123" s="323"/>
      <c r="RQZ123" s="323"/>
      <c r="RRA123" s="323"/>
      <c r="RRB123" s="323"/>
      <c r="RRC123" s="323"/>
      <c r="RRD123" s="323"/>
      <c r="RRE123" s="323"/>
      <c r="RRF123" s="323"/>
      <c r="RRG123" s="323"/>
      <c r="RRH123" s="323"/>
      <c r="RRI123" s="323"/>
      <c r="RRJ123" s="323"/>
      <c r="RRK123" s="323"/>
      <c r="RRL123" s="323"/>
      <c r="RRM123" s="323"/>
      <c r="RRN123" s="323"/>
      <c r="RRO123" s="323"/>
      <c r="RRP123" s="323"/>
      <c r="RRQ123" s="323"/>
      <c r="RRR123" s="323"/>
      <c r="RRS123" s="323"/>
      <c r="RRT123" s="323"/>
      <c r="RRU123" s="323"/>
      <c r="RRV123" s="323"/>
      <c r="RRW123" s="323"/>
      <c r="RRX123" s="323"/>
      <c r="RRY123" s="323"/>
      <c r="RRZ123" s="323"/>
      <c r="RSA123" s="323"/>
      <c r="RSB123" s="323"/>
      <c r="RSC123" s="323"/>
      <c r="RSD123" s="323"/>
      <c r="RSE123" s="323"/>
      <c r="RSF123" s="323"/>
      <c r="RSG123" s="323"/>
      <c r="RSH123" s="323"/>
      <c r="RSI123" s="323"/>
      <c r="RSJ123" s="323"/>
      <c r="RSK123" s="323"/>
      <c r="RSL123" s="323"/>
      <c r="RSM123" s="323"/>
      <c r="RSN123" s="323"/>
      <c r="RSO123" s="323"/>
      <c r="RSP123" s="323"/>
      <c r="RSQ123" s="323"/>
      <c r="RSR123" s="323"/>
      <c r="RSS123" s="323"/>
      <c r="RST123" s="323"/>
      <c r="RSU123" s="323"/>
      <c r="RSV123" s="323"/>
      <c r="RSW123" s="323"/>
      <c r="RSX123" s="323"/>
      <c r="RSY123" s="323"/>
      <c r="RSZ123" s="323"/>
      <c r="RTA123" s="323"/>
      <c r="RTB123" s="323"/>
      <c r="RTC123" s="323"/>
      <c r="RTD123" s="323"/>
      <c r="RTE123" s="323"/>
      <c r="RTF123" s="323"/>
      <c r="RTG123" s="323"/>
      <c r="RTH123" s="323"/>
      <c r="RTI123" s="323"/>
      <c r="RTJ123" s="323"/>
      <c r="RTK123" s="323"/>
      <c r="RTL123" s="323"/>
      <c r="RTM123" s="323"/>
      <c r="RTN123" s="323"/>
      <c r="RTO123" s="323"/>
      <c r="RTP123" s="323"/>
      <c r="RTQ123" s="323"/>
      <c r="RTR123" s="323"/>
      <c r="RTS123" s="323"/>
      <c r="RTT123" s="323"/>
      <c r="RTU123" s="323"/>
      <c r="RTV123" s="323"/>
      <c r="RTW123" s="323"/>
      <c r="RTX123" s="323"/>
      <c r="RTY123" s="323"/>
      <c r="RTZ123" s="323"/>
      <c r="RUA123" s="323"/>
      <c r="RUB123" s="323"/>
      <c r="RUC123" s="323"/>
      <c r="RUD123" s="323"/>
      <c r="RUE123" s="323"/>
      <c r="RUF123" s="323"/>
      <c r="RUG123" s="323"/>
      <c r="RUH123" s="323"/>
      <c r="RUI123" s="323"/>
      <c r="RUJ123" s="323"/>
      <c r="RUK123" s="323"/>
      <c r="RUL123" s="323"/>
      <c r="RUM123" s="323"/>
      <c r="RUN123" s="323"/>
      <c r="RUO123" s="323"/>
      <c r="RUP123" s="323"/>
      <c r="RUQ123" s="323"/>
      <c r="RUR123" s="323"/>
      <c r="RUS123" s="323"/>
      <c r="RUT123" s="323"/>
      <c r="RUU123" s="323"/>
      <c r="RUV123" s="323"/>
      <c r="RUW123" s="323"/>
      <c r="RUX123" s="323"/>
      <c r="RUY123" s="323"/>
      <c r="RUZ123" s="323"/>
      <c r="RVA123" s="323"/>
      <c r="RVB123" s="323"/>
      <c r="RVC123" s="323"/>
      <c r="RVD123" s="323"/>
      <c r="RVE123" s="323"/>
      <c r="RVF123" s="323"/>
      <c r="RVG123" s="323"/>
      <c r="RVH123" s="323"/>
      <c r="RVI123" s="323"/>
      <c r="RVJ123" s="323"/>
      <c r="RVK123" s="323"/>
      <c r="RVL123" s="323"/>
      <c r="RVM123" s="323"/>
      <c r="RVN123" s="323"/>
      <c r="RVO123" s="323"/>
      <c r="RVP123" s="323"/>
      <c r="RVQ123" s="323"/>
      <c r="RVR123" s="323"/>
      <c r="RVS123" s="323"/>
      <c r="RVT123" s="323"/>
      <c r="RVU123" s="323"/>
      <c r="RVV123" s="323"/>
      <c r="RVW123" s="323"/>
      <c r="RVX123" s="323"/>
      <c r="RVY123" s="323"/>
      <c r="RVZ123" s="323"/>
      <c r="RWA123" s="323"/>
      <c r="RWB123" s="323"/>
      <c r="RWC123" s="323"/>
      <c r="RWD123" s="323"/>
      <c r="RWE123" s="323"/>
      <c r="RWF123" s="323"/>
      <c r="RWG123" s="323"/>
      <c r="RWH123" s="323"/>
      <c r="RWI123" s="323"/>
      <c r="RWJ123" s="323"/>
      <c r="RWK123" s="323"/>
      <c r="RWL123" s="323"/>
      <c r="RWM123" s="323"/>
      <c r="RWN123" s="323"/>
      <c r="RWO123" s="323"/>
      <c r="RWP123" s="323"/>
      <c r="RWQ123" s="323"/>
      <c r="RWR123" s="323"/>
      <c r="RWS123" s="323"/>
      <c r="RWT123" s="323"/>
      <c r="RWU123" s="323"/>
      <c r="RWV123" s="323"/>
      <c r="RWW123" s="323"/>
      <c r="RWX123" s="323"/>
      <c r="RWY123" s="323"/>
      <c r="RWZ123" s="323"/>
      <c r="RXA123" s="323"/>
      <c r="RXB123" s="323"/>
      <c r="RXC123" s="323"/>
      <c r="RXD123" s="323"/>
      <c r="RXE123" s="323"/>
      <c r="RXF123" s="323"/>
      <c r="RXG123" s="323"/>
      <c r="RXH123" s="323"/>
      <c r="RXI123" s="323"/>
      <c r="RXJ123" s="323"/>
      <c r="RXK123" s="323"/>
      <c r="RXL123" s="323"/>
      <c r="RXM123" s="323"/>
      <c r="RXN123" s="323"/>
      <c r="RXO123" s="323"/>
      <c r="RXP123" s="323"/>
      <c r="RXQ123" s="323"/>
      <c r="RXR123" s="323"/>
      <c r="RXS123" s="323"/>
      <c r="RXT123" s="323"/>
      <c r="RXU123" s="323"/>
      <c r="RXV123" s="323"/>
      <c r="RXW123" s="323"/>
      <c r="RXX123" s="323"/>
      <c r="RXY123" s="323"/>
      <c r="RXZ123" s="323"/>
      <c r="RYA123" s="323"/>
      <c r="RYB123" s="323"/>
      <c r="RYC123" s="323"/>
      <c r="RYD123" s="323"/>
      <c r="RYE123" s="323"/>
      <c r="RYF123" s="323"/>
      <c r="RYG123" s="323"/>
      <c r="RYH123" s="323"/>
      <c r="RYI123" s="323"/>
      <c r="RYJ123" s="323"/>
      <c r="RYK123" s="323"/>
      <c r="RYL123" s="323"/>
      <c r="RYM123" s="323"/>
      <c r="RYN123" s="323"/>
      <c r="RYO123" s="323"/>
      <c r="RYP123" s="323"/>
      <c r="RYQ123" s="323"/>
      <c r="RYR123" s="323"/>
      <c r="RYS123" s="323"/>
      <c r="RYT123" s="323"/>
      <c r="RYU123" s="323"/>
      <c r="RYV123" s="323"/>
      <c r="RYW123" s="323"/>
      <c r="RYX123" s="323"/>
      <c r="RYY123" s="323"/>
      <c r="RYZ123" s="323"/>
      <c r="RZA123" s="323"/>
      <c r="RZB123" s="323"/>
      <c r="RZC123" s="323"/>
      <c r="RZD123" s="323"/>
      <c r="RZE123" s="323"/>
      <c r="RZF123" s="323"/>
      <c r="RZG123" s="323"/>
      <c r="RZH123" s="323"/>
      <c r="RZI123" s="323"/>
      <c r="RZJ123" s="323"/>
      <c r="RZK123" s="323"/>
      <c r="RZL123" s="323"/>
      <c r="RZM123" s="323"/>
      <c r="RZN123" s="323"/>
      <c r="RZO123" s="323"/>
      <c r="RZP123" s="323"/>
      <c r="RZQ123" s="323"/>
      <c r="RZR123" s="323"/>
      <c r="RZS123" s="323"/>
      <c r="RZT123" s="323"/>
      <c r="RZU123" s="323"/>
      <c r="RZV123" s="323"/>
      <c r="RZW123" s="323"/>
      <c r="RZX123" s="323"/>
      <c r="RZY123" s="323"/>
      <c r="RZZ123" s="323"/>
      <c r="SAA123" s="323"/>
      <c r="SAB123" s="323"/>
      <c r="SAC123" s="323"/>
      <c r="SAD123" s="323"/>
      <c r="SAE123" s="323"/>
      <c r="SAF123" s="323"/>
      <c r="SAG123" s="323"/>
      <c r="SAH123" s="323"/>
      <c r="SAI123" s="323"/>
      <c r="SAJ123" s="323"/>
      <c r="SAK123" s="323"/>
      <c r="SAL123" s="323"/>
      <c r="SAM123" s="323"/>
      <c r="SAN123" s="323"/>
      <c r="SAO123" s="323"/>
      <c r="SAP123" s="323"/>
      <c r="SAQ123" s="323"/>
      <c r="SAR123" s="323"/>
      <c r="SAS123" s="323"/>
      <c r="SAT123" s="323"/>
      <c r="SAU123" s="323"/>
      <c r="SAV123" s="323"/>
      <c r="SAW123" s="323"/>
      <c r="SAX123" s="323"/>
      <c r="SAY123" s="323"/>
      <c r="SAZ123" s="323"/>
      <c r="SBA123" s="323"/>
      <c r="SBB123" s="323"/>
      <c r="SBC123" s="323"/>
      <c r="SBD123" s="323"/>
      <c r="SBE123" s="323"/>
      <c r="SBF123" s="323"/>
      <c r="SBG123" s="323"/>
      <c r="SBH123" s="323"/>
      <c r="SBI123" s="323"/>
      <c r="SBJ123" s="323"/>
      <c r="SBK123" s="323"/>
      <c r="SBL123" s="323"/>
      <c r="SBM123" s="323"/>
      <c r="SBN123" s="323"/>
      <c r="SBO123" s="323"/>
      <c r="SBP123" s="323"/>
      <c r="SBQ123" s="323"/>
      <c r="SBR123" s="323"/>
      <c r="SBS123" s="323"/>
      <c r="SBT123" s="323"/>
      <c r="SBU123" s="323"/>
      <c r="SBV123" s="323"/>
      <c r="SBW123" s="323"/>
      <c r="SBX123" s="323"/>
      <c r="SBY123" s="323"/>
      <c r="SBZ123" s="323"/>
      <c r="SCA123" s="323"/>
      <c r="SCB123" s="323"/>
      <c r="SCC123" s="323"/>
      <c r="SCD123" s="323"/>
      <c r="SCE123" s="323"/>
      <c r="SCF123" s="323"/>
      <c r="SCG123" s="323"/>
      <c r="SCH123" s="323"/>
      <c r="SCI123" s="323"/>
      <c r="SCJ123" s="323"/>
      <c r="SCK123" s="323"/>
      <c r="SCL123" s="323"/>
      <c r="SCM123" s="323"/>
      <c r="SCN123" s="323"/>
      <c r="SCO123" s="323"/>
      <c r="SCP123" s="323"/>
      <c r="SCQ123" s="323"/>
      <c r="SCR123" s="323"/>
      <c r="SCS123" s="323"/>
      <c r="SCT123" s="323"/>
      <c r="SCU123" s="323"/>
      <c r="SCV123" s="323"/>
      <c r="SCW123" s="323"/>
      <c r="SCX123" s="323"/>
      <c r="SCY123" s="323"/>
      <c r="SCZ123" s="323"/>
      <c r="SDA123" s="323"/>
      <c r="SDB123" s="323"/>
      <c r="SDC123" s="323"/>
      <c r="SDD123" s="323"/>
      <c r="SDE123" s="323"/>
      <c r="SDF123" s="323"/>
      <c r="SDG123" s="323"/>
      <c r="SDH123" s="323"/>
      <c r="SDI123" s="323"/>
      <c r="SDJ123" s="323"/>
      <c r="SDK123" s="323"/>
      <c r="SDL123" s="323"/>
      <c r="SDM123" s="323"/>
      <c r="SDN123" s="323"/>
      <c r="SDO123" s="323"/>
      <c r="SDP123" s="323"/>
      <c r="SDQ123" s="323"/>
      <c r="SDR123" s="323"/>
      <c r="SDS123" s="323"/>
      <c r="SDT123" s="323"/>
      <c r="SDU123" s="323"/>
      <c r="SDV123" s="323"/>
      <c r="SDW123" s="323"/>
      <c r="SDX123" s="323"/>
      <c r="SDY123" s="323"/>
      <c r="SDZ123" s="323"/>
      <c r="SEA123" s="323"/>
      <c r="SEB123" s="323"/>
      <c r="SEC123" s="323"/>
      <c r="SED123" s="323"/>
      <c r="SEE123" s="323"/>
      <c r="SEF123" s="323"/>
      <c r="SEG123" s="323"/>
      <c r="SEH123" s="323"/>
      <c r="SEI123" s="323"/>
      <c r="SEJ123" s="323"/>
      <c r="SEK123" s="323"/>
      <c r="SEL123" s="323"/>
      <c r="SEM123" s="323"/>
      <c r="SEN123" s="323"/>
      <c r="SEO123" s="323"/>
      <c r="SEP123" s="323"/>
      <c r="SEQ123" s="323"/>
      <c r="SER123" s="323"/>
      <c r="SES123" s="323"/>
      <c r="SET123" s="323"/>
      <c r="SEU123" s="323"/>
      <c r="SEV123" s="323"/>
      <c r="SEW123" s="323"/>
      <c r="SEX123" s="323"/>
      <c r="SEY123" s="323"/>
      <c r="SEZ123" s="323"/>
      <c r="SFA123" s="323"/>
      <c r="SFB123" s="323"/>
      <c r="SFC123" s="323"/>
      <c r="SFD123" s="323"/>
      <c r="SFE123" s="323"/>
      <c r="SFF123" s="323"/>
      <c r="SFG123" s="323"/>
      <c r="SFH123" s="323"/>
      <c r="SFI123" s="323"/>
      <c r="SFJ123" s="323"/>
      <c r="SFK123" s="323"/>
      <c r="SFL123" s="323"/>
      <c r="SFM123" s="323"/>
      <c r="SFN123" s="323"/>
      <c r="SFO123" s="323"/>
      <c r="SFP123" s="323"/>
      <c r="SFQ123" s="323"/>
      <c r="SFR123" s="323"/>
      <c r="SFS123" s="323"/>
      <c r="SFT123" s="323"/>
      <c r="SFU123" s="323"/>
      <c r="SFV123" s="323"/>
      <c r="SFW123" s="323"/>
      <c r="SFX123" s="323"/>
      <c r="SFY123" s="323"/>
      <c r="SFZ123" s="323"/>
      <c r="SGA123" s="323"/>
      <c r="SGB123" s="323"/>
      <c r="SGC123" s="323"/>
      <c r="SGD123" s="323"/>
      <c r="SGE123" s="323"/>
      <c r="SGF123" s="323"/>
      <c r="SGG123" s="323"/>
      <c r="SGH123" s="323"/>
      <c r="SGI123" s="323"/>
      <c r="SGJ123" s="323"/>
      <c r="SGK123" s="323"/>
      <c r="SGL123" s="323"/>
      <c r="SGM123" s="323"/>
      <c r="SGN123" s="323"/>
      <c r="SGO123" s="323"/>
      <c r="SGP123" s="323"/>
      <c r="SGQ123" s="323"/>
      <c r="SGR123" s="323"/>
      <c r="SGS123" s="323"/>
      <c r="SGT123" s="323"/>
      <c r="SGU123" s="323"/>
      <c r="SGV123" s="323"/>
      <c r="SGW123" s="323"/>
      <c r="SGX123" s="323"/>
      <c r="SGY123" s="323"/>
      <c r="SGZ123" s="323"/>
      <c r="SHA123" s="323"/>
      <c r="SHB123" s="323"/>
      <c r="SHC123" s="323"/>
      <c r="SHD123" s="323"/>
      <c r="SHE123" s="323"/>
      <c r="SHF123" s="323"/>
      <c r="SHG123" s="323"/>
      <c r="SHH123" s="323"/>
      <c r="SHI123" s="323"/>
      <c r="SHJ123" s="323"/>
      <c r="SHK123" s="323"/>
      <c r="SHL123" s="323"/>
      <c r="SHM123" s="323"/>
      <c r="SHN123" s="323"/>
      <c r="SHO123" s="323"/>
      <c r="SHP123" s="323"/>
      <c r="SHQ123" s="323"/>
      <c r="SHR123" s="323"/>
      <c r="SHS123" s="323"/>
      <c r="SHT123" s="323"/>
      <c r="SHU123" s="323"/>
      <c r="SHV123" s="323"/>
      <c r="SHW123" s="323"/>
      <c r="SHX123" s="323"/>
      <c r="SHY123" s="323"/>
      <c r="SHZ123" s="323"/>
      <c r="SIA123" s="323"/>
      <c r="SIB123" s="323"/>
      <c r="SIC123" s="323"/>
      <c r="SID123" s="323"/>
      <c r="SIE123" s="323"/>
      <c r="SIF123" s="323"/>
      <c r="SIG123" s="323"/>
      <c r="SIH123" s="323"/>
      <c r="SII123" s="323"/>
      <c r="SIJ123" s="323"/>
      <c r="SIK123" s="323"/>
      <c r="SIL123" s="323"/>
      <c r="SIM123" s="323"/>
      <c r="SIN123" s="323"/>
      <c r="SIO123" s="323"/>
      <c r="SIP123" s="323"/>
      <c r="SIQ123" s="323"/>
      <c r="SIR123" s="323"/>
      <c r="SIS123" s="323"/>
      <c r="SIT123" s="323"/>
      <c r="SIU123" s="323"/>
      <c r="SIV123" s="323"/>
      <c r="SIW123" s="323"/>
      <c r="SIX123" s="323"/>
      <c r="SIY123" s="323"/>
      <c r="SIZ123" s="323"/>
      <c r="SJA123" s="323"/>
      <c r="SJB123" s="323"/>
      <c r="SJC123" s="323"/>
      <c r="SJD123" s="323"/>
      <c r="SJE123" s="323"/>
      <c r="SJF123" s="323"/>
      <c r="SJG123" s="323"/>
      <c r="SJH123" s="323"/>
      <c r="SJI123" s="323"/>
      <c r="SJJ123" s="323"/>
      <c r="SJK123" s="323"/>
      <c r="SJL123" s="323"/>
      <c r="SJM123" s="323"/>
      <c r="SJN123" s="323"/>
      <c r="SJO123" s="323"/>
      <c r="SJP123" s="323"/>
      <c r="SJQ123" s="323"/>
      <c r="SJR123" s="323"/>
      <c r="SJS123" s="323"/>
      <c r="SJT123" s="323"/>
      <c r="SJU123" s="323"/>
      <c r="SJV123" s="323"/>
      <c r="SJW123" s="323"/>
      <c r="SJX123" s="323"/>
      <c r="SJY123" s="323"/>
      <c r="SJZ123" s="323"/>
      <c r="SKA123" s="323"/>
      <c r="SKB123" s="323"/>
      <c r="SKC123" s="323"/>
      <c r="SKD123" s="323"/>
      <c r="SKE123" s="323"/>
      <c r="SKF123" s="323"/>
      <c r="SKG123" s="323"/>
      <c r="SKH123" s="323"/>
      <c r="SKI123" s="323"/>
      <c r="SKJ123" s="323"/>
      <c r="SKK123" s="323"/>
      <c r="SKL123" s="323"/>
      <c r="SKM123" s="323"/>
      <c r="SKN123" s="323"/>
      <c r="SKO123" s="323"/>
      <c r="SKP123" s="323"/>
      <c r="SKQ123" s="323"/>
      <c r="SKR123" s="323"/>
      <c r="SKS123" s="323"/>
      <c r="SKT123" s="323"/>
      <c r="SKU123" s="323"/>
      <c r="SKV123" s="323"/>
      <c r="SKW123" s="323"/>
      <c r="SKX123" s="323"/>
      <c r="SKY123" s="323"/>
      <c r="SKZ123" s="323"/>
      <c r="SLA123" s="323"/>
      <c r="SLB123" s="323"/>
      <c r="SLC123" s="323"/>
      <c r="SLD123" s="323"/>
      <c r="SLE123" s="323"/>
      <c r="SLF123" s="323"/>
      <c r="SLG123" s="323"/>
      <c r="SLH123" s="323"/>
      <c r="SLI123" s="323"/>
      <c r="SLJ123" s="323"/>
      <c r="SLK123" s="323"/>
      <c r="SLL123" s="323"/>
      <c r="SLM123" s="323"/>
      <c r="SLN123" s="323"/>
      <c r="SLO123" s="323"/>
      <c r="SLP123" s="323"/>
      <c r="SLQ123" s="323"/>
      <c r="SLR123" s="323"/>
      <c r="SLS123" s="323"/>
      <c r="SLT123" s="323"/>
      <c r="SLU123" s="323"/>
      <c r="SLV123" s="323"/>
      <c r="SLW123" s="323"/>
      <c r="SLX123" s="323"/>
      <c r="SLY123" s="323"/>
      <c r="SLZ123" s="323"/>
      <c r="SMA123" s="323"/>
      <c r="SMB123" s="323"/>
      <c r="SMC123" s="323"/>
      <c r="SMD123" s="323"/>
      <c r="SME123" s="323"/>
      <c r="SMF123" s="323"/>
      <c r="SMG123" s="323"/>
      <c r="SMH123" s="323"/>
      <c r="SMI123" s="323"/>
      <c r="SMJ123" s="323"/>
      <c r="SMK123" s="323"/>
      <c r="SML123" s="323"/>
      <c r="SMM123" s="323"/>
      <c r="SMN123" s="323"/>
      <c r="SMO123" s="323"/>
      <c r="SMP123" s="323"/>
      <c r="SMQ123" s="323"/>
      <c r="SMR123" s="323"/>
      <c r="SMS123" s="323"/>
      <c r="SMT123" s="323"/>
      <c r="SMU123" s="323"/>
      <c r="SMV123" s="323"/>
      <c r="SMW123" s="323"/>
      <c r="SMX123" s="323"/>
      <c r="SMY123" s="323"/>
      <c r="SMZ123" s="323"/>
      <c r="SNA123" s="323"/>
      <c r="SNB123" s="323"/>
      <c r="SNC123" s="323"/>
      <c r="SND123" s="323"/>
      <c r="SNE123" s="323"/>
      <c r="SNF123" s="323"/>
      <c r="SNG123" s="323"/>
      <c r="SNH123" s="323"/>
      <c r="SNI123" s="323"/>
      <c r="SNJ123" s="323"/>
      <c r="SNK123" s="323"/>
      <c r="SNL123" s="323"/>
      <c r="SNM123" s="323"/>
      <c r="SNN123" s="323"/>
      <c r="SNO123" s="323"/>
      <c r="SNP123" s="323"/>
      <c r="SNQ123" s="323"/>
      <c r="SNR123" s="323"/>
      <c r="SNS123" s="323"/>
      <c r="SNT123" s="323"/>
      <c r="SNU123" s="323"/>
      <c r="SNV123" s="323"/>
      <c r="SNW123" s="323"/>
      <c r="SNX123" s="323"/>
      <c r="SNY123" s="323"/>
      <c r="SNZ123" s="323"/>
      <c r="SOA123" s="323"/>
      <c r="SOB123" s="323"/>
      <c r="SOC123" s="323"/>
      <c r="SOD123" s="323"/>
      <c r="SOE123" s="323"/>
      <c r="SOF123" s="323"/>
      <c r="SOG123" s="323"/>
      <c r="SOH123" s="323"/>
      <c r="SOI123" s="323"/>
      <c r="SOJ123" s="323"/>
      <c r="SOK123" s="323"/>
      <c r="SOL123" s="323"/>
      <c r="SOM123" s="323"/>
      <c r="SON123" s="323"/>
      <c r="SOO123" s="323"/>
      <c r="SOP123" s="323"/>
      <c r="SOQ123" s="323"/>
      <c r="SOR123" s="323"/>
      <c r="SOS123" s="323"/>
      <c r="SOT123" s="323"/>
      <c r="SOU123" s="323"/>
      <c r="SOV123" s="323"/>
      <c r="SOW123" s="323"/>
      <c r="SOX123" s="323"/>
      <c r="SOY123" s="323"/>
      <c r="SOZ123" s="323"/>
      <c r="SPA123" s="323"/>
      <c r="SPB123" s="323"/>
      <c r="SPC123" s="323"/>
      <c r="SPD123" s="323"/>
      <c r="SPE123" s="323"/>
      <c r="SPF123" s="323"/>
      <c r="SPG123" s="323"/>
      <c r="SPH123" s="323"/>
      <c r="SPI123" s="323"/>
      <c r="SPJ123" s="323"/>
      <c r="SPK123" s="323"/>
      <c r="SPL123" s="323"/>
      <c r="SPM123" s="323"/>
      <c r="SPN123" s="323"/>
      <c r="SPO123" s="323"/>
      <c r="SPP123" s="323"/>
      <c r="SPQ123" s="323"/>
      <c r="SPR123" s="323"/>
      <c r="SPS123" s="323"/>
      <c r="SPT123" s="323"/>
      <c r="SPU123" s="323"/>
      <c r="SPV123" s="323"/>
      <c r="SPW123" s="323"/>
      <c r="SPX123" s="323"/>
      <c r="SPY123" s="323"/>
      <c r="SPZ123" s="323"/>
      <c r="SQA123" s="323"/>
      <c r="SQB123" s="323"/>
      <c r="SQC123" s="323"/>
      <c r="SQD123" s="323"/>
      <c r="SQE123" s="323"/>
      <c r="SQF123" s="323"/>
      <c r="SQG123" s="323"/>
      <c r="SQH123" s="323"/>
      <c r="SQI123" s="323"/>
      <c r="SQJ123" s="323"/>
      <c r="SQK123" s="323"/>
      <c r="SQL123" s="323"/>
      <c r="SQM123" s="323"/>
      <c r="SQN123" s="323"/>
      <c r="SQO123" s="323"/>
      <c r="SQP123" s="323"/>
      <c r="SQQ123" s="323"/>
      <c r="SQR123" s="323"/>
      <c r="SQS123" s="323"/>
      <c r="SQT123" s="323"/>
      <c r="SQU123" s="323"/>
      <c r="SQV123" s="323"/>
      <c r="SQW123" s="323"/>
      <c r="SQX123" s="323"/>
      <c r="SQY123" s="323"/>
      <c r="SQZ123" s="323"/>
      <c r="SRA123" s="323"/>
      <c r="SRB123" s="323"/>
      <c r="SRC123" s="323"/>
      <c r="SRD123" s="323"/>
      <c r="SRE123" s="323"/>
      <c r="SRF123" s="323"/>
      <c r="SRG123" s="323"/>
      <c r="SRH123" s="323"/>
      <c r="SRI123" s="323"/>
      <c r="SRJ123" s="323"/>
      <c r="SRK123" s="323"/>
      <c r="SRL123" s="323"/>
      <c r="SRM123" s="323"/>
      <c r="SRN123" s="323"/>
      <c r="SRO123" s="323"/>
      <c r="SRP123" s="323"/>
      <c r="SRQ123" s="323"/>
      <c r="SRR123" s="323"/>
      <c r="SRS123" s="323"/>
      <c r="SRT123" s="323"/>
      <c r="SRU123" s="323"/>
      <c r="SRV123" s="323"/>
      <c r="SRW123" s="323"/>
      <c r="SRX123" s="323"/>
      <c r="SRY123" s="323"/>
      <c r="SRZ123" s="323"/>
      <c r="SSA123" s="323"/>
      <c r="SSB123" s="323"/>
      <c r="SSC123" s="323"/>
      <c r="SSD123" s="323"/>
      <c r="SSE123" s="323"/>
      <c r="SSF123" s="323"/>
      <c r="SSG123" s="323"/>
      <c r="SSH123" s="323"/>
      <c r="SSI123" s="323"/>
      <c r="SSJ123" s="323"/>
      <c r="SSK123" s="323"/>
      <c r="SSL123" s="323"/>
      <c r="SSM123" s="323"/>
      <c r="SSN123" s="323"/>
      <c r="SSO123" s="323"/>
      <c r="SSP123" s="323"/>
      <c r="SSQ123" s="323"/>
      <c r="SSR123" s="323"/>
      <c r="SSS123" s="323"/>
      <c r="SST123" s="323"/>
      <c r="SSU123" s="323"/>
      <c r="SSV123" s="323"/>
      <c r="SSW123" s="323"/>
      <c r="SSX123" s="323"/>
      <c r="SSY123" s="323"/>
      <c r="SSZ123" s="323"/>
      <c r="STA123" s="323"/>
      <c r="STB123" s="323"/>
      <c r="STC123" s="323"/>
      <c r="STD123" s="323"/>
      <c r="STE123" s="323"/>
      <c r="STF123" s="323"/>
      <c r="STG123" s="323"/>
      <c r="STH123" s="323"/>
      <c r="STI123" s="323"/>
      <c r="STJ123" s="323"/>
      <c r="STK123" s="323"/>
      <c r="STL123" s="323"/>
      <c r="STM123" s="323"/>
      <c r="STN123" s="323"/>
      <c r="STO123" s="323"/>
      <c r="STP123" s="323"/>
      <c r="STQ123" s="323"/>
      <c r="STR123" s="323"/>
      <c r="STS123" s="323"/>
      <c r="STT123" s="323"/>
      <c r="STU123" s="323"/>
      <c r="STV123" s="323"/>
      <c r="STW123" s="323"/>
      <c r="STX123" s="323"/>
      <c r="STY123" s="323"/>
      <c r="STZ123" s="323"/>
      <c r="SUA123" s="323"/>
      <c r="SUB123" s="323"/>
      <c r="SUC123" s="323"/>
      <c r="SUD123" s="323"/>
      <c r="SUE123" s="323"/>
      <c r="SUF123" s="323"/>
      <c r="SUG123" s="323"/>
      <c r="SUH123" s="323"/>
      <c r="SUI123" s="323"/>
      <c r="SUJ123" s="323"/>
      <c r="SUK123" s="323"/>
      <c r="SUL123" s="323"/>
      <c r="SUM123" s="323"/>
      <c r="SUN123" s="323"/>
      <c r="SUO123" s="323"/>
      <c r="SUP123" s="323"/>
      <c r="SUQ123" s="323"/>
      <c r="SUR123" s="323"/>
      <c r="SUS123" s="323"/>
      <c r="SUT123" s="323"/>
      <c r="SUU123" s="323"/>
      <c r="SUV123" s="323"/>
      <c r="SUW123" s="323"/>
      <c r="SUX123" s="323"/>
      <c r="SUY123" s="323"/>
      <c r="SUZ123" s="323"/>
      <c r="SVA123" s="323"/>
      <c r="SVB123" s="323"/>
      <c r="SVC123" s="323"/>
      <c r="SVD123" s="323"/>
      <c r="SVE123" s="323"/>
      <c r="SVF123" s="323"/>
      <c r="SVG123" s="323"/>
      <c r="SVH123" s="323"/>
      <c r="SVI123" s="323"/>
      <c r="SVJ123" s="323"/>
      <c r="SVK123" s="323"/>
      <c r="SVL123" s="323"/>
      <c r="SVM123" s="323"/>
      <c r="SVN123" s="323"/>
      <c r="SVO123" s="323"/>
      <c r="SVP123" s="323"/>
      <c r="SVQ123" s="323"/>
      <c r="SVR123" s="323"/>
      <c r="SVS123" s="323"/>
      <c r="SVT123" s="323"/>
      <c r="SVU123" s="323"/>
      <c r="SVV123" s="323"/>
      <c r="SVW123" s="323"/>
      <c r="SVX123" s="323"/>
      <c r="SVY123" s="323"/>
      <c r="SVZ123" s="323"/>
      <c r="SWA123" s="323"/>
      <c r="SWB123" s="323"/>
      <c r="SWC123" s="323"/>
      <c r="SWD123" s="323"/>
      <c r="SWE123" s="323"/>
      <c r="SWF123" s="323"/>
      <c r="SWG123" s="323"/>
      <c r="SWH123" s="323"/>
      <c r="SWI123" s="323"/>
      <c r="SWJ123" s="323"/>
      <c r="SWK123" s="323"/>
      <c r="SWL123" s="323"/>
      <c r="SWM123" s="323"/>
      <c r="SWN123" s="323"/>
      <c r="SWO123" s="323"/>
      <c r="SWP123" s="323"/>
      <c r="SWQ123" s="323"/>
      <c r="SWR123" s="323"/>
      <c r="SWS123" s="323"/>
      <c r="SWT123" s="323"/>
      <c r="SWU123" s="323"/>
      <c r="SWV123" s="323"/>
      <c r="SWW123" s="323"/>
      <c r="SWX123" s="323"/>
      <c r="SWY123" s="323"/>
      <c r="SWZ123" s="323"/>
      <c r="SXA123" s="323"/>
      <c r="SXB123" s="323"/>
      <c r="SXC123" s="323"/>
      <c r="SXD123" s="323"/>
      <c r="SXE123" s="323"/>
      <c r="SXF123" s="323"/>
      <c r="SXG123" s="323"/>
      <c r="SXH123" s="323"/>
      <c r="SXI123" s="323"/>
      <c r="SXJ123" s="323"/>
      <c r="SXK123" s="323"/>
      <c r="SXL123" s="323"/>
      <c r="SXM123" s="323"/>
      <c r="SXN123" s="323"/>
      <c r="SXO123" s="323"/>
      <c r="SXP123" s="323"/>
      <c r="SXQ123" s="323"/>
      <c r="SXR123" s="323"/>
      <c r="SXS123" s="323"/>
      <c r="SXT123" s="323"/>
      <c r="SXU123" s="323"/>
      <c r="SXV123" s="323"/>
      <c r="SXW123" s="323"/>
      <c r="SXX123" s="323"/>
      <c r="SXY123" s="323"/>
      <c r="SXZ123" s="323"/>
      <c r="SYA123" s="323"/>
      <c r="SYB123" s="323"/>
      <c r="SYC123" s="323"/>
      <c r="SYD123" s="323"/>
      <c r="SYE123" s="323"/>
      <c r="SYF123" s="323"/>
      <c r="SYG123" s="323"/>
      <c r="SYH123" s="323"/>
      <c r="SYI123" s="323"/>
      <c r="SYJ123" s="323"/>
      <c r="SYK123" s="323"/>
      <c r="SYL123" s="323"/>
      <c r="SYM123" s="323"/>
      <c r="SYN123" s="323"/>
      <c r="SYO123" s="323"/>
      <c r="SYP123" s="323"/>
      <c r="SYQ123" s="323"/>
      <c r="SYR123" s="323"/>
      <c r="SYS123" s="323"/>
      <c r="SYT123" s="323"/>
      <c r="SYU123" s="323"/>
      <c r="SYV123" s="323"/>
      <c r="SYW123" s="323"/>
      <c r="SYX123" s="323"/>
      <c r="SYY123" s="323"/>
      <c r="SYZ123" s="323"/>
      <c r="SZA123" s="323"/>
      <c r="SZB123" s="323"/>
      <c r="SZC123" s="323"/>
      <c r="SZD123" s="323"/>
      <c r="SZE123" s="323"/>
      <c r="SZF123" s="323"/>
      <c r="SZG123" s="323"/>
      <c r="SZH123" s="323"/>
      <c r="SZI123" s="323"/>
      <c r="SZJ123" s="323"/>
      <c r="SZK123" s="323"/>
      <c r="SZL123" s="323"/>
      <c r="SZM123" s="323"/>
      <c r="SZN123" s="323"/>
      <c r="SZO123" s="323"/>
      <c r="SZP123" s="323"/>
      <c r="SZQ123" s="323"/>
      <c r="SZR123" s="323"/>
      <c r="SZS123" s="323"/>
      <c r="SZT123" s="323"/>
      <c r="SZU123" s="323"/>
      <c r="SZV123" s="323"/>
      <c r="SZW123" s="323"/>
      <c r="SZX123" s="323"/>
      <c r="SZY123" s="323"/>
      <c r="SZZ123" s="323"/>
      <c r="TAA123" s="323"/>
      <c r="TAB123" s="323"/>
      <c r="TAC123" s="323"/>
      <c r="TAD123" s="323"/>
      <c r="TAE123" s="323"/>
      <c r="TAF123" s="323"/>
      <c r="TAG123" s="323"/>
      <c r="TAH123" s="323"/>
      <c r="TAI123" s="323"/>
      <c r="TAJ123" s="323"/>
      <c r="TAK123" s="323"/>
      <c r="TAL123" s="323"/>
      <c r="TAM123" s="323"/>
      <c r="TAN123" s="323"/>
      <c r="TAO123" s="323"/>
      <c r="TAP123" s="323"/>
      <c r="TAQ123" s="323"/>
      <c r="TAR123" s="323"/>
      <c r="TAS123" s="323"/>
      <c r="TAT123" s="323"/>
      <c r="TAU123" s="323"/>
      <c r="TAV123" s="323"/>
      <c r="TAW123" s="323"/>
      <c r="TAX123" s="323"/>
      <c r="TAY123" s="323"/>
      <c r="TAZ123" s="323"/>
      <c r="TBA123" s="323"/>
      <c r="TBB123" s="323"/>
      <c r="TBC123" s="323"/>
      <c r="TBD123" s="323"/>
      <c r="TBE123" s="323"/>
      <c r="TBF123" s="323"/>
      <c r="TBG123" s="323"/>
      <c r="TBH123" s="323"/>
      <c r="TBI123" s="323"/>
      <c r="TBJ123" s="323"/>
      <c r="TBK123" s="323"/>
      <c r="TBL123" s="323"/>
      <c r="TBM123" s="323"/>
      <c r="TBN123" s="323"/>
      <c r="TBO123" s="323"/>
      <c r="TBP123" s="323"/>
      <c r="TBQ123" s="323"/>
      <c r="TBR123" s="323"/>
      <c r="TBS123" s="323"/>
      <c r="TBT123" s="323"/>
      <c r="TBU123" s="323"/>
      <c r="TBV123" s="323"/>
      <c r="TBW123" s="323"/>
      <c r="TBX123" s="323"/>
      <c r="TBY123" s="323"/>
      <c r="TBZ123" s="323"/>
      <c r="TCA123" s="323"/>
      <c r="TCB123" s="323"/>
      <c r="TCC123" s="323"/>
      <c r="TCD123" s="323"/>
      <c r="TCE123" s="323"/>
      <c r="TCF123" s="323"/>
      <c r="TCG123" s="323"/>
      <c r="TCH123" s="323"/>
      <c r="TCI123" s="323"/>
      <c r="TCJ123" s="323"/>
      <c r="TCK123" s="323"/>
      <c r="TCL123" s="323"/>
      <c r="TCM123" s="323"/>
      <c r="TCN123" s="323"/>
      <c r="TCO123" s="323"/>
      <c r="TCP123" s="323"/>
      <c r="TCQ123" s="323"/>
      <c r="TCR123" s="323"/>
      <c r="TCS123" s="323"/>
      <c r="TCT123" s="323"/>
      <c r="TCU123" s="323"/>
      <c r="TCV123" s="323"/>
      <c r="TCW123" s="323"/>
      <c r="TCX123" s="323"/>
      <c r="TCY123" s="323"/>
      <c r="TCZ123" s="323"/>
      <c r="TDA123" s="323"/>
      <c r="TDB123" s="323"/>
      <c r="TDC123" s="323"/>
      <c r="TDD123" s="323"/>
      <c r="TDE123" s="323"/>
      <c r="TDF123" s="323"/>
      <c r="TDG123" s="323"/>
      <c r="TDH123" s="323"/>
      <c r="TDI123" s="323"/>
      <c r="TDJ123" s="323"/>
      <c r="TDK123" s="323"/>
      <c r="TDL123" s="323"/>
      <c r="TDM123" s="323"/>
      <c r="TDN123" s="323"/>
      <c r="TDO123" s="323"/>
      <c r="TDP123" s="323"/>
      <c r="TDQ123" s="323"/>
      <c r="TDR123" s="323"/>
      <c r="TDS123" s="323"/>
      <c r="TDT123" s="323"/>
      <c r="TDU123" s="323"/>
      <c r="TDV123" s="323"/>
      <c r="TDW123" s="323"/>
      <c r="TDX123" s="323"/>
      <c r="TDY123" s="323"/>
      <c r="TDZ123" s="323"/>
      <c r="TEA123" s="323"/>
      <c r="TEB123" s="323"/>
      <c r="TEC123" s="323"/>
      <c r="TED123" s="323"/>
      <c r="TEE123" s="323"/>
      <c r="TEF123" s="323"/>
      <c r="TEG123" s="323"/>
      <c r="TEH123" s="323"/>
      <c r="TEI123" s="323"/>
      <c r="TEJ123" s="323"/>
      <c r="TEK123" s="323"/>
      <c r="TEL123" s="323"/>
      <c r="TEM123" s="323"/>
      <c r="TEN123" s="323"/>
      <c r="TEO123" s="323"/>
      <c r="TEP123" s="323"/>
      <c r="TEQ123" s="323"/>
      <c r="TER123" s="323"/>
      <c r="TES123" s="323"/>
      <c r="TET123" s="323"/>
      <c r="TEU123" s="323"/>
      <c r="TEV123" s="323"/>
      <c r="TEW123" s="323"/>
      <c r="TEX123" s="323"/>
      <c r="TEY123" s="323"/>
      <c r="TEZ123" s="323"/>
      <c r="TFA123" s="323"/>
      <c r="TFB123" s="323"/>
      <c r="TFC123" s="323"/>
      <c r="TFD123" s="323"/>
      <c r="TFE123" s="323"/>
      <c r="TFF123" s="323"/>
      <c r="TFG123" s="323"/>
      <c r="TFH123" s="323"/>
      <c r="TFI123" s="323"/>
      <c r="TFJ123" s="323"/>
      <c r="TFK123" s="323"/>
      <c r="TFL123" s="323"/>
      <c r="TFM123" s="323"/>
      <c r="TFN123" s="323"/>
      <c r="TFO123" s="323"/>
      <c r="TFP123" s="323"/>
      <c r="TFQ123" s="323"/>
      <c r="TFR123" s="323"/>
      <c r="TFS123" s="323"/>
      <c r="TFT123" s="323"/>
      <c r="TFU123" s="323"/>
      <c r="TFV123" s="323"/>
      <c r="TFW123" s="323"/>
      <c r="TFX123" s="323"/>
      <c r="TFY123" s="323"/>
      <c r="TFZ123" s="323"/>
      <c r="TGA123" s="323"/>
      <c r="TGB123" s="323"/>
      <c r="TGC123" s="323"/>
      <c r="TGD123" s="323"/>
      <c r="TGE123" s="323"/>
      <c r="TGF123" s="323"/>
      <c r="TGG123" s="323"/>
      <c r="TGH123" s="323"/>
      <c r="TGI123" s="323"/>
      <c r="TGJ123" s="323"/>
      <c r="TGK123" s="323"/>
      <c r="TGL123" s="323"/>
      <c r="TGM123" s="323"/>
      <c r="TGN123" s="323"/>
      <c r="TGO123" s="323"/>
      <c r="TGP123" s="323"/>
      <c r="TGQ123" s="323"/>
      <c r="TGR123" s="323"/>
      <c r="TGS123" s="323"/>
      <c r="TGT123" s="323"/>
      <c r="TGU123" s="323"/>
      <c r="TGV123" s="323"/>
      <c r="TGW123" s="323"/>
      <c r="TGX123" s="323"/>
      <c r="TGY123" s="323"/>
      <c r="TGZ123" s="323"/>
      <c r="THA123" s="323"/>
      <c r="THB123" s="323"/>
      <c r="THC123" s="323"/>
      <c r="THD123" s="323"/>
      <c r="THE123" s="323"/>
      <c r="THF123" s="323"/>
      <c r="THG123" s="323"/>
      <c r="THH123" s="323"/>
      <c r="THI123" s="323"/>
      <c r="THJ123" s="323"/>
      <c r="THK123" s="323"/>
      <c r="THL123" s="323"/>
      <c r="THM123" s="323"/>
      <c r="THN123" s="323"/>
      <c r="THO123" s="323"/>
      <c r="THP123" s="323"/>
      <c r="THQ123" s="323"/>
      <c r="THR123" s="323"/>
      <c r="THS123" s="323"/>
      <c r="THT123" s="323"/>
      <c r="THU123" s="323"/>
      <c r="THV123" s="323"/>
      <c r="THW123" s="323"/>
      <c r="THX123" s="323"/>
      <c r="THY123" s="323"/>
      <c r="THZ123" s="323"/>
      <c r="TIA123" s="323"/>
      <c r="TIB123" s="323"/>
      <c r="TIC123" s="323"/>
      <c r="TID123" s="323"/>
      <c r="TIE123" s="323"/>
      <c r="TIF123" s="323"/>
      <c r="TIG123" s="323"/>
      <c r="TIH123" s="323"/>
      <c r="TII123" s="323"/>
      <c r="TIJ123" s="323"/>
      <c r="TIK123" s="323"/>
      <c r="TIL123" s="323"/>
      <c r="TIM123" s="323"/>
      <c r="TIN123" s="323"/>
      <c r="TIO123" s="323"/>
      <c r="TIP123" s="323"/>
      <c r="TIQ123" s="323"/>
      <c r="TIR123" s="323"/>
      <c r="TIS123" s="323"/>
      <c r="TIT123" s="323"/>
      <c r="TIU123" s="323"/>
      <c r="TIV123" s="323"/>
      <c r="TIW123" s="323"/>
      <c r="TIX123" s="323"/>
      <c r="TIY123" s="323"/>
      <c r="TIZ123" s="323"/>
      <c r="TJA123" s="323"/>
      <c r="TJB123" s="323"/>
      <c r="TJC123" s="323"/>
      <c r="TJD123" s="323"/>
      <c r="TJE123" s="323"/>
      <c r="TJF123" s="323"/>
      <c r="TJG123" s="323"/>
      <c r="TJH123" s="323"/>
      <c r="TJI123" s="323"/>
      <c r="TJJ123" s="323"/>
      <c r="TJK123" s="323"/>
      <c r="TJL123" s="323"/>
      <c r="TJM123" s="323"/>
      <c r="TJN123" s="323"/>
      <c r="TJO123" s="323"/>
      <c r="TJP123" s="323"/>
      <c r="TJQ123" s="323"/>
      <c r="TJR123" s="323"/>
      <c r="TJS123" s="323"/>
      <c r="TJT123" s="323"/>
      <c r="TJU123" s="323"/>
      <c r="TJV123" s="323"/>
      <c r="TJW123" s="323"/>
      <c r="TJX123" s="323"/>
      <c r="TJY123" s="323"/>
      <c r="TJZ123" s="323"/>
      <c r="TKA123" s="323"/>
      <c r="TKB123" s="323"/>
      <c r="TKC123" s="323"/>
      <c r="TKD123" s="323"/>
      <c r="TKE123" s="323"/>
      <c r="TKF123" s="323"/>
      <c r="TKG123" s="323"/>
      <c r="TKH123" s="323"/>
      <c r="TKI123" s="323"/>
      <c r="TKJ123" s="323"/>
      <c r="TKK123" s="323"/>
      <c r="TKL123" s="323"/>
      <c r="TKM123" s="323"/>
      <c r="TKN123" s="323"/>
      <c r="TKO123" s="323"/>
      <c r="TKP123" s="323"/>
      <c r="TKQ123" s="323"/>
      <c r="TKR123" s="323"/>
      <c r="TKS123" s="323"/>
      <c r="TKT123" s="323"/>
      <c r="TKU123" s="323"/>
      <c r="TKV123" s="323"/>
      <c r="TKW123" s="323"/>
      <c r="TKX123" s="323"/>
      <c r="TKY123" s="323"/>
      <c r="TKZ123" s="323"/>
      <c r="TLA123" s="323"/>
      <c r="TLB123" s="323"/>
      <c r="TLC123" s="323"/>
      <c r="TLD123" s="323"/>
      <c r="TLE123" s="323"/>
      <c r="TLF123" s="323"/>
      <c r="TLG123" s="323"/>
      <c r="TLH123" s="323"/>
      <c r="TLI123" s="323"/>
      <c r="TLJ123" s="323"/>
      <c r="TLK123" s="323"/>
      <c r="TLL123" s="323"/>
      <c r="TLM123" s="323"/>
      <c r="TLN123" s="323"/>
      <c r="TLO123" s="323"/>
      <c r="TLP123" s="323"/>
      <c r="TLQ123" s="323"/>
      <c r="TLR123" s="323"/>
      <c r="TLS123" s="323"/>
      <c r="TLT123" s="323"/>
      <c r="TLU123" s="323"/>
      <c r="TLV123" s="323"/>
      <c r="TLW123" s="323"/>
      <c r="TLX123" s="323"/>
      <c r="TLY123" s="323"/>
      <c r="TLZ123" s="323"/>
      <c r="TMA123" s="323"/>
      <c r="TMB123" s="323"/>
      <c r="TMC123" s="323"/>
      <c r="TMD123" s="323"/>
      <c r="TME123" s="323"/>
      <c r="TMF123" s="323"/>
      <c r="TMG123" s="323"/>
      <c r="TMH123" s="323"/>
      <c r="TMI123" s="323"/>
      <c r="TMJ123" s="323"/>
      <c r="TMK123" s="323"/>
      <c r="TML123" s="323"/>
      <c r="TMM123" s="323"/>
      <c r="TMN123" s="323"/>
      <c r="TMO123" s="323"/>
      <c r="TMP123" s="323"/>
      <c r="TMQ123" s="323"/>
      <c r="TMR123" s="323"/>
      <c r="TMS123" s="323"/>
      <c r="TMT123" s="323"/>
      <c r="TMU123" s="323"/>
      <c r="TMV123" s="323"/>
      <c r="TMW123" s="323"/>
      <c r="TMX123" s="323"/>
      <c r="TMY123" s="323"/>
      <c r="TMZ123" s="323"/>
      <c r="TNA123" s="323"/>
      <c r="TNB123" s="323"/>
      <c r="TNC123" s="323"/>
      <c r="TND123" s="323"/>
      <c r="TNE123" s="323"/>
      <c r="TNF123" s="323"/>
      <c r="TNG123" s="323"/>
      <c r="TNH123" s="323"/>
      <c r="TNI123" s="323"/>
      <c r="TNJ123" s="323"/>
      <c r="TNK123" s="323"/>
      <c r="TNL123" s="323"/>
      <c r="TNM123" s="323"/>
      <c r="TNN123" s="323"/>
      <c r="TNO123" s="323"/>
      <c r="TNP123" s="323"/>
      <c r="TNQ123" s="323"/>
      <c r="TNR123" s="323"/>
      <c r="TNS123" s="323"/>
      <c r="TNT123" s="323"/>
      <c r="TNU123" s="323"/>
      <c r="TNV123" s="323"/>
      <c r="TNW123" s="323"/>
      <c r="TNX123" s="323"/>
      <c r="TNY123" s="323"/>
      <c r="TNZ123" s="323"/>
      <c r="TOA123" s="323"/>
      <c r="TOB123" s="323"/>
      <c r="TOC123" s="323"/>
      <c r="TOD123" s="323"/>
      <c r="TOE123" s="323"/>
      <c r="TOF123" s="323"/>
      <c r="TOG123" s="323"/>
      <c r="TOH123" s="323"/>
      <c r="TOI123" s="323"/>
      <c r="TOJ123" s="323"/>
      <c r="TOK123" s="323"/>
      <c r="TOL123" s="323"/>
      <c r="TOM123" s="323"/>
      <c r="TON123" s="323"/>
      <c r="TOO123" s="323"/>
      <c r="TOP123" s="323"/>
      <c r="TOQ123" s="323"/>
      <c r="TOR123" s="323"/>
      <c r="TOS123" s="323"/>
      <c r="TOT123" s="323"/>
      <c r="TOU123" s="323"/>
      <c r="TOV123" s="323"/>
      <c r="TOW123" s="323"/>
      <c r="TOX123" s="323"/>
      <c r="TOY123" s="323"/>
      <c r="TOZ123" s="323"/>
      <c r="TPA123" s="323"/>
      <c r="TPB123" s="323"/>
      <c r="TPC123" s="323"/>
      <c r="TPD123" s="323"/>
      <c r="TPE123" s="323"/>
      <c r="TPF123" s="323"/>
      <c r="TPG123" s="323"/>
      <c r="TPH123" s="323"/>
      <c r="TPI123" s="323"/>
      <c r="TPJ123" s="323"/>
      <c r="TPK123" s="323"/>
      <c r="TPL123" s="323"/>
      <c r="TPM123" s="323"/>
      <c r="TPN123" s="323"/>
      <c r="TPO123" s="323"/>
      <c r="TPP123" s="323"/>
      <c r="TPQ123" s="323"/>
      <c r="TPR123" s="323"/>
      <c r="TPS123" s="323"/>
      <c r="TPT123" s="323"/>
      <c r="TPU123" s="323"/>
      <c r="TPV123" s="323"/>
      <c r="TPW123" s="323"/>
      <c r="TPX123" s="323"/>
      <c r="TPY123" s="323"/>
      <c r="TPZ123" s="323"/>
      <c r="TQA123" s="323"/>
      <c r="TQB123" s="323"/>
      <c r="TQC123" s="323"/>
      <c r="TQD123" s="323"/>
      <c r="TQE123" s="323"/>
      <c r="TQF123" s="323"/>
      <c r="TQG123" s="323"/>
      <c r="TQH123" s="323"/>
      <c r="TQI123" s="323"/>
      <c r="TQJ123" s="323"/>
      <c r="TQK123" s="323"/>
      <c r="TQL123" s="323"/>
      <c r="TQM123" s="323"/>
      <c r="TQN123" s="323"/>
      <c r="TQO123" s="323"/>
      <c r="TQP123" s="323"/>
      <c r="TQQ123" s="323"/>
      <c r="TQR123" s="323"/>
      <c r="TQS123" s="323"/>
      <c r="TQT123" s="323"/>
      <c r="TQU123" s="323"/>
      <c r="TQV123" s="323"/>
      <c r="TQW123" s="323"/>
      <c r="TQX123" s="323"/>
      <c r="TQY123" s="323"/>
      <c r="TQZ123" s="323"/>
      <c r="TRA123" s="323"/>
      <c r="TRB123" s="323"/>
      <c r="TRC123" s="323"/>
      <c r="TRD123" s="323"/>
      <c r="TRE123" s="323"/>
      <c r="TRF123" s="323"/>
      <c r="TRG123" s="323"/>
      <c r="TRH123" s="323"/>
      <c r="TRI123" s="323"/>
      <c r="TRJ123" s="323"/>
      <c r="TRK123" s="323"/>
      <c r="TRL123" s="323"/>
      <c r="TRM123" s="323"/>
      <c r="TRN123" s="323"/>
      <c r="TRO123" s="323"/>
      <c r="TRP123" s="323"/>
      <c r="TRQ123" s="323"/>
      <c r="TRR123" s="323"/>
      <c r="TRS123" s="323"/>
      <c r="TRT123" s="323"/>
      <c r="TRU123" s="323"/>
      <c r="TRV123" s="323"/>
      <c r="TRW123" s="323"/>
      <c r="TRX123" s="323"/>
      <c r="TRY123" s="323"/>
      <c r="TRZ123" s="323"/>
      <c r="TSA123" s="323"/>
      <c r="TSB123" s="323"/>
      <c r="TSC123" s="323"/>
      <c r="TSD123" s="323"/>
      <c r="TSE123" s="323"/>
      <c r="TSF123" s="323"/>
      <c r="TSG123" s="323"/>
      <c r="TSH123" s="323"/>
      <c r="TSI123" s="323"/>
      <c r="TSJ123" s="323"/>
      <c r="TSK123" s="323"/>
      <c r="TSL123" s="323"/>
      <c r="TSM123" s="323"/>
      <c r="TSN123" s="323"/>
      <c r="TSO123" s="323"/>
      <c r="TSP123" s="323"/>
      <c r="TSQ123" s="323"/>
      <c r="TSR123" s="323"/>
      <c r="TSS123" s="323"/>
      <c r="TST123" s="323"/>
      <c r="TSU123" s="323"/>
      <c r="TSV123" s="323"/>
      <c r="TSW123" s="323"/>
      <c r="TSX123" s="323"/>
      <c r="TSY123" s="323"/>
      <c r="TSZ123" s="323"/>
      <c r="TTA123" s="323"/>
      <c r="TTB123" s="323"/>
      <c r="TTC123" s="323"/>
      <c r="TTD123" s="323"/>
      <c r="TTE123" s="323"/>
      <c r="TTF123" s="323"/>
      <c r="TTG123" s="323"/>
      <c r="TTH123" s="323"/>
      <c r="TTI123" s="323"/>
      <c r="TTJ123" s="323"/>
      <c r="TTK123" s="323"/>
      <c r="TTL123" s="323"/>
      <c r="TTM123" s="323"/>
      <c r="TTN123" s="323"/>
      <c r="TTO123" s="323"/>
      <c r="TTP123" s="323"/>
      <c r="TTQ123" s="323"/>
      <c r="TTR123" s="323"/>
      <c r="TTS123" s="323"/>
      <c r="TTT123" s="323"/>
      <c r="TTU123" s="323"/>
      <c r="TTV123" s="323"/>
      <c r="TTW123" s="323"/>
      <c r="TTX123" s="323"/>
      <c r="TTY123" s="323"/>
      <c r="TTZ123" s="323"/>
      <c r="TUA123" s="323"/>
      <c r="TUB123" s="323"/>
      <c r="TUC123" s="323"/>
      <c r="TUD123" s="323"/>
      <c r="TUE123" s="323"/>
      <c r="TUF123" s="323"/>
      <c r="TUG123" s="323"/>
      <c r="TUH123" s="323"/>
      <c r="TUI123" s="323"/>
      <c r="TUJ123" s="323"/>
      <c r="TUK123" s="323"/>
      <c r="TUL123" s="323"/>
      <c r="TUM123" s="323"/>
      <c r="TUN123" s="323"/>
      <c r="TUO123" s="323"/>
      <c r="TUP123" s="323"/>
      <c r="TUQ123" s="323"/>
      <c r="TUR123" s="323"/>
      <c r="TUS123" s="323"/>
      <c r="TUT123" s="323"/>
      <c r="TUU123" s="323"/>
      <c r="TUV123" s="323"/>
      <c r="TUW123" s="323"/>
      <c r="TUX123" s="323"/>
      <c r="TUY123" s="323"/>
      <c r="TUZ123" s="323"/>
      <c r="TVA123" s="323"/>
      <c r="TVB123" s="323"/>
      <c r="TVC123" s="323"/>
      <c r="TVD123" s="323"/>
      <c r="TVE123" s="323"/>
      <c r="TVF123" s="323"/>
      <c r="TVG123" s="323"/>
      <c r="TVH123" s="323"/>
      <c r="TVI123" s="323"/>
      <c r="TVJ123" s="323"/>
      <c r="TVK123" s="323"/>
      <c r="TVL123" s="323"/>
      <c r="TVM123" s="323"/>
      <c r="TVN123" s="323"/>
      <c r="TVO123" s="323"/>
      <c r="TVP123" s="323"/>
      <c r="TVQ123" s="323"/>
      <c r="TVR123" s="323"/>
      <c r="TVS123" s="323"/>
      <c r="TVT123" s="323"/>
      <c r="TVU123" s="323"/>
      <c r="TVV123" s="323"/>
      <c r="TVW123" s="323"/>
      <c r="TVX123" s="323"/>
      <c r="TVY123" s="323"/>
      <c r="TVZ123" s="323"/>
      <c r="TWA123" s="323"/>
      <c r="TWB123" s="323"/>
      <c r="TWC123" s="323"/>
      <c r="TWD123" s="323"/>
      <c r="TWE123" s="323"/>
      <c r="TWF123" s="323"/>
      <c r="TWG123" s="323"/>
      <c r="TWH123" s="323"/>
      <c r="TWI123" s="323"/>
      <c r="TWJ123" s="323"/>
      <c r="TWK123" s="323"/>
      <c r="TWL123" s="323"/>
      <c r="TWM123" s="323"/>
      <c r="TWN123" s="323"/>
      <c r="TWO123" s="323"/>
      <c r="TWP123" s="323"/>
      <c r="TWQ123" s="323"/>
      <c r="TWR123" s="323"/>
      <c r="TWS123" s="323"/>
      <c r="TWT123" s="323"/>
      <c r="TWU123" s="323"/>
      <c r="TWV123" s="323"/>
      <c r="TWW123" s="323"/>
      <c r="TWX123" s="323"/>
      <c r="TWY123" s="323"/>
      <c r="TWZ123" s="323"/>
      <c r="TXA123" s="323"/>
      <c r="TXB123" s="323"/>
      <c r="TXC123" s="323"/>
      <c r="TXD123" s="323"/>
      <c r="TXE123" s="323"/>
      <c r="TXF123" s="323"/>
      <c r="TXG123" s="323"/>
      <c r="TXH123" s="323"/>
      <c r="TXI123" s="323"/>
      <c r="TXJ123" s="323"/>
      <c r="TXK123" s="323"/>
      <c r="TXL123" s="323"/>
      <c r="TXM123" s="323"/>
      <c r="TXN123" s="323"/>
      <c r="TXO123" s="323"/>
      <c r="TXP123" s="323"/>
      <c r="TXQ123" s="323"/>
      <c r="TXR123" s="323"/>
      <c r="TXS123" s="323"/>
      <c r="TXT123" s="323"/>
      <c r="TXU123" s="323"/>
      <c r="TXV123" s="323"/>
      <c r="TXW123" s="323"/>
      <c r="TXX123" s="323"/>
      <c r="TXY123" s="323"/>
      <c r="TXZ123" s="323"/>
      <c r="TYA123" s="323"/>
      <c r="TYB123" s="323"/>
      <c r="TYC123" s="323"/>
      <c r="TYD123" s="323"/>
      <c r="TYE123" s="323"/>
      <c r="TYF123" s="323"/>
      <c r="TYG123" s="323"/>
      <c r="TYH123" s="323"/>
      <c r="TYI123" s="323"/>
      <c r="TYJ123" s="323"/>
      <c r="TYK123" s="323"/>
      <c r="TYL123" s="323"/>
      <c r="TYM123" s="323"/>
      <c r="TYN123" s="323"/>
      <c r="TYO123" s="323"/>
      <c r="TYP123" s="323"/>
      <c r="TYQ123" s="323"/>
      <c r="TYR123" s="323"/>
      <c r="TYS123" s="323"/>
      <c r="TYT123" s="323"/>
      <c r="TYU123" s="323"/>
      <c r="TYV123" s="323"/>
      <c r="TYW123" s="323"/>
      <c r="TYX123" s="323"/>
      <c r="TYY123" s="323"/>
      <c r="TYZ123" s="323"/>
      <c r="TZA123" s="323"/>
      <c r="TZB123" s="323"/>
      <c r="TZC123" s="323"/>
      <c r="TZD123" s="323"/>
      <c r="TZE123" s="323"/>
      <c r="TZF123" s="323"/>
      <c r="TZG123" s="323"/>
      <c r="TZH123" s="323"/>
      <c r="TZI123" s="323"/>
      <c r="TZJ123" s="323"/>
      <c r="TZK123" s="323"/>
      <c r="TZL123" s="323"/>
      <c r="TZM123" s="323"/>
      <c r="TZN123" s="323"/>
      <c r="TZO123" s="323"/>
      <c r="TZP123" s="323"/>
      <c r="TZQ123" s="323"/>
      <c r="TZR123" s="323"/>
      <c r="TZS123" s="323"/>
      <c r="TZT123" s="323"/>
      <c r="TZU123" s="323"/>
      <c r="TZV123" s="323"/>
      <c r="TZW123" s="323"/>
      <c r="TZX123" s="323"/>
      <c r="TZY123" s="323"/>
      <c r="TZZ123" s="323"/>
      <c r="UAA123" s="323"/>
      <c r="UAB123" s="323"/>
      <c r="UAC123" s="323"/>
      <c r="UAD123" s="323"/>
      <c r="UAE123" s="323"/>
      <c r="UAF123" s="323"/>
      <c r="UAG123" s="323"/>
      <c r="UAH123" s="323"/>
      <c r="UAI123" s="323"/>
      <c r="UAJ123" s="323"/>
      <c r="UAK123" s="323"/>
      <c r="UAL123" s="323"/>
      <c r="UAM123" s="323"/>
      <c r="UAN123" s="323"/>
      <c r="UAO123" s="323"/>
      <c r="UAP123" s="323"/>
      <c r="UAQ123" s="323"/>
      <c r="UAR123" s="323"/>
      <c r="UAS123" s="323"/>
      <c r="UAT123" s="323"/>
      <c r="UAU123" s="323"/>
      <c r="UAV123" s="323"/>
      <c r="UAW123" s="323"/>
      <c r="UAX123" s="323"/>
      <c r="UAY123" s="323"/>
      <c r="UAZ123" s="323"/>
      <c r="UBA123" s="323"/>
      <c r="UBB123" s="323"/>
      <c r="UBC123" s="323"/>
      <c r="UBD123" s="323"/>
      <c r="UBE123" s="323"/>
      <c r="UBF123" s="323"/>
      <c r="UBG123" s="323"/>
      <c r="UBH123" s="323"/>
      <c r="UBI123" s="323"/>
      <c r="UBJ123" s="323"/>
      <c r="UBK123" s="323"/>
      <c r="UBL123" s="323"/>
      <c r="UBM123" s="323"/>
      <c r="UBN123" s="323"/>
      <c r="UBO123" s="323"/>
      <c r="UBP123" s="323"/>
      <c r="UBQ123" s="323"/>
      <c r="UBR123" s="323"/>
      <c r="UBS123" s="323"/>
      <c r="UBT123" s="323"/>
      <c r="UBU123" s="323"/>
      <c r="UBV123" s="323"/>
      <c r="UBW123" s="323"/>
      <c r="UBX123" s="323"/>
      <c r="UBY123" s="323"/>
      <c r="UBZ123" s="323"/>
      <c r="UCA123" s="323"/>
      <c r="UCB123" s="323"/>
      <c r="UCC123" s="323"/>
      <c r="UCD123" s="323"/>
      <c r="UCE123" s="323"/>
      <c r="UCF123" s="323"/>
      <c r="UCG123" s="323"/>
      <c r="UCH123" s="323"/>
      <c r="UCI123" s="323"/>
      <c r="UCJ123" s="323"/>
      <c r="UCK123" s="323"/>
      <c r="UCL123" s="323"/>
      <c r="UCM123" s="323"/>
      <c r="UCN123" s="323"/>
      <c r="UCO123" s="323"/>
      <c r="UCP123" s="323"/>
      <c r="UCQ123" s="323"/>
      <c r="UCR123" s="323"/>
      <c r="UCS123" s="323"/>
      <c r="UCT123" s="323"/>
      <c r="UCU123" s="323"/>
      <c r="UCV123" s="323"/>
      <c r="UCW123" s="323"/>
      <c r="UCX123" s="323"/>
      <c r="UCY123" s="323"/>
      <c r="UCZ123" s="323"/>
      <c r="UDA123" s="323"/>
      <c r="UDB123" s="323"/>
      <c r="UDC123" s="323"/>
      <c r="UDD123" s="323"/>
      <c r="UDE123" s="323"/>
      <c r="UDF123" s="323"/>
      <c r="UDG123" s="323"/>
      <c r="UDH123" s="323"/>
      <c r="UDI123" s="323"/>
      <c r="UDJ123" s="323"/>
      <c r="UDK123" s="323"/>
      <c r="UDL123" s="323"/>
      <c r="UDM123" s="323"/>
      <c r="UDN123" s="323"/>
      <c r="UDO123" s="323"/>
      <c r="UDP123" s="323"/>
      <c r="UDQ123" s="323"/>
      <c r="UDR123" s="323"/>
      <c r="UDS123" s="323"/>
      <c r="UDT123" s="323"/>
      <c r="UDU123" s="323"/>
      <c r="UDV123" s="323"/>
      <c r="UDW123" s="323"/>
      <c r="UDX123" s="323"/>
      <c r="UDY123" s="323"/>
      <c r="UDZ123" s="323"/>
      <c r="UEA123" s="323"/>
      <c r="UEB123" s="323"/>
      <c r="UEC123" s="323"/>
      <c r="UED123" s="323"/>
      <c r="UEE123" s="323"/>
      <c r="UEF123" s="323"/>
      <c r="UEG123" s="323"/>
      <c r="UEH123" s="323"/>
      <c r="UEI123" s="323"/>
      <c r="UEJ123" s="323"/>
      <c r="UEK123" s="323"/>
      <c r="UEL123" s="323"/>
      <c r="UEM123" s="323"/>
      <c r="UEN123" s="323"/>
      <c r="UEO123" s="323"/>
      <c r="UEP123" s="323"/>
      <c r="UEQ123" s="323"/>
      <c r="UER123" s="323"/>
      <c r="UES123" s="323"/>
      <c r="UET123" s="323"/>
      <c r="UEU123" s="323"/>
      <c r="UEV123" s="323"/>
      <c r="UEW123" s="323"/>
      <c r="UEX123" s="323"/>
      <c r="UEY123" s="323"/>
      <c r="UEZ123" s="323"/>
      <c r="UFA123" s="323"/>
      <c r="UFB123" s="323"/>
      <c r="UFC123" s="323"/>
      <c r="UFD123" s="323"/>
      <c r="UFE123" s="323"/>
      <c r="UFF123" s="323"/>
      <c r="UFG123" s="323"/>
      <c r="UFH123" s="323"/>
      <c r="UFI123" s="323"/>
      <c r="UFJ123" s="323"/>
      <c r="UFK123" s="323"/>
      <c r="UFL123" s="323"/>
      <c r="UFM123" s="323"/>
      <c r="UFN123" s="323"/>
      <c r="UFO123" s="323"/>
      <c r="UFP123" s="323"/>
      <c r="UFQ123" s="323"/>
      <c r="UFR123" s="323"/>
      <c r="UFS123" s="323"/>
      <c r="UFT123" s="323"/>
      <c r="UFU123" s="323"/>
      <c r="UFV123" s="323"/>
      <c r="UFW123" s="323"/>
      <c r="UFX123" s="323"/>
      <c r="UFY123" s="323"/>
      <c r="UFZ123" s="323"/>
      <c r="UGA123" s="323"/>
      <c r="UGB123" s="323"/>
      <c r="UGC123" s="323"/>
      <c r="UGD123" s="323"/>
      <c r="UGE123" s="323"/>
      <c r="UGF123" s="323"/>
      <c r="UGG123" s="323"/>
      <c r="UGH123" s="323"/>
      <c r="UGI123" s="323"/>
      <c r="UGJ123" s="323"/>
      <c r="UGK123" s="323"/>
      <c r="UGL123" s="323"/>
      <c r="UGM123" s="323"/>
      <c r="UGN123" s="323"/>
      <c r="UGO123" s="323"/>
      <c r="UGP123" s="323"/>
      <c r="UGQ123" s="323"/>
      <c r="UGR123" s="323"/>
      <c r="UGS123" s="323"/>
      <c r="UGT123" s="323"/>
      <c r="UGU123" s="323"/>
      <c r="UGV123" s="323"/>
      <c r="UGW123" s="323"/>
      <c r="UGX123" s="323"/>
      <c r="UGY123" s="323"/>
      <c r="UGZ123" s="323"/>
      <c r="UHA123" s="323"/>
      <c r="UHB123" s="323"/>
      <c r="UHC123" s="323"/>
      <c r="UHD123" s="323"/>
      <c r="UHE123" s="323"/>
      <c r="UHF123" s="323"/>
      <c r="UHG123" s="323"/>
      <c r="UHH123" s="323"/>
      <c r="UHI123" s="323"/>
      <c r="UHJ123" s="323"/>
      <c r="UHK123" s="323"/>
      <c r="UHL123" s="323"/>
      <c r="UHM123" s="323"/>
      <c r="UHN123" s="323"/>
      <c r="UHO123" s="323"/>
      <c r="UHP123" s="323"/>
      <c r="UHQ123" s="323"/>
      <c r="UHR123" s="323"/>
      <c r="UHS123" s="323"/>
      <c r="UHT123" s="323"/>
      <c r="UHU123" s="323"/>
      <c r="UHV123" s="323"/>
      <c r="UHW123" s="323"/>
      <c r="UHX123" s="323"/>
      <c r="UHY123" s="323"/>
      <c r="UHZ123" s="323"/>
      <c r="UIA123" s="323"/>
      <c r="UIB123" s="323"/>
      <c r="UIC123" s="323"/>
      <c r="UID123" s="323"/>
      <c r="UIE123" s="323"/>
      <c r="UIF123" s="323"/>
      <c r="UIG123" s="323"/>
      <c r="UIH123" s="323"/>
      <c r="UII123" s="323"/>
      <c r="UIJ123" s="323"/>
      <c r="UIK123" s="323"/>
      <c r="UIL123" s="323"/>
      <c r="UIM123" s="323"/>
      <c r="UIN123" s="323"/>
      <c r="UIO123" s="323"/>
      <c r="UIP123" s="323"/>
      <c r="UIQ123" s="323"/>
      <c r="UIR123" s="323"/>
      <c r="UIS123" s="323"/>
      <c r="UIT123" s="323"/>
      <c r="UIU123" s="323"/>
      <c r="UIV123" s="323"/>
      <c r="UIW123" s="323"/>
      <c r="UIX123" s="323"/>
      <c r="UIY123" s="323"/>
      <c r="UIZ123" s="323"/>
      <c r="UJA123" s="323"/>
      <c r="UJB123" s="323"/>
      <c r="UJC123" s="323"/>
      <c r="UJD123" s="323"/>
      <c r="UJE123" s="323"/>
      <c r="UJF123" s="323"/>
      <c r="UJG123" s="323"/>
      <c r="UJH123" s="323"/>
      <c r="UJI123" s="323"/>
      <c r="UJJ123" s="323"/>
      <c r="UJK123" s="323"/>
      <c r="UJL123" s="323"/>
      <c r="UJM123" s="323"/>
      <c r="UJN123" s="323"/>
      <c r="UJO123" s="323"/>
      <c r="UJP123" s="323"/>
      <c r="UJQ123" s="323"/>
      <c r="UJR123" s="323"/>
      <c r="UJS123" s="323"/>
      <c r="UJT123" s="323"/>
      <c r="UJU123" s="323"/>
      <c r="UJV123" s="323"/>
      <c r="UJW123" s="323"/>
      <c r="UJX123" s="323"/>
      <c r="UJY123" s="323"/>
      <c r="UJZ123" s="323"/>
      <c r="UKA123" s="323"/>
      <c r="UKB123" s="323"/>
      <c r="UKC123" s="323"/>
      <c r="UKD123" s="323"/>
      <c r="UKE123" s="323"/>
      <c r="UKF123" s="323"/>
      <c r="UKG123" s="323"/>
      <c r="UKH123" s="323"/>
      <c r="UKI123" s="323"/>
      <c r="UKJ123" s="323"/>
      <c r="UKK123" s="323"/>
      <c r="UKL123" s="323"/>
      <c r="UKM123" s="323"/>
      <c r="UKN123" s="323"/>
      <c r="UKO123" s="323"/>
      <c r="UKP123" s="323"/>
      <c r="UKQ123" s="323"/>
      <c r="UKR123" s="323"/>
      <c r="UKS123" s="323"/>
      <c r="UKT123" s="323"/>
      <c r="UKU123" s="323"/>
      <c r="UKV123" s="323"/>
      <c r="UKW123" s="323"/>
      <c r="UKX123" s="323"/>
      <c r="UKY123" s="323"/>
      <c r="UKZ123" s="323"/>
      <c r="ULA123" s="323"/>
      <c r="ULB123" s="323"/>
      <c r="ULC123" s="323"/>
      <c r="ULD123" s="323"/>
      <c r="ULE123" s="323"/>
      <c r="ULF123" s="323"/>
      <c r="ULG123" s="323"/>
      <c r="ULH123" s="323"/>
      <c r="ULI123" s="323"/>
      <c r="ULJ123" s="323"/>
      <c r="ULK123" s="323"/>
      <c r="ULL123" s="323"/>
      <c r="ULM123" s="323"/>
      <c r="ULN123" s="323"/>
      <c r="ULO123" s="323"/>
      <c r="ULP123" s="323"/>
      <c r="ULQ123" s="323"/>
      <c r="ULR123" s="323"/>
      <c r="ULS123" s="323"/>
      <c r="ULT123" s="323"/>
      <c r="ULU123" s="323"/>
      <c r="ULV123" s="323"/>
      <c r="ULW123" s="323"/>
      <c r="ULX123" s="323"/>
      <c r="ULY123" s="323"/>
      <c r="ULZ123" s="323"/>
      <c r="UMA123" s="323"/>
      <c r="UMB123" s="323"/>
      <c r="UMC123" s="323"/>
      <c r="UMD123" s="323"/>
      <c r="UME123" s="323"/>
      <c r="UMF123" s="323"/>
      <c r="UMG123" s="323"/>
      <c r="UMH123" s="323"/>
      <c r="UMI123" s="323"/>
      <c r="UMJ123" s="323"/>
      <c r="UMK123" s="323"/>
      <c r="UML123" s="323"/>
      <c r="UMM123" s="323"/>
      <c r="UMN123" s="323"/>
      <c r="UMO123" s="323"/>
      <c r="UMP123" s="323"/>
      <c r="UMQ123" s="323"/>
      <c r="UMR123" s="323"/>
      <c r="UMS123" s="323"/>
      <c r="UMT123" s="323"/>
      <c r="UMU123" s="323"/>
      <c r="UMV123" s="323"/>
      <c r="UMW123" s="323"/>
      <c r="UMX123" s="323"/>
      <c r="UMY123" s="323"/>
      <c r="UMZ123" s="323"/>
      <c r="UNA123" s="323"/>
      <c r="UNB123" s="323"/>
      <c r="UNC123" s="323"/>
      <c r="UND123" s="323"/>
      <c r="UNE123" s="323"/>
      <c r="UNF123" s="323"/>
      <c r="UNG123" s="323"/>
      <c r="UNH123" s="323"/>
      <c r="UNI123" s="323"/>
      <c r="UNJ123" s="323"/>
      <c r="UNK123" s="323"/>
      <c r="UNL123" s="323"/>
      <c r="UNM123" s="323"/>
      <c r="UNN123" s="323"/>
      <c r="UNO123" s="323"/>
      <c r="UNP123" s="323"/>
      <c r="UNQ123" s="323"/>
      <c r="UNR123" s="323"/>
      <c r="UNS123" s="323"/>
      <c r="UNT123" s="323"/>
      <c r="UNU123" s="323"/>
      <c r="UNV123" s="323"/>
      <c r="UNW123" s="323"/>
      <c r="UNX123" s="323"/>
      <c r="UNY123" s="323"/>
      <c r="UNZ123" s="323"/>
      <c r="UOA123" s="323"/>
      <c r="UOB123" s="323"/>
      <c r="UOC123" s="323"/>
      <c r="UOD123" s="323"/>
      <c r="UOE123" s="323"/>
      <c r="UOF123" s="323"/>
      <c r="UOG123" s="323"/>
      <c r="UOH123" s="323"/>
      <c r="UOI123" s="323"/>
      <c r="UOJ123" s="323"/>
      <c r="UOK123" s="323"/>
      <c r="UOL123" s="323"/>
      <c r="UOM123" s="323"/>
      <c r="UON123" s="323"/>
      <c r="UOO123" s="323"/>
      <c r="UOP123" s="323"/>
      <c r="UOQ123" s="323"/>
      <c r="UOR123" s="323"/>
      <c r="UOS123" s="323"/>
      <c r="UOT123" s="323"/>
      <c r="UOU123" s="323"/>
      <c r="UOV123" s="323"/>
      <c r="UOW123" s="323"/>
      <c r="UOX123" s="323"/>
      <c r="UOY123" s="323"/>
      <c r="UOZ123" s="323"/>
      <c r="UPA123" s="323"/>
      <c r="UPB123" s="323"/>
      <c r="UPC123" s="323"/>
      <c r="UPD123" s="323"/>
      <c r="UPE123" s="323"/>
      <c r="UPF123" s="323"/>
      <c r="UPG123" s="323"/>
      <c r="UPH123" s="323"/>
      <c r="UPI123" s="323"/>
      <c r="UPJ123" s="323"/>
      <c r="UPK123" s="323"/>
      <c r="UPL123" s="323"/>
      <c r="UPM123" s="323"/>
      <c r="UPN123" s="323"/>
      <c r="UPO123" s="323"/>
      <c r="UPP123" s="323"/>
      <c r="UPQ123" s="323"/>
      <c r="UPR123" s="323"/>
      <c r="UPS123" s="323"/>
      <c r="UPT123" s="323"/>
      <c r="UPU123" s="323"/>
      <c r="UPV123" s="323"/>
      <c r="UPW123" s="323"/>
      <c r="UPX123" s="323"/>
      <c r="UPY123" s="323"/>
      <c r="UPZ123" s="323"/>
      <c r="UQA123" s="323"/>
      <c r="UQB123" s="323"/>
      <c r="UQC123" s="323"/>
      <c r="UQD123" s="323"/>
      <c r="UQE123" s="323"/>
      <c r="UQF123" s="323"/>
      <c r="UQG123" s="323"/>
      <c r="UQH123" s="323"/>
      <c r="UQI123" s="323"/>
      <c r="UQJ123" s="323"/>
      <c r="UQK123" s="323"/>
      <c r="UQL123" s="323"/>
      <c r="UQM123" s="323"/>
      <c r="UQN123" s="323"/>
      <c r="UQO123" s="323"/>
      <c r="UQP123" s="323"/>
      <c r="UQQ123" s="323"/>
      <c r="UQR123" s="323"/>
      <c r="UQS123" s="323"/>
      <c r="UQT123" s="323"/>
      <c r="UQU123" s="323"/>
      <c r="UQV123" s="323"/>
      <c r="UQW123" s="323"/>
      <c r="UQX123" s="323"/>
      <c r="UQY123" s="323"/>
      <c r="UQZ123" s="323"/>
      <c r="URA123" s="323"/>
      <c r="URB123" s="323"/>
      <c r="URC123" s="323"/>
      <c r="URD123" s="323"/>
      <c r="URE123" s="323"/>
      <c r="URF123" s="323"/>
      <c r="URG123" s="323"/>
      <c r="URH123" s="323"/>
      <c r="URI123" s="323"/>
      <c r="URJ123" s="323"/>
      <c r="URK123" s="323"/>
      <c r="URL123" s="323"/>
      <c r="URM123" s="323"/>
      <c r="URN123" s="323"/>
      <c r="URO123" s="323"/>
      <c r="URP123" s="323"/>
      <c r="URQ123" s="323"/>
      <c r="URR123" s="323"/>
      <c r="URS123" s="323"/>
      <c r="URT123" s="323"/>
      <c r="URU123" s="323"/>
      <c r="URV123" s="323"/>
      <c r="URW123" s="323"/>
      <c r="URX123" s="323"/>
      <c r="URY123" s="323"/>
      <c r="URZ123" s="323"/>
      <c r="USA123" s="323"/>
      <c r="USB123" s="323"/>
      <c r="USC123" s="323"/>
      <c r="USD123" s="323"/>
      <c r="USE123" s="323"/>
      <c r="USF123" s="323"/>
      <c r="USG123" s="323"/>
      <c r="USH123" s="323"/>
      <c r="USI123" s="323"/>
      <c r="USJ123" s="323"/>
      <c r="USK123" s="323"/>
      <c r="USL123" s="323"/>
      <c r="USM123" s="323"/>
      <c r="USN123" s="323"/>
      <c r="USO123" s="323"/>
      <c r="USP123" s="323"/>
      <c r="USQ123" s="323"/>
      <c r="USR123" s="323"/>
      <c r="USS123" s="323"/>
      <c r="UST123" s="323"/>
      <c r="USU123" s="323"/>
      <c r="USV123" s="323"/>
      <c r="USW123" s="323"/>
      <c r="USX123" s="323"/>
      <c r="USY123" s="323"/>
      <c r="USZ123" s="323"/>
      <c r="UTA123" s="323"/>
      <c r="UTB123" s="323"/>
      <c r="UTC123" s="323"/>
      <c r="UTD123" s="323"/>
      <c r="UTE123" s="323"/>
      <c r="UTF123" s="323"/>
      <c r="UTG123" s="323"/>
      <c r="UTH123" s="323"/>
      <c r="UTI123" s="323"/>
      <c r="UTJ123" s="323"/>
      <c r="UTK123" s="323"/>
      <c r="UTL123" s="323"/>
      <c r="UTM123" s="323"/>
      <c r="UTN123" s="323"/>
      <c r="UTO123" s="323"/>
      <c r="UTP123" s="323"/>
      <c r="UTQ123" s="323"/>
      <c r="UTR123" s="323"/>
      <c r="UTS123" s="323"/>
      <c r="UTT123" s="323"/>
      <c r="UTU123" s="323"/>
      <c r="UTV123" s="323"/>
      <c r="UTW123" s="323"/>
      <c r="UTX123" s="323"/>
      <c r="UTY123" s="323"/>
      <c r="UTZ123" s="323"/>
      <c r="UUA123" s="323"/>
      <c r="UUB123" s="323"/>
      <c r="UUC123" s="323"/>
      <c r="UUD123" s="323"/>
      <c r="UUE123" s="323"/>
      <c r="UUF123" s="323"/>
      <c r="UUG123" s="323"/>
      <c r="UUH123" s="323"/>
      <c r="UUI123" s="323"/>
      <c r="UUJ123" s="323"/>
      <c r="UUK123" s="323"/>
      <c r="UUL123" s="323"/>
      <c r="UUM123" s="323"/>
      <c r="UUN123" s="323"/>
      <c r="UUO123" s="323"/>
      <c r="UUP123" s="323"/>
      <c r="UUQ123" s="323"/>
      <c r="UUR123" s="323"/>
      <c r="UUS123" s="323"/>
      <c r="UUT123" s="323"/>
      <c r="UUU123" s="323"/>
      <c r="UUV123" s="323"/>
      <c r="UUW123" s="323"/>
      <c r="UUX123" s="323"/>
      <c r="UUY123" s="323"/>
      <c r="UUZ123" s="323"/>
      <c r="UVA123" s="323"/>
      <c r="UVB123" s="323"/>
      <c r="UVC123" s="323"/>
      <c r="UVD123" s="323"/>
      <c r="UVE123" s="323"/>
      <c r="UVF123" s="323"/>
      <c r="UVG123" s="323"/>
      <c r="UVH123" s="323"/>
      <c r="UVI123" s="323"/>
      <c r="UVJ123" s="323"/>
      <c r="UVK123" s="323"/>
      <c r="UVL123" s="323"/>
      <c r="UVM123" s="323"/>
      <c r="UVN123" s="323"/>
      <c r="UVO123" s="323"/>
      <c r="UVP123" s="323"/>
      <c r="UVQ123" s="323"/>
      <c r="UVR123" s="323"/>
      <c r="UVS123" s="323"/>
      <c r="UVT123" s="323"/>
      <c r="UVU123" s="323"/>
      <c r="UVV123" s="323"/>
      <c r="UVW123" s="323"/>
      <c r="UVX123" s="323"/>
      <c r="UVY123" s="323"/>
      <c r="UVZ123" s="323"/>
      <c r="UWA123" s="323"/>
      <c r="UWB123" s="323"/>
      <c r="UWC123" s="323"/>
      <c r="UWD123" s="323"/>
      <c r="UWE123" s="323"/>
      <c r="UWF123" s="323"/>
      <c r="UWG123" s="323"/>
      <c r="UWH123" s="323"/>
      <c r="UWI123" s="323"/>
      <c r="UWJ123" s="323"/>
      <c r="UWK123" s="323"/>
      <c r="UWL123" s="323"/>
      <c r="UWM123" s="323"/>
      <c r="UWN123" s="323"/>
      <c r="UWO123" s="323"/>
      <c r="UWP123" s="323"/>
      <c r="UWQ123" s="323"/>
      <c r="UWR123" s="323"/>
      <c r="UWS123" s="323"/>
      <c r="UWT123" s="323"/>
      <c r="UWU123" s="323"/>
      <c r="UWV123" s="323"/>
      <c r="UWW123" s="323"/>
      <c r="UWX123" s="323"/>
      <c r="UWY123" s="323"/>
      <c r="UWZ123" s="323"/>
      <c r="UXA123" s="323"/>
      <c r="UXB123" s="323"/>
      <c r="UXC123" s="323"/>
      <c r="UXD123" s="323"/>
      <c r="UXE123" s="323"/>
      <c r="UXF123" s="323"/>
      <c r="UXG123" s="323"/>
      <c r="UXH123" s="323"/>
      <c r="UXI123" s="323"/>
      <c r="UXJ123" s="323"/>
      <c r="UXK123" s="323"/>
      <c r="UXL123" s="323"/>
      <c r="UXM123" s="323"/>
      <c r="UXN123" s="323"/>
      <c r="UXO123" s="323"/>
      <c r="UXP123" s="323"/>
      <c r="UXQ123" s="323"/>
      <c r="UXR123" s="323"/>
      <c r="UXS123" s="323"/>
      <c r="UXT123" s="323"/>
      <c r="UXU123" s="323"/>
      <c r="UXV123" s="323"/>
      <c r="UXW123" s="323"/>
      <c r="UXX123" s="323"/>
      <c r="UXY123" s="323"/>
      <c r="UXZ123" s="323"/>
      <c r="UYA123" s="323"/>
      <c r="UYB123" s="323"/>
      <c r="UYC123" s="323"/>
      <c r="UYD123" s="323"/>
      <c r="UYE123" s="323"/>
      <c r="UYF123" s="323"/>
      <c r="UYG123" s="323"/>
      <c r="UYH123" s="323"/>
      <c r="UYI123" s="323"/>
      <c r="UYJ123" s="323"/>
      <c r="UYK123" s="323"/>
      <c r="UYL123" s="323"/>
      <c r="UYM123" s="323"/>
      <c r="UYN123" s="323"/>
      <c r="UYO123" s="323"/>
      <c r="UYP123" s="323"/>
      <c r="UYQ123" s="323"/>
      <c r="UYR123" s="323"/>
      <c r="UYS123" s="323"/>
      <c r="UYT123" s="323"/>
      <c r="UYU123" s="323"/>
      <c r="UYV123" s="323"/>
      <c r="UYW123" s="323"/>
      <c r="UYX123" s="323"/>
      <c r="UYY123" s="323"/>
      <c r="UYZ123" s="323"/>
      <c r="UZA123" s="323"/>
      <c r="UZB123" s="323"/>
      <c r="UZC123" s="323"/>
      <c r="UZD123" s="323"/>
      <c r="UZE123" s="323"/>
      <c r="UZF123" s="323"/>
      <c r="UZG123" s="323"/>
      <c r="UZH123" s="323"/>
      <c r="UZI123" s="323"/>
      <c r="UZJ123" s="323"/>
      <c r="UZK123" s="323"/>
      <c r="UZL123" s="323"/>
      <c r="UZM123" s="323"/>
      <c r="UZN123" s="323"/>
      <c r="UZO123" s="323"/>
      <c r="UZP123" s="323"/>
      <c r="UZQ123" s="323"/>
      <c r="UZR123" s="323"/>
      <c r="UZS123" s="323"/>
      <c r="UZT123" s="323"/>
      <c r="UZU123" s="323"/>
      <c r="UZV123" s="323"/>
      <c r="UZW123" s="323"/>
      <c r="UZX123" s="323"/>
      <c r="UZY123" s="323"/>
      <c r="UZZ123" s="323"/>
      <c r="VAA123" s="323"/>
      <c r="VAB123" s="323"/>
      <c r="VAC123" s="323"/>
      <c r="VAD123" s="323"/>
      <c r="VAE123" s="323"/>
      <c r="VAF123" s="323"/>
      <c r="VAG123" s="323"/>
      <c r="VAH123" s="323"/>
      <c r="VAI123" s="323"/>
      <c r="VAJ123" s="323"/>
      <c r="VAK123" s="323"/>
      <c r="VAL123" s="323"/>
      <c r="VAM123" s="323"/>
      <c r="VAN123" s="323"/>
      <c r="VAO123" s="323"/>
      <c r="VAP123" s="323"/>
      <c r="VAQ123" s="323"/>
      <c r="VAR123" s="323"/>
      <c r="VAS123" s="323"/>
      <c r="VAT123" s="323"/>
      <c r="VAU123" s="323"/>
      <c r="VAV123" s="323"/>
      <c r="VAW123" s="323"/>
      <c r="VAX123" s="323"/>
      <c r="VAY123" s="323"/>
      <c r="VAZ123" s="323"/>
      <c r="VBA123" s="323"/>
      <c r="VBB123" s="323"/>
      <c r="VBC123" s="323"/>
      <c r="VBD123" s="323"/>
      <c r="VBE123" s="323"/>
      <c r="VBF123" s="323"/>
      <c r="VBG123" s="323"/>
      <c r="VBH123" s="323"/>
      <c r="VBI123" s="323"/>
      <c r="VBJ123" s="323"/>
      <c r="VBK123" s="323"/>
      <c r="VBL123" s="323"/>
      <c r="VBM123" s="323"/>
      <c r="VBN123" s="323"/>
      <c r="VBO123" s="323"/>
      <c r="VBP123" s="323"/>
      <c r="VBQ123" s="323"/>
      <c r="VBR123" s="323"/>
      <c r="VBS123" s="323"/>
      <c r="VBT123" s="323"/>
      <c r="VBU123" s="323"/>
      <c r="VBV123" s="323"/>
      <c r="VBW123" s="323"/>
      <c r="VBX123" s="323"/>
      <c r="VBY123" s="323"/>
      <c r="VBZ123" s="323"/>
      <c r="VCA123" s="323"/>
      <c r="VCB123" s="323"/>
      <c r="VCC123" s="323"/>
      <c r="VCD123" s="323"/>
      <c r="VCE123" s="323"/>
      <c r="VCF123" s="323"/>
      <c r="VCG123" s="323"/>
      <c r="VCH123" s="323"/>
      <c r="VCI123" s="323"/>
      <c r="VCJ123" s="323"/>
      <c r="VCK123" s="323"/>
      <c r="VCL123" s="323"/>
      <c r="VCM123" s="323"/>
      <c r="VCN123" s="323"/>
      <c r="VCO123" s="323"/>
      <c r="VCP123" s="323"/>
      <c r="VCQ123" s="323"/>
      <c r="VCR123" s="323"/>
      <c r="VCS123" s="323"/>
      <c r="VCT123" s="323"/>
      <c r="VCU123" s="323"/>
      <c r="VCV123" s="323"/>
      <c r="VCW123" s="323"/>
      <c r="VCX123" s="323"/>
      <c r="VCY123" s="323"/>
      <c r="VCZ123" s="323"/>
      <c r="VDA123" s="323"/>
      <c r="VDB123" s="323"/>
      <c r="VDC123" s="323"/>
      <c r="VDD123" s="323"/>
      <c r="VDE123" s="323"/>
      <c r="VDF123" s="323"/>
      <c r="VDG123" s="323"/>
      <c r="VDH123" s="323"/>
      <c r="VDI123" s="323"/>
      <c r="VDJ123" s="323"/>
      <c r="VDK123" s="323"/>
      <c r="VDL123" s="323"/>
      <c r="VDM123" s="323"/>
      <c r="VDN123" s="323"/>
      <c r="VDO123" s="323"/>
      <c r="VDP123" s="323"/>
      <c r="VDQ123" s="323"/>
      <c r="VDR123" s="323"/>
      <c r="VDS123" s="323"/>
      <c r="VDT123" s="323"/>
      <c r="VDU123" s="323"/>
      <c r="VDV123" s="323"/>
      <c r="VDW123" s="323"/>
      <c r="VDX123" s="323"/>
      <c r="VDY123" s="323"/>
      <c r="VDZ123" s="323"/>
      <c r="VEA123" s="323"/>
      <c r="VEB123" s="323"/>
      <c r="VEC123" s="323"/>
      <c r="VED123" s="323"/>
      <c r="VEE123" s="323"/>
      <c r="VEF123" s="323"/>
      <c r="VEG123" s="323"/>
      <c r="VEH123" s="323"/>
      <c r="VEI123" s="323"/>
      <c r="VEJ123" s="323"/>
      <c r="VEK123" s="323"/>
      <c r="VEL123" s="323"/>
      <c r="VEM123" s="323"/>
      <c r="VEN123" s="323"/>
      <c r="VEO123" s="323"/>
      <c r="VEP123" s="323"/>
      <c r="VEQ123" s="323"/>
      <c r="VER123" s="323"/>
      <c r="VES123" s="323"/>
      <c r="VET123" s="323"/>
      <c r="VEU123" s="323"/>
      <c r="VEV123" s="323"/>
      <c r="VEW123" s="323"/>
      <c r="VEX123" s="323"/>
      <c r="VEY123" s="323"/>
      <c r="VEZ123" s="323"/>
      <c r="VFA123" s="323"/>
      <c r="VFB123" s="323"/>
      <c r="VFC123" s="323"/>
      <c r="VFD123" s="323"/>
      <c r="VFE123" s="323"/>
      <c r="VFF123" s="323"/>
      <c r="VFG123" s="323"/>
      <c r="VFH123" s="323"/>
      <c r="VFI123" s="323"/>
      <c r="VFJ123" s="323"/>
      <c r="VFK123" s="323"/>
      <c r="VFL123" s="323"/>
      <c r="VFM123" s="323"/>
      <c r="VFN123" s="323"/>
      <c r="VFO123" s="323"/>
      <c r="VFP123" s="323"/>
      <c r="VFQ123" s="323"/>
      <c r="VFR123" s="323"/>
      <c r="VFS123" s="323"/>
      <c r="VFT123" s="323"/>
      <c r="VFU123" s="323"/>
      <c r="VFV123" s="323"/>
      <c r="VFW123" s="323"/>
      <c r="VFX123" s="323"/>
      <c r="VFY123" s="323"/>
      <c r="VFZ123" s="323"/>
      <c r="VGA123" s="323"/>
      <c r="VGB123" s="323"/>
      <c r="VGC123" s="323"/>
      <c r="VGD123" s="323"/>
      <c r="VGE123" s="323"/>
      <c r="VGF123" s="323"/>
      <c r="VGG123" s="323"/>
      <c r="VGH123" s="323"/>
      <c r="VGI123" s="323"/>
      <c r="VGJ123" s="323"/>
      <c r="VGK123" s="323"/>
      <c r="VGL123" s="323"/>
      <c r="VGM123" s="323"/>
      <c r="VGN123" s="323"/>
      <c r="VGO123" s="323"/>
      <c r="VGP123" s="323"/>
      <c r="VGQ123" s="323"/>
      <c r="VGR123" s="323"/>
      <c r="VGS123" s="323"/>
      <c r="VGT123" s="323"/>
      <c r="VGU123" s="323"/>
      <c r="VGV123" s="323"/>
      <c r="VGW123" s="323"/>
      <c r="VGX123" s="323"/>
      <c r="VGY123" s="323"/>
      <c r="VGZ123" s="323"/>
      <c r="VHA123" s="323"/>
      <c r="VHB123" s="323"/>
      <c r="VHC123" s="323"/>
      <c r="VHD123" s="323"/>
      <c r="VHE123" s="323"/>
      <c r="VHF123" s="323"/>
      <c r="VHG123" s="323"/>
      <c r="VHH123" s="323"/>
      <c r="VHI123" s="323"/>
      <c r="VHJ123" s="323"/>
      <c r="VHK123" s="323"/>
      <c r="VHL123" s="323"/>
      <c r="VHM123" s="323"/>
      <c r="VHN123" s="323"/>
      <c r="VHO123" s="323"/>
      <c r="VHP123" s="323"/>
      <c r="VHQ123" s="323"/>
      <c r="VHR123" s="323"/>
      <c r="VHS123" s="323"/>
      <c r="VHT123" s="323"/>
      <c r="VHU123" s="323"/>
      <c r="VHV123" s="323"/>
      <c r="VHW123" s="323"/>
      <c r="VHX123" s="323"/>
      <c r="VHY123" s="323"/>
      <c r="VHZ123" s="323"/>
      <c r="VIA123" s="323"/>
      <c r="VIB123" s="323"/>
      <c r="VIC123" s="323"/>
      <c r="VID123" s="323"/>
      <c r="VIE123" s="323"/>
      <c r="VIF123" s="323"/>
      <c r="VIG123" s="323"/>
      <c r="VIH123" s="323"/>
      <c r="VII123" s="323"/>
      <c r="VIJ123" s="323"/>
      <c r="VIK123" s="323"/>
      <c r="VIL123" s="323"/>
      <c r="VIM123" s="323"/>
      <c r="VIN123" s="323"/>
      <c r="VIO123" s="323"/>
      <c r="VIP123" s="323"/>
      <c r="VIQ123" s="323"/>
      <c r="VIR123" s="323"/>
      <c r="VIS123" s="323"/>
      <c r="VIT123" s="323"/>
      <c r="VIU123" s="323"/>
      <c r="VIV123" s="323"/>
      <c r="VIW123" s="323"/>
      <c r="VIX123" s="323"/>
      <c r="VIY123" s="323"/>
      <c r="VIZ123" s="323"/>
      <c r="VJA123" s="323"/>
      <c r="VJB123" s="323"/>
      <c r="VJC123" s="323"/>
      <c r="VJD123" s="323"/>
      <c r="VJE123" s="323"/>
      <c r="VJF123" s="323"/>
      <c r="VJG123" s="323"/>
      <c r="VJH123" s="323"/>
      <c r="VJI123" s="323"/>
      <c r="VJJ123" s="323"/>
      <c r="VJK123" s="323"/>
      <c r="VJL123" s="323"/>
      <c r="VJM123" s="323"/>
      <c r="VJN123" s="323"/>
      <c r="VJO123" s="323"/>
      <c r="VJP123" s="323"/>
      <c r="VJQ123" s="323"/>
      <c r="VJR123" s="323"/>
      <c r="VJS123" s="323"/>
      <c r="VJT123" s="323"/>
      <c r="VJU123" s="323"/>
      <c r="VJV123" s="323"/>
      <c r="VJW123" s="323"/>
      <c r="VJX123" s="323"/>
      <c r="VJY123" s="323"/>
      <c r="VJZ123" s="323"/>
      <c r="VKA123" s="323"/>
      <c r="VKB123" s="323"/>
      <c r="VKC123" s="323"/>
      <c r="VKD123" s="323"/>
      <c r="VKE123" s="323"/>
      <c r="VKF123" s="323"/>
      <c r="VKG123" s="323"/>
      <c r="VKH123" s="323"/>
      <c r="VKI123" s="323"/>
      <c r="VKJ123" s="323"/>
      <c r="VKK123" s="323"/>
      <c r="VKL123" s="323"/>
      <c r="VKM123" s="323"/>
      <c r="VKN123" s="323"/>
      <c r="VKO123" s="323"/>
      <c r="VKP123" s="323"/>
      <c r="VKQ123" s="323"/>
      <c r="VKR123" s="323"/>
      <c r="VKS123" s="323"/>
      <c r="VKT123" s="323"/>
      <c r="VKU123" s="323"/>
      <c r="VKV123" s="323"/>
      <c r="VKW123" s="323"/>
      <c r="VKX123" s="323"/>
      <c r="VKY123" s="323"/>
      <c r="VKZ123" s="323"/>
      <c r="VLA123" s="323"/>
      <c r="VLB123" s="323"/>
      <c r="VLC123" s="323"/>
      <c r="VLD123" s="323"/>
      <c r="VLE123" s="323"/>
      <c r="VLF123" s="323"/>
      <c r="VLG123" s="323"/>
      <c r="VLH123" s="323"/>
      <c r="VLI123" s="323"/>
      <c r="VLJ123" s="323"/>
      <c r="VLK123" s="323"/>
      <c r="VLL123" s="323"/>
      <c r="VLM123" s="323"/>
      <c r="VLN123" s="323"/>
      <c r="VLO123" s="323"/>
      <c r="VLP123" s="323"/>
      <c r="VLQ123" s="323"/>
      <c r="VLR123" s="323"/>
      <c r="VLS123" s="323"/>
      <c r="VLT123" s="323"/>
      <c r="VLU123" s="323"/>
      <c r="VLV123" s="323"/>
      <c r="VLW123" s="323"/>
      <c r="VLX123" s="323"/>
      <c r="VLY123" s="323"/>
      <c r="VLZ123" s="323"/>
      <c r="VMA123" s="323"/>
      <c r="VMB123" s="323"/>
      <c r="VMC123" s="323"/>
      <c r="VMD123" s="323"/>
      <c r="VME123" s="323"/>
      <c r="VMF123" s="323"/>
      <c r="VMG123" s="323"/>
      <c r="VMH123" s="323"/>
      <c r="VMI123" s="323"/>
      <c r="VMJ123" s="323"/>
      <c r="VMK123" s="323"/>
      <c r="VML123" s="323"/>
      <c r="VMM123" s="323"/>
      <c r="VMN123" s="323"/>
      <c r="VMO123" s="323"/>
      <c r="VMP123" s="323"/>
      <c r="VMQ123" s="323"/>
      <c r="VMR123" s="323"/>
      <c r="VMS123" s="323"/>
      <c r="VMT123" s="323"/>
      <c r="VMU123" s="323"/>
      <c r="VMV123" s="323"/>
      <c r="VMW123" s="323"/>
      <c r="VMX123" s="323"/>
      <c r="VMY123" s="323"/>
      <c r="VMZ123" s="323"/>
      <c r="VNA123" s="323"/>
      <c r="VNB123" s="323"/>
      <c r="VNC123" s="323"/>
      <c r="VND123" s="323"/>
      <c r="VNE123" s="323"/>
      <c r="VNF123" s="323"/>
      <c r="VNG123" s="323"/>
      <c r="VNH123" s="323"/>
      <c r="VNI123" s="323"/>
      <c r="VNJ123" s="323"/>
      <c r="VNK123" s="323"/>
      <c r="VNL123" s="323"/>
      <c r="VNM123" s="323"/>
      <c r="VNN123" s="323"/>
      <c r="VNO123" s="323"/>
      <c r="VNP123" s="323"/>
      <c r="VNQ123" s="323"/>
      <c r="VNR123" s="323"/>
      <c r="VNS123" s="323"/>
      <c r="VNT123" s="323"/>
      <c r="VNU123" s="323"/>
      <c r="VNV123" s="323"/>
      <c r="VNW123" s="323"/>
      <c r="VNX123" s="323"/>
      <c r="VNY123" s="323"/>
      <c r="VNZ123" s="323"/>
      <c r="VOA123" s="323"/>
      <c r="VOB123" s="323"/>
      <c r="VOC123" s="323"/>
      <c r="VOD123" s="323"/>
      <c r="VOE123" s="323"/>
      <c r="VOF123" s="323"/>
      <c r="VOG123" s="323"/>
      <c r="VOH123" s="323"/>
      <c r="VOI123" s="323"/>
      <c r="VOJ123" s="323"/>
      <c r="VOK123" s="323"/>
      <c r="VOL123" s="323"/>
      <c r="VOM123" s="323"/>
      <c r="VON123" s="323"/>
      <c r="VOO123" s="323"/>
      <c r="VOP123" s="323"/>
      <c r="VOQ123" s="323"/>
      <c r="VOR123" s="323"/>
      <c r="VOS123" s="323"/>
      <c r="VOT123" s="323"/>
      <c r="VOU123" s="323"/>
      <c r="VOV123" s="323"/>
      <c r="VOW123" s="323"/>
      <c r="VOX123" s="323"/>
      <c r="VOY123" s="323"/>
      <c r="VOZ123" s="323"/>
      <c r="VPA123" s="323"/>
      <c r="VPB123" s="323"/>
      <c r="VPC123" s="323"/>
      <c r="VPD123" s="323"/>
      <c r="VPE123" s="323"/>
      <c r="VPF123" s="323"/>
      <c r="VPG123" s="323"/>
      <c r="VPH123" s="323"/>
      <c r="VPI123" s="323"/>
      <c r="VPJ123" s="323"/>
      <c r="VPK123" s="323"/>
      <c r="VPL123" s="323"/>
      <c r="VPM123" s="323"/>
      <c r="VPN123" s="323"/>
      <c r="VPO123" s="323"/>
      <c r="VPP123" s="323"/>
      <c r="VPQ123" s="323"/>
      <c r="VPR123" s="323"/>
      <c r="VPS123" s="323"/>
      <c r="VPT123" s="323"/>
      <c r="VPU123" s="323"/>
      <c r="VPV123" s="323"/>
      <c r="VPW123" s="323"/>
      <c r="VPX123" s="323"/>
      <c r="VPY123" s="323"/>
      <c r="VPZ123" s="323"/>
      <c r="VQA123" s="323"/>
      <c r="VQB123" s="323"/>
      <c r="VQC123" s="323"/>
      <c r="VQD123" s="323"/>
      <c r="VQE123" s="323"/>
      <c r="VQF123" s="323"/>
      <c r="VQG123" s="323"/>
      <c r="VQH123" s="323"/>
      <c r="VQI123" s="323"/>
      <c r="VQJ123" s="323"/>
      <c r="VQK123" s="323"/>
      <c r="VQL123" s="323"/>
      <c r="VQM123" s="323"/>
      <c r="VQN123" s="323"/>
      <c r="VQO123" s="323"/>
      <c r="VQP123" s="323"/>
      <c r="VQQ123" s="323"/>
      <c r="VQR123" s="323"/>
      <c r="VQS123" s="323"/>
      <c r="VQT123" s="323"/>
      <c r="VQU123" s="323"/>
      <c r="VQV123" s="323"/>
      <c r="VQW123" s="323"/>
      <c r="VQX123" s="323"/>
      <c r="VQY123" s="323"/>
      <c r="VQZ123" s="323"/>
      <c r="VRA123" s="323"/>
      <c r="VRB123" s="323"/>
      <c r="VRC123" s="323"/>
      <c r="VRD123" s="323"/>
      <c r="VRE123" s="323"/>
      <c r="VRF123" s="323"/>
      <c r="VRG123" s="323"/>
      <c r="VRH123" s="323"/>
      <c r="VRI123" s="323"/>
      <c r="VRJ123" s="323"/>
      <c r="VRK123" s="323"/>
      <c r="VRL123" s="323"/>
      <c r="VRM123" s="323"/>
      <c r="VRN123" s="323"/>
      <c r="VRO123" s="323"/>
      <c r="VRP123" s="323"/>
      <c r="VRQ123" s="323"/>
      <c r="VRR123" s="323"/>
      <c r="VRS123" s="323"/>
      <c r="VRT123" s="323"/>
      <c r="VRU123" s="323"/>
      <c r="VRV123" s="323"/>
      <c r="VRW123" s="323"/>
      <c r="VRX123" s="323"/>
      <c r="VRY123" s="323"/>
      <c r="VRZ123" s="323"/>
      <c r="VSA123" s="323"/>
      <c r="VSB123" s="323"/>
      <c r="VSC123" s="323"/>
      <c r="VSD123" s="323"/>
      <c r="VSE123" s="323"/>
      <c r="VSF123" s="323"/>
      <c r="VSG123" s="323"/>
      <c r="VSH123" s="323"/>
      <c r="VSI123" s="323"/>
      <c r="VSJ123" s="323"/>
      <c r="VSK123" s="323"/>
      <c r="VSL123" s="323"/>
      <c r="VSM123" s="323"/>
      <c r="VSN123" s="323"/>
      <c r="VSO123" s="323"/>
      <c r="VSP123" s="323"/>
      <c r="VSQ123" s="323"/>
      <c r="VSR123" s="323"/>
      <c r="VSS123" s="323"/>
      <c r="VST123" s="323"/>
      <c r="VSU123" s="323"/>
      <c r="VSV123" s="323"/>
      <c r="VSW123" s="323"/>
      <c r="VSX123" s="323"/>
      <c r="VSY123" s="323"/>
      <c r="VSZ123" s="323"/>
      <c r="VTA123" s="323"/>
      <c r="VTB123" s="323"/>
      <c r="VTC123" s="323"/>
      <c r="VTD123" s="323"/>
      <c r="VTE123" s="323"/>
      <c r="VTF123" s="323"/>
      <c r="VTG123" s="323"/>
      <c r="VTH123" s="323"/>
      <c r="VTI123" s="323"/>
      <c r="VTJ123" s="323"/>
      <c r="VTK123" s="323"/>
      <c r="VTL123" s="323"/>
      <c r="VTM123" s="323"/>
      <c r="VTN123" s="323"/>
      <c r="VTO123" s="323"/>
      <c r="VTP123" s="323"/>
      <c r="VTQ123" s="323"/>
      <c r="VTR123" s="323"/>
      <c r="VTS123" s="323"/>
      <c r="VTT123" s="323"/>
      <c r="VTU123" s="323"/>
      <c r="VTV123" s="323"/>
      <c r="VTW123" s="323"/>
      <c r="VTX123" s="323"/>
      <c r="VTY123" s="323"/>
      <c r="VTZ123" s="323"/>
      <c r="VUA123" s="323"/>
      <c r="VUB123" s="323"/>
      <c r="VUC123" s="323"/>
      <c r="VUD123" s="323"/>
      <c r="VUE123" s="323"/>
      <c r="VUF123" s="323"/>
      <c r="VUG123" s="323"/>
      <c r="VUH123" s="323"/>
      <c r="VUI123" s="323"/>
      <c r="VUJ123" s="323"/>
      <c r="VUK123" s="323"/>
      <c r="VUL123" s="323"/>
      <c r="VUM123" s="323"/>
      <c r="VUN123" s="323"/>
      <c r="VUO123" s="323"/>
      <c r="VUP123" s="323"/>
      <c r="VUQ123" s="323"/>
      <c r="VUR123" s="323"/>
      <c r="VUS123" s="323"/>
      <c r="VUT123" s="323"/>
      <c r="VUU123" s="323"/>
      <c r="VUV123" s="323"/>
      <c r="VUW123" s="323"/>
      <c r="VUX123" s="323"/>
      <c r="VUY123" s="323"/>
      <c r="VUZ123" s="323"/>
      <c r="VVA123" s="323"/>
      <c r="VVB123" s="323"/>
      <c r="VVC123" s="323"/>
      <c r="VVD123" s="323"/>
      <c r="VVE123" s="323"/>
      <c r="VVF123" s="323"/>
      <c r="VVG123" s="323"/>
      <c r="VVH123" s="323"/>
      <c r="VVI123" s="323"/>
      <c r="VVJ123" s="323"/>
      <c r="VVK123" s="323"/>
      <c r="VVL123" s="323"/>
      <c r="VVM123" s="323"/>
      <c r="VVN123" s="323"/>
      <c r="VVO123" s="323"/>
      <c r="VVP123" s="323"/>
      <c r="VVQ123" s="323"/>
      <c r="VVR123" s="323"/>
      <c r="VVS123" s="323"/>
      <c r="VVT123" s="323"/>
      <c r="VVU123" s="323"/>
      <c r="VVV123" s="323"/>
      <c r="VVW123" s="323"/>
      <c r="VVX123" s="323"/>
      <c r="VVY123" s="323"/>
      <c r="VVZ123" s="323"/>
      <c r="VWA123" s="323"/>
      <c r="VWB123" s="323"/>
      <c r="VWC123" s="323"/>
      <c r="VWD123" s="323"/>
      <c r="VWE123" s="323"/>
      <c r="VWF123" s="323"/>
      <c r="VWG123" s="323"/>
      <c r="VWH123" s="323"/>
      <c r="VWI123" s="323"/>
      <c r="VWJ123" s="323"/>
      <c r="VWK123" s="323"/>
      <c r="VWL123" s="323"/>
      <c r="VWM123" s="323"/>
      <c r="VWN123" s="323"/>
      <c r="VWO123" s="323"/>
      <c r="VWP123" s="323"/>
      <c r="VWQ123" s="323"/>
      <c r="VWR123" s="323"/>
      <c r="VWS123" s="323"/>
      <c r="VWT123" s="323"/>
      <c r="VWU123" s="323"/>
      <c r="VWV123" s="323"/>
      <c r="VWW123" s="323"/>
      <c r="VWX123" s="323"/>
      <c r="VWY123" s="323"/>
      <c r="VWZ123" s="323"/>
      <c r="VXA123" s="323"/>
      <c r="VXB123" s="323"/>
      <c r="VXC123" s="323"/>
      <c r="VXD123" s="323"/>
      <c r="VXE123" s="323"/>
      <c r="VXF123" s="323"/>
      <c r="VXG123" s="323"/>
      <c r="VXH123" s="323"/>
      <c r="VXI123" s="323"/>
      <c r="VXJ123" s="323"/>
      <c r="VXK123" s="323"/>
      <c r="VXL123" s="323"/>
      <c r="VXM123" s="323"/>
      <c r="VXN123" s="323"/>
      <c r="VXO123" s="323"/>
      <c r="VXP123" s="323"/>
      <c r="VXQ123" s="323"/>
      <c r="VXR123" s="323"/>
      <c r="VXS123" s="323"/>
      <c r="VXT123" s="323"/>
      <c r="VXU123" s="323"/>
      <c r="VXV123" s="323"/>
      <c r="VXW123" s="323"/>
      <c r="VXX123" s="323"/>
      <c r="VXY123" s="323"/>
      <c r="VXZ123" s="323"/>
      <c r="VYA123" s="323"/>
      <c r="VYB123" s="323"/>
      <c r="VYC123" s="323"/>
      <c r="VYD123" s="323"/>
      <c r="VYE123" s="323"/>
      <c r="VYF123" s="323"/>
      <c r="VYG123" s="323"/>
      <c r="VYH123" s="323"/>
      <c r="VYI123" s="323"/>
      <c r="VYJ123" s="323"/>
      <c r="VYK123" s="323"/>
      <c r="VYL123" s="323"/>
      <c r="VYM123" s="323"/>
      <c r="VYN123" s="323"/>
      <c r="VYO123" s="323"/>
      <c r="VYP123" s="323"/>
      <c r="VYQ123" s="323"/>
      <c r="VYR123" s="323"/>
      <c r="VYS123" s="323"/>
      <c r="VYT123" s="323"/>
      <c r="VYU123" s="323"/>
      <c r="VYV123" s="323"/>
      <c r="VYW123" s="323"/>
      <c r="VYX123" s="323"/>
      <c r="VYY123" s="323"/>
      <c r="VYZ123" s="323"/>
      <c r="VZA123" s="323"/>
      <c r="VZB123" s="323"/>
      <c r="VZC123" s="323"/>
      <c r="VZD123" s="323"/>
      <c r="VZE123" s="323"/>
      <c r="VZF123" s="323"/>
      <c r="VZG123" s="323"/>
      <c r="VZH123" s="323"/>
      <c r="VZI123" s="323"/>
      <c r="VZJ123" s="323"/>
      <c r="VZK123" s="323"/>
      <c r="VZL123" s="323"/>
      <c r="VZM123" s="323"/>
      <c r="VZN123" s="323"/>
      <c r="VZO123" s="323"/>
      <c r="VZP123" s="323"/>
      <c r="VZQ123" s="323"/>
      <c r="VZR123" s="323"/>
      <c r="VZS123" s="323"/>
      <c r="VZT123" s="323"/>
      <c r="VZU123" s="323"/>
      <c r="VZV123" s="323"/>
      <c r="VZW123" s="323"/>
      <c r="VZX123" s="323"/>
      <c r="VZY123" s="323"/>
      <c r="VZZ123" s="323"/>
      <c r="WAA123" s="323"/>
      <c r="WAB123" s="323"/>
      <c r="WAC123" s="323"/>
      <c r="WAD123" s="323"/>
      <c r="WAE123" s="323"/>
      <c r="WAF123" s="323"/>
      <c r="WAG123" s="323"/>
      <c r="WAH123" s="323"/>
      <c r="WAI123" s="323"/>
      <c r="WAJ123" s="323"/>
      <c r="WAK123" s="323"/>
      <c r="WAL123" s="323"/>
      <c r="WAM123" s="323"/>
      <c r="WAN123" s="323"/>
      <c r="WAO123" s="323"/>
      <c r="WAP123" s="323"/>
      <c r="WAQ123" s="323"/>
      <c r="WAR123" s="323"/>
      <c r="WAS123" s="323"/>
      <c r="WAT123" s="323"/>
      <c r="WAU123" s="323"/>
      <c r="WAV123" s="323"/>
      <c r="WAW123" s="323"/>
      <c r="WAX123" s="323"/>
      <c r="WAY123" s="323"/>
      <c r="WAZ123" s="323"/>
      <c r="WBA123" s="323"/>
      <c r="WBB123" s="323"/>
      <c r="WBC123" s="323"/>
      <c r="WBD123" s="323"/>
      <c r="WBE123" s="323"/>
      <c r="WBF123" s="323"/>
      <c r="WBG123" s="323"/>
      <c r="WBH123" s="323"/>
      <c r="WBI123" s="323"/>
      <c r="WBJ123" s="323"/>
      <c r="WBK123" s="323"/>
      <c r="WBL123" s="323"/>
      <c r="WBM123" s="323"/>
      <c r="WBN123" s="323"/>
      <c r="WBO123" s="323"/>
      <c r="WBP123" s="323"/>
      <c r="WBQ123" s="323"/>
      <c r="WBR123" s="323"/>
      <c r="WBS123" s="323"/>
      <c r="WBT123" s="323"/>
      <c r="WBU123" s="323"/>
      <c r="WBV123" s="323"/>
      <c r="WBW123" s="323"/>
      <c r="WBX123" s="323"/>
      <c r="WBY123" s="323"/>
      <c r="WBZ123" s="323"/>
      <c r="WCA123" s="323"/>
      <c r="WCB123" s="323"/>
      <c r="WCC123" s="323"/>
      <c r="WCD123" s="323"/>
      <c r="WCE123" s="323"/>
      <c r="WCF123" s="323"/>
      <c r="WCG123" s="323"/>
      <c r="WCH123" s="323"/>
      <c r="WCI123" s="323"/>
      <c r="WCJ123" s="323"/>
      <c r="WCK123" s="323"/>
      <c r="WCL123" s="323"/>
      <c r="WCM123" s="323"/>
      <c r="WCN123" s="323"/>
      <c r="WCO123" s="323"/>
      <c r="WCP123" s="323"/>
      <c r="WCQ123" s="323"/>
      <c r="WCR123" s="323"/>
      <c r="WCS123" s="323"/>
      <c r="WCT123" s="323"/>
      <c r="WCU123" s="323"/>
      <c r="WCV123" s="323"/>
      <c r="WCW123" s="323"/>
      <c r="WCX123" s="323"/>
      <c r="WCY123" s="323"/>
      <c r="WCZ123" s="323"/>
      <c r="WDA123" s="323"/>
      <c r="WDB123" s="323"/>
      <c r="WDC123" s="323"/>
      <c r="WDD123" s="323"/>
      <c r="WDE123" s="323"/>
      <c r="WDF123" s="323"/>
      <c r="WDG123" s="323"/>
      <c r="WDH123" s="323"/>
      <c r="WDI123" s="323"/>
      <c r="WDJ123" s="323"/>
      <c r="WDK123" s="323"/>
      <c r="WDL123" s="323"/>
      <c r="WDM123" s="323"/>
      <c r="WDN123" s="323"/>
      <c r="WDO123" s="323"/>
      <c r="WDP123" s="323"/>
      <c r="WDQ123" s="323"/>
      <c r="WDR123" s="323"/>
      <c r="WDS123" s="323"/>
      <c r="WDT123" s="323"/>
      <c r="WDU123" s="323"/>
      <c r="WDV123" s="323"/>
      <c r="WDW123" s="323"/>
      <c r="WDX123" s="323"/>
      <c r="WDY123" s="323"/>
      <c r="WDZ123" s="323"/>
      <c r="WEA123" s="323"/>
      <c r="WEB123" s="323"/>
      <c r="WEC123" s="323"/>
      <c r="WED123" s="323"/>
      <c r="WEE123" s="323"/>
      <c r="WEF123" s="323"/>
      <c r="WEG123" s="323"/>
      <c r="WEH123" s="323"/>
      <c r="WEI123" s="323"/>
      <c r="WEJ123" s="323"/>
      <c r="WEK123" s="323"/>
      <c r="WEL123" s="323"/>
      <c r="WEM123" s="323"/>
      <c r="WEN123" s="323"/>
      <c r="WEO123" s="323"/>
      <c r="WEP123" s="323"/>
      <c r="WEQ123" s="323"/>
      <c r="WER123" s="323"/>
      <c r="WES123" s="323"/>
      <c r="WET123" s="323"/>
      <c r="WEU123" s="323"/>
      <c r="WEV123" s="323"/>
      <c r="WEW123" s="323"/>
      <c r="WEX123" s="323"/>
      <c r="WEY123" s="323"/>
      <c r="WEZ123" s="323"/>
      <c r="WFA123" s="323"/>
      <c r="WFB123" s="323"/>
      <c r="WFC123" s="323"/>
      <c r="WFD123" s="323"/>
      <c r="WFE123" s="323"/>
      <c r="WFF123" s="323"/>
      <c r="WFG123" s="323"/>
      <c r="WFH123" s="323"/>
      <c r="WFI123" s="323"/>
      <c r="WFJ123" s="323"/>
      <c r="WFK123" s="323"/>
      <c r="WFL123" s="323"/>
      <c r="WFM123" s="323"/>
      <c r="WFN123" s="323"/>
      <c r="WFO123" s="323"/>
      <c r="WFP123" s="323"/>
      <c r="WFQ123" s="323"/>
      <c r="WFR123" s="323"/>
      <c r="WFS123" s="323"/>
      <c r="WFT123" s="323"/>
      <c r="WFU123" s="323"/>
      <c r="WFV123" s="323"/>
      <c r="WFW123" s="323"/>
      <c r="WFX123" s="323"/>
      <c r="WFY123" s="323"/>
      <c r="WFZ123" s="323"/>
      <c r="WGA123" s="323"/>
      <c r="WGB123" s="323"/>
      <c r="WGC123" s="323"/>
      <c r="WGD123" s="323"/>
      <c r="WGE123" s="323"/>
      <c r="WGF123" s="323"/>
      <c r="WGG123" s="323"/>
      <c r="WGH123" s="323"/>
      <c r="WGI123" s="323"/>
      <c r="WGJ123" s="323"/>
      <c r="WGK123" s="323"/>
      <c r="WGL123" s="323"/>
      <c r="WGM123" s="323"/>
      <c r="WGN123" s="323"/>
      <c r="WGO123" s="323"/>
      <c r="WGP123" s="323"/>
      <c r="WGQ123" s="323"/>
      <c r="WGR123" s="323"/>
      <c r="WGS123" s="323"/>
      <c r="WGT123" s="323"/>
      <c r="WGU123" s="323"/>
      <c r="WGV123" s="323"/>
      <c r="WGW123" s="323"/>
      <c r="WGX123" s="323"/>
      <c r="WGY123" s="323"/>
      <c r="WGZ123" s="323"/>
      <c r="WHA123" s="323"/>
      <c r="WHB123" s="323"/>
      <c r="WHC123" s="323"/>
      <c r="WHD123" s="323"/>
      <c r="WHE123" s="323"/>
      <c r="WHF123" s="323"/>
      <c r="WHG123" s="323"/>
      <c r="WHH123" s="323"/>
      <c r="WHI123" s="323"/>
      <c r="WHJ123" s="323"/>
      <c r="WHK123" s="323"/>
      <c r="WHL123" s="323"/>
      <c r="WHM123" s="323"/>
      <c r="WHN123" s="323"/>
      <c r="WHO123" s="323"/>
      <c r="WHP123" s="323"/>
      <c r="WHQ123" s="323"/>
      <c r="WHR123" s="323"/>
      <c r="WHS123" s="323"/>
      <c r="WHT123" s="323"/>
      <c r="WHU123" s="323"/>
      <c r="WHV123" s="323"/>
      <c r="WHW123" s="323"/>
      <c r="WHX123" s="323"/>
      <c r="WHY123" s="323"/>
      <c r="WHZ123" s="323"/>
      <c r="WIA123" s="323"/>
      <c r="WIB123" s="323"/>
      <c r="WIC123" s="323"/>
      <c r="WID123" s="323"/>
      <c r="WIE123" s="323"/>
      <c r="WIF123" s="323"/>
      <c r="WIG123" s="323"/>
      <c r="WIH123" s="323"/>
      <c r="WII123" s="323"/>
      <c r="WIJ123" s="323"/>
      <c r="WIK123" s="323"/>
      <c r="WIL123" s="323"/>
      <c r="WIM123" s="323"/>
      <c r="WIN123" s="323"/>
      <c r="WIO123" s="323"/>
      <c r="WIP123" s="323"/>
      <c r="WIQ123" s="323"/>
      <c r="WIR123" s="323"/>
      <c r="WIS123" s="323"/>
      <c r="WIT123" s="323"/>
      <c r="WIU123" s="323"/>
      <c r="WIV123" s="323"/>
      <c r="WIW123" s="323"/>
      <c r="WIX123" s="323"/>
      <c r="WIY123" s="323"/>
      <c r="WIZ123" s="323"/>
      <c r="WJA123" s="323"/>
      <c r="WJB123" s="323"/>
      <c r="WJC123" s="323"/>
      <c r="WJD123" s="323"/>
      <c r="WJE123" s="323"/>
      <c r="WJF123" s="323"/>
      <c r="WJG123" s="323"/>
      <c r="WJH123" s="323"/>
      <c r="WJI123" s="323"/>
      <c r="WJJ123" s="323"/>
      <c r="WJK123" s="323"/>
      <c r="WJL123" s="323"/>
      <c r="WJM123" s="323"/>
      <c r="WJN123" s="323"/>
      <c r="WJO123" s="323"/>
      <c r="WJP123" s="323"/>
      <c r="WJQ123" s="323"/>
      <c r="WJR123" s="323"/>
      <c r="WJS123" s="323"/>
      <c r="WJT123" s="323"/>
      <c r="WJU123" s="323"/>
      <c r="WJV123" s="323"/>
      <c r="WJW123" s="323"/>
      <c r="WJX123" s="323"/>
      <c r="WJY123" s="323"/>
      <c r="WJZ123" s="323"/>
      <c r="WKA123" s="323"/>
      <c r="WKB123" s="323"/>
      <c r="WKC123" s="323"/>
      <c r="WKD123" s="323"/>
      <c r="WKE123" s="323"/>
      <c r="WKF123" s="323"/>
      <c r="WKG123" s="323"/>
      <c r="WKH123" s="323"/>
      <c r="WKI123" s="323"/>
      <c r="WKJ123" s="323"/>
      <c r="WKK123" s="323"/>
      <c r="WKL123" s="323"/>
      <c r="WKM123" s="323"/>
      <c r="WKN123" s="323"/>
      <c r="WKO123" s="323"/>
      <c r="WKP123" s="323"/>
      <c r="WKQ123" s="323"/>
      <c r="WKR123" s="323"/>
      <c r="WKS123" s="323"/>
      <c r="WKT123" s="323"/>
      <c r="WKU123" s="323"/>
      <c r="WKV123" s="323"/>
      <c r="WKW123" s="323"/>
      <c r="WKX123" s="323"/>
      <c r="WKY123" s="323"/>
      <c r="WKZ123" s="323"/>
      <c r="WLA123" s="323"/>
      <c r="WLB123" s="323"/>
      <c r="WLC123" s="323"/>
      <c r="WLD123" s="323"/>
      <c r="WLE123" s="323"/>
      <c r="WLF123" s="323"/>
      <c r="WLG123" s="323"/>
      <c r="WLH123" s="323"/>
      <c r="WLI123" s="323"/>
      <c r="WLJ123" s="323"/>
      <c r="WLK123" s="323"/>
      <c r="WLL123" s="323"/>
      <c r="WLM123" s="323"/>
      <c r="WLN123" s="323"/>
      <c r="WLO123" s="323"/>
      <c r="WLP123" s="323"/>
      <c r="WLQ123" s="323"/>
      <c r="WLR123" s="323"/>
      <c r="WLS123" s="323"/>
      <c r="WLT123" s="323"/>
      <c r="WLU123" s="323"/>
      <c r="WLV123" s="323"/>
      <c r="WLW123" s="323"/>
      <c r="WLX123" s="323"/>
      <c r="WLY123" s="323"/>
      <c r="WLZ123" s="323"/>
      <c r="WMA123" s="323"/>
      <c r="WMB123" s="323"/>
      <c r="WMC123" s="323"/>
      <c r="WMD123" s="323"/>
      <c r="WME123" s="323"/>
      <c r="WMF123" s="323"/>
      <c r="WMG123" s="323"/>
      <c r="WMH123" s="323"/>
      <c r="WMI123" s="323"/>
      <c r="WMJ123" s="323"/>
      <c r="WMK123" s="323"/>
      <c r="WML123" s="323"/>
      <c r="WMM123" s="323"/>
      <c r="WMN123" s="323"/>
      <c r="WMO123" s="323"/>
      <c r="WMP123" s="323"/>
      <c r="WMQ123" s="323"/>
      <c r="WMR123" s="323"/>
      <c r="WMS123" s="323"/>
      <c r="WMT123" s="323"/>
      <c r="WMU123" s="323"/>
      <c r="WMV123" s="323"/>
      <c r="WMW123" s="323"/>
      <c r="WMX123" s="323"/>
      <c r="WMY123" s="323"/>
      <c r="WMZ123" s="323"/>
      <c r="WNA123" s="323"/>
      <c r="WNB123" s="323"/>
      <c r="WNC123" s="323"/>
      <c r="WND123" s="323"/>
      <c r="WNE123" s="323"/>
      <c r="WNF123" s="323"/>
      <c r="WNG123" s="323"/>
      <c r="WNH123" s="323"/>
      <c r="WNI123" s="323"/>
      <c r="WNJ123" s="323"/>
      <c r="WNK123" s="323"/>
      <c r="WNL123" s="323"/>
      <c r="WNM123" s="323"/>
      <c r="WNN123" s="323"/>
      <c r="WNO123" s="323"/>
      <c r="WNP123" s="323"/>
      <c r="WNQ123" s="323"/>
      <c r="WNR123" s="323"/>
      <c r="WNS123" s="323"/>
      <c r="WNT123" s="323"/>
      <c r="WNU123" s="323"/>
      <c r="WNV123" s="323"/>
      <c r="WNW123" s="323"/>
      <c r="WNX123" s="323"/>
      <c r="WNY123" s="323"/>
      <c r="WNZ123" s="323"/>
      <c r="WOA123" s="323"/>
      <c r="WOB123" s="323"/>
      <c r="WOC123" s="323"/>
      <c r="WOD123" s="323"/>
      <c r="WOE123" s="323"/>
      <c r="WOF123" s="323"/>
      <c r="WOG123" s="323"/>
      <c r="WOH123" s="323"/>
      <c r="WOI123" s="323"/>
      <c r="WOJ123" s="323"/>
      <c r="WOK123" s="323"/>
      <c r="WOL123" s="323"/>
      <c r="WOM123" s="323"/>
      <c r="WON123" s="323"/>
      <c r="WOO123" s="323"/>
      <c r="WOP123" s="323"/>
      <c r="WOQ123" s="323"/>
      <c r="WOR123" s="323"/>
      <c r="WOS123" s="323"/>
      <c r="WOT123" s="323"/>
      <c r="WOU123" s="323"/>
      <c r="WOV123" s="323"/>
      <c r="WOW123" s="323"/>
      <c r="WOX123" s="323"/>
      <c r="WOY123" s="323"/>
      <c r="WOZ123" s="323"/>
      <c r="WPA123" s="323"/>
      <c r="WPB123" s="323"/>
      <c r="WPC123" s="323"/>
      <c r="WPD123" s="323"/>
      <c r="WPE123" s="323"/>
      <c r="WPF123" s="323"/>
      <c r="WPG123" s="323"/>
      <c r="WPH123" s="323"/>
      <c r="WPI123" s="323"/>
      <c r="WPJ123" s="323"/>
      <c r="WPK123" s="323"/>
      <c r="WPL123" s="323"/>
      <c r="WPM123" s="323"/>
      <c r="WPN123" s="323"/>
      <c r="WPO123" s="323"/>
      <c r="WPP123" s="323"/>
      <c r="WPQ123" s="323"/>
      <c r="WPR123" s="323"/>
      <c r="WPS123" s="323"/>
      <c r="WPT123" s="323"/>
      <c r="WPU123" s="323"/>
      <c r="WPV123" s="323"/>
      <c r="WPW123" s="323"/>
      <c r="WPX123" s="323"/>
      <c r="WPY123" s="323"/>
      <c r="WPZ123" s="323"/>
      <c r="WQA123" s="323"/>
      <c r="WQB123" s="323"/>
      <c r="WQC123" s="323"/>
      <c r="WQD123" s="323"/>
      <c r="WQE123" s="323"/>
      <c r="WQF123" s="323"/>
      <c r="WQG123" s="323"/>
      <c r="WQH123" s="323"/>
      <c r="WQI123" s="323"/>
      <c r="WQJ123" s="323"/>
      <c r="WQK123" s="323"/>
      <c r="WQL123" s="323"/>
      <c r="WQM123" s="323"/>
      <c r="WQN123" s="323"/>
      <c r="WQO123" s="323"/>
      <c r="WQP123" s="323"/>
      <c r="WQQ123" s="323"/>
      <c r="WQR123" s="323"/>
      <c r="WQS123" s="323"/>
      <c r="WQT123" s="323"/>
      <c r="WQU123" s="323"/>
      <c r="WQV123" s="323"/>
      <c r="WQW123" s="323"/>
      <c r="WQX123" s="323"/>
      <c r="WQY123" s="323"/>
      <c r="WQZ123" s="323"/>
      <c r="WRA123" s="323"/>
      <c r="WRB123" s="323"/>
      <c r="WRC123" s="323"/>
      <c r="WRD123" s="323"/>
      <c r="WRE123" s="323"/>
      <c r="WRF123" s="323"/>
      <c r="WRG123" s="323"/>
      <c r="WRH123" s="323"/>
      <c r="WRI123" s="323"/>
      <c r="WRJ123" s="323"/>
      <c r="WRK123" s="323"/>
      <c r="WRL123" s="323"/>
      <c r="WRM123" s="323"/>
      <c r="WRN123" s="323"/>
      <c r="WRO123" s="323"/>
      <c r="WRP123" s="323"/>
      <c r="WRQ123" s="323"/>
      <c r="WRR123" s="323"/>
      <c r="WRS123" s="323"/>
      <c r="WRT123" s="323"/>
      <c r="WRU123" s="323"/>
      <c r="WRV123" s="323"/>
      <c r="WRW123" s="323"/>
      <c r="WRX123" s="323"/>
      <c r="WRY123" s="323"/>
      <c r="WRZ123" s="323"/>
      <c r="WSA123" s="323"/>
      <c r="WSB123" s="323"/>
      <c r="WSC123" s="323"/>
      <c r="WSD123" s="323"/>
      <c r="WSE123" s="323"/>
      <c r="WSF123" s="323"/>
      <c r="WSG123" s="323"/>
      <c r="WSH123" s="323"/>
      <c r="WSI123" s="323"/>
      <c r="WSJ123" s="323"/>
      <c r="WSK123" s="323"/>
      <c r="WSL123" s="323"/>
      <c r="WSM123" s="323"/>
      <c r="WSN123" s="323"/>
      <c r="WSO123" s="323"/>
      <c r="WSP123" s="323"/>
      <c r="WSQ123" s="323"/>
      <c r="WSR123" s="323"/>
      <c r="WSS123" s="323"/>
      <c r="WST123" s="323"/>
      <c r="WSU123" s="323"/>
      <c r="WSV123" s="323"/>
      <c r="WSW123" s="323"/>
      <c r="WSX123" s="323"/>
      <c r="WSY123" s="323"/>
      <c r="WSZ123" s="323"/>
      <c r="WTA123" s="323"/>
      <c r="WTB123" s="323"/>
      <c r="WTC123" s="323"/>
      <c r="WTD123" s="323"/>
      <c r="WTE123" s="323"/>
      <c r="WTF123" s="323"/>
      <c r="WTG123" s="323"/>
      <c r="WTH123" s="323"/>
      <c r="WTI123" s="323"/>
      <c r="WTJ123" s="323"/>
      <c r="WTK123" s="323"/>
      <c r="WTL123" s="323"/>
      <c r="WTM123" s="323"/>
      <c r="WTN123" s="323"/>
      <c r="WTO123" s="323"/>
      <c r="WTP123" s="323"/>
      <c r="WTQ123" s="323"/>
      <c r="WTR123" s="323"/>
      <c r="WTS123" s="323"/>
      <c r="WTT123" s="323"/>
      <c r="WTU123" s="323"/>
      <c r="WTV123" s="323"/>
      <c r="WTW123" s="323"/>
      <c r="WTX123" s="323"/>
      <c r="WTY123" s="323"/>
      <c r="WTZ123" s="323"/>
      <c r="WUA123" s="323"/>
      <c r="WUB123" s="323"/>
      <c r="WUC123" s="323"/>
      <c r="WUD123" s="323"/>
      <c r="WUE123" s="323"/>
      <c r="WUF123" s="323"/>
      <c r="WUG123" s="323"/>
      <c r="WUH123" s="323"/>
      <c r="WUI123" s="323"/>
      <c r="WUJ123" s="323"/>
      <c r="WUK123" s="323"/>
      <c r="WUL123" s="323"/>
      <c r="WUM123" s="323"/>
      <c r="WUN123" s="323"/>
      <c r="WUO123" s="323"/>
      <c r="WUP123" s="323"/>
      <c r="WUQ123" s="323"/>
      <c r="WUR123" s="323"/>
      <c r="WUS123" s="323"/>
      <c r="WUT123" s="323"/>
      <c r="WUU123" s="323"/>
      <c r="WUV123" s="323"/>
      <c r="WUW123" s="323"/>
      <c r="WUX123" s="323"/>
      <c r="WUY123" s="323"/>
      <c r="WUZ123" s="323"/>
      <c r="WVA123" s="323"/>
      <c r="WVB123" s="323"/>
      <c r="WVC123" s="323"/>
      <c r="WVD123" s="323"/>
      <c r="WVE123" s="323"/>
      <c r="WVF123" s="323"/>
      <c r="WVG123" s="323"/>
      <c r="WVH123" s="323"/>
      <c r="WVI123" s="323"/>
      <c r="WVJ123" s="323"/>
      <c r="WVK123" s="323"/>
      <c r="WVL123" s="323"/>
      <c r="WVM123" s="323"/>
      <c r="WVN123" s="323"/>
      <c r="WVO123" s="323"/>
      <c r="WVP123" s="323"/>
      <c r="WVQ123" s="323"/>
      <c r="WVR123" s="323"/>
      <c r="WVS123" s="323"/>
      <c r="WVT123" s="323"/>
      <c r="WVU123" s="323"/>
      <c r="WVV123" s="323"/>
      <c r="WVW123" s="323"/>
      <c r="WVX123" s="323"/>
      <c r="WVY123" s="323"/>
      <c r="WVZ123" s="323"/>
      <c r="WWA123" s="323"/>
      <c r="WWB123" s="323"/>
      <c r="WWC123" s="323"/>
      <c r="WWD123" s="323"/>
      <c r="WWE123" s="323"/>
      <c r="WWF123" s="323"/>
      <c r="WWG123" s="323"/>
      <c r="WWH123" s="323"/>
      <c r="WWI123" s="323"/>
      <c r="WWJ123" s="323"/>
      <c r="WWK123" s="323"/>
      <c r="WWL123" s="323"/>
      <c r="WWM123" s="323"/>
      <c r="WWN123" s="323"/>
      <c r="WWO123" s="323"/>
      <c r="WWP123" s="323"/>
      <c r="WWQ123" s="323"/>
      <c r="WWR123" s="323"/>
      <c r="WWS123" s="323"/>
      <c r="WWT123" s="323"/>
      <c r="WWU123" s="323"/>
      <c r="WWV123" s="323"/>
      <c r="WWW123" s="323"/>
      <c r="WWX123" s="323"/>
      <c r="WWY123" s="323"/>
      <c r="WWZ123" s="323"/>
      <c r="WXA123" s="323"/>
      <c r="WXB123" s="323"/>
      <c r="WXC123" s="323"/>
      <c r="WXD123" s="323"/>
      <c r="WXE123" s="323"/>
      <c r="WXF123" s="323"/>
      <c r="WXG123" s="323"/>
      <c r="WXH123" s="323"/>
      <c r="WXI123" s="323"/>
      <c r="WXJ123" s="323"/>
      <c r="WXK123" s="323"/>
      <c r="WXL123" s="323"/>
      <c r="WXM123" s="323"/>
      <c r="WXN123" s="323"/>
      <c r="WXO123" s="323"/>
      <c r="WXP123" s="323"/>
      <c r="WXQ123" s="323"/>
      <c r="WXR123" s="323"/>
      <c r="WXS123" s="323"/>
      <c r="WXT123" s="323"/>
      <c r="WXU123" s="323"/>
      <c r="WXV123" s="323"/>
      <c r="WXW123" s="323"/>
      <c r="WXX123" s="323"/>
      <c r="WXY123" s="323"/>
      <c r="WXZ123" s="323"/>
      <c r="WYA123" s="323"/>
      <c r="WYB123" s="323"/>
      <c r="WYC123" s="323"/>
      <c r="WYD123" s="323"/>
      <c r="WYE123" s="323"/>
      <c r="WYF123" s="323"/>
      <c r="WYG123" s="323"/>
      <c r="WYH123" s="323"/>
      <c r="WYI123" s="323"/>
      <c r="WYJ123" s="323"/>
      <c r="WYK123" s="323"/>
      <c r="WYL123" s="323"/>
      <c r="WYM123" s="323"/>
      <c r="WYN123" s="323"/>
      <c r="WYO123" s="323"/>
      <c r="WYP123" s="323"/>
      <c r="WYQ123" s="323"/>
      <c r="WYR123" s="323"/>
      <c r="WYS123" s="323"/>
      <c r="WYT123" s="323"/>
      <c r="WYU123" s="323"/>
      <c r="WYV123" s="323"/>
      <c r="WYW123" s="323"/>
      <c r="WYX123" s="323"/>
      <c r="WYY123" s="323"/>
      <c r="WYZ123" s="323"/>
      <c r="WZA123" s="323"/>
      <c r="WZB123" s="323"/>
      <c r="WZC123" s="323"/>
      <c r="WZD123" s="323"/>
      <c r="WZE123" s="323"/>
      <c r="WZF123" s="323"/>
      <c r="WZG123" s="323"/>
      <c r="WZH123" s="323"/>
      <c r="WZI123" s="323"/>
      <c r="WZJ123" s="323"/>
      <c r="WZK123" s="323"/>
      <c r="WZL123" s="323"/>
      <c r="WZM123" s="323"/>
      <c r="WZN123" s="323"/>
      <c r="WZO123" s="323"/>
      <c r="WZP123" s="323"/>
      <c r="WZQ123" s="323"/>
      <c r="WZR123" s="323"/>
      <c r="WZS123" s="323"/>
      <c r="WZT123" s="323"/>
      <c r="WZU123" s="323"/>
      <c r="WZV123" s="323"/>
      <c r="WZW123" s="323"/>
      <c r="WZX123" s="323"/>
      <c r="WZY123" s="323"/>
      <c r="WZZ123" s="323"/>
      <c r="XAA123" s="323"/>
      <c r="XAB123" s="323"/>
      <c r="XAC123" s="323"/>
      <c r="XAD123" s="323"/>
      <c r="XAE123" s="323"/>
      <c r="XAF123" s="323"/>
      <c r="XAG123" s="323"/>
      <c r="XAH123" s="323"/>
      <c r="XAI123" s="323"/>
      <c r="XAJ123" s="323"/>
      <c r="XAK123" s="323"/>
      <c r="XAL123" s="323"/>
      <c r="XAM123" s="323"/>
      <c r="XAN123" s="323"/>
      <c r="XAO123" s="323"/>
      <c r="XAP123" s="323"/>
      <c r="XAQ123" s="323"/>
      <c r="XAR123" s="323"/>
      <c r="XAS123" s="323"/>
      <c r="XAT123" s="323"/>
      <c r="XAU123" s="323"/>
      <c r="XAV123" s="323"/>
      <c r="XAW123" s="323"/>
      <c r="XAX123" s="323"/>
      <c r="XAY123" s="323"/>
      <c r="XAZ123" s="323"/>
      <c r="XBA123" s="323"/>
      <c r="XBB123" s="323"/>
      <c r="XBC123" s="323"/>
      <c r="XBD123" s="323"/>
      <c r="XBE123" s="323"/>
      <c r="XBF123" s="323"/>
      <c r="XBG123" s="323"/>
      <c r="XBH123" s="323"/>
      <c r="XBI123" s="323"/>
      <c r="XBJ123" s="323"/>
      <c r="XBK123" s="323"/>
      <c r="XBL123" s="323"/>
      <c r="XBM123" s="323"/>
      <c r="XBN123" s="323"/>
      <c r="XBO123" s="323"/>
      <c r="XBP123" s="323"/>
      <c r="XBQ123" s="323"/>
      <c r="XBR123" s="323"/>
      <c r="XBS123" s="323"/>
      <c r="XBT123" s="323"/>
      <c r="XBU123" s="323"/>
      <c r="XBV123" s="323"/>
      <c r="XBW123" s="323"/>
      <c r="XBX123" s="323"/>
      <c r="XBY123" s="323"/>
      <c r="XBZ123" s="323"/>
      <c r="XCA123" s="323"/>
      <c r="XCB123" s="323"/>
      <c r="XCC123" s="323"/>
      <c r="XCD123" s="323"/>
      <c r="XCE123" s="323"/>
      <c r="XCF123" s="323"/>
      <c r="XCG123" s="323"/>
      <c r="XCH123" s="323"/>
      <c r="XCI123" s="323"/>
      <c r="XCJ123" s="323"/>
      <c r="XCK123" s="323"/>
      <c r="XCL123" s="323"/>
      <c r="XCM123" s="323"/>
      <c r="XCN123" s="323"/>
      <c r="XCO123" s="323"/>
      <c r="XCP123" s="323"/>
      <c r="XCQ123" s="323"/>
      <c r="XCR123" s="323"/>
      <c r="XCS123" s="323"/>
      <c r="XCT123" s="323"/>
      <c r="XCU123" s="323"/>
      <c r="XCV123" s="323"/>
      <c r="XCW123" s="323"/>
      <c r="XCX123" s="323"/>
      <c r="XCY123" s="323"/>
      <c r="XCZ123" s="323"/>
      <c r="XDA123" s="323"/>
      <c r="XDB123" s="323"/>
      <c r="XDC123" s="323"/>
      <c r="XDD123" s="323"/>
      <c r="XDE123" s="323"/>
      <c r="XDF123" s="323"/>
      <c r="XDG123" s="323"/>
      <c r="XDH123" s="323"/>
      <c r="XDI123" s="323"/>
      <c r="XDJ123" s="323"/>
      <c r="XDK123" s="323"/>
      <c r="XDL123" s="323"/>
      <c r="XDM123" s="323"/>
      <c r="XDN123" s="323"/>
      <c r="XDO123" s="323"/>
      <c r="XDP123" s="323"/>
      <c r="XDQ123" s="323"/>
      <c r="XDR123" s="323"/>
      <c r="XDS123" s="323"/>
      <c r="XDT123" s="323"/>
      <c r="XDU123" s="323"/>
      <c r="XDV123" s="323"/>
      <c r="XDW123" s="323"/>
      <c r="XDX123" s="323"/>
      <c r="XDY123" s="323"/>
      <c r="XDZ123" s="323"/>
      <c r="XEA123" s="323"/>
      <c r="XEB123" s="323"/>
      <c r="XEC123" s="323"/>
      <c r="XED123" s="323"/>
      <c r="XEE123" s="323"/>
      <c r="XEF123" s="323"/>
      <c r="XEG123" s="323"/>
      <c r="XEH123" s="323"/>
      <c r="XEI123" s="323"/>
      <c r="XEJ123" s="323"/>
      <c r="XEK123" s="323"/>
      <c r="XEL123" s="323"/>
      <c r="XEM123" s="323"/>
      <c r="XEN123" s="323"/>
      <c r="XEO123" s="323"/>
      <c r="XEP123" s="323"/>
      <c r="XEQ123" s="323"/>
      <c r="XER123" s="323"/>
      <c r="XES123" s="323"/>
      <c r="XET123" s="323"/>
      <c r="XEU123" s="323"/>
      <c r="XEV123" s="323"/>
      <c r="XEW123" s="323"/>
      <c r="XEX123" s="323"/>
      <c r="XEY123" s="323"/>
      <c r="XEZ123" s="323"/>
      <c r="XFA123" s="323"/>
      <c r="XFB123" s="323"/>
      <c r="XFC123" s="323"/>
      <c r="XFD123" s="323"/>
    </row>
    <row r="124" s="285" customFormat="1" ht="142.5" spans="1:37">
      <c r="A124" s="296">
        <v>120</v>
      </c>
      <c r="B124" s="297">
        <v>46</v>
      </c>
      <c r="C124" s="298" t="str">
        <f>VLOOKUP(B124,[4]Sheet2!A:B,2,FALSE)</f>
        <v>HBGH-HJC32B-JQ-023
HBGH-HJC32B-JQ-024
HBGH-HJRGH-JQ-002
HBGH-HJRGH-JQ-003
HBGH-HJRGH-JQ-004
HBGH-HJRGH-JQ-005
HBGH-HJRGH-JQ-006
HBGH-HJRGH-JQ-015
HBGH-HJRGH-JQ-016
HBGH-HJRGH-JQ-017</v>
      </c>
      <c r="D124" s="296" t="s">
        <v>10133</v>
      </c>
      <c r="E124" s="296" t="s">
        <v>10134</v>
      </c>
      <c r="F124" s="296" t="s">
        <v>9930</v>
      </c>
      <c r="G124" s="191" t="s">
        <v>9941</v>
      </c>
      <c r="H124" s="191" t="s">
        <v>9906</v>
      </c>
      <c r="I124" s="310">
        <v>41578</v>
      </c>
      <c r="J124" s="191">
        <v>69</v>
      </c>
      <c r="K124" s="298" t="s">
        <v>9942</v>
      </c>
      <c r="L124" s="296">
        <v>10</v>
      </c>
      <c r="M124" s="296"/>
      <c r="N124" s="72">
        <v>5770</v>
      </c>
      <c r="O124" s="72">
        <v>2572.4</v>
      </c>
      <c r="P124" s="296">
        <v>10</v>
      </c>
      <c r="Q124" s="296"/>
      <c r="R124" s="296"/>
      <c r="S124" s="296"/>
      <c r="T124" s="296">
        <f t="shared" si="4"/>
        <v>0</v>
      </c>
      <c r="U124" s="296"/>
      <c r="V124" s="296"/>
      <c r="W124" s="296">
        <f t="shared" si="5"/>
        <v>0</v>
      </c>
      <c r="X124" s="296">
        <f t="shared" si="6"/>
        <v>0</v>
      </c>
      <c r="Y124" s="296"/>
      <c r="Z124" s="296"/>
      <c r="AA124" s="296">
        <f t="shared" si="7"/>
        <v>-2572.4</v>
      </c>
      <c r="AB124" s="296" t="s">
        <v>9939</v>
      </c>
      <c r="AC124" s="296"/>
      <c r="AD124" s="296"/>
      <c r="AE124" s="296"/>
      <c r="AF124" s="296"/>
      <c r="AG124" s="296"/>
      <c r="AH124" s="296"/>
      <c r="AI124" s="314"/>
      <c r="AJ124" s="296"/>
      <c r="AK124" s="296"/>
    </row>
    <row r="125" s="285" customFormat="1" ht="42.75" spans="1:37">
      <c r="A125" s="296">
        <v>121</v>
      </c>
      <c r="B125" s="297">
        <v>67</v>
      </c>
      <c r="C125" s="298" t="str">
        <f>VLOOKUP(B125,[4]Sheet2!A:B,2,FALSE)</f>
        <v>HBGH-MJ-JQ-022
HBGH-MJ-JQ-023
HBGH-MJ-JQ-024</v>
      </c>
      <c r="D125" s="296" t="s">
        <v>10133</v>
      </c>
      <c r="E125" s="296"/>
      <c r="F125" s="296" t="s">
        <v>9930</v>
      </c>
      <c r="G125" s="191" t="s">
        <v>9941</v>
      </c>
      <c r="H125" s="191" t="s">
        <v>9906</v>
      </c>
      <c r="I125" s="310">
        <v>41578</v>
      </c>
      <c r="J125" s="191">
        <v>69</v>
      </c>
      <c r="K125" s="298" t="s">
        <v>9942</v>
      </c>
      <c r="L125" s="296">
        <v>3</v>
      </c>
      <c r="M125" s="296"/>
      <c r="N125" s="72">
        <v>1731</v>
      </c>
      <c r="O125" s="72">
        <v>772</v>
      </c>
      <c r="P125" s="296">
        <v>3</v>
      </c>
      <c r="Q125" s="296"/>
      <c r="R125" s="296"/>
      <c r="S125" s="296"/>
      <c r="T125" s="296">
        <f t="shared" si="4"/>
        <v>0</v>
      </c>
      <c r="U125" s="296"/>
      <c r="V125" s="296"/>
      <c r="W125" s="296">
        <f t="shared" si="5"/>
        <v>0</v>
      </c>
      <c r="X125" s="296">
        <f t="shared" si="6"/>
        <v>0</v>
      </c>
      <c r="Y125" s="296"/>
      <c r="Z125" s="296"/>
      <c r="AA125" s="296">
        <f t="shared" si="7"/>
        <v>-772</v>
      </c>
      <c r="AB125" s="296" t="s">
        <v>9939</v>
      </c>
      <c r="AC125" s="296"/>
      <c r="AD125" s="296"/>
      <c r="AE125" s="296"/>
      <c r="AF125" s="296"/>
      <c r="AG125" s="296"/>
      <c r="AH125" s="296"/>
      <c r="AI125" s="314"/>
      <c r="AJ125" s="296"/>
      <c r="AK125" s="296"/>
    </row>
    <row r="126" s="285" customFormat="1" ht="28.5" spans="1:37">
      <c r="A126" s="296">
        <v>122</v>
      </c>
      <c r="B126" s="297">
        <v>92</v>
      </c>
      <c r="C126" s="298" t="str">
        <f>VLOOKUP(B126,[4]Sheet2!A:B,2,FALSE)</f>
        <v>HBGH-MJ-JQ-021
HBGH-HJZDH-JQ-028</v>
      </c>
      <c r="D126" s="296" t="s">
        <v>10135</v>
      </c>
      <c r="E126" s="296" t="s">
        <v>10136</v>
      </c>
      <c r="F126" s="296" t="s">
        <v>9930</v>
      </c>
      <c r="G126" s="191" t="s">
        <v>9941</v>
      </c>
      <c r="H126" s="191" t="s">
        <v>9906</v>
      </c>
      <c r="I126" s="310">
        <v>41578</v>
      </c>
      <c r="J126" s="191">
        <v>69</v>
      </c>
      <c r="K126" s="298" t="s">
        <v>9942</v>
      </c>
      <c r="L126" s="296">
        <v>2</v>
      </c>
      <c r="M126" s="296"/>
      <c r="N126" s="72">
        <v>46200</v>
      </c>
      <c r="O126" s="72">
        <v>20597.5</v>
      </c>
      <c r="P126" s="296">
        <v>2</v>
      </c>
      <c r="Q126" s="296"/>
      <c r="R126" s="296"/>
      <c r="S126" s="296"/>
      <c r="T126" s="296">
        <f t="shared" si="4"/>
        <v>0</v>
      </c>
      <c r="U126" s="296"/>
      <c r="V126" s="296"/>
      <c r="W126" s="296">
        <f t="shared" si="5"/>
        <v>0</v>
      </c>
      <c r="X126" s="296">
        <f t="shared" si="6"/>
        <v>0</v>
      </c>
      <c r="Y126" s="296"/>
      <c r="Z126" s="296"/>
      <c r="AA126" s="296">
        <f t="shared" si="7"/>
        <v>-20597.5</v>
      </c>
      <c r="AB126" s="296" t="s">
        <v>9939</v>
      </c>
      <c r="AC126" s="296"/>
      <c r="AD126" s="296"/>
      <c r="AE126" s="296"/>
      <c r="AF126" s="296"/>
      <c r="AG126" s="296"/>
      <c r="AH126" s="296"/>
      <c r="AI126" s="314"/>
      <c r="AJ126" s="296"/>
      <c r="AK126" s="296"/>
    </row>
    <row r="127" s="288" customFormat="1" ht="14.25" spans="1:16384">
      <c r="A127" s="317">
        <v>123</v>
      </c>
      <c r="B127" s="318">
        <v>93</v>
      </c>
      <c r="C127" s="319">
        <f>VLOOKUP(B127,[4]Sheet2!A:B,2,FALSE)</f>
        <v>0</v>
      </c>
      <c r="D127" s="317" t="s">
        <v>10137</v>
      </c>
      <c r="E127" s="317" t="s">
        <v>9959</v>
      </c>
      <c r="F127" s="317" t="s">
        <v>9930</v>
      </c>
      <c r="G127" s="320" t="s">
        <v>9941</v>
      </c>
      <c r="H127" s="320" t="s">
        <v>9906</v>
      </c>
      <c r="I127" s="321">
        <v>41578</v>
      </c>
      <c r="J127" s="320">
        <v>69</v>
      </c>
      <c r="K127" s="319" t="s">
        <v>9942</v>
      </c>
      <c r="L127" s="317">
        <v>1</v>
      </c>
      <c r="M127" s="317"/>
      <c r="N127" s="322">
        <v>55555.56</v>
      </c>
      <c r="O127" s="322">
        <v>24768.86</v>
      </c>
      <c r="P127" s="317"/>
      <c r="Q127" s="317"/>
      <c r="R127" s="317"/>
      <c r="S127" s="317"/>
      <c r="T127" s="317">
        <f t="shared" si="4"/>
        <v>0</v>
      </c>
      <c r="U127" s="317"/>
      <c r="V127" s="317"/>
      <c r="W127" s="317">
        <f t="shared" si="5"/>
        <v>0</v>
      </c>
      <c r="X127" s="317">
        <f t="shared" si="6"/>
        <v>-1</v>
      </c>
      <c r="Y127" s="317"/>
      <c r="Z127" s="317"/>
      <c r="AA127" s="317">
        <f t="shared" si="7"/>
        <v>-24768.86</v>
      </c>
      <c r="AB127" s="317"/>
      <c r="AC127" s="317"/>
      <c r="AD127" s="317"/>
      <c r="AE127" s="317"/>
      <c r="AF127" s="317"/>
      <c r="AG127" s="317"/>
      <c r="AH127" s="299" t="s">
        <v>9939</v>
      </c>
      <c r="AI127" s="315"/>
      <c r="AJ127" s="317"/>
      <c r="AK127" s="317"/>
      <c r="AL127" s="323"/>
      <c r="AM127" s="323"/>
      <c r="AN127" s="323"/>
      <c r="AO127" s="323"/>
      <c r="AP127" s="323"/>
      <c r="AQ127" s="323"/>
      <c r="AR127" s="323"/>
      <c r="AS127" s="323"/>
      <c r="AT127" s="323"/>
      <c r="AU127" s="323"/>
      <c r="AV127" s="323"/>
      <c r="AW127" s="323"/>
      <c r="AX127" s="323"/>
      <c r="AY127" s="323"/>
      <c r="AZ127" s="323"/>
      <c r="BA127" s="323"/>
      <c r="BB127" s="323"/>
      <c r="BC127" s="323"/>
      <c r="BD127" s="323"/>
      <c r="BE127" s="323"/>
      <c r="BF127" s="323"/>
      <c r="BG127" s="323"/>
      <c r="BH127" s="323"/>
      <c r="BI127" s="323"/>
      <c r="BJ127" s="323"/>
      <c r="BK127" s="323"/>
      <c r="BL127" s="323"/>
      <c r="BM127" s="323"/>
      <c r="BN127" s="323"/>
      <c r="BO127" s="323"/>
      <c r="BP127" s="323"/>
      <c r="BQ127" s="323"/>
      <c r="BR127" s="323"/>
      <c r="BS127" s="323"/>
      <c r="BT127" s="323"/>
      <c r="BU127" s="323"/>
      <c r="BV127" s="323"/>
      <c r="BW127" s="323"/>
      <c r="BX127" s="323"/>
      <c r="BY127" s="323"/>
      <c r="BZ127" s="323"/>
      <c r="CA127" s="323"/>
      <c r="CB127" s="323"/>
      <c r="CC127" s="323"/>
      <c r="CD127" s="323"/>
      <c r="CE127" s="323"/>
      <c r="CF127" s="323"/>
      <c r="CG127" s="323"/>
      <c r="CH127" s="323"/>
      <c r="CI127" s="323"/>
      <c r="CJ127" s="323"/>
      <c r="CK127" s="323"/>
      <c r="CL127" s="323"/>
      <c r="CM127" s="323"/>
      <c r="CN127" s="323"/>
      <c r="CO127" s="323"/>
      <c r="CP127" s="323"/>
      <c r="CQ127" s="323"/>
      <c r="CR127" s="323"/>
      <c r="CS127" s="323"/>
      <c r="CT127" s="323"/>
      <c r="CU127" s="323"/>
      <c r="CV127" s="323"/>
      <c r="CW127" s="323"/>
      <c r="CX127" s="323"/>
      <c r="CY127" s="323"/>
      <c r="CZ127" s="323"/>
      <c r="DA127" s="323"/>
      <c r="DB127" s="323"/>
      <c r="DC127" s="323"/>
      <c r="DD127" s="323"/>
      <c r="DE127" s="323"/>
      <c r="DF127" s="323"/>
      <c r="DG127" s="323"/>
      <c r="DH127" s="323"/>
      <c r="DI127" s="323"/>
      <c r="DJ127" s="323"/>
      <c r="DK127" s="323"/>
      <c r="DL127" s="323"/>
      <c r="DM127" s="323"/>
      <c r="DN127" s="323"/>
      <c r="DO127" s="323"/>
      <c r="DP127" s="323"/>
      <c r="DQ127" s="323"/>
      <c r="DR127" s="323"/>
      <c r="DS127" s="323"/>
      <c r="DT127" s="323"/>
      <c r="DU127" s="323"/>
      <c r="DV127" s="323"/>
      <c r="DW127" s="323"/>
      <c r="DX127" s="323"/>
      <c r="DY127" s="323"/>
      <c r="DZ127" s="323"/>
      <c r="EA127" s="323"/>
      <c r="EB127" s="323"/>
      <c r="EC127" s="323"/>
      <c r="ED127" s="323"/>
      <c r="EE127" s="323"/>
      <c r="EF127" s="323"/>
      <c r="EG127" s="323"/>
      <c r="EH127" s="323"/>
      <c r="EI127" s="323"/>
      <c r="EJ127" s="323"/>
      <c r="EK127" s="323"/>
      <c r="EL127" s="323"/>
      <c r="EM127" s="323"/>
      <c r="EN127" s="323"/>
      <c r="EO127" s="323"/>
      <c r="EP127" s="323"/>
      <c r="EQ127" s="323"/>
      <c r="ER127" s="323"/>
      <c r="ES127" s="323"/>
      <c r="ET127" s="323"/>
      <c r="EU127" s="323"/>
      <c r="EV127" s="323"/>
      <c r="EW127" s="323"/>
      <c r="EX127" s="323"/>
      <c r="EY127" s="323"/>
      <c r="EZ127" s="323"/>
      <c r="FA127" s="323"/>
      <c r="FB127" s="323"/>
      <c r="FC127" s="323"/>
      <c r="FD127" s="323"/>
      <c r="FE127" s="323"/>
      <c r="FF127" s="323"/>
      <c r="FG127" s="323"/>
      <c r="FH127" s="323"/>
      <c r="FI127" s="323"/>
      <c r="FJ127" s="323"/>
      <c r="FK127" s="323"/>
      <c r="FL127" s="323"/>
      <c r="FM127" s="323"/>
      <c r="FN127" s="323"/>
      <c r="FO127" s="323"/>
      <c r="FP127" s="323"/>
      <c r="FQ127" s="323"/>
      <c r="FR127" s="323"/>
      <c r="FS127" s="323"/>
      <c r="FT127" s="323"/>
      <c r="FU127" s="323"/>
      <c r="FV127" s="323"/>
      <c r="FW127" s="323"/>
      <c r="FX127" s="323"/>
      <c r="FY127" s="323"/>
      <c r="FZ127" s="323"/>
      <c r="GA127" s="323"/>
      <c r="GB127" s="323"/>
      <c r="GC127" s="323"/>
      <c r="GD127" s="323"/>
      <c r="GE127" s="323"/>
      <c r="GF127" s="323"/>
      <c r="GG127" s="323"/>
      <c r="GH127" s="323"/>
      <c r="GI127" s="323"/>
      <c r="GJ127" s="323"/>
      <c r="GK127" s="323"/>
      <c r="GL127" s="323"/>
      <c r="GM127" s="323"/>
      <c r="GN127" s="323"/>
      <c r="GO127" s="323"/>
      <c r="GP127" s="323"/>
      <c r="GQ127" s="323"/>
      <c r="GR127" s="323"/>
      <c r="GS127" s="323"/>
      <c r="GT127" s="323"/>
      <c r="GU127" s="323"/>
      <c r="GV127" s="323"/>
      <c r="GW127" s="323"/>
      <c r="GX127" s="323"/>
      <c r="GY127" s="323"/>
      <c r="GZ127" s="323"/>
      <c r="HA127" s="323"/>
      <c r="HB127" s="323"/>
      <c r="HC127" s="323"/>
      <c r="HD127" s="323"/>
      <c r="HE127" s="323"/>
      <c r="HF127" s="323"/>
      <c r="HG127" s="323"/>
      <c r="HH127" s="323"/>
      <c r="HI127" s="323"/>
      <c r="HJ127" s="323"/>
      <c r="HK127" s="323"/>
      <c r="HL127" s="323"/>
      <c r="HM127" s="323"/>
      <c r="HN127" s="323"/>
      <c r="HO127" s="323"/>
      <c r="HP127" s="323"/>
      <c r="HQ127" s="323"/>
      <c r="HR127" s="323"/>
      <c r="HS127" s="323"/>
      <c r="HT127" s="323"/>
      <c r="HU127" s="323"/>
      <c r="HV127" s="323"/>
      <c r="HW127" s="323"/>
      <c r="HX127" s="323"/>
      <c r="HY127" s="323"/>
      <c r="HZ127" s="323"/>
      <c r="IA127" s="323"/>
      <c r="IB127" s="323"/>
      <c r="IC127" s="323"/>
      <c r="ID127" s="323"/>
      <c r="IE127" s="323"/>
      <c r="IF127" s="323"/>
      <c r="IG127" s="323"/>
      <c r="IH127" s="323"/>
      <c r="II127" s="323"/>
      <c r="IJ127" s="323"/>
      <c r="IK127" s="323"/>
      <c r="IL127" s="323"/>
      <c r="IM127" s="323"/>
      <c r="IN127" s="323"/>
      <c r="IO127" s="323"/>
      <c r="IP127" s="323"/>
      <c r="IQ127" s="323"/>
      <c r="IR127" s="323"/>
      <c r="IS127" s="323"/>
      <c r="IT127" s="323"/>
      <c r="IU127" s="323"/>
      <c r="IV127" s="323"/>
      <c r="IW127" s="323"/>
      <c r="IX127" s="323"/>
      <c r="IY127" s="323"/>
      <c r="IZ127" s="323"/>
      <c r="JA127" s="323"/>
      <c r="JB127" s="323"/>
      <c r="JC127" s="323"/>
      <c r="JD127" s="323"/>
      <c r="JE127" s="323"/>
      <c r="JF127" s="323"/>
      <c r="JG127" s="323"/>
      <c r="JH127" s="323"/>
      <c r="JI127" s="323"/>
      <c r="JJ127" s="323"/>
      <c r="JK127" s="323"/>
      <c r="JL127" s="323"/>
      <c r="JM127" s="323"/>
      <c r="JN127" s="323"/>
      <c r="JO127" s="323"/>
      <c r="JP127" s="323"/>
      <c r="JQ127" s="323"/>
      <c r="JR127" s="323"/>
      <c r="JS127" s="323"/>
      <c r="JT127" s="323"/>
      <c r="JU127" s="323"/>
      <c r="JV127" s="323"/>
      <c r="JW127" s="323"/>
      <c r="JX127" s="323"/>
      <c r="JY127" s="323"/>
      <c r="JZ127" s="323"/>
      <c r="KA127" s="323"/>
      <c r="KB127" s="323"/>
      <c r="KC127" s="323"/>
      <c r="KD127" s="323"/>
      <c r="KE127" s="323"/>
      <c r="KF127" s="323"/>
      <c r="KG127" s="323"/>
      <c r="KH127" s="323"/>
      <c r="KI127" s="323"/>
      <c r="KJ127" s="323"/>
      <c r="KK127" s="323"/>
      <c r="KL127" s="323"/>
      <c r="KM127" s="323"/>
      <c r="KN127" s="323"/>
      <c r="KO127" s="323"/>
      <c r="KP127" s="323"/>
      <c r="KQ127" s="323"/>
      <c r="KR127" s="323"/>
      <c r="KS127" s="323"/>
      <c r="KT127" s="323"/>
      <c r="KU127" s="323"/>
      <c r="KV127" s="323"/>
      <c r="KW127" s="323"/>
      <c r="KX127" s="323"/>
      <c r="KY127" s="323"/>
      <c r="KZ127" s="323"/>
      <c r="LA127" s="323"/>
      <c r="LB127" s="323"/>
      <c r="LC127" s="323"/>
      <c r="LD127" s="323"/>
      <c r="LE127" s="323"/>
      <c r="LF127" s="323"/>
      <c r="LG127" s="323"/>
      <c r="LH127" s="323"/>
      <c r="LI127" s="323"/>
      <c r="LJ127" s="323"/>
      <c r="LK127" s="323"/>
      <c r="LL127" s="323"/>
      <c r="LM127" s="323"/>
      <c r="LN127" s="323"/>
      <c r="LO127" s="323"/>
      <c r="LP127" s="323"/>
      <c r="LQ127" s="323"/>
      <c r="LR127" s="323"/>
      <c r="LS127" s="323"/>
      <c r="LT127" s="323"/>
      <c r="LU127" s="323"/>
      <c r="LV127" s="323"/>
      <c r="LW127" s="323"/>
      <c r="LX127" s="323"/>
      <c r="LY127" s="323"/>
      <c r="LZ127" s="323"/>
      <c r="MA127" s="323"/>
      <c r="MB127" s="323"/>
      <c r="MC127" s="323"/>
      <c r="MD127" s="323"/>
      <c r="ME127" s="323"/>
      <c r="MF127" s="323"/>
      <c r="MG127" s="323"/>
      <c r="MH127" s="323"/>
      <c r="MI127" s="323"/>
      <c r="MJ127" s="323"/>
      <c r="MK127" s="323"/>
      <c r="ML127" s="323"/>
      <c r="MM127" s="323"/>
      <c r="MN127" s="323"/>
      <c r="MO127" s="323"/>
      <c r="MP127" s="323"/>
      <c r="MQ127" s="323"/>
      <c r="MR127" s="323"/>
      <c r="MS127" s="323"/>
      <c r="MT127" s="323"/>
      <c r="MU127" s="323"/>
      <c r="MV127" s="323"/>
      <c r="MW127" s="323"/>
      <c r="MX127" s="323"/>
      <c r="MY127" s="323"/>
      <c r="MZ127" s="323"/>
      <c r="NA127" s="323"/>
      <c r="NB127" s="323"/>
      <c r="NC127" s="323"/>
      <c r="ND127" s="323"/>
      <c r="NE127" s="323"/>
      <c r="NF127" s="323"/>
      <c r="NG127" s="323"/>
      <c r="NH127" s="323"/>
      <c r="NI127" s="323"/>
      <c r="NJ127" s="323"/>
      <c r="NK127" s="323"/>
      <c r="NL127" s="323"/>
      <c r="NM127" s="323"/>
      <c r="NN127" s="323"/>
      <c r="NO127" s="323"/>
      <c r="NP127" s="323"/>
      <c r="NQ127" s="323"/>
      <c r="NR127" s="323"/>
      <c r="NS127" s="323"/>
      <c r="NT127" s="323"/>
      <c r="NU127" s="323"/>
      <c r="NV127" s="323"/>
      <c r="NW127" s="323"/>
      <c r="NX127" s="323"/>
      <c r="NY127" s="323"/>
      <c r="NZ127" s="323"/>
      <c r="OA127" s="323"/>
      <c r="OB127" s="323"/>
      <c r="OC127" s="323"/>
      <c r="OD127" s="323"/>
      <c r="OE127" s="323"/>
      <c r="OF127" s="323"/>
      <c r="OG127" s="323"/>
      <c r="OH127" s="323"/>
      <c r="OI127" s="323"/>
      <c r="OJ127" s="323"/>
      <c r="OK127" s="323"/>
      <c r="OL127" s="323"/>
      <c r="OM127" s="323"/>
      <c r="ON127" s="323"/>
      <c r="OO127" s="323"/>
      <c r="OP127" s="323"/>
      <c r="OQ127" s="323"/>
      <c r="OR127" s="323"/>
      <c r="OS127" s="323"/>
      <c r="OT127" s="323"/>
      <c r="OU127" s="323"/>
      <c r="OV127" s="323"/>
      <c r="OW127" s="323"/>
      <c r="OX127" s="323"/>
      <c r="OY127" s="323"/>
      <c r="OZ127" s="323"/>
      <c r="PA127" s="323"/>
      <c r="PB127" s="323"/>
      <c r="PC127" s="323"/>
      <c r="PD127" s="323"/>
      <c r="PE127" s="323"/>
      <c r="PF127" s="323"/>
      <c r="PG127" s="323"/>
      <c r="PH127" s="323"/>
      <c r="PI127" s="323"/>
      <c r="PJ127" s="323"/>
      <c r="PK127" s="323"/>
      <c r="PL127" s="323"/>
      <c r="PM127" s="323"/>
      <c r="PN127" s="323"/>
      <c r="PO127" s="323"/>
      <c r="PP127" s="323"/>
      <c r="PQ127" s="323"/>
      <c r="PR127" s="323"/>
      <c r="PS127" s="323"/>
      <c r="PT127" s="323"/>
      <c r="PU127" s="323"/>
      <c r="PV127" s="323"/>
      <c r="PW127" s="323"/>
      <c r="PX127" s="323"/>
      <c r="PY127" s="323"/>
      <c r="PZ127" s="323"/>
      <c r="QA127" s="323"/>
      <c r="QB127" s="323"/>
      <c r="QC127" s="323"/>
      <c r="QD127" s="323"/>
      <c r="QE127" s="323"/>
      <c r="QF127" s="323"/>
      <c r="QG127" s="323"/>
      <c r="QH127" s="323"/>
      <c r="QI127" s="323"/>
      <c r="QJ127" s="323"/>
      <c r="QK127" s="323"/>
      <c r="QL127" s="323"/>
      <c r="QM127" s="323"/>
      <c r="QN127" s="323"/>
      <c r="QO127" s="323"/>
      <c r="QP127" s="323"/>
      <c r="QQ127" s="323"/>
      <c r="QR127" s="323"/>
      <c r="QS127" s="323"/>
      <c r="QT127" s="323"/>
      <c r="QU127" s="323"/>
      <c r="QV127" s="323"/>
      <c r="QW127" s="323"/>
      <c r="QX127" s="323"/>
      <c r="QY127" s="323"/>
      <c r="QZ127" s="323"/>
      <c r="RA127" s="323"/>
      <c r="RB127" s="323"/>
      <c r="RC127" s="323"/>
      <c r="RD127" s="323"/>
      <c r="RE127" s="323"/>
      <c r="RF127" s="323"/>
      <c r="RG127" s="323"/>
      <c r="RH127" s="323"/>
      <c r="RI127" s="323"/>
      <c r="RJ127" s="323"/>
      <c r="RK127" s="323"/>
      <c r="RL127" s="323"/>
      <c r="RM127" s="323"/>
      <c r="RN127" s="323"/>
      <c r="RO127" s="323"/>
      <c r="RP127" s="323"/>
      <c r="RQ127" s="323"/>
      <c r="RR127" s="323"/>
      <c r="RS127" s="323"/>
      <c r="RT127" s="323"/>
      <c r="RU127" s="323"/>
      <c r="RV127" s="323"/>
      <c r="RW127" s="323"/>
      <c r="RX127" s="323"/>
      <c r="RY127" s="323"/>
      <c r="RZ127" s="323"/>
      <c r="SA127" s="323"/>
      <c r="SB127" s="323"/>
      <c r="SC127" s="323"/>
      <c r="SD127" s="323"/>
      <c r="SE127" s="323"/>
      <c r="SF127" s="323"/>
      <c r="SG127" s="323"/>
      <c r="SH127" s="323"/>
      <c r="SI127" s="323"/>
      <c r="SJ127" s="323"/>
      <c r="SK127" s="323"/>
      <c r="SL127" s="323"/>
      <c r="SM127" s="323"/>
      <c r="SN127" s="323"/>
      <c r="SO127" s="323"/>
      <c r="SP127" s="323"/>
      <c r="SQ127" s="323"/>
      <c r="SR127" s="323"/>
      <c r="SS127" s="323"/>
      <c r="ST127" s="323"/>
      <c r="SU127" s="323"/>
      <c r="SV127" s="323"/>
      <c r="SW127" s="323"/>
      <c r="SX127" s="323"/>
      <c r="SY127" s="323"/>
      <c r="SZ127" s="323"/>
      <c r="TA127" s="323"/>
      <c r="TB127" s="323"/>
      <c r="TC127" s="323"/>
      <c r="TD127" s="323"/>
      <c r="TE127" s="323"/>
      <c r="TF127" s="323"/>
      <c r="TG127" s="323"/>
      <c r="TH127" s="323"/>
      <c r="TI127" s="323"/>
      <c r="TJ127" s="323"/>
      <c r="TK127" s="323"/>
      <c r="TL127" s="323"/>
      <c r="TM127" s="323"/>
      <c r="TN127" s="323"/>
      <c r="TO127" s="323"/>
      <c r="TP127" s="323"/>
      <c r="TQ127" s="323"/>
      <c r="TR127" s="323"/>
      <c r="TS127" s="323"/>
      <c r="TT127" s="323"/>
      <c r="TU127" s="323"/>
      <c r="TV127" s="323"/>
      <c r="TW127" s="323"/>
      <c r="TX127" s="323"/>
      <c r="TY127" s="323"/>
      <c r="TZ127" s="323"/>
      <c r="UA127" s="323"/>
      <c r="UB127" s="323"/>
      <c r="UC127" s="323"/>
      <c r="UD127" s="323"/>
      <c r="UE127" s="323"/>
      <c r="UF127" s="323"/>
      <c r="UG127" s="323"/>
      <c r="UH127" s="323"/>
      <c r="UI127" s="323"/>
      <c r="UJ127" s="323"/>
      <c r="UK127" s="323"/>
      <c r="UL127" s="323"/>
      <c r="UM127" s="323"/>
      <c r="UN127" s="323"/>
      <c r="UO127" s="323"/>
      <c r="UP127" s="323"/>
      <c r="UQ127" s="323"/>
      <c r="UR127" s="323"/>
      <c r="US127" s="323"/>
      <c r="UT127" s="323"/>
      <c r="UU127" s="323"/>
      <c r="UV127" s="323"/>
      <c r="UW127" s="323"/>
      <c r="UX127" s="323"/>
      <c r="UY127" s="323"/>
      <c r="UZ127" s="323"/>
      <c r="VA127" s="323"/>
      <c r="VB127" s="323"/>
      <c r="VC127" s="323"/>
      <c r="VD127" s="323"/>
      <c r="VE127" s="323"/>
      <c r="VF127" s="323"/>
      <c r="VG127" s="323"/>
      <c r="VH127" s="323"/>
      <c r="VI127" s="323"/>
      <c r="VJ127" s="323"/>
      <c r="VK127" s="323"/>
      <c r="VL127" s="323"/>
      <c r="VM127" s="323"/>
      <c r="VN127" s="323"/>
      <c r="VO127" s="323"/>
      <c r="VP127" s="323"/>
      <c r="VQ127" s="323"/>
      <c r="VR127" s="323"/>
      <c r="VS127" s="323"/>
      <c r="VT127" s="323"/>
      <c r="VU127" s="323"/>
      <c r="VV127" s="323"/>
      <c r="VW127" s="323"/>
      <c r="VX127" s="323"/>
      <c r="VY127" s="323"/>
      <c r="VZ127" s="323"/>
      <c r="WA127" s="323"/>
      <c r="WB127" s="323"/>
      <c r="WC127" s="323"/>
      <c r="WD127" s="323"/>
      <c r="WE127" s="323"/>
      <c r="WF127" s="323"/>
      <c r="WG127" s="323"/>
      <c r="WH127" s="323"/>
      <c r="WI127" s="323"/>
      <c r="WJ127" s="323"/>
      <c r="WK127" s="323"/>
      <c r="WL127" s="323"/>
      <c r="WM127" s="323"/>
      <c r="WN127" s="323"/>
      <c r="WO127" s="323"/>
      <c r="WP127" s="323"/>
      <c r="WQ127" s="323"/>
      <c r="WR127" s="323"/>
      <c r="WS127" s="323"/>
      <c r="WT127" s="323"/>
      <c r="WU127" s="323"/>
      <c r="WV127" s="323"/>
      <c r="WW127" s="323"/>
      <c r="WX127" s="323"/>
      <c r="WY127" s="323"/>
      <c r="WZ127" s="323"/>
      <c r="XA127" s="323"/>
      <c r="XB127" s="323"/>
      <c r="XC127" s="323"/>
      <c r="XD127" s="323"/>
      <c r="XE127" s="323"/>
      <c r="XF127" s="323"/>
      <c r="XG127" s="323"/>
      <c r="XH127" s="323"/>
      <c r="XI127" s="323"/>
      <c r="XJ127" s="323"/>
      <c r="XK127" s="323"/>
      <c r="XL127" s="323"/>
      <c r="XM127" s="323"/>
      <c r="XN127" s="323"/>
      <c r="XO127" s="323"/>
      <c r="XP127" s="323"/>
      <c r="XQ127" s="323"/>
      <c r="XR127" s="323"/>
      <c r="XS127" s="323"/>
      <c r="XT127" s="323"/>
      <c r="XU127" s="323"/>
      <c r="XV127" s="323"/>
      <c r="XW127" s="323"/>
      <c r="XX127" s="323"/>
      <c r="XY127" s="323"/>
      <c r="XZ127" s="323"/>
      <c r="YA127" s="323"/>
      <c r="YB127" s="323"/>
      <c r="YC127" s="323"/>
      <c r="YD127" s="323"/>
      <c r="YE127" s="323"/>
      <c r="YF127" s="323"/>
      <c r="YG127" s="323"/>
      <c r="YH127" s="323"/>
      <c r="YI127" s="323"/>
      <c r="YJ127" s="323"/>
      <c r="YK127" s="323"/>
      <c r="YL127" s="323"/>
      <c r="YM127" s="323"/>
      <c r="YN127" s="323"/>
      <c r="YO127" s="323"/>
      <c r="YP127" s="323"/>
      <c r="YQ127" s="323"/>
      <c r="YR127" s="323"/>
      <c r="YS127" s="323"/>
      <c r="YT127" s="323"/>
      <c r="YU127" s="323"/>
      <c r="YV127" s="323"/>
      <c r="YW127" s="323"/>
      <c r="YX127" s="323"/>
      <c r="YY127" s="323"/>
      <c r="YZ127" s="323"/>
      <c r="ZA127" s="323"/>
      <c r="ZB127" s="323"/>
      <c r="ZC127" s="323"/>
      <c r="ZD127" s="323"/>
      <c r="ZE127" s="323"/>
      <c r="ZF127" s="323"/>
      <c r="ZG127" s="323"/>
      <c r="ZH127" s="323"/>
      <c r="ZI127" s="323"/>
      <c r="ZJ127" s="323"/>
      <c r="ZK127" s="323"/>
      <c r="ZL127" s="323"/>
      <c r="ZM127" s="323"/>
      <c r="ZN127" s="323"/>
      <c r="ZO127" s="323"/>
      <c r="ZP127" s="323"/>
      <c r="ZQ127" s="323"/>
      <c r="ZR127" s="323"/>
      <c r="ZS127" s="323"/>
      <c r="ZT127" s="323"/>
      <c r="ZU127" s="323"/>
      <c r="ZV127" s="323"/>
      <c r="ZW127" s="323"/>
      <c r="ZX127" s="323"/>
      <c r="ZY127" s="323"/>
      <c r="ZZ127" s="323"/>
      <c r="AAA127" s="323"/>
      <c r="AAB127" s="323"/>
      <c r="AAC127" s="323"/>
      <c r="AAD127" s="323"/>
      <c r="AAE127" s="323"/>
      <c r="AAF127" s="323"/>
      <c r="AAG127" s="323"/>
      <c r="AAH127" s="323"/>
      <c r="AAI127" s="323"/>
      <c r="AAJ127" s="323"/>
      <c r="AAK127" s="323"/>
      <c r="AAL127" s="323"/>
      <c r="AAM127" s="323"/>
      <c r="AAN127" s="323"/>
      <c r="AAO127" s="323"/>
      <c r="AAP127" s="323"/>
      <c r="AAQ127" s="323"/>
      <c r="AAR127" s="323"/>
      <c r="AAS127" s="323"/>
      <c r="AAT127" s="323"/>
      <c r="AAU127" s="323"/>
      <c r="AAV127" s="323"/>
      <c r="AAW127" s="323"/>
      <c r="AAX127" s="323"/>
      <c r="AAY127" s="323"/>
      <c r="AAZ127" s="323"/>
      <c r="ABA127" s="323"/>
      <c r="ABB127" s="323"/>
      <c r="ABC127" s="323"/>
      <c r="ABD127" s="323"/>
      <c r="ABE127" s="323"/>
      <c r="ABF127" s="323"/>
      <c r="ABG127" s="323"/>
      <c r="ABH127" s="323"/>
      <c r="ABI127" s="323"/>
      <c r="ABJ127" s="323"/>
      <c r="ABK127" s="323"/>
      <c r="ABL127" s="323"/>
      <c r="ABM127" s="323"/>
      <c r="ABN127" s="323"/>
      <c r="ABO127" s="323"/>
      <c r="ABP127" s="323"/>
      <c r="ABQ127" s="323"/>
      <c r="ABR127" s="323"/>
      <c r="ABS127" s="323"/>
      <c r="ABT127" s="323"/>
      <c r="ABU127" s="323"/>
      <c r="ABV127" s="323"/>
      <c r="ABW127" s="323"/>
      <c r="ABX127" s="323"/>
      <c r="ABY127" s="323"/>
      <c r="ABZ127" s="323"/>
      <c r="ACA127" s="323"/>
      <c r="ACB127" s="323"/>
      <c r="ACC127" s="323"/>
      <c r="ACD127" s="323"/>
      <c r="ACE127" s="323"/>
      <c r="ACF127" s="323"/>
      <c r="ACG127" s="323"/>
      <c r="ACH127" s="323"/>
      <c r="ACI127" s="323"/>
      <c r="ACJ127" s="323"/>
      <c r="ACK127" s="323"/>
      <c r="ACL127" s="323"/>
      <c r="ACM127" s="323"/>
      <c r="ACN127" s="323"/>
      <c r="ACO127" s="323"/>
      <c r="ACP127" s="323"/>
      <c r="ACQ127" s="323"/>
      <c r="ACR127" s="323"/>
      <c r="ACS127" s="323"/>
      <c r="ACT127" s="323"/>
      <c r="ACU127" s="323"/>
      <c r="ACV127" s="323"/>
      <c r="ACW127" s="323"/>
      <c r="ACX127" s="323"/>
      <c r="ACY127" s="323"/>
      <c r="ACZ127" s="323"/>
      <c r="ADA127" s="323"/>
      <c r="ADB127" s="323"/>
      <c r="ADC127" s="323"/>
      <c r="ADD127" s="323"/>
      <c r="ADE127" s="323"/>
      <c r="ADF127" s="323"/>
      <c r="ADG127" s="323"/>
      <c r="ADH127" s="323"/>
      <c r="ADI127" s="323"/>
      <c r="ADJ127" s="323"/>
      <c r="ADK127" s="323"/>
      <c r="ADL127" s="323"/>
      <c r="ADM127" s="323"/>
      <c r="ADN127" s="323"/>
      <c r="ADO127" s="323"/>
      <c r="ADP127" s="323"/>
      <c r="ADQ127" s="323"/>
      <c r="ADR127" s="323"/>
      <c r="ADS127" s="323"/>
      <c r="ADT127" s="323"/>
      <c r="ADU127" s="323"/>
      <c r="ADV127" s="323"/>
      <c r="ADW127" s="323"/>
      <c r="ADX127" s="323"/>
      <c r="ADY127" s="323"/>
      <c r="ADZ127" s="323"/>
      <c r="AEA127" s="323"/>
      <c r="AEB127" s="323"/>
      <c r="AEC127" s="323"/>
      <c r="AED127" s="323"/>
      <c r="AEE127" s="323"/>
      <c r="AEF127" s="323"/>
      <c r="AEG127" s="323"/>
      <c r="AEH127" s="323"/>
      <c r="AEI127" s="323"/>
      <c r="AEJ127" s="323"/>
      <c r="AEK127" s="323"/>
      <c r="AEL127" s="323"/>
      <c r="AEM127" s="323"/>
      <c r="AEN127" s="323"/>
      <c r="AEO127" s="323"/>
      <c r="AEP127" s="323"/>
      <c r="AEQ127" s="323"/>
      <c r="AER127" s="323"/>
      <c r="AES127" s="323"/>
      <c r="AET127" s="323"/>
      <c r="AEU127" s="323"/>
      <c r="AEV127" s="323"/>
      <c r="AEW127" s="323"/>
      <c r="AEX127" s="323"/>
      <c r="AEY127" s="323"/>
      <c r="AEZ127" s="323"/>
      <c r="AFA127" s="323"/>
      <c r="AFB127" s="323"/>
      <c r="AFC127" s="323"/>
      <c r="AFD127" s="323"/>
      <c r="AFE127" s="323"/>
      <c r="AFF127" s="323"/>
      <c r="AFG127" s="323"/>
      <c r="AFH127" s="323"/>
      <c r="AFI127" s="323"/>
      <c r="AFJ127" s="323"/>
      <c r="AFK127" s="323"/>
      <c r="AFL127" s="323"/>
      <c r="AFM127" s="323"/>
      <c r="AFN127" s="323"/>
      <c r="AFO127" s="323"/>
      <c r="AFP127" s="323"/>
      <c r="AFQ127" s="323"/>
      <c r="AFR127" s="323"/>
      <c r="AFS127" s="323"/>
      <c r="AFT127" s="323"/>
      <c r="AFU127" s="323"/>
      <c r="AFV127" s="323"/>
      <c r="AFW127" s="323"/>
      <c r="AFX127" s="323"/>
      <c r="AFY127" s="323"/>
      <c r="AFZ127" s="323"/>
      <c r="AGA127" s="323"/>
      <c r="AGB127" s="323"/>
      <c r="AGC127" s="323"/>
      <c r="AGD127" s="323"/>
      <c r="AGE127" s="323"/>
      <c r="AGF127" s="323"/>
      <c r="AGG127" s="323"/>
      <c r="AGH127" s="323"/>
      <c r="AGI127" s="323"/>
      <c r="AGJ127" s="323"/>
      <c r="AGK127" s="323"/>
      <c r="AGL127" s="323"/>
      <c r="AGM127" s="323"/>
      <c r="AGN127" s="323"/>
      <c r="AGO127" s="323"/>
      <c r="AGP127" s="323"/>
      <c r="AGQ127" s="323"/>
      <c r="AGR127" s="323"/>
      <c r="AGS127" s="323"/>
      <c r="AGT127" s="323"/>
      <c r="AGU127" s="323"/>
      <c r="AGV127" s="323"/>
      <c r="AGW127" s="323"/>
      <c r="AGX127" s="323"/>
      <c r="AGY127" s="323"/>
      <c r="AGZ127" s="323"/>
      <c r="AHA127" s="323"/>
      <c r="AHB127" s="323"/>
      <c r="AHC127" s="323"/>
      <c r="AHD127" s="323"/>
      <c r="AHE127" s="323"/>
      <c r="AHF127" s="323"/>
      <c r="AHG127" s="323"/>
      <c r="AHH127" s="323"/>
      <c r="AHI127" s="323"/>
      <c r="AHJ127" s="323"/>
      <c r="AHK127" s="323"/>
      <c r="AHL127" s="323"/>
      <c r="AHM127" s="323"/>
      <c r="AHN127" s="323"/>
      <c r="AHO127" s="323"/>
      <c r="AHP127" s="323"/>
      <c r="AHQ127" s="323"/>
      <c r="AHR127" s="323"/>
      <c r="AHS127" s="323"/>
      <c r="AHT127" s="323"/>
      <c r="AHU127" s="323"/>
      <c r="AHV127" s="323"/>
      <c r="AHW127" s="323"/>
      <c r="AHX127" s="323"/>
      <c r="AHY127" s="323"/>
      <c r="AHZ127" s="323"/>
      <c r="AIA127" s="323"/>
      <c r="AIB127" s="323"/>
      <c r="AIC127" s="323"/>
      <c r="AID127" s="323"/>
      <c r="AIE127" s="323"/>
      <c r="AIF127" s="323"/>
      <c r="AIG127" s="323"/>
      <c r="AIH127" s="323"/>
      <c r="AII127" s="323"/>
      <c r="AIJ127" s="323"/>
      <c r="AIK127" s="323"/>
      <c r="AIL127" s="323"/>
      <c r="AIM127" s="323"/>
      <c r="AIN127" s="323"/>
      <c r="AIO127" s="323"/>
      <c r="AIP127" s="323"/>
      <c r="AIQ127" s="323"/>
      <c r="AIR127" s="323"/>
      <c r="AIS127" s="323"/>
      <c r="AIT127" s="323"/>
      <c r="AIU127" s="323"/>
      <c r="AIV127" s="323"/>
      <c r="AIW127" s="323"/>
      <c r="AIX127" s="323"/>
      <c r="AIY127" s="323"/>
      <c r="AIZ127" s="323"/>
      <c r="AJA127" s="323"/>
      <c r="AJB127" s="323"/>
      <c r="AJC127" s="323"/>
      <c r="AJD127" s="323"/>
      <c r="AJE127" s="323"/>
      <c r="AJF127" s="323"/>
      <c r="AJG127" s="323"/>
      <c r="AJH127" s="323"/>
      <c r="AJI127" s="323"/>
      <c r="AJJ127" s="323"/>
      <c r="AJK127" s="323"/>
      <c r="AJL127" s="323"/>
      <c r="AJM127" s="323"/>
      <c r="AJN127" s="323"/>
      <c r="AJO127" s="323"/>
      <c r="AJP127" s="323"/>
      <c r="AJQ127" s="323"/>
      <c r="AJR127" s="323"/>
      <c r="AJS127" s="323"/>
      <c r="AJT127" s="323"/>
      <c r="AJU127" s="323"/>
      <c r="AJV127" s="323"/>
      <c r="AJW127" s="323"/>
      <c r="AJX127" s="323"/>
      <c r="AJY127" s="323"/>
      <c r="AJZ127" s="323"/>
      <c r="AKA127" s="323"/>
      <c r="AKB127" s="323"/>
      <c r="AKC127" s="323"/>
      <c r="AKD127" s="323"/>
      <c r="AKE127" s="323"/>
      <c r="AKF127" s="323"/>
      <c r="AKG127" s="323"/>
      <c r="AKH127" s="323"/>
      <c r="AKI127" s="323"/>
      <c r="AKJ127" s="323"/>
      <c r="AKK127" s="323"/>
      <c r="AKL127" s="323"/>
      <c r="AKM127" s="323"/>
      <c r="AKN127" s="323"/>
      <c r="AKO127" s="323"/>
      <c r="AKP127" s="323"/>
      <c r="AKQ127" s="323"/>
      <c r="AKR127" s="323"/>
      <c r="AKS127" s="323"/>
      <c r="AKT127" s="323"/>
      <c r="AKU127" s="323"/>
      <c r="AKV127" s="323"/>
      <c r="AKW127" s="323"/>
      <c r="AKX127" s="323"/>
      <c r="AKY127" s="323"/>
      <c r="AKZ127" s="323"/>
      <c r="ALA127" s="323"/>
      <c r="ALB127" s="323"/>
      <c r="ALC127" s="323"/>
      <c r="ALD127" s="323"/>
      <c r="ALE127" s="323"/>
      <c r="ALF127" s="323"/>
      <c r="ALG127" s="323"/>
      <c r="ALH127" s="323"/>
      <c r="ALI127" s="323"/>
      <c r="ALJ127" s="323"/>
      <c r="ALK127" s="323"/>
      <c r="ALL127" s="323"/>
      <c r="ALM127" s="323"/>
      <c r="ALN127" s="323"/>
      <c r="ALO127" s="323"/>
      <c r="ALP127" s="323"/>
      <c r="ALQ127" s="323"/>
      <c r="ALR127" s="323"/>
      <c r="ALS127" s="323"/>
      <c r="ALT127" s="323"/>
      <c r="ALU127" s="323"/>
      <c r="ALV127" s="323"/>
      <c r="ALW127" s="323"/>
      <c r="ALX127" s="323"/>
      <c r="ALY127" s="323"/>
      <c r="ALZ127" s="323"/>
      <c r="AMA127" s="323"/>
      <c r="AMB127" s="323"/>
      <c r="AMC127" s="323"/>
      <c r="AMD127" s="323"/>
      <c r="AME127" s="323"/>
      <c r="AMF127" s="323"/>
      <c r="AMG127" s="323"/>
      <c r="AMH127" s="323"/>
      <c r="AMI127" s="323"/>
      <c r="AMJ127" s="323"/>
      <c r="AMK127" s="323"/>
      <c r="AML127" s="323"/>
      <c r="AMM127" s="323"/>
      <c r="AMN127" s="323"/>
      <c r="AMO127" s="323"/>
      <c r="AMP127" s="323"/>
      <c r="AMQ127" s="323"/>
      <c r="AMR127" s="323"/>
      <c r="AMS127" s="323"/>
      <c r="AMT127" s="323"/>
      <c r="AMU127" s="323"/>
      <c r="AMV127" s="323"/>
      <c r="AMW127" s="323"/>
      <c r="AMX127" s="323"/>
      <c r="AMY127" s="323"/>
      <c r="AMZ127" s="323"/>
      <c r="ANA127" s="323"/>
      <c r="ANB127" s="323"/>
      <c r="ANC127" s="323"/>
      <c r="AND127" s="323"/>
      <c r="ANE127" s="323"/>
      <c r="ANF127" s="323"/>
      <c r="ANG127" s="323"/>
      <c r="ANH127" s="323"/>
      <c r="ANI127" s="323"/>
      <c r="ANJ127" s="323"/>
      <c r="ANK127" s="323"/>
      <c r="ANL127" s="323"/>
      <c r="ANM127" s="323"/>
      <c r="ANN127" s="323"/>
      <c r="ANO127" s="323"/>
      <c r="ANP127" s="323"/>
      <c r="ANQ127" s="323"/>
      <c r="ANR127" s="323"/>
      <c r="ANS127" s="323"/>
      <c r="ANT127" s="323"/>
      <c r="ANU127" s="323"/>
      <c r="ANV127" s="323"/>
      <c r="ANW127" s="323"/>
      <c r="ANX127" s="323"/>
      <c r="ANY127" s="323"/>
      <c r="ANZ127" s="323"/>
      <c r="AOA127" s="323"/>
      <c r="AOB127" s="323"/>
      <c r="AOC127" s="323"/>
      <c r="AOD127" s="323"/>
      <c r="AOE127" s="323"/>
      <c r="AOF127" s="323"/>
      <c r="AOG127" s="323"/>
      <c r="AOH127" s="323"/>
      <c r="AOI127" s="323"/>
      <c r="AOJ127" s="323"/>
      <c r="AOK127" s="323"/>
      <c r="AOL127" s="323"/>
      <c r="AOM127" s="323"/>
      <c r="AON127" s="323"/>
      <c r="AOO127" s="323"/>
      <c r="AOP127" s="323"/>
      <c r="AOQ127" s="323"/>
      <c r="AOR127" s="323"/>
      <c r="AOS127" s="323"/>
      <c r="AOT127" s="323"/>
      <c r="AOU127" s="323"/>
      <c r="AOV127" s="323"/>
      <c r="AOW127" s="323"/>
      <c r="AOX127" s="323"/>
      <c r="AOY127" s="323"/>
      <c r="AOZ127" s="323"/>
      <c r="APA127" s="323"/>
      <c r="APB127" s="323"/>
      <c r="APC127" s="323"/>
      <c r="APD127" s="323"/>
      <c r="APE127" s="323"/>
      <c r="APF127" s="323"/>
      <c r="APG127" s="323"/>
      <c r="APH127" s="323"/>
      <c r="API127" s="323"/>
      <c r="APJ127" s="323"/>
      <c r="APK127" s="323"/>
      <c r="APL127" s="323"/>
      <c r="APM127" s="323"/>
      <c r="APN127" s="323"/>
      <c r="APO127" s="323"/>
      <c r="APP127" s="323"/>
      <c r="APQ127" s="323"/>
      <c r="APR127" s="323"/>
      <c r="APS127" s="323"/>
      <c r="APT127" s="323"/>
      <c r="APU127" s="323"/>
      <c r="APV127" s="323"/>
      <c r="APW127" s="323"/>
      <c r="APX127" s="323"/>
      <c r="APY127" s="323"/>
      <c r="APZ127" s="323"/>
      <c r="AQA127" s="323"/>
      <c r="AQB127" s="323"/>
      <c r="AQC127" s="323"/>
      <c r="AQD127" s="323"/>
      <c r="AQE127" s="323"/>
      <c r="AQF127" s="323"/>
      <c r="AQG127" s="323"/>
      <c r="AQH127" s="323"/>
      <c r="AQI127" s="323"/>
      <c r="AQJ127" s="323"/>
      <c r="AQK127" s="323"/>
      <c r="AQL127" s="323"/>
      <c r="AQM127" s="323"/>
      <c r="AQN127" s="323"/>
      <c r="AQO127" s="323"/>
      <c r="AQP127" s="323"/>
      <c r="AQQ127" s="323"/>
      <c r="AQR127" s="323"/>
      <c r="AQS127" s="323"/>
      <c r="AQT127" s="323"/>
      <c r="AQU127" s="323"/>
      <c r="AQV127" s="323"/>
      <c r="AQW127" s="323"/>
      <c r="AQX127" s="323"/>
      <c r="AQY127" s="323"/>
      <c r="AQZ127" s="323"/>
      <c r="ARA127" s="323"/>
      <c r="ARB127" s="323"/>
      <c r="ARC127" s="323"/>
      <c r="ARD127" s="323"/>
      <c r="ARE127" s="323"/>
      <c r="ARF127" s="323"/>
      <c r="ARG127" s="323"/>
      <c r="ARH127" s="323"/>
      <c r="ARI127" s="323"/>
      <c r="ARJ127" s="323"/>
      <c r="ARK127" s="323"/>
      <c r="ARL127" s="323"/>
      <c r="ARM127" s="323"/>
      <c r="ARN127" s="323"/>
      <c r="ARO127" s="323"/>
      <c r="ARP127" s="323"/>
      <c r="ARQ127" s="323"/>
      <c r="ARR127" s="323"/>
      <c r="ARS127" s="323"/>
      <c r="ART127" s="323"/>
      <c r="ARU127" s="323"/>
      <c r="ARV127" s="323"/>
      <c r="ARW127" s="323"/>
      <c r="ARX127" s="323"/>
      <c r="ARY127" s="323"/>
      <c r="ARZ127" s="323"/>
      <c r="ASA127" s="323"/>
      <c r="ASB127" s="323"/>
      <c r="ASC127" s="323"/>
      <c r="ASD127" s="323"/>
      <c r="ASE127" s="323"/>
      <c r="ASF127" s="323"/>
      <c r="ASG127" s="323"/>
      <c r="ASH127" s="323"/>
      <c r="ASI127" s="323"/>
      <c r="ASJ127" s="323"/>
      <c r="ASK127" s="323"/>
      <c r="ASL127" s="323"/>
      <c r="ASM127" s="323"/>
      <c r="ASN127" s="323"/>
      <c r="ASO127" s="323"/>
      <c r="ASP127" s="323"/>
      <c r="ASQ127" s="323"/>
      <c r="ASR127" s="323"/>
      <c r="ASS127" s="323"/>
      <c r="AST127" s="323"/>
      <c r="ASU127" s="323"/>
      <c r="ASV127" s="323"/>
      <c r="ASW127" s="323"/>
      <c r="ASX127" s="323"/>
      <c r="ASY127" s="323"/>
      <c r="ASZ127" s="323"/>
      <c r="ATA127" s="323"/>
      <c r="ATB127" s="323"/>
      <c r="ATC127" s="323"/>
      <c r="ATD127" s="323"/>
      <c r="ATE127" s="323"/>
      <c r="ATF127" s="323"/>
      <c r="ATG127" s="323"/>
      <c r="ATH127" s="323"/>
      <c r="ATI127" s="323"/>
      <c r="ATJ127" s="323"/>
      <c r="ATK127" s="323"/>
      <c r="ATL127" s="323"/>
      <c r="ATM127" s="323"/>
      <c r="ATN127" s="323"/>
      <c r="ATO127" s="323"/>
      <c r="ATP127" s="323"/>
      <c r="ATQ127" s="323"/>
      <c r="ATR127" s="323"/>
      <c r="ATS127" s="323"/>
      <c r="ATT127" s="323"/>
      <c r="ATU127" s="323"/>
      <c r="ATV127" s="323"/>
      <c r="ATW127" s="323"/>
      <c r="ATX127" s="323"/>
      <c r="ATY127" s="323"/>
      <c r="ATZ127" s="323"/>
      <c r="AUA127" s="323"/>
      <c r="AUB127" s="323"/>
      <c r="AUC127" s="323"/>
      <c r="AUD127" s="323"/>
      <c r="AUE127" s="323"/>
      <c r="AUF127" s="323"/>
      <c r="AUG127" s="323"/>
      <c r="AUH127" s="323"/>
      <c r="AUI127" s="323"/>
      <c r="AUJ127" s="323"/>
      <c r="AUK127" s="323"/>
      <c r="AUL127" s="323"/>
      <c r="AUM127" s="323"/>
      <c r="AUN127" s="323"/>
      <c r="AUO127" s="323"/>
      <c r="AUP127" s="323"/>
      <c r="AUQ127" s="323"/>
      <c r="AUR127" s="323"/>
      <c r="AUS127" s="323"/>
      <c r="AUT127" s="323"/>
      <c r="AUU127" s="323"/>
      <c r="AUV127" s="323"/>
      <c r="AUW127" s="323"/>
      <c r="AUX127" s="323"/>
      <c r="AUY127" s="323"/>
      <c r="AUZ127" s="323"/>
      <c r="AVA127" s="323"/>
      <c r="AVB127" s="323"/>
      <c r="AVC127" s="323"/>
      <c r="AVD127" s="323"/>
      <c r="AVE127" s="323"/>
      <c r="AVF127" s="323"/>
      <c r="AVG127" s="323"/>
      <c r="AVH127" s="323"/>
      <c r="AVI127" s="323"/>
      <c r="AVJ127" s="323"/>
      <c r="AVK127" s="323"/>
      <c r="AVL127" s="323"/>
      <c r="AVM127" s="323"/>
      <c r="AVN127" s="323"/>
      <c r="AVO127" s="323"/>
      <c r="AVP127" s="323"/>
      <c r="AVQ127" s="323"/>
      <c r="AVR127" s="323"/>
      <c r="AVS127" s="323"/>
      <c r="AVT127" s="323"/>
      <c r="AVU127" s="323"/>
      <c r="AVV127" s="323"/>
      <c r="AVW127" s="323"/>
      <c r="AVX127" s="323"/>
      <c r="AVY127" s="323"/>
      <c r="AVZ127" s="323"/>
      <c r="AWA127" s="323"/>
      <c r="AWB127" s="323"/>
      <c r="AWC127" s="323"/>
      <c r="AWD127" s="323"/>
      <c r="AWE127" s="323"/>
      <c r="AWF127" s="323"/>
      <c r="AWG127" s="323"/>
      <c r="AWH127" s="323"/>
      <c r="AWI127" s="323"/>
      <c r="AWJ127" s="323"/>
      <c r="AWK127" s="323"/>
      <c r="AWL127" s="323"/>
      <c r="AWM127" s="323"/>
      <c r="AWN127" s="323"/>
      <c r="AWO127" s="323"/>
      <c r="AWP127" s="323"/>
      <c r="AWQ127" s="323"/>
      <c r="AWR127" s="323"/>
      <c r="AWS127" s="323"/>
      <c r="AWT127" s="323"/>
      <c r="AWU127" s="323"/>
      <c r="AWV127" s="323"/>
      <c r="AWW127" s="323"/>
      <c r="AWX127" s="323"/>
      <c r="AWY127" s="323"/>
      <c r="AWZ127" s="323"/>
      <c r="AXA127" s="323"/>
      <c r="AXB127" s="323"/>
      <c r="AXC127" s="323"/>
      <c r="AXD127" s="323"/>
      <c r="AXE127" s="323"/>
      <c r="AXF127" s="323"/>
      <c r="AXG127" s="323"/>
      <c r="AXH127" s="323"/>
      <c r="AXI127" s="323"/>
      <c r="AXJ127" s="323"/>
      <c r="AXK127" s="323"/>
      <c r="AXL127" s="323"/>
      <c r="AXM127" s="323"/>
      <c r="AXN127" s="323"/>
      <c r="AXO127" s="323"/>
      <c r="AXP127" s="323"/>
      <c r="AXQ127" s="323"/>
      <c r="AXR127" s="323"/>
      <c r="AXS127" s="323"/>
      <c r="AXT127" s="323"/>
      <c r="AXU127" s="323"/>
      <c r="AXV127" s="323"/>
      <c r="AXW127" s="323"/>
      <c r="AXX127" s="323"/>
      <c r="AXY127" s="323"/>
      <c r="AXZ127" s="323"/>
      <c r="AYA127" s="323"/>
      <c r="AYB127" s="323"/>
      <c r="AYC127" s="323"/>
      <c r="AYD127" s="323"/>
      <c r="AYE127" s="323"/>
      <c r="AYF127" s="323"/>
      <c r="AYG127" s="323"/>
      <c r="AYH127" s="323"/>
      <c r="AYI127" s="323"/>
      <c r="AYJ127" s="323"/>
      <c r="AYK127" s="323"/>
      <c r="AYL127" s="323"/>
      <c r="AYM127" s="323"/>
      <c r="AYN127" s="323"/>
      <c r="AYO127" s="323"/>
      <c r="AYP127" s="323"/>
      <c r="AYQ127" s="323"/>
      <c r="AYR127" s="323"/>
      <c r="AYS127" s="323"/>
      <c r="AYT127" s="323"/>
      <c r="AYU127" s="323"/>
      <c r="AYV127" s="323"/>
      <c r="AYW127" s="323"/>
      <c r="AYX127" s="323"/>
      <c r="AYY127" s="323"/>
      <c r="AYZ127" s="323"/>
      <c r="AZA127" s="323"/>
      <c r="AZB127" s="323"/>
      <c r="AZC127" s="323"/>
      <c r="AZD127" s="323"/>
      <c r="AZE127" s="323"/>
      <c r="AZF127" s="323"/>
      <c r="AZG127" s="323"/>
      <c r="AZH127" s="323"/>
      <c r="AZI127" s="323"/>
      <c r="AZJ127" s="323"/>
      <c r="AZK127" s="323"/>
      <c r="AZL127" s="323"/>
      <c r="AZM127" s="323"/>
      <c r="AZN127" s="323"/>
      <c r="AZO127" s="323"/>
      <c r="AZP127" s="323"/>
      <c r="AZQ127" s="323"/>
      <c r="AZR127" s="323"/>
      <c r="AZS127" s="323"/>
      <c r="AZT127" s="323"/>
      <c r="AZU127" s="323"/>
      <c r="AZV127" s="323"/>
      <c r="AZW127" s="323"/>
      <c r="AZX127" s="323"/>
      <c r="AZY127" s="323"/>
      <c r="AZZ127" s="323"/>
      <c r="BAA127" s="323"/>
      <c r="BAB127" s="323"/>
      <c r="BAC127" s="323"/>
      <c r="BAD127" s="323"/>
      <c r="BAE127" s="323"/>
      <c r="BAF127" s="323"/>
      <c r="BAG127" s="323"/>
      <c r="BAH127" s="323"/>
      <c r="BAI127" s="323"/>
      <c r="BAJ127" s="323"/>
      <c r="BAK127" s="323"/>
      <c r="BAL127" s="323"/>
      <c r="BAM127" s="323"/>
      <c r="BAN127" s="323"/>
      <c r="BAO127" s="323"/>
      <c r="BAP127" s="323"/>
      <c r="BAQ127" s="323"/>
      <c r="BAR127" s="323"/>
      <c r="BAS127" s="323"/>
      <c r="BAT127" s="323"/>
      <c r="BAU127" s="323"/>
      <c r="BAV127" s="323"/>
      <c r="BAW127" s="323"/>
      <c r="BAX127" s="323"/>
      <c r="BAY127" s="323"/>
      <c r="BAZ127" s="323"/>
      <c r="BBA127" s="323"/>
      <c r="BBB127" s="323"/>
      <c r="BBC127" s="323"/>
      <c r="BBD127" s="323"/>
      <c r="BBE127" s="323"/>
      <c r="BBF127" s="323"/>
      <c r="BBG127" s="323"/>
      <c r="BBH127" s="323"/>
      <c r="BBI127" s="323"/>
      <c r="BBJ127" s="323"/>
      <c r="BBK127" s="323"/>
      <c r="BBL127" s="323"/>
      <c r="BBM127" s="323"/>
      <c r="BBN127" s="323"/>
      <c r="BBO127" s="323"/>
      <c r="BBP127" s="323"/>
      <c r="BBQ127" s="323"/>
      <c r="BBR127" s="323"/>
      <c r="BBS127" s="323"/>
      <c r="BBT127" s="323"/>
      <c r="BBU127" s="323"/>
      <c r="BBV127" s="323"/>
      <c r="BBW127" s="323"/>
      <c r="BBX127" s="323"/>
      <c r="BBY127" s="323"/>
      <c r="BBZ127" s="323"/>
      <c r="BCA127" s="323"/>
      <c r="BCB127" s="323"/>
      <c r="BCC127" s="323"/>
      <c r="BCD127" s="323"/>
      <c r="BCE127" s="323"/>
      <c r="BCF127" s="323"/>
      <c r="BCG127" s="323"/>
      <c r="BCH127" s="323"/>
      <c r="BCI127" s="323"/>
      <c r="BCJ127" s="323"/>
      <c r="BCK127" s="323"/>
      <c r="BCL127" s="323"/>
      <c r="BCM127" s="323"/>
      <c r="BCN127" s="323"/>
      <c r="BCO127" s="323"/>
      <c r="BCP127" s="323"/>
      <c r="BCQ127" s="323"/>
      <c r="BCR127" s="323"/>
      <c r="BCS127" s="323"/>
      <c r="BCT127" s="323"/>
      <c r="BCU127" s="323"/>
      <c r="BCV127" s="323"/>
      <c r="BCW127" s="323"/>
      <c r="BCX127" s="323"/>
      <c r="BCY127" s="323"/>
      <c r="BCZ127" s="323"/>
      <c r="BDA127" s="323"/>
      <c r="BDB127" s="323"/>
      <c r="BDC127" s="323"/>
      <c r="BDD127" s="323"/>
      <c r="BDE127" s="323"/>
      <c r="BDF127" s="323"/>
      <c r="BDG127" s="323"/>
      <c r="BDH127" s="323"/>
      <c r="BDI127" s="323"/>
      <c r="BDJ127" s="323"/>
      <c r="BDK127" s="323"/>
      <c r="BDL127" s="323"/>
      <c r="BDM127" s="323"/>
      <c r="BDN127" s="323"/>
      <c r="BDO127" s="323"/>
      <c r="BDP127" s="323"/>
      <c r="BDQ127" s="323"/>
      <c r="BDR127" s="323"/>
      <c r="BDS127" s="323"/>
      <c r="BDT127" s="323"/>
      <c r="BDU127" s="323"/>
      <c r="BDV127" s="323"/>
      <c r="BDW127" s="323"/>
      <c r="BDX127" s="323"/>
      <c r="BDY127" s="323"/>
      <c r="BDZ127" s="323"/>
      <c r="BEA127" s="323"/>
      <c r="BEB127" s="323"/>
      <c r="BEC127" s="323"/>
      <c r="BED127" s="323"/>
      <c r="BEE127" s="323"/>
      <c r="BEF127" s="323"/>
      <c r="BEG127" s="323"/>
      <c r="BEH127" s="323"/>
      <c r="BEI127" s="323"/>
      <c r="BEJ127" s="323"/>
      <c r="BEK127" s="323"/>
      <c r="BEL127" s="323"/>
      <c r="BEM127" s="323"/>
      <c r="BEN127" s="323"/>
      <c r="BEO127" s="323"/>
      <c r="BEP127" s="323"/>
      <c r="BEQ127" s="323"/>
      <c r="BER127" s="323"/>
      <c r="BES127" s="323"/>
      <c r="BET127" s="323"/>
      <c r="BEU127" s="323"/>
      <c r="BEV127" s="323"/>
      <c r="BEW127" s="323"/>
      <c r="BEX127" s="323"/>
      <c r="BEY127" s="323"/>
      <c r="BEZ127" s="323"/>
      <c r="BFA127" s="323"/>
      <c r="BFB127" s="323"/>
      <c r="BFC127" s="323"/>
      <c r="BFD127" s="323"/>
      <c r="BFE127" s="323"/>
      <c r="BFF127" s="323"/>
      <c r="BFG127" s="323"/>
      <c r="BFH127" s="323"/>
      <c r="BFI127" s="323"/>
      <c r="BFJ127" s="323"/>
      <c r="BFK127" s="323"/>
      <c r="BFL127" s="323"/>
      <c r="BFM127" s="323"/>
      <c r="BFN127" s="323"/>
      <c r="BFO127" s="323"/>
      <c r="BFP127" s="323"/>
      <c r="BFQ127" s="323"/>
      <c r="BFR127" s="323"/>
      <c r="BFS127" s="323"/>
      <c r="BFT127" s="323"/>
      <c r="BFU127" s="323"/>
      <c r="BFV127" s="323"/>
      <c r="BFW127" s="323"/>
      <c r="BFX127" s="323"/>
      <c r="BFY127" s="323"/>
      <c r="BFZ127" s="323"/>
      <c r="BGA127" s="323"/>
      <c r="BGB127" s="323"/>
      <c r="BGC127" s="323"/>
      <c r="BGD127" s="323"/>
      <c r="BGE127" s="323"/>
      <c r="BGF127" s="323"/>
      <c r="BGG127" s="323"/>
      <c r="BGH127" s="323"/>
      <c r="BGI127" s="323"/>
      <c r="BGJ127" s="323"/>
      <c r="BGK127" s="323"/>
      <c r="BGL127" s="323"/>
      <c r="BGM127" s="323"/>
      <c r="BGN127" s="323"/>
      <c r="BGO127" s="323"/>
      <c r="BGP127" s="323"/>
      <c r="BGQ127" s="323"/>
      <c r="BGR127" s="323"/>
      <c r="BGS127" s="323"/>
      <c r="BGT127" s="323"/>
      <c r="BGU127" s="323"/>
      <c r="BGV127" s="323"/>
      <c r="BGW127" s="323"/>
      <c r="BGX127" s="323"/>
      <c r="BGY127" s="323"/>
      <c r="BGZ127" s="323"/>
      <c r="BHA127" s="323"/>
      <c r="BHB127" s="323"/>
      <c r="BHC127" s="323"/>
      <c r="BHD127" s="323"/>
      <c r="BHE127" s="323"/>
      <c r="BHF127" s="323"/>
      <c r="BHG127" s="323"/>
      <c r="BHH127" s="323"/>
      <c r="BHI127" s="323"/>
      <c r="BHJ127" s="323"/>
      <c r="BHK127" s="323"/>
      <c r="BHL127" s="323"/>
      <c r="BHM127" s="323"/>
      <c r="BHN127" s="323"/>
      <c r="BHO127" s="323"/>
      <c r="BHP127" s="323"/>
      <c r="BHQ127" s="323"/>
      <c r="BHR127" s="323"/>
      <c r="BHS127" s="323"/>
      <c r="BHT127" s="323"/>
      <c r="BHU127" s="323"/>
      <c r="BHV127" s="323"/>
      <c r="BHW127" s="323"/>
      <c r="BHX127" s="323"/>
      <c r="BHY127" s="323"/>
      <c r="BHZ127" s="323"/>
      <c r="BIA127" s="323"/>
      <c r="BIB127" s="323"/>
      <c r="BIC127" s="323"/>
      <c r="BID127" s="323"/>
      <c r="BIE127" s="323"/>
      <c r="BIF127" s="323"/>
      <c r="BIG127" s="323"/>
      <c r="BIH127" s="323"/>
      <c r="BII127" s="323"/>
      <c r="BIJ127" s="323"/>
      <c r="BIK127" s="323"/>
      <c r="BIL127" s="323"/>
      <c r="BIM127" s="323"/>
      <c r="BIN127" s="323"/>
      <c r="BIO127" s="323"/>
      <c r="BIP127" s="323"/>
      <c r="BIQ127" s="323"/>
      <c r="BIR127" s="323"/>
      <c r="BIS127" s="323"/>
      <c r="BIT127" s="323"/>
      <c r="BIU127" s="323"/>
      <c r="BIV127" s="323"/>
      <c r="BIW127" s="323"/>
      <c r="BIX127" s="323"/>
      <c r="BIY127" s="323"/>
      <c r="BIZ127" s="323"/>
      <c r="BJA127" s="323"/>
      <c r="BJB127" s="323"/>
      <c r="BJC127" s="323"/>
      <c r="BJD127" s="323"/>
      <c r="BJE127" s="323"/>
      <c r="BJF127" s="323"/>
      <c r="BJG127" s="323"/>
      <c r="BJH127" s="323"/>
      <c r="BJI127" s="323"/>
      <c r="BJJ127" s="323"/>
      <c r="BJK127" s="323"/>
      <c r="BJL127" s="323"/>
      <c r="BJM127" s="323"/>
      <c r="BJN127" s="323"/>
      <c r="BJO127" s="323"/>
      <c r="BJP127" s="323"/>
      <c r="BJQ127" s="323"/>
      <c r="BJR127" s="323"/>
      <c r="BJS127" s="323"/>
      <c r="BJT127" s="323"/>
      <c r="BJU127" s="323"/>
      <c r="BJV127" s="323"/>
      <c r="BJW127" s="323"/>
      <c r="BJX127" s="323"/>
      <c r="BJY127" s="323"/>
      <c r="BJZ127" s="323"/>
      <c r="BKA127" s="323"/>
      <c r="BKB127" s="323"/>
      <c r="BKC127" s="323"/>
      <c r="BKD127" s="323"/>
      <c r="BKE127" s="323"/>
      <c r="BKF127" s="323"/>
      <c r="BKG127" s="323"/>
      <c r="BKH127" s="323"/>
      <c r="BKI127" s="323"/>
      <c r="BKJ127" s="323"/>
      <c r="BKK127" s="323"/>
      <c r="BKL127" s="323"/>
      <c r="BKM127" s="323"/>
      <c r="BKN127" s="323"/>
      <c r="BKO127" s="323"/>
      <c r="BKP127" s="323"/>
      <c r="BKQ127" s="323"/>
      <c r="BKR127" s="323"/>
      <c r="BKS127" s="323"/>
      <c r="BKT127" s="323"/>
      <c r="BKU127" s="323"/>
      <c r="BKV127" s="323"/>
      <c r="BKW127" s="323"/>
      <c r="BKX127" s="323"/>
      <c r="BKY127" s="323"/>
      <c r="BKZ127" s="323"/>
      <c r="BLA127" s="323"/>
      <c r="BLB127" s="323"/>
      <c r="BLC127" s="323"/>
      <c r="BLD127" s="323"/>
      <c r="BLE127" s="323"/>
      <c r="BLF127" s="323"/>
      <c r="BLG127" s="323"/>
      <c r="BLH127" s="323"/>
      <c r="BLI127" s="323"/>
      <c r="BLJ127" s="323"/>
      <c r="BLK127" s="323"/>
      <c r="BLL127" s="323"/>
      <c r="BLM127" s="323"/>
      <c r="BLN127" s="323"/>
      <c r="BLO127" s="323"/>
      <c r="BLP127" s="323"/>
      <c r="BLQ127" s="323"/>
      <c r="BLR127" s="323"/>
      <c r="BLS127" s="323"/>
      <c r="BLT127" s="323"/>
      <c r="BLU127" s="323"/>
      <c r="BLV127" s="323"/>
      <c r="BLW127" s="323"/>
      <c r="BLX127" s="323"/>
      <c r="BLY127" s="323"/>
      <c r="BLZ127" s="323"/>
      <c r="BMA127" s="323"/>
      <c r="BMB127" s="323"/>
      <c r="BMC127" s="323"/>
      <c r="BMD127" s="323"/>
      <c r="BME127" s="323"/>
      <c r="BMF127" s="323"/>
      <c r="BMG127" s="323"/>
      <c r="BMH127" s="323"/>
      <c r="BMI127" s="323"/>
      <c r="BMJ127" s="323"/>
      <c r="BMK127" s="323"/>
      <c r="BML127" s="323"/>
      <c r="BMM127" s="323"/>
      <c r="BMN127" s="323"/>
      <c r="BMO127" s="323"/>
      <c r="BMP127" s="323"/>
      <c r="BMQ127" s="323"/>
      <c r="BMR127" s="323"/>
      <c r="BMS127" s="323"/>
      <c r="BMT127" s="323"/>
      <c r="BMU127" s="323"/>
      <c r="BMV127" s="323"/>
      <c r="BMW127" s="323"/>
      <c r="BMX127" s="323"/>
      <c r="BMY127" s="323"/>
      <c r="BMZ127" s="323"/>
      <c r="BNA127" s="323"/>
      <c r="BNB127" s="323"/>
      <c r="BNC127" s="323"/>
      <c r="BND127" s="323"/>
      <c r="BNE127" s="323"/>
      <c r="BNF127" s="323"/>
      <c r="BNG127" s="323"/>
      <c r="BNH127" s="323"/>
      <c r="BNI127" s="323"/>
      <c r="BNJ127" s="323"/>
      <c r="BNK127" s="323"/>
      <c r="BNL127" s="323"/>
      <c r="BNM127" s="323"/>
      <c r="BNN127" s="323"/>
      <c r="BNO127" s="323"/>
      <c r="BNP127" s="323"/>
      <c r="BNQ127" s="323"/>
      <c r="BNR127" s="323"/>
      <c r="BNS127" s="323"/>
      <c r="BNT127" s="323"/>
      <c r="BNU127" s="323"/>
      <c r="BNV127" s="323"/>
      <c r="BNW127" s="323"/>
      <c r="BNX127" s="323"/>
      <c r="BNY127" s="323"/>
      <c r="BNZ127" s="323"/>
      <c r="BOA127" s="323"/>
      <c r="BOB127" s="323"/>
      <c r="BOC127" s="323"/>
      <c r="BOD127" s="323"/>
      <c r="BOE127" s="323"/>
      <c r="BOF127" s="323"/>
      <c r="BOG127" s="323"/>
      <c r="BOH127" s="323"/>
      <c r="BOI127" s="323"/>
      <c r="BOJ127" s="323"/>
      <c r="BOK127" s="323"/>
      <c r="BOL127" s="323"/>
      <c r="BOM127" s="323"/>
      <c r="BON127" s="323"/>
      <c r="BOO127" s="323"/>
      <c r="BOP127" s="323"/>
      <c r="BOQ127" s="323"/>
      <c r="BOR127" s="323"/>
      <c r="BOS127" s="323"/>
      <c r="BOT127" s="323"/>
      <c r="BOU127" s="323"/>
      <c r="BOV127" s="323"/>
      <c r="BOW127" s="323"/>
      <c r="BOX127" s="323"/>
      <c r="BOY127" s="323"/>
      <c r="BOZ127" s="323"/>
      <c r="BPA127" s="323"/>
      <c r="BPB127" s="323"/>
      <c r="BPC127" s="323"/>
      <c r="BPD127" s="323"/>
      <c r="BPE127" s="323"/>
      <c r="BPF127" s="323"/>
      <c r="BPG127" s="323"/>
      <c r="BPH127" s="323"/>
      <c r="BPI127" s="323"/>
      <c r="BPJ127" s="323"/>
      <c r="BPK127" s="323"/>
      <c r="BPL127" s="323"/>
      <c r="BPM127" s="323"/>
      <c r="BPN127" s="323"/>
      <c r="BPO127" s="323"/>
      <c r="BPP127" s="323"/>
      <c r="BPQ127" s="323"/>
      <c r="BPR127" s="323"/>
      <c r="BPS127" s="323"/>
      <c r="BPT127" s="323"/>
      <c r="BPU127" s="323"/>
      <c r="BPV127" s="323"/>
      <c r="BPW127" s="323"/>
      <c r="BPX127" s="323"/>
      <c r="BPY127" s="323"/>
      <c r="BPZ127" s="323"/>
      <c r="BQA127" s="323"/>
      <c r="BQB127" s="323"/>
      <c r="BQC127" s="323"/>
      <c r="BQD127" s="323"/>
      <c r="BQE127" s="323"/>
      <c r="BQF127" s="323"/>
      <c r="BQG127" s="323"/>
      <c r="BQH127" s="323"/>
      <c r="BQI127" s="323"/>
      <c r="BQJ127" s="323"/>
      <c r="BQK127" s="323"/>
      <c r="BQL127" s="323"/>
      <c r="BQM127" s="323"/>
      <c r="BQN127" s="323"/>
      <c r="BQO127" s="323"/>
      <c r="BQP127" s="323"/>
      <c r="BQQ127" s="323"/>
      <c r="BQR127" s="323"/>
      <c r="BQS127" s="323"/>
      <c r="BQT127" s="323"/>
      <c r="BQU127" s="323"/>
      <c r="BQV127" s="323"/>
      <c r="BQW127" s="323"/>
      <c r="BQX127" s="323"/>
      <c r="BQY127" s="323"/>
      <c r="BQZ127" s="323"/>
      <c r="BRA127" s="323"/>
      <c r="BRB127" s="323"/>
      <c r="BRC127" s="323"/>
      <c r="BRD127" s="323"/>
      <c r="BRE127" s="323"/>
      <c r="BRF127" s="323"/>
      <c r="BRG127" s="323"/>
      <c r="BRH127" s="323"/>
      <c r="BRI127" s="323"/>
      <c r="BRJ127" s="323"/>
      <c r="BRK127" s="323"/>
      <c r="BRL127" s="323"/>
      <c r="BRM127" s="323"/>
      <c r="BRN127" s="323"/>
      <c r="BRO127" s="323"/>
      <c r="BRP127" s="323"/>
      <c r="BRQ127" s="323"/>
      <c r="BRR127" s="323"/>
      <c r="BRS127" s="323"/>
      <c r="BRT127" s="323"/>
      <c r="BRU127" s="323"/>
      <c r="BRV127" s="323"/>
      <c r="BRW127" s="323"/>
      <c r="BRX127" s="323"/>
      <c r="BRY127" s="323"/>
      <c r="BRZ127" s="323"/>
      <c r="BSA127" s="323"/>
      <c r="BSB127" s="323"/>
      <c r="BSC127" s="323"/>
      <c r="BSD127" s="323"/>
      <c r="BSE127" s="323"/>
      <c r="BSF127" s="323"/>
      <c r="BSG127" s="323"/>
      <c r="BSH127" s="323"/>
      <c r="BSI127" s="323"/>
      <c r="BSJ127" s="323"/>
      <c r="BSK127" s="323"/>
      <c r="BSL127" s="323"/>
      <c r="BSM127" s="323"/>
      <c r="BSN127" s="323"/>
      <c r="BSO127" s="323"/>
      <c r="BSP127" s="323"/>
      <c r="BSQ127" s="323"/>
      <c r="BSR127" s="323"/>
      <c r="BSS127" s="323"/>
      <c r="BST127" s="323"/>
      <c r="BSU127" s="323"/>
      <c r="BSV127" s="323"/>
      <c r="BSW127" s="323"/>
      <c r="BSX127" s="323"/>
      <c r="BSY127" s="323"/>
      <c r="BSZ127" s="323"/>
      <c r="BTA127" s="323"/>
      <c r="BTB127" s="323"/>
      <c r="BTC127" s="323"/>
      <c r="BTD127" s="323"/>
      <c r="BTE127" s="323"/>
      <c r="BTF127" s="323"/>
      <c r="BTG127" s="323"/>
      <c r="BTH127" s="323"/>
      <c r="BTI127" s="323"/>
      <c r="BTJ127" s="323"/>
      <c r="BTK127" s="323"/>
      <c r="BTL127" s="323"/>
      <c r="BTM127" s="323"/>
      <c r="BTN127" s="323"/>
      <c r="BTO127" s="323"/>
      <c r="BTP127" s="323"/>
      <c r="BTQ127" s="323"/>
      <c r="BTR127" s="323"/>
      <c r="BTS127" s="323"/>
      <c r="BTT127" s="323"/>
      <c r="BTU127" s="323"/>
      <c r="BTV127" s="323"/>
      <c r="BTW127" s="323"/>
      <c r="BTX127" s="323"/>
      <c r="BTY127" s="323"/>
      <c r="BTZ127" s="323"/>
      <c r="BUA127" s="323"/>
      <c r="BUB127" s="323"/>
      <c r="BUC127" s="323"/>
      <c r="BUD127" s="323"/>
      <c r="BUE127" s="323"/>
      <c r="BUF127" s="323"/>
      <c r="BUG127" s="323"/>
      <c r="BUH127" s="323"/>
      <c r="BUI127" s="323"/>
      <c r="BUJ127" s="323"/>
      <c r="BUK127" s="323"/>
      <c r="BUL127" s="323"/>
      <c r="BUM127" s="323"/>
      <c r="BUN127" s="323"/>
      <c r="BUO127" s="323"/>
      <c r="BUP127" s="323"/>
      <c r="BUQ127" s="323"/>
      <c r="BUR127" s="323"/>
      <c r="BUS127" s="323"/>
      <c r="BUT127" s="323"/>
      <c r="BUU127" s="323"/>
      <c r="BUV127" s="323"/>
      <c r="BUW127" s="323"/>
      <c r="BUX127" s="323"/>
      <c r="BUY127" s="323"/>
      <c r="BUZ127" s="323"/>
      <c r="BVA127" s="323"/>
      <c r="BVB127" s="323"/>
      <c r="BVC127" s="323"/>
      <c r="BVD127" s="323"/>
      <c r="BVE127" s="323"/>
      <c r="BVF127" s="323"/>
      <c r="BVG127" s="323"/>
      <c r="BVH127" s="323"/>
      <c r="BVI127" s="323"/>
      <c r="BVJ127" s="323"/>
      <c r="BVK127" s="323"/>
      <c r="BVL127" s="323"/>
      <c r="BVM127" s="323"/>
      <c r="BVN127" s="323"/>
      <c r="BVO127" s="323"/>
      <c r="BVP127" s="323"/>
      <c r="BVQ127" s="323"/>
      <c r="BVR127" s="323"/>
      <c r="BVS127" s="323"/>
      <c r="BVT127" s="323"/>
      <c r="BVU127" s="323"/>
      <c r="BVV127" s="323"/>
      <c r="BVW127" s="323"/>
      <c r="BVX127" s="323"/>
      <c r="BVY127" s="323"/>
      <c r="BVZ127" s="323"/>
      <c r="BWA127" s="323"/>
      <c r="BWB127" s="323"/>
      <c r="BWC127" s="323"/>
      <c r="BWD127" s="323"/>
      <c r="BWE127" s="323"/>
      <c r="BWF127" s="323"/>
      <c r="BWG127" s="323"/>
      <c r="BWH127" s="323"/>
      <c r="BWI127" s="323"/>
      <c r="BWJ127" s="323"/>
      <c r="BWK127" s="323"/>
      <c r="BWL127" s="323"/>
      <c r="BWM127" s="323"/>
      <c r="BWN127" s="323"/>
      <c r="BWO127" s="323"/>
      <c r="BWP127" s="323"/>
      <c r="BWQ127" s="323"/>
      <c r="BWR127" s="323"/>
      <c r="BWS127" s="323"/>
      <c r="BWT127" s="323"/>
      <c r="BWU127" s="323"/>
      <c r="BWV127" s="323"/>
      <c r="BWW127" s="323"/>
      <c r="BWX127" s="323"/>
      <c r="BWY127" s="323"/>
      <c r="BWZ127" s="323"/>
      <c r="BXA127" s="323"/>
      <c r="BXB127" s="323"/>
      <c r="BXC127" s="323"/>
      <c r="BXD127" s="323"/>
      <c r="BXE127" s="323"/>
      <c r="BXF127" s="323"/>
      <c r="BXG127" s="323"/>
      <c r="BXH127" s="323"/>
      <c r="BXI127" s="323"/>
      <c r="BXJ127" s="323"/>
      <c r="BXK127" s="323"/>
      <c r="BXL127" s="323"/>
      <c r="BXM127" s="323"/>
      <c r="BXN127" s="323"/>
      <c r="BXO127" s="323"/>
      <c r="BXP127" s="323"/>
      <c r="BXQ127" s="323"/>
      <c r="BXR127" s="323"/>
      <c r="BXS127" s="323"/>
      <c r="BXT127" s="323"/>
      <c r="BXU127" s="323"/>
      <c r="BXV127" s="323"/>
      <c r="BXW127" s="323"/>
      <c r="BXX127" s="323"/>
      <c r="BXY127" s="323"/>
      <c r="BXZ127" s="323"/>
      <c r="BYA127" s="323"/>
      <c r="BYB127" s="323"/>
      <c r="BYC127" s="323"/>
      <c r="BYD127" s="323"/>
      <c r="BYE127" s="323"/>
      <c r="BYF127" s="323"/>
      <c r="BYG127" s="323"/>
      <c r="BYH127" s="323"/>
      <c r="BYI127" s="323"/>
      <c r="BYJ127" s="323"/>
      <c r="BYK127" s="323"/>
      <c r="BYL127" s="323"/>
      <c r="BYM127" s="323"/>
      <c r="BYN127" s="323"/>
      <c r="BYO127" s="323"/>
      <c r="BYP127" s="323"/>
      <c r="BYQ127" s="323"/>
      <c r="BYR127" s="323"/>
      <c r="BYS127" s="323"/>
      <c r="BYT127" s="323"/>
      <c r="BYU127" s="323"/>
      <c r="BYV127" s="323"/>
      <c r="BYW127" s="323"/>
      <c r="BYX127" s="323"/>
      <c r="BYY127" s="323"/>
      <c r="BYZ127" s="323"/>
      <c r="BZA127" s="323"/>
      <c r="BZB127" s="323"/>
      <c r="BZC127" s="323"/>
      <c r="BZD127" s="323"/>
      <c r="BZE127" s="323"/>
      <c r="BZF127" s="323"/>
      <c r="BZG127" s="323"/>
      <c r="BZH127" s="323"/>
      <c r="BZI127" s="323"/>
      <c r="BZJ127" s="323"/>
      <c r="BZK127" s="323"/>
      <c r="BZL127" s="323"/>
      <c r="BZM127" s="323"/>
      <c r="BZN127" s="323"/>
      <c r="BZO127" s="323"/>
      <c r="BZP127" s="323"/>
      <c r="BZQ127" s="323"/>
      <c r="BZR127" s="323"/>
      <c r="BZS127" s="323"/>
      <c r="BZT127" s="323"/>
      <c r="BZU127" s="323"/>
      <c r="BZV127" s="323"/>
      <c r="BZW127" s="323"/>
      <c r="BZX127" s="323"/>
      <c r="BZY127" s="323"/>
      <c r="BZZ127" s="323"/>
      <c r="CAA127" s="323"/>
      <c r="CAB127" s="323"/>
      <c r="CAC127" s="323"/>
      <c r="CAD127" s="323"/>
      <c r="CAE127" s="323"/>
      <c r="CAF127" s="323"/>
      <c r="CAG127" s="323"/>
      <c r="CAH127" s="323"/>
      <c r="CAI127" s="323"/>
      <c r="CAJ127" s="323"/>
      <c r="CAK127" s="323"/>
      <c r="CAL127" s="323"/>
      <c r="CAM127" s="323"/>
      <c r="CAN127" s="323"/>
      <c r="CAO127" s="323"/>
      <c r="CAP127" s="323"/>
      <c r="CAQ127" s="323"/>
      <c r="CAR127" s="323"/>
      <c r="CAS127" s="323"/>
      <c r="CAT127" s="323"/>
      <c r="CAU127" s="323"/>
      <c r="CAV127" s="323"/>
      <c r="CAW127" s="323"/>
      <c r="CAX127" s="323"/>
      <c r="CAY127" s="323"/>
      <c r="CAZ127" s="323"/>
      <c r="CBA127" s="323"/>
      <c r="CBB127" s="323"/>
      <c r="CBC127" s="323"/>
      <c r="CBD127" s="323"/>
      <c r="CBE127" s="323"/>
      <c r="CBF127" s="323"/>
      <c r="CBG127" s="323"/>
      <c r="CBH127" s="323"/>
      <c r="CBI127" s="323"/>
      <c r="CBJ127" s="323"/>
      <c r="CBK127" s="323"/>
      <c r="CBL127" s="323"/>
      <c r="CBM127" s="323"/>
      <c r="CBN127" s="323"/>
      <c r="CBO127" s="323"/>
      <c r="CBP127" s="323"/>
      <c r="CBQ127" s="323"/>
      <c r="CBR127" s="323"/>
      <c r="CBS127" s="323"/>
      <c r="CBT127" s="323"/>
      <c r="CBU127" s="323"/>
      <c r="CBV127" s="323"/>
      <c r="CBW127" s="323"/>
      <c r="CBX127" s="323"/>
      <c r="CBY127" s="323"/>
      <c r="CBZ127" s="323"/>
      <c r="CCA127" s="323"/>
      <c r="CCB127" s="323"/>
      <c r="CCC127" s="323"/>
      <c r="CCD127" s="323"/>
      <c r="CCE127" s="323"/>
      <c r="CCF127" s="323"/>
      <c r="CCG127" s="323"/>
      <c r="CCH127" s="323"/>
      <c r="CCI127" s="323"/>
      <c r="CCJ127" s="323"/>
      <c r="CCK127" s="323"/>
      <c r="CCL127" s="323"/>
      <c r="CCM127" s="323"/>
      <c r="CCN127" s="323"/>
      <c r="CCO127" s="323"/>
      <c r="CCP127" s="323"/>
      <c r="CCQ127" s="323"/>
      <c r="CCR127" s="323"/>
      <c r="CCS127" s="323"/>
      <c r="CCT127" s="323"/>
      <c r="CCU127" s="323"/>
      <c r="CCV127" s="323"/>
      <c r="CCW127" s="323"/>
      <c r="CCX127" s="323"/>
      <c r="CCY127" s="323"/>
      <c r="CCZ127" s="323"/>
      <c r="CDA127" s="323"/>
      <c r="CDB127" s="323"/>
      <c r="CDC127" s="323"/>
      <c r="CDD127" s="323"/>
      <c r="CDE127" s="323"/>
      <c r="CDF127" s="323"/>
      <c r="CDG127" s="323"/>
      <c r="CDH127" s="323"/>
      <c r="CDI127" s="323"/>
      <c r="CDJ127" s="323"/>
      <c r="CDK127" s="323"/>
      <c r="CDL127" s="323"/>
      <c r="CDM127" s="323"/>
      <c r="CDN127" s="323"/>
      <c r="CDO127" s="323"/>
      <c r="CDP127" s="323"/>
      <c r="CDQ127" s="323"/>
      <c r="CDR127" s="323"/>
      <c r="CDS127" s="323"/>
      <c r="CDT127" s="323"/>
      <c r="CDU127" s="323"/>
      <c r="CDV127" s="323"/>
      <c r="CDW127" s="323"/>
      <c r="CDX127" s="323"/>
      <c r="CDY127" s="323"/>
      <c r="CDZ127" s="323"/>
      <c r="CEA127" s="323"/>
      <c r="CEB127" s="323"/>
      <c r="CEC127" s="323"/>
      <c r="CED127" s="323"/>
      <c r="CEE127" s="323"/>
      <c r="CEF127" s="323"/>
      <c r="CEG127" s="323"/>
      <c r="CEH127" s="323"/>
      <c r="CEI127" s="323"/>
      <c r="CEJ127" s="323"/>
      <c r="CEK127" s="323"/>
      <c r="CEL127" s="323"/>
      <c r="CEM127" s="323"/>
      <c r="CEN127" s="323"/>
      <c r="CEO127" s="323"/>
      <c r="CEP127" s="323"/>
      <c r="CEQ127" s="323"/>
      <c r="CER127" s="323"/>
      <c r="CES127" s="323"/>
      <c r="CET127" s="323"/>
      <c r="CEU127" s="323"/>
      <c r="CEV127" s="323"/>
      <c r="CEW127" s="323"/>
      <c r="CEX127" s="323"/>
      <c r="CEY127" s="323"/>
      <c r="CEZ127" s="323"/>
      <c r="CFA127" s="323"/>
      <c r="CFB127" s="323"/>
      <c r="CFC127" s="323"/>
      <c r="CFD127" s="323"/>
      <c r="CFE127" s="323"/>
      <c r="CFF127" s="323"/>
      <c r="CFG127" s="323"/>
      <c r="CFH127" s="323"/>
      <c r="CFI127" s="323"/>
      <c r="CFJ127" s="323"/>
      <c r="CFK127" s="323"/>
      <c r="CFL127" s="323"/>
      <c r="CFM127" s="323"/>
      <c r="CFN127" s="323"/>
      <c r="CFO127" s="323"/>
      <c r="CFP127" s="323"/>
      <c r="CFQ127" s="323"/>
      <c r="CFR127" s="323"/>
      <c r="CFS127" s="323"/>
      <c r="CFT127" s="323"/>
      <c r="CFU127" s="323"/>
      <c r="CFV127" s="323"/>
      <c r="CFW127" s="323"/>
      <c r="CFX127" s="323"/>
      <c r="CFY127" s="323"/>
      <c r="CFZ127" s="323"/>
      <c r="CGA127" s="323"/>
      <c r="CGB127" s="323"/>
      <c r="CGC127" s="323"/>
      <c r="CGD127" s="323"/>
      <c r="CGE127" s="323"/>
      <c r="CGF127" s="323"/>
      <c r="CGG127" s="323"/>
      <c r="CGH127" s="323"/>
      <c r="CGI127" s="323"/>
      <c r="CGJ127" s="323"/>
      <c r="CGK127" s="323"/>
      <c r="CGL127" s="323"/>
      <c r="CGM127" s="323"/>
      <c r="CGN127" s="323"/>
      <c r="CGO127" s="323"/>
      <c r="CGP127" s="323"/>
      <c r="CGQ127" s="323"/>
      <c r="CGR127" s="323"/>
      <c r="CGS127" s="323"/>
      <c r="CGT127" s="323"/>
      <c r="CGU127" s="323"/>
      <c r="CGV127" s="323"/>
      <c r="CGW127" s="323"/>
      <c r="CGX127" s="323"/>
      <c r="CGY127" s="323"/>
      <c r="CGZ127" s="323"/>
      <c r="CHA127" s="323"/>
      <c r="CHB127" s="323"/>
      <c r="CHC127" s="323"/>
      <c r="CHD127" s="323"/>
      <c r="CHE127" s="323"/>
      <c r="CHF127" s="323"/>
      <c r="CHG127" s="323"/>
      <c r="CHH127" s="323"/>
      <c r="CHI127" s="323"/>
      <c r="CHJ127" s="323"/>
      <c r="CHK127" s="323"/>
      <c r="CHL127" s="323"/>
      <c r="CHM127" s="323"/>
      <c r="CHN127" s="323"/>
      <c r="CHO127" s="323"/>
      <c r="CHP127" s="323"/>
      <c r="CHQ127" s="323"/>
      <c r="CHR127" s="323"/>
      <c r="CHS127" s="323"/>
      <c r="CHT127" s="323"/>
      <c r="CHU127" s="323"/>
      <c r="CHV127" s="323"/>
      <c r="CHW127" s="323"/>
      <c r="CHX127" s="323"/>
      <c r="CHY127" s="323"/>
      <c r="CHZ127" s="323"/>
      <c r="CIA127" s="323"/>
      <c r="CIB127" s="323"/>
      <c r="CIC127" s="323"/>
      <c r="CID127" s="323"/>
      <c r="CIE127" s="323"/>
      <c r="CIF127" s="323"/>
      <c r="CIG127" s="323"/>
      <c r="CIH127" s="323"/>
      <c r="CII127" s="323"/>
      <c r="CIJ127" s="323"/>
      <c r="CIK127" s="323"/>
      <c r="CIL127" s="323"/>
      <c r="CIM127" s="323"/>
      <c r="CIN127" s="323"/>
      <c r="CIO127" s="323"/>
      <c r="CIP127" s="323"/>
      <c r="CIQ127" s="323"/>
      <c r="CIR127" s="323"/>
      <c r="CIS127" s="323"/>
      <c r="CIT127" s="323"/>
      <c r="CIU127" s="323"/>
      <c r="CIV127" s="323"/>
      <c r="CIW127" s="323"/>
      <c r="CIX127" s="323"/>
      <c r="CIY127" s="323"/>
      <c r="CIZ127" s="323"/>
      <c r="CJA127" s="323"/>
      <c r="CJB127" s="323"/>
      <c r="CJC127" s="323"/>
      <c r="CJD127" s="323"/>
      <c r="CJE127" s="323"/>
      <c r="CJF127" s="323"/>
      <c r="CJG127" s="323"/>
      <c r="CJH127" s="323"/>
      <c r="CJI127" s="323"/>
      <c r="CJJ127" s="323"/>
      <c r="CJK127" s="323"/>
      <c r="CJL127" s="323"/>
      <c r="CJM127" s="323"/>
      <c r="CJN127" s="323"/>
      <c r="CJO127" s="323"/>
      <c r="CJP127" s="323"/>
      <c r="CJQ127" s="323"/>
      <c r="CJR127" s="323"/>
      <c r="CJS127" s="323"/>
      <c r="CJT127" s="323"/>
      <c r="CJU127" s="323"/>
      <c r="CJV127" s="323"/>
      <c r="CJW127" s="323"/>
      <c r="CJX127" s="323"/>
      <c r="CJY127" s="323"/>
      <c r="CJZ127" s="323"/>
      <c r="CKA127" s="323"/>
      <c r="CKB127" s="323"/>
      <c r="CKC127" s="323"/>
      <c r="CKD127" s="323"/>
      <c r="CKE127" s="323"/>
      <c r="CKF127" s="323"/>
      <c r="CKG127" s="323"/>
      <c r="CKH127" s="323"/>
      <c r="CKI127" s="323"/>
      <c r="CKJ127" s="323"/>
      <c r="CKK127" s="323"/>
      <c r="CKL127" s="323"/>
      <c r="CKM127" s="323"/>
      <c r="CKN127" s="323"/>
      <c r="CKO127" s="323"/>
      <c r="CKP127" s="323"/>
      <c r="CKQ127" s="323"/>
      <c r="CKR127" s="323"/>
      <c r="CKS127" s="323"/>
      <c r="CKT127" s="323"/>
      <c r="CKU127" s="323"/>
      <c r="CKV127" s="323"/>
      <c r="CKW127" s="323"/>
      <c r="CKX127" s="323"/>
      <c r="CKY127" s="323"/>
      <c r="CKZ127" s="323"/>
      <c r="CLA127" s="323"/>
      <c r="CLB127" s="323"/>
      <c r="CLC127" s="323"/>
      <c r="CLD127" s="323"/>
      <c r="CLE127" s="323"/>
      <c r="CLF127" s="323"/>
      <c r="CLG127" s="323"/>
      <c r="CLH127" s="323"/>
      <c r="CLI127" s="323"/>
      <c r="CLJ127" s="323"/>
      <c r="CLK127" s="323"/>
      <c r="CLL127" s="323"/>
      <c r="CLM127" s="323"/>
      <c r="CLN127" s="323"/>
      <c r="CLO127" s="323"/>
      <c r="CLP127" s="323"/>
      <c r="CLQ127" s="323"/>
      <c r="CLR127" s="323"/>
      <c r="CLS127" s="323"/>
      <c r="CLT127" s="323"/>
      <c r="CLU127" s="323"/>
      <c r="CLV127" s="323"/>
      <c r="CLW127" s="323"/>
      <c r="CLX127" s="323"/>
      <c r="CLY127" s="323"/>
      <c r="CLZ127" s="323"/>
      <c r="CMA127" s="323"/>
      <c r="CMB127" s="323"/>
      <c r="CMC127" s="323"/>
      <c r="CMD127" s="323"/>
      <c r="CME127" s="323"/>
      <c r="CMF127" s="323"/>
      <c r="CMG127" s="323"/>
      <c r="CMH127" s="323"/>
      <c r="CMI127" s="323"/>
      <c r="CMJ127" s="323"/>
      <c r="CMK127" s="323"/>
      <c r="CML127" s="323"/>
      <c r="CMM127" s="323"/>
      <c r="CMN127" s="323"/>
      <c r="CMO127" s="323"/>
      <c r="CMP127" s="323"/>
      <c r="CMQ127" s="323"/>
      <c r="CMR127" s="323"/>
      <c r="CMS127" s="323"/>
      <c r="CMT127" s="323"/>
      <c r="CMU127" s="323"/>
      <c r="CMV127" s="323"/>
      <c r="CMW127" s="323"/>
      <c r="CMX127" s="323"/>
      <c r="CMY127" s="323"/>
      <c r="CMZ127" s="323"/>
      <c r="CNA127" s="323"/>
      <c r="CNB127" s="323"/>
      <c r="CNC127" s="323"/>
      <c r="CND127" s="323"/>
      <c r="CNE127" s="323"/>
      <c r="CNF127" s="323"/>
      <c r="CNG127" s="323"/>
      <c r="CNH127" s="323"/>
      <c r="CNI127" s="323"/>
      <c r="CNJ127" s="323"/>
      <c r="CNK127" s="323"/>
      <c r="CNL127" s="323"/>
      <c r="CNM127" s="323"/>
      <c r="CNN127" s="323"/>
      <c r="CNO127" s="323"/>
      <c r="CNP127" s="323"/>
      <c r="CNQ127" s="323"/>
      <c r="CNR127" s="323"/>
      <c r="CNS127" s="323"/>
      <c r="CNT127" s="323"/>
      <c r="CNU127" s="323"/>
      <c r="CNV127" s="323"/>
      <c r="CNW127" s="323"/>
      <c r="CNX127" s="323"/>
      <c r="CNY127" s="323"/>
      <c r="CNZ127" s="323"/>
      <c r="COA127" s="323"/>
      <c r="COB127" s="323"/>
      <c r="COC127" s="323"/>
      <c r="COD127" s="323"/>
      <c r="COE127" s="323"/>
      <c r="COF127" s="323"/>
      <c r="COG127" s="323"/>
      <c r="COH127" s="323"/>
      <c r="COI127" s="323"/>
      <c r="COJ127" s="323"/>
      <c r="COK127" s="323"/>
      <c r="COL127" s="323"/>
      <c r="COM127" s="323"/>
      <c r="CON127" s="323"/>
      <c r="COO127" s="323"/>
      <c r="COP127" s="323"/>
      <c r="COQ127" s="323"/>
      <c r="COR127" s="323"/>
      <c r="COS127" s="323"/>
      <c r="COT127" s="323"/>
      <c r="COU127" s="323"/>
      <c r="COV127" s="323"/>
      <c r="COW127" s="323"/>
      <c r="COX127" s="323"/>
      <c r="COY127" s="323"/>
      <c r="COZ127" s="323"/>
      <c r="CPA127" s="323"/>
      <c r="CPB127" s="323"/>
      <c r="CPC127" s="323"/>
      <c r="CPD127" s="323"/>
      <c r="CPE127" s="323"/>
      <c r="CPF127" s="323"/>
      <c r="CPG127" s="323"/>
      <c r="CPH127" s="323"/>
      <c r="CPI127" s="323"/>
      <c r="CPJ127" s="323"/>
      <c r="CPK127" s="323"/>
      <c r="CPL127" s="323"/>
      <c r="CPM127" s="323"/>
      <c r="CPN127" s="323"/>
      <c r="CPO127" s="323"/>
      <c r="CPP127" s="323"/>
      <c r="CPQ127" s="323"/>
      <c r="CPR127" s="323"/>
      <c r="CPS127" s="323"/>
      <c r="CPT127" s="323"/>
      <c r="CPU127" s="323"/>
      <c r="CPV127" s="323"/>
      <c r="CPW127" s="323"/>
      <c r="CPX127" s="323"/>
      <c r="CPY127" s="323"/>
      <c r="CPZ127" s="323"/>
      <c r="CQA127" s="323"/>
      <c r="CQB127" s="323"/>
      <c r="CQC127" s="323"/>
      <c r="CQD127" s="323"/>
      <c r="CQE127" s="323"/>
      <c r="CQF127" s="323"/>
      <c r="CQG127" s="323"/>
      <c r="CQH127" s="323"/>
      <c r="CQI127" s="323"/>
      <c r="CQJ127" s="323"/>
      <c r="CQK127" s="323"/>
      <c r="CQL127" s="323"/>
      <c r="CQM127" s="323"/>
      <c r="CQN127" s="323"/>
      <c r="CQO127" s="323"/>
      <c r="CQP127" s="323"/>
      <c r="CQQ127" s="323"/>
      <c r="CQR127" s="323"/>
      <c r="CQS127" s="323"/>
      <c r="CQT127" s="323"/>
      <c r="CQU127" s="323"/>
      <c r="CQV127" s="323"/>
      <c r="CQW127" s="323"/>
      <c r="CQX127" s="323"/>
      <c r="CQY127" s="323"/>
      <c r="CQZ127" s="323"/>
      <c r="CRA127" s="323"/>
      <c r="CRB127" s="323"/>
      <c r="CRC127" s="323"/>
      <c r="CRD127" s="323"/>
      <c r="CRE127" s="323"/>
      <c r="CRF127" s="323"/>
      <c r="CRG127" s="323"/>
      <c r="CRH127" s="323"/>
      <c r="CRI127" s="323"/>
      <c r="CRJ127" s="323"/>
      <c r="CRK127" s="323"/>
      <c r="CRL127" s="323"/>
      <c r="CRM127" s="323"/>
      <c r="CRN127" s="323"/>
      <c r="CRO127" s="323"/>
      <c r="CRP127" s="323"/>
      <c r="CRQ127" s="323"/>
      <c r="CRR127" s="323"/>
      <c r="CRS127" s="323"/>
      <c r="CRT127" s="323"/>
      <c r="CRU127" s="323"/>
      <c r="CRV127" s="323"/>
      <c r="CRW127" s="323"/>
      <c r="CRX127" s="323"/>
      <c r="CRY127" s="323"/>
      <c r="CRZ127" s="323"/>
      <c r="CSA127" s="323"/>
      <c r="CSB127" s="323"/>
      <c r="CSC127" s="323"/>
      <c r="CSD127" s="323"/>
      <c r="CSE127" s="323"/>
      <c r="CSF127" s="323"/>
      <c r="CSG127" s="323"/>
      <c r="CSH127" s="323"/>
      <c r="CSI127" s="323"/>
      <c r="CSJ127" s="323"/>
      <c r="CSK127" s="323"/>
      <c r="CSL127" s="323"/>
      <c r="CSM127" s="323"/>
      <c r="CSN127" s="323"/>
      <c r="CSO127" s="323"/>
      <c r="CSP127" s="323"/>
      <c r="CSQ127" s="323"/>
      <c r="CSR127" s="323"/>
      <c r="CSS127" s="323"/>
      <c r="CST127" s="323"/>
      <c r="CSU127" s="323"/>
      <c r="CSV127" s="323"/>
      <c r="CSW127" s="323"/>
      <c r="CSX127" s="323"/>
      <c r="CSY127" s="323"/>
      <c r="CSZ127" s="323"/>
      <c r="CTA127" s="323"/>
      <c r="CTB127" s="323"/>
      <c r="CTC127" s="323"/>
      <c r="CTD127" s="323"/>
      <c r="CTE127" s="323"/>
      <c r="CTF127" s="323"/>
      <c r="CTG127" s="323"/>
      <c r="CTH127" s="323"/>
      <c r="CTI127" s="323"/>
      <c r="CTJ127" s="323"/>
      <c r="CTK127" s="323"/>
      <c r="CTL127" s="323"/>
      <c r="CTM127" s="323"/>
      <c r="CTN127" s="323"/>
      <c r="CTO127" s="323"/>
      <c r="CTP127" s="323"/>
      <c r="CTQ127" s="323"/>
      <c r="CTR127" s="323"/>
      <c r="CTS127" s="323"/>
      <c r="CTT127" s="323"/>
      <c r="CTU127" s="323"/>
      <c r="CTV127" s="323"/>
      <c r="CTW127" s="323"/>
      <c r="CTX127" s="323"/>
      <c r="CTY127" s="323"/>
      <c r="CTZ127" s="323"/>
      <c r="CUA127" s="323"/>
      <c r="CUB127" s="323"/>
      <c r="CUC127" s="323"/>
      <c r="CUD127" s="323"/>
      <c r="CUE127" s="323"/>
      <c r="CUF127" s="323"/>
      <c r="CUG127" s="323"/>
      <c r="CUH127" s="323"/>
      <c r="CUI127" s="323"/>
      <c r="CUJ127" s="323"/>
      <c r="CUK127" s="323"/>
      <c r="CUL127" s="323"/>
      <c r="CUM127" s="323"/>
      <c r="CUN127" s="323"/>
      <c r="CUO127" s="323"/>
      <c r="CUP127" s="323"/>
      <c r="CUQ127" s="323"/>
      <c r="CUR127" s="323"/>
      <c r="CUS127" s="323"/>
      <c r="CUT127" s="323"/>
      <c r="CUU127" s="323"/>
      <c r="CUV127" s="323"/>
      <c r="CUW127" s="323"/>
      <c r="CUX127" s="323"/>
      <c r="CUY127" s="323"/>
      <c r="CUZ127" s="323"/>
      <c r="CVA127" s="323"/>
      <c r="CVB127" s="323"/>
      <c r="CVC127" s="323"/>
      <c r="CVD127" s="323"/>
      <c r="CVE127" s="323"/>
      <c r="CVF127" s="323"/>
      <c r="CVG127" s="323"/>
      <c r="CVH127" s="323"/>
      <c r="CVI127" s="323"/>
      <c r="CVJ127" s="323"/>
      <c r="CVK127" s="323"/>
      <c r="CVL127" s="323"/>
      <c r="CVM127" s="323"/>
      <c r="CVN127" s="323"/>
      <c r="CVO127" s="323"/>
      <c r="CVP127" s="323"/>
      <c r="CVQ127" s="323"/>
      <c r="CVR127" s="323"/>
      <c r="CVS127" s="323"/>
      <c r="CVT127" s="323"/>
      <c r="CVU127" s="323"/>
      <c r="CVV127" s="323"/>
      <c r="CVW127" s="323"/>
      <c r="CVX127" s="323"/>
      <c r="CVY127" s="323"/>
      <c r="CVZ127" s="323"/>
      <c r="CWA127" s="323"/>
      <c r="CWB127" s="323"/>
      <c r="CWC127" s="323"/>
      <c r="CWD127" s="323"/>
      <c r="CWE127" s="323"/>
      <c r="CWF127" s="323"/>
      <c r="CWG127" s="323"/>
      <c r="CWH127" s="323"/>
      <c r="CWI127" s="323"/>
      <c r="CWJ127" s="323"/>
      <c r="CWK127" s="323"/>
      <c r="CWL127" s="323"/>
      <c r="CWM127" s="323"/>
      <c r="CWN127" s="323"/>
      <c r="CWO127" s="323"/>
      <c r="CWP127" s="323"/>
      <c r="CWQ127" s="323"/>
      <c r="CWR127" s="323"/>
      <c r="CWS127" s="323"/>
      <c r="CWT127" s="323"/>
      <c r="CWU127" s="323"/>
      <c r="CWV127" s="323"/>
      <c r="CWW127" s="323"/>
      <c r="CWX127" s="323"/>
      <c r="CWY127" s="323"/>
      <c r="CWZ127" s="323"/>
      <c r="CXA127" s="323"/>
      <c r="CXB127" s="323"/>
      <c r="CXC127" s="323"/>
      <c r="CXD127" s="323"/>
      <c r="CXE127" s="323"/>
      <c r="CXF127" s="323"/>
      <c r="CXG127" s="323"/>
      <c r="CXH127" s="323"/>
      <c r="CXI127" s="323"/>
      <c r="CXJ127" s="323"/>
      <c r="CXK127" s="323"/>
      <c r="CXL127" s="323"/>
      <c r="CXM127" s="323"/>
      <c r="CXN127" s="323"/>
      <c r="CXO127" s="323"/>
      <c r="CXP127" s="323"/>
      <c r="CXQ127" s="323"/>
      <c r="CXR127" s="323"/>
      <c r="CXS127" s="323"/>
      <c r="CXT127" s="323"/>
      <c r="CXU127" s="323"/>
      <c r="CXV127" s="323"/>
      <c r="CXW127" s="323"/>
      <c r="CXX127" s="323"/>
      <c r="CXY127" s="323"/>
      <c r="CXZ127" s="323"/>
      <c r="CYA127" s="323"/>
      <c r="CYB127" s="323"/>
      <c r="CYC127" s="323"/>
      <c r="CYD127" s="323"/>
      <c r="CYE127" s="323"/>
      <c r="CYF127" s="323"/>
      <c r="CYG127" s="323"/>
      <c r="CYH127" s="323"/>
      <c r="CYI127" s="323"/>
      <c r="CYJ127" s="323"/>
      <c r="CYK127" s="323"/>
      <c r="CYL127" s="323"/>
      <c r="CYM127" s="323"/>
      <c r="CYN127" s="323"/>
      <c r="CYO127" s="323"/>
      <c r="CYP127" s="323"/>
      <c r="CYQ127" s="323"/>
      <c r="CYR127" s="323"/>
      <c r="CYS127" s="323"/>
      <c r="CYT127" s="323"/>
      <c r="CYU127" s="323"/>
      <c r="CYV127" s="323"/>
      <c r="CYW127" s="323"/>
      <c r="CYX127" s="323"/>
      <c r="CYY127" s="323"/>
      <c r="CYZ127" s="323"/>
      <c r="CZA127" s="323"/>
      <c r="CZB127" s="323"/>
      <c r="CZC127" s="323"/>
      <c r="CZD127" s="323"/>
      <c r="CZE127" s="323"/>
      <c r="CZF127" s="323"/>
      <c r="CZG127" s="323"/>
      <c r="CZH127" s="323"/>
      <c r="CZI127" s="323"/>
      <c r="CZJ127" s="323"/>
      <c r="CZK127" s="323"/>
      <c r="CZL127" s="323"/>
      <c r="CZM127" s="323"/>
      <c r="CZN127" s="323"/>
      <c r="CZO127" s="323"/>
      <c r="CZP127" s="323"/>
      <c r="CZQ127" s="323"/>
      <c r="CZR127" s="323"/>
      <c r="CZS127" s="323"/>
      <c r="CZT127" s="323"/>
      <c r="CZU127" s="323"/>
      <c r="CZV127" s="323"/>
      <c r="CZW127" s="323"/>
      <c r="CZX127" s="323"/>
      <c r="CZY127" s="323"/>
      <c r="CZZ127" s="323"/>
      <c r="DAA127" s="323"/>
      <c r="DAB127" s="323"/>
      <c r="DAC127" s="323"/>
      <c r="DAD127" s="323"/>
      <c r="DAE127" s="323"/>
      <c r="DAF127" s="323"/>
      <c r="DAG127" s="323"/>
      <c r="DAH127" s="323"/>
      <c r="DAI127" s="323"/>
      <c r="DAJ127" s="323"/>
      <c r="DAK127" s="323"/>
      <c r="DAL127" s="323"/>
      <c r="DAM127" s="323"/>
      <c r="DAN127" s="323"/>
      <c r="DAO127" s="323"/>
      <c r="DAP127" s="323"/>
      <c r="DAQ127" s="323"/>
      <c r="DAR127" s="323"/>
      <c r="DAS127" s="323"/>
      <c r="DAT127" s="323"/>
      <c r="DAU127" s="323"/>
      <c r="DAV127" s="323"/>
      <c r="DAW127" s="323"/>
      <c r="DAX127" s="323"/>
      <c r="DAY127" s="323"/>
      <c r="DAZ127" s="323"/>
      <c r="DBA127" s="323"/>
      <c r="DBB127" s="323"/>
      <c r="DBC127" s="323"/>
      <c r="DBD127" s="323"/>
      <c r="DBE127" s="323"/>
      <c r="DBF127" s="323"/>
      <c r="DBG127" s="323"/>
      <c r="DBH127" s="323"/>
      <c r="DBI127" s="323"/>
      <c r="DBJ127" s="323"/>
      <c r="DBK127" s="323"/>
      <c r="DBL127" s="323"/>
      <c r="DBM127" s="323"/>
      <c r="DBN127" s="323"/>
      <c r="DBO127" s="323"/>
      <c r="DBP127" s="323"/>
      <c r="DBQ127" s="323"/>
      <c r="DBR127" s="323"/>
      <c r="DBS127" s="323"/>
      <c r="DBT127" s="323"/>
      <c r="DBU127" s="323"/>
      <c r="DBV127" s="323"/>
      <c r="DBW127" s="323"/>
      <c r="DBX127" s="323"/>
      <c r="DBY127" s="323"/>
      <c r="DBZ127" s="323"/>
      <c r="DCA127" s="323"/>
      <c r="DCB127" s="323"/>
      <c r="DCC127" s="323"/>
      <c r="DCD127" s="323"/>
      <c r="DCE127" s="323"/>
      <c r="DCF127" s="323"/>
      <c r="DCG127" s="323"/>
      <c r="DCH127" s="323"/>
      <c r="DCI127" s="323"/>
      <c r="DCJ127" s="323"/>
      <c r="DCK127" s="323"/>
      <c r="DCL127" s="323"/>
      <c r="DCM127" s="323"/>
      <c r="DCN127" s="323"/>
      <c r="DCO127" s="323"/>
      <c r="DCP127" s="323"/>
      <c r="DCQ127" s="323"/>
      <c r="DCR127" s="323"/>
      <c r="DCS127" s="323"/>
      <c r="DCT127" s="323"/>
      <c r="DCU127" s="323"/>
      <c r="DCV127" s="323"/>
      <c r="DCW127" s="323"/>
      <c r="DCX127" s="323"/>
      <c r="DCY127" s="323"/>
      <c r="DCZ127" s="323"/>
      <c r="DDA127" s="323"/>
      <c r="DDB127" s="323"/>
      <c r="DDC127" s="323"/>
      <c r="DDD127" s="323"/>
      <c r="DDE127" s="323"/>
      <c r="DDF127" s="323"/>
      <c r="DDG127" s="323"/>
      <c r="DDH127" s="323"/>
      <c r="DDI127" s="323"/>
      <c r="DDJ127" s="323"/>
      <c r="DDK127" s="323"/>
      <c r="DDL127" s="323"/>
      <c r="DDM127" s="323"/>
      <c r="DDN127" s="323"/>
      <c r="DDO127" s="323"/>
      <c r="DDP127" s="323"/>
      <c r="DDQ127" s="323"/>
      <c r="DDR127" s="323"/>
      <c r="DDS127" s="323"/>
      <c r="DDT127" s="323"/>
      <c r="DDU127" s="323"/>
      <c r="DDV127" s="323"/>
      <c r="DDW127" s="323"/>
      <c r="DDX127" s="323"/>
      <c r="DDY127" s="323"/>
      <c r="DDZ127" s="323"/>
      <c r="DEA127" s="323"/>
      <c r="DEB127" s="323"/>
      <c r="DEC127" s="323"/>
      <c r="DED127" s="323"/>
      <c r="DEE127" s="323"/>
      <c r="DEF127" s="323"/>
      <c r="DEG127" s="323"/>
      <c r="DEH127" s="323"/>
      <c r="DEI127" s="323"/>
      <c r="DEJ127" s="323"/>
      <c r="DEK127" s="323"/>
      <c r="DEL127" s="323"/>
      <c r="DEM127" s="323"/>
      <c r="DEN127" s="323"/>
      <c r="DEO127" s="323"/>
      <c r="DEP127" s="323"/>
      <c r="DEQ127" s="323"/>
      <c r="DER127" s="323"/>
      <c r="DES127" s="323"/>
      <c r="DET127" s="323"/>
      <c r="DEU127" s="323"/>
      <c r="DEV127" s="323"/>
      <c r="DEW127" s="323"/>
      <c r="DEX127" s="323"/>
      <c r="DEY127" s="323"/>
      <c r="DEZ127" s="323"/>
      <c r="DFA127" s="323"/>
      <c r="DFB127" s="323"/>
      <c r="DFC127" s="323"/>
      <c r="DFD127" s="323"/>
      <c r="DFE127" s="323"/>
      <c r="DFF127" s="323"/>
      <c r="DFG127" s="323"/>
      <c r="DFH127" s="323"/>
      <c r="DFI127" s="323"/>
      <c r="DFJ127" s="323"/>
      <c r="DFK127" s="323"/>
      <c r="DFL127" s="323"/>
      <c r="DFM127" s="323"/>
      <c r="DFN127" s="323"/>
      <c r="DFO127" s="323"/>
      <c r="DFP127" s="323"/>
      <c r="DFQ127" s="323"/>
      <c r="DFR127" s="323"/>
      <c r="DFS127" s="323"/>
      <c r="DFT127" s="323"/>
      <c r="DFU127" s="323"/>
      <c r="DFV127" s="323"/>
      <c r="DFW127" s="323"/>
      <c r="DFX127" s="323"/>
      <c r="DFY127" s="323"/>
      <c r="DFZ127" s="323"/>
      <c r="DGA127" s="323"/>
      <c r="DGB127" s="323"/>
      <c r="DGC127" s="323"/>
      <c r="DGD127" s="323"/>
      <c r="DGE127" s="323"/>
      <c r="DGF127" s="323"/>
      <c r="DGG127" s="323"/>
      <c r="DGH127" s="323"/>
      <c r="DGI127" s="323"/>
      <c r="DGJ127" s="323"/>
      <c r="DGK127" s="323"/>
      <c r="DGL127" s="323"/>
      <c r="DGM127" s="323"/>
      <c r="DGN127" s="323"/>
      <c r="DGO127" s="323"/>
      <c r="DGP127" s="323"/>
      <c r="DGQ127" s="323"/>
      <c r="DGR127" s="323"/>
      <c r="DGS127" s="323"/>
      <c r="DGT127" s="323"/>
      <c r="DGU127" s="323"/>
      <c r="DGV127" s="323"/>
      <c r="DGW127" s="323"/>
      <c r="DGX127" s="323"/>
      <c r="DGY127" s="323"/>
      <c r="DGZ127" s="323"/>
      <c r="DHA127" s="323"/>
      <c r="DHB127" s="323"/>
      <c r="DHC127" s="323"/>
      <c r="DHD127" s="323"/>
      <c r="DHE127" s="323"/>
      <c r="DHF127" s="323"/>
      <c r="DHG127" s="323"/>
      <c r="DHH127" s="323"/>
      <c r="DHI127" s="323"/>
      <c r="DHJ127" s="323"/>
      <c r="DHK127" s="323"/>
      <c r="DHL127" s="323"/>
      <c r="DHM127" s="323"/>
      <c r="DHN127" s="323"/>
      <c r="DHO127" s="323"/>
      <c r="DHP127" s="323"/>
      <c r="DHQ127" s="323"/>
      <c r="DHR127" s="323"/>
      <c r="DHS127" s="323"/>
      <c r="DHT127" s="323"/>
      <c r="DHU127" s="323"/>
      <c r="DHV127" s="323"/>
      <c r="DHW127" s="323"/>
      <c r="DHX127" s="323"/>
      <c r="DHY127" s="323"/>
      <c r="DHZ127" s="323"/>
      <c r="DIA127" s="323"/>
      <c r="DIB127" s="323"/>
      <c r="DIC127" s="323"/>
      <c r="DID127" s="323"/>
      <c r="DIE127" s="323"/>
      <c r="DIF127" s="323"/>
      <c r="DIG127" s="323"/>
      <c r="DIH127" s="323"/>
      <c r="DII127" s="323"/>
      <c r="DIJ127" s="323"/>
      <c r="DIK127" s="323"/>
      <c r="DIL127" s="323"/>
      <c r="DIM127" s="323"/>
      <c r="DIN127" s="323"/>
      <c r="DIO127" s="323"/>
      <c r="DIP127" s="323"/>
      <c r="DIQ127" s="323"/>
      <c r="DIR127" s="323"/>
      <c r="DIS127" s="323"/>
      <c r="DIT127" s="323"/>
      <c r="DIU127" s="323"/>
      <c r="DIV127" s="323"/>
      <c r="DIW127" s="323"/>
      <c r="DIX127" s="323"/>
      <c r="DIY127" s="323"/>
      <c r="DIZ127" s="323"/>
      <c r="DJA127" s="323"/>
      <c r="DJB127" s="323"/>
      <c r="DJC127" s="323"/>
      <c r="DJD127" s="323"/>
      <c r="DJE127" s="323"/>
      <c r="DJF127" s="323"/>
      <c r="DJG127" s="323"/>
      <c r="DJH127" s="323"/>
      <c r="DJI127" s="323"/>
      <c r="DJJ127" s="323"/>
      <c r="DJK127" s="323"/>
      <c r="DJL127" s="323"/>
      <c r="DJM127" s="323"/>
      <c r="DJN127" s="323"/>
      <c r="DJO127" s="323"/>
      <c r="DJP127" s="323"/>
      <c r="DJQ127" s="323"/>
      <c r="DJR127" s="323"/>
      <c r="DJS127" s="323"/>
      <c r="DJT127" s="323"/>
      <c r="DJU127" s="323"/>
      <c r="DJV127" s="323"/>
      <c r="DJW127" s="323"/>
      <c r="DJX127" s="323"/>
      <c r="DJY127" s="323"/>
      <c r="DJZ127" s="323"/>
      <c r="DKA127" s="323"/>
      <c r="DKB127" s="323"/>
      <c r="DKC127" s="323"/>
      <c r="DKD127" s="323"/>
      <c r="DKE127" s="323"/>
      <c r="DKF127" s="323"/>
      <c r="DKG127" s="323"/>
      <c r="DKH127" s="323"/>
      <c r="DKI127" s="323"/>
      <c r="DKJ127" s="323"/>
      <c r="DKK127" s="323"/>
      <c r="DKL127" s="323"/>
      <c r="DKM127" s="323"/>
      <c r="DKN127" s="323"/>
      <c r="DKO127" s="323"/>
      <c r="DKP127" s="323"/>
      <c r="DKQ127" s="323"/>
      <c r="DKR127" s="323"/>
      <c r="DKS127" s="323"/>
      <c r="DKT127" s="323"/>
      <c r="DKU127" s="323"/>
      <c r="DKV127" s="323"/>
      <c r="DKW127" s="323"/>
      <c r="DKX127" s="323"/>
      <c r="DKY127" s="323"/>
      <c r="DKZ127" s="323"/>
      <c r="DLA127" s="323"/>
      <c r="DLB127" s="323"/>
      <c r="DLC127" s="323"/>
      <c r="DLD127" s="323"/>
      <c r="DLE127" s="323"/>
      <c r="DLF127" s="323"/>
      <c r="DLG127" s="323"/>
      <c r="DLH127" s="323"/>
      <c r="DLI127" s="323"/>
      <c r="DLJ127" s="323"/>
      <c r="DLK127" s="323"/>
      <c r="DLL127" s="323"/>
      <c r="DLM127" s="323"/>
      <c r="DLN127" s="323"/>
      <c r="DLO127" s="323"/>
      <c r="DLP127" s="323"/>
      <c r="DLQ127" s="323"/>
      <c r="DLR127" s="323"/>
      <c r="DLS127" s="323"/>
      <c r="DLT127" s="323"/>
      <c r="DLU127" s="323"/>
      <c r="DLV127" s="323"/>
      <c r="DLW127" s="323"/>
      <c r="DLX127" s="323"/>
      <c r="DLY127" s="323"/>
      <c r="DLZ127" s="323"/>
      <c r="DMA127" s="323"/>
      <c r="DMB127" s="323"/>
      <c r="DMC127" s="323"/>
      <c r="DMD127" s="323"/>
      <c r="DME127" s="323"/>
      <c r="DMF127" s="323"/>
      <c r="DMG127" s="323"/>
      <c r="DMH127" s="323"/>
      <c r="DMI127" s="323"/>
      <c r="DMJ127" s="323"/>
      <c r="DMK127" s="323"/>
      <c r="DML127" s="323"/>
      <c r="DMM127" s="323"/>
      <c r="DMN127" s="323"/>
      <c r="DMO127" s="323"/>
      <c r="DMP127" s="323"/>
      <c r="DMQ127" s="323"/>
      <c r="DMR127" s="323"/>
      <c r="DMS127" s="323"/>
      <c r="DMT127" s="323"/>
      <c r="DMU127" s="323"/>
      <c r="DMV127" s="323"/>
      <c r="DMW127" s="323"/>
      <c r="DMX127" s="323"/>
      <c r="DMY127" s="323"/>
      <c r="DMZ127" s="323"/>
      <c r="DNA127" s="323"/>
      <c r="DNB127" s="323"/>
      <c r="DNC127" s="323"/>
      <c r="DND127" s="323"/>
      <c r="DNE127" s="323"/>
      <c r="DNF127" s="323"/>
      <c r="DNG127" s="323"/>
      <c r="DNH127" s="323"/>
      <c r="DNI127" s="323"/>
      <c r="DNJ127" s="323"/>
      <c r="DNK127" s="323"/>
      <c r="DNL127" s="323"/>
      <c r="DNM127" s="323"/>
      <c r="DNN127" s="323"/>
      <c r="DNO127" s="323"/>
      <c r="DNP127" s="323"/>
      <c r="DNQ127" s="323"/>
      <c r="DNR127" s="323"/>
      <c r="DNS127" s="323"/>
      <c r="DNT127" s="323"/>
      <c r="DNU127" s="323"/>
      <c r="DNV127" s="323"/>
      <c r="DNW127" s="323"/>
      <c r="DNX127" s="323"/>
      <c r="DNY127" s="323"/>
      <c r="DNZ127" s="323"/>
      <c r="DOA127" s="323"/>
      <c r="DOB127" s="323"/>
      <c r="DOC127" s="323"/>
      <c r="DOD127" s="323"/>
      <c r="DOE127" s="323"/>
      <c r="DOF127" s="323"/>
      <c r="DOG127" s="323"/>
      <c r="DOH127" s="323"/>
      <c r="DOI127" s="323"/>
      <c r="DOJ127" s="323"/>
      <c r="DOK127" s="323"/>
      <c r="DOL127" s="323"/>
      <c r="DOM127" s="323"/>
      <c r="DON127" s="323"/>
      <c r="DOO127" s="323"/>
      <c r="DOP127" s="323"/>
      <c r="DOQ127" s="323"/>
      <c r="DOR127" s="323"/>
      <c r="DOS127" s="323"/>
      <c r="DOT127" s="323"/>
      <c r="DOU127" s="323"/>
      <c r="DOV127" s="323"/>
      <c r="DOW127" s="323"/>
      <c r="DOX127" s="323"/>
      <c r="DOY127" s="323"/>
      <c r="DOZ127" s="323"/>
      <c r="DPA127" s="323"/>
      <c r="DPB127" s="323"/>
      <c r="DPC127" s="323"/>
      <c r="DPD127" s="323"/>
      <c r="DPE127" s="323"/>
      <c r="DPF127" s="323"/>
      <c r="DPG127" s="323"/>
      <c r="DPH127" s="323"/>
      <c r="DPI127" s="323"/>
      <c r="DPJ127" s="323"/>
      <c r="DPK127" s="323"/>
      <c r="DPL127" s="323"/>
      <c r="DPM127" s="323"/>
      <c r="DPN127" s="323"/>
      <c r="DPO127" s="323"/>
      <c r="DPP127" s="323"/>
      <c r="DPQ127" s="323"/>
      <c r="DPR127" s="323"/>
      <c r="DPS127" s="323"/>
      <c r="DPT127" s="323"/>
      <c r="DPU127" s="323"/>
      <c r="DPV127" s="323"/>
      <c r="DPW127" s="323"/>
      <c r="DPX127" s="323"/>
      <c r="DPY127" s="323"/>
      <c r="DPZ127" s="323"/>
      <c r="DQA127" s="323"/>
      <c r="DQB127" s="323"/>
      <c r="DQC127" s="323"/>
      <c r="DQD127" s="323"/>
      <c r="DQE127" s="323"/>
      <c r="DQF127" s="323"/>
      <c r="DQG127" s="323"/>
      <c r="DQH127" s="323"/>
      <c r="DQI127" s="323"/>
      <c r="DQJ127" s="323"/>
      <c r="DQK127" s="323"/>
      <c r="DQL127" s="323"/>
      <c r="DQM127" s="323"/>
      <c r="DQN127" s="323"/>
      <c r="DQO127" s="323"/>
      <c r="DQP127" s="323"/>
      <c r="DQQ127" s="323"/>
      <c r="DQR127" s="323"/>
      <c r="DQS127" s="323"/>
      <c r="DQT127" s="323"/>
      <c r="DQU127" s="323"/>
      <c r="DQV127" s="323"/>
      <c r="DQW127" s="323"/>
      <c r="DQX127" s="323"/>
      <c r="DQY127" s="323"/>
      <c r="DQZ127" s="323"/>
      <c r="DRA127" s="323"/>
      <c r="DRB127" s="323"/>
      <c r="DRC127" s="323"/>
      <c r="DRD127" s="323"/>
      <c r="DRE127" s="323"/>
      <c r="DRF127" s="323"/>
      <c r="DRG127" s="323"/>
      <c r="DRH127" s="323"/>
      <c r="DRI127" s="323"/>
      <c r="DRJ127" s="323"/>
      <c r="DRK127" s="323"/>
      <c r="DRL127" s="323"/>
      <c r="DRM127" s="323"/>
      <c r="DRN127" s="323"/>
      <c r="DRO127" s="323"/>
      <c r="DRP127" s="323"/>
      <c r="DRQ127" s="323"/>
      <c r="DRR127" s="323"/>
      <c r="DRS127" s="323"/>
      <c r="DRT127" s="323"/>
      <c r="DRU127" s="323"/>
      <c r="DRV127" s="323"/>
      <c r="DRW127" s="323"/>
      <c r="DRX127" s="323"/>
      <c r="DRY127" s="323"/>
      <c r="DRZ127" s="323"/>
      <c r="DSA127" s="323"/>
      <c r="DSB127" s="323"/>
      <c r="DSC127" s="323"/>
      <c r="DSD127" s="323"/>
      <c r="DSE127" s="323"/>
      <c r="DSF127" s="323"/>
      <c r="DSG127" s="323"/>
      <c r="DSH127" s="323"/>
      <c r="DSI127" s="323"/>
      <c r="DSJ127" s="323"/>
      <c r="DSK127" s="323"/>
      <c r="DSL127" s="323"/>
      <c r="DSM127" s="323"/>
      <c r="DSN127" s="323"/>
      <c r="DSO127" s="323"/>
      <c r="DSP127" s="323"/>
      <c r="DSQ127" s="323"/>
      <c r="DSR127" s="323"/>
      <c r="DSS127" s="323"/>
      <c r="DST127" s="323"/>
      <c r="DSU127" s="323"/>
      <c r="DSV127" s="323"/>
      <c r="DSW127" s="323"/>
      <c r="DSX127" s="323"/>
      <c r="DSY127" s="323"/>
      <c r="DSZ127" s="323"/>
      <c r="DTA127" s="323"/>
      <c r="DTB127" s="323"/>
      <c r="DTC127" s="323"/>
      <c r="DTD127" s="323"/>
      <c r="DTE127" s="323"/>
      <c r="DTF127" s="323"/>
      <c r="DTG127" s="323"/>
      <c r="DTH127" s="323"/>
      <c r="DTI127" s="323"/>
      <c r="DTJ127" s="323"/>
      <c r="DTK127" s="323"/>
      <c r="DTL127" s="323"/>
      <c r="DTM127" s="323"/>
      <c r="DTN127" s="323"/>
      <c r="DTO127" s="323"/>
      <c r="DTP127" s="323"/>
      <c r="DTQ127" s="323"/>
      <c r="DTR127" s="323"/>
      <c r="DTS127" s="323"/>
      <c r="DTT127" s="323"/>
      <c r="DTU127" s="323"/>
      <c r="DTV127" s="323"/>
      <c r="DTW127" s="323"/>
      <c r="DTX127" s="323"/>
      <c r="DTY127" s="323"/>
      <c r="DTZ127" s="323"/>
      <c r="DUA127" s="323"/>
      <c r="DUB127" s="323"/>
      <c r="DUC127" s="323"/>
      <c r="DUD127" s="323"/>
      <c r="DUE127" s="323"/>
      <c r="DUF127" s="323"/>
      <c r="DUG127" s="323"/>
      <c r="DUH127" s="323"/>
      <c r="DUI127" s="323"/>
      <c r="DUJ127" s="323"/>
      <c r="DUK127" s="323"/>
      <c r="DUL127" s="323"/>
      <c r="DUM127" s="323"/>
      <c r="DUN127" s="323"/>
      <c r="DUO127" s="323"/>
      <c r="DUP127" s="323"/>
      <c r="DUQ127" s="323"/>
      <c r="DUR127" s="323"/>
      <c r="DUS127" s="323"/>
      <c r="DUT127" s="323"/>
      <c r="DUU127" s="323"/>
      <c r="DUV127" s="323"/>
      <c r="DUW127" s="323"/>
      <c r="DUX127" s="323"/>
      <c r="DUY127" s="323"/>
      <c r="DUZ127" s="323"/>
      <c r="DVA127" s="323"/>
      <c r="DVB127" s="323"/>
      <c r="DVC127" s="323"/>
      <c r="DVD127" s="323"/>
      <c r="DVE127" s="323"/>
      <c r="DVF127" s="323"/>
      <c r="DVG127" s="323"/>
      <c r="DVH127" s="323"/>
      <c r="DVI127" s="323"/>
      <c r="DVJ127" s="323"/>
      <c r="DVK127" s="323"/>
      <c r="DVL127" s="323"/>
      <c r="DVM127" s="323"/>
      <c r="DVN127" s="323"/>
      <c r="DVO127" s="323"/>
      <c r="DVP127" s="323"/>
      <c r="DVQ127" s="323"/>
      <c r="DVR127" s="323"/>
      <c r="DVS127" s="323"/>
      <c r="DVT127" s="323"/>
      <c r="DVU127" s="323"/>
      <c r="DVV127" s="323"/>
      <c r="DVW127" s="323"/>
      <c r="DVX127" s="323"/>
      <c r="DVY127" s="323"/>
      <c r="DVZ127" s="323"/>
      <c r="DWA127" s="323"/>
      <c r="DWB127" s="323"/>
      <c r="DWC127" s="323"/>
      <c r="DWD127" s="323"/>
      <c r="DWE127" s="323"/>
      <c r="DWF127" s="323"/>
      <c r="DWG127" s="323"/>
      <c r="DWH127" s="323"/>
      <c r="DWI127" s="323"/>
      <c r="DWJ127" s="323"/>
      <c r="DWK127" s="323"/>
      <c r="DWL127" s="323"/>
      <c r="DWM127" s="323"/>
      <c r="DWN127" s="323"/>
      <c r="DWO127" s="323"/>
      <c r="DWP127" s="323"/>
      <c r="DWQ127" s="323"/>
      <c r="DWR127" s="323"/>
      <c r="DWS127" s="323"/>
      <c r="DWT127" s="323"/>
      <c r="DWU127" s="323"/>
      <c r="DWV127" s="323"/>
      <c r="DWW127" s="323"/>
      <c r="DWX127" s="323"/>
      <c r="DWY127" s="323"/>
      <c r="DWZ127" s="323"/>
      <c r="DXA127" s="323"/>
      <c r="DXB127" s="323"/>
      <c r="DXC127" s="323"/>
      <c r="DXD127" s="323"/>
      <c r="DXE127" s="323"/>
      <c r="DXF127" s="323"/>
      <c r="DXG127" s="323"/>
      <c r="DXH127" s="323"/>
      <c r="DXI127" s="323"/>
      <c r="DXJ127" s="323"/>
      <c r="DXK127" s="323"/>
      <c r="DXL127" s="323"/>
      <c r="DXM127" s="323"/>
      <c r="DXN127" s="323"/>
      <c r="DXO127" s="323"/>
      <c r="DXP127" s="323"/>
      <c r="DXQ127" s="323"/>
      <c r="DXR127" s="323"/>
      <c r="DXS127" s="323"/>
      <c r="DXT127" s="323"/>
      <c r="DXU127" s="323"/>
      <c r="DXV127" s="323"/>
      <c r="DXW127" s="323"/>
      <c r="DXX127" s="323"/>
      <c r="DXY127" s="323"/>
      <c r="DXZ127" s="323"/>
      <c r="DYA127" s="323"/>
      <c r="DYB127" s="323"/>
      <c r="DYC127" s="323"/>
      <c r="DYD127" s="323"/>
      <c r="DYE127" s="323"/>
      <c r="DYF127" s="323"/>
      <c r="DYG127" s="323"/>
      <c r="DYH127" s="323"/>
      <c r="DYI127" s="323"/>
      <c r="DYJ127" s="323"/>
      <c r="DYK127" s="323"/>
      <c r="DYL127" s="323"/>
      <c r="DYM127" s="323"/>
      <c r="DYN127" s="323"/>
      <c r="DYO127" s="323"/>
      <c r="DYP127" s="323"/>
      <c r="DYQ127" s="323"/>
      <c r="DYR127" s="323"/>
      <c r="DYS127" s="323"/>
      <c r="DYT127" s="323"/>
      <c r="DYU127" s="323"/>
      <c r="DYV127" s="323"/>
      <c r="DYW127" s="323"/>
      <c r="DYX127" s="323"/>
      <c r="DYY127" s="323"/>
      <c r="DYZ127" s="323"/>
      <c r="DZA127" s="323"/>
      <c r="DZB127" s="323"/>
      <c r="DZC127" s="323"/>
      <c r="DZD127" s="323"/>
      <c r="DZE127" s="323"/>
      <c r="DZF127" s="323"/>
      <c r="DZG127" s="323"/>
      <c r="DZH127" s="323"/>
      <c r="DZI127" s="323"/>
      <c r="DZJ127" s="323"/>
      <c r="DZK127" s="323"/>
      <c r="DZL127" s="323"/>
      <c r="DZM127" s="323"/>
      <c r="DZN127" s="323"/>
      <c r="DZO127" s="323"/>
      <c r="DZP127" s="323"/>
      <c r="DZQ127" s="323"/>
      <c r="DZR127" s="323"/>
      <c r="DZS127" s="323"/>
      <c r="DZT127" s="323"/>
      <c r="DZU127" s="323"/>
      <c r="DZV127" s="323"/>
      <c r="DZW127" s="323"/>
      <c r="DZX127" s="323"/>
      <c r="DZY127" s="323"/>
      <c r="DZZ127" s="323"/>
      <c r="EAA127" s="323"/>
      <c r="EAB127" s="323"/>
      <c r="EAC127" s="323"/>
      <c r="EAD127" s="323"/>
      <c r="EAE127" s="323"/>
      <c r="EAF127" s="323"/>
      <c r="EAG127" s="323"/>
      <c r="EAH127" s="323"/>
      <c r="EAI127" s="323"/>
      <c r="EAJ127" s="323"/>
      <c r="EAK127" s="323"/>
      <c r="EAL127" s="323"/>
      <c r="EAM127" s="323"/>
      <c r="EAN127" s="323"/>
      <c r="EAO127" s="323"/>
      <c r="EAP127" s="323"/>
      <c r="EAQ127" s="323"/>
      <c r="EAR127" s="323"/>
      <c r="EAS127" s="323"/>
      <c r="EAT127" s="323"/>
      <c r="EAU127" s="323"/>
      <c r="EAV127" s="323"/>
      <c r="EAW127" s="323"/>
      <c r="EAX127" s="323"/>
      <c r="EAY127" s="323"/>
      <c r="EAZ127" s="323"/>
      <c r="EBA127" s="323"/>
      <c r="EBB127" s="323"/>
      <c r="EBC127" s="323"/>
      <c r="EBD127" s="323"/>
      <c r="EBE127" s="323"/>
      <c r="EBF127" s="323"/>
      <c r="EBG127" s="323"/>
      <c r="EBH127" s="323"/>
      <c r="EBI127" s="323"/>
      <c r="EBJ127" s="323"/>
      <c r="EBK127" s="323"/>
      <c r="EBL127" s="323"/>
      <c r="EBM127" s="323"/>
      <c r="EBN127" s="323"/>
      <c r="EBO127" s="323"/>
      <c r="EBP127" s="323"/>
      <c r="EBQ127" s="323"/>
      <c r="EBR127" s="323"/>
      <c r="EBS127" s="323"/>
      <c r="EBT127" s="323"/>
      <c r="EBU127" s="323"/>
      <c r="EBV127" s="323"/>
      <c r="EBW127" s="323"/>
      <c r="EBX127" s="323"/>
      <c r="EBY127" s="323"/>
      <c r="EBZ127" s="323"/>
      <c r="ECA127" s="323"/>
      <c r="ECB127" s="323"/>
      <c r="ECC127" s="323"/>
      <c r="ECD127" s="323"/>
      <c r="ECE127" s="323"/>
      <c r="ECF127" s="323"/>
      <c r="ECG127" s="323"/>
      <c r="ECH127" s="323"/>
      <c r="ECI127" s="323"/>
      <c r="ECJ127" s="323"/>
      <c r="ECK127" s="323"/>
      <c r="ECL127" s="323"/>
      <c r="ECM127" s="323"/>
      <c r="ECN127" s="323"/>
      <c r="ECO127" s="323"/>
      <c r="ECP127" s="323"/>
      <c r="ECQ127" s="323"/>
      <c r="ECR127" s="323"/>
      <c r="ECS127" s="323"/>
      <c r="ECT127" s="323"/>
      <c r="ECU127" s="323"/>
      <c r="ECV127" s="323"/>
      <c r="ECW127" s="323"/>
      <c r="ECX127" s="323"/>
      <c r="ECY127" s="323"/>
      <c r="ECZ127" s="323"/>
      <c r="EDA127" s="323"/>
      <c r="EDB127" s="323"/>
      <c r="EDC127" s="323"/>
      <c r="EDD127" s="323"/>
      <c r="EDE127" s="323"/>
      <c r="EDF127" s="323"/>
      <c r="EDG127" s="323"/>
      <c r="EDH127" s="323"/>
      <c r="EDI127" s="323"/>
      <c r="EDJ127" s="323"/>
      <c r="EDK127" s="323"/>
      <c r="EDL127" s="323"/>
      <c r="EDM127" s="323"/>
      <c r="EDN127" s="323"/>
      <c r="EDO127" s="323"/>
      <c r="EDP127" s="323"/>
      <c r="EDQ127" s="323"/>
      <c r="EDR127" s="323"/>
      <c r="EDS127" s="323"/>
      <c r="EDT127" s="323"/>
      <c r="EDU127" s="323"/>
      <c r="EDV127" s="323"/>
      <c r="EDW127" s="323"/>
      <c r="EDX127" s="323"/>
      <c r="EDY127" s="323"/>
      <c r="EDZ127" s="323"/>
      <c r="EEA127" s="323"/>
      <c r="EEB127" s="323"/>
      <c r="EEC127" s="323"/>
      <c r="EED127" s="323"/>
      <c r="EEE127" s="323"/>
      <c r="EEF127" s="323"/>
      <c r="EEG127" s="323"/>
      <c r="EEH127" s="323"/>
      <c r="EEI127" s="323"/>
      <c r="EEJ127" s="323"/>
      <c r="EEK127" s="323"/>
      <c r="EEL127" s="323"/>
      <c r="EEM127" s="323"/>
      <c r="EEN127" s="323"/>
      <c r="EEO127" s="323"/>
      <c r="EEP127" s="323"/>
      <c r="EEQ127" s="323"/>
      <c r="EER127" s="323"/>
      <c r="EES127" s="323"/>
      <c r="EET127" s="323"/>
      <c r="EEU127" s="323"/>
      <c r="EEV127" s="323"/>
      <c r="EEW127" s="323"/>
      <c r="EEX127" s="323"/>
      <c r="EEY127" s="323"/>
      <c r="EEZ127" s="323"/>
      <c r="EFA127" s="323"/>
      <c r="EFB127" s="323"/>
      <c r="EFC127" s="323"/>
      <c r="EFD127" s="323"/>
      <c r="EFE127" s="323"/>
      <c r="EFF127" s="323"/>
      <c r="EFG127" s="323"/>
      <c r="EFH127" s="323"/>
      <c r="EFI127" s="323"/>
      <c r="EFJ127" s="323"/>
      <c r="EFK127" s="323"/>
      <c r="EFL127" s="323"/>
      <c r="EFM127" s="323"/>
      <c r="EFN127" s="323"/>
      <c r="EFO127" s="323"/>
      <c r="EFP127" s="323"/>
      <c r="EFQ127" s="323"/>
      <c r="EFR127" s="323"/>
      <c r="EFS127" s="323"/>
      <c r="EFT127" s="323"/>
      <c r="EFU127" s="323"/>
      <c r="EFV127" s="323"/>
      <c r="EFW127" s="323"/>
      <c r="EFX127" s="323"/>
      <c r="EFY127" s="323"/>
      <c r="EFZ127" s="323"/>
      <c r="EGA127" s="323"/>
      <c r="EGB127" s="323"/>
      <c r="EGC127" s="323"/>
      <c r="EGD127" s="323"/>
      <c r="EGE127" s="323"/>
      <c r="EGF127" s="323"/>
      <c r="EGG127" s="323"/>
      <c r="EGH127" s="323"/>
      <c r="EGI127" s="323"/>
      <c r="EGJ127" s="323"/>
      <c r="EGK127" s="323"/>
      <c r="EGL127" s="323"/>
      <c r="EGM127" s="323"/>
      <c r="EGN127" s="323"/>
      <c r="EGO127" s="323"/>
      <c r="EGP127" s="323"/>
      <c r="EGQ127" s="323"/>
      <c r="EGR127" s="323"/>
      <c r="EGS127" s="323"/>
      <c r="EGT127" s="323"/>
      <c r="EGU127" s="323"/>
      <c r="EGV127" s="323"/>
      <c r="EGW127" s="323"/>
      <c r="EGX127" s="323"/>
      <c r="EGY127" s="323"/>
      <c r="EGZ127" s="323"/>
      <c r="EHA127" s="323"/>
      <c r="EHB127" s="323"/>
      <c r="EHC127" s="323"/>
      <c r="EHD127" s="323"/>
      <c r="EHE127" s="323"/>
      <c r="EHF127" s="323"/>
      <c r="EHG127" s="323"/>
      <c r="EHH127" s="323"/>
      <c r="EHI127" s="323"/>
      <c r="EHJ127" s="323"/>
      <c r="EHK127" s="323"/>
      <c r="EHL127" s="323"/>
      <c r="EHM127" s="323"/>
      <c r="EHN127" s="323"/>
      <c r="EHO127" s="323"/>
      <c r="EHP127" s="323"/>
      <c r="EHQ127" s="323"/>
      <c r="EHR127" s="323"/>
      <c r="EHS127" s="323"/>
      <c r="EHT127" s="323"/>
      <c r="EHU127" s="323"/>
      <c r="EHV127" s="323"/>
      <c r="EHW127" s="323"/>
      <c r="EHX127" s="323"/>
      <c r="EHY127" s="323"/>
      <c r="EHZ127" s="323"/>
      <c r="EIA127" s="323"/>
      <c r="EIB127" s="323"/>
      <c r="EIC127" s="323"/>
      <c r="EID127" s="323"/>
      <c r="EIE127" s="323"/>
      <c r="EIF127" s="323"/>
      <c r="EIG127" s="323"/>
      <c r="EIH127" s="323"/>
      <c r="EII127" s="323"/>
      <c r="EIJ127" s="323"/>
      <c r="EIK127" s="323"/>
      <c r="EIL127" s="323"/>
      <c r="EIM127" s="323"/>
      <c r="EIN127" s="323"/>
      <c r="EIO127" s="323"/>
      <c r="EIP127" s="323"/>
      <c r="EIQ127" s="323"/>
      <c r="EIR127" s="323"/>
      <c r="EIS127" s="323"/>
      <c r="EIT127" s="323"/>
      <c r="EIU127" s="323"/>
      <c r="EIV127" s="323"/>
      <c r="EIW127" s="323"/>
      <c r="EIX127" s="323"/>
      <c r="EIY127" s="323"/>
      <c r="EIZ127" s="323"/>
      <c r="EJA127" s="323"/>
      <c r="EJB127" s="323"/>
      <c r="EJC127" s="323"/>
      <c r="EJD127" s="323"/>
      <c r="EJE127" s="323"/>
      <c r="EJF127" s="323"/>
      <c r="EJG127" s="323"/>
      <c r="EJH127" s="323"/>
      <c r="EJI127" s="323"/>
      <c r="EJJ127" s="323"/>
      <c r="EJK127" s="323"/>
      <c r="EJL127" s="323"/>
      <c r="EJM127" s="323"/>
      <c r="EJN127" s="323"/>
      <c r="EJO127" s="323"/>
      <c r="EJP127" s="323"/>
      <c r="EJQ127" s="323"/>
      <c r="EJR127" s="323"/>
      <c r="EJS127" s="323"/>
      <c r="EJT127" s="323"/>
      <c r="EJU127" s="323"/>
      <c r="EJV127" s="323"/>
      <c r="EJW127" s="323"/>
      <c r="EJX127" s="323"/>
      <c r="EJY127" s="323"/>
      <c r="EJZ127" s="323"/>
      <c r="EKA127" s="323"/>
      <c r="EKB127" s="323"/>
      <c r="EKC127" s="323"/>
      <c r="EKD127" s="323"/>
      <c r="EKE127" s="323"/>
      <c r="EKF127" s="323"/>
      <c r="EKG127" s="323"/>
      <c r="EKH127" s="323"/>
      <c r="EKI127" s="323"/>
      <c r="EKJ127" s="323"/>
      <c r="EKK127" s="323"/>
      <c r="EKL127" s="323"/>
      <c r="EKM127" s="323"/>
      <c r="EKN127" s="323"/>
      <c r="EKO127" s="323"/>
      <c r="EKP127" s="323"/>
      <c r="EKQ127" s="323"/>
      <c r="EKR127" s="323"/>
      <c r="EKS127" s="323"/>
      <c r="EKT127" s="323"/>
      <c r="EKU127" s="323"/>
      <c r="EKV127" s="323"/>
      <c r="EKW127" s="323"/>
      <c r="EKX127" s="323"/>
      <c r="EKY127" s="323"/>
      <c r="EKZ127" s="323"/>
      <c r="ELA127" s="323"/>
      <c r="ELB127" s="323"/>
      <c r="ELC127" s="323"/>
      <c r="ELD127" s="323"/>
      <c r="ELE127" s="323"/>
      <c r="ELF127" s="323"/>
      <c r="ELG127" s="323"/>
      <c r="ELH127" s="323"/>
      <c r="ELI127" s="323"/>
      <c r="ELJ127" s="323"/>
      <c r="ELK127" s="323"/>
      <c r="ELL127" s="323"/>
      <c r="ELM127" s="323"/>
      <c r="ELN127" s="323"/>
      <c r="ELO127" s="323"/>
      <c r="ELP127" s="323"/>
      <c r="ELQ127" s="323"/>
      <c r="ELR127" s="323"/>
      <c r="ELS127" s="323"/>
      <c r="ELT127" s="323"/>
      <c r="ELU127" s="323"/>
      <c r="ELV127" s="323"/>
      <c r="ELW127" s="323"/>
      <c r="ELX127" s="323"/>
      <c r="ELY127" s="323"/>
      <c r="ELZ127" s="323"/>
      <c r="EMA127" s="323"/>
      <c r="EMB127" s="323"/>
      <c r="EMC127" s="323"/>
      <c r="EMD127" s="323"/>
      <c r="EME127" s="323"/>
      <c r="EMF127" s="323"/>
      <c r="EMG127" s="323"/>
      <c r="EMH127" s="323"/>
      <c r="EMI127" s="323"/>
      <c r="EMJ127" s="323"/>
      <c r="EMK127" s="323"/>
      <c r="EML127" s="323"/>
      <c r="EMM127" s="323"/>
      <c r="EMN127" s="323"/>
      <c r="EMO127" s="323"/>
      <c r="EMP127" s="323"/>
      <c r="EMQ127" s="323"/>
      <c r="EMR127" s="323"/>
      <c r="EMS127" s="323"/>
      <c r="EMT127" s="323"/>
      <c r="EMU127" s="323"/>
      <c r="EMV127" s="323"/>
      <c r="EMW127" s="323"/>
      <c r="EMX127" s="323"/>
      <c r="EMY127" s="323"/>
      <c r="EMZ127" s="323"/>
      <c r="ENA127" s="323"/>
      <c r="ENB127" s="323"/>
      <c r="ENC127" s="323"/>
      <c r="END127" s="323"/>
      <c r="ENE127" s="323"/>
      <c r="ENF127" s="323"/>
      <c r="ENG127" s="323"/>
      <c r="ENH127" s="323"/>
      <c r="ENI127" s="323"/>
      <c r="ENJ127" s="323"/>
      <c r="ENK127" s="323"/>
      <c r="ENL127" s="323"/>
      <c r="ENM127" s="323"/>
      <c r="ENN127" s="323"/>
      <c r="ENO127" s="323"/>
      <c r="ENP127" s="323"/>
      <c r="ENQ127" s="323"/>
      <c r="ENR127" s="323"/>
      <c r="ENS127" s="323"/>
      <c r="ENT127" s="323"/>
      <c r="ENU127" s="323"/>
      <c r="ENV127" s="323"/>
      <c r="ENW127" s="323"/>
      <c r="ENX127" s="323"/>
      <c r="ENY127" s="323"/>
      <c r="ENZ127" s="323"/>
      <c r="EOA127" s="323"/>
      <c r="EOB127" s="323"/>
      <c r="EOC127" s="323"/>
      <c r="EOD127" s="323"/>
      <c r="EOE127" s="323"/>
      <c r="EOF127" s="323"/>
      <c r="EOG127" s="323"/>
      <c r="EOH127" s="323"/>
      <c r="EOI127" s="323"/>
      <c r="EOJ127" s="323"/>
      <c r="EOK127" s="323"/>
      <c r="EOL127" s="323"/>
      <c r="EOM127" s="323"/>
      <c r="EON127" s="323"/>
      <c r="EOO127" s="323"/>
      <c r="EOP127" s="323"/>
      <c r="EOQ127" s="323"/>
      <c r="EOR127" s="323"/>
      <c r="EOS127" s="323"/>
      <c r="EOT127" s="323"/>
      <c r="EOU127" s="323"/>
      <c r="EOV127" s="323"/>
      <c r="EOW127" s="323"/>
      <c r="EOX127" s="323"/>
      <c r="EOY127" s="323"/>
      <c r="EOZ127" s="323"/>
      <c r="EPA127" s="323"/>
      <c r="EPB127" s="323"/>
      <c r="EPC127" s="323"/>
      <c r="EPD127" s="323"/>
      <c r="EPE127" s="323"/>
      <c r="EPF127" s="323"/>
      <c r="EPG127" s="323"/>
      <c r="EPH127" s="323"/>
      <c r="EPI127" s="323"/>
      <c r="EPJ127" s="323"/>
      <c r="EPK127" s="323"/>
      <c r="EPL127" s="323"/>
      <c r="EPM127" s="323"/>
      <c r="EPN127" s="323"/>
      <c r="EPO127" s="323"/>
      <c r="EPP127" s="323"/>
      <c r="EPQ127" s="323"/>
      <c r="EPR127" s="323"/>
      <c r="EPS127" s="323"/>
      <c r="EPT127" s="323"/>
      <c r="EPU127" s="323"/>
      <c r="EPV127" s="323"/>
      <c r="EPW127" s="323"/>
      <c r="EPX127" s="323"/>
      <c r="EPY127" s="323"/>
      <c r="EPZ127" s="323"/>
      <c r="EQA127" s="323"/>
      <c r="EQB127" s="323"/>
      <c r="EQC127" s="323"/>
      <c r="EQD127" s="323"/>
      <c r="EQE127" s="323"/>
      <c r="EQF127" s="323"/>
      <c r="EQG127" s="323"/>
      <c r="EQH127" s="323"/>
      <c r="EQI127" s="323"/>
      <c r="EQJ127" s="323"/>
      <c r="EQK127" s="323"/>
      <c r="EQL127" s="323"/>
      <c r="EQM127" s="323"/>
      <c r="EQN127" s="323"/>
      <c r="EQO127" s="323"/>
      <c r="EQP127" s="323"/>
      <c r="EQQ127" s="323"/>
      <c r="EQR127" s="323"/>
      <c r="EQS127" s="323"/>
      <c r="EQT127" s="323"/>
      <c r="EQU127" s="323"/>
      <c r="EQV127" s="323"/>
      <c r="EQW127" s="323"/>
      <c r="EQX127" s="323"/>
      <c r="EQY127" s="323"/>
      <c r="EQZ127" s="323"/>
      <c r="ERA127" s="323"/>
      <c r="ERB127" s="323"/>
      <c r="ERC127" s="323"/>
      <c r="ERD127" s="323"/>
      <c r="ERE127" s="323"/>
      <c r="ERF127" s="323"/>
      <c r="ERG127" s="323"/>
      <c r="ERH127" s="323"/>
      <c r="ERI127" s="323"/>
      <c r="ERJ127" s="323"/>
      <c r="ERK127" s="323"/>
      <c r="ERL127" s="323"/>
      <c r="ERM127" s="323"/>
      <c r="ERN127" s="323"/>
      <c r="ERO127" s="323"/>
      <c r="ERP127" s="323"/>
      <c r="ERQ127" s="323"/>
      <c r="ERR127" s="323"/>
      <c r="ERS127" s="323"/>
      <c r="ERT127" s="323"/>
      <c r="ERU127" s="323"/>
      <c r="ERV127" s="323"/>
      <c r="ERW127" s="323"/>
      <c r="ERX127" s="323"/>
      <c r="ERY127" s="323"/>
      <c r="ERZ127" s="323"/>
      <c r="ESA127" s="323"/>
      <c r="ESB127" s="323"/>
      <c r="ESC127" s="323"/>
      <c r="ESD127" s="323"/>
      <c r="ESE127" s="323"/>
      <c r="ESF127" s="323"/>
      <c r="ESG127" s="323"/>
      <c r="ESH127" s="323"/>
      <c r="ESI127" s="323"/>
      <c r="ESJ127" s="323"/>
      <c r="ESK127" s="323"/>
      <c r="ESL127" s="323"/>
      <c r="ESM127" s="323"/>
      <c r="ESN127" s="323"/>
      <c r="ESO127" s="323"/>
      <c r="ESP127" s="323"/>
      <c r="ESQ127" s="323"/>
      <c r="ESR127" s="323"/>
      <c r="ESS127" s="323"/>
      <c r="EST127" s="323"/>
      <c r="ESU127" s="323"/>
      <c r="ESV127" s="323"/>
      <c r="ESW127" s="323"/>
      <c r="ESX127" s="323"/>
      <c r="ESY127" s="323"/>
      <c r="ESZ127" s="323"/>
      <c r="ETA127" s="323"/>
      <c r="ETB127" s="323"/>
      <c r="ETC127" s="323"/>
      <c r="ETD127" s="323"/>
      <c r="ETE127" s="323"/>
      <c r="ETF127" s="323"/>
      <c r="ETG127" s="323"/>
      <c r="ETH127" s="323"/>
      <c r="ETI127" s="323"/>
      <c r="ETJ127" s="323"/>
      <c r="ETK127" s="323"/>
      <c r="ETL127" s="323"/>
      <c r="ETM127" s="323"/>
      <c r="ETN127" s="323"/>
      <c r="ETO127" s="323"/>
      <c r="ETP127" s="323"/>
      <c r="ETQ127" s="323"/>
      <c r="ETR127" s="323"/>
      <c r="ETS127" s="323"/>
      <c r="ETT127" s="323"/>
      <c r="ETU127" s="323"/>
      <c r="ETV127" s="323"/>
      <c r="ETW127" s="323"/>
      <c r="ETX127" s="323"/>
      <c r="ETY127" s="323"/>
      <c r="ETZ127" s="323"/>
      <c r="EUA127" s="323"/>
      <c r="EUB127" s="323"/>
      <c r="EUC127" s="323"/>
      <c r="EUD127" s="323"/>
      <c r="EUE127" s="323"/>
      <c r="EUF127" s="323"/>
      <c r="EUG127" s="323"/>
      <c r="EUH127" s="323"/>
      <c r="EUI127" s="323"/>
      <c r="EUJ127" s="323"/>
      <c r="EUK127" s="323"/>
      <c r="EUL127" s="323"/>
      <c r="EUM127" s="323"/>
      <c r="EUN127" s="323"/>
      <c r="EUO127" s="323"/>
      <c r="EUP127" s="323"/>
      <c r="EUQ127" s="323"/>
      <c r="EUR127" s="323"/>
      <c r="EUS127" s="323"/>
      <c r="EUT127" s="323"/>
      <c r="EUU127" s="323"/>
      <c r="EUV127" s="323"/>
      <c r="EUW127" s="323"/>
      <c r="EUX127" s="323"/>
      <c r="EUY127" s="323"/>
      <c r="EUZ127" s="323"/>
      <c r="EVA127" s="323"/>
      <c r="EVB127" s="323"/>
      <c r="EVC127" s="323"/>
      <c r="EVD127" s="323"/>
      <c r="EVE127" s="323"/>
      <c r="EVF127" s="323"/>
      <c r="EVG127" s="323"/>
      <c r="EVH127" s="323"/>
      <c r="EVI127" s="323"/>
      <c r="EVJ127" s="323"/>
      <c r="EVK127" s="323"/>
      <c r="EVL127" s="323"/>
      <c r="EVM127" s="323"/>
      <c r="EVN127" s="323"/>
      <c r="EVO127" s="323"/>
      <c r="EVP127" s="323"/>
      <c r="EVQ127" s="323"/>
      <c r="EVR127" s="323"/>
      <c r="EVS127" s="323"/>
      <c r="EVT127" s="323"/>
      <c r="EVU127" s="323"/>
      <c r="EVV127" s="323"/>
      <c r="EVW127" s="323"/>
      <c r="EVX127" s="323"/>
      <c r="EVY127" s="323"/>
      <c r="EVZ127" s="323"/>
      <c r="EWA127" s="323"/>
      <c r="EWB127" s="323"/>
      <c r="EWC127" s="323"/>
      <c r="EWD127" s="323"/>
      <c r="EWE127" s="323"/>
      <c r="EWF127" s="323"/>
      <c r="EWG127" s="323"/>
      <c r="EWH127" s="323"/>
      <c r="EWI127" s="323"/>
      <c r="EWJ127" s="323"/>
      <c r="EWK127" s="323"/>
      <c r="EWL127" s="323"/>
      <c r="EWM127" s="323"/>
      <c r="EWN127" s="323"/>
      <c r="EWO127" s="323"/>
      <c r="EWP127" s="323"/>
      <c r="EWQ127" s="323"/>
      <c r="EWR127" s="323"/>
      <c r="EWS127" s="323"/>
      <c r="EWT127" s="323"/>
      <c r="EWU127" s="323"/>
      <c r="EWV127" s="323"/>
      <c r="EWW127" s="323"/>
      <c r="EWX127" s="323"/>
      <c r="EWY127" s="323"/>
      <c r="EWZ127" s="323"/>
      <c r="EXA127" s="323"/>
      <c r="EXB127" s="323"/>
      <c r="EXC127" s="323"/>
      <c r="EXD127" s="323"/>
      <c r="EXE127" s="323"/>
      <c r="EXF127" s="323"/>
      <c r="EXG127" s="323"/>
      <c r="EXH127" s="323"/>
      <c r="EXI127" s="323"/>
      <c r="EXJ127" s="323"/>
      <c r="EXK127" s="323"/>
      <c r="EXL127" s="323"/>
      <c r="EXM127" s="323"/>
      <c r="EXN127" s="323"/>
      <c r="EXO127" s="323"/>
      <c r="EXP127" s="323"/>
      <c r="EXQ127" s="323"/>
      <c r="EXR127" s="323"/>
      <c r="EXS127" s="323"/>
      <c r="EXT127" s="323"/>
      <c r="EXU127" s="323"/>
      <c r="EXV127" s="323"/>
      <c r="EXW127" s="323"/>
      <c r="EXX127" s="323"/>
      <c r="EXY127" s="323"/>
      <c r="EXZ127" s="323"/>
      <c r="EYA127" s="323"/>
      <c r="EYB127" s="323"/>
      <c r="EYC127" s="323"/>
      <c r="EYD127" s="323"/>
      <c r="EYE127" s="323"/>
      <c r="EYF127" s="323"/>
      <c r="EYG127" s="323"/>
      <c r="EYH127" s="323"/>
      <c r="EYI127" s="323"/>
      <c r="EYJ127" s="323"/>
      <c r="EYK127" s="323"/>
      <c r="EYL127" s="323"/>
      <c r="EYM127" s="323"/>
      <c r="EYN127" s="323"/>
      <c r="EYO127" s="323"/>
      <c r="EYP127" s="323"/>
      <c r="EYQ127" s="323"/>
      <c r="EYR127" s="323"/>
      <c r="EYS127" s="323"/>
      <c r="EYT127" s="323"/>
      <c r="EYU127" s="323"/>
      <c r="EYV127" s="323"/>
      <c r="EYW127" s="323"/>
      <c r="EYX127" s="323"/>
      <c r="EYY127" s="323"/>
      <c r="EYZ127" s="323"/>
      <c r="EZA127" s="323"/>
      <c r="EZB127" s="323"/>
      <c r="EZC127" s="323"/>
      <c r="EZD127" s="323"/>
      <c r="EZE127" s="323"/>
      <c r="EZF127" s="323"/>
      <c r="EZG127" s="323"/>
      <c r="EZH127" s="323"/>
      <c r="EZI127" s="323"/>
      <c r="EZJ127" s="323"/>
      <c r="EZK127" s="323"/>
      <c r="EZL127" s="323"/>
      <c r="EZM127" s="323"/>
      <c r="EZN127" s="323"/>
      <c r="EZO127" s="323"/>
      <c r="EZP127" s="323"/>
      <c r="EZQ127" s="323"/>
      <c r="EZR127" s="323"/>
      <c r="EZS127" s="323"/>
      <c r="EZT127" s="323"/>
      <c r="EZU127" s="323"/>
      <c r="EZV127" s="323"/>
      <c r="EZW127" s="323"/>
      <c r="EZX127" s="323"/>
      <c r="EZY127" s="323"/>
      <c r="EZZ127" s="323"/>
      <c r="FAA127" s="323"/>
      <c r="FAB127" s="323"/>
      <c r="FAC127" s="323"/>
      <c r="FAD127" s="323"/>
      <c r="FAE127" s="323"/>
      <c r="FAF127" s="323"/>
      <c r="FAG127" s="323"/>
      <c r="FAH127" s="323"/>
      <c r="FAI127" s="323"/>
      <c r="FAJ127" s="323"/>
      <c r="FAK127" s="323"/>
      <c r="FAL127" s="323"/>
      <c r="FAM127" s="323"/>
      <c r="FAN127" s="323"/>
      <c r="FAO127" s="323"/>
      <c r="FAP127" s="323"/>
      <c r="FAQ127" s="323"/>
      <c r="FAR127" s="323"/>
      <c r="FAS127" s="323"/>
      <c r="FAT127" s="323"/>
      <c r="FAU127" s="323"/>
      <c r="FAV127" s="323"/>
      <c r="FAW127" s="323"/>
      <c r="FAX127" s="323"/>
      <c r="FAY127" s="323"/>
      <c r="FAZ127" s="323"/>
      <c r="FBA127" s="323"/>
      <c r="FBB127" s="323"/>
      <c r="FBC127" s="323"/>
      <c r="FBD127" s="323"/>
      <c r="FBE127" s="323"/>
      <c r="FBF127" s="323"/>
      <c r="FBG127" s="323"/>
      <c r="FBH127" s="323"/>
      <c r="FBI127" s="323"/>
      <c r="FBJ127" s="323"/>
      <c r="FBK127" s="323"/>
      <c r="FBL127" s="323"/>
      <c r="FBM127" s="323"/>
      <c r="FBN127" s="323"/>
      <c r="FBO127" s="323"/>
      <c r="FBP127" s="323"/>
      <c r="FBQ127" s="323"/>
      <c r="FBR127" s="323"/>
      <c r="FBS127" s="323"/>
      <c r="FBT127" s="323"/>
      <c r="FBU127" s="323"/>
      <c r="FBV127" s="323"/>
      <c r="FBW127" s="323"/>
      <c r="FBX127" s="323"/>
      <c r="FBY127" s="323"/>
      <c r="FBZ127" s="323"/>
      <c r="FCA127" s="323"/>
      <c r="FCB127" s="323"/>
      <c r="FCC127" s="323"/>
      <c r="FCD127" s="323"/>
      <c r="FCE127" s="323"/>
      <c r="FCF127" s="323"/>
      <c r="FCG127" s="323"/>
      <c r="FCH127" s="323"/>
      <c r="FCI127" s="323"/>
      <c r="FCJ127" s="323"/>
      <c r="FCK127" s="323"/>
      <c r="FCL127" s="323"/>
      <c r="FCM127" s="323"/>
      <c r="FCN127" s="323"/>
      <c r="FCO127" s="323"/>
      <c r="FCP127" s="323"/>
      <c r="FCQ127" s="323"/>
      <c r="FCR127" s="323"/>
      <c r="FCS127" s="323"/>
      <c r="FCT127" s="323"/>
      <c r="FCU127" s="323"/>
      <c r="FCV127" s="323"/>
      <c r="FCW127" s="323"/>
      <c r="FCX127" s="323"/>
      <c r="FCY127" s="323"/>
      <c r="FCZ127" s="323"/>
      <c r="FDA127" s="323"/>
      <c r="FDB127" s="323"/>
      <c r="FDC127" s="323"/>
      <c r="FDD127" s="323"/>
      <c r="FDE127" s="323"/>
      <c r="FDF127" s="323"/>
      <c r="FDG127" s="323"/>
      <c r="FDH127" s="323"/>
      <c r="FDI127" s="323"/>
      <c r="FDJ127" s="323"/>
      <c r="FDK127" s="323"/>
      <c r="FDL127" s="323"/>
      <c r="FDM127" s="323"/>
      <c r="FDN127" s="323"/>
      <c r="FDO127" s="323"/>
      <c r="FDP127" s="323"/>
      <c r="FDQ127" s="323"/>
      <c r="FDR127" s="323"/>
      <c r="FDS127" s="323"/>
      <c r="FDT127" s="323"/>
      <c r="FDU127" s="323"/>
      <c r="FDV127" s="323"/>
      <c r="FDW127" s="323"/>
      <c r="FDX127" s="323"/>
      <c r="FDY127" s="323"/>
      <c r="FDZ127" s="323"/>
      <c r="FEA127" s="323"/>
      <c r="FEB127" s="323"/>
      <c r="FEC127" s="323"/>
      <c r="FED127" s="323"/>
      <c r="FEE127" s="323"/>
      <c r="FEF127" s="323"/>
      <c r="FEG127" s="323"/>
      <c r="FEH127" s="323"/>
      <c r="FEI127" s="323"/>
      <c r="FEJ127" s="323"/>
      <c r="FEK127" s="323"/>
      <c r="FEL127" s="323"/>
      <c r="FEM127" s="323"/>
      <c r="FEN127" s="323"/>
      <c r="FEO127" s="323"/>
      <c r="FEP127" s="323"/>
      <c r="FEQ127" s="323"/>
      <c r="FER127" s="323"/>
      <c r="FES127" s="323"/>
      <c r="FET127" s="323"/>
      <c r="FEU127" s="323"/>
      <c r="FEV127" s="323"/>
      <c r="FEW127" s="323"/>
      <c r="FEX127" s="323"/>
      <c r="FEY127" s="323"/>
      <c r="FEZ127" s="323"/>
      <c r="FFA127" s="323"/>
      <c r="FFB127" s="323"/>
      <c r="FFC127" s="323"/>
      <c r="FFD127" s="323"/>
      <c r="FFE127" s="323"/>
      <c r="FFF127" s="323"/>
      <c r="FFG127" s="323"/>
      <c r="FFH127" s="323"/>
      <c r="FFI127" s="323"/>
      <c r="FFJ127" s="323"/>
      <c r="FFK127" s="323"/>
      <c r="FFL127" s="323"/>
      <c r="FFM127" s="323"/>
      <c r="FFN127" s="323"/>
      <c r="FFO127" s="323"/>
      <c r="FFP127" s="323"/>
      <c r="FFQ127" s="323"/>
      <c r="FFR127" s="323"/>
      <c r="FFS127" s="323"/>
      <c r="FFT127" s="323"/>
      <c r="FFU127" s="323"/>
      <c r="FFV127" s="323"/>
      <c r="FFW127" s="323"/>
      <c r="FFX127" s="323"/>
      <c r="FFY127" s="323"/>
      <c r="FFZ127" s="323"/>
      <c r="FGA127" s="323"/>
      <c r="FGB127" s="323"/>
      <c r="FGC127" s="323"/>
      <c r="FGD127" s="323"/>
      <c r="FGE127" s="323"/>
      <c r="FGF127" s="323"/>
      <c r="FGG127" s="323"/>
      <c r="FGH127" s="323"/>
      <c r="FGI127" s="323"/>
      <c r="FGJ127" s="323"/>
      <c r="FGK127" s="323"/>
      <c r="FGL127" s="323"/>
      <c r="FGM127" s="323"/>
      <c r="FGN127" s="323"/>
      <c r="FGO127" s="323"/>
      <c r="FGP127" s="323"/>
      <c r="FGQ127" s="323"/>
      <c r="FGR127" s="323"/>
      <c r="FGS127" s="323"/>
      <c r="FGT127" s="323"/>
      <c r="FGU127" s="323"/>
      <c r="FGV127" s="323"/>
      <c r="FGW127" s="323"/>
      <c r="FGX127" s="323"/>
      <c r="FGY127" s="323"/>
      <c r="FGZ127" s="323"/>
      <c r="FHA127" s="323"/>
      <c r="FHB127" s="323"/>
      <c r="FHC127" s="323"/>
      <c r="FHD127" s="323"/>
      <c r="FHE127" s="323"/>
      <c r="FHF127" s="323"/>
      <c r="FHG127" s="323"/>
      <c r="FHH127" s="323"/>
      <c r="FHI127" s="323"/>
      <c r="FHJ127" s="323"/>
      <c r="FHK127" s="323"/>
      <c r="FHL127" s="323"/>
      <c r="FHM127" s="323"/>
      <c r="FHN127" s="323"/>
      <c r="FHO127" s="323"/>
      <c r="FHP127" s="323"/>
      <c r="FHQ127" s="323"/>
      <c r="FHR127" s="323"/>
      <c r="FHS127" s="323"/>
      <c r="FHT127" s="323"/>
      <c r="FHU127" s="323"/>
      <c r="FHV127" s="323"/>
      <c r="FHW127" s="323"/>
      <c r="FHX127" s="323"/>
      <c r="FHY127" s="323"/>
      <c r="FHZ127" s="323"/>
      <c r="FIA127" s="323"/>
      <c r="FIB127" s="323"/>
      <c r="FIC127" s="323"/>
      <c r="FID127" s="323"/>
      <c r="FIE127" s="323"/>
      <c r="FIF127" s="323"/>
      <c r="FIG127" s="323"/>
      <c r="FIH127" s="323"/>
      <c r="FII127" s="323"/>
      <c r="FIJ127" s="323"/>
      <c r="FIK127" s="323"/>
      <c r="FIL127" s="323"/>
      <c r="FIM127" s="323"/>
      <c r="FIN127" s="323"/>
      <c r="FIO127" s="323"/>
      <c r="FIP127" s="323"/>
      <c r="FIQ127" s="323"/>
      <c r="FIR127" s="323"/>
      <c r="FIS127" s="323"/>
      <c r="FIT127" s="323"/>
      <c r="FIU127" s="323"/>
      <c r="FIV127" s="323"/>
      <c r="FIW127" s="323"/>
      <c r="FIX127" s="323"/>
      <c r="FIY127" s="323"/>
      <c r="FIZ127" s="323"/>
      <c r="FJA127" s="323"/>
      <c r="FJB127" s="323"/>
      <c r="FJC127" s="323"/>
      <c r="FJD127" s="323"/>
      <c r="FJE127" s="323"/>
      <c r="FJF127" s="323"/>
      <c r="FJG127" s="323"/>
      <c r="FJH127" s="323"/>
      <c r="FJI127" s="323"/>
      <c r="FJJ127" s="323"/>
      <c r="FJK127" s="323"/>
      <c r="FJL127" s="323"/>
      <c r="FJM127" s="323"/>
      <c r="FJN127" s="323"/>
      <c r="FJO127" s="323"/>
      <c r="FJP127" s="323"/>
      <c r="FJQ127" s="323"/>
      <c r="FJR127" s="323"/>
      <c r="FJS127" s="323"/>
      <c r="FJT127" s="323"/>
      <c r="FJU127" s="323"/>
      <c r="FJV127" s="323"/>
      <c r="FJW127" s="323"/>
      <c r="FJX127" s="323"/>
      <c r="FJY127" s="323"/>
      <c r="FJZ127" s="323"/>
      <c r="FKA127" s="323"/>
      <c r="FKB127" s="323"/>
      <c r="FKC127" s="323"/>
      <c r="FKD127" s="323"/>
      <c r="FKE127" s="323"/>
      <c r="FKF127" s="323"/>
      <c r="FKG127" s="323"/>
      <c r="FKH127" s="323"/>
      <c r="FKI127" s="323"/>
      <c r="FKJ127" s="323"/>
      <c r="FKK127" s="323"/>
      <c r="FKL127" s="323"/>
      <c r="FKM127" s="323"/>
      <c r="FKN127" s="323"/>
      <c r="FKO127" s="323"/>
      <c r="FKP127" s="323"/>
      <c r="FKQ127" s="323"/>
      <c r="FKR127" s="323"/>
      <c r="FKS127" s="323"/>
      <c r="FKT127" s="323"/>
      <c r="FKU127" s="323"/>
      <c r="FKV127" s="323"/>
      <c r="FKW127" s="323"/>
      <c r="FKX127" s="323"/>
      <c r="FKY127" s="323"/>
      <c r="FKZ127" s="323"/>
      <c r="FLA127" s="323"/>
      <c r="FLB127" s="323"/>
      <c r="FLC127" s="323"/>
      <c r="FLD127" s="323"/>
      <c r="FLE127" s="323"/>
      <c r="FLF127" s="323"/>
      <c r="FLG127" s="323"/>
      <c r="FLH127" s="323"/>
      <c r="FLI127" s="323"/>
      <c r="FLJ127" s="323"/>
      <c r="FLK127" s="323"/>
      <c r="FLL127" s="323"/>
      <c r="FLM127" s="323"/>
      <c r="FLN127" s="323"/>
      <c r="FLO127" s="323"/>
      <c r="FLP127" s="323"/>
      <c r="FLQ127" s="323"/>
      <c r="FLR127" s="323"/>
      <c r="FLS127" s="323"/>
      <c r="FLT127" s="323"/>
      <c r="FLU127" s="323"/>
      <c r="FLV127" s="323"/>
      <c r="FLW127" s="323"/>
      <c r="FLX127" s="323"/>
      <c r="FLY127" s="323"/>
      <c r="FLZ127" s="323"/>
      <c r="FMA127" s="323"/>
      <c r="FMB127" s="323"/>
      <c r="FMC127" s="323"/>
      <c r="FMD127" s="323"/>
      <c r="FME127" s="323"/>
      <c r="FMF127" s="323"/>
      <c r="FMG127" s="323"/>
      <c r="FMH127" s="323"/>
      <c r="FMI127" s="323"/>
      <c r="FMJ127" s="323"/>
      <c r="FMK127" s="323"/>
      <c r="FML127" s="323"/>
      <c r="FMM127" s="323"/>
      <c r="FMN127" s="323"/>
      <c r="FMO127" s="323"/>
      <c r="FMP127" s="323"/>
      <c r="FMQ127" s="323"/>
      <c r="FMR127" s="323"/>
      <c r="FMS127" s="323"/>
      <c r="FMT127" s="323"/>
      <c r="FMU127" s="323"/>
      <c r="FMV127" s="323"/>
      <c r="FMW127" s="323"/>
      <c r="FMX127" s="323"/>
      <c r="FMY127" s="323"/>
      <c r="FMZ127" s="323"/>
      <c r="FNA127" s="323"/>
      <c r="FNB127" s="323"/>
      <c r="FNC127" s="323"/>
      <c r="FND127" s="323"/>
      <c r="FNE127" s="323"/>
      <c r="FNF127" s="323"/>
      <c r="FNG127" s="323"/>
      <c r="FNH127" s="323"/>
      <c r="FNI127" s="323"/>
      <c r="FNJ127" s="323"/>
      <c r="FNK127" s="323"/>
      <c r="FNL127" s="323"/>
      <c r="FNM127" s="323"/>
      <c r="FNN127" s="323"/>
      <c r="FNO127" s="323"/>
      <c r="FNP127" s="323"/>
      <c r="FNQ127" s="323"/>
      <c r="FNR127" s="323"/>
      <c r="FNS127" s="323"/>
      <c r="FNT127" s="323"/>
      <c r="FNU127" s="323"/>
      <c r="FNV127" s="323"/>
      <c r="FNW127" s="323"/>
      <c r="FNX127" s="323"/>
      <c r="FNY127" s="323"/>
      <c r="FNZ127" s="323"/>
      <c r="FOA127" s="323"/>
      <c r="FOB127" s="323"/>
      <c r="FOC127" s="323"/>
      <c r="FOD127" s="323"/>
      <c r="FOE127" s="323"/>
      <c r="FOF127" s="323"/>
      <c r="FOG127" s="323"/>
      <c r="FOH127" s="323"/>
      <c r="FOI127" s="323"/>
      <c r="FOJ127" s="323"/>
      <c r="FOK127" s="323"/>
      <c r="FOL127" s="323"/>
      <c r="FOM127" s="323"/>
      <c r="FON127" s="323"/>
      <c r="FOO127" s="323"/>
      <c r="FOP127" s="323"/>
      <c r="FOQ127" s="323"/>
      <c r="FOR127" s="323"/>
      <c r="FOS127" s="323"/>
      <c r="FOT127" s="323"/>
      <c r="FOU127" s="323"/>
      <c r="FOV127" s="323"/>
      <c r="FOW127" s="323"/>
      <c r="FOX127" s="323"/>
      <c r="FOY127" s="323"/>
      <c r="FOZ127" s="323"/>
      <c r="FPA127" s="323"/>
      <c r="FPB127" s="323"/>
      <c r="FPC127" s="323"/>
      <c r="FPD127" s="323"/>
      <c r="FPE127" s="323"/>
      <c r="FPF127" s="323"/>
      <c r="FPG127" s="323"/>
      <c r="FPH127" s="323"/>
      <c r="FPI127" s="323"/>
      <c r="FPJ127" s="323"/>
      <c r="FPK127" s="323"/>
      <c r="FPL127" s="323"/>
      <c r="FPM127" s="323"/>
      <c r="FPN127" s="323"/>
      <c r="FPO127" s="323"/>
      <c r="FPP127" s="323"/>
      <c r="FPQ127" s="323"/>
      <c r="FPR127" s="323"/>
      <c r="FPS127" s="323"/>
      <c r="FPT127" s="323"/>
      <c r="FPU127" s="323"/>
      <c r="FPV127" s="323"/>
      <c r="FPW127" s="323"/>
      <c r="FPX127" s="323"/>
      <c r="FPY127" s="323"/>
      <c r="FPZ127" s="323"/>
      <c r="FQA127" s="323"/>
      <c r="FQB127" s="323"/>
      <c r="FQC127" s="323"/>
      <c r="FQD127" s="323"/>
      <c r="FQE127" s="323"/>
      <c r="FQF127" s="323"/>
      <c r="FQG127" s="323"/>
      <c r="FQH127" s="323"/>
      <c r="FQI127" s="323"/>
      <c r="FQJ127" s="323"/>
      <c r="FQK127" s="323"/>
      <c r="FQL127" s="323"/>
      <c r="FQM127" s="323"/>
      <c r="FQN127" s="323"/>
      <c r="FQO127" s="323"/>
      <c r="FQP127" s="323"/>
      <c r="FQQ127" s="323"/>
      <c r="FQR127" s="323"/>
      <c r="FQS127" s="323"/>
      <c r="FQT127" s="323"/>
      <c r="FQU127" s="323"/>
      <c r="FQV127" s="323"/>
      <c r="FQW127" s="323"/>
      <c r="FQX127" s="323"/>
      <c r="FQY127" s="323"/>
      <c r="FQZ127" s="323"/>
      <c r="FRA127" s="323"/>
      <c r="FRB127" s="323"/>
      <c r="FRC127" s="323"/>
      <c r="FRD127" s="323"/>
      <c r="FRE127" s="323"/>
      <c r="FRF127" s="323"/>
      <c r="FRG127" s="323"/>
      <c r="FRH127" s="323"/>
      <c r="FRI127" s="323"/>
      <c r="FRJ127" s="323"/>
      <c r="FRK127" s="323"/>
      <c r="FRL127" s="323"/>
      <c r="FRM127" s="323"/>
      <c r="FRN127" s="323"/>
      <c r="FRO127" s="323"/>
      <c r="FRP127" s="323"/>
      <c r="FRQ127" s="323"/>
      <c r="FRR127" s="323"/>
      <c r="FRS127" s="323"/>
      <c r="FRT127" s="323"/>
      <c r="FRU127" s="323"/>
      <c r="FRV127" s="323"/>
      <c r="FRW127" s="323"/>
      <c r="FRX127" s="323"/>
      <c r="FRY127" s="323"/>
      <c r="FRZ127" s="323"/>
      <c r="FSA127" s="323"/>
      <c r="FSB127" s="323"/>
      <c r="FSC127" s="323"/>
      <c r="FSD127" s="323"/>
      <c r="FSE127" s="323"/>
      <c r="FSF127" s="323"/>
      <c r="FSG127" s="323"/>
      <c r="FSH127" s="323"/>
      <c r="FSI127" s="323"/>
      <c r="FSJ127" s="323"/>
      <c r="FSK127" s="323"/>
      <c r="FSL127" s="323"/>
      <c r="FSM127" s="323"/>
      <c r="FSN127" s="323"/>
      <c r="FSO127" s="323"/>
      <c r="FSP127" s="323"/>
      <c r="FSQ127" s="323"/>
      <c r="FSR127" s="323"/>
      <c r="FSS127" s="323"/>
      <c r="FST127" s="323"/>
      <c r="FSU127" s="323"/>
      <c r="FSV127" s="323"/>
      <c r="FSW127" s="323"/>
      <c r="FSX127" s="323"/>
      <c r="FSY127" s="323"/>
      <c r="FSZ127" s="323"/>
      <c r="FTA127" s="323"/>
      <c r="FTB127" s="323"/>
      <c r="FTC127" s="323"/>
      <c r="FTD127" s="323"/>
      <c r="FTE127" s="323"/>
      <c r="FTF127" s="323"/>
      <c r="FTG127" s="323"/>
      <c r="FTH127" s="323"/>
      <c r="FTI127" s="323"/>
      <c r="FTJ127" s="323"/>
      <c r="FTK127" s="323"/>
      <c r="FTL127" s="323"/>
      <c r="FTM127" s="323"/>
      <c r="FTN127" s="323"/>
      <c r="FTO127" s="323"/>
      <c r="FTP127" s="323"/>
      <c r="FTQ127" s="323"/>
      <c r="FTR127" s="323"/>
      <c r="FTS127" s="323"/>
      <c r="FTT127" s="323"/>
      <c r="FTU127" s="323"/>
      <c r="FTV127" s="323"/>
      <c r="FTW127" s="323"/>
      <c r="FTX127" s="323"/>
      <c r="FTY127" s="323"/>
      <c r="FTZ127" s="323"/>
      <c r="FUA127" s="323"/>
      <c r="FUB127" s="323"/>
      <c r="FUC127" s="323"/>
      <c r="FUD127" s="323"/>
      <c r="FUE127" s="323"/>
      <c r="FUF127" s="323"/>
      <c r="FUG127" s="323"/>
      <c r="FUH127" s="323"/>
      <c r="FUI127" s="323"/>
      <c r="FUJ127" s="323"/>
      <c r="FUK127" s="323"/>
      <c r="FUL127" s="323"/>
      <c r="FUM127" s="323"/>
      <c r="FUN127" s="323"/>
      <c r="FUO127" s="323"/>
      <c r="FUP127" s="323"/>
      <c r="FUQ127" s="323"/>
      <c r="FUR127" s="323"/>
      <c r="FUS127" s="323"/>
      <c r="FUT127" s="323"/>
      <c r="FUU127" s="323"/>
      <c r="FUV127" s="323"/>
      <c r="FUW127" s="323"/>
      <c r="FUX127" s="323"/>
      <c r="FUY127" s="323"/>
      <c r="FUZ127" s="323"/>
      <c r="FVA127" s="323"/>
      <c r="FVB127" s="323"/>
      <c r="FVC127" s="323"/>
      <c r="FVD127" s="323"/>
      <c r="FVE127" s="323"/>
      <c r="FVF127" s="323"/>
      <c r="FVG127" s="323"/>
      <c r="FVH127" s="323"/>
      <c r="FVI127" s="323"/>
      <c r="FVJ127" s="323"/>
      <c r="FVK127" s="323"/>
      <c r="FVL127" s="323"/>
      <c r="FVM127" s="323"/>
      <c r="FVN127" s="323"/>
      <c r="FVO127" s="323"/>
      <c r="FVP127" s="323"/>
      <c r="FVQ127" s="323"/>
      <c r="FVR127" s="323"/>
      <c r="FVS127" s="323"/>
      <c r="FVT127" s="323"/>
      <c r="FVU127" s="323"/>
      <c r="FVV127" s="323"/>
      <c r="FVW127" s="323"/>
      <c r="FVX127" s="323"/>
      <c r="FVY127" s="323"/>
      <c r="FVZ127" s="323"/>
      <c r="FWA127" s="323"/>
      <c r="FWB127" s="323"/>
      <c r="FWC127" s="323"/>
      <c r="FWD127" s="323"/>
      <c r="FWE127" s="323"/>
      <c r="FWF127" s="323"/>
      <c r="FWG127" s="323"/>
      <c r="FWH127" s="323"/>
      <c r="FWI127" s="323"/>
      <c r="FWJ127" s="323"/>
      <c r="FWK127" s="323"/>
      <c r="FWL127" s="323"/>
      <c r="FWM127" s="323"/>
      <c r="FWN127" s="323"/>
      <c r="FWO127" s="323"/>
      <c r="FWP127" s="323"/>
      <c r="FWQ127" s="323"/>
      <c r="FWR127" s="323"/>
      <c r="FWS127" s="323"/>
      <c r="FWT127" s="323"/>
      <c r="FWU127" s="323"/>
      <c r="FWV127" s="323"/>
      <c r="FWW127" s="323"/>
      <c r="FWX127" s="323"/>
      <c r="FWY127" s="323"/>
      <c r="FWZ127" s="323"/>
      <c r="FXA127" s="323"/>
      <c r="FXB127" s="323"/>
      <c r="FXC127" s="323"/>
      <c r="FXD127" s="323"/>
      <c r="FXE127" s="323"/>
      <c r="FXF127" s="323"/>
      <c r="FXG127" s="323"/>
      <c r="FXH127" s="323"/>
      <c r="FXI127" s="323"/>
      <c r="FXJ127" s="323"/>
      <c r="FXK127" s="323"/>
      <c r="FXL127" s="323"/>
      <c r="FXM127" s="323"/>
      <c r="FXN127" s="323"/>
      <c r="FXO127" s="323"/>
      <c r="FXP127" s="323"/>
      <c r="FXQ127" s="323"/>
      <c r="FXR127" s="323"/>
      <c r="FXS127" s="323"/>
      <c r="FXT127" s="323"/>
      <c r="FXU127" s="323"/>
      <c r="FXV127" s="323"/>
      <c r="FXW127" s="323"/>
      <c r="FXX127" s="323"/>
      <c r="FXY127" s="323"/>
      <c r="FXZ127" s="323"/>
      <c r="FYA127" s="323"/>
      <c r="FYB127" s="323"/>
      <c r="FYC127" s="323"/>
      <c r="FYD127" s="323"/>
      <c r="FYE127" s="323"/>
      <c r="FYF127" s="323"/>
      <c r="FYG127" s="323"/>
      <c r="FYH127" s="323"/>
      <c r="FYI127" s="323"/>
      <c r="FYJ127" s="323"/>
      <c r="FYK127" s="323"/>
      <c r="FYL127" s="323"/>
      <c r="FYM127" s="323"/>
      <c r="FYN127" s="323"/>
      <c r="FYO127" s="323"/>
      <c r="FYP127" s="323"/>
      <c r="FYQ127" s="323"/>
      <c r="FYR127" s="323"/>
      <c r="FYS127" s="323"/>
      <c r="FYT127" s="323"/>
      <c r="FYU127" s="323"/>
      <c r="FYV127" s="323"/>
      <c r="FYW127" s="323"/>
      <c r="FYX127" s="323"/>
      <c r="FYY127" s="323"/>
      <c r="FYZ127" s="323"/>
      <c r="FZA127" s="323"/>
      <c r="FZB127" s="323"/>
      <c r="FZC127" s="323"/>
      <c r="FZD127" s="323"/>
      <c r="FZE127" s="323"/>
      <c r="FZF127" s="323"/>
      <c r="FZG127" s="323"/>
      <c r="FZH127" s="323"/>
      <c r="FZI127" s="323"/>
      <c r="FZJ127" s="323"/>
      <c r="FZK127" s="323"/>
      <c r="FZL127" s="323"/>
      <c r="FZM127" s="323"/>
      <c r="FZN127" s="323"/>
      <c r="FZO127" s="323"/>
      <c r="FZP127" s="323"/>
      <c r="FZQ127" s="323"/>
      <c r="FZR127" s="323"/>
      <c r="FZS127" s="323"/>
      <c r="FZT127" s="323"/>
      <c r="FZU127" s="323"/>
      <c r="FZV127" s="323"/>
      <c r="FZW127" s="323"/>
      <c r="FZX127" s="323"/>
      <c r="FZY127" s="323"/>
      <c r="FZZ127" s="323"/>
      <c r="GAA127" s="323"/>
      <c r="GAB127" s="323"/>
      <c r="GAC127" s="323"/>
      <c r="GAD127" s="323"/>
      <c r="GAE127" s="323"/>
      <c r="GAF127" s="323"/>
      <c r="GAG127" s="323"/>
      <c r="GAH127" s="323"/>
      <c r="GAI127" s="323"/>
      <c r="GAJ127" s="323"/>
      <c r="GAK127" s="323"/>
      <c r="GAL127" s="323"/>
      <c r="GAM127" s="323"/>
      <c r="GAN127" s="323"/>
      <c r="GAO127" s="323"/>
      <c r="GAP127" s="323"/>
      <c r="GAQ127" s="323"/>
      <c r="GAR127" s="323"/>
      <c r="GAS127" s="323"/>
      <c r="GAT127" s="323"/>
      <c r="GAU127" s="323"/>
      <c r="GAV127" s="323"/>
      <c r="GAW127" s="323"/>
      <c r="GAX127" s="323"/>
      <c r="GAY127" s="323"/>
      <c r="GAZ127" s="323"/>
      <c r="GBA127" s="323"/>
      <c r="GBB127" s="323"/>
      <c r="GBC127" s="323"/>
      <c r="GBD127" s="323"/>
      <c r="GBE127" s="323"/>
      <c r="GBF127" s="323"/>
      <c r="GBG127" s="323"/>
      <c r="GBH127" s="323"/>
      <c r="GBI127" s="323"/>
      <c r="GBJ127" s="323"/>
      <c r="GBK127" s="323"/>
      <c r="GBL127" s="323"/>
      <c r="GBM127" s="323"/>
      <c r="GBN127" s="323"/>
      <c r="GBO127" s="323"/>
      <c r="GBP127" s="323"/>
      <c r="GBQ127" s="323"/>
      <c r="GBR127" s="323"/>
      <c r="GBS127" s="323"/>
      <c r="GBT127" s="323"/>
      <c r="GBU127" s="323"/>
      <c r="GBV127" s="323"/>
      <c r="GBW127" s="323"/>
      <c r="GBX127" s="323"/>
      <c r="GBY127" s="323"/>
      <c r="GBZ127" s="323"/>
      <c r="GCA127" s="323"/>
      <c r="GCB127" s="323"/>
      <c r="GCC127" s="323"/>
      <c r="GCD127" s="323"/>
      <c r="GCE127" s="323"/>
      <c r="GCF127" s="323"/>
      <c r="GCG127" s="323"/>
      <c r="GCH127" s="323"/>
      <c r="GCI127" s="323"/>
      <c r="GCJ127" s="323"/>
      <c r="GCK127" s="323"/>
      <c r="GCL127" s="323"/>
      <c r="GCM127" s="323"/>
      <c r="GCN127" s="323"/>
      <c r="GCO127" s="323"/>
      <c r="GCP127" s="323"/>
      <c r="GCQ127" s="323"/>
      <c r="GCR127" s="323"/>
      <c r="GCS127" s="323"/>
      <c r="GCT127" s="323"/>
      <c r="GCU127" s="323"/>
      <c r="GCV127" s="323"/>
      <c r="GCW127" s="323"/>
      <c r="GCX127" s="323"/>
      <c r="GCY127" s="323"/>
      <c r="GCZ127" s="323"/>
      <c r="GDA127" s="323"/>
      <c r="GDB127" s="323"/>
      <c r="GDC127" s="323"/>
      <c r="GDD127" s="323"/>
      <c r="GDE127" s="323"/>
      <c r="GDF127" s="323"/>
      <c r="GDG127" s="323"/>
      <c r="GDH127" s="323"/>
      <c r="GDI127" s="323"/>
      <c r="GDJ127" s="323"/>
      <c r="GDK127" s="323"/>
      <c r="GDL127" s="323"/>
      <c r="GDM127" s="323"/>
      <c r="GDN127" s="323"/>
      <c r="GDO127" s="323"/>
      <c r="GDP127" s="323"/>
      <c r="GDQ127" s="323"/>
      <c r="GDR127" s="323"/>
      <c r="GDS127" s="323"/>
      <c r="GDT127" s="323"/>
      <c r="GDU127" s="323"/>
      <c r="GDV127" s="323"/>
      <c r="GDW127" s="323"/>
      <c r="GDX127" s="323"/>
      <c r="GDY127" s="323"/>
      <c r="GDZ127" s="323"/>
      <c r="GEA127" s="323"/>
      <c r="GEB127" s="323"/>
      <c r="GEC127" s="323"/>
      <c r="GED127" s="323"/>
      <c r="GEE127" s="323"/>
      <c r="GEF127" s="323"/>
      <c r="GEG127" s="323"/>
      <c r="GEH127" s="323"/>
      <c r="GEI127" s="323"/>
      <c r="GEJ127" s="323"/>
      <c r="GEK127" s="323"/>
      <c r="GEL127" s="323"/>
      <c r="GEM127" s="323"/>
      <c r="GEN127" s="323"/>
      <c r="GEO127" s="323"/>
      <c r="GEP127" s="323"/>
      <c r="GEQ127" s="323"/>
      <c r="GER127" s="323"/>
      <c r="GES127" s="323"/>
      <c r="GET127" s="323"/>
      <c r="GEU127" s="323"/>
      <c r="GEV127" s="323"/>
      <c r="GEW127" s="323"/>
      <c r="GEX127" s="323"/>
      <c r="GEY127" s="323"/>
      <c r="GEZ127" s="323"/>
      <c r="GFA127" s="323"/>
      <c r="GFB127" s="323"/>
      <c r="GFC127" s="323"/>
      <c r="GFD127" s="323"/>
      <c r="GFE127" s="323"/>
      <c r="GFF127" s="323"/>
      <c r="GFG127" s="323"/>
      <c r="GFH127" s="323"/>
      <c r="GFI127" s="323"/>
      <c r="GFJ127" s="323"/>
      <c r="GFK127" s="323"/>
      <c r="GFL127" s="323"/>
      <c r="GFM127" s="323"/>
      <c r="GFN127" s="323"/>
      <c r="GFO127" s="323"/>
      <c r="GFP127" s="323"/>
      <c r="GFQ127" s="323"/>
      <c r="GFR127" s="323"/>
      <c r="GFS127" s="323"/>
      <c r="GFT127" s="323"/>
      <c r="GFU127" s="323"/>
      <c r="GFV127" s="323"/>
      <c r="GFW127" s="323"/>
      <c r="GFX127" s="323"/>
      <c r="GFY127" s="323"/>
      <c r="GFZ127" s="323"/>
      <c r="GGA127" s="323"/>
      <c r="GGB127" s="323"/>
      <c r="GGC127" s="323"/>
      <c r="GGD127" s="323"/>
      <c r="GGE127" s="323"/>
      <c r="GGF127" s="323"/>
      <c r="GGG127" s="323"/>
      <c r="GGH127" s="323"/>
      <c r="GGI127" s="323"/>
      <c r="GGJ127" s="323"/>
      <c r="GGK127" s="323"/>
      <c r="GGL127" s="323"/>
      <c r="GGM127" s="323"/>
      <c r="GGN127" s="323"/>
      <c r="GGO127" s="323"/>
      <c r="GGP127" s="323"/>
      <c r="GGQ127" s="323"/>
      <c r="GGR127" s="323"/>
      <c r="GGS127" s="323"/>
      <c r="GGT127" s="323"/>
      <c r="GGU127" s="323"/>
      <c r="GGV127" s="323"/>
      <c r="GGW127" s="323"/>
      <c r="GGX127" s="323"/>
      <c r="GGY127" s="323"/>
      <c r="GGZ127" s="323"/>
      <c r="GHA127" s="323"/>
      <c r="GHB127" s="323"/>
      <c r="GHC127" s="323"/>
      <c r="GHD127" s="323"/>
      <c r="GHE127" s="323"/>
      <c r="GHF127" s="323"/>
      <c r="GHG127" s="323"/>
      <c r="GHH127" s="323"/>
      <c r="GHI127" s="323"/>
      <c r="GHJ127" s="323"/>
      <c r="GHK127" s="323"/>
      <c r="GHL127" s="323"/>
      <c r="GHM127" s="323"/>
      <c r="GHN127" s="323"/>
      <c r="GHO127" s="323"/>
      <c r="GHP127" s="323"/>
      <c r="GHQ127" s="323"/>
      <c r="GHR127" s="323"/>
      <c r="GHS127" s="323"/>
      <c r="GHT127" s="323"/>
      <c r="GHU127" s="323"/>
      <c r="GHV127" s="323"/>
      <c r="GHW127" s="323"/>
      <c r="GHX127" s="323"/>
      <c r="GHY127" s="323"/>
      <c r="GHZ127" s="323"/>
      <c r="GIA127" s="323"/>
      <c r="GIB127" s="323"/>
      <c r="GIC127" s="323"/>
      <c r="GID127" s="323"/>
      <c r="GIE127" s="323"/>
      <c r="GIF127" s="323"/>
      <c r="GIG127" s="323"/>
      <c r="GIH127" s="323"/>
      <c r="GII127" s="323"/>
      <c r="GIJ127" s="323"/>
      <c r="GIK127" s="323"/>
      <c r="GIL127" s="323"/>
      <c r="GIM127" s="323"/>
      <c r="GIN127" s="323"/>
      <c r="GIO127" s="323"/>
      <c r="GIP127" s="323"/>
      <c r="GIQ127" s="323"/>
      <c r="GIR127" s="323"/>
      <c r="GIS127" s="323"/>
      <c r="GIT127" s="323"/>
      <c r="GIU127" s="323"/>
      <c r="GIV127" s="323"/>
      <c r="GIW127" s="323"/>
      <c r="GIX127" s="323"/>
      <c r="GIY127" s="323"/>
      <c r="GIZ127" s="323"/>
      <c r="GJA127" s="323"/>
      <c r="GJB127" s="323"/>
      <c r="GJC127" s="323"/>
      <c r="GJD127" s="323"/>
      <c r="GJE127" s="323"/>
      <c r="GJF127" s="323"/>
      <c r="GJG127" s="323"/>
      <c r="GJH127" s="323"/>
      <c r="GJI127" s="323"/>
      <c r="GJJ127" s="323"/>
      <c r="GJK127" s="323"/>
      <c r="GJL127" s="323"/>
      <c r="GJM127" s="323"/>
      <c r="GJN127" s="323"/>
      <c r="GJO127" s="323"/>
      <c r="GJP127" s="323"/>
      <c r="GJQ127" s="323"/>
      <c r="GJR127" s="323"/>
      <c r="GJS127" s="323"/>
      <c r="GJT127" s="323"/>
      <c r="GJU127" s="323"/>
      <c r="GJV127" s="323"/>
      <c r="GJW127" s="323"/>
      <c r="GJX127" s="323"/>
      <c r="GJY127" s="323"/>
      <c r="GJZ127" s="323"/>
      <c r="GKA127" s="323"/>
      <c r="GKB127" s="323"/>
      <c r="GKC127" s="323"/>
      <c r="GKD127" s="323"/>
      <c r="GKE127" s="323"/>
      <c r="GKF127" s="323"/>
      <c r="GKG127" s="323"/>
      <c r="GKH127" s="323"/>
      <c r="GKI127" s="323"/>
      <c r="GKJ127" s="323"/>
      <c r="GKK127" s="323"/>
      <c r="GKL127" s="323"/>
      <c r="GKM127" s="323"/>
      <c r="GKN127" s="323"/>
      <c r="GKO127" s="323"/>
      <c r="GKP127" s="323"/>
      <c r="GKQ127" s="323"/>
      <c r="GKR127" s="323"/>
      <c r="GKS127" s="323"/>
      <c r="GKT127" s="323"/>
      <c r="GKU127" s="323"/>
      <c r="GKV127" s="323"/>
      <c r="GKW127" s="323"/>
      <c r="GKX127" s="323"/>
      <c r="GKY127" s="323"/>
      <c r="GKZ127" s="323"/>
      <c r="GLA127" s="323"/>
      <c r="GLB127" s="323"/>
      <c r="GLC127" s="323"/>
      <c r="GLD127" s="323"/>
      <c r="GLE127" s="323"/>
      <c r="GLF127" s="323"/>
      <c r="GLG127" s="323"/>
      <c r="GLH127" s="323"/>
      <c r="GLI127" s="323"/>
      <c r="GLJ127" s="323"/>
      <c r="GLK127" s="323"/>
      <c r="GLL127" s="323"/>
      <c r="GLM127" s="323"/>
      <c r="GLN127" s="323"/>
      <c r="GLO127" s="323"/>
      <c r="GLP127" s="323"/>
      <c r="GLQ127" s="323"/>
      <c r="GLR127" s="323"/>
      <c r="GLS127" s="323"/>
      <c r="GLT127" s="323"/>
      <c r="GLU127" s="323"/>
      <c r="GLV127" s="323"/>
      <c r="GLW127" s="323"/>
      <c r="GLX127" s="323"/>
      <c r="GLY127" s="323"/>
      <c r="GLZ127" s="323"/>
      <c r="GMA127" s="323"/>
      <c r="GMB127" s="323"/>
      <c r="GMC127" s="323"/>
      <c r="GMD127" s="323"/>
      <c r="GME127" s="323"/>
      <c r="GMF127" s="323"/>
      <c r="GMG127" s="323"/>
      <c r="GMH127" s="323"/>
      <c r="GMI127" s="323"/>
      <c r="GMJ127" s="323"/>
      <c r="GMK127" s="323"/>
      <c r="GML127" s="323"/>
      <c r="GMM127" s="323"/>
      <c r="GMN127" s="323"/>
      <c r="GMO127" s="323"/>
      <c r="GMP127" s="323"/>
      <c r="GMQ127" s="323"/>
      <c r="GMR127" s="323"/>
      <c r="GMS127" s="323"/>
      <c r="GMT127" s="323"/>
      <c r="GMU127" s="323"/>
      <c r="GMV127" s="323"/>
      <c r="GMW127" s="323"/>
      <c r="GMX127" s="323"/>
      <c r="GMY127" s="323"/>
      <c r="GMZ127" s="323"/>
      <c r="GNA127" s="323"/>
      <c r="GNB127" s="323"/>
      <c r="GNC127" s="323"/>
      <c r="GND127" s="323"/>
      <c r="GNE127" s="323"/>
      <c r="GNF127" s="323"/>
      <c r="GNG127" s="323"/>
      <c r="GNH127" s="323"/>
      <c r="GNI127" s="323"/>
      <c r="GNJ127" s="323"/>
      <c r="GNK127" s="323"/>
      <c r="GNL127" s="323"/>
      <c r="GNM127" s="323"/>
      <c r="GNN127" s="323"/>
      <c r="GNO127" s="323"/>
      <c r="GNP127" s="323"/>
      <c r="GNQ127" s="323"/>
      <c r="GNR127" s="323"/>
      <c r="GNS127" s="323"/>
      <c r="GNT127" s="323"/>
      <c r="GNU127" s="323"/>
      <c r="GNV127" s="323"/>
      <c r="GNW127" s="323"/>
      <c r="GNX127" s="323"/>
      <c r="GNY127" s="323"/>
      <c r="GNZ127" s="323"/>
      <c r="GOA127" s="323"/>
      <c r="GOB127" s="323"/>
      <c r="GOC127" s="323"/>
      <c r="GOD127" s="323"/>
      <c r="GOE127" s="323"/>
      <c r="GOF127" s="323"/>
      <c r="GOG127" s="323"/>
      <c r="GOH127" s="323"/>
      <c r="GOI127" s="323"/>
      <c r="GOJ127" s="323"/>
      <c r="GOK127" s="323"/>
      <c r="GOL127" s="323"/>
      <c r="GOM127" s="323"/>
      <c r="GON127" s="323"/>
      <c r="GOO127" s="323"/>
      <c r="GOP127" s="323"/>
      <c r="GOQ127" s="323"/>
      <c r="GOR127" s="323"/>
      <c r="GOS127" s="323"/>
      <c r="GOT127" s="323"/>
      <c r="GOU127" s="323"/>
      <c r="GOV127" s="323"/>
      <c r="GOW127" s="323"/>
      <c r="GOX127" s="323"/>
      <c r="GOY127" s="323"/>
      <c r="GOZ127" s="323"/>
      <c r="GPA127" s="323"/>
      <c r="GPB127" s="323"/>
      <c r="GPC127" s="323"/>
      <c r="GPD127" s="323"/>
      <c r="GPE127" s="323"/>
      <c r="GPF127" s="323"/>
      <c r="GPG127" s="323"/>
      <c r="GPH127" s="323"/>
      <c r="GPI127" s="323"/>
      <c r="GPJ127" s="323"/>
      <c r="GPK127" s="323"/>
      <c r="GPL127" s="323"/>
      <c r="GPM127" s="323"/>
      <c r="GPN127" s="323"/>
      <c r="GPO127" s="323"/>
      <c r="GPP127" s="323"/>
      <c r="GPQ127" s="323"/>
      <c r="GPR127" s="323"/>
      <c r="GPS127" s="323"/>
      <c r="GPT127" s="323"/>
      <c r="GPU127" s="323"/>
      <c r="GPV127" s="323"/>
      <c r="GPW127" s="323"/>
      <c r="GPX127" s="323"/>
      <c r="GPY127" s="323"/>
      <c r="GPZ127" s="323"/>
      <c r="GQA127" s="323"/>
      <c r="GQB127" s="323"/>
      <c r="GQC127" s="323"/>
      <c r="GQD127" s="323"/>
      <c r="GQE127" s="323"/>
      <c r="GQF127" s="323"/>
      <c r="GQG127" s="323"/>
      <c r="GQH127" s="323"/>
      <c r="GQI127" s="323"/>
      <c r="GQJ127" s="323"/>
      <c r="GQK127" s="323"/>
      <c r="GQL127" s="323"/>
      <c r="GQM127" s="323"/>
      <c r="GQN127" s="323"/>
      <c r="GQO127" s="323"/>
      <c r="GQP127" s="323"/>
      <c r="GQQ127" s="323"/>
      <c r="GQR127" s="323"/>
      <c r="GQS127" s="323"/>
      <c r="GQT127" s="323"/>
      <c r="GQU127" s="323"/>
      <c r="GQV127" s="323"/>
      <c r="GQW127" s="323"/>
      <c r="GQX127" s="323"/>
      <c r="GQY127" s="323"/>
      <c r="GQZ127" s="323"/>
      <c r="GRA127" s="323"/>
      <c r="GRB127" s="323"/>
      <c r="GRC127" s="323"/>
      <c r="GRD127" s="323"/>
      <c r="GRE127" s="323"/>
      <c r="GRF127" s="323"/>
      <c r="GRG127" s="323"/>
      <c r="GRH127" s="323"/>
      <c r="GRI127" s="323"/>
      <c r="GRJ127" s="323"/>
      <c r="GRK127" s="323"/>
      <c r="GRL127" s="323"/>
      <c r="GRM127" s="323"/>
      <c r="GRN127" s="323"/>
      <c r="GRO127" s="323"/>
      <c r="GRP127" s="323"/>
      <c r="GRQ127" s="323"/>
      <c r="GRR127" s="323"/>
      <c r="GRS127" s="323"/>
      <c r="GRT127" s="323"/>
      <c r="GRU127" s="323"/>
      <c r="GRV127" s="323"/>
      <c r="GRW127" s="323"/>
      <c r="GRX127" s="323"/>
      <c r="GRY127" s="323"/>
      <c r="GRZ127" s="323"/>
      <c r="GSA127" s="323"/>
      <c r="GSB127" s="323"/>
      <c r="GSC127" s="323"/>
      <c r="GSD127" s="323"/>
      <c r="GSE127" s="323"/>
      <c r="GSF127" s="323"/>
      <c r="GSG127" s="323"/>
      <c r="GSH127" s="323"/>
      <c r="GSI127" s="323"/>
      <c r="GSJ127" s="323"/>
      <c r="GSK127" s="323"/>
      <c r="GSL127" s="323"/>
      <c r="GSM127" s="323"/>
      <c r="GSN127" s="323"/>
      <c r="GSO127" s="323"/>
      <c r="GSP127" s="323"/>
      <c r="GSQ127" s="323"/>
      <c r="GSR127" s="323"/>
      <c r="GSS127" s="323"/>
      <c r="GST127" s="323"/>
      <c r="GSU127" s="323"/>
      <c r="GSV127" s="323"/>
      <c r="GSW127" s="323"/>
      <c r="GSX127" s="323"/>
      <c r="GSY127" s="323"/>
      <c r="GSZ127" s="323"/>
      <c r="GTA127" s="323"/>
      <c r="GTB127" s="323"/>
      <c r="GTC127" s="323"/>
      <c r="GTD127" s="323"/>
      <c r="GTE127" s="323"/>
      <c r="GTF127" s="323"/>
      <c r="GTG127" s="323"/>
      <c r="GTH127" s="323"/>
      <c r="GTI127" s="323"/>
      <c r="GTJ127" s="323"/>
      <c r="GTK127" s="323"/>
      <c r="GTL127" s="323"/>
      <c r="GTM127" s="323"/>
      <c r="GTN127" s="323"/>
      <c r="GTO127" s="323"/>
      <c r="GTP127" s="323"/>
      <c r="GTQ127" s="323"/>
      <c r="GTR127" s="323"/>
      <c r="GTS127" s="323"/>
      <c r="GTT127" s="323"/>
      <c r="GTU127" s="323"/>
      <c r="GTV127" s="323"/>
      <c r="GTW127" s="323"/>
      <c r="GTX127" s="323"/>
      <c r="GTY127" s="323"/>
      <c r="GTZ127" s="323"/>
      <c r="GUA127" s="323"/>
      <c r="GUB127" s="323"/>
      <c r="GUC127" s="323"/>
      <c r="GUD127" s="323"/>
      <c r="GUE127" s="323"/>
      <c r="GUF127" s="323"/>
      <c r="GUG127" s="323"/>
      <c r="GUH127" s="323"/>
      <c r="GUI127" s="323"/>
      <c r="GUJ127" s="323"/>
      <c r="GUK127" s="323"/>
      <c r="GUL127" s="323"/>
      <c r="GUM127" s="323"/>
      <c r="GUN127" s="323"/>
      <c r="GUO127" s="323"/>
      <c r="GUP127" s="323"/>
      <c r="GUQ127" s="323"/>
      <c r="GUR127" s="323"/>
      <c r="GUS127" s="323"/>
      <c r="GUT127" s="323"/>
      <c r="GUU127" s="323"/>
      <c r="GUV127" s="323"/>
      <c r="GUW127" s="323"/>
      <c r="GUX127" s="323"/>
      <c r="GUY127" s="323"/>
      <c r="GUZ127" s="323"/>
      <c r="GVA127" s="323"/>
      <c r="GVB127" s="323"/>
      <c r="GVC127" s="323"/>
      <c r="GVD127" s="323"/>
      <c r="GVE127" s="323"/>
      <c r="GVF127" s="323"/>
      <c r="GVG127" s="323"/>
      <c r="GVH127" s="323"/>
      <c r="GVI127" s="323"/>
      <c r="GVJ127" s="323"/>
      <c r="GVK127" s="323"/>
      <c r="GVL127" s="323"/>
      <c r="GVM127" s="323"/>
      <c r="GVN127" s="323"/>
      <c r="GVO127" s="323"/>
      <c r="GVP127" s="323"/>
      <c r="GVQ127" s="323"/>
      <c r="GVR127" s="323"/>
      <c r="GVS127" s="323"/>
      <c r="GVT127" s="323"/>
      <c r="GVU127" s="323"/>
      <c r="GVV127" s="323"/>
      <c r="GVW127" s="323"/>
      <c r="GVX127" s="323"/>
      <c r="GVY127" s="323"/>
      <c r="GVZ127" s="323"/>
      <c r="GWA127" s="323"/>
      <c r="GWB127" s="323"/>
      <c r="GWC127" s="323"/>
      <c r="GWD127" s="323"/>
      <c r="GWE127" s="323"/>
      <c r="GWF127" s="323"/>
      <c r="GWG127" s="323"/>
      <c r="GWH127" s="323"/>
      <c r="GWI127" s="323"/>
      <c r="GWJ127" s="323"/>
      <c r="GWK127" s="323"/>
      <c r="GWL127" s="323"/>
      <c r="GWM127" s="323"/>
      <c r="GWN127" s="323"/>
      <c r="GWO127" s="323"/>
      <c r="GWP127" s="323"/>
      <c r="GWQ127" s="323"/>
      <c r="GWR127" s="323"/>
      <c r="GWS127" s="323"/>
      <c r="GWT127" s="323"/>
      <c r="GWU127" s="323"/>
      <c r="GWV127" s="323"/>
      <c r="GWW127" s="323"/>
      <c r="GWX127" s="323"/>
      <c r="GWY127" s="323"/>
      <c r="GWZ127" s="323"/>
      <c r="GXA127" s="323"/>
      <c r="GXB127" s="323"/>
      <c r="GXC127" s="323"/>
      <c r="GXD127" s="323"/>
      <c r="GXE127" s="323"/>
      <c r="GXF127" s="323"/>
      <c r="GXG127" s="323"/>
      <c r="GXH127" s="323"/>
      <c r="GXI127" s="323"/>
      <c r="GXJ127" s="323"/>
      <c r="GXK127" s="323"/>
      <c r="GXL127" s="323"/>
      <c r="GXM127" s="323"/>
      <c r="GXN127" s="323"/>
      <c r="GXO127" s="323"/>
      <c r="GXP127" s="323"/>
      <c r="GXQ127" s="323"/>
      <c r="GXR127" s="323"/>
      <c r="GXS127" s="323"/>
      <c r="GXT127" s="323"/>
      <c r="GXU127" s="323"/>
      <c r="GXV127" s="323"/>
      <c r="GXW127" s="323"/>
      <c r="GXX127" s="323"/>
      <c r="GXY127" s="323"/>
      <c r="GXZ127" s="323"/>
      <c r="GYA127" s="323"/>
      <c r="GYB127" s="323"/>
      <c r="GYC127" s="323"/>
      <c r="GYD127" s="323"/>
      <c r="GYE127" s="323"/>
      <c r="GYF127" s="323"/>
      <c r="GYG127" s="323"/>
      <c r="GYH127" s="323"/>
      <c r="GYI127" s="323"/>
      <c r="GYJ127" s="323"/>
      <c r="GYK127" s="323"/>
      <c r="GYL127" s="323"/>
      <c r="GYM127" s="323"/>
      <c r="GYN127" s="323"/>
      <c r="GYO127" s="323"/>
      <c r="GYP127" s="323"/>
      <c r="GYQ127" s="323"/>
      <c r="GYR127" s="323"/>
      <c r="GYS127" s="323"/>
      <c r="GYT127" s="323"/>
      <c r="GYU127" s="323"/>
      <c r="GYV127" s="323"/>
      <c r="GYW127" s="323"/>
      <c r="GYX127" s="323"/>
      <c r="GYY127" s="323"/>
      <c r="GYZ127" s="323"/>
      <c r="GZA127" s="323"/>
      <c r="GZB127" s="323"/>
      <c r="GZC127" s="323"/>
      <c r="GZD127" s="323"/>
      <c r="GZE127" s="323"/>
      <c r="GZF127" s="323"/>
      <c r="GZG127" s="323"/>
      <c r="GZH127" s="323"/>
      <c r="GZI127" s="323"/>
      <c r="GZJ127" s="323"/>
      <c r="GZK127" s="323"/>
      <c r="GZL127" s="323"/>
      <c r="GZM127" s="323"/>
      <c r="GZN127" s="323"/>
      <c r="GZO127" s="323"/>
      <c r="GZP127" s="323"/>
      <c r="GZQ127" s="323"/>
      <c r="GZR127" s="323"/>
      <c r="GZS127" s="323"/>
      <c r="GZT127" s="323"/>
      <c r="GZU127" s="323"/>
      <c r="GZV127" s="323"/>
      <c r="GZW127" s="323"/>
      <c r="GZX127" s="323"/>
      <c r="GZY127" s="323"/>
      <c r="GZZ127" s="323"/>
      <c r="HAA127" s="323"/>
      <c r="HAB127" s="323"/>
      <c r="HAC127" s="323"/>
      <c r="HAD127" s="323"/>
      <c r="HAE127" s="323"/>
      <c r="HAF127" s="323"/>
      <c r="HAG127" s="323"/>
      <c r="HAH127" s="323"/>
      <c r="HAI127" s="323"/>
      <c r="HAJ127" s="323"/>
      <c r="HAK127" s="323"/>
      <c r="HAL127" s="323"/>
      <c r="HAM127" s="323"/>
      <c r="HAN127" s="323"/>
      <c r="HAO127" s="323"/>
      <c r="HAP127" s="323"/>
      <c r="HAQ127" s="323"/>
      <c r="HAR127" s="323"/>
      <c r="HAS127" s="323"/>
      <c r="HAT127" s="323"/>
      <c r="HAU127" s="323"/>
      <c r="HAV127" s="323"/>
      <c r="HAW127" s="323"/>
      <c r="HAX127" s="323"/>
      <c r="HAY127" s="323"/>
      <c r="HAZ127" s="323"/>
      <c r="HBA127" s="323"/>
      <c r="HBB127" s="323"/>
      <c r="HBC127" s="323"/>
      <c r="HBD127" s="323"/>
      <c r="HBE127" s="323"/>
      <c r="HBF127" s="323"/>
      <c r="HBG127" s="323"/>
      <c r="HBH127" s="323"/>
      <c r="HBI127" s="323"/>
      <c r="HBJ127" s="323"/>
      <c r="HBK127" s="323"/>
      <c r="HBL127" s="323"/>
      <c r="HBM127" s="323"/>
      <c r="HBN127" s="323"/>
      <c r="HBO127" s="323"/>
      <c r="HBP127" s="323"/>
      <c r="HBQ127" s="323"/>
      <c r="HBR127" s="323"/>
      <c r="HBS127" s="323"/>
      <c r="HBT127" s="323"/>
      <c r="HBU127" s="323"/>
      <c r="HBV127" s="323"/>
      <c r="HBW127" s="323"/>
      <c r="HBX127" s="323"/>
      <c r="HBY127" s="323"/>
      <c r="HBZ127" s="323"/>
      <c r="HCA127" s="323"/>
      <c r="HCB127" s="323"/>
      <c r="HCC127" s="323"/>
      <c r="HCD127" s="323"/>
      <c r="HCE127" s="323"/>
      <c r="HCF127" s="323"/>
      <c r="HCG127" s="323"/>
      <c r="HCH127" s="323"/>
      <c r="HCI127" s="323"/>
      <c r="HCJ127" s="323"/>
      <c r="HCK127" s="323"/>
      <c r="HCL127" s="323"/>
      <c r="HCM127" s="323"/>
      <c r="HCN127" s="323"/>
      <c r="HCO127" s="323"/>
      <c r="HCP127" s="323"/>
      <c r="HCQ127" s="323"/>
      <c r="HCR127" s="323"/>
      <c r="HCS127" s="323"/>
      <c r="HCT127" s="323"/>
      <c r="HCU127" s="323"/>
      <c r="HCV127" s="323"/>
      <c r="HCW127" s="323"/>
      <c r="HCX127" s="323"/>
      <c r="HCY127" s="323"/>
      <c r="HCZ127" s="323"/>
      <c r="HDA127" s="323"/>
      <c r="HDB127" s="323"/>
      <c r="HDC127" s="323"/>
      <c r="HDD127" s="323"/>
      <c r="HDE127" s="323"/>
      <c r="HDF127" s="323"/>
      <c r="HDG127" s="323"/>
      <c r="HDH127" s="323"/>
      <c r="HDI127" s="323"/>
      <c r="HDJ127" s="323"/>
      <c r="HDK127" s="323"/>
      <c r="HDL127" s="323"/>
      <c r="HDM127" s="323"/>
      <c r="HDN127" s="323"/>
      <c r="HDO127" s="323"/>
      <c r="HDP127" s="323"/>
      <c r="HDQ127" s="323"/>
      <c r="HDR127" s="323"/>
      <c r="HDS127" s="323"/>
      <c r="HDT127" s="323"/>
      <c r="HDU127" s="323"/>
      <c r="HDV127" s="323"/>
      <c r="HDW127" s="323"/>
      <c r="HDX127" s="323"/>
      <c r="HDY127" s="323"/>
      <c r="HDZ127" s="323"/>
      <c r="HEA127" s="323"/>
      <c r="HEB127" s="323"/>
      <c r="HEC127" s="323"/>
      <c r="HED127" s="323"/>
      <c r="HEE127" s="323"/>
      <c r="HEF127" s="323"/>
      <c r="HEG127" s="323"/>
      <c r="HEH127" s="323"/>
      <c r="HEI127" s="323"/>
      <c r="HEJ127" s="323"/>
      <c r="HEK127" s="323"/>
      <c r="HEL127" s="323"/>
      <c r="HEM127" s="323"/>
      <c r="HEN127" s="323"/>
      <c r="HEO127" s="323"/>
      <c r="HEP127" s="323"/>
      <c r="HEQ127" s="323"/>
      <c r="HER127" s="323"/>
      <c r="HES127" s="323"/>
      <c r="HET127" s="323"/>
      <c r="HEU127" s="323"/>
      <c r="HEV127" s="323"/>
      <c r="HEW127" s="323"/>
      <c r="HEX127" s="323"/>
      <c r="HEY127" s="323"/>
      <c r="HEZ127" s="323"/>
      <c r="HFA127" s="323"/>
      <c r="HFB127" s="323"/>
      <c r="HFC127" s="323"/>
      <c r="HFD127" s="323"/>
      <c r="HFE127" s="323"/>
      <c r="HFF127" s="323"/>
      <c r="HFG127" s="323"/>
      <c r="HFH127" s="323"/>
      <c r="HFI127" s="323"/>
      <c r="HFJ127" s="323"/>
      <c r="HFK127" s="323"/>
      <c r="HFL127" s="323"/>
      <c r="HFM127" s="323"/>
      <c r="HFN127" s="323"/>
      <c r="HFO127" s="323"/>
      <c r="HFP127" s="323"/>
      <c r="HFQ127" s="323"/>
      <c r="HFR127" s="323"/>
      <c r="HFS127" s="323"/>
      <c r="HFT127" s="323"/>
      <c r="HFU127" s="323"/>
      <c r="HFV127" s="323"/>
      <c r="HFW127" s="323"/>
      <c r="HFX127" s="323"/>
      <c r="HFY127" s="323"/>
      <c r="HFZ127" s="323"/>
      <c r="HGA127" s="323"/>
      <c r="HGB127" s="323"/>
      <c r="HGC127" s="323"/>
      <c r="HGD127" s="323"/>
      <c r="HGE127" s="323"/>
      <c r="HGF127" s="323"/>
      <c r="HGG127" s="323"/>
      <c r="HGH127" s="323"/>
      <c r="HGI127" s="323"/>
      <c r="HGJ127" s="323"/>
      <c r="HGK127" s="323"/>
      <c r="HGL127" s="323"/>
      <c r="HGM127" s="323"/>
      <c r="HGN127" s="323"/>
      <c r="HGO127" s="323"/>
      <c r="HGP127" s="323"/>
      <c r="HGQ127" s="323"/>
      <c r="HGR127" s="323"/>
      <c r="HGS127" s="323"/>
      <c r="HGT127" s="323"/>
      <c r="HGU127" s="323"/>
      <c r="HGV127" s="323"/>
      <c r="HGW127" s="323"/>
      <c r="HGX127" s="323"/>
      <c r="HGY127" s="323"/>
      <c r="HGZ127" s="323"/>
      <c r="HHA127" s="323"/>
      <c r="HHB127" s="323"/>
      <c r="HHC127" s="323"/>
      <c r="HHD127" s="323"/>
      <c r="HHE127" s="323"/>
      <c r="HHF127" s="323"/>
      <c r="HHG127" s="323"/>
      <c r="HHH127" s="323"/>
      <c r="HHI127" s="323"/>
      <c r="HHJ127" s="323"/>
      <c r="HHK127" s="323"/>
      <c r="HHL127" s="323"/>
      <c r="HHM127" s="323"/>
      <c r="HHN127" s="323"/>
      <c r="HHO127" s="323"/>
      <c r="HHP127" s="323"/>
      <c r="HHQ127" s="323"/>
      <c r="HHR127" s="323"/>
      <c r="HHS127" s="323"/>
      <c r="HHT127" s="323"/>
      <c r="HHU127" s="323"/>
      <c r="HHV127" s="323"/>
      <c r="HHW127" s="323"/>
      <c r="HHX127" s="323"/>
      <c r="HHY127" s="323"/>
      <c r="HHZ127" s="323"/>
      <c r="HIA127" s="323"/>
      <c r="HIB127" s="323"/>
      <c r="HIC127" s="323"/>
      <c r="HID127" s="323"/>
      <c r="HIE127" s="323"/>
      <c r="HIF127" s="323"/>
      <c r="HIG127" s="323"/>
      <c r="HIH127" s="323"/>
      <c r="HII127" s="323"/>
      <c r="HIJ127" s="323"/>
      <c r="HIK127" s="323"/>
      <c r="HIL127" s="323"/>
      <c r="HIM127" s="323"/>
      <c r="HIN127" s="323"/>
      <c r="HIO127" s="323"/>
      <c r="HIP127" s="323"/>
      <c r="HIQ127" s="323"/>
      <c r="HIR127" s="323"/>
      <c r="HIS127" s="323"/>
      <c r="HIT127" s="323"/>
      <c r="HIU127" s="323"/>
      <c r="HIV127" s="323"/>
      <c r="HIW127" s="323"/>
      <c r="HIX127" s="323"/>
      <c r="HIY127" s="323"/>
      <c r="HIZ127" s="323"/>
      <c r="HJA127" s="323"/>
      <c r="HJB127" s="323"/>
      <c r="HJC127" s="323"/>
      <c r="HJD127" s="323"/>
      <c r="HJE127" s="323"/>
      <c r="HJF127" s="323"/>
      <c r="HJG127" s="323"/>
      <c r="HJH127" s="323"/>
      <c r="HJI127" s="323"/>
      <c r="HJJ127" s="323"/>
      <c r="HJK127" s="323"/>
      <c r="HJL127" s="323"/>
      <c r="HJM127" s="323"/>
      <c r="HJN127" s="323"/>
      <c r="HJO127" s="323"/>
      <c r="HJP127" s="323"/>
      <c r="HJQ127" s="323"/>
      <c r="HJR127" s="323"/>
      <c r="HJS127" s="323"/>
      <c r="HJT127" s="323"/>
      <c r="HJU127" s="323"/>
      <c r="HJV127" s="323"/>
      <c r="HJW127" s="323"/>
      <c r="HJX127" s="323"/>
      <c r="HJY127" s="323"/>
      <c r="HJZ127" s="323"/>
      <c r="HKA127" s="323"/>
      <c r="HKB127" s="323"/>
      <c r="HKC127" s="323"/>
      <c r="HKD127" s="323"/>
      <c r="HKE127" s="323"/>
      <c r="HKF127" s="323"/>
      <c r="HKG127" s="323"/>
      <c r="HKH127" s="323"/>
      <c r="HKI127" s="323"/>
      <c r="HKJ127" s="323"/>
      <c r="HKK127" s="323"/>
      <c r="HKL127" s="323"/>
      <c r="HKM127" s="323"/>
      <c r="HKN127" s="323"/>
      <c r="HKO127" s="323"/>
      <c r="HKP127" s="323"/>
      <c r="HKQ127" s="323"/>
      <c r="HKR127" s="323"/>
      <c r="HKS127" s="323"/>
      <c r="HKT127" s="323"/>
      <c r="HKU127" s="323"/>
      <c r="HKV127" s="323"/>
      <c r="HKW127" s="323"/>
      <c r="HKX127" s="323"/>
      <c r="HKY127" s="323"/>
      <c r="HKZ127" s="323"/>
      <c r="HLA127" s="323"/>
      <c r="HLB127" s="323"/>
      <c r="HLC127" s="323"/>
      <c r="HLD127" s="323"/>
      <c r="HLE127" s="323"/>
      <c r="HLF127" s="323"/>
      <c r="HLG127" s="323"/>
      <c r="HLH127" s="323"/>
      <c r="HLI127" s="323"/>
      <c r="HLJ127" s="323"/>
      <c r="HLK127" s="323"/>
      <c r="HLL127" s="323"/>
      <c r="HLM127" s="323"/>
      <c r="HLN127" s="323"/>
      <c r="HLO127" s="323"/>
      <c r="HLP127" s="323"/>
      <c r="HLQ127" s="323"/>
      <c r="HLR127" s="323"/>
      <c r="HLS127" s="323"/>
      <c r="HLT127" s="323"/>
      <c r="HLU127" s="323"/>
      <c r="HLV127" s="323"/>
      <c r="HLW127" s="323"/>
      <c r="HLX127" s="323"/>
      <c r="HLY127" s="323"/>
      <c r="HLZ127" s="323"/>
      <c r="HMA127" s="323"/>
      <c r="HMB127" s="323"/>
      <c r="HMC127" s="323"/>
      <c r="HMD127" s="323"/>
      <c r="HME127" s="323"/>
      <c r="HMF127" s="323"/>
      <c r="HMG127" s="323"/>
      <c r="HMH127" s="323"/>
      <c r="HMI127" s="323"/>
      <c r="HMJ127" s="323"/>
      <c r="HMK127" s="323"/>
      <c r="HML127" s="323"/>
      <c r="HMM127" s="323"/>
      <c r="HMN127" s="323"/>
      <c r="HMO127" s="323"/>
      <c r="HMP127" s="323"/>
      <c r="HMQ127" s="323"/>
      <c r="HMR127" s="323"/>
      <c r="HMS127" s="323"/>
      <c r="HMT127" s="323"/>
      <c r="HMU127" s="323"/>
      <c r="HMV127" s="323"/>
      <c r="HMW127" s="323"/>
      <c r="HMX127" s="323"/>
      <c r="HMY127" s="323"/>
      <c r="HMZ127" s="323"/>
      <c r="HNA127" s="323"/>
      <c r="HNB127" s="323"/>
      <c r="HNC127" s="323"/>
      <c r="HND127" s="323"/>
      <c r="HNE127" s="323"/>
      <c r="HNF127" s="323"/>
      <c r="HNG127" s="323"/>
      <c r="HNH127" s="323"/>
      <c r="HNI127" s="323"/>
      <c r="HNJ127" s="323"/>
      <c r="HNK127" s="323"/>
      <c r="HNL127" s="323"/>
      <c r="HNM127" s="323"/>
      <c r="HNN127" s="323"/>
      <c r="HNO127" s="323"/>
      <c r="HNP127" s="323"/>
      <c r="HNQ127" s="323"/>
      <c r="HNR127" s="323"/>
      <c r="HNS127" s="323"/>
      <c r="HNT127" s="323"/>
      <c r="HNU127" s="323"/>
      <c r="HNV127" s="323"/>
      <c r="HNW127" s="323"/>
      <c r="HNX127" s="323"/>
      <c r="HNY127" s="323"/>
      <c r="HNZ127" s="323"/>
      <c r="HOA127" s="323"/>
      <c r="HOB127" s="323"/>
      <c r="HOC127" s="323"/>
      <c r="HOD127" s="323"/>
      <c r="HOE127" s="323"/>
      <c r="HOF127" s="323"/>
      <c r="HOG127" s="323"/>
      <c r="HOH127" s="323"/>
      <c r="HOI127" s="323"/>
      <c r="HOJ127" s="323"/>
      <c r="HOK127" s="323"/>
      <c r="HOL127" s="323"/>
      <c r="HOM127" s="323"/>
      <c r="HON127" s="323"/>
      <c r="HOO127" s="323"/>
      <c r="HOP127" s="323"/>
      <c r="HOQ127" s="323"/>
      <c r="HOR127" s="323"/>
      <c r="HOS127" s="323"/>
      <c r="HOT127" s="323"/>
      <c r="HOU127" s="323"/>
      <c r="HOV127" s="323"/>
      <c r="HOW127" s="323"/>
      <c r="HOX127" s="323"/>
      <c r="HOY127" s="323"/>
      <c r="HOZ127" s="323"/>
      <c r="HPA127" s="323"/>
      <c r="HPB127" s="323"/>
      <c r="HPC127" s="323"/>
      <c r="HPD127" s="323"/>
      <c r="HPE127" s="323"/>
      <c r="HPF127" s="323"/>
      <c r="HPG127" s="323"/>
      <c r="HPH127" s="323"/>
      <c r="HPI127" s="323"/>
      <c r="HPJ127" s="323"/>
      <c r="HPK127" s="323"/>
      <c r="HPL127" s="323"/>
      <c r="HPM127" s="323"/>
      <c r="HPN127" s="323"/>
      <c r="HPO127" s="323"/>
      <c r="HPP127" s="323"/>
      <c r="HPQ127" s="323"/>
      <c r="HPR127" s="323"/>
      <c r="HPS127" s="323"/>
      <c r="HPT127" s="323"/>
      <c r="HPU127" s="323"/>
      <c r="HPV127" s="323"/>
      <c r="HPW127" s="323"/>
      <c r="HPX127" s="323"/>
      <c r="HPY127" s="323"/>
      <c r="HPZ127" s="323"/>
      <c r="HQA127" s="323"/>
      <c r="HQB127" s="323"/>
      <c r="HQC127" s="323"/>
      <c r="HQD127" s="323"/>
      <c r="HQE127" s="323"/>
      <c r="HQF127" s="323"/>
      <c r="HQG127" s="323"/>
      <c r="HQH127" s="323"/>
      <c r="HQI127" s="323"/>
      <c r="HQJ127" s="323"/>
      <c r="HQK127" s="323"/>
      <c r="HQL127" s="323"/>
      <c r="HQM127" s="323"/>
      <c r="HQN127" s="323"/>
      <c r="HQO127" s="323"/>
      <c r="HQP127" s="323"/>
      <c r="HQQ127" s="323"/>
      <c r="HQR127" s="323"/>
      <c r="HQS127" s="323"/>
      <c r="HQT127" s="323"/>
      <c r="HQU127" s="323"/>
      <c r="HQV127" s="323"/>
      <c r="HQW127" s="323"/>
      <c r="HQX127" s="323"/>
      <c r="HQY127" s="323"/>
      <c r="HQZ127" s="323"/>
      <c r="HRA127" s="323"/>
      <c r="HRB127" s="323"/>
      <c r="HRC127" s="323"/>
      <c r="HRD127" s="323"/>
      <c r="HRE127" s="323"/>
      <c r="HRF127" s="323"/>
      <c r="HRG127" s="323"/>
      <c r="HRH127" s="323"/>
      <c r="HRI127" s="323"/>
      <c r="HRJ127" s="323"/>
      <c r="HRK127" s="323"/>
      <c r="HRL127" s="323"/>
      <c r="HRM127" s="323"/>
      <c r="HRN127" s="323"/>
      <c r="HRO127" s="323"/>
      <c r="HRP127" s="323"/>
      <c r="HRQ127" s="323"/>
      <c r="HRR127" s="323"/>
      <c r="HRS127" s="323"/>
      <c r="HRT127" s="323"/>
      <c r="HRU127" s="323"/>
      <c r="HRV127" s="323"/>
      <c r="HRW127" s="323"/>
      <c r="HRX127" s="323"/>
      <c r="HRY127" s="323"/>
      <c r="HRZ127" s="323"/>
      <c r="HSA127" s="323"/>
      <c r="HSB127" s="323"/>
      <c r="HSC127" s="323"/>
      <c r="HSD127" s="323"/>
      <c r="HSE127" s="323"/>
      <c r="HSF127" s="323"/>
      <c r="HSG127" s="323"/>
      <c r="HSH127" s="323"/>
      <c r="HSI127" s="323"/>
      <c r="HSJ127" s="323"/>
      <c r="HSK127" s="323"/>
      <c r="HSL127" s="323"/>
      <c r="HSM127" s="323"/>
      <c r="HSN127" s="323"/>
      <c r="HSO127" s="323"/>
      <c r="HSP127" s="323"/>
      <c r="HSQ127" s="323"/>
      <c r="HSR127" s="323"/>
      <c r="HSS127" s="323"/>
      <c r="HST127" s="323"/>
      <c r="HSU127" s="323"/>
      <c r="HSV127" s="323"/>
      <c r="HSW127" s="323"/>
      <c r="HSX127" s="323"/>
      <c r="HSY127" s="323"/>
      <c r="HSZ127" s="323"/>
      <c r="HTA127" s="323"/>
      <c r="HTB127" s="323"/>
      <c r="HTC127" s="323"/>
      <c r="HTD127" s="323"/>
      <c r="HTE127" s="323"/>
      <c r="HTF127" s="323"/>
      <c r="HTG127" s="323"/>
      <c r="HTH127" s="323"/>
      <c r="HTI127" s="323"/>
      <c r="HTJ127" s="323"/>
      <c r="HTK127" s="323"/>
      <c r="HTL127" s="323"/>
      <c r="HTM127" s="323"/>
      <c r="HTN127" s="323"/>
      <c r="HTO127" s="323"/>
      <c r="HTP127" s="323"/>
      <c r="HTQ127" s="323"/>
      <c r="HTR127" s="323"/>
      <c r="HTS127" s="323"/>
      <c r="HTT127" s="323"/>
      <c r="HTU127" s="323"/>
      <c r="HTV127" s="323"/>
      <c r="HTW127" s="323"/>
      <c r="HTX127" s="323"/>
      <c r="HTY127" s="323"/>
      <c r="HTZ127" s="323"/>
      <c r="HUA127" s="323"/>
      <c r="HUB127" s="323"/>
      <c r="HUC127" s="323"/>
      <c r="HUD127" s="323"/>
      <c r="HUE127" s="323"/>
      <c r="HUF127" s="323"/>
      <c r="HUG127" s="323"/>
      <c r="HUH127" s="323"/>
      <c r="HUI127" s="323"/>
      <c r="HUJ127" s="323"/>
      <c r="HUK127" s="323"/>
      <c r="HUL127" s="323"/>
      <c r="HUM127" s="323"/>
      <c r="HUN127" s="323"/>
      <c r="HUO127" s="323"/>
      <c r="HUP127" s="323"/>
      <c r="HUQ127" s="323"/>
      <c r="HUR127" s="323"/>
      <c r="HUS127" s="323"/>
      <c r="HUT127" s="323"/>
      <c r="HUU127" s="323"/>
      <c r="HUV127" s="323"/>
      <c r="HUW127" s="323"/>
      <c r="HUX127" s="323"/>
      <c r="HUY127" s="323"/>
      <c r="HUZ127" s="323"/>
      <c r="HVA127" s="323"/>
      <c r="HVB127" s="323"/>
      <c r="HVC127" s="323"/>
      <c r="HVD127" s="323"/>
      <c r="HVE127" s="323"/>
      <c r="HVF127" s="323"/>
      <c r="HVG127" s="323"/>
      <c r="HVH127" s="323"/>
      <c r="HVI127" s="323"/>
      <c r="HVJ127" s="323"/>
      <c r="HVK127" s="323"/>
      <c r="HVL127" s="323"/>
      <c r="HVM127" s="323"/>
      <c r="HVN127" s="323"/>
      <c r="HVO127" s="323"/>
      <c r="HVP127" s="323"/>
      <c r="HVQ127" s="323"/>
      <c r="HVR127" s="323"/>
      <c r="HVS127" s="323"/>
      <c r="HVT127" s="323"/>
      <c r="HVU127" s="323"/>
      <c r="HVV127" s="323"/>
      <c r="HVW127" s="323"/>
      <c r="HVX127" s="323"/>
      <c r="HVY127" s="323"/>
      <c r="HVZ127" s="323"/>
      <c r="HWA127" s="323"/>
      <c r="HWB127" s="323"/>
      <c r="HWC127" s="323"/>
      <c r="HWD127" s="323"/>
      <c r="HWE127" s="323"/>
      <c r="HWF127" s="323"/>
      <c r="HWG127" s="323"/>
      <c r="HWH127" s="323"/>
      <c r="HWI127" s="323"/>
      <c r="HWJ127" s="323"/>
      <c r="HWK127" s="323"/>
      <c r="HWL127" s="323"/>
      <c r="HWM127" s="323"/>
      <c r="HWN127" s="323"/>
      <c r="HWO127" s="323"/>
      <c r="HWP127" s="323"/>
      <c r="HWQ127" s="323"/>
      <c r="HWR127" s="323"/>
      <c r="HWS127" s="323"/>
      <c r="HWT127" s="323"/>
      <c r="HWU127" s="323"/>
      <c r="HWV127" s="323"/>
      <c r="HWW127" s="323"/>
      <c r="HWX127" s="323"/>
      <c r="HWY127" s="323"/>
      <c r="HWZ127" s="323"/>
      <c r="HXA127" s="323"/>
      <c r="HXB127" s="323"/>
      <c r="HXC127" s="323"/>
      <c r="HXD127" s="323"/>
      <c r="HXE127" s="323"/>
      <c r="HXF127" s="323"/>
      <c r="HXG127" s="323"/>
      <c r="HXH127" s="323"/>
      <c r="HXI127" s="323"/>
      <c r="HXJ127" s="323"/>
      <c r="HXK127" s="323"/>
      <c r="HXL127" s="323"/>
      <c r="HXM127" s="323"/>
      <c r="HXN127" s="323"/>
      <c r="HXO127" s="323"/>
      <c r="HXP127" s="323"/>
      <c r="HXQ127" s="323"/>
      <c r="HXR127" s="323"/>
      <c r="HXS127" s="323"/>
      <c r="HXT127" s="323"/>
      <c r="HXU127" s="323"/>
      <c r="HXV127" s="323"/>
      <c r="HXW127" s="323"/>
      <c r="HXX127" s="323"/>
      <c r="HXY127" s="323"/>
      <c r="HXZ127" s="323"/>
      <c r="HYA127" s="323"/>
      <c r="HYB127" s="323"/>
      <c r="HYC127" s="323"/>
      <c r="HYD127" s="323"/>
      <c r="HYE127" s="323"/>
      <c r="HYF127" s="323"/>
      <c r="HYG127" s="323"/>
      <c r="HYH127" s="323"/>
      <c r="HYI127" s="323"/>
      <c r="HYJ127" s="323"/>
      <c r="HYK127" s="323"/>
      <c r="HYL127" s="323"/>
      <c r="HYM127" s="323"/>
      <c r="HYN127" s="323"/>
      <c r="HYO127" s="323"/>
      <c r="HYP127" s="323"/>
      <c r="HYQ127" s="323"/>
      <c r="HYR127" s="323"/>
      <c r="HYS127" s="323"/>
      <c r="HYT127" s="323"/>
      <c r="HYU127" s="323"/>
      <c r="HYV127" s="323"/>
      <c r="HYW127" s="323"/>
      <c r="HYX127" s="323"/>
      <c r="HYY127" s="323"/>
      <c r="HYZ127" s="323"/>
      <c r="HZA127" s="323"/>
      <c r="HZB127" s="323"/>
      <c r="HZC127" s="323"/>
      <c r="HZD127" s="323"/>
      <c r="HZE127" s="323"/>
      <c r="HZF127" s="323"/>
      <c r="HZG127" s="323"/>
      <c r="HZH127" s="323"/>
      <c r="HZI127" s="323"/>
      <c r="HZJ127" s="323"/>
      <c r="HZK127" s="323"/>
      <c r="HZL127" s="323"/>
      <c r="HZM127" s="323"/>
      <c r="HZN127" s="323"/>
      <c r="HZO127" s="323"/>
      <c r="HZP127" s="323"/>
      <c r="HZQ127" s="323"/>
      <c r="HZR127" s="323"/>
      <c r="HZS127" s="323"/>
      <c r="HZT127" s="323"/>
      <c r="HZU127" s="323"/>
      <c r="HZV127" s="323"/>
      <c r="HZW127" s="323"/>
      <c r="HZX127" s="323"/>
      <c r="HZY127" s="323"/>
      <c r="HZZ127" s="323"/>
      <c r="IAA127" s="323"/>
      <c r="IAB127" s="323"/>
      <c r="IAC127" s="323"/>
      <c r="IAD127" s="323"/>
      <c r="IAE127" s="323"/>
      <c r="IAF127" s="323"/>
      <c r="IAG127" s="323"/>
      <c r="IAH127" s="323"/>
      <c r="IAI127" s="323"/>
      <c r="IAJ127" s="323"/>
      <c r="IAK127" s="323"/>
      <c r="IAL127" s="323"/>
      <c r="IAM127" s="323"/>
      <c r="IAN127" s="323"/>
      <c r="IAO127" s="323"/>
      <c r="IAP127" s="323"/>
      <c r="IAQ127" s="323"/>
      <c r="IAR127" s="323"/>
      <c r="IAS127" s="323"/>
      <c r="IAT127" s="323"/>
      <c r="IAU127" s="323"/>
      <c r="IAV127" s="323"/>
      <c r="IAW127" s="323"/>
      <c r="IAX127" s="323"/>
      <c r="IAY127" s="323"/>
      <c r="IAZ127" s="323"/>
      <c r="IBA127" s="323"/>
      <c r="IBB127" s="323"/>
      <c r="IBC127" s="323"/>
      <c r="IBD127" s="323"/>
      <c r="IBE127" s="323"/>
      <c r="IBF127" s="323"/>
      <c r="IBG127" s="323"/>
      <c r="IBH127" s="323"/>
      <c r="IBI127" s="323"/>
      <c r="IBJ127" s="323"/>
      <c r="IBK127" s="323"/>
      <c r="IBL127" s="323"/>
      <c r="IBM127" s="323"/>
      <c r="IBN127" s="323"/>
      <c r="IBO127" s="323"/>
      <c r="IBP127" s="323"/>
      <c r="IBQ127" s="323"/>
      <c r="IBR127" s="323"/>
      <c r="IBS127" s="323"/>
      <c r="IBT127" s="323"/>
      <c r="IBU127" s="323"/>
      <c r="IBV127" s="323"/>
      <c r="IBW127" s="323"/>
      <c r="IBX127" s="323"/>
      <c r="IBY127" s="323"/>
      <c r="IBZ127" s="323"/>
      <c r="ICA127" s="323"/>
      <c r="ICB127" s="323"/>
      <c r="ICC127" s="323"/>
      <c r="ICD127" s="323"/>
      <c r="ICE127" s="323"/>
      <c r="ICF127" s="323"/>
      <c r="ICG127" s="323"/>
      <c r="ICH127" s="323"/>
      <c r="ICI127" s="323"/>
      <c r="ICJ127" s="323"/>
      <c r="ICK127" s="323"/>
      <c r="ICL127" s="323"/>
      <c r="ICM127" s="323"/>
      <c r="ICN127" s="323"/>
      <c r="ICO127" s="323"/>
      <c r="ICP127" s="323"/>
      <c r="ICQ127" s="323"/>
      <c r="ICR127" s="323"/>
      <c r="ICS127" s="323"/>
      <c r="ICT127" s="323"/>
      <c r="ICU127" s="323"/>
      <c r="ICV127" s="323"/>
      <c r="ICW127" s="323"/>
      <c r="ICX127" s="323"/>
      <c r="ICY127" s="323"/>
      <c r="ICZ127" s="323"/>
      <c r="IDA127" s="323"/>
      <c r="IDB127" s="323"/>
      <c r="IDC127" s="323"/>
      <c r="IDD127" s="323"/>
      <c r="IDE127" s="323"/>
      <c r="IDF127" s="323"/>
      <c r="IDG127" s="323"/>
      <c r="IDH127" s="323"/>
      <c r="IDI127" s="323"/>
      <c r="IDJ127" s="323"/>
      <c r="IDK127" s="323"/>
      <c r="IDL127" s="323"/>
      <c r="IDM127" s="323"/>
      <c r="IDN127" s="323"/>
      <c r="IDO127" s="323"/>
      <c r="IDP127" s="323"/>
      <c r="IDQ127" s="323"/>
      <c r="IDR127" s="323"/>
      <c r="IDS127" s="323"/>
      <c r="IDT127" s="323"/>
      <c r="IDU127" s="323"/>
      <c r="IDV127" s="323"/>
      <c r="IDW127" s="323"/>
      <c r="IDX127" s="323"/>
      <c r="IDY127" s="323"/>
      <c r="IDZ127" s="323"/>
      <c r="IEA127" s="323"/>
      <c r="IEB127" s="323"/>
      <c r="IEC127" s="323"/>
      <c r="IED127" s="323"/>
      <c r="IEE127" s="323"/>
      <c r="IEF127" s="323"/>
      <c r="IEG127" s="323"/>
      <c r="IEH127" s="323"/>
      <c r="IEI127" s="323"/>
      <c r="IEJ127" s="323"/>
      <c r="IEK127" s="323"/>
      <c r="IEL127" s="323"/>
      <c r="IEM127" s="323"/>
      <c r="IEN127" s="323"/>
      <c r="IEO127" s="323"/>
      <c r="IEP127" s="323"/>
      <c r="IEQ127" s="323"/>
      <c r="IER127" s="323"/>
      <c r="IES127" s="323"/>
      <c r="IET127" s="323"/>
      <c r="IEU127" s="323"/>
      <c r="IEV127" s="323"/>
      <c r="IEW127" s="323"/>
      <c r="IEX127" s="323"/>
      <c r="IEY127" s="323"/>
      <c r="IEZ127" s="323"/>
      <c r="IFA127" s="323"/>
      <c r="IFB127" s="323"/>
      <c r="IFC127" s="323"/>
      <c r="IFD127" s="323"/>
      <c r="IFE127" s="323"/>
      <c r="IFF127" s="323"/>
      <c r="IFG127" s="323"/>
      <c r="IFH127" s="323"/>
      <c r="IFI127" s="323"/>
      <c r="IFJ127" s="323"/>
      <c r="IFK127" s="323"/>
      <c r="IFL127" s="323"/>
      <c r="IFM127" s="323"/>
      <c r="IFN127" s="323"/>
      <c r="IFO127" s="323"/>
      <c r="IFP127" s="323"/>
      <c r="IFQ127" s="323"/>
      <c r="IFR127" s="323"/>
      <c r="IFS127" s="323"/>
      <c r="IFT127" s="323"/>
      <c r="IFU127" s="323"/>
      <c r="IFV127" s="323"/>
      <c r="IFW127" s="323"/>
      <c r="IFX127" s="323"/>
      <c r="IFY127" s="323"/>
      <c r="IFZ127" s="323"/>
      <c r="IGA127" s="323"/>
      <c r="IGB127" s="323"/>
      <c r="IGC127" s="323"/>
      <c r="IGD127" s="323"/>
      <c r="IGE127" s="323"/>
      <c r="IGF127" s="323"/>
      <c r="IGG127" s="323"/>
      <c r="IGH127" s="323"/>
      <c r="IGI127" s="323"/>
      <c r="IGJ127" s="323"/>
      <c r="IGK127" s="323"/>
      <c r="IGL127" s="323"/>
      <c r="IGM127" s="323"/>
      <c r="IGN127" s="323"/>
      <c r="IGO127" s="323"/>
      <c r="IGP127" s="323"/>
      <c r="IGQ127" s="323"/>
      <c r="IGR127" s="323"/>
      <c r="IGS127" s="323"/>
      <c r="IGT127" s="323"/>
      <c r="IGU127" s="323"/>
      <c r="IGV127" s="323"/>
      <c r="IGW127" s="323"/>
      <c r="IGX127" s="323"/>
      <c r="IGY127" s="323"/>
      <c r="IGZ127" s="323"/>
      <c r="IHA127" s="323"/>
      <c r="IHB127" s="323"/>
      <c r="IHC127" s="323"/>
      <c r="IHD127" s="323"/>
      <c r="IHE127" s="323"/>
      <c r="IHF127" s="323"/>
      <c r="IHG127" s="323"/>
      <c r="IHH127" s="323"/>
      <c r="IHI127" s="323"/>
      <c r="IHJ127" s="323"/>
      <c r="IHK127" s="323"/>
      <c r="IHL127" s="323"/>
      <c r="IHM127" s="323"/>
      <c r="IHN127" s="323"/>
      <c r="IHO127" s="323"/>
      <c r="IHP127" s="323"/>
      <c r="IHQ127" s="323"/>
      <c r="IHR127" s="323"/>
      <c r="IHS127" s="323"/>
      <c r="IHT127" s="323"/>
      <c r="IHU127" s="323"/>
      <c r="IHV127" s="323"/>
      <c r="IHW127" s="323"/>
      <c r="IHX127" s="323"/>
      <c r="IHY127" s="323"/>
      <c r="IHZ127" s="323"/>
      <c r="IIA127" s="323"/>
      <c r="IIB127" s="323"/>
      <c r="IIC127" s="323"/>
      <c r="IID127" s="323"/>
      <c r="IIE127" s="323"/>
      <c r="IIF127" s="323"/>
      <c r="IIG127" s="323"/>
      <c r="IIH127" s="323"/>
      <c r="III127" s="323"/>
      <c r="IIJ127" s="323"/>
      <c r="IIK127" s="323"/>
      <c r="IIL127" s="323"/>
      <c r="IIM127" s="323"/>
      <c r="IIN127" s="323"/>
      <c r="IIO127" s="323"/>
      <c r="IIP127" s="323"/>
      <c r="IIQ127" s="323"/>
      <c r="IIR127" s="323"/>
      <c r="IIS127" s="323"/>
      <c r="IIT127" s="323"/>
      <c r="IIU127" s="323"/>
      <c r="IIV127" s="323"/>
      <c r="IIW127" s="323"/>
      <c r="IIX127" s="323"/>
      <c r="IIY127" s="323"/>
      <c r="IIZ127" s="323"/>
      <c r="IJA127" s="323"/>
      <c r="IJB127" s="323"/>
      <c r="IJC127" s="323"/>
      <c r="IJD127" s="323"/>
      <c r="IJE127" s="323"/>
      <c r="IJF127" s="323"/>
      <c r="IJG127" s="323"/>
      <c r="IJH127" s="323"/>
      <c r="IJI127" s="323"/>
      <c r="IJJ127" s="323"/>
      <c r="IJK127" s="323"/>
      <c r="IJL127" s="323"/>
      <c r="IJM127" s="323"/>
      <c r="IJN127" s="323"/>
      <c r="IJO127" s="323"/>
      <c r="IJP127" s="323"/>
      <c r="IJQ127" s="323"/>
      <c r="IJR127" s="323"/>
      <c r="IJS127" s="323"/>
      <c r="IJT127" s="323"/>
      <c r="IJU127" s="323"/>
      <c r="IJV127" s="323"/>
      <c r="IJW127" s="323"/>
      <c r="IJX127" s="323"/>
      <c r="IJY127" s="323"/>
      <c r="IJZ127" s="323"/>
      <c r="IKA127" s="323"/>
      <c r="IKB127" s="323"/>
      <c r="IKC127" s="323"/>
      <c r="IKD127" s="323"/>
      <c r="IKE127" s="323"/>
      <c r="IKF127" s="323"/>
      <c r="IKG127" s="323"/>
      <c r="IKH127" s="323"/>
      <c r="IKI127" s="323"/>
      <c r="IKJ127" s="323"/>
      <c r="IKK127" s="323"/>
      <c r="IKL127" s="323"/>
      <c r="IKM127" s="323"/>
      <c r="IKN127" s="323"/>
      <c r="IKO127" s="323"/>
      <c r="IKP127" s="323"/>
      <c r="IKQ127" s="323"/>
      <c r="IKR127" s="323"/>
      <c r="IKS127" s="323"/>
      <c r="IKT127" s="323"/>
      <c r="IKU127" s="323"/>
      <c r="IKV127" s="323"/>
      <c r="IKW127" s="323"/>
      <c r="IKX127" s="323"/>
      <c r="IKY127" s="323"/>
      <c r="IKZ127" s="323"/>
      <c r="ILA127" s="323"/>
      <c r="ILB127" s="323"/>
      <c r="ILC127" s="323"/>
      <c r="ILD127" s="323"/>
      <c r="ILE127" s="323"/>
      <c r="ILF127" s="323"/>
      <c r="ILG127" s="323"/>
      <c r="ILH127" s="323"/>
      <c r="ILI127" s="323"/>
      <c r="ILJ127" s="323"/>
      <c r="ILK127" s="323"/>
      <c r="ILL127" s="323"/>
      <c r="ILM127" s="323"/>
      <c r="ILN127" s="323"/>
      <c r="ILO127" s="323"/>
      <c r="ILP127" s="323"/>
      <c r="ILQ127" s="323"/>
      <c r="ILR127" s="323"/>
      <c r="ILS127" s="323"/>
      <c r="ILT127" s="323"/>
      <c r="ILU127" s="323"/>
      <c r="ILV127" s="323"/>
      <c r="ILW127" s="323"/>
      <c r="ILX127" s="323"/>
      <c r="ILY127" s="323"/>
      <c r="ILZ127" s="323"/>
      <c r="IMA127" s="323"/>
      <c r="IMB127" s="323"/>
      <c r="IMC127" s="323"/>
      <c r="IMD127" s="323"/>
      <c r="IME127" s="323"/>
      <c r="IMF127" s="323"/>
      <c r="IMG127" s="323"/>
      <c r="IMH127" s="323"/>
      <c r="IMI127" s="323"/>
      <c r="IMJ127" s="323"/>
      <c r="IMK127" s="323"/>
      <c r="IML127" s="323"/>
      <c r="IMM127" s="323"/>
      <c r="IMN127" s="323"/>
      <c r="IMO127" s="323"/>
      <c r="IMP127" s="323"/>
      <c r="IMQ127" s="323"/>
      <c r="IMR127" s="323"/>
      <c r="IMS127" s="323"/>
      <c r="IMT127" s="323"/>
      <c r="IMU127" s="323"/>
      <c r="IMV127" s="323"/>
      <c r="IMW127" s="323"/>
      <c r="IMX127" s="323"/>
      <c r="IMY127" s="323"/>
      <c r="IMZ127" s="323"/>
      <c r="INA127" s="323"/>
      <c r="INB127" s="323"/>
      <c r="INC127" s="323"/>
      <c r="IND127" s="323"/>
      <c r="INE127" s="323"/>
      <c r="INF127" s="323"/>
      <c r="ING127" s="323"/>
      <c r="INH127" s="323"/>
      <c r="INI127" s="323"/>
      <c r="INJ127" s="323"/>
      <c r="INK127" s="323"/>
      <c r="INL127" s="323"/>
      <c r="INM127" s="323"/>
      <c r="INN127" s="323"/>
      <c r="INO127" s="323"/>
      <c r="INP127" s="323"/>
      <c r="INQ127" s="323"/>
      <c r="INR127" s="323"/>
      <c r="INS127" s="323"/>
      <c r="INT127" s="323"/>
      <c r="INU127" s="323"/>
      <c r="INV127" s="323"/>
      <c r="INW127" s="323"/>
      <c r="INX127" s="323"/>
      <c r="INY127" s="323"/>
      <c r="INZ127" s="323"/>
      <c r="IOA127" s="323"/>
      <c r="IOB127" s="323"/>
      <c r="IOC127" s="323"/>
      <c r="IOD127" s="323"/>
      <c r="IOE127" s="323"/>
      <c r="IOF127" s="323"/>
      <c r="IOG127" s="323"/>
      <c r="IOH127" s="323"/>
      <c r="IOI127" s="323"/>
      <c r="IOJ127" s="323"/>
      <c r="IOK127" s="323"/>
      <c r="IOL127" s="323"/>
      <c r="IOM127" s="323"/>
      <c r="ION127" s="323"/>
      <c r="IOO127" s="323"/>
      <c r="IOP127" s="323"/>
      <c r="IOQ127" s="323"/>
      <c r="IOR127" s="323"/>
      <c r="IOS127" s="323"/>
      <c r="IOT127" s="323"/>
      <c r="IOU127" s="323"/>
      <c r="IOV127" s="323"/>
      <c r="IOW127" s="323"/>
      <c r="IOX127" s="323"/>
      <c r="IOY127" s="323"/>
      <c r="IOZ127" s="323"/>
      <c r="IPA127" s="323"/>
      <c r="IPB127" s="323"/>
      <c r="IPC127" s="323"/>
      <c r="IPD127" s="323"/>
      <c r="IPE127" s="323"/>
      <c r="IPF127" s="323"/>
      <c r="IPG127" s="323"/>
      <c r="IPH127" s="323"/>
      <c r="IPI127" s="323"/>
      <c r="IPJ127" s="323"/>
      <c r="IPK127" s="323"/>
      <c r="IPL127" s="323"/>
      <c r="IPM127" s="323"/>
      <c r="IPN127" s="323"/>
      <c r="IPO127" s="323"/>
      <c r="IPP127" s="323"/>
      <c r="IPQ127" s="323"/>
      <c r="IPR127" s="323"/>
      <c r="IPS127" s="323"/>
      <c r="IPT127" s="323"/>
      <c r="IPU127" s="323"/>
      <c r="IPV127" s="323"/>
      <c r="IPW127" s="323"/>
      <c r="IPX127" s="323"/>
      <c r="IPY127" s="323"/>
      <c r="IPZ127" s="323"/>
      <c r="IQA127" s="323"/>
      <c r="IQB127" s="323"/>
      <c r="IQC127" s="323"/>
      <c r="IQD127" s="323"/>
      <c r="IQE127" s="323"/>
      <c r="IQF127" s="323"/>
      <c r="IQG127" s="323"/>
      <c r="IQH127" s="323"/>
      <c r="IQI127" s="323"/>
      <c r="IQJ127" s="323"/>
      <c r="IQK127" s="323"/>
      <c r="IQL127" s="323"/>
      <c r="IQM127" s="323"/>
      <c r="IQN127" s="323"/>
      <c r="IQO127" s="323"/>
      <c r="IQP127" s="323"/>
      <c r="IQQ127" s="323"/>
      <c r="IQR127" s="323"/>
      <c r="IQS127" s="323"/>
      <c r="IQT127" s="323"/>
      <c r="IQU127" s="323"/>
      <c r="IQV127" s="323"/>
      <c r="IQW127" s="323"/>
      <c r="IQX127" s="323"/>
      <c r="IQY127" s="323"/>
      <c r="IQZ127" s="323"/>
      <c r="IRA127" s="323"/>
      <c r="IRB127" s="323"/>
      <c r="IRC127" s="323"/>
      <c r="IRD127" s="323"/>
      <c r="IRE127" s="323"/>
      <c r="IRF127" s="323"/>
      <c r="IRG127" s="323"/>
      <c r="IRH127" s="323"/>
      <c r="IRI127" s="323"/>
      <c r="IRJ127" s="323"/>
      <c r="IRK127" s="323"/>
      <c r="IRL127" s="323"/>
      <c r="IRM127" s="323"/>
      <c r="IRN127" s="323"/>
      <c r="IRO127" s="323"/>
      <c r="IRP127" s="323"/>
      <c r="IRQ127" s="323"/>
      <c r="IRR127" s="323"/>
      <c r="IRS127" s="323"/>
      <c r="IRT127" s="323"/>
      <c r="IRU127" s="323"/>
      <c r="IRV127" s="323"/>
      <c r="IRW127" s="323"/>
      <c r="IRX127" s="323"/>
      <c r="IRY127" s="323"/>
      <c r="IRZ127" s="323"/>
      <c r="ISA127" s="323"/>
      <c r="ISB127" s="323"/>
      <c r="ISC127" s="323"/>
      <c r="ISD127" s="323"/>
      <c r="ISE127" s="323"/>
      <c r="ISF127" s="323"/>
      <c r="ISG127" s="323"/>
      <c r="ISH127" s="323"/>
      <c r="ISI127" s="323"/>
      <c r="ISJ127" s="323"/>
      <c r="ISK127" s="323"/>
      <c r="ISL127" s="323"/>
      <c r="ISM127" s="323"/>
      <c r="ISN127" s="323"/>
      <c r="ISO127" s="323"/>
      <c r="ISP127" s="323"/>
      <c r="ISQ127" s="323"/>
      <c r="ISR127" s="323"/>
      <c r="ISS127" s="323"/>
      <c r="IST127" s="323"/>
      <c r="ISU127" s="323"/>
      <c r="ISV127" s="323"/>
      <c r="ISW127" s="323"/>
      <c r="ISX127" s="323"/>
      <c r="ISY127" s="323"/>
      <c r="ISZ127" s="323"/>
      <c r="ITA127" s="323"/>
      <c r="ITB127" s="323"/>
      <c r="ITC127" s="323"/>
      <c r="ITD127" s="323"/>
      <c r="ITE127" s="323"/>
      <c r="ITF127" s="323"/>
      <c r="ITG127" s="323"/>
      <c r="ITH127" s="323"/>
      <c r="ITI127" s="323"/>
      <c r="ITJ127" s="323"/>
      <c r="ITK127" s="323"/>
      <c r="ITL127" s="323"/>
      <c r="ITM127" s="323"/>
      <c r="ITN127" s="323"/>
      <c r="ITO127" s="323"/>
      <c r="ITP127" s="323"/>
      <c r="ITQ127" s="323"/>
      <c r="ITR127" s="323"/>
      <c r="ITS127" s="323"/>
      <c r="ITT127" s="323"/>
      <c r="ITU127" s="323"/>
      <c r="ITV127" s="323"/>
      <c r="ITW127" s="323"/>
      <c r="ITX127" s="323"/>
      <c r="ITY127" s="323"/>
      <c r="ITZ127" s="323"/>
      <c r="IUA127" s="323"/>
      <c r="IUB127" s="323"/>
      <c r="IUC127" s="323"/>
      <c r="IUD127" s="323"/>
      <c r="IUE127" s="323"/>
      <c r="IUF127" s="323"/>
      <c r="IUG127" s="323"/>
      <c r="IUH127" s="323"/>
      <c r="IUI127" s="323"/>
      <c r="IUJ127" s="323"/>
      <c r="IUK127" s="323"/>
      <c r="IUL127" s="323"/>
      <c r="IUM127" s="323"/>
      <c r="IUN127" s="323"/>
      <c r="IUO127" s="323"/>
      <c r="IUP127" s="323"/>
      <c r="IUQ127" s="323"/>
      <c r="IUR127" s="323"/>
      <c r="IUS127" s="323"/>
      <c r="IUT127" s="323"/>
      <c r="IUU127" s="323"/>
      <c r="IUV127" s="323"/>
      <c r="IUW127" s="323"/>
      <c r="IUX127" s="323"/>
      <c r="IUY127" s="323"/>
      <c r="IUZ127" s="323"/>
      <c r="IVA127" s="323"/>
      <c r="IVB127" s="323"/>
      <c r="IVC127" s="323"/>
      <c r="IVD127" s="323"/>
      <c r="IVE127" s="323"/>
      <c r="IVF127" s="323"/>
      <c r="IVG127" s="323"/>
      <c r="IVH127" s="323"/>
      <c r="IVI127" s="323"/>
      <c r="IVJ127" s="323"/>
      <c r="IVK127" s="323"/>
      <c r="IVL127" s="323"/>
      <c r="IVM127" s="323"/>
      <c r="IVN127" s="323"/>
      <c r="IVO127" s="323"/>
      <c r="IVP127" s="323"/>
      <c r="IVQ127" s="323"/>
      <c r="IVR127" s="323"/>
      <c r="IVS127" s="323"/>
      <c r="IVT127" s="323"/>
      <c r="IVU127" s="323"/>
      <c r="IVV127" s="323"/>
      <c r="IVW127" s="323"/>
      <c r="IVX127" s="323"/>
      <c r="IVY127" s="323"/>
      <c r="IVZ127" s="323"/>
      <c r="IWA127" s="323"/>
      <c r="IWB127" s="323"/>
      <c r="IWC127" s="323"/>
      <c r="IWD127" s="323"/>
      <c r="IWE127" s="323"/>
      <c r="IWF127" s="323"/>
      <c r="IWG127" s="323"/>
      <c r="IWH127" s="323"/>
      <c r="IWI127" s="323"/>
      <c r="IWJ127" s="323"/>
      <c r="IWK127" s="323"/>
      <c r="IWL127" s="323"/>
      <c r="IWM127" s="323"/>
      <c r="IWN127" s="323"/>
      <c r="IWO127" s="323"/>
      <c r="IWP127" s="323"/>
      <c r="IWQ127" s="323"/>
      <c r="IWR127" s="323"/>
      <c r="IWS127" s="323"/>
      <c r="IWT127" s="323"/>
      <c r="IWU127" s="323"/>
      <c r="IWV127" s="323"/>
      <c r="IWW127" s="323"/>
      <c r="IWX127" s="323"/>
      <c r="IWY127" s="323"/>
      <c r="IWZ127" s="323"/>
      <c r="IXA127" s="323"/>
      <c r="IXB127" s="323"/>
      <c r="IXC127" s="323"/>
      <c r="IXD127" s="323"/>
      <c r="IXE127" s="323"/>
      <c r="IXF127" s="323"/>
      <c r="IXG127" s="323"/>
      <c r="IXH127" s="323"/>
      <c r="IXI127" s="323"/>
      <c r="IXJ127" s="323"/>
      <c r="IXK127" s="323"/>
      <c r="IXL127" s="323"/>
      <c r="IXM127" s="323"/>
      <c r="IXN127" s="323"/>
      <c r="IXO127" s="323"/>
      <c r="IXP127" s="323"/>
      <c r="IXQ127" s="323"/>
      <c r="IXR127" s="323"/>
      <c r="IXS127" s="323"/>
      <c r="IXT127" s="323"/>
      <c r="IXU127" s="323"/>
      <c r="IXV127" s="323"/>
      <c r="IXW127" s="323"/>
      <c r="IXX127" s="323"/>
      <c r="IXY127" s="323"/>
      <c r="IXZ127" s="323"/>
      <c r="IYA127" s="323"/>
      <c r="IYB127" s="323"/>
      <c r="IYC127" s="323"/>
      <c r="IYD127" s="323"/>
      <c r="IYE127" s="323"/>
      <c r="IYF127" s="323"/>
      <c r="IYG127" s="323"/>
      <c r="IYH127" s="323"/>
      <c r="IYI127" s="323"/>
      <c r="IYJ127" s="323"/>
      <c r="IYK127" s="323"/>
      <c r="IYL127" s="323"/>
      <c r="IYM127" s="323"/>
      <c r="IYN127" s="323"/>
      <c r="IYO127" s="323"/>
      <c r="IYP127" s="323"/>
      <c r="IYQ127" s="323"/>
      <c r="IYR127" s="323"/>
      <c r="IYS127" s="323"/>
      <c r="IYT127" s="323"/>
      <c r="IYU127" s="323"/>
      <c r="IYV127" s="323"/>
      <c r="IYW127" s="323"/>
      <c r="IYX127" s="323"/>
      <c r="IYY127" s="323"/>
      <c r="IYZ127" s="323"/>
      <c r="IZA127" s="323"/>
      <c r="IZB127" s="323"/>
      <c r="IZC127" s="323"/>
      <c r="IZD127" s="323"/>
      <c r="IZE127" s="323"/>
      <c r="IZF127" s="323"/>
      <c r="IZG127" s="323"/>
      <c r="IZH127" s="323"/>
      <c r="IZI127" s="323"/>
      <c r="IZJ127" s="323"/>
      <c r="IZK127" s="323"/>
      <c r="IZL127" s="323"/>
      <c r="IZM127" s="323"/>
      <c r="IZN127" s="323"/>
      <c r="IZO127" s="323"/>
      <c r="IZP127" s="323"/>
      <c r="IZQ127" s="323"/>
      <c r="IZR127" s="323"/>
      <c r="IZS127" s="323"/>
      <c r="IZT127" s="323"/>
      <c r="IZU127" s="323"/>
      <c r="IZV127" s="323"/>
      <c r="IZW127" s="323"/>
      <c r="IZX127" s="323"/>
      <c r="IZY127" s="323"/>
      <c r="IZZ127" s="323"/>
      <c r="JAA127" s="323"/>
      <c r="JAB127" s="323"/>
      <c r="JAC127" s="323"/>
      <c r="JAD127" s="323"/>
      <c r="JAE127" s="323"/>
      <c r="JAF127" s="323"/>
      <c r="JAG127" s="323"/>
      <c r="JAH127" s="323"/>
      <c r="JAI127" s="323"/>
      <c r="JAJ127" s="323"/>
      <c r="JAK127" s="323"/>
      <c r="JAL127" s="323"/>
      <c r="JAM127" s="323"/>
      <c r="JAN127" s="323"/>
      <c r="JAO127" s="323"/>
      <c r="JAP127" s="323"/>
      <c r="JAQ127" s="323"/>
      <c r="JAR127" s="323"/>
      <c r="JAS127" s="323"/>
      <c r="JAT127" s="323"/>
      <c r="JAU127" s="323"/>
      <c r="JAV127" s="323"/>
      <c r="JAW127" s="323"/>
      <c r="JAX127" s="323"/>
      <c r="JAY127" s="323"/>
      <c r="JAZ127" s="323"/>
      <c r="JBA127" s="323"/>
      <c r="JBB127" s="323"/>
      <c r="JBC127" s="323"/>
      <c r="JBD127" s="323"/>
      <c r="JBE127" s="323"/>
      <c r="JBF127" s="323"/>
      <c r="JBG127" s="323"/>
      <c r="JBH127" s="323"/>
      <c r="JBI127" s="323"/>
      <c r="JBJ127" s="323"/>
      <c r="JBK127" s="323"/>
      <c r="JBL127" s="323"/>
      <c r="JBM127" s="323"/>
      <c r="JBN127" s="323"/>
      <c r="JBO127" s="323"/>
      <c r="JBP127" s="323"/>
      <c r="JBQ127" s="323"/>
      <c r="JBR127" s="323"/>
      <c r="JBS127" s="323"/>
      <c r="JBT127" s="323"/>
      <c r="JBU127" s="323"/>
      <c r="JBV127" s="323"/>
      <c r="JBW127" s="323"/>
      <c r="JBX127" s="323"/>
      <c r="JBY127" s="323"/>
      <c r="JBZ127" s="323"/>
      <c r="JCA127" s="323"/>
      <c r="JCB127" s="323"/>
      <c r="JCC127" s="323"/>
      <c r="JCD127" s="323"/>
      <c r="JCE127" s="323"/>
      <c r="JCF127" s="323"/>
      <c r="JCG127" s="323"/>
      <c r="JCH127" s="323"/>
      <c r="JCI127" s="323"/>
      <c r="JCJ127" s="323"/>
      <c r="JCK127" s="323"/>
      <c r="JCL127" s="323"/>
      <c r="JCM127" s="323"/>
      <c r="JCN127" s="323"/>
      <c r="JCO127" s="323"/>
      <c r="JCP127" s="323"/>
      <c r="JCQ127" s="323"/>
      <c r="JCR127" s="323"/>
      <c r="JCS127" s="323"/>
      <c r="JCT127" s="323"/>
      <c r="JCU127" s="323"/>
      <c r="JCV127" s="323"/>
      <c r="JCW127" s="323"/>
      <c r="JCX127" s="323"/>
      <c r="JCY127" s="323"/>
      <c r="JCZ127" s="323"/>
      <c r="JDA127" s="323"/>
      <c r="JDB127" s="323"/>
      <c r="JDC127" s="323"/>
      <c r="JDD127" s="323"/>
      <c r="JDE127" s="323"/>
      <c r="JDF127" s="323"/>
      <c r="JDG127" s="323"/>
      <c r="JDH127" s="323"/>
      <c r="JDI127" s="323"/>
      <c r="JDJ127" s="323"/>
      <c r="JDK127" s="323"/>
      <c r="JDL127" s="323"/>
      <c r="JDM127" s="323"/>
      <c r="JDN127" s="323"/>
      <c r="JDO127" s="323"/>
      <c r="JDP127" s="323"/>
      <c r="JDQ127" s="323"/>
      <c r="JDR127" s="323"/>
      <c r="JDS127" s="323"/>
      <c r="JDT127" s="323"/>
      <c r="JDU127" s="323"/>
      <c r="JDV127" s="323"/>
      <c r="JDW127" s="323"/>
      <c r="JDX127" s="323"/>
      <c r="JDY127" s="323"/>
      <c r="JDZ127" s="323"/>
      <c r="JEA127" s="323"/>
      <c r="JEB127" s="323"/>
      <c r="JEC127" s="323"/>
      <c r="JED127" s="323"/>
      <c r="JEE127" s="323"/>
      <c r="JEF127" s="323"/>
      <c r="JEG127" s="323"/>
      <c r="JEH127" s="323"/>
      <c r="JEI127" s="323"/>
      <c r="JEJ127" s="323"/>
      <c r="JEK127" s="323"/>
      <c r="JEL127" s="323"/>
      <c r="JEM127" s="323"/>
      <c r="JEN127" s="323"/>
      <c r="JEO127" s="323"/>
      <c r="JEP127" s="323"/>
      <c r="JEQ127" s="323"/>
      <c r="JER127" s="323"/>
      <c r="JES127" s="323"/>
      <c r="JET127" s="323"/>
      <c r="JEU127" s="323"/>
      <c r="JEV127" s="323"/>
      <c r="JEW127" s="323"/>
      <c r="JEX127" s="323"/>
      <c r="JEY127" s="323"/>
      <c r="JEZ127" s="323"/>
      <c r="JFA127" s="323"/>
      <c r="JFB127" s="323"/>
      <c r="JFC127" s="323"/>
      <c r="JFD127" s="323"/>
      <c r="JFE127" s="323"/>
      <c r="JFF127" s="323"/>
      <c r="JFG127" s="323"/>
      <c r="JFH127" s="323"/>
      <c r="JFI127" s="323"/>
      <c r="JFJ127" s="323"/>
      <c r="JFK127" s="323"/>
      <c r="JFL127" s="323"/>
      <c r="JFM127" s="323"/>
      <c r="JFN127" s="323"/>
      <c r="JFO127" s="323"/>
      <c r="JFP127" s="323"/>
      <c r="JFQ127" s="323"/>
      <c r="JFR127" s="323"/>
      <c r="JFS127" s="323"/>
      <c r="JFT127" s="323"/>
      <c r="JFU127" s="323"/>
      <c r="JFV127" s="323"/>
      <c r="JFW127" s="323"/>
      <c r="JFX127" s="323"/>
      <c r="JFY127" s="323"/>
      <c r="JFZ127" s="323"/>
      <c r="JGA127" s="323"/>
      <c r="JGB127" s="323"/>
      <c r="JGC127" s="323"/>
      <c r="JGD127" s="323"/>
      <c r="JGE127" s="323"/>
      <c r="JGF127" s="323"/>
      <c r="JGG127" s="323"/>
      <c r="JGH127" s="323"/>
      <c r="JGI127" s="323"/>
      <c r="JGJ127" s="323"/>
      <c r="JGK127" s="323"/>
      <c r="JGL127" s="323"/>
      <c r="JGM127" s="323"/>
      <c r="JGN127" s="323"/>
      <c r="JGO127" s="323"/>
      <c r="JGP127" s="323"/>
      <c r="JGQ127" s="323"/>
      <c r="JGR127" s="323"/>
      <c r="JGS127" s="323"/>
      <c r="JGT127" s="323"/>
      <c r="JGU127" s="323"/>
      <c r="JGV127" s="323"/>
      <c r="JGW127" s="323"/>
      <c r="JGX127" s="323"/>
      <c r="JGY127" s="323"/>
      <c r="JGZ127" s="323"/>
      <c r="JHA127" s="323"/>
      <c r="JHB127" s="323"/>
      <c r="JHC127" s="323"/>
      <c r="JHD127" s="323"/>
      <c r="JHE127" s="323"/>
      <c r="JHF127" s="323"/>
      <c r="JHG127" s="323"/>
      <c r="JHH127" s="323"/>
      <c r="JHI127" s="323"/>
      <c r="JHJ127" s="323"/>
      <c r="JHK127" s="323"/>
      <c r="JHL127" s="323"/>
      <c r="JHM127" s="323"/>
      <c r="JHN127" s="323"/>
      <c r="JHO127" s="323"/>
      <c r="JHP127" s="323"/>
      <c r="JHQ127" s="323"/>
      <c r="JHR127" s="323"/>
      <c r="JHS127" s="323"/>
      <c r="JHT127" s="323"/>
      <c r="JHU127" s="323"/>
      <c r="JHV127" s="323"/>
      <c r="JHW127" s="323"/>
      <c r="JHX127" s="323"/>
      <c r="JHY127" s="323"/>
      <c r="JHZ127" s="323"/>
      <c r="JIA127" s="323"/>
      <c r="JIB127" s="323"/>
      <c r="JIC127" s="323"/>
      <c r="JID127" s="323"/>
      <c r="JIE127" s="323"/>
      <c r="JIF127" s="323"/>
      <c r="JIG127" s="323"/>
      <c r="JIH127" s="323"/>
      <c r="JII127" s="323"/>
      <c r="JIJ127" s="323"/>
      <c r="JIK127" s="323"/>
      <c r="JIL127" s="323"/>
      <c r="JIM127" s="323"/>
      <c r="JIN127" s="323"/>
      <c r="JIO127" s="323"/>
      <c r="JIP127" s="323"/>
      <c r="JIQ127" s="323"/>
      <c r="JIR127" s="323"/>
      <c r="JIS127" s="323"/>
      <c r="JIT127" s="323"/>
      <c r="JIU127" s="323"/>
      <c r="JIV127" s="323"/>
      <c r="JIW127" s="323"/>
      <c r="JIX127" s="323"/>
      <c r="JIY127" s="323"/>
      <c r="JIZ127" s="323"/>
      <c r="JJA127" s="323"/>
      <c r="JJB127" s="323"/>
      <c r="JJC127" s="323"/>
      <c r="JJD127" s="323"/>
      <c r="JJE127" s="323"/>
      <c r="JJF127" s="323"/>
      <c r="JJG127" s="323"/>
      <c r="JJH127" s="323"/>
      <c r="JJI127" s="323"/>
      <c r="JJJ127" s="323"/>
      <c r="JJK127" s="323"/>
      <c r="JJL127" s="323"/>
      <c r="JJM127" s="323"/>
      <c r="JJN127" s="323"/>
      <c r="JJO127" s="323"/>
      <c r="JJP127" s="323"/>
      <c r="JJQ127" s="323"/>
      <c r="JJR127" s="323"/>
      <c r="JJS127" s="323"/>
      <c r="JJT127" s="323"/>
      <c r="JJU127" s="323"/>
      <c r="JJV127" s="323"/>
      <c r="JJW127" s="323"/>
      <c r="JJX127" s="323"/>
      <c r="JJY127" s="323"/>
      <c r="JJZ127" s="323"/>
      <c r="JKA127" s="323"/>
      <c r="JKB127" s="323"/>
      <c r="JKC127" s="323"/>
      <c r="JKD127" s="323"/>
      <c r="JKE127" s="323"/>
      <c r="JKF127" s="323"/>
      <c r="JKG127" s="323"/>
      <c r="JKH127" s="323"/>
      <c r="JKI127" s="323"/>
      <c r="JKJ127" s="323"/>
      <c r="JKK127" s="323"/>
      <c r="JKL127" s="323"/>
      <c r="JKM127" s="323"/>
      <c r="JKN127" s="323"/>
      <c r="JKO127" s="323"/>
      <c r="JKP127" s="323"/>
      <c r="JKQ127" s="323"/>
      <c r="JKR127" s="323"/>
      <c r="JKS127" s="323"/>
      <c r="JKT127" s="323"/>
      <c r="JKU127" s="323"/>
      <c r="JKV127" s="323"/>
      <c r="JKW127" s="323"/>
      <c r="JKX127" s="323"/>
      <c r="JKY127" s="323"/>
      <c r="JKZ127" s="323"/>
      <c r="JLA127" s="323"/>
      <c r="JLB127" s="323"/>
      <c r="JLC127" s="323"/>
      <c r="JLD127" s="323"/>
      <c r="JLE127" s="323"/>
      <c r="JLF127" s="323"/>
      <c r="JLG127" s="323"/>
      <c r="JLH127" s="323"/>
      <c r="JLI127" s="323"/>
      <c r="JLJ127" s="323"/>
      <c r="JLK127" s="323"/>
      <c r="JLL127" s="323"/>
      <c r="JLM127" s="323"/>
      <c r="JLN127" s="323"/>
      <c r="JLO127" s="323"/>
      <c r="JLP127" s="323"/>
      <c r="JLQ127" s="323"/>
      <c r="JLR127" s="323"/>
      <c r="JLS127" s="323"/>
      <c r="JLT127" s="323"/>
      <c r="JLU127" s="323"/>
      <c r="JLV127" s="323"/>
      <c r="JLW127" s="323"/>
      <c r="JLX127" s="323"/>
      <c r="JLY127" s="323"/>
      <c r="JLZ127" s="323"/>
      <c r="JMA127" s="323"/>
      <c r="JMB127" s="323"/>
      <c r="JMC127" s="323"/>
      <c r="JMD127" s="323"/>
      <c r="JME127" s="323"/>
      <c r="JMF127" s="323"/>
      <c r="JMG127" s="323"/>
      <c r="JMH127" s="323"/>
      <c r="JMI127" s="323"/>
      <c r="JMJ127" s="323"/>
      <c r="JMK127" s="323"/>
      <c r="JML127" s="323"/>
      <c r="JMM127" s="323"/>
      <c r="JMN127" s="323"/>
      <c r="JMO127" s="323"/>
      <c r="JMP127" s="323"/>
      <c r="JMQ127" s="323"/>
      <c r="JMR127" s="323"/>
      <c r="JMS127" s="323"/>
      <c r="JMT127" s="323"/>
      <c r="JMU127" s="323"/>
      <c r="JMV127" s="323"/>
      <c r="JMW127" s="323"/>
      <c r="JMX127" s="323"/>
      <c r="JMY127" s="323"/>
      <c r="JMZ127" s="323"/>
      <c r="JNA127" s="323"/>
      <c r="JNB127" s="323"/>
      <c r="JNC127" s="323"/>
      <c r="JND127" s="323"/>
      <c r="JNE127" s="323"/>
      <c r="JNF127" s="323"/>
      <c r="JNG127" s="323"/>
      <c r="JNH127" s="323"/>
      <c r="JNI127" s="323"/>
      <c r="JNJ127" s="323"/>
      <c r="JNK127" s="323"/>
      <c r="JNL127" s="323"/>
      <c r="JNM127" s="323"/>
      <c r="JNN127" s="323"/>
      <c r="JNO127" s="323"/>
      <c r="JNP127" s="323"/>
      <c r="JNQ127" s="323"/>
      <c r="JNR127" s="323"/>
      <c r="JNS127" s="323"/>
      <c r="JNT127" s="323"/>
      <c r="JNU127" s="323"/>
      <c r="JNV127" s="323"/>
      <c r="JNW127" s="323"/>
      <c r="JNX127" s="323"/>
      <c r="JNY127" s="323"/>
      <c r="JNZ127" s="323"/>
      <c r="JOA127" s="323"/>
      <c r="JOB127" s="323"/>
      <c r="JOC127" s="323"/>
      <c r="JOD127" s="323"/>
      <c r="JOE127" s="323"/>
      <c r="JOF127" s="323"/>
      <c r="JOG127" s="323"/>
      <c r="JOH127" s="323"/>
      <c r="JOI127" s="323"/>
      <c r="JOJ127" s="323"/>
      <c r="JOK127" s="323"/>
      <c r="JOL127" s="323"/>
      <c r="JOM127" s="323"/>
      <c r="JON127" s="323"/>
      <c r="JOO127" s="323"/>
      <c r="JOP127" s="323"/>
      <c r="JOQ127" s="323"/>
      <c r="JOR127" s="323"/>
      <c r="JOS127" s="323"/>
      <c r="JOT127" s="323"/>
      <c r="JOU127" s="323"/>
      <c r="JOV127" s="323"/>
      <c r="JOW127" s="323"/>
      <c r="JOX127" s="323"/>
      <c r="JOY127" s="323"/>
      <c r="JOZ127" s="323"/>
      <c r="JPA127" s="323"/>
      <c r="JPB127" s="323"/>
      <c r="JPC127" s="323"/>
      <c r="JPD127" s="323"/>
      <c r="JPE127" s="323"/>
      <c r="JPF127" s="323"/>
      <c r="JPG127" s="323"/>
      <c r="JPH127" s="323"/>
      <c r="JPI127" s="323"/>
      <c r="JPJ127" s="323"/>
      <c r="JPK127" s="323"/>
      <c r="JPL127" s="323"/>
      <c r="JPM127" s="323"/>
      <c r="JPN127" s="323"/>
      <c r="JPO127" s="323"/>
      <c r="JPP127" s="323"/>
      <c r="JPQ127" s="323"/>
      <c r="JPR127" s="323"/>
      <c r="JPS127" s="323"/>
      <c r="JPT127" s="323"/>
      <c r="JPU127" s="323"/>
      <c r="JPV127" s="323"/>
      <c r="JPW127" s="323"/>
      <c r="JPX127" s="323"/>
      <c r="JPY127" s="323"/>
      <c r="JPZ127" s="323"/>
      <c r="JQA127" s="323"/>
      <c r="JQB127" s="323"/>
      <c r="JQC127" s="323"/>
      <c r="JQD127" s="323"/>
      <c r="JQE127" s="323"/>
      <c r="JQF127" s="323"/>
      <c r="JQG127" s="323"/>
      <c r="JQH127" s="323"/>
      <c r="JQI127" s="323"/>
      <c r="JQJ127" s="323"/>
      <c r="JQK127" s="323"/>
      <c r="JQL127" s="323"/>
      <c r="JQM127" s="323"/>
      <c r="JQN127" s="323"/>
      <c r="JQO127" s="323"/>
      <c r="JQP127" s="323"/>
      <c r="JQQ127" s="323"/>
      <c r="JQR127" s="323"/>
      <c r="JQS127" s="323"/>
      <c r="JQT127" s="323"/>
      <c r="JQU127" s="323"/>
      <c r="JQV127" s="323"/>
      <c r="JQW127" s="323"/>
      <c r="JQX127" s="323"/>
      <c r="JQY127" s="323"/>
      <c r="JQZ127" s="323"/>
      <c r="JRA127" s="323"/>
      <c r="JRB127" s="323"/>
      <c r="JRC127" s="323"/>
      <c r="JRD127" s="323"/>
      <c r="JRE127" s="323"/>
      <c r="JRF127" s="323"/>
      <c r="JRG127" s="323"/>
      <c r="JRH127" s="323"/>
      <c r="JRI127" s="323"/>
      <c r="JRJ127" s="323"/>
      <c r="JRK127" s="323"/>
      <c r="JRL127" s="323"/>
      <c r="JRM127" s="323"/>
      <c r="JRN127" s="323"/>
      <c r="JRO127" s="323"/>
      <c r="JRP127" s="323"/>
      <c r="JRQ127" s="323"/>
      <c r="JRR127" s="323"/>
      <c r="JRS127" s="323"/>
      <c r="JRT127" s="323"/>
      <c r="JRU127" s="323"/>
      <c r="JRV127" s="323"/>
      <c r="JRW127" s="323"/>
      <c r="JRX127" s="323"/>
      <c r="JRY127" s="323"/>
      <c r="JRZ127" s="323"/>
      <c r="JSA127" s="323"/>
      <c r="JSB127" s="323"/>
      <c r="JSC127" s="323"/>
      <c r="JSD127" s="323"/>
      <c r="JSE127" s="323"/>
      <c r="JSF127" s="323"/>
      <c r="JSG127" s="323"/>
      <c r="JSH127" s="323"/>
      <c r="JSI127" s="323"/>
      <c r="JSJ127" s="323"/>
      <c r="JSK127" s="323"/>
      <c r="JSL127" s="323"/>
      <c r="JSM127" s="323"/>
      <c r="JSN127" s="323"/>
      <c r="JSO127" s="323"/>
      <c r="JSP127" s="323"/>
      <c r="JSQ127" s="323"/>
      <c r="JSR127" s="323"/>
      <c r="JSS127" s="323"/>
      <c r="JST127" s="323"/>
      <c r="JSU127" s="323"/>
      <c r="JSV127" s="323"/>
      <c r="JSW127" s="323"/>
      <c r="JSX127" s="323"/>
      <c r="JSY127" s="323"/>
      <c r="JSZ127" s="323"/>
      <c r="JTA127" s="323"/>
      <c r="JTB127" s="323"/>
      <c r="JTC127" s="323"/>
      <c r="JTD127" s="323"/>
      <c r="JTE127" s="323"/>
      <c r="JTF127" s="323"/>
      <c r="JTG127" s="323"/>
      <c r="JTH127" s="323"/>
      <c r="JTI127" s="323"/>
      <c r="JTJ127" s="323"/>
      <c r="JTK127" s="323"/>
      <c r="JTL127" s="323"/>
      <c r="JTM127" s="323"/>
      <c r="JTN127" s="323"/>
      <c r="JTO127" s="323"/>
      <c r="JTP127" s="323"/>
      <c r="JTQ127" s="323"/>
      <c r="JTR127" s="323"/>
      <c r="JTS127" s="323"/>
      <c r="JTT127" s="323"/>
      <c r="JTU127" s="323"/>
      <c r="JTV127" s="323"/>
      <c r="JTW127" s="323"/>
      <c r="JTX127" s="323"/>
      <c r="JTY127" s="323"/>
      <c r="JTZ127" s="323"/>
      <c r="JUA127" s="323"/>
      <c r="JUB127" s="323"/>
      <c r="JUC127" s="323"/>
      <c r="JUD127" s="323"/>
      <c r="JUE127" s="323"/>
      <c r="JUF127" s="323"/>
      <c r="JUG127" s="323"/>
      <c r="JUH127" s="323"/>
      <c r="JUI127" s="323"/>
      <c r="JUJ127" s="323"/>
      <c r="JUK127" s="323"/>
      <c r="JUL127" s="323"/>
      <c r="JUM127" s="323"/>
      <c r="JUN127" s="323"/>
      <c r="JUO127" s="323"/>
      <c r="JUP127" s="323"/>
      <c r="JUQ127" s="323"/>
      <c r="JUR127" s="323"/>
      <c r="JUS127" s="323"/>
      <c r="JUT127" s="323"/>
      <c r="JUU127" s="323"/>
      <c r="JUV127" s="323"/>
      <c r="JUW127" s="323"/>
      <c r="JUX127" s="323"/>
      <c r="JUY127" s="323"/>
      <c r="JUZ127" s="323"/>
      <c r="JVA127" s="323"/>
      <c r="JVB127" s="323"/>
      <c r="JVC127" s="323"/>
      <c r="JVD127" s="323"/>
      <c r="JVE127" s="323"/>
      <c r="JVF127" s="323"/>
      <c r="JVG127" s="323"/>
      <c r="JVH127" s="323"/>
      <c r="JVI127" s="323"/>
      <c r="JVJ127" s="323"/>
      <c r="JVK127" s="323"/>
      <c r="JVL127" s="323"/>
      <c r="JVM127" s="323"/>
      <c r="JVN127" s="323"/>
      <c r="JVO127" s="323"/>
      <c r="JVP127" s="323"/>
      <c r="JVQ127" s="323"/>
      <c r="JVR127" s="323"/>
      <c r="JVS127" s="323"/>
      <c r="JVT127" s="323"/>
      <c r="JVU127" s="323"/>
      <c r="JVV127" s="323"/>
      <c r="JVW127" s="323"/>
      <c r="JVX127" s="323"/>
      <c r="JVY127" s="323"/>
      <c r="JVZ127" s="323"/>
      <c r="JWA127" s="323"/>
      <c r="JWB127" s="323"/>
      <c r="JWC127" s="323"/>
      <c r="JWD127" s="323"/>
      <c r="JWE127" s="323"/>
      <c r="JWF127" s="323"/>
      <c r="JWG127" s="323"/>
      <c r="JWH127" s="323"/>
      <c r="JWI127" s="323"/>
      <c r="JWJ127" s="323"/>
      <c r="JWK127" s="323"/>
      <c r="JWL127" s="323"/>
      <c r="JWM127" s="323"/>
      <c r="JWN127" s="323"/>
      <c r="JWO127" s="323"/>
      <c r="JWP127" s="323"/>
      <c r="JWQ127" s="323"/>
      <c r="JWR127" s="323"/>
      <c r="JWS127" s="323"/>
      <c r="JWT127" s="323"/>
      <c r="JWU127" s="323"/>
      <c r="JWV127" s="323"/>
      <c r="JWW127" s="323"/>
      <c r="JWX127" s="323"/>
      <c r="JWY127" s="323"/>
      <c r="JWZ127" s="323"/>
      <c r="JXA127" s="323"/>
      <c r="JXB127" s="323"/>
      <c r="JXC127" s="323"/>
      <c r="JXD127" s="323"/>
      <c r="JXE127" s="323"/>
      <c r="JXF127" s="323"/>
      <c r="JXG127" s="323"/>
      <c r="JXH127" s="323"/>
      <c r="JXI127" s="323"/>
      <c r="JXJ127" s="323"/>
      <c r="JXK127" s="323"/>
      <c r="JXL127" s="323"/>
      <c r="JXM127" s="323"/>
      <c r="JXN127" s="323"/>
      <c r="JXO127" s="323"/>
      <c r="JXP127" s="323"/>
      <c r="JXQ127" s="323"/>
      <c r="JXR127" s="323"/>
      <c r="JXS127" s="323"/>
      <c r="JXT127" s="323"/>
      <c r="JXU127" s="323"/>
      <c r="JXV127" s="323"/>
      <c r="JXW127" s="323"/>
      <c r="JXX127" s="323"/>
      <c r="JXY127" s="323"/>
      <c r="JXZ127" s="323"/>
      <c r="JYA127" s="323"/>
      <c r="JYB127" s="323"/>
      <c r="JYC127" s="323"/>
      <c r="JYD127" s="323"/>
      <c r="JYE127" s="323"/>
      <c r="JYF127" s="323"/>
      <c r="JYG127" s="323"/>
      <c r="JYH127" s="323"/>
      <c r="JYI127" s="323"/>
      <c r="JYJ127" s="323"/>
      <c r="JYK127" s="323"/>
      <c r="JYL127" s="323"/>
      <c r="JYM127" s="323"/>
      <c r="JYN127" s="323"/>
      <c r="JYO127" s="323"/>
      <c r="JYP127" s="323"/>
      <c r="JYQ127" s="323"/>
      <c r="JYR127" s="323"/>
      <c r="JYS127" s="323"/>
      <c r="JYT127" s="323"/>
      <c r="JYU127" s="323"/>
      <c r="JYV127" s="323"/>
      <c r="JYW127" s="323"/>
      <c r="JYX127" s="323"/>
      <c r="JYY127" s="323"/>
      <c r="JYZ127" s="323"/>
      <c r="JZA127" s="323"/>
      <c r="JZB127" s="323"/>
      <c r="JZC127" s="323"/>
      <c r="JZD127" s="323"/>
      <c r="JZE127" s="323"/>
      <c r="JZF127" s="323"/>
      <c r="JZG127" s="323"/>
      <c r="JZH127" s="323"/>
      <c r="JZI127" s="323"/>
      <c r="JZJ127" s="323"/>
      <c r="JZK127" s="323"/>
      <c r="JZL127" s="323"/>
      <c r="JZM127" s="323"/>
      <c r="JZN127" s="323"/>
      <c r="JZO127" s="323"/>
      <c r="JZP127" s="323"/>
      <c r="JZQ127" s="323"/>
      <c r="JZR127" s="323"/>
      <c r="JZS127" s="323"/>
      <c r="JZT127" s="323"/>
      <c r="JZU127" s="323"/>
      <c r="JZV127" s="323"/>
      <c r="JZW127" s="323"/>
      <c r="JZX127" s="323"/>
      <c r="JZY127" s="323"/>
      <c r="JZZ127" s="323"/>
      <c r="KAA127" s="323"/>
      <c r="KAB127" s="323"/>
      <c r="KAC127" s="323"/>
      <c r="KAD127" s="323"/>
      <c r="KAE127" s="323"/>
      <c r="KAF127" s="323"/>
      <c r="KAG127" s="323"/>
      <c r="KAH127" s="323"/>
      <c r="KAI127" s="323"/>
      <c r="KAJ127" s="323"/>
      <c r="KAK127" s="323"/>
      <c r="KAL127" s="323"/>
      <c r="KAM127" s="323"/>
      <c r="KAN127" s="323"/>
      <c r="KAO127" s="323"/>
      <c r="KAP127" s="323"/>
      <c r="KAQ127" s="323"/>
      <c r="KAR127" s="323"/>
      <c r="KAS127" s="323"/>
      <c r="KAT127" s="323"/>
      <c r="KAU127" s="323"/>
      <c r="KAV127" s="323"/>
      <c r="KAW127" s="323"/>
      <c r="KAX127" s="323"/>
      <c r="KAY127" s="323"/>
      <c r="KAZ127" s="323"/>
      <c r="KBA127" s="323"/>
      <c r="KBB127" s="323"/>
      <c r="KBC127" s="323"/>
      <c r="KBD127" s="323"/>
      <c r="KBE127" s="323"/>
      <c r="KBF127" s="323"/>
      <c r="KBG127" s="323"/>
      <c r="KBH127" s="323"/>
      <c r="KBI127" s="323"/>
      <c r="KBJ127" s="323"/>
      <c r="KBK127" s="323"/>
      <c r="KBL127" s="323"/>
      <c r="KBM127" s="323"/>
      <c r="KBN127" s="323"/>
      <c r="KBO127" s="323"/>
      <c r="KBP127" s="323"/>
      <c r="KBQ127" s="323"/>
      <c r="KBR127" s="323"/>
      <c r="KBS127" s="323"/>
      <c r="KBT127" s="323"/>
      <c r="KBU127" s="323"/>
      <c r="KBV127" s="323"/>
      <c r="KBW127" s="323"/>
      <c r="KBX127" s="323"/>
      <c r="KBY127" s="323"/>
      <c r="KBZ127" s="323"/>
      <c r="KCA127" s="323"/>
      <c r="KCB127" s="323"/>
      <c r="KCC127" s="323"/>
      <c r="KCD127" s="323"/>
      <c r="KCE127" s="323"/>
      <c r="KCF127" s="323"/>
      <c r="KCG127" s="323"/>
      <c r="KCH127" s="323"/>
      <c r="KCI127" s="323"/>
      <c r="KCJ127" s="323"/>
      <c r="KCK127" s="323"/>
      <c r="KCL127" s="323"/>
      <c r="KCM127" s="323"/>
      <c r="KCN127" s="323"/>
      <c r="KCO127" s="323"/>
      <c r="KCP127" s="323"/>
      <c r="KCQ127" s="323"/>
      <c r="KCR127" s="323"/>
      <c r="KCS127" s="323"/>
      <c r="KCT127" s="323"/>
      <c r="KCU127" s="323"/>
      <c r="KCV127" s="323"/>
      <c r="KCW127" s="323"/>
      <c r="KCX127" s="323"/>
      <c r="KCY127" s="323"/>
      <c r="KCZ127" s="323"/>
      <c r="KDA127" s="323"/>
      <c r="KDB127" s="323"/>
      <c r="KDC127" s="323"/>
      <c r="KDD127" s="323"/>
      <c r="KDE127" s="323"/>
      <c r="KDF127" s="323"/>
      <c r="KDG127" s="323"/>
      <c r="KDH127" s="323"/>
      <c r="KDI127" s="323"/>
      <c r="KDJ127" s="323"/>
      <c r="KDK127" s="323"/>
      <c r="KDL127" s="323"/>
      <c r="KDM127" s="323"/>
      <c r="KDN127" s="323"/>
      <c r="KDO127" s="323"/>
      <c r="KDP127" s="323"/>
      <c r="KDQ127" s="323"/>
      <c r="KDR127" s="323"/>
      <c r="KDS127" s="323"/>
      <c r="KDT127" s="323"/>
      <c r="KDU127" s="323"/>
      <c r="KDV127" s="323"/>
      <c r="KDW127" s="323"/>
      <c r="KDX127" s="323"/>
      <c r="KDY127" s="323"/>
      <c r="KDZ127" s="323"/>
      <c r="KEA127" s="323"/>
      <c r="KEB127" s="323"/>
      <c r="KEC127" s="323"/>
      <c r="KED127" s="323"/>
      <c r="KEE127" s="323"/>
      <c r="KEF127" s="323"/>
      <c r="KEG127" s="323"/>
      <c r="KEH127" s="323"/>
      <c r="KEI127" s="323"/>
      <c r="KEJ127" s="323"/>
      <c r="KEK127" s="323"/>
      <c r="KEL127" s="323"/>
      <c r="KEM127" s="323"/>
      <c r="KEN127" s="323"/>
      <c r="KEO127" s="323"/>
      <c r="KEP127" s="323"/>
      <c r="KEQ127" s="323"/>
      <c r="KER127" s="323"/>
      <c r="KES127" s="323"/>
      <c r="KET127" s="323"/>
      <c r="KEU127" s="323"/>
      <c r="KEV127" s="323"/>
      <c r="KEW127" s="323"/>
      <c r="KEX127" s="323"/>
      <c r="KEY127" s="323"/>
      <c r="KEZ127" s="323"/>
      <c r="KFA127" s="323"/>
      <c r="KFB127" s="323"/>
      <c r="KFC127" s="323"/>
      <c r="KFD127" s="323"/>
      <c r="KFE127" s="323"/>
      <c r="KFF127" s="323"/>
      <c r="KFG127" s="323"/>
      <c r="KFH127" s="323"/>
      <c r="KFI127" s="323"/>
      <c r="KFJ127" s="323"/>
      <c r="KFK127" s="323"/>
      <c r="KFL127" s="323"/>
      <c r="KFM127" s="323"/>
      <c r="KFN127" s="323"/>
      <c r="KFO127" s="323"/>
      <c r="KFP127" s="323"/>
      <c r="KFQ127" s="323"/>
      <c r="KFR127" s="323"/>
      <c r="KFS127" s="323"/>
      <c r="KFT127" s="323"/>
      <c r="KFU127" s="323"/>
      <c r="KFV127" s="323"/>
      <c r="KFW127" s="323"/>
      <c r="KFX127" s="323"/>
      <c r="KFY127" s="323"/>
      <c r="KFZ127" s="323"/>
      <c r="KGA127" s="323"/>
      <c r="KGB127" s="323"/>
      <c r="KGC127" s="323"/>
      <c r="KGD127" s="323"/>
      <c r="KGE127" s="323"/>
      <c r="KGF127" s="323"/>
      <c r="KGG127" s="323"/>
      <c r="KGH127" s="323"/>
      <c r="KGI127" s="323"/>
      <c r="KGJ127" s="323"/>
      <c r="KGK127" s="323"/>
      <c r="KGL127" s="323"/>
      <c r="KGM127" s="323"/>
      <c r="KGN127" s="323"/>
      <c r="KGO127" s="323"/>
      <c r="KGP127" s="323"/>
      <c r="KGQ127" s="323"/>
      <c r="KGR127" s="323"/>
      <c r="KGS127" s="323"/>
      <c r="KGT127" s="323"/>
      <c r="KGU127" s="323"/>
      <c r="KGV127" s="323"/>
      <c r="KGW127" s="323"/>
      <c r="KGX127" s="323"/>
      <c r="KGY127" s="323"/>
      <c r="KGZ127" s="323"/>
      <c r="KHA127" s="323"/>
      <c r="KHB127" s="323"/>
      <c r="KHC127" s="323"/>
      <c r="KHD127" s="323"/>
      <c r="KHE127" s="323"/>
      <c r="KHF127" s="323"/>
      <c r="KHG127" s="323"/>
      <c r="KHH127" s="323"/>
      <c r="KHI127" s="323"/>
      <c r="KHJ127" s="323"/>
      <c r="KHK127" s="323"/>
      <c r="KHL127" s="323"/>
      <c r="KHM127" s="323"/>
      <c r="KHN127" s="323"/>
      <c r="KHO127" s="323"/>
      <c r="KHP127" s="323"/>
      <c r="KHQ127" s="323"/>
      <c r="KHR127" s="323"/>
      <c r="KHS127" s="323"/>
      <c r="KHT127" s="323"/>
      <c r="KHU127" s="323"/>
      <c r="KHV127" s="323"/>
      <c r="KHW127" s="323"/>
      <c r="KHX127" s="323"/>
      <c r="KHY127" s="323"/>
      <c r="KHZ127" s="323"/>
      <c r="KIA127" s="323"/>
      <c r="KIB127" s="323"/>
      <c r="KIC127" s="323"/>
      <c r="KID127" s="323"/>
      <c r="KIE127" s="323"/>
      <c r="KIF127" s="323"/>
      <c r="KIG127" s="323"/>
      <c r="KIH127" s="323"/>
      <c r="KII127" s="323"/>
      <c r="KIJ127" s="323"/>
      <c r="KIK127" s="323"/>
      <c r="KIL127" s="323"/>
      <c r="KIM127" s="323"/>
      <c r="KIN127" s="323"/>
      <c r="KIO127" s="323"/>
      <c r="KIP127" s="323"/>
      <c r="KIQ127" s="323"/>
      <c r="KIR127" s="323"/>
      <c r="KIS127" s="323"/>
      <c r="KIT127" s="323"/>
      <c r="KIU127" s="323"/>
      <c r="KIV127" s="323"/>
      <c r="KIW127" s="323"/>
      <c r="KIX127" s="323"/>
      <c r="KIY127" s="323"/>
      <c r="KIZ127" s="323"/>
      <c r="KJA127" s="323"/>
      <c r="KJB127" s="323"/>
      <c r="KJC127" s="323"/>
      <c r="KJD127" s="323"/>
      <c r="KJE127" s="323"/>
      <c r="KJF127" s="323"/>
      <c r="KJG127" s="323"/>
      <c r="KJH127" s="323"/>
      <c r="KJI127" s="323"/>
      <c r="KJJ127" s="323"/>
      <c r="KJK127" s="323"/>
      <c r="KJL127" s="323"/>
      <c r="KJM127" s="323"/>
      <c r="KJN127" s="323"/>
      <c r="KJO127" s="323"/>
      <c r="KJP127" s="323"/>
      <c r="KJQ127" s="323"/>
      <c r="KJR127" s="323"/>
      <c r="KJS127" s="323"/>
      <c r="KJT127" s="323"/>
      <c r="KJU127" s="323"/>
      <c r="KJV127" s="323"/>
      <c r="KJW127" s="323"/>
      <c r="KJX127" s="323"/>
      <c r="KJY127" s="323"/>
      <c r="KJZ127" s="323"/>
      <c r="KKA127" s="323"/>
      <c r="KKB127" s="323"/>
      <c r="KKC127" s="323"/>
      <c r="KKD127" s="323"/>
      <c r="KKE127" s="323"/>
      <c r="KKF127" s="323"/>
      <c r="KKG127" s="323"/>
      <c r="KKH127" s="323"/>
      <c r="KKI127" s="323"/>
      <c r="KKJ127" s="323"/>
      <c r="KKK127" s="323"/>
      <c r="KKL127" s="323"/>
      <c r="KKM127" s="323"/>
      <c r="KKN127" s="323"/>
      <c r="KKO127" s="323"/>
      <c r="KKP127" s="323"/>
      <c r="KKQ127" s="323"/>
      <c r="KKR127" s="323"/>
      <c r="KKS127" s="323"/>
      <c r="KKT127" s="323"/>
      <c r="KKU127" s="323"/>
      <c r="KKV127" s="323"/>
      <c r="KKW127" s="323"/>
      <c r="KKX127" s="323"/>
      <c r="KKY127" s="323"/>
      <c r="KKZ127" s="323"/>
      <c r="KLA127" s="323"/>
      <c r="KLB127" s="323"/>
      <c r="KLC127" s="323"/>
      <c r="KLD127" s="323"/>
      <c r="KLE127" s="323"/>
      <c r="KLF127" s="323"/>
      <c r="KLG127" s="323"/>
      <c r="KLH127" s="323"/>
      <c r="KLI127" s="323"/>
      <c r="KLJ127" s="323"/>
      <c r="KLK127" s="323"/>
      <c r="KLL127" s="323"/>
      <c r="KLM127" s="323"/>
      <c r="KLN127" s="323"/>
      <c r="KLO127" s="323"/>
      <c r="KLP127" s="323"/>
      <c r="KLQ127" s="323"/>
      <c r="KLR127" s="323"/>
      <c r="KLS127" s="323"/>
      <c r="KLT127" s="323"/>
      <c r="KLU127" s="323"/>
      <c r="KLV127" s="323"/>
      <c r="KLW127" s="323"/>
      <c r="KLX127" s="323"/>
      <c r="KLY127" s="323"/>
      <c r="KLZ127" s="323"/>
      <c r="KMA127" s="323"/>
      <c r="KMB127" s="323"/>
      <c r="KMC127" s="323"/>
      <c r="KMD127" s="323"/>
      <c r="KME127" s="323"/>
      <c r="KMF127" s="323"/>
      <c r="KMG127" s="323"/>
      <c r="KMH127" s="323"/>
      <c r="KMI127" s="323"/>
      <c r="KMJ127" s="323"/>
      <c r="KMK127" s="323"/>
      <c r="KML127" s="323"/>
      <c r="KMM127" s="323"/>
      <c r="KMN127" s="323"/>
      <c r="KMO127" s="323"/>
      <c r="KMP127" s="323"/>
      <c r="KMQ127" s="323"/>
      <c r="KMR127" s="323"/>
      <c r="KMS127" s="323"/>
      <c r="KMT127" s="323"/>
      <c r="KMU127" s="323"/>
      <c r="KMV127" s="323"/>
      <c r="KMW127" s="323"/>
      <c r="KMX127" s="323"/>
      <c r="KMY127" s="323"/>
      <c r="KMZ127" s="323"/>
      <c r="KNA127" s="323"/>
      <c r="KNB127" s="323"/>
      <c r="KNC127" s="323"/>
      <c r="KND127" s="323"/>
      <c r="KNE127" s="323"/>
      <c r="KNF127" s="323"/>
      <c r="KNG127" s="323"/>
      <c r="KNH127" s="323"/>
      <c r="KNI127" s="323"/>
      <c r="KNJ127" s="323"/>
      <c r="KNK127" s="323"/>
      <c r="KNL127" s="323"/>
      <c r="KNM127" s="323"/>
      <c r="KNN127" s="323"/>
      <c r="KNO127" s="323"/>
      <c r="KNP127" s="323"/>
      <c r="KNQ127" s="323"/>
      <c r="KNR127" s="323"/>
      <c r="KNS127" s="323"/>
      <c r="KNT127" s="323"/>
      <c r="KNU127" s="323"/>
      <c r="KNV127" s="323"/>
      <c r="KNW127" s="323"/>
      <c r="KNX127" s="323"/>
      <c r="KNY127" s="323"/>
      <c r="KNZ127" s="323"/>
      <c r="KOA127" s="323"/>
      <c r="KOB127" s="323"/>
      <c r="KOC127" s="323"/>
      <c r="KOD127" s="323"/>
      <c r="KOE127" s="323"/>
      <c r="KOF127" s="323"/>
      <c r="KOG127" s="323"/>
      <c r="KOH127" s="323"/>
      <c r="KOI127" s="323"/>
      <c r="KOJ127" s="323"/>
      <c r="KOK127" s="323"/>
      <c r="KOL127" s="323"/>
      <c r="KOM127" s="323"/>
      <c r="KON127" s="323"/>
      <c r="KOO127" s="323"/>
      <c r="KOP127" s="323"/>
      <c r="KOQ127" s="323"/>
      <c r="KOR127" s="323"/>
      <c r="KOS127" s="323"/>
      <c r="KOT127" s="323"/>
      <c r="KOU127" s="323"/>
      <c r="KOV127" s="323"/>
      <c r="KOW127" s="323"/>
      <c r="KOX127" s="323"/>
      <c r="KOY127" s="323"/>
      <c r="KOZ127" s="323"/>
      <c r="KPA127" s="323"/>
      <c r="KPB127" s="323"/>
      <c r="KPC127" s="323"/>
      <c r="KPD127" s="323"/>
      <c r="KPE127" s="323"/>
      <c r="KPF127" s="323"/>
      <c r="KPG127" s="323"/>
      <c r="KPH127" s="323"/>
      <c r="KPI127" s="323"/>
      <c r="KPJ127" s="323"/>
      <c r="KPK127" s="323"/>
      <c r="KPL127" s="323"/>
      <c r="KPM127" s="323"/>
      <c r="KPN127" s="323"/>
      <c r="KPO127" s="323"/>
      <c r="KPP127" s="323"/>
      <c r="KPQ127" s="323"/>
      <c r="KPR127" s="323"/>
      <c r="KPS127" s="323"/>
      <c r="KPT127" s="323"/>
      <c r="KPU127" s="323"/>
      <c r="KPV127" s="323"/>
      <c r="KPW127" s="323"/>
      <c r="KPX127" s="323"/>
      <c r="KPY127" s="323"/>
      <c r="KPZ127" s="323"/>
      <c r="KQA127" s="323"/>
      <c r="KQB127" s="323"/>
      <c r="KQC127" s="323"/>
      <c r="KQD127" s="323"/>
      <c r="KQE127" s="323"/>
      <c r="KQF127" s="323"/>
      <c r="KQG127" s="323"/>
      <c r="KQH127" s="323"/>
      <c r="KQI127" s="323"/>
      <c r="KQJ127" s="323"/>
      <c r="KQK127" s="323"/>
      <c r="KQL127" s="323"/>
      <c r="KQM127" s="323"/>
      <c r="KQN127" s="323"/>
      <c r="KQO127" s="323"/>
      <c r="KQP127" s="323"/>
      <c r="KQQ127" s="323"/>
      <c r="KQR127" s="323"/>
      <c r="KQS127" s="323"/>
      <c r="KQT127" s="323"/>
      <c r="KQU127" s="323"/>
      <c r="KQV127" s="323"/>
      <c r="KQW127" s="323"/>
      <c r="KQX127" s="323"/>
      <c r="KQY127" s="323"/>
      <c r="KQZ127" s="323"/>
      <c r="KRA127" s="323"/>
      <c r="KRB127" s="323"/>
      <c r="KRC127" s="323"/>
      <c r="KRD127" s="323"/>
      <c r="KRE127" s="323"/>
      <c r="KRF127" s="323"/>
      <c r="KRG127" s="323"/>
      <c r="KRH127" s="323"/>
      <c r="KRI127" s="323"/>
      <c r="KRJ127" s="323"/>
      <c r="KRK127" s="323"/>
      <c r="KRL127" s="323"/>
      <c r="KRM127" s="323"/>
      <c r="KRN127" s="323"/>
      <c r="KRO127" s="323"/>
      <c r="KRP127" s="323"/>
      <c r="KRQ127" s="323"/>
      <c r="KRR127" s="323"/>
      <c r="KRS127" s="323"/>
      <c r="KRT127" s="323"/>
      <c r="KRU127" s="323"/>
      <c r="KRV127" s="323"/>
      <c r="KRW127" s="323"/>
      <c r="KRX127" s="323"/>
      <c r="KRY127" s="323"/>
      <c r="KRZ127" s="323"/>
      <c r="KSA127" s="323"/>
      <c r="KSB127" s="323"/>
      <c r="KSC127" s="323"/>
      <c r="KSD127" s="323"/>
      <c r="KSE127" s="323"/>
      <c r="KSF127" s="323"/>
      <c r="KSG127" s="323"/>
      <c r="KSH127" s="323"/>
      <c r="KSI127" s="323"/>
      <c r="KSJ127" s="323"/>
      <c r="KSK127" s="323"/>
      <c r="KSL127" s="323"/>
      <c r="KSM127" s="323"/>
      <c r="KSN127" s="323"/>
      <c r="KSO127" s="323"/>
      <c r="KSP127" s="323"/>
      <c r="KSQ127" s="323"/>
      <c r="KSR127" s="323"/>
      <c r="KSS127" s="323"/>
      <c r="KST127" s="323"/>
      <c r="KSU127" s="323"/>
      <c r="KSV127" s="323"/>
      <c r="KSW127" s="323"/>
      <c r="KSX127" s="323"/>
      <c r="KSY127" s="323"/>
      <c r="KSZ127" s="323"/>
      <c r="KTA127" s="323"/>
      <c r="KTB127" s="323"/>
      <c r="KTC127" s="323"/>
      <c r="KTD127" s="323"/>
      <c r="KTE127" s="323"/>
      <c r="KTF127" s="323"/>
      <c r="KTG127" s="323"/>
      <c r="KTH127" s="323"/>
      <c r="KTI127" s="323"/>
      <c r="KTJ127" s="323"/>
      <c r="KTK127" s="323"/>
      <c r="KTL127" s="323"/>
      <c r="KTM127" s="323"/>
      <c r="KTN127" s="323"/>
      <c r="KTO127" s="323"/>
      <c r="KTP127" s="323"/>
      <c r="KTQ127" s="323"/>
      <c r="KTR127" s="323"/>
      <c r="KTS127" s="323"/>
      <c r="KTT127" s="323"/>
      <c r="KTU127" s="323"/>
      <c r="KTV127" s="323"/>
      <c r="KTW127" s="323"/>
      <c r="KTX127" s="323"/>
      <c r="KTY127" s="323"/>
      <c r="KTZ127" s="323"/>
      <c r="KUA127" s="323"/>
      <c r="KUB127" s="323"/>
      <c r="KUC127" s="323"/>
      <c r="KUD127" s="323"/>
      <c r="KUE127" s="323"/>
      <c r="KUF127" s="323"/>
      <c r="KUG127" s="323"/>
      <c r="KUH127" s="323"/>
      <c r="KUI127" s="323"/>
      <c r="KUJ127" s="323"/>
      <c r="KUK127" s="323"/>
      <c r="KUL127" s="323"/>
      <c r="KUM127" s="323"/>
      <c r="KUN127" s="323"/>
      <c r="KUO127" s="323"/>
      <c r="KUP127" s="323"/>
      <c r="KUQ127" s="323"/>
      <c r="KUR127" s="323"/>
      <c r="KUS127" s="323"/>
      <c r="KUT127" s="323"/>
      <c r="KUU127" s="323"/>
      <c r="KUV127" s="323"/>
      <c r="KUW127" s="323"/>
      <c r="KUX127" s="323"/>
      <c r="KUY127" s="323"/>
      <c r="KUZ127" s="323"/>
      <c r="KVA127" s="323"/>
      <c r="KVB127" s="323"/>
      <c r="KVC127" s="323"/>
      <c r="KVD127" s="323"/>
      <c r="KVE127" s="323"/>
      <c r="KVF127" s="323"/>
      <c r="KVG127" s="323"/>
      <c r="KVH127" s="323"/>
      <c r="KVI127" s="323"/>
      <c r="KVJ127" s="323"/>
      <c r="KVK127" s="323"/>
      <c r="KVL127" s="323"/>
      <c r="KVM127" s="323"/>
      <c r="KVN127" s="323"/>
      <c r="KVO127" s="323"/>
      <c r="KVP127" s="323"/>
      <c r="KVQ127" s="323"/>
      <c r="KVR127" s="323"/>
      <c r="KVS127" s="323"/>
      <c r="KVT127" s="323"/>
      <c r="KVU127" s="323"/>
      <c r="KVV127" s="323"/>
      <c r="KVW127" s="323"/>
      <c r="KVX127" s="323"/>
      <c r="KVY127" s="323"/>
      <c r="KVZ127" s="323"/>
      <c r="KWA127" s="323"/>
      <c r="KWB127" s="323"/>
      <c r="KWC127" s="323"/>
      <c r="KWD127" s="323"/>
      <c r="KWE127" s="323"/>
      <c r="KWF127" s="323"/>
      <c r="KWG127" s="323"/>
      <c r="KWH127" s="323"/>
      <c r="KWI127" s="323"/>
      <c r="KWJ127" s="323"/>
      <c r="KWK127" s="323"/>
      <c r="KWL127" s="323"/>
      <c r="KWM127" s="323"/>
      <c r="KWN127" s="323"/>
      <c r="KWO127" s="323"/>
      <c r="KWP127" s="323"/>
      <c r="KWQ127" s="323"/>
      <c r="KWR127" s="323"/>
      <c r="KWS127" s="323"/>
      <c r="KWT127" s="323"/>
      <c r="KWU127" s="323"/>
      <c r="KWV127" s="323"/>
      <c r="KWW127" s="323"/>
      <c r="KWX127" s="323"/>
      <c r="KWY127" s="323"/>
      <c r="KWZ127" s="323"/>
      <c r="KXA127" s="323"/>
      <c r="KXB127" s="323"/>
      <c r="KXC127" s="323"/>
      <c r="KXD127" s="323"/>
      <c r="KXE127" s="323"/>
      <c r="KXF127" s="323"/>
      <c r="KXG127" s="323"/>
      <c r="KXH127" s="323"/>
      <c r="KXI127" s="323"/>
      <c r="KXJ127" s="323"/>
      <c r="KXK127" s="323"/>
      <c r="KXL127" s="323"/>
      <c r="KXM127" s="323"/>
      <c r="KXN127" s="323"/>
      <c r="KXO127" s="323"/>
      <c r="KXP127" s="323"/>
      <c r="KXQ127" s="323"/>
      <c r="KXR127" s="323"/>
      <c r="KXS127" s="323"/>
      <c r="KXT127" s="323"/>
      <c r="KXU127" s="323"/>
      <c r="KXV127" s="323"/>
      <c r="KXW127" s="323"/>
      <c r="KXX127" s="323"/>
      <c r="KXY127" s="323"/>
      <c r="KXZ127" s="323"/>
      <c r="KYA127" s="323"/>
      <c r="KYB127" s="323"/>
      <c r="KYC127" s="323"/>
      <c r="KYD127" s="323"/>
      <c r="KYE127" s="323"/>
      <c r="KYF127" s="323"/>
      <c r="KYG127" s="323"/>
      <c r="KYH127" s="323"/>
      <c r="KYI127" s="323"/>
      <c r="KYJ127" s="323"/>
      <c r="KYK127" s="323"/>
      <c r="KYL127" s="323"/>
      <c r="KYM127" s="323"/>
      <c r="KYN127" s="323"/>
      <c r="KYO127" s="323"/>
      <c r="KYP127" s="323"/>
      <c r="KYQ127" s="323"/>
      <c r="KYR127" s="323"/>
      <c r="KYS127" s="323"/>
      <c r="KYT127" s="323"/>
      <c r="KYU127" s="323"/>
      <c r="KYV127" s="323"/>
      <c r="KYW127" s="323"/>
      <c r="KYX127" s="323"/>
      <c r="KYY127" s="323"/>
      <c r="KYZ127" s="323"/>
      <c r="KZA127" s="323"/>
      <c r="KZB127" s="323"/>
      <c r="KZC127" s="323"/>
      <c r="KZD127" s="323"/>
      <c r="KZE127" s="323"/>
      <c r="KZF127" s="323"/>
      <c r="KZG127" s="323"/>
      <c r="KZH127" s="323"/>
      <c r="KZI127" s="323"/>
      <c r="KZJ127" s="323"/>
      <c r="KZK127" s="323"/>
      <c r="KZL127" s="323"/>
      <c r="KZM127" s="323"/>
      <c r="KZN127" s="323"/>
      <c r="KZO127" s="323"/>
      <c r="KZP127" s="323"/>
      <c r="KZQ127" s="323"/>
      <c r="KZR127" s="323"/>
      <c r="KZS127" s="323"/>
      <c r="KZT127" s="323"/>
      <c r="KZU127" s="323"/>
      <c r="KZV127" s="323"/>
      <c r="KZW127" s="323"/>
      <c r="KZX127" s="323"/>
      <c r="KZY127" s="323"/>
      <c r="KZZ127" s="323"/>
      <c r="LAA127" s="323"/>
      <c r="LAB127" s="323"/>
      <c r="LAC127" s="323"/>
      <c r="LAD127" s="323"/>
      <c r="LAE127" s="323"/>
      <c r="LAF127" s="323"/>
      <c r="LAG127" s="323"/>
      <c r="LAH127" s="323"/>
      <c r="LAI127" s="323"/>
      <c r="LAJ127" s="323"/>
      <c r="LAK127" s="323"/>
      <c r="LAL127" s="323"/>
      <c r="LAM127" s="323"/>
      <c r="LAN127" s="323"/>
      <c r="LAO127" s="323"/>
      <c r="LAP127" s="323"/>
      <c r="LAQ127" s="323"/>
      <c r="LAR127" s="323"/>
      <c r="LAS127" s="323"/>
      <c r="LAT127" s="323"/>
      <c r="LAU127" s="323"/>
      <c r="LAV127" s="323"/>
      <c r="LAW127" s="323"/>
      <c r="LAX127" s="323"/>
      <c r="LAY127" s="323"/>
      <c r="LAZ127" s="323"/>
      <c r="LBA127" s="323"/>
      <c r="LBB127" s="323"/>
      <c r="LBC127" s="323"/>
      <c r="LBD127" s="323"/>
      <c r="LBE127" s="323"/>
      <c r="LBF127" s="323"/>
      <c r="LBG127" s="323"/>
      <c r="LBH127" s="323"/>
      <c r="LBI127" s="323"/>
      <c r="LBJ127" s="323"/>
      <c r="LBK127" s="323"/>
      <c r="LBL127" s="323"/>
      <c r="LBM127" s="323"/>
      <c r="LBN127" s="323"/>
      <c r="LBO127" s="323"/>
      <c r="LBP127" s="323"/>
      <c r="LBQ127" s="323"/>
      <c r="LBR127" s="323"/>
      <c r="LBS127" s="323"/>
      <c r="LBT127" s="323"/>
      <c r="LBU127" s="323"/>
      <c r="LBV127" s="323"/>
      <c r="LBW127" s="323"/>
      <c r="LBX127" s="323"/>
      <c r="LBY127" s="323"/>
      <c r="LBZ127" s="323"/>
      <c r="LCA127" s="323"/>
      <c r="LCB127" s="323"/>
      <c r="LCC127" s="323"/>
      <c r="LCD127" s="323"/>
      <c r="LCE127" s="323"/>
      <c r="LCF127" s="323"/>
      <c r="LCG127" s="323"/>
      <c r="LCH127" s="323"/>
      <c r="LCI127" s="323"/>
      <c r="LCJ127" s="323"/>
      <c r="LCK127" s="323"/>
      <c r="LCL127" s="323"/>
      <c r="LCM127" s="323"/>
      <c r="LCN127" s="323"/>
      <c r="LCO127" s="323"/>
      <c r="LCP127" s="323"/>
      <c r="LCQ127" s="323"/>
      <c r="LCR127" s="323"/>
      <c r="LCS127" s="323"/>
      <c r="LCT127" s="323"/>
      <c r="LCU127" s="323"/>
      <c r="LCV127" s="323"/>
      <c r="LCW127" s="323"/>
      <c r="LCX127" s="323"/>
      <c r="LCY127" s="323"/>
      <c r="LCZ127" s="323"/>
      <c r="LDA127" s="323"/>
      <c r="LDB127" s="323"/>
      <c r="LDC127" s="323"/>
      <c r="LDD127" s="323"/>
      <c r="LDE127" s="323"/>
      <c r="LDF127" s="323"/>
      <c r="LDG127" s="323"/>
      <c r="LDH127" s="323"/>
      <c r="LDI127" s="323"/>
      <c r="LDJ127" s="323"/>
      <c r="LDK127" s="323"/>
      <c r="LDL127" s="323"/>
      <c r="LDM127" s="323"/>
      <c r="LDN127" s="323"/>
      <c r="LDO127" s="323"/>
      <c r="LDP127" s="323"/>
      <c r="LDQ127" s="323"/>
      <c r="LDR127" s="323"/>
      <c r="LDS127" s="323"/>
      <c r="LDT127" s="323"/>
      <c r="LDU127" s="323"/>
      <c r="LDV127" s="323"/>
      <c r="LDW127" s="323"/>
      <c r="LDX127" s="323"/>
      <c r="LDY127" s="323"/>
      <c r="LDZ127" s="323"/>
      <c r="LEA127" s="323"/>
      <c r="LEB127" s="323"/>
      <c r="LEC127" s="323"/>
      <c r="LED127" s="323"/>
      <c r="LEE127" s="323"/>
      <c r="LEF127" s="323"/>
      <c r="LEG127" s="323"/>
      <c r="LEH127" s="323"/>
      <c r="LEI127" s="323"/>
      <c r="LEJ127" s="323"/>
      <c r="LEK127" s="323"/>
      <c r="LEL127" s="323"/>
      <c r="LEM127" s="323"/>
      <c r="LEN127" s="323"/>
      <c r="LEO127" s="323"/>
      <c r="LEP127" s="323"/>
      <c r="LEQ127" s="323"/>
      <c r="LER127" s="323"/>
      <c r="LES127" s="323"/>
      <c r="LET127" s="323"/>
      <c r="LEU127" s="323"/>
      <c r="LEV127" s="323"/>
      <c r="LEW127" s="323"/>
      <c r="LEX127" s="323"/>
      <c r="LEY127" s="323"/>
      <c r="LEZ127" s="323"/>
      <c r="LFA127" s="323"/>
      <c r="LFB127" s="323"/>
      <c r="LFC127" s="323"/>
      <c r="LFD127" s="323"/>
      <c r="LFE127" s="323"/>
      <c r="LFF127" s="323"/>
      <c r="LFG127" s="323"/>
      <c r="LFH127" s="323"/>
      <c r="LFI127" s="323"/>
      <c r="LFJ127" s="323"/>
      <c r="LFK127" s="323"/>
      <c r="LFL127" s="323"/>
      <c r="LFM127" s="323"/>
      <c r="LFN127" s="323"/>
      <c r="LFO127" s="323"/>
      <c r="LFP127" s="323"/>
      <c r="LFQ127" s="323"/>
      <c r="LFR127" s="323"/>
      <c r="LFS127" s="323"/>
      <c r="LFT127" s="323"/>
      <c r="LFU127" s="323"/>
      <c r="LFV127" s="323"/>
      <c r="LFW127" s="323"/>
      <c r="LFX127" s="323"/>
      <c r="LFY127" s="323"/>
      <c r="LFZ127" s="323"/>
      <c r="LGA127" s="323"/>
      <c r="LGB127" s="323"/>
      <c r="LGC127" s="323"/>
      <c r="LGD127" s="323"/>
      <c r="LGE127" s="323"/>
      <c r="LGF127" s="323"/>
      <c r="LGG127" s="323"/>
      <c r="LGH127" s="323"/>
      <c r="LGI127" s="323"/>
      <c r="LGJ127" s="323"/>
      <c r="LGK127" s="323"/>
      <c r="LGL127" s="323"/>
      <c r="LGM127" s="323"/>
      <c r="LGN127" s="323"/>
      <c r="LGO127" s="323"/>
      <c r="LGP127" s="323"/>
      <c r="LGQ127" s="323"/>
      <c r="LGR127" s="323"/>
      <c r="LGS127" s="323"/>
      <c r="LGT127" s="323"/>
      <c r="LGU127" s="323"/>
      <c r="LGV127" s="323"/>
      <c r="LGW127" s="323"/>
      <c r="LGX127" s="323"/>
      <c r="LGY127" s="323"/>
      <c r="LGZ127" s="323"/>
      <c r="LHA127" s="323"/>
      <c r="LHB127" s="323"/>
      <c r="LHC127" s="323"/>
      <c r="LHD127" s="323"/>
      <c r="LHE127" s="323"/>
      <c r="LHF127" s="323"/>
      <c r="LHG127" s="323"/>
      <c r="LHH127" s="323"/>
      <c r="LHI127" s="323"/>
      <c r="LHJ127" s="323"/>
      <c r="LHK127" s="323"/>
      <c r="LHL127" s="323"/>
      <c r="LHM127" s="323"/>
      <c r="LHN127" s="323"/>
      <c r="LHO127" s="323"/>
      <c r="LHP127" s="323"/>
      <c r="LHQ127" s="323"/>
      <c r="LHR127" s="323"/>
      <c r="LHS127" s="323"/>
      <c r="LHT127" s="323"/>
      <c r="LHU127" s="323"/>
      <c r="LHV127" s="323"/>
      <c r="LHW127" s="323"/>
      <c r="LHX127" s="323"/>
      <c r="LHY127" s="323"/>
      <c r="LHZ127" s="323"/>
      <c r="LIA127" s="323"/>
      <c r="LIB127" s="323"/>
      <c r="LIC127" s="323"/>
      <c r="LID127" s="323"/>
      <c r="LIE127" s="323"/>
      <c r="LIF127" s="323"/>
      <c r="LIG127" s="323"/>
      <c r="LIH127" s="323"/>
      <c r="LII127" s="323"/>
      <c r="LIJ127" s="323"/>
      <c r="LIK127" s="323"/>
      <c r="LIL127" s="323"/>
      <c r="LIM127" s="323"/>
      <c r="LIN127" s="323"/>
      <c r="LIO127" s="323"/>
      <c r="LIP127" s="323"/>
      <c r="LIQ127" s="323"/>
      <c r="LIR127" s="323"/>
      <c r="LIS127" s="323"/>
      <c r="LIT127" s="323"/>
      <c r="LIU127" s="323"/>
      <c r="LIV127" s="323"/>
      <c r="LIW127" s="323"/>
      <c r="LIX127" s="323"/>
      <c r="LIY127" s="323"/>
      <c r="LIZ127" s="323"/>
      <c r="LJA127" s="323"/>
      <c r="LJB127" s="323"/>
      <c r="LJC127" s="323"/>
      <c r="LJD127" s="323"/>
      <c r="LJE127" s="323"/>
      <c r="LJF127" s="323"/>
      <c r="LJG127" s="323"/>
      <c r="LJH127" s="323"/>
      <c r="LJI127" s="323"/>
      <c r="LJJ127" s="323"/>
      <c r="LJK127" s="323"/>
      <c r="LJL127" s="323"/>
      <c r="LJM127" s="323"/>
      <c r="LJN127" s="323"/>
      <c r="LJO127" s="323"/>
      <c r="LJP127" s="323"/>
      <c r="LJQ127" s="323"/>
      <c r="LJR127" s="323"/>
      <c r="LJS127" s="323"/>
      <c r="LJT127" s="323"/>
      <c r="LJU127" s="323"/>
      <c r="LJV127" s="323"/>
      <c r="LJW127" s="323"/>
      <c r="LJX127" s="323"/>
      <c r="LJY127" s="323"/>
      <c r="LJZ127" s="323"/>
      <c r="LKA127" s="323"/>
      <c r="LKB127" s="323"/>
      <c r="LKC127" s="323"/>
      <c r="LKD127" s="323"/>
      <c r="LKE127" s="323"/>
      <c r="LKF127" s="323"/>
      <c r="LKG127" s="323"/>
      <c r="LKH127" s="323"/>
      <c r="LKI127" s="323"/>
      <c r="LKJ127" s="323"/>
      <c r="LKK127" s="323"/>
      <c r="LKL127" s="323"/>
      <c r="LKM127" s="323"/>
      <c r="LKN127" s="323"/>
      <c r="LKO127" s="323"/>
      <c r="LKP127" s="323"/>
      <c r="LKQ127" s="323"/>
      <c r="LKR127" s="323"/>
      <c r="LKS127" s="323"/>
      <c r="LKT127" s="323"/>
      <c r="LKU127" s="323"/>
      <c r="LKV127" s="323"/>
      <c r="LKW127" s="323"/>
      <c r="LKX127" s="323"/>
      <c r="LKY127" s="323"/>
      <c r="LKZ127" s="323"/>
      <c r="LLA127" s="323"/>
      <c r="LLB127" s="323"/>
      <c r="LLC127" s="323"/>
      <c r="LLD127" s="323"/>
      <c r="LLE127" s="323"/>
      <c r="LLF127" s="323"/>
      <c r="LLG127" s="323"/>
      <c r="LLH127" s="323"/>
      <c r="LLI127" s="323"/>
      <c r="LLJ127" s="323"/>
      <c r="LLK127" s="323"/>
      <c r="LLL127" s="323"/>
      <c r="LLM127" s="323"/>
      <c r="LLN127" s="323"/>
      <c r="LLO127" s="323"/>
      <c r="LLP127" s="323"/>
      <c r="LLQ127" s="323"/>
      <c r="LLR127" s="323"/>
      <c r="LLS127" s="323"/>
      <c r="LLT127" s="323"/>
      <c r="LLU127" s="323"/>
      <c r="LLV127" s="323"/>
      <c r="LLW127" s="323"/>
      <c r="LLX127" s="323"/>
      <c r="LLY127" s="323"/>
      <c r="LLZ127" s="323"/>
      <c r="LMA127" s="323"/>
      <c r="LMB127" s="323"/>
      <c r="LMC127" s="323"/>
      <c r="LMD127" s="323"/>
      <c r="LME127" s="323"/>
      <c r="LMF127" s="323"/>
      <c r="LMG127" s="323"/>
      <c r="LMH127" s="323"/>
      <c r="LMI127" s="323"/>
      <c r="LMJ127" s="323"/>
      <c r="LMK127" s="323"/>
      <c r="LML127" s="323"/>
      <c r="LMM127" s="323"/>
      <c r="LMN127" s="323"/>
      <c r="LMO127" s="323"/>
      <c r="LMP127" s="323"/>
      <c r="LMQ127" s="323"/>
      <c r="LMR127" s="323"/>
      <c r="LMS127" s="323"/>
      <c r="LMT127" s="323"/>
      <c r="LMU127" s="323"/>
      <c r="LMV127" s="323"/>
      <c r="LMW127" s="323"/>
      <c r="LMX127" s="323"/>
      <c r="LMY127" s="323"/>
      <c r="LMZ127" s="323"/>
      <c r="LNA127" s="323"/>
      <c r="LNB127" s="323"/>
      <c r="LNC127" s="323"/>
      <c r="LND127" s="323"/>
      <c r="LNE127" s="323"/>
      <c r="LNF127" s="323"/>
      <c r="LNG127" s="323"/>
      <c r="LNH127" s="323"/>
      <c r="LNI127" s="323"/>
      <c r="LNJ127" s="323"/>
      <c r="LNK127" s="323"/>
      <c r="LNL127" s="323"/>
      <c r="LNM127" s="323"/>
      <c r="LNN127" s="323"/>
      <c r="LNO127" s="323"/>
      <c r="LNP127" s="323"/>
      <c r="LNQ127" s="323"/>
      <c r="LNR127" s="323"/>
      <c r="LNS127" s="323"/>
      <c r="LNT127" s="323"/>
      <c r="LNU127" s="323"/>
      <c r="LNV127" s="323"/>
      <c r="LNW127" s="323"/>
      <c r="LNX127" s="323"/>
      <c r="LNY127" s="323"/>
      <c r="LNZ127" s="323"/>
      <c r="LOA127" s="323"/>
      <c r="LOB127" s="323"/>
      <c r="LOC127" s="323"/>
      <c r="LOD127" s="323"/>
      <c r="LOE127" s="323"/>
      <c r="LOF127" s="323"/>
      <c r="LOG127" s="323"/>
      <c r="LOH127" s="323"/>
      <c r="LOI127" s="323"/>
      <c r="LOJ127" s="323"/>
      <c r="LOK127" s="323"/>
      <c r="LOL127" s="323"/>
      <c r="LOM127" s="323"/>
      <c r="LON127" s="323"/>
      <c r="LOO127" s="323"/>
      <c r="LOP127" s="323"/>
      <c r="LOQ127" s="323"/>
      <c r="LOR127" s="323"/>
      <c r="LOS127" s="323"/>
      <c r="LOT127" s="323"/>
      <c r="LOU127" s="323"/>
      <c r="LOV127" s="323"/>
      <c r="LOW127" s="323"/>
      <c r="LOX127" s="323"/>
      <c r="LOY127" s="323"/>
      <c r="LOZ127" s="323"/>
      <c r="LPA127" s="323"/>
      <c r="LPB127" s="323"/>
      <c r="LPC127" s="323"/>
      <c r="LPD127" s="323"/>
      <c r="LPE127" s="323"/>
      <c r="LPF127" s="323"/>
      <c r="LPG127" s="323"/>
      <c r="LPH127" s="323"/>
      <c r="LPI127" s="323"/>
      <c r="LPJ127" s="323"/>
      <c r="LPK127" s="323"/>
      <c r="LPL127" s="323"/>
      <c r="LPM127" s="323"/>
      <c r="LPN127" s="323"/>
      <c r="LPO127" s="323"/>
      <c r="LPP127" s="323"/>
      <c r="LPQ127" s="323"/>
      <c r="LPR127" s="323"/>
      <c r="LPS127" s="323"/>
      <c r="LPT127" s="323"/>
      <c r="LPU127" s="323"/>
      <c r="LPV127" s="323"/>
      <c r="LPW127" s="323"/>
      <c r="LPX127" s="323"/>
      <c r="LPY127" s="323"/>
      <c r="LPZ127" s="323"/>
      <c r="LQA127" s="323"/>
      <c r="LQB127" s="323"/>
      <c r="LQC127" s="323"/>
      <c r="LQD127" s="323"/>
      <c r="LQE127" s="323"/>
      <c r="LQF127" s="323"/>
      <c r="LQG127" s="323"/>
      <c r="LQH127" s="323"/>
      <c r="LQI127" s="323"/>
      <c r="LQJ127" s="323"/>
      <c r="LQK127" s="323"/>
      <c r="LQL127" s="323"/>
      <c r="LQM127" s="323"/>
      <c r="LQN127" s="323"/>
      <c r="LQO127" s="323"/>
      <c r="LQP127" s="323"/>
      <c r="LQQ127" s="323"/>
      <c r="LQR127" s="323"/>
      <c r="LQS127" s="323"/>
      <c r="LQT127" s="323"/>
      <c r="LQU127" s="323"/>
      <c r="LQV127" s="323"/>
      <c r="LQW127" s="323"/>
      <c r="LQX127" s="323"/>
      <c r="LQY127" s="323"/>
      <c r="LQZ127" s="323"/>
      <c r="LRA127" s="323"/>
      <c r="LRB127" s="323"/>
      <c r="LRC127" s="323"/>
      <c r="LRD127" s="323"/>
      <c r="LRE127" s="323"/>
      <c r="LRF127" s="323"/>
      <c r="LRG127" s="323"/>
      <c r="LRH127" s="323"/>
      <c r="LRI127" s="323"/>
      <c r="LRJ127" s="323"/>
      <c r="LRK127" s="323"/>
      <c r="LRL127" s="323"/>
      <c r="LRM127" s="323"/>
      <c r="LRN127" s="323"/>
      <c r="LRO127" s="323"/>
      <c r="LRP127" s="323"/>
      <c r="LRQ127" s="323"/>
      <c r="LRR127" s="323"/>
      <c r="LRS127" s="323"/>
      <c r="LRT127" s="323"/>
      <c r="LRU127" s="323"/>
      <c r="LRV127" s="323"/>
      <c r="LRW127" s="323"/>
      <c r="LRX127" s="323"/>
      <c r="LRY127" s="323"/>
      <c r="LRZ127" s="323"/>
      <c r="LSA127" s="323"/>
      <c r="LSB127" s="323"/>
      <c r="LSC127" s="323"/>
      <c r="LSD127" s="323"/>
      <c r="LSE127" s="323"/>
      <c r="LSF127" s="323"/>
      <c r="LSG127" s="323"/>
      <c r="LSH127" s="323"/>
      <c r="LSI127" s="323"/>
      <c r="LSJ127" s="323"/>
      <c r="LSK127" s="323"/>
      <c r="LSL127" s="323"/>
      <c r="LSM127" s="323"/>
      <c r="LSN127" s="323"/>
      <c r="LSO127" s="323"/>
      <c r="LSP127" s="323"/>
      <c r="LSQ127" s="323"/>
      <c r="LSR127" s="323"/>
      <c r="LSS127" s="323"/>
      <c r="LST127" s="323"/>
      <c r="LSU127" s="323"/>
      <c r="LSV127" s="323"/>
      <c r="LSW127" s="323"/>
      <c r="LSX127" s="323"/>
      <c r="LSY127" s="323"/>
      <c r="LSZ127" s="323"/>
      <c r="LTA127" s="323"/>
      <c r="LTB127" s="323"/>
      <c r="LTC127" s="323"/>
      <c r="LTD127" s="323"/>
      <c r="LTE127" s="323"/>
      <c r="LTF127" s="323"/>
      <c r="LTG127" s="323"/>
      <c r="LTH127" s="323"/>
      <c r="LTI127" s="323"/>
      <c r="LTJ127" s="323"/>
      <c r="LTK127" s="323"/>
      <c r="LTL127" s="323"/>
      <c r="LTM127" s="323"/>
      <c r="LTN127" s="323"/>
      <c r="LTO127" s="323"/>
      <c r="LTP127" s="323"/>
      <c r="LTQ127" s="323"/>
      <c r="LTR127" s="323"/>
      <c r="LTS127" s="323"/>
      <c r="LTT127" s="323"/>
      <c r="LTU127" s="323"/>
      <c r="LTV127" s="323"/>
      <c r="LTW127" s="323"/>
      <c r="LTX127" s="323"/>
      <c r="LTY127" s="323"/>
      <c r="LTZ127" s="323"/>
      <c r="LUA127" s="323"/>
      <c r="LUB127" s="323"/>
      <c r="LUC127" s="323"/>
      <c r="LUD127" s="323"/>
      <c r="LUE127" s="323"/>
      <c r="LUF127" s="323"/>
      <c r="LUG127" s="323"/>
      <c r="LUH127" s="323"/>
      <c r="LUI127" s="323"/>
      <c r="LUJ127" s="323"/>
      <c r="LUK127" s="323"/>
      <c r="LUL127" s="323"/>
      <c r="LUM127" s="323"/>
      <c r="LUN127" s="323"/>
      <c r="LUO127" s="323"/>
      <c r="LUP127" s="323"/>
      <c r="LUQ127" s="323"/>
      <c r="LUR127" s="323"/>
      <c r="LUS127" s="323"/>
      <c r="LUT127" s="323"/>
      <c r="LUU127" s="323"/>
      <c r="LUV127" s="323"/>
      <c r="LUW127" s="323"/>
      <c r="LUX127" s="323"/>
      <c r="LUY127" s="323"/>
      <c r="LUZ127" s="323"/>
      <c r="LVA127" s="323"/>
      <c r="LVB127" s="323"/>
      <c r="LVC127" s="323"/>
      <c r="LVD127" s="323"/>
      <c r="LVE127" s="323"/>
      <c r="LVF127" s="323"/>
      <c r="LVG127" s="323"/>
      <c r="LVH127" s="323"/>
      <c r="LVI127" s="323"/>
      <c r="LVJ127" s="323"/>
      <c r="LVK127" s="323"/>
      <c r="LVL127" s="323"/>
      <c r="LVM127" s="323"/>
      <c r="LVN127" s="323"/>
      <c r="LVO127" s="323"/>
      <c r="LVP127" s="323"/>
      <c r="LVQ127" s="323"/>
      <c r="LVR127" s="323"/>
      <c r="LVS127" s="323"/>
      <c r="LVT127" s="323"/>
      <c r="LVU127" s="323"/>
      <c r="LVV127" s="323"/>
      <c r="LVW127" s="323"/>
      <c r="LVX127" s="323"/>
      <c r="LVY127" s="323"/>
      <c r="LVZ127" s="323"/>
      <c r="LWA127" s="323"/>
      <c r="LWB127" s="323"/>
      <c r="LWC127" s="323"/>
      <c r="LWD127" s="323"/>
      <c r="LWE127" s="323"/>
      <c r="LWF127" s="323"/>
      <c r="LWG127" s="323"/>
      <c r="LWH127" s="323"/>
      <c r="LWI127" s="323"/>
      <c r="LWJ127" s="323"/>
      <c r="LWK127" s="323"/>
      <c r="LWL127" s="323"/>
      <c r="LWM127" s="323"/>
      <c r="LWN127" s="323"/>
      <c r="LWO127" s="323"/>
      <c r="LWP127" s="323"/>
      <c r="LWQ127" s="323"/>
      <c r="LWR127" s="323"/>
      <c r="LWS127" s="323"/>
      <c r="LWT127" s="323"/>
      <c r="LWU127" s="323"/>
      <c r="LWV127" s="323"/>
      <c r="LWW127" s="323"/>
      <c r="LWX127" s="323"/>
      <c r="LWY127" s="323"/>
      <c r="LWZ127" s="323"/>
      <c r="LXA127" s="323"/>
      <c r="LXB127" s="323"/>
      <c r="LXC127" s="323"/>
      <c r="LXD127" s="323"/>
      <c r="LXE127" s="323"/>
      <c r="LXF127" s="323"/>
      <c r="LXG127" s="323"/>
      <c r="LXH127" s="323"/>
      <c r="LXI127" s="323"/>
      <c r="LXJ127" s="323"/>
      <c r="LXK127" s="323"/>
      <c r="LXL127" s="323"/>
      <c r="LXM127" s="323"/>
      <c r="LXN127" s="323"/>
      <c r="LXO127" s="323"/>
      <c r="LXP127" s="323"/>
      <c r="LXQ127" s="323"/>
      <c r="LXR127" s="323"/>
      <c r="LXS127" s="323"/>
      <c r="LXT127" s="323"/>
      <c r="LXU127" s="323"/>
      <c r="LXV127" s="323"/>
      <c r="LXW127" s="323"/>
      <c r="LXX127" s="323"/>
      <c r="LXY127" s="323"/>
      <c r="LXZ127" s="323"/>
      <c r="LYA127" s="323"/>
      <c r="LYB127" s="323"/>
      <c r="LYC127" s="323"/>
      <c r="LYD127" s="323"/>
      <c r="LYE127" s="323"/>
      <c r="LYF127" s="323"/>
      <c r="LYG127" s="323"/>
      <c r="LYH127" s="323"/>
      <c r="LYI127" s="323"/>
      <c r="LYJ127" s="323"/>
      <c r="LYK127" s="323"/>
      <c r="LYL127" s="323"/>
      <c r="LYM127" s="323"/>
      <c r="LYN127" s="323"/>
      <c r="LYO127" s="323"/>
      <c r="LYP127" s="323"/>
      <c r="LYQ127" s="323"/>
      <c r="LYR127" s="323"/>
      <c r="LYS127" s="323"/>
      <c r="LYT127" s="323"/>
      <c r="LYU127" s="323"/>
      <c r="LYV127" s="323"/>
      <c r="LYW127" s="323"/>
      <c r="LYX127" s="323"/>
      <c r="LYY127" s="323"/>
      <c r="LYZ127" s="323"/>
      <c r="LZA127" s="323"/>
      <c r="LZB127" s="323"/>
      <c r="LZC127" s="323"/>
      <c r="LZD127" s="323"/>
      <c r="LZE127" s="323"/>
      <c r="LZF127" s="323"/>
      <c r="LZG127" s="323"/>
      <c r="LZH127" s="323"/>
      <c r="LZI127" s="323"/>
      <c r="LZJ127" s="323"/>
      <c r="LZK127" s="323"/>
      <c r="LZL127" s="323"/>
      <c r="LZM127" s="323"/>
      <c r="LZN127" s="323"/>
      <c r="LZO127" s="323"/>
      <c r="LZP127" s="323"/>
      <c r="LZQ127" s="323"/>
      <c r="LZR127" s="323"/>
      <c r="LZS127" s="323"/>
      <c r="LZT127" s="323"/>
      <c r="LZU127" s="323"/>
      <c r="LZV127" s="323"/>
      <c r="LZW127" s="323"/>
      <c r="LZX127" s="323"/>
      <c r="LZY127" s="323"/>
      <c r="LZZ127" s="323"/>
      <c r="MAA127" s="323"/>
      <c r="MAB127" s="323"/>
      <c r="MAC127" s="323"/>
      <c r="MAD127" s="323"/>
      <c r="MAE127" s="323"/>
      <c r="MAF127" s="323"/>
      <c r="MAG127" s="323"/>
      <c r="MAH127" s="323"/>
      <c r="MAI127" s="323"/>
      <c r="MAJ127" s="323"/>
      <c r="MAK127" s="323"/>
      <c r="MAL127" s="323"/>
      <c r="MAM127" s="323"/>
      <c r="MAN127" s="323"/>
      <c r="MAO127" s="323"/>
      <c r="MAP127" s="323"/>
      <c r="MAQ127" s="323"/>
      <c r="MAR127" s="323"/>
      <c r="MAS127" s="323"/>
      <c r="MAT127" s="323"/>
      <c r="MAU127" s="323"/>
      <c r="MAV127" s="323"/>
      <c r="MAW127" s="323"/>
      <c r="MAX127" s="323"/>
      <c r="MAY127" s="323"/>
      <c r="MAZ127" s="323"/>
      <c r="MBA127" s="323"/>
      <c r="MBB127" s="323"/>
      <c r="MBC127" s="323"/>
      <c r="MBD127" s="323"/>
      <c r="MBE127" s="323"/>
      <c r="MBF127" s="323"/>
      <c r="MBG127" s="323"/>
      <c r="MBH127" s="323"/>
      <c r="MBI127" s="323"/>
      <c r="MBJ127" s="323"/>
      <c r="MBK127" s="323"/>
      <c r="MBL127" s="323"/>
      <c r="MBM127" s="323"/>
      <c r="MBN127" s="323"/>
      <c r="MBO127" s="323"/>
      <c r="MBP127" s="323"/>
      <c r="MBQ127" s="323"/>
      <c r="MBR127" s="323"/>
      <c r="MBS127" s="323"/>
      <c r="MBT127" s="323"/>
      <c r="MBU127" s="323"/>
      <c r="MBV127" s="323"/>
      <c r="MBW127" s="323"/>
      <c r="MBX127" s="323"/>
      <c r="MBY127" s="323"/>
      <c r="MBZ127" s="323"/>
      <c r="MCA127" s="323"/>
      <c r="MCB127" s="323"/>
      <c r="MCC127" s="323"/>
      <c r="MCD127" s="323"/>
      <c r="MCE127" s="323"/>
      <c r="MCF127" s="323"/>
      <c r="MCG127" s="323"/>
      <c r="MCH127" s="323"/>
      <c r="MCI127" s="323"/>
      <c r="MCJ127" s="323"/>
      <c r="MCK127" s="323"/>
      <c r="MCL127" s="323"/>
      <c r="MCM127" s="323"/>
      <c r="MCN127" s="323"/>
      <c r="MCO127" s="323"/>
      <c r="MCP127" s="323"/>
      <c r="MCQ127" s="323"/>
      <c r="MCR127" s="323"/>
      <c r="MCS127" s="323"/>
      <c r="MCT127" s="323"/>
      <c r="MCU127" s="323"/>
      <c r="MCV127" s="323"/>
      <c r="MCW127" s="323"/>
      <c r="MCX127" s="323"/>
      <c r="MCY127" s="323"/>
      <c r="MCZ127" s="323"/>
      <c r="MDA127" s="323"/>
      <c r="MDB127" s="323"/>
      <c r="MDC127" s="323"/>
      <c r="MDD127" s="323"/>
      <c r="MDE127" s="323"/>
      <c r="MDF127" s="323"/>
      <c r="MDG127" s="323"/>
      <c r="MDH127" s="323"/>
      <c r="MDI127" s="323"/>
      <c r="MDJ127" s="323"/>
      <c r="MDK127" s="323"/>
      <c r="MDL127" s="323"/>
      <c r="MDM127" s="323"/>
      <c r="MDN127" s="323"/>
      <c r="MDO127" s="323"/>
      <c r="MDP127" s="323"/>
      <c r="MDQ127" s="323"/>
      <c r="MDR127" s="323"/>
      <c r="MDS127" s="323"/>
      <c r="MDT127" s="323"/>
      <c r="MDU127" s="323"/>
      <c r="MDV127" s="323"/>
      <c r="MDW127" s="323"/>
      <c r="MDX127" s="323"/>
      <c r="MDY127" s="323"/>
      <c r="MDZ127" s="323"/>
      <c r="MEA127" s="323"/>
      <c r="MEB127" s="323"/>
      <c r="MEC127" s="323"/>
      <c r="MED127" s="323"/>
      <c r="MEE127" s="323"/>
      <c r="MEF127" s="323"/>
      <c r="MEG127" s="323"/>
      <c r="MEH127" s="323"/>
      <c r="MEI127" s="323"/>
      <c r="MEJ127" s="323"/>
      <c r="MEK127" s="323"/>
      <c r="MEL127" s="323"/>
      <c r="MEM127" s="323"/>
      <c r="MEN127" s="323"/>
      <c r="MEO127" s="323"/>
      <c r="MEP127" s="323"/>
      <c r="MEQ127" s="323"/>
      <c r="MER127" s="323"/>
      <c r="MES127" s="323"/>
      <c r="MET127" s="323"/>
      <c r="MEU127" s="323"/>
      <c r="MEV127" s="323"/>
      <c r="MEW127" s="323"/>
      <c r="MEX127" s="323"/>
      <c r="MEY127" s="323"/>
      <c r="MEZ127" s="323"/>
      <c r="MFA127" s="323"/>
      <c r="MFB127" s="323"/>
      <c r="MFC127" s="323"/>
      <c r="MFD127" s="323"/>
      <c r="MFE127" s="323"/>
      <c r="MFF127" s="323"/>
      <c r="MFG127" s="323"/>
      <c r="MFH127" s="323"/>
      <c r="MFI127" s="323"/>
      <c r="MFJ127" s="323"/>
      <c r="MFK127" s="323"/>
      <c r="MFL127" s="323"/>
      <c r="MFM127" s="323"/>
      <c r="MFN127" s="323"/>
      <c r="MFO127" s="323"/>
      <c r="MFP127" s="323"/>
      <c r="MFQ127" s="323"/>
      <c r="MFR127" s="323"/>
      <c r="MFS127" s="323"/>
      <c r="MFT127" s="323"/>
      <c r="MFU127" s="323"/>
      <c r="MFV127" s="323"/>
      <c r="MFW127" s="323"/>
      <c r="MFX127" s="323"/>
      <c r="MFY127" s="323"/>
      <c r="MFZ127" s="323"/>
      <c r="MGA127" s="323"/>
      <c r="MGB127" s="323"/>
      <c r="MGC127" s="323"/>
      <c r="MGD127" s="323"/>
      <c r="MGE127" s="323"/>
      <c r="MGF127" s="323"/>
      <c r="MGG127" s="323"/>
      <c r="MGH127" s="323"/>
      <c r="MGI127" s="323"/>
      <c r="MGJ127" s="323"/>
      <c r="MGK127" s="323"/>
      <c r="MGL127" s="323"/>
      <c r="MGM127" s="323"/>
      <c r="MGN127" s="323"/>
      <c r="MGO127" s="323"/>
      <c r="MGP127" s="323"/>
      <c r="MGQ127" s="323"/>
      <c r="MGR127" s="323"/>
      <c r="MGS127" s="323"/>
      <c r="MGT127" s="323"/>
      <c r="MGU127" s="323"/>
      <c r="MGV127" s="323"/>
      <c r="MGW127" s="323"/>
      <c r="MGX127" s="323"/>
      <c r="MGY127" s="323"/>
      <c r="MGZ127" s="323"/>
      <c r="MHA127" s="323"/>
      <c r="MHB127" s="323"/>
      <c r="MHC127" s="323"/>
      <c r="MHD127" s="323"/>
      <c r="MHE127" s="323"/>
      <c r="MHF127" s="323"/>
      <c r="MHG127" s="323"/>
      <c r="MHH127" s="323"/>
      <c r="MHI127" s="323"/>
      <c r="MHJ127" s="323"/>
      <c r="MHK127" s="323"/>
      <c r="MHL127" s="323"/>
      <c r="MHM127" s="323"/>
      <c r="MHN127" s="323"/>
      <c r="MHO127" s="323"/>
      <c r="MHP127" s="323"/>
      <c r="MHQ127" s="323"/>
      <c r="MHR127" s="323"/>
      <c r="MHS127" s="323"/>
      <c r="MHT127" s="323"/>
      <c r="MHU127" s="323"/>
      <c r="MHV127" s="323"/>
      <c r="MHW127" s="323"/>
      <c r="MHX127" s="323"/>
      <c r="MHY127" s="323"/>
      <c r="MHZ127" s="323"/>
      <c r="MIA127" s="323"/>
      <c r="MIB127" s="323"/>
      <c r="MIC127" s="323"/>
      <c r="MID127" s="323"/>
      <c r="MIE127" s="323"/>
      <c r="MIF127" s="323"/>
      <c r="MIG127" s="323"/>
      <c r="MIH127" s="323"/>
      <c r="MII127" s="323"/>
      <c r="MIJ127" s="323"/>
      <c r="MIK127" s="323"/>
      <c r="MIL127" s="323"/>
      <c r="MIM127" s="323"/>
      <c r="MIN127" s="323"/>
      <c r="MIO127" s="323"/>
      <c r="MIP127" s="323"/>
      <c r="MIQ127" s="323"/>
      <c r="MIR127" s="323"/>
      <c r="MIS127" s="323"/>
      <c r="MIT127" s="323"/>
      <c r="MIU127" s="323"/>
      <c r="MIV127" s="323"/>
      <c r="MIW127" s="323"/>
      <c r="MIX127" s="323"/>
      <c r="MIY127" s="323"/>
      <c r="MIZ127" s="323"/>
      <c r="MJA127" s="323"/>
      <c r="MJB127" s="323"/>
      <c r="MJC127" s="323"/>
      <c r="MJD127" s="323"/>
      <c r="MJE127" s="323"/>
      <c r="MJF127" s="323"/>
      <c r="MJG127" s="323"/>
      <c r="MJH127" s="323"/>
      <c r="MJI127" s="323"/>
      <c r="MJJ127" s="323"/>
      <c r="MJK127" s="323"/>
      <c r="MJL127" s="323"/>
      <c r="MJM127" s="323"/>
      <c r="MJN127" s="323"/>
      <c r="MJO127" s="323"/>
      <c r="MJP127" s="323"/>
      <c r="MJQ127" s="323"/>
      <c r="MJR127" s="323"/>
      <c r="MJS127" s="323"/>
      <c r="MJT127" s="323"/>
      <c r="MJU127" s="323"/>
      <c r="MJV127" s="323"/>
      <c r="MJW127" s="323"/>
      <c r="MJX127" s="323"/>
      <c r="MJY127" s="323"/>
      <c r="MJZ127" s="323"/>
      <c r="MKA127" s="323"/>
      <c r="MKB127" s="323"/>
      <c r="MKC127" s="323"/>
      <c r="MKD127" s="323"/>
      <c r="MKE127" s="323"/>
      <c r="MKF127" s="323"/>
      <c r="MKG127" s="323"/>
      <c r="MKH127" s="323"/>
      <c r="MKI127" s="323"/>
      <c r="MKJ127" s="323"/>
      <c r="MKK127" s="323"/>
      <c r="MKL127" s="323"/>
      <c r="MKM127" s="323"/>
      <c r="MKN127" s="323"/>
      <c r="MKO127" s="323"/>
      <c r="MKP127" s="323"/>
      <c r="MKQ127" s="323"/>
      <c r="MKR127" s="323"/>
      <c r="MKS127" s="323"/>
      <c r="MKT127" s="323"/>
      <c r="MKU127" s="323"/>
      <c r="MKV127" s="323"/>
      <c r="MKW127" s="323"/>
      <c r="MKX127" s="323"/>
      <c r="MKY127" s="323"/>
      <c r="MKZ127" s="323"/>
      <c r="MLA127" s="323"/>
      <c r="MLB127" s="323"/>
      <c r="MLC127" s="323"/>
      <c r="MLD127" s="323"/>
      <c r="MLE127" s="323"/>
      <c r="MLF127" s="323"/>
      <c r="MLG127" s="323"/>
      <c r="MLH127" s="323"/>
      <c r="MLI127" s="323"/>
      <c r="MLJ127" s="323"/>
      <c r="MLK127" s="323"/>
      <c r="MLL127" s="323"/>
      <c r="MLM127" s="323"/>
      <c r="MLN127" s="323"/>
      <c r="MLO127" s="323"/>
      <c r="MLP127" s="323"/>
      <c r="MLQ127" s="323"/>
      <c r="MLR127" s="323"/>
      <c r="MLS127" s="323"/>
      <c r="MLT127" s="323"/>
      <c r="MLU127" s="323"/>
      <c r="MLV127" s="323"/>
      <c r="MLW127" s="323"/>
      <c r="MLX127" s="323"/>
      <c r="MLY127" s="323"/>
      <c r="MLZ127" s="323"/>
      <c r="MMA127" s="323"/>
      <c r="MMB127" s="323"/>
      <c r="MMC127" s="323"/>
      <c r="MMD127" s="323"/>
      <c r="MME127" s="323"/>
      <c r="MMF127" s="323"/>
      <c r="MMG127" s="323"/>
      <c r="MMH127" s="323"/>
      <c r="MMI127" s="323"/>
      <c r="MMJ127" s="323"/>
      <c r="MMK127" s="323"/>
      <c r="MML127" s="323"/>
      <c r="MMM127" s="323"/>
      <c r="MMN127" s="323"/>
      <c r="MMO127" s="323"/>
      <c r="MMP127" s="323"/>
      <c r="MMQ127" s="323"/>
      <c r="MMR127" s="323"/>
      <c r="MMS127" s="323"/>
      <c r="MMT127" s="323"/>
      <c r="MMU127" s="323"/>
      <c r="MMV127" s="323"/>
      <c r="MMW127" s="323"/>
      <c r="MMX127" s="323"/>
      <c r="MMY127" s="323"/>
      <c r="MMZ127" s="323"/>
      <c r="MNA127" s="323"/>
      <c r="MNB127" s="323"/>
      <c r="MNC127" s="323"/>
      <c r="MND127" s="323"/>
      <c r="MNE127" s="323"/>
      <c r="MNF127" s="323"/>
      <c r="MNG127" s="323"/>
      <c r="MNH127" s="323"/>
      <c r="MNI127" s="323"/>
      <c r="MNJ127" s="323"/>
      <c r="MNK127" s="323"/>
      <c r="MNL127" s="323"/>
      <c r="MNM127" s="323"/>
      <c r="MNN127" s="323"/>
      <c r="MNO127" s="323"/>
      <c r="MNP127" s="323"/>
      <c r="MNQ127" s="323"/>
      <c r="MNR127" s="323"/>
      <c r="MNS127" s="323"/>
      <c r="MNT127" s="323"/>
      <c r="MNU127" s="323"/>
      <c r="MNV127" s="323"/>
      <c r="MNW127" s="323"/>
      <c r="MNX127" s="323"/>
      <c r="MNY127" s="323"/>
      <c r="MNZ127" s="323"/>
      <c r="MOA127" s="323"/>
      <c r="MOB127" s="323"/>
      <c r="MOC127" s="323"/>
      <c r="MOD127" s="323"/>
      <c r="MOE127" s="323"/>
      <c r="MOF127" s="323"/>
      <c r="MOG127" s="323"/>
      <c r="MOH127" s="323"/>
      <c r="MOI127" s="323"/>
      <c r="MOJ127" s="323"/>
      <c r="MOK127" s="323"/>
      <c r="MOL127" s="323"/>
      <c r="MOM127" s="323"/>
      <c r="MON127" s="323"/>
      <c r="MOO127" s="323"/>
      <c r="MOP127" s="323"/>
      <c r="MOQ127" s="323"/>
      <c r="MOR127" s="323"/>
      <c r="MOS127" s="323"/>
      <c r="MOT127" s="323"/>
      <c r="MOU127" s="323"/>
      <c r="MOV127" s="323"/>
      <c r="MOW127" s="323"/>
      <c r="MOX127" s="323"/>
      <c r="MOY127" s="323"/>
      <c r="MOZ127" s="323"/>
      <c r="MPA127" s="323"/>
      <c r="MPB127" s="323"/>
      <c r="MPC127" s="323"/>
      <c r="MPD127" s="323"/>
      <c r="MPE127" s="323"/>
      <c r="MPF127" s="323"/>
      <c r="MPG127" s="323"/>
      <c r="MPH127" s="323"/>
      <c r="MPI127" s="323"/>
      <c r="MPJ127" s="323"/>
      <c r="MPK127" s="323"/>
      <c r="MPL127" s="323"/>
      <c r="MPM127" s="323"/>
      <c r="MPN127" s="323"/>
      <c r="MPO127" s="323"/>
      <c r="MPP127" s="323"/>
      <c r="MPQ127" s="323"/>
      <c r="MPR127" s="323"/>
      <c r="MPS127" s="323"/>
      <c r="MPT127" s="323"/>
      <c r="MPU127" s="323"/>
      <c r="MPV127" s="323"/>
      <c r="MPW127" s="323"/>
      <c r="MPX127" s="323"/>
      <c r="MPY127" s="323"/>
      <c r="MPZ127" s="323"/>
      <c r="MQA127" s="323"/>
      <c r="MQB127" s="323"/>
      <c r="MQC127" s="323"/>
      <c r="MQD127" s="323"/>
      <c r="MQE127" s="323"/>
      <c r="MQF127" s="323"/>
      <c r="MQG127" s="323"/>
      <c r="MQH127" s="323"/>
      <c r="MQI127" s="323"/>
      <c r="MQJ127" s="323"/>
      <c r="MQK127" s="323"/>
      <c r="MQL127" s="323"/>
      <c r="MQM127" s="323"/>
      <c r="MQN127" s="323"/>
      <c r="MQO127" s="323"/>
      <c r="MQP127" s="323"/>
      <c r="MQQ127" s="323"/>
      <c r="MQR127" s="323"/>
      <c r="MQS127" s="323"/>
      <c r="MQT127" s="323"/>
      <c r="MQU127" s="323"/>
      <c r="MQV127" s="323"/>
      <c r="MQW127" s="323"/>
      <c r="MQX127" s="323"/>
      <c r="MQY127" s="323"/>
      <c r="MQZ127" s="323"/>
      <c r="MRA127" s="323"/>
      <c r="MRB127" s="323"/>
      <c r="MRC127" s="323"/>
      <c r="MRD127" s="323"/>
      <c r="MRE127" s="323"/>
      <c r="MRF127" s="323"/>
      <c r="MRG127" s="323"/>
      <c r="MRH127" s="323"/>
      <c r="MRI127" s="323"/>
      <c r="MRJ127" s="323"/>
      <c r="MRK127" s="323"/>
      <c r="MRL127" s="323"/>
      <c r="MRM127" s="323"/>
      <c r="MRN127" s="323"/>
      <c r="MRO127" s="323"/>
      <c r="MRP127" s="323"/>
      <c r="MRQ127" s="323"/>
      <c r="MRR127" s="323"/>
      <c r="MRS127" s="323"/>
      <c r="MRT127" s="323"/>
      <c r="MRU127" s="323"/>
      <c r="MRV127" s="323"/>
      <c r="MRW127" s="323"/>
      <c r="MRX127" s="323"/>
      <c r="MRY127" s="323"/>
      <c r="MRZ127" s="323"/>
      <c r="MSA127" s="323"/>
      <c r="MSB127" s="323"/>
      <c r="MSC127" s="323"/>
      <c r="MSD127" s="323"/>
      <c r="MSE127" s="323"/>
      <c r="MSF127" s="323"/>
      <c r="MSG127" s="323"/>
      <c r="MSH127" s="323"/>
      <c r="MSI127" s="323"/>
      <c r="MSJ127" s="323"/>
      <c r="MSK127" s="323"/>
      <c r="MSL127" s="323"/>
      <c r="MSM127" s="323"/>
      <c r="MSN127" s="323"/>
      <c r="MSO127" s="323"/>
      <c r="MSP127" s="323"/>
      <c r="MSQ127" s="323"/>
      <c r="MSR127" s="323"/>
      <c r="MSS127" s="323"/>
      <c r="MST127" s="323"/>
      <c r="MSU127" s="323"/>
      <c r="MSV127" s="323"/>
      <c r="MSW127" s="323"/>
      <c r="MSX127" s="323"/>
      <c r="MSY127" s="323"/>
      <c r="MSZ127" s="323"/>
      <c r="MTA127" s="323"/>
      <c r="MTB127" s="323"/>
      <c r="MTC127" s="323"/>
      <c r="MTD127" s="323"/>
      <c r="MTE127" s="323"/>
      <c r="MTF127" s="323"/>
      <c r="MTG127" s="323"/>
      <c r="MTH127" s="323"/>
      <c r="MTI127" s="323"/>
      <c r="MTJ127" s="323"/>
      <c r="MTK127" s="323"/>
      <c r="MTL127" s="323"/>
      <c r="MTM127" s="323"/>
      <c r="MTN127" s="323"/>
      <c r="MTO127" s="323"/>
      <c r="MTP127" s="323"/>
      <c r="MTQ127" s="323"/>
      <c r="MTR127" s="323"/>
      <c r="MTS127" s="323"/>
      <c r="MTT127" s="323"/>
      <c r="MTU127" s="323"/>
      <c r="MTV127" s="323"/>
      <c r="MTW127" s="323"/>
      <c r="MTX127" s="323"/>
      <c r="MTY127" s="323"/>
      <c r="MTZ127" s="323"/>
      <c r="MUA127" s="323"/>
      <c r="MUB127" s="323"/>
      <c r="MUC127" s="323"/>
      <c r="MUD127" s="323"/>
      <c r="MUE127" s="323"/>
      <c r="MUF127" s="323"/>
      <c r="MUG127" s="323"/>
      <c r="MUH127" s="323"/>
      <c r="MUI127" s="323"/>
      <c r="MUJ127" s="323"/>
      <c r="MUK127" s="323"/>
      <c r="MUL127" s="323"/>
      <c r="MUM127" s="323"/>
      <c r="MUN127" s="323"/>
      <c r="MUO127" s="323"/>
      <c r="MUP127" s="323"/>
      <c r="MUQ127" s="323"/>
      <c r="MUR127" s="323"/>
      <c r="MUS127" s="323"/>
      <c r="MUT127" s="323"/>
      <c r="MUU127" s="323"/>
      <c r="MUV127" s="323"/>
      <c r="MUW127" s="323"/>
      <c r="MUX127" s="323"/>
      <c r="MUY127" s="323"/>
      <c r="MUZ127" s="323"/>
      <c r="MVA127" s="323"/>
      <c r="MVB127" s="323"/>
      <c r="MVC127" s="323"/>
      <c r="MVD127" s="323"/>
      <c r="MVE127" s="323"/>
      <c r="MVF127" s="323"/>
      <c r="MVG127" s="323"/>
      <c r="MVH127" s="323"/>
      <c r="MVI127" s="323"/>
      <c r="MVJ127" s="323"/>
      <c r="MVK127" s="323"/>
      <c r="MVL127" s="323"/>
      <c r="MVM127" s="323"/>
      <c r="MVN127" s="323"/>
      <c r="MVO127" s="323"/>
      <c r="MVP127" s="323"/>
      <c r="MVQ127" s="323"/>
      <c r="MVR127" s="323"/>
      <c r="MVS127" s="323"/>
      <c r="MVT127" s="323"/>
      <c r="MVU127" s="323"/>
      <c r="MVV127" s="323"/>
      <c r="MVW127" s="323"/>
      <c r="MVX127" s="323"/>
      <c r="MVY127" s="323"/>
      <c r="MVZ127" s="323"/>
      <c r="MWA127" s="323"/>
      <c r="MWB127" s="323"/>
      <c r="MWC127" s="323"/>
      <c r="MWD127" s="323"/>
      <c r="MWE127" s="323"/>
      <c r="MWF127" s="323"/>
      <c r="MWG127" s="323"/>
      <c r="MWH127" s="323"/>
      <c r="MWI127" s="323"/>
      <c r="MWJ127" s="323"/>
      <c r="MWK127" s="323"/>
      <c r="MWL127" s="323"/>
      <c r="MWM127" s="323"/>
      <c r="MWN127" s="323"/>
      <c r="MWO127" s="323"/>
      <c r="MWP127" s="323"/>
      <c r="MWQ127" s="323"/>
      <c r="MWR127" s="323"/>
      <c r="MWS127" s="323"/>
      <c r="MWT127" s="323"/>
      <c r="MWU127" s="323"/>
      <c r="MWV127" s="323"/>
      <c r="MWW127" s="323"/>
      <c r="MWX127" s="323"/>
      <c r="MWY127" s="323"/>
      <c r="MWZ127" s="323"/>
      <c r="MXA127" s="323"/>
      <c r="MXB127" s="323"/>
      <c r="MXC127" s="323"/>
      <c r="MXD127" s="323"/>
      <c r="MXE127" s="323"/>
      <c r="MXF127" s="323"/>
      <c r="MXG127" s="323"/>
      <c r="MXH127" s="323"/>
      <c r="MXI127" s="323"/>
      <c r="MXJ127" s="323"/>
      <c r="MXK127" s="323"/>
      <c r="MXL127" s="323"/>
      <c r="MXM127" s="323"/>
      <c r="MXN127" s="323"/>
      <c r="MXO127" s="323"/>
      <c r="MXP127" s="323"/>
      <c r="MXQ127" s="323"/>
      <c r="MXR127" s="323"/>
      <c r="MXS127" s="323"/>
      <c r="MXT127" s="323"/>
      <c r="MXU127" s="323"/>
      <c r="MXV127" s="323"/>
      <c r="MXW127" s="323"/>
      <c r="MXX127" s="323"/>
      <c r="MXY127" s="323"/>
      <c r="MXZ127" s="323"/>
      <c r="MYA127" s="323"/>
      <c r="MYB127" s="323"/>
      <c r="MYC127" s="323"/>
      <c r="MYD127" s="323"/>
      <c r="MYE127" s="323"/>
      <c r="MYF127" s="323"/>
      <c r="MYG127" s="323"/>
      <c r="MYH127" s="323"/>
      <c r="MYI127" s="323"/>
      <c r="MYJ127" s="323"/>
      <c r="MYK127" s="323"/>
      <c r="MYL127" s="323"/>
      <c r="MYM127" s="323"/>
      <c r="MYN127" s="323"/>
      <c r="MYO127" s="323"/>
      <c r="MYP127" s="323"/>
      <c r="MYQ127" s="323"/>
      <c r="MYR127" s="323"/>
      <c r="MYS127" s="323"/>
      <c r="MYT127" s="323"/>
      <c r="MYU127" s="323"/>
      <c r="MYV127" s="323"/>
      <c r="MYW127" s="323"/>
      <c r="MYX127" s="323"/>
      <c r="MYY127" s="323"/>
      <c r="MYZ127" s="323"/>
      <c r="MZA127" s="323"/>
      <c r="MZB127" s="323"/>
      <c r="MZC127" s="323"/>
      <c r="MZD127" s="323"/>
      <c r="MZE127" s="323"/>
      <c r="MZF127" s="323"/>
      <c r="MZG127" s="323"/>
      <c r="MZH127" s="323"/>
      <c r="MZI127" s="323"/>
      <c r="MZJ127" s="323"/>
      <c r="MZK127" s="323"/>
      <c r="MZL127" s="323"/>
      <c r="MZM127" s="323"/>
      <c r="MZN127" s="323"/>
      <c r="MZO127" s="323"/>
      <c r="MZP127" s="323"/>
      <c r="MZQ127" s="323"/>
      <c r="MZR127" s="323"/>
      <c r="MZS127" s="323"/>
      <c r="MZT127" s="323"/>
      <c r="MZU127" s="323"/>
      <c r="MZV127" s="323"/>
      <c r="MZW127" s="323"/>
      <c r="MZX127" s="323"/>
      <c r="MZY127" s="323"/>
      <c r="MZZ127" s="323"/>
      <c r="NAA127" s="323"/>
      <c r="NAB127" s="323"/>
      <c r="NAC127" s="323"/>
      <c r="NAD127" s="323"/>
      <c r="NAE127" s="323"/>
      <c r="NAF127" s="323"/>
      <c r="NAG127" s="323"/>
      <c r="NAH127" s="323"/>
      <c r="NAI127" s="323"/>
      <c r="NAJ127" s="323"/>
      <c r="NAK127" s="323"/>
      <c r="NAL127" s="323"/>
      <c r="NAM127" s="323"/>
      <c r="NAN127" s="323"/>
      <c r="NAO127" s="323"/>
      <c r="NAP127" s="323"/>
      <c r="NAQ127" s="323"/>
      <c r="NAR127" s="323"/>
      <c r="NAS127" s="323"/>
      <c r="NAT127" s="323"/>
      <c r="NAU127" s="323"/>
      <c r="NAV127" s="323"/>
      <c r="NAW127" s="323"/>
      <c r="NAX127" s="323"/>
      <c r="NAY127" s="323"/>
      <c r="NAZ127" s="323"/>
      <c r="NBA127" s="323"/>
      <c r="NBB127" s="323"/>
      <c r="NBC127" s="323"/>
      <c r="NBD127" s="323"/>
      <c r="NBE127" s="323"/>
      <c r="NBF127" s="323"/>
      <c r="NBG127" s="323"/>
      <c r="NBH127" s="323"/>
      <c r="NBI127" s="323"/>
      <c r="NBJ127" s="323"/>
      <c r="NBK127" s="323"/>
      <c r="NBL127" s="323"/>
      <c r="NBM127" s="323"/>
      <c r="NBN127" s="323"/>
      <c r="NBO127" s="323"/>
      <c r="NBP127" s="323"/>
      <c r="NBQ127" s="323"/>
      <c r="NBR127" s="323"/>
      <c r="NBS127" s="323"/>
      <c r="NBT127" s="323"/>
      <c r="NBU127" s="323"/>
      <c r="NBV127" s="323"/>
      <c r="NBW127" s="323"/>
      <c r="NBX127" s="323"/>
      <c r="NBY127" s="323"/>
      <c r="NBZ127" s="323"/>
      <c r="NCA127" s="323"/>
      <c r="NCB127" s="323"/>
      <c r="NCC127" s="323"/>
      <c r="NCD127" s="323"/>
      <c r="NCE127" s="323"/>
      <c r="NCF127" s="323"/>
      <c r="NCG127" s="323"/>
      <c r="NCH127" s="323"/>
      <c r="NCI127" s="323"/>
      <c r="NCJ127" s="323"/>
      <c r="NCK127" s="323"/>
      <c r="NCL127" s="323"/>
      <c r="NCM127" s="323"/>
      <c r="NCN127" s="323"/>
      <c r="NCO127" s="323"/>
      <c r="NCP127" s="323"/>
      <c r="NCQ127" s="323"/>
      <c r="NCR127" s="323"/>
      <c r="NCS127" s="323"/>
      <c r="NCT127" s="323"/>
      <c r="NCU127" s="323"/>
      <c r="NCV127" s="323"/>
      <c r="NCW127" s="323"/>
      <c r="NCX127" s="323"/>
      <c r="NCY127" s="323"/>
      <c r="NCZ127" s="323"/>
      <c r="NDA127" s="323"/>
      <c r="NDB127" s="323"/>
      <c r="NDC127" s="323"/>
      <c r="NDD127" s="323"/>
      <c r="NDE127" s="323"/>
      <c r="NDF127" s="323"/>
      <c r="NDG127" s="323"/>
      <c r="NDH127" s="323"/>
      <c r="NDI127" s="323"/>
      <c r="NDJ127" s="323"/>
      <c r="NDK127" s="323"/>
      <c r="NDL127" s="323"/>
      <c r="NDM127" s="323"/>
      <c r="NDN127" s="323"/>
      <c r="NDO127" s="323"/>
      <c r="NDP127" s="323"/>
      <c r="NDQ127" s="323"/>
      <c r="NDR127" s="323"/>
      <c r="NDS127" s="323"/>
      <c r="NDT127" s="323"/>
      <c r="NDU127" s="323"/>
      <c r="NDV127" s="323"/>
      <c r="NDW127" s="323"/>
      <c r="NDX127" s="323"/>
      <c r="NDY127" s="323"/>
      <c r="NDZ127" s="323"/>
      <c r="NEA127" s="323"/>
      <c r="NEB127" s="323"/>
      <c r="NEC127" s="323"/>
      <c r="NED127" s="323"/>
      <c r="NEE127" s="323"/>
      <c r="NEF127" s="323"/>
      <c r="NEG127" s="323"/>
      <c r="NEH127" s="323"/>
      <c r="NEI127" s="323"/>
      <c r="NEJ127" s="323"/>
      <c r="NEK127" s="323"/>
      <c r="NEL127" s="323"/>
      <c r="NEM127" s="323"/>
      <c r="NEN127" s="323"/>
      <c r="NEO127" s="323"/>
      <c r="NEP127" s="323"/>
      <c r="NEQ127" s="323"/>
      <c r="NER127" s="323"/>
      <c r="NES127" s="323"/>
      <c r="NET127" s="323"/>
      <c r="NEU127" s="323"/>
      <c r="NEV127" s="323"/>
      <c r="NEW127" s="323"/>
      <c r="NEX127" s="323"/>
      <c r="NEY127" s="323"/>
      <c r="NEZ127" s="323"/>
      <c r="NFA127" s="323"/>
      <c r="NFB127" s="323"/>
      <c r="NFC127" s="323"/>
      <c r="NFD127" s="323"/>
      <c r="NFE127" s="323"/>
      <c r="NFF127" s="323"/>
      <c r="NFG127" s="323"/>
      <c r="NFH127" s="323"/>
      <c r="NFI127" s="323"/>
      <c r="NFJ127" s="323"/>
      <c r="NFK127" s="323"/>
      <c r="NFL127" s="323"/>
      <c r="NFM127" s="323"/>
      <c r="NFN127" s="323"/>
      <c r="NFO127" s="323"/>
      <c r="NFP127" s="323"/>
      <c r="NFQ127" s="323"/>
      <c r="NFR127" s="323"/>
      <c r="NFS127" s="323"/>
      <c r="NFT127" s="323"/>
      <c r="NFU127" s="323"/>
      <c r="NFV127" s="323"/>
      <c r="NFW127" s="323"/>
      <c r="NFX127" s="323"/>
      <c r="NFY127" s="323"/>
      <c r="NFZ127" s="323"/>
      <c r="NGA127" s="323"/>
      <c r="NGB127" s="323"/>
      <c r="NGC127" s="323"/>
      <c r="NGD127" s="323"/>
      <c r="NGE127" s="323"/>
      <c r="NGF127" s="323"/>
      <c r="NGG127" s="323"/>
      <c r="NGH127" s="323"/>
      <c r="NGI127" s="323"/>
      <c r="NGJ127" s="323"/>
      <c r="NGK127" s="323"/>
      <c r="NGL127" s="323"/>
      <c r="NGM127" s="323"/>
      <c r="NGN127" s="323"/>
      <c r="NGO127" s="323"/>
      <c r="NGP127" s="323"/>
      <c r="NGQ127" s="323"/>
      <c r="NGR127" s="323"/>
      <c r="NGS127" s="323"/>
      <c r="NGT127" s="323"/>
      <c r="NGU127" s="323"/>
      <c r="NGV127" s="323"/>
      <c r="NGW127" s="323"/>
      <c r="NGX127" s="323"/>
      <c r="NGY127" s="323"/>
      <c r="NGZ127" s="323"/>
      <c r="NHA127" s="323"/>
      <c r="NHB127" s="323"/>
      <c r="NHC127" s="323"/>
      <c r="NHD127" s="323"/>
      <c r="NHE127" s="323"/>
      <c r="NHF127" s="323"/>
      <c r="NHG127" s="323"/>
      <c r="NHH127" s="323"/>
      <c r="NHI127" s="323"/>
      <c r="NHJ127" s="323"/>
      <c r="NHK127" s="323"/>
      <c r="NHL127" s="323"/>
      <c r="NHM127" s="323"/>
      <c r="NHN127" s="323"/>
      <c r="NHO127" s="323"/>
      <c r="NHP127" s="323"/>
      <c r="NHQ127" s="323"/>
      <c r="NHR127" s="323"/>
      <c r="NHS127" s="323"/>
      <c r="NHT127" s="323"/>
      <c r="NHU127" s="323"/>
      <c r="NHV127" s="323"/>
      <c r="NHW127" s="323"/>
      <c r="NHX127" s="323"/>
      <c r="NHY127" s="323"/>
      <c r="NHZ127" s="323"/>
      <c r="NIA127" s="323"/>
      <c r="NIB127" s="323"/>
      <c r="NIC127" s="323"/>
      <c r="NID127" s="323"/>
      <c r="NIE127" s="323"/>
      <c r="NIF127" s="323"/>
      <c r="NIG127" s="323"/>
      <c r="NIH127" s="323"/>
      <c r="NII127" s="323"/>
      <c r="NIJ127" s="323"/>
      <c r="NIK127" s="323"/>
      <c r="NIL127" s="323"/>
      <c r="NIM127" s="323"/>
      <c r="NIN127" s="323"/>
      <c r="NIO127" s="323"/>
      <c r="NIP127" s="323"/>
      <c r="NIQ127" s="323"/>
      <c r="NIR127" s="323"/>
      <c r="NIS127" s="323"/>
      <c r="NIT127" s="323"/>
      <c r="NIU127" s="323"/>
      <c r="NIV127" s="323"/>
      <c r="NIW127" s="323"/>
      <c r="NIX127" s="323"/>
      <c r="NIY127" s="323"/>
      <c r="NIZ127" s="323"/>
      <c r="NJA127" s="323"/>
      <c r="NJB127" s="323"/>
      <c r="NJC127" s="323"/>
      <c r="NJD127" s="323"/>
      <c r="NJE127" s="323"/>
      <c r="NJF127" s="323"/>
      <c r="NJG127" s="323"/>
      <c r="NJH127" s="323"/>
      <c r="NJI127" s="323"/>
      <c r="NJJ127" s="323"/>
      <c r="NJK127" s="323"/>
      <c r="NJL127" s="323"/>
      <c r="NJM127" s="323"/>
      <c r="NJN127" s="323"/>
      <c r="NJO127" s="323"/>
      <c r="NJP127" s="323"/>
      <c r="NJQ127" s="323"/>
      <c r="NJR127" s="323"/>
      <c r="NJS127" s="323"/>
      <c r="NJT127" s="323"/>
      <c r="NJU127" s="323"/>
      <c r="NJV127" s="323"/>
      <c r="NJW127" s="323"/>
      <c r="NJX127" s="323"/>
      <c r="NJY127" s="323"/>
      <c r="NJZ127" s="323"/>
      <c r="NKA127" s="323"/>
      <c r="NKB127" s="323"/>
      <c r="NKC127" s="323"/>
      <c r="NKD127" s="323"/>
      <c r="NKE127" s="323"/>
      <c r="NKF127" s="323"/>
      <c r="NKG127" s="323"/>
      <c r="NKH127" s="323"/>
      <c r="NKI127" s="323"/>
      <c r="NKJ127" s="323"/>
      <c r="NKK127" s="323"/>
      <c r="NKL127" s="323"/>
      <c r="NKM127" s="323"/>
      <c r="NKN127" s="323"/>
      <c r="NKO127" s="323"/>
      <c r="NKP127" s="323"/>
      <c r="NKQ127" s="323"/>
      <c r="NKR127" s="323"/>
      <c r="NKS127" s="323"/>
      <c r="NKT127" s="323"/>
      <c r="NKU127" s="323"/>
      <c r="NKV127" s="323"/>
      <c r="NKW127" s="323"/>
      <c r="NKX127" s="323"/>
      <c r="NKY127" s="323"/>
      <c r="NKZ127" s="323"/>
      <c r="NLA127" s="323"/>
      <c r="NLB127" s="323"/>
      <c r="NLC127" s="323"/>
      <c r="NLD127" s="323"/>
      <c r="NLE127" s="323"/>
      <c r="NLF127" s="323"/>
      <c r="NLG127" s="323"/>
      <c r="NLH127" s="323"/>
      <c r="NLI127" s="323"/>
      <c r="NLJ127" s="323"/>
      <c r="NLK127" s="323"/>
      <c r="NLL127" s="323"/>
      <c r="NLM127" s="323"/>
      <c r="NLN127" s="323"/>
      <c r="NLO127" s="323"/>
      <c r="NLP127" s="323"/>
      <c r="NLQ127" s="323"/>
      <c r="NLR127" s="323"/>
      <c r="NLS127" s="323"/>
      <c r="NLT127" s="323"/>
      <c r="NLU127" s="323"/>
      <c r="NLV127" s="323"/>
      <c r="NLW127" s="323"/>
      <c r="NLX127" s="323"/>
      <c r="NLY127" s="323"/>
      <c r="NLZ127" s="323"/>
      <c r="NMA127" s="323"/>
      <c r="NMB127" s="323"/>
      <c r="NMC127" s="323"/>
      <c r="NMD127" s="323"/>
      <c r="NME127" s="323"/>
      <c r="NMF127" s="323"/>
      <c r="NMG127" s="323"/>
      <c r="NMH127" s="323"/>
      <c r="NMI127" s="323"/>
      <c r="NMJ127" s="323"/>
      <c r="NMK127" s="323"/>
      <c r="NML127" s="323"/>
      <c r="NMM127" s="323"/>
      <c r="NMN127" s="323"/>
      <c r="NMO127" s="323"/>
      <c r="NMP127" s="323"/>
      <c r="NMQ127" s="323"/>
      <c r="NMR127" s="323"/>
      <c r="NMS127" s="323"/>
      <c r="NMT127" s="323"/>
      <c r="NMU127" s="323"/>
      <c r="NMV127" s="323"/>
      <c r="NMW127" s="323"/>
      <c r="NMX127" s="323"/>
      <c r="NMY127" s="323"/>
      <c r="NMZ127" s="323"/>
      <c r="NNA127" s="323"/>
      <c r="NNB127" s="323"/>
      <c r="NNC127" s="323"/>
      <c r="NND127" s="323"/>
      <c r="NNE127" s="323"/>
      <c r="NNF127" s="323"/>
      <c r="NNG127" s="323"/>
      <c r="NNH127" s="323"/>
      <c r="NNI127" s="323"/>
      <c r="NNJ127" s="323"/>
      <c r="NNK127" s="323"/>
      <c r="NNL127" s="323"/>
      <c r="NNM127" s="323"/>
      <c r="NNN127" s="323"/>
      <c r="NNO127" s="323"/>
      <c r="NNP127" s="323"/>
      <c r="NNQ127" s="323"/>
      <c r="NNR127" s="323"/>
      <c r="NNS127" s="323"/>
      <c r="NNT127" s="323"/>
      <c r="NNU127" s="323"/>
      <c r="NNV127" s="323"/>
      <c r="NNW127" s="323"/>
      <c r="NNX127" s="323"/>
      <c r="NNY127" s="323"/>
      <c r="NNZ127" s="323"/>
      <c r="NOA127" s="323"/>
      <c r="NOB127" s="323"/>
      <c r="NOC127" s="323"/>
      <c r="NOD127" s="323"/>
      <c r="NOE127" s="323"/>
      <c r="NOF127" s="323"/>
      <c r="NOG127" s="323"/>
      <c r="NOH127" s="323"/>
      <c r="NOI127" s="323"/>
      <c r="NOJ127" s="323"/>
      <c r="NOK127" s="323"/>
      <c r="NOL127" s="323"/>
      <c r="NOM127" s="323"/>
      <c r="NON127" s="323"/>
      <c r="NOO127" s="323"/>
      <c r="NOP127" s="323"/>
      <c r="NOQ127" s="323"/>
      <c r="NOR127" s="323"/>
      <c r="NOS127" s="323"/>
      <c r="NOT127" s="323"/>
      <c r="NOU127" s="323"/>
      <c r="NOV127" s="323"/>
      <c r="NOW127" s="323"/>
      <c r="NOX127" s="323"/>
      <c r="NOY127" s="323"/>
      <c r="NOZ127" s="323"/>
      <c r="NPA127" s="323"/>
      <c r="NPB127" s="323"/>
      <c r="NPC127" s="323"/>
      <c r="NPD127" s="323"/>
      <c r="NPE127" s="323"/>
      <c r="NPF127" s="323"/>
      <c r="NPG127" s="323"/>
      <c r="NPH127" s="323"/>
      <c r="NPI127" s="323"/>
      <c r="NPJ127" s="323"/>
      <c r="NPK127" s="323"/>
      <c r="NPL127" s="323"/>
      <c r="NPM127" s="323"/>
      <c r="NPN127" s="323"/>
      <c r="NPO127" s="323"/>
      <c r="NPP127" s="323"/>
      <c r="NPQ127" s="323"/>
      <c r="NPR127" s="323"/>
      <c r="NPS127" s="323"/>
      <c r="NPT127" s="323"/>
      <c r="NPU127" s="323"/>
      <c r="NPV127" s="323"/>
      <c r="NPW127" s="323"/>
      <c r="NPX127" s="323"/>
      <c r="NPY127" s="323"/>
      <c r="NPZ127" s="323"/>
      <c r="NQA127" s="323"/>
      <c r="NQB127" s="323"/>
      <c r="NQC127" s="323"/>
      <c r="NQD127" s="323"/>
      <c r="NQE127" s="323"/>
      <c r="NQF127" s="323"/>
      <c r="NQG127" s="323"/>
      <c r="NQH127" s="323"/>
      <c r="NQI127" s="323"/>
      <c r="NQJ127" s="323"/>
      <c r="NQK127" s="323"/>
      <c r="NQL127" s="323"/>
      <c r="NQM127" s="323"/>
      <c r="NQN127" s="323"/>
      <c r="NQO127" s="323"/>
      <c r="NQP127" s="323"/>
      <c r="NQQ127" s="323"/>
      <c r="NQR127" s="323"/>
      <c r="NQS127" s="323"/>
      <c r="NQT127" s="323"/>
      <c r="NQU127" s="323"/>
      <c r="NQV127" s="323"/>
      <c r="NQW127" s="323"/>
      <c r="NQX127" s="323"/>
      <c r="NQY127" s="323"/>
      <c r="NQZ127" s="323"/>
      <c r="NRA127" s="323"/>
      <c r="NRB127" s="323"/>
      <c r="NRC127" s="323"/>
      <c r="NRD127" s="323"/>
      <c r="NRE127" s="323"/>
      <c r="NRF127" s="323"/>
      <c r="NRG127" s="323"/>
      <c r="NRH127" s="323"/>
      <c r="NRI127" s="323"/>
      <c r="NRJ127" s="323"/>
      <c r="NRK127" s="323"/>
      <c r="NRL127" s="323"/>
      <c r="NRM127" s="323"/>
      <c r="NRN127" s="323"/>
      <c r="NRO127" s="323"/>
      <c r="NRP127" s="323"/>
      <c r="NRQ127" s="323"/>
      <c r="NRR127" s="323"/>
      <c r="NRS127" s="323"/>
      <c r="NRT127" s="323"/>
      <c r="NRU127" s="323"/>
      <c r="NRV127" s="323"/>
      <c r="NRW127" s="323"/>
      <c r="NRX127" s="323"/>
      <c r="NRY127" s="323"/>
      <c r="NRZ127" s="323"/>
      <c r="NSA127" s="323"/>
      <c r="NSB127" s="323"/>
      <c r="NSC127" s="323"/>
      <c r="NSD127" s="323"/>
      <c r="NSE127" s="323"/>
      <c r="NSF127" s="323"/>
      <c r="NSG127" s="323"/>
      <c r="NSH127" s="323"/>
      <c r="NSI127" s="323"/>
      <c r="NSJ127" s="323"/>
      <c r="NSK127" s="323"/>
      <c r="NSL127" s="323"/>
      <c r="NSM127" s="323"/>
      <c r="NSN127" s="323"/>
      <c r="NSO127" s="323"/>
      <c r="NSP127" s="323"/>
      <c r="NSQ127" s="323"/>
      <c r="NSR127" s="323"/>
      <c r="NSS127" s="323"/>
      <c r="NST127" s="323"/>
      <c r="NSU127" s="323"/>
      <c r="NSV127" s="323"/>
      <c r="NSW127" s="323"/>
      <c r="NSX127" s="323"/>
      <c r="NSY127" s="323"/>
      <c r="NSZ127" s="323"/>
      <c r="NTA127" s="323"/>
      <c r="NTB127" s="323"/>
      <c r="NTC127" s="323"/>
      <c r="NTD127" s="323"/>
      <c r="NTE127" s="323"/>
      <c r="NTF127" s="323"/>
      <c r="NTG127" s="323"/>
      <c r="NTH127" s="323"/>
      <c r="NTI127" s="323"/>
      <c r="NTJ127" s="323"/>
      <c r="NTK127" s="323"/>
      <c r="NTL127" s="323"/>
      <c r="NTM127" s="323"/>
      <c r="NTN127" s="323"/>
      <c r="NTO127" s="323"/>
      <c r="NTP127" s="323"/>
      <c r="NTQ127" s="323"/>
      <c r="NTR127" s="323"/>
      <c r="NTS127" s="323"/>
      <c r="NTT127" s="323"/>
      <c r="NTU127" s="323"/>
      <c r="NTV127" s="323"/>
      <c r="NTW127" s="323"/>
      <c r="NTX127" s="323"/>
      <c r="NTY127" s="323"/>
      <c r="NTZ127" s="323"/>
      <c r="NUA127" s="323"/>
      <c r="NUB127" s="323"/>
      <c r="NUC127" s="323"/>
      <c r="NUD127" s="323"/>
      <c r="NUE127" s="323"/>
      <c r="NUF127" s="323"/>
      <c r="NUG127" s="323"/>
      <c r="NUH127" s="323"/>
      <c r="NUI127" s="323"/>
      <c r="NUJ127" s="323"/>
      <c r="NUK127" s="323"/>
      <c r="NUL127" s="323"/>
      <c r="NUM127" s="323"/>
      <c r="NUN127" s="323"/>
      <c r="NUO127" s="323"/>
      <c r="NUP127" s="323"/>
      <c r="NUQ127" s="323"/>
      <c r="NUR127" s="323"/>
      <c r="NUS127" s="323"/>
      <c r="NUT127" s="323"/>
      <c r="NUU127" s="323"/>
      <c r="NUV127" s="323"/>
      <c r="NUW127" s="323"/>
      <c r="NUX127" s="323"/>
      <c r="NUY127" s="323"/>
      <c r="NUZ127" s="323"/>
      <c r="NVA127" s="323"/>
      <c r="NVB127" s="323"/>
      <c r="NVC127" s="323"/>
      <c r="NVD127" s="323"/>
      <c r="NVE127" s="323"/>
      <c r="NVF127" s="323"/>
      <c r="NVG127" s="323"/>
      <c r="NVH127" s="323"/>
      <c r="NVI127" s="323"/>
      <c r="NVJ127" s="323"/>
      <c r="NVK127" s="323"/>
      <c r="NVL127" s="323"/>
      <c r="NVM127" s="323"/>
      <c r="NVN127" s="323"/>
      <c r="NVO127" s="323"/>
      <c r="NVP127" s="323"/>
      <c r="NVQ127" s="323"/>
      <c r="NVR127" s="323"/>
      <c r="NVS127" s="323"/>
      <c r="NVT127" s="323"/>
      <c r="NVU127" s="323"/>
      <c r="NVV127" s="323"/>
      <c r="NVW127" s="323"/>
      <c r="NVX127" s="323"/>
      <c r="NVY127" s="323"/>
      <c r="NVZ127" s="323"/>
      <c r="NWA127" s="323"/>
      <c r="NWB127" s="323"/>
      <c r="NWC127" s="323"/>
      <c r="NWD127" s="323"/>
      <c r="NWE127" s="323"/>
      <c r="NWF127" s="323"/>
      <c r="NWG127" s="323"/>
      <c r="NWH127" s="323"/>
      <c r="NWI127" s="323"/>
      <c r="NWJ127" s="323"/>
      <c r="NWK127" s="323"/>
      <c r="NWL127" s="323"/>
      <c r="NWM127" s="323"/>
      <c r="NWN127" s="323"/>
      <c r="NWO127" s="323"/>
      <c r="NWP127" s="323"/>
      <c r="NWQ127" s="323"/>
      <c r="NWR127" s="323"/>
      <c r="NWS127" s="323"/>
      <c r="NWT127" s="323"/>
      <c r="NWU127" s="323"/>
      <c r="NWV127" s="323"/>
      <c r="NWW127" s="323"/>
      <c r="NWX127" s="323"/>
      <c r="NWY127" s="323"/>
      <c r="NWZ127" s="323"/>
      <c r="NXA127" s="323"/>
      <c r="NXB127" s="323"/>
      <c r="NXC127" s="323"/>
      <c r="NXD127" s="323"/>
      <c r="NXE127" s="323"/>
      <c r="NXF127" s="323"/>
      <c r="NXG127" s="323"/>
      <c r="NXH127" s="323"/>
      <c r="NXI127" s="323"/>
      <c r="NXJ127" s="323"/>
      <c r="NXK127" s="323"/>
      <c r="NXL127" s="323"/>
      <c r="NXM127" s="323"/>
      <c r="NXN127" s="323"/>
      <c r="NXO127" s="323"/>
      <c r="NXP127" s="323"/>
      <c r="NXQ127" s="323"/>
      <c r="NXR127" s="323"/>
      <c r="NXS127" s="323"/>
      <c r="NXT127" s="323"/>
      <c r="NXU127" s="323"/>
      <c r="NXV127" s="323"/>
      <c r="NXW127" s="323"/>
      <c r="NXX127" s="323"/>
      <c r="NXY127" s="323"/>
      <c r="NXZ127" s="323"/>
      <c r="NYA127" s="323"/>
      <c r="NYB127" s="323"/>
      <c r="NYC127" s="323"/>
      <c r="NYD127" s="323"/>
      <c r="NYE127" s="323"/>
      <c r="NYF127" s="323"/>
      <c r="NYG127" s="323"/>
      <c r="NYH127" s="323"/>
      <c r="NYI127" s="323"/>
      <c r="NYJ127" s="323"/>
      <c r="NYK127" s="323"/>
      <c r="NYL127" s="323"/>
      <c r="NYM127" s="323"/>
      <c r="NYN127" s="323"/>
      <c r="NYO127" s="323"/>
      <c r="NYP127" s="323"/>
      <c r="NYQ127" s="323"/>
      <c r="NYR127" s="323"/>
      <c r="NYS127" s="323"/>
      <c r="NYT127" s="323"/>
      <c r="NYU127" s="323"/>
      <c r="NYV127" s="323"/>
      <c r="NYW127" s="323"/>
      <c r="NYX127" s="323"/>
      <c r="NYY127" s="323"/>
      <c r="NYZ127" s="323"/>
      <c r="NZA127" s="323"/>
      <c r="NZB127" s="323"/>
      <c r="NZC127" s="323"/>
      <c r="NZD127" s="323"/>
      <c r="NZE127" s="323"/>
      <c r="NZF127" s="323"/>
      <c r="NZG127" s="323"/>
      <c r="NZH127" s="323"/>
      <c r="NZI127" s="323"/>
      <c r="NZJ127" s="323"/>
      <c r="NZK127" s="323"/>
      <c r="NZL127" s="323"/>
      <c r="NZM127" s="323"/>
      <c r="NZN127" s="323"/>
      <c r="NZO127" s="323"/>
      <c r="NZP127" s="323"/>
      <c r="NZQ127" s="323"/>
      <c r="NZR127" s="323"/>
      <c r="NZS127" s="323"/>
      <c r="NZT127" s="323"/>
      <c r="NZU127" s="323"/>
      <c r="NZV127" s="323"/>
      <c r="NZW127" s="323"/>
      <c r="NZX127" s="323"/>
      <c r="NZY127" s="323"/>
      <c r="NZZ127" s="323"/>
      <c r="OAA127" s="323"/>
      <c r="OAB127" s="323"/>
      <c r="OAC127" s="323"/>
      <c r="OAD127" s="323"/>
      <c r="OAE127" s="323"/>
      <c r="OAF127" s="323"/>
      <c r="OAG127" s="323"/>
      <c r="OAH127" s="323"/>
      <c r="OAI127" s="323"/>
      <c r="OAJ127" s="323"/>
      <c r="OAK127" s="323"/>
      <c r="OAL127" s="323"/>
      <c r="OAM127" s="323"/>
      <c r="OAN127" s="323"/>
      <c r="OAO127" s="323"/>
      <c r="OAP127" s="323"/>
      <c r="OAQ127" s="323"/>
      <c r="OAR127" s="323"/>
      <c r="OAS127" s="323"/>
      <c r="OAT127" s="323"/>
      <c r="OAU127" s="323"/>
      <c r="OAV127" s="323"/>
      <c r="OAW127" s="323"/>
      <c r="OAX127" s="323"/>
      <c r="OAY127" s="323"/>
      <c r="OAZ127" s="323"/>
      <c r="OBA127" s="323"/>
      <c r="OBB127" s="323"/>
      <c r="OBC127" s="323"/>
      <c r="OBD127" s="323"/>
      <c r="OBE127" s="323"/>
      <c r="OBF127" s="323"/>
      <c r="OBG127" s="323"/>
      <c r="OBH127" s="323"/>
      <c r="OBI127" s="323"/>
      <c r="OBJ127" s="323"/>
      <c r="OBK127" s="323"/>
      <c r="OBL127" s="323"/>
      <c r="OBM127" s="323"/>
      <c r="OBN127" s="323"/>
      <c r="OBO127" s="323"/>
      <c r="OBP127" s="323"/>
      <c r="OBQ127" s="323"/>
      <c r="OBR127" s="323"/>
      <c r="OBS127" s="323"/>
      <c r="OBT127" s="323"/>
      <c r="OBU127" s="323"/>
      <c r="OBV127" s="323"/>
      <c r="OBW127" s="323"/>
      <c r="OBX127" s="323"/>
      <c r="OBY127" s="323"/>
      <c r="OBZ127" s="323"/>
      <c r="OCA127" s="323"/>
      <c r="OCB127" s="323"/>
      <c r="OCC127" s="323"/>
      <c r="OCD127" s="323"/>
      <c r="OCE127" s="323"/>
      <c r="OCF127" s="323"/>
      <c r="OCG127" s="323"/>
      <c r="OCH127" s="323"/>
      <c r="OCI127" s="323"/>
      <c r="OCJ127" s="323"/>
      <c r="OCK127" s="323"/>
      <c r="OCL127" s="323"/>
      <c r="OCM127" s="323"/>
      <c r="OCN127" s="323"/>
      <c r="OCO127" s="323"/>
      <c r="OCP127" s="323"/>
      <c r="OCQ127" s="323"/>
      <c r="OCR127" s="323"/>
      <c r="OCS127" s="323"/>
      <c r="OCT127" s="323"/>
      <c r="OCU127" s="323"/>
      <c r="OCV127" s="323"/>
      <c r="OCW127" s="323"/>
      <c r="OCX127" s="323"/>
      <c r="OCY127" s="323"/>
      <c r="OCZ127" s="323"/>
      <c r="ODA127" s="323"/>
      <c r="ODB127" s="323"/>
      <c r="ODC127" s="323"/>
      <c r="ODD127" s="323"/>
      <c r="ODE127" s="323"/>
      <c r="ODF127" s="323"/>
      <c r="ODG127" s="323"/>
      <c r="ODH127" s="323"/>
      <c r="ODI127" s="323"/>
      <c r="ODJ127" s="323"/>
      <c r="ODK127" s="323"/>
      <c r="ODL127" s="323"/>
      <c r="ODM127" s="323"/>
      <c r="ODN127" s="323"/>
      <c r="ODO127" s="323"/>
      <c r="ODP127" s="323"/>
      <c r="ODQ127" s="323"/>
      <c r="ODR127" s="323"/>
      <c r="ODS127" s="323"/>
      <c r="ODT127" s="323"/>
      <c r="ODU127" s="323"/>
      <c r="ODV127" s="323"/>
      <c r="ODW127" s="323"/>
      <c r="ODX127" s="323"/>
      <c r="ODY127" s="323"/>
      <c r="ODZ127" s="323"/>
      <c r="OEA127" s="323"/>
      <c r="OEB127" s="323"/>
      <c r="OEC127" s="323"/>
      <c r="OED127" s="323"/>
      <c r="OEE127" s="323"/>
      <c r="OEF127" s="323"/>
      <c r="OEG127" s="323"/>
      <c r="OEH127" s="323"/>
      <c r="OEI127" s="323"/>
      <c r="OEJ127" s="323"/>
      <c r="OEK127" s="323"/>
      <c r="OEL127" s="323"/>
      <c r="OEM127" s="323"/>
      <c r="OEN127" s="323"/>
      <c r="OEO127" s="323"/>
      <c r="OEP127" s="323"/>
      <c r="OEQ127" s="323"/>
      <c r="OER127" s="323"/>
      <c r="OES127" s="323"/>
      <c r="OET127" s="323"/>
      <c r="OEU127" s="323"/>
      <c r="OEV127" s="323"/>
      <c r="OEW127" s="323"/>
      <c r="OEX127" s="323"/>
      <c r="OEY127" s="323"/>
      <c r="OEZ127" s="323"/>
      <c r="OFA127" s="323"/>
      <c r="OFB127" s="323"/>
      <c r="OFC127" s="323"/>
      <c r="OFD127" s="323"/>
      <c r="OFE127" s="323"/>
      <c r="OFF127" s="323"/>
      <c r="OFG127" s="323"/>
      <c r="OFH127" s="323"/>
      <c r="OFI127" s="323"/>
      <c r="OFJ127" s="323"/>
      <c r="OFK127" s="323"/>
      <c r="OFL127" s="323"/>
      <c r="OFM127" s="323"/>
      <c r="OFN127" s="323"/>
      <c r="OFO127" s="323"/>
      <c r="OFP127" s="323"/>
      <c r="OFQ127" s="323"/>
      <c r="OFR127" s="323"/>
      <c r="OFS127" s="323"/>
      <c r="OFT127" s="323"/>
      <c r="OFU127" s="323"/>
      <c r="OFV127" s="323"/>
      <c r="OFW127" s="323"/>
      <c r="OFX127" s="323"/>
      <c r="OFY127" s="323"/>
      <c r="OFZ127" s="323"/>
      <c r="OGA127" s="323"/>
      <c r="OGB127" s="323"/>
      <c r="OGC127" s="323"/>
      <c r="OGD127" s="323"/>
      <c r="OGE127" s="323"/>
      <c r="OGF127" s="323"/>
      <c r="OGG127" s="323"/>
      <c r="OGH127" s="323"/>
      <c r="OGI127" s="323"/>
      <c r="OGJ127" s="323"/>
      <c r="OGK127" s="323"/>
      <c r="OGL127" s="323"/>
      <c r="OGM127" s="323"/>
      <c r="OGN127" s="323"/>
      <c r="OGO127" s="323"/>
      <c r="OGP127" s="323"/>
      <c r="OGQ127" s="323"/>
      <c r="OGR127" s="323"/>
      <c r="OGS127" s="323"/>
      <c r="OGT127" s="323"/>
      <c r="OGU127" s="323"/>
      <c r="OGV127" s="323"/>
      <c r="OGW127" s="323"/>
      <c r="OGX127" s="323"/>
      <c r="OGY127" s="323"/>
      <c r="OGZ127" s="323"/>
      <c r="OHA127" s="323"/>
      <c r="OHB127" s="323"/>
      <c r="OHC127" s="323"/>
      <c r="OHD127" s="323"/>
      <c r="OHE127" s="323"/>
      <c r="OHF127" s="323"/>
      <c r="OHG127" s="323"/>
      <c r="OHH127" s="323"/>
      <c r="OHI127" s="323"/>
      <c r="OHJ127" s="323"/>
      <c r="OHK127" s="323"/>
      <c r="OHL127" s="323"/>
      <c r="OHM127" s="323"/>
      <c r="OHN127" s="323"/>
      <c r="OHO127" s="323"/>
      <c r="OHP127" s="323"/>
      <c r="OHQ127" s="323"/>
      <c r="OHR127" s="323"/>
      <c r="OHS127" s="323"/>
      <c r="OHT127" s="323"/>
      <c r="OHU127" s="323"/>
      <c r="OHV127" s="323"/>
      <c r="OHW127" s="323"/>
      <c r="OHX127" s="323"/>
      <c r="OHY127" s="323"/>
      <c r="OHZ127" s="323"/>
      <c r="OIA127" s="323"/>
      <c r="OIB127" s="323"/>
      <c r="OIC127" s="323"/>
      <c r="OID127" s="323"/>
      <c r="OIE127" s="323"/>
      <c r="OIF127" s="323"/>
      <c r="OIG127" s="323"/>
      <c r="OIH127" s="323"/>
      <c r="OII127" s="323"/>
      <c r="OIJ127" s="323"/>
      <c r="OIK127" s="323"/>
      <c r="OIL127" s="323"/>
      <c r="OIM127" s="323"/>
      <c r="OIN127" s="323"/>
      <c r="OIO127" s="323"/>
      <c r="OIP127" s="323"/>
      <c r="OIQ127" s="323"/>
      <c r="OIR127" s="323"/>
      <c r="OIS127" s="323"/>
      <c r="OIT127" s="323"/>
      <c r="OIU127" s="323"/>
      <c r="OIV127" s="323"/>
      <c r="OIW127" s="323"/>
      <c r="OIX127" s="323"/>
      <c r="OIY127" s="323"/>
      <c r="OIZ127" s="323"/>
      <c r="OJA127" s="323"/>
      <c r="OJB127" s="323"/>
      <c r="OJC127" s="323"/>
      <c r="OJD127" s="323"/>
      <c r="OJE127" s="323"/>
      <c r="OJF127" s="323"/>
      <c r="OJG127" s="323"/>
      <c r="OJH127" s="323"/>
      <c r="OJI127" s="323"/>
      <c r="OJJ127" s="323"/>
      <c r="OJK127" s="323"/>
      <c r="OJL127" s="323"/>
      <c r="OJM127" s="323"/>
      <c r="OJN127" s="323"/>
      <c r="OJO127" s="323"/>
      <c r="OJP127" s="323"/>
      <c r="OJQ127" s="323"/>
      <c r="OJR127" s="323"/>
      <c r="OJS127" s="323"/>
      <c r="OJT127" s="323"/>
      <c r="OJU127" s="323"/>
      <c r="OJV127" s="323"/>
      <c r="OJW127" s="323"/>
      <c r="OJX127" s="323"/>
      <c r="OJY127" s="323"/>
      <c r="OJZ127" s="323"/>
      <c r="OKA127" s="323"/>
      <c r="OKB127" s="323"/>
      <c r="OKC127" s="323"/>
      <c r="OKD127" s="323"/>
      <c r="OKE127" s="323"/>
      <c r="OKF127" s="323"/>
      <c r="OKG127" s="323"/>
      <c r="OKH127" s="323"/>
      <c r="OKI127" s="323"/>
      <c r="OKJ127" s="323"/>
      <c r="OKK127" s="323"/>
      <c r="OKL127" s="323"/>
      <c r="OKM127" s="323"/>
      <c r="OKN127" s="323"/>
      <c r="OKO127" s="323"/>
      <c r="OKP127" s="323"/>
      <c r="OKQ127" s="323"/>
      <c r="OKR127" s="323"/>
      <c r="OKS127" s="323"/>
      <c r="OKT127" s="323"/>
      <c r="OKU127" s="323"/>
      <c r="OKV127" s="323"/>
      <c r="OKW127" s="323"/>
      <c r="OKX127" s="323"/>
      <c r="OKY127" s="323"/>
      <c r="OKZ127" s="323"/>
      <c r="OLA127" s="323"/>
      <c r="OLB127" s="323"/>
      <c r="OLC127" s="323"/>
      <c r="OLD127" s="323"/>
      <c r="OLE127" s="323"/>
      <c r="OLF127" s="323"/>
      <c r="OLG127" s="323"/>
      <c r="OLH127" s="323"/>
      <c r="OLI127" s="323"/>
      <c r="OLJ127" s="323"/>
      <c r="OLK127" s="323"/>
      <c r="OLL127" s="323"/>
      <c r="OLM127" s="323"/>
      <c r="OLN127" s="323"/>
      <c r="OLO127" s="323"/>
      <c r="OLP127" s="323"/>
      <c r="OLQ127" s="323"/>
      <c r="OLR127" s="323"/>
      <c r="OLS127" s="323"/>
      <c r="OLT127" s="323"/>
      <c r="OLU127" s="323"/>
      <c r="OLV127" s="323"/>
      <c r="OLW127" s="323"/>
      <c r="OLX127" s="323"/>
      <c r="OLY127" s="323"/>
      <c r="OLZ127" s="323"/>
      <c r="OMA127" s="323"/>
      <c r="OMB127" s="323"/>
      <c r="OMC127" s="323"/>
      <c r="OMD127" s="323"/>
      <c r="OME127" s="323"/>
      <c r="OMF127" s="323"/>
      <c r="OMG127" s="323"/>
      <c r="OMH127" s="323"/>
      <c r="OMI127" s="323"/>
      <c r="OMJ127" s="323"/>
      <c r="OMK127" s="323"/>
      <c r="OML127" s="323"/>
      <c r="OMM127" s="323"/>
      <c r="OMN127" s="323"/>
      <c r="OMO127" s="323"/>
      <c r="OMP127" s="323"/>
      <c r="OMQ127" s="323"/>
      <c r="OMR127" s="323"/>
      <c r="OMS127" s="323"/>
      <c r="OMT127" s="323"/>
      <c r="OMU127" s="323"/>
      <c r="OMV127" s="323"/>
      <c r="OMW127" s="323"/>
      <c r="OMX127" s="323"/>
      <c r="OMY127" s="323"/>
      <c r="OMZ127" s="323"/>
      <c r="ONA127" s="323"/>
      <c r="ONB127" s="323"/>
      <c r="ONC127" s="323"/>
      <c r="OND127" s="323"/>
      <c r="ONE127" s="323"/>
      <c r="ONF127" s="323"/>
      <c r="ONG127" s="323"/>
      <c r="ONH127" s="323"/>
      <c r="ONI127" s="323"/>
      <c r="ONJ127" s="323"/>
      <c r="ONK127" s="323"/>
      <c r="ONL127" s="323"/>
      <c r="ONM127" s="323"/>
      <c r="ONN127" s="323"/>
      <c r="ONO127" s="323"/>
      <c r="ONP127" s="323"/>
      <c r="ONQ127" s="323"/>
      <c r="ONR127" s="323"/>
      <c r="ONS127" s="323"/>
      <c r="ONT127" s="323"/>
      <c r="ONU127" s="323"/>
      <c r="ONV127" s="323"/>
      <c r="ONW127" s="323"/>
      <c r="ONX127" s="323"/>
      <c r="ONY127" s="323"/>
      <c r="ONZ127" s="323"/>
      <c r="OOA127" s="323"/>
      <c r="OOB127" s="323"/>
      <c r="OOC127" s="323"/>
      <c r="OOD127" s="323"/>
      <c r="OOE127" s="323"/>
      <c r="OOF127" s="323"/>
      <c r="OOG127" s="323"/>
      <c r="OOH127" s="323"/>
      <c r="OOI127" s="323"/>
      <c r="OOJ127" s="323"/>
      <c r="OOK127" s="323"/>
      <c r="OOL127" s="323"/>
      <c r="OOM127" s="323"/>
      <c r="OON127" s="323"/>
      <c r="OOO127" s="323"/>
      <c r="OOP127" s="323"/>
      <c r="OOQ127" s="323"/>
      <c r="OOR127" s="323"/>
      <c r="OOS127" s="323"/>
      <c r="OOT127" s="323"/>
      <c r="OOU127" s="323"/>
      <c r="OOV127" s="323"/>
      <c r="OOW127" s="323"/>
      <c r="OOX127" s="323"/>
      <c r="OOY127" s="323"/>
      <c r="OOZ127" s="323"/>
      <c r="OPA127" s="323"/>
      <c r="OPB127" s="323"/>
      <c r="OPC127" s="323"/>
      <c r="OPD127" s="323"/>
      <c r="OPE127" s="323"/>
      <c r="OPF127" s="323"/>
      <c r="OPG127" s="323"/>
      <c r="OPH127" s="323"/>
      <c r="OPI127" s="323"/>
      <c r="OPJ127" s="323"/>
      <c r="OPK127" s="323"/>
      <c r="OPL127" s="323"/>
      <c r="OPM127" s="323"/>
      <c r="OPN127" s="323"/>
      <c r="OPO127" s="323"/>
      <c r="OPP127" s="323"/>
      <c r="OPQ127" s="323"/>
      <c r="OPR127" s="323"/>
      <c r="OPS127" s="323"/>
      <c r="OPT127" s="323"/>
      <c r="OPU127" s="323"/>
      <c r="OPV127" s="323"/>
      <c r="OPW127" s="323"/>
      <c r="OPX127" s="323"/>
      <c r="OPY127" s="323"/>
      <c r="OPZ127" s="323"/>
      <c r="OQA127" s="323"/>
      <c r="OQB127" s="323"/>
      <c r="OQC127" s="323"/>
      <c r="OQD127" s="323"/>
      <c r="OQE127" s="323"/>
      <c r="OQF127" s="323"/>
      <c r="OQG127" s="323"/>
      <c r="OQH127" s="323"/>
      <c r="OQI127" s="323"/>
      <c r="OQJ127" s="323"/>
      <c r="OQK127" s="323"/>
      <c r="OQL127" s="323"/>
      <c r="OQM127" s="323"/>
      <c r="OQN127" s="323"/>
      <c r="OQO127" s="323"/>
      <c r="OQP127" s="323"/>
      <c r="OQQ127" s="323"/>
      <c r="OQR127" s="323"/>
      <c r="OQS127" s="323"/>
      <c r="OQT127" s="323"/>
      <c r="OQU127" s="323"/>
      <c r="OQV127" s="323"/>
      <c r="OQW127" s="323"/>
      <c r="OQX127" s="323"/>
      <c r="OQY127" s="323"/>
      <c r="OQZ127" s="323"/>
      <c r="ORA127" s="323"/>
      <c r="ORB127" s="323"/>
      <c r="ORC127" s="323"/>
      <c r="ORD127" s="323"/>
      <c r="ORE127" s="323"/>
      <c r="ORF127" s="323"/>
      <c r="ORG127" s="323"/>
      <c r="ORH127" s="323"/>
      <c r="ORI127" s="323"/>
      <c r="ORJ127" s="323"/>
      <c r="ORK127" s="323"/>
      <c r="ORL127" s="323"/>
      <c r="ORM127" s="323"/>
      <c r="ORN127" s="323"/>
      <c r="ORO127" s="323"/>
      <c r="ORP127" s="323"/>
      <c r="ORQ127" s="323"/>
      <c r="ORR127" s="323"/>
      <c r="ORS127" s="323"/>
      <c r="ORT127" s="323"/>
      <c r="ORU127" s="323"/>
      <c r="ORV127" s="323"/>
      <c r="ORW127" s="323"/>
      <c r="ORX127" s="323"/>
      <c r="ORY127" s="323"/>
      <c r="ORZ127" s="323"/>
      <c r="OSA127" s="323"/>
      <c r="OSB127" s="323"/>
      <c r="OSC127" s="323"/>
      <c r="OSD127" s="323"/>
      <c r="OSE127" s="323"/>
      <c r="OSF127" s="323"/>
      <c r="OSG127" s="323"/>
      <c r="OSH127" s="323"/>
      <c r="OSI127" s="323"/>
      <c r="OSJ127" s="323"/>
      <c r="OSK127" s="323"/>
      <c r="OSL127" s="323"/>
      <c r="OSM127" s="323"/>
      <c r="OSN127" s="323"/>
      <c r="OSO127" s="323"/>
      <c r="OSP127" s="323"/>
      <c r="OSQ127" s="323"/>
      <c r="OSR127" s="323"/>
      <c r="OSS127" s="323"/>
      <c r="OST127" s="323"/>
      <c r="OSU127" s="323"/>
      <c r="OSV127" s="323"/>
      <c r="OSW127" s="323"/>
      <c r="OSX127" s="323"/>
      <c r="OSY127" s="323"/>
      <c r="OSZ127" s="323"/>
      <c r="OTA127" s="323"/>
      <c r="OTB127" s="323"/>
      <c r="OTC127" s="323"/>
      <c r="OTD127" s="323"/>
      <c r="OTE127" s="323"/>
      <c r="OTF127" s="323"/>
      <c r="OTG127" s="323"/>
      <c r="OTH127" s="323"/>
      <c r="OTI127" s="323"/>
      <c r="OTJ127" s="323"/>
      <c r="OTK127" s="323"/>
      <c r="OTL127" s="323"/>
      <c r="OTM127" s="323"/>
      <c r="OTN127" s="323"/>
      <c r="OTO127" s="323"/>
      <c r="OTP127" s="323"/>
      <c r="OTQ127" s="323"/>
      <c r="OTR127" s="323"/>
      <c r="OTS127" s="323"/>
      <c r="OTT127" s="323"/>
      <c r="OTU127" s="323"/>
      <c r="OTV127" s="323"/>
      <c r="OTW127" s="323"/>
      <c r="OTX127" s="323"/>
      <c r="OTY127" s="323"/>
      <c r="OTZ127" s="323"/>
      <c r="OUA127" s="323"/>
      <c r="OUB127" s="323"/>
      <c r="OUC127" s="323"/>
      <c r="OUD127" s="323"/>
      <c r="OUE127" s="323"/>
      <c r="OUF127" s="323"/>
      <c r="OUG127" s="323"/>
      <c r="OUH127" s="323"/>
      <c r="OUI127" s="323"/>
      <c r="OUJ127" s="323"/>
      <c r="OUK127" s="323"/>
      <c r="OUL127" s="323"/>
      <c r="OUM127" s="323"/>
      <c r="OUN127" s="323"/>
      <c r="OUO127" s="323"/>
      <c r="OUP127" s="323"/>
      <c r="OUQ127" s="323"/>
      <c r="OUR127" s="323"/>
      <c r="OUS127" s="323"/>
      <c r="OUT127" s="323"/>
      <c r="OUU127" s="323"/>
      <c r="OUV127" s="323"/>
      <c r="OUW127" s="323"/>
      <c r="OUX127" s="323"/>
      <c r="OUY127" s="323"/>
      <c r="OUZ127" s="323"/>
      <c r="OVA127" s="323"/>
      <c r="OVB127" s="323"/>
      <c r="OVC127" s="323"/>
      <c r="OVD127" s="323"/>
      <c r="OVE127" s="323"/>
      <c r="OVF127" s="323"/>
      <c r="OVG127" s="323"/>
      <c r="OVH127" s="323"/>
      <c r="OVI127" s="323"/>
      <c r="OVJ127" s="323"/>
      <c r="OVK127" s="323"/>
      <c r="OVL127" s="323"/>
      <c r="OVM127" s="323"/>
      <c r="OVN127" s="323"/>
      <c r="OVO127" s="323"/>
      <c r="OVP127" s="323"/>
      <c r="OVQ127" s="323"/>
      <c r="OVR127" s="323"/>
      <c r="OVS127" s="323"/>
      <c r="OVT127" s="323"/>
      <c r="OVU127" s="323"/>
      <c r="OVV127" s="323"/>
      <c r="OVW127" s="323"/>
      <c r="OVX127" s="323"/>
      <c r="OVY127" s="323"/>
      <c r="OVZ127" s="323"/>
      <c r="OWA127" s="323"/>
      <c r="OWB127" s="323"/>
      <c r="OWC127" s="323"/>
      <c r="OWD127" s="323"/>
      <c r="OWE127" s="323"/>
      <c r="OWF127" s="323"/>
      <c r="OWG127" s="323"/>
      <c r="OWH127" s="323"/>
      <c r="OWI127" s="323"/>
      <c r="OWJ127" s="323"/>
      <c r="OWK127" s="323"/>
      <c r="OWL127" s="323"/>
      <c r="OWM127" s="323"/>
      <c r="OWN127" s="323"/>
      <c r="OWO127" s="323"/>
      <c r="OWP127" s="323"/>
      <c r="OWQ127" s="323"/>
      <c r="OWR127" s="323"/>
      <c r="OWS127" s="323"/>
      <c r="OWT127" s="323"/>
      <c r="OWU127" s="323"/>
      <c r="OWV127" s="323"/>
      <c r="OWW127" s="323"/>
      <c r="OWX127" s="323"/>
      <c r="OWY127" s="323"/>
      <c r="OWZ127" s="323"/>
      <c r="OXA127" s="323"/>
      <c r="OXB127" s="323"/>
      <c r="OXC127" s="323"/>
      <c r="OXD127" s="323"/>
      <c r="OXE127" s="323"/>
      <c r="OXF127" s="323"/>
      <c r="OXG127" s="323"/>
      <c r="OXH127" s="323"/>
      <c r="OXI127" s="323"/>
      <c r="OXJ127" s="323"/>
      <c r="OXK127" s="323"/>
      <c r="OXL127" s="323"/>
      <c r="OXM127" s="323"/>
      <c r="OXN127" s="323"/>
      <c r="OXO127" s="323"/>
      <c r="OXP127" s="323"/>
      <c r="OXQ127" s="323"/>
      <c r="OXR127" s="323"/>
      <c r="OXS127" s="323"/>
      <c r="OXT127" s="323"/>
      <c r="OXU127" s="323"/>
      <c r="OXV127" s="323"/>
      <c r="OXW127" s="323"/>
      <c r="OXX127" s="323"/>
      <c r="OXY127" s="323"/>
      <c r="OXZ127" s="323"/>
      <c r="OYA127" s="323"/>
      <c r="OYB127" s="323"/>
      <c r="OYC127" s="323"/>
      <c r="OYD127" s="323"/>
      <c r="OYE127" s="323"/>
      <c r="OYF127" s="323"/>
      <c r="OYG127" s="323"/>
      <c r="OYH127" s="323"/>
      <c r="OYI127" s="323"/>
      <c r="OYJ127" s="323"/>
      <c r="OYK127" s="323"/>
      <c r="OYL127" s="323"/>
      <c r="OYM127" s="323"/>
      <c r="OYN127" s="323"/>
      <c r="OYO127" s="323"/>
      <c r="OYP127" s="323"/>
      <c r="OYQ127" s="323"/>
      <c r="OYR127" s="323"/>
      <c r="OYS127" s="323"/>
      <c r="OYT127" s="323"/>
      <c r="OYU127" s="323"/>
      <c r="OYV127" s="323"/>
      <c r="OYW127" s="323"/>
      <c r="OYX127" s="323"/>
      <c r="OYY127" s="323"/>
      <c r="OYZ127" s="323"/>
      <c r="OZA127" s="323"/>
      <c r="OZB127" s="323"/>
      <c r="OZC127" s="323"/>
      <c r="OZD127" s="323"/>
      <c r="OZE127" s="323"/>
      <c r="OZF127" s="323"/>
      <c r="OZG127" s="323"/>
      <c r="OZH127" s="323"/>
      <c r="OZI127" s="323"/>
      <c r="OZJ127" s="323"/>
      <c r="OZK127" s="323"/>
      <c r="OZL127" s="323"/>
      <c r="OZM127" s="323"/>
      <c r="OZN127" s="323"/>
      <c r="OZO127" s="323"/>
      <c r="OZP127" s="323"/>
      <c r="OZQ127" s="323"/>
      <c r="OZR127" s="323"/>
      <c r="OZS127" s="323"/>
      <c r="OZT127" s="323"/>
      <c r="OZU127" s="323"/>
      <c r="OZV127" s="323"/>
      <c r="OZW127" s="323"/>
      <c r="OZX127" s="323"/>
      <c r="OZY127" s="323"/>
      <c r="OZZ127" s="323"/>
      <c r="PAA127" s="323"/>
      <c r="PAB127" s="323"/>
      <c r="PAC127" s="323"/>
      <c r="PAD127" s="323"/>
      <c r="PAE127" s="323"/>
      <c r="PAF127" s="323"/>
      <c r="PAG127" s="323"/>
      <c r="PAH127" s="323"/>
      <c r="PAI127" s="323"/>
      <c r="PAJ127" s="323"/>
      <c r="PAK127" s="323"/>
      <c r="PAL127" s="323"/>
      <c r="PAM127" s="323"/>
      <c r="PAN127" s="323"/>
      <c r="PAO127" s="323"/>
      <c r="PAP127" s="323"/>
      <c r="PAQ127" s="323"/>
      <c r="PAR127" s="323"/>
      <c r="PAS127" s="323"/>
      <c r="PAT127" s="323"/>
      <c r="PAU127" s="323"/>
      <c r="PAV127" s="323"/>
      <c r="PAW127" s="323"/>
      <c r="PAX127" s="323"/>
      <c r="PAY127" s="323"/>
      <c r="PAZ127" s="323"/>
      <c r="PBA127" s="323"/>
      <c r="PBB127" s="323"/>
      <c r="PBC127" s="323"/>
      <c r="PBD127" s="323"/>
      <c r="PBE127" s="323"/>
      <c r="PBF127" s="323"/>
      <c r="PBG127" s="323"/>
      <c r="PBH127" s="323"/>
      <c r="PBI127" s="323"/>
      <c r="PBJ127" s="323"/>
      <c r="PBK127" s="323"/>
      <c r="PBL127" s="323"/>
      <c r="PBM127" s="323"/>
      <c r="PBN127" s="323"/>
      <c r="PBO127" s="323"/>
      <c r="PBP127" s="323"/>
      <c r="PBQ127" s="323"/>
      <c r="PBR127" s="323"/>
      <c r="PBS127" s="323"/>
      <c r="PBT127" s="323"/>
      <c r="PBU127" s="323"/>
      <c r="PBV127" s="323"/>
      <c r="PBW127" s="323"/>
      <c r="PBX127" s="323"/>
      <c r="PBY127" s="323"/>
      <c r="PBZ127" s="323"/>
      <c r="PCA127" s="323"/>
      <c r="PCB127" s="323"/>
      <c r="PCC127" s="323"/>
      <c r="PCD127" s="323"/>
      <c r="PCE127" s="323"/>
      <c r="PCF127" s="323"/>
      <c r="PCG127" s="323"/>
      <c r="PCH127" s="323"/>
      <c r="PCI127" s="323"/>
      <c r="PCJ127" s="323"/>
      <c r="PCK127" s="323"/>
      <c r="PCL127" s="323"/>
      <c r="PCM127" s="323"/>
      <c r="PCN127" s="323"/>
      <c r="PCO127" s="323"/>
      <c r="PCP127" s="323"/>
      <c r="PCQ127" s="323"/>
      <c r="PCR127" s="323"/>
      <c r="PCS127" s="323"/>
      <c r="PCT127" s="323"/>
      <c r="PCU127" s="323"/>
      <c r="PCV127" s="323"/>
      <c r="PCW127" s="323"/>
      <c r="PCX127" s="323"/>
      <c r="PCY127" s="323"/>
      <c r="PCZ127" s="323"/>
      <c r="PDA127" s="323"/>
      <c r="PDB127" s="323"/>
      <c r="PDC127" s="323"/>
      <c r="PDD127" s="323"/>
      <c r="PDE127" s="323"/>
      <c r="PDF127" s="323"/>
      <c r="PDG127" s="323"/>
      <c r="PDH127" s="323"/>
      <c r="PDI127" s="323"/>
      <c r="PDJ127" s="323"/>
      <c r="PDK127" s="323"/>
      <c r="PDL127" s="323"/>
      <c r="PDM127" s="323"/>
      <c r="PDN127" s="323"/>
      <c r="PDO127" s="323"/>
      <c r="PDP127" s="323"/>
      <c r="PDQ127" s="323"/>
      <c r="PDR127" s="323"/>
      <c r="PDS127" s="323"/>
      <c r="PDT127" s="323"/>
      <c r="PDU127" s="323"/>
      <c r="PDV127" s="323"/>
      <c r="PDW127" s="323"/>
      <c r="PDX127" s="323"/>
      <c r="PDY127" s="323"/>
      <c r="PDZ127" s="323"/>
      <c r="PEA127" s="323"/>
      <c r="PEB127" s="323"/>
      <c r="PEC127" s="323"/>
      <c r="PED127" s="323"/>
      <c r="PEE127" s="323"/>
      <c r="PEF127" s="323"/>
      <c r="PEG127" s="323"/>
      <c r="PEH127" s="323"/>
      <c r="PEI127" s="323"/>
      <c r="PEJ127" s="323"/>
      <c r="PEK127" s="323"/>
      <c r="PEL127" s="323"/>
      <c r="PEM127" s="323"/>
      <c r="PEN127" s="323"/>
      <c r="PEO127" s="323"/>
      <c r="PEP127" s="323"/>
      <c r="PEQ127" s="323"/>
      <c r="PER127" s="323"/>
      <c r="PES127" s="323"/>
      <c r="PET127" s="323"/>
      <c r="PEU127" s="323"/>
      <c r="PEV127" s="323"/>
      <c r="PEW127" s="323"/>
      <c r="PEX127" s="323"/>
      <c r="PEY127" s="323"/>
      <c r="PEZ127" s="323"/>
      <c r="PFA127" s="323"/>
      <c r="PFB127" s="323"/>
      <c r="PFC127" s="323"/>
      <c r="PFD127" s="323"/>
      <c r="PFE127" s="323"/>
      <c r="PFF127" s="323"/>
      <c r="PFG127" s="323"/>
      <c r="PFH127" s="323"/>
      <c r="PFI127" s="323"/>
      <c r="PFJ127" s="323"/>
      <c r="PFK127" s="323"/>
      <c r="PFL127" s="323"/>
      <c r="PFM127" s="323"/>
      <c r="PFN127" s="323"/>
      <c r="PFO127" s="323"/>
      <c r="PFP127" s="323"/>
      <c r="PFQ127" s="323"/>
      <c r="PFR127" s="323"/>
      <c r="PFS127" s="323"/>
      <c r="PFT127" s="323"/>
      <c r="PFU127" s="323"/>
      <c r="PFV127" s="323"/>
      <c r="PFW127" s="323"/>
      <c r="PFX127" s="323"/>
      <c r="PFY127" s="323"/>
      <c r="PFZ127" s="323"/>
      <c r="PGA127" s="323"/>
      <c r="PGB127" s="323"/>
      <c r="PGC127" s="323"/>
      <c r="PGD127" s="323"/>
      <c r="PGE127" s="323"/>
      <c r="PGF127" s="323"/>
      <c r="PGG127" s="323"/>
      <c r="PGH127" s="323"/>
      <c r="PGI127" s="323"/>
      <c r="PGJ127" s="323"/>
      <c r="PGK127" s="323"/>
      <c r="PGL127" s="323"/>
      <c r="PGM127" s="323"/>
      <c r="PGN127" s="323"/>
      <c r="PGO127" s="323"/>
      <c r="PGP127" s="323"/>
      <c r="PGQ127" s="323"/>
      <c r="PGR127" s="323"/>
      <c r="PGS127" s="323"/>
      <c r="PGT127" s="323"/>
      <c r="PGU127" s="323"/>
      <c r="PGV127" s="323"/>
      <c r="PGW127" s="323"/>
      <c r="PGX127" s="323"/>
      <c r="PGY127" s="323"/>
      <c r="PGZ127" s="323"/>
      <c r="PHA127" s="323"/>
      <c r="PHB127" s="323"/>
      <c r="PHC127" s="323"/>
      <c r="PHD127" s="323"/>
      <c r="PHE127" s="323"/>
      <c r="PHF127" s="323"/>
      <c r="PHG127" s="323"/>
      <c r="PHH127" s="323"/>
      <c r="PHI127" s="323"/>
      <c r="PHJ127" s="323"/>
      <c r="PHK127" s="323"/>
      <c r="PHL127" s="323"/>
      <c r="PHM127" s="323"/>
      <c r="PHN127" s="323"/>
      <c r="PHO127" s="323"/>
      <c r="PHP127" s="323"/>
      <c r="PHQ127" s="323"/>
      <c r="PHR127" s="323"/>
      <c r="PHS127" s="323"/>
      <c r="PHT127" s="323"/>
      <c r="PHU127" s="323"/>
      <c r="PHV127" s="323"/>
      <c r="PHW127" s="323"/>
      <c r="PHX127" s="323"/>
      <c r="PHY127" s="323"/>
      <c r="PHZ127" s="323"/>
      <c r="PIA127" s="323"/>
      <c r="PIB127" s="323"/>
      <c r="PIC127" s="323"/>
      <c r="PID127" s="323"/>
      <c r="PIE127" s="323"/>
      <c r="PIF127" s="323"/>
      <c r="PIG127" s="323"/>
      <c r="PIH127" s="323"/>
      <c r="PII127" s="323"/>
      <c r="PIJ127" s="323"/>
      <c r="PIK127" s="323"/>
      <c r="PIL127" s="323"/>
      <c r="PIM127" s="323"/>
      <c r="PIN127" s="323"/>
      <c r="PIO127" s="323"/>
      <c r="PIP127" s="323"/>
      <c r="PIQ127" s="323"/>
      <c r="PIR127" s="323"/>
      <c r="PIS127" s="323"/>
      <c r="PIT127" s="323"/>
      <c r="PIU127" s="323"/>
      <c r="PIV127" s="323"/>
      <c r="PIW127" s="323"/>
      <c r="PIX127" s="323"/>
      <c r="PIY127" s="323"/>
      <c r="PIZ127" s="323"/>
      <c r="PJA127" s="323"/>
      <c r="PJB127" s="323"/>
      <c r="PJC127" s="323"/>
      <c r="PJD127" s="323"/>
      <c r="PJE127" s="323"/>
      <c r="PJF127" s="323"/>
      <c r="PJG127" s="323"/>
      <c r="PJH127" s="323"/>
      <c r="PJI127" s="323"/>
      <c r="PJJ127" s="323"/>
      <c r="PJK127" s="323"/>
      <c r="PJL127" s="323"/>
      <c r="PJM127" s="323"/>
      <c r="PJN127" s="323"/>
      <c r="PJO127" s="323"/>
      <c r="PJP127" s="323"/>
      <c r="PJQ127" s="323"/>
      <c r="PJR127" s="323"/>
      <c r="PJS127" s="323"/>
      <c r="PJT127" s="323"/>
      <c r="PJU127" s="323"/>
      <c r="PJV127" s="323"/>
      <c r="PJW127" s="323"/>
      <c r="PJX127" s="323"/>
      <c r="PJY127" s="323"/>
      <c r="PJZ127" s="323"/>
      <c r="PKA127" s="323"/>
      <c r="PKB127" s="323"/>
      <c r="PKC127" s="323"/>
      <c r="PKD127" s="323"/>
      <c r="PKE127" s="323"/>
      <c r="PKF127" s="323"/>
      <c r="PKG127" s="323"/>
      <c r="PKH127" s="323"/>
      <c r="PKI127" s="323"/>
      <c r="PKJ127" s="323"/>
      <c r="PKK127" s="323"/>
      <c r="PKL127" s="323"/>
      <c r="PKM127" s="323"/>
      <c r="PKN127" s="323"/>
      <c r="PKO127" s="323"/>
      <c r="PKP127" s="323"/>
      <c r="PKQ127" s="323"/>
      <c r="PKR127" s="323"/>
      <c r="PKS127" s="323"/>
      <c r="PKT127" s="323"/>
      <c r="PKU127" s="323"/>
      <c r="PKV127" s="323"/>
      <c r="PKW127" s="323"/>
      <c r="PKX127" s="323"/>
      <c r="PKY127" s="323"/>
      <c r="PKZ127" s="323"/>
      <c r="PLA127" s="323"/>
      <c r="PLB127" s="323"/>
      <c r="PLC127" s="323"/>
      <c r="PLD127" s="323"/>
      <c r="PLE127" s="323"/>
      <c r="PLF127" s="323"/>
      <c r="PLG127" s="323"/>
      <c r="PLH127" s="323"/>
      <c r="PLI127" s="323"/>
      <c r="PLJ127" s="323"/>
      <c r="PLK127" s="323"/>
      <c r="PLL127" s="323"/>
      <c r="PLM127" s="323"/>
      <c r="PLN127" s="323"/>
      <c r="PLO127" s="323"/>
      <c r="PLP127" s="323"/>
      <c r="PLQ127" s="323"/>
      <c r="PLR127" s="323"/>
      <c r="PLS127" s="323"/>
      <c r="PLT127" s="323"/>
      <c r="PLU127" s="323"/>
      <c r="PLV127" s="323"/>
      <c r="PLW127" s="323"/>
      <c r="PLX127" s="323"/>
      <c r="PLY127" s="323"/>
      <c r="PLZ127" s="323"/>
      <c r="PMA127" s="323"/>
      <c r="PMB127" s="323"/>
      <c r="PMC127" s="323"/>
      <c r="PMD127" s="323"/>
      <c r="PME127" s="323"/>
      <c r="PMF127" s="323"/>
      <c r="PMG127" s="323"/>
      <c r="PMH127" s="323"/>
      <c r="PMI127" s="323"/>
      <c r="PMJ127" s="323"/>
      <c r="PMK127" s="323"/>
      <c r="PML127" s="323"/>
      <c r="PMM127" s="323"/>
      <c r="PMN127" s="323"/>
      <c r="PMO127" s="323"/>
      <c r="PMP127" s="323"/>
      <c r="PMQ127" s="323"/>
      <c r="PMR127" s="323"/>
      <c r="PMS127" s="323"/>
      <c r="PMT127" s="323"/>
      <c r="PMU127" s="323"/>
      <c r="PMV127" s="323"/>
      <c r="PMW127" s="323"/>
      <c r="PMX127" s="323"/>
      <c r="PMY127" s="323"/>
      <c r="PMZ127" s="323"/>
      <c r="PNA127" s="323"/>
      <c r="PNB127" s="323"/>
      <c r="PNC127" s="323"/>
      <c r="PND127" s="323"/>
      <c r="PNE127" s="323"/>
      <c r="PNF127" s="323"/>
      <c r="PNG127" s="323"/>
      <c r="PNH127" s="323"/>
      <c r="PNI127" s="323"/>
      <c r="PNJ127" s="323"/>
      <c r="PNK127" s="323"/>
      <c r="PNL127" s="323"/>
      <c r="PNM127" s="323"/>
      <c r="PNN127" s="323"/>
      <c r="PNO127" s="323"/>
      <c r="PNP127" s="323"/>
      <c r="PNQ127" s="323"/>
      <c r="PNR127" s="323"/>
      <c r="PNS127" s="323"/>
      <c r="PNT127" s="323"/>
      <c r="PNU127" s="323"/>
      <c r="PNV127" s="323"/>
      <c r="PNW127" s="323"/>
      <c r="PNX127" s="323"/>
      <c r="PNY127" s="323"/>
      <c r="PNZ127" s="323"/>
      <c r="POA127" s="323"/>
      <c r="POB127" s="323"/>
      <c r="POC127" s="323"/>
      <c r="POD127" s="323"/>
      <c r="POE127" s="323"/>
      <c r="POF127" s="323"/>
      <c r="POG127" s="323"/>
      <c r="POH127" s="323"/>
      <c r="POI127" s="323"/>
      <c r="POJ127" s="323"/>
      <c r="POK127" s="323"/>
      <c r="POL127" s="323"/>
      <c r="POM127" s="323"/>
      <c r="PON127" s="323"/>
      <c r="POO127" s="323"/>
      <c r="POP127" s="323"/>
      <c r="POQ127" s="323"/>
      <c r="POR127" s="323"/>
      <c r="POS127" s="323"/>
      <c r="POT127" s="323"/>
      <c r="POU127" s="323"/>
      <c r="POV127" s="323"/>
      <c r="POW127" s="323"/>
      <c r="POX127" s="323"/>
      <c r="POY127" s="323"/>
      <c r="POZ127" s="323"/>
      <c r="PPA127" s="323"/>
      <c r="PPB127" s="323"/>
      <c r="PPC127" s="323"/>
      <c r="PPD127" s="323"/>
      <c r="PPE127" s="323"/>
      <c r="PPF127" s="323"/>
      <c r="PPG127" s="323"/>
      <c r="PPH127" s="323"/>
      <c r="PPI127" s="323"/>
      <c r="PPJ127" s="323"/>
      <c r="PPK127" s="323"/>
      <c r="PPL127" s="323"/>
      <c r="PPM127" s="323"/>
      <c r="PPN127" s="323"/>
      <c r="PPO127" s="323"/>
      <c r="PPP127" s="323"/>
      <c r="PPQ127" s="323"/>
      <c r="PPR127" s="323"/>
      <c r="PPS127" s="323"/>
      <c r="PPT127" s="323"/>
      <c r="PPU127" s="323"/>
      <c r="PPV127" s="323"/>
      <c r="PPW127" s="323"/>
      <c r="PPX127" s="323"/>
      <c r="PPY127" s="323"/>
      <c r="PPZ127" s="323"/>
      <c r="PQA127" s="323"/>
      <c r="PQB127" s="323"/>
      <c r="PQC127" s="323"/>
      <c r="PQD127" s="323"/>
      <c r="PQE127" s="323"/>
      <c r="PQF127" s="323"/>
      <c r="PQG127" s="323"/>
      <c r="PQH127" s="323"/>
      <c r="PQI127" s="323"/>
      <c r="PQJ127" s="323"/>
      <c r="PQK127" s="323"/>
      <c r="PQL127" s="323"/>
      <c r="PQM127" s="323"/>
      <c r="PQN127" s="323"/>
      <c r="PQO127" s="323"/>
      <c r="PQP127" s="323"/>
      <c r="PQQ127" s="323"/>
      <c r="PQR127" s="323"/>
      <c r="PQS127" s="323"/>
      <c r="PQT127" s="323"/>
      <c r="PQU127" s="323"/>
      <c r="PQV127" s="323"/>
      <c r="PQW127" s="323"/>
      <c r="PQX127" s="323"/>
      <c r="PQY127" s="323"/>
      <c r="PQZ127" s="323"/>
      <c r="PRA127" s="323"/>
      <c r="PRB127" s="323"/>
      <c r="PRC127" s="323"/>
      <c r="PRD127" s="323"/>
      <c r="PRE127" s="323"/>
      <c r="PRF127" s="323"/>
      <c r="PRG127" s="323"/>
      <c r="PRH127" s="323"/>
      <c r="PRI127" s="323"/>
      <c r="PRJ127" s="323"/>
      <c r="PRK127" s="323"/>
      <c r="PRL127" s="323"/>
      <c r="PRM127" s="323"/>
      <c r="PRN127" s="323"/>
      <c r="PRO127" s="323"/>
      <c r="PRP127" s="323"/>
      <c r="PRQ127" s="323"/>
      <c r="PRR127" s="323"/>
      <c r="PRS127" s="323"/>
      <c r="PRT127" s="323"/>
      <c r="PRU127" s="323"/>
      <c r="PRV127" s="323"/>
      <c r="PRW127" s="323"/>
      <c r="PRX127" s="323"/>
      <c r="PRY127" s="323"/>
      <c r="PRZ127" s="323"/>
      <c r="PSA127" s="323"/>
      <c r="PSB127" s="323"/>
      <c r="PSC127" s="323"/>
      <c r="PSD127" s="323"/>
      <c r="PSE127" s="323"/>
      <c r="PSF127" s="323"/>
      <c r="PSG127" s="323"/>
      <c r="PSH127" s="323"/>
      <c r="PSI127" s="323"/>
      <c r="PSJ127" s="323"/>
      <c r="PSK127" s="323"/>
      <c r="PSL127" s="323"/>
      <c r="PSM127" s="323"/>
      <c r="PSN127" s="323"/>
      <c r="PSO127" s="323"/>
      <c r="PSP127" s="323"/>
      <c r="PSQ127" s="323"/>
      <c r="PSR127" s="323"/>
      <c r="PSS127" s="323"/>
      <c r="PST127" s="323"/>
      <c r="PSU127" s="323"/>
      <c r="PSV127" s="323"/>
      <c r="PSW127" s="323"/>
      <c r="PSX127" s="323"/>
      <c r="PSY127" s="323"/>
      <c r="PSZ127" s="323"/>
      <c r="PTA127" s="323"/>
      <c r="PTB127" s="323"/>
      <c r="PTC127" s="323"/>
      <c r="PTD127" s="323"/>
      <c r="PTE127" s="323"/>
      <c r="PTF127" s="323"/>
      <c r="PTG127" s="323"/>
      <c r="PTH127" s="323"/>
      <c r="PTI127" s="323"/>
      <c r="PTJ127" s="323"/>
      <c r="PTK127" s="323"/>
      <c r="PTL127" s="323"/>
      <c r="PTM127" s="323"/>
      <c r="PTN127" s="323"/>
      <c r="PTO127" s="323"/>
      <c r="PTP127" s="323"/>
      <c r="PTQ127" s="323"/>
      <c r="PTR127" s="323"/>
      <c r="PTS127" s="323"/>
      <c r="PTT127" s="323"/>
      <c r="PTU127" s="323"/>
      <c r="PTV127" s="323"/>
      <c r="PTW127" s="323"/>
      <c r="PTX127" s="323"/>
      <c r="PTY127" s="323"/>
      <c r="PTZ127" s="323"/>
      <c r="PUA127" s="323"/>
      <c r="PUB127" s="323"/>
      <c r="PUC127" s="323"/>
      <c r="PUD127" s="323"/>
      <c r="PUE127" s="323"/>
      <c r="PUF127" s="323"/>
      <c r="PUG127" s="323"/>
      <c r="PUH127" s="323"/>
      <c r="PUI127" s="323"/>
      <c r="PUJ127" s="323"/>
      <c r="PUK127" s="323"/>
      <c r="PUL127" s="323"/>
      <c r="PUM127" s="323"/>
      <c r="PUN127" s="323"/>
      <c r="PUO127" s="323"/>
      <c r="PUP127" s="323"/>
      <c r="PUQ127" s="323"/>
      <c r="PUR127" s="323"/>
      <c r="PUS127" s="323"/>
      <c r="PUT127" s="323"/>
      <c r="PUU127" s="323"/>
      <c r="PUV127" s="323"/>
      <c r="PUW127" s="323"/>
      <c r="PUX127" s="323"/>
      <c r="PUY127" s="323"/>
      <c r="PUZ127" s="323"/>
      <c r="PVA127" s="323"/>
      <c r="PVB127" s="323"/>
      <c r="PVC127" s="323"/>
      <c r="PVD127" s="323"/>
      <c r="PVE127" s="323"/>
      <c r="PVF127" s="323"/>
      <c r="PVG127" s="323"/>
      <c r="PVH127" s="323"/>
      <c r="PVI127" s="323"/>
      <c r="PVJ127" s="323"/>
      <c r="PVK127" s="323"/>
      <c r="PVL127" s="323"/>
      <c r="PVM127" s="323"/>
      <c r="PVN127" s="323"/>
      <c r="PVO127" s="323"/>
      <c r="PVP127" s="323"/>
      <c r="PVQ127" s="323"/>
      <c r="PVR127" s="323"/>
      <c r="PVS127" s="323"/>
      <c r="PVT127" s="323"/>
      <c r="PVU127" s="323"/>
      <c r="PVV127" s="323"/>
      <c r="PVW127" s="323"/>
      <c r="PVX127" s="323"/>
      <c r="PVY127" s="323"/>
      <c r="PVZ127" s="323"/>
      <c r="PWA127" s="323"/>
      <c r="PWB127" s="323"/>
      <c r="PWC127" s="323"/>
      <c r="PWD127" s="323"/>
      <c r="PWE127" s="323"/>
      <c r="PWF127" s="323"/>
      <c r="PWG127" s="323"/>
      <c r="PWH127" s="323"/>
      <c r="PWI127" s="323"/>
      <c r="PWJ127" s="323"/>
      <c r="PWK127" s="323"/>
      <c r="PWL127" s="323"/>
      <c r="PWM127" s="323"/>
      <c r="PWN127" s="323"/>
      <c r="PWO127" s="323"/>
      <c r="PWP127" s="323"/>
      <c r="PWQ127" s="323"/>
      <c r="PWR127" s="323"/>
      <c r="PWS127" s="323"/>
      <c r="PWT127" s="323"/>
      <c r="PWU127" s="323"/>
      <c r="PWV127" s="323"/>
      <c r="PWW127" s="323"/>
      <c r="PWX127" s="323"/>
      <c r="PWY127" s="323"/>
      <c r="PWZ127" s="323"/>
      <c r="PXA127" s="323"/>
      <c r="PXB127" s="323"/>
      <c r="PXC127" s="323"/>
      <c r="PXD127" s="323"/>
      <c r="PXE127" s="323"/>
      <c r="PXF127" s="323"/>
      <c r="PXG127" s="323"/>
      <c r="PXH127" s="323"/>
      <c r="PXI127" s="323"/>
      <c r="PXJ127" s="323"/>
      <c r="PXK127" s="323"/>
      <c r="PXL127" s="323"/>
      <c r="PXM127" s="323"/>
      <c r="PXN127" s="323"/>
      <c r="PXO127" s="323"/>
      <c r="PXP127" s="323"/>
      <c r="PXQ127" s="323"/>
      <c r="PXR127" s="323"/>
      <c r="PXS127" s="323"/>
      <c r="PXT127" s="323"/>
      <c r="PXU127" s="323"/>
      <c r="PXV127" s="323"/>
      <c r="PXW127" s="323"/>
      <c r="PXX127" s="323"/>
      <c r="PXY127" s="323"/>
      <c r="PXZ127" s="323"/>
      <c r="PYA127" s="323"/>
      <c r="PYB127" s="323"/>
      <c r="PYC127" s="323"/>
      <c r="PYD127" s="323"/>
      <c r="PYE127" s="323"/>
      <c r="PYF127" s="323"/>
      <c r="PYG127" s="323"/>
      <c r="PYH127" s="323"/>
      <c r="PYI127" s="323"/>
      <c r="PYJ127" s="323"/>
      <c r="PYK127" s="323"/>
      <c r="PYL127" s="323"/>
      <c r="PYM127" s="323"/>
      <c r="PYN127" s="323"/>
      <c r="PYO127" s="323"/>
      <c r="PYP127" s="323"/>
      <c r="PYQ127" s="323"/>
      <c r="PYR127" s="323"/>
      <c r="PYS127" s="323"/>
      <c r="PYT127" s="323"/>
      <c r="PYU127" s="323"/>
      <c r="PYV127" s="323"/>
      <c r="PYW127" s="323"/>
      <c r="PYX127" s="323"/>
      <c r="PYY127" s="323"/>
      <c r="PYZ127" s="323"/>
      <c r="PZA127" s="323"/>
      <c r="PZB127" s="323"/>
      <c r="PZC127" s="323"/>
      <c r="PZD127" s="323"/>
      <c r="PZE127" s="323"/>
      <c r="PZF127" s="323"/>
      <c r="PZG127" s="323"/>
      <c r="PZH127" s="323"/>
      <c r="PZI127" s="323"/>
      <c r="PZJ127" s="323"/>
      <c r="PZK127" s="323"/>
      <c r="PZL127" s="323"/>
      <c r="PZM127" s="323"/>
      <c r="PZN127" s="323"/>
      <c r="PZO127" s="323"/>
      <c r="PZP127" s="323"/>
      <c r="PZQ127" s="323"/>
      <c r="PZR127" s="323"/>
      <c r="PZS127" s="323"/>
      <c r="PZT127" s="323"/>
      <c r="PZU127" s="323"/>
      <c r="PZV127" s="323"/>
      <c r="PZW127" s="323"/>
      <c r="PZX127" s="323"/>
      <c r="PZY127" s="323"/>
      <c r="PZZ127" s="323"/>
      <c r="QAA127" s="323"/>
      <c r="QAB127" s="323"/>
      <c r="QAC127" s="323"/>
      <c r="QAD127" s="323"/>
      <c r="QAE127" s="323"/>
      <c r="QAF127" s="323"/>
      <c r="QAG127" s="323"/>
      <c r="QAH127" s="323"/>
      <c r="QAI127" s="323"/>
      <c r="QAJ127" s="323"/>
      <c r="QAK127" s="323"/>
      <c r="QAL127" s="323"/>
      <c r="QAM127" s="323"/>
      <c r="QAN127" s="323"/>
      <c r="QAO127" s="323"/>
      <c r="QAP127" s="323"/>
      <c r="QAQ127" s="323"/>
      <c r="QAR127" s="323"/>
      <c r="QAS127" s="323"/>
      <c r="QAT127" s="323"/>
      <c r="QAU127" s="323"/>
      <c r="QAV127" s="323"/>
      <c r="QAW127" s="323"/>
      <c r="QAX127" s="323"/>
      <c r="QAY127" s="323"/>
      <c r="QAZ127" s="323"/>
      <c r="QBA127" s="323"/>
      <c r="QBB127" s="323"/>
      <c r="QBC127" s="323"/>
      <c r="QBD127" s="323"/>
      <c r="QBE127" s="323"/>
      <c r="QBF127" s="323"/>
      <c r="QBG127" s="323"/>
      <c r="QBH127" s="323"/>
      <c r="QBI127" s="323"/>
      <c r="QBJ127" s="323"/>
      <c r="QBK127" s="323"/>
      <c r="QBL127" s="323"/>
      <c r="QBM127" s="323"/>
      <c r="QBN127" s="323"/>
      <c r="QBO127" s="323"/>
      <c r="QBP127" s="323"/>
      <c r="QBQ127" s="323"/>
      <c r="QBR127" s="323"/>
      <c r="QBS127" s="323"/>
      <c r="QBT127" s="323"/>
      <c r="QBU127" s="323"/>
      <c r="QBV127" s="323"/>
      <c r="QBW127" s="323"/>
      <c r="QBX127" s="323"/>
      <c r="QBY127" s="323"/>
      <c r="QBZ127" s="323"/>
      <c r="QCA127" s="323"/>
      <c r="QCB127" s="323"/>
      <c r="QCC127" s="323"/>
      <c r="QCD127" s="323"/>
      <c r="QCE127" s="323"/>
      <c r="QCF127" s="323"/>
      <c r="QCG127" s="323"/>
      <c r="QCH127" s="323"/>
      <c r="QCI127" s="323"/>
      <c r="QCJ127" s="323"/>
      <c r="QCK127" s="323"/>
      <c r="QCL127" s="323"/>
      <c r="QCM127" s="323"/>
      <c r="QCN127" s="323"/>
      <c r="QCO127" s="323"/>
      <c r="QCP127" s="323"/>
      <c r="QCQ127" s="323"/>
      <c r="QCR127" s="323"/>
      <c r="QCS127" s="323"/>
      <c r="QCT127" s="323"/>
      <c r="QCU127" s="323"/>
      <c r="QCV127" s="323"/>
      <c r="QCW127" s="323"/>
      <c r="QCX127" s="323"/>
      <c r="QCY127" s="323"/>
      <c r="QCZ127" s="323"/>
      <c r="QDA127" s="323"/>
      <c r="QDB127" s="323"/>
      <c r="QDC127" s="323"/>
      <c r="QDD127" s="323"/>
      <c r="QDE127" s="323"/>
      <c r="QDF127" s="323"/>
      <c r="QDG127" s="323"/>
      <c r="QDH127" s="323"/>
      <c r="QDI127" s="323"/>
      <c r="QDJ127" s="323"/>
      <c r="QDK127" s="323"/>
      <c r="QDL127" s="323"/>
      <c r="QDM127" s="323"/>
      <c r="QDN127" s="323"/>
      <c r="QDO127" s="323"/>
      <c r="QDP127" s="323"/>
      <c r="QDQ127" s="323"/>
      <c r="QDR127" s="323"/>
      <c r="QDS127" s="323"/>
      <c r="QDT127" s="323"/>
      <c r="QDU127" s="323"/>
      <c r="QDV127" s="323"/>
      <c r="QDW127" s="323"/>
      <c r="QDX127" s="323"/>
      <c r="QDY127" s="323"/>
      <c r="QDZ127" s="323"/>
      <c r="QEA127" s="323"/>
      <c r="QEB127" s="323"/>
      <c r="QEC127" s="323"/>
      <c r="QED127" s="323"/>
      <c r="QEE127" s="323"/>
      <c r="QEF127" s="323"/>
      <c r="QEG127" s="323"/>
      <c r="QEH127" s="323"/>
      <c r="QEI127" s="323"/>
      <c r="QEJ127" s="323"/>
      <c r="QEK127" s="323"/>
      <c r="QEL127" s="323"/>
      <c r="QEM127" s="323"/>
      <c r="QEN127" s="323"/>
      <c r="QEO127" s="323"/>
      <c r="QEP127" s="323"/>
      <c r="QEQ127" s="323"/>
      <c r="QER127" s="323"/>
      <c r="QES127" s="323"/>
      <c r="QET127" s="323"/>
      <c r="QEU127" s="323"/>
      <c r="QEV127" s="323"/>
      <c r="QEW127" s="323"/>
      <c r="QEX127" s="323"/>
      <c r="QEY127" s="323"/>
      <c r="QEZ127" s="323"/>
      <c r="QFA127" s="323"/>
      <c r="QFB127" s="323"/>
      <c r="QFC127" s="323"/>
      <c r="QFD127" s="323"/>
      <c r="QFE127" s="323"/>
      <c r="QFF127" s="323"/>
      <c r="QFG127" s="323"/>
      <c r="QFH127" s="323"/>
      <c r="QFI127" s="323"/>
      <c r="QFJ127" s="323"/>
      <c r="QFK127" s="323"/>
      <c r="QFL127" s="323"/>
      <c r="QFM127" s="323"/>
      <c r="QFN127" s="323"/>
      <c r="QFO127" s="323"/>
      <c r="QFP127" s="323"/>
      <c r="QFQ127" s="323"/>
      <c r="QFR127" s="323"/>
      <c r="QFS127" s="323"/>
      <c r="QFT127" s="323"/>
      <c r="QFU127" s="323"/>
      <c r="QFV127" s="323"/>
      <c r="QFW127" s="323"/>
      <c r="QFX127" s="323"/>
      <c r="QFY127" s="323"/>
      <c r="QFZ127" s="323"/>
      <c r="QGA127" s="323"/>
      <c r="QGB127" s="323"/>
      <c r="QGC127" s="323"/>
      <c r="QGD127" s="323"/>
      <c r="QGE127" s="323"/>
      <c r="QGF127" s="323"/>
      <c r="QGG127" s="323"/>
      <c r="QGH127" s="323"/>
      <c r="QGI127" s="323"/>
      <c r="QGJ127" s="323"/>
      <c r="QGK127" s="323"/>
      <c r="QGL127" s="323"/>
      <c r="QGM127" s="323"/>
      <c r="QGN127" s="323"/>
      <c r="QGO127" s="323"/>
      <c r="QGP127" s="323"/>
      <c r="QGQ127" s="323"/>
      <c r="QGR127" s="323"/>
      <c r="QGS127" s="323"/>
      <c r="QGT127" s="323"/>
      <c r="QGU127" s="323"/>
      <c r="QGV127" s="323"/>
      <c r="QGW127" s="323"/>
      <c r="QGX127" s="323"/>
      <c r="QGY127" s="323"/>
      <c r="QGZ127" s="323"/>
      <c r="QHA127" s="323"/>
      <c r="QHB127" s="323"/>
      <c r="QHC127" s="323"/>
      <c r="QHD127" s="323"/>
      <c r="QHE127" s="323"/>
      <c r="QHF127" s="323"/>
      <c r="QHG127" s="323"/>
      <c r="QHH127" s="323"/>
      <c r="QHI127" s="323"/>
      <c r="QHJ127" s="323"/>
      <c r="QHK127" s="323"/>
      <c r="QHL127" s="323"/>
      <c r="QHM127" s="323"/>
      <c r="QHN127" s="323"/>
      <c r="QHO127" s="323"/>
      <c r="QHP127" s="323"/>
      <c r="QHQ127" s="323"/>
      <c r="QHR127" s="323"/>
      <c r="QHS127" s="323"/>
      <c r="QHT127" s="323"/>
      <c r="QHU127" s="323"/>
      <c r="QHV127" s="323"/>
      <c r="QHW127" s="323"/>
      <c r="QHX127" s="323"/>
      <c r="QHY127" s="323"/>
      <c r="QHZ127" s="323"/>
      <c r="QIA127" s="323"/>
      <c r="QIB127" s="323"/>
      <c r="QIC127" s="323"/>
      <c r="QID127" s="323"/>
      <c r="QIE127" s="323"/>
      <c r="QIF127" s="323"/>
      <c r="QIG127" s="323"/>
      <c r="QIH127" s="323"/>
      <c r="QII127" s="323"/>
      <c r="QIJ127" s="323"/>
      <c r="QIK127" s="323"/>
      <c r="QIL127" s="323"/>
      <c r="QIM127" s="323"/>
      <c r="QIN127" s="323"/>
      <c r="QIO127" s="323"/>
      <c r="QIP127" s="323"/>
      <c r="QIQ127" s="323"/>
      <c r="QIR127" s="323"/>
      <c r="QIS127" s="323"/>
      <c r="QIT127" s="323"/>
      <c r="QIU127" s="323"/>
      <c r="QIV127" s="323"/>
      <c r="QIW127" s="323"/>
      <c r="QIX127" s="323"/>
      <c r="QIY127" s="323"/>
      <c r="QIZ127" s="323"/>
      <c r="QJA127" s="323"/>
      <c r="QJB127" s="323"/>
      <c r="QJC127" s="323"/>
      <c r="QJD127" s="323"/>
      <c r="QJE127" s="323"/>
      <c r="QJF127" s="323"/>
      <c r="QJG127" s="323"/>
      <c r="QJH127" s="323"/>
      <c r="QJI127" s="323"/>
      <c r="QJJ127" s="323"/>
      <c r="QJK127" s="323"/>
      <c r="QJL127" s="323"/>
      <c r="QJM127" s="323"/>
      <c r="QJN127" s="323"/>
      <c r="QJO127" s="323"/>
      <c r="QJP127" s="323"/>
      <c r="QJQ127" s="323"/>
      <c r="QJR127" s="323"/>
      <c r="QJS127" s="323"/>
      <c r="QJT127" s="323"/>
      <c r="QJU127" s="323"/>
      <c r="QJV127" s="323"/>
      <c r="QJW127" s="323"/>
      <c r="QJX127" s="323"/>
      <c r="QJY127" s="323"/>
      <c r="QJZ127" s="323"/>
      <c r="QKA127" s="323"/>
      <c r="QKB127" s="323"/>
      <c r="QKC127" s="323"/>
      <c r="QKD127" s="323"/>
      <c r="QKE127" s="323"/>
      <c r="QKF127" s="323"/>
      <c r="QKG127" s="323"/>
      <c r="QKH127" s="323"/>
      <c r="QKI127" s="323"/>
      <c r="QKJ127" s="323"/>
      <c r="QKK127" s="323"/>
      <c r="QKL127" s="323"/>
      <c r="QKM127" s="323"/>
      <c r="QKN127" s="323"/>
      <c r="QKO127" s="323"/>
      <c r="QKP127" s="323"/>
      <c r="QKQ127" s="323"/>
      <c r="QKR127" s="323"/>
      <c r="QKS127" s="323"/>
      <c r="QKT127" s="323"/>
      <c r="QKU127" s="323"/>
      <c r="QKV127" s="323"/>
      <c r="QKW127" s="323"/>
      <c r="QKX127" s="323"/>
      <c r="QKY127" s="323"/>
      <c r="QKZ127" s="323"/>
      <c r="QLA127" s="323"/>
      <c r="QLB127" s="323"/>
      <c r="QLC127" s="323"/>
      <c r="QLD127" s="323"/>
      <c r="QLE127" s="323"/>
      <c r="QLF127" s="323"/>
      <c r="QLG127" s="323"/>
      <c r="QLH127" s="323"/>
      <c r="QLI127" s="323"/>
      <c r="QLJ127" s="323"/>
      <c r="QLK127" s="323"/>
      <c r="QLL127" s="323"/>
      <c r="QLM127" s="323"/>
      <c r="QLN127" s="323"/>
      <c r="QLO127" s="323"/>
      <c r="QLP127" s="323"/>
      <c r="QLQ127" s="323"/>
      <c r="QLR127" s="323"/>
      <c r="QLS127" s="323"/>
      <c r="QLT127" s="323"/>
      <c r="QLU127" s="323"/>
      <c r="QLV127" s="323"/>
      <c r="QLW127" s="323"/>
      <c r="QLX127" s="323"/>
      <c r="QLY127" s="323"/>
      <c r="QLZ127" s="323"/>
      <c r="QMA127" s="323"/>
      <c r="QMB127" s="323"/>
      <c r="QMC127" s="323"/>
      <c r="QMD127" s="323"/>
      <c r="QME127" s="323"/>
      <c r="QMF127" s="323"/>
      <c r="QMG127" s="323"/>
      <c r="QMH127" s="323"/>
      <c r="QMI127" s="323"/>
      <c r="QMJ127" s="323"/>
      <c r="QMK127" s="323"/>
      <c r="QML127" s="323"/>
      <c r="QMM127" s="323"/>
      <c r="QMN127" s="323"/>
      <c r="QMO127" s="323"/>
      <c r="QMP127" s="323"/>
      <c r="QMQ127" s="323"/>
      <c r="QMR127" s="323"/>
      <c r="QMS127" s="323"/>
      <c r="QMT127" s="323"/>
      <c r="QMU127" s="323"/>
      <c r="QMV127" s="323"/>
      <c r="QMW127" s="323"/>
      <c r="QMX127" s="323"/>
      <c r="QMY127" s="323"/>
      <c r="QMZ127" s="323"/>
      <c r="QNA127" s="323"/>
      <c r="QNB127" s="323"/>
      <c r="QNC127" s="323"/>
      <c r="QND127" s="323"/>
      <c r="QNE127" s="323"/>
      <c r="QNF127" s="323"/>
      <c r="QNG127" s="323"/>
      <c r="QNH127" s="323"/>
      <c r="QNI127" s="323"/>
      <c r="QNJ127" s="323"/>
      <c r="QNK127" s="323"/>
      <c r="QNL127" s="323"/>
      <c r="QNM127" s="323"/>
      <c r="QNN127" s="323"/>
      <c r="QNO127" s="323"/>
      <c r="QNP127" s="323"/>
      <c r="QNQ127" s="323"/>
      <c r="QNR127" s="323"/>
      <c r="QNS127" s="323"/>
      <c r="QNT127" s="323"/>
      <c r="QNU127" s="323"/>
      <c r="QNV127" s="323"/>
      <c r="QNW127" s="323"/>
      <c r="QNX127" s="323"/>
      <c r="QNY127" s="323"/>
      <c r="QNZ127" s="323"/>
      <c r="QOA127" s="323"/>
      <c r="QOB127" s="323"/>
      <c r="QOC127" s="323"/>
      <c r="QOD127" s="323"/>
      <c r="QOE127" s="323"/>
      <c r="QOF127" s="323"/>
      <c r="QOG127" s="323"/>
      <c r="QOH127" s="323"/>
      <c r="QOI127" s="323"/>
      <c r="QOJ127" s="323"/>
      <c r="QOK127" s="323"/>
      <c r="QOL127" s="323"/>
      <c r="QOM127" s="323"/>
      <c r="QON127" s="323"/>
      <c r="QOO127" s="323"/>
      <c r="QOP127" s="323"/>
      <c r="QOQ127" s="323"/>
      <c r="QOR127" s="323"/>
      <c r="QOS127" s="323"/>
      <c r="QOT127" s="323"/>
      <c r="QOU127" s="323"/>
      <c r="QOV127" s="323"/>
      <c r="QOW127" s="323"/>
      <c r="QOX127" s="323"/>
      <c r="QOY127" s="323"/>
      <c r="QOZ127" s="323"/>
      <c r="QPA127" s="323"/>
      <c r="QPB127" s="323"/>
      <c r="QPC127" s="323"/>
      <c r="QPD127" s="323"/>
      <c r="QPE127" s="323"/>
      <c r="QPF127" s="323"/>
      <c r="QPG127" s="323"/>
      <c r="QPH127" s="323"/>
      <c r="QPI127" s="323"/>
      <c r="QPJ127" s="323"/>
      <c r="QPK127" s="323"/>
      <c r="QPL127" s="323"/>
      <c r="QPM127" s="323"/>
      <c r="QPN127" s="323"/>
      <c r="QPO127" s="323"/>
      <c r="QPP127" s="323"/>
      <c r="QPQ127" s="323"/>
      <c r="QPR127" s="323"/>
      <c r="QPS127" s="323"/>
      <c r="QPT127" s="323"/>
      <c r="QPU127" s="323"/>
      <c r="QPV127" s="323"/>
      <c r="QPW127" s="323"/>
      <c r="QPX127" s="323"/>
      <c r="QPY127" s="323"/>
      <c r="QPZ127" s="323"/>
      <c r="QQA127" s="323"/>
      <c r="QQB127" s="323"/>
      <c r="QQC127" s="323"/>
      <c r="QQD127" s="323"/>
      <c r="QQE127" s="323"/>
      <c r="QQF127" s="323"/>
      <c r="QQG127" s="323"/>
      <c r="QQH127" s="323"/>
      <c r="QQI127" s="323"/>
      <c r="QQJ127" s="323"/>
      <c r="QQK127" s="323"/>
      <c r="QQL127" s="323"/>
      <c r="QQM127" s="323"/>
      <c r="QQN127" s="323"/>
      <c r="QQO127" s="323"/>
      <c r="QQP127" s="323"/>
      <c r="QQQ127" s="323"/>
      <c r="QQR127" s="323"/>
      <c r="QQS127" s="323"/>
      <c r="QQT127" s="323"/>
      <c r="QQU127" s="323"/>
      <c r="QQV127" s="323"/>
      <c r="QQW127" s="323"/>
      <c r="QQX127" s="323"/>
      <c r="QQY127" s="323"/>
      <c r="QQZ127" s="323"/>
      <c r="QRA127" s="323"/>
      <c r="QRB127" s="323"/>
      <c r="QRC127" s="323"/>
      <c r="QRD127" s="323"/>
      <c r="QRE127" s="323"/>
      <c r="QRF127" s="323"/>
      <c r="QRG127" s="323"/>
      <c r="QRH127" s="323"/>
      <c r="QRI127" s="323"/>
      <c r="QRJ127" s="323"/>
      <c r="QRK127" s="323"/>
      <c r="QRL127" s="323"/>
      <c r="QRM127" s="323"/>
      <c r="QRN127" s="323"/>
      <c r="QRO127" s="323"/>
      <c r="QRP127" s="323"/>
      <c r="QRQ127" s="323"/>
      <c r="QRR127" s="323"/>
      <c r="QRS127" s="323"/>
      <c r="QRT127" s="323"/>
      <c r="QRU127" s="323"/>
      <c r="QRV127" s="323"/>
      <c r="QRW127" s="323"/>
      <c r="QRX127" s="323"/>
      <c r="QRY127" s="323"/>
      <c r="QRZ127" s="323"/>
      <c r="QSA127" s="323"/>
      <c r="QSB127" s="323"/>
      <c r="QSC127" s="323"/>
      <c r="QSD127" s="323"/>
      <c r="QSE127" s="323"/>
      <c r="QSF127" s="323"/>
      <c r="QSG127" s="323"/>
      <c r="QSH127" s="323"/>
      <c r="QSI127" s="323"/>
      <c r="QSJ127" s="323"/>
      <c r="QSK127" s="323"/>
      <c r="QSL127" s="323"/>
      <c r="QSM127" s="323"/>
      <c r="QSN127" s="323"/>
      <c r="QSO127" s="323"/>
      <c r="QSP127" s="323"/>
      <c r="QSQ127" s="323"/>
      <c r="QSR127" s="323"/>
      <c r="QSS127" s="323"/>
      <c r="QST127" s="323"/>
      <c r="QSU127" s="323"/>
      <c r="QSV127" s="323"/>
      <c r="QSW127" s="323"/>
      <c r="QSX127" s="323"/>
      <c r="QSY127" s="323"/>
      <c r="QSZ127" s="323"/>
      <c r="QTA127" s="323"/>
      <c r="QTB127" s="323"/>
      <c r="QTC127" s="323"/>
      <c r="QTD127" s="323"/>
      <c r="QTE127" s="323"/>
      <c r="QTF127" s="323"/>
      <c r="QTG127" s="323"/>
      <c r="QTH127" s="323"/>
      <c r="QTI127" s="323"/>
      <c r="QTJ127" s="323"/>
      <c r="QTK127" s="323"/>
      <c r="QTL127" s="323"/>
      <c r="QTM127" s="323"/>
      <c r="QTN127" s="323"/>
      <c r="QTO127" s="323"/>
      <c r="QTP127" s="323"/>
      <c r="QTQ127" s="323"/>
      <c r="QTR127" s="323"/>
      <c r="QTS127" s="323"/>
      <c r="QTT127" s="323"/>
      <c r="QTU127" s="323"/>
      <c r="QTV127" s="323"/>
      <c r="QTW127" s="323"/>
      <c r="QTX127" s="323"/>
      <c r="QTY127" s="323"/>
      <c r="QTZ127" s="323"/>
      <c r="QUA127" s="323"/>
      <c r="QUB127" s="323"/>
      <c r="QUC127" s="323"/>
      <c r="QUD127" s="323"/>
      <c r="QUE127" s="323"/>
      <c r="QUF127" s="323"/>
      <c r="QUG127" s="323"/>
      <c r="QUH127" s="323"/>
      <c r="QUI127" s="323"/>
      <c r="QUJ127" s="323"/>
      <c r="QUK127" s="323"/>
      <c r="QUL127" s="323"/>
      <c r="QUM127" s="323"/>
      <c r="QUN127" s="323"/>
      <c r="QUO127" s="323"/>
      <c r="QUP127" s="323"/>
      <c r="QUQ127" s="323"/>
      <c r="QUR127" s="323"/>
      <c r="QUS127" s="323"/>
      <c r="QUT127" s="323"/>
      <c r="QUU127" s="323"/>
      <c r="QUV127" s="323"/>
      <c r="QUW127" s="323"/>
      <c r="QUX127" s="323"/>
      <c r="QUY127" s="323"/>
      <c r="QUZ127" s="323"/>
      <c r="QVA127" s="323"/>
      <c r="QVB127" s="323"/>
      <c r="QVC127" s="323"/>
      <c r="QVD127" s="323"/>
      <c r="QVE127" s="323"/>
      <c r="QVF127" s="323"/>
      <c r="QVG127" s="323"/>
      <c r="QVH127" s="323"/>
      <c r="QVI127" s="323"/>
      <c r="QVJ127" s="323"/>
      <c r="QVK127" s="323"/>
      <c r="QVL127" s="323"/>
      <c r="QVM127" s="323"/>
      <c r="QVN127" s="323"/>
      <c r="QVO127" s="323"/>
      <c r="QVP127" s="323"/>
      <c r="QVQ127" s="323"/>
      <c r="QVR127" s="323"/>
      <c r="QVS127" s="323"/>
      <c r="QVT127" s="323"/>
      <c r="QVU127" s="323"/>
      <c r="QVV127" s="323"/>
      <c r="QVW127" s="323"/>
      <c r="QVX127" s="323"/>
      <c r="QVY127" s="323"/>
      <c r="QVZ127" s="323"/>
      <c r="QWA127" s="323"/>
      <c r="QWB127" s="323"/>
      <c r="QWC127" s="323"/>
      <c r="QWD127" s="323"/>
      <c r="QWE127" s="323"/>
      <c r="QWF127" s="323"/>
      <c r="QWG127" s="323"/>
      <c r="QWH127" s="323"/>
      <c r="QWI127" s="323"/>
      <c r="QWJ127" s="323"/>
      <c r="QWK127" s="323"/>
      <c r="QWL127" s="323"/>
      <c r="QWM127" s="323"/>
      <c r="QWN127" s="323"/>
      <c r="QWO127" s="323"/>
      <c r="QWP127" s="323"/>
      <c r="QWQ127" s="323"/>
      <c r="QWR127" s="323"/>
      <c r="QWS127" s="323"/>
      <c r="QWT127" s="323"/>
      <c r="QWU127" s="323"/>
      <c r="QWV127" s="323"/>
      <c r="QWW127" s="323"/>
      <c r="QWX127" s="323"/>
      <c r="QWY127" s="323"/>
      <c r="QWZ127" s="323"/>
      <c r="QXA127" s="323"/>
      <c r="QXB127" s="323"/>
      <c r="QXC127" s="323"/>
      <c r="QXD127" s="323"/>
      <c r="QXE127" s="323"/>
      <c r="QXF127" s="323"/>
      <c r="QXG127" s="323"/>
      <c r="QXH127" s="323"/>
      <c r="QXI127" s="323"/>
      <c r="QXJ127" s="323"/>
      <c r="QXK127" s="323"/>
      <c r="QXL127" s="323"/>
      <c r="QXM127" s="323"/>
      <c r="QXN127" s="323"/>
      <c r="QXO127" s="323"/>
      <c r="QXP127" s="323"/>
      <c r="QXQ127" s="323"/>
      <c r="QXR127" s="323"/>
      <c r="QXS127" s="323"/>
      <c r="QXT127" s="323"/>
      <c r="QXU127" s="323"/>
      <c r="QXV127" s="323"/>
      <c r="QXW127" s="323"/>
      <c r="QXX127" s="323"/>
      <c r="QXY127" s="323"/>
      <c r="QXZ127" s="323"/>
      <c r="QYA127" s="323"/>
      <c r="QYB127" s="323"/>
      <c r="QYC127" s="323"/>
      <c r="QYD127" s="323"/>
      <c r="QYE127" s="323"/>
      <c r="QYF127" s="323"/>
      <c r="QYG127" s="323"/>
      <c r="QYH127" s="323"/>
      <c r="QYI127" s="323"/>
      <c r="QYJ127" s="323"/>
      <c r="QYK127" s="323"/>
      <c r="QYL127" s="323"/>
      <c r="QYM127" s="323"/>
      <c r="QYN127" s="323"/>
      <c r="QYO127" s="323"/>
      <c r="QYP127" s="323"/>
      <c r="QYQ127" s="323"/>
      <c r="QYR127" s="323"/>
      <c r="QYS127" s="323"/>
      <c r="QYT127" s="323"/>
      <c r="QYU127" s="323"/>
      <c r="QYV127" s="323"/>
      <c r="QYW127" s="323"/>
      <c r="QYX127" s="323"/>
      <c r="QYY127" s="323"/>
      <c r="QYZ127" s="323"/>
      <c r="QZA127" s="323"/>
      <c r="QZB127" s="323"/>
      <c r="QZC127" s="323"/>
      <c r="QZD127" s="323"/>
      <c r="QZE127" s="323"/>
      <c r="QZF127" s="323"/>
      <c r="QZG127" s="323"/>
      <c r="QZH127" s="323"/>
      <c r="QZI127" s="323"/>
      <c r="QZJ127" s="323"/>
      <c r="QZK127" s="323"/>
      <c r="QZL127" s="323"/>
      <c r="QZM127" s="323"/>
      <c r="QZN127" s="323"/>
      <c r="QZO127" s="323"/>
      <c r="QZP127" s="323"/>
      <c r="QZQ127" s="323"/>
      <c r="QZR127" s="323"/>
      <c r="QZS127" s="323"/>
      <c r="QZT127" s="323"/>
      <c r="QZU127" s="323"/>
      <c r="QZV127" s="323"/>
      <c r="QZW127" s="323"/>
      <c r="QZX127" s="323"/>
      <c r="QZY127" s="323"/>
      <c r="QZZ127" s="323"/>
      <c r="RAA127" s="323"/>
      <c r="RAB127" s="323"/>
      <c r="RAC127" s="323"/>
      <c r="RAD127" s="323"/>
      <c r="RAE127" s="323"/>
      <c r="RAF127" s="323"/>
      <c r="RAG127" s="323"/>
      <c r="RAH127" s="323"/>
      <c r="RAI127" s="323"/>
      <c r="RAJ127" s="323"/>
      <c r="RAK127" s="323"/>
      <c r="RAL127" s="323"/>
      <c r="RAM127" s="323"/>
      <c r="RAN127" s="323"/>
      <c r="RAO127" s="323"/>
      <c r="RAP127" s="323"/>
      <c r="RAQ127" s="323"/>
      <c r="RAR127" s="323"/>
      <c r="RAS127" s="323"/>
      <c r="RAT127" s="323"/>
      <c r="RAU127" s="323"/>
      <c r="RAV127" s="323"/>
      <c r="RAW127" s="323"/>
      <c r="RAX127" s="323"/>
      <c r="RAY127" s="323"/>
      <c r="RAZ127" s="323"/>
      <c r="RBA127" s="323"/>
      <c r="RBB127" s="323"/>
      <c r="RBC127" s="323"/>
      <c r="RBD127" s="323"/>
      <c r="RBE127" s="323"/>
      <c r="RBF127" s="323"/>
      <c r="RBG127" s="323"/>
      <c r="RBH127" s="323"/>
      <c r="RBI127" s="323"/>
      <c r="RBJ127" s="323"/>
      <c r="RBK127" s="323"/>
      <c r="RBL127" s="323"/>
      <c r="RBM127" s="323"/>
      <c r="RBN127" s="323"/>
      <c r="RBO127" s="323"/>
      <c r="RBP127" s="323"/>
      <c r="RBQ127" s="323"/>
      <c r="RBR127" s="323"/>
      <c r="RBS127" s="323"/>
      <c r="RBT127" s="323"/>
      <c r="RBU127" s="323"/>
      <c r="RBV127" s="323"/>
      <c r="RBW127" s="323"/>
      <c r="RBX127" s="323"/>
      <c r="RBY127" s="323"/>
      <c r="RBZ127" s="323"/>
      <c r="RCA127" s="323"/>
      <c r="RCB127" s="323"/>
      <c r="RCC127" s="323"/>
      <c r="RCD127" s="323"/>
      <c r="RCE127" s="323"/>
      <c r="RCF127" s="323"/>
      <c r="RCG127" s="323"/>
      <c r="RCH127" s="323"/>
      <c r="RCI127" s="323"/>
      <c r="RCJ127" s="323"/>
      <c r="RCK127" s="323"/>
      <c r="RCL127" s="323"/>
      <c r="RCM127" s="323"/>
      <c r="RCN127" s="323"/>
      <c r="RCO127" s="323"/>
      <c r="RCP127" s="323"/>
      <c r="RCQ127" s="323"/>
      <c r="RCR127" s="323"/>
      <c r="RCS127" s="323"/>
      <c r="RCT127" s="323"/>
      <c r="RCU127" s="323"/>
      <c r="RCV127" s="323"/>
      <c r="RCW127" s="323"/>
      <c r="RCX127" s="323"/>
      <c r="RCY127" s="323"/>
      <c r="RCZ127" s="323"/>
      <c r="RDA127" s="323"/>
      <c r="RDB127" s="323"/>
      <c r="RDC127" s="323"/>
      <c r="RDD127" s="323"/>
      <c r="RDE127" s="323"/>
      <c r="RDF127" s="323"/>
      <c r="RDG127" s="323"/>
      <c r="RDH127" s="323"/>
      <c r="RDI127" s="323"/>
      <c r="RDJ127" s="323"/>
      <c r="RDK127" s="323"/>
      <c r="RDL127" s="323"/>
      <c r="RDM127" s="323"/>
      <c r="RDN127" s="323"/>
      <c r="RDO127" s="323"/>
      <c r="RDP127" s="323"/>
      <c r="RDQ127" s="323"/>
      <c r="RDR127" s="323"/>
      <c r="RDS127" s="323"/>
      <c r="RDT127" s="323"/>
      <c r="RDU127" s="323"/>
      <c r="RDV127" s="323"/>
      <c r="RDW127" s="323"/>
      <c r="RDX127" s="323"/>
      <c r="RDY127" s="323"/>
      <c r="RDZ127" s="323"/>
      <c r="REA127" s="323"/>
      <c r="REB127" s="323"/>
      <c r="REC127" s="323"/>
      <c r="RED127" s="323"/>
      <c r="REE127" s="323"/>
      <c r="REF127" s="323"/>
      <c r="REG127" s="323"/>
      <c r="REH127" s="323"/>
      <c r="REI127" s="323"/>
      <c r="REJ127" s="323"/>
      <c r="REK127" s="323"/>
      <c r="REL127" s="323"/>
      <c r="REM127" s="323"/>
      <c r="REN127" s="323"/>
      <c r="REO127" s="323"/>
      <c r="REP127" s="323"/>
      <c r="REQ127" s="323"/>
      <c r="RER127" s="323"/>
      <c r="RES127" s="323"/>
      <c r="RET127" s="323"/>
      <c r="REU127" s="323"/>
      <c r="REV127" s="323"/>
      <c r="REW127" s="323"/>
      <c r="REX127" s="323"/>
      <c r="REY127" s="323"/>
      <c r="REZ127" s="323"/>
      <c r="RFA127" s="323"/>
      <c r="RFB127" s="323"/>
      <c r="RFC127" s="323"/>
      <c r="RFD127" s="323"/>
      <c r="RFE127" s="323"/>
      <c r="RFF127" s="323"/>
      <c r="RFG127" s="323"/>
      <c r="RFH127" s="323"/>
      <c r="RFI127" s="323"/>
      <c r="RFJ127" s="323"/>
      <c r="RFK127" s="323"/>
      <c r="RFL127" s="323"/>
      <c r="RFM127" s="323"/>
      <c r="RFN127" s="323"/>
      <c r="RFO127" s="323"/>
      <c r="RFP127" s="323"/>
      <c r="RFQ127" s="323"/>
      <c r="RFR127" s="323"/>
      <c r="RFS127" s="323"/>
      <c r="RFT127" s="323"/>
      <c r="RFU127" s="323"/>
      <c r="RFV127" s="323"/>
      <c r="RFW127" s="323"/>
      <c r="RFX127" s="323"/>
      <c r="RFY127" s="323"/>
      <c r="RFZ127" s="323"/>
      <c r="RGA127" s="323"/>
      <c r="RGB127" s="323"/>
      <c r="RGC127" s="323"/>
      <c r="RGD127" s="323"/>
      <c r="RGE127" s="323"/>
      <c r="RGF127" s="323"/>
      <c r="RGG127" s="323"/>
      <c r="RGH127" s="323"/>
      <c r="RGI127" s="323"/>
      <c r="RGJ127" s="323"/>
      <c r="RGK127" s="323"/>
      <c r="RGL127" s="323"/>
      <c r="RGM127" s="323"/>
      <c r="RGN127" s="323"/>
      <c r="RGO127" s="323"/>
      <c r="RGP127" s="323"/>
      <c r="RGQ127" s="323"/>
      <c r="RGR127" s="323"/>
      <c r="RGS127" s="323"/>
      <c r="RGT127" s="323"/>
      <c r="RGU127" s="323"/>
      <c r="RGV127" s="323"/>
      <c r="RGW127" s="323"/>
      <c r="RGX127" s="323"/>
      <c r="RGY127" s="323"/>
      <c r="RGZ127" s="323"/>
      <c r="RHA127" s="323"/>
      <c r="RHB127" s="323"/>
      <c r="RHC127" s="323"/>
      <c r="RHD127" s="323"/>
      <c r="RHE127" s="323"/>
      <c r="RHF127" s="323"/>
      <c r="RHG127" s="323"/>
      <c r="RHH127" s="323"/>
      <c r="RHI127" s="323"/>
      <c r="RHJ127" s="323"/>
      <c r="RHK127" s="323"/>
      <c r="RHL127" s="323"/>
      <c r="RHM127" s="323"/>
      <c r="RHN127" s="323"/>
      <c r="RHO127" s="323"/>
      <c r="RHP127" s="323"/>
      <c r="RHQ127" s="323"/>
      <c r="RHR127" s="323"/>
      <c r="RHS127" s="323"/>
      <c r="RHT127" s="323"/>
      <c r="RHU127" s="323"/>
      <c r="RHV127" s="323"/>
      <c r="RHW127" s="323"/>
      <c r="RHX127" s="323"/>
      <c r="RHY127" s="323"/>
      <c r="RHZ127" s="323"/>
      <c r="RIA127" s="323"/>
      <c r="RIB127" s="323"/>
      <c r="RIC127" s="323"/>
      <c r="RID127" s="323"/>
      <c r="RIE127" s="323"/>
      <c r="RIF127" s="323"/>
      <c r="RIG127" s="323"/>
      <c r="RIH127" s="323"/>
      <c r="RII127" s="323"/>
      <c r="RIJ127" s="323"/>
      <c r="RIK127" s="323"/>
      <c r="RIL127" s="323"/>
      <c r="RIM127" s="323"/>
      <c r="RIN127" s="323"/>
      <c r="RIO127" s="323"/>
      <c r="RIP127" s="323"/>
      <c r="RIQ127" s="323"/>
      <c r="RIR127" s="323"/>
      <c r="RIS127" s="323"/>
      <c r="RIT127" s="323"/>
      <c r="RIU127" s="323"/>
      <c r="RIV127" s="323"/>
      <c r="RIW127" s="323"/>
      <c r="RIX127" s="323"/>
      <c r="RIY127" s="323"/>
      <c r="RIZ127" s="323"/>
      <c r="RJA127" s="323"/>
      <c r="RJB127" s="323"/>
      <c r="RJC127" s="323"/>
      <c r="RJD127" s="323"/>
      <c r="RJE127" s="323"/>
      <c r="RJF127" s="323"/>
      <c r="RJG127" s="323"/>
      <c r="RJH127" s="323"/>
      <c r="RJI127" s="323"/>
      <c r="RJJ127" s="323"/>
      <c r="RJK127" s="323"/>
      <c r="RJL127" s="323"/>
      <c r="RJM127" s="323"/>
      <c r="RJN127" s="323"/>
      <c r="RJO127" s="323"/>
      <c r="RJP127" s="323"/>
      <c r="RJQ127" s="323"/>
      <c r="RJR127" s="323"/>
      <c r="RJS127" s="323"/>
      <c r="RJT127" s="323"/>
      <c r="RJU127" s="323"/>
      <c r="RJV127" s="323"/>
      <c r="RJW127" s="323"/>
      <c r="RJX127" s="323"/>
      <c r="RJY127" s="323"/>
      <c r="RJZ127" s="323"/>
      <c r="RKA127" s="323"/>
      <c r="RKB127" s="323"/>
      <c r="RKC127" s="323"/>
      <c r="RKD127" s="323"/>
      <c r="RKE127" s="323"/>
      <c r="RKF127" s="323"/>
      <c r="RKG127" s="323"/>
      <c r="RKH127" s="323"/>
      <c r="RKI127" s="323"/>
      <c r="RKJ127" s="323"/>
      <c r="RKK127" s="323"/>
      <c r="RKL127" s="323"/>
      <c r="RKM127" s="323"/>
      <c r="RKN127" s="323"/>
      <c r="RKO127" s="323"/>
      <c r="RKP127" s="323"/>
      <c r="RKQ127" s="323"/>
      <c r="RKR127" s="323"/>
      <c r="RKS127" s="323"/>
      <c r="RKT127" s="323"/>
      <c r="RKU127" s="323"/>
      <c r="RKV127" s="323"/>
      <c r="RKW127" s="323"/>
      <c r="RKX127" s="323"/>
      <c r="RKY127" s="323"/>
      <c r="RKZ127" s="323"/>
      <c r="RLA127" s="323"/>
      <c r="RLB127" s="323"/>
      <c r="RLC127" s="323"/>
      <c r="RLD127" s="323"/>
      <c r="RLE127" s="323"/>
      <c r="RLF127" s="323"/>
      <c r="RLG127" s="323"/>
      <c r="RLH127" s="323"/>
      <c r="RLI127" s="323"/>
      <c r="RLJ127" s="323"/>
      <c r="RLK127" s="323"/>
      <c r="RLL127" s="323"/>
      <c r="RLM127" s="323"/>
      <c r="RLN127" s="323"/>
      <c r="RLO127" s="323"/>
      <c r="RLP127" s="323"/>
      <c r="RLQ127" s="323"/>
      <c r="RLR127" s="323"/>
      <c r="RLS127" s="323"/>
      <c r="RLT127" s="323"/>
      <c r="RLU127" s="323"/>
      <c r="RLV127" s="323"/>
      <c r="RLW127" s="323"/>
      <c r="RLX127" s="323"/>
      <c r="RLY127" s="323"/>
      <c r="RLZ127" s="323"/>
      <c r="RMA127" s="323"/>
      <c r="RMB127" s="323"/>
      <c r="RMC127" s="323"/>
      <c r="RMD127" s="323"/>
      <c r="RME127" s="323"/>
      <c r="RMF127" s="323"/>
      <c r="RMG127" s="323"/>
      <c r="RMH127" s="323"/>
      <c r="RMI127" s="323"/>
      <c r="RMJ127" s="323"/>
      <c r="RMK127" s="323"/>
      <c r="RML127" s="323"/>
      <c r="RMM127" s="323"/>
      <c r="RMN127" s="323"/>
      <c r="RMO127" s="323"/>
      <c r="RMP127" s="323"/>
      <c r="RMQ127" s="323"/>
      <c r="RMR127" s="323"/>
      <c r="RMS127" s="323"/>
      <c r="RMT127" s="323"/>
      <c r="RMU127" s="323"/>
      <c r="RMV127" s="323"/>
      <c r="RMW127" s="323"/>
      <c r="RMX127" s="323"/>
      <c r="RMY127" s="323"/>
      <c r="RMZ127" s="323"/>
      <c r="RNA127" s="323"/>
      <c r="RNB127" s="323"/>
      <c r="RNC127" s="323"/>
      <c r="RND127" s="323"/>
      <c r="RNE127" s="323"/>
      <c r="RNF127" s="323"/>
      <c r="RNG127" s="323"/>
      <c r="RNH127" s="323"/>
      <c r="RNI127" s="323"/>
      <c r="RNJ127" s="323"/>
      <c r="RNK127" s="323"/>
      <c r="RNL127" s="323"/>
      <c r="RNM127" s="323"/>
      <c r="RNN127" s="323"/>
      <c r="RNO127" s="323"/>
      <c r="RNP127" s="323"/>
      <c r="RNQ127" s="323"/>
      <c r="RNR127" s="323"/>
      <c r="RNS127" s="323"/>
      <c r="RNT127" s="323"/>
      <c r="RNU127" s="323"/>
      <c r="RNV127" s="323"/>
      <c r="RNW127" s="323"/>
      <c r="RNX127" s="323"/>
      <c r="RNY127" s="323"/>
      <c r="RNZ127" s="323"/>
      <c r="ROA127" s="323"/>
      <c r="ROB127" s="323"/>
      <c r="ROC127" s="323"/>
      <c r="ROD127" s="323"/>
      <c r="ROE127" s="323"/>
      <c r="ROF127" s="323"/>
      <c r="ROG127" s="323"/>
      <c r="ROH127" s="323"/>
      <c r="ROI127" s="323"/>
      <c r="ROJ127" s="323"/>
      <c r="ROK127" s="323"/>
      <c r="ROL127" s="323"/>
      <c r="ROM127" s="323"/>
      <c r="RON127" s="323"/>
      <c r="ROO127" s="323"/>
      <c r="ROP127" s="323"/>
      <c r="ROQ127" s="323"/>
      <c r="ROR127" s="323"/>
      <c r="ROS127" s="323"/>
      <c r="ROT127" s="323"/>
      <c r="ROU127" s="323"/>
      <c r="ROV127" s="323"/>
      <c r="ROW127" s="323"/>
      <c r="ROX127" s="323"/>
      <c r="ROY127" s="323"/>
      <c r="ROZ127" s="323"/>
      <c r="RPA127" s="323"/>
      <c r="RPB127" s="323"/>
      <c r="RPC127" s="323"/>
      <c r="RPD127" s="323"/>
      <c r="RPE127" s="323"/>
      <c r="RPF127" s="323"/>
      <c r="RPG127" s="323"/>
      <c r="RPH127" s="323"/>
      <c r="RPI127" s="323"/>
      <c r="RPJ127" s="323"/>
      <c r="RPK127" s="323"/>
      <c r="RPL127" s="323"/>
      <c r="RPM127" s="323"/>
      <c r="RPN127" s="323"/>
      <c r="RPO127" s="323"/>
      <c r="RPP127" s="323"/>
      <c r="RPQ127" s="323"/>
      <c r="RPR127" s="323"/>
      <c r="RPS127" s="323"/>
      <c r="RPT127" s="323"/>
      <c r="RPU127" s="323"/>
      <c r="RPV127" s="323"/>
      <c r="RPW127" s="323"/>
      <c r="RPX127" s="323"/>
      <c r="RPY127" s="323"/>
      <c r="RPZ127" s="323"/>
      <c r="RQA127" s="323"/>
      <c r="RQB127" s="323"/>
      <c r="RQC127" s="323"/>
      <c r="RQD127" s="323"/>
      <c r="RQE127" s="323"/>
      <c r="RQF127" s="323"/>
      <c r="RQG127" s="323"/>
      <c r="RQH127" s="323"/>
      <c r="RQI127" s="323"/>
      <c r="RQJ127" s="323"/>
      <c r="RQK127" s="323"/>
      <c r="RQL127" s="323"/>
      <c r="RQM127" s="323"/>
      <c r="RQN127" s="323"/>
      <c r="RQO127" s="323"/>
      <c r="RQP127" s="323"/>
      <c r="RQQ127" s="323"/>
      <c r="RQR127" s="323"/>
      <c r="RQS127" s="323"/>
      <c r="RQT127" s="323"/>
      <c r="RQU127" s="323"/>
      <c r="RQV127" s="323"/>
      <c r="RQW127" s="323"/>
      <c r="RQX127" s="323"/>
      <c r="RQY127" s="323"/>
      <c r="RQZ127" s="323"/>
      <c r="RRA127" s="323"/>
      <c r="RRB127" s="323"/>
      <c r="RRC127" s="323"/>
      <c r="RRD127" s="323"/>
      <c r="RRE127" s="323"/>
      <c r="RRF127" s="323"/>
      <c r="RRG127" s="323"/>
      <c r="RRH127" s="323"/>
      <c r="RRI127" s="323"/>
      <c r="RRJ127" s="323"/>
      <c r="RRK127" s="323"/>
      <c r="RRL127" s="323"/>
      <c r="RRM127" s="323"/>
      <c r="RRN127" s="323"/>
      <c r="RRO127" s="323"/>
      <c r="RRP127" s="323"/>
      <c r="RRQ127" s="323"/>
      <c r="RRR127" s="323"/>
      <c r="RRS127" s="323"/>
      <c r="RRT127" s="323"/>
      <c r="RRU127" s="323"/>
      <c r="RRV127" s="323"/>
      <c r="RRW127" s="323"/>
      <c r="RRX127" s="323"/>
      <c r="RRY127" s="323"/>
      <c r="RRZ127" s="323"/>
      <c r="RSA127" s="323"/>
      <c r="RSB127" s="323"/>
      <c r="RSC127" s="323"/>
      <c r="RSD127" s="323"/>
      <c r="RSE127" s="323"/>
      <c r="RSF127" s="323"/>
      <c r="RSG127" s="323"/>
      <c r="RSH127" s="323"/>
      <c r="RSI127" s="323"/>
      <c r="RSJ127" s="323"/>
      <c r="RSK127" s="323"/>
      <c r="RSL127" s="323"/>
      <c r="RSM127" s="323"/>
      <c r="RSN127" s="323"/>
      <c r="RSO127" s="323"/>
      <c r="RSP127" s="323"/>
      <c r="RSQ127" s="323"/>
      <c r="RSR127" s="323"/>
      <c r="RSS127" s="323"/>
      <c r="RST127" s="323"/>
      <c r="RSU127" s="323"/>
      <c r="RSV127" s="323"/>
      <c r="RSW127" s="323"/>
      <c r="RSX127" s="323"/>
      <c r="RSY127" s="323"/>
      <c r="RSZ127" s="323"/>
      <c r="RTA127" s="323"/>
      <c r="RTB127" s="323"/>
      <c r="RTC127" s="323"/>
      <c r="RTD127" s="323"/>
      <c r="RTE127" s="323"/>
      <c r="RTF127" s="323"/>
      <c r="RTG127" s="323"/>
      <c r="RTH127" s="323"/>
      <c r="RTI127" s="323"/>
      <c r="RTJ127" s="323"/>
      <c r="RTK127" s="323"/>
      <c r="RTL127" s="323"/>
      <c r="RTM127" s="323"/>
      <c r="RTN127" s="323"/>
      <c r="RTO127" s="323"/>
      <c r="RTP127" s="323"/>
      <c r="RTQ127" s="323"/>
      <c r="RTR127" s="323"/>
      <c r="RTS127" s="323"/>
      <c r="RTT127" s="323"/>
      <c r="RTU127" s="323"/>
      <c r="RTV127" s="323"/>
      <c r="RTW127" s="323"/>
      <c r="RTX127" s="323"/>
      <c r="RTY127" s="323"/>
      <c r="RTZ127" s="323"/>
      <c r="RUA127" s="323"/>
      <c r="RUB127" s="323"/>
      <c r="RUC127" s="323"/>
      <c r="RUD127" s="323"/>
      <c r="RUE127" s="323"/>
      <c r="RUF127" s="323"/>
      <c r="RUG127" s="323"/>
      <c r="RUH127" s="323"/>
      <c r="RUI127" s="323"/>
      <c r="RUJ127" s="323"/>
      <c r="RUK127" s="323"/>
      <c r="RUL127" s="323"/>
      <c r="RUM127" s="323"/>
      <c r="RUN127" s="323"/>
      <c r="RUO127" s="323"/>
      <c r="RUP127" s="323"/>
      <c r="RUQ127" s="323"/>
      <c r="RUR127" s="323"/>
      <c r="RUS127" s="323"/>
      <c r="RUT127" s="323"/>
      <c r="RUU127" s="323"/>
      <c r="RUV127" s="323"/>
      <c r="RUW127" s="323"/>
      <c r="RUX127" s="323"/>
      <c r="RUY127" s="323"/>
      <c r="RUZ127" s="323"/>
      <c r="RVA127" s="323"/>
      <c r="RVB127" s="323"/>
      <c r="RVC127" s="323"/>
      <c r="RVD127" s="323"/>
      <c r="RVE127" s="323"/>
      <c r="RVF127" s="323"/>
      <c r="RVG127" s="323"/>
      <c r="RVH127" s="323"/>
      <c r="RVI127" s="323"/>
      <c r="RVJ127" s="323"/>
      <c r="RVK127" s="323"/>
      <c r="RVL127" s="323"/>
      <c r="RVM127" s="323"/>
      <c r="RVN127" s="323"/>
      <c r="RVO127" s="323"/>
      <c r="RVP127" s="323"/>
      <c r="RVQ127" s="323"/>
      <c r="RVR127" s="323"/>
      <c r="RVS127" s="323"/>
      <c r="RVT127" s="323"/>
      <c r="RVU127" s="323"/>
      <c r="RVV127" s="323"/>
      <c r="RVW127" s="323"/>
      <c r="RVX127" s="323"/>
      <c r="RVY127" s="323"/>
      <c r="RVZ127" s="323"/>
      <c r="RWA127" s="323"/>
      <c r="RWB127" s="323"/>
      <c r="RWC127" s="323"/>
      <c r="RWD127" s="323"/>
      <c r="RWE127" s="323"/>
      <c r="RWF127" s="323"/>
      <c r="RWG127" s="323"/>
      <c r="RWH127" s="323"/>
      <c r="RWI127" s="323"/>
      <c r="RWJ127" s="323"/>
      <c r="RWK127" s="323"/>
      <c r="RWL127" s="323"/>
      <c r="RWM127" s="323"/>
      <c r="RWN127" s="323"/>
      <c r="RWO127" s="323"/>
      <c r="RWP127" s="323"/>
      <c r="RWQ127" s="323"/>
      <c r="RWR127" s="323"/>
      <c r="RWS127" s="323"/>
      <c r="RWT127" s="323"/>
      <c r="RWU127" s="323"/>
      <c r="RWV127" s="323"/>
      <c r="RWW127" s="323"/>
      <c r="RWX127" s="323"/>
      <c r="RWY127" s="323"/>
      <c r="RWZ127" s="323"/>
      <c r="RXA127" s="323"/>
      <c r="RXB127" s="323"/>
      <c r="RXC127" s="323"/>
      <c r="RXD127" s="323"/>
      <c r="RXE127" s="323"/>
      <c r="RXF127" s="323"/>
      <c r="RXG127" s="323"/>
      <c r="RXH127" s="323"/>
      <c r="RXI127" s="323"/>
      <c r="RXJ127" s="323"/>
      <c r="RXK127" s="323"/>
      <c r="RXL127" s="323"/>
      <c r="RXM127" s="323"/>
      <c r="RXN127" s="323"/>
      <c r="RXO127" s="323"/>
      <c r="RXP127" s="323"/>
      <c r="RXQ127" s="323"/>
      <c r="RXR127" s="323"/>
      <c r="RXS127" s="323"/>
      <c r="RXT127" s="323"/>
      <c r="RXU127" s="323"/>
      <c r="RXV127" s="323"/>
      <c r="RXW127" s="323"/>
      <c r="RXX127" s="323"/>
      <c r="RXY127" s="323"/>
      <c r="RXZ127" s="323"/>
      <c r="RYA127" s="323"/>
      <c r="RYB127" s="323"/>
      <c r="RYC127" s="323"/>
      <c r="RYD127" s="323"/>
      <c r="RYE127" s="323"/>
      <c r="RYF127" s="323"/>
      <c r="RYG127" s="323"/>
      <c r="RYH127" s="323"/>
      <c r="RYI127" s="323"/>
      <c r="RYJ127" s="323"/>
      <c r="RYK127" s="323"/>
      <c r="RYL127" s="323"/>
      <c r="RYM127" s="323"/>
      <c r="RYN127" s="323"/>
      <c r="RYO127" s="323"/>
      <c r="RYP127" s="323"/>
      <c r="RYQ127" s="323"/>
      <c r="RYR127" s="323"/>
      <c r="RYS127" s="323"/>
      <c r="RYT127" s="323"/>
      <c r="RYU127" s="323"/>
      <c r="RYV127" s="323"/>
      <c r="RYW127" s="323"/>
      <c r="RYX127" s="323"/>
      <c r="RYY127" s="323"/>
      <c r="RYZ127" s="323"/>
      <c r="RZA127" s="323"/>
      <c r="RZB127" s="323"/>
      <c r="RZC127" s="323"/>
      <c r="RZD127" s="323"/>
      <c r="RZE127" s="323"/>
      <c r="RZF127" s="323"/>
      <c r="RZG127" s="323"/>
      <c r="RZH127" s="323"/>
      <c r="RZI127" s="323"/>
      <c r="RZJ127" s="323"/>
      <c r="RZK127" s="323"/>
      <c r="RZL127" s="323"/>
      <c r="RZM127" s="323"/>
      <c r="RZN127" s="323"/>
      <c r="RZO127" s="323"/>
      <c r="RZP127" s="323"/>
      <c r="RZQ127" s="323"/>
      <c r="RZR127" s="323"/>
      <c r="RZS127" s="323"/>
      <c r="RZT127" s="323"/>
      <c r="RZU127" s="323"/>
      <c r="RZV127" s="323"/>
      <c r="RZW127" s="323"/>
      <c r="RZX127" s="323"/>
      <c r="RZY127" s="323"/>
      <c r="RZZ127" s="323"/>
      <c r="SAA127" s="323"/>
      <c r="SAB127" s="323"/>
      <c r="SAC127" s="323"/>
      <c r="SAD127" s="323"/>
      <c r="SAE127" s="323"/>
      <c r="SAF127" s="323"/>
      <c r="SAG127" s="323"/>
      <c r="SAH127" s="323"/>
      <c r="SAI127" s="323"/>
      <c r="SAJ127" s="323"/>
      <c r="SAK127" s="323"/>
      <c r="SAL127" s="323"/>
      <c r="SAM127" s="323"/>
      <c r="SAN127" s="323"/>
      <c r="SAO127" s="323"/>
      <c r="SAP127" s="323"/>
      <c r="SAQ127" s="323"/>
      <c r="SAR127" s="323"/>
      <c r="SAS127" s="323"/>
      <c r="SAT127" s="323"/>
      <c r="SAU127" s="323"/>
      <c r="SAV127" s="323"/>
      <c r="SAW127" s="323"/>
      <c r="SAX127" s="323"/>
      <c r="SAY127" s="323"/>
      <c r="SAZ127" s="323"/>
      <c r="SBA127" s="323"/>
      <c r="SBB127" s="323"/>
      <c r="SBC127" s="323"/>
      <c r="SBD127" s="323"/>
      <c r="SBE127" s="323"/>
      <c r="SBF127" s="323"/>
      <c r="SBG127" s="323"/>
      <c r="SBH127" s="323"/>
      <c r="SBI127" s="323"/>
      <c r="SBJ127" s="323"/>
      <c r="SBK127" s="323"/>
      <c r="SBL127" s="323"/>
      <c r="SBM127" s="323"/>
      <c r="SBN127" s="323"/>
      <c r="SBO127" s="323"/>
      <c r="SBP127" s="323"/>
      <c r="SBQ127" s="323"/>
      <c r="SBR127" s="323"/>
      <c r="SBS127" s="323"/>
      <c r="SBT127" s="323"/>
      <c r="SBU127" s="323"/>
      <c r="SBV127" s="323"/>
      <c r="SBW127" s="323"/>
      <c r="SBX127" s="323"/>
      <c r="SBY127" s="323"/>
      <c r="SBZ127" s="323"/>
      <c r="SCA127" s="323"/>
      <c r="SCB127" s="323"/>
      <c r="SCC127" s="323"/>
      <c r="SCD127" s="323"/>
      <c r="SCE127" s="323"/>
      <c r="SCF127" s="323"/>
      <c r="SCG127" s="323"/>
      <c r="SCH127" s="323"/>
      <c r="SCI127" s="323"/>
      <c r="SCJ127" s="323"/>
      <c r="SCK127" s="323"/>
      <c r="SCL127" s="323"/>
      <c r="SCM127" s="323"/>
      <c r="SCN127" s="323"/>
      <c r="SCO127" s="323"/>
      <c r="SCP127" s="323"/>
      <c r="SCQ127" s="323"/>
      <c r="SCR127" s="323"/>
      <c r="SCS127" s="323"/>
      <c r="SCT127" s="323"/>
      <c r="SCU127" s="323"/>
      <c r="SCV127" s="323"/>
      <c r="SCW127" s="323"/>
      <c r="SCX127" s="323"/>
      <c r="SCY127" s="323"/>
      <c r="SCZ127" s="323"/>
      <c r="SDA127" s="323"/>
      <c r="SDB127" s="323"/>
      <c r="SDC127" s="323"/>
      <c r="SDD127" s="323"/>
      <c r="SDE127" s="323"/>
      <c r="SDF127" s="323"/>
      <c r="SDG127" s="323"/>
      <c r="SDH127" s="323"/>
      <c r="SDI127" s="323"/>
      <c r="SDJ127" s="323"/>
      <c r="SDK127" s="323"/>
      <c r="SDL127" s="323"/>
      <c r="SDM127" s="323"/>
      <c r="SDN127" s="323"/>
      <c r="SDO127" s="323"/>
      <c r="SDP127" s="323"/>
      <c r="SDQ127" s="323"/>
      <c r="SDR127" s="323"/>
      <c r="SDS127" s="323"/>
      <c r="SDT127" s="323"/>
      <c r="SDU127" s="323"/>
      <c r="SDV127" s="323"/>
      <c r="SDW127" s="323"/>
      <c r="SDX127" s="323"/>
      <c r="SDY127" s="323"/>
      <c r="SDZ127" s="323"/>
      <c r="SEA127" s="323"/>
      <c r="SEB127" s="323"/>
      <c r="SEC127" s="323"/>
      <c r="SED127" s="323"/>
      <c r="SEE127" s="323"/>
      <c r="SEF127" s="323"/>
      <c r="SEG127" s="323"/>
      <c r="SEH127" s="323"/>
      <c r="SEI127" s="323"/>
      <c r="SEJ127" s="323"/>
      <c r="SEK127" s="323"/>
      <c r="SEL127" s="323"/>
      <c r="SEM127" s="323"/>
      <c r="SEN127" s="323"/>
      <c r="SEO127" s="323"/>
      <c r="SEP127" s="323"/>
      <c r="SEQ127" s="323"/>
      <c r="SER127" s="323"/>
      <c r="SES127" s="323"/>
      <c r="SET127" s="323"/>
      <c r="SEU127" s="323"/>
      <c r="SEV127" s="323"/>
      <c r="SEW127" s="323"/>
      <c r="SEX127" s="323"/>
      <c r="SEY127" s="323"/>
      <c r="SEZ127" s="323"/>
      <c r="SFA127" s="323"/>
      <c r="SFB127" s="323"/>
      <c r="SFC127" s="323"/>
      <c r="SFD127" s="323"/>
      <c r="SFE127" s="323"/>
      <c r="SFF127" s="323"/>
      <c r="SFG127" s="323"/>
      <c r="SFH127" s="323"/>
      <c r="SFI127" s="323"/>
      <c r="SFJ127" s="323"/>
      <c r="SFK127" s="323"/>
      <c r="SFL127" s="323"/>
      <c r="SFM127" s="323"/>
      <c r="SFN127" s="323"/>
      <c r="SFO127" s="323"/>
      <c r="SFP127" s="323"/>
      <c r="SFQ127" s="323"/>
      <c r="SFR127" s="323"/>
      <c r="SFS127" s="323"/>
      <c r="SFT127" s="323"/>
      <c r="SFU127" s="323"/>
      <c r="SFV127" s="323"/>
      <c r="SFW127" s="323"/>
      <c r="SFX127" s="323"/>
      <c r="SFY127" s="323"/>
      <c r="SFZ127" s="323"/>
      <c r="SGA127" s="323"/>
      <c r="SGB127" s="323"/>
      <c r="SGC127" s="323"/>
      <c r="SGD127" s="323"/>
      <c r="SGE127" s="323"/>
      <c r="SGF127" s="323"/>
      <c r="SGG127" s="323"/>
      <c r="SGH127" s="323"/>
      <c r="SGI127" s="323"/>
      <c r="SGJ127" s="323"/>
      <c r="SGK127" s="323"/>
      <c r="SGL127" s="323"/>
      <c r="SGM127" s="323"/>
      <c r="SGN127" s="323"/>
      <c r="SGO127" s="323"/>
      <c r="SGP127" s="323"/>
      <c r="SGQ127" s="323"/>
      <c r="SGR127" s="323"/>
      <c r="SGS127" s="323"/>
      <c r="SGT127" s="323"/>
      <c r="SGU127" s="323"/>
      <c r="SGV127" s="323"/>
      <c r="SGW127" s="323"/>
      <c r="SGX127" s="323"/>
      <c r="SGY127" s="323"/>
      <c r="SGZ127" s="323"/>
      <c r="SHA127" s="323"/>
      <c r="SHB127" s="323"/>
      <c r="SHC127" s="323"/>
      <c r="SHD127" s="323"/>
      <c r="SHE127" s="323"/>
      <c r="SHF127" s="323"/>
      <c r="SHG127" s="323"/>
      <c r="SHH127" s="323"/>
      <c r="SHI127" s="323"/>
      <c r="SHJ127" s="323"/>
      <c r="SHK127" s="323"/>
      <c r="SHL127" s="323"/>
      <c r="SHM127" s="323"/>
      <c r="SHN127" s="323"/>
      <c r="SHO127" s="323"/>
      <c r="SHP127" s="323"/>
      <c r="SHQ127" s="323"/>
      <c r="SHR127" s="323"/>
      <c r="SHS127" s="323"/>
      <c r="SHT127" s="323"/>
      <c r="SHU127" s="323"/>
      <c r="SHV127" s="323"/>
      <c r="SHW127" s="323"/>
      <c r="SHX127" s="323"/>
      <c r="SHY127" s="323"/>
      <c r="SHZ127" s="323"/>
      <c r="SIA127" s="323"/>
      <c r="SIB127" s="323"/>
      <c r="SIC127" s="323"/>
      <c r="SID127" s="323"/>
      <c r="SIE127" s="323"/>
      <c r="SIF127" s="323"/>
      <c r="SIG127" s="323"/>
      <c r="SIH127" s="323"/>
      <c r="SII127" s="323"/>
      <c r="SIJ127" s="323"/>
      <c r="SIK127" s="323"/>
      <c r="SIL127" s="323"/>
      <c r="SIM127" s="323"/>
      <c r="SIN127" s="323"/>
      <c r="SIO127" s="323"/>
      <c r="SIP127" s="323"/>
      <c r="SIQ127" s="323"/>
      <c r="SIR127" s="323"/>
      <c r="SIS127" s="323"/>
      <c r="SIT127" s="323"/>
      <c r="SIU127" s="323"/>
      <c r="SIV127" s="323"/>
      <c r="SIW127" s="323"/>
      <c r="SIX127" s="323"/>
      <c r="SIY127" s="323"/>
      <c r="SIZ127" s="323"/>
      <c r="SJA127" s="323"/>
      <c r="SJB127" s="323"/>
      <c r="SJC127" s="323"/>
      <c r="SJD127" s="323"/>
      <c r="SJE127" s="323"/>
      <c r="SJF127" s="323"/>
      <c r="SJG127" s="323"/>
      <c r="SJH127" s="323"/>
      <c r="SJI127" s="323"/>
      <c r="SJJ127" s="323"/>
      <c r="SJK127" s="323"/>
      <c r="SJL127" s="323"/>
      <c r="SJM127" s="323"/>
      <c r="SJN127" s="323"/>
      <c r="SJO127" s="323"/>
      <c r="SJP127" s="323"/>
      <c r="SJQ127" s="323"/>
      <c r="SJR127" s="323"/>
      <c r="SJS127" s="323"/>
      <c r="SJT127" s="323"/>
      <c r="SJU127" s="323"/>
      <c r="SJV127" s="323"/>
      <c r="SJW127" s="323"/>
      <c r="SJX127" s="323"/>
      <c r="SJY127" s="323"/>
      <c r="SJZ127" s="323"/>
      <c r="SKA127" s="323"/>
      <c r="SKB127" s="323"/>
      <c r="SKC127" s="323"/>
      <c r="SKD127" s="323"/>
      <c r="SKE127" s="323"/>
      <c r="SKF127" s="323"/>
      <c r="SKG127" s="323"/>
      <c r="SKH127" s="323"/>
      <c r="SKI127" s="323"/>
      <c r="SKJ127" s="323"/>
      <c r="SKK127" s="323"/>
      <c r="SKL127" s="323"/>
      <c r="SKM127" s="323"/>
      <c r="SKN127" s="323"/>
      <c r="SKO127" s="323"/>
      <c r="SKP127" s="323"/>
      <c r="SKQ127" s="323"/>
      <c r="SKR127" s="323"/>
      <c r="SKS127" s="323"/>
      <c r="SKT127" s="323"/>
      <c r="SKU127" s="323"/>
      <c r="SKV127" s="323"/>
      <c r="SKW127" s="323"/>
      <c r="SKX127" s="323"/>
      <c r="SKY127" s="323"/>
      <c r="SKZ127" s="323"/>
      <c r="SLA127" s="323"/>
      <c r="SLB127" s="323"/>
      <c r="SLC127" s="323"/>
      <c r="SLD127" s="323"/>
      <c r="SLE127" s="323"/>
      <c r="SLF127" s="323"/>
      <c r="SLG127" s="323"/>
      <c r="SLH127" s="323"/>
      <c r="SLI127" s="323"/>
      <c r="SLJ127" s="323"/>
      <c r="SLK127" s="323"/>
      <c r="SLL127" s="323"/>
      <c r="SLM127" s="323"/>
      <c r="SLN127" s="323"/>
      <c r="SLO127" s="323"/>
      <c r="SLP127" s="323"/>
      <c r="SLQ127" s="323"/>
      <c r="SLR127" s="323"/>
      <c r="SLS127" s="323"/>
      <c r="SLT127" s="323"/>
      <c r="SLU127" s="323"/>
      <c r="SLV127" s="323"/>
      <c r="SLW127" s="323"/>
      <c r="SLX127" s="323"/>
      <c r="SLY127" s="323"/>
      <c r="SLZ127" s="323"/>
      <c r="SMA127" s="323"/>
      <c r="SMB127" s="323"/>
      <c r="SMC127" s="323"/>
      <c r="SMD127" s="323"/>
      <c r="SME127" s="323"/>
      <c r="SMF127" s="323"/>
      <c r="SMG127" s="323"/>
      <c r="SMH127" s="323"/>
      <c r="SMI127" s="323"/>
      <c r="SMJ127" s="323"/>
      <c r="SMK127" s="323"/>
      <c r="SML127" s="323"/>
      <c r="SMM127" s="323"/>
      <c r="SMN127" s="323"/>
      <c r="SMO127" s="323"/>
      <c r="SMP127" s="323"/>
      <c r="SMQ127" s="323"/>
      <c r="SMR127" s="323"/>
      <c r="SMS127" s="323"/>
      <c r="SMT127" s="323"/>
      <c r="SMU127" s="323"/>
      <c r="SMV127" s="323"/>
      <c r="SMW127" s="323"/>
      <c r="SMX127" s="323"/>
      <c r="SMY127" s="323"/>
      <c r="SMZ127" s="323"/>
      <c r="SNA127" s="323"/>
      <c r="SNB127" s="323"/>
      <c r="SNC127" s="323"/>
      <c r="SND127" s="323"/>
      <c r="SNE127" s="323"/>
      <c r="SNF127" s="323"/>
      <c r="SNG127" s="323"/>
      <c r="SNH127" s="323"/>
      <c r="SNI127" s="323"/>
      <c r="SNJ127" s="323"/>
      <c r="SNK127" s="323"/>
      <c r="SNL127" s="323"/>
      <c r="SNM127" s="323"/>
      <c r="SNN127" s="323"/>
      <c r="SNO127" s="323"/>
      <c r="SNP127" s="323"/>
      <c r="SNQ127" s="323"/>
      <c r="SNR127" s="323"/>
      <c r="SNS127" s="323"/>
      <c r="SNT127" s="323"/>
      <c r="SNU127" s="323"/>
      <c r="SNV127" s="323"/>
      <c r="SNW127" s="323"/>
      <c r="SNX127" s="323"/>
      <c r="SNY127" s="323"/>
      <c r="SNZ127" s="323"/>
      <c r="SOA127" s="323"/>
      <c r="SOB127" s="323"/>
      <c r="SOC127" s="323"/>
      <c r="SOD127" s="323"/>
      <c r="SOE127" s="323"/>
      <c r="SOF127" s="323"/>
      <c r="SOG127" s="323"/>
      <c r="SOH127" s="323"/>
      <c r="SOI127" s="323"/>
      <c r="SOJ127" s="323"/>
      <c r="SOK127" s="323"/>
      <c r="SOL127" s="323"/>
      <c r="SOM127" s="323"/>
      <c r="SON127" s="323"/>
      <c r="SOO127" s="323"/>
      <c r="SOP127" s="323"/>
      <c r="SOQ127" s="323"/>
      <c r="SOR127" s="323"/>
      <c r="SOS127" s="323"/>
      <c r="SOT127" s="323"/>
      <c r="SOU127" s="323"/>
      <c r="SOV127" s="323"/>
      <c r="SOW127" s="323"/>
      <c r="SOX127" s="323"/>
      <c r="SOY127" s="323"/>
      <c r="SOZ127" s="323"/>
      <c r="SPA127" s="323"/>
      <c r="SPB127" s="323"/>
      <c r="SPC127" s="323"/>
      <c r="SPD127" s="323"/>
      <c r="SPE127" s="323"/>
      <c r="SPF127" s="323"/>
      <c r="SPG127" s="323"/>
      <c r="SPH127" s="323"/>
      <c r="SPI127" s="323"/>
      <c r="SPJ127" s="323"/>
      <c r="SPK127" s="323"/>
      <c r="SPL127" s="323"/>
      <c r="SPM127" s="323"/>
      <c r="SPN127" s="323"/>
      <c r="SPO127" s="323"/>
      <c r="SPP127" s="323"/>
      <c r="SPQ127" s="323"/>
      <c r="SPR127" s="323"/>
      <c r="SPS127" s="323"/>
      <c r="SPT127" s="323"/>
      <c r="SPU127" s="323"/>
      <c r="SPV127" s="323"/>
      <c r="SPW127" s="323"/>
      <c r="SPX127" s="323"/>
      <c r="SPY127" s="323"/>
      <c r="SPZ127" s="323"/>
      <c r="SQA127" s="323"/>
      <c r="SQB127" s="323"/>
      <c r="SQC127" s="323"/>
      <c r="SQD127" s="323"/>
      <c r="SQE127" s="323"/>
      <c r="SQF127" s="323"/>
      <c r="SQG127" s="323"/>
      <c r="SQH127" s="323"/>
      <c r="SQI127" s="323"/>
      <c r="SQJ127" s="323"/>
      <c r="SQK127" s="323"/>
      <c r="SQL127" s="323"/>
      <c r="SQM127" s="323"/>
      <c r="SQN127" s="323"/>
      <c r="SQO127" s="323"/>
      <c r="SQP127" s="323"/>
      <c r="SQQ127" s="323"/>
      <c r="SQR127" s="323"/>
      <c r="SQS127" s="323"/>
      <c r="SQT127" s="323"/>
      <c r="SQU127" s="323"/>
      <c r="SQV127" s="323"/>
      <c r="SQW127" s="323"/>
      <c r="SQX127" s="323"/>
      <c r="SQY127" s="323"/>
      <c r="SQZ127" s="323"/>
      <c r="SRA127" s="323"/>
      <c r="SRB127" s="323"/>
      <c r="SRC127" s="323"/>
      <c r="SRD127" s="323"/>
      <c r="SRE127" s="323"/>
      <c r="SRF127" s="323"/>
      <c r="SRG127" s="323"/>
      <c r="SRH127" s="323"/>
      <c r="SRI127" s="323"/>
      <c r="SRJ127" s="323"/>
      <c r="SRK127" s="323"/>
      <c r="SRL127" s="323"/>
      <c r="SRM127" s="323"/>
      <c r="SRN127" s="323"/>
      <c r="SRO127" s="323"/>
      <c r="SRP127" s="323"/>
      <c r="SRQ127" s="323"/>
      <c r="SRR127" s="323"/>
      <c r="SRS127" s="323"/>
      <c r="SRT127" s="323"/>
      <c r="SRU127" s="323"/>
      <c r="SRV127" s="323"/>
      <c r="SRW127" s="323"/>
      <c r="SRX127" s="323"/>
      <c r="SRY127" s="323"/>
      <c r="SRZ127" s="323"/>
      <c r="SSA127" s="323"/>
      <c r="SSB127" s="323"/>
      <c r="SSC127" s="323"/>
      <c r="SSD127" s="323"/>
      <c r="SSE127" s="323"/>
      <c r="SSF127" s="323"/>
      <c r="SSG127" s="323"/>
      <c r="SSH127" s="323"/>
      <c r="SSI127" s="323"/>
      <c r="SSJ127" s="323"/>
      <c r="SSK127" s="323"/>
      <c r="SSL127" s="323"/>
      <c r="SSM127" s="323"/>
      <c r="SSN127" s="323"/>
      <c r="SSO127" s="323"/>
      <c r="SSP127" s="323"/>
      <c r="SSQ127" s="323"/>
      <c r="SSR127" s="323"/>
      <c r="SSS127" s="323"/>
      <c r="SST127" s="323"/>
      <c r="SSU127" s="323"/>
      <c r="SSV127" s="323"/>
      <c r="SSW127" s="323"/>
      <c r="SSX127" s="323"/>
      <c r="SSY127" s="323"/>
      <c r="SSZ127" s="323"/>
      <c r="STA127" s="323"/>
      <c r="STB127" s="323"/>
      <c r="STC127" s="323"/>
      <c r="STD127" s="323"/>
      <c r="STE127" s="323"/>
      <c r="STF127" s="323"/>
      <c r="STG127" s="323"/>
      <c r="STH127" s="323"/>
      <c r="STI127" s="323"/>
      <c r="STJ127" s="323"/>
      <c r="STK127" s="323"/>
      <c r="STL127" s="323"/>
      <c r="STM127" s="323"/>
      <c r="STN127" s="323"/>
      <c r="STO127" s="323"/>
      <c r="STP127" s="323"/>
      <c r="STQ127" s="323"/>
      <c r="STR127" s="323"/>
      <c r="STS127" s="323"/>
      <c r="STT127" s="323"/>
      <c r="STU127" s="323"/>
      <c r="STV127" s="323"/>
      <c r="STW127" s="323"/>
      <c r="STX127" s="323"/>
      <c r="STY127" s="323"/>
      <c r="STZ127" s="323"/>
      <c r="SUA127" s="323"/>
      <c r="SUB127" s="323"/>
      <c r="SUC127" s="323"/>
      <c r="SUD127" s="323"/>
      <c r="SUE127" s="323"/>
      <c r="SUF127" s="323"/>
      <c r="SUG127" s="323"/>
      <c r="SUH127" s="323"/>
      <c r="SUI127" s="323"/>
      <c r="SUJ127" s="323"/>
      <c r="SUK127" s="323"/>
      <c r="SUL127" s="323"/>
      <c r="SUM127" s="323"/>
      <c r="SUN127" s="323"/>
      <c r="SUO127" s="323"/>
      <c r="SUP127" s="323"/>
      <c r="SUQ127" s="323"/>
      <c r="SUR127" s="323"/>
      <c r="SUS127" s="323"/>
      <c r="SUT127" s="323"/>
      <c r="SUU127" s="323"/>
      <c r="SUV127" s="323"/>
      <c r="SUW127" s="323"/>
      <c r="SUX127" s="323"/>
      <c r="SUY127" s="323"/>
      <c r="SUZ127" s="323"/>
      <c r="SVA127" s="323"/>
      <c r="SVB127" s="323"/>
      <c r="SVC127" s="323"/>
      <c r="SVD127" s="323"/>
      <c r="SVE127" s="323"/>
      <c r="SVF127" s="323"/>
      <c r="SVG127" s="323"/>
      <c r="SVH127" s="323"/>
      <c r="SVI127" s="323"/>
      <c r="SVJ127" s="323"/>
      <c r="SVK127" s="323"/>
      <c r="SVL127" s="323"/>
      <c r="SVM127" s="323"/>
      <c r="SVN127" s="323"/>
      <c r="SVO127" s="323"/>
      <c r="SVP127" s="323"/>
      <c r="SVQ127" s="323"/>
      <c r="SVR127" s="323"/>
      <c r="SVS127" s="323"/>
      <c r="SVT127" s="323"/>
      <c r="SVU127" s="323"/>
      <c r="SVV127" s="323"/>
      <c r="SVW127" s="323"/>
      <c r="SVX127" s="323"/>
      <c r="SVY127" s="323"/>
      <c r="SVZ127" s="323"/>
      <c r="SWA127" s="323"/>
      <c r="SWB127" s="323"/>
      <c r="SWC127" s="323"/>
      <c r="SWD127" s="323"/>
      <c r="SWE127" s="323"/>
      <c r="SWF127" s="323"/>
      <c r="SWG127" s="323"/>
      <c r="SWH127" s="323"/>
      <c r="SWI127" s="323"/>
      <c r="SWJ127" s="323"/>
      <c r="SWK127" s="323"/>
      <c r="SWL127" s="323"/>
      <c r="SWM127" s="323"/>
      <c r="SWN127" s="323"/>
      <c r="SWO127" s="323"/>
      <c r="SWP127" s="323"/>
      <c r="SWQ127" s="323"/>
      <c r="SWR127" s="323"/>
      <c r="SWS127" s="323"/>
      <c r="SWT127" s="323"/>
      <c r="SWU127" s="323"/>
      <c r="SWV127" s="323"/>
      <c r="SWW127" s="323"/>
      <c r="SWX127" s="323"/>
      <c r="SWY127" s="323"/>
      <c r="SWZ127" s="323"/>
      <c r="SXA127" s="323"/>
      <c r="SXB127" s="323"/>
      <c r="SXC127" s="323"/>
      <c r="SXD127" s="323"/>
      <c r="SXE127" s="323"/>
      <c r="SXF127" s="323"/>
      <c r="SXG127" s="323"/>
      <c r="SXH127" s="323"/>
      <c r="SXI127" s="323"/>
      <c r="SXJ127" s="323"/>
      <c r="SXK127" s="323"/>
      <c r="SXL127" s="323"/>
      <c r="SXM127" s="323"/>
      <c r="SXN127" s="323"/>
      <c r="SXO127" s="323"/>
      <c r="SXP127" s="323"/>
      <c r="SXQ127" s="323"/>
      <c r="SXR127" s="323"/>
      <c r="SXS127" s="323"/>
      <c r="SXT127" s="323"/>
      <c r="SXU127" s="323"/>
      <c r="SXV127" s="323"/>
      <c r="SXW127" s="323"/>
      <c r="SXX127" s="323"/>
      <c r="SXY127" s="323"/>
      <c r="SXZ127" s="323"/>
      <c r="SYA127" s="323"/>
      <c r="SYB127" s="323"/>
      <c r="SYC127" s="323"/>
      <c r="SYD127" s="323"/>
      <c r="SYE127" s="323"/>
      <c r="SYF127" s="323"/>
      <c r="SYG127" s="323"/>
      <c r="SYH127" s="323"/>
      <c r="SYI127" s="323"/>
      <c r="SYJ127" s="323"/>
      <c r="SYK127" s="323"/>
      <c r="SYL127" s="323"/>
      <c r="SYM127" s="323"/>
      <c r="SYN127" s="323"/>
      <c r="SYO127" s="323"/>
      <c r="SYP127" s="323"/>
      <c r="SYQ127" s="323"/>
      <c r="SYR127" s="323"/>
      <c r="SYS127" s="323"/>
      <c r="SYT127" s="323"/>
      <c r="SYU127" s="323"/>
      <c r="SYV127" s="323"/>
      <c r="SYW127" s="323"/>
      <c r="SYX127" s="323"/>
      <c r="SYY127" s="323"/>
      <c r="SYZ127" s="323"/>
      <c r="SZA127" s="323"/>
      <c r="SZB127" s="323"/>
      <c r="SZC127" s="323"/>
      <c r="SZD127" s="323"/>
      <c r="SZE127" s="323"/>
      <c r="SZF127" s="323"/>
      <c r="SZG127" s="323"/>
      <c r="SZH127" s="323"/>
      <c r="SZI127" s="323"/>
      <c r="SZJ127" s="323"/>
      <c r="SZK127" s="323"/>
      <c r="SZL127" s="323"/>
      <c r="SZM127" s="323"/>
      <c r="SZN127" s="323"/>
      <c r="SZO127" s="323"/>
      <c r="SZP127" s="323"/>
      <c r="SZQ127" s="323"/>
      <c r="SZR127" s="323"/>
      <c r="SZS127" s="323"/>
      <c r="SZT127" s="323"/>
      <c r="SZU127" s="323"/>
      <c r="SZV127" s="323"/>
      <c r="SZW127" s="323"/>
      <c r="SZX127" s="323"/>
      <c r="SZY127" s="323"/>
      <c r="SZZ127" s="323"/>
      <c r="TAA127" s="323"/>
      <c r="TAB127" s="323"/>
      <c r="TAC127" s="323"/>
      <c r="TAD127" s="323"/>
      <c r="TAE127" s="323"/>
      <c r="TAF127" s="323"/>
      <c r="TAG127" s="323"/>
      <c r="TAH127" s="323"/>
      <c r="TAI127" s="323"/>
      <c r="TAJ127" s="323"/>
      <c r="TAK127" s="323"/>
      <c r="TAL127" s="323"/>
      <c r="TAM127" s="323"/>
      <c r="TAN127" s="323"/>
      <c r="TAO127" s="323"/>
      <c r="TAP127" s="323"/>
      <c r="TAQ127" s="323"/>
      <c r="TAR127" s="323"/>
      <c r="TAS127" s="323"/>
      <c r="TAT127" s="323"/>
      <c r="TAU127" s="323"/>
      <c r="TAV127" s="323"/>
      <c r="TAW127" s="323"/>
      <c r="TAX127" s="323"/>
      <c r="TAY127" s="323"/>
      <c r="TAZ127" s="323"/>
      <c r="TBA127" s="323"/>
      <c r="TBB127" s="323"/>
      <c r="TBC127" s="323"/>
      <c r="TBD127" s="323"/>
      <c r="TBE127" s="323"/>
      <c r="TBF127" s="323"/>
      <c r="TBG127" s="323"/>
      <c r="TBH127" s="323"/>
      <c r="TBI127" s="323"/>
      <c r="TBJ127" s="323"/>
      <c r="TBK127" s="323"/>
      <c r="TBL127" s="323"/>
      <c r="TBM127" s="323"/>
      <c r="TBN127" s="323"/>
      <c r="TBO127" s="323"/>
      <c r="TBP127" s="323"/>
      <c r="TBQ127" s="323"/>
      <c r="TBR127" s="323"/>
      <c r="TBS127" s="323"/>
      <c r="TBT127" s="323"/>
      <c r="TBU127" s="323"/>
      <c r="TBV127" s="323"/>
      <c r="TBW127" s="323"/>
      <c r="TBX127" s="323"/>
      <c r="TBY127" s="323"/>
      <c r="TBZ127" s="323"/>
      <c r="TCA127" s="323"/>
      <c r="TCB127" s="323"/>
      <c r="TCC127" s="323"/>
      <c r="TCD127" s="323"/>
      <c r="TCE127" s="323"/>
      <c r="TCF127" s="323"/>
      <c r="TCG127" s="323"/>
      <c r="TCH127" s="323"/>
      <c r="TCI127" s="323"/>
      <c r="TCJ127" s="323"/>
      <c r="TCK127" s="323"/>
      <c r="TCL127" s="323"/>
      <c r="TCM127" s="323"/>
      <c r="TCN127" s="323"/>
      <c r="TCO127" s="323"/>
      <c r="TCP127" s="323"/>
      <c r="TCQ127" s="323"/>
      <c r="TCR127" s="323"/>
      <c r="TCS127" s="323"/>
      <c r="TCT127" s="323"/>
      <c r="TCU127" s="323"/>
      <c r="TCV127" s="323"/>
      <c r="TCW127" s="323"/>
      <c r="TCX127" s="323"/>
      <c r="TCY127" s="323"/>
      <c r="TCZ127" s="323"/>
      <c r="TDA127" s="323"/>
      <c r="TDB127" s="323"/>
      <c r="TDC127" s="323"/>
      <c r="TDD127" s="323"/>
      <c r="TDE127" s="323"/>
      <c r="TDF127" s="323"/>
      <c r="TDG127" s="323"/>
      <c r="TDH127" s="323"/>
      <c r="TDI127" s="323"/>
      <c r="TDJ127" s="323"/>
      <c r="TDK127" s="323"/>
      <c r="TDL127" s="323"/>
      <c r="TDM127" s="323"/>
      <c r="TDN127" s="323"/>
      <c r="TDO127" s="323"/>
      <c r="TDP127" s="323"/>
      <c r="TDQ127" s="323"/>
      <c r="TDR127" s="323"/>
      <c r="TDS127" s="323"/>
      <c r="TDT127" s="323"/>
      <c r="TDU127" s="323"/>
      <c r="TDV127" s="323"/>
      <c r="TDW127" s="323"/>
      <c r="TDX127" s="323"/>
      <c r="TDY127" s="323"/>
      <c r="TDZ127" s="323"/>
      <c r="TEA127" s="323"/>
      <c r="TEB127" s="323"/>
      <c r="TEC127" s="323"/>
      <c r="TED127" s="323"/>
      <c r="TEE127" s="323"/>
      <c r="TEF127" s="323"/>
      <c r="TEG127" s="323"/>
      <c r="TEH127" s="323"/>
      <c r="TEI127" s="323"/>
      <c r="TEJ127" s="323"/>
      <c r="TEK127" s="323"/>
      <c r="TEL127" s="323"/>
      <c r="TEM127" s="323"/>
      <c r="TEN127" s="323"/>
      <c r="TEO127" s="323"/>
      <c r="TEP127" s="323"/>
      <c r="TEQ127" s="323"/>
      <c r="TER127" s="323"/>
      <c r="TES127" s="323"/>
      <c r="TET127" s="323"/>
      <c r="TEU127" s="323"/>
      <c r="TEV127" s="323"/>
      <c r="TEW127" s="323"/>
      <c r="TEX127" s="323"/>
      <c r="TEY127" s="323"/>
      <c r="TEZ127" s="323"/>
      <c r="TFA127" s="323"/>
      <c r="TFB127" s="323"/>
      <c r="TFC127" s="323"/>
      <c r="TFD127" s="323"/>
      <c r="TFE127" s="323"/>
      <c r="TFF127" s="323"/>
      <c r="TFG127" s="323"/>
      <c r="TFH127" s="323"/>
      <c r="TFI127" s="323"/>
      <c r="TFJ127" s="323"/>
      <c r="TFK127" s="323"/>
      <c r="TFL127" s="323"/>
      <c r="TFM127" s="323"/>
      <c r="TFN127" s="323"/>
      <c r="TFO127" s="323"/>
      <c r="TFP127" s="323"/>
      <c r="TFQ127" s="323"/>
      <c r="TFR127" s="323"/>
      <c r="TFS127" s="323"/>
      <c r="TFT127" s="323"/>
      <c r="TFU127" s="323"/>
      <c r="TFV127" s="323"/>
      <c r="TFW127" s="323"/>
      <c r="TFX127" s="323"/>
      <c r="TFY127" s="323"/>
      <c r="TFZ127" s="323"/>
      <c r="TGA127" s="323"/>
      <c r="TGB127" s="323"/>
      <c r="TGC127" s="323"/>
      <c r="TGD127" s="323"/>
      <c r="TGE127" s="323"/>
      <c r="TGF127" s="323"/>
      <c r="TGG127" s="323"/>
      <c r="TGH127" s="323"/>
      <c r="TGI127" s="323"/>
      <c r="TGJ127" s="323"/>
      <c r="TGK127" s="323"/>
      <c r="TGL127" s="323"/>
      <c r="TGM127" s="323"/>
      <c r="TGN127" s="323"/>
      <c r="TGO127" s="323"/>
      <c r="TGP127" s="323"/>
      <c r="TGQ127" s="323"/>
      <c r="TGR127" s="323"/>
      <c r="TGS127" s="323"/>
      <c r="TGT127" s="323"/>
      <c r="TGU127" s="323"/>
      <c r="TGV127" s="323"/>
      <c r="TGW127" s="323"/>
      <c r="TGX127" s="323"/>
      <c r="TGY127" s="323"/>
      <c r="TGZ127" s="323"/>
      <c r="THA127" s="323"/>
      <c r="THB127" s="323"/>
      <c r="THC127" s="323"/>
      <c r="THD127" s="323"/>
      <c r="THE127" s="323"/>
      <c r="THF127" s="323"/>
      <c r="THG127" s="323"/>
      <c r="THH127" s="323"/>
      <c r="THI127" s="323"/>
      <c r="THJ127" s="323"/>
      <c r="THK127" s="323"/>
      <c r="THL127" s="323"/>
      <c r="THM127" s="323"/>
      <c r="THN127" s="323"/>
      <c r="THO127" s="323"/>
      <c r="THP127" s="323"/>
      <c r="THQ127" s="323"/>
      <c r="THR127" s="323"/>
      <c r="THS127" s="323"/>
      <c r="THT127" s="323"/>
      <c r="THU127" s="323"/>
      <c r="THV127" s="323"/>
      <c r="THW127" s="323"/>
      <c r="THX127" s="323"/>
      <c r="THY127" s="323"/>
      <c r="THZ127" s="323"/>
      <c r="TIA127" s="323"/>
      <c r="TIB127" s="323"/>
      <c r="TIC127" s="323"/>
      <c r="TID127" s="323"/>
      <c r="TIE127" s="323"/>
      <c r="TIF127" s="323"/>
      <c r="TIG127" s="323"/>
      <c r="TIH127" s="323"/>
      <c r="TII127" s="323"/>
      <c r="TIJ127" s="323"/>
      <c r="TIK127" s="323"/>
      <c r="TIL127" s="323"/>
      <c r="TIM127" s="323"/>
      <c r="TIN127" s="323"/>
      <c r="TIO127" s="323"/>
      <c r="TIP127" s="323"/>
      <c r="TIQ127" s="323"/>
      <c r="TIR127" s="323"/>
      <c r="TIS127" s="323"/>
      <c r="TIT127" s="323"/>
      <c r="TIU127" s="323"/>
      <c r="TIV127" s="323"/>
      <c r="TIW127" s="323"/>
      <c r="TIX127" s="323"/>
      <c r="TIY127" s="323"/>
      <c r="TIZ127" s="323"/>
      <c r="TJA127" s="323"/>
      <c r="TJB127" s="323"/>
      <c r="TJC127" s="323"/>
      <c r="TJD127" s="323"/>
      <c r="TJE127" s="323"/>
      <c r="TJF127" s="323"/>
      <c r="TJG127" s="323"/>
      <c r="TJH127" s="323"/>
      <c r="TJI127" s="323"/>
      <c r="TJJ127" s="323"/>
      <c r="TJK127" s="323"/>
      <c r="TJL127" s="323"/>
      <c r="TJM127" s="323"/>
      <c r="TJN127" s="323"/>
      <c r="TJO127" s="323"/>
      <c r="TJP127" s="323"/>
      <c r="TJQ127" s="323"/>
      <c r="TJR127" s="323"/>
      <c r="TJS127" s="323"/>
      <c r="TJT127" s="323"/>
      <c r="TJU127" s="323"/>
      <c r="TJV127" s="323"/>
      <c r="TJW127" s="323"/>
      <c r="TJX127" s="323"/>
      <c r="TJY127" s="323"/>
      <c r="TJZ127" s="323"/>
      <c r="TKA127" s="323"/>
      <c r="TKB127" s="323"/>
      <c r="TKC127" s="323"/>
      <c r="TKD127" s="323"/>
      <c r="TKE127" s="323"/>
      <c r="TKF127" s="323"/>
      <c r="TKG127" s="323"/>
      <c r="TKH127" s="323"/>
      <c r="TKI127" s="323"/>
      <c r="TKJ127" s="323"/>
      <c r="TKK127" s="323"/>
      <c r="TKL127" s="323"/>
      <c r="TKM127" s="323"/>
      <c r="TKN127" s="323"/>
      <c r="TKO127" s="323"/>
      <c r="TKP127" s="323"/>
      <c r="TKQ127" s="323"/>
      <c r="TKR127" s="323"/>
      <c r="TKS127" s="323"/>
      <c r="TKT127" s="323"/>
      <c r="TKU127" s="323"/>
      <c r="TKV127" s="323"/>
      <c r="TKW127" s="323"/>
      <c r="TKX127" s="323"/>
      <c r="TKY127" s="323"/>
      <c r="TKZ127" s="323"/>
      <c r="TLA127" s="323"/>
      <c r="TLB127" s="323"/>
      <c r="TLC127" s="323"/>
      <c r="TLD127" s="323"/>
      <c r="TLE127" s="323"/>
      <c r="TLF127" s="323"/>
      <c r="TLG127" s="323"/>
      <c r="TLH127" s="323"/>
      <c r="TLI127" s="323"/>
      <c r="TLJ127" s="323"/>
      <c r="TLK127" s="323"/>
      <c r="TLL127" s="323"/>
      <c r="TLM127" s="323"/>
      <c r="TLN127" s="323"/>
      <c r="TLO127" s="323"/>
      <c r="TLP127" s="323"/>
      <c r="TLQ127" s="323"/>
      <c r="TLR127" s="323"/>
      <c r="TLS127" s="323"/>
      <c r="TLT127" s="323"/>
      <c r="TLU127" s="323"/>
      <c r="TLV127" s="323"/>
      <c r="TLW127" s="323"/>
      <c r="TLX127" s="323"/>
      <c r="TLY127" s="323"/>
      <c r="TLZ127" s="323"/>
      <c r="TMA127" s="323"/>
      <c r="TMB127" s="323"/>
      <c r="TMC127" s="323"/>
      <c r="TMD127" s="323"/>
      <c r="TME127" s="323"/>
      <c r="TMF127" s="323"/>
      <c r="TMG127" s="323"/>
      <c r="TMH127" s="323"/>
      <c r="TMI127" s="323"/>
      <c r="TMJ127" s="323"/>
      <c r="TMK127" s="323"/>
      <c r="TML127" s="323"/>
      <c r="TMM127" s="323"/>
      <c r="TMN127" s="323"/>
      <c r="TMO127" s="323"/>
      <c r="TMP127" s="323"/>
      <c r="TMQ127" s="323"/>
      <c r="TMR127" s="323"/>
      <c r="TMS127" s="323"/>
      <c r="TMT127" s="323"/>
      <c r="TMU127" s="323"/>
      <c r="TMV127" s="323"/>
      <c r="TMW127" s="323"/>
      <c r="TMX127" s="323"/>
      <c r="TMY127" s="323"/>
      <c r="TMZ127" s="323"/>
      <c r="TNA127" s="323"/>
      <c r="TNB127" s="323"/>
      <c r="TNC127" s="323"/>
      <c r="TND127" s="323"/>
      <c r="TNE127" s="323"/>
      <c r="TNF127" s="323"/>
      <c r="TNG127" s="323"/>
      <c r="TNH127" s="323"/>
      <c r="TNI127" s="323"/>
      <c r="TNJ127" s="323"/>
      <c r="TNK127" s="323"/>
      <c r="TNL127" s="323"/>
      <c r="TNM127" s="323"/>
      <c r="TNN127" s="323"/>
      <c r="TNO127" s="323"/>
      <c r="TNP127" s="323"/>
      <c r="TNQ127" s="323"/>
      <c r="TNR127" s="323"/>
      <c r="TNS127" s="323"/>
      <c r="TNT127" s="323"/>
      <c r="TNU127" s="323"/>
      <c r="TNV127" s="323"/>
      <c r="TNW127" s="323"/>
      <c r="TNX127" s="323"/>
      <c r="TNY127" s="323"/>
      <c r="TNZ127" s="323"/>
      <c r="TOA127" s="323"/>
      <c r="TOB127" s="323"/>
      <c r="TOC127" s="323"/>
      <c r="TOD127" s="323"/>
      <c r="TOE127" s="323"/>
      <c r="TOF127" s="323"/>
      <c r="TOG127" s="323"/>
      <c r="TOH127" s="323"/>
      <c r="TOI127" s="323"/>
      <c r="TOJ127" s="323"/>
      <c r="TOK127" s="323"/>
      <c r="TOL127" s="323"/>
      <c r="TOM127" s="323"/>
      <c r="TON127" s="323"/>
      <c r="TOO127" s="323"/>
      <c r="TOP127" s="323"/>
      <c r="TOQ127" s="323"/>
      <c r="TOR127" s="323"/>
      <c r="TOS127" s="323"/>
      <c r="TOT127" s="323"/>
      <c r="TOU127" s="323"/>
      <c r="TOV127" s="323"/>
      <c r="TOW127" s="323"/>
      <c r="TOX127" s="323"/>
      <c r="TOY127" s="323"/>
      <c r="TOZ127" s="323"/>
      <c r="TPA127" s="323"/>
      <c r="TPB127" s="323"/>
      <c r="TPC127" s="323"/>
      <c r="TPD127" s="323"/>
      <c r="TPE127" s="323"/>
      <c r="TPF127" s="323"/>
      <c r="TPG127" s="323"/>
      <c r="TPH127" s="323"/>
      <c r="TPI127" s="323"/>
      <c r="TPJ127" s="323"/>
      <c r="TPK127" s="323"/>
      <c r="TPL127" s="323"/>
      <c r="TPM127" s="323"/>
      <c r="TPN127" s="323"/>
      <c r="TPO127" s="323"/>
      <c r="TPP127" s="323"/>
      <c r="TPQ127" s="323"/>
      <c r="TPR127" s="323"/>
      <c r="TPS127" s="323"/>
      <c r="TPT127" s="323"/>
      <c r="TPU127" s="323"/>
      <c r="TPV127" s="323"/>
      <c r="TPW127" s="323"/>
      <c r="TPX127" s="323"/>
      <c r="TPY127" s="323"/>
      <c r="TPZ127" s="323"/>
      <c r="TQA127" s="323"/>
      <c r="TQB127" s="323"/>
      <c r="TQC127" s="323"/>
      <c r="TQD127" s="323"/>
      <c r="TQE127" s="323"/>
      <c r="TQF127" s="323"/>
      <c r="TQG127" s="323"/>
      <c r="TQH127" s="323"/>
      <c r="TQI127" s="323"/>
      <c r="TQJ127" s="323"/>
      <c r="TQK127" s="323"/>
      <c r="TQL127" s="323"/>
      <c r="TQM127" s="323"/>
      <c r="TQN127" s="323"/>
      <c r="TQO127" s="323"/>
      <c r="TQP127" s="323"/>
      <c r="TQQ127" s="323"/>
      <c r="TQR127" s="323"/>
      <c r="TQS127" s="323"/>
      <c r="TQT127" s="323"/>
      <c r="TQU127" s="323"/>
      <c r="TQV127" s="323"/>
      <c r="TQW127" s="323"/>
      <c r="TQX127" s="323"/>
      <c r="TQY127" s="323"/>
      <c r="TQZ127" s="323"/>
      <c r="TRA127" s="323"/>
      <c r="TRB127" s="323"/>
      <c r="TRC127" s="323"/>
      <c r="TRD127" s="323"/>
      <c r="TRE127" s="323"/>
      <c r="TRF127" s="323"/>
      <c r="TRG127" s="323"/>
      <c r="TRH127" s="323"/>
      <c r="TRI127" s="323"/>
      <c r="TRJ127" s="323"/>
      <c r="TRK127" s="323"/>
      <c r="TRL127" s="323"/>
      <c r="TRM127" s="323"/>
      <c r="TRN127" s="323"/>
      <c r="TRO127" s="323"/>
      <c r="TRP127" s="323"/>
      <c r="TRQ127" s="323"/>
      <c r="TRR127" s="323"/>
      <c r="TRS127" s="323"/>
      <c r="TRT127" s="323"/>
      <c r="TRU127" s="323"/>
      <c r="TRV127" s="323"/>
      <c r="TRW127" s="323"/>
      <c r="TRX127" s="323"/>
      <c r="TRY127" s="323"/>
      <c r="TRZ127" s="323"/>
      <c r="TSA127" s="323"/>
      <c r="TSB127" s="323"/>
      <c r="TSC127" s="323"/>
      <c r="TSD127" s="323"/>
      <c r="TSE127" s="323"/>
      <c r="TSF127" s="323"/>
      <c r="TSG127" s="323"/>
      <c r="TSH127" s="323"/>
      <c r="TSI127" s="323"/>
      <c r="TSJ127" s="323"/>
      <c r="TSK127" s="323"/>
      <c r="TSL127" s="323"/>
      <c r="TSM127" s="323"/>
      <c r="TSN127" s="323"/>
      <c r="TSO127" s="323"/>
      <c r="TSP127" s="323"/>
      <c r="TSQ127" s="323"/>
      <c r="TSR127" s="323"/>
      <c r="TSS127" s="323"/>
      <c r="TST127" s="323"/>
      <c r="TSU127" s="323"/>
      <c r="TSV127" s="323"/>
      <c r="TSW127" s="323"/>
      <c r="TSX127" s="323"/>
      <c r="TSY127" s="323"/>
      <c r="TSZ127" s="323"/>
      <c r="TTA127" s="323"/>
      <c r="TTB127" s="323"/>
      <c r="TTC127" s="323"/>
      <c r="TTD127" s="323"/>
      <c r="TTE127" s="323"/>
      <c r="TTF127" s="323"/>
      <c r="TTG127" s="323"/>
      <c r="TTH127" s="323"/>
      <c r="TTI127" s="323"/>
      <c r="TTJ127" s="323"/>
      <c r="TTK127" s="323"/>
      <c r="TTL127" s="323"/>
      <c r="TTM127" s="323"/>
      <c r="TTN127" s="323"/>
      <c r="TTO127" s="323"/>
      <c r="TTP127" s="323"/>
      <c r="TTQ127" s="323"/>
      <c r="TTR127" s="323"/>
      <c r="TTS127" s="323"/>
      <c r="TTT127" s="323"/>
      <c r="TTU127" s="323"/>
      <c r="TTV127" s="323"/>
      <c r="TTW127" s="323"/>
      <c r="TTX127" s="323"/>
      <c r="TTY127" s="323"/>
      <c r="TTZ127" s="323"/>
      <c r="TUA127" s="323"/>
      <c r="TUB127" s="323"/>
      <c r="TUC127" s="323"/>
      <c r="TUD127" s="323"/>
      <c r="TUE127" s="323"/>
      <c r="TUF127" s="323"/>
      <c r="TUG127" s="323"/>
      <c r="TUH127" s="323"/>
      <c r="TUI127" s="323"/>
      <c r="TUJ127" s="323"/>
      <c r="TUK127" s="323"/>
      <c r="TUL127" s="323"/>
      <c r="TUM127" s="323"/>
      <c r="TUN127" s="323"/>
      <c r="TUO127" s="323"/>
      <c r="TUP127" s="323"/>
      <c r="TUQ127" s="323"/>
      <c r="TUR127" s="323"/>
      <c r="TUS127" s="323"/>
      <c r="TUT127" s="323"/>
      <c r="TUU127" s="323"/>
      <c r="TUV127" s="323"/>
      <c r="TUW127" s="323"/>
      <c r="TUX127" s="323"/>
      <c r="TUY127" s="323"/>
      <c r="TUZ127" s="323"/>
      <c r="TVA127" s="323"/>
      <c r="TVB127" s="323"/>
      <c r="TVC127" s="323"/>
      <c r="TVD127" s="323"/>
      <c r="TVE127" s="323"/>
      <c r="TVF127" s="323"/>
      <c r="TVG127" s="323"/>
      <c r="TVH127" s="323"/>
      <c r="TVI127" s="323"/>
      <c r="TVJ127" s="323"/>
      <c r="TVK127" s="323"/>
      <c r="TVL127" s="323"/>
      <c r="TVM127" s="323"/>
      <c r="TVN127" s="323"/>
      <c r="TVO127" s="323"/>
      <c r="TVP127" s="323"/>
      <c r="TVQ127" s="323"/>
      <c r="TVR127" s="323"/>
      <c r="TVS127" s="323"/>
      <c r="TVT127" s="323"/>
      <c r="TVU127" s="323"/>
      <c r="TVV127" s="323"/>
      <c r="TVW127" s="323"/>
      <c r="TVX127" s="323"/>
      <c r="TVY127" s="323"/>
      <c r="TVZ127" s="323"/>
      <c r="TWA127" s="323"/>
      <c r="TWB127" s="323"/>
      <c r="TWC127" s="323"/>
      <c r="TWD127" s="323"/>
      <c r="TWE127" s="323"/>
      <c r="TWF127" s="323"/>
      <c r="TWG127" s="323"/>
      <c r="TWH127" s="323"/>
      <c r="TWI127" s="323"/>
      <c r="TWJ127" s="323"/>
      <c r="TWK127" s="323"/>
      <c r="TWL127" s="323"/>
      <c r="TWM127" s="323"/>
      <c r="TWN127" s="323"/>
      <c r="TWO127" s="323"/>
      <c r="TWP127" s="323"/>
      <c r="TWQ127" s="323"/>
      <c r="TWR127" s="323"/>
      <c r="TWS127" s="323"/>
      <c r="TWT127" s="323"/>
      <c r="TWU127" s="323"/>
      <c r="TWV127" s="323"/>
      <c r="TWW127" s="323"/>
      <c r="TWX127" s="323"/>
      <c r="TWY127" s="323"/>
      <c r="TWZ127" s="323"/>
      <c r="TXA127" s="323"/>
      <c r="TXB127" s="323"/>
      <c r="TXC127" s="323"/>
      <c r="TXD127" s="323"/>
      <c r="TXE127" s="323"/>
      <c r="TXF127" s="323"/>
      <c r="TXG127" s="323"/>
      <c r="TXH127" s="323"/>
      <c r="TXI127" s="323"/>
      <c r="TXJ127" s="323"/>
      <c r="TXK127" s="323"/>
      <c r="TXL127" s="323"/>
      <c r="TXM127" s="323"/>
      <c r="TXN127" s="323"/>
      <c r="TXO127" s="323"/>
      <c r="TXP127" s="323"/>
      <c r="TXQ127" s="323"/>
      <c r="TXR127" s="323"/>
      <c r="TXS127" s="323"/>
      <c r="TXT127" s="323"/>
      <c r="TXU127" s="323"/>
      <c r="TXV127" s="323"/>
      <c r="TXW127" s="323"/>
      <c r="TXX127" s="323"/>
      <c r="TXY127" s="323"/>
      <c r="TXZ127" s="323"/>
      <c r="TYA127" s="323"/>
      <c r="TYB127" s="323"/>
      <c r="TYC127" s="323"/>
      <c r="TYD127" s="323"/>
      <c r="TYE127" s="323"/>
      <c r="TYF127" s="323"/>
      <c r="TYG127" s="323"/>
      <c r="TYH127" s="323"/>
      <c r="TYI127" s="323"/>
      <c r="TYJ127" s="323"/>
      <c r="TYK127" s="323"/>
      <c r="TYL127" s="323"/>
      <c r="TYM127" s="323"/>
      <c r="TYN127" s="323"/>
      <c r="TYO127" s="323"/>
      <c r="TYP127" s="323"/>
      <c r="TYQ127" s="323"/>
      <c r="TYR127" s="323"/>
      <c r="TYS127" s="323"/>
      <c r="TYT127" s="323"/>
      <c r="TYU127" s="323"/>
      <c r="TYV127" s="323"/>
      <c r="TYW127" s="323"/>
      <c r="TYX127" s="323"/>
      <c r="TYY127" s="323"/>
      <c r="TYZ127" s="323"/>
      <c r="TZA127" s="323"/>
      <c r="TZB127" s="323"/>
      <c r="TZC127" s="323"/>
      <c r="TZD127" s="323"/>
      <c r="TZE127" s="323"/>
      <c r="TZF127" s="323"/>
      <c r="TZG127" s="323"/>
      <c r="TZH127" s="323"/>
      <c r="TZI127" s="323"/>
      <c r="TZJ127" s="323"/>
      <c r="TZK127" s="323"/>
      <c r="TZL127" s="323"/>
      <c r="TZM127" s="323"/>
      <c r="TZN127" s="323"/>
      <c r="TZO127" s="323"/>
      <c r="TZP127" s="323"/>
      <c r="TZQ127" s="323"/>
      <c r="TZR127" s="323"/>
      <c r="TZS127" s="323"/>
      <c r="TZT127" s="323"/>
      <c r="TZU127" s="323"/>
      <c r="TZV127" s="323"/>
      <c r="TZW127" s="323"/>
      <c r="TZX127" s="323"/>
      <c r="TZY127" s="323"/>
      <c r="TZZ127" s="323"/>
      <c r="UAA127" s="323"/>
      <c r="UAB127" s="323"/>
      <c r="UAC127" s="323"/>
      <c r="UAD127" s="323"/>
      <c r="UAE127" s="323"/>
      <c r="UAF127" s="323"/>
      <c r="UAG127" s="323"/>
      <c r="UAH127" s="323"/>
      <c r="UAI127" s="323"/>
      <c r="UAJ127" s="323"/>
      <c r="UAK127" s="323"/>
      <c r="UAL127" s="323"/>
      <c r="UAM127" s="323"/>
      <c r="UAN127" s="323"/>
      <c r="UAO127" s="323"/>
      <c r="UAP127" s="323"/>
      <c r="UAQ127" s="323"/>
      <c r="UAR127" s="323"/>
      <c r="UAS127" s="323"/>
      <c r="UAT127" s="323"/>
      <c r="UAU127" s="323"/>
      <c r="UAV127" s="323"/>
      <c r="UAW127" s="323"/>
      <c r="UAX127" s="323"/>
      <c r="UAY127" s="323"/>
      <c r="UAZ127" s="323"/>
      <c r="UBA127" s="323"/>
      <c r="UBB127" s="323"/>
      <c r="UBC127" s="323"/>
      <c r="UBD127" s="323"/>
      <c r="UBE127" s="323"/>
      <c r="UBF127" s="323"/>
      <c r="UBG127" s="323"/>
      <c r="UBH127" s="323"/>
      <c r="UBI127" s="323"/>
      <c r="UBJ127" s="323"/>
      <c r="UBK127" s="323"/>
      <c r="UBL127" s="323"/>
      <c r="UBM127" s="323"/>
      <c r="UBN127" s="323"/>
      <c r="UBO127" s="323"/>
      <c r="UBP127" s="323"/>
      <c r="UBQ127" s="323"/>
      <c r="UBR127" s="323"/>
      <c r="UBS127" s="323"/>
      <c r="UBT127" s="323"/>
      <c r="UBU127" s="323"/>
      <c r="UBV127" s="323"/>
      <c r="UBW127" s="323"/>
      <c r="UBX127" s="323"/>
      <c r="UBY127" s="323"/>
      <c r="UBZ127" s="323"/>
      <c r="UCA127" s="323"/>
      <c r="UCB127" s="323"/>
      <c r="UCC127" s="323"/>
      <c r="UCD127" s="323"/>
      <c r="UCE127" s="323"/>
      <c r="UCF127" s="323"/>
      <c r="UCG127" s="323"/>
      <c r="UCH127" s="323"/>
      <c r="UCI127" s="323"/>
      <c r="UCJ127" s="323"/>
      <c r="UCK127" s="323"/>
      <c r="UCL127" s="323"/>
      <c r="UCM127" s="323"/>
      <c r="UCN127" s="323"/>
      <c r="UCO127" s="323"/>
      <c r="UCP127" s="323"/>
      <c r="UCQ127" s="323"/>
      <c r="UCR127" s="323"/>
      <c r="UCS127" s="323"/>
      <c r="UCT127" s="323"/>
      <c r="UCU127" s="323"/>
      <c r="UCV127" s="323"/>
      <c r="UCW127" s="323"/>
      <c r="UCX127" s="323"/>
      <c r="UCY127" s="323"/>
      <c r="UCZ127" s="323"/>
      <c r="UDA127" s="323"/>
      <c r="UDB127" s="323"/>
      <c r="UDC127" s="323"/>
      <c r="UDD127" s="323"/>
      <c r="UDE127" s="323"/>
      <c r="UDF127" s="323"/>
      <c r="UDG127" s="323"/>
      <c r="UDH127" s="323"/>
      <c r="UDI127" s="323"/>
      <c r="UDJ127" s="323"/>
      <c r="UDK127" s="323"/>
      <c r="UDL127" s="323"/>
      <c r="UDM127" s="323"/>
      <c r="UDN127" s="323"/>
      <c r="UDO127" s="323"/>
      <c r="UDP127" s="323"/>
      <c r="UDQ127" s="323"/>
      <c r="UDR127" s="323"/>
      <c r="UDS127" s="323"/>
      <c r="UDT127" s="323"/>
      <c r="UDU127" s="323"/>
      <c r="UDV127" s="323"/>
      <c r="UDW127" s="323"/>
      <c r="UDX127" s="323"/>
      <c r="UDY127" s="323"/>
      <c r="UDZ127" s="323"/>
      <c r="UEA127" s="323"/>
      <c r="UEB127" s="323"/>
      <c r="UEC127" s="323"/>
      <c r="UED127" s="323"/>
      <c r="UEE127" s="323"/>
      <c r="UEF127" s="323"/>
      <c r="UEG127" s="323"/>
      <c r="UEH127" s="323"/>
      <c r="UEI127" s="323"/>
      <c r="UEJ127" s="323"/>
      <c r="UEK127" s="323"/>
      <c r="UEL127" s="323"/>
      <c r="UEM127" s="323"/>
      <c r="UEN127" s="323"/>
      <c r="UEO127" s="323"/>
      <c r="UEP127" s="323"/>
      <c r="UEQ127" s="323"/>
      <c r="UER127" s="323"/>
      <c r="UES127" s="323"/>
      <c r="UET127" s="323"/>
      <c r="UEU127" s="323"/>
      <c r="UEV127" s="323"/>
      <c r="UEW127" s="323"/>
      <c r="UEX127" s="323"/>
      <c r="UEY127" s="323"/>
      <c r="UEZ127" s="323"/>
      <c r="UFA127" s="323"/>
      <c r="UFB127" s="323"/>
      <c r="UFC127" s="323"/>
      <c r="UFD127" s="323"/>
      <c r="UFE127" s="323"/>
      <c r="UFF127" s="323"/>
      <c r="UFG127" s="323"/>
      <c r="UFH127" s="323"/>
      <c r="UFI127" s="323"/>
      <c r="UFJ127" s="323"/>
      <c r="UFK127" s="323"/>
      <c r="UFL127" s="323"/>
      <c r="UFM127" s="323"/>
      <c r="UFN127" s="323"/>
      <c r="UFO127" s="323"/>
      <c r="UFP127" s="323"/>
      <c r="UFQ127" s="323"/>
      <c r="UFR127" s="323"/>
      <c r="UFS127" s="323"/>
      <c r="UFT127" s="323"/>
      <c r="UFU127" s="323"/>
      <c r="UFV127" s="323"/>
      <c r="UFW127" s="323"/>
      <c r="UFX127" s="323"/>
      <c r="UFY127" s="323"/>
      <c r="UFZ127" s="323"/>
      <c r="UGA127" s="323"/>
      <c r="UGB127" s="323"/>
      <c r="UGC127" s="323"/>
      <c r="UGD127" s="323"/>
      <c r="UGE127" s="323"/>
      <c r="UGF127" s="323"/>
      <c r="UGG127" s="323"/>
      <c r="UGH127" s="323"/>
      <c r="UGI127" s="323"/>
      <c r="UGJ127" s="323"/>
      <c r="UGK127" s="323"/>
      <c r="UGL127" s="323"/>
      <c r="UGM127" s="323"/>
      <c r="UGN127" s="323"/>
      <c r="UGO127" s="323"/>
      <c r="UGP127" s="323"/>
      <c r="UGQ127" s="323"/>
      <c r="UGR127" s="323"/>
      <c r="UGS127" s="323"/>
      <c r="UGT127" s="323"/>
      <c r="UGU127" s="323"/>
      <c r="UGV127" s="323"/>
      <c r="UGW127" s="323"/>
      <c r="UGX127" s="323"/>
      <c r="UGY127" s="323"/>
      <c r="UGZ127" s="323"/>
      <c r="UHA127" s="323"/>
      <c r="UHB127" s="323"/>
      <c r="UHC127" s="323"/>
      <c r="UHD127" s="323"/>
      <c r="UHE127" s="323"/>
      <c r="UHF127" s="323"/>
      <c r="UHG127" s="323"/>
      <c r="UHH127" s="323"/>
      <c r="UHI127" s="323"/>
      <c r="UHJ127" s="323"/>
      <c r="UHK127" s="323"/>
      <c r="UHL127" s="323"/>
      <c r="UHM127" s="323"/>
      <c r="UHN127" s="323"/>
      <c r="UHO127" s="323"/>
      <c r="UHP127" s="323"/>
      <c r="UHQ127" s="323"/>
      <c r="UHR127" s="323"/>
      <c r="UHS127" s="323"/>
      <c r="UHT127" s="323"/>
      <c r="UHU127" s="323"/>
      <c r="UHV127" s="323"/>
      <c r="UHW127" s="323"/>
      <c r="UHX127" s="323"/>
      <c r="UHY127" s="323"/>
      <c r="UHZ127" s="323"/>
      <c r="UIA127" s="323"/>
      <c r="UIB127" s="323"/>
      <c r="UIC127" s="323"/>
      <c r="UID127" s="323"/>
      <c r="UIE127" s="323"/>
      <c r="UIF127" s="323"/>
      <c r="UIG127" s="323"/>
      <c r="UIH127" s="323"/>
      <c r="UII127" s="323"/>
      <c r="UIJ127" s="323"/>
      <c r="UIK127" s="323"/>
      <c r="UIL127" s="323"/>
      <c r="UIM127" s="323"/>
      <c r="UIN127" s="323"/>
      <c r="UIO127" s="323"/>
      <c r="UIP127" s="323"/>
      <c r="UIQ127" s="323"/>
      <c r="UIR127" s="323"/>
      <c r="UIS127" s="323"/>
      <c r="UIT127" s="323"/>
      <c r="UIU127" s="323"/>
      <c r="UIV127" s="323"/>
      <c r="UIW127" s="323"/>
      <c r="UIX127" s="323"/>
      <c r="UIY127" s="323"/>
      <c r="UIZ127" s="323"/>
      <c r="UJA127" s="323"/>
      <c r="UJB127" s="323"/>
      <c r="UJC127" s="323"/>
      <c r="UJD127" s="323"/>
      <c r="UJE127" s="323"/>
      <c r="UJF127" s="323"/>
      <c r="UJG127" s="323"/>
      <c r="UJH127" s="323"/>
      <c r="UJI127" s="323"/>
      <c r="UJJ127" s="323"/>
      <c r="UJK127" s="323"/>
      <c r="UJL127" s="323"/>
      <c r="UJM127" s="323"/>
      <c r="UJN127" s="323"/>
      <c r="UJO127" s="323"/>
      <c r="UJP127" s="323"/>
      <c r="UJQ127" s="323"/>
      <c r="UJR127" s="323"/>
      <c r="UJS127" s="323"/>
      <c r="UJT127" s="323"/>
      <c r="UJU127" s="323"/>
      <c r="UJV127" s="323"/>
      <c r="UJW127" s="323"/>
      <c r="UJX127" s="323"/>
      <c r="UJY127" s="323"/>
      <c r="UJZ127" s="323"/>
      <c r="UKA127" s="323"/>
      <c r="UKB127" s="323"/>
      <c r="UKC127" s="323"/>
      <c r="UKD127" s="323"/>
      <c r="UKE127" s="323"/>
      <c r="UKF127" s="323"/>
      <c r="UKG127" s="323"/>
      <c r="UKH127" s="323"/>
      <c r="UKI127" s="323"/>
      <c r="UKJ127" s="323"/>
      <c r="UKK127" s="323"/>
      <c r="UKL127" s="323"/>
      <c r="UKM127" s="323"/>
      <c r="UKN127" s="323"/>
      <c r="UKO127" s="323"/>
      <c r="UKP127" s="323"/>
      <c r="UKQ127" s="323"/>
      <c r="UKR127" s="323"/>
      <c r="UKS127" s="323"/>
      <c r="UKT127" s="323"/>
      <c r="UKU127" s="323"/>
      <c r="UKV127" s="323"/>
      <c r="UKW127" s="323"/>
      <c r="UKX127" s="323"/>
      <c r="UKY127" s="323"/>
      <c r="UKZ127" s="323"/>
      <c r="ULA127" s="323"/>
      <c r="ULB127" s="323"/>
      <c r="ULC127" s="323"/>
      <c r="ULD127" s="323"/>
      <c r="ULE127" s="323"/>
      <c r="ULF127" s="323"/>
      <c r="ULG127" s="323"/>
      <c r="ULH127" s="323"/>
      <c r="ULI127" s="323"/>
      <c r="ULJ127" s="323"/>
      <c r="ULK127" s="323"/>
      <c r="ULL127" s="323"/>
      <c r="ULM127" s="323"/>
      <c r="ULN127" s="323"/>
      <c r="ULO127" s="323"/>
      <c r="ULP127" s="323"/>
      <c r="ULQ127" s="323"/>
      <c r="ULR127" s="323"/>
      <c r="ULS127" s="323"/>
      <c r="ULT127" s="323"/>
      <c r="ULU127" s="323"/>
      <c r="ULV127" s="323"/>
      <c r="ULW127" s="323"/>
      <c r="ULX127" s="323"/>
      <c r="ULY127" s="323"/>
      <c r="ULZ127" s="323"/>
      <c r="UMA127" s="323"/>
      <c r="UMB127" s="323"/>
      <c r="UMC127" s="323"/>
      <c r="UMD127" s="323"/>
      <c r="UME127" s="323"/>
      <c r="UMF127" s="323"/>
      <c r="UMG127" s="323"/>
      <c r="UMH127" s="323"/>
      <c r="UMI127" s="323"/>
      <c r="UMJ127" s="323"/>
      <c r="UMK127" s="323"/>
      <c r="UML127" s="323"/>
      <c r="UMM127" s="323"/>
      <c r="UMN127" s="323"/>
      <c r="UMO127" s="323"/>
      <c r="UMP127" s="323"/>
      <c r="UMQ127" s="323"/>
      <c r="UMR127" s="323"/>
      <c r="UMS127" s="323"/>
      <c r="UMT127" s="323"/>
      <c r="UMU127" s="323"/>
      <c r="UMV127" s="323"/>
      <c r="UMW127" s="323"/>
      <c r="UMX127" s="323"/>
      <c r="UMY127" s="323"/>
      <c r="UMZ127" s="323"/>
      <c r="UNA127" s="323"/>
      <c r="UNB127" s="323"/>
      <c r="UNC127" s="323"/>
      <c r="UND127" s="323"/>
      <c r="UNE127" s="323"/>
      <c r="UNF127" s="323"/>
      <c r="UNG127" s="323"/>
      <c r="UNH127" s="323"/>
      <c r="UNI127" s="323"/>
      <c r="UNJ127" s="323"/>
      <c r="UNK127" s="323"/>
      <c r="UNL127" s="323"/>
      <c r="UNM127" s="323"/>
      <c r="UNN127" s="323"/>
      <c r="UNO127" s="323"/>
      <c r="UNP127" s="323"/>
      <c r="UNQ127" s="323"/>
      <c r="UNR127" s="323"/>
      <c r="UNS127" s="323"/>
      <c r="UNT127" s="323"/>
      <c r="UNU127" s="323"/>
      <c r="UNV127" s="323"/>
      <c r="UNW127" s="323"/>
      <c r="UNX127" s="323"/>
      <c r="UNY127" s="323"/>
      <c r="UNZ127" s="323"/>
      <c r="UOA127" s="323"/>
      <c r="UOB127" s="323"/>
      <c r="UOC127" s="323"/>
      <c r="UOD127" s="323"/>
      <c r="UOE127" s="323"/>
      <c r="UOF127" s="323"/>
      <c r="UOG127" s="323"/>
      <c r="UOH127" s="323"/>
      <c r="UOI127" s="323"/>
      <c r="UOJ127" s="323"/>
      <c r="UOK127" s="323"/>
      <c r="UOL127" s="323"/>
      <c r="UOM127" s="323"/>
      <c r="UON127" s="323"/>
      <c r="UOO127" s="323"/>
      <c r="UOP127" s="323"/>
      <c r="UOQ127" s="323"/>
      <c r="UOR127" s="323"/>
      <c r="UOS127" s="323"/>
      <c r="UOT127" s="323"/>
      <c r="UOU127" s="323"/>
      <c r="UOV127" s="323"/>
      <c r="UOW127" s="323"/>
      <c r="UOX127" s="323"/>
      <c r="UOY127" s="323"/>
      <c r="UOZ127" s="323"/>
      <c r="UPA127" s="323"/>
      <c r="UPB127" s="323"/>
      <c r="UPC127" s="323"/>
      <c r="UPD127" s="323"/>
      <c r="UPE127" s="323"/>
      <c r="UPF127" s="323"/>
      <c r="UPG127" s="323"/>
      <c r="UPH127" s="323"/>
      <c r="UPI127" s="323"/>
      <c r="UPJ127" s="323"/>
      <c r="UPK127" s="323"/>
      <c r="UPL127" s="323"/>
      <c r="UPM127" s="323"/>
      <c r="UPN127" s="323"/>
      <c r="UPO127" s="323"/>
      <c r="UPP127" s="323"/>
      <c r="UPQ127" s="323"/>
      <c r="UPR127" s="323"/>
      <c r="UPS127" s="323"/>
      <c r="UPT127" s="323"/>
      <c r="UPU127" s="323"/>
      <c r="UPV127" s="323"/>
      <c r="UPW127" s="323"/>
      <c r="UPX127" s="323"/>
      <c r="UPY127" s="323"/>
      <c r="UPZ127" s="323"/>
      <c r="UQA127" s="323"/>
      <c r="UQB127" s="323"/>
      <c r="UQC127" s="323"/>
      <c r="UQD127" s="323"/>
      <c r="UQE127" s="323"/>
      <c r="UQF127" s="323"/>
      <c r="UQG127" s="323"/>
      <c r="UQH127" s="323"/>
      <c r="UQI127" s="323"/>
      <c r="UQJ127" s="323"/>
      <c r="UQK127" s="323"/>
      <c r="UQL127" s="323"/>
      <c r="UQM127" s="323"/>
      <c r="UQN127" s="323"/>
      <c r="UQO127" s="323"/>
      <c r="UQP127" s="323"/>
      <c r="UQQ127" s="323"/>
      <c r="UQR127" s="323"/>
      <c r="UQS127" s="323"/>
      <c r="UQT127" s="323"/>
      <c r="UQU127" s="323"/>
      <c r="UQV127" s="323"/>
      <c r="UQW127" s="323"/>
      <c r="UQX127" s="323"/>
      <c r="UQY127" s="323"/>
      <c r="UQZ127" s="323"/>
      <c r="URA127" s="323"/>
      <c r="URB127" s="323"/>
      <c r="URC127" s="323"/>
      <c r="URD127" s="323"/>
      <c r="URE127" s="323"/>
      <c r="URF127" s="323"/>
      <c r="URG127" s="323"/>
      <c r="URH127" s="323"/>
      <c r="URI127" s="323"/>
      <c r="URJ127" s="323"/>
      <c r="URK127" s="323"/>
      <c r="URL127" s="323"/>
      <c r="URM127" s="323"/>
      <c r="URN127" s="323"/>
      <c r="URO127" s="323"/>
      <c r="URP127" s="323"/>
      <c r="URQ127" s="323"/>
      <c r="URR127" s="323"/>
      <c r="URS127" s="323"/>
      <c r="URT127" s="323"/>
      <c r="URU127" s="323"/>
      <c r="URV127" s="323"/>
      <c r="URW127" s="323"/>
      <c r="URX127" s="323"/>
      <c r="URY127" s="323"/>
      <c r="URZ127" s="323"/>
      <c r="USA127" s="323"/>
      <c r="USB127" s="323"/>
      <c r="USC127" s="323"/>
      <c r="USD127" s="323"/>
      <c r="USE127" s="323"/>
      <c r="USF127" s="323"/>
      <c r="USG127" s="323"/>
      <c r="USH127" s="323"/>
      <c r="USI127" s="323"/>
      <c r="USJ127" s="323"/>
      <c r="USK127" s="323"/>
      <c r="USL127" s="323"/>
      <c r="USM127" s="323"/>
      <c r="USN127" s="323"/>
      <c r="USO127" s="323"/>
      <c r="USP127" s="323"/>
      <c r="USQ127" s="323"/>
      <c r="USR127" s="323"/>
      <c r="USS127" s="323"/>
      <c r="UST127" s="323"/>
      <c r="USU127" s="323"/>
      <c r="USV127" s="323"/>
      <c r="USW127" s="323"/>
      <c r="USX127" s="323"/>
      <c r="USY127" s="323"/>
      <c r="USZ127" s="323"/>
      <c r="UTA127" s="323"/>
      <c r="UTB127" s="323"/>
      <c r="UTC127" s="323"/>
      <c r="UTD127" s="323"/>
      <c r="UTE127" s="323"/>
      <c r="UTF127" s="323"/>
      <c r="UTG127" s="323"/>
      <c r="UTH127" s="323"/>
      <c r="UTI127" s="323"/>
      <c r="UTJ127" s="323"/>
      <c r="UTK127" s="323"/>
      <c r="UTL127" s="323"/>
      <c r="UTM127" s="323"/>
      <c r="UTN127" s="323"/>
      <c r="UTO127" s="323"/>
      <c r="UTP127" s="323"/>
      <c r="UTQ127" s="323"/>
      <c r="UTR127" s="323"/>
      <c r="UTS127" s="323"/>
      <c r="UTT127" s="323"/>
      <c r="UTU127" s="323"/>
      <c r="UTV127" s="323"/>
      <c r="UTW127" s="323"/>
      <c r="UTX127" s="323"/>
      <c r="UTY127" s="323"/>
      <c r="UTZ127" s="323"/>
      <c r="UUA127" s="323"/>
      <c r="UUB127" s="323"/>
      <c r="UUC127" s="323"/>
      <c r="UUD127" s="323"/>
      <c r="UUE127" s="323"/>
      <c r="UUF127" s="323"/>
      <c r="UUG127" s="323"/>
      <c r="UUH127" s="323"/>
      <c r="UUI127" s="323"/>
      <c r="UUJ127" s="323"/>
      <c r="UUK127" s="323"/>
      <c r="UUL127" s="323"/>
      <c r="UUM127" s="323"/>
      <c r="UUN127" s="323"/>
      <c r="UUO127" s="323"/>
      <c r="UUP127" s="323"/>
      <c r="UUQ127" s="323"/>
      <c r="UUR127" s="323"/>
      <c r="UUS127" s="323"/>
      <c r="UUT127" s="323"/>
      <c r="UUU127" s="323"/>
      <c r="UUV127" s="323"/>
      <c r="UUW127" s="323"/>
      <c r="UUX127" s="323"/>
      <c r="UUY127" s="323"/>
      <c r="UUZ127" s="323"/>
      <c r="UVA127" s="323"/>
      <c r="UVB127" s="323"/>
      <c r="UVC127" s="323"/>
      <c r="UVD127" s="323"/>
      <c r="UVE127" s="323"/>
      <c r="UVF127" s="323"/>
      <c r="UVG127" s="323"/>
      <c r="UVH127" s="323"/>
      <c r="UVI127" s="323"/>
      <c r="UVJ127" s="323"/>
      <c r="UVK127" s="323"/>
      <c r="UVL127" s="323"/>
      <c r="UVM127" s="323"/>
      <c r="UVN127" s="323"/>
      <c r="UVO127" s="323"/>
      <c r="UVP127" s="323"/>
      <c r="UVQ127" s="323"/>
      <c r="UVR127" s="323"/>
      <c r="UVS127" s="323"/>
      <c r="UVT127" s="323"/>
      <c r="UVU127" s="323"/>
      <c r="UVV127" s="323"/>
      <c r="UVW127" s="323"/>
      <c r="UVX127" s="323"/>
      <c r="UVY127" s="323"/>
      <c r="UVZ127" s="323"/>
      <c r="UWA127" s="323"/>
      <c r="UWB127" s="323"/>
      <c r="UWC127" s="323"/>
      <c r="UWD127" s="323"/>
      <c r="UWE127" s="323"/>
      <c r="UWF127" s="323"/>
      <c r="UWG127" s="323"/>
      <c r="UWH127" s="323"/>
      <c r="UWI127" s="323"/>
      <c r="UWJ127" s="323"/>
      <c r="UWK127" s="323"/>
      <c r="UWL127" s="323"/>
      <c r="UWM127" s="323"/>
      <c r="UWN127" s="323"/>
      <c r="UWO127" s="323"/>
      <c r="UWP127" s="323"/>
      <c r="UWQ127" s="323"/>
      <c r="UWR127" s="323"/>
      <c r="UWS127" s="323"/>
      <c r="UWT127" s="323"/>
      <c r="UWU127" s="323"/>
      <c r="UWV127" s="323"/>
      <c r="UWW127" s="323"/>
      <c r="UWX127" s="323"/>
      <c r="UWY127" s="323"/>
      <c r="UWZ127" s="323"/>
      <c r="UXA127" s="323"/>
      <c r="UXB127" s="323"/>
      <c r="UXC127" s="323"/>
      <c r="UXD127" s="323"/>
      <c r="UXE127" s="323"/>
      <c r="UXF127" s="323"/>
      <c r="UXG127" s="323"/>
      <c r="UXH127" s="323"/>
      <c r="UXI127" s="323"/>
      <c r="UXJ127" s="323"/>
      <c r="UXK127" s="323"/>
      <c r="UXL127" s="323"/>
      <c r="UXM127" s="323"/>
      <c r="UXN127" s="323"/>
      <c r="UXO127" s="323"/>
      <c r="UXP127" s="323"/>
      <c r="UXQ127" s="323"/>
      <c r="UXR127" s="323"/>
      <c r="UXS127" s="323"/>
      <c r="UXT127" s="323"/>
      <c r="UXU127" s="323"/>
      <c r="UXV127" s="323"/>
      <c r="UXW127" s="323"/>
      <c r="UXX127" s="323"/>
      <c r="UXY127" s="323"/>
      <c r="UXZ127" s="323"/>
      <c r="UYA127" s="323"/>
      <c r="UYB127" s="323"/>
      <c r="UYC127" s="323"/>
      <c r="UYD127" s="323"/>
      <c r="UYE127" s="323"/>
      <c r="UYF127" s="323"/>
      <c r="UYG127" s="323"/>
      <c r="UYH127" s="323"/>
      <c r="UYI127" s="323"/>
      <c r="UYJ127" s="323"/>
      <c r="UYK127" s="323"/>
      <c r="UYL127" s="323"/>
      <c r="UYM127" s="323"/>
      <c r="UYN127" s="323"/>
      <c r="UYO127" s="323"/>
      <c r="UYP127" s="323"/>
      <c r="UYQ127" s="323"/>
      <c r="UYR127" s="323"/>
      <c r="UYS127" s="323"/>
      <c r="UYT127" s="323"/>
      <c r="UYU127" s="323"/>
      <c r="UYV127" s="323"/>
      <c r="UYW127" s="323"/>
      <c r="UYX127" s="323"/>
      <c r="UYY127" s="323"/>
      <c r="UYZ127" s="323"/>
      <c r="UZA127" s="323"/>
      <c r="UZB127" s="323"/>
      <c r="UZC127" s="323"/>
      <c r="UZD127" s="323"/>
      <c r="UZE127" s="323"/>
      <c r="UZF127" s="323"/>
      <c r="UZG127" s="323"/>
      <c r="UZH127" s="323"/>
      <c r="UZI127" s="323"/>
      <c r="UZJ127" s="323"/>
      <c r="UZK127" s="323"/>
      <c r="UZL127" s="323"/>
      <c r="UZM127" s="323"/>
      <c r="UZN127" s="323"/>
      <c r="UZO127" s="323"/>
      <c r="UZP127" s="323"/>
      <c r="UZQ127" s="323"/>
      <c r="UZR127" s="323"/>
      <c r="UZS127" s="323"/>
      <c r="UZT127" s="323"/>
      <c r="UZU127" s="323"/>
      <c r="UZV127" s="323"/>
      <c r="UZW127" s="323"/>
      <c r="UZX127" s="323"/>
      <c r="UZY127" s="323"/>
      <c r="UZZ127" s="323"/>
      <c r="VAA127" s="323"/>
      <c r="VAB127" s="323"/>
      <c r="VAC127" s="323"/>
      <c r="VAD127" s="323"/>
      <c r="VAE127" s="323"/>
      <c r="VAF127" s="323"/>
      <c r="VAG127" s="323"/>
      <c r="VAH127" s="323"/>
      <c r="VAI127" s="323"/>
      <c r="VAJ127" s="323"/>
      <c r="VAK127" s="323"/>
      <c r="VAL127" s="323"/>
      <c r="VAM127" s="323"/>
      <c r="VAN127" s="323"/>
      <c r="VAO127" s="323"/>
      <c r="VAP127" s="323"/>
      <c r="VAQ127" s="323"/>
      <c r="VAR127" s="323"/>
      <c r="VAS127" s="323"/>
      <c r="VAT127" s="323"/>
      <c r="VAU127" s="323"/>
      <c r="VAV127" s="323"/>
      <c r="VAW127" s="323"/>
      <c r="VAX127" s="323"/>
      <c r="VAY127" s="323"/>
      <c r="VAZ127" s="323"/>
      <c r="VBA127" s="323"/>
      <c r="VBB127" s="323"/>
      <c r="VBC127" s="323"/>
      <c r="VBD127" s="323"/>
      <c r="VBE127" s="323"/>
      <c r="VBF127" s="323"/>
      <c r="VBG127" s="323"/>
      <c r="VBH127" s="323"/>
      <c r="VBI127" s="323"/>
      <c r="VBJ127" s="323"/>
      <c r="VBK127" s="323"/>
      <c r="VBL127" s="323"/>
      <c r="VBM127" s="323"/>
      <c r="VBN127" s="323"/>
      <c r="VBO127" s="323"/>
      <c r="VBP127" s="323"/>
      <c r="VBQ127" s="323"/>
      <c r="VBR127" s="323"/>
      <c r="VBS127" s="323"/>
      <c r="VBT127" s="323"/>
      <c r="VBU127" s="323"/>
      <c r="VBV127" s="323"/>
      <c r="VBW127" s="323"/>
      <c r="VBX127" s="323"/>
      <c r="VBY127" s="323"/>
      <c r="VBZ127" s="323"/>
      <c r="VCA127" s="323"/>
      <c r="VCB127" s="323"/>
      <c r="VCC127" s="323"/>
      <c r="VCD127" s="323"/>
      <c r="VCE127" s="323"/>
      <c r="VCF127" s="323"/>
      <c r="VCG127" s="323"/>
      <c r="VCH127" s="323"/>
      <c r="VCI127" s="323"/>
      <c r="VCJ127" s="323"/>
      <c r="VCK127" s="323"/>
      <c r="VCL127" s="323"/>
      <c r="VCM127" s="323"/>
      <c r="VCN127" s="323"/>
      <c r="VCO127" s="323"/>
      <c r="VCP127" s="323"/>
      <c r="VCQ127" s="323"/>
      <c r="VCR127" s="323"/>
      <c r="VCS127" s="323"/>
      <c r="VCT127" s="323"/>
      <c r="VCU127" s="323"/>
      <c r="VCV127" s="323"/>
      <c r="VCW127" s="323"/>
      <c r="VCX127" s="323"/>
      <c r="VCY127" s="323"/>
      <c r="VCZ127" s="323"/>
      <c r="VDA127" s="323"/>
      <c r="VDB127" s="323"/>
      <c r="VDC127" s="323"/>
      <c r="VDD127" s="323"/>
      <c r="VDE127" s="323"/>
      <c r="VDF127" s="323"/>
      <c r="VDG127" s="323"/>
      <c r="VDH127" s="323"/>
      <c r="VDI127" s="323"/>
      <c r="VDJ127" s="323"/>
      <c r="VDK127" s="323"/>
      <c r="VDL127" s="323"/>
      <c r="VDM127" s="323"/>
      <c r="VDN127" s="323"/>
      <c r="VDO127" s="323"/>
      <c r="VDP127" s="323"/>
      <c r="VDQ127" s="323"/>
      <c r="VDR127" s="323"/>
      <c r="VDS127" s="323"/>
      <c r="VDT127" s="323"/>
      <c r="VDU127" s="323"/>
      <c r="VDV127" s="323"/>
      <c r="VDW127" s="323"/>
      <c r="VDX127" s="323"/>
      <c r="VDY127" s="323"/>
      <c r="VDZ127" s="323"/>
      <c r="VEA127" s="323"/>
      <c r="VEB127" s="323"/>
      <c r="VEC127" s="323"/>
      <c r="VED127" s="323"/>
      <c r="VEE127" s="323"/>
      <c r="VEF127" s="323"/>
      <c r="VEG127" s="323"/>
      <c r="VEH127" s="323"/>
      <c r="VEI127" s="323"/>
      <c r="VEJ127" s="323"/>
      <c r="VEK127" s="323"/>
      <c r="VEL127" s="323"/>
      <c r="VEM127" s="323"/>
      <c r="VEN127" s="323"/>
      <c r="VEO127" s="323"/>
      <c r="VEP127" s="323"/>
      <c r="VEQ127" s="323"/>
      <c r="VER127" s="323"/>
      <c r="VES127" s="323"/>
      <c r="VET127" s="323"/>
      <c r="VEU127" s="323"/>
      <c r="VEV127" s="323"/>
      <c r="VEW127" s="323"/>
      <c r="VEX127" s="323"/>
      <c r="VEY127" s="323"/>
      <c r="VEZ127" s="323"/>
      <c r="VFA127" s="323"/>
      <c r="VFB127" s="323"/>
      <c r="VFC127" s="323"/>
      <c r="VFD127" s="323"/>
      <c r="VFE127" s="323"/>
      <c r="VFF127" s="323"/>
      <c r="VFG127" s="323"/>
      <c r="VFH127" s="323"/>
      <c r="VFI127" s="323"/>
      <c r="VFJ127" s="323"/>
      <c r="VFK127" s="323"/>
      <c r="VFL127" s="323"/>
      <c r="VFM127" s="323"/>
      <c r="VFN127" s="323"/>
      <c r="VFO127" s="323"/>
      <c r="VFP127" s="323"/>
      <c r="VFQ127" s="323"/>
      <c r="VFR127" s="323"/>
      <c r="VFS127" s="323"/>
      <c r="VFT127" s="323"/>
      <c r="VFU127" s="323"/>
      <c r="VFV127" s="323"/>
      <c r="VFW127" s="323"/>
      <c r="VFX127" s="323"/>
      <c r="VFY127" s="323"/>
      <c r="VFZ127" s="323"/>
      <c r="VGA127" s="323"/>
      <c r="VGB127" s="323"/>
      <c r="VGC127" s="323"/>
      <c r="VGD127" s="323"/>
      <c r="VGE127" s="323"/>
      <c r="VGF127" s="323"/>
      <c r="VGG127" s="323"/>
      <c r="VGH127" s="323"/>
      <c r="VGI127" s="323"/>
      <c r="VGJ127" s="323"/>
      <c r="VGK127" s="323"/>
      <c r="VGL127" s="323"/>
      <c r="VGM127" s="323"/>
      <c r="VGN127" s="323"/>
      <c r="VGO127" s="323"/>
      <c r="VGP127" s="323"/>
      <c r="VGQ127" s="323"/>
      <c r="VGR127" s="323"/>
      <c r="VGS127" s="323"/>
      <c r="VGT127" s="323"/>
      <c r="VGU127" s="323"/>
      <c r="VGV127" s="323"/>
      <c r="VGW127" s="323"/>
      <c r="VGX127" s="323"/>
      <c r="VGY127" s="323"/>
      <c r="VGZ127" s="323"/>
      <c r="VHA127" s="323"/>
      <c r="VHB127" s="323"/>
      <c r="VHC127" s="323"/>
      <c r="VHD127" s="323"/>
      <c r="VHE127" s="323"/>
      <c r="VHF127" s="323"/>
      <c r="VHG127" s="323"/>
      <c r="VHH127" s="323"/>
      <c r="VHI127" s="323"/>
      <c r="VHJ127" s="323"/>
      <c r="VHK127" s="323"/>
      <c r="VHL127" s="323"/>
      <c r="VHM127" s="323"/>
      <c r="VHN127" s="323"/>
      <c r="VHO127" s="323"/>
      <c r="VHP127" s="323"/>
      <c r="VHQ127" s="323"/>
      <c r="VHR127" s="323"/>
      <c r="VHS127" s="323"/>
      <c r="VHT127" s="323"/>
      <c r="VHU127" s="323"/>
      <c r="VHV127" s="323"/>
      <c r="VHW127" s="323"/>
      <c r="VHX127" s="323"/>
      <c r="VHY127" s="323"/>
      <c r="VHZ127" s="323"/>
      <c r="VIA127" s="323"/>
      <c r="VIB127" s="323"/>
      <c r="VIC127" s="323"/>
      <c r="VID127" s="323"/>
      <c r="VIE127" s="323"/>
      <c r="VIF127" s="323"/>
      <c r="VIG127" s="323"/>
      <c r="VIH127" s="323"/>
      <c r="VII127" s="323"/>
      <c r="VIJ127" s="323"/>
      <c r="VIK127" s="323"/>
      <c r="VIL127" s="323"/>
      <c r="VIM127" s="323"/>
      <c r="VIN127" s="323"/>
      <c r="VIO127" s="323"/>
      <c r="VIP127" s="323"/>
      <c r="VIQ127" s="323"/>
      <c r="VIR127" s="323"/>
      <c r="VIS127" s="323"/>
      <c r="VIT127" s="323"/>
      <c r="VIU127" s="323"/>
      <c r="VIV127" s="323"/>
      <c r="VIW127" s="323"/>
      <c r="VIX127" s="323"/>
      <c r="VIY127" s="323"/>
      <c r="VIZ127" s="323"/>
      <c r="VJA127" s="323"/>
      <c r="VJB127" s="323"/>
      <c r="VJC127" s="323"/>
      <c r="VJD127" s="323"/>
      <c r="VJE127" s="323"/>
      <c r="VJF127" s="323"/>
      <c r="VJG127" s="323"/>
      <c r="VJH127" s="323"/>
      <c r="VJI127" s="323"/>
      <c r="VJJ127" s="323"/>
      <c r="VJK127" s="323"/>
      <c r="VJL127" s="323"/>
      <c r="VJM127" s="323"/>
      <c r="VJN127" s="323"/>
      <c r="VJO127" s="323"/>
      <c r="VJP127" s="323"/>
      <c r="VJQ127" s="323"/>
      <c r="VJR127" s="323"/>
      <c r="VJS127" s="323"/>
      <c r="VJT127" s="323"/>
      <c r="VJU127" s="323"/>
      <c r="VJV127" s="323"/>
      <c r="VJW127" s="323"/>
      <c r="VJX127" s="323"/>
      <c r="VJY127" s="323"/>
      <c r="VJZ127" s="323"/>
      <c r="VKA127" s="323"/>
      <c r="VKB127" s="323"/>
      <c r="VKC127" s="323"/>
      <c r="VKD127" s="323"/>
      <c r="VKE127" s="323"/>
      <c r="VKF127" s="323"/>
      <c r="VKG127" s="323"/>
      <c r="VKH127" s="323"/>
      <c r="VKI127" s="323"/>
      <c r="VKJ127" s="323"/>
      <c r="VKK127" s="323"/>
      <c r="VKL127" s="323"/>
      <c r="VKM127" s="323"/>
      <c r="VKN127" s="323"/>
      <c r="VKO127" s="323"/>
      <c r="VKP127" s="323"/>
      <c r="VKQ127" s="323"/>
      <c r="VKR127" s="323"/>
      <c r="VKS127" s="323"/>
      <c r="VKT127" s="323"/>
      <c r="VKU127" s="323"/>
      <c r="VKV127" s="323"/>
      <c r="VKW127" s="323"/>
      <c r="VKX127" s="323"/>
      <c r="VKY127" s="323"/>
      <c r="VKZ127" s="323"/>
      <c r="VLA127" s="323"/>
      <c r="VLB127" s="323"/>
      <c r="VLC127" s="323"/>
      <c r="VLD127" s="323"/>
      <c r="VLE127" s="323"/>
      <c r="VLF127" s="323"/>
      <c r="VLG127" s="323"/>
      <c r="VLH127" s="323"/>
      <c r="VLI127" s="323"/>
      <c r="VLJ127" s="323"/>
      <c r="VLK127" s="323"/>
      <c r="VLL127" s="323"/>
      <c r="VLM127" s="323"/>
      <c r="VLN127" s="323"/>
      <c r="VLO127" s="323"/>
      <c r="VLP127" s="323"/>
      <c r="VLQ127" s="323"/>
      <c r="VLR127" s="323"/>
      <c r="VLS127" s="323"/>
      <c r="VLT127" s="323"/>
      <c r="VLU127" s="323"/>
      <c r="VLV127" s="323"/>
      <c r="VLW127" s="323"/>
      <c r="VLX127" s="323"/>
      <c r="VLY127" s="323"/>
      <c r="VLZ127" s="323"/>
      <c r="VMA127" s="323"/>
      <c r="VMB127" s="323"/>
      <c r="VMC127" s="323"/>
      <c r="VMD127" s="323"/>
      <c r="VME127" s="323"/>
      <c r="VMF127" s="323"/>
      <c r="VMG127" s="323"/>
      <c r="VMH127" s="323"/>
      <c r="VMI127" s="323"/>
      <c r="VMJ127" s="323"/>
      <c r="VMK127" s="323"/>
      <c r="VML127" s="323"/>
      <c r="VMM127" s="323"/>
      <c r="VMN127" s="323"/>
      <c r="VMO127" s="323"/>
      <c r="VMP127" s="323"/>
      <c r="VMQ127" s="323"/>
      <c r="VMR127" s="323"/>
      <c r="VMS127" s="323"/>
      <c r="VMT127" s="323"/>
      <c r="VMU127" s="323"/>
      <c r="VMV127" s="323"/>
      <c r="VMW127" s="323"/>
      <c r="VMX127" s="323"/>
      <c r="VMY127" s="323"/>
      <c r="VMZ127" s="323"/>
      <c r="VNA127" s="323"/>
      <c r="VNB127" s="323"/>
      <c r="VNC127" s="323"/>
      <c r="VND127" s="323"/>
      <c r="VNE127" s="323"/>
      <c r="VNF127" s="323"/>
      <c r="VNG127" s="323"/>
      <c r="VNH127" s="323"/>
      <c r="VNI127" s="323"/>
      <c r="VNJ127" s="323"/>
      <c r="VNK127" s="323"/>
      <c r="VNL127" s="323"/>
      <c r="VNM127" s="323"/>
      <c r="VNN127" s="323"/>
      <c r="VNO127" s="323"/>
      <c r="VNP127" s="323"/>
      <c r="VNQ127" s="323"/>
      <c r="VNR127" s="323"/>
      <c r="VNS127" s="323"/>
      <c r="VNT127" s="323"/>
      <c r="VNU127" s="323"/>
      <c r="VNV127" s="323"/>
      <c r="VNW127" s="323"/>
      <c r="VNX127" s="323"/>
      <c r="VNY127" s="323"/>
      <c r="VNZ127" s="323"/>
      <c r="VOA127" s="323"/>
      <c r="VOB127" s="323"/>
      <c r="VOC127" s="323"/>
      <c r="VOD127" s="323"/>
      <c r="VOE127" s="323"/>
      <c r="VOF127" s="323"/>
      <c r="VOG127" s="323"/>
      <c r="VOH127" s="323"/>
      <c r="VOI127" s="323"/>
      <c r="VOJ127" s="323"/>
      <c r="VOK127" s="323"/>
      <c r="VOL127" s="323"/>
      <c r="VOM127" s="323"/>
      <c r="VON127" s="323"/>
      <c r="VOO127" s="323"/>
      <c r="VOP127" s="323"/>
      <c r="VOQ127" s="323"/>
      <c r="VOR127" s="323"/>
      <c r="VOS127" s="323"/>
      <c r="VOT127" s="323"/>
      <c r="VOU127" s="323"/>
      <c r="VOV127" s="323"/>
      <c r="VOW127" s="323"/>
      <c r="VOX127" s="323"/>
      <c r="VOY127" s="323"/>
      <c r="VOZ127" s="323"/>
      <c r="VPA127" s="323"/>
      <c r="VPB127" s="323"/>
      <c r="VPC127" s="323"/>
      <c r="VPD127" s="323"/>
      <c r="VPE127" s="323"/>
      <c r="VPF127" s="323"/>
      <c r="VPG127" s="323"/>
      <c r="VPH127" s="323"/>
      <c r="VPI127" s="323"/>
      <c r="VPJ127" s="323"/>
      <c r="VPK127" s="323"/>
      <c r="VPL127" s="323"/>
      <c r="VPM127" s="323"/>
      <c r="VPN127" s="323"/>
      <c r="VPO127" s="323"/>
      <c r="VPP127" s="323"/>
      <c r="VPQ127" s="323"/>
      <c r="VPR127" s="323"/>
      <c r="VPS127" s="323"/>
      <c r="VPT127" s="323"/>
      <c r="VPU127" s="323"/>
      <c r="VPV127" s="323"/>
      <c r="VPW127" s="323"/>
      <c r="VPX127" s="323"/>
      <c r="VPY127" s="323"/>
      <c r="VPZ127" s="323"/>
      <c r="VQA127" s="323"/>
      <c r="VQB127" s="323"/>
      <c r="VQC127" s="323"/>
      <c r="VQD127" s="323"/>
      <c r="VQE127" s="323"/>
      <c r="VQF127" s="323"/>
      <c r="VQG127" s="323"/>
      <c r="VQH127" s="323"/>
      <c r="VQI127" s="323"/>
      <c r="VQJ127" s="323"/>
      <c r="VQK127" s="323"/>
      <c r="VQL127" s="323"/>
      <c r="VQM127" s="323"/>
      <c r="VQN127" s="323"/>
      <c r="VQO127" s="323"/>
      <c r="VQP127" s="323"/>
      <c r="VQQ127" s="323"/>
      <c r="VQR127" s="323"/>
      <c r="VQS127" s="323"/>
      <c r="VQT127" s="323"/>
      <c r="VQU127" s="323"/>
      <c r="VQV127" s="323"/>
      <c r="VQW127" s="323"/>
      <c r="VQX127" s="323"/>
      <c r="VQY127" s="323"/>
      <c r="VQZ127" s="323"/>
      <c r="VRA127" s="323"/>
      <c r="VRB127" s="323"/>
      <c r="VRC127" s="323"/>
      <c r="VRD127" s="323"/>
      <c r="VRE127" s="323"/>
      <c r="VRF127" s="323"/>
      <c r="VRG127" s="323"/>
      <c r="VRH127" s="323"/>
      <c r="VRI127" s="323"/>
      <c r="VRJ127" s="323"/>
      <c r="VRK127" s="323"/>
      <c r="VRL127" s="323"/>
      <c r="VRM127" s="323"/>
      <c r="VRN127" s="323"/>
      <c r="VRO127" s="323"/>
      <c r="VRP127" s="323"/>
      <c r="VRQ127" s="323"/>
      <c r="VRR127" s="323"/>
      <c r="VRS127" s="323"/>
      <c r="VRT127" s="323"/>
      <c r="VRU127" s="323"/>
      <c r="VRV127" s="323"/>
      <c r="VRW127" s="323"/>
      <c r="VRX127" s="323"/>
      <c r="VRY127" s="323"/>
      <c r="VRZ127" s="323"/>
      <c r="VSA127" s="323"/>
      <c r="VSB127" s="323"/>
      <c r="VSC127" s="323"/>
      <c r="VSD127" s="323"/>
      <c r="VSE127" s="323"/>
      <c r="VSF127" s="323"/>
      <c r="VSG127" s="323"/>
      <c r="VSH127" s="323"/>
      <c r="VSI127" s="323"/>
      <c r="VSJ127" s="323"/>
      <c r="VSK127" s="323"/>
      <c r="VSL127" s="323"/>
      <c r="VSM127" s="323"/>
      <c r="VSN127" s="323"/>
      <c r="VSO127" s="323"/>
      <c r="VSP127" s="323"/>
      <c r="VSQ127" s="323"/>
      <c r="VSR127" s="323"/>
      <c r="VSS127" s="323"/>
      <c r="VST127" s="323"/>
      <c r="VSU127" s="323"/>
      <c r="VSV127" s="323"/>
      <c r="VSW127" s="323"/>
      <c r="VSX127" s="323"/>
      <c r="VSY127" s="323"/>
      <c r="VSZ127" s="323"/>
      <c r="VTA127" s="323"/>
      <c r="VTB127" s="323"/>
      <c r="VTC127" s="323"/>
      <c r="VTD127" s="323"/>
      <c r="VTE127" s="323"/>
      <c r="VTF127" s="323"/>
      <c r="VTG127" s="323"/>
      <c r="VTH127" s="323"/>
      <c r="VTI127" s="323"/>
      <c r="VTJ127" s="323"/>
      <c r="VTK127" s="323"/>
      <c r="VTL127" s="323"/>
      <c r="VTM127" s="323"/>
      <c r="VTN127" s="323"/>
      <c r="VTO127" s="323"/>
      <c r="VTP127" s="323"/>
      <c r="VTQ127" s="323"/>
      <c r="VTR127" s="323"/>
      <c r="VTS127" s="323"/>
      <c r="VTT127" s="323"/>
      <c r="VTU127" s="323"/>
      <c r="VTV127" s="323"/>
      <c r="VTW127" s="323"/>
      <c r="VTX127" s="323"/>
      <c r="VTY127" s="323"/>
      <c r="VTZ127" s="323"/>
      <c r="VUA127" s="323"/>
      <c r="VUB127" s="323"/>
      <c r="VUC127" s="323"/>
      <c r="VUD127" s="323"/>
      <c r="VUE127" s="323"/>
      <c r="VUF127" s="323"/>
      <c r="VUG127" s="323"/>
      <c r="VUH127" s="323"/>
      <c r="VUI127" s="323"/>
      <c r="VUJ127" s="323"/>
      <c r="VUK127" s="323"/>
      <c r="VUL127" s="323"/>
      <c r="VUM127" s="323"/>
      <c r="VUN127" s="323"/>
      <c r="VUO127" s="323"/>
      <c r="VUP127" s="323"/>
      <c r="VUQ127" s="323"/>
      <c r="VUR127" s="323"/>
      <c r="VUS127" s="323"/>
      <c r="VUT127" s="323"/>
      <c r="VUU127" s="323"/>
      <c r="VUV127" s="323"/>
      <c r="VUW127" s="323"/>
      <c r="VUX127" s="323"/>
      <c r="VUY127" s="323"/>
      <c r="VUZ127" s="323"/>
      <c r="VVA127" s="323"/>
      <c r="VVB127" s="323"/>
      <c r="VVC127" s="323"/>
      <c r="VVD127" s="323"/>
      <c r="VVE127" s="323"/>
      <c r="VVF127" s="323"/>
      <c r="VVG127" s="323"/>
      <c r="VVH127" s="323"/>
      <c r="VVI127" s="323"/>
      <c r="VVJ127" s="323"/>
      <c r="VVK127" s="323"/>
      <c r="VVL127" s="323"/>
      <c r="VVM127" s="323"/>
      <c r="VVN127" s="323"/>
      <c r="VVO127" s="323"/>
      <c r="VVP127" s="323"/>
      <c r="VVQ127" s="323"/>
      <c r="VVR127" s="323"/>
      <c r="VVS127" s="323"/>
      <c r="VVT127" s="323"/>
      <c r="VVU127" s="323"/>
      <c r="VVV127" s="323"/>
      <c r="VVW127" s="323"/>
      <c r="VVX127" s="323"/>
      <c r="VVY127" s="323"/>
      <c r="VVZ127" s="323"/>
      <c r="VWA127" s="323"/>
      <c r="VWB127" s="323"/>
      <c r="VWC127" s="323"/>
      <c r="VWD127" s="323"/>
      <c r="VWE127" s="323"/>
      <c r="VWF127" s="323"/>
      <c r="VWG127" s="323"/>
      <c r="VWH127" s="323"/>
      <c r="VWI127" s="323"/>
      <c r="VWJ127" s="323"/>
      <c r="VWK127" s="323"/>
      <c r="VWL127" s="323"/>
      <c r="VWM127" s="323"/>
      <c r="VWN127" s="323"/>
      <c r="VWO127" s="323"/>
      <c r="VWP127" s="323"/>
      <c r="VWQ127" s="323"/>
      <c r="VWR127" s="323"/>
      <c r="VWS127" s="323"/>
      <c r="VWT127" s="323"/>
      <c r="VWU127" s="323"/>
      <c r="VWV127" s="323"/>
      <c r="VWW127" s="323"/>
      <c r="VWX127" s="323"/>
      <c r="VWY127" s="323"/>
      <c r="VWZ127" s="323"/>
      <c r="VXA127" s="323"/>
      <c r="VXB127" s="323"/>
      <c r="VXC127" s="323"/>
      <c r="VXD127" s="323"/>
      <c r="VXE127" s="323"/>
      <c r="VXF127" s="323"/>
      <c r="VXG127" s="323"/>
      <c r="VXH127" s="323"/>
      <c r="VXI127" s="323"/>
      <c r="VXJ127" s="323"/>
      <c r="VXK127" s="323"/>
      <c r="VXL127" s="323"/>
      <c r="VXM127" s="323"/>
      <c r="VXN127" s="323"/>
      <c r="VXO127" s="323"/>
      <c r="VXP127" s="323"/>
      <c r="VXQ127" s="323"/>
      <c r="VXR127" s="323"/>
      <c r="VXS127" s="323"/>
      <c r="VXT127" s="323"/>
      <c r="VXU127" s="323"/>
      <c r="VXV127" s="323"/>
      <c r="VXW127" s="323"/>
      <c r="VXX127" s="323"/>
      <c r="VXY127" s="323"/>
      <c r="VXZ127" s="323"/>
      <c r="VYA127" s="323"/>
      <c r="VYB127" s="323"/>
      <c r="VYC127" s="323"/>
      <c r="VYD127" s="323"/>
      <c r="VYE127" s="323"/>
      <c r="VYF127" s="323"/>
      <c r="VYG127" s="323"/>
      <c r="VYH127" s="323"/>
      <c r="VYI127" s="323"/>
      <c r="VYJ127" s="323"/>
      <c r="VYK127" s="323"/>
      <c r="VYL127" s="323"/>
      <c r="VYM127" s="323"/>
      <c r="VYN127" s="323"/>
      <c r="VYO127" s="323"/>
      <c r="VYP127" s="323"/>
      <c r="VYQ127" s="323"/>
      <c r="VYR127" s="323"/>
      <c r="VYS127" s="323"/>
      <c r="VYT127" s="323"/>
      <c r="VYU127" s="323"/>
      <c r="VYV127" s="323"/>
      <c r="VYW127" s="323"/>
      <c r="VYX127" s="323"/>
      <c r="VYY127" s="323"/>
      <c r="VYZ127" s="323"/>
      <c r="VZA127" s="323"/>
      <c r="VZB127" s="323"/>
      <c r="VZC127" s="323"/>
      <c r="VZD127" s="323"/>
      <c r="VZE127" s="323"/>
      <c r="VZF127" s="323"/>
      <c r="VZG127" s="323"/>
      <c r="VZH127" s="323"/>
      <c r="VZI127" s="323"/>
      <c r="VZJ127" s="323"/>
      <c r="VZK127" s="323"/>
      <c r="VZL127" s="323"/>
      <c r="VZM127" s="323"/>
      <c r="VZN127" s="323"/>
      <c r="VZO127" s="323"/>
      <c r="VZP127" s="323"/>
      <c r="VZQ127" s="323"/>
      <c r="VZR127" s="323"/>
      <c r="VZS127" s="323"/>
      <c r="VZT127" s="323"/>
      <c r="VZU127" s="323"/>
      <c r="VZV127" s="323"/>
      <c r="VZW127" s="323"/>
      <c r="VZX127" s="323"/>
      <c r="VZY127" s="323"/>
      <c r="VZZ127" s="323"/>
      <c r="WAA127" s="323"/>
      <c r="WAB127" s="323"/>
      <c r="WAC127" s="323"/>
      <c r="WAD127" s="323"/>
      <c r="WAE127" s="323"/>
      <c r="WAF127" s="323"/>
      <c r="WAG127" s="323"/>
      <c r="WAH127" s="323"/>
      <c r="WAI127" s="323"/>
      <c r="WAJ127" s="323"/>
      <c r="WAK127" s="323"/>
      <c r="WAL127" s="323"/>
      <c r="WAM127" s="323"/>
      <c r="WAN127" s="323"/>
      <c r="WAO127" s="323"/>
      <c r="WAP127" s="323"/>
      <c r="WAQ127" s="323"/>
      <c r="WAR127" s="323"/>
      <c r="WAS127" s="323"/>
      <c r="WAT127" s="323"/>
      <c r="WAU127" s="323"/>
      <c r="WAV127" s="323"/>
      <c r="WAW127" s="323"/>
      <c r="WAX127" s="323"/>
      <c r="WAY127" s="323"/>
      <c r="WAZ127" s="323"/>
      <c r="WBA127" s="323"/>
      <c r="WBB127" s="323"/>
      <c r="WBC127" s="323"/>
      <c r="WBD127" s="323"/>
      <c r="WBE127" s="323"/>
      <c r="WBF127" s="323"/>
      <c r="WBG127" s="323"/>
      <c r="WBH127" s="323"/>
      <c r="WBI127" s="323"/>
      <c r="WBJ127" s="323"/>
      <c r="WBK127" s="323"/>
      <c r="WBL127" s="323"/>
      <c r="WBM127" s="323"/>
      <c r="WBN127" s="323"/>
      <c r="WBO127" s="323"/>
      <c r="WBP127" s="323"/>
      <c r="WBQ127" s="323"/>
      <c r="WBR127" s="323"/>
      <c r="WBS127" s="323"/>
      <c r="WBT127" s="323"/>
      <c r="WBU127" s="323"/>
      <c r="WBV127" s="323"/>
      <c r="WBW127" s="323"/>
      <c r="WBX127" s="323"/>
      <c r="WBY127" s="323"/>
      <c r="WBZ127" s="323"/>
      <c r="WCA127" s="323"/>
      <c r="WCB127" s="323"/>
      <c r="WCC127" s="323"/>
      <c r="WCD127" s="323"/>
      <c r="WCE127" s="323"/>
      <c r="WCF127" s="323"/>
      <c r="WCG127" s="323"/>
      <c r="WCH127" s="323"/>
      <c r="WCI127" s="323"/>
      <c r="WCJ127" s="323"/>
      <c r="WCK127" s="323"/>
      <c r="WCL127" s="323"/>
      <c r="WCM127" s="323"/>
      <c r="WCN127" s="323"/>
      <c r="WCO127" s="323"/>
      <c r="WCP127" s="323"/>
      <c r="WCQ127" s="323"/>
      <c r="WCR127" s="323"/>
      <c r="WCS127" s="323"/>
      <c r="WCT127" s="323"/>
      <c r="WCU127" s="323"/>
      <c r="WCV127" s="323"/>
      <c r="WCW127" s="323"/>
      <c r="WCX127" s="323"/>
      <c r="WCY127" s="323"/>
      <c r="WCZ127" s="323"/>
      <c r="WDA127" s="323"/>
      <c r="WDB127" s="323"/>
      <c r="WDC127" s="323"/>
      <c r="WDD127" s="323"/>
      <c r="WDE127" s="323"/>
      <c r="WDF127" s="323"/>
      <c r="WDG127" s="323"/>
      <c r="WDH127" s="323"/>
      <c r="WDI127" s="323"/>
      <c r="WDJ127" s="323"/>
      <c r="WDK127" s="323"/>
      <c r="WDL127" s="323"/>
      <c r="WDM127" s="323"/>
      <c r="WDN127" s="323"/>
      <c r="WDO127" s="323"/>
      <c r="WDP127" s="323"/>
      <c r="WDQ127" s="323"/>
      <c r="WDR127" s="323"/>
      <c r="WDS127" s="323"/>
      <c r="WDT127" s="323"/>
      <c r="WDU127" s="323"/>
      <c r="WDV127" s="323"/>
      <c r="WDW127" s="323"/>
      <c r="WDX127" s="323"/>
      <c r="WDY127" s="323"/>
      <c r="WDZ127" s="323"/>
      <c r="WEA127" s="323"/>
      <c r="WEB127" s="323"/>
      <c r="WEC127" s="323"/>
      <c r="WED127" s="323"/>
      <c r="WEE127" s="323"/>
      <c r="WEF127" s="323"/>
      <c r="WEG127" s="323"/>
      <c r="WEH127" s="323"/>
      <c r="WEI127" s="323"/>
      <c r="WEJ127" s="323"/>
      <c r="WEK127" s="323"/>
      <c r="WEL127" s="323"/>
      <c r="WEM127" s="323"/>
      <c r="WEN127" s="323"/>
      <c r="WEO127" s="323"/>
      <c r="WEP127" s="323"/>
      <c r="WEQ127" s="323"/>
      <c r="WER127" s="323"/>
      <c r="WES127" s="323"/>
      <c r="WET127" s="323"/>
      <c r="WEU127" s="323"/>
      <c r="WEV127" s="323"/>
      <c r="WEW127" s="323"/>
      <c r="WEX127" s="323"/>
      <c r="WEY127" s="323"/>
      <c r="WEZ127" s="323"/>
      <c r="WFA127" s="323"/>
      <c r="WFB127" s="323"/>
      <c r="WFC127" s="323"/>
      <c r="WFD127" s="323"/>
      <c r="WFE127" s="323"/>
      <c r="WFF127" s="323"/>
      <c r="WFG127" s="323"/>
      <c r="WFH127" s="323"/>
      <c r="WFI127" s="323"/>
      <c r="WFJ127" s="323"/>
      <c r="WFK127" s="323"/>
      <c r="WFL127" s="323"/>
      <c r="WFM127" s="323"/>
      <c r="WFN127" s="323"/>
      <c r="WFO127" s="323"/>
      <c r="WFP127" s="323"/>
      <c r="WFQ127" s="323"/>
      <c r="WFR127" s="323"/>
      <c r="WFS127" s="323"/>
      <c r="WFT127" s="323"/>
      <c r="WFU127" s="323"/>
      <c r="WFV127" s="323"/>
      <c r="WFW127" s="323"/>
      <c r="WFX127" s="323"/>
      <c r="WFY127" s="323"/>
      <c r="WFZ127" s="323"/>
      <c r="WGA127" s="323"/>
      <c r="WGB127" s="323"/>
      <c r="WGC127" s="323"/>
      <c r="WGD127" s="323"/>
      <c r="WGE127" s="323"/>
      <c r="WGF127" s="323"/>
      <c r="WGG127" s="323"/>
      <c r="WGH127" s="323"/>
      <c r="WGI127" s="323"/>
      <c r="WGJ127" s="323"/>
      <c r="WGK127" s="323"/>
      <c r="WGL127" s="323"/>
      <c r="WGM127" s="323"/>
      <c r="WGN127" s="323"/>
      <c r="WGO127" s="323"/>
      <c r="WGP127" s="323"/>
      <c r="WGQ127" s="323"/>
      <c r="WGR127" s="323"/>
      <c r="WGS127" s="323"/>
      <c r="WGT127" s="323"/>
      <c r="WGU127" s="323"/>
      <c r="WGV127" s="323"/>
      <c r="WGW127" s="323"/>
      <c r="WGX127" s="323"/>
      <c r="WGY127" s="323"/>
      <c r="WGZ127" s="323"/>
      <c r="WHA127" s="323"/>
      <c r="WHB127" s="323"/>
      <c r="WHC127" s="323"/>
      <c r="WHD127" s="323"/>
      <c r="WHE127" s="323"/>
      <c r="WHF127" s="323"/>
      <c r="WHG127" s="323"/>
      <c r="WHH127" s="323"/>
      <c r="WHI127" s="323"/>
      <c r="WHJ127" s="323"/>
      <c r="WHK127" s="323"/>
      <c r="WHL127" s="323"/>
      <c r="WHM127" s="323"/>
      <c r="WHN127" s="323"/>
      <c r="WHO127" s="323"/>
      <c r="WHP127" s="323"/>
      <c r="WHQ127" s="323"/>
      <c r="WHR127" s="323"/>
      <c r="WHS127" s="323"/>
      <c r="WHT127" s="323"/>
      <c r="WHU127" s="323"/>
      <c r="WHV127" s="323"/>
      <c r="WHW127" s="323"/>
      <c r="WHX127" s="323"/>
      <c r="WHY127" s="323"/>
      <c r="WHZ127" s="323"/>
      <c r="WIA127" s="323"/>
      <c r="WIB127" s="323"/>
      <c r="WIC127" s="323"/>
      <c r="WID127" s="323"/>
      <c r="WIE127" s="323"/>
      <c r="WIF127" s="323"/>
      <c r="WIG127" s="323"/>
      <c r="WIH127" s="323"/>
      <c r="WII127" s="323"/>
      <c r="WIJ127" s="323"/>
      <c r="WIK127" s="323"/>
      <c r="WIL127" s="323"/>
      <c r="WIM127" s="323"/>
      <c r="WIN127" s="323"/>
      <c r="WIO127" s="323"/>
      <c r="WIP127" s="323"/>
      <c r="WIQ127" s="323"/>
      <c r="WIR127" s="323"/>
      <c r="WIS127" s="323"/>
      <c r="WIT127" s="323"/>
      <c r="WIU127" s="323"/>
      <c r="WIV127" s="323"/>
      <c r="WIW127" s="323"/>
      <c r="WIX127" s="323"/>
      <c r="WIY127" s="323"/>
      <c r="WIZ127" s="323"/>
      <c r="WJA127" s="323"/>
      <c r="WJB127" s="323"/>
      <c r="WJC127" s="323"/>
      <c r="WJD127" s="323"/>
      <c r="WJE127" s="323"/>
      <c r="WJF127" s="323"/>
      <c r="WJG127" s="323"/>
      <c r="WJH127" s="323"/>
      <c r="WJI127" s="323"/>
      <c r="WJJ127" s="323"/>
      <c r="WJK127" s="323"/>
      <c r="WJL127" s="323"/>
      <c r="WJM127" s="323"/>
      <c r="WJN127" s="323"/>
      <c r="WJO127" s="323"/>
      <c r="WJP127" s="323"/>
      <c r="WJQ127" s="323"/>
      <c r="WJR127" s="323"/>
      <c r="WJS127" s="323"/>
      <c r="WJT127" s="323"/>
      <c r="WJU127" s="323"/>
      <c r="WJV127" s="323"/>
      <c r="WJW127" s="323"/>
      <c r="WJX127" s="323"/>
      <c r="WJY127" s="323"/>
      <c r="WJZ127" s="323"/>
      <c r="WKA127" s="323"/>
      <c r="WKB127" s="323"/>
      <c r="WKC127" s="323"/>
      <c r="WKD127" s="323"/>
      <c r="WKE127" s="323"/>
      <c r="WKF127" s="323"/>
      <c r="WKG127" s="323"/>
      <c r="WKH127" s="323"/>
      <c r="WKI127" s="323"/>
      <c r="WKJ127" s="323"/>
      <c r="WKK127" s="323"/>
      <c r="WKL127" s="323"/>
      <c r="WKM127" s="323"/>
      <c r="WKN127" s="323"/>
      <c r="WKO127" s="323"/>
      <c r="WKP127" s="323"/>
      <c r="WKQ127" s="323"/>
      <c r="WKR127" s="323"/>
      <c r="WKS127" s="323"/>
      <c r="WKT127" s="323"/>
      <c r="WKU127" s="323"/>
      <c r="WKV127" s="323"/>
      <c r="WKW127" s="323"/>
      <c r="WKX127" s="323"/>
      <c r="WKY127" s="323"/>
      <c r="WKZ127" s="323"/>
      <c r="WLA127" s="323"/>
      <c r="WLB127" s="323"/>
      <c r="WLC127" s="323"/>
      <c r="WLD127" s="323"/>
      <c r="WLE127" s="323"/>
      <c r="WLF127" s="323"/>
      <c r="WLG127" s="323"/>
      <c r="WLH127" s="323"/>
      <c r="WLI127" s="323"/>
      <c r="WLJ127" s="323"/>
      <c r="WLK127" s="323"/>
      <c r="WLL127" s="323"/>
      <c r="WLM127" s="323"/>
      <c r="WLN127" s="323"/>
      <c r="WLO127" s="323"/>
      <c r="WLP127" s="323"/>
      <c r="WLQ127" s="323"/>
      <c r="WLR127" s="323"/>
      <c r="WLS127" s="323"/>
      <c r="WLT127" s="323"/>
      <c r="WLU127" s="323"/>
      <c r="WLV127" s="323"/>
      <c r="WLW127" s="323"/>
      <c r="WLX127" s="323"/>
      <c r="WLY127" s="323"/>
      <c r="WLZ127" s="323"/>
      <c r="WMA127" s="323"/>
      <c r="WMB127" s="323"/>
      <c r="WMC127" s="323"/>
      <c r="WMD127" s="323"/>
      <c r="WME127" s="323"/>
      <c r="WMF127" s="323"/>
      <c r="WMG127" s="323"/>
      <c r="WMH127" s="323"/>
      <c r="WMI127" s="323"/>
      <c r="WMJ127" s="323"/>
      <c r="WMK127" s="323"/>
      <c r="WML127" s="323"/>
      <c r="WMM127" s="323"/>
      <c r="WMN127" s="323"/>
      <c r="WMO127" s="323"/>
      <c r="WMP127" s="323"/>
      <c r="WMQ127" s="323"/>
      <c r="WMR127" s="323"/>
      <c r="WMS127" s="323"/>
      <c r="WMT127" s="323"/>
      <c r="WMU127" s="323"/>
      <c r="WMV127" s="323"/>
      <c r="WMW127" s="323"/>
      <c r="WMX127" s="323"/>
      <c r="WMY127" s="323"/>
      <c r="WMZ127" s="323"/>
      <c r="WNA127" s="323"/>
      <c r="WNB127" s="323"/>
      <c r="WNC127" s="323"/>
      <c r="WND127" s="323"/>
      <c r="WNE127" s="323"/>
      <c r="WNF127" s="323"/>
      <c r="WNG127" s="323"/>
      <c r="WNH127" s="323"/>
      <c r="WNI127" s="323"/>
      <c r="WNJ127" s="323"/>
      <c r="WNK127" s="323"/>
      <c r="WNL127" s="323"/>
      <c r="WNM127" s="323"/>
      <c r="WNN127" s="323"/>
      <c r="WNO127" s="323"/>
      <c r="WNP127" s="323"/>
      <c r="WNQ127" s="323"/>
      <c r="WNR127" s="323"/>
      <c r="WNS127" s="323"/>
      <c r="WNT127" s="323"/>
      <c r="WNU127" s="323"/>
      <c r="WNV127" s="323"/>
      <c r="WNW127" s="323"/>
      <c r="WNX127" s="323"/>
      <c r="WNY127" s="323"/>
      <c r="WNZ127" s="323"/>
      <c r="WOA127" s="323"/>
      <c r="WOB127" s="323"/>
      <c r="WOC127" s="323"/>
      <c r="WOD127" s="323"/>
      <c r="WOE127" s="323"/>
      <c r="WOF127" s="323"/>
      <c r="WOG127" s="323"/>
      <c r="WOH127" s="323"/>
      <c r="WOI127" s="323"/>
      <c r="WOJ127" s="323"/>
      <c r="WOK127" s="323"/>
      <c r="WOL127" s="323"/>
      <c r="WOM127" s="323"/>
      <c r="WON127" s="323"/>
      <c r="WOO127" s="323"/>
      <c r="WOP127" s="323"/>
      <c r="WOQ127" s="323"/>
      <c r="WOR127" s="323"/>
      <c r="WOS127" s="323"/>
      <c r="WOT127" s="323"/>
      <c r="WOU127" s="323"/>
      <c r="WOV127" s="323"/>
      <c r="WOW127" s="323"/>
      <c r="WOX127" s="323"/>
      <c r="WOY127" s="323"/>
      <c r="WOZ127" s="323"/>
      <c r="WPA127" s="323"/>
      <c r="WPB127" s="323"/>
      <c r="WPC127" s="323"/>
      <c r="WPD127" s="323"/>
      <c r="WPE127" s="323"/>
      <c r="WPF127" s="323"/>
      <c r="WPG127" s="323"/>
      <c r="WPH127" s="323"/>
      <c r="WPI127" s="323"/>
      <c r="WPJ127" s="323"/>
      <c r="WPK127" s="323"/>
      <c r="WPL127" s="323"/>
      <c r="WPM127" s="323"/>
      <c r="WPN127" s="323"/>
      <c r="WPO127" s="323"/>
      <c r="WPP127" s="323"/>
      <c r="WPQ127" s="323"/>
      <c r="WPR127" s="323"/>
      <c r="WPS127" s="323"/>
      <c r="WPT127" s="323"/>
      <c r="WPU127" s="323"/>
      <c r="WPV127" s="323"/>
      <c r="WPW127" s="323"/>
      <c r="WPX127" s="323"/>
      <c r="WPY127" s="323"/>
      <c r="WPZ127" s="323"/>
      <c r="WQA127" s="323"/>
      <c r="WQB127" s="323"/>
      <c r="WQC127" s="323"/>
      <c r="WQD127" s="323"/>
      <c r="WQE127" s="323"/>
      <c r="WQF127" s="323"/>
      <c r="WQG127" s="323"/>
      <c r="WQH127" s="323"/>
      <c r="WQI127" s="323"/>
      <c r="WQJ127" s="323"/>
      <c r="WQK127" s="323"/>
      <c r="WQL127" s="323"/>
      <c r="WQM127" s="323"/>
      <c r="WQN127" s="323"/>
      <c r="WQO127" s="323"/>
      <c r="WQP127" s="323"/>
      <c r="WQQ127" s="323"/>
      <c r="WQR127" s="323"/>
      <c r="WQS127" s="323"/>
      <c r="WQT127" s="323"/>
      <c r="WQU127" s="323"/>
      <c r="WQV127" s="323"/>
      <c r="WQW127" s="323"/>
      <c r="WQX127" s="323"/>
      <c r="WQY127" s="323"/>
      <c r="WQZ127" s="323"/>
      <c r="WRA127" s="323"/>
      <c r="WRB127" s="323"/>
      <c r="WRC127" s="323"/>
      <c r="WRD127" s="323"/>
      <c r="WRE127" s="323"/>
      <c r="WRF127" s="323"/>
      <c r="WRG127" s="323"/>
      <c r="WRH127" s="323"/>
      <c r="WRI127" s="323"/>
      <c r="WRJ127" s="323"/>
      <c r="WRK127" s="323"/>
      <c r="WRL127" s="323"/>
      <c r="WRM127" s="323"/>
      <c r="WRN127" s="323"/>
      <c r="WRO127" s="323"/>
      <c r="WRP127" s="323"/>
      <c r="WRQ127" s="323"/>
      <c r="WRR127" s="323"/>
      <c r="WRS127" s="323"/>
      <c r="WRT127" s="323"/>
      <c r="WRU127" s="323"/>
      <c r="WRV127" s="323"/>
      <c r="WRW127" s="323"/>
      <c r="WRX127" s="323"/>
      <c r="WRY127" s="323"/>
      <c r="WRZ127" s="323"/>
      <c r="WSA127" s="323"/>
      <c r="WSB127" s="323"/>
      <c r="WSC127" s="323"/>
      <c r="WSD127" s="323"/>
      <c r="WSE127" s="323"/>
      <c r="WSF127" s="323"/>
      <c r="WSG127" s="323"/>
      <c r="WSH127" s="323"/>
      <c r="WSI127" s="323"/>
      <c r="WSJ127" s="323"/>
      <c r="WSK127" s="323"/>
      <c r="WSL127" s="323"/>
      <c r="WSM127" s="323"/>
      <c r="WSN127" s="323"/>
      <c r="WSO127" s="323"/>
      <c r="WSP127" s="323"/>
      <c r="WSQ127" s="323"/>
      <c r="WSR127" s="323"/>
      <c r="WSS127" s="323"/>
      <c r="WST127" s="323"/>
      <c r="WSU127" s="323"/>
      <c r="WSV127" s="323"/>
      <c r="WSW127" s="323"/>
      <c r="WSX127" s="323"/>
      <c r="WSY127" s="323"/>
      <c r="WSZ127" s="323"/>
      <c r="WTA127" s="323"/>
      <c r="WTB127" s="323"/>
      <c r="WTC127" s="323"/>
      <c r="WTD127" s="323"/>
      <c r="WTE127" s="323"/>
      <c r="WTF127" s="323"/>
      <c r="WTG127" s="323"/>
      <c r="WTH127" s="323"/>
      <c r="WTI127" s="323"/>
      <c r="WTJ127" s="323"/>
      <c r="WTK127" s="323"/>
      <c r="WTL127" s="323"/>
      <c r="WTM127" s="323"/>
      <c r="WTN127" s="323"/>
      <c r="WTO127" s="323"/>
      <c r="WTP127" s="323"/>
      <c r="WTQ127" s="323"/>
      <c r="WTR127" s="323"/>
      <c r="WTS127" s="323"/>
      <c r="WTT127" s="323"/>
      <c r="WTU127" s="323"/>
      <c r="WTV127" s="323"/>
      <c r="WTW127" s="323"/>
      <c r="WTX127" s="323"/>
      <c r="WTY127" s="323"/>
      <c r="WTZ127" s="323"/>
      <c r="WUA127" s="323"/>
      <c r="WUB127" s="323"/>
      <c r="WUC127" s="323"/>
      <c r="WUD127" s="323"/>
      <c r="WUE127" s="323"/>
      <c r="WUF127" s="323"/>
      <c r="WUG127" s="323"/>
      <c r="WUH127" s="323"/>
      <c r="WUI127" s="323"/>
      <c r="WUJ127" s="323"/>
      <c r="WUK127" s="323"/>
      <c r="WUL127" s="323"/>
      <c r="WUM127" s="323"/>
      <c r="WUN127" s="323"/>
      <c r="WUO127" s="323"/>
      <c r="WUP127" s="323"/>
      <c r="WUQ127" s="323"/>
      <c r="WUR127" s="323"/>
      <c r="WUS127" s="323"/>
      <c r="WUT127" s="323"/>
      <c r="WUU127" s="323"/>
      <c r="WUV127" s="323"/>
      <c r="WUW127" s="323"/>
      <c r="WUX127" s="323"/>
      <c r="WUY127" s="323"/>
      <c r="WUZ127" s="323"/>
      <c r="WVA127" s="323"/>
      <c r="WVB127" s="323"/>
      <c r="WVC127" s="323"/>
      <c r="WVD127" s="323"/>
      <c r="WVE127" s="323"/>
      <c r="WVF127" s="323"/>
      <c r="WVG127" s="323"/>
      <c r="WVH127" s="323"/>
      <c r="WVI127" s="323"/>
      <c r="WVJ127" s="323"/>
      <c r="WVK127" s="323"/>
      <c r="WVL127" s="323"/>
      <c r="WVM127" s="323"/>
      <c r="WVN127" s="323"/>
      <c r="WVO127" s="323"/>
      <c r="WVP127" s="323"/>
      <c r="WVQ127" s="323"/>
      <c r="WVR127" s="323"/>
      <c r="WVS127" s="323"/>
      <c r="WVT127" s="323"/>
      <c r="WVU127" s="323"/>
      <c r="WVV127" s="323"/>
      <c r="WVW127" s="323"/>
      <c r="WVX127" s="323"/>
      <c r="WVY127" s="323"/>
      <c r="WVZ127" s="323"/>
      <c r="WWA127" s="323"/>
      <c r="WWB127" s="323"/>
      <c r="WWC127" s="323"/>
      <c r="WWD127" s="323"/>
      <c r="WWE127" s="323"/>
      <c r="WWF127" s="323"/>
      <c r="WWG127" s="323"/>
      <c r="WWH127" s="323"/>
      <c r="WWI127" s="323"/>
      <c r="WWJ127" s="323"/>
      <c r="WWK127" s="323"/>
      <c r="WWL127" s="323"/>
      <c r="WWM127" s="323"/>
      <c r="WWN127" s="323"/>
      <c r="WWO127" s="323"/>
      <c r="WWP127" s="323"/>
      <c r="WWQ127" s="323"/>
      <c r="WWR127" s="323"/>
      <c r="WWS127" s="323"/>
      <c r="WWT127" s="323"/>
      <c r="WWU127" s="323"/>
      <c r="WWV127" s="323"/>
      <c r="WWW127" s="323"/>
      <c r="WWX127" s="323"/>
      <c r="WWY127" s="323"/>
      <c r="WWZ127" s="323"/>
      <c r="WXA127" s="323"/>
      <c r="WXB127" s="323"/>
      <c r="WXC127" s="323"/>
      <c r="WXD127" s="323"/>
      <c r="WXE127" s="323"/>
      <c r="WXF127" s="323"/>
      <c r="WXG127" s="323"/>
      <c r="WXH127" s="323"/>
      <c r="WXI127" s="323"/>
      <c r="WXJ127" s="323"/>
      <c r="WXK127" s="323"/>
      <c r="WXL127" s="323"/>
      <c r="WXM127" s="323"/>
      <c r="WXN127" s="323"/>
      <c r="WXO127" s="323"/>
      <c r="WXP127" s="323"/>
      <c r="WXQ127" s="323"/>
      <c r="WXR127" s="323"/>
      <c r="WXS127" s="323"/>
      <c r="WXT127" s="323"/>
      <c r="WXU127" s="323"/>
      <c r="WXV127" s="323"/>
      <c r="WXW127" s="323"/>
      <c r="WXX127" s="323"/>
      <c r="WXY127" s="323"/>
      <c r="WXZ127" s="323"/>
      <c r="WYA127" s="323"/>
      <c r="WYB127" s="323"/>
      <c r="WYC127" s="323"/>
      <c r="WYD127" s="323"/>
      <c r="WYE127" s="323"/>
      <c r="WYF127" s="323"/>
      <c r="WYG127" s="323"/>
      <c r="WYH127" s="323"/>
      <c r="WYI127" s="323"/>
      <c r="WYJ127" s="323"/>
      <c r="WYK127" s="323"/>
      <c r="WYL127" s="323"/>
      <c r="WYM127" s="323"/>
      <c r="WYN127" s="323"/>
      <c r="WYO127" s="323"/>
      <c r="WYP127" s="323"/>
      <c r="WYQ127" s="323"/>
      <c r="WYR127" s="323"/>
      <c r="WYS127" s="323"/>
      <c r="WYT127" s="323"/>
      <c r="WYU127" s="323"/>
      <c r="WYV127" s="323"/>
      <c r="WYW127" s="323"/>
      <c r="WYX127" s="323"/>
      <c r="WYY127" s="323"/>
      <c r="WYZ127" s="323"/>
      <c r="WZA127" s="323"/>
      <c r="WZB127" s="323"/>
      <c r="WZC127" s="323"/>
      <c r="WZD127" s="323"/>
      <c r="WZE127" s="323"/>
      <c r="WZF127" s="323"/>
      <c r="WZG127" s="323"/>
      <c r="WZH127" s="323"/>
      <c r="WZI127" s="323"/>
      <c r="WZJ127" s="323"/>
      <c r="WZK127" s="323"/>
      <c r="WZL127" s="323"/>
      <c r="WZM127" s="323"/>
      <c r="WZN127" s="323"/>
      <c r="WZO127" s="323"/>
      <c r="WZP127" s="323"/>
      <c r="WZQ127" s="323"/>
      <c r="WZR127" s="323"/>
      <c r="WZS127" s="323"/>
      <c r="WZT127" s="323"/>
      <c r="WZU127" s="323"/>
      <c r="WZV127" s="323"/>
      <c r="WZW127" s="323"/>
      <c r="WZX127" s="323"/>
      <c r="WZY127" s="323"/>
      <c r="WZZ127" s="323"/>
      <c r="XAA127" s="323"/>
      <c r="XAB127" s="323"/>
      <c r="XAC127" s="323"/>
      <c r="XAD127" s="323"/>
      <c r="XAE127" s="323"/>
      <c r="XAF127" s="323"/>
      <c r="XAG127" s="323"/>
      <c r="XAH127" s="323"/>
      <c r="XAI127" s="323"/>
      <c r="XAJ127" s="323"/>
      <c r="XAK127" s="323"/>
      <c r="XAL127" s="323"/>
      <c r="XAM127" s="323"/>
      <c r="XAN127" s="323"/>
      <c r="XAO127" s="323"/>
      <c r="XAP127" s="323"/>
      <c r="XAQ127" s="323"/>
      <c r="XAR127" s="323"/>
      <c r="XAS127" s="323"/>
      <c r="XAT127" s="323"/>
      <c r="XAU127" s="323"/>
      <c r="XAV127" s="323"/>
      <c r="XAW127" s="323"/>
      <c r="XAX127" s="323"/>
      <c r="XAY127" s="323"/>
      <c r="XAZ127" s="323"/>
      <c r="XBA127" s="323"/>
      <c r="XBB127" s="323"/>
      <c r="XBC127" s="323"/>
      <c r="XBD127" s="323"/>
      <c r="XBE127" s="323"/>
      <c r="XBF127" s="323"/>
      <c r="XBG127" s="323"/>
      <c r="XBH127" s="323"/>
      <c r="XBI127" s="323"/>
      <c r="XBJ127" s="323"/>
      <c r="XBK127" s="323"/>
      <c r="XBL127" s="323"/>
      <c r="XBM127" s="323"/>
      <c r="XBN127" s="323"/>
      <c r="XBO127" s="323"/>
      <c r="XBP127" s="323"/>
      <c r="XBQ127" s="323"/>
      <c r="XBR127" s="323"/>
      <c r="XBS127" s="323"/>
      <c r="XBT127" s="323"/>
      <c r="XBU127" s="323"/>
      <c r="XBV127" s="323"/>
      <c r="XBW127" s="323"/>
      <c r="XBX127" s="323"/>
      <c r="XBY127" s="323"/>
      <c r="XBZ127" s="323"/>
      <c r="XCA127" s="323"/>
      <c r="XCB127" s="323"/>
      <c r="XCC127" s="323"/>
      <c r="XCD127" s="323"/>
      <c r="XCE127" s="323"/>
      <c r="XCF127" s="323"/>
      <c r="XCG127" s="323"/>
      <c r="XCH127" s="323"/>
      <c r="XCI127" s="323"/>
      <c r="XCJ127" s="323"/>
      <c r="XCK127" s="323"/>
      <c r="XCL127" s="323"/>
      <c r="XCM127" s="323"/>
      <c r="XCN127" s="323"/>
      <c r="XCO127" s="323"/>
      <c r="XCP127" s="323"/>
      <c r="XCQ127" s="323"/>
      <c r="XCR127" s="323"/>
      <c r="XCS127" s="323"/>
      <c r="XCT127" s="323"/>
      <c r="XCU127" s="323"/>
      <c r="XCV127" s="323"/>
      <c r="XCW127" s="323"/>
      <c r="XCX127" s="323"/>
      <c r="XCY127" s="323"/>
      <c r="XCZ127" s="323"/>
      <c r="XDA127" s="323"/>
      <c r="XDB127" s="323"/>
      <c r="XDC127" s="323"/>
      <c r="XDD127" s="323"/>
      <c r="XDE127" s="323"/>
      <c r="XDF127" s="323"/>
      <c r="XDG127" s="323"/>
      <c r="XDH127" s="323"/>
      <c r="XDI127" s="323"/>
      <c r="XDJ127" s="323"/>
      <c r="XDK127" s="323"/>
      <c r="XDL127" s="323"/>
      <c r="XDM127" s="323"/>
      <c r="XDN127" s="323"/>
      <c r="XDO127" s="323"/>
      <c r="XDP127" s="323"/>
      <c r="XDQ127" s="323"/>
      <c r="XDR127" s="323"/>
      <c r="XDS127" s="323"/>
      <c r="XDT127" s="323"/>
      <c r="XDU127" s="323"/>
      <c r="XDV127" s="323"/>
      <c r="XDW127" s="323"/>
      <c r="XDX127" s="323"/>
      <c r="XDY127" s="323"/>
      <c r="XDZ127" s="323"/>
      <c r="XEA127" s="323"/>
      <c r="XEB127" s="323"/>
      <c r="XEC127" s="323"/>
      <c r="XED127" s="323"/>
      <c r="XEE127" s="323"/>
      <c r="XEF127" s="323"/>
      <c r="XEG127" s="323"/>
      <c r="XEH127" s="323"/>
      <c r="XEI127" s="323"/>
      <c r="XEJ127" s="323"/>
      <c r="XEK127" s="323"/>
      <c r="XEL127" s="323"/>
      <c r="XEM127" s="323"/>
      <c r="XEN127" s="323"/>
      <c r="XEO127" s="323"/>
      <c r="XEP127" s="323"/>
      <c r="XEQ127" s="323"/>
      <c r="XER127" s="323"/>
      <c r="XES127" s="323"/>
      <c r="XET127" s="323"/>
      <c r="XEU127" s="323"/>
      <c r="XEV127" s="323"/>
      <c r="XEW127" s="323"/>
      <c r="XEX127" s="323"/>
      <c r="XEY127" s="323"/>
      <c r="XEZ127" s="323"/>
      <c r="XFA127" s="323"/>
      <c r="XFB127" s="323"/>
      <c r="XFC127" s="323"/>
      <c r="XFD127" s="323"/>
    </row>
    <row r="128" s="285" customFormat="1" ht="14.25" spans="1:37">
      <c r="A128" s="296">
        <v>124</v>
      </c>
      <c r="B128" s="297">
        <v>481</v>
      </c>
      <c r="C128" s="298" t="str">
        <f>VLOOKUP(B128,[4]Sheet2!A:B,2,FALSE)</f>
        <v>HBGH-DJ-JQ-027</v>
      </c>
      <c r="D128" s="296" t="s">
        <v>10138</v>
      </c>
      <c r="E128" s="296"/>
      <c r="F128" s="296" t="s">
        <v>9930</v>
      </c>
      <c r="G128" s="191" t="s">
        <v>9941</v>
      </c>
      <c r="H128" s="191" t="s">
        <v>10000</v>
      </c>
      <c r="I128" s="310">
        <v>41578</v>
      </c>
      <c r="J128" s="191">
        <v>69</v>
      </c>
      <c r="K128" s="298" t="s">
        <v>10001</v>
      </c>
      <c r="L128" s="296">
        <v>1</v>
      </c>
      <c r="M128" s="296"/>
      <c r="N128" s="72">
        <v>1200</v>
      </c>
      <c r="O128" s="72">
        <v>535</v>
      </c>
      <c r="P128" s="296">
        <v>1</v>
      </c>
      <c r="Q128" s="296"/>
      <c r="R128" s="296"/>
      <c r="S128" s="296"/>
      <c r="T128" s="296">
        <f t="shared" si="4"/>
        <v>0</v>
      </c>
      <c r="U128" s="296"/>
      <c r="V128" s="296"/>
      <c r="W128" s="296">
        <f t="shared" si="5"/>
        <v>0</v>
      </c>
      <c r="X128" s="296">
        <f t="shared" si="6"/>
        <v>0</v>
      </c>
      <c r="Y128" s="296"/>
      <c r="Z128" s="296"/>
      <c r="AA128" s="296">
        <f t="shared" si="7"/>
        <v>-535</v>
      </c>
      <c r="AB128" s="296" t="s">
        <v>9939</v>
      </c>
      <c r="AC128" s="296"/>
      <c r="AD128" s="296"/>
      <c r="AE128" s="296"/>
      <c r="AF128" s="296"/>
      <c r="AG128" s="296"/>
      <c r="AH128" s="296"/>
      <c r="AI128" s="314"/>
      <c r="AJ128" s="296"/>
      <c r="AK128" s="296"/>
    </row>
    <row r="129" s="285" customFormat="1" ht="14.25" spans="1:37">
      <c r="A129" s="296">
        <v>125</v>
      </c>
      <c r="B129" s="297">
        <v>334</v>
      </c>
      <c r="C129" s="298" t="str">
        <f>VLOOKUP(B129,[4]Sheet2!A:B,2,FALSE)</f>
        <v>HBGH-HJRGH-JQ-001</v>
      </c>
      <c r="D129" s="296" t="s">
        <v>10139</v>
      </c>
      <c r="E129" s="296" t="s">
        <v>10140</v>
      </c>
      <c r="F129" s="296" t="s">
        <v>9930</v>
      </c>
      <c r="G129" s="191" t="s">
        <v>9941</v>
      </c>
      <c r="H129" s="191" t="s">
        <v>9906</v>
      </c>
      <c r="I129" s="310">
        <v>41578</v>
      </c>
      <c r="J129" s="191">
        <v>69</v>
      </c>
      <c r="K129" s="298" t="s">
        <v>9942</v>
      </c>
      <c r="L129" s="296">
        <v>1</v>
      </c>
      <c r="M129" s="296"/>
      <c r="N129" s="72">
        <v>4700</v>
      </c>
      <c r="O129" s="72">
        <v>2095.3</v>
      </c>
      <c r="P129" s="296">
        <v>1</v>
      </c>
      <c r="Q129" s="296"/>
      <c r="R129" s="296"/>
      <c r="S129" s="296"/>
      <c r="T129" s="296">
        <f t="shared" si="4"/>
        <v>0</v>
      </c>
      <c r="U129" s="296"/>
      <c r="V129" s="296"/>
      <c r="W129" s="296">
        <f t="shared" si="5"/>
        <v>0</v>
      </c>
      <c r="X129" s="296">
        <f t="shared" si="6"/>
        <v>0</v>
      </c>
      <c r="Y129" s="296"/>
      <c r="Z129" s="296"/>
      <c r="AA129" s="296">
        <f t="shared" si="7"/>
        <v>-2095.3</v>
      </c>
      <c r="AB129" s="296" t="s">
        <v>9939</v>
      </c>
      <c r="AC129" s="296"/>
      <c r="AD129" s="296"/>
      <c r="AE129" s="296"/>
      <c r="AF129" s="296"/>
      <c r="AG129" s="296"/>
      <c r="AH129" s="296"/>
      <c r="AI129" s="314"/>
      <c r="AJ129" s="296"/>
      <c r="AK129" s="296"/>
    </row>
    <row r="130" s="288" customFormat="1" ht="14.25" spans="1:16384">
      <c r="A130" s="317">
        <v>126</v>
      </c>
      <c r="B130" s="318">
        <v>480</v>
      </c>
      <c r="C130" s="319">
        <f>VLOOKUP(B130,[4]Sheet2!A:B,2,FALSE)</f>
        <v>0</v>
      </c>
      <c r="D130" s="317" t="s">
        <v>10141</v>
      </c>
      <c r="E130" s="317" t="s">
        <v>10142</v>
      </c>
      <c r="F130" s="317" t="s">
        <v>9930</v>
      </c>
      <c r="G130" s="320" t="s">
        <v>9941</v>
      </c>
      <c r="H130" s="320" t="s">
        <v>9906</v>
      </c>
      <c r="I130" s="321">
        <v>41578</v>
      </c>
      <c r="J130" s="320">
        <v>69</v>
      </c>
      <c r="K130" s="319">
        <v>0</v>
      </c>
      <c r="L130" s="317">
        <v>1</v>
      </c>
      <c r="M130" s="317"/>
      <c r="N130" s="322">
        <v>30471.7</v>
      </c>
      <c r="O130" s="322">
        <v>13585.6</v>
      </c>
      <c r="P130" s="317"/>
      <c r="Q130" s="317"/>
      <c r="R130" s="317"/>
      <c r="S130" s="317"/>
      <c r="T130" s="317">
        <f t="shared" si="4"/>
        <v>0</v>
      </c>
      <c r="U130" s="317"/>
      <c r="V130" s="317"/>
      <c r="W130" s="317">
        <f t="shared" si="5"/>
        <v>0</v>
      </c>
      <c r="X130" s="317">
        <f t="shared" si="6"/>
        <v>-1</v>
      </c>
      <c r="Y130" s="317"/>
      <c r="Z130" s="317"/>
      <c r="AA130" s="317">
        <f t="shared" si="7"/>
        <v>-13585.6</v>
      </c>
      <c r="AB130" s="317"/>
      <c r="AC130" s="317"/>
      <c r="AD130" s="317"/>
      <c r="AE130" s="317"/>
      <c r="AF130" s="317"/>
      <c r="AG130" s="317"/>
      <c r="AH130" s="299" t="s">
        <v>9939</v>
      </c>
      <c r="AI130" s="315"/>
      <c r="AJ130" s="317"/>
      <c r="AK130" s="317"/>
      <c r="AL130" s="323"/>
      <c r="AM130" s="323"/>
      <c r="AN130" s="323"/>
      <c r="AO130" s="323"/>
      <c r="AP130" s="323"/>
      <c r="AQ130" s="323"/>
      <c r="AR130" s="323"/>
      <c r="AS130" s="323"/>
      <c r="AT130" s="323"/>
      <c r="AU130" s="323"/>
      <c r="AV130" s="323"/>
      <c r="AW130" s="323"/>
      <c r="AX130" s="323"/>
      <c r="AY130" s="323"/>
      <c r="AZ130" s="323"/>
      <c r="BA130" s="323"/>
      <c r="BB130" s="323"/>
      <c r="BC130" s="323"/>
      <c r="BD130" s="323"/>
      <c r="BE130" s="323"/>
      <c r="BF130" s="323"/>
      <c r="BG130" s="323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323"/>
      <c r="BR130" s="323"/>
      <c r="BS130" s="323"/>
      <c r="BT130" s="323"/>
      <c r="BU130" s="323"/>
      <c r="BV130" s="323"/>
      <c r="BW130" s="323"/>
      <c r="BX130" s="323"/>
      <c r="BY130" s="323"/>
      <c r="BZ130" s="323"/>
      <c r="CA130" s="323"/>
      <c r="CB130" s="323"/>
      <c r="CC130" s="323"/>
      <c r="CD130" s="323"/>
      <c r="CE130" s="323"/>
      <c r="CF130" s="323"/>
      <c r="CG130" s="323"/>
      <c r="CH130" s="323"/>
      <c r="CI130" s="323"/>
      <c r="CJ130" s="323"/>
      <c r="CK130" s="323"/>
      <c r="CL130" s="323"/>
      <c r="CM130" s="323"/>
      <c r="CN130" s="323"/>
      <c r="CO130" s="323"/>
      <c r="CP130" s="323"/>
      <c r="CQ130" s="323"/>
      <c r="CR130" s="323"/>
      <c r="CS130" s="323"/>
      <c r="CT130" s="323"/>
      <c r="CU130" s="323"/>
      <c r="CV130" s="323"/>
      <c r="CW130" s="323"/>
      <c r="CX130" s="323"/>
      <c r="CY130" s="323"/>
      <c r="CZ130" s="323"/>
      <c r="DA130" s="323"/>
      <c r="DB130" s="323"/>
      <c r="DC130" s="323"/>
      <c r="DD130" s="323"/>
      <c r="DE130" s="323"/>
      <c r="DF130" s="323"/>
      <c r="DG130" s="323"/>
      <c r="DH130" s="323"/>
      <c r="DI130" s="323"/>
      <c r="DJ130" s="323"/>
      <c r="DK130" s="323"/>
      <c r="DL130" s="323"/>
      <c r="DM130" s="323"/>
      <c r="DN130" s="323"/>
      <c r="DO130" s="323"/>
      <c r="DP130" s="323"/>
      <c r="DQ130" s="323"/>
      <c r="DR130" s="323"/>
      <c r="DS130" s="323"/>
      <c r="DT130" s="323"/>
      <c r="DU130" s="323"/>
      <c r="DV130" s="323"/>
      <c r="DW130" s="323"/>
      <c r="DX130" s="323"/>
      <c r="DY130" s="323"/>
      <c r="DZ130" s="323"/>
      <c r="EA130" s="323"/>
      <c r="EB130" s="323"/>
      <c r="EC130" s="323"/>
      <c r="ED130" s="323"/>
      <c r="EE130" s="323"/>
      <c r="EF130" s="323"/>
      <c r="EG130" s="323"/>
      <c r="EH130" s="323"/>
      <c r="EI130" s="323"/>
      <c r="EJ130" s="323"/>
      <c r="EK130" s="323"/>
      <c r="EL130" s="323"/>
      <c r="EM130" s="323"/>
      <c r="EN130" s="323"/>
      <c r="EO130" s="323"/>
      <c r="EP130" s="323"/>
      <c r="EQ130" s="323"/>
      <c r="ER130" s="323"/>
      <c r="ES130" s="323"/>
      <c r="ET130" s="323"/>
      <c r="EU130" s="323"/>
      <c r="EV130" s="323"/>
      <c r="EW130" s="323"/>
      <c r="EX130" s="323"/>
      <c r="EY130" s="323"/>
      <c r="EZ130" s="323"/>
      <c r="FA130" s="323"/>
      <c r="FB130" s="323"/>
      <c r="FC130" s="323"/>
      <c r="FD130" s="323"/>
      <c r="FE130" s="323"/>
      <c r="FF130" s="323"/>
      <c r="FG130" s="323"/>
      <c r="FH130" s="323"/>
      <c r="FI130" s="323"/>
      <c r="FJ130" s="323"/>
      <c r="FK130" s="323"/>
      <c r="FL130" s="323"/>
      <c r="FM130" s="323"/>
      <c r="FN130" s="323"/>
      <c r="FO130" s="323"/>
      <c r="FP130" s="323"/>
      <c r="FQ130" s="323"/>
      <c r="FR130" s="323"/>
      <c r="FS130" s="323"/>
      <c r="FT130" s="323"/>
      <c r="FU130" s="323"/>
      <c r="FV130" s="323"/>
      <c r="FW130" s="323"/>
      <c r="FX130" s="323"/>
      <c r="FY130" s="323"/>
      <c r="FZ130" s="323"/>
      <c r="GA130" s="323"/>
      <c r="GB130" s="323"/>
      <c r="GC130" s="323"/>
      <c r="GD130" s="323"/>
      <c r="GE130" s="323"/>
      <c r="GF130" s="323"/>
      <c r="GG130" s="323"/>
      <c r="GH130" s="323"/>
      <c r="GI130" s="323"/>
      <c r="GJ130" s="323"/>
      <c r="GK130" s="323"/>
      <c r="GL130" s="323"/>
      <c r="GM130" s="323"/>
      <c r="GN130" s="323"/>
      <c r="GO130" s="323"/>
      <c r="GP130" s="323"/>
      <c r="GQ130" s="323"/>
      <c r="GR130" s="323"/>
      <c r="GS130" s="323"/>
      <c r="GT130" s="323"/>
      <c r="GU130" s="323"/>
      <c r="GV130" s="323"/>
      <c r="GW130" s="323"/>
      <c r="GX130" s="323"/>
      <c r="GY130" s="323"/>
      <c r="GZ130" s="323"/>
      <c r="HA130" s="323"/>
      <c r="HB130" s="323"/>
      <c r="HC130" s="323"/>
      <c r="HD130" s="323"/>
      <c r="HE130" s="323"/>
      <c r="HF130" s="323"/>
      <c r="HG130" s="323"/>
      <c r="HH130" s="323"/>
      <c r="HI130" s="323"/>
      <c r="HJ130" s="323"/>
      <c r="HK130" s="323"/>
      <c r="HL130" s="323"/>
      <c r="HM130" s="323"/>
      <c r="HN130" s="323"/>
      <c r="HO130" s="323"/>
      <c r="HP130" s="323"/>
      <c r="HQ130" s="323"/>
      <c r="HR130" s="323"/>
      <c r="HS130" s="323"/>
      <c r="HT130" s="323"/>
      <c r="HU130" s="323"/>
      <c r="HV130" s="323"/>
      <c r="HW130" s="323"/>
      <c r="HX130" s="323"/>
      <c r="HY130" s="323"/>
      <c r="HZ130" s="323"/>
      <c r="IA130" s="323"/>
      <c r="IB130" s="323"/>
      <c r="IC130" s="323"/>
      <c r="ID130" s="323"/>
      <c r="IE130" s="323"/>
      <c r="IF130" s="323"/>
      <c r="IG130" s="323"/>
      <c r="IH130" s="323"/>
      <c r="II130" s="323"/>
      <c r="IJ130" s="323"/>
      <c r="IK130" s="323"/>
      <c r="IL130" s="323"/>
      <c r="IM130" s="323"/>
      <c r="IN130" s="323"/>
      <c r="IO130" s="323"/>
      <c r="IP130" s="323"/>
      <c r="IQ130" s="323"/>
      <c r="IR130" s="323"/>
      <c r="IS130" s="323"/>
      <c r="IT130" s="323"/>
      <c r="IU130" s="323"/>
      <c r="IV130" s="323"/>
      <c r="IW130" s="323"/>
      <c r="IX130" s="323"/>
      <c r="IY130" s="323"/>
      <c r="IZ130" s="323"/>
      <c r="JA130" s="323"/>
      <c r="JB130" s="323"/>
      <c r="JC130" s="323"/>
      <c r="JD130" s="323"/>
      <c r="JE130" s="323"/>
      <c r="JF130" s="323"/>
      <c r="JG130" s="323"/>
      <c r="JH130" s="323"/>
      <c r="JI130" s="323"/>
      <c r="JJ130" s="323"/>
      <c r="JK130" s="323"/>
      <c r="JL130" s="323"/>
      <c r="JM130" s="323"/>
      <c r="JN130" s="323"/>
      <c r="JO130" s="323"/>
      <c r="JP130" s="323"/>
      <c r="JQ130" s="323"/>
      <c r="JR130" s="323"/>
      <c r="JS130" s="323"/>
      <c r="JT130" s="323"/>
      <c r="JU130" s="323"/>
      <c r="JV130" s="323"/>
      <c r="JW130" s="323"/>
      <c r="JX130" s="323"/>
      <c r="JY130" s="323"/>
      <c r="JZ130" s="323"/>
      <c r="KA130" s="323"/>
      <c r="KB130" s="323"/>
      <c r="KC130" s="323"/>
      <c r="KD130" s="323"/>
      <c r="KE130" s="323"/>
      <c r="KF130" s="323"/>
      <c r="KG130" s="323"/>
      <c r="KH130" s="323"/>
      <c r="KI130" s="323"/>
      <c r="KJ130" s="323"/>
      <c r="KK130" s="323"/>
      <c r="KL130" s="323"/>
      <c r="KM130" s="323"/>
      <c r="KN130" s="323"/>
      <c r="KO130" s="323"/>
      <c r="KP130" s="323"/>
      <c r="KQ130" s="323"/>
      <c r="KR130" s="323"/>
      <c r="KS130" s="323"/>
      <c r="KT130" s="323"/>
      <c r="KU130" s="323"/>
      <c r="KV130" s="323"/>
      <c r="KW130" s="323"/>
      <c r="KX130" s="323"/>
      <c r="KY130" s="323"/>
      <c r="KZ130" s="323"/>
      <c r="LA130" s="323"/>
      <c r="LB130" s="323"/>
      <c r="LC130" s="323"/>
      <c r="LD130" s="323"/>
      <c r="LE130" s="323"/>
      <c r="LF130" s="323"/>
      <c r="LG130" s="323"/>
      <c r="LH130" s="323"/>
      <c r="LI130" s="323"/>
      <c r="LJ130" s="323"/>
      <c r="LK130" s="323"/>
      <c r="LL130" s="323"/>
      <c r="LM130" s="323"/>
      <c r="LN130" s="323"/>
      <c r="LO130" s="323"/>
      <c r="LP130" s="323"/>
      <c r="LQ130" s="323"/>
      <c r="LR130" s="323"/>
      <c r="LS130" s="323"/>
      <c r="LT130" s="323"/>
      <c r="LU130" s="323"/>
      <c r="LV130" s="323"/>
      <c r="LW130" s="323"/>
      <c r="LX130" s="323"/>
      <c r="LY130" s="323"/>
      <c r="LZ130" s="323"/>
      <c r="MA130" s="323"/>
      <c r="MB130" s="323"/>
      <c r="MC130" s="323"/>
      <c r="MD130" s="323"/>
      <c r="ME130" s="323"/>
      <c r="MF130" s="323"/>
      <c r="MG130" s="323"/>
      <c r="MH130" s="323"/>
      <c r="MI130" s="323"/>
      <c r="MJ130" s="323"/>
      <c r="MK130" s="323"/>
      <c r="ML130" s="323"/>
      <c r="MM130" s="323"/>
      <c r="MN130" s="323"/>
      <c r="MO130" s="323"/>
      <c r="MP130" s="323"/>
      <c r="MQ130" s="323"/>
      <c r="MR130" s="323"/>
      <c r="MS130" s="323"/>
      <c r="MT130" s="323"/>
      <c r="MU130" s="323"/>
      <c r="MV130" s="323"/>
      <c r="MW130" s="323"/>
      <c r="MX130" s="323"/>
      <c r="MY130" s="323"/>
      <c r="MZ130" s="323"/>
      <c r="NA130" s="323"/>
      <c r="NB130" s="323"/>
      <c r="NC130" s="323"/>
      <c r="ND130" s="323"/>
      <c r="NE130" s="323"/>
      <c r="NF130" s="323"/>
      <c r="NG130" s="323"/>
      <c r="NH130" s="323"/>
      <c r="NI130" s="323"/>
      <c r="NJ130" s="323"/>
      <c r="NK130" s="323"/>
      <c r="NL130" s="323"/>
      <c r="NM130" s="323"/>
      <c r="NN130" s="323"/>
      <c r="NO130" s="323"/>
      <c r="NP130" s="323"/>
      <c r="NQ130" s="323"/>
      <c r="NR130" s="323"/>
      <c r="NS130" s="323"/>
      <c r="NT130" s="323"/>
      <c r="NU130" s="323"/>
      <c r="NV130" s="323"/>
      <c r="NW130" s="323"/>
      <c r="NX130" s="323"/>
      <c r="NY130" s="323"/>
      <c r="NZ130" s="323"/>
      <c r="OA130" s="323"/>
      <c r="OB130" s="323"/>
      <c r="OC130" s="323"/>
      <c r="OD130" s="323"/>
      <c r="OE130" s="323"/>
      <c r="OF130" s="323"/>
      <c r="OG130" s="323"/>
      <c r="OH130" s="323"/>
      <c r="OI130" s="323"/>
      <c r="OJ130" s="323"/>
      <c r="OK130" s="323"/>
      <c r="OL130" s="323"/>
      <c r="OM130" s="323"/>
      <c r="ON130" s="323"/>
      <c r="OO130" s="323"/>
      <c r="OP130" s="323"/>
      <c r="OQ130" s="323"/>
      <c r="OR130" s="323"/>
      <c r="OS130" s="323"/>
      <c r="OT130" s="323"/>
      <c r="OU130" s="323"/>
      <c r="OV130" s="323"/>
      <c r="OW130" s="323"/>
      <c r="OX130" s="323"/>
      <c r="OY130" s="323"/>
      <c r="OZ130" s="323"/>
      <c r="PA130" s="323"/>
      <c r="PB130" s="323"/>
      <c r="PC130" s="323"/>
      <c r="PD130" s="323"/>
      <c r="PE130" s="323"/>
      <c r="PF130" s="323"/>
      <c r="PG130" s="323"/>
      <c r="PH130" s="323"/>
      <c r="PI130" s="323"/>
      <c r="PJ130" s="323"/>
      <c r="PK130" s="323"/>
      <c r="PL130" s="323"/>
      <c r="PM130" s="323"/>
      <c r="PN130" s="323"/>
      <c r="PO130" s="323"/>
      <c r="PP130" s="323"/>
      <c r="PQ130" s="323"/>
      <c r="PR130" s="323"/>
      <c r="PS130" s="323"/>
      <c r="PT130" s="323"/>
      <c r="PU130" s="323"/>
      <c r="PV130" s="323"/>
      <c r="PW130" s="323"/>
      <c r="PX130" s="323"/>
      <c r="PY130" s="323"/>
      <c r="PZ130" s="323"/>
      <c r="QA130" s="323"/>
      <c r="QB130" s="323"/>
      <c r="QC130" s="323"/>
      <c r="QD130" s="323"/>
      <c r="QE130" s="323"/>
      <c r="QF130" s="323"/>
      <c r="QG130" s="323"/>
      <c r="QH130" s="323"/>
      <c r="QI130" s="323"/>
      <c r="QJ130" s="323"/>
      <c r="QK130" s="323"/>
      <c r="QL130" s="323"/>
      <c r="QM130" s="323"/>
      <c r="QN130" s="323"/>
      <c r="QO130" s="323"/>
      <c r="QP130" s="323"/>
      <c r="QQ130" s="323"/>
      <c r="QR130" s="323"/>
      <c r="QS130" s="323"/>
      <c r="QT130" s="323"/>
      <c r="QU130" s="323"/>
      <c r="QV130" s="323"/>
      <c r="QW130" s="323"/>
      <c r="QX130" s="323"/>
      <c r="QY130" s="323"/>
      <c r="QZ130" s="323"/>
      <c r="RA130" s="323"/>
      <c r="RB130" s="323"/>
      <c r="RC130" s="323"/>
      <c r="RD130" s="323"/>
      <c r="RE130" s="323"/>
      <c r="RF130" s="323"/>
      <c r="RG130" s="323"/>
      <c r="RH130" s="323"/>
      <c r="RI130" s="323"/>
      <c r="RJ130" s="323"/>
      <c r="RK130" s="323"/>
      <c r="RL130" s="323"/>
      <c r="RM130" s="323"/>
      <c r="RN130" s="323"/>
      <c r="RO130" s="323"/>
      <c r="RP130" s="323"/>
      <c r="RQ130" s="323"/>
      <c r="RR130" s="323"/>
      <c r="RS130" s="323"/>
      <c r="RT130" s="323"/>
      <c r="RU130" s="323"/>
      <c r="RV130" s="323"/>
      <c r="RW130" s="323"/>
      <c r="RX130" s="323"/>
      <c r="RY130" s="323"/>
      <c r="RZ130" s="323"/>
      <c r="SA130" s="323"/>
      <c r="SB130" s="323"/>
      <c r="SC130" s="323"/>
      <c r="SD130" s="323"/>
      <c r="SE130" s="323"/>
      <c r="SF130" s="323"/>
      <c r="SG130" s="323"/>
      <c r="SH130" s="323"/>
      <c r="SI130" s="323"/>
      <c r="SJ130" s="323"/>
      <c r="SK130" s="323"/>
      <c r="SL130" s="323"/>
      <c r="SM130" s="323"/>
      <c r="SN130" s="323"/>
      <c r="SO130" s="323"/>
      <c r="SP130" s="323"/>
      <c r="SQ130" s="323"/>
      <c r="SR130" s="323"/>
      <c r="SS130" s="323"/>
      <c r="ST130" s="323"/>
      <c r="SU130" s="323"/>
      <c r="SV130" s="323"/>
      <c r="SW130" s="323"/>
      <c r="SX130" s="323"/>
      <c r="SY130" s="323"/>
      <c r="SZ130" s="323"/>
      <c r="TA130" s="323"/>
      <c r="TB130" s="323"/>
      <c r="TC130" s="323"/>
      <c r="TD130" s="323"/>
      <c r="TE130" s="323"/>
      <c r="TF130" s="323"/>
      <c r="TG130" s="323"/>
      <c r="TH130" s="323"/>
      <c r="TI130" s="323"/>
      <c r="TJ130" s="323"/>
      <c r="TK130" s="323"/>
      <c r="TL130" s="323"/>
      <c r="TM130" s="323"/>
      <c r="TN130" s="323"/>
      <c r="TO130" s="323"/>
      <c r="TP130" s="323"/>
      <c r="TQ130" s="323"/>
      <c r="TR130" s="323"/>
      <c r="TS130" s="323"/>
      <c r="TT130" s="323"/>
      <c r="TU130" s="323"/>
      <c r="TV130" s="323"/>
      <c r="TW130" s="323"/>
      <c r="TX130" s="323"/>
      <c r="TY130" s="323"/>
      <c r="TZ130" s="323"/>
      <c r="UA130" s="323"/>
      <c r="UB130" s="323"/>
      <c r="UC130" s="323"/>
      <c r="UD130" s="323"/>
      <c r="UE130" s="323"/>
      <c r="UF130" s="323"/>
      <c r="UG130" s="323"/>
      <c r="UH130" s="323"/>
      <c r="UI130" s="323"/>
      <c r="UJ130" s="323"/>
      <c r="UK130" s="323"/>
      <c r="UL130" s="323"/>
      <c r="UM130" s="323"/>
      <c r="UN130" s="323"/>
      <c r="UO130" s="323"/>
      <c r="UP130" s="323"/>
      <c r="UQ130" s="323"/>
      <c r="UR130" s="323"/>
      <c r="US130" s="323"/>
      <c r="UT130" s="323"/>
      <c r="UU130" s="323"/>
      <c r="UV130" s="323"/>
      <c r="UW130" s="323"/>
      <c r="UX130" s="323"/>
      <c r="UY130" s="323"/>
      <c r="UZ130" s="323"/>
      <c r="VA130" s="323"/>
      <c r="VB130" s="323"/>
      <c r="VC130" s="323"/>
      <c r="VD130" s="323"/>
      <c r="VE130" s="323"/>
      <c r="VF130" s="323"/>
      <c r="VG130" s="323"/>
      <c r="VH130" s="323"/>
      <c r="VI130" s="323"/>
      <c r="VJ130" s="323"/>
      <c r="VK130" s="323"/>
      <c r="VL130" s="323"/>
      <c r="VM130" s="323"/>
      <c r="VN130" s="323"/>
      <c r="VO130" s="323"/>
      <c r="VP130" s="323"/>
      <c r="VQ130" s="323"/>
      <c r="VR130" s="323"/>
      <c r="VS130" s="323"/>
      <c r="VT130" s="323"/>
      <c r="VU130" s="323"/>
      <c r="VV130" s="323"/>
      <c r="VW130" s="323"/>
      <c r="VX130" s="323"/>
      <c r="VY130" s="323"/>
      <c r="VZ130" s="323"/>
      <c r="WA130" s="323"/>
      <c r="WB130" s="323"/>
      <c r="WC130" s="323"/>
      <c r="WD130" s="323"/>
      <c r="WE130" s="323"/>
      <c r="WF130" s="323"/>
      <c r="WG130" s="323"/>
      <c r="WH130" s="323"/>
      <c r="WI130" s="323"/>
      <c r="WJ130" s="323"/>
      <c r="WK130" s="323"/>
      <c r="WL130" s="323"/>
      <c r="WM130" s="323"/>
      <c r="WN130" s="323"/>
      <c r="WO130" s="323"/>
      <c r="WP130" s="323"/>
      <c r="WQ130" s="323"/>
      <c r="WR130" s="323"/>
      <c r="WS130" s="323"/>
      <c r="WT130" s="323"/>
      <c r="WU130" s="323"/>
      <c r="WV130" s="323"/>
      <c r="WW130" s="323"/>
      <c r="WX130" s="323"/>
      <c r="WY130" s="323"/>
      <c r="WZ130" s="323"/>
      <c r="XA130" s="323"/>
      <c r="XB130" s="323"/>
      <c r="XC130" s="323"/>
      <c r="XD130" s="323"/>
      <c r="XE130" s="323"/>
      <c r="XF130" s="323"/>
      <c r="XG130" s="323"/>
      <c r="XH130" s="323"/>
      <c r="XI130" s="323"/>
      <c r="XJ130" s="323"/>
      <c r="XK130" s="323"/>
      <c r="XL130" s="323"/>
      <c r="XM130" s="323"/>
      <c r="XN130" s="323"/>
      <c r="XO130" s="323"/>
      <c r="XP130" s="323"/>
      <c r="XQ130" s="323"/>
      <c r="XR130" s="323"/>
      <c r="XS130" s="323"/>
      <c r="XT130" s="323"/>
      <c r="XU130" s="323"/>
      <c r="XV130" s="323"/>
      <c r="XW130" s="323"/>
      <c r="XX130" s="323"/>
      <c r="XY130" s="323"/>
      <c r="XZ130" s="323"/>
      <c r="YA130" s="323"/>
      <c r="YB130" s="323"/>
      <c r="YC130" s="323"/>
      <c r="YD130" s="323"/>
      <c r="YE130" s="323"/>
      <c r="YF130" s="323"/>
      <c r="YG130" s="323"/>
      <c r="YH130" s="323"/>
      <c r="YI130" s="323"/>
      <c r="YJ130" s="323"/>
      <c r="YK130" s="323"/>
      <c r="YL130" s="323"/>
      <c r="YM130" s="323"/>
      <c r="YN130" s="323"/>
      <c r="YO130" s="323"/>
      <c r="YP130" s="323"/>
      <c r="YQ130" s="323"/>
      <c r="YR130" s="323"/>
      <c r="YS130" s="323"/>
      <c r="YT130" s="323"/>
      <c r="YU130" s="323"/>
      <c r="YV130" s="323"/>
      <c r="YW130" s="323"/>
      <c r="YX130" s="323"/>
      <c r="YY130" s="323"/>
      <c r="YZ130" s="323"/>
      <c r="ZA130" s="323"/>
      <c r="ZB130" s="323"/>
      <c r="ZC130" s="323"/>
      <c r="ZD130" s="323"/>
      <c r="ZE130" s="323"/>
      <c r="ZF130" s="323"/>
      <c r="ZG130" s="323"/>
      <c r="ZH130" s="323"/>
      <c r="ZI130" s="323"/>
      <c r="ZJ130" s="323"/>
      <c r="ZK130" s="323"/>
      <c r="ZL130" s="323"/>
      <c r="ZM130" s="323"/>
      <c r="ZN130" s="323"/>
      <c r="ZO130" s="323"/>
      <c r="ZP130" s="323"/>
      <c r="ZQ130" s="323"/>
      <c r="ZR130" s="323"/>
      <c r="ZS130" s="323"/>
      <c r="ZT130" s="323"/>
      <c r="ZU130" s="323"/>
      <c r="ZV130" s="323"/>
      <c r="ZW130" s="323"/>
      <c r="ZX130" s="323"/>
      <c r="ZY130" s="323"/>
      <c r="ZZ130" s="323"/>
      <c r="AAA130" s="323"/>
      <c r="AAB130" s="323"/>
      <c r="AAC130" s="323"/>
      <c r="AAD130" s="323"/>
      <c r="AAE130" s="323"/>
      <c r="AAF130" s="323"/>
      <c r="AAG130" s="323"/>
      <c r="AAH130" s="323"/>
      <c r="AAI130" s="323"/>
      <c r="AAJ130" s="323"/>
      <c r="AAK130" s="323"/>
      <c r="AAL130" s="323"/>
      <c r="AAM130" s="323"/>
      <c r="AAN130" s="323"/>
      <c r="AAO130" s="323"/>
      <c r="AAP130" s="323"/>
      <c r="AAQ130" s="323"/>
      <c r="AAR130" s="323"/>
      <c r="AAS130" s="323"/>
      <c r="AAT130" s="323"/>
      <c r="AAU130" s="323"/>
      <c r="AAV130" s="323"/>
      <c r="AAW130" s="323"/>
      <c r="AAX130" s="323"/>
      <c r="AAY130" s="323"/>
      <c r="AAZ130" s="323"/>
      <c r="ABA130" s="323"/>
      <c r="ABB130" s="323"/>
      <c r="ABC130" s="323"/>
      <c r="ABD130" s="323"/>
      <c r="ABE130" s="323"/>
      <c r="ABF130" s="323"/>
      <c r="ABG130" s="323"/>
      <c r="ABH130" s="323"/>
      <c r="ABI130" s="323"/>
      <c r="ABJ130" s="323"/>
      <c r="ABK130" s="323"/>
      <c r="ABL130" s="323"/>
      <c r="ABM130" s="323"/>
      <c r="ABN130" s="323"/>
      <c r="ABO130" s="323"/>
      <c r="ABP130" s="323"/>
      <c r="ABQ130" s="323"/>
      <c r="ABR130" s="323"/>
      <c r="ABS130" s="323"/>
      <c r="ABT130" s="323"/>
      <c r="ABU130" s="323"/>
      <c r="ABV130" s="323"/>
      <c r="ABW130" s="323"/>
      <c r="ABX130" s="323"/>
      <c r="ABY130" s="323"/>
      <c r="ABZ130" s="323"/>
      <c r="ACA130" s="323"/>
      <c r="ACB130" s="323"/>
      <c r="ACC130" s="323"/>
      <c r="ACD130" s="323"/>
      <c r="ACE130" s="323"/>
      <c r="ACF130" s="323"/>
      <c r="ACG130" s="323"/>
      <c r="ACH130" s="323"/>
      <c r="ACI130" s="323"/>
      <c r="ACJ130" s="323"/>
      <c r="ACK130" s="323"/>
      <c r="ACL130" s="323"/>
      <c r="ACM130" s="323"/>
      <c r="ACN130" s="323"/>
      <c r="ACO130" s="323"/>
      <c r="ACP130" s="323"/>
      <c r="ACQ130" s="323"/>
      <c r="ACR130" s="323"/>
      <c r="ACS130" s="323"/>
      <c r="ACT130" s="323"/>
      <c r="ACU130" s="323"/>
      <c r="ACV130" s="323"/>
      <c r="ACW130" s="323"/>
      <c r="ACX130" s="323"/>
      <c r="ACY130" s="323"/>
      <c r="ACZ130" s="323"/>
      <c r="ADA130" s="323"/>
      <c r="ADB130" s="323"/>
      <c r="ADC130" s="323"/>
      <c r="ADD130" s="323"/>
      <c r="ADE130" s="323"/>
      <c r="ADF130" s="323"/>
      <c r="ADG130" s="323"/>
      <c r="ADH130" s="323"/>
      <c r="ADI130" s="323"/>
      <c r="ADJ130" s="323"/>
      <c r="ADK130" s="323"/>
      <c r="ADL130" s="323"/>
      <c r="ADM130" s="323"/>
      <c r="ADN130" s="323"/>
      <c r="ADO130" s="323"/>
      <c r="ADP130" s="323"/>
      <c r="ADQ130" s="323"/>
      <c r="ADR130" s="323"/>
      <c r="ADS130" s="323"/>
      <c r="ADT130" s="323"/>
      <c r="ADU130" s="323"/>
      <c r="ADV130" s="323"/>
      <c r="ADW130" s="323"/>
      <c r="ADX130" s="323"/>
      <c r="ADY130" s="323"/>
      <c r="ADZ130" s="323"/>
      <c r="AEA130" s="323"/>
      <c r="AEB130" s="323"/>
      <c r="AEC130" s="323"/>
      <c r="AED130" s="323"/>
      <c r="AEE130" s="323"/>
      <c r="AEF130" s="323"/>
      <c r="AEG130" s="323"/>
      <c r="AEH130" s="323"/>
      <c r="AEI130" s="323"/>
      <c r="AEJ130" s="323"/>
      <c r="AEK130" s="323"/>
      <c r="AEL130" s="323"/>
      <c r="AEM130" s="323"/>
      <c r="AEN130" s="323"/>
      <c r="AEO130" s="323"/>
      <c r="AEP130" s="323"/>
      <c r="AEQ130" s="323"/>
      <c r="AER130" s="323"/>
      <c r="AES130" s="323"/>
      <c r="AET130" s="323"/>
      <c r="AEU130" s="323"/>
      <c r="AEV130" s="323"/>
      <c r="AEW130" s="323"/>
      <c r="AEX130" s="323"/>
      <c r="AEY130" s="323"/>
      <c r="AEZ130" s="323"/>
      <c r="AFA130" s="323"/>
      <c r="AFB130" s="323"/>
      <c r="AFC130" s="323"/>
      <c r="AFD130" s="323"/>
      <c r="AFE130" s="323"/>
      <c r="AFF130" s="323"/>
      <c r="AFG130" s="323"/>
      <c r="AFH130" s="323"/>
      <c r="AFI130" s="323"/>
      <c r="AFJ130" s="323"/>
      <c r="AFK130" s="323"/>
      <c r="AFL130" s="323"/>
      <c r="AFM130" s="323"/>
      <c r="AFN130" s="323"/>
      <c r="AFO130" s="323"/>
      <c r="AFP130" s="323"/>
      <c r="AFQ130" s="323"/>
      <c r="AFR130" s="323"/>
      <c r="AFS130" s="323"/>
      <c r="AFT130" s="323"/>
      <c r="AFU130" s="323"/>
      <c r="AFV130" s="323"/>
      <c r="AFW130" s="323"/>
      <c r="AFX130" s="323"/>
      <c r="AFY130" s="323"/>
      <c r="AFZ130" s="323"/>
      <c r="AGA130" s="323"/>
      <c r="AGB130" s="323"/>
      <c r="AGC130" s="323"/>
      <c r="AGD130" s="323"/>
      <c r="AGE130" s="323"/>
      <c r="AGF130" s="323"/>
      <c r="AGG130" s="323"/>
      <c r="AGH130" s="323"/>
      <c r="AGI130" s="323"/>
      <c r="AGJ130" s="323"/>
      <c r="AGK130" s="323"/>
      <c r="AGL130" s="323"/>
      <c r="AGM130" s="323"/>
      <c r="AGN130" s="323"/>
      <c r="AGO130" s="323"/>
      <c r="AGP130" s="323"/>
      <c r="AGQ130" s="323"/>
      <c r="AGR130" s="323"/>
      <c r="AGS130" s="323"/>
      <c r="AGT130" s="323"/>
      <c r="AGU130" s="323"/>
      <c r="AGV130" s="323"/>
      <c r="AGW130" s="323"/>
      <c r="AGX130" s="323"/>
      <c r="AGY130" s="323"/>
      <c r="AGZ130" s="323"/>
      <c r="AHA130" s="323"/>
      <c r="AHB130" s="323"/>
      <c r="AHC130" s="323"/>
      <c r="AHD130" s="323"/>
      <c r="AHE130" s="323"/>
      <c r="AHF130" s="323"/>
      <c r="AHG130" s="323"/>
      <c r="AHH130" s="323"/>
      <c r="AHI130" s="323"/>
      <c r="AHJ130" s="323"/>
      <c r="AHK130" s="323"/>
      <c r="AHL130" s="323"/>
      <c r="AHM130" s="323"/>
      <c r="AHN130" s="323"/>
      <c r="AHO130" s="323"/>
      <c r="AHP130" s="323"/>
      <c r="AHQ130" s="323"/>
      <c r="AHR130" s="323"/>
      <c r="AHS130" s="323"/>
      <c r="AHT130" s="323"/>
      <c r="AHU130" s="323"/>
      <c r="AHV130" s="323"/>
      <c r="AHW130" s="323"/>
      <c r="AHX130" s="323"/>
      <c r="AHY130" s="323"/>
      <c r="AHZ130" s="323"/>
      <c r="AIA130" s="323"/>
      <c r="AIB130" s="323"/>
      <c r="AIC130" s="323"/>
      <c r="AID130" s="323"/>
      <c r="AIE130" s="323"/>
      <c r="AIF130" s="323"/>
      <c r="AIG130" s="323"/>
      <c r="AIH130" s="323"/>
      <c r="AII130" s="323"/>
      <c r="AIJ130" s="323"/>
      <c r="AIK130" s="323"/>
      <c r="AIL130" s="323"/>
      <c r="AIM130" s="323"/>
      <c r="AIN130" s="323"/>
      <c r="AIO130" s="323"/>
      <c r="AIP130" s="323"/>
      <c r="AIQ130" s="323"/>
      <c r="AIR130" s="323"/>
      <c r="AIS130" s="323"/>
      <c r="AIT130" s="323"/>
      <c r="AIU130" s="323"/>
      <c r="AIV130" s="323"/>
      <c r="AIW130" s="323"/>
      <c r="AIX130" s="323"/>
      <c r="AIY130" s="323"/>
      <c r="AIZ130" s="323"/>
      <c r="AJA130" s="323"/>
      <c r="AJB130" s="323"/>
      <c r="AJC130" s="323"/>
      <c r="AJD130" s="323"/>
      <c r="AJE130" s="323"/>
      <c r="AJF130" s="323"/>
      <c r="AJG130" s="323"/>
      <c r="AJH130" s="323"/>
      <c r="AJI130" s="323"/>
      <c r="AJJ130" s="323"/>
      <c r="AJK130" s="323"/>
      <c r="AJL130" s="323"/>
      <c r="AJM130" s="323"/>
      <c r="AJN130" s="323"/>
      <c r="AJO130" s="323"/>
      <c r="AJP130" s="323"/>
      <c r="AJQ130" s="323"/>
      <c r="AJR130" s="323"/>
      <c r="AJS130" s="323"/>
      <c r="AJT130" s="323"/>
      <c r="AJU130" s="323"/>
      <c r="AJV130" s="323"/>
      <c r="AJW130" s="323"/>
      <c r="AJX130" s="323"/>
      <c r="AJY130" s="323"/>
      <c r="AJZ130" s="323"/>
      <c r="AKA130" s="323"/>
      <c r="AKB130" s="323"/>
      <c r="AKC130" s="323"/>
      <c r="AKD130" s="323"/>
      <c r="AKE130" s="323"/>
      <c r="AKF130" s="323"/>
      <c r="AKG130" s="323"/>
      <c r="AKH130" s="323"/>
      <c r="AKI130" s="323"/>
      <c r="AKJ130" s="323"/>
      <c r="AKK130" s="323"/>
      <c r="AKL130" s="323"/>
      <c r="AKM130" s="323"/>
      <c r="AKN130" s="323"/>
      <c r="AKO130" s="323"/>
      <c r="AKP130" s="323"/>
      <c r="AKQ130" s="323"/>
      <c r="AKR130" s="323"/>
      <c r="AKS130" s="323"/>
      <c r="AKT130" s="323"/>
      <c r="AKU130" s="323"/>
      <c r="AKV130" s="323"/>
      <c r="AKW130" s="323"/>
      <c r="AKX130" s="323"/>
      <c r="AKY130" s="323"/>
      <c r="AKZ130" s="323"/>
      <c r="ALA130" s="323"/>
      <c r="ALB130" s="323"/>
      <c r="ALC130" s="323"/>
      <c r="ALD130" s="323"/>
      <c r="ALE130" s="323"/>
      <c r="ALF130" s="323"/>
      <c r="ALG130" s="323"/>
      <c r="ALH130" s="323"/>
      <c r="ALI130" s="323"/>
      <c r="ALJ130" s="323"/>
      <c r="ALK130" s="323"/>
      <c r="ALL130" s="323"/>
      <c r="ALM130" s="323"/>
      <c r="ALN130" s="323"/>
      <c r="ALO130" s="323"/>
      <c r="ALP130" s="323"/>
      <c r="ALQ130" s="323"/>
      <c r="ALR130" s="323"/>
      <c r="ALS130" s="323"/>
      <c r="ALT130" s="323"/>
      <c r="ALU130" s="323"/>
      <c r="ALV130" s="323"/>
      <c r="ALW130" s="323"/>
      <c r="ALX130" s="323"/>
      <c r="ALY130" s="323"/>
      <c r="ALZ130" s="323"/>
      <c r="AMA130" s="323"/>
      <c r="AMB130" s="323"/>
      <c r="AMC130" s="323"/>
      <c r="AMD130" s="323"/>
      <c r="AME130" s="323"/>
      <c r="AMF130" s="323"/>
      <c r="AMG130" s="323"/>
      <c r="AMH130" s="323"/>
      <c r="AMI130" s="323"/>
      <c r="AMJ130" s="323"/>
      <c r="AMK130" s="323"/>
      <c r="AML130" s="323"/>
      <c r="AMM130" s="323"/>
      <c r="AMN130" s="323"/>
      <c r="AMO130" s="323"/>
      <c r="AMP130" s="323"/>
      <c r="AMQ130" s="323"/>
      <c r="AMR130" s="323"/>
      <c r="AMS130" s="323"/>
      <c r="AMT130" s="323"/>
      <c r="AMU130" s="323"/>
      <c r="AMV130" s="323"/>
      <c r="AMW130" s="323"/>
      <c r="AMX130" s="323"/>
      <c r="AMY130" s="323"/>
      <c r="AMZ130" s="323"/>
      <c r="ANA130" s="323"/>
      <c r="ANB130" s="323"/>
      <c r="ANC130" s="323"/>
      <c r="AND130" s="323"/>
      <c r="ANE130" s="323"/>
      <c r="ANF130" s="323"/>
      <c r="ANG130" s="323"/>
      <c r="ANH130" s="323"/>
      <c r="ANI130" s="323"/>
      <c r="ANJ130" s="323"/>
      <c r="ANK130" s="323"/>
      <c r="ANL130" s="323"/>
      <c r="ANM130" s="323"/>
      <c r="ANN130" s="323"/>
      <c r="ANO130" s="323"/>
      <c r="ANP130" s="323"/>
      <c r="ANQ130" s="323"/>
      <c r="ANR130" s="323"/>
      <c r="ANS130" s="323"/>
      <c r="ANT130" s="323"/>
      <c r="ANU130" s="323"/>
      <c r="ANV130" s="323"/>
      <c r="ANW130" s="323"/>
      <c r="ANX130" s="323"/>
      <c r="ANY130" s="323"/>
      <c r="ANZ130" s="323"/>
      <c r="AOA130" s="323"/>
      <c r="AOB130" s="323"/>
      <c r="AOC130" s="323"/>
      <c r="AOD130" s="323"/>
      <c r="AOE130" s="323"/>
      <c r="AOF130" s="323"/>
      <c r="AOG130" s="323"/>
      <c r="AOH130" s="323"/>
      <c r="AOI130" s="323"/>
      <c r="AOJ130" s="323"/>
      <c r="AOK130" s="323"/>
      <c r="AOL130" s="323"/>
      <c r="AOM130" s="323"/>
      <c r="AON130" s="323"/>
      <c r="AOO130" s="323"/>
      <c r="AOP130" s="323"/>
      <c r="AOQ130" s="323"/>
      <c r="AOR130" s="323"/>
      <c r="AOS130" s="323"/>
      <c r="AOT130" s="323"/>
      <c r="AOU130" s="323"/>
      <c r="AOV130" s="323"/>
      <c r="AOW130" s="323"/>
      <c r="AOX130" s="323"/>
      <c r="AOY130" s="323"/>
      <c r="AOZ130" s="323"/>
      <c r="APA130" s="323"/>
      <c r="APB130" s="323"/>
      <c r="APC130" s="323"/>
      <c r="APD130" s="323"/>
      <c r="APE130" s="323"/>
      <c r="APF130" s="323"/>
      <c r="APG130" s="323"/>
      <c r="APH130" s="323"/>
      <c r="API130" s="323"/>
      <c r="APJ130" s="323"/>
      <c r="APK130" s="323"/>
      <c r="APL130" s="323"/>
      <c r="APM130" s="323"/>
      <c r="APN130" s="323"/>
      <c r="APO130" s="323"/>
      <c r="APP130" s="323"/>
      <c r="APQ130" s="323"/>
      <c r="APR130" s="323"/>
      <c r="APS130" s="323"/>
      <c r="APT130" s="323"/>
      <c r="APU130" s="323"/>
      <c r="APV130" s="323"/>
      <c r="APW130" s="323"/>
      <c r="APX130" s="323"/>
      <c r="APY130" s="323"/>
      <c r="APZ130" s="323"/>
      <c r="AQA130" s="323"/>
      <c r="AQB130" s="323"/>
      <c r="AQC130" s="323"/>
      <c r="AQD130" s="323"/>
      <c r="AQE130" s="323"/>
      <c r="AQF130" s="323"/>
      <c r="AQG130" s="323"/>
      <c r="AQH130" s="323"/>
      <c r="AQI130" s="323"/>
      <c r="AQJ130" s="323"/>
      <c r="AQK130" s="323"/>
      <c r="AQL130" s="323"/>
      <c r="AQM130" s="323"/>
      <c r="AQN130" s="323"/>
      <c r="AQO130" s="323"/>
      <c r="AQP130" s="323"/>
      <c r="AQQ130" s="323"/>
      <c r="AQR130" s="323"/>
      <c r="AQS130" s="323"/>
      <c r="AQT130" s="323"/>
      <c r="AQU130" s="323"/>
      <c r="AQV130" s="323"/>
      <c r="AQW130" s="323"/>
      <c r="AQX130" s="323"/>
      <c r="AQY130" s="323"/>
      <c r="AQZ130" s="323"/>
      <c r="ARA130" s="323"/>
      <c r="ARB130" s="323"/>
      <c r="ARC130" s="323"/>
      <c r="ARD130" s="323"/>
      <c r="ARE130" s="323"/>
      <c r="ARF130" s="323"/>
      <c r="ARG130" s="323"/>
      <c r="ARH130" s="323"/>
      <c r="ARI130" s="323"/>
      <c r="ARJ130" s="323"/>
      <c r="ARK130" s="323"/>
      <c r="ARL130" s="323"/>
      <c r="ARM130" s="323"/>
      <c r="ARN130" s="323"/>
      <c r="ARO130" s="323"/>
      <c r="ARP130" s="323"/>
      <c r="ARQ130" s="323"/>
      <c r="ARR130" s="323"/>
      <c r="ARS130" s="323"/>
      <c r="ART130" s="323"/>
      <c r="ARU130" s="323"/>
      <c r="ARV130" s="323"/>
      <c r="ARW130" s="323"/>
      <c r="ARX130" s="323"/>
      <c r="ARY130" s="323"/>
      <c r="ARZ130" s="323"/>
      <c r="ASA130" s="323"/>
      <c r="ASB130" s="323"/>
      <c r="ASC130" s="323"/>
      <c r="ASD130" s="323"/>
      <c r="ASE130" s="323"/>
      <c r="ASF130" s="323"/>
      <c r="ASG130" s="323"/>
      <c r="ASH130" s="323"/>
      <c r="ASI130" s="323"/>
      <c r="ASJ130" s="323"/>
      <c r="ASK130" s="323"/>
      <c r="ASL130" s="323"/>
      <c r="ASM130" s="323"/>
      <c r="ASN130" s="323"/>
      <c r="ASO130" s="323"/>
      <c r="ASP130" s="323"/>
      <c r="ASQ130" s="323"/>
      <c r="ASR130" s="323"/>
      <c r="ASS130" s="323"/>
      <c r="AST130" s="323"/>
      <c r="ASU130" s="323"/>
      <c r="ASV130" s="323"/>
      <c r="ASW130" s="323"/>
      <c r="ASX130" s="323"/>
      <c r="ASY130" s="323"/>
      <c r="ASZ130" s="323"/>
      <c r="ATA130" s="323"/>
      <c r="ATB130" s="323"/>
      <c r="ATC130" s="323"/>
      <c r="ATD130" s="323"/>
      <c r="ATE130" s="323"/>
      <c r="ATF130" s="323"/>
      <c r="ATG130" s="323"/>
      <c r="ATH130" s="323"/>
      <c r="ATI130" s="323"/>
      <c r="ATJ130" s="323"/>
      <c r="ATK130" s="323"/>
      <c r="ATL130" s="323"/>
      <c r="ATM130" s="323"/>
      <c r="ATN130" s="323"/>
      <c r="ATO130" s="323"/>
      <c r="ATP130" s="323"/>
      <c r="ATQ130" s="323"/>
      <c r="ATR130" s="323"/>
      <c r="ATS130" s="323"/>
      <c r="ATT130" s="323"/>
      <c r="ATU130" s="323"/>
      <c r="ATV130" s="323"/>
      <c r="ATW130" s="323"/>
      <c r="ATX130" s="323"/>
      <c r="ATY130" s="323"/>
      <c r="ATZ130" s="323"/>
      <c r="AUA130" s="323"/>
      <c r="AUB130" s="323"/>
      <c r="AUC130" s="323"/>
      <c r="AUD130" s="323"/>
      <c r="AUE130" s="323"/>
      <c r="AUF130" s="323"/>
      <c r="AUG130" s="323"/>
      <c r="AUH130" s="323"/>
      <c r="AUI130" s="323"/>
      <c r="AUJ130" s="323"/>
      <c r="AUK130" s="323"/>
      <c r="AUL130" s="323"/>
      <c r="AUM130" s="323"/>
      <c r="AUN130" s="323"/>
      <c r="AUO130" s="323"/>
      <c r="AUP130" s="323"/>
      <c r="AUQ130" s="323"/>
      <c r="AUR130" s="323"/>
      <c r="AUS130" s="323"/>
      <c r="AUT130" s="323"/>
      <c r="AUU130" s="323"/>
      <c r="AUV130" s="323"/>
      <c r="AUW130" s="323"/>
      <c r="AUX130" s="323"/>
      <c r="AUY130" s="323"/>
      <c r="AUZ130" s="323"/>
      <c r="AVA130" s="323"/>
      <c r="AVB130" s="323"/>
      <c r="AVC130" s="323"/>
      <c r="AVD130" s="323"/>
      <c r="AVE130" s="323"/>
      <c r="AVF130" s="323"/>
      <c r="AVG130" s="323"/>
      <c r="AVH130" s="323"/>
      <c r="AVI130" s="323"/>
      <c r="AVJ130" s="323"/>
      <c r="AVK130" s="323"/>
      <c r="AVL130" s="323"/>
      <c r="AVM130" s="323"/>
      <c r="AVN130" s="323"/>
      <c r="AVO130" s="323"/>
      <c r="AVP130" s="323"/>
      <c r="AVQ130" s="323"/>
      <c r="AVR130" s="323"/>
      <c r="AVS130" s="323"/>
      <c r="AVT130" s="323"/>
      <c r="AVU130" s="323"/>
      <c r="AVV130" s="323"/>
      <c r="AVW130" s="323"/>
      <c r="AVX130" s="323"/>
      <c r="AVY130" s="323"/>
      <c r="AVZ130" s="323"/>
      <c r="AWA130" s="323"/>
      <c r="AWB130" s="323"/>
      <c r="AWC130" s="323"/>
      <c r="AWD130" s="323"/>
      <c r="AWE130" s="323"/>
      <c r="AWF130" s="323"/>
      <c r="AWG130" s="323"/>
      <c r="AWH130" s="323"/>
      <c r="AWI130" s="323"/>
      <c r="AWJ130" s="323"/>
      <c r="AWK130" s="323"/>
      <c r="AWL130" s="323"/>
      <c r="AWM130" s="323"/>
      <c r="AWN130" s="323"/>
      <c r="AWO130" s="323"/>
      <c r="AWP130" s="323"/>
      <c r="AWQ130" s="323"/>
      <c r="AWR130" s="323"/>
      <c r="AWS130" s="323"/>
      <c r="AWT130" s="323"/>
      <c r="AWU130" s="323"/>
      <c r="AWV130" s="323"/>
      <c r="AWW130" s="323"/>
      <c r="AWX130" s="323"/>
      <c r="AWY130" s="323"/>
      <c r="AWZ130" s="323"/>
      <c r="AXA130" s="323"/>
      <c r="AXB130" s="323"/>
      <c r="AXC130" s="323"/>
      <c r="AXD130" s="323"/>
      <c r="AXE130" s="323"/>
      <c r="AXF130" s="323"/>
      <c r="AXG130" s="323"/>
      <c r="AXH130" s="323"/>
      <c r="AXI130" s="323"/>
      <c r="AXJ130" s="323"/>
      <c r="AXK130" s="323"/>
      <c r="AXL130" s="323"/>
      <c r="AXM130" s="323"/>
      <c r="AXN130" s="323"/>
      <c r="AXO130" s="323"/>
      <c r="AXP130" s="323"/>
      <c r="AXQ130" s="323"/>
      <c r="AXR130" s="323"/>
      <c r="AXS130" s="323"/>
      <c r="AXT130" s="323"/>
      <c r="AXU130" s="323"/>
      <c r="AXV130" s="323"/>
      <c r="AXW130" s="323"/>
      <c r="AXX130" s="323"/>
      <c r="AXY130" s="323"/>
      <c r="AXZ130" s="323"/>
      <c r="AYA130" s="323"/>
      <c r="AYB130" s="323"/>
      <c r="AYC130" s="323"/>
      <c r="AYD130" s="323"/>
      <c r="AYE130" s="323"/>
      <c r="AYF130" s="323"/>
      <c r="AYG130" s="323"/>
      <c r="AYH130" s="323"/>
      <c r="AYI130" s="323"/>
      <c r="AYJ130" s="323"/>
      <c r="AYK130" s="323"/>
      <c r="AYL130" s="323"/>
      <c r="AYM130" s="323"/>
      <c r="AYN130" s="323"/>
      <c r="AYO130" s="323"/>
      <c r="AYP130" s="323"/>
      <c r="AYQ130" s="323"/>
      <c r="AYR130" s="323"/>
      <c r="AYS130" s="323"/>
      <c r="AYT130" s="323"/>
      <c r="AYU130" s="323"/>
      <c r="AYV130" s="323"/>
      <c r="AYW130" s="323"/>
      <c r="AYX130" s="323"/>
      <c r="AYY130" s="323"/>
      <c r="AYZ130" s="323"/>
      <c r="AZA130" s="323"/>
      <c r="AZB130" s="323"/>
      <c r="AZC130" s="323"/>
      <c r="AZD130" s="323"/>
      <c r="AZE130" s="323"/>
      <c r="AZF130" s="323"/>
      <c r="AZG130" s="323"/>
      <c r="AZH130" s="323"/>
      <c r="AZI130" s="323"/>
      <c r="AZJ130" s="323"/>
      <c r="AZK130" s="323"/>
      <c r="AZL130" s="323"/>
      <c r="AZM130" s="323"/>
      <c r="AZN130" s="323"/>
      <c r="AZO130" s="323"/>
      <c r="AZP130" s="323"/>
      <c r="AZQ130" s="323"/>
      <c r="AZR130" s="323"/>
      <c r="AZS130" s="323"/>
      <c r="AZT130" s="323"/>
      <c r="AZU130" s="323"/>
      <c r="AZV130" s="323"/>
      <c r="AZW130" s="323"/>
      <c r="AZX130" s="323"/>
      <c r="AZY130" s="323"/>
      <c r="AZZ130" s="323"/>
      <c r="BAA130" s="323"/>
      <c r="BAB130" s="323"/>
      <c r="BAC130" s="323"/>
      <c r="BAD130" s="323"/>
      <c r="BAE130" s="323"/>
      <c r="BAF130" s="323"/>
      <c r="BAG130" s="323"/>
      <c r="BAH130" s="323"/>
      <c r="BAI130" s="323"/>
      <c r="BAJ130" s="323"/>
      <c r="BAK130" s="323"/>
      <c r="BAL130" s="323"/>
      <c r="BAM130" s="323"/>
      <c r="BAN130" s="323"/>
      <c r="BAO130" s="323"/>
      <c r="BAP130" s="323"/>
      <c r="BAQ130" s="323"/>
      <c r="BAR130" s="323"/>
      <c r="BAS130" s="323"/>
      <c r="BAT130" s="323"/>
      <c r="BAU130" s="323"/>
      <c r="BAV130" s="323"/>
      <c r="BAW130" s="323"/>
      <c r="BAX130" s="323"/>
      <c r="BAY130" s="323"/>
      <c r="BAZ130" s="323"/>
      <c r="BBA130" s="323"/>
      <c r="BBB130" s="323"/>
      <c r="BBC130" s="323"/>
      <c r="BBD130" s="323"/>
      <c r="BBE130" s="323"/>
      <c r="BBF130" s="323"/>
      <c r="BBG130" s="323"/>
      <c r="BBH130" s="323"/>
      <c r="BBI130" s="323"/>
      <c r="BBJ130" s="323"/>
      <c r="BBK130" s="323"/>
      <c r="BBL130" s="323"/>
      <c r="BBM130" s="323"/>
      <c r="BBN130" s="323"/>
      <c r="BBO130" s="323"/>
      <c r="BBP130" s="323"/>
      <c r="BBQ130" s="323"/>
      <c r="BBR130" s="323"/>
      <c r="BBS130" s="323"/>
      <c r="BBT130" s="323"/>
      <c r="BBU130" s="323"/>
      <c r="BBV130" s="323"/>
      <c r="BBW130" s="323"/>
      <c r="BBX130" s="323"/>
      <c r="BBY130" s="323"/>
      <c r="BBZ130" s="323"/>
      <c r="BCA130" s="323"/>
      <c r="BCB130" s="323"/>
      <c r="BCC130" s="323"/>
      <c r="BCD130" s="323"/>
      <c r="BCE130" s="323"/>
      <c r="BCF130" s="323"/>
      <c r="BCG130" s="323"/>
      <c r="BCH130" s="323"/>
      <c r="BCI130" s="323"/>
      <c r="BCJ130" s="323"/>
      <c r="BCK130" s="323"/>
      <c r="BCL130" s="323"/>
      <c r="BCM130" s="323"/>
      <c r="BCN130" s="323"/>
      <c r="BCO130" s="323"/>
      <c r="BCP130" s="323"/>
      <c r="BCQ130" s="323"/>
      <c r="BCR130" s="323"/>
      <c r="BCS130" s="323"/>
      <c r="BCT130" s="323"/>
      <c r="BCU130" s="323"/>
      <c r="BCV130" s="323"/>
      <c r="BCW130" s="323"/>
      <c r="BCX130" s="323"/>
      <c r="BCY130" s="323"/>
      <c r="BCZ130" s="323"/>
      <c r="BDA130" s="323"/>
      <c r="BDB130" s="323"/>
      <c r="BDC130" s="323"/>
      <c r="BDD130" s="323"/>
      <c r="BDE130" s="323"/>
      <c r="BDF130" s="323"/>
      <c r="BDG130" s="323"/>
      <c r="BDH130" s="323"/>
      <c r="BDI130" s="323"/>
      <c r="BDJ130" s="323"/>
      <c r="BDK130" s="323"/>
      <c r="BDL130" s="323"/>
      <c r="BDM130" s="323"/>
      <c r="BDN130" s="323"/>
      <c r="BDO130" s="323"/>
      <c r="BDP130" s="323"/>
      <c r="BDQ130" s="323"/>
      <c r="BDR130" s="323"/>
      <c r="BDS130" s="323"/>
      <c r="BDT130" s="323"/>
      <c r="BDU130" s="323"/>
      <c r="BDV130" s="323"/>
      <c r="BDW130" s="323"/>
      <c r="BDX130" s="323"/>
      <c r="BDY130" s="323"/>
      <c r="BDZ130" s="323"/>
      <c r="BEA130" s="323"/>
      <c r="BEB130" s="323"/>
      <c r="BEC130" s="323"/>
      <c r="BED130" s="323"/>
      <c r="BEE130" s="323"/>
      <c r="BEF130" s="323"/>
      <c r="BEG130" s="323"/>
      <c r="BEH130" s="323"/>
      <c r="BEI130" s="323"/>
      <c r="BEJ130" s="323"/>
      <c r="BEK130" s="323"/>
      <c r="BEL130" s="323"/>
      <c r="BEM130" s="323"/>
      <c r="BEN130" s="323"/>
      <c r="BEO130" s="323"/>
      <c r="BEP130" s="323"/>
      <c r="BEQ130" s="323"/>
      <c r="BER130" s="323"/>
      <c r="BES130" s="323"/>
      <c r="BET130" s="323"/>
      <c r="BEU130" s="323"/>
      <c r="BEV130" s="323"/>
      <c r="BEW130" s="323"/>
      <c r="BEX130" s="323"/>
      <c r="BEY130" s="323"/>
      <c r="BEZ130" s="323"/>
      <c r="BFA130" s="323"/>
      <c r="BFB130" s="323"/>
      <c r="BFC130" s="323"/>
      <c r="BFD130" s="323"/>
      <c r="BFE130" s="323"/>
      <c r="BFF130" s="323"/>
      <c r="BFG130" s="323"/>
      <c r="BFH130" s="323"/>
      <c r="BFI130" s="323"/>
      <c r="BFJ130" s="323"/>
      <c r="BFK130" s="323"/>
      <c r="BFL130" s="323"/>
      <c r="BFM130" s="323"/>
      <c r="BFN130" s="323"/>
      <c r="BFO130" s="323"/>
      <c r="BFP130" s="323"/>
      <c r="BFQ130" s="323"/>
      <c r="BFR130" s="323"/>
      <c r="BFS130" s="323"/>
      <c r="BFT130" s="323"/>
      <c r="BFU130" s="323"/>
      <c r="BFV130" s="323"/>
      <c r="BFW130" s="323"/>
      <c r="BFX130" s="323"/>
      <c r="BFY130" s="323"/>
      <c r="BFZ130" s="323"/>
      <c r="BGA130" s="323"/>
      <c r="BGB130" s="323"/>
      <c r="BGC130" s="323"/>
      <c r="BGD130" s="323"/>
      <c r="BGE130" s="323"/>
      <c r="BGF130" s="323"/>
      <c r="BGG130" s="323"/>
      <c r="BGH130" s="323"/>
      <c r="BGI130" s="323"/>
      <c r="BGJ130" s="323"/>
      <c r="BGK130" s="323"/>
      <c r="BGL130" s="323"/>
      <c r="BGM130" s="323"/>
      <c r="BGN130" s="323"/>
      <c r="BGO130" s="323"/>
      <c r="BGP130" s="323"/>
      <c r="BGQ130" s="323"/>
      <c r="BGR130" s="323"/>
      <c r="BGS130" s="323"/>
      <c r="BGT130" s="323"/>
      <c r="BGU130" s="323"/>
      <c r="BGV130" s="323"/>
      <c r="BGW130" s="323"/>
      <c r="BGX130" s="323"/>
      <c r="BGY130" s="323"/>
      <c r="BGZ130" s="323"/>
      <c r="BHA130" s="323"/>
      <c r="BHB130" s="323"/>
      <c r="BHC130" s="323"/>
      <c r="BHD130" s="323"/>
      <c r="BHE130" s="323"/>
      <c r="BHF130" s="323"/>
      <c r="BHG130" s="323"/>
      <c r="BHH130" s="323"/>
      <c r="BHI130" s="323"/>
      <c r="BHJ130" s="323"/>
      <c r="BHK130" s="323"/>
      <c r="BHL130" s="323"/>
      <c r="BHM130" s="323"/>
      <c r="BHN130" s="323"/>
      <c r="BHO130" s="323"/>
      <c r="BHP130" s="323"/>
      <c r="BHQ130" s="323"/>
      <c r="BHR130" s="323"/>
      <c r="BHS130" s="323"/>
      <c r="BHT130" s="323"/>
      <c r="BHU130" s="323"/>
      <c r="BHV130" s="323"/>
      <c r="BHW130" s="323"/>
      <c r="BHX130" s="323"/>
      <c r="BHY130" s="323"/>
      <c r="BHZ130" s="323"/>
      <c r="BIA130" s="323"/>
      <c r="BIB130" s="323"/>
      <c r="BIC130" s="323"/>
      <c r="BID130" s="323"/>
      <c r="BIE130" s="323"/>
      <c r="BIF130" s="323"/>
      <c r="BIG130" s="323"/>
      <c r="BIH130" s="323"/>
      <c r="BII130" s="323"/>
      <c r="BIJ130" s="323"/>
      <c r="BIK130" s="323"/>
      <c r="BIL130" s="323"/>
      <c r="BIM130" s="323"/>
      <c r="BIN130" s="323"/>
      <c r="BIO130" s="323"/>
      <c r="BIP130" s="323"/>
      <c r="BIQ130" s="323"/>
      <c r="BIR130" s="323"/>
      <c r="BIS130" s="323"/>
      <c r="BIT130" s="323"/>
      <c r="BIU130" s="323"/>
      <c r="BIV130" s="323"/>
      <c r="BIW130" s="323"/>
      <c r="BIX130" s="323"/>
      <c r="BIY130" s="323"/>
      <c r="BIZ130" s="323"/>
      <c r="BJA130" s="323"/>
      <c r="BJB130" s="323"/>
      <c r="BJC130" s="323"/>
      <c r="BJD130" s="323"/>
      <c r="BJE130" s="323"/>
      <c r="BJF130" s="323"/>
      <c r="BJG130" s="323"/>
      <c r="BJH130" s="323"/>
      <c r="BJI130" s="323"/>
      <c r="BJJ130" s="323"/>
      <c r="BJK130" s="323"/>
      <c r="BJL130" s="323"/>
      <c r="BJM130" s="323"/>
      <c r="BJN130" s="323"/>
      <c r="BJO130" s="323"/>
      <c r="BJP130" s="323"/>
      <c r="BJQ130" s="323"/>
      <c r="BJR130" s="323"/>
      <c r="BJS130" s="323"/>
      <c r="BJT130" s="323"/>
      <c r="BJU130" s="323"/>
      <c r="BJV130" s="323"/>
      <c r="BJW130" s="323"/>
      <c r="BJX130" s="323"/>
      <c r="BJY130" s="323"/>
      <c r="BJZ130" s="323"/>
      <c r="BKA130" s="323"/>
      <c r="BKB130" s="323"/>
      <c r="BKC130" s="323"/>
      <c r="BKD130" s="323"/>
      <c r="BKE130" s="323"/>
      <c r="BKF130" s="323"/>
      <c r="BKG130" s="323"/>
      <c r="BKH130" s="323"/>
      <c r="BKI130" s="323"/>
      <c r="BKJ130" s="323"/>
      <c r="BKK130" s="323"/>
      <c r="BKL130" s="323"/>
      <c r="BKM130" s="323"/>
      <c r="BKN130" s="323"/>
      <c r="BKO130" s="323"/>
      <c r="BKP130" s="323"/>
      <c r="BKQ130" s="323"/>
      <c r="BKR130" s="323"/>
      <c r="BKS130" s="323"/>
      <c r="BKT130" s="323"/>
      <c r="BKU130" s="323"/>
      <c r="BKV130" s="323"/>
      <c r="BKW130" s="323"/>
      <c r="BKX130" s="323"/>
      <c r="BKY130" s="323"/>
      <c r="BKZ130" s="323"/>
      <c r="BLA130" s="323"/>
      <c r="BLB130" s="323"/>
      <c r="BLC130" s="323"/>
      <c r="BLD130" s="323"/>
      <c r="BLE130" s="323"/>
      <c r="BLF130" s="323"/>
      <c r="BLG130" s="323"/>
      <c r="BLH130" s="323"/>
      <c r="BLI130" s="323"/>
      <c r="BLJ130" s="323"/>
      <c r="BLK130" s="323"/>
      <c r="BLL130" s="323"/>
      <c r="BLM130" s="323"/>
      <c r="BLN130" s="323"/>
      <c r="BLO130" s="323"/>
      <c r="BLP130" s="323"/>
      <c r="BLQ130" s="323"/>
      <c r="BLR130" s="323"/>
      <c r="BLS130" s="323"/>
      <c r="BLT130" s="323"/>
      <c r="BLU130" s="323"/>
      <c r="BLV130" s="323"/>
      <c r="BLW130" s="323"/>
      <c r="BLX130" s="323"/>
      <c r="BLY130" s="323"/>
      <c r="BLZ130" s="323"/>
      <c r="BMA130" s="323"/>
      <c r="BMB130" s="323"/>
      <c r="BMC130" s="323"/>
      <c r="BMD130" s="323"/>
      <c r="BME130" s="323"/>
      <c r="BMF130" s="323"/>
      <c r="BMG130" s="323"/>
      <c r="BMH130" s="323"/>
      <c r="BMI130" s="323"/>
      <c r="BMJ130" s="323"/>
      <c r="BMK130" s="323"/>
      <c r="BML130" s="323"/>
      <c r="BMM130" s="323"/>
      <c r="BMN130" s="323"/>
      <c r="BMO130" s="323"/>
      <c r="BMP130" s="323"/>
      <c r="BMQ130" s="323"/>
      <c r="BMR130" s="323"/>
      <c r="BMS130" s="323"/>
      <c r="BMT130" s="323"/>
      <c r="BMU130" s="323"/>
      <c r="BMV130" s="323"/>
      <c r="BMW130" s="323"/>
      <c r="BMX130" s="323"/>
      <c r="BMY130" s="323"/>
      <c r="BMZ130" s="323"/>
      <c r="BNA130" s="323"/>
      <c r="BNB130" s="323"/>
      <c r="BNC130" s="323"/>
      <c r="BND130" s="323"/>
      <c r="BNE130" s="323"/>
      <c r="BNF130" s="323"/>
      <c r="BNG130" s="323"/>
      <c r="BNH130" s="323"/>
      <c r="BNI130" s="323"/>
      <c r="BNJ130" s="323"/>
      <c r="BNK130" s="323"/>
      <c r="BNL130" s="323"/>
      <c r="BNM130" s="323"/>
      <c r="BNN130" s="323"/>
      <c r="BNO130" s="323"/>
      <c r="BNP130" s="323"/>
      <c r="BNQ130" s="323"/>
      <c r="BNR130" s="323"/>
      <c r="BNS130" s="323"/>
      <c r="BNT130" s="323"/>
      <c r="BNU130" s="323"/>
      <c r="BNV130" s="323"/>
      <c r="BNW130" s="323"/>
      <c r="BNX130" s="323"/>
      <c r="BNY130" s="323"/>
      <c r="BNZ130" s="323"/>
      <c r="BOA130" s="323"/>
      <c r="BOB130" s="323"/>
      <c r="BOC130" s="323"/>
      <c r="BOD130" s="323"/>
      <c r="BOE130" s="323"/>
      <c r="BOF130" s="323"/>
      <c r="BOG130" s="323"/>
      <c r="BOH130" s="323"/>
      <c r="BOI130" s="323"/>
      <c r="BOJ130" s="323"/>
      <c r="BOK130" s="323"/>
      <c r="BOL130" s="323"/>
      <c r="BOM130" s="323"/>
      <c r="BON130" s="323"/>
      <c r="BOO130" s="323"/>
      <c r="BOP130" s="323"/>
      <c r="BOQ130" s="323"/>
      <c r="BOR130" s="323"/>
      <c r="BOS130" s="323"/>
      <c r="BOT130" s="323"/>
      <c r="BOU130" s="323"/>
      <c r="BOV130" s="323"/>
      <c r="BOW130" s="323"/>
      <c r="BOX130" s="323"/>
      <c r="BOY130" s="323"/>
      <c r="BOZ130" s="323"/>
      <c r="BPA130" s="323"/>
      <c r="BPB130" s="323"/>
      <c r="BPC130" s="323"/>
      <c r="BPD130" s="323"/>
      <c r="BPE130" s="323"/>
      <c r="BPF130" s="323"/>
      <c r="BPG130" s="323"/>
      <c r="BPH130" s="323"/>
      <c r="BPI130" s="323"/>
      <c r="BPJ130" s="323"/>
      <c r="BPK130" s="323"/>
      <c r="BPL130" s="323"/>
      <c r="BPM130" s="323"/>
      <c r="BPN130" s="323"/>
      <c r="BPO130" s="323"/>
      <c r="BPP130" s="323"/>
      <c r="BPQ130" s="323"/>
      <c r="BPR130" s="323"/>
      <c r="BPS130" s="323"/>
      <c r="BPT130" s="323"/>
      <c r="BPU130" s="323"/>
      <c r="BPV130" s="323"/>
      <c r="BPW130" s="323"/>
      <c r="BPX130" s="323"/>
      <c r="BPY130" s="323"/>
      <c r="BPZ130" s="323"/>
      <c r="BQA130" s="323"/>
      <c r="BQB130" s="323"/>
      <c r="BQC130" s="323"/>
      <c r="BQD130" s="323"/>
      <c r="BQE130" s="323"/>
      <c r="BQF130" s="323"/>
      <c r="BQG130" s="323"/>
      <c r="BQH130" s="323"/>
      <c r="BQI130" s="323"/>
      <c r="BQJ130" s="323"/>
      <c r="BQK130" s="323"/>
      <c r="BQL130" s="323"/>
      <c r="BQM130" s="323"/>
      <c r="BQN130" s="323"/>
      <c r="BQO130" s="323"/>
      <c r="BQP130" s="323"/>
      <c r="BQQ130" s="323"/>
      <c r="BQR130" s="323"/>
      <c r="BQS130" s="323"/>
      <c r="BQT130" s="323"/>
      <c r="BQU130" s="323"/>
      <c r="BQV130" s="323"/>
      <c r="BQW130" s="323"/>
      <c r="BQX130" s="323"/>
      <c r="BQY130" s="323"/>
      <c r="BQZ130" s="323"/>
      <c r="BRA130" s="323"/>
      <c r="BRB130" s="323"/>
      <c r="BRC130" s="323"/>
      <c r="BRD130" s="323"/>
      <c r="BRE130" s="323"/>
      <c r="BRF130" s="323"/>
      <c r="BRG130" s="323"/>
      <c r="BRH130" s="323"/>
      <c r="BRI130" s="323"/>
      <c r="BRJ130" s="323"/>
      <c r="BRK130" s="323"/>
      <c r="BRL130" s="323"/>
      <c r="BRM130" s="323"/>
      <c r="BRN130" s="323"/>
      <c r="BRO130" s="323"/>
      <c r="BRP130" s="323"/>
      <c r="BRQ130" s="323"/>
      <c r="BRR130" s="323"/>
      <c r="BRS130" s="323"/>
      <c r="BRT130" s="323"/>
      <c r="BRU130" s="323"/>
      <c r="BRV130" s="323"/>
      <c r="BRW130" s="323"/>
      <c r="BRX130" s="323"/>
      <c r="BRY130" s="323"/>
      <c r="BRZ130" s="323"/>
      <c r="BSA130" s="323"/>
      <c r="BSB130" s="323"/>
      <c r="BSC130" s="323"/>
      <c r="BSD130" s="323"/>
      <c r="BSE130" s="323"/>
      <c r="BSF130" s="323"/>
      <c r="BSG130" s="323"/>
      <c r="BSH130" s="323"/>
      <c r="BSI130" s="323"/>
      <c r="BSJ130" s="323"/>
      <c r="BSK130" s="323"/>
      <c r="BSL130" s="323"/>
      <c r="BSM130" s="323"/>
      <c r="BSN130" s="323"/>
      <c r="BSO130" s="323"/>
      <c r="BSP130" s="323"/>
      <c r="BSQ130" s="323"/>
      <c r="BSR130" s="323"/>
      <c r="BSS130" s="323"/>
      <c r="BST130" s="323"/>
      <c r="BSU130" s="323"/>
      <c r="BSV130" s="323"/>
      <c r="BSW130" s="323"/>
      <c r="BSX130" s="323"/>
      <c r="BSY130" s="323"/>
      <c r="BSZ130" s="323"/>
      <c r="BTA130" s="323"/>
      <c r="BTB130" s="323"/>
      <c r="BTC130" s="323"/>
      <c r="BTD130" s="323"/>
      <c r="BTE130" s="323"/>
      <c r="BTF130" s="323"/>
      <c r="BTG130" s="323"/>
      <c r="BTH130" s="323"/>
      <c r="BTI130" s="323"/>
      <c r="BTJ130" s="323"/>
      <c r="BTK130" s="323"/>
      <c r="BTL130" s="323"/>
      <c r="BTM130" s="323"/>
      <c r="BTN130" s="323"/>
      <c r="BTO130" s="323"/>
      <c r="BTP130" s="323"/>
      <c r="BTQ130" s="323"/>
      <c r="BTR130" s="323"/>
      <c r="BTS130" s="323"/>
      <c r="BTT130" s="323"/>
      <c r="BTU130" s="323"/>
      <c r="BTV130" s="323"/>
      <c r="BTW130" s="323"/>
      <c r="BTX130" s="323"/>
      <c r="BTY130" s="323"/>
      <c r="BTZ130" s="323"/>
      <c r="BUA130" s="323"/>
      <c r="BUB130" s="323"/>
      <c r="BUC130" s="323"/>
      <c r="BUD130" s="323"/>
      <c r="BUE130" s="323"/>
      <c r="BUF130" s="323"/>
      <c r="BUG130" s="323"/>
      <c r="BUH130" s="323"/>
      <c r="BUI130" s="323"/>
      <c r="BUJ130" s="323"/>
      <c r="BUK130" s="323"/>
      <c r="BUL130" s="323"/>
      <c r="BUM130" s="323"/>
      <c r="BUN130" s="323"/>
      <c r="BUO130" s="323"/>
      <c r="BUP130" s="323"/>
      <c r="BUQ130" s="323"/>
      <c r="BUR130" s="323"/>
      <c r="BUS130" s="323"/>
      <c r="BUT130" s="323"/>
      <c r="BUU130" s="323"/>
      <c r="BUV130" s="323"/>
      <c r="BUW130" s="323"/>
      <c r="BUX130" s="323"/>
      <c r="BUY130" s="323"/>
      <c r="BUZ130" s="323"/>
      <c r="BVA130" s="323"/>
      <c r="BVB130" s="323"/>
      <c r="BVC130" s="323"/>
      <c r="BVD130" s="323"/>
      <c r="BVE130" s="323"/>
      <c r="BVF130" s="323"/>
      <c r="BVG130" s="323"/>
      <c r="BVH130" s="323"/>
      <c r="BVI130" s="323"/>
      <c r="BVJ130" s="323"/>
      <c r="BVK130" s="323"/>
      <c r="BVL130" s="323"/>
      <c r="BVM130" s="323"/>
      <c r="BVN130" s="323"/>
      <c r="BVO130" s="323"/>
      <c r="BVP130" s="323"/>
      <c r="BVQ130" s="323"/>
      <c r="BVR130" s="323"/>
      <c r="BVS130" s="323"/>
      <c r="BVT130" s="323"/>
      <c r="BVU130" s="323"/>
      <c r="BVV130" s="323"/>
      <c r="BVW130" s="323"/>
      <c r="BVX130" s="323"/>
      <c r="BVY130" s="323"/>
      <c r="BVZ130" s="323"/>
      <c r="BWA130" s="323"/>
      <c r="BWB130" s="323"/>
      <c r="BWC130" s="323"/>
      <c r="BWD130" s="323"/>
      <c r="BWE130" s="323"/>
      <c r="BWF130" s="323"/>
      <c r="BWG130" s="323"/>
      <c r="BWH130" s="323"/>
      <c r="BWI130" s="323"/>
      <c r="BWJ130" s="323"/>
      <c r="BWK130" s="323"/>
      <c r="BWL130" s="323"/>
      <c r="BWM130" s="323"/>
      <c r="BWN130" s="323"/>
      <c r="BWO130" s="323"/>
      <c r="BWP130" s="323"/>
      <c r="BWQ130" s="323"/>
      <c r="BWR130" s="323"/>
      <c r="BWS130" s="323"/>
      <c r="BWT130" s="323"/>
      <c r="BWU130" s="323"/>
      <c r="BWV130" s="323"/>
      <c r="BWW130" s="323"/>
      <c r="BWX130" s="323"/>
      <c r="BWY130" s="323"/>
      <c r="BWZ130" s="323"/>
      <c r="BXA130" s="323"/>
      <c r="BXB130" s="323"/>
      <c r="BXC130" s="323"/>
      <c r="BXD130" s="323"/>
      <c r="BXE130" s="323"/>
      <c r="BXF130" s="323"/>
      <c r="BXG130" s="323"/>
      <c r="BXH130" s="323"/>
      <c r="BXI130" s="323"/>
      <c r="BXJ130" s="323"/>
      <c r="BXK130" s="323"/>
      <c r="BXL130" s="323"/>
      <c r="BXM130" s="323"/>
      <c r="BXN130" s="323"/>
      <c r="BXO130" s="323"/>
      <c r="BXP130" s="323"/>
      <c r="BXQ130" s="323"/>
      <c r="BXR130" s="323"/>
      <c r="BXS130" s="323"/>
      <c r="BXT130" s="323"/>
      <c r="BXU130" s="323"/>
      <c r="BXV130" s="323"/>
      <c r="BXW130" s="323"/>
      <c r="BXX130" s="323"/>
      <c r="BXY130" s="323"/>
      <c r="BXZ130" s="323"/>
      <c r="BYA130" s="323"/>
      <c r="BYB130" s="323"/>
      <c r="BYC130" s="323"/>
      <c r="BYD130" s="323"/>
      <c r="BYE130" s="323"/>
      <c r="BYF130" s="323"/>
      <c r="BYG130" s="323"/>
      <c r="BYH130" s="323"/>
      <c r="BYI130" s="323"/>
      <c r="BYJ130" s="323"/>
      <c r="BYK130" s="323"/>
      <c r="BYL130" s="323"/>
      <c r="BYM130" s="323"/>
      <c r="BYN130" s="323"/>
      <c r="BYO130" s="323"/>
      <c r="BYP130" s="323"/>
      <c r="BYQ130" s="323"/>
      <c r="BYR130" s="323"/>
      <c r="BYS130" s="323"/>
      <c r="BYT130" s="323"/>
      <c r="BYU130" s="323"/>
      <c r="BYV130" s="323"/>
      <c r="BYW130" s="323"/>
      <c r="BYX130" s="323"/>
      <c r="BYY130" s="323"/>
      <c r="BYZ130" s="323"/>
      <c r="BZA130" s="323"/>
      <c r="BZB130" s="323"/>
      <c r="BZC130" s="323"/>
      <c r="BZD130" s="323"/>
      <c r="BZE130" s="323"/>
      <c r="BZF130" s="323"/>
      <c r="BZG130" s="323"/>
      <c r="BZH130" s="323"/>
      <c r="BZI130" s="323"/>
      <c r="BZJ130" s="323"/>
      <c r="BZK130" s="323"/>
      <c r="BZL130" s="323"/>
      <c r="BZM130" s="323"/>
      <c r="BZN130" s="323"/>
      <c r="BZO130" s="323"/>
      <c r="BZP130" s="323"/>
      <c r="BZQ130" s="323"/>
      <c r="BZR130" s="323"/>
      <c r="BZS130" s="323"/>
      <c r="BZT130" s="323"/>
      <c r="BZU130" s="323"/>
      <c r="BZV130" s="323"/>
      <c r="BZW130" s="323"/>
      <c r="BZX130" s="323"/>
      <c r="BZY130" s="323"/>
      <c r="BZZ130" s="323"/>
      <c r="CAA130" s="323"/>
      <c r="CAB130" s="323"/>
      <c r="CAC130" s="323"/>
      <c r="CAD130" s="323"/>
      <c r="CAE130" s="323"/>
      <c r="CAF130" s="323"/>
      <c r="CAG130" s="323"/>
      <c r="CAH130" s="323"/>
      <c r="CAI130" s="323"/>
      <c r="CAJ130" s="323"/>
      <c r="CAK130" s="323"/>
      <c r="CAL130" s="323"/>
      <c r="CAM130" s="323"/>
      <c r="CAN130" s="323"/>
      <c r="CAO130" s="323"/>
      <c r="CAP130" s="323"/>
      <c r="CAQ130" s="323"/>
      <c r="CAR130" s="323"/>
      <c r="CAS130" s="323"/>
      <c r="CAT130" s="323"/>
      <c r="CAU130" s="323"/>
      <c r="CAV130" s="323"/>
      <c r="CAW130" s="323"/>
      <c r="CAX130" s="323"/>
      <c r="CAY130" s="323"/>
      <c r="CAZ130" s="323"/>
      <c r="CBA130" s="323"/>
      <c r="CBB130" s="323"/>
      <c r="CBC130" s="323"/>
      <c r="CBD130" s="323"/>
      <c r="CBE130" s="323"/>
      <c r="CBF130" s="323"/>
      <c r="CBG130" s="323"/>
      <c r="CBH130" s="323"/>
      <c r="CBI130" s="323"/>
      <c r="CBJ130" s="323"/>
      <c r="CBK130" s="323"/>
      <c r="CBL130" s="323"/>
      <c r="CBM130" s="323"/>
      <c r="CBN130" s="323"/>
      <c r="CBO130" s="323"/>
      <c r="CBP130" s="323"/>
      <c r="CBQ130" s="323"/>
      <c r="CBR130" s="323"/>
      <c r="CBS130" s="323"/>
      <c r="CBT130" s="323"/>
      <c r="CBU130" s="323"/>
      <c r="CBV130" s="323"/>
      <c r="CBW130" s="323"/>
      <c r="CBX130" s="323"/>
      <c r="CBY130" s="323"/>
      <c r="CBZ130" s="323"/>
      <c r="CCA130" s="323"/>
      <c r="CCB130" s="323"/>
      <c r="CCC130" s="323"/>
      <c r="CCD130" s="323"/>
      <c r="CCE130" s="323"/>
      <c r="CCF130" s="323"/>
      <c r="CCG130" s="323"/>
      <c r="CCH130" s="323"/>
      <c r="CCI130" s="323"/>
      <c r="CCJ130" s="323"/>
      <c r="CCK130" s="323"/>
      <c r="CCL130" s="323"/>
      <c r="CCM130" s="323"/>
      <c r="CCN130" s="323"/>
      <c r="CCO130" s="323"/>
      <c r="CCP130" s="323"/>
      <c r="CCQ130" s="323"/>
      <c r="CCR130" s="323"/>
      <c r="CCS130" s="323"/>
      <c r="CCT130" s="323"/>
      <c r="CCU130" s="323"/>
      <c r="CCV130" s="323"/>
      <c r="CCW130" s="323"/>
      <c r="CCX130" s="323"/>
      <c r="CCY130" s="323"/>
      <c r="CCZ130" s="323"/>
      <c r="CDA130" s="323"/>
      <c r="CDB130" s="323"/>
      <c r="CDC130" s="323"/>
      <c r="CDD130" s="323"/>
      <c r="CDE130" s="323"/>
      <c r="CDF130" s="323"/>
      <c r="CDG130" s="323"/>
      <c r="CDH130" s="323"/>
      <c r="CDI130" s="323"/>
      <c r="CDJ130" s="323"/>
      <c r="CDK130" s="323"/>
      <c r="CDL130" s="323"/>
      <c r="CDM130" s="323"/>
      <c r="CDN130" s="323"/>
      <c r="CDO130" s="323"/>
      <c r="CDP130" s="323"/>
      <c r="CDQ130" s="323"/>
      <c r="CDR130" s="323"/>
      <c r="CDS130" s="323"/>
      <c r="CDT130" s="323"/>
      <c r="CDU130" s="323"/>
      <c r="CDV130" s="323"/>
      <c r="CDW130" s="323"/>
      <c r="CDX130" s="323"/>
      <c r="CDY130" s="323"/>
      <c r="CDZ130" s="323"/>
      <c r="CEA130" s="323"/>
      <c r="CEB130" s="323"/>
      <c r="CEC130" s="323"/>
      <c r="CED130" s="323"/>
      <c r="CEE130" s="323"/>
      <c r="CEF130" s="323"/>
      <c r="CEG130" s="323"/>
      <c r="CEH130" s="323"/>
      <c r="CEI130" s="323"/>
      <c r="CEJ130" s="323"/>
      <c r="CEK130" s="323"/>
      <c r="CEL130" s="323"/>
      <c r="CEM130" s="323"/>
      <c r="CEN130" s="323"/>
      <c r="CEO130" s="323"/>
      <c r="CEP130" s="323"/>
      <c r="CEQ130" s="323"/>
      <c r="CER130" s="323"/>
      <c r="CES130" s="323"/>
      <c r="CET130" s="323"/>
      <c r="CEU130" s="323"/>
      <c r="CEV130" s="323"/>
      <c r="CEW130" s="323"/>
      <c r="CEX130" s="323"/>
      <c r="CEY130" s="323"/>
      <c r="CEZ130" s="323"/>
      <c r="CFA130" s="323"/>
      <c r="CFB130" s="323"/>
      <c r="CFC130" s="323"/>
      <c r="CFD130" s="323"/>
      <c r="CFE130" s="323"/>
      <c r="CFF130" s="323"/>
      <c r="CFG130" s="323"/>
      <c r="CFH130" s="323"/>
      <c r="CFI130" s="323"/>
      <c r="CFJ130" s="323"/>
      <c r="CFK130" s="323"/>
      <c r="CFL130" s="323"/>
      <c r="CFM130" s="323"/>
      <c r="CFN130" s="323"/>
      <c r="CFO130" s="323"/>
      <c r="CFP130" s="323"/>
      <c r="CFQ130" s="323"/>
      <c r="CFR130" s="323"/>
      <c r="CFS130" s="323"/>
      <c r="CFT130" s="323"/>
      <c r="CFU130" s="323"/>
      <c r="CFV130" s="323"/>
      <c r="CFW130" s="323"/>
      <c r="CFX130" s="323"/>
      <c r="CFY130" s="323"/>
      <c r="CFZ130" s="323"/>
      <c r="CGA130" s="323"/>
      <c r="CGB130" s="323"/>
      <c r="CGC130" s="323"/>
      <c r="CGD130" s="323"/>
      <c r="CGE130" s="323"/>
      <c r="CGF130" s="323"/>
      <c r="CGG130" s="323"/>
      <c r="CGH130" s="323"/>
      <c r="CGI130" s="323"/>
      <c r="CGJ130" s="323"/>
      <c r="CGK130" s="323"/>
      <c r="CGL130" s="323"/>
      <c r="CGM130" s="323"/>
      <c r="CGN130" s="323"/>
      <c r="CGO130" s="323"/>
      <c r="CGP130" s="323"/>
      <c r="CGQ130" s="323"/>
      <c r="CGR130" s="323"/>
      <c r="CGS130" s="323"/>
      <c r="CGT130" s="323"/>
      <c r="CGU130" s="323"/>
      <c r="CGV130" s="323"/>
      <c r="CGW130" s="323"/>
      <c r="CGX130" s="323"/>
      <c r="CGY130" s="323"/>
      <c r="CGZ130" s="323"/>
      <c r="CHA130" s="323"/>
      <c r="CHB130" s="323"/>
      <c r="CHC130" s="323"/>
      <c r="CHD130" s="323"/>
      <c r="CHE130" s="323"/>
      <c r="CHF130" s="323"/>
      <c r="CHG130" s="323"/>
      <c r="CHH130" s="323"/>
      <c r="CHI130" s="323"/>
      <c r="CHJ130" s="323"/>
      <c r="CHK130" s="323"/>
      <c r="CHL130" s="323"/>
      <c r="CHM130" s="323"/>
      <c r="CHN130" s="323"/>
      <c r="CHO130" s="323"/>
      <c r="CHP130" s="323"/>
      <c r="CHQ130" s="323"/>
      <c r="CHR130" s="323"/>
      <c r="CHS130" s="323"/>
      <c r="CHT130" s="323"/>
      <c r="CHU130" s="323"/>
      <c r="CHV130" s="323"/>
      <c r="CHW130" s="323"/>
      <c r="CHX130" s="323"/>
      <c r="CHY130" s="323"/>
      <c r="CHZ130" s="323"/>
      <c r="CIA130" s="323"/>
      <c r="CIB130" s="323"/>
      <c r="CIC130" s="323"/>
      <c r="CID130" s="323"/>
      <c r="CIE130" s="323"/>
      <c r="CIF130" s="323"/>
      <c r="CIG130" s="323"/>
      <c r="CIH130" s="323"/>
      <c r="CII130" s="323"/>
      <c r="CIJ130" s="323"/>
      <c r="CIK130" s="323"/>
      <c r="CIL130" s="323"/>
      <c r="CIM130" s="323"/>
      <c r="CIN130" s="323"/>
      <c r="CIO130" s="323"/>
      <c r="CIP130" s="323"/>
      <c r="CIQ130" s="323"/>
      <c r="CIR130" s="323"/>
      <c r="CIS130" s="323"/>
      <c r="CIT130" s="323"/>
      <c r="CIU130" s="323"/>
      <c r="CIV130" s="323"/>
      <c r="CIW130" s="323"/>
      <c r="CIX130" s="323"/>
      <c r="CIY130" s="323"/>
      <c r="CIZ130" s="323"/>
      <c r="CJA130" s="323"/>
      <c r="CJB130" s="323"/>
      <c r="CJC130" s="323"/>
      <c r="CJD130" s="323"/>
      <c r="CJE130" s="323"/>
      <c r="CJF130" s="323"/>
      <c r="CJG130" s="323"/>
      <c r="CJH130" s="323"/>
      <c r="CJI130" s="323"/>
      <c r="CJJ130" s="323"/>
      <c r="CJK130" s="323"/>
      <c r="CJL130" s="323"/>
      <c r="CJM130" s="323"/>
      <c r="CJN130" s="323"/>
      <c r="CJO130" s="323"/>
      <c r="CJP130" s="323"/>
      <c r="CJQ130" s="323"/>
      <c r="CJR130" s="323"/>
      <c r="CJS130" s="323"/>
      <c r="CJT130" s="323"/>
      <c r="CJU130" s="323"/>
      <c r="CJV130" s="323"/>
      <c r="CJW130" s="323"/>
      <c r="CJX130" s="323"/>
      <c r="CJY130" s="323"/>
      <c r="CJZ130" s="323"/>
      <c r="CKA130" s="323"/>
      <c r="CKB130" s="323"/>
      <c r="CKC130" s="323"/>
      <c r="CKD130" s="323"/>
      <c r="CKE130" s="323"/>
      <c r="CKF130" s="323"/>
      <c r="CKG130" s="323"/>
      <c r="CKH130" s="323"/>
      <c r="CKI130" s="323"/>
      <c r="CKJ130" s="323"/>
      <c r="CKK130" s="323"/>
      <c r="CKL130" s="323"/>
      <c r="CKM130" s="323"/>
      <c r="CKN130" s="323"/>
      <c r="CKO130" s="323"/>
      <c r="CKP130" s="323"/>
      <c r="CKQ130" s="323"/>
      <c r="CKR130" s="323"/>
      <c r="CKS130" s="323"/>
      <c r="CKT130" s="323"/>
      <c r="CKU130" s="323"/>
      <c r="CKV130" s="323"/>
      <c r="CKW130" s="323"/>
      <c r="CKX130" s="323"/>
      <c r="CKY130" s="323"/>
      <c r="CKZ130" s="323"/>
      <c r="CLA130" s="323"/>
      <c r="CLB130" s="323"/>
      <c r="CLC130" s="323"/>
      <c r="CLD130" s="323"/>
      <c r="CLE130" s="323"/>
      <c r="CLF130" s="323"/>
      <c r="CLG130" s="323"/>
      <c r="CLH130" s="323"/>
      <c r="CLI130" s="323"/>
      <c r="CLJ130" s="323"/>
      <c r="CLK130" s="323"/>
      <c r="CLL130" s="323"/>
      <c r="CLM130" s="323"/>
      <c r="CLN130" s="323"/>
      <c r="CLO130" s="323"/>
      <c r="CLP130" s="323"/>
      <c r="CLQ130" s="323"/>
      <c r="CLR130" s="323"/>
      <c r="CLS130" s="323"/>
      <c r="CLT130" s="323"/>
      <c r="CLU130" s="323"/>
      <c r="CLV130" s="323"/>
      <c r="CLW130" s="323"/>
      <c r="CLX130" s="323"/>
      <c r="CLY130" s="323"/>
      <c r="CLZ130" s="323"/>
      <c r="CMA130" s="323"/>
      <c r="CMB130" s="323"/>
      <c r="CMC130" s="323"/>
      <c r="CMD130" s="323"/>
      <c r="CME130" s="323"/>
      <c r="CMF130" s="323"/>
      <c r="CMG130" s="323"/>
      <c r="CMH130" s="323"/>
      <c r="CMI130" s="323"/>
      <c r="CMJ130" s="323"/>
      <c r="CMK130" s="323"/>
      <c r="CML130" s="323"/>
      <c r="CMM130" s="323"/>
      <c r="CMN130" s="323"/>
      <c r="CMO130" s="323"/>
      <c r="CMP130" s="323"/>
      <c r="CMQ130" s="323"/>
      <c r="CMR130" s="323"/>
      <c r="CMS130" s="323"/>
      <c r="CMT130" s="323"/>
      <c r="CMU130" s="323"/>
      <c r="CMV130" s="323"/>
      <c r="CMW130" s="323"/>
      <c r="CMX130" s="323"/>
      <c r="CMY130" s="323"/>
      <c r="CMZ130" s="323"/>
      <c r="CNA130" s="323"/>
      <c r="CNB130" s="323"/>
      <c r="CNC130" s="323"/>
      <c r="CND130" s="323"/>
      <c r="CNE130" s="323"/>
      <c r="CNF130" s="323"/>
      <c r="CNG130" s="323"/>
      <c r="CNH130" s="323"/>
      <c r="CNI130" s="323"/>
      <c r="CNJ130" s="323"/>
      <c r="CNK130" s="323"/>
      <c r="CNL130" s="323"/>
      <c r="CNM130" s="323"/>
      <c r="CNN130" s="323"/>
      <c r="CNO130" s="323"/>
      <c r="CNP130" s="323"/>
      <c r="CNQ130" s="323"/>
      <c r="CNR130" s="323"/>
      <c r="CNS130" s="323"/>
      <c r="CNT130" s="323"/>
      <c r="CNU130" s="323"/>
      <c r="CNV130" s="323"/>
      <c r="CNW130" s="323"/>
      <c r="CNX130" s="323"/>
      <c r="CNY130" s="323"/>
      <c r="CNZ130" s="323"/>
      <c r="COA130" s="323"/>
      <c r="COB130" s="323"/>
      <c r="COC130" s="323"/>
      <c r="COD130" s="323"/>
      <c r="COE130" s="323"/>
      <c r="COF130" s="323"/>
      <c r="COG130" s="323"/>
      <c r="COH130" s="323"/>
      <c r="COI130" s="323"/>
      <c r="COJ130" s="323"/>
      <c r="COK130" s="323"/>
      <c r="COL130" s="323"/>
      <c r="COM130" s="323"/>
      <c r="CON130" s="323"/>
      <c r="COO130" s="323"/>
      <c r="COP130" s="323"/>
      <c r="COQ130" s="323"/>
      <c r="COR130" s="323"/>
      <c r="COS130" s="323"/>
      <c r="COT130" s="323"/>
      <c r="COU130" s="323"/>
      <c r="COV130" s="323"/>
      <c r="COW130" s="323"/>
      <c r="COX130" s="323"/>
      <c r="COY130" s="323"/>
      <c r="COZ130" s="323"/>
      <c r="CPA130" s="323"/>
      <c r="CPB130" s="323"/>
      <c r="CPC130" s="323"/>
      <c r="CPD130" s="323"/>
      <c r="CPE130" s="323"/>
      <c r="CPF130" s="323"/>
      <c r="CPG130" s="323"/>
      <c r="CPH130" s="323"/>
      <c r="CPI130" s="323"/>
      <c r="CPJ130" s="323"/>
      <c r="CPK130" s="323"/>
      <c r="CPL130" s="323"/>
      <c r="CPM130" s="323"/>
      <c r="CPN130" s="323"/>
      <c r="CPO130" s="323"/>
      <c r="CPP130" s="323"/>
      <c r="CPQ130" s="323"/>
      <c r="CPR130" s="323"/>
      <c r="CPS130" s="323"/>
      <c r="CPT130" s="323"/>
      <c r="CPU130" s="323"/>
      <c r="CPV130" s="323"/>
      <c r="CPW130" s="323"/>
      <c r="CPX130" s="323"/>
      <c r="CPY130" s="323"/>
      <c r="CPZ130" s="323"/>
      <c r="CQA130" s="323"/>
      <c r="CQB130" s="323"/>
      <c r="CQC130" s="323"/>
      <c r="CQD130" s="323"/>
      <c r="CQE130" s="323"/>
      <c r="CQF130" s="323"/>
      <c r="CQG130" s="323"/>
      <c r="CQH130" s="323"/>
      <c r="CQI130" s="323"/>
      <c r="CQJ130" s="323"/>
      <c r="CQK130" s="323"/>
      <c r="CQL130" s="323"/>
      <c r="CQM130" s="323"/>
      <c r="CQN130" s="323"/>
      <c r="CQO130" s="323"/>
      <c r="CQP130" s="323"/>
      <c r="CQQ130" s="323"/>
      <c r="CQR130" s="323"/>
      <c r="CQS130" s="323"/>
      <c r="CQT130" s="323"/>
      <c r="CQU130" s="323"/>
      <c r="CQV130" s="323"/>
      <c r="CQW130" s="323"/>
      <c r="CQX130" s="323"/>
      <c r="CQY130" s="323"/>
      <c r="CQZ130" s="323"/>
      <c r="CRA130" s="323"/>
      <c r="CRB130" s="323"/>
      <c r="CRC130" s="323"/>
      <c r="CRD130" s="323"/>
      <c r="CRE130" s="323"/>
      <c r="CRF130" s="323"/>
      <c r="CRG130" s="323"/>
      <c r="CRH130" s="323"/>
      <c r="CRI130" s="323"/>
      <c r="CRJ130" s="323"/>
      <c r="CRK130" s="323"/>
      <c r="CRL130" s="323"/>
      <c r="CRM130" s="323"/>
      <c r="CRN130" s="323"/>
      <c r="CRO130" s="323"/>
      <c r="CRP130" s="323"/>
      <c r="CRQ130" s="323"/>
      <c r="CRR130" s="323"/>
      <c r="CRS130" s="323"/>
      <c r="CRT130" s="323"/>
      <c r="CRU130" s="323"/>
      <c r="CRV130" s="323"/>
      <c r="CRW130" s="323"/>
      <c r="CRX130" s="323"/>
      <c r="CRY130" s="323"/>
      <c r="CRZ130" s="323"/>
      <c r="CSA130" s="323"/>
      <c r="CSB130" s="323"/>
      <c r="CSC130" s="323"/>
      <c r="CSD130" s="323"/>
      <c r="CSE130" s="323"/>
      <c r="CSF130" s="323"/>
      <c r="CSG130" s="323"/>
      <c r="CSH130" s="323"/>
      <c r="CSI130" s="323"/>
      <c r="CSJ130" s="323"/>
      <c r="CSK130" s="323"/>
      <c r="CSL130" s="323"/>
      <c r="CSM130" s="323"/>
      <c r="CSN130" s="323"/>
      <c r="CSO130" s="323"/>
      <c r="CSP130" s="323"/>
      <c r="CSQ130" s="323"/>
      <c r="CSR130" s="323"/>
      <c r="CSS130" s="323"/>
      <c r="CST130" s="323"/>
      <c r="CSU130" s="323"/>
      <c r="CSV130" s="323"/>
      <c r="CSW130" s="323"/>
      <c r="CSX130" s="323"/>
      <c r="CSY130" s="323"/>
      <c r="CSZ130" s="323"/>
      <c r="CTA130" s="323"/>
      <c r="CTB130" s="323"/>
      <c r="CTC130" s="323"/>
      <c r="CTD130" s="323"/>
      <c r="CTE130" s="323"/>
      <c r="CTF130" s="323"/>
      <c r="CTG130" s="323"/>
      <c r="CTH130" s="323"/>
      <c r="CTI130" s="323"/>
      <c r="CTJ130" s="323"/>
      <c r="CTK130" s="323"/>
      <c r="CTL130" s="323"/>
      <c r="CTM130" s="323"/>
      <c r="CTN130" s="323"/>
      <c r="CTO130" s="323"/>
      <c r="CTP130" s="323"/>
      <c r="CTQ130" s="323"/>
      <c r="CTR130" s="323"/>
      <c r="CTS130" s="323"/>
      <c r="CTT130" s="323"/>
      <c r="CTU130" s="323"/>
      <c r="CTV130" s="323"/>
      <c r="CTW130" s="323"/>
      <c r="CTX130" s="323"/>
      <c r="CTY130" s="323"/>
      <c r="CTZ130" s="323"/>
      <c r="CUA130" s="323"/>
      <c r="CUB130" s="323"/>
      <c r="CUC130" s="323"/>
      <c r="CUD130" s="323"/>
      <c r="CUE130" s="323"/>
      <c r="CUF130" s="323"/>
      <c r="CUG130" s="323"/>
      <c r="CUH130" s="323"/>
      <c r="CUI130" s="323"/>
      <c r="CUJ130" s="323"/>
      <c r="CUK130" s="323"/>
      <c r="CUL130" s="323"/>
      <c r="CUM130" s="323"/>
      <c r="CUN130" s="323"/>
      <c r="CUO130" s="323"/>
      <c r="CUP130" s="323"/>
      <c r="CUQ130" s="323"/>
      <c r="CUR130" s="323"/>
      <c r="CUS130" s="323"/>
      <c r="CUT130" s="323"/>
      <c r="CUU130" s="323"/>
      <c r="CUV130" s="323"/>
      <c r="CUW130" s="323"/>
      <c r="CUX130" s="323"/>
      <c r="CUY130" s="323"/>
      <c r="CUZ130" s="323"/>
      <c r="CVA130" s="323"/>
      <c r="CVB130" s="323"/>
      <c r="CVC130" s="323"/>
      <c r="CVD130" s="323"/>
      <c r="CVE130" s="323"/>
      <c r="CVF130" s="323"/>
      <c r="CVG130" s="323"/>
      <c r="CVH130" s="323"/>
      <c r="CVI130" s="323"/>
      <c r="CVJ130" s="323"/>
      <c r="CVK130" s="323"/>
      <c r="CVL130" s="323"/>
      <c r="CVM130" s="323"/>
      <c r="CVN130" s="323"/>
      <c r="CVO130" s="323"/>
      <c r="CVP130" s="323"/>
      <c r="CVQ130" s="323"/>
      <c r="CVR130" s="323"/>
      <c r="CVS130" s="323"/>
      <c r="CVT130" s="323"/>
      <c r="CVU130" s="323"/>
      <c r="CVV130" s="323"/>
      <c r="CVW130" s="323"/>
      <c r="CVX130" s="323"/>
      <c r="CVY130" s="323"/>
      <c r="CVZ130" s="323"/>
      <c r="CWA130" s="323"/>
      <c r="CWB130" s="323"/>
      <c r="CWC130" s="323"/>
      <c r="CWD130" s="323"/>
      <c r="CWE130" s="323"/>
      <c r="CWF130" s="323"/>
      <c r="CWG130" s="323"/>
      <c r="CWH130" s="323"/>
      <c r="CWI130" s="323"/>
      <c r="CWJ130" s="323"/>
      <c r="CWK130" s="323"/>
      <c r="CWL130" s="323"/>
      <c r="CWM130" s="323"/>
      <c r="CWN130" s="323"/>
      <c r="CWO130" s="323"/>
      <c r="CWP130" s="323"/>
      <c r="CWQ130" s="323"/>
      <c r="CWR130" s="323"/>
      <c r="CWS130" s="323"/>
      <c r="CWT130" s="323"/>
      <c r="CWU130" s="323"/>
      <c r="CWV130" s="323"/>
      <c r="CWW130" s="323"/>
      <c r="CWX130" s="323"/>
      <c r="CWY130" s="323"/>
      <c r="CWZ130" s="323"/>
      <c r="CXA130" s="323"/>
      <c r="CXB130" s="323"/>
      <c r="CXC130" s="323"/>
      <c r="CXD130" s="323"/>
      <c r="CXE130" s="323"/>
      <c r="CXF130" s="323"/>
      <c r="CXG130" s="323"/>
      <c r="CXH130" s="323"/>
      <c r="CXI130" s="323"/>
      <c r="CXJ130" s="323"/>
      <c r="CXK130" s="323"/>
      <c r="CXL130" s="323"/>
      <c r="CXM130" s="323"/>
      <c r="CXN130" s="323"/>
      <c r="CXO130" s="323"/>
      <c r="CXP130" s="323"/>
      <c r="CXQ130" s="323"/>
      <c r="CXR130" s="323"/>
      <c r="CXS130" s="323"/>
      <c r="CXT130" s="323"/>
      <c r="CXU130" s="323"/>
      <c r="CXV130" s="323"/>
      <c r="CXW130" s="323"/>
      <c r="CXX130" s="323"/>
      <c r="CXY130" s="323"/>
      <c r="CXZ130" s="323"/>
      <c r="CYA130" s="323"/>
      <c r="CYB130" s="323"/>
      <c r="CYC130" s="323"/>
      <c r="CYD130" s="323"/>
      <c r="CYE130" s="323"/>
      <c r="CYF130" s="323"/>
      <c r="CYG130" s="323"/>
      <c r="CYH130" s="323"/>
      <c r="CYI130" s="323"/>
      <c r="CYJ130" s="323"/>
      <c r="CYK130" s="323"/>
      <c r="CYL130" s="323"/>
      <c r="CYM130" s="323"/>
      <c r="CYN130" s="323"/>
      <c r="CYO130" s="323"/>
      <c r="CYP130" s="323"/>
      <c r="CYQ130" s="323"/>
      <c r="CYR130" s="323"/>
      <c r="CYS130" s="323"/>
      <c r="CYT130" s="323"/>
      <c r="CYU130" s="323"/>
      <c r="CYV130" s="323"/>
      <c r="CYW130" s="323"/>
      <c r="CYX130" s="323"/>
      <c r="CYY130" s="323"/>
      <c r="CYZ130" s="323"/>
      <c r="CZA130" s="323"/>
      <c r="CZB130" s="323"/>
      <c r="CZC130" s="323"/>
      <c r="CZD130" s="323"/>
      <c r="CZE130" s="323"/>
      <c r="CZF130" s="323"/>
      <c r="CZG130" s="323"/>
      <c r="CZH130" s="323"/>
      <c r="CZI130" s="323"/>
      <c r="CZJ130" s="323"/>
      <c r="CZK130" s="323"/>
      <c r="CZL130" s="323"/>
      <c r="CZM130" s="323"/>
      <c r="CZN130" s="323"/>
      <c r="CZO130" s="323"/>
      <c r="CZP130" s="323"/>
      <c r="CZQ130" s="323"/>
      <c r="CZR130" s="323"/>
      <c r="CZS130" s="323"/>
      <c r="CZT130" s="323"/>
      <c r="CZU130" s="323"/>
      <c r="CZV130" s="323"/>
      <c r="CZW130" s="323"/>
      <c r="CZX130" s="323"/>
      <c r="CZY130" s="323"/>
      <c r="CZZ130" s="323"/>
      <c r="DAA130" s="323"/>
      <c r="DAB130" s="323"/>
      <c r="DAC130" s="323"/>
      <c r="DAD130" s="323"/>
      <c r="DAE130" s="323"/>
      <c r="DAF130" s="323"/>
      <c r="DAG130" s="323"/>
      <c r="DAH130" s="323"/>
      <c r="DAI130" s="323"/>
      <c r="DAJ130" s="323"/>
      <c r="DAK130" s="323"/>
      <c r="DAL130" s="323"/>
      <c r="DAM130" s="323"/>
      <c r="DAN130" s="323"/>
      <c r="DAO130" s="323"/>
      <c r="DAP130" s="323"/>
      <c r="DAQ130" s="323"/>
      <c r="DAR130" s="323"/>
      <c r="DAS130" s="323"/>
      <c r="DAT130" s="323"/>
      <c r="DAU130" s="323"/>
      <c r="DAV130" s="323"/>
      <c r="DAW130" s="323"/>
      <c r="DAX130" s="323"/>
      <c r="DAY130" s="323"/>
      <c r="DAZ130" s="323"/>
      <c r="DBA130" s="323"/>
      <c r="DBB130" s="323"/>
      <c r="DBC130" s="323"/>
      <c r="DBD130" s="323"/>
      <c r="DBE130" s="323"/>
      <c r="DBF130" s="323"/>
      <c r="DBG130" s="323"/>
      <c r="DBH130" s="323"/>
      <c r="DBI130" s="323"/>
      <c r="DBJ130" s="323"/>
      <c r="DBK130" s="323"/>
      <c r="DBL130" s="323"/>
      <c r="DBM130" s="323"/>
      <c r="DBN130" s="323"/>
      <c r="DBO130" s="323"/>
      <c r="DBP130" s="323"/>
      <c r="DBQ130" s="323"/>
      <c r="DBR130" s="323"/>
      <c r="DBS130" s="323"/>
      <c r="DBT130" s="323"/>
      <c r="DBU130" s="323"/>
      <c r="DBV130" s="323"/>
      <c r="DBW130" s="323"/>
      <c r="DBX130" s="323"/>
      <c r="DBY130" s="323"/>
      <c r="DBZ130" s="323"/>
      <c r="DCA130" s="323"/>
      <c r="DCB130" s="323"/>
      <c r="DCC130" s="323"/>
      <c r="DCD130" s="323"/>
      <c r="DCE130" s="323"/>
      <c r="DCF130" s="323"/>
      <c r="DCG130" s="323"/>
      <c r="DCH130" s="323"/>
      <c r="DCI130" s="323"/>
      <c r="DCJ130" s="323"/>
      <c r="DCK130" s="323"/>
      <c r="DCL130" s="323"/>
      <c r="DCM130" s="323"/>
      <c r="DCN130" s="323"/>
      <c r="DCO130" s="323"/>
      <c r="DCP130" s="323"/>
      <c r="DCQ130" s="323"/>
      <c r="DCR130" s="323"/>
      <c r="DCS130" s="323"/>
      <c r="DCT130" s="323"/>
      <c r="DCU130" s="323"/>
      <c r="DCV130" s="323"/>
      <c r="DCW130" s="323"/>
      <c r="DCX130" s="323"/>
      <c r="DCY130" s="323"/>
      <c r="DCZ130" s="323"/>
      <c r="DDA130" s="323"/>
      <c r="DDB130" s="323"/>
      <c r="DDC130" s="323"/>
      <c r="DDD130" s="323"/>
      <c r="DDE130" s="323"/>
      <c r="DDF130" s="323"/>
      <c r="DDG130" s="323"/>
      <c r="DDH130" s="323"/>
      <c r="DDI130" s="323"/>
      <c r="DDJ130" s="323"/>
      <c r="DDK130" s="323"/>
      <c r="DDL130" s="323"/>
      <c r="DDM130" s="323"/>
      <c r="DDN130" s="323"/>
      <c r="DDO130" s="323"/>
      <c r="DDP130" s="323"/>
      <c r="DDQ130" s="323"/>
      <c r="DDR130" s="323"/>
      <c r="DDS130" s="323"/>
      <c r="DDT130" s="323"/>
      <c r="DDU130" s="323"/>
      <c r="DDV130" s="323"/>
      <c r="DDW130" s="323"/>
      <c r="DDX130" s="323"/>
      <c r="DDY130" s="323"/>
      <c r="DDZ130" s="323"/>
      <c r="DEA130" s="323"/>
      <c r="DEB130" s="323"/>
      <c r="DEC130" s="323"/>
      <c r="DED130" s="323"/>
      <c r="DEE130" s="323"/>
      <c r="DEF130" s="323"/>
      <c r="DEG130" s="323"/>
      <c r="DEH130" s="323"/>
      <c r="DEI130" s="323"/>
      <c r="DEJ130" s="323"/>
      <c r="DEK130" s="323"/>
      <c r="DEL130" s="323"/>
      <c r="DEM130" s="323"/>
      <c r="DEN130" s="323"/>
      <c r="DEO130" s="323"/>
      <c r="DEP130" s="323"/>
      <c r="DEQ130" s="323"/>
      <c r="DER130" s="323"/>
      <c r="DES130" s="323"/>
      <c r="DET130" s="323"/>
      <c r="DEU130" s="323"/>
      <c r="DEV130" s="323"/>
      <c r="DEW130" s="323"/>
      <c r="DEX130" s="323"/>
      <c r="DEY130" s="323"/>
      <c r="DEZ130" s="323"/>
      <c r="DFA130" s="323"/>
      <c r="DFB130" s="323"/>
      <c r="DFC130" s="323"/>
      <c r="DFD130" s="323"/>
      <c r="DFE130" s="323"/>
      <c r="DFF130" s="323"/>
      <c r="DFG130" s="323"/>
      <c r="DFH130" s="323"/>
      <c r="DFI130" s="323"/>
      <c r="DFJ130" s="323"/>
      <c r="DFK130" s="323"/>
      <c r="DFL130" s="323"/>
      <c r="DFM130" s="323"/>
      <c r="DFN130" s="323"/>
      <c r="DFO130" s="323"/>
      <c r="DFP130" s="323"/>
      <c r="DFQ130" s="323"/>
      <c r="DFR130" s="323"/>
      <c r="DFS130" s="323"/>
      <c r="DFT130" s="323"/>
      <c r="DFU130" s="323"/>
      <c r="DFV130" s="323"/>
      <c r="DFW130" s="323"/>
      <c r="DFX130" s="323"/>
      <c r="DFY130" s="323"/>
      <c r="DFZ130" s="323"/>
      <c r="DGA130" s="323"/>
      <c r="DGB130" s="323"/>
      <c r="DGC130" s="323"/>
      <c r="DGD130" s="323"/>
      <c r="DGE130" s="323"/>
      <c r="DGF130" s="323"/>
      <c r="DGG130" s="323"/>
      <c r="DGH130" s="323"/>
      <c r="DGI130" s="323"/>
      <c r="DGJ130" s="323"/>
      <c r="DGK130" s="323"/>
      <c r="DGL130" s="323"/>
      <c r="DGM130" s="323"/>
      <c r="DGN130" s="323"/>
      <c r="DGO130" s="323"/>
      <c r="DGP130" s="323"/>
      <c r="DGQ130" s="323"/>
      <c r="DGR130" s="323"/>
      <c r="DGS130" s="323"/>
      <c r="DGT130" s="323"/>
      <c r="DGU130" s="323"/>
      <c r="DGV130" s="323"/>
      <c r="DGW130" s="323"/>
      <c r="DGX130" s="323"/>
      <c r="DGY130" s="323"/>
      <c r="DGZ130" s="323"/>
      <c r="DHA130" s="323"/>
      <c r="DHB130" s="323"/>
      <c r="DHC130" s="323"/>
      <c r="DHD130" s="323"/>
      <c r="DHE130" s="323"/>
      <c r="DHF130" s="323"/>
      <c r="DHG130" s="323"/>
      <c r="DHH130" s="323"/>
      <c r="DHI130" s="323"/>
      <c r="DHJ130" s="323"/>
      <c r="DHK130" s="323"/>
      <c r="DHL130" s="323"/>
      <c r="DHM130" s="323"/>
      <c r="DHN130" s="323"/>
      <c r="DHO130" s="323"/>
      <c r="DHP130" s="323"/>
      <c r="DHQ130" s="323"/>
      <c r="DHR130" s="323"/>
      <c r="DHS130" s="323"/>
      <c r="DHT130" s="323"/>
      <c r="DHU130" s="323"/>
      <c r="DHV130" s="323"/>
      <c r="DHW130" s="323"/>
      <c r="DHX130" s="323"/>
      <c r="DHY130" s="323"/>
      <c r="DHZ130" s="323"/>
      <c r="DIA130" s="323"/>
      <c r="DIB130" s="323"/>
      <c r="DIC130" s="323"/>
      <c r="DID130" s="323"/>
      <c r="DIE130" s="323"/>
      <c r="DIF130" s="323"/>
      <c r="DIG130" s="323"/>
      <c r="DIH130" s="323"/>
      <c r="DII130" s="323"/>
      <c r="DIJ130" s="323"/>
      <c r="DIK130" s="323"/>
      <c r="DIL130" s="323"/>
      <c r="DIM130" s="323"/>
      <c r="DIN130" s="323"/>
      <c r="DIO130" s="323"/>
      <c r="DIP130" s="323"/>
      <c r="DIQ130" s="323"/>
      <c r="DIR130" s="323"/>
      <c r="DIS130" s="323"/>
      <c r="DIT130" s="323"/>
      <c r="DIU130" s="323"/>
      <c r="DIV130" s="323"/>
      <c r="DIW130" s="323"/>
      <c r="DIX130" s="323"/>
      <c r="DIY130" s="323"/>
      <c r="DIZ130" s="323"/>
      <c r="DJA130" s="323"/>
      <c r="DJB130" s="323"/>
      <c r="DJC130" s="323"/>
      <c r="DJD130" s="323"/>
      <c r="DJE130" s="323"/>
      <c r="DJF130" s="323"/>
      <c r="DJG130" s="323"/>
      <c r="DJH130" s="323"/>
      <c r="DJI130" s="323"/>
      <c r="DJJ130" s="323"/>
      <c r="DJK130" s="323"/>
      <c r="DJL130" s="323"/>
      <c r="DJM130" s="323"/>
      <c r="DJN130" s="323"/>
      <c r="DJO130" s="323"/>
      <c r="DJP130" s="323"/>
      <c r="DJQ130" s="323"/>
      <c r="DJR130" s="323"/>
      <c r="DJS130" s="323"/>
      <c r="DJT130" s="323"/>
      <c r="DJU130" s="323"/>
      <c r="DJV130" s="323"/>
      <c r="DJW130" s="323"/>
      <c r="DJX130" s="323"/>
      <c r="DJY130" s="323"/>
      <c r="DJZ130" s="323"/>
      <c r="DKA130" s="323"/>
      <c r="DKB130" s="323"/>
      <c r="DKC130" s="323"/>
      <c r="DKD130" s="323"/>
      <c r="DKE130" s="323"/>
      <c r="DKF130" s="323"/>
      <c r="DKG130" s="323"/>
      <c r="DKH130" s="323"/>
      <c r="DKI130" s="323"/>
      <c r="DKJ130" s="323"/>
      <c r="DKK130" s="323"/>
      <c r="DKL130" s="323"/>
      <c r="DKM130" s="323"/>
      <c r="DKN130" s="323"/>
      <c r="DKO130" s="323"/>
      <c r="DKP130" s="323"/>
      <c r="DKQ130" s="323"/>
      <c r="DKR130" s="323"/>
      <c r="DKS130" s="323"/>
      <c r="DKT130" s="323"/>
      <c r="DKU130" s="323"/>
      <c r="DKV130" s="323"/>
      <c r="DKW130" s="323"/>
      <c r="DKX130" s="323"/>
      <c r="DKY130" s="323"/>
      <c r="DKZ130" s="323"/>
      <c r="DLA130" s="323"/>
      <c r="DLB130" s="323"/>
      <c r="DLC130" s="323"/>
      <c r="DLD130" s="323"/>
      <c r="DLE130" s="323"/>
      <c r="DLF130" s="323"/>
      <c r="DLG130" s="323"/>
      <c r="DLH130" s="323"/>
      <c r="DLI130" s="323"/>
      <c r="DLJ130" s="323"/>
      <c r="DLK130" s="323"/>
      <c r="DLL130" s="323"/>
      <c r="DLM130" s="323"/>
      <c r="DLN130" s="323"/>
      <c r="DLO130" s="323"/>
      <c r="DLP130" s="323"/>
      <c r="DLQ130" s="323"/>
      <c r="DLR130" s="323"/>
      <c r="DLS130" s="323"/>
      <c r="DLT130" s="323"/>
      <c r="DLU130" s="323"/>
      <c r="DLV130" s="323"/>
      <c r="DLW130" s="323"/>
      <c r="DLX130" s="323"/>
      <c r="DLY130" s="323"/>
      <c r="DLZ130" s="323"/>
      <c r="DMA130" s="323"/>
      <c r="DMB130" s="323"/>
      <c r="DMC130" s="323"/>
      <c r="DMD130" s="323"/>
      <c r="DME130" s="323"/>
      <c r="DMF130" s="323"/>
      <c r="DMG130" s="323"/>
      <c r="DMH130" s="323"/>
      <c r="DMI130" s="323"/>
      <c r="DMJ130" s="323"/>
      <c r="DMK130" s="323"/>
      <c r="DML130" s="323"/>
      <c r="DMM130" s="323"/>
      <c r="DMN130" s="323"/>
      <c r="DMO130" s="323"/>
      <c r="DMP130" s="323"/>
      <c r="DMQ130" s="323"/>
      <c r="DMR130" s="323"/>
      <c r="DMS130" s="323"/>
      <c r="DMT130" s="323"/>
      <c r="DMU130" s="323"/>
      <c r="DMV130" s="323"/>
      <c r="DMW130" s="323"/>
      <c r="DMX130" s="323"/>
      <c r="DMY130" s="323"/>
      <c r="DMZ130" s="323"/>
      <c r="DNA130" s="323"/>
      <c r="DNB130" s="323"/>
      <c r="DNC130" s="323"/>
      <c r="DND130" s="323"/>
      <c r="DNE130" s="323"/>
      <c r="DNF130" s="323"/>
      <c r="DNG130" s="323"/>
      <c r="DNH130" s="323"/>
      <c r="DNI130" s="323"/>
      <c r="DNJ130" s="323"/>
      <c r="DNK130" s="323"/>
      <c r="DNL130" s="323"/>
      <c r="DNM130" s="323"/>
      <c r="DNN130" s="323"/>
      <c r="DNO130" s="323"/>
      <c r="DNP130" s="323"/>
      <c r="DNQ130" s="323"/>
      <c r="DNR130" s="323"/>
      <c r="DNS130" s="323"/>
      <c r="DNT130" s="323"/>
      <c r="DNU130" s="323"/>
      <c r="DNV130" s="323"/>
      <c r="DNW130" s="323"/>
      <c r="DNX130" s="323"/>
      <c r="DNY130" s="323"/>
      <c r="DNZ130" s="323"/>
      <c r="DOA130" s="323"/>
      <c r="DOB130" s="323"/>
      <c r="DOC130" s="323"/>
      <c r="DOD130" s="323"/>
      <c r="DOE130" s="323"/>
      <c r="DOF130" s="323"/>
      <c r="DOG130" s="323"/>
      <c r="DOH130" s="323"/>
      <c r="DOI130" s="323"/>
      <c r="DOJ130" s="323"/>
      <c r="DOK130" s="323"/>
      <c r="DOL130" s="323"/>
      <c r="DOM130" s="323"/>
      <c r="DON130" s="323"/>
      <c r="DOO130" s="323"/>
      <c r="DOP130" s="323"/>
      <c r="DOQ130" s="323"/>
      <c r="DOR130" s="323"/>
      <c r="DOS130" s="323"/>
      <c r="DOT130" s="323"/>
      <c r="DOU130" s="323"/>
      <c r="DOV130" s="323"/>
      <c r="DOW130" s="323"/>
      <c r="DOX130" s="323"/>
      <c r="DOY130" s="323"/>
      <c r="DOZ130" s="323"/>
      <c r="DPA130" s="323"/>
      <c r="DPB130" s="323"/>
      <c r="DPC130" s="323"/>
      <c r="DPD130" s="323"/>
      <c r="DPE130" s="323"/>
      <c r="DPF130" s="323"/>
      <c r="DPG130" s="323"/>
      <c r="DPH130" s="323"/>
      <c r="DPI130" s="323"/>
      <c r="DPJ130" s="323"/>
      <c r="DPK130" s="323"/>
      <c r="DPL130" s="323"/>
      <c r="DPM130" s="323"/>
      <c r="DPN130" s="323"/>
      <c r="DPO130" s="323"/>
      <c r="DPP130" s="323"/>
      <c r="DPQ130" s="323"/>
      <c r="DPR130" s="323"/>
      <c r="DPS130" s="323"/>
      <c r="DPT130" s="323"/>
      <c r="DPU130" s="323"/>
      <c r="DPV130" s="323"/>
      <c r="DPW130" s="323"/>
      <c r="DPX130" s="323"/>
      <c r="DPY130" s="323"/>
      <c r="DPZ130" s="323"/>
      <c r="DQA130" s="323"/>
      <c r="DQB130" s="323"/>
      <c r="DQC130" s="323"/>
      <c r="DQD130" s="323"/>
      <c r="DQE130" s="323"/>
      <c r="DQF130" s="323"/>
      <c r="DQG130" s="323"/>
      <c r="DQH130" s="323"/>
      <c r="DQI130" s="323"/>
      <c r="DQJ130" s="323"/>
      <c r="DQK130" s="323"/>
      <c r="DQL130" s="323"/>
      <c r="DQM130" s="323"/>
      <c r="DQN130" s="323"/>
      <c r="DQO130" s="323"/>
      <c r="DQP130" s="323"/>
      <c r="DQQ130" s="323"/>
      <c r="DQR130" s="323"/>
      <c r="DQS130" s="323"/>
      <c r="DQT130" s="323"/>
      <c r="DQU130" s="323"/>
      <c r="DQV130" s="323"/>
      <c r="DQW130" s="323"/>
      <c r="DQX130" s="323"/>
      <c r="DQY130" s="323"/>
      <c r="DQZ130" s="323"/>
      <c r="DRA130" s="323"/>
      <c r="DRB130" s="323"/>
      <c r="DRC130" s="323"/>
      <c r="DRD130" s="323"/>
      <c r="DRE130" s="323"/>
      <c r="DRF130" s="323"/>
      <c r="DRG130" s="323"/>
      <c r="DRH130" s="323"/>
      <c r="DRI130" s="323"/>
      <c r="DRJ130" s="323"/>
      <c r="DRK130" s="323"/>
      <c r="DRL130" s="323"/>
      <c r="DRM130" s="323"/>
      <c r="DRN130" s="323"/>
      <c r="DRO130" s="323"/>
      <c r="DRP130" s="323"/>
      <c r="DRQ130" s="323"/>
      <c r="DRR130" s="323"/>
      <c r="DRS130" s="323"/>
      <c r="DRT130" s="323"/>
      <c r="DRU130" s="323"/>
      <c r="DRV130" s="323"/>
      <c r="DRW130" s="323"/>
      <c r="DRX130" s="323"/>
      <c r="DRY130" s="323"/>
      <c r="DRZ130" s="323"/>
      <c r="DSA130" s="323"/>
      <c r="DSB130" s="323"/>
      <c r="DSC130" s="323"/>
      <c r="DSD130" s="323"/>
      <c r="DSE130" s="323"/>
      <c r="DSF130" s="323"/>
      <c r="DSG130" s="323"/>
      <c r="DSH130" s="323"/>
      <c r="DSI130" s="323"/>
      <c r="DSJ130" s="323"/>
      <c r="DSK130" s="323"/>
      <c r="DSL130" s="323"/>
      <c r="DSM130" s="323"/>
      <c r="DSN130" s="323"/>
      <c r="DSO130" s="323"/>
      <c r="DSP130" s="323"/>
      <c r="DSQ130" s="323"/>
      <c r="DSR130" s="323"/>
      <c r="DSS130" s="323"/>
      <c r="DST130" s="323"/>
      <c r="DSU130" s="323"/>
      <c r="DSV130" s="323"/>
      <c r="DSW130" s="323"/>
      <c r="DSX130" s="323"/>
      <c r="DSY130" s="323"/>
      <c r="DSZ130" s="323"/>
      <c r="DTA130" s="323"/>
      <c r="DTB130" s="323"/>
      <c r="DTC130" s="323"/>
      <c r="DTD130" s="323"/>
      <c r="DTE130" s="323"/>
      <c r="DTF130" s="323"/>
      <c r="DTG130" s="323"/>
      <c r="DTH130" s="323"/>
      <c r="DTI130" s="323"/>
      <c r="DTJ130" s="323"/>
      <c r="DTK130" s="323"/>
      <c r="DTL130" s="323"/>
      <c r="DTM130" s="323"/>
      <c r="DTN130" s="323"/>
      <c r="DTO130" s="323"/>
      <c r="DTP130" s="323"/>
      <c r="DTQ130" s="323"/>
      <c r="DTR130" s="323"/>
      <c r="DTS130" s="323"/>
      <c r="DTT130" s="323"/>
      <c r="DTU130" s="323"/>
      <c r="DTV130" s="323"/>
      <c r="DTW130" s="323"/>
      <c r="DTX130" s="323"/>
      <c r="DTY130" s="323"/>
      <c r="DTZ130" s="323"/>
      <c r="DUA130" s="323"/>
      <c r="DUB130" s="323"/>
      <c r="DUC130" s="323"/>
      <c r="DUD130" s="323"/>
      <c r="DUE130" s="323"/>
      <c r="DUF130" s="323"/>
      <c r="DUG130" s="323"/>
      <c r="DUH130" s="323"/>
      <c r="DUI130" s="323"/>
      <c r="DUJ130" s="323"/>
      <c r="DUK130" s="323"/>
      <c r="DUL130" s="323"/>
      <c r="DUM130" s="323"/>
      <c r="DUN130" s="323"/>
      <c r="DUO130" s="323"/>
      <c r="DUP130" s="323"/>
      <c r="DUQ130" s="323"/>
      <c r="DUR130" s="323"/>
      <c r="DUS130" s="323"/>
      <c r="DUT130" s="323"/>
      <c r="DUU130" s="323"/>
      <c r="DUV130" s="323"/>
      <c r="DUW130" s="323"/>
      <c r="DUX130" s="323"/>
      <c r="DUY130" s="323"/>
      <c r="DUZ130" s="323"/>
      <c r="DVA130" s="323"/>
      <c r="DVB130" s="323"/>
      <c r="DVC130" s="323"/>
      <c r="DVD130" s="323"/>
      <c r="DVE130" s="323"/>
      <c r="DVF130" s="323"/>
      <c r="DVG130" s="323"/>
      <c r="DVH130" s="323"/>
      <c r="DVI130" s="323"/>
      <c r="DVJ130" s="323"/>
      <c r="DVK130" s="323"/>
      <c r="DVL130" s="323"/>
      <c r="DVM130" s="323"/>
      <c r="DVN130" s="323"/>
      <c r="DVO130" s="323"/>
      <c r="DVP130" s="323"/>
      <c r="DVQ130" s="323"/>
      <c r="DVR130" s="323"/>
      <c r="DVS130" s="323"/>
      <c r="DVT130" s="323"/>
      <c r="DVU130" s="323"/>
      <c r="DVV130" s="323"/>
      <c r="DVW130" s="323"/>
      <c r="DVX130" s="323"/>
      <c r="DVY130" s="323"/>
      <c r="DVZ130" s="323"/>
      <c r="DWA130" s="323"/>
      <c r="DWB130" s="323"/>
      <c r="DWC130" s="323"/>
      <c r="DWD130" s="323"/>
      <c r="DWE130" s="323"/>
      <c r="DWF130" s="323"/>
      <c r="DWG130" s="323"/>
      <c r="DWH130" s="323"/>
      <c r="DWI130" s="323"/>
      <c r="DWJ130" s="323"/>
      <c r="DWK130" s="323"/>
      <c r="DWL130" s="323"/>
      <c r="DWM130" s="323"/>
      <c r="DWN130" s="323"/>
      <c r="DWO130" s="323"/>
      <c r="DWP130" s="323"/>
      <c r="DWQ130" s="323"/>
      <c r="DWR130" s="323"/>
      <c r="DWS130" s="323"/>
      <c r="DWT130" s="323"/>
      <c r="DWU130" s="323"/>
      <c r="DWV130" s="323"/>
      <c r="DWW130" s="323"/>
      <c r="DWX130" s="323"/>
      <c r="DWY130" s="323"/>
      <c r="DWZ130" s="323"/>
      <c r="DXA130" s="323"/>
      <c r="DXB130" s="323"/>
      <c r="DXC130" s="323"/>
      <c r="DXD130" s="323"/>
      <c r="DXE130" s="323"/>
      <c r="DXF130" s="323"/>
      <c r="DXG130" s="323"/>
      <c r="DXH130" s="323"/>
      <c r="DXI130" s="323"/>
      <c r="DXJ130" s="323"/>
      <c r="DXK130" s="323"/>
      <c r="DXL130" s="323"/>
      <c r="DXM130" s="323"/>
      <c r="DXN130" s="323"/>
      <c r="DXO130" s="323"/>
      <c r="DXP130" s="323"/>
      <c r="DXQ130" s="323"/>
      <c r="DXR130" s="323"/>
      <c r="DXS130" s="323"/>
      <c r="DXT130" s="323"/>
      <c r="DXU130" s="323"/>
      <c r="DXV130" s="323"/>
      <c r="DXW130" s="323"/>
      <c r="DXX130" s="323"/>
      <c r="DXY130" s="323"/>
      <c r="DXZ130" s="323"/>
      <c r="DYA130" s="323"/>
      <c r="DYB130" s="323"/>
      <c r="DYC130" s="323"/>
      <c r="DYD130" s="323"/>
      <c r="DYE130" s="323"/>
      <c r="DYF130" s="323"/>
      <c r="DYG130" s="323"/>
      <c r="DYH130" s="323"/>
      <c r="DYI130" s="323"/>
      <c r="DYJ130" s="323"/>
      <c r="DYK130" s="323"/>
      <c r="DYL130" s="323"/>
      <c r="DYM130" s="323"/>
      <c r="DYN130" s="323"/>
      <c r="DYO130" s="323"/>
      <c r="DYP130" s="323"/>
      <c r="DYQ130" s="323"/>
      <c r="DYR130" s="323"/>
      <c r="DYS130" s="323"/>
      <c r="DYT130" s="323"/>
      <c r="DYU130" s="323"/>
      <c r="DYV130" s="323"/>
      <c r="DYW130" s="323"/>
      <c r="DYX130" s="323"/>
      <c r="DYY130" s="323"/>
      <c r="DYZ130" s="323"/>
      <c r="DZA130" s="323"/>
      <c r="DZB130" s="323"/>
      <c r="DZC130" s="323"/>
      <c r="DZD130" s="323"/>
      <c r="DZE130" s="323"/>
      <c r="DZF130" s="323"/>
      <c r="DZG130" s="323"/>
      <c r="DZH130" s="323"/>
      <c r="DZI130" s="323"/>
      <c r="DZJ130" s="323"/>
      <c r="DZK130" s="323"/>
      <c r="DZL130" s="323"/>
      <c r="DZM130" s="323"/>
      <c r="DZN130" s="323"/>
      <c r="DZO130" s="323"/>
      <c r="DZP130" s="323"/>
      <c r="DZQ130" s="323"/>
      <c r="DZR130" s="323"/>
      <c r="DZS130" s="323"/>
      <c r="DZT130" s="323"/>
      <c r="DZU130" s="323"/>
      <c r="DZV130" s="323"/>
      <c r="DZW130" s="323"/>
      <c r="DZX130" s="323"/>
      <c r="DZY130" s="323"/>
      <c r="DZZ130" s="323"/>
      <c r="EAA130" s="323"/>
      <c r="EAB130" s="323"/>
      <c r="EAC130" s="323"/>
      <c r="EAD130" s="323"/>
      <c r="EAE130" s="323"/>
      <c r="EAF130" s="323"/>
      <c r="EAG130" s="323"/>
      <c r="EAH130" s="323"/>
      <c r="EAI130" s="323"/>
      <c r="EAJ130" s="323"/>
      <c r="EAK130" s="323"/>
      <c r="EAL130" s="323"/>
      <c r="EAM130" s="323"/>
      <c r="EAN130" s="323"/>
      <c r="EAO130" s="323"/>
      <c r="EAP130" s="323"/>
      <c r="EAQ130" s="323"/>
      <c r="EAR130" s="323"/>
      <c r="EAS130" s="323"/>
      <c r="EAT130" s="323"/>
      <c r="EAU130" s="323"/>
      <c r="EAV130" s="323"/>
      <c r="EAW130" s="323"/>
      <c r="EAX130" s="323"/>
      <c r="EAY130" s="323"/>
      <c r="EAZ130" s="323"/>
      <c r="EBA130" s="323"/>
      <c r="EBB130" s="323"/>
      <c r="EBC130" s="323"/>
      <c r="EBD130" s="323"/>
      <c r="EBE130" s="323"/>
      <c r="EBF130" s="323"/>
      <c r="EBG130" s="323"/>
      <c r="EBH130" s="323"/>
      <c r="EBI130" s="323"/>
      <c r="EBJ130" s="323"/>
      <c r="EBK130" s="323"/>
      <c r="EBL130" s="323"/>
      <c r="EBM130" s="323"/>
      <c r="EBN130" s="323"/>
      <c r="EBO130" s="323"/>
      <c r="EBP130" s="323"/>
      <c r="EBQ130" s="323"/>
      <c r="EBR130" s="323"/>
      <c r="EBS130" s="323"/>
      <c r="EBT130" s="323"/>
      <c r="EBU130" s="323"/>
      <c r="EBV130" s="323"/>
      <c r="EBW130" s="323"/>
      <c r="EBX130" s="323"/>
      <c r="EBY130" s="323"/>
      <c r="EBZ130" s="323"/>
      <c r="ECA130" s="323"/>
      <c r="ECB130" s="323"/>
      <c r="ECC130" s="323"/>
      <c r="ECD130" s="323"/>
      <c r="ECE130" s="323"/>
      <c r="ECF130" s="323"/>
      <c r="ECG130" s="323"/>
      <c r="ECH130" s="323"/>
      <c r="ECI130" s="323"/>
      <c r="ECJ130" s="323"/>
      <c r="ECK130" s="323"/>
      <c r="ECL130" s="323"/>
      <c r="ECM130" s="323"/>
      <c r="ECN130" s="323"/>
      <c r="ECO130" s="323"/>
      <c r="ECP130" s="323"/>
      <c r="ECQ130" s="323"/>
      <c r="ECR130" s="323"/>
      <c r="ECS130" s="323"/>
      <c r="ECT130" s="323"/>
      <c r="ECU130" s="323"/>
      <c r="ECV130" s="323"/>
      <c r="ECW130" s="323"/>
      <c r="ECX130" s="323"/>
      <c r="ECY130" s="323"/>
      <c r="ECZ130" s="323"/>
      <c r="EDA130" s="323"/>
      <c r="EDB130" s="323"/>
      <c r="EDC130" s="323"/>
      <c r="EDD130" s="323"/>
      <c r="EDE130" s="323"/>
      <c r="EDF130" s="323"/>
      <c r="EDG130" s="323"/>
      <c r="EDH130" s="323"/>
      <c r="EDI130" s="323"/>
      <c r="EDJ130" s="323"/>
      <c r="EDK130" s="323"/>
      <c r="EDL130" s="323"/>
      <c r="EDM130" s="323"/>
      <c r="EDN130" s="323"/>
      <c r="EDO130" s="323"/>
      <c r="EDP130" s="323"/>
      <c r="EDQ130" s="323"/>
      <c r="EDR130" s="323"/>
      <c r="EDS130" s="323"/>
      <c r="EDT130" s="323"/>
      <c r="EDU130" s="323"/>
      <c r="EDV130" s="323"/>
      <c r="EDW130" s="323"/>
      <c r="EDX130" s="323"/>
      <c r="EDY130" s="323"/>
      <c r="EDZ130" s="323"/>
      <c r="EEA130" s="323"/>
      <c r="EEB130" s="323"/>
      <c r="EEC130" s="323"/>
      <c r="EED130" s="323"/>
      <c r="EEE130" s="323"/>
      <c r="EEF130" s="323"/>
      <c r="EEG130" s="323"/>
      <c r="EEH130" s="323"/>
      <c r="EEI130" s="323"/>
      <c r="EEJ130" s="323"/>
      <c r="EEK130" s="323"/>
      <c r="EEL130" s="323"/>
      <c r="EEM130" s="323"/>
      <c r="EEN130" s="323"/>
      <c r="EEO130" s="323"/>
      <c r="EEP130" s="323"/>
      <c r="EEQ130" s="323"/>
      <c r="EER130" s="323"/>
      <c r="EES130" s="323"/>
      <c r="EET130" s="323"/>
      <c r="EEU130" s="323"/>
      <c r="EEV130" s="323"/>
      <c r="EEW130" s="323"/>
      <c r="EEX130" s="323"/>
      <c r="EEY130" s="323"/>
      <c r="EEZ130" s="323"/>
      <c r="EFA130" s="323"/>
      <c r="EFB130" s="323"/>
      <c r="EFC130" s="323"/>
      <c r="EFD130" s="323"/>
      <c r="EFE130" s="323"/>
      <c r="EFF130" s="323"/>
      <c r="EFG130" s="323"/>
      <c r="EFH130" s="323"/>
      <c r="EFI130" s="323"/>
      <c r="EFJ130" s="323"/>
      <c r="EFK130" s="323"/>
      <c r="EFL130" s="323"/>
      <c r="EFM130" s="323"/>
      <c r="EFN130" s="323"/>
      <c r="EFO130" s="323"/>
      <c r="EFP130" s="323"/>
      <c r="EFQ130" s="323"/>
      <c r="EFR130" s="323"/>
      <c r="EFS130" s="323"/>
      <c r="EFT130" s="323"/>
      <c r="EFU130" s="323"/>
      <c r="EFV130" s="323"/>
      <c r="EFW130" s="323"/>
      <c r="EFX130" s="323"/>
      <c r="EFY130" s="323"/>
      <c r="EFZ130" s="323"/>
      <c r="EGA130" s="323"/>
      <c r="EGB130" s="323"/>
      <c r="EGC130" s="323"/>
      <c r="EGD130" s="323"/>
      <c r="EGE130" s="323"/>
      <c r="EGF130" s="323"/>
      <c r="EGG130" s="323"/>
      <c r="EGH130" s="323"/>
      <c r="EGI130" s="323"/>
      <c r="EGJ130" s="323"/>
      <c r="EGK130" s="323"/>
      <c r="EGL130" s="323"/>
      <c r="EGM130" s="323"/>
      <c r="EGN130" s="323"/>
      <c r="EGO130" s="323"/>
      <c r="EGP130" s="323"/>
      <c r="EGQ130" s="323"/>
      <c r="EGR130" s="323"/>
      <c r="EGS130" s="323"/>
      <c r="EGT130" s="323"/>
      <c r="EGU130" s="323"/>
      <c r="EGV130" s="323"/>
      <c r="EGW130" s="323"/>
      <c r="EGX130" s="323"/>
      <c r="EGY130" s="323"/>
      <c r="EGZ130" s="323"/>
      <c r="EHA130" s="323"/>
      <c r="EHB130" s="323"/>
      <c r="EHC130" s="323"/>
      <c r="EHD130" s="323"/>
      <c r="EHE130" s="323"/>
      <c r="EHF130" s="323"/>
      <c r="EHG130" s="323"/>
      <c r="EHH130" s="323"/>
      <c r="EHI130" s="323"/>
      <c r="EHJ130" s="323"/>
      <c r="EHK130" s="323"/>
      <c r="EHL130" s="323"/>
      <c r="EHM130" s="323"/>
      <c r="EHN130" s="323"/>
      <c r="EHO130" s="323"/>
      <c r="EHP130" s="323"/>
      <c r="EHQ130" s="323"/>
      <c r="EHR130" s="323"/>
      <c r="EHS130" s="323"/>
      <c r="EHT130" s="323"/>
      <c r="EHU130" s="323"/>
      <c r="EHV130" s="323"/>
      <c r="EHW130" s="323"/>
      <c r="EHX130" s="323"/>
      <c r="EHY130" s="323"/>
      <c r="EHZ130" s="323"/>
      <c r="EIA130" s="323"/>
      <c r="EIB130" s="323"/>
      <c r="EIC130" s="323"/>
      <c r="EID130" s="323"/>
      <c r="EIE130" s="323"/>
      <c r="EIF130" s="323"/>
      <c r="EIG130" s="323"/>
      <c r="EIH130" s="323"/>
      <c r="EII130" s="323"/>
      <c r="EIJ130" s="323"/>
      <c r="EIK130" s="323"/>
      <c r="EIL130" s="323"/>
      <c r="EIM130" s="323"/>
      <c r="EIN130" s="323"/>
      <c r="EIO130" s="323"/>
      <c r="EIP130" s="323"/>
      <c r="EIQ130" s="323"/>
      <c r="EIR130" s="323"/>
      <c r="EIS130" s="323"/>
      <c r="EIT130" s="323"/>
      <c r="EIU130" s="323"/>
      <c r="EIV130" s="323"/>
      <c r="EIW130" s="323"/>
      <c r="EIX130" s="323"/>
      <c r="EIY130" s="323"/>
      <c r="EIZ130" s="323"/>
      <c r="EJA130" s="323"/>
      <c r="EJB130" s="323"/>
      <c r="EJC130" s="323"/>
      <c r="EJD130" s="323"/>
      <c r="EJE130" s="323"/>
      <c r="EJF130" s="323"/>
      <c r="EJG130" s="323"/>
      <c r="EJH130" s="323"/>
      <c r="EJI130" s="323"/>
      <c r="EJJ130" s="323"/>
      <c r="EJK130" s="323"/>
      <c r="EJL130" s="323"/>
      <c r="EJM130" s="323"/>
      <c r="EJN130" s="323"/>
      <c r="EJO130" s="323"/>
      <c r="EJP130" s="323"/>
      <c r="EJQ130" s="323"/>
      <c r="EJR130" s="323"/>
      <c r="EJS130" s="323"/>
      <c r="EJT130" s="323"/>
      <c r="EJU130" s="323"/>
      <c r="EJV130" s="323"/>
      <c r="EJW130" s="323"/>
      <c r="EJX130" s="323"/>
      <c r="EJY130" s="323"/>
      <c r="EJZ130" s="323"/>
      <c r="EKA130" s="323"/>
      <c r="EKB130" s="323"/>
      <c r="EKC130" s="323"/>
      <c r="EKD130" s="323"/>
      <c r="EKE130" s="323"/>
      <c r="EKF130" s="323"/>
      <c r="EKG130" s="323"/>
      <c r="EKH130" s="323"/>
      <c r="EKI130" s="323"/>
      <c r="EKJ130" s="323"/>
      <c r="EKK130" s="323"/>
      <c r="EKL130" s="323"/>
      <c r="EKM130" s="323"/>
      <c r="EKN130" s="323"/>
      <c r="EKO130" s="323"/>
      <c r="EKP130" s="323"/>
      <c r="EKQ130" s="323"/>
      <c r="EKR130" s="323"/>
      <c r="EKS130" s="323"/>
      <c r="EKT130" s="323"/>
      <c r="EKU130" s="323"/>
      <c r="EKV130" s="323"/>
      <c r="EKW130" s="323"/>
      <c r="EKX130" s="323"/>
      <c r="EKY130" s="323"/>
      <c r="EKZ130" s="323"/>
      <c r="ELA130" s="323"/>
      <c r="ELB130" s="323"/>
      <c r="ELC130" s="323"/>
      <c r="ELD130" s="323"/>
      <c r="ELE130" s="323"/>
      <c r="ELF130" s="323"/>
      <c r="ELG130" s="323"/>
      <c r="ELH130" s="323"/>
      <c r="ELI130" s="323"/>
      <c r="ELJ130" s="323"/>
      <c r="ELK130" s="323"/>
      <c r="ELL130" s="323"/>
      <c r="ELM130" s="323"/>
      <c r="ELN130" s="323"/>
      <c r="ELO130" s="323"/>
      <c r="ELP130" s="323"/>
      <c r="ELQ130" s="323"/>
      <c r="ELR130" s="323"/>
      <c r="ELS130" s="323"/>
      <c r="ELT130" s="323"/>
      <c r="ELU130" s="323"/>
      <c r="ELV130" s="323"/>
      <c r="ELW130" s="323"/>
      <c r="ELX130" s="323"/>
      <c r="ELY130" s="323"/>
      <c r="ELZ130" s="323"/>
      <c r="EMA130" s="323"/>
      <c r="EMB130" s="323"/>
      <c r="EMC130" s="323"/>
      <c r="EMD130" s="323"/>
      <c r="EME130" s="323"/>
      <c r="EMF130" s="323"/>
      <c r="EMG130" s="323"/>
      <c r="EMH130" s="323"/>
      <c r="EMI130" s="323"/>
      <c r="EMJ130" s="323"/>
      <c r="EMK130" s="323"/>
      <c r="EML130" s="323"/>
      <c r="EMM130" s="323"/>
      <c r="EMN130" s="323"/>
      <c r="EMO130" s="323"/>
      <c r="EMP130" s="323"/>
      <c r="EMQ130" s="323"/>
      <c r="EMR130" s="323"/>
      <c r="EMS130" s="323"/>
      <c r="EMT130" s="323"/>
      <c r="EMU130" s="323"/>
      <c r="EMV130" s="323"/>
      <c r="EMW130" s="323"/>
      <c r="EMX130" s="323"/>
      <c r="EMY130" s="323"/>
      <c r="EMZ130" s="323"/>
      <c r="ENA130" s="323"/>
      <c r="ENB130" s="323"/>
      <c r="ENC130" s="323"/>
      <c r="END130" s="323"/>
      <c r="ENE130" s="323"/>
      <c r="ENF130" s="323"/>
      <c r="ENG130" s="323"/>
      <c r="ENH130" s="323"/>
      <c r="ENI130" s="323"/>
      <c r="ENJ130" s="323"/>
      <c r="ENK130" s="323"/>
      <c r="ENL130" s="323"/>
      <c r="ENM130" s="323"/>
      <c r="ENN130" s="323"/>
      <c r="ENO130" s="323"/>
      <c r="ENP130" s="323"/>
      <c r="ENQ130" s="323"/>
      <c r="ENR130" s="323"/>
      <c r="ENS130" s="323"/>
      <c r="ENT130" s="323"/>
      <c r="ENU130" s="323"/>
      <c r="ENV130" s="323"/>
      <c r="ENW130" s="323"/>
      <c r="ENX130" s="323"/>
      <c r="ENY130" s="323"/>
      <c r="ENZ130" s="323"/>
      <c r="EOA130" s="323"/>
      <c r="EOB130" s="323"/>
      <c r="EOC130" s="323"/>
      <c r="EOD130" s="323"/>
      <c r="EOE130" s="323"/>
      <c r="EOF130" s="323"/>
      <c r="EOG130" s="323"/>
      <c r="EOH130" s="323"/>
      <c r="EOI130" s="323"/>
      <c r="EOJ130" s="323"/>
      <c r="EOK130" s="323"/>
      <c r="EOL130" s="323"/>
      <c r="EOM130" s="323"/>
      <c r="EON130" s="323"/>
      <c r="EOO130" s="323"/>
      <c r="EOP130" s="323"/>
      <c r="EOQ130" s="323"/>
      <c r="EOR130" s="323"/>
      <c r="EOS130" s="323"/>
      <c r="EOT130" s="323"/>
      <c r="EOU130" s="323"/>
      <c r="EOV130" s="323"/>
      <c r="EOW130" s="323"/>
      <c r="EOX130" s="323"/>
      <c r="EOY130" s="323"/>
      <c r="EOZ130" s="323"/>
      <c r="EPA130" s="323"/>
      <c r="EPB130" s="323"/>
      <c r="EPC130" s="323"/>
      <c r="EPD130" s="323"/>
      <c r="EPE130" s="323"/>
      <c r="EPF130" s="323"/>
      <c r="EPG130" s="323"/>
      <c r="EPH130" s="323"/>
      <c r="EPI130" s="323"/>
      <c r="EPJ130" s="323"/>
      <c r="EPK130" s="323"/>
      <c r="EPL130" s="323"/>
      <c r="EPM130" s="323"/>
      <c r="EPN130" s="323"/>
      <c r="EPO130" s="323"/>
      <c r="EPP130" s="323"/>
      <c r="EPQ130" s="323"/>
      <c r="EPR130" s="323"/>
      <c r="EPS130" s="323"/>
      <c r="EPT130" s="323"/>
      <c r="EPU130" s="323"/>
      <c r="EPV130" s="323"/>
      <c r="EPW130" s="323"/>
      <c r="EPX130" s="323"/>
      <c r="EPY130" s="323"/>
      <c r="EPZ130" s="323"/>
      <c r="EQA130" s="323"/>
      <c r="EQB130" s="323"/>
      <c r="EQC130" s="323"/>
      <c r="EQD130" s="323"/>
      <c r="EQE130" s="323"/>
      <c r="EQF130" s="323"/>
      <c r="EQG130" s="323"/>
      <c r="EQH130" s="323"/>
      <c r="EQI130" s="323"/>
      <c r="EQJ130" s="323"/>
      <c r="EQK130" s="323"/>
      <c r="EQL130" s="323"/>
      <c r="EQM130" s="323"/>
      <c r="EQN130" s="323"/>
      <c r="EQO130" s="323"/>
      <c r="EQP130" s="323"/>
      <c r="EQQ130" s="323"/>
      <c r="EQR130" s="323"/>
      <c r="EQS130" s="323"/>
      <c r="EQT130" s="323"/>
      <c r="EQU130" s="323"/>
      <c r="EQV130" s="323"/>
      <c r="EQW130" s="323"/>
      <c r="EQX130" s="323"/>
      <c r="EQY130" s="323"/>
      <c r="EQZ130" s="323"/>
      <c r="ERA130" s="323"/>
      <c r="ERB130" s="323"/>
      <c r="ERC130" s="323"/>
      <c r="ERD130" s="323"/>
      <c r="ERE130" s="323"/>
      <c r="ERF130" s="323"/>
      <c r="ERG130" s="323"/>
      <c r="ERH130" s="323"/>
      <c r="ERI130" s="323"/>
      <c r="ERJ130" s="323"/>
      <c r="ERK130" s="323"/>
      <c r="ERL130" s="323"/>
      <c r="ERM130" s="323"/>
      <c r="ERN130" s="323"/>
      <c r="ERO130" s="323"/>
      <c r="ERP130" s="323"/>
      <c r="ERQ130" s="323"/>
      <c r="ERR130" s="323"/>
      <c r="ERS130" s="323"/>
      <c r="ERT130" s="323"/>
      <c r="ERU130" s="323"/>
      <c r="ERV130" s="323"/>
      <c r="ERW130" s="323"/>
      <c r="ERX130" s="323"/>
      <c r="ERY130" s="323"/>
      <c r="ERZ130" s="323"/>
      <c r="ESA130" s="323"/>
      <c r="ESB130" s="323"/>
      <c r="ESC130" s="323"/>
      <c r="ESD130" s="323"/>
      <c r="ESE130" s="323"/>
      <c r="ESF130" s="323"/>
      <c r="ESG130" s="323"/>
      <c r="ESH130" s="323"/>
      <c r="ESI130" s="323"/>
      <c r="ESJ130" s="323"/>
      <c r="ESK130" s="323"/>
      <c r="ESL130" s="323"/>
      <c r="ESM130" s="323"/>
      <c r="ESN130" s="323"/>
      <c r="ESO130" s="323"/>
      <c r="ESP130" s="323"/>
      <c r="ESQ130" s="323"/>
      <c r="ESR130" s="323"/>
      <c r="ESS130" s="323"/>
      <c r="EST130" s="323"/>
      <c r="ESU130" s="323"/>
      <c r="ESV130" s="323"/>
      <c r="ESW130" s="323"/>
      <c r="ESX130" s="323"/>
      <c r="ESY130" s="323"/>
      <c r="ESZ130" s="323"/>
      <c r="ETA130" s="323"/>
      <c r="ETB130" s="323"/>
      <c r="ETC130" s="323"/>
      <c r="ETD130" s="323"/>
      <c r="ETE130" s="323"/>
      <c r="ETF130" s="323"/>
      <c r="ETG130" s="323"/>
      <c r="ETH130" s="323"/>
      <c r="ETI130" s="323"/>
      <c r="ETJ130" s="323"/>
      <c r="ETK130" s="323"/>
      <c r="ETL130" s="323"/>
      <c r="ETM130" s="323"/>
      <c r="ETN130" s="323"/>
      <c r="ETO130" s="323"/>
      <c r="ETP130" s="323"/>
      <c r="ETQ130" s="323"/>
      <c r="ETR130" s="323"/>
      <c r="ETS130" s="323"/>
      <c r="ETT130" s="323"/>
      <c r="ETU130" s="323"/>
      <c r="ETV130" s="323"/>
      <c r="ETW130" s="323"/>
      <c r="ETX130" s="323"/>
      <c r="ETY130" s="323"/>
      <c r="ETZ130" s="323"/>
      <c r="EUA130" s="323"/>
      <c r="EUB130" s="323"/>
      <c r="EUC130" s="323"/>
      <c r="EUD130" s="323"/>
      <c r="EUE130" s="323"/>
      <c r="EUF130" s="323"/>
      <c r="EUG130" s="323"/>
      <c r="EUH130" s="323"/>
      <c r="EUI130" s="323"/>
      <c r="EUJ130" s="323"/>
      <c r="EUK130" s="323"/>
      <c r="EUL130" s="323"/>
      <c r="EUM130" s="323"/>
      <c r="EUN130" s="323"/>
      <c r="EUO130" s="323"/>
      <c r="EUP130" s="323"/>
      <c r="EUQ130" s="323"/>
      <c r="EUR130" s="323"/>
      <c r="EUS130" s="323"/>
      <c r="EUT130" s="323"/>
      <c r="EUU130" s="323"/>
      <c r="EUV130" s="323"/>
      <c r="EUW130" s="323"/>
      <c r="EUX130" s="323"/>
      <c r="EUY130" s="323"/>
      <c r="EUZ130" s="323"/>
      <c r="EVA130" s="323"/>
      <c r="EVB130" s="323"/>
      <c r="EVC130" s="323"/>
      <c r="EVD130" s="323"/>
      <c r="EVE130" s="323"/>
      <c r="EVF130" s="323"/>
      <c r="EVG130" s="323"/>
      <c r="EVH130" s="323"/>
      <c r="EVI130" s="323"/>
      <c r="EVJ130" s="323"/>
      <c r="EVK130" s="323"/>
      <c r="EVL130" s="323"/>
      <c r="EVM130" s="323"/>
      <c r="EVN130" s="323"/>
      <c r="EVO130" s="323"/>
      <c r="EVP130" s="323"/>
      <c r="EVQ130" s="323"/>
      <c r="EVR130" s="323"/>
      <c r="EVS130" s="323"/>
      <c r="EVT130" s="323"/>
      <c r="EVU130" s="323"/>
      <c r="EVV130" s="323"/>
      <c r="EVW130" s="323"/>
      <c r="EVX130" s="323"/>
      <c r="EVY130" s="323"/>
      <c r="EVZ130" s="323"/>
      <c r="EWA130" s="323"/>
      <c r="EWB130" s="323"/>
      <c r="EWC130" s="323"/>
      <c r="EWD130" s="323"/>
      <c r="EWE130" s="323"/>
      <c r="EWF130" s="323"/>
      <c r="EWG130" s="323"/>
      <c r="EWH130" s="323"/>
      <c r="EWI130" s="323"/>
      <c r="EWJ130" s="323"/>
      <c r="EWK130" s="323"/>
      <c r="EWL130" s="323"/>
      <c r="EWM130" s="323"/>
      <c r="EWN130" s="323"/>
      <c r="EWO130" s="323"/>
      <c r="EWP130" s="323"/>
      <c r="EWQ130" s="323"/>
      <c r="EWR130" s="323"/>
      <c r="EWS130" s="323"/>
      <c r="EWT130" s="323"/>
      <c r="EWU130" s="323"/>
      <c r="EWV130" s="323"/>
      <c r="EWW130" s="323"/>
      <c r="EWX130" s="323"/>
      <c r="EWY130" s="323"/>
      <c r="EWZ130" s="323"/>
      <c r="EXA130" s="323"/>
      <c r="EXB130" s="323"/>
      <c r="EXC130" s="323"/>
      <c r="EXD130" s="323"/>
      <c r="EXE130" s="323"/>
      <c r="EXF130" s="323"/>
      <c r="EXG130" s="323"/>
      <c r="EXH130" s="323"/>
      <c r="EXI130" s="323"/>
      <c r="EXJ130" s="323"/>
      <c r="EXK130" s="323"/>
      <c r="EXL130" s="323"/>
      <c r="EXM130" s="323"/>
      <c r="EXN130" s="323"/>
      <c r="EXO130" s="323"/>
      <c r="EXP130" s="323"/>
      <c r="EXQ130" s="323"/>
      <c r="EXR130" s="323"/>
      <c r="EXS130" s="323"/>
      <c r="EXT130" s="323"/>
      <c r="EXU130" s="323"/>
      <c r="EXV130" s="323"/>
      <c r="EXW130" s="323"/>
      <c r="EXX130" s="323"/>
      <c r="EXY130" s="323"/>
      <c r="EXZ130" s="323"/>
      <c r="EYA130" s="323"/>
      <c r="EYB130" s="323"/>
      <c r="EYC130" s="323"/>
      <c r="EYD130" s="323"/>
      <c r="EYE130" s="323"/>
      <c r="EYF130" s="323"/>
      <c r="EYG130" s="323"/>
      <c r="EYH130" s="323"/>
      <c r="EYI130" s="323"/>
      <c r="EYJ130" s="323"/>
      <c r="EYK130" s="323"/>
      <c r="EYL130" s="323"/>
      <c r="EYM130" s="323"/>
      <c r="EYN130" s="323"/>
      <c r="EYO130" s="323"/>
      <c r="EYP130" s="323"/>
      <c r="EYQ130" s="323"/>
      <c r="EYR130" s="323"/>
      <c r="EYS130" s="323"/>
      <c r="EYT130" s="323"/>
      <c r="EYU130" s="323"/>
      <c r="EYV130" s="323"/>
      <c r="EYW130" s="323"/>
      <c r="EYX130" s="323"/>
      <c r="EYY130" s="323"/>
      <c r="EYZ130" s="323"/>
      <c r="EZA130" s="323"/>
      <c r="EZB130" s="323"/>
      <c r="EZC130" s="323"/>
      <c r="EZD130" s="323"/>
      <c r="EZE130" s="323"/>
      <c r="EZF130" s="323"/>
      <c r="EZG130" s="323"/>
      <c r="EZH130" s="323"/>
      <c r="EZI130" s="323"/>
      <c r="EZJ130" s="323"/>
      <c r="EZK130" s="323"/>
      <c r="EZL130" s="323"/>
      <c r="EZM130" s="323"/>
      <c r="EZN130" s="323"/>
      <c r="EZO130" s="323"/>
      <c r="EZP130" s="323"/>
      <c r="EZQ130" s="323"/>
      <c r="EZR130" s="323"/>
      <c r="EZS130" s="323"/>
      <c r="EZT130" s="323"/>
      <c r="EZU130" s="323"/>
      <c r="EZV130" s="323"/>
      <c r="EZW130" s="323"/>
      <c r="EZX130" s="323"/>
      <c r="EZY130" s="323"/>
      <c r="EZZ130" s="323"/>
      <c r="FAA130" s="323"/>
      <c r="FAB130" s="323"/>
      <c r="FAC130" s="323"/>
      <c r="FAD130" s="323"/>
      <c r="FAE130" s="323"/>
      <c r="FAF130" s="323"/>
      <c r="FAG130" s="323"/>
      <c r="FAH130" s="323"/>
      <c r="FAI130" s="323"/>
      <c r="FAJ130" s="323"/>
      <c r="FAK130" s="323"/>
      <c r="FAL130" s="323"/>
      <c r="FAM130" s="323"/>
      <c r="FAN130" s="323"/>
      <c r="FAO130" s="323"/>
      <c r="FAP130" s="323"/>
      <c r="FAQ130" s="323"/>
      <c r="FAR130" s="323"/>
      <c r="FAS130" s="323"/>
      <c r="FAT130" s="323"/>
      <c r="FAU130" s="323"/>
      <c r="FAV130" s="323"/>
      <c r="FAW130" s="323"/>
      <c r="FAX130" s="323"/>
      <c r="FAY130" s="323"/>
      <c r="FAZ130" s="323"/>
      <c r="FBA130" s="323"/>
      <c r="FBB130" s="323"/>
      <c r="FBC130" s="323"/>
      <c r="FBD130" s="323"/>
      <c r="FBE130" s="323"/>
      <c r="FBF130" s="323"/>
      <c r="FBG130" s="323"/>
      <c r="FBH130" s="323"/>
      <c r="FBI130" s="323"/>
      <c r="FBJ130" s="323"/>
      <c r="FBK130" s="323"/>
      <c r="FBL130" s="323"/>
      <c r="FBM130" s="323"/>
      <c r="FBN130" s="323"/>
      <c r="FBO130" s="323"/>
      <c r="FBP130" s="323"/>
      <c r="FBQ130" s="323"/>
      <c r="FBR130" s="323"/>
      <c r="FBS130" s="323"/>
      <c r="FBT130" s="323"/>
      <c r="FBU130" s="323"/>
      <c r="FBV130" s="323"/>
      <c r="FBW130" s="323"/>
      <c r="FBX130" s="323"/>
      <c r="FBY130" s="323"/>
      <c r="FBZ130" s="323"/>
      <c r="FCA130" s="323"/>
      <c r="FCB130" s="323"/>
      <c r="FCC130" s="323"/>
      <c r="FCD130" s="323"/>
      <c r="FCE130" s="323"/>
      <c r="FCF130" s="323"/>
      <c r="FCG130" s="323"/>
      <c r="FCH130" s="323"/>
      <c r="FCI130" s="323"/>
      <c r="FCJ130" s="323"/>
      <c r="FCK130" s="323"/>
      <c r="FCL130" s="323"/>
      <c r="FCM130" s="323"/>
      <c r="FCN130" s="323"/>
      <c r="FCO130" s="323"/>
      <c r="FCP130" s="323"/>
      <c r="FCQ130" s="323"/>
      <c r="FCR130" s="323"/>
      <c r="FCS130" s="323"/>
      <c r="FCT130" s="323"/>
      <c r="FCU130" s="323"/>
      <c r="FCV130" s="323"/>
      <c r="FCW130" s="323"/>
      <c r="FCX130" s="323"/>
      <c r="FCY130" s="323"/>
      <c r="FCZ130" s="323"/>
      <c r="FDA130" s="323"/>
      <c r="FDB130" s="323"/>
      <c r="FDC130" s="323"/>
      <c r="FDD130" s="323"/>
      <c r="FDE130" s="323"/>
      <c r="FDF130" s="323"/>
      <c r="FDG130" s="323"/>
      <c r="FDH130" s="323"/>
      <c r="FDI130" s="323"/>
      <c r="FDJ130" s="323"/>
      <c r="FDK130" s="323"/>
      <c r="FDL130" s="323"/>
      <c r="FDM130" s="323"/>
      <c r="FDN130" s="323"/>
      <c r="FDO130" s="323"/>
      <c r="FDP130" s="323"/>
      <c r="FDQ130" s="323"/>
      <c r="FDR130" s="323"/>
      <c r="FDS130" s="323"/>
      <c r="FDT130" s="323"/>
      <c r="FDU130" s="323"/>
      <c r="FDV130" s="323"/>
      <c r="FDW130" s="323"/>
      <c r="FDX130" s="323"/>
      <c r="FDY130" s="323"/>
      <c r="FDZ130" s="323"/>
      <c r="FEA130" s="323"/>
      <c r="FEB130" s="323"/>
      <c r="FEC130" s="323"/>
      <c r="FED130" s="323"/>
      <c r="FEE130" s="323"/>
      <c r="FEF130" s="323"/>
      <c r="FEG130" s="323"/>
      <c r="FEH130" s="323"/>
      <c r="FEI130" s="323"/>
      <c r="FEJ130" s="323"/>
      <c r="FEK130" s="323"/>
      <c r="FEL130" s="323"/>
      <c r="FEM130" s="323"/>
      <c r="FEN130" s="323"/>
      <c r="FEO130" s="323"/>
      <c r="FEP130" s="323"/>
      <c r="FEQ130" s="323"/>
      <c r="FER130" s="323"/>
      <c r="FES130" s="323"/>
      <c r="FET130" s="323"/>
      <c r="FEU130" s="323"/>
      <c r="FEV130" s="323"/>
      <c r="FEW130" s="323"/>
      <c r="FEX130" s="323"/>
      <c r="FEY130" s="323"/>
      <c r="FEZ130" s="323"/>
      <c r="FFA130" s="323"/>
      <c r="FFB130" s="323"/>
      <c r="FFC130" s="323"/>
      <c r="FFD130" s="323"/>
      <c r="FFE130" s="323"/>
      <c r="FFF130" s="323"/>
      <c r="FFG130" s="323"/>
      <c r="FFH130" s="323"/>
      <c r="FFI130" s="323"/>
      <c r="FFJ130" s="323"/>
      <c r="FFK130" s="323"/>
      <c r="FFL130" s="323"/>
      <c r="FFM130" s="323"/>
      <c r="FFN130" s="323"/>
      <c r="FFO130" s="323"/>
      <c r="FFP130" s="323"/>
      <c r="FFQ130" s="323"/>
      <c r="FFR130" s="323"/>
      <c r="FFS130" s="323"/>
      <c r="FFT130" s="323"/>
      <c r="FFU130" s="323"/>
      <c r="FFV130" s="323"/>
      <c r="FFW130" s="323"/>
      <c r="FFX130" s="323"/>
      <c r="FFY130" s="323"/>
      <c r="FFZ130" s="323"/>
      <c r="FGA130" s="323"/>
      <c r="FGB130" s="323"/>
      <c r="FGC130" s="323"/>
      <c r="FGD130" s="323"/>
      <c r="FGE130" s="323"/>
      <c r="FGF130" s="323"/>
      <c r="FGG130" s="323"/>
      <c r="FGH130" s="323"/>
      <c r="FGI130" s="323"/>
      <c r="FGJ130" s="323"/>
      <c r="FGK130" s="323"/>
      <c r="FGL130" s="323"/>
      <c r="FGM130" s="323"/>
      <c r="FGN130" s="323"/>
      <c r="FGO130" s="323"/>
      <c r="FGP130" s="323"/>
      <c r="FGQ130" s="323"/>
      <c r="FGR130" s="323"/>
      <c r="FGS130" s="323"/>
      <c r="FGT130" s="323"/>
      <c r="FGU130" s="323"/>
      <c r="FGV130" s="323"/>
      <c r="FGW130" s="323"/>
      <c r="FGX130" s="323"/>
      <c r="FGY130" s="323"/>
      <c r="FGZ130" s="323"/>
      <c r="FHA130" s="323"/>
      <c r="FHB130" s="323"/>
      <c r="FHC130" s="323"/>
      <c r="FHD130" s="323"/>
      <c r="FHE130" s="323"/>
      <c r="FHF130" s="323"/>
      <c r="FHG130" s="323"/>
      <c r="FHH130" s="323"/>
      <c r="FHI130" s="323"/>
      <c r="FHJ130" s="323"/>
      <c r="FHK130" s="323"/>
      <c r="FHL130" s="323"/>
      <c r="FHM130" s="323"/>
      <c r="FHN130" s="323"/>
      <c r="FHO130" s="323"/>
      <c r="FHP130" s="323"/>
      <c r="FHQ130" s="323"/>
      <c r="FHR130" s="323"/>
      <c r="FHS130" s="323"/>
      <c r="FHT130" s="323"/>
      <c r="FHU130" s="323"/>
      <c r="FHV130" s="323"/>
      <c r="FHW130" s="323"/>
      <c r="FHX130" s="323"/>
      <c r="FHY130" s="323"/>
      <c r="FHZ130" s="323"/>
      <c r="FIA130" s="323"/>
      <c r="FIB130" s="323"/>
      <c r="FIC130" s="323"/>
      <c r="FID130" s="323"/>
      <c r="FIE130" s="323"/>
      <c r="FIF130" s="323"/>
      <c r="FIG130" s="323"/>
      <c r="FIH130" s="323"/>
      <c r="FII130" s="323"/>
      <c r="FIJ130" s="323"/>
      <c r="FIK130" s="323"/>
      <c r="FIL130" s="323"/>
      <c r="FIM130" s="323"/>
      <c r="FIN130" s="323"/>
      <c r="FIO130" s="323"/>
      <c r="FIP130" s="323"/>
      <c r="FIQ130" s="323"/>
      <c r="FIR130" s="323"/>
      <c r="FIS130" s="323"/>
      <c r="FIT130" s="323"/>
      <c r="FIU130" s="323"/>
      <c r="FIV130" s="323"/>
      <c r="FIW130" s="323"/>
      <c r="FIX130" s="323"/>
      <c r="FIY130" s="323"/>
      <c r="FIZ130" s="323"/>
      <c r="FJA130" s="323"/>
      <c r="FJB130" s="323"/>
      <c r="FJC130" s="323"/>
      <c r="FJD130" s="323"/>
      <c r="FJE130" s="323"/>
      <c r="FJF130" s="323"/>
      <c r="FJG130" s="323"/>
      <c r="FJH130" s="323"/>
      <c r="FJI130" s="323"/>
      <c r="FJJ130" s="323"/>
      <c r="FJK130" s="323"/>
      <c r="FJL130" s="323"/>
      <c r="FJM130" s="323"/>
      <c r="FJN130" s="323"/>
      <c r="FJO130" s="323"/>
      <c r="FJP130" s="323"/>
      <c r="FJQ130" s="323"/>
      <c r="FJR130" s="323"/>
      <c r="FJS130" s="323"/>
      <c r="FJT130" s="323"/>
      <c r="FJU130" s="323"/>
      <c r="FJV130" s="323"/>
      <c r="FJW130" s="323"/>
      <c r="FJX130" s="323"/>
      <c r="FJY130" s="323"/>
      <c r="FJZ130" s="323"/>
      <c r="FKA130" s="323"/>
      <c r="FKB130" s="323"/>
      <c r="FKC130" s="323"/>
      <c r="FKD130" s="323"/>
      <c r="FKE130" s="323"/>
      <c r="FKF130" s="323"/>
      <c r="FKG130" s="323"/>
      <c r="FKH130" s="323"/>
      <c r="FKI130" s="323"/>
      <c r="FKJ130" s="323"/>
      <c r="FKK130" s="323"/>
      <c r="FKL130" s="323"/>
      <c r="FKM130" s="323"/>
      <c r="FKN130" s="323"/>
      <c r="FKO130" s="323"/>
      <c r="FKP130" s="323"/>
      <c r="FKQ130" s="323"/>
      <c r="FKR130" s="323"/>
      <c r="FKS130" s="323"/>
      <c r="FKT130" s="323"/>
      <c r="FKU130" s="323"/>
      <c r="FKV130" s="323"/>
      <c r="FKW130" s="323"/>
      <c r="FKX130" s="323"/>
      <c r="FKY130" s="323"/>
      <c r="FKZ130" s="323"/>
      <c r="FLA130" s="323"/>
      <c r="FLB130" s="323"/>
      <c r="FLC130" s="323"/>
      <c r="FLD130" s="323"/>
      <c r="FLE130" s="323"/>
      <c r="FLF130" s="323"/>
      <c r="FLG130" s="323"/>
      <c r="FLH130" s="323"/>
      <c r="FLI130" s="323"/>
      <c r="FLJ130" s="323"/>
      <c r="FLK130" s="323"/>
      <c r="FLL130" s="323"/>
      <c r="FLM130" s="323"/>
      <c r="FLN130" s="323"/>
      <c r="FLO130" s="323"/>
      <c r="FLP130" s="323"/>
      <c r="FLQ130" s="323"/>
      <c r="FLR130" s="323"/>
      <c r="FLS130" s="323"/>
      <c r="FLT130" s="323"/>
      <c r="FLU130" s="323"/>
      <c r="FLV130" s="323"/>
      <c r="FLW130" s="323"/>
      <c r="FLX130" s="323"/>
      <c r="FLY130" s="323"/>
      <c r="FLZ130" s="323"/>
      <c r="FMA130" s="323"/>
      <c r="FMB130" s="323"/>
      <c r="FMC130" s="323"/>
      <c r="FMD130" s="323"/>
      <c r="FME130" s="323"/>
      <c r="FMF130" s="323"/>
      <c r="FMG130" s="323"/>
      <c r="FMH130" s="323"/>
      <c r="FMI130" s="323"/>
      <c r="FMJ130" s="323"/>
      <c r="FMK130" s="323"/>
      <c r="FML130" s="323"/>
      <c r="FMM130" s="323"/>
      <c r="FMN130" s="323"/>
      <c r="FMO130" s="323"/>
      <c r="FMP130" s="323"/>
      <c r="FMQ130" s="323"/>
      <c r="FMR130" s="323"/>
      <c r="FMS130" s="323"/>
      <c r="FMT130" s="323"/>
      <c r="FMU130" s="323"/>
      <c r="FMV130" s="323"/>
      <c r="FMW130" s="323"/>
      <c r="FMX130" s="323"/>
      <c r="FMY130" s="323"/>
      <c r="FMZ130" s="323"/>
      <c r="FNA130" s="323"/>
      <c r="FNB130" s="323"/>
      <c r="FNC130" s="323"/>
      <c r="FND130" s="323"/>
      <c r="FNE130" s="323"/>
      <c r="FNF130" s="323"/>
      <c r="FNG130" s="323"/>
      <c r="FNH130" s="323"/>
      <c r="FNI130" s="323"/>
      <c r="FNJ130" s="323"/>
      <c r="FNK130" s="323"/>
      <c r="FNL130" s="323"/>
      <c r="FNM130" s="323"/>
      <c r="FNN130" s="323"/>
      <c r="FNO130" s="323"/>
      <c r="FNP130" s="323"/>
      <c r="FNQ130" s="323"/>
      <c r="FNR130" s="323"/>
      <c r="FNS130" s="323"/>
      <c r="FNT130" s="323"/>
      <c r="FNU130" s="323"/>
      <c r="FNV130" s="323"/>
      <c r="FNW130" s="323"/>
      <c r="FNX130" s="323"/>
      <c r="FNY130" s="323"/>
      <c r="FNZ130" s="323"/>
      <c r="FOA130" s="323"/>
      <c r="FOB130" s="323"/>
      <c r="FOC130" s="323"/>
      <c r="FOD130" s="323"/>
      <c r="FOE130" s="323"/>
      <c r="FOF130" s="323"/>
      <c r="FOG130" s="323"/>
      <c r="FOH130" s="323"/>
      <c r="FOI130" s="323"/>
      <c r="FOJ130" s="323"/>
      <c r="FOK130" s="323"/>
      <c r="FOL130" s="323"/>
      <c r="FOM130" s="323"/>
      <c r="FON130" s="323"/>
      <c r="FOO130" s="323"/>
      <c r="FOP130" s="323"/>
      <c r="FOQ130" s="323"/>
      <c r="FOR130" s="323"/>
      <c r="FOS130" s="323"/>
      <c r="FOT130" s="323"/>
      <c r="FOU130" s="323"/>
      <c r="FOV130" s="323"/>
      <c r="FOW130" s="323"/>
      <c r="FOX130" s="323"/>
      <c r="FOY130" s="323"/>
      <c r="FOZ130" s="323"/>
      <c r="FPA130" s="323"/>
      <c r="FPB130" s="323"/>
      <c r="FPC130" s="323"/>
      <c r="FPD130" s="323"/>
      <c r="FPE130" s="323"/>
      <c r="FPF130" s="323"/>
      <c r="FPG130" s="323"/>
      <c r="FPH130" s="323"/>
      <c r="FPI130" s="323"/>
      <c r="FPJ130" s="323"/>
      <c r="FPK130" s="323"/>
      <c r="FPL130" s="323"/>
      <c r="FPM130" s="323"/>
      <c r="FPN130" s="323"/>
      <c r="FPO130" s="323"/>
      <c r="FPP130" s="323"/>
      <c r="FPQ130" s="323"/>
      <c r="FPR130" s="323"/>
      <c r="FPS130" s="323"/>
      <c r="FPT130" s="323"/>
      <c r="FPU130" s="323"/>
      <c r="FPV130" s="323"/>
      <c r="FPW130" s="323"/>
      <c r="FPX130" s="323"/>
      <c r="FPY130" s="323"/>
      <c r="FPZ130" s="323"/>
      <c r="FQA130" s="323"/>
      <c r="FQB130" s="323"/>
      <c r="FQC130" s="323"/>
      <c r="FQD130" s="323"/>
      <c r="FQE130" s="323"/>
      <c r="FQF130" s="323"/>
      <c r="FQG130" s="323"/>
      <c r="FQH130" s="323"/>
      <c r="FQI130" s="323"/>
      <c r="FQJ130" s="323"/>
      <c r="FQK130" s="323"/>
      <c r="FQL130" s="323"/>
      <c r="FQM130" s="323"/>
      <c r="FQN130" s="323"/>
      <c r="FQO130" s="323"/>
      <c r="FQP130" s="323"/>
      <c r="FQQ130" s="323"/>
      <c r="FQR130" s="323"/>
      <c r="FQS130" s="323"/>
      <c r="FQT130" s="323"/>
      <c r="FQU130" s="323"/>
      <c r="FQV130" s="323"/>
      <c r="FQW130" s="323"/>
      <c r="FQX130" s="323"/>
      <c r="FQY130" s="323"/>
      <c r="FQZ130" s="323"/>
      <c r="FRA130" s="323"/>
      <c r="FRB130" s="323"/>
      <c r="FRC130" s="323"/>
      <c r="FRD130" s="323"/>
      <c r="FRE130" s="323"/>
      <c r="FRF130" s="323"/>
      <c r="FRG130" s="323"/>
      <c r="FRH130" s="323"/>
      <c r="FRI130" s="323"/>
      <c r="FRJ130" s="323"/>
      <c r="FRK130" s="323"/>
      <c r="FRL130" s="323"/>
      <c r="FRM130" s="323"/>
      <c r="FRN130" s="323"/>
      <c r="FRO130" s="323"/>
      <c r="FRP130" s="323"/>
      <c r="FRQ130" s="323"/>
      <c r="FRR130" s="323"/>
      <c r="FRS130" s="323"/>
      <c r="FRT130" s="323"/>
      <c r="FRU130" s="323"/>
      <c r="FRV130" s="323"/>
      <c r="FRW130" s="323"/>
      <c r="FRX130" s="323"/>
      <c r="FRY130" s="323"/>
      <c r="FRZ130" s="323"/>
      <c r="FSA130" s="323"/>
      <c r="FSB130" s="323"/>
      <c r="FSC130" s="323"/>
      <c r="FSD130" s="323"/>
      <c r="FSE130" s="323"/>
      <c r="FSF130" s="323"/>
      <c r="FSG130" s="323"/>
      <c r="FSH130" s="323"/>
      <c r="FSI130" s="323"/>
      <c r="FSJ130" s="323"/>
      <c r="FSK130" s="323"/>
      <c r="FSL130" s="323"/>
      <c r="FSM130" s="323"/>
      <c r="FSN130" s="323"/>
      <c r="FSO130" s="323"/>
      <c r="FSP130" s="323"/>
      <c r="FSQ130" s="323"/>
      <c r="FSR130" s="323"/>
      <c r="FSS130" s="323"/>
      <c r="FST130" s="323"/>
      <c r="FSU130" s="323"/>
      <c r="FSV130" s="323"/>
      <c r="FSW130" s="323"/>
      <c r="FSX130" s="323"/>
      <c r="FSY130" s="323"/>
      <c r="FSZ130" s="323"/>
      <c r="FTA130" s="323"/>
      <c r="FTB130" s="323"/>
      <c r="FTC130" s="323"/>
      <c r="FTD130" s="323"/>
      <c r="FTE130" s="323"/>
      <c r="FTF130" s="323"/>
      <c r="FTG130" s="323"/>
      <c r="FTH130" s="323"/>
      <c r="FTI130" s="323"/>
      <c r="FTJ130" s="323"/>
      <c r="FTK130" s="323"/>
      <c r="FTL130" s="323"/>
      <c r="FTM130" s="323"/>
      <c r="FTN130" s="323"/>
      <c r="FTO130" s="323"/>
      <c r="FTP130" s="323"/>
      <c r="FTQ130" s="323"/>
      <c r="FTR130" s="323"/>
      <c r="FTS130" s="323"/>
      <c r="FTT130" s="323"/>
      <c r="FTU130" s="323"/>
      <c r="FTV130" s="323"/>
      <c r="FTW130" s="323"/>
      <c r="FTX130" s="323"/>
      <c r="FTY130" s="323"/>
      <c r="FTZ130" s="323"/>
      <c r="FUA130" s="323"/>
      <c r="FUB130" s="323"/>
      <c r="FUC130" s="323"/>
      <c r="FUD130" s="323"/>
      <c r="FUE130" s="323"/>
      <c r="FUF130" s="323"/>
      <c r="FUG130" s="323"/>
      <c r="FUH130" s="323"/>
      <c r="FUI130" s="323"/>
      <c r="FUJ130" s="323"/>
      <c r="FUK130" s="323"/>
      <c r="FUL130" s="323"/>
      <c r="FUM130" s="323"/>
      <c r="FUN130" s="323"/>
      <c r="FUO130" s="323"/>
      <c r="FUP130" s="323"/>
      <c r="FUQ130" s="323"/>
      <c r="FUR130" s="323"/>
      <c r="FUS130" s="323"/>
      <c r="FUT130" s="323"/>
      <c r="FUU130" s="323"/>
      <c r="FUV130" s="323"/>
      <c r="FUW130" s="323"/>
      <c r="FUX130" s="323"/>
      <c r="FUY130" s="323"/>
      <c r="FUZ130" s="323"/>
      <c r="FVA130" s="323"/>
      <c r="FVB130" s="323"/>
      <c r="FVC130" s="323"/>
      <c r="FVD130" s="323"/>
      <c r="FVE130" s="323"/>
      <c r="FVF130" s="323"/>
      <c r="FVG130" s="323"/>
      <c r="FVH130" s="323"/>
      <c r="FVI130" s="323"/>
      <c r="FVJ130" s="323"/>
      <c r="FVK130" s="323"/>
      <c r="FVL130" s="323"/>
      <c r="FVM130" s="323"/>
      <c r="FVN130" s="323"/>
      <c r="FVO130" s="323"/>
      <c r="FVP130" s="323"/>
      <c r="FVQ130" s="323"/>
      <c r="FVR130" s="323"/>
      <c r="FVS130" s="323"/>
      <c r="FVT130" s="323"/>
      <c r="FVU130" s="323"/>
      <c r="FVV130" s="323"/>
      <c r="FVW130" s="323"/>
      <c r="FVX130" s="323"/>
      <c r="FVY130" s="323"/>
      <c r="FVZ130" s="323"/>
      <c r="FWA130" s="323"/>
      <c r="FWB130" s="323"/>
      <c r="FWC130" s="323"/>
      <c r="FWD130" s="323"/>
      <c r="FWE130" s="323"/>
      <c r="FWF130" s="323"/>
      <c r="FWG130" s="323"/>
      <c r="FWH130" s="323"/>
      <c r="FWI130" s="323"/>
      <c r="FWJ130" s="323"/>
      <c r="FWK130" s="323"/>
      <c r="FWL130" s="323"/>
      <c r="FWM130" s="323"/>
      <c r="FWN130" s="323"/>
      <c r="FWO130" s="323"/>
      <c r="FWP130" s="323"/>
      <c r="FWQ130" s="323"/>
      <c r="FWR130" s="323"/>
      <c r="FWS130" s="323"/>
      <c r="FWT130" s="323"/>
      <c r="FWU130" s="323"/>
      <c r="FWV130" s="323"/>
      <c r="FWW130" s="323"/>
      <c r="FWX130" s="323"/>
      <c r="FWY130" s="323"/>
      <c r="FWZ130" s="323"/>
      <c r="FXA130" s="323"/>
      <c r="FXB130" s="323"/>
      <c r="FXC130" s="323"/>
      <c r="FXD130" s="323"/>
      <c r="FXE130" s="323"/>
      <c r="FXF130" s="323"/>
      <c r="FXG130" s="323"/>
      <c r="FXH130" s="323"/>
      <c r="FXI130" s="323"/>
      <c r="FXJ130" s="323"/>
      <c r="FXK130" s="323"/>
      <c r="FXL130" s="323"/>
      <c r="FXM130" s="323"/>
      <c r="FXN130" s="323"/>
      <c r="FXO130" s="323"/>
      <c r="FXP130" s="323"/>
      <c r="FXQ130" s="323"/>
      <c r="FXR130" s="323"/>
      <c r="FXS130" s="323"/>
      <c r="FXT130" s="323"/>
      <c r="FXU130" s="323"/>
      <c r="FXV130" s="323"/>
      <c r="FXW130" s="323"/>
      <c r="FXX130" s="323"/>
      <c r="FXY130" s="323"/>
      <c r="FXZ130" s="323"/>
      <c r="FYA130" s="323"/>
      <c r="FYB130" s="323"/>
      <c r="FYC130" s="323"/>
      <c r="FYD130" s="323"/>
      <c r="FYE130" s="323"/>
      <c r="FYF130" s="323"/>
      <c r="FYG130" s="323"/>
      <c r="FYH130" s="323"/>
      <c r="FYI130" s="323"/>
      <c r="FYJ130" s="323"/>
      <c r="FYK130" s="323"/>
      <c r="FYL130" s="323"/>
      <c r="FYM130" s="323"/>
      <c r="FYN130" s="323"/>
      <c r="FYO130" s="323"/>
      <c r="FYP130" s="323"/>
      <c r="FYQ130" s="323"/>
      <c r="FYR130" s="323"/>
      <c r="FYS130" s="323"/>
      <c r="FYT130" s="323"/>
      <c r="FYU130" s="323"/>
      <c r="FYV130" s="323"/>
      <c r="FYW130" s="323"/>
      <c r="FYX130" s="323"/>
      <c r="FYY130" s="323"/>
      <c r="FYZ130" s="323"/>
      <c r="FZA130" s="323"/>
      <c r="FZB130" s="323"/>
      <c r="FZC130" s="323"/>
      <c r="FZD130" s="323"/>
      <c r="FZE130" s="323"/>
      <c r="FZF130" s="323"/>
      <c r="FZG130" s="323"/>
      <c r="FZH130" s="323"/>
      <c r="FZI130" s="323"/>
      <c r="FZJ130" s="323"/>
      <c r="FZK130" s="323"/>
      <c r="FZL130" s="323"/>
      <c r="FZM130" s="323"/>
      <c r="FZN130" s="323"/>
      <c r="FZO130" s="323"/>
      <c r="FZP130" s="323"/>
      <c r="FZQ130" s="323"/>
      <c r="FZR130" s="323"/>
      <c r="FZS130" s="323"/>
      <c r="FZT130" s="323"/>
      <c r="FZU130" s="323"/>
      <c r="FZV130" s="323"/>
      <c r="FZW130" s="323"/>
      <c r="FZX130" s="323"/>
      <c r="FZY130" s="323"/>
      <c r="FZZ130" s="323"/>
      <c r="GAA130" s="323"/>
      <c r="GAB130" s="323"/>
      <c r="GAC130" s="323"/>
      <c r="GAD130" s="323"/>
      <c r="GAE130" s="323"/>
      <c r="GAF130" s="323"/>
      <c r="GAG130" s="323"/>
      <c r="GAH130" s="323"/>
      <c r="GAI130" s="323"/>
      <c r="GAJ130" s="323"/>
      <c r="GAK130" s="323"/>
      <c r="GAL130" s="323"/>
      <c r="GAM130" s="323"/>
      <c r="GAN130" s="323"/>
      <c r="GAO130" s="323"/>
      <c r="GAP130" s="323"/>
      <c r="GAQ130" s="323"/>
      <c r="GAR130" s="323"/>
      <c r="GAS130" s="323"/>
      <c r="GAT130" s="323"/>
      <c r="GAU130" s="323"/>
      <c r="GAV130" s="323"/>
      <c r="GAW130" s="323"/>
      <c r="GAX130" s="323"/>
      <c r="GAY130" s="323"/>
      <c r="GAZ130" s="323"/>
      <c r="GBA130" s="323"/>
      <c r="GBB130" s="323"/>
      <c r="GBC130" s="323"/>
      <c r="GBD130" s="323"/>
      <c r="GBE130" s="323"/>
      <c r="GBF130" s="323"/>
      <c r="GBG130" s="323"/>
      <c r="GBH130" s="323"/>
      <c r="GBI130" s="323"/>
      <c r="GBJ130" s="323"/>
      <c r="GBK130" s="323"/>
      <c r="GBL130" s="323"/>
      <c r="GBM130" s="323"/>
      <c r="GBN130" s="323"/>
      <c r="GBO130" s="323"/>
      <c r="GBP130" s="323"/>
      <c r="GBQ130" s="323"/>
      <c r="GBR130" s="323"/>
      <c r="GBS130" s="323"/>
      <c r="GBT130" s="323"/>
      <c r="GBU130" s="323"/>
      <c r="GBV130" s="323"/>
      <c r="GBW130" s="323"/>
      <c r="GBX130" s="323"/>
      <c r="GBY130" s="323"/>
      <c r="GBZ130" s="323"/>
      <c r="GCA130" s="323"/>
      <c r="GCB130" s="323"/>
      <c r="GCC130" s="323"/>
      <c r="GCD130" s="323"/>
      <c r="GCE130" s="323"/>
      <c r="GCF130" s="323"/>
      <c r="GCG130" s="323"/>
      <c r="GCH130" s="323"/>
      <c r="GCI130" s="323"/>
      <c r="GCJ130" s="323"/>
      <c r="GCK130" s="323"/>
      <c r="GCL130" s="323"/>
      <c r="GCM130" s="323"/>
      <c r="GCN130" s="323"/>
      <c r="GCO130" s="323"/>
      <c r="GCP130" s="323"/>
      <c r="GCQ130" s="323"/>
      <c r="GCR130" s="323"/>
      <c r="GCS130" s="323"/>
      <c r="GCT130" s="323"/>
      <c r="GCU130" s="323"/>
      <c r="GCV130" s="323"/>
      <c r="GCW130" s="323"/>
      <c r="GCX130" s="323"/>
      <c r="GCY130" s="323"/>
      <c r="GCZ130" s="323"/>
      <c r="GDA130" s="323"/>
      <c r="GDB130" s="323"/>
      <c r="GDC130" s="323"/>
      <c r="GDD130" s="323"/>
      <c r="GDE130" s="323"/>
      <c r="GDF130" s="323"/>
      <c r="GDG130" s="323"/>
      <c r="GDH130" s="323"/>
      <c r="GDI130" s="323"/>
      <c r="GDJ130" s="323"/>
      <c r="GDK130" s="323"/>
      <c r="GDL130" s="323"/>
      <c r="GDM130" s="323"/>
      <c r="GDN130" s="323"/>
      <c r="GDO130" s="323"/>
      <c r="GDP130" s="323"/>
      <c r="GDQ130" s="323"/>
      <c r="GDR130" s="323"/>
      <c r="GDS130" s="323"/>
      <c r="GDT130" s="323"/>
      <c r="GDU130" s="323"/>
      <c r="GDV130" s="323"/>
      <c r="GDW130" s="323"/>
      <c r="GDX130" s="323"/>
      <c r="GDY130" s="323"/>
      <c r="GDZ130" s="323"/>
      <c r="GEA130" s="323"/>
      <c r="GEB130" s="323"/>
      <c r="GEC130" s="323"/>
      <c r="GED130" s="323"/>
      <c r="GEE130" s="323"/>
      <c r="GEF130" s="323"/>
      <c r="GEG130" s="323"/>
      <c r="GEH130" s="323"/>
      <c r="GEI130" s="323"/>
      <c r="GEJ130" s="323"/>
      <c r="GEK130" s="323"/>
      <c r="GEL130" s="323"/>
      <c r="GEM130" s="323"/>
      <c r="GEN130" s="323"/>
      <c r="GEO130" s="323"/>
      <c r="GEP130" s="323"/>
      <c r="GEQ130" s="323"/>
      <c r="GER130" s="323"/>
      <c r="GES130" s="323"/>
      <c r="GET130" s="323"/>
      <c r="GEU130" s="323"/>
      <c r="GEV130" s="323"/>
      <c r="GEW130" s="323"/>
      <c r="GEX130" s="323"/>
      <c r="GEY130" s="323"/>
      <c r="GEZ130" s="323"/>
      <c r="GFA130" s="323"/>
      <c r="GFB130" s="323"/>
      <c r="GFC130" s="323"/>
      <c r="GFD130" s="323"/>
      <c r="GFE130" s="323"/>
      <c r="GFF130" s="323"/>
      <c r="GFG130" s="323"/>
      <c r="GFH130" s="323"/>
      <c r="GFI130" s="323"/>
      <c r="GFJ130" s="323"/>
      <c r="GFK130" s="323"/>
      <c r="GFL130" s="323"/>
      <c r="GFM130" s="323"/>
      <c r="GFN130" s="323"/>
      <c r="GFO130" s="323"/>
      <c r="GFP130" s="323"/>
      <c r="GFQ130" s="323"/>
      <c r="GFR130" s="323"/>
      <c r="GFS130" s="323"/>
      <c r="GFT130" s="323"/>
      <c r="GFU130" s="323"/>
      <c r="GFV130" s="323"/>
      <c r="GFW130" s="323"/>
      <c r="GFX130" s="323"/>
      <c r="GFY130" s="323"/>
      <c r="GFZ130" s="323"/>
      <c r="GGA130" s="323"/>
      <c r="GGB130" s="323"/>
      <c r="GGC130" s="323"/>
      <c r="GGD130" s="323"/>
      <c r="GGE130" s="323"/>
      <c r="GGF130" s="323"/>
      <c r="GGG130" s="323"/>
      <c r="GGH130" s="323"/>
      <c r="GGI130" s="323"/>
      <c r="GGJ130" s="323"/>
      <c r="GGK130" s="323"/>
      <c r="GGL130" s="323"/>
      <c r="GGM130" s="323"/>
      <c r="GGN130" s="323"/>
      <c r="GGO130" s="323"/>
      <c r="GGP130" s="323"/>
      <c r="GGQ130" s="323"/>
      <c r="GGR130" s="323"/>
      <c r="GGS130" s="323"/>
      <c r="GGT130" s="323"/>
      <c r="GGU130" s="323"/>
      <c r="GGV130" s="323"/>
      <c r="GGW130" s="323"/>
      <c r="GGX130" s="323"/>
      <c r="GGY130" s="323"/>
      <c r="GGZ130" s="323"/>
      <c r="GHA130" s="323"/>
      <c r="GHB130" s="323"/>
      <c r="GHC130" s="323"/>
      <c r="GHD130" s="323"/>
      <c r="GHE130" s="323"/>
      <c r="GHF130" s="323"/>
      <c r="GHG130" s="323"/>
      <c r="GHH130" s="323"/>
      <c r="GHI130" s="323"/>
      <c r="GHJ130" s="323"/>
      <c r="GHK130" s="323"/>
      <c r="GHL130" s="323"/>
      <c r="GHM130" s="323"/>
      <c r="GHN130" s="323"/>
      <c r="GHO130" s="323"/>
      <c r="GHP130" s="323"/>
      <c r="GHQ130" s="323"/>
      <c r="GHR130" s="323"/>
      <c r="GHS130" s="323"/>
      <c r="GHT130" s="323"/>
      <c r="GHU130" s="323"/>
      <c r="GHV130" s="323"/>
      <c r="GHW130" s="323"/>
      <c r="GHX130" s="323"/>
      <c r="GHY130" s="323"/>
      <c r="GHZ130" s="323"/>
      <c r="GIA130" s="323"/>
      <c r="GIB130" s="323"/>
      <c r="GIC130" s="323"/>
      <c r="GID130" s="323"/>
      <c r="GIE130" s="323"/>
      <c r="GIF130" s="323"/>
      <c r="GIG130" s="323"/>
      <c r="GIH130" s="323"/>
      <c r="GII130" s="323"/>
      <c r="GIJ130" s="323"/>
      <c r="GIK130" s="323"/>
      <c r="GIL130" s="323"/>
      <c r="GIM130" s="323"/>
      <c r="GIN130" s="323"/>
      <c r="GIO130" s="323"/>
      <c r="GIP130" s="323"/>
      <c r="GIQ130" s="323"/>
      <c r="GIR130" s="323"/>
      <c r="GIS130" s="323"/>
      <c r="GIT130" s="323"/>
      <c r="GIU130" s="323"/>
      <c r="GIV130" s="323"/>
      <c r="GIW130" s="323"/>
      <c r="GIX130" s="323"/>
      <c r="GIY130" s="323"/>
      <c r="GIZ130" s="323"/>
      <c r="GJA130" s="323"/>
      <c r="GJB130" s="323"/>
      <c r="GJC130" s="323"/>
      <c r="GJD130" s="323"/>
      <c r="GJE130" s="323"/>
      <c r="GJF130" s="323"/>
      <c r="GJG130" s="323"/>
      <c r="GJH130" s="323"/>
      <c r="GJI130" s="323"/>
      <c r="GJJ130" s="323"/>
      <c r="GJK130" s="323"/>
      <c r="GJL130" s="323"/>
      <c r="GJM130" s="323"/>
      <c r="GJN130" s="323"/>
      <c r="GJO130" s="323"/>
      <c r="GJP130" s="323"/>
      <c r="GJQ130" s="323"/>
      <c r="GJR130" s="323"/>
      <c r="GJS130" s="323"/>
      <c r="GJT130" s="323"/>
      <c r="GJU130" s="323"/>
      <c r="GJV130" s="323"/>
      <c r="GJW130" s="323"/>
      <c r="GJX130" s="323"/>
      <c r="GJY130" s="323"/>
      <c r="GJZ130" s="323"/>
      <c r="GKA130" s="323"/>
      <c r="GKB130" s="323"/>
      <c r="GKC130" s="323"/>
      <c r="GKD130" s="323"/>
      <c r="GKE130" s="323"/>
      <c r="GKF130" s="323"/>
      <c r="GKG130" s="323"/>
      <c r="GKH130" s="323"/>
      <c r="GKI130" s="323"/>
      <c r="GKJ130" s="323"/>
      <c r="GKK130" s="323"/>
      <c r="GKL130" s="323"/>
      <c r="GKM130" s="323"/>
      <c r="GKN130" s="323"/>
      <c r="GKO130" s="323"/>
      <c r="GKP130" s="323"/>
      <c r="GKQ130" s="323"/>
      <c r="GKR130" s="323"/>
      <c r="GKS130" s="323"/>
      <c r="GKT130" s="323"/>
      <c r="GKU130" s="323"/>
      <c r="GKV130" s="323"/>
      <c r="GKW130" s="323"/>
      <c r="GKX130" s="323"/>
      <c r="GKY130" s="323"/>
      <c r="GKZ130" s="323"/>
      <c r="GLA130" s="323"/>
      <c r="GLB130" s="323"/>
      <c r="GLC130" s="323"/>
      <c r="GLD130" s="323"/>
      <c r="GLE130" s="323"/>
      <c r="GLF130" s="323"/>
      <c r="GLG130" s="323"/>
      <c r="GLH130" s="323"/>
      <c r="GLI130" s="323"/>
      <c r="GLJ130" s="323"/>
      <c r="GLK130" s="323"/>
      <c r="GLL130" s="323"/>
      <c r="GLM130" s="323"/>
      <c r="GLN130" s="323"/>
      <c r="GLO130" s="323"/>
      <c r="GLP130" s="323"/>
      <c r="GLQ130" s="323"/>
      <c r="GLR130" s="323"/>
      <c r="GLS130" s="323"/>
      <c r="GLT130" s="323"/>
      <c r="GLU130" s="323"/>
      <c r="GLV130" s="323"/>
      <c r="GLW130" s="323"/>
      <c r="GLX130" s="323"/>
      <c r="GLY130" s="323"/>
      <c r="GLZ130" s="323"/>
      <c r="GMA130" s="323"/>
      <c r="GMB130" s="323"/>
      <c r="GMC130" s="323"/>
      <c r="GMD130" s="323"/>
      <c r="GME130" s="323"/>
      <c r="GMF130" s="323"/>
      <c r="GMG130" s="323"/>
      <c r="GMH130" s="323"/>
      <c r="GMI130" s="323"/>
      <c r="GMJ130" s="323"/>
      <c r="GMK130" s="323"/>
      <c r="GML130" s="323"/>
      <c r="GMM130" s="323"/>
      <c r="GMN130" s="323"/>
      <c r="GMO130" s="323"/>
      <c r="GMP130" s="323"/>
      <c r="GMQ130" s="323"/>
      <c r="GMR130" s="323"/>
      <c r="GMS130" s="323"/>
      <c r="GMT130" s="323"/>
      <c r="GMU130" s="323"/>
      <c r="GMV130" s="323"/>
      <c r="GMW130" s="323"/>
      <c r="GMX130" s="323"/>
      <c r="GMY130" s="323"/>
      <c r="GMZ130" s="323"/>
      <c r="GNA130" s="323"/>
      <c r="GNB130" s="323"/>
      <c r="GNC130" s="323"/>
      <c r="GND130" s="323"/>
      <c r="GNE130" s="323"/>
      <c r="GNF130" s="323"/>
      <c r="GNG130" s="323"/>
      <c r="GNH130" s="323"/>
      <c r="GNI130" s="323"/>
      <c r="GNJ130" s="323"/>
      <c r="GNK130" s="323"/>
      <c r="GNL130" s="323"/>
      <c r="GNM130" s="323"/>
      <c r="GNN130" s="323"/>
      <c r="GNO130" s="323"/>
      <c r="GNP130" s="323"/>
      <c r="GNQ130" s="323"/>
      <c r="GNR130" s="323"/>
      <c r="GNS130" s="323"/>
      <c r="GNT130" s="323"/>
      <c r="GNU130" s="323"/>
      <c r="GNV130" s="323"/>
      <c r="GNW130" s="323"/>
      <c r="GNX130" s="323"/>
      <c r="GNY130" s="323"/>
      <c r="GNZ130" s="323"/>
      <c r="GOA130" s="323"/>
      <c r="GOB130" s="323"/>
      <c r="GOC130" s="323"/>
      <c r="GOD130" s="323"/>
      <c r="GOE130" s="323"/>
      <c r="GOF130" s="323"/>
      <c r="GOG130" s="323"/>
      <c r="GOH130" s="323"/>
      <c r="GOI130" s="323"/>
      <c r="GOJ130" s="323"/>
      <c r="GOK130" s="323"/>
      <c r="GOL130" s="323"/>
      <c r="GOM130" s="323"/>
      <c r="GON130" s="323"/>
      <c r="GOO130" s="323"/>
      <c r="GOP130" s="323"/>
      <c r="GOQ130" s="323"/>
      <c r="GOR130" s="323"/>
      <c r="GOS130" s="323"/>
      <c r="GOT130" s="323"/>
      <c r="GOU130" s="323"/>
      <c r="GOV130" s="323"/>
      <c r="GOW130" s="323"/>
      <c r="GOX130" s="323"/>
      <c r="GOY130" s="323"/>
      <c r="GOZ130" s="323"/>
      <c r="GPA130" s="323"/>
      <c r="GPB130" s="323"/>
      <c r="GPC130" s="323"/>
      <c r="GPD130" s="323"/>
      <c r="GPE130" s="323"/>
      <c r="GPF130" s="323"/>
      <c r="GPG130" s="323"/>
      <c r="GPH130" s="323"/>
      <c r="GPI130" s="323"/>
      <c r="GPJ130" s="323"/>
      <c r="GPK130" s="323"/>
      <c r="GPL130" s="323"/>
      <c r="GPM130" s="323"/>
      <c r="GPN130" s="323"/>
      <c r="GPO130" s="323"/>
      <c r="GPP130" s="323"/>
      <c r="GPQ130" s="323"/>
      <c r="GPR130" s="323"/>
      <c r="GPS130" s="323"/>
      <c r="GPT130" s="323"/>
      <c r="GPU130" s="323"/>
      <c r="GPV130" s="323"/>
      <c r="GPW130" s="323"/>
      <c r="GPX130" s="323"/>
      <c r="GPY130" s="323"/>
      <c r="GPZ130" s="323"/>
      <c r="GQA130" s="323"/>
      <c r="GQB130" s="323"/>
      <c r="GQC130" s="323"/>
      <c r="GQD130" s="323"/>
      <c r="GQE130" s="323"/>
      <c r="GQF130" s="323"/>
      <c r="GQG130" s="323"/>
      <c r="GQH130" s="323"/>
      <c r="GQI130" s="323"/>
      <c r="GQJ130" s="323"/>
      <c r="GQK130" s="323"/>
      <c r="GQL130" s="323"/>
      <c r="GQM130" s="323"/>
      <c r="GQN130" s="323"/>
      <c r="GQO130" s="323"/>
      <c r="GQP130" s="323"/>
      <c r="GQQ130" s="323"/>
      <c r="GQR130" s="323"/>
      <c r="GQS130" s="323"/>
      <c r="GQT130" s="323"/>
      <c r="GQU130" s="323"/>
      <c r="GQV130" s="323"/>
      <c r="GQW130" s="323"/>
      <c r="GQX130" s="323"/>
      <c r="GQY130" s="323"/>
      <c r="GQZ130" s="323"/>
      <c r="GRA130" s="323"/>
      <c r="GRB130" s="323"/>
      <c r="GRC130" s="323"/>
      <c r="GRD130" s="323"/>
      <c r="GRE130" s="323"/>
      <c r="GRF130" s="323"/>
      <c r="GRG130" s="323"/>
      <c r="GRH130" s="323"/>
      <c r="GRI130" s="323"/>
      <c r="GRJ130" s="323"/>
      <c r="GRK130" s="323"/>
      <c r="GRL130" s="323"/>
      <c r="GRM130" s="323"/>
      <c r="GRN130" s="323"/>
      <c r="GRO130" s="323"/>
      <c r="GRP130" s="323"/>
      <c r="GRQ130" s="323"/>
      <c r="GRR130" s="323"/>
      <c r="GRS130" s="323"/>
      <c r="GRT130" s="323"/>
      <c r="GRU130" s="323"/>
      <c r="GRV130" s="323"/>
      <c r="GRW130" s="323"/>
      <c r="GRX130" s="323"/>
      <c r="GRY130" s="323"/>
      <c r="GRZ130" s="323"/>
      <c r="GSA130" s="323"/>
      <c r="GSB130" s="323"/>
      <c r="GSC130" s="323"/>
      <c r="GSD130" s="323"/>
      <c r="GSE130" s="323"/>
      <c r="GSF130" s="323"/>
      <c r="GSG130" s="323"/>
      <c r="GSH130" s="323"/>
      <c r="GSI130" s="323"/>
      <c r="GSJ130" s="323"/>
      <c r="GSK130" s="323"/>
      <c r="GSL130" s="323"/>
      <c r="GSM130" s="323"/>
      <c r="GSN130" s="323"/>
      <c r="GSO130" s="323"/>
      <c r="GSP130" s="323"/>
      <c r="GSQ130" s="323"/>
      <c r="GSR130" s="323"/>
      <c r="GSS130" s="323"/>
      <c r="GST130" s="323"/>
      <c r="GSU130" s="323"/>
      <c r="GSV130" s="323"/>
      <c r="GSW130" s="323"/>
      <c r="GSX130" s="323"/>
      <c r="GSY130" s="323"/>
      <c r="GSZ130" s="323"/>
      <c r="GTA130" s="323"/>
      <c r="GTB130" s="323"/>
      <c r="GTC130" s="323"/>
      <c r="GTD130" s="323"/>
      <c r="GTE130" s="323"/>
      <c r="GTF130" s="323"/>
      <c r="GTG130" s="323"/>
      <c r="GTH130" s="323"/>
      <c r="GTI130" s="323"/>
      <c r="GTJ130" s="323"/>
      <c r="GTK130" s="323"/>
      <c r="GTL130" s="323"/>
      <c r="GTM130" s="323"/>
      <c r="GTN130" s="323"/>
      <c r="GTO130" s="323"/>
      <c r="GTP130" s="323"/>
      <c r="GTQ130" s="323"/>
      <c r="GTR130" s="323"/>
      <c r="GTS130" s="323"/>
      <c r="GTT130" s="323"/>
      <c r="GTU130" s="323"/>
      <c r="GTV130" s="323"/>
      <c r="GTW130" s="323"/>
      <c r="GTX130" s="323"/>
      <c r="GTY130" s="323"/>
      <c r="GTZ130" s="323"/>
      <c r="GUA130" s="323"/>
      <c r="GUB130" s="323"/>
      <c r="GUC130" s="323"/>
      <c r="GUD130" s="323"/>
      <c r="GUE130" s="323"/>
      <c r="GUF130" s="323"/>
      <c r="GUG130" s="323"/>
      <c r="GUH130" s="323"/>
      <c r="GUI130" s="323"/>
      <c r="GUJ130" s="323"/>
      <c r="GUK130" s="323"/>
      <c r="GUL130" s="323"/>
      <c r="GUM130" s="323"/>
      <c r="GUN130" s="323"/>
      <c r="GUO130" s="323"/>
      <c r="GUP130" s="323"/>
      <c r="GUQ130" s="323"/>
      <c r="GUR130" s="323"/>
      <c r="GUS130" s="323"/>
      <c r="GUT130" s="323"/>
      <c r="GUU130" s="323"/>
      <c r="GUV130" s="323"/>
      <c r="GUW130" s="323"/>
      <c r="GUX130" s="323"/>
      <c r="GUY130" s="323"/>
      <c r="GUZ130" s="323"/>
      <c r="GVA130" s="323"/>
      <c r="GVB130" s="323"/>
      <c r="GVC130" s="323"/>
      <c r="GVD130" s="323"/>
      <c r="GVE130" s="323"/>
      <c r="GVF130" s="323"/>
      <c r="GVG130" s="323"/>
      <c r="GVH130" s="323"/>
      <c r="GVI130" s="323"/>
      <c r="GVJ130" s="323"/>
      <c r="GVK130" s="323"/>
      <c r="GVL130" s="323"/>
      <c r="GVM130" s="323"/>
      <c r="GVN130" s="323"/>
      <c r="GVO130" s="323"/>
      <c r="GVP130" s="323"/>
      <c r="GVQ130" s="323"/>
      <c r="GVR130" s="323"/>
      <c r="GVS130" s="323"/>
      <c r="GVT130" s="323"/>
      <c r="GVU130" s="323"/>
      <c r="GVV130" s="323"/>
      <c r="GVW130" s="323"/>
      <c r="GVX130" s="323"/>
      <c r="GVY130" s="323"/>
      <c r="GVZ130" s="323"/>
      <c r="GWA130" s="323"/>
      <c r="GWB130" s="323"/>
      <c r="GWC130" s="323"/>
      <c r="GWD130" s="323"/>
      <c r="GWE130" s="323"/>
      <c r="GWF130" s="323"/>
      <c r="GWG130" s="323"/>
      <c r="GWH130" s="323"/>
      <c r="GWI130" s="323"/>
      <c r="GWJ130" s="323"/>
      <c r="GWK130" s="323"/>
      <c r="GWL130" s="323"/>
      <c r="GWM130" s="323"/>
      <c r="GWN130" s="323"/>
      <c r="GWO130" s="323"/>
      <c r="GWP130" s="323"/>
      <c r="GWQ130" s="323"/>
      <c r="GWR130" s="323"/>
      <c r="GWS130" s="323"/>
      <c r="GWT130" s="323"/>
      <c r="GWU130" s="323"/>
      <c r="GWV130" s="323"/>
      <c r="GWW130" s="323"/>
      <c r="GWX130" s="323"/>
      <c r="GWY130" s="323"/>
      <c r="GWZ130" s="323"/>
      <c r="GXA130" s="323"/>
      <c r="GXB130" s="323"/>
      <c r="GXC130" s="323"/>
      <c r="GXD130" s="323"/>
      <c r="GXE130" s="323"/>
      <c r="GXF130" s="323"/>
      <c r="GXG130" s="323"/>
      <c r="GXH130" s="323"/>
      <c r="GXI130" s="323"/>
      <c r="GXJ130" s="323"/>
      <c r="GXK130" s="323"/>
      <c r="GXL130" s="323"/>
      <c r="GXM130" s="323"/>
      <c r="GXN130" s="323"/>
      <c r="GXO130" s="323"/>
      <c r="GXP130" s="323"/>
      <c r="GXQ130" s="323"/>
      <c r="GXR130" s="323"/>
      <c r="GXS130" s="323"/>
      <c r="GXT130" s="323"/>
      <c r="GXU130" s="323"/>
      <c r="GXV130" s="323"/>
      <c r="GXW130" s="323"/>
      <c r="GXX130" s="323"/>
      <c r="GXY130" s="323"/>
      <c r="GXZ130" s="323"/>
      <c r="GYA130" s="323"/>
      <c r="GYB130" s="323"/>
      <c r="GYC130" s="323"/>
      <c r="GYD130" s="323"/>
      <c r="GYE130" s="323"/>
      <c r="GYF130" s="323"/>
      <c r="GYG130" s="323"/>
      <c r="GYH130" s="323"/>
      <c r="GYI130" s="323"/>
      <c r="GYJ130" s="323"/>
      <c r="GYK130" s="323"/>
      <c r="GYL130" s="323"/>
      <c r="GYM130" s="323"/>
      <c r="GYN130" s="323"/>
      <c r="GYO130" s="323"/>
      <c r="GYP130" s="323"/>
      <c r="GYQ130" s="323"/>
      <c r="GYR130" s="323"/>
      <c r="GYS130" s="323"/>
      <c r="GYT130" s="323"/>
      <c r="GYU130" s="323"/>
      <c r="GYV130" s="323"/>
      <c r="GYW130" s="323"/>
      <c r="GYX130" s="323"/>
      <c r="GYY130" s="323"/>
      <c r="GYZ130" s="323"/>
      <c r="GZA130" s="323"/>
      <c r="GZB130" s="323"/>
      <c r="GZC130" s="323"/>
      <c r="GZD130" s="323"/>
      <c r="GZE130" s="323"/>
      <c r="GZF130" s="323"/>
      <c r="GZG130" s="323"/>
      <c r="GZH130" s="323"/>
      <c r="GZI130" s="323"/>
      <c r="GZJ130" s="323"/>
      <c r="GZK130" s="323"/>
      <c r="GZL130" s="323"/>
      <c r="GZM130" s="323"/>
      <c r="GZN130" s="323"/>
      <c r="GZO130" s="323"/>
      <c r="GZP130" s="323"/>
      <c r="GZQ130" s="323"/>
      <c r="GZR130" s="323"/>
      <c r="GZS130" s="323"/>
      <c r="GZT130" s="323"/>
      <c r="GZU130" s="323"/>
      <c r="GZV130" s="323"/>
      <c r="GZW130" s="323"/>
      <c r="GZX130" s="323"/>
      <c r="GZY130" s="323"/>
      <c r="GZZ130" s="323"/>
      <c r="HAA130" s="323"/>
      <c r="HAB130" s="323"/>
      <c r="HAC130" s="323"/>
      <c r="HAD130" s="323"/>
      <c r="HAE130" s="323"/>
      <c r="HAF130" s="323"/>
      <c r="HAG130" s="323"/>
      <c r="HAH130" s="323"/>
      <c r="HAI130" s="323"/>
      <c r="HAJ130" s="323"/>
      <c r="HAK130" s="323"/>
      <c r="HAL130" s="323"/>
      <c r="HAM130" s="323"/>
      <c r="HAN130" s="323"/>
      <c r="HAO130" s="323"/>
      <c r="HAP130" s="323"/>
      <c r="HAQ130" s="323"/>
      <c r="HAR130" s="323"/>
      <c r="HAS130" s="323"/>
      <c r="HAT130" s="323"/>
      <c r="HAU130" s="323"/>
      <c r="HAV130" s="323"/>
      <c r="HAW130" s="323"/>
      <c r="HAX130" s="323"/>
      <c r="HAY130" s="323"/>
      <c r="HAZ130" s="323"/>
      <c r="HBA130" s="323"/>
      <c r="HBB130" s="323"/>
      <c r="HBC130" s="323"/>
      <c r="HBD130" s="323"/>
      <c r="HBE130" s="323"/>
      <c r="HBF130" s="323"/>
      <c r="HBG130" s="323"/>
      <c r="HBH130" s="323"/>
      <c r="HBI130" s="323"/>
      <c r="HBJ130" s="323"/>
      <c r="HBK130" s="323"/>
      <c r="HBL130" s="323"/>
      <c r="HBM130" s="323"/>
      <c r="HBN130" s="323"/>
      <c r="HBO130" s="323"/>
      <c r="HBP130" s="323"/>
      <c r="HBQ130" s="323"/>
      <c r="HBR130" s="323"/>
      <c r="HBS130" s="323"/>
      <c r="HBT130" s="323"/>
      <c r="HBU130" s="323"/>
      <c r="HBV130" s="323"/>
      <c r="HBW130" s="323"/>
      <c r="HBX130" s="323"/>
      <c r="HBY130" s="323"/>
      <c r="HBZ130" s="323"/>
      <c r="HCA130" s="323"/>
      <c r="HCB130" s="323"/>
      <c r="HCC130" s="323"/>
      <c r="HCD130" s="323"/>
      <c r="HCE130" s="323"/>
      <c r="HCF130" s="323"/>
      <c r="HCG130" s="323"/>
      <c r="HCH130" s="323"/>
      <c r="HCI130" s="323"/>
      <c r="HCJ130" s="323"/>
      <c r="HCK130" s="323"/>
      <c r="HCL130" s="323"/>
      <c r="HCM130" s="323"/>
      <c r="HCN130" s="323"/>
      <c r="HCO130" s="323"/>
      <c r="HCP130" s="323"/>
      <c r="HCQ130" s="323"/>
      <c r="HCR130" s="323"/>
      <c r="HCS130" s="323"/>
      <c r="HCT130" s="323"/>
      <c r="HCU130" s="323"/>
      <c r="HCV130" s="323"/>
      <c r="HCW130" s="323"/>
      <c r="HCX130" s="323"/>
      <c r="HCY130" s="323"/>
      <c r="HCZ130" s="323"/>
      <c r="HDA130" s="323"/>
      <c r="HDB130" s="323"/>
      <c r="HDC130" s="323"/>
      <c r="HDD130" s="323"/>
      <c r="HDE130" s="323"/>
      <c r="HDF130" s="323"/>
      <c r="HDG130" s="323"/>
      <c r="HDH130" s="323"/>
      <c r="HDI130" s="323"/>
      <c r="HDJ130" s="323"/>
      <c r="HDK130" s="323"/>
      <c r="HDL130" s="323"/>
      <c r="HDM130" s="323"/>
      <c r="HDN130" s="323"/>
      <c r="HDO130" s="323"/>
      <c r="HDP130" s="323"/>
      <c r="HDQ130" s="323"/>
      <c r="HDR130" s="323"/>
      <c r="HDS130" s="323"/>
      <c r="HDT130" s="323"/>
      <c r="HDU130" s="323"/>
      <c r="HDV130" s="323"/>
      <c r="HDW130" s="323"/>
      <c r="HDX130" s="323"/>
      <c r="HDY130" s="323"/>
      <c r="HDZ130" s="323"/>
      <c r="HEA130" s="323"/>
      <c r="HEB130" s="323"/>
      <c r="HEC130" s="323"/>
      <c r="HED130" s="323"/>
      <c r="HEE130" s="323"/>
      <c r="HEF130" s="323"/>
      <c r="HEG130" s="323"/>
      <c r="HEH130" s="323"/>
      <c r="HEI130" s="323"/>
      <c r="HEJ130" s="323"/>
      <c r="HEK130" s="323"/>
      <c r="HEL130" s="323"/>
      <c r="HEM130" s="323"/>
      <c r="HEN130" s="323"/>
      <c r="HEO130" s="323"/>
      <c r="HEP130" s="323"/>
      <c r="HEQ130" s="323"/>
      <c r="HER130" s="323"/>
      <c r="HES130" s="323"/>
      <c r="HET130" s="323"/>
      <c r="HEU130" s="323"/>
      <c r="HEV130" s="323"/>
      <c r="HEW130" s="323"/>
      <c r="HEX130" s="323"/>
      <c r="HEY130" s="323"/>
      <c r="HEZ130" s="323"/>
      <c r="HFA130" s="323"/>
      <c r="HFB130" s="323"/>
      <c r="HFC130" s="323"/>
      <c r="HFD130" s="323"/>
      <c r="HFE130" s="323"/>
      <c r="HFF130" s="323"/>
      <c r="HFG130" s="323"/>
      <c r="HFH130" s="323"/>
      <c r="HFI130" s="323"/>
      <c r="HFJ130" s="323"/>
      <c r="HFK130" s="323"/>
      <c r="HFL130" s="323"/>
      <c r="HFM130" s="323"/>
      <c r="HFN130" s="323"/>
      <c r="HFO130" s="323"/>
      <c r="HFP130" s="323"/>
      <c r="HFQ130" s="323"/>
      <c r="HFR130" s="323"/>
      <c r="HFS130" s="323"/>
      <c r="HFT130" s="323"/>
      <c r="HFU130" s="323"/>
      <c r="HFV130" s="323"/>
      <c r="HFW130" s="323"/>
      <c r="HFX130" s="323"/>
      <c r="HFY130" s="323"/>
      <c r="HFZ130" s="323"/>
      <c r="HGA130" s="323"/>
      <c r="HGB130" s="323"/>
      <c r="HGC130" s="323"/>
      <c r="HGD130" s="323"/>
      <c r="HGE130" s="323"/>
      <c r="HGF130" s="323"/>
      <c r="HGG130" s="323"/>
      <c r="HGH130" s="323"/>
      <c r="HGI130" s="323"/>
      <c r="HGJ130" s="323"/>
      <c r="HGK130" s="323"/>
      <c r="HGL130" s="323"/>
      <c r="HGM130" s="323"/>
      <c r="HGN130" s="323"/>
      <c r="HGO130" s="323"/>
      <c r="HGP130" s="323"/>
      <c r="HGQ130" s="323"/>
      <c r="HGR130" s="323"/>
      <c r="HGS130" s="323"/>
      <c r="HGT130" s="323"/>
      <c r="HGU130" s="323"/>
      <c r="HGV130" s="323"/>
      <c r="HGW130" s="323"/>
      <c r="HGX130" s="323"/>
      <c r="HGY130" s="323"/>
      <c r="HGZ130" s="323"/>
      <c r="HHA130" s="323"/>
      <c r="HHB130" s="323"/>
      <c r="HHC130" s="323"/>
      <c r="HHD130" s="323"/>
      <c r="HHE130" s="323"/>
      <c r="HHF130" s="323"/>
      <c r="HHG130" s="323"/>
      <c r="HHH130" s="323"/>
      <c r="HHI130" s="323"/>
      <c r="HHJ130" s="323"/>
      <c r="HHK130" s="323"/>
      <c r="HHL130" s="323"/>
      <c r="HHM130" s="323"/>
      <c r="HHN130" s="323"/>
      <c r="HHO130" s="323"/>
      <c r="HHP130" s="323"/>
      <c r="HHQ130" s="323"/>
      <c r="HHR130" s="323"/>
      <c r="HHS130" s="323"/>
      <c r="HHT130" s="323"/>
      <c r="HHU130" s="323"/>
      <c r="HHV130" s="323"/>
      <c r="HHW130" s="323"/>
      <c r="HHX130" s="323"/>
      <c r="HHY130" s="323"/>
      <c r="HHZ130" s="323"/>
      <c r="HIA130" s="323"/>
      <c r="HIB130" s="323"/>
      <c r="HIC130" s="323"/>
      <c r="HID130" s="323"/>
      <c r="HIE130" s="323"/>
      <c r="HIF130" s="323"/>
      <c r="HIG130" s="323"/>
      <c r="HIH130" s="323"/>
      <c r="HII130" s="323"/>
      <c r="HIJ130" s="323"/>
      <c r="HIK130" s="323"/>
      <c r="HIL130" s="323"/>
      <c r="HIM130" s="323"/>
      <c r="HIN130" s="323"/>
      <c r="HIO130" s="323"/>
      <c r="HIP130" s="323"/>
      <c r="HIQ130" s="323"/>
      <c r="HIR130" s="323"/>
      <c r="HIS130" s="323"/>
      <c r="HIT130" s="323"/>
      <c r="HIU130" s="323"/>
      <c r="HIV130" s="323"/>
      <c r="HIW130" s="323"/>
      <c r="HIX130" s="323"/>
      <c r="HIY130" s="323"/>
      <c r="HIZ130" s="323"/>
      <c r="HJA130" s="323"/>
      <c r="HJB130" s="323"/>
      <c r="HJC130" s="323"/>
      <c r="HJD130" s="323"/>
      <c r="HJE130" s="323"/>
      <c r="HJF130" s="323"/>
      <c r="HJG130" s="323"/>
      <c r="HJH130" s="323"/>
      <c r="HJI130" s="323"/>
      <c r="HJJ130" s="323"/>
      <c r="HJK130" s="323"/>
      <c r="HJL130" s="323"/>
      <c r="HJM130" s="323"/>
      <c r="HJN130" s="323"/>
      <c r="HJO130" s="323"/>
      <c r="HJP130" s="323"/>
      <c r="HJQ130" s="323"/>
      <c r="HJR130" s="323"/>
      <c r="HJS130" s="323"/>
      <c r="HJT130" s="323"/>
      <c r="HJU130" s="323"/>
      <c r="HJV130" s="323"/>
      <c r="HJW130" s="323"/>
      <c r="HJX130" s="323"/>
      <c r="HJY130" s="323"/>
      <c r="HJZ130" s="323"/>
      <c r="HKA130" s="323"/>
      <c r="HKB130" s="323"/>
      <c r="HKC130" s="323"/>
      <c r="HKD130" s="323"/>
      <c r="HKE130" s="323"/>
      <c r="HKF130" s="323"/>
      <c r="HKG130" s="323"/>
      <c r="HKH130" s="323"/>
      <c r="HKI130" s="323"/>
      <c r="HKJ130" s="323"/>
      <c r="HKK130" s="323"/>
      <c r="HKL130" s="323"/>
      <c r="HKM130" s="323"/>
      <c r="HKN130" s="323"/>
      <c r="HKO130" s="323"/>
      <c r="HKP130" s="323"/>
      <c r="HKQ130" s="323"/>
      <c r="HKR130" s="323"/>
      <c r="HKS130" s="323"/>
      <c r="HKT130" s="323"/>
      <c r="HKU130" s="323"/>
      <c r="HKV130" s="323"/>
      <c r="HKW130" s="323"/>
      <c r="HKX130" s="323"/>
      <c r="HKY130" s="323"/>
      <c r="HKZ130" s="323"/>
      <c r="HLA130" s="323"/>
      <c r="HLB130" s="323"/>
      <c r="HLC130" s="323"/>
      <c r="HLD130" s="323"/>
      <c r="HLE130" s="323"/>
      <c r="HLF130" s="323"/>
      <c r="HLG130" s="323"/>
      <c r="HLH130" s="323"/>
      <c r="HLI130" s="323"/>
      <c r="HLJ130" s="323"/>
      <c r="HLK130" s="323"/>
      <c r="HLL130" s="323"/>
      <c r="HLM130" s="323"/>
      <c r="HLN130" s="323"/>
      <c r="HLO130" s="323"/>
      <c r="HLP130" s="323"/>
      <c r="HLQ130" s="323"/>
      <c r="HLR130" s="323"/>
      <c r="HLS130" s="323"/>
      <c r="HLT130" s="323"/>
      <c r="HLU130" s="323"/>
      <c r="HLV130" s="323"/>
      <c r="HLW130" s="323"/>
      <c r="HLX130" s="323"/>
      <c r="HLY130" s="323"/>
      <c r="HLZ130" s="323"/>
      <c r="HMA130" s="323"/>
      <c r="HMB130" s="323"/>
      <c r="HMC130" s="323"/>
      <c r="HMD130" s="323"/>
      <c r="HME130" s="323"/>
      <c r="HMF130" s="323"/>
      <c r="HMG130" s="323"/>
      <c r="HMH130" s="323"/>
      <c r="HMI130" s="323"/>
      <c r="HMJ130" s="323"/>
      <c r="HMK130" s="323"/>
      <c r="HML130" s="323"/>
      <c r="HMM130" s="323"/>
      <c r="HMN130" s="323"/>
      <c r="HMO130" s="323"/>
      <c r="HMP130" s="323"/>
      <c r="HMQ130" s="323"/>
      <c r="HMR130" s="323"/>
      <c r="HMS130" s="323"/>
      <c r="HMT130" s="323"/>
      <c r="HMU130" s="323"/>
      <c r="HMV130" s="323"/>
      <c r="HMW130" s="323"/>
      <c r="HMX130" s="323"/>
      <c r="HMY130" s="323"/>
      <c r="HMZ130" s="323"/>
      <c r="HNA130" s="323"/>
      <c r="HNB130" s="323"/>
      <c r="HNC130" s="323"/>
      <c r="HND130" s="323"/>
      <c r="HNE130" s="323"/>
      <c r="HNF130" s="323"/>
      <c r="HNG130" s="323"/>
      <c r="HNH130" s="323"/>
      <c r="HNI130" s="323"/>
      <c r="HNJ130" s="323"/>
      <c r="HNK130" s="323"/>
      <c r="HNL130" s="323"/>
      <c r="HNM130" s="323"/>
      <c r="HNN130" s="323"/>
      <c r="HNO130" s="323"/>
      <c r="HNP130" s="323"/>
      <c r="HNQ130" s="323"/>
      <c r="HNR130" s="323"/>
      <c r="HNS130" s="323"/>
      <c r="HNT130" s="323"/>
      <c r="HNU130" s="323"/>
      <c r="HNV130" s="323"/>
      <c r="HNW130" s="323"/>
      <c r="HNX130" s="323"/>
      <c r="HNY130" s="323"/>
      <c r="HNZ130" s="323"/>
      <c r="HOA130" s="323"/>
      <c r="HOB130" s="323"/>
      <c r="HOC130" s="323"/>
      <c r="HOD130" s="323"/>
      <c r="HOE130" s="323"/>
      <c r="HOF130" s="323"/>
      <c r="HOG130" s="323"/>
      <c r="HOH130" s="323"/>
      <c r="HOI130" s="323"/>
      <c r="HOJ130" s="323"/>
      <c r="HOK130" s="323"/>
      <c r="HOL130" s="323"/>
      <c r="HOM130" s="323"/>
      <c r="HON130" s="323"/>
      <c r="HOO130" s="323"/>
      <c r="HOP130" s="323"/>
      <c r="HOQ130" s="323"/>
      <c r="HOR130" s="323"/>
      <c r="HOS130" s="323"/>
      <c r="HOT130" s="323"/>
      <c r="HOU130" s="323"/>
      <c r="HOV130" s="323"/>
      <c r="HOW130" s="323"/>
      <c r="HOX130" s="323"/>
      <c r="HOY130" s="323"/>
      <c r="HOZ130" s="323"/>
      <c r="HPA130" s="323"/>
      <c r="HPB130" s="323"/>
      <c r="HPC130" s="323"/>
      <c r="HPD130" s="323"/>
      <c r="HPE130" s="323"/>
      <c r="HPF130" s="323"/>
      <c r="HPG130" s="323"/>
      <c r="HPH130" s="323"/>
      <c r="HPI130" s="323"/>
      <c r="HPJ130" s="323"/>
      <c r="HPK130" s="323"/>
      <c r="HPL130" s="323"/>
      <c r="HPM130" s="323"/>
      <c r="HPN130" s="323"/>
      <c r="HPO130" s="323"/>
      <c r="HPP130" s="323"/>
      <c r="HPQ130" s="323"/>
      <c r="HPR130" s="323"/>
      <c r="HPS130" s="323"/>
      <c r="HPT130" s="323"/>
      <c r="HPU130" s="323"/>
      <c r="HPV130" s="323"/>
      <c r="HPW130" s="323"/>
      <c r="HPX130" s="323"/>
      <c r="HPY130" s="323"/>
      <c r="HPZ130" s="323"/>
      <c r="HQA130" s="323"/>
      <c r="HQB130" s="323"/>
      <c r="HQC130" s="323"/>
      <c r="HQD130" s="323"/>
      <c r="HQE130" s="323"/>
      <c r="HQF130" s="323"/>
      <c r="HQG130" s="323"/>
      <c r="HQH130" s="323"/>
      <c r="HQI130" s="323"/>
      <c r="HQJ130" s="323"/>
      <c r="HQK130" s="323"/>
      <c r="HQL130" s="323"/>
      <c r="HQM130" s="323"/>
      <c r="HQN130" s="323"/>
      <c r="HQO130" s="323"/>
      <c r="HQP130" s="323"/>
      <c r="HQQ130" s="323"/>
      <c r="HQR130" s="323"/>
      <c r="HQS130" s="323"/>
      <c r="HQT130" s="323"/>
      <c r="HQU130" s="323"/>
      <c r="HQV130" s="323"/>
      <c r="HQW130" s="323"/>
      <c r="HQX130" s="323"/>
      <c r="HQY130" s="323"/>
      <c r="HQZ130" s="323"/>
      <c r="HRA130" s="323"/>
      <c r="HRB130" s="323"/>
      <c r="HRC130" s="323"/>
      <c r="HRD130" s="323"/>
      <c r="HRE130" s="323"/>
      <c r="HRF130" s="323"/>
      <c r="HRG130" s="323"/>
      <c r="HRH130" s="323"/>
      <c r="HRI130" s="323"/>
      <c r="HRJ130" s="323"/>
      <c r="HRK130" s="323"/>
      <c r="HRL130" s="323"/>
      <c r="HRM130" s="323"/>
      <c r="HRN130" s="323"/>
      <c r="HRO130" s="323"/>
      <c r="HRP130" s="323"/>
      <c r="HRQ130" s="323"/>
      <c r="HRR130" s="323"/>
      <c r="HRS130" s="323"/>
      <c r="HRT130" s="323"/>
      <c r="HRU130" s="323"/>
      <c r="HRV130" s="323"/>
      <c r="HRW130" s="323"/>
      <c r="HRX130" s="323"/>
      <c r="HRY130" s="323"/>
      <c r="HRZ130" s="323"/>
      <c r="HSA130" s="323"/>
      <c r="HSB130" s="323"/>
      <c r="HSC130" s="323"/>
      <c r="HSD130" s="323"/>
      <c r="HSE130" s="323"/>
      <c r="HSF130" s="323"/>
      <c r="HSG130" s="323"/>
      <c r="HSH130" s="323"/>
      <c r="HSI130" s="323"/>
      <c r="HSJ130" s="323"/>
      <c r="HSK130" s="323"/>
      <c r="HSL130" s="323"/>
      <c r="HSM130" s="323"/>
      <c r="HSN130" s="323"/>
      <c r="HSO130" s="323"/>
      <c r="HSP130" s="323"/>
      <c r="HSQ130" s="323"/>
      <c r="HSR130" s="323"/>
      <c r="HSS130" s="323"/>
      <c r="HST130" s="323"/>
      <c r="HSU130" s="323"/>
      <c r="HSV130" s="323"/>
      <c r="HSW130" s="323"/>
      <c r="HSX130" s="323"/>
      <c r="HSY130" s="323"/>
      <c r="HSZ130" s="323"/>
      <c r="HTA130" s="323"/>
      <c r="HTB130" s="323"/>
      <c r="HTC130" s="323"/>
      <c r="HTD130" s="323"/>
      <c r="HTE130" s="323"/>
      <c r="HTF130" s="323"/>
      <c r="HTG130" s="323"/>
      <c r="HTH130" s="323"/>
      <c r="HTI130" s="323"/>
      <c r="HTJ130" s="323"/>
      <c r="HTK130" s="323"/>
      <c r="HTL130" s="323"/>
      <c r="HTM130" s="323"/>
      <c r="HTN130" s="323"/>
      <c r="HTO130" s="323"/>
      <c r="HTP130" s="323"/>
      <c r="HTQ130" s="323"/>
      <c r="HTR130" s="323"/>
      <c r="HTS130" s="323"/>
      <c r="HTT130" s="323"/>
      <c r="HTU130" s="323"/>
      <c r="HTV130" s="323"/>
      <c r="HTW130" s="323"/>
      <c r="HTX130" s="323"/>
      <c r="HTY130" s="323"/>
      <c r="HTZ130" s="323"/>
      <c r="HUA130" s="323"/>
      <c r="HUB130" s="323"/>
      <c r="HUC130" s="323"/>
      <c r="HUD130" s="323"/>
      <c r="HUE130" s="323"/>
      <c r="HUF130" s="323"/>
      <c r="HUG130" s="323"/>
      <c r="HUH130" s="323"/>
      <c r="HUI130" s="323"/>
      <c r="HUJ130" s="323"/>
      <c r="HUK130" s="323"/>
      <c r="HUL130" s="323"/>
      <c r="HUM130" s="323"/>
      <c r="HUN130" s="323"/>
      <c r="HUO130" s="323"/>
      <c r="HUP130" s="323"/>
      <c r="HUQ130" s="323"/>
      <c r="HUR130" s="323"/>
      <c r="HUS130" s="323"/>
      <c r="HUT130" s="323"/>
      <c r="HUU130" s="323"/>
      <c r="HUV130" s="323"/>
      <c r="HUW130" s="323"/>
      <c r="HUX130" s="323"/>
      <c r="HUY130" s="323"/>
      <c r="HUZ130" s="323"/>
      <c r="HVA130" s="323"/>
      <c r="HVB130" s="323"/>
      <c r="HVC130" s="323"/>
      <c r="HVD130" s="323"/>
      <c r="HVE130" s="323"/>
      <c r="HVF130" s="323"/>
      <c r="HVG130" s="323"/>
      <c r="HVH130" s="323"/>
      <c r="HVI130" s="323"/>
      <c r="HVJ130" s="323"/>
      <c r="HVK130" s="323"/>
      <c r="HVL130" s="323"/>
      <c r="HVM130" s="323"/>
      <c r="HVN130" s="323"/>
      <c r="HVO130" s="323"/>
      <c r="HVP130" s="323"/>
      <c r="HVQ130" s="323"/>
      <c r="HVR130" s="323"/>
      <c r="HVS130" s="323"/>
      <c r="HVT130" s="323"/>
      <c r="HVU130" s="323"/>
      <c r="HVV130" s="323"/>
      <c r="HVW130" s="323"/>
      <c r="HVX130" s="323"/>
      <c r="HVY130" s="323"/>
      <c r="HVZ130" s="323"/>
      <c r="HWA130" s="323"/>
      <c r="HWB130" s="323"/>
      <c r="HWC130" s="323"/>
      <c r="HWD130" s="323"/>
      <c r="HWE130" s="323"/>
      <c r="HWF130" s="323"/>
      <c r="HWG130" s="323"/>
      <c r="HWH130" s="323"/>
      <c r="HWI130" s="323"/>
      <c r="HWJ130" s="323"/>
      <c r="HWK130" s="323"/>
      <c r="HWL130" s="323"/>
      <c r="HWM130" s="323"/>
      <c r="HWN130" s="323"/>
      <c r="HWO130" s="323"/>
      <c r="HWP130" s="323"/>
      <c r="HWQ130" s="323"/>
      <c r="HWR130" s="323"/>
      <c r="HWS130" s="323"/>
      <c r="HWT130" s="323"/>
      <c r="HWU130" s="323"/>
      <c r="HWV130" s="323"/>
      <c r="HWW130" s="323"/>
      <c r="HWX130" s="323"/>
      <c r="HWY130" s="323"/>
      <c r="HWZ130" s="323"/>
      <c r="HXA130" s="323"/>
      <c r="HXB130" s="323"/>
      <c r="HXC130" s="323"/>
      <c r="HXD130" s="323"/>
      <c r="HXE130" s="323"/>
      <c r="HXF130" s="323"/>
      <c r="HXG130" s="323"/>
      <c r="HXH130" s="323"/>
      <c r="HXI130" s="323"/>
      <c r="HXJ130" s="323"/>
      <c r="HXK130" s="323"/>
      <c r="HXL130" s="323"/>
      <c r="HXM130" s="323"/>
      <c r="HXN130" s="323"/>
      <c r="HXO130" s="323"/>
      <c r="HXP130" s="323"/>
      <c r="HXQ130" s="323"/>
      <c r="HXR130" s="323"/>
      <c r="HXS130" s="323"/>
      <c r="HXT130" s="323"/>
      <c r="HXU130" s="323"/>
      <c r="HXV130" s="323"/>
      <c r="HXW130" s="323"/>
      <c r="HXX130" s="323"/>
      <c r="HXY130" s="323"/>
      <c r="HXZ130" s="323"/>
      <c r="HYA130" s="323"/>
      <c r="HYB130" s="323"/>
      <c r="HYC130" s="323"/>
      <c r="HYD130" s="323"/>
      <c r="HYE130" s="323"/>
      <c r="HYF130" s="323"/>
      <c r="HYG130" s="323"/>
      <c r="HYH130" s="323"/>
      <c r="HYI130" s="323"/>
      <c r="HYJ130" s="323"/>
      <c r="HYK130" s="323"/>
      <c r="HYL130" s="323"/>
      <c r="HYM130" s="323"/>
      <c r="HYN130" s="323"/>
      <c r="HYO130" s="323"/>
      <c r="HYP130" s="323"/>
      <c r="HYQ130" s="323"/>
      <c r="HYR130" s="323"/>
      <c r="HYS130" s="323"/>
      <c r="HYT130" s="323"/>
      <c r="HYU130" s="323"/>
      <c r="HYV130" s="323"/>
      <c r="HYW130" s="323"/>
      <c r="HYX130" s="323"/>
      <c r="HYY130" s="323"/>
      <c r="HYZ130" s="323"/>
      <c r="HZA130" s="323"/>
      <c r="HZB130" s="323"/>
      <c r="HZC130" s="323"/>
      <c r="HZD130" s="323"/>
      <c r="HZE130" s="323"/>
      <c r="HZF130" s="323"/>
      <c r="HZG130" s="323"/>
      <c r="HZH130" s="323"/>
      <c r="HZI130" s="323"/>
      <c r="HZJ130" s="323"/>
      <c r="HZK130" s="323"/>
      <c r="HZL130" s="323"/>
      <c r="HZM130" s="323"/>
      <c r="HZN130" s="323"/>
      <c r="HZO130" s="323"/>
      <c r="HZP130" s="323"/>
      <c r="HZQ130" s="323"/>
      <c r="HZR130" s="323"/>
      <c r="HZS130" s="323"/>
      <c r="HZT130" s="323"/>
      <c r="HZU130" s="323"/>
      <c r="HZV130" s="323"/>
      <c r="HZW130" s="323"/>
      <c r="HZX130" s="323"/>
      <c r="HZY130" s="323"/>
      <c r="HZZ130" s="323"/>
      <c r="IAA130" s="323"/>
      <c r="IAB130" s="323"/>
      <c r="IAC130" s="323"/>
      <c r="IAD130" s="323"/>
      <c r="IAE130" s="323"/>
      <c r="IAF130" s="323"/>
      <c r="IAG130" s="323"/>
      <c r="IAH130" s="323"/>
      <c r="IAI130" s="323"/>
      <c r="IAJ130" s="323"/>
      <c r="IAK130" s="323"/>
      <c r="IAL130" s="323"/>
      <c r="IAM130" s="323"/>
      <c r="IAN130" s="323"/>
      <c r="IAO130" s="323"/>
      <c r="IAP130" s="323"/>
      <c r="IAQ130" s="323"/>
      <c r="IAR130" s="323"/>
      <c r="IAS130" s="323"/>
      <c r="IAT130" s="323"/>
      <c r="IAU130" s="323"/>
      <c r="IAV130" s="323"/>
      <c r="IAW130" s="323"/>
      <c r="IAX130" s="323"/>
      <c r="IAY130" s="323"/>
      <c r="IAZ130" s="323"/>
      <c r="IBA130" s="323"/>
      <c r="IBB130" s="323"/>
      <c r="IBC130" s="323"/>
      <c r="IBD130" s="323"/>
      <c r="IBE130" s="323"/>
      <c r="IBF130" s="323"/>
      <c r="IBG130" s="323"/>
      <c r="IBH130" s="323"/>
      <c r="IBI130" s="323"/>
      <c r="IBJ130" s="323"/>
      <c r="IBK130" s="323"/>
      <c r="IBL130" s="323"/>
      <c r="IBM130" s="323"/>
      <c r="IBN130" s="323"/>
      <c r="IBO130" s="323"/>
      <c r="IBP130" s="323"/>
      <c r="IBQ130" s="323"/>
      <c r="IBR130" s="323"/>
      <c r="IBS130" s="323"/>
      <c r="IBT130" s="323"/>
      <c r="IBU130" s="323"/>
      <c r="IBV130" s="323"/>
      <c r="IBW130" s="323"/>
      <c r="IBX130" s="323"/>
      <c r="IBY130" s="323"/>
      <c r="IBZ130" s="323"/>
      <c r="ICA130" s="323"/>
      <c r="ICB130" s="323"/>
      <c r="ICC130" s="323"/>
      <c r="ICD130" s="323"/>
      <c r="ICE130" s="323"/>
      <c r="ICF130" s="323"/>
      <c r="ICG130" s="323"/>
      <c r="ICH130" s="323"/>
      <c r="ICI130" s="323"/>
      <c r="ICJ130" s="323"/>
      <c r="ICK130" s="323"/>
      <c r="ICL130" s="323"/>
      <c r="ICM130" s="323"/>
      <c r="ICN130" s="323"/>
      <c r="ICO130" s="323"/>
      <c r="ICP130" s="323"/>
      <c r="ICQ130" s="323"/>
      <c r="ICR130" s="323"/>
      <c r="ICS130" s="323"/>
      <c r="ICT130" s="323"/>
      <c r="ICU130" s="323"/>
      <c r="ICV130" s="323"/>
      <c r="ICW130" s="323"/>
      <c r="ICX130" s="323"/>
      <c r="ICY130" s="323"/>
      <c r="ICZ130" s="323"/>
      <c r="IDA130" s="323"/>
      <c r="IDB130" s="323"/>
      <c r="IDC130" s="323"/>
      <c r="IDD130" s="323"/>
      <c r="IDE130" s="323"/>
      <c r="IDF130" s="323"/>
      <c r="IDG130" s="323"/>
      <c r="IDH130" s="323"/>
      <c r="IDI130" s="323"/>
      <c r="IDJ130" s="323"/>
      <c r="IDK130" s="323"/>
      <c r="IDL130" s="323"/>
      <c r="IDM130" s="323"/>
      <c r="IDN130" s="323"/>
      <c r="IDO130" s="323"/>
      <c r="IDP130" s="323"/>
      <c r="IDQ130" s="323"/>
      <c r="IDR130" s="323"/>
      <c r="IDS130" s="323"/>
      <c r="IDT130" s="323"/>
      <c r="IDU130" s="323"/>
      <c r="IDV130" s="323"/>
      <c r="IDW130" s="323"/>
      <c r="IDX130" s="323"/>
      <c r="IDY130" s="323"/>
      <c r="IDZ130" s="323"/>
      <c r="IEA130" s="323"/>
      <c r="IEB130" s="323"/>
      <c r="IEC130" s="323"/>
      <c r="IED130" s="323"/>
      <c r="IEE130" s="323"/>
      <c r="IEF130" s="323"/>
      <c r="IEG130" s="323"/>
      <c r="IEH130" s="323"/>
      <c r="IEI130" s="323"/>
      <c r="IEJ130" s="323"/>
      <c r="IEK130" s="323"/>
      <c r="IEL130" s="323"/>
      <c r="IEM130" s="323"/>
      <c r="IEN130" s="323"/>
      <c r="IEO130" s="323"/>
      <c r="IEP130" s="323"/>
      <c r="IEQ130" s="323"/>
      <c r="IER130" s="323"/>
      <c r="IES130" s="323"/>
      <c r="IET130" s="323"/>
      <c r="IEU130" s="323"/>
      <c r="IEV130" s="323"/>
      <c r="IEW130" s="323"/>
      <c r="IEX130" s="323"/>
      <c r="IEY130" s="323"/>
      <c r="IEZ130" s="323"/>
      <c r="IFA130" s="323"/>
      <c r="IFB130" s="323"/>
      <c r="IFC130" s="323"/>
      <c r="IFD130" s="323"/>
      <c r="IFE130" s="323"/>
      <c r="IFF130" s="323"/>
      <c r="IFG130" s="323"/>
      <c r="IFH130" s="323"/>
      <c r="IFI130" s="323"/>
      <c r="IFJ130" s="323"/>
      <c r="IFK130" s="323"/>
      <c r="IFL130" s="323"/>
      <c r="IFM130" s="323"/>
      <c r="IFN130" s="323"/>
      <c r="IFO130" s="323"/>
      <c r="IFP130" s="323"/>
      <c r="IFQ130" s="323"/>
      <c r="IFR130" s="323"/>
      <c r="IFS130" s="323"/>
      <c r="IFT130" s="323"/>
      <c r="IFU130" s="323"/>
      <c r="IFV130" s="323"/>
      <c r="IFW130" s="323"/>
      <c r="IFX130" s="323"/>
      <c r="IFY130" s="323"/>
      <c r="IFZ130" s="323"/>
      <c r="IGA130" s="323"/>
      <c r="IGB130" s="323"/>
      <c r="IGC130" s="323"/>
      <c r="IGD130" s="323"/>
      <c r="IGE130" s="323"/>
      <c r="IGF130" s="323"/>
      <c r="IGG130" s="323"/>
      <c r="IGH130" s="323"/>
      <c r="IGI130" s="323"/>
      <c r="IGJ130" s="323"/>
      <c r="IGK130" s="323"/>
      <c r="IGL130" s="323"/>
      <c r="IGM130" s="323"/>
      <c r="IGN130" s="323"/>
      <c r="IGO130" s="323"/>
      <c r="IGP130" s="323"/>
      <c r="IGQ130" s="323"/>
      <c r="IGR130" s="323"/>
      <c r="IGS130" s="323"/>
      <c r="IGT130" s="323"/>
      <c r="IGU130" s="323"/>
      <c r="IGV130" s="323"/>
      <c r="IGW130" s="323"/>
      <c r="IGX130" s="323"/>
      <c r="IGY130" s="323"/>
      <c r="IGZ130" s="323"/>
      <c r="IHA130" s="323"/>
      <c r="IHB130" s="323"/>
      <c r="IHC130" s="323"/>
      <c r="IHD130" s="323"/>
      <c r="IHE130" s="323"/>
      <c r="IHF130" s="323"/>
      <c r="IHG130" s="323"/>
      <c r="IHH130" s="323"/>
      <c r="IHI130" s="323"/>
      <c r="IHJ130" s="323"/>
      <c r="IHK130" s="323"/>
      <c r="IHL130" s="323"/>
      <c r="IHM130" s="323"/>
      <c r="IHN130" s="323"/>
      <c r="IHO130" s="323"/>
      <c r="IHP130" s="323"/>
      <c r="IHQ130" s="323"/>
      <c r="IHR130" s="323"/>
      <c r="IHS130" s="323"/>
      <c r="IHT130" s="323"/>
      <c r="IHU130" s="323"/>
      <c r="IHV130" s="323"/>
      <c r="IHW130" s="323"/>
      <c r="IHX130" s="323"/>
      <c r="IHY130" s="323"/>
      <c r="IHZ130" s="323"/>
      <c r="IIA130" s="323"/>
      <c r="IIB130" s="323"/>
      <c r="IIC130" s="323"/>
      <c r="IID130" s="323"/>
      <c r="IIE130" s="323"/>
      <c r="IIF130" s="323"/>
      <c r="IIG130" s="323"/>
      <c r="IIH130" s="323"/>
      <c r="III130" s="323"/>
      <c r="IIJ130" s="323"/>
      <c r="IIK130" s="323"/>
      <c r="IIL130" s="323"/>
      <c r="IIM130" s="323"/>
      <c r="IIN130" s="323"/>
      <c r="IIO130" s="323"/>
      <c r="IIP130" s="323"/>
      <c r="IIQ130" s="323"/>
      <c r="IIR130" s="323"/>
      <c r="IIS130" s="323"/>
      <c r="IIT130" s="323"/>
      <c r="IIU130" s="323"/>
      <c r="IIV130" s="323"/>
      <c r="IIW130" s="323"/>
      <c r="IIX130" s="323"/>
      <c r="IIY130" s="323"/>
      <c r="IIZ130" s="323"/>
      <c r="IJA130" s="323"/>
      <c r="IJB130" s="323"/>
      <c r="IJC130" s="323"/>
      <c r="IJD130" s="323"/>
      <c r="IJE130" s="323"/>
      <c r="IJF130" s="323"/>
      <c r="IJG130" s="323"/>
      <c r="IJH130" s="323"/>
      <c r="IJI130" s="323"/>
      <c r="IJJ130" s="323"/>
      <c r="IJK130" s="323"/>
      <c r="IJL130" s="323"/>
      <c r="IJM130" s="323"/>
      <c r="IJN130" s="323"/>
      <c r="IJO130" s="323"/>
      <c r="IJP130" s="323"/>
      <c r="IJQ130" s="323"/>
      <c r="IJR130" s="323"/>
      <c r="IJS130" s="323"/>
      <c r="IJT130" s="323"/>
      <c r="IJU130" s="323"/>
      <c r="IJV130" s="323"/>
      <c r="IJW130" s="323"/>
      <c r="IJX130" s="323"/>
      <c r="IJY130" s="323"/>
      <c r="IJZ130" s="323"/>
      <c r="IKA130" s="323"/>
      <c r="IKB130" s="323"/>
      <c r="IKC130" s="323"/>
      <c r="IKD130" s="323"/>
      <c r="IKE130" s="323"/>
      <c r="IKF130" s="323"/>
      <c r="IKG130" s="323"/>
      <c r="IKH130" s="323"/>
      <c r="IKI130" s="323"/>
      <c r="IKJ130" s="323"/>
      <c r="IKK130" s="323"/>
      <c r="IKL130" s="323"/>
      <c r="IKM130" s="323"/>
      <c r="IKN130" s="323"/>
      <c r="IKO130" s="323"/>
      <c r="IKP130" s="323"/>
      <c r="IKQ130" s="323"/>
      <c r="IKR130" s="323"/>
      <c r="IKS130" s="323"/>
      <c r="IKT130" s="323"/>
      <c r="IKU130" s="323"/>
      <c r="IKV130" s="323"/>
      <c r="IKW130" s="323"/>
      <c r="IKX130" s="323"/>
      <c r="IKY130" s="323"/>
      <c r="IKZ130" s="323"/>
      <c r="ILA130" s="323"/>
      <c r="ILB130" s="323"/>
      <c r="ILC130" s="323"/>
      <c r="ILD130" s="323"/>
      <c r="ILE130" s="323"/>
      <c r="ILF130" s="323"/>
      <c r="ILG130" s="323"/>
      <c r="ILH130" s="323"/>
      <c r="ILI130" s="323"/>
      <c r="ILJ130" s="323"/>
      <c r="ILK130" s="323"/>
      <c r="ILL130" s="323"/>
      <c r="ILM130" s="323"/>
      <c r="ILN130" s="323"/>
      <c r="ILO130" s="323"/>
      <c r="ILP130" s="323"/>
      <c r="ILQ130" s="323"/>
      <c r="ILR130" s="323"/>
      <c r="ILS130" s="323"/>
      <c r="ILT130" s="323"/>
      <c r="ILU130" s="323"/>
      <c r="ILV130" s="323"/>
      <c r="ILW130" s="323"/>
      <c r="ILX130" s="323"/>
      <c r="ILY130" s="323"/>
      <c r="ILZ130" s="323"/>
      <c r="IMA130" s="323"/>
      <c r="IMB130" s="323"/>
      <c r="IMC130" s="323"/>
      <c r="IMD130" s="323"/>
      <c r="IME130" s="323"/>
      <c r="IMF130" s="323"/>
      <c r="IMG130" s="323"/>
      <c r="IMH130" s="323"/>
      <c r="IMI130" s="323"/>
      <c r="IMJ130" s="323"/>
      <c r="IMK130" s="323"/>
      <c r="IML130" s="323"/>
      <c r="IMM130" s="323"/>
      <c r="IMN130" s="323"/>
      <c r="IMO130" s="323"/>
      <c r="IMP130" s="323"/>
      <c r="IMQ130" s="323"/>
      <c r="IMR130" s="323"/>
      <c r="IMS130" s="323"/>
      <c r="IMT130" s="323"/>
      <c r="IMU130" s="323"/>
      <c r="IMV130" s="323"/>
      <c r="IMW130" s="323"/>
      <c r="IMX130" s="323"/>
      <c r="IMY130" s="323"/>
      <c r="IMZ130" s="323"/>
      <c r="INA130" s="323"/>
      <c r="INB130" s="323"/>
      <c r="INC130" s="323"/>
      <c r="IND130" s="323"/>
      <c r="INE130" s="323"/>
      <c r="INF130" s="323"/>
      <c r="ING130" s="323"/>
      <c r="INH130" s="323"/>
      <c r="INI130" s="323"/>
      <c r="INJ130" s="323"/>
      <c r="INK130" s="323"/>
      <c r="INL130" s="323"/>
      <c r="INM130" s="323"/>
      <c r="INN130" s="323"/>
      <c r="INO130" s="323"/>
      <c r="INP130" s="323"/>
      <c r="INQ130" s="323"/>
      <c r="INR130" s="323"/>
      <c r="INS130" s="323"/>
      <c r="INT130" s="323"/>
      <c r="INU130" s="323"/>
      <c r="INV130" s="323"/>
      <c r="INW130" s="323"/>
      <c r="INX130" s="323"/>
      <c r="INY130" s="323"/>
      <c r="INZ130" s="323"/>
      <c r="IOA130" s="323"/>
      <c r="IOB130" s="323"/>
      <c r="IOC130" s="323"/>
      <c r="IOD130" s="323"/>
      <c r="IOE130" s="323"/>
      <c r="IOF130" s="323"/>
      <c r="IOG130" s="323"/>
      <c r="IOH130" s="323"/>
      <c r="IOI130" s="323"/>
      <c r="IOJ130" s="323"/>
      <c r="IOK130" s="323"/>
      <c r="IOL130" s="323"/>
      <c r="IOM130" s="323"/>
      <c r="ION130" s="323"/>
      <c r="IOO130" s="323"/>
      <c r="IOP130" s="323"/>
      <c r="IOQ130" s="323"/>
      <c r="IOR130" s="323"/>
      <c r="IOS130" s="323"/>
      <c r="IOT130" s="323"/>
      <c r="IOU130" s="323"/>
      <c r="IOV130" s="323"/>
      <c r="IOW130" s="323"/>
      <c r="IOX130" s="323"/>
      <c r="IOY130" s="323"/>
      <c r="IOZ130" s="323"/>
      <c r="IPA130" s="323"/>
      <c r="IPB130" s="323"/>
      <c r="IPC130" s="323"/>
      <c r="IPD130" s="323"/>
      <c r="IPE130" s="323"/>
      <c r="IPF130" s="323"/>
      <c r="IPG130" s="323"/>
      <c r="IPH130" s="323"/>
      <c r="IPI130" s="323"/>
      <c r="IPJ130" s="323"/>
      <c r="IPK130" s="323"/>
      <c r="IPL130" s="323"/>
      <c r="IPM130" s="323"/>
      <c r="IPN130" s="323"/>
      <c r="IPO130" s="323"/>
      <c r="IPP130" s="323"/>
      <c r="IPQ130" s="323"/>
      <c r="IPR130" s="323"/>
      <c r="IPS130" s="323"/>
      <c r="IPT130" s="323"/>
      <c r="IPU130" s="323"/>
      <c r="IPV130" s="323"/>
      <c r="IPW130" s="323"/>
      <c r="IPX130" s="323"/>
      <c r="IPY130" s="323"/>
      <c r="IPZ130" s="323"/>
      <c r="IQA130" s="323"/>
      <c r="IQB130" s="323"/>
      <c r="IQC130" s="323"/>
      <c r="IQD130" s="323"/>
      <c r="IQE130" s="323"/>
      <c r="IQF130" s="323"/>
      <c r="IQG130" s="323"/>
      <c r="IQH130" s="323"/>
      <c r="IQI130" s="323"/>
      <c r="IQJ130" s="323"/>
      <c r="IQK130" s="323"/>
      <c r="IQL130" s="323"/>
      <c r="IQM130" s="323"/>
      <c r="IQN130" s="323"/>
      <c r="IQO130" s="323"/>
      <c r="IQP130" s="323"/>
      <c r="IQQ130" s="323"/>
      <c r="IQR130" s="323"/>
      <c r="IQS130" s="323"/>
      <c r="IQT130" s="323"/>
      <c r="IQU130" s="323"/>
      <c r="IQV130" s="323"/>
      <c r="IQW130" s="323"/>
      <c r="IQX130" s="323"/>
      <c r="IQY130" s="323"/>
      <c r="IQZ130" s="323"/>
      <c r="IRA130" s="323"/>
      <c r="IRB130" s="323"/>
      <c r="IRC130" s="323"/>
      <c r="IRD130" s="323"/>
      <c r="IRE130" s="323"/>
      <c r="IRF130" s="323"/>
      <c r="IRG130" s="323"/>
      <c r="IRH130" s="323"/>
      <c r="IRI130" s="323"/>
      <c r="IRJ130" s="323"/>
      <c r="IRK130" s="323"/>
      <c r="IRL130" s="323"/>
      <c r="IRM130" s="323"/>
      <c r="IRN130" s="323"/>
      <c r="IRO130" s="323"/>
      <c r="IRP130" s="323"/>
      <c r="IRQ130" s="323"/>
      <c r="IRR130" s="323"/>
      <c r="IRS130" s="323"/>
      <c r="IRT130" s="323"/>
      <c r="IRU130" s="323"/>
      <c r="IRV130" s="323"/>
      <c r="IRW130" s="323"/>
      <c r="IRX130" s="323"/>
      <c r="IRY130" s="323"/>
      <c r="IRZ130" s="323"/>
      <c r="ISA130" s="323"/>
      <c r="ISB130" s="323"/>
      <c r="ISC130" s="323"/>
      <c r="ISD130" s="323"/>
      <c r="ISE130" s="323"/>
      <c r="ISF130" s="323"/>
      <c r="ISG130" s="323"/>
      <c r="ISH130" s="323"/>
      <c r="ISI130" s="323"/>
      <c r="ISJ130" s="323"/>
      <c r="ISK130" s="323"/>
      <c r="ISL130" s="323"/>
      <c r="ISM130" s="323"/>
      <c r="ISN130" s="323"/>
      <c r="ISO130" s="323"/>
      <c r="ISP130" s="323"/>
      <c r="ISQ130" s="323"/>
      <c r="ISR130" s="323"/>
      <c r="ISS130" s="323"/>
      <c r="IST130" s="323"/>
      <c r="ISU130" s="323"/>
      <c r="ISV130" s="323"/>
      <c r="ISW130" s="323"/>
      <c r="ISX130" s="323"/>
      <c r="ISY130" s="323"/>
      <c r="ISZ130" s="323"/>
      <c r="ITA130" s="323"/>
      <c r="ITB130" s="323"/>
      <c r="ITC130" s="323"/>
      <c r="ITD130" s="323"/>
      <c r="ITE130" s="323"/>
      <c r="ITF130" s="323"/>
      <c r="ITG130" s="323"/>
      <c r="ITH130" s="323"/>
      <c r="ITI130" s="323"/>
      <c r="ITJ130" s="323"/>
      <c r="ITK130" s="323"/>
      <c r="ITL130" s="323"/>
      <c r="ITM130" s="323"/>
      <c r="ITN130" s="323"/>
      <c r="ITO130" s="323"/>
      <c r="ITP130" s="323"/>
      <c r="ITQ130" s="323"/>
      <c r="ITR130" s="323"/>
      <c r="ITS130" s="323"/>
      <c r="ITT130" s="323"/>
      <c r="ITU130" s="323"/>
      <c r="ITV130" s="323"/>
      <c r="ITW130" s="323"/>
      <c r="ITX130" s="323"/>
      <c r="ITY130" s="323"/>
      <c r="ITZ130" s="323"/>
      <c r="IUA130" s="323"/>
      <c r="IUB130" s="323"/>
      <c r="IUC130" s="323"/>
      <c r="IUD130" s="323"/>
      <c r="IUE130" s="323"/>
      <c r="IUF130" s="323"/>
      <c r="IUG130" s="323"/>
      <c r="IUH130" s="323"/>
      <c r="IUI130" s="323"/>
      <c r="IUJ130" s="323"/>
      <c r="IUK130" s="323"/>
      <c r="IUL130" s="323"/>
      <c r="IUM130" s="323"/>
      <c r="IUN130" s="323"/>
      <c r="IUO130" s="323"/>
      <c r="IUP130" s="323"/>
      <c r="IUQ130" s="323"/>
      <c r="IUR130" s="323"/>
      <c r="IUS130" s="323"/>
      <c r="IUT130" s="323"/>
      <c r="IUU130" s="323"/>
      <c r="IUV130" s="323"/>
      <c r="IUW130" s="323"/>
      <c r="IUX130" s="323"/>
      <c r="IUY130" s="323"/>
      <c r="IUZ130" s="323"/>
      <c r="IVA130" s="323"/>
      <c r="IVB130" s="323"/>
      <c r="IVC130" s="323"/>
      <c r="IVD130" s="323"/>
      <c r="IVE130" s="323"/>
      <c r="IVF130" s="323"/>
      <c r="IVG130" s="323"/>
      <c r="IVH130" s="323"/>
      <c r="IVI130" s="323"/>
      <c r="IVJ130" s="323"/>
      <c r="IVK130" s="323"/>
      <c r="IVL130" s="323"/>
      <c r="IVM130" s="323"/>
      <c r="IVN130" s="323"/>
      <c r="IVO130" s="323"/>
      <c r="IVP130" s="323"/>
      <c r="IVQ130" s="323"/>
      <c r="IVR130" s="323"/>
      <c r="IVS130" s="323"/>
      <c r="IVT130" s="323"/>
      <c r="IVU130" s="323"/>
      <c r="IVV130" s="323"/>
      <c r="IVW130" s="323"/>
      <c r="IVX130" s="323"/>
      <c r="IVY130" s="323"/>
      <c r="IVZ130" s="323"/>
      <c r="IWA130" s="323"/>
      <c r="IWB130" s="323"/>
      <c r="IWC130" s="323"/>
      <c r="IWD130" s="323"/>
      <c r="IWE130" s="323"/>
      <c r="IWF130" s="323"/>
      <c r="IWG130" s="323"/>
      <c r="IWH130" s="323"/>
      <c r="IWI130" s="323"/>
      <c r="IWJ130" s="323"/>
      <c r="IWK130" s="323"/>
      <c r="IWL130" s="323"/>
      <c r="IWM130" s="323"/>
      <c r="IWN130" s="323"/>
      <c r="IWO130" s="323"/>
      <c r="IWP130" s="323"/>
      <c r="IWQ130" s="323"/>
      <c r="IWR130" s="323"/>
      <c r="IWS130" s="323"/>
      <c r="IWT130" s="323"/>
      <c r="IWU130" s="323"/>
      <c r="IWV130" s="323"/>
      <c r="IWW130" s="323"/>
      <c r="IWX130" s="323"/>
      <c r="IWY130" s="323"/>
      <c r="IWZ130" s="323"/>
      <c r="IXA130" s="323"/>
      <c r="IXB130" s="323"/>
      <c r="IXC130" s="323"/>
      <c r="IXD130" s="323"/>
      <c r="IXE130" s="323"/>
      <c r="IXF130" s="323"/>
      <c r="IXG130" s="323"/>
      <c r="IXH130" s="323"/>
      <c r="IXI130" s="323"/>
      <c r="IXJ130" s="323"/>
      <c r="IXK130" s="323"/>
      <c r="IXL130" s="323"/>
      <c r="IXM130" s="323"/>
      <c r="IXN130" s="323"/>
      <c r="IXO130" s="323"/>
      <c r="IXP130" s="323"/>
      <c r="IXQ130" s="323"/>
      <c r="IXR130" s="323"/>
      <c r="IXS130" s="323"/>
      <c r="IXT130" s="323"/>
      <c r="IXU130" s="323"/>
      <c r="IXV130" s="323"/>
      <c r="IXW130" s="323"/>
      <c r="IXX130" s="323"/>
      <c r="IXY130" s="323"/>
      <c r="IXZ130" s="323"/>
      <c r="IYA130" s="323"/>
      <c r="IYB130" s="323"/>
      <c r="IYC130" s="323"/>
      <c r="IYD130" s="323"/>
      <c r="IYE130" s="323"/>
      <c r="IYF130" s="323"/>
      <c r="IYG130" s="323"/>
      <c r="IYH130" s="323"/>
      <c r="IYI130" s="323"/>
      <c r="IYJ130" s="323"/>
      <c r="IYK130" s="323"/>
      <c r="IYL130" s="323"/>
      <c r="IYM130" s="323"/>
      <c r="IYN130" s="323"/>
      <c r="IYO130" s="323"/>
      <c r="IYP130" s="323"/>
      <c r="IYQ130" s="323"/>
      <c r="IYR130" s="323"/>
      <c r="IYS130" s="323"/>
      <c r="IYT130" s="323"/>
      <c r="IYU130" s="323"/>
      <c r="IYV130" s="323"/>
      <c r="IYW130" s="323"/>
      <c r="IYX130" s="323"/>
      <c r="IYY130" s="323"/>
      <c r="IYZ130" s="323"/>
      <c r="IZA130" s="323"/>
      <c r="IZB130" s="323"/>
      <c r="IZC130" s="323"/>
      <c r="IZD130" s="323"/>
      <c r="IZE130" s="323"/>
      <c r="IZF130" s="323"/>
      <c r="IZG130" s="323"/>
      <c r="IZH130" s="323"/>
      <c r="IZI130" s="323"/>
      <c r="IZJ130" s="323"/>
      <c r="IZK130" s="323"/>
      <c r="IZL130" s="323"/>
      <c r="IZM130" s="323"/>
      <c r="IZN130" s="323"/>
      <c r="IZO130" s="323"/>
      <c r="IZP130" s="323"/>
      <c r="IZQ130" s="323"/>
      <c r="IZR130" s="323"/>
      <c r="IZS130" s="323"/>
      <c r="IZT130" s="323"/>
      <c r="IZU130" s="323"/>
      <c r="IZV130" s="323"/>
      <c r="IZW130" s="323"/>
      <c r="IZX130" s="323"/>
      <c r="IZY130" s="323"/>
      <c r="IZZ130" s="323"/>
      <c r="JAA130" s="323"/>
      <c r="JAB130" s="323"/>
      <c r="JAC130" s="323"/>
      <c r="JAD130" s="323"/>
      <c r="JAE130" s="323"/>
      <c r="JAF130" s="323"/>
      <c r="JAG130" s="323"/>
      <c r="JAH130" s="323"/>
      <c r="JAI130" s="323"/>
      <c r="JAJ130" s="323"/>
      <c r="JAK130" s="323"/>
      <c r="JAL130" s="323"/>
      <c r="JAM130" s="323"/>
      <c r="JAN130" s="323"/>
      <c r="JAO130" s="323"/>
      <c r="JAP130" s="323"/>
      <c r="JAQ130" s="323"/>
      <c r="JAR130" s="323"/>
      <c r="JAS130" s="323"/>
      <c r="JAT130" s="323"/>
      <c r="JAU130" s="323"/>
      <c r="JAV130" s="323"/>
      <c r="JAW130" s="323"/>
      <c r="JAX130" s="323"/>
      <c r="JAY130" s="323"/>
      <c r="JAZ130" s="323"/>
      <c r="JBA130" s="323"/>
      <c r="JBB130" s="323"/>
      <c r="JBC130" s="323"/>
      <c r="JBD130" s="323"/>
      <c r="JBE130" s="323"/>
      <c r="JBF130" s="323"/>
      <c r="JBG130" s="323"/>
      <c r="JBH130" s="323"/>
      <c r="JBI130" s="323"/>
      <c r="JBJ130" s="323"/>
      <c r="JBK130" s="323"/>
      <c r="JBL130" s="323"/>
      <c r="JBM130" s="323"/>
      <c r="JBN130" s="323"/>
      <c r="JBO130" s="323"/>
      <c r="JBP130" s="323"/>
      <c r="JBQ130" s="323"/>
      <c r="JBR130" s="323"/>
      <c r="JBS130" s="323"/>
      <c r="JBT130" s="323"/>
      <c r="JBU130" s="323"/>
      <c r="JBV130" s="323"/>
      <c r="JBW130" s="323"/>
      <c r="JBX130" s="323"/>
      <c r="JBY130" s="323"/>
      <c r="JBZ130" s="323"/>
      <c r="JCA130" s="323"/>
      <c r="JCB130" s="323"/>
      <c r="JCC130" s="323"/>
      <c r="JCD130" s="323"/>
      <c r="JCE130" s="323"/>
      <c r="JCF130" s="323"/>
      <c r="JCG130" s="323"/>
      <c r="JCH130" s="323"/>
      <c r="JCI130" s="323"/>
      <c r="JCJ130" s="323"/>
      <c r="JCK130" s="323"/>
      <c r="JCL130" s="323"/>
      <c r="JCM130" s="323"/>
      <c r="JCN130" s="323"/>
      <c r="JCO130" s="323"/>
      <c r="JCP130" s="323"/>
      <c r="JCQ130" s="323"/>
      <c r="JCR130" s="323"/>
      <c r="JCS130" s="323"/>
      <c r="JCT130" s="323"/>
      <c r="JCU130" s="323"/>
      <c r="JCV130" s="323"/>
      <c r="JCW130" s="323"/>
      <c r="JCX130" s="323"/>
      <c r="JCY130" s="323"/>
      <c r="JCZ130" s="323"/>
      <c r="JDA130" s="323"/>
      <c r="JDB130" s="323"/>
      <c r="JDC130" s="323"/>
      <c r="JDD130" s="323"/>
      <c r="JDE130" s="323"/>
      <c r="JDF130" s="323"/>
      <c r="JDG130" s="323"/>
      <c r="JDH130" s="323"/>
      <c r="JDI130" s="323"/>
      <c r="JDJ130" s="323"/>
      <c r="JDK130" s="323"/>
      <c r="JDL130" s="323"/>
      <c r="JDM130" s="323"/>
      <c r="JDN130" s="323"/>
      <c r="JDO130" s="323"/>
      <c r="JDP130" s="323"/>
      <c r="JDQ130" s="323"/>
      <c r="JDR130" s="323"/>
      <c r="JDS130" s="323"/>
      <c r="JDT130" s="323"/>
      <c r="JDU130" s="323"/>
      <c r="JDV130" s="323"/>
      <c r="JDW130" s="323"/>
      <c r="JDX130" s="323"/>
      <c r="JDY130" s="323"/>
      <c r="JDZ130" s="323"/>
      <c r="JEA130" s="323"/>
      <c r="JEB130" s="323"/>
      <c r="JEC130" s="323"/>
      <c r="JED130" s="323"/>
      <c r="JEE130" s="323"/>
      <c r="JEF130" s="323"/>
      <c r="JEG130" s="323"/>
      <c r="JEH130" s="323"/>
      <c r="JEI130" s="323"/>
      <c r="JEJ130" s="323"/>
      <c r="JEK130" s="323"/>
      <c r="JEL130" s="323"/>
      <c r="JEM130" s="323"/>
      <c r="JEN130" s="323"/>
      <c r="JEO130" s="323"/>
      <c r="JEP130" s="323"/>
      <c r="JEQ130" s="323"/>
      <c r="JER130" s="323"/>
      <c r="JES130" s="323"/>
      <c r="JET130" s="323"/>
      <c r="JEU130" s="323"/>
      <c r="JEV130" s="323"/>
      <c r="JEW130" s="323"/>
      <c r="JEX130" s="323"/>
      <c r="JEY130" s="323"/>
      <c r="JEZ130" s="323"/>
      <c r="JFA130" s="323"/>
      <c r="JFB130" s="323"/>
      <c r="JFC130" s="323"/>
      <c r="JFD130" s="323"/>
      <c r="JFE130" s="323"/>
      <c r="JFF130" s="323"/>
      <c r="JFG130" s="323"/>
      <c r="JFH130" s="323"/>
      <c r="JFI130" s="323"/>
      <c r="JFJ130" s="323"/>
      <c r="JFK130" s="323"/>
      <c r="JFL130" s="323"/>
      <c r="JFM130" s="323"/>
      <c r="JFN130" s="323"/>
      <c r="JFO130" s="323"/>
      <c r="JFP130" s="323"/>
      <c r="JFQ130" s="323"/>
      <c r="JFR130" s="323"/>
      <c r="JFS130" s="323"/>
      <c r="JFT130" s="323"/>
      <c r="JFU130" s="323"/>
      <c r="JFV130" s="323"/>
      <c r="JFW130" s="323"/>
      <c r="JFX130" s="323"/>
      <c r="JFY130" s="323"/>
      <c r="JFZ130" s="323"/>
      <c r="JGA130" s="323"/>
      <c r="JGB130" s="323"/>
      <c r="JGC130" s="323"/>
      <c r="JGD130" s="323"/>
      <c r="JGE130" s="323"/>
      <c r="JGF130" s="323"/>
      <c r="JGG130" s="323"/>
      <c r="JGH130" s="323"/>
      <c r="JGI130" s="323"/>
      <c r="JGJ130" s="323"/>
      <c r="JGK130" s="323"/>
      <c r="JGL130" s="323"/>
      <c r="JGM130" s="323"/>
      <c r="JGN130" s="323"/>
      <c r="JGO130" s="323"/>
      <c r="JGP130" s="323"/>
      <c r="JGQ130" s="323"/>
      <c r="JGR130" s="323"/>
      <c r="JGS130" s="323"/>
      <c r="JGT130" s="323"/>
      <c r="JGU130" s="323"/>
      <c r="JGV130" s="323"/>
      <c r="JGW130" s="323"/>
      <c r="JGX130" s="323"/>
      <c r="JGY130" s="323"/>
      <c r="JGZ130" s="323"/>
      <c r="JHA130" s="323"/>
      <c r="JHB130" s="323"/>
      <c r="JHC130" s="323"/>
      <c r="JHD130" s="323"/>
      <c r="JHE130" s="323"/>
      <c r="JHF130" s="323"/>
      <c r="JHG130" s="323"/>
      <c r="JHH130" s="323"/>
      <c r="JHI130" s="323"/>
      <c r="JHJ130" s="323"/>
      <c r="JHK130" s="323"/>
      <c r="JHL130" s="323"/>
      <c r="JHM130" s="323"/>
      <c r="JHN130" s="323"/>
      <c r="JHO130" s="323"/>
      <c r="JHP130" s="323"/>
      <c r="JHQ130" s="323"/>
      <c r="JHR130" s="323"/>
      <c r="JHS130" s="323"/>
      <c r="JHT130" s="323"/>
      <c r="JHU130" s="323"/>
      <c r="JHV130" s="323"/>
      <c r="JHW130" s="323"/>
      <c r="JHX130" s="323"/>
      <c r="JHY130" s="323"/>
      <c r="JHZ130" s="323"/>
      <c r="JIA130" s="323"/>
      <c r="JIB130" s="323"/>
      <c r="JIC130" s="323"/>
      <c r="JID130" s="323"/>
      <c r="JIE130" s="323"/>
      <c r="JIF130" s="323"/>
      <c r="JIG130" s="323"/>
      <c r="JIH130" s="323"/>
      <c r="JII130" s="323"/>
      <c r="JIJ130" s="323"/>
      <c r="JIK130" s="323"/>
      <c r="JIL130" s="323"/>
      <c r="JIM130" s="323"/>
      <c r="JIN130" s="323"/>
      <c r="JIO130" s="323"/>
      <c r="JIP130" s="323"/>
      <c r="JIQ130" s="323"/>
      <c r="JIR130" s="323"/>
      <c r="JIS130" s="323"/>
      <c r="JIT130" s="323"/>
      <c r="JIU130" s="323"/>
      <c r="JIV130" s="323"/>
      <c r="JIW130" s="323"/>
      <c r="JIX130" s="323"/>
      <c r="JIY130" s="323"/>
      <c r="JIZ130" s="323"/>
      <c r="JJA130" s="323"/>
      <c r="JJB130" s="323"/>
      <c r="JJC130" s="323"/>
      <c r="JJD130" s="323"/>
      <c r="JJE130" s="323"/>
      <c r="JJF130" s="323"/>
      <c r="JJG130" s="323"/>
      <c r="JJH130" s="323"/>
      <c r="JJI130" s="323"/>
      <c r="JJJ130" s="323"/>
      <c r="JJK130" s="323"/>
      <c r="JJL130" s="323"/>
      <c r="JJM130" s="323"/>
      <c r="JJN130" s="323"/>
      <c r="JJO130" s="323"/>
      <c r="JJP130" s="323"/>
      <c r="JJQ130" s="323"/>
      <c r="JJR130" s="323"/>
      <c r="JJS130" s="323"/>
      <c r="JJT130" s="323"/>
      <c r="JJU130" s="323"/>
      <c r="JJV130" s="323"/>
      <c r="JJW130" s="323"/>
      <c r="JJX130" s="323"/>
      <c r="JJY130" s="323"/>
      <c r="JJZ130" s="323"/>
      <c r="JKA130" s="323"/>
      <c r="JKB130" s="323"/>
      <c r="JKC130" s="323"/>
      <c r="JKD130" s="323"/>
      <c r="JKE130" s="323"/>
      <c r="JKF130" s="323"/>
      <c r="JKG130" s="323"/>
      <c r="JKH130" s="323"/>
      <c r="JKI130" s="323"/>
      <c r="JKJ130" s="323"/>
      <c r="JKK130" s="323"/>
      <c r="JKL130" s="323"/>
      <c r="JKM130" s="323"/>
      <c r="JKN130" s="323"/>
      <c r="JKO130" s="323"/>
      <c r="JKP130" s="323"/>
      <c r="JKQ130" s="323"/>
      <c r="JKR130" s="323"/>
      <c r="JKS130" s="323"/>
      <c r="JKT130" s="323"/>
      <c r="JKU130" s="323"/>
      <c r="JKV130" s="323"/>
      <c r="JKW130" s="323"/>
      <c r="JKX130" s="323"/>
      <c r="JKY130" s="323"/>
      <c r="JKZ130" s="323"/>
      <c r="JLA130" s="323"/>
      <c r="JLB130" s="323"/>
      <c r="JLC130" s="323"/>
      <c r="JLD130" s="323"/>
      <c r="JLE130" s="323"/>
      <c r="JLF130" s="323"/>
      <c r="JLG130" s="323"/>
      <c r="JLH130" s="323"/>
      <c r="JLI130" s="323"/>
      <c r="JLJ130" s="323"/>
      <c r="JLK130" s="323"/>
      <c r="JLL130" s="323"/>
      <c r="JLM130" s="323"/>
      <c r="JLN130" s="323"/>
      <c r="JLO130" s="323"/>
      <c r="JLP130" s="323"/>
      <c r="JLQ130" s="323"/>
      <c r="JLR130" s="323"/>
      <c r="JLS130" s="323"/>
      <c r="JLT130" s="323"/>
      <c r="JLU130" s="323"/>
      <c r="JLV130" s="323"/>
      <c r="JLW130" s="323"/>
      <c r="JLX130" s="323"/>
      <c r="JLY130" s="323"/>
      <c r="JLZ130" s="323"/>
      <c r="JMA130" s="323"/>
      <c r="JMB130" s="323"/>
      <c r="JMC130" s="323"/>
      <c r="JMD130" s="323"/>
      <c r="JME130" s="323"/>
      <c r="JMF130" s="323"/>
      <c r="JMG130" s="323"/>
      <c r="JMH130" s="323"/>
      <c r="JMI130" s="323"/>
      <c r="JMJ130" s="323"/>
      <c r="JMK130" s="323"/>
      <c r="JML130" s="323"/>
      <c r="JMM130" s="323"/>
      <c r="JMN130" s="323"/>
      <c r="JMO130" s="323"/>
      <c r="JMP130" s="323"/>
      <c r="JMQ130" s="323"/>
      <c r="JMR130" s="323"/>
      <c r="JMS130" s="323"/>
      <c r="JMT130" s="323"/>
      <c r="JMU130" s="323"/>
      <c r="JMV130" s="323"/>
      <c r="JMW130" s="323"/>
      <c r="JMX130" s="323"/>
      <c r="JMY130" s="323"/>
      <c r="JMZ130" s="323"/>
      <c r="JNA130" s="323"/>
      <c r="JNB130" s="323"/>
      <c r="JNC130" s="323"/>
      <c r="JND130" s="323"/>
      <c r="JNE130" s="323"/>
      <c r="JNF130" s="323"/>
      <c r="JNG130" s="323"/>
      <c r="JNH130" s="323"/>
      <c r="JNI130" s="323"/>
      <c r="JNJ130" s="323"/>
      <c r="JNK130" s="323"/>
      <c r="JNL130" s="323"/>
      <c r="JNM130" s="323"/>
      <c r="JNN130" s="323"/>
      <c r="JNO130" s="323"/>
      <c r="JNP130" s="323"/>
      <c r="JNQ130" s="323"/>
      <c r="JNR130" s="323"/>
      <c r="JNS130" s="323"/>
      <c r="JNT130" s="323"/>
      <c r="JNU130" s="323"/>
      <c r="JNV130" s="323"/>
      <c r="JNW130" s="323"/>
      <c r="JNX130" s="323"/>
      <c r="JNY130" s="323"/>
      <c r="JNZ130" s="323"/>
      <c r="JOA130" s="323"/>
      <c r="JOB130" s="323"/>
      <c r="JOC130" s="323"/>
      <c r="JOD130" s="323"/>
      <c r="JOE130" s="323"/>
      <c r="JOF130" s="323"/>
      <c r="JOG130" s="323"/>
      <c r="JOH130" s="323"/>
      <c r="JOI130" s="323"/>
      <c r="JOJ130" s="323"/>
      <c r="JOK130" s="323"/>
      <c r="JOL130" s="323"/>
      <c r="JOM130" s="323"/>
      <c r="JON130" s="323"/>
      <c r="JOO130" s="323"/>
      <c r="JOP130" s="323"/>
      <c r="JOQ130" s="323"/>
      <c r="JOR130" s="323"/>
      <c r="JOS130" s="323"/>
      <c r="JOT130" s="323"/>
      <c r="JOU130" s="323"/>
      <c r="JOV130" s="323"/>
      <c r="JOW130" s="323"/>
      <c r="JOX130" s="323"/>
      <c r="JOY130" s="323"/>
      <c r="JOZ130" s="323"/>
      <c r="JPA130" s="323"/>
      <c r="JPB130" s="323"/>
      <c r="JPC130" s="323"/>
      <c r="JPD130" s="323"/>
      <c r="JPE130" s="323"/>
      <c r="JPF130" s="323"/>
      <c r="JPG130" s="323"/>
      <c r="JPH130" s="323"/>
      <c r="JPI130" s="323"/>
      <c r="JPJ130" s="323"/>
      <c r="JPK130" s="323"/>
      <c r="JPL130" s="323"/>
      <c r="JPM130" s="323"/>
      <c r="JPN130" s="323"/>
      <c r="JPO130" s="323"/>
      <c r="JPP130" s="323"/>
      <c r="JPQ130" s="323"/>
      <c r="JPR130" s="323"/>
      <c r="JPS130" s="323"/>
      <c r="JPT130" s="323"/>
      <c r="JPU130" s="323"/>
      <c r="JPV130" s="323"/>
      <c r="JPW130" s="323"/>
      <c r="JPX130" s="323"/>
      <c r="JPY130" s="323"/>
      <c r="JPZ130" s="323"/>
      <c r="JQA130" s="323"/>
      <c r="JQB130" s="323"/>
      <c r="JQC130" s="323"/>
      <c r="JQD130" s="323"/>
      <c r="JQE130" s="323"/>
      <c r="JQF130" s="323"/>
      <c r="JQG130" s="323"/>
      <c r="JQH130" s="323"/>
      <c r="JQI130" s="323"/>
      <c r="JQJ130" s="323"/>
      <c r="JQK130" s="323"/>
      <c r="JQL130" s="323"/>
      <c r="JQM130" s="323"/>
      <c r="JQN130" s="323"/>
      <c r="JQO130" s="323"/>
      <c r="JQP130" s="323"/>
      <c r="JQQ130" s="323"/>
      <c r="JQR130" s="323"/>
      <c r="JQS130" s="323"/>
      <c r="JQT130" s="323"/>
      <c r="JQU130" s="323"/>
      <c r="JQV130" s="323"/>
      <c r="JQW130" s="323"/>
      <c r="JQX130" s="323"/>
      <c r="JQY130" s="323"/>
      <c r="JQZ130" s="323"/>
      <c r="JRA130" s="323"/>
      <c r="JRB130" s="323"/>
      <c r="JRC130" s="323"/>
      <c r="JRD130" s="323"/>
      <c r="JRE130" s="323"/>
      <c r="JRF130" s="323"/>
      <c r="JRG130" s="323"/>
      <c r="JRH130" s="323"/>
      <c r="JRI130" s="323"/>
      <c r="JRJ130" s="323"/>
      <c r="JRK130" s="323"/>
      <c r="JRL130" s="323"/>
      <c r="JRM130" s="323"/>
      <c r="JRN130" s="323"/>
      <c r="JRO130" s="323"/>
      <c r="JRP130" s="323"/>
      <c r="JRQ130" s="323"/>
      <c r="JRR130" s="323"/>
      <c r="JRS130" s="323"/>
      <c r="JRT130" s="323"/>
      <c r="JRU130" s="323"/>
      <c r="JRV130" s="323"/>
      <c r="JRW130" s="323"/>
      <c r="JRX130" s="323"/>
      <c r="JRY130" s="323"/>
      <c r="JRZ130" s="323"/>
      <c r="JSA130" s="323"/>
      <c r="JSB130" s="323"/>
      <c r="JSC130" s="323"/>
      <c r="JSD130" s="323"/>
      <c r="JSE130" s="323"/>
      <c r="JSF130" s="323"/>
      <c r="JSG130" s="323"/>
      <c r="JSH130" s="323"/>
      <c r="JSI130" s="323"/>
      <c r="JSJ130" s="323"/>
      <c r="JSK130" s="323"/>
      <c r="JSL130" s="323"/>
      <c r="JSM130" s="323"/>
      <c r="JSN130" s="323"/>
      <c r="JSO130" s="323"/>
      <c r="JSP130" s="323"/>
      <c r="JSQ130" s="323"/>
      <c r="JSR130" s="323"/>
      <c r="JSS130" s="323"/>
      <c r="JST130" s="323"/>
      <c r="JSU130" s="323"/>
      <c r="JSV130" s="323"/>
      <c r="JSW130" s="323"/>
      <c r="JSX130" s="323"/>
      <c r="JSY130" s="323"/>
      <c r="JSZ130" s="323"/>
      <c r="JTA130" s="323"/>
      <c r="JTB130" s="323"/>
      <c r="JTC130" s="323"/>
      <c r="JTD130" s="323"/>
      <c r="JTE130" s="323"/>
      <c r="JTF130" s="323"/>
      <c r="JTG130" s="323"/>
      <c r="JTH130" s="323"/>
      <c r="JTI130" s="323"/>
      <c r="JTJ130" s="323"/>
      <c r="JTK130" s="323"/>
      <c r="JTL130" s="323"/>
      <c r="JTM130" s="323"/>
      <c r="JTN130" s="323"/>
      <c r="JTO130" s="323"/>
      <c r="JTP130" s="323"/>
      <c r="JTQ130" s="323"/>
      <c r="JTR130" s="323"/>
      <c r="JTS130" s="323"/>
      <c r="JTT130" s="323"/>
      <c r="JTU130" s="323"/>
      <c r="JTV130" s="323"/>
      <c r="JTW130" s="323"/>
      <c r="JTX130" s="323"/>
      <c r="JTY130" s="323"/>
      <c r="JTZ130" s="323"/>
      <c r="JUA130" s="323"/>
      <c r="JUB130" s="323"/>
      <c r="JUC130" s="323"/>
      <c r="JUD130" s="323"/>
      <c r="JUE130" s="323"/>
      <c r="JUF130" s="323"/>
      <c r="JUG130" s="323"/>
      <c r="JUH130" s="323"/>
      <c r="JUI130" s="323"/>
      <c r="JUJ130" s="323"/>
      <c r="JUK130" s="323"/>
      <c r="JUL130" s="323"/>
      <c r="JUM130" s="323"/>
      <c r="JUN130" s="323"/>
      <c r="JUO130" s="323"/>
      <c r="JUP130" s="323"/>
      <c r="JUQ130" s="323"/>
      <c r="JUR130" s="323"/>
      <c r="JUS130" s="323"/>
      <c r="JUT130" s="323"/>
      <c r="JUU130" s="323"/>
      <c r="JUV130" s="323"/>
      <c r="JUW130" s="323"/>
      <c r="JUX130" s="323"/>
      <c r="JUY130" s="323"/>
      <c r="JUZ130" s="323"/>
      <c r="JVA130" s="323"/>
      <c r="JVB130" s="323"/>
      <c r="JVC130" s="323"/>
      <c r="JVD130" s="323"/>
      <c r="JVE130" s="323"/>
      <c r="JVF130" s="323"/>
      <c r="JVG130" s="323"/>
      <c r="JVH130" s="323"/>
      <c r="JVI130" s="323"/>
      <c r="JVJ130" s="323"/>
      <c r="JVK130" s="323"/>
      <c r="JVL130" s="323"/>
      <c r="JVM130" s="323"/>
      <c r="JVN130" s="323"/>
      <c r="JVO130" s="323"/>
      <c r="JVP130" s="323"/>
      <c r="JVQ130" s="323"/>
      <c r="JVR130" s="323"/>
      <c r="JVS130" s="323"/>
      <c r="JVT130" s="323"/>
      <c r="JVU130" s="323"/>
      <c r="JVV130" s="323"/>
      <c r="JVW130" s="323"/>
      <c r="JVX130" s="323"/>
      <c r="JVY130" s="323"/>
      <c r="JVZ130" s="323"/>
      <c r="JWA130" s="323"/>
      <c r="JWB130" s="323"/>
      <c r="JWC130" s="323"/>
      <c r="JWD130" s="323"/>
      <c r="JWE130" s="323"/>
      <c r="JWF130" s="323"/>
      <c r="JWG130" s="323"/>
      <c r="JWH130" s="323"/>
      <c r="JWI130" s="323"/>
      <c r="JWJ130" s="323"/>
      <c r="JWK130" s="323"/>
      <c r="JWL130" s="323"/>
      <c r="JWM130" s="323"/>
      <c r="JWN130" s="323"/>
      <c r="JWO130" s="323"/>
      <c r="JWP130" s="323"/>
      <c r="JWQ130" s="323"/>
      <c r="JWR130" s="323"/>
      <c r="JWS130" s="323"/>
      <c r="JWT130" s="323"/>
      <c r="JWU130" s="323"/>
      <c r="JWV130" s="323"/>
      <c r="JWW130" s="323"/>
      <c r="JWX130" s="323"/>
      <c r="JWY130" s="323"/>
      <c r="JWZ130" s="323"/>
      <c r="JXA130" s="323"/>
      <c r="JXB130" s="323"/>
      <c r="JXC130" s="323"/>
      <c r="JXD130" s="323"/>
      <c r="JXE130" s="323"/>
      <c r="JXF130" s="323"/>
      <c r="JXG130" s="323"/>
      <c r="JXH130" s="323"/>
      <c r="JXI130" s="323"/>
      <c r="JXJ130" s="323"/>
      <c r="JXK130" s="323"/>
      <c r="JXL130" s="323"/>
      <c r="JXM130" s="323"/>
      <c r="JXN130" s="323"/>
      <c r="JXO130" s="323"/>
      <c r="JXP130" s="323"/>
      <c r="JXQ130" s="323"/>
      <c r="JXR130" s="323"/>
      <c r="JXS130" s="323"/>
      <c r="JXT130" s="323"/>
      <c r="JXU130" s="323"/>
      <c r="JXV130" s="323"/>
      <c r="JXW130" s="323"/>
      <c r="JXX130" s="323"/>
      <c r="JXY130" s="323"/>
      <c r="JXZ130" s="323"/>
      <c r="JYA130" s="323"/>
      <c r="JYB130" s="323"/>
      <c r="JYC130" s="323"/>
      <c r="JYD130" s="323"/>
      <c r="JYE130" s="323"/>
      <c r="JYF130" s="323"/>
      <c r="JYG130" s="323"/>
      <c r="JYH130" s="323"/>
      <c r="JYI130" s="323"/>
      <c r="JYJ130" s="323"/>
      <c r="JYK130" s="323"/>
      <c r="JYL130" s="323"/>
      <c r="JYM130" s="323"/>
      <c r="JYN130" s="323"/>
      <c r="JYO130" s="323"/>
      <c r="JYP130" s="323"/>
      <c r="JYQ130" s="323"/>
      <c r="JYR130" s="323"/>
      <c r="JYS130" s="323"/>
      <c r="JYT130" s="323"/>
      <c r="JYU130" s="323"/>
      <c r="JYV130" s="323"/>
      <c r="JYW130" s="323"/>
      <c r="JYX130" s="323"/>
      <c r="JYY130" s="323"/>
      <c r="JYZ130" s="323"/>
      <c r="JZA130" s="323"/>
      <c r="JZB130" s="323"/>
      <c r="JZC130" s="323"/>
      <c r="JZD130" s="323"/>
      <c r="JZE130" s="323"/>
      <c r="JZF130" s="323"/>
      <c r="JZG130" s="323"/>
      <c r="JZH130" s="323"/>
      <c r="JZI130" s="323"/>
      <c r="JZJ130" s="323"/>
      <c r="JZK130" s="323"/>
      <c r="JZL130" s="323"/>
      <c r="JZM130" s="323"/>
      <c r="JZN130" s="323"/>
      <c r="JZO130" s="323"/>
      <c r="JZP130" s="323"/>
      <c r="JZQ130" s="323"/>
      <c r="JZR130" s="323"/>
      <c r="JZS130" s="323"/>
      <c r="JZT130" s="323"/>
      <c r="JZU130" s="323"/>
      <c r="JZV130" s="323"/>
      <c r="JZW130" s="323"/>
      <c r="JZX130" s="323"/>
      <c r="JZY130" s="323"/>
      <c r="JZZ130" s="323"/>
      <c r="KAA130" s="323"/>
      <c r="KAB130" s="323"/>
      <c r="KAC130" s="323"/>
      <c r="KAD130" s="323"/>
      <c r="KAE130" s="323"/>
      <c r="KAF130" s="323"/>
      <c r="KAG130" s="323"/>
      <c r="KAH130" s="323"/>
      <c r="KAI130" s="323"/>
      <c r="KAJ130" s="323"/>
      <c r="KAK130" s="323"/>
      <c r="KAL130" s="323"/>
      <c r="KAM130" s="323"/>
      <c r="KAN130" s="323"/>
      <c r="KAO130" s="323"/>
      <c r="KAP130" s="323"/>
      <c r="KAQ130" s="323"/>
      <c r="KAR130" s="323"/>
      <c r="KAS130" s="323"/>
      <c r="KAT130" s="323"/>
      <c r="KAU130" s="323"/>
      <c r="KAV130" s="323"/>
      <c r="KAW130" s="323"/>
      <c r="KAX130" s="323"/>
      <c r="KAY130" s="323"/>
      <c r="KAZ130" s="323"/>
      <c r="KBA130" s="323"/>
      <c r="KBB130" s="323"/>
      <c r="KBC130" s="323"/>
      <c r="KBD130" s="323"/>
      <c r="KBE130" s="323"/>
      <c r="KBF130" s="323"/>
      <c r="KBG130" s="323"/>
      <c r="KBH130" s="323"/>
      <c r="KBI130" s="323"/>
      <c r="KBJ130" s="323"/>
      <c r="KBK130" s="323"/>
      <c r="KBL130" s="323"/>
      <c r="KBM130" s="323"/>
      <c r="KBN130" s="323"/>
      <c r="KBO130" s="323"/>
      <c r="KBP130" s="323"/>
      <c r="KBQ130" s="323"/>
      <c r="KBR130" s="323"/>
      <c r="KBS130" s="323"/>
      <c r="KBT130" s="323"/>
      <c r="KBU130" s="323"/>
      <c r="KBV130" s="323"/>
      <c r="KBW130" s="323"/>
      <c r="KBX130" s="323"/>
      <c r="KBY130" s="323"/>
      <c r="KBZ130" s="323"/>
      <c r="KCA130" s="323"/>
      <c r="KCB130" s="323"/>
      <c r="KCC130" s="323"/>
      <c r="KCD130" s="323"/>
      <c r="KCE130" s="323"/>
      <c r="KCF130" s="323"/>
      <c r="KCG130" s="323"/>
      <c r="KCH130" s="323"/>
      <c r="KCI130" s="323"/>
      <c r="KCJ130" s="323"/>
      <c r="KCK130" s="323"/>
      <c r="KCL130" s="323"/>
      <c r="KCM130" s="323"/>
      <c r="KCN130" s="323"/>
      <c r="KCO130" s="323"/>
      <c r="KCP130" s="323"/>
      <c r="KCQ130" s="323"/>
      <c r="KCR130" s="323"/>
      <c r="KCS130" s="323"/>
      <c r="KCT130" s="323"/>
      <c r="KCU130" s="323"/>
      <c r="KCV130" s="323"/>
      <c r="KCW130" s="323"/>
      <c r="KCX130" s="323"/>
      <c r="KCY130" s="323"/>
      <c r="KCZ130" s="323"/>
      <c r="KDA130" s="323"/>
      <c r="KDB130" s="323"/>
      <c r="KDC130" s="323"/>
      <c r="KDD130" s="323"/>
      <c r="KDE130" s="323"/>
      <c r="KDF130" s="323"/>
      <c r="KDG130" s="323"/>
      <c r="KDH130" s="323"/>
      <c r="KDI130" s="323"/>
      <c r="KDJ130" s="323"/>
      <c r="KDK130" s="323"/>
      <c r="KDL130" s="323"/>
      <c r="KDM130" s="323"/>
      <c r="KDN130" s="323"/>
      <c r="KDO130" s="323"/>
      <c r="KDP130" s="323"/>
      <c r="KDQ130" s="323"/>
      <c r="KDR130" s="323"/>
      <c r="KDS130" s="323"/>
      <c r="KDT130" s="323"/>
      <c r="KDU130" s="323"/>
      <c r="KDV130" s="323"/>
      <c r="KDW130" s="323"/>
      <c r="KDX130" s="323"/>
      <c r="KDY130" s="323"/>
      <c r="KDZ130" s="323"/>
      <c r="KEA130" s="323"/>
      <c r="KEB130" s="323"/>
      <c r="KEC130" s="323"/>
      <c r="KED130" s="323"/>
      <c r="KEE130" s="323"/>
      <c r="KEF130" s="323"/>
      <c r="KEG130" s="323"/>
      <c r="KEH130" s="323"/>
      <c r="KEI130" s="323"/>
      <c r="KEJ130" s="323"/>
      <c r="KEK130" s="323"/>
      <c r="KEL130" s="323"/>
      <c r="KEM130" s="323"/>
      <c r="KEN130" s="323"/>
      <c r="KEO130" s="323"/>
      <c r="KEP130" s="323"/>
      <c r="KEQ130" s="323"/>
      <c r="KER130" s="323"/>
      <c r="KES130" s="323"/>
      <c r="KET130" s="323"/>
      <c r="KEU130" s="323"/>
      <c r="KEV130" s="323"/>
      <c r="KEW130" s="323"/>
      <c r="KEX130" s="323"/>
      <c r="KEY130" s="323"/>
      <c r="KEZ130" s="323"/>
      <c r="KFA130" s="323"/>
      <c r="KFB130" s="323"/>
      <c r="KFC130" s="323"/>
      <c r="KFD130" s="323"/>
      <c r="KFE130" s="323"/>
      <c r="KFF130" s="323"/>
      <c r="KFG130" s="323"/>
      <c r="KFH130" s="323"/>
      <c r="KFI130" s="323"/>
      <c r="KFJ130" s="323"/>
      <c r="KFK130" s="323"/>
      <c r="KFL130" s="323"/>
      <c r="KFM130" s="323"/>
      <c r="KFN130" s="323"/>
      <c r="KFO130" s="323"/>
      <c r="KFP130" s="323"/>
      <c r="KFQ130" s="323"/>
      <c r="KFR130" s="323"/>
      <c r="KFS130" s="323"/>
      <c r="KFT130" s="323"/>
      <c r="KFU130" s="323"/>
      <c r="KFV130" s="323"/>
      <c r="KFW130" s="323"/>
      <c r="KFX130" s="323"/>
      <c r="KFY130" s="323"/>
      <c r="KFZ130" s="323"/>
      <c r="KGA130" s="323"/>
      <c r="KGB130" s="323"/>
      <c r="KGC130" s="323"/>
      <c r="KGD130" s="323"/>
      <c r="KGE130" s="323"/>
      <c r="KGF130" s="323"/>
      <c r="KGG130" s="323"/>
      <c r="KGH130" s="323"/>
      <c r="KGI130" s="323"/>
      <c r="KGJ130" s="323"/>
      <c r="KGK130" s="323"/>
      <c r="KGL130" s="323"/>
      <c r="KGM130" s="323"/>
      <c r="KGN130" s="323"/>
      <c r="KGO130" s="323"/>
      <c r="KGP130" s="323"/>
      <c r="KGQ130" s="323"/>
      <c r="KGR130" s="323"/>
      <c r="KGS130" s="323"/>
      <c r="KGT130" s="323"/>
      <c r="KGU130" s="323"/>
      <c r="KGV130" s="323"/>
      <c r="KGW130" s="323"/>
      <c r="KGX130" s="323"/>
      <c r="KGY130" s="323"/>
      <c r="KGZ130" s="323"/>
      <c r="KHA130" s="323"/>
      <c r="KHB130" s="323"/>
      <c r="KHC130" s="323"/>
      <c r="KHD130" s="323"/>
      <c r="KHE130" s="323"/>
      <c r="KHF130" s="323"/>
      <c r="KHG130" s="323"/>
      <c r="KHH130" s="323"/>
      <c r="KHI130" s="323"/>
      <c r="KHJ130" s="323"/>
      <c r="KHK130" s="323"/>
      <c r="KHL130" s="323"/>
      <c r="KHM130" s="323"/>
      <c r="KHN130" s="323"/>
      <c r="KHO130" s="323"/>
      <c r="KHP130" s="323"/>
      <c r="KHQ130" s="323"/>
      <c r="KHR130" s="323"/>
      <c r="KHS130" s="323"/>
      <c r="KHT130" s="323"/>
      <c r="KHU130" s="323"/>
      <c r="KHV130" s="323"/>
      <c r="KHW130" s="323"/>
      <c r="KHX130" s="323"/>
      <c r="KHY130" s="323"/>
      <c r="KHZ130" s="323"/>
      <c r="KIA130" s="323"/>
      <c r="KIB130" s="323"/>
      <c r="KIC130" s="323"/>
      <c r="KID130" s="323"/>
      <c r="KIE130" s="323"/>
      <c r="KIF130" s="323"/>
      <c r="KIG130" s="323"/>
      <c r="KIH130" s="323"/>
      <c r="KII130" s="323"/>
      <c r="KIJ130" s="323"/>
      <c r="KIK130" s="323"/>
      <c r="KIL130" s="323"/>
      <c r="KIM130" s="323"/>
      <c r="KIN130" s="323"/>
      <c r="KIO130" s="323"/>
      <c r="KIP130" s="323"/>
      <c r="KIQ130" s="323"/>
      <c r="KIR130" s="323"/>
      <c r="KIS130" s="323"/>
      <c r="KIT130" s="323"/>
      <c r="KIU130" s="323"/>
      <c r="KIV130" s="323"/>
      <c r="KIW130" s="323"/>
      <c r="KIX130" s="323"/>
      <c r="KIY130" s="323"/>
      <c r="KIZ130" s="323"/>
      <c r="KJA130" s="323"/>
      <c r="KJB130" s="323"/>
      <c r="KJC130" s="323"/>
      <c r="KJD130" s="323"/>
      <c r="KJE130" s="323"/>
      <c r="KJF130" s="323"/>
      <c r="KJG130" s="323"/>
      <c r="KJH130" s="323"/>
      <c r="KJI130" s="323"/>
      <c r="KJJ130" s="323"/>
      <c r="KJK130" s="323"/>
      <c r="KJL130" s="323"/>
      <c r="KJM130" s="323"/>
      <c r="KJN130" s="323"/>
      <c r="KJO130" s="323"/>
      <c r="KJP130" s="323"/>
      <c r="KJQ130" s="323"/>
      <c r="KJR130" s="323"/>
      <c r="KJS130" s="323"/>
      <c r="KJT130" s="323"/>
      <c r="KJU130" s="323"/>
      <c r="KJV130" s="323"/>
      <c r="KJW130" s="323"/>
      <c r="KJX130" s="323"/>
      <c r="KJY130" s="323"/>
      <c r="KJZ130" s="323"/>
      <c r="KKA130" s="323"/>
      <c r="KKB130" s="323"/>
      <c r="KKC130" s="323"/>
      <c r="KKD130" s="323"/>
      <c r="KKE130" s="323"/>
      <c r="KKF130" s="323"/>
      <c r="KKG130" s="323"/>
      <c r="KKH130" s="323"/>
      <c r="KKI130" s="323"/>
      <c r="KKJ130" s="323"/>
      <c r="KKK130" s="323"/>
      <c r="KKL130" s="323"/>
      <c r="KKM130" s="323"/>
      <c r="KKN130" s="323"/>
      <c r="KKO130" s="323"/>
      <c r="KKP130" s="323"/>
      <c r="KKQ130" s="323"/>
      <c r="KKR130" s="323"/>
      <c r="KKS130" s="323"/>
      <c r="KKT130" s="323"/>
      <c r="KKU130" s="323"/>
      <c r="KKV130" s="323"/>
      <c r="KKW130" s="323"/>
      <c r="KKX130" s="323"/>
      <c r="KKY130" s="323"/>
      <c r="KKZ130" s="323"/>
      <c r="KLA130" s="323"/>
      <c r="KLB130" s="323"/>
      <c r="KLC130" s="323"/>
      <c r="KLD130" s="323"/>
      <c r="KLE130" s="323"/>
      <c r="KLF130" s="323"/>
      <c r="KLG130" s="323"/>
      <c r="KLH130" s="323"/>
      <c r="KLI130" s="323"/>
      <c r="KLJ130" s="323"/>
      <c r="KLK130" s="323"/>
      <c r="KLL130" s="323"/>
      <c r="KLM130" s="323"/>
      <c r="KLN130" s="323"/>
      <c r="KLO130" s="323"/>
      <c r="KLP130" s="323"/>
      <c r="KLQ130" s="323"/>
      <c r="KLR130" s="323"/>
      <c r="KLS130" s="323"/>
      <c r="KLT130" s="323"/>
      <c r="KLU130" s="323"/>
      <c r="KLV130" s="323"/>
      <c r="KLW130" s="323"/>
      <c r="KLX130" s="323"/>
      <c r="KLY130" s="323"/>
      <c r="KLZ130" s="323"/>
      <c r="KMA130" s="323"/>
      <c r="KMB130" s="323"/>
      <c r="KMC130" s="323"/>
      <c r="KMD130" s="323"/>
      <c r="KME130" s="323"/>
      <c r="KMF130" s="323"/>
      <c r="KMG130" s="323"/>
      <c r="KMH130" s="323"/>
      <c r="KMI130" s="323"/>
      <c r="KMJ130" s="323"/>
      <c r="KMK130" s="323"/>
      <c r="KML130" s="323"/>
      <c r="KMM130" s="323"/>
      <c r="KMN130" s="323"/>
      <c r="KMO130" s="323"/>
      <c r="KMP130" s="323"/>
      <c r="KMQ130" s="323"/>
      <c r="KMR130" s="323"/>
      <c r="KMS130" s="323"/>
      <c r="KMT130" s="323"/>
      <c r="KMU130" s="323"/>
      <c r="KMV130" s="323"/>
      <c r="KMW130" s="323"/>
      <c r="KMX130" s="323"/>
      <c r="KMY130" s="323"/>
      <c r="KMZ130" s="323"/>
      <c r="KNA130" s="323"/>
      <c r="KNB130" s="323"/>
      <c r="KNC130" s="323"/>
      <c r="KND130" s="323"/>
      <c r="KNE130" s="323"/>
      <c r="KNF130" s="323"/>
      <c r="KNG130" s="323"/>
      <c r="KNH130" s="323"/>
      <c r="KNI130" s="323"/>
      <c r="KNJ130" s="323"/>
      <c r="KNK130" s="323"/>
      <c r="KNL130" s="323"/>
      <c r="KNM130" s="323"/>
      <c r="KNN130" s="323"/>
      <c r="KNO130" s="323"/>
      <c r="KNP130" s="323"/>
      <c r="KNQ130" s="323"/>
      <c r="KNR130" s="323"/>
      <c r="KNS130" s="323"/>
      <c r="KNT130" s="323"/>
      <c r="KNU130" s="323"/>
      <c r="KNV130" s="323"/>
      <c r="KNW130" s="323"/>
      <c r="KNX130" s="323"/>
      <c r="KNY130" s="323"/>
      <c r="KNZ130" s="323"/>
      <c r="KOA130" s="323"/>
      <c r="KOB130" s="323"/>
      <c r="KOC130" s="323"/>
      <c r="KOD130" s="323"/>
      <c r="KOE130" s="323"/>
      <c r="KOF130" s="323"/>
      <c r="KOG130" s="323"/>
      <c r="KOH130" s="323"/>
      <c r="KOI130" s="323"/>
      <c r="KOJ130" s="323"/>
      <c r="KOK130" s="323"/>
      <c r="KOL130" s="323"/>
      <c r="KOM130" s="323"/>
      <c r="KON130" s="323"/>
      <c r="KOO130" s="323"/>
      <c r="KOP130" s="323"/>
      <c r="KOQ130" s="323"/>
      <c r="KOR130" s="323"/>
      <c r="KOS130" s="323"/>
      <c r="KOT130" s="323"/>
      <c r="KOU130" s="323"/>
      <c r="KOV130" s="323"/>
      <c r="KOW130" s="323"/>
      <c r="KOX130" s="323"/>
      <c r="KOY130" s="323"/>
      <c r="KOZ130" s="323"/>
      <c r="KPA130" s="323"/>
      <c r="KPB130" s="323"/>
      <c r="KPC130" s="323"/>
      <c r="KPD130" s="323"/>
      <c r="KPE130" s="323"/>
      <c r="KPF130" s="323"/>
      <c r="KPG130" s="323"/>
      <c r="KPH130" s="323"/>
      <c r="KPI130" s="323"/>
      <c r="KPJ130" s="323"/>
      <c r="KPK130" s="323"/>
      <c r="KPL130" s="323"/>
      <c r="KPM130" s="323"/>
      <c r="KPN130" s="323"/>
      <c r="KPO130" s="323"/>
      <c r="KPP130" s="323"/>
      <c r="KPQ130" s="323"/>
      <c r="KPR130" s="323"/>
      <c r="KPS130" s="323"/>
      <c r="KPT130" s="323"/>
      <c r="KPU130" s="323"/>
      <c r="KPV130" s="323"/>
      <c r="KPW130" s="323"/>
      <c r="KPX130" s="323"/>
      <c r="KPY130" s="323"/>
      <c r="KPZ130" s="323"/>
      <c r="KQA130" s="323"/>
      <c r="KQB130" s="323"/>
      <c r="KQC130" s="323"/>
      <c r="KQD130" s="323"/>
      <c r="KQE130" s="323"/>
      <c r="KQF130" s="323"/>
      <c r="KQG130" s="323"/>
      <c r="KQH130" s="323"/>
      <c r="KQI130" s="323"/>
      <c r="KQJ130" s="323"/>
      <c r="KQK130" s="323"/>
      <c r="KQL130" s="323"/>
      <c r="KQM130" s="323"/>
      <c r="KQN130" s="323"/>
      <c r="KQO130" s="323"/>
      <c r="KQP130" s="323"/>
      <c r="KQQ130" s="323"/>
      <c r="KQR130" s="323"/>
      <c r="KQS130" s="323"/>
      <c r="KQT130" s="323"/>
      <c r="KQU130" s="323"/>
      <c r="KQV130" s="323"/>
      <c r="KQW130" s="323"/>
      <c r="KQX130" s="323"/>
      <c r="KQY130" s="323"/>
      <c r="KQZ130" s="323"/>
      <c r="KRA130" s="323"/>
      <c r="KRB130" s="323"/>
      <c r="KRC130" s="323"/>
      <c r="KRD130" s="323"/>
      <c r="KRE130" s="323"/>
      <c r="KRF130" s="323"/>
      <c r="KRG130" s="323"/>
      <c r="KRH130" s="323"/>
      <c r="KRI130" s="323"/>
      <c r="KRJ130" s="323"/>
      <c r="KRK130" s="323"/>
      <c r="KRL130" s="323"/>
      <c r="KRM130" s="323"/>
      <c r="KRN130" s="323"/>
      <c r="KRO130" s="323"/>
      <c r="KRP130" s="323"/>
      <c r="KRQ130" s="323"/>
      <c r="KRR130" s="323"/>
      <c r="KRS130" s="323"/>
      <c r="KRT130" s="323"/>
      <c r="KRU130" s="323"/>
      <c r="KRV130" s="323"/>
      <c r="KRW130" s="323"/>
      <c r="KRX130" s="323"/>
      <c r="KRY130" s="323"/>
      <c r="KRZ130" s="323"/>
      <c r="KSA130" s="323"/>
      <c r="KSB130" s="323"/>
      <c r="KSC130" s="323"/>
      <c r="KSD130" s="323"/>
      <c r="KSE130" s="323"/>
      <c r="KSF130" s="323"/>
      <c r="KSG130" s="323"/>
      <c r="KSH130" s="323"/>
      <c r="KSI130" s="323"/>
      <c r="KSJ130" s="323"/>
      <c r="KSK130" s="323"/>
      <c r="KSL130" s="323"/>
      <c r="KSM130" s="323"/>
      <c r="KSN130" s="323"/>
      <c r="KSO130" s="323"/>
      <c r="KSP130" s="323"/>
      <c r="KSQ130" s="323"/>
      <c r="KSR130" s="323"/>
      <c r="KSS130" s="323"/>
      <c r="KST130" s="323"/>
      <c r="KSU130" s="323"/>
      <c r="KSV130" s="323"/>
      <c r="KSW130" s="323"/>
      <c r="KSX130" s="323"/>
      <c r="KSY130" s="323"/>
      <c r="KSZ130" s="323"/>
      <c r="KTA130" s="323"/>
      <c r="KTB130" s="323"/>
      <c r="KTC130" s="323"/>
      <c r="KTD130" s="323"/>
      <c r="KTE130" s="323"/>
      <c r="KTF130" s="323"/>
      <c r="KTG130" s="323"/>
      <c r="KTH130" s="323"/>
      <c r="KTI130" s="323"/>
      <c r="KTJ130" s="323"/>
      <c r="KTK130" s="323"/>
      <c r="KTL130" s="323"/>
      <c r="KTM130" s="323"/>
      <c r="KTN130" s="323"/>
      <c r="KTO130" s="323"/>
      <c r="KTP130" s="323"/>
      <c r="KTQ130" s="323"/>
      <c r="KTR130" s="323"/>
      <c r="KTS130" s="323"/>
      <c r="KTT130" s="323"/>
      <c r="KTU130" s="323"/>
      <c r="KTV130" s="323"/>
      <c r="KTW130" s="323"/>
      <c r="KTX130" s="323"/>
      <c r="KTY130" s="323"/>
      <c r="KTZ130" s="323"/>
      <c r="KUA130" s="323"/>
      <c r="KUB130" s="323"/>
      <c r="KUC130" s="323"/>
      <c r="KUD130" s="323"/>
      <c r="KUE130" s="323"/>
      <c r="KUF130" s="323"/>
      <c r="KUG130" s="323"/>
      <c r="KUH130" s="323"/>
      <c r="KUI130" s="323"/>
      <c r="KUJ130" s="323"/>
      <c r="KUK130" s="323"/>
      <c r="KUL130" s="323"/>
      <c r="KUM130" s="323"/>
      <c r="KUN130" s="323"/>
      <c r="KUO130" s="323"/>
      <c r="KUP130" s="323"/>
      <c r="KUQ130" s="323"/>
      <c r="KUR130" s="323"/>
      <c r="KUS130" s="323"/>
      <c r="KUT130" s="323"/>
      <c r="KUU130" s="323"/>
      <c r="KUV130" s="323"/>
      <c r="KUW130" s="323"/>
      <c r="KUX130" s="323"/>
      <c r="KUY130" s="323"/>
      <c r="KUZ130" s="323"/>
      <c r="KVA130" s="323"/>
      <c r="KVB130" s="323"/>
      <c r="KVC130" s="323"/>
      <c r="KVD130" s="323"/>
      <c r="KVE130" s="323"/>
      <c r="KVF130" s="323"/>
      <c r="KVG130" s="323"/>
      <c r="KVH130" s="323"/>
      <c r="KVI130" s="323"/>
      <c r="KVJ130" s="323"/>
      <c r="KVK130" s="323"/>
      <c r="KVL130" s="323"/>
      <c r="KVM130" s="323"/>
      <c r="KVN130" s="323"/>
      <c r="KVO130" s="323"/>
      <c r="KVP130" s="323"/>
      <c r="KVQ130" s="323"/>
      <c r="KVR130" s="323"/>
      <c r="KVS130" s="323"/>
      <c r="KVT130" s="323"/>
      <c r="KVU130" s="323"/>
      <c r="KVV130" s="323"/>
      <c r="KVW130" s="323"/>
      <c r="KVX130" s="323"/>
      <c r="KVY130" s="323"/>
      <c r="KVZ130" s="323"/>
      <c r="KWA130" s="323"/>
      <c r="KWB130" s="323"/>
      <c r="KWC130" s="323"/>
      <c r="KWD130" s="323"/>
      <c r="KWE130" s="323"/>
      <c r="KWF130" s="323"/>
      <c r="KWG130" s="323"/>
      <c r="KWH130" s="323"/>
      <c r="KWI130" s="323"/>
      <c r="KWJ130" s="323"/>
      <c r="KWK130" s="323"/>
      <c r="KWL130" s="323"/>
      <c r="KWM130" s="323"/>
      <c r="KWN130" s="323"/>
      <c r="KWO130" s="323"/>
      <c r="KWP130" s="323"/>
      <c r="KWQ130" s="323"/>
      <c r="KWR130" s="323"/>
      <c r="KWS130" s="323"/>
      <c r="KWT130" s="323"/>
      <c r="KWU130" s="323"/>
      <c r="KWV130" s="323"/>
      <c r="KWW130" s="323"/>
      <c r="KWX130" s="323"/>
      <c r="KWY130" s="323"/>
      <c r="KWZ130" s="323"/>
      <c r="KXA130" s="323"/>
      <c r="KXB130" s="323"/>
      <c r="KXC130" s="323"/>
      <c r="KXD130" s="323"/>
      <c r="KXE130" s="323"/>
      <c r="KXF130" s="323"/>
      <c r="KXG130" s="323"/>
      <c r="KXH130" s="323"/>
      <c r="KXI130" s="323"/>
      <c r="KXJ130" s="323"/>
      <c r="KXK130" s="323"/>
      <c r="KXL130" s="323"/>
      <c r="KXM130" s="323"/>
      <c r="KXN130" s="323"/>
      <c r="KXO130" s="323"/>
      <c r="KXP130" s="323"/>
      <c r="KXQ130" s="323"/>
      <c r="KXR130" s="323"/>
      <c r="KXS130" s="323"/>
      <c r="KXT130" s="323"/>
      <c r="KXU130" s="323"/>
      <c r="KXV130" s="323"/>
      <c r="KXW130" s="323"/>
      <c r="KXX130" s="323"/>
      <c r="KXY130" s="323"/>
      <c r="KXZ130" s="323"/>
      <c r="KYA130" s="323"/>
      <c r="KYB130" s="323"/>
      <c r="KYC130" s="323"/>
      <c r="KYD130" s="323"/>
      <c r="KYE130" s="323"/>
      <c r="KYF130" s="323"/>
      <c r="KYG130" s="323"/>
      <c r="KYH130" s="323"/>
      <c r="KYI130" s="323"/>
      <c r="KYJ130" s="323"/>
      <c r="KYK130" s="323"/>
      <c r="KYL130" s="323"/>
      <c r="KYM130" s="323"/>
      <c r="KYN130" s="323"/>
      <c r="KYO130" s="323"/>
      <c r="KYP130" s="323"/>
      <c r="KYQ130" s="323"/>
      <c r="KYR130" s="323"/>
      <c r="KYS130" s="323"/>
      <c r="KYT130" s="323"/>
      <c r="KYU130" s="323"/>
      <c r="KYV130" s="323"/>
      <c r="KYW130" s="323"/>
      <c r="KYX130" s="323"/>
      <c r="KYY130" s="323"/>
      <c r="KYZ130" s="323"/>
      <c r="KZA130" s="323"/>
      <c r="KZB130" s="323"/>
      <c r="KZC130" s="323"/>
      <c r="KZD130" s="323"/>
      <c r="KZE130" s="323"/>
      <c r="KZF130" s="323"/>
      <c r="KZG130" s="323"/>
      <c r="KZH130" s="323"/>
      <c r="KZI130" s="323"/>
      <c r="KZJ130" s="323"/>
      <c r="KZK130" s="323"/>
      <c r="KZL130" s="323"/>
      <c r="KZM130" s="323"/>
      <c r="KZN130" s="323"/>
      <c r="KZO130" s="323"/>
      <c r="KZP130" s="323"/>
      <c r="KZQ130" s="323"/>
      <c r="KZR130" s="323"/>
      <c r="KZS130" s="323"/>
      <c r="KZT130" s="323"/>
      <c r="KZU130" s="323"/>
      <c r="KZV130" s="323"/>
      <c r="KZW130" s="323"/>
      <c r="KZX130" s="323"/>
      <c r="KZY130" s="323"/>
      <c r="KZZ130" s="323"/>
      <c r="LAA130" s="323"/>
      <c r="LAB130" s="323"/>
      <c r="LAC130" s="323"/>
      <c r="LAD130" s="323"/>
      <c r="LAE130" s="323"/>
      <c r="LAF130" s="323"/>
      <c r="LAG130" s="323"/>
      <c r="LAH130" s="323"/>
      <c r="LAI130" s="323"/>
      <c r="LAJ130" s="323"/>
      <c r="LAK130" s="323"/>
      <c r="LAL130" s="323"/>
      <c r="LAM130" s="323"/>
      <c r="LAN130" s="323"/>
      <c r="LAO130" s="323"/>
      <c r="LAP130" s="323"/>
      <c r="LAQ130" s="323"/>
      <c r="LAR130" s="323"/>
      <c r="LAS130" s="323"/>
      <c r="LAT130" s="323"/>
      <c r="LAU130" s="323"/>
      <c r="LAV130" s="323"/>
      <c r="LAW130" s="323"/>
      <c r="LAX130" s="323"/>
      <c r="LAY130" s="323"/>
      <c r="LAZ130" s="323"/>
      <c r="LBA130" s="323"/>
      <c r="LBB130" s="323"/>
      <c r="LBC130" s="323"/>
      <c r="LBD130" s="323"/>
      <c r="LBE130" s="323"/>
      <c r="LBF130" s="323"/>
      <c r="LBG130" s="323"/>
      <c r="LBH130" s="323"/>
      <c r="LBI130" s="323"/>
      <c r="LBJ130" s="323"/>
      <c r="LBK130" s="323"/>
      <c r="LBL130" s="323"/>
      <c r="LBM130" s="323"/>
      <c r="LBN130" s="323"/>
      <c r="LBO130" s="323"/>
      <c r="LBP130" s="323"/>
      <c r="LBQ130" s="323"/>
      <c r="LBR130" s="323"/>
      <c r="LBS130" s="323"/>
      <c r="LBT130" s="323"/>
      <c r="LBU130" s="323"/>
      <c r="LBV130" s="323"/>
      <c r="LBW130" s="323"/>
      <c r="LBX130" s="323"/>
      <c r="LBY130" s="323"/>
      <c r="LBZ130" s="323"/>
      <c r="LCA130" s="323"/>
      <c r="LCB130" s="323"/>
      <c r="LCC130" s="323"/>
      <c r="LCD130" s="323"/>
      <c r="LCE130" s="323"/>
      <c r="LCF130" s="323"/>
      <c r="LCG130" s="323"/>
      <c r="LCH130" s="323"/>
      <c r="LCI130" s="323"/>
      <c r="LCJ130" s="323"/>
      <c r="LCK130" s="323"/>
      <c r="LCL130" s="323"/>
      <c r="LCM130" s="323"/>
      <c r="LCN130" s="323"/>
      <c r="LCO130" s="323"/>
      <c r="LCP130" s="323"/>
      <c r="LCQ130" s="323"/>
      <c r="LCR130" s="323"/>
      <c r="LCS130" s="323"/>
      <c r="LCT130" s="323"/>
      <c r="LCU130" s="323"/>
      <c r="LCV130" s="323"/>
      <c r="LCW130" s="323"/>
      <c r="LCX130" s="323"/>
      <c r="LCY130" s="323"/>
      <c r="LCZ130" s="323"/>
      <c r="LDA130" s="323"/>
      <c r="LDB130" s="323"/>
      <c r="LDC130" s="323"/>
      <c r="LDD130" s="323"/>
      <c r="LDE130" s="323"/>
      <c r="LDF130" s="323"/>
      <c r="LDG130" s="323"/>
      <c r="LDH130" s="323"/>
      <c r="LDI130" s="323"/>
      <c r="LDJ130" s="323"/>
      <c r="LDK130" s="323"/>
      <c r="LDL130" s="323"/>
      <c r="LDM130" s="323"/>
      <c r="LDN130" s="323"/>
      <c r="LDO130" s="323"/>
      <c r="LDP130" s="323"/>
      <c r="LDQ130" s="323"/>
      <c r="LDR130" s="323"/>
      <c r="LDS130" s="323"/>
      <c r="LDT130" s="323"/>
      <c r="LDU130" s="323"/>
      <c r="LDV130" s="323"/>
      <c r="LDW130" s="323"/>
      <c r="LDX130" s="323"/>
      <c r="LDY130" s="323"/>
      <c r="LDZ130" s="323"/>
      <c r="LEA130" s="323"/>
      <c r="LEB130" s="323"/>
      <c r="LEC130" s="323"/>
      <c r="LED130" s="323"/>
      <c r="LEE130" s="323"/>
      <c r="LEF130" s="323"/>
      <c r="LEG130" s="323"/>
      <c r="LEH130" s="323"/>
      <c r="LEI130" s="323"/>
      <c r="LEJ130" s="323"/>
      <c r="LEK130" s="323"/>
      <c r="LEL130" s="323"/>
      <c r="LEM130" s="323"/>
      <c r="LEN130" s="323"/>
      <c r="LEO130" s="323"/>
      <c r="LEP130" s="323"/>
      <c r="LEQ130" s="323"/>
      <c r="LER130" s="323"/>
      <c r="LES130" s="323"/>
      <c r="LET130" s="323"/>
      <c r="LEU130" s="323"/>
      <c r="LEV130" s="323"/>
      <c r="LEW130" s="323"/>
      <c r="LEX130" s="323"/>
      <c r="LEY130" s="323"/>
      <c r="LEZ130" s="323"/>
      <c r="LFA130" s="323"/>
      <c r="LFB130" s="323"/>
      <c r="LFC130" s="323"/>
      <c r="LFD130" s="323"/>
      <c r="LFE130" s="323"/>
      <c r="LFF130" s="323"/>
      <c r="LFG130" s="323"/>
      <c r="LFH130" s="323"/>
      <c r="LFI130" s="323"/>
      <c r="LFJ130" s="323"/>
      <c r="LFK130" s="323"/>
      <c r="LFL130" s="323"/>
      <c r="LFM130" s="323"/>
      <c r="LFN130" s="323"/>
      <c r="LFO130" s="323"/>
      <c r="LFP130" s="323"/>
      <c r="LFQ130" s="323"/>
      <c r="LFR130" s="323"/>
      <c r="LFS130" s="323"/>
      <c r="LFT130" s="323"/>
      <c r="LFU130" s="323"/>
      <c r="LFV130" s="323"/>
      <c r="LFW130" s="323"/>
      <c r="LFX130" s="323"/>
      <c r="LFY130" s="323"/>
      <c r="LFZ130" s="323"/>
      <c r="LGA130" s="323"/>
      <c r="LGB130" s="323"/>
      <c r="LGC130" s="323"/>
      <c r="LGD130" s="323"/>
      <c r="LGE130" s="323"/>
      <c r="LGF130" s="323"/>
      <c r="LGG130" s="323"/>
      <c r="LGH130" s="323"/>
      <c r="LGI130" s="323"/>
      <c r="LGJ130" s="323"/>
      <c r="LGK130" s="323"/>
      <c r="LGL130" s="323"/>
      <c r="LGM130" s="323"/>
      <c r="LGN130" s="323"/>
      <c r="LGO130" s="323"/>
      <c r="LGP130" s="323"/>
      <c r="LGQ130" s="323"/>
      <c r="LGR130" s="323"/>
      <c r="LGS130" s="323"/>
      <c r="LGT130" s="323"/>
      <c r="LGU130" s="323"/>
      <c r="LGV130" s="323"/>
      <c r="LGW130" s="323"/>
      <c r="LGX130" s="323"/>
      <c r="LGY130" s="323"/>
      <c r="LGZ130" s="323"/>
      <c r="LHA130" s="323"/>
      <c r="LHB130" s="323"/>
      <c r="LHC130" s="323"/>
      <c r="LHD130" s="323"/>
      <c r="LHE130" s="323"/>
      <c r="LHF130" s="323"/>
      <c r="LHG130" s="323"/>
      <c r="LHH130" s="323"/>
      <c r="LHI130" s="323"/>
      <c r="LHJ130" s="323"/>
      <c r="LHK130" s="323"/>
      <c r="LHL130" s="323"/>
      <c r="LHM130" s="323"/>
      <c r="LHN130" s="323"/>
      <c r="LHO130" s="323"/>
      <c r="LHP130" s="323"/>
      <c r="LHQ130" s="323"/>
      <c r="LHR130" s="323"/>
      <c r="LHS130" s="323"/>
      <c r="LHT130" s="323"/>
      <c r="LHU130" s="323"/>
      <c r="LHV130" s="323"/>
      <c r="LHW130" s="323"/>
      <c r="LHX130" s="323"/>
      <c r="LHY130" s="323"/>
      <c r="LHZ130" s="323"/>
      <c r="LIA130" s="323"/>
      <c r="LIB130" s="323"/>
      <c r="LIC130" s="323"/>
      <c r="LID130" s="323"/>
      <c r="LIE130" s="323"/>
      <c r="LIF130" s="323"/>
      <c r="LIG130" s="323"/>
      <c r="LIH130" s="323"/>
      <c r="LII130" s="323"/>
      <c r="LIJ130" s="323"/>
      <c r="LIK130" s="323"/>
      <c r="LIL130" s="323"/>
      <c r="LIM130" s="323"/>
      <c r="LIN130" s="323"/>
      <c r="LIO130" s="323"/>
      <c r="LIP130" s="323"/>
      <c r="LIQ130" s="323"/>
      <c r="LIR130" s="323"/>
      <c r="LIS130" s="323"/>
      <c r="LIT130" s="323"/>
      <c r="LIU130" s="323"/>
      <c r="LIV130" s="323"/>
      <c r="LIW130" s="323"/>
      <c r="LIX130" s="323"/>
      <c r="LIY130" s="323"/>
      <c r="LIZ130" s="323"/>
      <c r="LJA130" s="323"/>
      <c r="LJB130" s="323"/>
      <c r="LJC130" s="323"/>
      <c r="LJD130" s="323"/>
      <c r="LJE130" s="323"/>
      <c r="LJF130" s="323"/>
      <c r="LJG130" s="323"/>
      <c r="LJH130" s="323"/>
      <c r="LJI130" s="323"/>
      <c r="LJJ130" s="323"/>
      <c r="LJK130" s="323"/>
      <c r="LJL130" s="323"/>
      <c r="LJM130" s="323"/>
      <c r="LJN130" s="323"/>
      <c r="LJO130" s="323"/>
      <c r="LJP130" s="323"/>
      <c r="LJQ130" s="323"/>
      <c r="LJR130" s="323"/>
      <c r="LJS130" s="323"/>
      <c r="LJT130" s="323"/>
      <c r="LJU130" s="323"/>
      <c r="LJV130" s="323"/>
      <c r="LJW130" s="323"/>
      <c r="LJX130" s="323"/>
      <c r="LJY130" s="323"/>
      <c r="LJZ130" s="323"/>
      <c r="LKA130" s="323"/>
      <c r="LKB130" s="323"/>
      <c r="LKC130" s="323"/>
      <c r="LKD130" s="323"/>
      <c r="LKE130" s="323"/>
      <c r="LKF130" s="323"/>
      <c r="LKG130" s="323"/>
      <c r="LKH130" s="323"/>
      <c r="LKI130" s="323"/>
      <c r="LKJ130" s="323"/>
      <c r="LKK130" s="323"/>
      <c r="LKL130" s="323"/>
      <c r="LKM130" s="323"/>
      <c r="LKN130" s="323"/>
      <c r="LKO130" s="323"/>
      <c r="LKP130" s="323"/>
      <c r="LKQ130" s="323"/>
      <c r="LKR130" s="323"/>
      <c r="LKS130" s="323"/>
      <c r="LKT130" s="323"/>
      <c r="LKU130" s="323"/>
      <c r="LKV130" s="323"/>
      <c r="LKW130" s="323"/>
      <c r="LKX130" s="323"/>
      <c r="LKY130" s="323"/>
      <c r="LKZ130" s="323"/>
      <c r="LLA130" s="323"/>
      <c r="LLB130" s="323"/>
      <c r="LLC130" s="323"/>
      <c r="LLD130" s="323"/>
      <c r="LLE130" s="323"/>
      <c r="LLF130" s="323"/>
      <c r="LLG130" s="323"/>
      <c r="LLH130" s="323"/>
      <c r="LLI130" s="323"/>
      <c r="LLJ130" s="323"/>
      <c r="LLK130" s="323"/>
      <c r="LLL130" s="323"/>
      <c r="LLM130" s="323"/>
      <c r="LLN130" s="323"/>
      <c r="LLO130" s="323"/>
      <c r="LLP130" s="323"/>
      <c r="LLQ130" s="323"/>
      <c r="LLR130" s="323"/>
      <c r="LLS130" s="323"/>
      <c r="LLT130" s="323"/>
      <c r="LLU130" s="323"/>
      <c r="LLV130" s="323"/>
      <c r="LLW130" s="323"/>
      <c r="LLX130" s="323"/>
      <c r="LLY130" s="323"/>
      <c r="LLZ130" s="323"/>
      <c r="LMA130" s="323"/>
      <c r="LMB130" s="323"/>
      <c r="LMC130" s="323"/>
      <c r="LMD130" s="323"/>
      <c r="LME130" s="323"/>
      <c r="LMF130" s="323"/>
      <c r="LMG130" s="323"/>
      <c r="LMH130" s="323"/>
      <c r="LMI130" s="323"/>
      <c r="LMJ130" s="323"/>
      <c r="LMK130" s="323"/>
      <c r="LML130" s="323"/>
      <c r="LMM130" s="323"/>
      <c r="LMN130" s="323"/>
      <c r="LMO130" s="323"/>
      <c r="LMP130" s="323"/>
      <c r="LMQ130" s="323"/>
      <c r="LMR130" s="323"/>
      <c r="LMS130" s="323"/>
      <c r="LMT130" s="323"/>
      <c r="LMU130" s="323"/>
      <c r="LMV130" s="323"/>
      <c r="LMW130" s="323"/>
      <c r="LMX130" s="323"/>
      <c r="LMY130" s="323"/>
      <c r="LMZ130" s="323"/>
      <c r="LNA130" s="323"/>
      <c r="LNB130" s="323"/>
      <c r="LNC130" s="323"/>
      <c r="LND130" s="323"/>
      <c r="LNE130" s="323"/>
      <c r="LNF130" s="323"/>
      <c r="LNG130" s="323"/>
      <c r="LNH130" s="323"/>
      <c r="LNI130" s="323"/>
      <c r="LNJ130" s="323"/>
      <c r="LNK130" s="323"/>
      <c r="LNL130" s="323"/>
      <c r="LNM130" s="323"/>
      <c r="LNN130" s="323"/>
      <c r="LNO130" s="323"/>
      <c r="LNP130" s="323"/>
      <c r="LNQ130" s="323"/>
      <c r="LNR130" s="323"/>
      <c r="LNS130" s="323"/>
      <c r="LNT130" s="323"/>
      <c r="LNU130" s="323"/>
      <c r="LNV130" s="323"/>
      <c r="LNW130" s="323"/>
      <c r="LNX130" s="323"/>
      <c r="LNY130" s="323"/>
      <c r="LNZ130" s="323"/>
      <c r="LOA130" s="323"/>
      <c r="LOB130" s="323"/>
      <c r="LOC130" s="323"/>
      <c r="LOD130" s="323"/>
      <c r="LOE130" s="323"/>
      <c r="LOF130" s="323"/>
      <c r="LOG130" s="323"/>
      <c r="LOH130" s="323"/>
      <c r="LOI130" s="323"/>
      <c r="LOJ130" s="323"/>
      <c r="LOK130" s="323"/>
      <c r="LOL130" s="323"/>
      <c r="LOM130" s="323"/>
      <c r="LON130" s="323"/>
      <c r="LOO130" s="323"/>
      <c r="LOP130" s="323"/>
      <c r="LOQ130" s="323"/>
      <c r="LOR130" s="323"/>
      <c r="LOS130" s="323"/>
      <c r="LOT130" s="323"/>
      <c r="LOU130" s="323"/>
      <c r="LOV130" s="323"/>
      <c r="LOW130" s="323"/>
      <c r="LOX130" s="323"/>
      <c r="LOY130" s="323"/>
      <c r="LOZ130" s="323"/>
      <c r="LPA130" s="323"/>
      <c r="LPB130" s="323"/>
      <c r="LPC130" s="323"/>
      <c r="LPD130" s="323"/>
      <c r="LPE130" s="323"/>
      <c r="LPF130" s="323"/>
      <c r="LPG130" s="323"/>
      <c r="LPH130" s="323"/>
      <c r="LPI130" s="323"/>
      <c r="LPJ130" s="323"/>
      <c r="LPK130" s="323"/>
      <c r="LPL130" s="323"/>
      <c r="LPM130" s="323"/>
      <c r="LPN130" s="323"/>
      <c r="LPO130" s="323"/>
      <c r="LPP130" s="323"/>
      <c r="LPQ130" s="323"/>
      <c r="LPR130" s="323"/>
      <c r="LPS130" s="323"/>
      <c r="LPT130" s="323"/>
      <c r="LPU130" s="323"/>
      <c r="LPV130" s="323"/>
      <c r="LPW130" s="323"/>
      <c r="LPX130" s="323"/>
      <c r="LPY130" s="323"/>
      <c r="LPZ130" s="323"/>
      <c r="LQA130" s="323"/>
      <c r="LQB130" s="323"/>
      <c r="LQC130" s="323"/>
      <c r="LQD130" s="323"/>
      <c r="LQE130" s="323"/>
      <c r="LQF130" s="323"/>
      <c r="LQG130" s="323"/>
      <c r="LQH130" s="323"/>
      <c r="LQI130" s="323"/>
      <c r="LQJ130" s="323"/>
      <c r="LQK130" s="323"/>
      <c r="LQL130" s="323"/>
      <c r="LQM130" s="323"/>
      <c r="LQN130" s="323"/>
      <c r="LQO130" s="323"/>
      <c r="LQP130" s="323"/>
      <c r="LQQ130" s="323"/>
      <c r="LQR130" s="323"/>
      <c r="LQS130" s="323"/>
      <c r="LQT130" s="323"/>
      <c r="LQU130" s="323"/>
      <c r="LQV130" s="323"/>
      <c r="LQW130" s="323"/>
      <c r="LQX130" s="323"/>
      <c r="LQY130" s="323"/>
      <c r="LQZ130" s="323"/>
      <c r="LRA130" s="323"/>
      <c r="LRB130" s="323"/>
      <c r="LRC130" s="323"/>
      <c r="LRD130" s="323"/>
      <c r="LRE130" s="323"/>
      <c r="LRF130" s="323"/>
      <c r="LRG130" s="323"/>
      <c r="LRH130" s="323"/>
      <c r="LRI130" s="323"/>
      <c r="LRJ130" s="323"/>
      <c r="LRK130" s="323"/>
      <c r="LRL130" s="323"/>
      <c r="LRM130" s="323"/>
      <c r="LRN130" s="323"/>
      <c r="LRO130" s="323"/>
      <c r="LRP130" s="323"/>
      <c r="LRQ130" s="323"/>
      <c r="LRR130" s="323"/>
      <c r="LRS130" s="323"/>
      <c r="LRT130" s="323"/>
      <c r="LRU130" s="323"/>
      <c r="LRV130" s="323"/>
      <c r="LRW130" s="323"/>
      <c r="LRX130" s="323"/>
      <c r="LRY130" s="323"/>
      <c r="LRZ130" s="323"/>
      <c r="LSA130" s="323"/>
      <c r="LSB130" s="323"/>
      <c r="LSC130" s="323"/>
      <c r="LSD130" s="323"/>
      <c r="LSE130" s="323"/>
      <c r="LSF130" s="323"/>
      <c r="LSG130" s="323"/>
      <c r="LSH130" s="323"/>
      <c r="LSI130" s="323"/>
      <c r="LSJ130" s="323"/>
      <c r="LSK130" s="323"/>
      <c r="LSL130" s="323"/>
      <c r="LSM130" s="323"/>
      <c r="LSN130" s="323"/>
      <c r="LSO130" s="323"/>
      <c r="LSP130" s="323"/>
      <c r="LSQ130" s="323"/>
      <c r="LSR130" s="323"/>
      <c r="LSS130" s="323"/>
      <c r="LST130" s="323"/>
      <c r="LSU130" s="323"/>
      <c r="LSV130" s="323"/>
      <c r="LSW130" s="323"/>
      <c r="LSX130" s="323"/>
      <c r="LSY130" s="323"/>
      <c r="LSZ130" s="323"/>
      <c r="LTA130" s="323"/>
      <c r="LTB130" s="323"/>
      <c r="LTC130" s="323"/>
      <c r="LTD130" s="323"/>
      <c r="LTE130" s="323"/>
      <c r="LTF130" s="323"/>
      <c r="LTG130" s="323"/>
      <c r="LTH130" s="323"/>
      <c r="LTI130" s="323"/>
      <c r="LTJ130" s="323"/>
      <c r="LTK130" s="323"/>
      <c r="LTL130" s="323"/>
      <c r="LTM130" s="323"/>
      <c r="LTN130" s="323"/>
      <c r="LTO130" s="323"/>
      <c r="LTP130" s="323"/>
      <c r="LTQ130" s="323"/>
      <c r="LTR130" s="323"/>
      <c r="LTS130" s="323"/>
      <c r="LTT130" s="323"/>
      <c r="LTU130" s="323"/>
      <c r="LTV130" s="323"/>
      <c r="LTW130" s="323"/>
      <c r="LTX130" s="323"/>
      <c r="LTY130" s="323"/>
      <c r="LTZ130" s="323"/>
      <c r="LUA130" s="323"/>
      <c r="LUB130" s="323"/>
      <c r="LUC130" s="323"/>
      <c r="LUD130" s="323"/>
      <c r="LUE130" s="323"/>
      <c r="LUF130" s="323"/>
      <c r="LUG130" s="323"/>
      <c r="LUH130" s="323"/>
      <c r="LUI130" s="323"/>
      <c r="LUJ130" s="323"/>
      <c r="LUK130" s="323"/>
      <c r="LUL130" s="323"/>
      <c r="LUM130" s="323"/>
      <c r="LUN130" s="323"/>
      <c r="LUO130" s="323"/>
      <c r="LUP130" s="323"/>
      <c r="LUQ130" s="323"/>
      <c r="LUR130" s="323"/>
      <c r="LUS130" s="323"/>
      <c r="LUT130" s="323"/>
      <c r="LUU130" s="323"/>
      <c r="LUV130" s="323"/>
      <c r="LUW130" s="323"/>
      <c r="LUX130" s="323"/>
      <c r="LUY130" s="323"/>
      <c r="LUZ130" s="323"/>
      <c r="LVA130" s="323"/>
      <c r="LVB130" s="323"/>
      <c r="LVC130" s="323"/>
      <c r="LVD130" s="323"/>
      <c r="LVE130" s="323"/>
      <c r="LVF130" s="323"/>
      <c r="LVG130" s="323"/>
      <c r="LVH130" s="323"/>
      <c r="LVI130" s="323"/>
      <c r="LVJ130" s="323"/>
      <c r="LVK130" s="323"/>
      <c r="LVL130" s="323"/>
      <c r="LVM130" s="323"/>
      <c r="LVN130" s="323"/>
      <c r="LVO130" s="323"/>
      <c r="LVP130" s="323"/>
      <c r="LVQ130" s="323"/>
      <c r="LVR130" s="323"/>
      <c r="LVS130" s="323"/>
      <c r="LVT130" s="323"/>
      <c r="LVU130" s="323"/>
      <c r="LVV130" s="323"/>
      <c r="LVW130" s="323"/>
      <c r="LVX130" s="323"/>
      <c r="LVY130" s="323"/>
      <c r="LVZ130" s="323"/>
      <c r="LWA130" s="323"/>
      <c r="LWB130" s="323"/>
      <c r="LWC130" s="323"/>
      <c r="LWD130" s="323"/>
      <c r="LWE130" s="323"/>
      <c r="LWF130" s="323"/>
      <c r="LWG130" s="323"/>
      <c r="LWH130" s="323"/>
      <c r="LWI130" s="323"/>
      <c r="LWJ130" s="323"/>
      <c r="LWK130" s="323"/>
      <c r="LWL130" s="323"/>
      <c r="LWM130" s="323"/>
      <c r="LWN130" s="323"/>
      <c r="LWO130" s="323"/>
      <c r="LWP130" s="323"/>
      <c r="LWQ130" s="323"/>
      <c r="LWR130" s="323"/>
      <c r="LWS130" s="323"/>
      <c r="LWT130" s="323"/>
      <c r="LWU130" s="323"/>
      <c r="LWV130" s="323"/>
      <c r="LWW130" s="323"/>
      <c r="LWX130" s="323"/>
      <c r="LWY130" s="323"/>
      <c r="LWZ130" s="323"/>
      <c r="LXA130" s="323"/>
      <c r="LXB130" s="323"/>
      <c r="LXC130" s="323"/>
      <c r="LXD130" s="323"/>
      <c r="LXE130" s="323"/>
      <c r="LXF130" s="323"/>
      <c r="LXG130" s="323"/>
      <c r="LXH130" s="323"/>
      <c r="LXI130" s="323"/>
      <c r="LXJ130" s="323"/>
      <c r="LXK130" s="323"/>
      <c r="LXL130" s="323"/>
      <c r="LXM130" s="323"/>
      <c r="LXN130" s="323"/>
      <c r="LXO130" s="323"/>
      <c r="LXP130" s="323"/>
      <c r="LXQ130" s="323"/>
      <c r="LXR130" s="323"/>
      <c r="LXS130" s="323"/>
      <c r="LXT130" s="323"/>
      <c r="LXU130" s="323"/>
      <c r="LXV130" s="323"/>
      <c r="LXW130" s="323"/>
      <c r="LXX130" s="323"/>
      <c r="LXY130" s="323"/>
      <c r="LXZ130" s="323"/>
      <c r="LYA130" s="323"/>
      <c r="LYB130" s="323"/>
      <c r="LYC130" s="323"/>
      <c r="LYD130" s="323"/>
      <c r="LYE130" s="323"/>
      <c r="LYF130" s="323"/>
      <c r="LYG130" s="323"/>
      <c r="LYH130" s="323"/>
      <c r="LYI130" s="323"/>
      <c r="LYJ130" s="323"/>
      <c r="LYK130" s="323"/>
      <c r="LYL130" s="323"/>
      <c r="LYM130" s="323"/>
      <c r="LYN130" s="323"/>
      <c r="LYO130" s="323"/>
      <c r="LYP130" s="323"/>
      <c r="LYQ130" s="323"/>
      <c r="LYR130" s="323"/>
      <c r="LYS130" s="323"/>
      <c r="LYT130" s="323"/>
      <c r="LYU130" s="323"/>
      <c r="LYV130" s="323"/>
      <c r="LYW130" s="323"/>
      <c r="LYX130" s="323"/>
      <c r="LYY130" s="323"/>
      <c r="LYZ130" s="323"/>
      <c r="LZA130" s="323"/>
      <c r="LZB130" s="323"/>
      <c r="LZC130" s="323"/>
      <c r="LZD130" s="323"/>
      <c r="LZE130" s="323"/>
      <c r="LZF130" s="323"/>
      <c r="LZG130" s="323"/>
      <c r="LZH130" s="323"/>
      <c r="LZI130" s="323"/>
      <c r="LZJ130" s="323"/>
      <c r="LZK130" s="323"/>
      <c r="LZL130" s="323"/>
      <c r="LZM130" s="323"/>
      <c r="LZN130" s="323"/>
      <c r="LZO130" s="323"/>
      <c r="LZP130" s="323"/>
      <c r="LZQ130" s="323"/>
      <c r="LZR130" s="323"/>
      <c r="LZS130" s="323"/>
      <c r="LZT130" s="323"/>
      <c r="LZU130" s="323"/>
      <c r="LZV130" s="323"/>
      <c r="LZW130" s="323"/>
      <c r="LZX130" s="323"/>
      <c r="LZY130" s="323"/>
      <c r="LZZ130" s="323"/>
      <c r="MAA130" s="323"/>
      <c r="MAB130" s="323"/>
      <c r="MAC130" s="323"/>
      <c r="MAD130" s="323"/>
      <c r="MAE130" s="323"/>
      <c r="MAF130" s="323"/>
      <c r="MAG130" s="323"/>
      <c r="MAH130" s="323"/>
      <c r="MAI130" s="323"/>
      <c r="MAJ130" s="323"/>
      <c r="MAK130" s="323"/>
      <c r="MAL130" s="323"/>
      <c r="MAM130" s="323"/>
      <c r="MAN130" s="323"/>
      <c r="MAO130" s="323"/>
      <c r="MAP130" s="323"/>
      <c r="MAQ130" s="323"/>
      <c r="MAR130" s="323"/>
      <c r="MAS130" s="323"/>
      <c r="MAT130" s="323"/>
      <c r="MAU130" s="323"/>
      <c r="MAV130" s="323"/>
      <c r="MAW130" s="323"/>
      <c r="MAX130" s="323"/>
      <c r="MAY130" s="323"/>
      <c r="MAZ130" s="323"/>
      <c r="MBA130" s="323"/>
      <c r="MBB130" s="323"/>
      <c r="MBC130" s="323"/>
      <c r="MBD130" s="323"/>
      <c r="MBE130" s="323"/>
      <c r="MBF130" s="323"/>
      <c r="MBG130" s="323"/>
      <c r="MBH130" s="323"/>
      <c r="MBI130" s="323"/>
      <c r="MBJ130" s="323"/>
      <c r="MBK130" s="323"/>
      <c r="MBL130" s="323"/>
      <c r="MBM130" s="323"/>
      <c r="MBN130" s="323"/>
      <c r="MBO130" s="323"/>
      <c r="MBP130" s="323"/>
      <c r="MBQ130" s="323"/>
      <c r="MBR130" s="323"/>
      <c r="MBS130" s="323"/>
      <c r="MBT130" s="323"/>
      <c r="MBU130" s="323"/>
      <c r="MBV130" s="323"/>
      <c r="MBW130" s="323"/>
      <c r="MBX130" s="323"/>
      <c r="MBY130" s="323"/>
      <c r="MBZ130" s="323"/>
      <c r="MCA130" s="323"/>
      <c r="MCB130" s="323"/>
      <c r="MCC130" s="323"/>
      <c r="MCD130" s="323"/>
      <c r="MCE130" s="323"/>
      <c r="MCF130" s="323"/>
      <c r="MCG130" s="323"/>
      <c r="MCH130" s="323"/>
      <c r="MCI130" s="323"/>
      <c r="MCJ130" s="323"/>
      <c r="MCK130" s="323"/>
      <c r="MCL130" s="323"/>
      <c r="MCM130" s="323"/>
      <c r="MCN130" s="323"/>
      <c r="MCO130" s="323"/>
      <c r="MCP130" s="323"/>
      <c r="MCQ130" s="323"/>
      <c r="MCR130" s="323"/>
      <c r="MCS130" s="323"/>
      <c r="MCT130" s="323"/>
      <c r="MCU130" s="323"/>
      <c r="MCV130" s="323"/>
      <c r="MCW130" s="323"/>
      <c r="MCX130" s="323"/>
      <c r="MCY130" s="323"/>
      <c r="MCZ130" s="323"/>
      <c r="MDA130" s="323"/>
      <c r="MDB130" s="323"/>
      <c r="MDC130" s="323"/>
      <c r="MDD130" s="323"/>
      <c r="MDE130" s="323"/>
      <c r="MDF130" s="323"/>
      <c r="MDG130" s="323"/>
      <c r="MDH130" s="323"/>
      <c r="MDI130" s="323"/>
      <c r="MDJ130" s="323"/>
      <c r="MDK130" s="323"/>
      <c r="MDL130" s="323"/>
      <c r="MDM130" s="323"/>
      <c r="MDN130" s="323"/>
      <c r="MDO130" s="323"/>
      <c r="MDP130" s="323"/>
      <c r="MDQ130" s="323"/>
      <c r="MDR130" s="323"/>
      <c r="MDS130" s="323"/>
      <c r="MDT130" s="323"/>
      <c r="MDU130" s="323"/>
      <c r="MDV130" s="323"/>
      <c r="MDW130" s="323"/>
      <c r="MDX130" s="323"/>
      <c r="MDY130" s="323"/>
      <c r="MDZ130" s="323"/>
      <c r="MEA130" s="323"/>
      <c r="MEB130" s="323"/>
      <c r="MEC130" s="323"/>
      <c r="MED130" s="323"/>
      <c r="MEE130" s="323"/>
      <c r="MEF130" s="323"/>
      <c r="MEG130" s="323"/>
      <c r="MEH130" s="323"/>
      <c r="MEI130" s="323"/>
      <c r="MEJ130" s="323"/>
      <c r="MEK130" s="323"/>
      <c r="MEL130" s="323"/>
      <c r="MEM130" s="323"/>
      <c r="MEN130" s="323"/>
      <c r="MEO130" s="323"/>
      <c r="MEP130" s="323"/>
      <c r="MEQ130" s="323"/>
      <c r="MER130" s="323"/>
      <c r="MES130" s="323"/>
      <c r="MET130" s="323"/>
      <c r="MEU130" s="323"/>
      <c r="MEV130" s="323"/>
      <c r="MEW130" s="323"/>
      <c r="MEX130" s="323"/>
      <c r="MEY130" s="323"/>
      <c r="MEZ130" s="323"/>
      <c r="MFA130" s="323"/>
      <c r="MFB130" s="323"/>
      <c r="MFC130" s="323"/>
      <c r="MFD130" s="323"/>
      <c r="MFE130" s="323"/>
      <c r="MFF130" s="323"/>
      <c r="MFG130" s="323"/>
      <c r="MFH130" s="323"/>
      <c r="MFI130" s="323"/>
      <c r="MFJ130" s="323"/>
      <c r="MFK130" s="323"/>
      <c r="MFL130" s="323"/>
      <c r="MFM130" s="323"/>
      <c r="MFN130" s="323"/>
      <c r="MFO130" s="323"/>
      <c r="MFP130" s="323"/>
      <c r="MFQ130" s="323"/>
      <c r="MFR130" s="323"/>
      <c r="MFS130" s="323"/>
      <c r="MFT130" s="323"/>
      <c r="MFU130" s="323"/>
      <c r="MFV130" s="323"/>
      <c r="MFW130" s="323"/>
      <c r="MFX130" s="323"/>
      <c r="MFY130" s="323"/>
      <c r="MFZ130" s="323"/>
      <c r="MGA130" s="323"/>
      <c r="MGB130" s="323"/>
      <c r="MGC130" s="323"/>
      <c r="MGD130" s="323"/>
      <c r="MGE130" s="323"/>
      <c r="MGF130" s="323"/>
      <c r="MGG130" s="323"/>
      <c r="MGH130" s="323"/>
      <c r="MGI130" s="323"/>
      <c r="MGJ130" s="323"/>
      <c r="MGK130" s="323"/>
      <c r="MGL130" s="323"/>
      <c r="MGM130" s="323"/>
      <c r="MGN130" s="323"/>
      <c r="MGO130" s="323"/>
      <c r="MGP130" s="323"/>
      <c r="MGQ130" s="323"/>
      <c r="MGR130" s="323"/>
      <c r="MGS130" s="323"/>
      <c r="MGT130" s="323"/>
      <c r="MGU130" s="323"/>
      <c r="MGV130" s="323"/>
      <c r="MGW130" s="323"/>
      <c r="MGX130" s="323"/>
      <c r="MGY130" s="323"/>
      <c r="MGZ130" s="323"/>
      <c r="MHA130" s="323"/>
      <c r="MHB130" s="323"/>
      <c r="MHC130" s="323"/>
      <c r="MHD130" s="323"/>
      <c r="MHE130" s="323"/>
      <c r="MHF130" s="323"/>
      <c r="MHG130" s="323"/>
      <c r="MHH130" s="323"/>
      <c r="MHI130" s="323"/>
      <c r="MHJ130" s="323"/>
      <c r="MHK130" s="323"/>
      <c r="MHL130" s="323"/>
      <c r="MHM130" s="323"/>
      <c r="MHN130" s="323"/>
      <c r="MHO130" s="323"/>
      <c r="MHP130" s="323"/>
      <c r="MHQ130" s="323"/>
      <c r="MHR130" s="323"/>
      <c r="MHS130" s="323"/>
      <c r="MHT130" s="323"/>
      <c r="MHU130" s="323"/>
      <c r="MHV130" s="323"/>
      <c r="MHW130" s="323"/>
      <c r="MHX130" s="323"/>
      <c r="MHY130" s="323"/>
      <c r="MHZ130" s="323"/>
      <c r="MIA130" s="323"/>
      <c r="MIB130" s="323"/>
      <c r="MIC130" s="323"/>
      <c r="MID130" s="323"/>
      <c r="MIE130" s="323"/>
      <c r="MIF130" s="323"/>
      <c r="MIG130" s="323"/>
      <c r="MIH130" s="323"/>
      <c r="MII130" s="323"/>
      <c r="MIJ130" s="323"/>
      <c r="MIK130" s="323"/>
      <c r="MIL130" s="323"/>
      <c r="MIM130" s="323"/>
      <c r="MIN130" s="323"/>
      <c r="MIO130" s="323"/>
      <c r="MIP130" s="323"/>
      <c r="MIQ130" s="323"/>
      <c r="MIR130" s="323"/>
      <c r="MIS130" s="323"/>
      <c r="MIT130" s="323"/>
      <c r="MIU130" s="323"/>
      <c r="MIV130" s="323"/>
      <c r="MIW130" s="323"/>
      <c r="MIX130" s="323"/>
      <c r="MIY130" s="323"/>
      <c r="MIZ130" s="323"/>
      <c r="MJA130" s="323"/>
      <c r="MJB130" s="323"/>
      <c r="MJC130" s="323"/>
      <c r="MJD130" s="323"/>
      <c r="MJE130" s="323"/>
      <c r="MJF130" s="323"/>
      <c r="MJG130" s="323"/>
      <c r="MJH130" s="323"/>
      <c r="MJI130" s="323"/>
      <c r="MJJ130" s="323"/>
      <c r="MJK130" s="323"/>
      <c r="MJL130" s="323"/>
      <c r="MJM130" s="323"/>
      <c r="MJN130" s="323"/>
      <c r="MJO130" s="323"/>
      <c r="MJP130" s="323"/>
      <c r="MJQ130" s="323"/>
      <c r="MJR130" s="323"/>
      <c r="MJS130" s="323"/>
      <c r="MJT130" s="323"/>
      <c r="MJU130" s="323"/>
      <c r="MJV130" s="323"/>
      <c r="MJW130" s="323"/>
      <c r="MJX130" s="323"/>
      <c r="MJY130" s="323"/>
      <c r="MJZ130" s="323"/>
      <c r="MKA130" s="323"/>
      <c r="MKB130" s="323"/>
      <c r="MKC130" s="323"/>
      <c r="MKD130" s="323"/>
      <c r="MKE130" s="323"/>
      <c r="MKF130" s="323"/>
      <c r="MKG130" s="323"/>
      <c r="MKH130" s="323"/>
      <c r="MKI130" s="323"/>
      <c r="MKJ130" s="323"/>
      <c r="MKK130" s="323"/>
      <c r="MKL130" s="323"/>
      <c r="MKM130" s="323"/>
      <c r="MKN130" s="323"/>
      <c r="MKO130" s="323"/>
      <c r="MKP130" s="323"/>
      <c r="MKQ130" s="323"/>
      <c r="MKR130" s="323"/>
      <c r="MKS130" s="323"/>
      <c r="MKT130" s="323"/>
      <c r="MKU130" s="323"/>
      <c r="MKV130" s="323"/>
      <c r="MKW130" s="323"/>
      <c r="MKX130" s="323"/>
      <c r="MKY130" s="323"/>
      <c r="MKZ130" s="323"/>
      <c r="MLA130" s="323"/>
      <c r="MLB130" s="323"/>
      <c r="MLC130" s="323"/>
      <c r="MLD130" s="323"/>
      <c r="MLE130" s="323"/>
      <c r="MLF130" s="323"/>
      <c r="MLG130" s="323"/>
      <c r="MLH130" s="323"/>
      <c r="MLI130" s="323"/>
      <c r="MLJ130" s="323"/>
      <c r="MLK130" s="323"/>
      <c r="MLL130" s="323"/>
      <c r="MLM130" s="323"/>
      <c r="MLN130" s="323"/>
      <c r="MLO130" s="323"/>
      <c r="MLP130" s="323"/>
      <c r="MLQ130" s="323"/>
      <c r="MLR130" s="323"/>
      <c r="MLS130" s="323"/>
      <c r="MLT130" s="323"/>
      <c r="MLU130" s="323"/>
      <c r="MLV130" s="323"/>
      <c r="MLW130" s="323"/>
      <c r="MLX130" s="323"/>
      <c r="MLY130" s="323"/>
      <c r="MLZ130" s="323"/>
      <c r="MMA130" s="323"/>
      <c r="MMB130" s="323"/>
      <c r="MMC130" s="323"/>
      <c r="MMD130" s="323"/>
      <c r="MME130" s="323"/>
      <c r="MMF130" s="323"/>
      <c r="MMG130" s="323"/>
      <c r="MMH130" s="323"/>
      <c r="MMI130" s="323"/>
      <c r="MMJ130" s="323"/>
      <c r="MMK130" s="323"/>
      <c r="MML130" s="323"/>
      <c r="MMM130" s="323"/>
      <c r="MMN130" s="323"/>
      <c r="MMO130" s="323"/>
      <c r="MMP130" s="323"/>
      <c r="MMQ130" s="323"/>
      <c r="MMR130" s="323"/>
      <c r="MMS130" s="323"/>
      <c r="MMT130" s="323"/>
      <c r="MMU130" s="323"/>
      <c r="MMV130" s="323"/>
      <c r="MMW130" s="323"/>
      <c r="MMX130" s="323"/>
      <c r="MMY130" s="323"/>
      <c r="MMZ130" s="323"/>
      <c r="MNA130" s="323"/>
      <c r="MNB130" s="323"/>
      <c r="MNC130" s="323"/>
      <c r="MND130" s="323"/>
      <c r="MNE130" s="323"/>
      <c r="MNF130" s="323"/>
      <c r="MNG130" s="323"/>
      <c r="MNH130" s="323"/>
      <c r="MNI130" s="323"/>
      <c r="MNJ130" s="323"/>
      <c r="MNK130" s="323"/>
      <c r="MNL130" s="323"/>
      <c r="MNM130" s="323"/>
      <c r="MNN130" s="323"/>
      <c r="MNO130" s="323"/>
      <c r="MNP130" s="323"/>
      <c r="MNQ130" s="323"/>
      <c r="MNR130" s="323"/>
      <c r="MNS130" s="323"/>
      <c r="MNT130" s="323"/>
      <c r="MNU130" s="323"/>
      <c r="MNV130" s="323"/>
      <c r="MNW130" s="323"/>
      <c r="MNX130" s="323"/>
      <c r="MNY130" s="323"/>
      <c r="MNZ130" s="323"/>
      <c r="MOA130" s="323"/>
      <c r="MOB130" s="323"/>
      <c r="MOC130" s="323"/>
      <c r="MOD130" s="323"/>
      <c r="MOE130" s="323"/>
      <c r="MOF130" s="323"/>
      <c r="MOG130" s="323"/>
      <c r="MOH130" s="323"/>
      <c r="MOI130" s="323"/>
      <c r="MOJ130" s="323"/>
      <c r="MOK130" s="323"/>
      <c r="MOL130" s="323"/>
      <c r="MOM130" s="323"/>
      <c r="MON130" s="323"/>
      <c r="MOO130" s="323"/>
      <c r="MOP130" s="323"/>
      <c r="MOQ130" s="323"/>
      <c r="MOR130" s="323"/>
      <c r="MOS130" s="323"/>
      <c r="MOT130" s="323"/>
      <c r="MOU130" s="323"/>
      <c r="MOV130" s="323"/>
      <c r="MOW130" s="323"/>
      <c r="MOX130" s="323"/>
      <c r="MOY130" s="323"/>
      <c r="MOZ130" s="323"/>
      <c r="MPA130" s="323"/>
      <c r="MPB130" s="323"/>
      <c r="MPC130" s="323"/>
      <c r="MPD130" s="323"/>
      <c r="MPE130" s="323"/>
      <c r="MPF130" s="323"/>
      <c r="MPG130" s="323"/>
      <c r="MPH130" s="323"/>
      <c r="MPI130" s="323"/>
      <c r="MPJ130" s="323"/>
      <c r="MPK130" s="323"/>
      <c r="MPL130" s="323"/>
      <c r="MPM130" s="323"/>
      <c r="MPN130" s="323"/>
      <c r="MPO130" s="323"/>
      <c r="MPP130" s="323"/>
      <c r="MPQ130" s="323"/>
      <c r="MPR130" s="323"/>
      <c r="MPS130" s="323"/>
      <c r="MPT130" s="323"/>
      <c r="MPU130" s="323"/>
      <c r="MPV130" s="323"/>
      <c r="MPW130" s="323"/>
      <c r="MPX130" s="323"/>
      <c r="MPY130" s="323"/>
      <c r="MPZ130" s="323"/>
      <c r="MQA130" s="323"/>
      <c r="MQB130" s="323"/>
      <c r="MQC130" s="323"/>
      <c r="MQD130" s="323"/>
      <c r="MQE130" s="323"/>
      <c r="MQF130" s="323"/>
      <c r="MQG130" s="323"/>
      <c r="MQH130" s="323"/>
      <c r="MQI130" s="323"/>
      <c r="MQJ130" s="323"/>
      <c r="MQK130" s="323"/>
      <c r="MQL130" s="323"/>
      <c r="MQM130" s="323"/>
      <c r="MQN130" s="323"/>
      <c r="MQO130" s="323"/>
      <c r="MQP130" s="323"/>
      <c r="MQQ130" s="323"/>
      <c r="MQR130" s="323"/>
      <c r="MQS130" s="323"/>
      <c r="MQT130" s="323"/>
      <c r="MQU130" s="323"/>
      <c r="MQV130" s="323"/>
      <c r="MQW130" s="323"/>
      <c r="MQX130" s="323"/>
      <c r="MQY130" s="323"/>
      <c r="MQZ130" s="323"/>
      <c r="MRA130" s="323"/>
      <c r="MRB130" s="323"/>
      <c r="MRC130" s="323"/>
      <c r="MRD130" s="323"/>
      <c r="MRE130" s="323"/>
      <c r="MRF130" s="323"/>
      <c r="MRG130" s="323"/>
      <c r="MRH130" s="323"/>
      <c r="MRI130" s="323"/>
      <c r="MRJ130" s="323"/>
      <c r="MRK130" s="323"/>
      <c r="MRL130" s="323"/>
      <c r="MRM130" s="323"/>
      <c r="MRN130" s="323"/>
      <c r="MRO130" s="323"/>
      <c r="MRP130" s="323"/>
      <c r="MRQ130" s="323"/>
      <c r="MRR130" s="323"/>
      <c r="MRS130" s="323"/>
      <c r="MRT130" s="323"/>
      <c r="MRU130" s="323"/>
      <c r="MRV130" s="323"/>
      <c r="MRW130" s="323"/>
      <c r="MRX130" s="323"/>
      <c r="MRY130" s="323"/>
      <c r="MRZ130" s="323"/>
      <c r="MSA130" s="323"/>
      <c r="MSB130" s="323"/>
      <c r="MSC130" s="323"/>
      <c r="MSD130" s="323"/>
      <c r="MSE130" s="323"/>
      <c r="MSF130" s="323"/>
      <c r="MSG130" s="323"/>
      <c r="MSH130" s="323"/>
      <c r="MSI130" s="323"/>
      <c r="MSJ130" s="323"/>
      <c r="MSK130" s="323"/>
      <c r="MSL130" s="323"/>
      <c r="MSM130" s="323"/>
      <c r="MSN130" s="323"/>
      <c r="MSO130" s="323"/>
      <c r="MSP130" s="323"/>
      <c r="MSQ130" s="323"/>
      <c r="MSR130" s="323"/>
      <c r="MSS130" s="323"/>
      <c r="MST130" s="323"/>
      <c r="MSU130" s="323"/>
      <c r="MSV130" s="323"/>
      <c r="MSW130" s="323"/>
      <c r="MSX130" s="323"/>
      <c r="MSY130" s="323"/>
      <c r="MSZ130" s="323"/>
      <c r="MTA130" s="323"/>
      <c r="MTB130" s="323"/>
      <c r="MTC130" s="323"/>
      <c r="MTD130" s="323"/>
      <c r="MTE130" s="323"/>
      <c r="MTF130" s="323"/>
      <c r="MTG130" s="323"/>
      <c r="MTH130" s="323"/>
      <c r="MTI130" s="323"/>
      <c r="MTJ130" s="323"/>
      <c r="MTK130" s="323"/>
      <c r="MTL130" s="323"/>
      <c r="MTM130" s="323"/>
      <c r="MTN130" s="323"/>
      <c r="MTO130" s="323"/>
      <c r="MTP130" s="323"/>
      <c r="MTQ130" s="323"/>
      <c r="MTR130" s="323"/>
      <c r="MTS130" s="323"/>
      <c r="MTT130" s="323"/>
      <c r="MTU130" s="323"/>
      <c r="MTV130" s="323"/>
      <c r="MTW130" s="323"/>
      <c r="MTX130" s="323"/>
      <c r="MTY130" s="323"/>
      <c r="MTZ130" s="323"/>
      <c r="MUA130" s="323"/>
      <c r="MUB130" s="323"/>
      <c r="MUC130" s="323"/>
      <c r="MUD130" s="323"/>
      <c r="MUE130" s="323"/>
      <c r="MUF130" s="323"/>
      <c r="MUG130" s="323"/>
      <c r="MUH130" s="323"/>
      <c r="MUI130" s="323"/>
      <c r="MUJ130" s="323"/>
      <c r="MUK130" s="323"/>
      <c r="MUL130" s="323"/>
      <c r="MUM130" s="323"/>
      <c r="MUN130" s="323"/>
      <c r="MUO130" s="323"/>
      <c r="MUP130" s="323"/>
      <c r="MUQ130" s="323"/>
      <c r="MUR130" s="323"/>
      <c r="MUS130" s="323"/>
      <c r="MUT130" s="323"/>
      <c r="MUU130" s="323"/>
      <c r="MUV130" s="323"/>
      <c r="MUW130" s="323"/>
      <c r="MUX130" s="323"/>
      <c r="MUY130" s="323"/>
      <c r="MUZ130" s="323"/>
      <c r="MVA130" s="323"/>
      <c r="MVB130" s="323"/>
      <c r="MVC130" s="323"/>
      <c r="MVD130" s="323"/>
      <c r="MVE130" s="323"/>
      <c r="MVF130" s="323"/>
      <c r="MVG130" s="323"/>
      <c r="MVH130" s="323"/>
      <c r="MVI130" s="323"/>
      <c r="MVJ130" s="323"/>
      <c r="MVK130" s="323"/>
      <c r="MVL130" s="323"/>
      <c r="MVM130" s="323"/>
      <c r="MVN130" s="323"/>
      <c r="MVO130" s="323"/>
      <c r="MVP130" s="323"/>
      <c r="MVQ130" s="323"/>
      <c r="MVR130" s="323"/>
      <c r="MVS130" s="323"/>
      <c r="MVT130" s="323"/>
      <c r="MVU130" s="323"/>
      <c r="MVV130" s="323"/>
      <c r="MVW130" s="323"/>
      <c r="MVX130" s="323"/>
      <c r="MVY130" s="323"/>
      <c r="MVZ130" s="323"/>
      <c r="MWA130" s="323"/>
      <c r="MWB130" s="323"/>
      <c r="MWC130" s="323"/>
      <c r="MWD130" s="323"/>
      <c r="MWE130" s="323"/>
      <c r="MWF130" s="323"/>
      <c r="MWG130" s="323"/>
      <c r="MWH130" s="323"/>
      <c r="MWI130" s="323"/>
      <c r="MWJ130" s="323"/>
      <c r="MWK130" s="323"/>
      <c r="MWL130" s="323"/>
      <c r="MWM130" s="323"/>
      <c r="MWN130" s="323"/>
      <c r="MWO130" s="323"/>
      <c r="MWP130" s="323"/>
      <c r="MWQ130" s="323"/>
      <c r="MWR130" s="323"/>
      <c r="MWS130" s="323"/>
      <c r="MWT130" s="323"/>
      <c r="MWU130" s="323"/>
      <c r="MWV130" s="323"/>
      <c r="MWW130" s="323"/>
      <c r="MWX130" s="323"/>
      <c r="MWY130" s="323"/>
      <c r="MWZ130" s="323"/>
      <c r="MXA130" s="323"/>
      <c r="MXB130" s="323"/>
      <c r="MXC130" s="323"/>
      <c r="MXD130" s="323"/>
      <c r="MXE130" s="323"/>
      <c r="MXF130" s="323"/>
      <c r="MXG130" s="323"/>
      <c r="MXH130" s="323"/>
      <c r="MXI130" s="323"/>
      <c r="MXJ130" s="323"/>
      <c r="MXK130" s="323"/>
      <c r="MXL130" s="323"/>
      <c r="MXM130" s="323"/>
      <c r="MXN130" s="323"/>
      <c r="MXO130" s="323"/>
      <c r="MXP130" s="323"/>
      <c r="MXQ130" s="323"/>
      <c r="MXR130" s="323"/>
      <c r="MXS130" s="323"/>
      <c r="MXT130" s="323"/>
      <c r="MXU130" s="323"/>
      <c r="MXV130" s="323"/>
      <c r="MXW130" s="323"/>
      <c r="MXX130" s="323"/>
      <c r="MXY130" s="323"/>
      <c r="MXZ130" s="323"/>
      <c r="MYA130" s="323"/>
      <c r="MYB130" s="323"/>
      <c r="MYC130" s="323"/>
      <c r="MYD130" s="323"/>
      <c r="MYE130" s="323"/>
      <c r="MYF130" s="323"/>
      <c r="MYG130" s="323"/>
      <c r="MYH130" s="323"/>
      <c r="MYI130" s="323"/>
      <c r="MYJ130" s="323"/>
      <c r="MYK130" s="323"/>
      <c r="MYL130" s="323"/>
      <c r="MYM130" s="323"/>
      <c r="MYN130" s="323"/>
      <c r="MYO130" s="323"/>
      <c r="MYP130" s="323"/>
      <c r="MYQ130" s="323"/>
      <c r="MYR130" s="323"/>
      <c r="MYS130" s="323"/>
      <c r="MYT130" s="323"/>
      <c r="MYU130" s="323"/>
      <c r="MYV130" s="323"/>
      <c r="MYW130" s="323"/>
      <c r="MYX130" s="323"/>
      <c r="MYY130" s="323"/>
      <c r="MYZ130" s="323"/>
      <c r="MZA130" s="323"/>
      <c r="MZB130" s="323"/>
      <c r="MZC130" s="323"/>
      <c r="MZD130" s="323"/>
      <c r="MZE130" s="323"/>
      <c r="MZF130" s="323"/>
      <c r="MZG130" s="323"/>
      <c r="MZH130" s="323"/>
      <c r="MZI130" s="323"/>
      <c r="MZJ130" s="323"/>
      <c r="MZK130" s="323"/>
      <c r="MZL130" s="323"/>
      <c r="MZM130" s="323"/>
      <c r="MZN130" s="323"/>
      <c r="MZO130" s="323"/>
      <c r="MZP130" s="323"/>
      <c r="MZQ130" s="323"/>
      <c r="MZR130" s="323"/>
      <c r="MZS130" s="323"/>
      <c r="MZT130" s="323"/>
      <c r="MZU130" s="323"/>
      <c r="MZV130" s="323"/>
      <c r="MZW130" s="323"/>
      <c r="MZX130" s="323"/>
      <c r="MZY130" s="323"/>
      <c r="MZZ130" s="323"/>
      <c r="NAA130" s="323"/>
      <c r="NAB130" s="323"/>
      <c r="NAC130" s="323"/>
      <c r="NAD130" s="323"/>
      <c r="NAE130" s="323"/>
      <c r="NAF130" s="323"/>
      <c r="NAG130" s="323"/>
      <c r="NAH130" s="323"/>
      <c r="NAI130" s="323"/>
      <c r="NAJ130" s="323"/>
      <c r="NAK130" s="323"/>
      <c r="NAL130" s="323"/>
      <c r="NAM130" s="323"/>
      <c r="NAN130" s="323"/>
      <c r="NAO130" s="323"/>
      <c r="NAP130" s="323"/>
      <c r="NAQ130" s="323"/>
      <c r="NAR130" s="323"/>
      <c r="NAS130" s="323"/>
      <c r="NAT130" s="323"/>
      <c r="NAU130" s="323"/>
      <c r="NAV130" s="323"/>
      <c r="NAW130" s="323"/>
      <c r="NAX130" s="323"/>
      <c r="NAY130" s="323"/>
      <c r="NAZ130" s="323"/>
      <c r="NBA130" s="323"/>
      <c r="NBB130" s="323"/>
      <c r="NBC130" s="323"/>
      <c r="NBD130" s="323"/>
      <c r="NBE130" s="323"/>
      <c r="NBF130" s="323"/>
      <c r="NBG130" s="323"/>
      <c r="NBH130" s="323"/>
      <c r="NBI130" s="323"/>
      <c r="NBJ130" s="323"/>
      <c r="NBK130" s="323"/>
      <c r="NBL130" s="323"/>
      <c r="NBM130" s="323"/>
      <c r="NBN130" s="323"/>
      <c r="NBO130" s="323"/>
      <c r="NBP130" s="323"/>
      <c r="NBQ130" s="323"/>
      <c r="NBR130" s="323"/>
      <c r="NBS130" s="323"/>
      <c r="NBT130" s="323"/>
      <c r="NBU130" s="323"/>
      <c r="NBV130" s="323"/>
      <c r="NBW130" s="323"/>
      <c r="NBX130" s="323"/>
      <c r="NBY130" s="323"/>
      <c r="NBZ130" s="323"/>
      <c r="NCA130" s="323"/>
      <c r="NCB130" s="323"/>
      <c r="NCC130" s="323"/>
      <c r="NCD130" s="323"/>
      <c r="NCE130" s="323"/>
      <c r="NCF130" s="323"/>
      <c r="NCG130" s="323"/>
      <c r="NCH130" s="323"/>
      <c r="NCI130" s="323"/>
      <c r="NCJ130" s="323"/>
      <c r="NCK130" s="323"/>
      <c r="NCL130" s="323"/>
      <c r="NCM130" s="323"/>
      <c r="NCN130" s="323"/>
      <c r="NCO130" s="323"/>
      <c r="NCP130" s="323"/>
      <c r="NCQ130" s="323"/>
      <c r="NCR130" s="323"/>
      <c r="NCS130" s="323"/>
      <c r="NCT130" s="323"/>
      <c r="NCU130" s="323"/>
      <c r="NCV130" s="323"/>
      <c r="NCW130" s="323"/>
      <c r="NCX130" s="323"/>
      <c r="NCY130" s="323"/>
      <c r="NCZ130" s="323"/>
      <c r="NDA130" s="323"/>
      <c r="NDB130" s="323"/>
      <c r="NDC130" s="323"/>
      <c r="NDD130" s="323"/>
      <c r="NDE130" s="323"/>
      <c r="NDF130" s="323"/>
      <c r="NDG130" s="323"/>
      <c r="NDH130" s="323"/>
      <c r="NDI130" s="323"/>
      <c r="NDJ130" s="323"/>
      <c r="NDK130" s="323"/>
      <c r="NDL130" s="323"/>
      <c r="NDM130" s="323"/>
      <c r="NDN130" s="323"/>
      <c r="NDO130" s="323"/>
      <c r="NDP130" s="323"/>
      <c r="NDQ130" s="323"/>
      <c r="NDR130" s="323"/>
      <c r="NDS130" s="323"/>
      <c r="NDT130" s="323"/>
      <c r="NDU130" s="323"/>
      <c r="NDV130" s="323"/>
      <c r="NDW130" s="323"/>
      <c r="NDX130" s="323"/>
      <c r="NDY130" s="323"/>
      <c r="NDZ130" s="323"/>
      <c r="NEA130" s="323"/>
      <c r="NEB130" s="323"/>
      <c r="NEC130" s="323"/>
      <c r="NED130" s="323"/>
      <c r="NEE130" s="323"/>
      <c r="NEF130" s="323"/>
      <c r="NEG130" s="323"/>
      <c r="NEH130" s="323"/>
      <c r="NEI130" s="323"/>
      <c r="NEJ130" s="323"/>
      <c r="NEK130" s="323"/>
      <c r="NEL130" s="323"/>
      <c r="NEM130" s="323"/>
      <c r="NEN130" s="323"/>
      <c r="NEO130" s="323"/>
      <c r="NEP130" s="323"/>
      <c r="NEQ130" s="323"/>
      <c r="NER130" s="323"/>
      <c r="NES130" s="323"/>
      <c r="NET130" s="323"/>
      <c r="NEU130" s="323"/>
      <c r="NEV130" s="323"/>
      <c r="NEW130" s="323"/>
      <c r="NEX130" s="323"/>
      <c r="NEY130" s="323"/>
      <c r="NEZ130" s="323"/>
      <c r="NFA130" s="323"/>
      <c r="NFB130" s="323"/>
      <c r="NFC130" s="323"/>
      <c r="NFD130" s="323"/>
      <c r="NFE130" s="323"/>
      <c r="NFF130" s="323"/>
      <c r="NFG130" s="323"/>
      <c r="NFH130" s="323"/>
      <c r="NFI130" s="323"/>
      <c r="NFJ130" s="323"/>
      <c r="NFK130" s="323"/>
      <c r="NFL130" s="323"/>
      <c r="NFM130" s="323"/>
      <c r="NFN130" s="323"/>
      <c r="NFO130" s="323"/>
      <c r="NFP130" s="323"/>
      <c r="NFQ130" s="323"/>
      <c r="NFR130" s="323"/>
      <c r="NFS130" s="323"/>
      <c r="NFT130" s="323"/>
      <c r="NFU130" s="323"/>
      <c r="NFV130" s="323"/>
      <c r="NFW130" s="323"/>
      <c r="NFX130" s="323"/>
      <c r="NFY130" s="323"/>
      <c r="NFZ130" s="323"/>
      <c r="NGA130" s="323"/>
      <c r="NGB130" s="323"/>
      <c r="NGC130" s="323"/>
      <c r="NGD130" s="323"/>
      <c r="NGE130" s="323"/>
      <c r="NGF130" s="323"/>
      <c r="NGG130" s="323"/>
      <c r="NGH130" s="323"/>
      <c r="NGI130" s="323"/>
      <c r="NGJ130" s="323"/>
      <c r="NGK130" s="323"/>
      <c r="NGL130" s="323"/>
      <c r="NGM130" s="323"/>
      <c r="NGN130" s="323"/>
      <c r="NGO130" s="323"/>
      <c r="NGP130" s="323"/>
      <c r="NGQ130" s="323"/>
      <c r="NGR130" s="323"/>
      <c r="NGS130" s="323"/>
      <c r="NGT130" s="323"/>
      <c r="NGU130" s="323"/>
      <c r="NGV130" s="323"/>
      <c r="NGW130" s="323"/>
      <c r="NGX130" s="323"/>
      <c r="NGY130" s="323"/>
      <c r="NGZ130" s="323"/>
      <c r="NHA130" s="323"/>
      <c r="NHB130" s="323"/>
      <c r="NHC130" s="323"/>
      <c r="NHD130" s="323"/>
      <c r="NHE130" s="323"/>
      <c r="NHF130" s="323"/>
      <c r="NHG130" s="323"/>
      <c r="NHH130" s="323"/>
      <c r="NHI130" s="323"/>
      <c r="NHJ130" s="323"/>
      <c r="NHK130" s="323"/>
      <c r="NHL130" s="323"/>
      <c r="NHM130" s="323"/>
      <c r="NHN130" s="323"/>
      <c r="NHO130" s="323"/>
      <c r="NHP130" s="323"/>
      <c r="NHQ130" s="323"/>
      <c r="NHR130" s="323"/>
      <c r="NHS130" s="323"/>
      <c r="NHT130" s="323"/>
      <c r="NHU130" s="323"/>
      <c r="NHV130" s="323"/>
      <c r="NHW130" s="323"/>
      <c r="NHX130" s="323"/>
      <c r="NHY130" s="323"/>
      <c r="NHZ130" s="323"/>
      <c r="NIA130" s="323"/>
      <c r="NIB130" s="323"/>
      <c r="NIC130" s="323"/>
      <c r="NID130" s="323"/>
      <c r="NIE130" s="323"/>
      <c r="NIF130" s="323"/>
      <c r="NIG130" s="323"/>
      <c r="NIH130" s="323"/>
      <c r="NII130" s="323"/>
      <c r="NIJ130" s="323"/>
      <c r="NIK130" s="323"/>
      <c r="NIL130" s="323"/>
      <c r="NIM130" s="323"/>
      <c r="NIN130" s="323"/>
      <c r="NIO130" s="323"/>
      <c r="NIP130" s="323"/>
      <c r="NIQ130" s="323"/>
      <c r="NIR130" s="323"/>
      <c r="NIS130" s="323"/>
      <c r="NIT130" s="323"/>
      <c r="NIU130" s="323"/>
      <c r="NIV130" s="323"/>
      <c r="NIW130" s="323"/>
      <c r="NIX130" s="323"/>
      <c r="NIY130" s="323"/>
      <c r="NIZ130" s="323"/>
      <c r="NJA130" s="323"/>
      <c r="NJB130" s="323"/>
      <c r="NJC130" s="323"/>
      <c r="NJD130" s="323"/>
      <c r="NJE130" s="323"/>
      <c r="NJF130" s="323"/>
      <c r="NJG130" s="323"/>
      <c r="NJH130" s="323"/>
      <c r="NJI130" s="323"/>
      <c r="NJJ130" s="323"/>
      <c r="NJK130" s="323"/>
      <c r="NJL130" s="323"/>
      <c r="NJM130" s="323"/>
      <c r="NJN130" s="323"/>
      <c r="NJO130" s="323"/>
      <c r="NJP130" s="323"/>
      <c r="NJQ130" s="323"/>
      <c r="NJR130" s="323"/>
      <c r="NJS130" s="323"/>
      <c r="NJT130" s="323"/>
      <c r="NJU130" s="323"/>
      <c r="NJV130" s="323"/>
      <c r="NJW130" s="323"/>
      <c r="NJX130" s="323"/>
      <c r="NJY130" s="323"/>
      <c r="NJZ130" s="323"/>
      <c r="NKA130" s="323"/>
      <c r="NKB130" s="323"/>
      <c r="NKC130" s="323"/>
      <c r="NKD130" s="323"/>
      <c r="NKE130" s="323"/>
      <c r="NKF130" s="323"/>
      <c r="NKG130" s="323"/>
      <c r="NKH130" s="323"/>
      <c r="NKI130" s="323"/>
      <c r="NKJ130" s="323"/>
      <c r="NKK130" s="323"/>
      <c r="NKL130" s="323"/>
      <c r="NKM130" s="323"/>
      <c r="NKN130" s="323"/>
      <c r="NKO130" s="323"/>
      <c r="NKP130" s="323"/>
      <c r="NKQ130" s="323"/>
      <c r="NKR130" s="323"/>
      <c r="NKS130" s="323"/>
      <c r="NKT130" s="323"/>
      <c r="NKU130" s="323"/>
      <c r="NKV130" s="323"/>
      <c r="NKW130" s="323"/>
      <c r="NKX130" s="323"/>
      <c r="NKY130" s="323"/>
      <c r="NKZ130" s="323"/>
      <c r="NLA130" s="323"/>
      <c r="NLB130" s="323"/>
      <c r="NLC130" s="323"/>
      <c r="NLD130" s="323"/>
      <c r="NLE130" s="323"/>
      <c r="NLF130" s="323"/>
      <c r="NLG130" s="323"/>
      <c r="NLH130" s="323"/>
      <c r="NLI130" s="323"/>
      <c r="NLJ130" s="323"/>
      <c r="NLK130" s="323"/>
      <c r="NLL130" s="323"/>
      <c r="NLM130" s="323"/>
      <c r="NLN130" s="323"/>
      <c r="NLO130" s="323"/>
      <c r="NLP130" s="323"/>
      <c r="NLQ130" s="323"/>
      <c r="NLR130" s="323"/>
      <c r="NLS130" s="323"/>
      <c r="NLT130" s="323"/>
      <c r="NLU130" s="323"/>
      <c r="NLV130" s="323"/>
      <c r="NLW130" s="323"/>
      <c r="NLX130" s="323"/>
      <c r="NLY130" s="323"/>
      <c r="NLZ130" s="323"/>
      <c r="NMA130" s="323"/>
      <c r="NMB130" s="323"/>
      <c r="NMC130" s="323"/>
      <c r="NMD130" s="323"/>
      <c r="NME130" s="323"/>
      <c r="NMF130" s="323"/>
      <c r="NMG130" s="323"/>
      <c r="NMH130" s="323"/>
      <c r="NMI130" s="323"/>
      <c r="NMJ130" s="323"/>
      <c r="NMK130" s="323"/>
      <c r="NML130" s="323"/>
      <c r="NMM130" s="323"/>
      <c r="NMN130" s="323"/>
      <c r="NMO130" s="323"/>
      <c r="NMP130" s="323"/>
      <c r="NMQ130" s="323"/>
      <c r="NMR130" s="323"/>
      <c r="NMS130" s="323"/>
      <c r="NMT130" s="323"/>
      <c r="NMU130" s="323"/>
      <c r="NMV130" s="323"/>
      <c r="NMW130" s="323"/>
      <c r="NMX130" s="323"/>
      <c r="NMY130" s="323"/>
      <c r="NMZ130" s="323"/>
      <c r="NNA130" s="323"/>
      <c r="NNB130" s="323"/>
      <c r="NNC130" s="323"/>
      <c r="NND130" s="323"/>
      <c r="NNE130" s="323"/>
      <c r="NNF130" s="323"/>
      <c r="NNG130" s="323"/>
      <c r="NNH130" s="323"/>
      <c r="NNI130" s="323"/>
      <c r="NNJ130" s="323"/>
      <c r="NNK130" s="323"/>
      <c r="NNL130" s="323"/>
      <c r="NNM130" s="323"/>
      <c r="NNN130" s="323"/>
      <c r="NNO130" s="323"/>
      <c r="NNP130" s="323"/>
      <c r="NNQ130" s="323"/>
      <c r="NNR130" s="323"/>
      <c r="NNS130" s="323"/>
      <c r="NNT130" s="323"/>
      <c r="NNU130" s="323"/>
      <c r="NNV130" s="323"/>
      <c r="NNW130" s="323"/>
      <c r="NNX130" s="323"/>
      <c r="NNY130" s="323"/>
      <c r="NNZ130" s="323"/>
      <c r="NOA130" s="323"/>
      <c r="NOB130" s="323"/>
      <c r="NOC130" s="323"/>
      <c r="NOD130" s="323"/>
      <c r="NOE130" s="323"/>
      <c r="NOF130" s="323"/>
      <c r="NOG130" s="323"/>
      <c r="NOH130" s="323"/>
      <c r="NOI130" s="323"/>
      <c r="NOJ130" s="323"/>
      <c r="NOK130" s="323"/>
      <c r="NOL130" s="323"/>
      <c r="NOM130" s="323"/>
      <c r="NON130" s="323"/>
      <c r="NOO130" s="323"/>
      <c r="NOP130" s="323"/>
      <c r="NOQ130" s="323"/>
      <c r="NOR130" s="323"/>
      <c r="NOS130" s="323"/>
      <c r="NOT130" s="323"/>
      <c r="NOU130" s="323"/>
      <c r="NOV130" s="323"/>
      <c r="NOW130" s="323"/>
      <c r="NOX130" s="323"/>
      <c r="NOY130" s="323"/>
      <c r="NOZ130" s="323"/>
      <c r="NPA130" s="323"/>
      <c r="NPB130" s="323"/>
      <c r="NPC130" s="323"/>
      <c r="NPD130" s="323"/>
      <c r="NPE130" s="323"/>
      <c r="NPF130" s="323"/>
      <c r="NPG130" s="323"/>
      <c r="NPH130" s="323"/>
      <c r="NPI130" s="323"/>
      <c r="NPJ130" s="323"/>
      <c r="NPK130" s="323"/>
      <c r="NPL130" s="323"/>
      <c r="NPM130" s="323"/>
      <c r="NPN130" s="323"/>
      <c r="NPO130" s="323"/>
      <c r="NPP130" s="323"/>
      <c r="NPQ130" s="323"/>
      <c r="NPR130" s="323"/>
      <c r="NPS130" s="323"/>
      <c r="NPT130" s="323"/>
      <c r="NPU130" s="323"/>
      <c r="NPV130" s="323"/>
      <c r="NPW130" s="323"/>
      <c r="NPX130" s="323"/>
      <c r="NPY130" s="323"/>
      <c r="NPZ130" s="323"/>
      <c r="NQA130" s="323"/>
      <c r="NQB130" s="323"/>
      <c r="NQC130" s="323"/>
      <c r="NQD130" s="323"/>
      <c r="NQE130" s="323"/>
      <c r="NQF130" s="323"/>
      <c r="NQG130" s="323"/>
      <c r="NQH130" s="323"/>
      <c r="NQI130" s="323"/>
      <c r="NQJ130" s="323"/>
      <c r="NQK130" s="323"/>
      <c r="NQL130" s="323"/>
      <c r="NQM130" s="323"/>
      <c r="NQN130" s="323"/>
      <c r="NQO130" s="323"/>
      <c r="NQP130" s="323"/>
      <c r="NQQ130" s="323"/>
      <c r="NQR130" s="323"/>
      <c r="NQS130" s="323"/>
      <c r="NQT130" s="323"/>
      <c r="NQU130" s="323"/>
      <c r="NQV130" s="323"/>
      <c r="NQW130" s="323"/>
      <c r="NQX130" s="323"/>
      <c r="NQY130" s="323"/>
      <c r="NQZ130" s="323"/>
      <c r="NRA130" s="323"/>
      <c r="NRB130" s="323"/>
      <c r="NRC130" s="323"/>
      <c r="NRD130" s="323"/>
      <c r="NRE130" s="323"/>
      <c r="NRF130" s="323"/>
      <c r="NRG130" s="323"/>
      <c r="NRH130" s="323"/>
      <c r="NRI130" s="323"/>
      <c r="NRJ130" s="323"/>
      <c r="NRK130" s="323"/>
      <c r="NRL130" s="323"/>
      <c r="NRM130" s="323"/>
      <c r="NRN130" s="323"/>
      <c r="NRO130" s="323"/>
      <c r="NRP130" s="323"/>
      <c r="NRQ130" s="323"/>
      <c r="NRR130" s="323"/>
      <c r="NRS130" s="323"/>
      <c r="NRT130" s="323"/>
      <c r="NRU130" s="323"/>
      <c r="NRV130" s="323"/>
      <c r="NRW130" s="323"/>
      <c r="NRX130" s="323"/>
      <c r="NRY130" s="323"/>
      <c r="NRZ130" s="323"/>
      <c r="NSA130" s="323"/>
      <c r="NSB130" s="323"/>
      <c r="NSC130" s="323"/>
      <c r="NSD130" s="323"/>
      <c r="NSE130" s="323"/>
      <c r="NSF130" s="323"/>
      <c r="NSG130" s="323"/>
      <c r="NSH130" s="323"/>
      <c r="NSI130" s="323"/>
      <c r="NSJ130" s="323"/>
      <c r="NSK130" s="323"/>
      <c r="NSL130" s="323"/>
      <c r="NSM130" s="323"/>
      <c r="NSN130" s="323"/>
      <c r="NSO130" s="323"/>
      <c r="NSP130" s="323"/>
      <c r="NSQ130" s="323"/>
      <c r="NSR130" s="323"/>
      <c r="NSS130" s="323"/>
      <c r="NST130" s="323"/>
      <c r="NSU130" s="323"/>
      <c r="NSV130" s="323"/>
      <c r="NSW130" s="323"/>
      <c r="NSX130" s="323"/>
      <c r="NSY130" s="323"/>
      <c r="NSZ130" s="323"/>
      <c r="NTA130" s="323"/>
      <c r="NTB130" s="323"/>
      <c r="NTC130" s="323"/>
      <c r="NTD130" s="323"/>
      <c r="NTE130" s="323"/>
      <c r="NTF130" s="323"/>
      <c r="NTG130" s="323"/>
      <c r="NTH130" s="323"/>
      <c r="NTI130" s="323"/>
      <c r="NTJ130" s="323"/>
      <c r="NTK130" s="323"/>
      <c r="NTL130" s="323"/>
      <c r="NTM130" s="323"/>
      <c r="NTN130" s="323"/>
      <c r="NTO130" s="323"/>
      <c r="NTP130" s="323"/>
      <c r="NTQ130" s="323"/>
      <c r="NTR130" s="323"/>
      <c r="NTS130" s="323"/>
      <c r="NTT130" s="323"/>
      <c r="NTU130" s="323"/>
      <c r="NTV130" s="323"/>
      <c r="NTW130" s="323"/>
      <c r="NTX130" s="323"/>
      <c r="NTY130" s="323"/>
      <c r="NTZ130" s="323"/>
      <c r="NUA130" s="323"/>
      <c r="NUB130" s="323"/>
      <c r="NUC130" s="323"/>
      <c r="NUD130" s="323"/>
      <c r="NUE130" s="323"/>
      <c r="NUF130" s="323"/>
      <c r="NUG130" s="323"/>
      <c r="NUH130" s="323"/>
      <c r="NUI130" s="323"/>
      <c r="NUJ130" s="323"/>
      <c r="NUK130" s="323"/>
      <c r="NUL130" s="323"/>
      <c r="NUM130" s="323"/>
      <c r="NUN130" s="323"/>
      <c r="NUO130" s="323"/>
      <c r="NUP130" s="323"/>
      <c r="NUQ130" s="323"/>
      <c r="NUR130" s="323"/>
      <c r="NUS130" s="323"/>
      <c r="NUT130" s="323"/>
      <c r="NUU130" s="323"/>
      <c r="NUV130" s="323"/>
      <c r="NUW130" s="323"/>
      <c r="NUX130" s="323"/>
      <c r="NUY130" s="323"/>
      <c r="NUZ130" s="323"/>
      <c r="NVA130" s="323"/>
      <c r="NVB130" s="323"/>
      <c r="NVC130" s="323"/>
      <c r="NVD130" s="323"/>
      <c r="NVE130" s="323"/>
      <c r="NVF130" s="323"/>
      <c r="NVG130" s="323"/>
      <c r="NVH130" s="323"/>
      <c r="NVI130" s="323"/>
      <c r="NVJ130" s="323"/>
      <c r="NVK130" s="323"/>
      <c r="NVL130" s="323"/>
      <c r="NVM130" s="323"/>
      <c r="NVN130" s="323"/>
      <c r="NVO130" s="323"/>
      <c r="NVP130" s="323"/>
      <c r="NVQ130" s="323"/>
      <c r="NVR130" s="323"/>
      <c r="NVS130" s="323"/>
      <c r="NVT130" s="323"/>
      <c r="NVU130" s="323"/>
      <c r="NVV130" s="323"/>
      <c r="NVW130" s="323"/>
      <c r="NVX130" s="323"/>
      <c r="NVY130" s="323"/>
      <c r="NVZ130" s="323"/>
      <c r="NWA130" s="323"/>
      <c r="NWB130" s="323"/>
      <c r="NWC130" s="323"/>
      <c r="NWD130" s="323"/>
      <c r="NWE130" s="323"/>
      <c r="NWF130" s="323"/>
      <c r="NWG130" s="323"/>
      <c r="NWH130" s="323"/>
      <c r="NWI130" s="323"/>
      <c r="NWJ130" s="323"/>
      <c r="NWK130" s="323"/>
      <c r="NWL130" s="323"/>
      <c r="NWM130" s="323"/>
      <c r="NWN130" s="323"/>
      <c r="NWO130" s="323"/>
      <c r="NWP130" s="323"/>
      <c r="NWQ130" s="323"/>
      <c r="NWR130" s="323"/>
      <c r="NWS130" s="323"/>
      <c r="NWT130" s="323"/>
      <c r="NWU130" s="323"/>
      <c r="NWV130" s="323"/>
      <c r="NWW130" s="323"/>
      <c r="NWX130" s="323"/>
      <c r="NWY130" s="323"/>
      <c r="NWZ130" s="323"/>
      <c r="NXA130" s="323"/>
      <c r="NXB130" s="323"/>
      <c r="NXC130" s="323"/>
      <c r="NXD130" s="323"/>
      <c r="NXE130" s="323"/>
      <c r="NXF130" s="323"/>
      <c r="NXG130" s="323"/>
      <c r="NXH130" s="323"/>
      <c r="NXI130" s="323"/>
      <c r="NXJ130" s="323"/>
      <c r="NXK130" s="323"/>
      <c r="NXL130" s="323"/>
      <c r="NXM130" s="323"/>
      <c r="NXN130" s="323"/>
      <c r="NXO130" s="323"/>
      <c r="NXP130" s="323"/>
      <c r="NXQ130" s="323"/>
      <c r="NXR130" s="323"/>
      <c r="NXS130" s="323"/>
      <c r="NXT130" s="323"/>
      <c r="NXU130" s="323"/>
      <c r="NXV130" s="323"/>
      <c r="NXW130" s="323"/>
      <c r="NXX130" s="323"/>
      <c r="NXY130" s="323"/>
      <c r="NXZ130" s="323"/>
      <c r="NYA130" s="323"/>
      <c r="NYB130" s="323"/>
      <c r="NYC130" s="323"/>
      <c r="NYD130" s="323"/>
      <c r="NYE130" s="323"/>
      <c r="NYF130" s="323"/>
      <c r="NYG130" s="323"/>
      <c r="NYH130" s="323"/>
      <c r="NYI130" s="323"/>
      <c r="NYJ130" s="323"/>
      <c r="NYK130" s="323"/>
      <c r="NYL130" s="323"/>
      <c r="NYM130" s="323"/>
      <c r="NYN130" s="323"/>
      <c r="NYO130" s="323"/>
      <c r="NYP130" s="323"/>
      <c r="NYQ130" s="323"/>
      <c r="NYR130" s="323"/>
      <c r="NYS130" s="323"/>
      <c r="NYT130" s="323"/>
      <c r="NYU130" s="323"/>
      <c r="NYV130" s="323"/>
      <c r="NYW130" s="323"/>
      <c r="NYX130" s="323"/>
      <c r="NYY130" s="323"/>
      <c r="NYZ130" s="323"/>
      <c r="NZA130" s="323"/>
      <c r="NZB130" s="323"/>
      <c r="NZC130" s="323"/>
      <c r="NZD130" s="323"/>
      <c r="NZE130" s="323"/>
      <c r="NZF130" s="323"/>
      <c r="NZG130" s="323"/>
      <c r="NZH130" s="323"/>
      <c r="NZI130" s="323"/>
      <c r="NZJ130" s="323"/>
      <c r="NZK130" s="323"/>
      <c r="NZL130" s="323"/>
      <c r="NZM130" s="323"/>
      <c r="NZN130" s="323"/>
      <c r="NZO130" s="323"/>
      <c r="NZP130" s="323"/>
      <c r="NZQ130" s="323"/>
      <c r="NZR130" s="323"/>
      <c r="NZS130" s="323"/>
      <c r="NZT130" s="323"/>
      <c r="NZU130" s="323"/>
      <c r="NZV130" s="323"/>
      <c r="NZW130" s="323"/>
      <c r="NZX130" s="323"/>
      <c r="NZY130" s="323"/>
      <c r="NZZ130" s="323"/>
      <c r="OAA130" s="323"/>
      <c r="OAB130" s="323"/>
      <c r="OAC130" s="323"/>
      <c r="OAD130" s="323"/>
      <c r="OAE130" s="323"/>
      <c r="OAF130" s="323"/>
      <c r="OAG130" s="323"/>
      <c r="OAH130" s="323"/>
      <c r="OAI130" s="323"/>
      <c r="OAJ130" s="323"/>
      <c r="OAK130" s="323"/>
      <c r="OAL130" s="323"/>
      <c r="OAM130" s="323"/>
      <c r="OAN130" s="323"/>
      <c r="OAO130" s="323"/>
      <c r="OAP130" s="323"/>
      <c r="OAQ130" s="323"/>
      <c r="OAR130" s="323"/>
      <c r="OAS130" s="323"/>
      <c r="OAT130" s="323"/>
      <c r="OAU130" s="323"/>
      <c r="OAV130" s="323"/>
      <c r="OAW130" s="323"/>
      <c r="OAX130" s="323"/>
      <c r="OAY130" s="323"/>
      <c r="OAZ130" s="323"/>
      <c r="OBA130" s="323"/>
      <c r="OBB130" s="323"/>
      <c r="OBC130" s="323"/>
      <c r="OBD130" s="323"/>
      <c r="OBE130" s="323"/>
      <c r="OBF130" s="323"/>
      <c r="OBG130" s="323"/>
      <c r="OBH130" s="323"/>
      <c r="OBI130" s="323"/>
      <c r="OBJ130" s="323"/>
      <c r="OBK130" s="323"/>
      <c r="OBL130" s="323"/>
      <c r="OBM130" s="323"/>
      <c r="OBN130" s="323"/>
      <c r="OBO130" s="323"/>
      <c r="OBP130" s="323"/>
      <c r="OBQ130" s="323"/>
      <c r="OBR130" s="323"/>
      <c r="OBS130" s="323"/>
      <c r="OBT130" s="323"/>
      <c r="OBU130" s="323"/>
      <c r="OBV130" s="323"/>
      <c r="OBW130" s="323"/>
      <c r="OBX130" s="323"/>
      <c r="OBY130" s="323"/>
      <c r="OBZ130" s="323"/>
      <c r="OCA130" s="323"/>
      <c r="OCB130" s="323"/>
      <c r="OCC130" s="323"/>
      <c r="OCD130" s="323"/>
      <c r="OCE130" s="323"/>
      <c r="OCF130" s="323"/>
      <c r="OCG130" s="323"/>
      <c r="OCH130" s="323"/>
      <c r="OCI130" s="323"/>
      <c r="OCJ130" s="323"/>
      <c r="OCK130" s="323"/>
      <c r="OCL130" s="323"/>
      <c r="OCM130" s="323"/>
      <c r="OCN130" s="323"/>
      <c r="OCO130" s="323"/>
      <c r="OCP130" s="323"/>
      <c r="OCQ130" s="323"/>
      <c r="OCR130" s="323"/>
      <c r="OCS130" s="323"/>
      <c r="OCT130" s="323"/>
      <c r="OCU130" s="323"/>
      <c r="OCV130" s="323"/>
      <c r="OCW130" s="323"/>
      <c r="OCX130" s="323"/>
      <c r="OCY130" s="323"/>
      <c r="OCZ130" s="323"/>
      <c r="ODA130" s="323"/>
      <c r="ODB130" s="323"/>
      <c r="ODC130" s="323"/>
      <c r="ODD130" s="323"/>
      <c r="ODE130" s="323"/>
      <c r="ODF130" s="323"/>
      <c r="ODG130" s="323"/>
      <c r="ODH130" s="323"/>
      <c r="ODI130" s="323"/>
      <c r="ODJ130" s="323"/>
      <c r="ODK130" s="323"/>
      <c r="ODL130" s="323"/>
      <c r="ODM130" s="323"/>
      <c r="ODN130" s="323"/>
      <c r="ODO130" s="323"/>
      <c r="ODP130" s="323"/>
      <c r="ODQ130" s="323"/>
      <c r="ODR130" s="323"/>
      <c r="ODS130" s="323"/>
      <c r="ODT130" s="323"/>
      <c r="ODU130" s="323"/>
      <c r="ODV130" s="323"/>
      <c r="ODW130" s="323"/>
      <c r="ODX130" s="323"/>
      <c r="ODY130" s="323"/>
      <c r="ODZ130" s="323"/>
      <c r="OEA130" s="323"/>
      <c r="OEB130" s="323"/>
      <c r="OEC130" s="323"/>
      <c r="OED130" s="323"/>
      <c r="OEE130" s="323"/>
      <c r="OEF130" s="323"/>
      <c r="OEG130" s="323"/>
      <c r="OEH130" s="323"/>
      <c r="OEI130" s="323"/>
      <c r="OEJ130" s="323"/>
      <c r="OEK130" s="323"/>
      <c r="OEL130" s="323"/>
      <c r="OEM130" s="323"/>
      <c r="OEN130" s="323"/>
      <c r="OEO130" s="323"/>
      <c r="OEP130" s="323"/>
      <c r="OEQ130" s="323"/>
      <c r="OER130" s="323"/>
      <c r="OES130" s="323"/>
      <c r="OET130" s="323"/>
      <c r="OEU130" s="323"/>
      <c r="OEV130" s="323"/>
      <c r="OEW130" s="323"/>
      <c r="OEX130" s="323"/>
      <c r="OEY130" s="323"/>
      <c r="OEZ130" s="323"/>
      <c r="OFA130" s="323"/>
      <c r="OFB130" s="323"/>
      <c r="OFC130" s="323"/>
      <c r="OFD130" s="323"/>
      <c r="OFE130" s="323"/>
      <c r="OFF130" s="323"/>
      <c r="OFG130" s="323"/>
      <c r="OFH130" s="323"/>
      <c r="OFI130" s="323"/>
      <c r="OFJ130" s="323"/>
      <c r="OFK130" s="323"/>
      <c r="OFL130" s="323"/>
      <c r="OFM130" s="323"/>
      <c r="OFN130" s="323"/>
      <c r="OFO130" s="323"/>
      <c r="OFP130" s="323"/>
      <c r="OFQ130" s="323"/>
      <c r="OFR130" s="323"/>
      <c r="OFS130" s="323"/>
      <c r="OFT130" s="323"/>
      <c r="OFU130" s="323"/>
      <c r="OFV130" s="323"/>
      <c r="OFW130" s="323"/>
      <c r="OFX130" s="323"/>
      <c r="OFY130" s="323"/>
      <c r="OFZ130" s="323"/>
      <c r="OGA130" s="323"/>
      <c r="OGB130" s="323"/>
      <c r="OGC130" s="323"/>
      <c r="OGD130" s="323"/>
      <c r="OGE130" s="323"/>
      <c r="OGF130" s="323"/>
      <c r="OGG130" s="323"/>
      <c r="OGH130" s="323"/>
      <c r="OGI130" s="323"/>
      <c r="OGJ130" s="323"/>
      <c r="OGK130" s="323"/>
      <c r="OGL130" s="323"/>
      <c r="OGM130" s="323"/>
      <c r="OGN130" s="323"/>
      <c r="OGO130" s="323"/>
      <c r="OGP130" s="323"/>
      <c r="OGQ130" s="323"/>
      <c r="OGR130" s="323"/>
      <c r="OGS130" s="323"/>
      <c r="OGT130" s="323"/>
      <c r="OGU130" s="323"/>
      <c r="OGV130" s="323"/>
      <c r="OGW130" s="323"/>
      <c r="OGX130" s="323"/>
      <c r="OGY130" s="323"/>
      <c r="OGZ130" s="323"/>
      <c r="OHA130" s="323"/>
      <c r="OHB130" s="323"/>
      <c r="OHC130" s="323"/>
      <c r="OHD130" s="323"/>
      <c r="OHE130" s="323"/>
      <c r="OHF130" s="323"/>
      <c r="OHG130" s="323"/>
      <c r="OHH130" s="323"/>
      <c r="OHI130" s="323"/>
      <c r="OHJ130" s="323"/>
      <c r="OHK130" s="323"/>
      <c r="OHL130" s="323"/>
      <c r="OHM130" s="323"/>
      <c r="OHN130" s="323"/>
      <c r="OHO130" s="323"/>
      <c r="OHP130" s="323"/>
      <c r="OHQ130" s="323"/>
      <c r="OHR130" s="323"/>
      <c r="OHS130" s="323"/>
      <c r="OHT130" s="323"/>
      <c r="OHU130" s="323"/>
      <c r="OHV130" s="323"/>
      <c r="OHW130" s="323"/>
      <c r="OHX130" s="323"/>
      <c r="OHY130" s="323"/>
      <c r="OHZ130" s="323"/>
      <c r="OIA130" s="323"/>
      <c r="OIB130" s="323"/>
      <c r="OIC130" s="323"/>
      <c r="OID130" s="323"/>
      <c r="OIE130" s="323"/>
      <c r="OIF130" s="323"/>
      <c r="OIG130" s="323"/>
      <c r="OIH130" s="323"/>
      <c r="OII130" s="323"/>
      <c r="OIJ130" s="323"/>
      <c r="OIK130" s="323"/>
      <c r="OIL130" s="323"/>
      <c r="OIM130" s="323"/>
      <c r="OIN130" s="323"/>
      <c r="OIO130" s="323"/>
      <c r="OIP130" s="323"/>
      <c r="OIQ130" s="323"/>
      <c r="OIR130" s="323"/>
      <c r="OIS130" s="323"/>
      <c r="OIT130" s="323"/>
      <c r="OIU130" s="323"/>
      <c r="OIV130" s="323"/>
      <c r="OIW130" s="323"/>
      <c r="OIX130" s="323"/>
      <c r="OIY130" s="323"/>
      <c r="OIZ130" s="323"/>
      <c r="OJA130" s="323"/>
      <c r="OJB130" s="323"/>
      <c r="OJC130" s="323"/>
      <c r="OJD130" s="323"/>
      <c r="OJE130" s="323"/>
      <c r="OJF130" s="323"/>
      <c r="OJG130" s="323"/>
      <c r="OJH130" s="323"/>
      <c r="OJI130" s="323"/>
      <c r="OJJ130" s="323"/>
      <c r="OJK130" s="323"/>
      <c r="OJL130" s="323"/>
      <c r="OJM130" s="323"/>
      <c r="OJN130" s="323"/>
      <c r="OJO130" s="323"/>
      <c r="OJP130" s="323"/>
      <c r="OJQ130" s="323"/>
      <c r="OJR130" s="323"/>
      <c r="OJS130" s="323"/>
      <c r="OJT130" s="323"/>
      <c r="OJU130" s="323"/>
      <c r="OJV130" s="323"/>
      <c r="OJW130" s="323"/>
      <c r="OJX130" s="323"/>
      <c r="OJY130" s="323"/>
      <c r="OJZ130" s="323"/>
      <c r="OKA130" s="323"/>
      <c r="OKB130" s="323"/>
      <c r="OKC130" s="323"/>
      <c r="OKD130" s="323"/>
      <c r="OKE130" s="323"/>
      <c r="OKF130" s="323"/>
      <c r="OKG130" s="323"/>
      <c r="OKH130" s="323"/>
      <c r="OKI130" s="323"/>
      <c r="OKJ130" s="323"/>
      <c r="OKK130" s="323"/>
      <c r="OKL130" s="323"/>
      <c r="OKM130" s="323"/>
      <c r="OKN130" s="323"/>
      <c r="OKO130" s="323"/>
      <c r="OKP130" s="323"/>
      <c r="OKQ130" s="323"/>
      <c r="OKR130" s="323"/>
      <c r="OKS130" s="323"/>
      <c r="OKT130" s="323"/>
      <c r="OKU130" s="323"/>
      <c r="OKV130" s="323"/>
      <c r="OKW130" s="323"/>
      <c r="OKX130" s="323"/>
      <c r="OKY130" s="323"/>
      <c r="OKZ130" s="323"/>
      <c r="OLA130" s="323"/>
      <c r="OLB130" s="323"/>
      <c r="OLC130" s="323"/>
      <c r="OLD130" s="323"/>
      <c r="OLE130" s="323"/>
      <c r="OLF130" s="323"/>
      <c r="OLG130" s="323"/>
      <c r="OLH130" s="323"/>
      <c r="OLI130" s="323"/>
      <c r="OLJ130" s="323"/>
      <c r="OLK130" s="323"/>
      <c r="OLL130" s="323"/>
      <c r="OLM130" s="323"/>
      <c r="OLN130" s="323"/>
      <c r="OLO130" s="323"/>
      <c r="OLP130" s="323"/>
      <c r="OLQ130" s="323"/>
      <c r="OLR130" s="323"/>
      <c r="OLS130" s="323"/>
      <c r="OLT130" s="323"/>
      <c r="OLU130" s="323"/>
      <c r="OLV130" s="323"/>
      <c r="OLW130" s="323"/>
      <c r="OLX130" s="323"/>
      <c r="OLY130" s="323"/>
      <c r="OLZ130" s="323"/>
      <c r="OMA130" s="323"/>
      <c r="OMB130" s="323"/>
      <c r="OMC130" s="323"/>
      <c r="OMD130" s="323"/>
      <c r="OME130" s="323"/>
      <c r="OMF130" s="323"/>
      <c r="OMG130" s="323"/>
      <c r="OMH130" s="323"/>
      <c r="OMI130" s="323"/>
      <c r="OMJ130" s="323"/>
      <c r="OMK130" s="323"/>
      <c r="OML130" s="323"/>
      <c r="OMM130" s="323"/>
      <c r="OMN130" s="323"/>
      <c r="OMO130" s="323"/>
      <c r="OMP130" s="323"/>
      <c r="OMQ130" s="323"/>
      <c r="OMR130" s="323"/>
      <c r="OMS130" s="323"/>
      <c r="OMT130" s="323"/>
      <c r="OMU130" s="323"/>
      <c r="OMV130" s="323"/>
      <c r="OMW130" s="323"/>
      <c r="OMX130" s="323"/>
      <c r="OMY130" s="323"/>
      <c r="OMZ130" s="323"/>
      <c r="ONA130" s="323"/>
      <c r="ONB130" s="323"/>
      <c r="ONC130" s="323"/>
      <c r="OND130" s="323"/>
      <c r="ONE130" s="323"/>
      <c r="ONF130" s="323"/>
      <c r="ONG130" s="323"/>
      <c r="ONH130" s="323"/>
      <c r="ONI130" s="323"/>
      <c r="ONJ130" s="323"/>
      <c r="ONK130" s="323"/>
      <c r="ONL130" s="323"/>
      <c r="ONM130" s="323"/>
      <c r="ONN130" s="323"/>
      <c r="ONO130" s="323"/>
      <c r="ONP130" s="323"/>
      <c r="ONQ130" s="323"/>
      <c r="ONR130" s="323"/>
      <c r="ONS130" s="323"/>
      <c r="ONT130" s="323"/>
      <c r="ONU130" s="323"/>
      <c r="ONV130" s="323"/>
      <c r="ONW130" s="323"/>
      <c r="ONX130" s="323"/>
      <c r="ONY130" s="323"/>
      <c r="ONZ130" s="323"/>
      <c r="OOA130" s="323"/>
      <c r="OOB130" s="323"/>
      <c r="OOC130" s="323"/>
      <c r="OOD130" s="323"/>
      <c r="OOE130" s="323"/>
      <c r="OOF130" s="323"/>
      <c r="OOG130" s="323"/>
      <c r="OOH130" s="323"/>
      <c r="OOI130" s="323"/>
      <c r="OOJ130" s="323"/>
      <c r="OOK130" s="323"/>
      <c r="OOL130" s="323"/>
      <c r="OOM130" s="323"/>
      <c r="OON130" s="323"/>
      <c r="OOO130" s="323"/>
      <c r="OOP130" s="323"/>
      <c r="OOQ130" s="323"/>
      <c r="OOR130" s="323"/>
      <c r="OOS130" s="323"/>
      <c r="OOT130" s="323"/>
      <c r="OOU130" s="323"/>
      <c r="OOV130" s="323"/>
      <c r="OOW130" s="323"/>
      <c r="OOX130" s="323"/>
      <c r="OOY130" s="323"/>
      <c r="OOZ130" s="323"/>
      <c r="OPA130" s="323"/>
      <c r="OPB130" s="323"/>
      <c r="OPC130" s="323"/>
      <c r="OPD130" s="323"/>
      <c r="OPE130" s="323"/>
      <c r="OPF130" s="323"/>
      <c r="OPG130" s="323"/>
      <c r="OPH130" s="323"/>
      <c r="OPI130" s="323"/>
      <c r="OPJ130" s="323"/>
      <c r="OPK130" s="323"/>
      <c r="OPL130" s="323"/>
      <c r="OPM130" s="323"/>
      <c r="OPN130" s="323"/>
      <c r="OPO130" s="323"/>
      <c r="OPP130" s="323"/>
      <c r="OPQ130" s="323"/>
      <c r="OPR130" s="323"/>
      <c r="OPS130" s="323"/>
      <c r="OPT130" s="323"/>
      <c r="OPU130" s="323"/>
      <c r="OPV130" s="323"/>
      <c r="OPW130" s="323"/>
      <c r="OPX130" s="323"/>
      <c r="OPY130" s="323"/>
      <c r="OPZ130" s="323"/>
      <c r="OQA130" s="323"/>
      <c r="OQB130" s="323"/>
      <c r="OQC130" s="323"/>
      <c r="OQD130" s="323"/>
      <c r="OQE130" s="323"/>
      <c r="OQF130" s="323"/>
      <c r="OQG130" s="323"/>
      <c r="OQH130" s="323"/>
      <c r="OQI130" s="323"/>
      <c r="OQJ130" s="323"/>
      <c r="OQK130" s="323"/>
      <c r="OQL130" s="323"/>
      <c r="OQM130" s="323"/>
      <c r="OQN130" s="323"/>
      <c r="OQO130" s="323"/>
      <c r="OQP130" s="323"/>
      <c r="OQQ130" s="323"/>
      <c r="OQR130" s="323"/>
      <c r="OQS130" s="323"/>
      <c r="OQT130" s="323"/>
      <c r="OQU130" s="323"/>
      <c r="OQV130" s="323"/>
      <c r="OQW130" s="323"/>
      <c r="OQX130" s="323"/>
      <c r="OQY130" s="323"/>
      <c r="OQZ130" s="323"/>
      <c r="ORA130" s="323"/>
      <c r="ORB130" s="323"/>
      <c r="ORC130" s="323"/>
      <c r="ORD130" s="323"/>
      <c r="ORE130" s="323"/>
      <c r="ORF130" s="323"/>
      <c r="ORG130" s="323"/>
      <c r="ORH130" s="323"/>
      <c r="ORI130" s="323"/>
      <c r="ORJ130" s="323"/>
      <c r="ORK130" s="323"/>
      <c r="ORL130" s="323"/>
      <c r="ORM130" s="323"/>
      <c r="ORN130" s="323"/>
      <c r="ORO130" s="323"/>
      <c r="ORP130" s="323"/>
      <c r="ORQ130" s="323"/>
      <c r="ORR130" s="323"/>
      <c r="ORS130" s="323"/>
      <c r="ORT130" s="323"/>
      <c r="ORU130" s="323"/>
      <c r="ORV130" s="323"/>
      <c r="ORW130" s="323"/>
      <c r="ORX130" s="323"/>
      <c r="ORY130" s="323"/>
      <c r="ORZ130" s="323"/>
      <c r="OSA130" s="323"/>
      <c r="OSB130" s="323"/>
      <c r="OSC130" s="323"/>
      <c r="OSD130" s="323"/>
      <c r="OSE130" s="323"/>
      <c r="OSF130" s="323"/>
      <c r="OSG130" s="323"/>
      <c r="OSH130" s="323"/>
      <c r="OSI130" s="323"/>
      <c r="OSJ130" s="323"/>
      <c r="OSK130" s="323"/>
      <c r="OSL130" s="323"/>
      <c r="OSM130" s="323"/>
      <c r="OSN130" s="323"/>
      <c r="OSO130" s="323"/>
      <c r="OSP130" s="323"/>
      <c r="OSQ130" s="323"/>
      <c r="OSR130" s="323"/>
      <c r="OSS130" s="323"/>
      <c r="OST130" s="323"/>
      <c r="OSU130" s="323"/>
      <c r="OSV130" s="323"/>
      <c r="OSW130" s="323"/>
      <c r="OSX130" s="323"/>
      <c r="OSY130" s="323"/>
      <c r="OSZ130" s="323"/>
      <c r="OTA130" s="323"/>
      <c r="OTB130" s="323"/>
      <c r="OTC130" s="323"/>
      <c r="OTD130" s="323"/>
      <c r="OTE130" s="323"/>
      <c r="OTF130" s="323"/>
      <c r="OTG130" s="323"/>
      <c r="OTH130" s="323"/>
      <c r="OTI130" s="323"/>
      <c r="OTJ130" s="323"/>
      <c r="OTK130" s="323"/>
      <c r="OTL130" s="323"/>
      <c r="OTM130" s="323"/>
      <c r="OTN130" s="323"/>
      <c r="OTO130" s="323"/>
      <c r="OTP130" s="323"/>
      <c r="OTQ130" s="323"/>
      <c r="OTR130" s="323"/>
      <c r="OTS130" s="323"/>
      <c r="OTT130" s="323"/>
      <c r="OTU130" s="323"/>
      <c r="OTV130" s="323"/>
      <c r="OTW130" s="323"/>
      <c r="OTX130" s="323"/>
      <c r="OTY130" s="323"/>
      <c r="OTZ130" s="323"/>
      <c r="OUA130" s="323"/>
      <c r="OUB130" s="323"/>
      <c r="OUC130" s="323"/>
      <c r="OUD130" s="323"/>
      <c r="OUE130" s="323"/>
      <c r="OUF130" s="323"/>
      <c r="OUG130" s="323"/>
      <c r="OUH130" s="323"/>
      <c r="OUI130" s="323"/>
      <c r="OUJ130" s="323"/>
      <c r="OUK130" s="323"/>
      <c r="OUL130" s="323"/>
      <c r="OUM130" s="323"/>
      <c r="OUN130" s="323"/>
      <c r="OUO130" s="323"/>
      <c r="OUP130" s="323"/>
      <c r="OUQ130" s="323"/>
      <c r="OUR130" s="323"/>
      <c r="OUS130" s="323"/>
      <c r="OUT130" s="323"/>
      <c r="OUU130" s="323"/>
      <c r="OUV130" s="323"/>
      <c r="OUW130" s="323"/>
      <c r="OUX130" s="323"/>
      <c r="OUY130" s="323"/>
      <c r="OUZ130" s="323"/>
      <c r="OVA130" s="323"/>
      <c r="OVB130" s="323"/>
      <c r="OVC130" s="323"/>
      <c r="OVD130" s="323"/>
      <c r="OVE130" s="323"/>
      <c r="OVF130" s="323"/>
      <c r="OVG130" s="323"/>
      <c r="OVH130" s="323"/>
      <c r="OVI130" s="323"/>
      <c r="OVJ130" s="323"/>
      <c r="OVK130" s="323"/>
      <c r="OVL130" s="323"/>
      <c r="OVM130" s="323"/>
      <c r="OVN130" s="323"/>
      <c r="OVO130" s="323"/>
      <c r="OVP130" s="323"/>
      <c r="OVQ130" s="323"/>
      <c r="OVR130" s="323"/>
      <c r="OVS130" s="323"/>
      <c r="OVT130" s="323"/>
      <c r="OVU130" s="323"/>
      <c r="OVV130" s="323"/>
      <c r="OVW130" s="323"/>
      <c r="OVX130" s="323"/>
      <c r="OVY130" s="323"/>
      <c r="OVZ130" s="323"/>
      <c r="OWA130" s="323"/>
      <c r="OWB130" s="323"/>
      <c r="OWC130" s="323"/>
      <c r="OWD130" s="323"/>
      <c r="OWE130" s="323"/>
      <c r="OWF130" s="323"/>
      <c r="OWG130" s="323"/>
      <c r="OWH130" s="323"/>
      <c r="OWI130" s="323"/>
      <c r="OWJ130" s="323"/>
      <c r="OWK130" s="323"/>
      <c r="OWL130" s="323"/>
      <c r="OWM130" s="323"/>
      <c r="OWN130" s="323"/>
      <c r="OWO130" s="323"/>
      <c r="OWP130" s="323"/>
      <c r="OWQ130" s="323"/>
      <c r="OWR130" s="323"/>
      <c r="OWS130" s="323"/>
      <c r="OWT130" s="323"/>
      <c r="OWU130" s="323"/>
      <c r="OWV130" s="323"/>
      <c r="OWW130" s="323"/>
      <c r="OWX130" s="323"/>
      <c r="OWY130" s="323"/>
      <c r="OWZ130" s="323"/>
      <c r="OXA130" s="323"/>
      <c r="OXB130" s="323"/>
      <c r="OXC130" s="323"/>
      <c r="OXD130" s="323"/>
      <c r="OXE130" s="323"/>
      <c r="OXF130" s="323"/>
      <c r="OXG130" s="323"/>
      <c r="OXH130" s="323"/>
      <c r="OXI130" s="323"/>
      <c r="OXJ130" s="323"/>
      <c r="OXK130" s="323"/>
      <c r="OXL130" s="323"/>
      <c r="OXM130" s="323"/>
      <c r="OXN130" s="323"/>
      <c r="OXO130" s="323"/>
      <c r="OXP130" s="323"/>
      <c r="OXQ130" s="323"/>
      <c r="OXR130" s="323"/>
      <c r="OXS130" s="323"/>
      <c r="OXT130" s="323"/>
      <c r="OXU130" s="323"/>
      <c r="OXV130" s="323"/>
      <c r="OXW130" s="323"/>
      <c r="OXX130" s="323"/>
      <c r="OXY130" s="323"/>
      <c r="OXZ130" s="323"/>
      <c r="OYA130" s="323"/>
      <c r="OYB130" s="323"/>
      <c r="OYC130" s="323"/>
      <c r="OYD130" s="323"/>
      <c r="OYE130" s="323"/>
      <c r="OYF130" s="323"/>
      <c r="OYG130" s="323"/>
      <c r="OYH130" s="323"/>
      <c r="OYI130" s="323"/>
      <c r="OYJ130" s="323"/>
      <c r="OYK130" s="323"/>
      <c r="OYL130" s="323"/>
      <c r="OYM130" s="323"/>
      <c r="OYN130" s="323"/>
      <c r="OYO130" s="323"/>
      <c r="OYP130" s="323"/>
      <c r="OYQ130" s="323"/>
      <c r="OYR130" s="323"/>
      <c r="OYS130" s="323"/>
      <c r="OYT130" s="323"/>
      <c r="OYU130" s="323"/>
      <c r="OYV130" s="323"/>
      <c r="OYW130" s="323"/>
      <c r="OYX130" s="323"/>
      <c r="OYY130" s="323"/>
      <c r="OYZ130" s="323"/>
      <c r="OZA130" s="323"/>
      <c r="OZB130" s="323"/>
      <c r="OZC130" s="323"/>
      <c r="OZD130" s="323"/>
      <c r="OZE130" s="323"/>
      <c r="OZF130" s="323"/>
      <c r="OZG130" s="323"/>
      <c r="OZH130" s="323"/>
      <c r="OZI130" s="323"/>
      <c r="OZJ130" s="323"/>
      <c r="OZK130" s="323"/>
      <c r="OZL130" s="323"/>
      <c r="OZM130" s="323"/>
      <c r="OZN130" s="323"/>
      <c r="OZO130" s="323"/>
      <c r="OZP130" s="323"/>
      <c r="OZQ130" s="323"/>
      <c r="OZR130" s="323"/>
      <c r="OZS130" s="323"/>
      <c r="OZT130" s="323"/>
      <c r="OZU130" s="323"/>
      <c r="OZV130" s="323"/>
      <c r="OZW130" s="323"/>
      <c r="OZX130" s="323"/>
      <c r="OZY130" s="323"/>
      <c r="OZZ130" s="323"/>
      <c r="PAA130" s="323"/>
      <c r="PAB130" s="323"/>
      <c r="PAC130" s="323"/>
      <c r="PAD130" s="323"/>
      <c r="PAE130" s="323"/>
      <c r="PAF130" s="323"/>
      <c r="PAG130" s="323"/>
      <c r="PAH130" s="323"/>
      <c r="PAI130" s="323"/>
      <c r="PAJ130" s="323"/>
      <c r="PAK130" s="323"/>
      <c r="PAL130" s="323"/>
      <c r="PAM130" s="323"/>
      <c r="PAN130" s="323"/>
      <c r="PAO130" s="323"/>
      <c r="PAP130" s="323"/>
      <c r="PAQ130" s="323"/>
      <c r="PAR130" s="323"/>
      <c r="PAS130" s="323"/>
      <c r="PAT130" s="323"/>
      <c r="PAU130" s="323"/>
      <c r="PAV130" s="323"/>
      <c r="PAW130" s="323"/>
      <c r="PAX130" s="323"/>
      <c r="PAY130" s="323"/>
      <c r="PAZ130" s="323"/>
      <c r="PBA130" s="323"/>
      <c r="PBB130" s="323"/>
      <c r="PBC130" s="323"/>
      <c r="PBD130" s="323"/>
      <c r="PBE130" s="323"/>
      <c r="PBF130" s="323"/>
      <c r="PBG130" s="323"/>
      <c r="PBH130" s="323"/>
      <c r="PBI130" s="323"/>
      <c r="PBJ130" s="323"/>
      <c r="PBK130" s="323"/>
      <c r="PBL130" s="323"/>
      <c r="PBM130" s="323"/>
      <c r="PBN130" s="323"/>
      <c r="PBO130" s="323"/>
      <c r="PBP130" s="323"/>
      <c r="PBQ130" s="323"/>
      <c r="PBR130" s="323"/>
      <c r="PBS130" s="323"/>
      <c r="PBT130" s="323"/>
      <c r="PBU130" s="323"/>
      <c r="PBV130" s="323"/>
      <c r="PBW130" s="323"/>
      <c r="PBX130" s="323"/>
      <c r="PBY130" s="323"/>
      <c r="PBZ130" s="323"/>
      <c r="PCA130" s="323"/>
      <c r="PCB130" s="323"/>
      <c r="PCC130" s="323"/>
      <c r="PCD130" s="323"/>
      <c r="PCE130" s="323"/>
      <c r="PCF130" s="323"/>
      <c r="PCG130" s="323"/>
      <c r="PCH130" s="323"/>
      <c r="PCI130" s="323"/>
      <c r="PCJ130" s="323"/>
      <c r="PCK130" s="323"/>
      <c r="PCL130" s="323"/>
      <c r="PCM130" s="323"/>
      <c r="PCN130" s="323"/>
      <c r="PCO130" s="323"/>
      <c r="PCP130" s="323"/>
      <c r="PCQ130" s="323"/>
      <c r="PCR130" s="323"/>
      <c r="PCS130" s="323"/>
      <c r="PCT130" s="323"/>
      <c r="PCU130" s="323"/>
      <c r="PCV130" s="323"/>
      <c r="PCW130" s="323"/>
      <c r="PCX130" s="323"/>
      <c r="PCY130" s="323"/>
      <c r="PCZ130" s="323"/>
      <c r="PDA130" s="323"/>
      <c r="PDB130" s="323"/>
      <c r="PDC130" s="323"/>
      <c r="PDD130" s="323"/>
      <c r="PDE130" s="323"/>
      <c r="PDF130" s="323"/>
      <c r="PDG130" s="323"/>
      <c r="PDH130" s="323"/>
      <c r="PDI130" s="323"/>
      <c r="PDJ130" s="323"/>
      <c r="PDK130" s="323"/>
      <c r="PDL130" s="323"/>
      <c r="PDM130" s="323"/>
      <c r="PDN130" s="323"/>
      <c r="PDO130" s="323"/>
      <c r="PDP130" s="323"/>
      <c r="PDQ130" s="323"/>
      <c r="PDR130" s="323"/>
      <c r="PDS130" s="323"/>
      <c r="PDT130" s="323"/>
      <c r="PDU130" s="323"/>
      <c r="PDV130" s="323"/>
      <c r="PDW130" s="323"/>
      <c r="PDX130" s="323"/>
      <c r="PDY130" s="323"/>
      <c r="PDZ130" s="323"/>
      <c r="PEA130" s="323"/>
      <c r="PEB130" s="323"/>
      <c r="PEC130" s="323"/>
      <c r="PED130" s="323"/>
      <c r="PEE130" s="323"/>
      <c r="PEF130" s="323"/>
      <c r="PEG130" s="323"/>
      <c r="PEH130" s="323"/>
      <c r="PEI130" s="323"/>
      <c r="PEJ130" s="323"/>
      <c r="PEK130" s="323"/>
      <c r="PEL130" s="323"/>
      <c r="PEM130" s="323"/>
      <c r="PEN130" s="323"/>
      <c r="PEO130" s="323"/>
      <c r="PEP130" s="323"/>
      <c r="PEQ130" s="323"/>
      <c r="PER130" s="323"/>
      <c r="PES130" s="323"/>
      <c r="PET130" s="323"/>
      <c r="PEU130" s="323"/>
      <c r="PEV130" s="323"/>
      <c r="PEW130" s="323"/>
      <c r="PEX130" s="323"/>
      <c r="PEY130" s="323"/>
      <c r="PEZ130" s="323"/>
      <c r="PFA130" s="323"/>
      <c r="PFB130" s="323"/>
      <c r="PFC130" s="323"/>
      <c r="PFD130" s="323"/>
      <c r="PFE130" s="323"/>
      <c r="PFF130" s="323"/>
      <c r="PFG130" s="323"/>
      <c r="PFH130" s="323"/>
      <c r="PFI130" s="323"/>
      <c r="PFJ130" s="323"/>
      <c r="PFK130" s="323"/>
      <c r="PFL130" s="323"/>
      <c r="PFM130" s="323"/>
      <c r="PFN130" s="323"/>
      <c r="PFO130" s="323"/>
      <c r="PFP130" s="323"/>
      <c r="PFQ130" s="323"/>
      <c r="PFR130" s="323"/>
      <c r="PFS130" s="323"/>
      <c r="PFT130" s="323"/>
      <c r="PFU130" s="323"/>
      <c r="PFV130" s="323"/>
      <c r="PFW130" s="323"/>
      <c r="PFX130" s="323"/>
      <c r="PFY130" s="323"/>
      <c r="PFZ130" s="323"/>
      <c r="PGA130" s="323"/>
      <c r="PGB130" s="323"/>
      <c r="PGC130" s="323"/>
      <c r="PGD130" s="323"/>
      <c r="PGE130" s="323"/>
      <c r="PGF130" s="323"/>
      <c r="PGG130" s="323"/>
      <c r="PGH130" s="323"/>
      <c r="PGI130" s="323"/>
      <c r="PGJ130" s="323"/>
      <c r="PGK130" s="323"/>
      <c r="PGL130" s="323"/>
      <c r="PGM130" s="323"/>
      <c r="PGN130" s="323"/>
      <c r="PGO130" s="323"/>
      <c r="PGP130" s="323"/>
      <c r="PGQ130" s="323"/>
      <c r="PGR130" s="323"/>
      <c r="PGS130" s="323"/>
      <c r="PGT130" s="323"/>
      <c r="PGU130" s="323"/>
      <c r="PGV130" s="323"/>
      <c r="PGW130" s="323"/>
      <c r="PGX130" s="323"/>
      <c r="PGY130" s="323"/>
      <c r="PGZ130" s="323"/>
      <c r="PHA130" s="323"/>
      <c r="PHB130" s="323"/>
      <c r="PHC130" s="323"/>
      <c r="PHD130" s="323"/>
      <c r="PHE130" s="323"/>
      <c r="PHF130" s="323"/>
      <c r="PHG130" s="323"/>
      <c r="PHH130" s="323"/>
      <c r="PHI130" s="323"/>
      <c r="PHJ130" s="323"/>
      <c r="PHK130" s="323"/>
      <c r="PHL130" s="323"/>
      <c r="PHM130" s="323"/>
      <c r="PHN130" s="323"/>
      <c r="PHO130" s="323"/>
      <c r="PHP130" s="323"/>
      <c r="PHQ130" s="323"/>
      <c r="PHR130" s="323"/>
      <c r="PHS130" s="323"/>
      <c r="PHT130" s="323"/>
      <c r="PHU130" s="323"/>
      <c r="PHV130" s="323"/>
      <c r="PHW130" s="323"/>
      <c r="PHX130" s="323"/>
      <c r="PHY130" s="323"/>
      <c r="PHZ130" s="323"/>
      <c r="PIA130" s="323"/>
      <c r="PIB130" s="323"/>
      <c r="PIC130" s="323"/>
      <c r="PID130" s="323"/>
      <c r="PIE130" s="323"/>
      <c r="PIF130" s="323"/>
      <c r="PIG130" s="323"/>
      <c r="PIH130" s="323"/>
      <c r="PII130" s="323"/>
      <c r="PIJ130" s="323"/>
      <c r="PIK130" s="323"/>
      <c r="PIL130" s="323"/>
      <c r="PIM130" s="323"/>
      <c r="PIN130" s="323"/>
      <c r="PIO130" s="323"/>
      <c r="PIP130" s="323"/>
      <c r="PIQ130" s="323"/>
      <c r="PIR130" s="323"/>
      <c r="PIS130" s="323"/>
      <c r="PIT130" s="323"/>
      <c r="PIU130" s="323"/>
      <c r="PIV130" s="323"/>
      <c r="PIW130" s="323"/>
      <c r="PIX130" s="323"/>
      <c r="PIY130" s="323"/>
      <c r="PIZ130" s="323"/>
      <c r="PJA130" s="323"/>
      <c r="PJB130" s="323"/>
      <c r="PJC130" s="323"/>
      <c r="PJD130" s="323"/>
      <c r="PJE130" s="323"/>
      <c r="PJF130" s="323"/>
      <c r="PJG130" s="323"/>
      <c r="PJH130" s="323"/>
      <c r="PJI130" s="323"/>
      <c r="PJJ130" s="323"/>
      <c r="PJK130" s="323"/>
      <c r="PJL130" s="323"/>
      <c r="PJM130" s="323"/>
      <c r="PJN130" s="323"/>
      <c r="PJO130" s="323"/>
      <c r="PJP130" s="323"/>
      <c r="PJQ130" s="323"/>
      <c r="PJR130" s="323"/>
      <c r="PJS130" s="323"/>
      <c r="PJT130" s="323"/>
      <c r="PJU130" s="323"/>
      <c r="PJV130" s="323"/>
      <c r="PJW130" s="323"/>
      <c r="PJX130" s="323"/>
      <c r="PJY130" s="323"/>
      <c r="PJZ130" s="323"/>
      <c r="PKA130" s="323"/>
      <c r="PKB130" s="323"/>
      <c r="PKC130" s="323"/>
      <c r="PKD130" s="323"/>
      <c r="PKE130" s="323"/>
      <c r="PKF130" s="323"/>
      <c r="PKG130" s="323"/>
      <c r="PKH130" s="323"/>
      <c r="PKI130" s="323"/>
      <c r="PKJ130" s="323"/>
      <c r="PKK130" s="323"/>
      <c r="PKL130" s="323"/>
      <c r="PKM130" s="323"/>
      <c r="PKN130" s="323"/>
      <c r="PKO130" s="323"/>
      <c r="PKP130" s="323"/>
      <c r="PKQ130" s="323"/>
      <c r="PKR130" s="323"/>
      <c r="PKS130" s="323"/>
      <c r="PKT130" s="323"/>
      <c r="PKU130" s="323"/>
      <c r="PKV130" s="323"/>
      <c r="PKW130" s="323"/>
      <c r="PKX130" s="323"/>
      <c r="PKY130" s="323"/>
      <c r="PKZ130" s="323"/>
      <c r="PLA130" s="323"/>
      <c r="PLB130" s="323"/>
      <c r="PLC130" s="323"/>
      <c r="PLD130" s="323"/>
      <c r="PLE130" s="323"/>
      <c r="PLF130" s="323"/>
      <c r="PLG130" s="323"/>
      <c r="PLH130" s="323"/>
      <c r="PLI130" s="323"/>
      <c r="PLJ130" s="323"/>
      <c r="PLK130" s="323"/>
      <c r="PLL130" s="323"/>
      <c r="PLM130" s="323"/>
      <c r="PLN130" s="323"/>
      <c r="PLO130" s="323"/>
      <c r="PLP130" s="323"/>
      <c r="PLQ130" s="323"/>
      <c r="PLR130" s="323"/>
      <c r="PLS130" s="323"/>
      <c r="PLT130" s="323"/>
      <c r="PLU130" s="323"/>
      <c r="PLV130" s="323"/>
      <c r="PLW130" s="323"/>
      <c r="PLX130" s="323"/>
      <c r="PLY130" s="323"/>
      <c r="PLZ130" s="323"/>
      <c r="PMA130" s="323"/>
      <c r="PMB130" s="323"/>
      <c r="PMC130" s="323"/>
      <c r="PMD130" s="323"/>
      <c r="PME130" s="323"/>
      <c r="PMF130" s="323"/>
      <c r="PMG130" s="323"/>
      <c r="PMH130" s="323"/>
      <c r="PMI130" s="323"/>
      <c r="PMJ130" s="323"/>
      <c r="PMK130" s="323"/>
      <c r="PML130" s="323"/>
      <c r="PMM130" s="323"/>
      <c r="PMN130" s="323"/>
      <c r="PMO130" s="323"/>
      <c r="PMP130" s="323"/>
      <c r="PMQ130" s="323"/>
      <c r="PMR130" s="323"/>
      <c r="PMS130" s="323"/>
      <c r="PMT130" s="323"/>
      <c r="PMU130" s="323"/>
      <c r="PMV130" s="323"/>
      <c r="PMW130" s="323"/>
      <c r="PMX130" s="323"/>
      <c r="PMY130" s="323"/>
      <c r="PMZ130" s="323"/>
      <c r="PNA130" s="323"/>
      <c r="PNB130" s="323"/>
      <c r="PNC130" s="323"/>
      <c r="PND130" s="323"/>
      <c r="PNE130" s="323"/>
      <c r="PNF130" s="323"/>
      <c r="PNG130" s="323"/>
      <c r="PNH130" s="323"/>
      <c r="PNI130" s="323"/>
      <c r="PNJ130" s="323"/>
      <c r="PNK130" s="323"/>
      <c r="PNL130" s="323"/>
      <c r="PNM130" s="323"/>
      <c r="PNN130" s="323"/>
      <c r="PNO130" s="323"/>
      <c r="PNP130" s="323"/>
      <c r="PNQ130" s="323"/>
      <c r="PNR130" s="323"/>
      <c r="PNS130" s="323"/>
      <c r="PNT130" s="323"/>
      <c r="PNU130" s="323"/>
      <c r="PNV130" s="323"/>
      <c r="PNW130" s="323"/>
      <c r="PNX130" s="323"/>
      <c r="PNY130" s="323"/>
      <c r="PNZ130" s="323"/>
      <c r="POA130" s="323"/>
      <c r="POB130" s="323"/>
      <c r="POC130" s="323"/>
      <c r="POD130" s="323"/>
      <c r="POE130" s="323"/>
      <c r="POF130" s="323"/>
      <c r="POG130" s="323"/>
      <c r="POH130" s="323"/>
      <c r="POI130" s="323"/>
      <c r="POJ130" s="323"/>
      <c r="POK130" s="323"/>
      <c r="POL130" s="323"/>
      <c r="POM130" s="323"/>
      <c r="PON130" s="323"/>
      <c r="POO130" s="323"/>
      <c r="POP130" s="323"/>
      <c r="POQ130" s="323"/>
      <c r="POR130" s="323"/>
      <c r="POS130" s="323"/>
      <c r="POT130" s="323"/>
      <c r="POU130" s="323"/>
      <c r="POV130" s="323"/>
      <c r="POW130" s="323"/>
      <c r="POX130" s="323"/>
      <c r="POY130" s="323"/>
      <c r="POZ130" s="323"/>
      <c r="PPA130" s="323"/>
      <c r="PPB130" s="323"/>
      <c r="PPC130" s="323"/>
      <c r="PPD130" s="323"/>
      <c r="PPE130" s="323"/>
      <c r="PPF130" s="323"/>
      <c r="PPG130" s="323"/>
      <c r="PPH130" s="323"/>
      <c r="PPI130" s="323"/>
      <c r="PPJ130" s="323"/>
      <c r="PPK130" s="323"/>
      <c r="PPL130" s="323"/>
      <c r="PPM130" s="323"/>
      <c r="PPN130" s="323"/>
      <c r="PPO130" s="323"/>
      <c r="PPP130" s="323"/>
      <c r="PPQ130" s="323"/>
      <c r="PPR130" s="323"/>
      <c r="PPS130" s="323"/>
      <c r="PPT130" s="323"/>
      <c r="PPU130" s="323"/>
      <c r="PPV130" s="323"/>
      <c r="PPW130" s="323"/>
      <c r="PPX130" s="323"/>
      <c r="PPY130" s="323"/>
      <c r="PPZ130" s="323"/>
      <c r="PQA130" s="323"/>
      <c r="PQB130" s="323"/>
      <c r="PQC130" s="323"/>
      <c r="PQD130" s="323"/>
      <c r="PQE130" s="323"/>
      <c r="PQF130" s="323"/>
      <c r="PQG130" s="323"/>
      <c r="PQH130" s="323"/>
      <c r="PQI130" s="323"/>
      <c r="PQJ130" s="323"/>
      <c r="PQK130" s="323"/>
      <c r="PQL130" s="323"/>
      <c r="PQM130" s="323"/>
      <c r="PQN130" s="323"/>
      <c r="PQO130" s="323"/>
      <c r="PQP130" s="323"/>
      <c r="PQQ130" s="323"/>
      <c r="PQR130" s="323"/>
      <c r="PQS130" s="323"/>
      <c r="PQT130" s="323"/>
      <c r="PQU130" s="323"/>
      <c r="PQV130" s="323"/>
      <c r="PQW130" s="323"/>
      <c r="PQX130" s="323"/>
      <c r="PQY130" s="323"/>
      <c r="PQZ130" s="323"/>
      <c r="PRA130" s="323"/>
      <c r="PRB130" s="323"/>
      <c r="PRC130" s="323"/>
      <c r="PRD130" s="323"/>
      <c r="PRE130" s="323"/>
      <c r="PRF130" s="323"/>
      <c r="PRG130" s="323"/>
      <c r="PRH130" s="323"/>
      <c r="PRI130" s="323"/>
      <c r="PRJ130" s="323"/>
      <c r="PRK130" s="323"/>
      <c r="PRL130" s="323"/>
      <c r="PRM130" s="323"/>
      <c r="PRN130" s="323"/>
      <c r="PRO130" s="323"/>
      <c r="PRP130" s="323"/>
      <c r="PRQ130" s="323"/>
      <c r="PRR130" s="323"/>
      <c r="PRS130" s="323"/>
      <c r="PRT130" s="323"/>
      <c r="PRU130" s="323"/>
      <c r="PRV130" s="323"/>
      <c r="PRW130" s="323"/>
      <c r="PRX130" s="323"/>
      <c r="PRY130" s="323"/>
      <c r="PRZ130" s="323"/>
      <c r="PSA130" s="323"/>
      <c r="PSB130" s="323"/>
      <c r="PSC130" s="323"/>
      <c r="PSD130" s="323"/>
      <c r="PSE130" s="323"/>
      <c r="PSF130" s="323"/>
      <c r="PSG130" s="323"/>
      <c r="PSH130" s="323"/>
      <c r="PSI130" s="323"/>
      <c r="PSJ130" s="323"/>
      <c r="PSK130" s="323"/>
      <c r="PSL130" s="323"/>
      <c r="PSM130" s="323"/>
      <c r="PSN130" s="323"/>
      <c r="PSO130" s="323"/>
      <c r="PSP130" s="323"/>
      <c r="PSQ130" s="323"/>
      <c r="PSR130" s="323"/>
      <c r="PSS130" s="323"/>
      <c r="PST130" s="323"/>
      <c r="PSU130" s="323"/>
      <c r="PSV130" s="323"/>
      <c r="PSW130" s="323"/>
      <c r="PSX130" s="323"/>
      <c r="PSY130" s="323"/>
      <c r="PSZ130" s="323"/>
      <c r="PTA130" s="323"/>
      <c r="PTB130" s="323"/>
      <c r="PTC130" s="323"/>
      <c r="PTD130" s="323"/>
      <c r="PTE130" s="323"/>
      <c r="PTF130" s="323"/>
      <c r="PTG130" s="323"/>
      <c r="PTH130" s="323"/>
      <c r="PTI130" s="323"/>
      <c r="PTJ130" s="323"/>
      <c r="PTK130" s="323"/>
      <c r="PTL130" s="323"/>
      <c r="PTM130" s="323"/>
      <c r="PTN130" s="323"/>
      <c r="PTO130" s="323"/>
      <c r="PTP130" s="323"/>
      <c r="PTQ130" s="323"/>
      <c r="PTR130" s="323"/>
      <c r="PTS130" s="323"/>
      <c r="PTT130" s="323"/>
      <c r="PTU130" s="323"/>
      <c r="PTV130" s="323"/>
      <c r="PTW130" s="323"/>
      <c r="PTX130" s="323"/>
      <c r="PTY130" s="323"/>
      <c r="PTZ130" s="323"/>
      <c r="PUA130" s="323"/>
      <c r="PUB130" s="323"/>
      <c r="PUC130" s="323"/>
      <c r="PUD130" s="323"/>
      <c r="PUE130" s="323"/>
      <c r="PUF130" s="323"/>
      <c r="PUG130" s="323"/>
      <c r="PUH130" s="323"/>
      <c r="PUI130" s="323"/>
      <c r="PUJ130" s="323"/>
      <c r="PUK130" s="323"/>
      <c r="PUL130" s="323"/>
      <c r="PUM130" s="323"/>
      <c r="PUN130" s="323"/>
      <c r="PUO130" s="323"/>
      <c r="PUP130" s="323"/>
      <c r="PUQ130" s="323"/>
      <c r="PUR130" s="323"/>
      <c r="PUS130" s="323"/>
      <c r="PUT130" s="323"/>
      <c r="PUU130" s="323"/>
      <c r="PUV130" s="323"/>
      <c r="PUW130" s="323"/>
      <c r="PUX130" s="323"/>
      <c r="PUY130" s="323"/>
      <c r="PUZ130" s="323"/>
      <c r="PVA130" s="323"/>
      <c r="PVB130" s="323"/>
      <c r="PVC130" s="323"/>
      <c r="PVD130" s="323"/>
      <c r="PVE130" s="323"/>
      <c r="PVF130" s="323"/>
      <c r="PVG130" s="323"/>
      <c r="PVH130" s="323"/>
      <c r="PVI130" s="323"/>
      <c r="PVJ130" s="323"/>
      <c r="PVK130" s="323"/>
      <c r="PVL130" s="323"/>
      <c r="PVM130" s="323"/>
      <c r="PVN130" s="323"/>
      <c r="PVO130" s="323"/>
      <c r="PVP130" s="323"/>
      <c r="PVQ130" s="323"/>
      <c r="PVR130" s="323"/>
      <c r="PVS130" s="323"/>
      <c r="PVT130" s="323"/>
      <c r="PVU130" s="323"/>
      <c r="PVV130" s="323"/>
      <c r="PVW130" s="323"/>
      <c r="PVX130" s="323"/>
      <c r="PVY130" s="323"/>
      <c r="PVZ130" s="323"/>
      <c r="PWA130" s="323"/>
      <c r="PWB130" s="323"/>
      <c r="PWC130" s="323"/>
      <c r="PWD130" s="323"/>
      <c r="PWE130" s="323"/>
      <c r="PWF130" s="323"/>
      <c r="PWG130" s="323"/>
      <c r="PWH130" s="323"/>
      <c r="PWI130" s="323"/>
      <c r="PWJ130" s="323"/>
      <c r="PWK130" s="323"/>
      <c r="PWL130" s="323"/>
      <c r="PWM130" s="323"/>
      <c r="PWN130" s="323"/>
      <c r="PWO130" s="323"/>
      <c r="PWP130" s="323"/>
      <c r="PWQ130" s="323"/>
      <c r="PWR130" s="323"/>
      <c r="PWS130" s="323"/>
      <c r="PWT130" s="323"/>
      <c r="PWU130" s="323"/>
      <c r="PWV130" s="323"/>
      <c r="PWW130" s="323"/>
      <c r="PWX130" s="323"/>
      <c r="PWY130" s="323"/>
      <c r="PWZ130" s="323"/>
      <c r="PXA130" s="323"/>
      <c r="PXB130" s="323"/>
      <c r="PXC130" s="323"/>
      <c r="PXD130" s="323"/>
      <c r="PXE130" s="323"/>
      <c r="PXF130" s="323"/>
      <c r="PXG130" s="323"/>
      <c r="PXH130" s="323"/>
      <c r="PXI130" s="323"/>
      <c r="PXJ130" s="323"/>
      <c r="PXK130" s="323"/>
      <c r="PXL130" s="323"/>
      <c r="PXM130" s="323"/>
      <c r="PXN130" s="323"/>
      <c r="PXO130" s="323"/>
      <c r="PXP130" s="323"/>
      <c r="PXQ130" s="323"/>
      <c r="PXR130" s="323"/>
      <c r="PXS130" s="323"/>
      <c r="PXT130" s="323"/>
      <c r="PXU130" s="323"/>
      <c r="PXV130" s="323"/>
      <c r="PXW130" s="323"/>
      <c r="PXX130" s="323"/>
      <c r="PXY130" s="323"/>
      <c r="PXZ130" s="323"/>
      <c r="PYA130" s="323"/>
      <c r="PYB130" s="323"/>
      <c r="PYC130" s="323"/>
      <c r="PYD130" s="323"/>
      <c r="PYE130" s="323"/>
      <c r="PYF130" s="323"/>
      <c r="PYG130" s="323"/>
      <c r="PYH130" s="323"/>
      <c r="PYI130" s="323"/>
      <c r="PYJ130" s="323"/>
      <c r="PYK130" s="323"/>
      <c r="PYL130" s="323"/>
      <c r="PYM130" s="323"/>
      <c r="PYN130" s="323"/>
      <c r="PYO130" s="323"/>
      <c r="PYP130" s="323"/>
      <c r="PYQ130" s="323"/>
      <c r="PYR130" s="323"/>
      <c r="PYS130" s="323"/>
      <c r="PYT130" s="323"/>
      <c r="PYU130" s="323"/>
      <c r="PYV130" s="323"/>
      <c r="PYW130" s="323"/>
      <c r="PYX130" s="323"/>
      <c r="PYY130" s="323"/>
      <c r="PYZ130" s="323"/>
      <c r="PZA130" s="323"/>
      <c r="PZB130" s="323"/>
      <c r="PZC130" s="323"/>
      <c r="PZD130" s="323"/>
      <c r="PZE130" s="323"/>
      <c r="PZF130" s="323"/>
      <c r="PZG130" s="323"/>
      <c r="PZH130" s="323"/>
      <c r="PZI130" s="323"/>
      <c r="PZJ130" s="323"/>
      <c r="PZK130" s="323"/>
      <c r="PZL130" s="323"/>
      <c r="PZM130" s="323"/>
      <c r="PZN130" s="323"/>
      <c r="PZO130" s="323"/>
      <c r="PZP130" s="323"/>
      <c r="PZQ130" s="323"/>
      <c r="PZR130" s="323"/>
      <c r="PZS130" s="323"/>
      <c r="PZT130" s="323"/>
      <c r="PZU130" s="323"/>
      <c r="PZV130" s="323"/>
      <c r="PZW130" s="323"/>
      <c r="PZX130" s="323"/>
      <c r="PZY130" s="323"/>
      <c r="PZZ130" s="323"/>
      <c r="QAA130" s="323"/>
      <c r="QAB130" s="323"/>
      <c r="QAC130" s="323"/>
      <c r="QAD130" s="323"/>
      <c r="QAE130" s="323"/>
      <c r="QAF130" s="323"/>
      <c r="QAG130" s="323"/>
      <c r="QAH130" s="323"/>
      <c r="QAI130" s="323"/>
      <c r="QAJ130" s="323"/>
      <c r="QAK130" s="323"/>
      <c r="QAL130" s="323"/>
      <c r="QAM130" s="323"/>
      <c r="QAN130" s="323"/>
      <c r="QAO130" s="323"/>
      <c r="QAP130" s="323"/>
      <c r="QAQ130" s="323"/>
      <c r="QAR130" s="323"/>
      <c r="QAS130" s="323"/>
      <c r="QAT130" s="323"/>
      <c r="QAU130" s="323"/>
      <c r="QAV130" s="323"/>
      <c r="QAW130" s="323"/>
      <c r="QAX130" s="323"/>
      <c r="QAY130" s="323"/>
      <c r="QAZ130" s="323"/>
      <c r="QBA130" s="323"/>
      <c r="QBB130" s="323"/>
      <c r="QBC130" s="323"/>
      <c r="QBD130" s="323"/>
      <c r="QBE130" s="323"/>
      <c r="QBF130" s="323"/>
      <c r="QBG130" s="323"/>
      <c r="QBH130" s="323"/>
      <c r="QBI130" s="323"/>
      <c r="QBJ130" s="323"/>
      <c r="QBK130" s="323"/>
      <c r="QBL130" s="323"/>
      <c r="QBM130" s="323"/>
      <c r="QBN130" s="323"/>
      <c r="QBO130" s="323"/>
      <c r="QBP130" s="323"/>
      <c r="QBQ130" s="323"/>
      <c r="QBR130" s="323"/>
      <c r="QBS130" s="323"/>
      <c r="QBT130" s="323"/>
      <c r="QBU130" s="323"/>
      <c r="QBV130" s="323"/>
      <c r="QBW130" s="323"/>
      <c r="QBX130" s="323"/>
      <c r="QBY130" s="323"/>
      <c r="QBZ130" s="323"/>
      <c r="QCA130" s="323"/>
      <c r="QCB130" s="323"/>
      <c r="QCC130" s="323"/>
      <c r="QCD130" s="323"/>
      <c r="QCE130" s="323"/>
      <c r="QCF130" s="323"/>
      <c r="QCG130" s="323"/>
      <c r="QCH130" s="323"/>
      <c r="QCI130" s="323"/>
      <c r="QCJ130" s="323"/>
      <c r="QCK130" s="323"/>
      <c r="QCL130" s="323"/>
      <c r="QCM130" s="323"/>
      <c r="QCN130" s="323"/>
      <c r="QCO130" s="323"/>
      <c r="QCP130" s="323"/>
      <c r="QCQ130" s="323"/>
      <c r="QCR130" s="323"/>
      <c r="QCS130" s="323"/>
      <c r="QCT130" s="323"/>
      <c r="QCU130" s="323"/>
      <c r="QCV130" s="323"/>
      <c r="QCW130" s="323"/>
      <c r="QCX130" s="323"/>
      <c r="QCY130" s="323"/>
      <c r="QCZ130" s="323"/>
      <c r="QDA130" s="323"/>
      <c r="QDB130" s="323"/>
      <c r="QDC130" s="323"/>
      <c r="QDD130" s="323"/>
      <c r="QDE130" s="323"/>
      <c r="QDF130" s="323"/>
      <c r="QDG130" s="323"/>
      <c r="QDH130" s="323"/>
      <c r="QDI130" s="323"/>
      <c r="QDJ130" s="323"/>
      <c r="QDK130" s="323"/>
      <c r="QDL130" s="323"/>
      <c r="QDM130" s="323"/>
      <c r="QDN130" s="323"/>
      <c r="QDO130" s="323"/>
      <c r="QDP130" s="323"/>
      <c r="QDQ130" s="323"/>
      <c r="QDR130" s="323"/>
      <c r="QDS130" s="323"/>
      <c r="QDT130" s="323"/>
      <c r="QDU130" s="323"/>
      <c r="QDV130" s="323"/>
      <c r="QDW130" s="323"/>
      <c r="QDX130" s="323"/>
      <c r="QDY130" s="323"/>
      <c r="QDZ130" s="323"/>
      <c r="QEA130" s="323"/>
      <c r="QEB130" s="323"/>
      <c r="QEC130" s="323"/>
      <c r="QED130" s="323"/>
      <c r="QEE130" s="323"/>
      <c r="QEF130" s="323"/>
      <c r="QEG130" s="323"/>
      <c r="QEH130" s="323"/>
      <c r="QEI130" s="323"/>
      <c r="QEJ130" s="323"/>
      <c r="QEK130" s="323"/>
      <c r="QEL130" s="323"/>
      <c r="QEM130" s="323"/>
      <c r="QEN130" s="323"/>
      <c r="QEO130" s="323"/>
      <c r="QEP130" s="323"/>
      <c r="QEQ130" s="323"/>
      <c r="QER130" s="323"/>
      <c r="QES130" s="323"/>
      <c r="QET130" s="323"/>
      <c r="QEU130" s="323"/>
      <c r="QEV130" s="323"/>
      <c r="QEW130" s="323"/>
      <c r="QEX130" s="323"/>
      <c r="QEY130" s="323"/>
      <c r="QEZ130" s="323"/>
      <c r="QFA130" s="323"/>
      <c r="QFB130" s="323"/>
      <c r="QFC130" s="323"/>
      <c r="QFD130" s="323"/>
      <c r="QFE130" s="323"/>
      <c r="QFF130" s="323"/>
      <c r="QFG130" s="323"/>
      <c r="QFH130" s="323"/>
      <c r="QFI130" s="323"/>
      <c r="QFJ130" s="323"/>
      <c r="QFK130" s="323"/>
      <c r="QFL130" s="323"/>
      <c r="QFM130" s="323"/>
      <c r="QFN130" s="323"/>
      <c r="QFO130" s="323"/>
      <c r="QFP130" s="323"/>
      <c r="QFQ130" s="323"/>
      <c r="QFR130" s="323"/>
      <c r="QFS130" s="323"/>
      <c r="QFT130" s="323"/>
      <c r="QFU130" s="323"/>
      <c r="QFV130" s="323"/>
      <c r="QFW130" s="323"/>
      <c r="QFX130" s="323"/>
      <c r="QFY130" s="323"/>
      <c r="QFZ130" s="323"/>
      <c r="QGA130" s="323"/>
      <c r="QGB130" s="323"/>
      <c r="QGC130" s="323"/>
      <c r="QGD130" s="323"/>
      <c r="QGE130" s="323"/>
      <c r="QGF130" s="323"/>
      <c r="QGG130" s="323"/>
      <c r="QGH130" s="323"/>
      <c r="QGI130" s="323"/>
      <c r="QGJ130" s="323"/>
      <c r="QGK130" s="323"/>
      <c r="QGL130" s="323"/>
      <c r="QGM130" s="323"/>
      <c r="QGN130" s="323"/>
      <c r="QGO130" s="323"/>
      <c r="QGP130" s="323"/>
      <c r="QGQ130" s="323"/>
      <c r="QGR130" s="323"/>
      <c r="QGS130" s="323"/>
      <c r="QGT130" s="323"/>
      <c r="QGU130" s="323"/>
      <c r="QGV130" s="323"/>
      <c r="QGW130" s="323"/>
      <c r="QGX130" s="323"/>
      <c r="QGY130" s="323"/>
      <c r="QGZ130" s="323"/>
      <c r="QHA130" s="323"/>
      <c r="QHB130" s="323"/>
      <c r="QHC130" s="323"/>
      <c r="QHD130" s="323"/>
      <c r="QHE130" s="323"/>
      <c r="QHF130" s="323"/>
      <c r="QHG130" s="323"/>
      <c r="QHH130" s="323"/>
      <c r="QHI130" s="323"/>
      <c r="QHJ130" s="323"/>
      <c r="QHK130" s="323"/>
      <c r="QHL130" s="323"/>
      <c r="QHM130" s="323"/>
      <c r="QHN130" s="323"/>
      <c r="QHO130" s="323"/>
      <c r="QHP130" s="323"/>
      <c r="QHQ130" s="323"/>
      <c r="QHR130" s="323"/>
      <c r="QHS130" s="323"/>
      <c r="QHT130" s="323"/>
      <c r="QHU130" s="323"/>
      <c r="QHV130" s="323"/>
      <c r="QHW130" s="323"/>
      <c r="QHX130" s="323"/>
      <c r="QHY130" s="323"/>
      <c r="QHZ130" s="323"/>
      <c r="QIA130" s="323"/>
      <c r="QIB130" s="323"/>
      <c r="QIC130" s="323"/>
      <c r="QID130" s="323"/>
      <c r="QIE130" s="323"/>
      <c r="QIF130" s="323"/>
      <c r="QIG130" s="323"/>
      <c r="QIH130" s="323"/>
      <c r="QII130" s="323"/>
      <c r="QIJ130" s="323"/>
      <c r="QIK130" s="323"/>
      <c r="QIL130" s="323"/>
      <c r="QIM130" s="323"/>
      <c r="QIN130" s="323"/>
      <c r="QIO130" s="323"/>
      <c r="QIP130" s="323"/>
      <c r="QIQ130" s="323"/>
      <c r="QIR130" s="323"/>
      <c r="QIS130" s="323"/>
      <c r="QIT130" s="323"/>
      <c r="QIU130" s="323"/>
      <c r="QIV130" s="323"/>
      <c r="QIW130" s="323"/>
      <c r="QIX130" s="323"/>
      <c r="QIY130" s="323"/>
      <c r="QIZ130" s="323"/>
      <c r="QJA130" s="323"/>
      <c r="QJB130" s="323"/>
      <c r="QJC130" s="323"/>
      <c r="QJD130" s="323"/>
      <c r="QJE130" s="323"/>
      <c r="QJF130" s="323"/>
      <c r="QJG130" s="323"/>
      <c r="QJH130" s="323"/>
      <c r="QJI130" s="323"/>
      <c r="QJJ130" s="323"/>
      <c r="QJK130" s="323"/>
      <c r="QJL130" s="323"/>
      <c r="QJM130" s="323"/>
      <c r="QJN130" s="323"/>
      <c r="QJO130" s="323"/>
      <c r="QJP130" s="323"/>
      <c r="QJQ130" s="323"/>
      <c r="QJR130" s="323"/>
      <c r="QJS130" s="323"/>
      <c r="QJT130" s="323"/>
      <c r="QJU130" s="323"/>
      <c r="QJV130" s="323"/>
      <c r="QJW130" s="323"/>
      <c r="QJX130" s="323"/>
      <c r="QJY130" s="323"/>
      <c r="QJZ130" s="323"/>
      <c r="QKA130" s="323"/>
      <c r="QKB130" s="323"/>
      <c r="QKC130" s="323"/>
      <c r="QKD130" s="323"/>
      <c r="QKE130" s="323"/>
      <c r="QKF130" s="323"/>
      <c r="QKG130" s="323"/>
      <c r="QKH130" s="323"/>
      <c r="QKI130" s="323"/>
      <c r="QKJ130" s="323"/>
      <c r="QKK130" s="323"/>
      <c r="QKL130" s="323"/>
      <c r="QKM130" s="323"/>
      <c r="QKN130" s="323"/>
      <c r="QKO130" s="323"/>
      <c r="QKP130" s="323"/>
      <c r="QKQ130" s="323"/>
      <c r="QKR130" s="323"/>
      <c r="QKS130" s="323"/>
      <c r="QKT130" s="323"/>
      <c r="QKU130" s="323"/>
      <c r="QKV130" s="323"/>
      <c r="QKW130" s="323"/>
      <c r="QKX130" s="323"/>
      <c r="QKY130" s="323"/>
      <c r="QKZ130" s="323"/>
      <c r="QLA130" s="323"/>
      <c r="QLB130" s="323"/>
      <c r="QLC130" s="323"/>
      <c r="QLD130" s="323"/>
      <c r="QLE130" s="323"/>
      <c r="QLF130" s="323"/>
      <c r="QLG130" s="323"/>
      <c r="QLH130" s="323"/>
      <c r="QLI130" s="323"/>
      <c r="QLJ130" s="323"/>
      <c r="QLK130" s="323"/>
      <c r="QLL130" s="323"/>
      <c r="QLM130" s="323"/>
      <c r="QLN130" s="323"/>
      <c r="QLO130" s="323"/>
      <c r="QLP130" s="323"/>
      <c r="QLQ130" s="323"/>
      <c r="QLR130" s="323"/>
      <c r="QLS130" s="323"/>
      <c r="QLT130" s="323"/>
      <c r="QLU130" s="323"/>
      <c r="QLV130" s="323"/>
      <c r="QLW130" s="323"/>
      <c r="QLX130" s="323"/>
      <c r="QLY130" s="323"/>
      <c r="QLZ130" s="323"/>
      <c r="QMA130" s="323"/>
      <c r="QMB130" s="323"/>
      <c r="QMC130" s="323"/>
      <c r="QMD130" s="323"/>
      <c r="QME130" s="323"/>
      <c r="QMF130" s="323"/>
      <c r="QMG130" s="323"/>
      <c r="QMH130" s="323"/>
      <c r="QMI130" s="323"/>
      <c r="QMJ130" s="323"/>
      <c r="QMK130" s="323"/>
      <c r="QML130" s="323"/>
      <c r="QMM130" s="323"/>
      <c r="QMN130" s="323"/>
      <c r="QMO130" s="323"/>
      <c r="QMP130" s="323"/>
      <c r="QMQ130" s="323"/>
      <c r="QMR130" s="323"/>
      <c r="QMS130" s="323"/>
      <c r="QMT130" s="323"/>
      <c r="QMU130" s="323"/>
      <c r="QMV130" s="323"/>
      <c r="QMW130" s="323"/>
      <c r="QMX130" s="323"/>
      <c r="QMY130" s="323"/>
      <c r="QMZ130" s="323"/>
      <c r="QNA130" s="323"/>
      <c r="QNB130" s="323"/>
      <c r="QNC130" s="323"/>
      <c r="QND130" s="323"/>
      <c r="QNE130" s="323"/>
      <c r="QNF130" s="323"/>
      <c r="QNG130" s="323"/>
      <c r="QNH130" s="323"/>
      <c r="QNI130" s="323"/>
      <c r="QNJ130" s="323"/>
      <c r="QNK130" s="323"/>
      <c r="QNL130" s="323"/>
      <c r="QNM130" s="323"/>
      <c r="QNN130" s="323"/>
      <c r="QNO130" s="323"/>
      <c r="QNP130" s="323"/>
      <c r="QNQ130" s="323"/>
      <c r="QNR130" s="323"/>
      <c r="QNS130" s="323"/>
      <c r="QNT130" s="323"/>
      <c r="QNU130" s="323"/>
      <c r="QNV130" s="323"/>
      <c r="QNW130" s="323"/>
      <c r="QNX130" s="323"/>
      <c r="QNY130" s="323"/>
      <c r="QNZ130" s="323"/>
      <c r="QOA130" s="323"/>
      <c r="QOB130" s="323"/>
      <c r="QOC130" s="323"/>
      <c r="QOD130" s="323"/>
      <c r="QOE130" s="323"/>
      <c r="QOF130" s="323"/>
      <c r="QOG130" s="323"/>
      <c r="QOH130" s="323"/>
      <c r="QOI130" s="323"/>
      <c r="QOJ130" s="323"/>
      <c r="QOK130" s="323"/>
      <c r="QOL130" s="323"/>
      <c r="QOM130" s="323"/>
      <c r="QON130" s="323"/>
      <c r="QOO130" s="323"/>
      <c r="QOP130" s="323"/>
      <c r="QOQ130" s="323"/>
      <c r="QOR130" s="323"/>
      <c r="QOS130" s="323"/>
      <c r="QOT130" s="323"/>
      <c r="QOU130" s="323"/>
      <c r="QOV130" s="323"/>
      <c r="QOW130" s="323"/>
      <c r="QOX130" s="323"/>
      <c r="QOY130" s="323"/>
      <c r="QOZ130" s="323"/>
      <c r="QPA130" s="323"/>
      <c r="QPB130" s="323"/>
      <c r="QPC130" s="323"/>
      <c r="QPD130" s="323"/>
      <c r="QPE130" s="323"/>
      <c r="QPF130" s="323"/>
      <c r="QPG130" s="323"/>
      <c r="QPH130" s="323"/>
      <c r="QPI130" s="323"/>
      <c r="QPJ130" s="323"/>
      <c r="QPK130" s="323"/>
      <c r="QPL130" s="323"/>
      <c r="QPM130" s="323"/>
      <c r="QPN130" s="323"/>
      <c r="QPO130" s="323"/>
      <c r="QPP130" s="323"/>
      <c r="QPQ130" s="323"/>
      <c r="QPR130" s="323"/>
      <c r="QPS130" s="323"/>
      <c r="QPT130" s="323"/>
      <c r="QPU130" s="323"/>
      <c r="QPV130" s="323"/>
      <c r="QPW130" s="323"/>
      <c r="QPX130" s="323"/>
      <c r="QPY130" s="323"/>
      <c r="QPZ130" s="323"/>
      <c r="QQA130" s="323"/>
      <c r="QQB130" s="323"/>
      <c r="QQC130" s="323"/>
      <c r="QQD130" s="323"/>
      <c r="QQE130" s="323"/>
      <c r="QQF130" s="323"/>
      <c r="QQG130" s="323"/>
      <c r="QQH130" s="323"/>
      <c r="QQI130" s="323"/>
      <c r="QQJ130" s="323"/>
      <c r="QQK130" s="323"/>
      <c r="QQL130" s="323"/>
      <c r="QQM130" s="323"/>
      <c r="QQN130" s="323"/>
      <c r="QQO130" s="323"/>
      <c r="QQP130" s="323"/>
      <c r="QQQ130" s="323"/>
      <c r="QQR130" s="323"/>
      <c r="QQS130" s="323"/>
      <c r="QQT130" s="323"/>
      <c r="QQU130" s="323"/>
      <c r="QQV130" s="323"/>
      <c r="QQW130" s="323"/>
      <c r="QQX130" s="323"/>
      <c r="QQY130" s="323"/>
      <c r="QQZ130" s="323"/>
      <c r="QRA130" s="323"/>
      <c r="QRB130" s="323"/>
      <c r="QRC130" s="323"/>
      <c r="QRD130" s="323"/>
      <c r="QRE130" s="323"/>
      <c r="QRF130" s="323"/>
      <c r="QRG130" s="323"/>
      <c r="QRH130" s="323"/>
      <c r="QRI130" s="323"/>
      <c r="QRJ130" s="323"/>
      <c r="QRK130" s="323"/>
      <c r="QRL130" s="323"/>
      <c r="QRM130" s="323"/>
      <c r="QRN130" s="323"/>
      <c r="QRO130" s="323"/>
      <c r="QRP130" s="323"/>
      <c r="QRQ130" s="323"/>
      <c r="QRR130" s="323"/>
      <c r="QRS130" s="323"/>
      <c r="QRT130" s="323"/>
      <c r="QRU130" s="323"/>
      <c r="QRV130" s="323"/>
      <c r="QRW130" s="323"/>
      <c r="QRX130" s="323"/>
      <c r="QRY130" s="323"/>
      <c r="QRZ130" s="323"/>
      <c r="QSA130" s="323"/>
      <c r="QSB130" s="323"/>
      <c r="QSC130" s="323"/>
      <c r="QSD130" s="323"/>
      <c r="QSE130" s="323"/>
      <c r="QSF130" s="323"/>
      <c r="QSG130" s="323"/>
      <c r="QSH130" s="323"/>
      <c r="QSI130" s="323"/>
      <c r="QSJ130" s="323"/>
      <c r="QSK130" s="323"/>
      <c r="QSL130" s="323"/>
      <c r="QSM130" s="323"/>
      <c r="QSN130" s="323"/>
      <c r="QSO130" s="323"/>
      <c r="QSP130" s="323"/>
      <c r="QSQ130" s="323"/>
      <c r="QSR130" s="323"/>
      <c r="QSS130" s="323"/>
      <c r="QST130" s="323"/>
      <c r="QSU130" s="323"/>
      <c r="QSV130" s="323"/>
      <c r="QSW130" s="323"/>
      <c r="QSX130" s="323"/>
      <c r="QSY130" s="323"/>
      <c r="QSZ130" s="323"/>
      <c r="QTA130" s="323"/>
      <c r="QTB130" s="323"/>
      <c r="QTC130" s="323"/>
      <c r="QTD130" s="323"/>
      <c r="QTE130" s="323"/>
      <c r="QTF130" s="323"/>
      <c r="QTG130" s="323"/>
      <c r="QTH130" s="323"/>
      <c r="QTI130" s="323"/>
      <c r="QTJ130" s="323"/>
      <c r="QTK130" s="323"/>
      <c r="QTL130" s="323"/>
      <c r="QTM130" s="323"/>
      <c r="QTN130" s="323"/>
      <c r="QTO130" s="323"/>
      <c r="QTP130" s="323"/>
      <c r="QTQ130" s="323"/>
      <c r="QTR130" s="323"/>
      <c r="QTS130" s="323"/>
      <c r="QTT130" s="323"/>
      <c r="QTU130" s="323"/>
      <c r="QTV130" s="323"/>
      <c r="QTW130" s="323"/>
      <c r="QTX130" s="323"/>
      <c r="QTY130" s="323"/>
      <c r="QTZ130" s="323"/>
      <c r="QUA130" s="323"/>
      <c r="QUB130" s="323"/>
      <c r="QUC130" s="323"/>
      <c r="QUD130" s="323"/>
      <c r="QUE130" s="323"/>
      <c r="QUF130" s="323"/>
      <c r="QUG130" s="323"/>
      <c r="QUH130" s="323"/>
      <c r="QUI130" s="323"/>
      <c r="QUJ130" s="323"/>
      <c r="QUK130" s="323"/>
      <c r="QUL130" s="323"/>
      <c r="QUM130" s="323"/>
      <c r="QUN130" s="323"/>
      <c r="QUO130" s="323"/>
      <c r="QUP130" s="323"/>
      <c r="QUQ130" s="323"/>
      <c r="QUR130" s="323"/>
      <c r="QUS130" s="323"/>
      <c r="QUT130" s="323"/>
      <c r="QUU130" s="323"/>
      <c r="QUV130" s="323"/>
      <c r="QUW130" s="323"/>
      <c r="QUX130" s="323"/>
      <c r="QUY130" s="323"/>
      <c r="QUZ130" s="323"/>
      <c r="QVA130" s="323"/>
      <c r="QVB130" s="323"/>
      <c r="QVC130" s="323"/>
      <c r="QVD130" s="323"/>
      <c r="QVE130" s="323"/>
      <c r="QVF130" s="323"/>
      <c r="QVG130" s="323"/>
      <c r="QVH130" s="323"/>
      <c r="QVI130" s="323"/>
      <c r="QVJ130" s="323"/>
      <c r="QVK130" s="323"/>
      <c r="QVL130" s="323"/>
      <c r="QVM130" s="323"/>
      <c r="QVN130" s="323"/>
      <c r="QVO130" s="323"/>
      <c r="QVP130" s="323"/>
      <c r="QVQ130" s="323"/>
      <c r="QVR130" s="323"/>
      <c r="QVS130" s="323"/>
      <c r="QVT130" s="323"/>
      <c r="QVU130" s="323"/>
      <c r="QVV130" s="323"/>
      <c r="QVW130" s="323"/>
      <c r="QVX130" s="323"/>
      <c r="QVY130" s="323"/>
      <c r="QVZ130" s="323"/>
      <c r="QWA130" s="323"/>
      <c r="QWB130" s="323"/>
      <c r="QWC130" s="323"/>
      <c r="QWD130" s="323"/>
      <c r="QWE130" s="323"/>
      <c r="QWF130" s="323"/>
      <c r="QWG130" s="323"/>
      <c r="QWH130" s="323"/>
      <c r="QWI130" s="323"/>
      <c r="QWJ130" s="323"/>
      <c r="QWK130" s="323"/>
      <c r="QWL130" s="323"/>
      <c r="QWM130" s="323"/>
      <c r="QWN130" s="323"/>
      <c r="QWO130" s="323"/>
      <c r="QWP130" s="323"/>
      <c r="QWQ130" s="323"/>
      <c r="QWR130" s="323"/>
      <c r="QWS130" s="323"/>
      <c r="QWT130" s="323"/>
      <c r="QWU130" s="323"/>
      <c r="QWV130" s="323"/>
      <c r="QWW130" s="323"/>
      <c r="QWX130" s="323"/>
      <c r="QWY130" s="323"/>
      <c r="QWZ130" s="323"/>
      <c r="QXA130" s="323"/>
      <c r="QXB130" s="323"/>
      <c r="QXC130" s="323"/>
      <c r="QXD130" s="323"/>
      <c r="QXE130" s="323"/>
      <c r="QXF130" s="323"/>
      <c r="QXG130" s="323"/>
      <c r="QXH130" s="323"/>
      <c r="QXI130" s="323"/>
      <c r="QXJ130" s="323"/>
      <c r="QXK130" s="323"/>
      <c r="QXL130" s="323"/>
      <c r="QXM130" s="323"/>
      <c r="QXN130" s="323"/>
      <c r="QXO130" s="323"/>
      <c r="QXP130" s="323"/>
      <c r="QXQ130" s="323"/>
      <c r="QXR130" s="323"/>
      <c r="QXS130" s="323"/>
      <c r="QXT130" s="323"/>
      <c r="QXU130" s="323"/>
      <c r="QXV130" s="323"/>
      <c r="QXW130" s="323"/>
      <c r="QXX130" s="323"/>
      <c r="QXY130" s="323"/>
      <c r="QXZ130" s="323"/>
      <c r="QYA130" s="323"/>
      <c r="QYB130" s="323"/>
      <c r="QYC130" s="323"/>
      <c r="QYD130" s="323"/>
      <c r="QYE130" s="323"/>
      <c r="QYF130" s="323"/>
      <c r="QYG130" s="323"/>
      <c r="QYH130" s="323"/>
      <c r="QYI130" s="323"/>
      <c r="QYJ130" s="323"/>
      <c r="QYK130" s="323"/>
      <c r="QYL130" s="323"/>
      <c r="QYM130" s="323"/>
      <c r="QYN130" s="323"/>
      <c r="QYO130" s="323"/>
      <c r="QYP130" s="323"/>
      <c r="QYQ130" s="323"/>
      <c r="QYR130" s="323"/>
      <c r="QYS130" s="323"/>
      <c r="QYT130" s="323"/>
      <c r="QYU130" s="323"/>
      <c r="QYV130" s="323"/>
      <c r="QYW130" s="323"/>
      <c r="QYX130" s="323"/>
      <c r="QYY130" s="323"/>
      <c r="QYZ130" s="323"/>
      <c r="QZA130" s="323"/>
      <c r="QZB130" s="323"/>
      <c r="QZC130" s="323"/>
      <c r="QZD130" s="323"/>
      <c r="QZE130" s="323"/>
      <c r="QZF130" s="323"/>
      <c r="QZG130" s="323"/>
      <c r="QZH130" s="323"/>
      <c r="QZI130" s="323"/>
      <c r="QZJ130" s="323"/>
      <c r="QZK130" s="323"/>
      <c r="QZL130" s="323"/>
      <c r="QZM130" s="323"/>
      <c r="QZN130" s="323"/>
      <c r="QZO130" s="323"/>
      <c r="QZP130" s="323"/>
      <c r="QZQ130" s="323"/>
      <c r="QZR130" s="323"/>
      <c r="QZS130" s="323"/>
      <c r="QZT130" s="323"/>
      <c r="QZU130" s="323"/>
      <c r="QZV130" s="323"/>
      <c r="QZW130" s="323"/>
      <c r="QZX130" s="323"/>
      <c r="QZY130" s="323"/>
      <c r="QZZ130" s="323"/>
      <c r="RAA130" s="323"/>
      <c r="RAB130" s="323"/>
      <c r="RAC130" s="323"/>
      <c r="RAD130" s="323"/>
      <c r="RAE130" s="323"/>
      <c r="RAF130" s="323"/>
      <c r="RAG130" s="323"/>
      <c r="RAH130" s="323"/>
      <c r="RAI130" s="323"/>
      <c r="RAJ130" s="323"/>
      <c r="RAK130" s="323"/>
      <c r="RAL130" s="323"/>
      <c r="RAM130" s="323"/>
      <c r="RAN130" s="323"/>
      <c r="RAO130" s="323"/>
      <c r="RAP130" s="323"/>
      <c r="RAQ130" s="323"/>
      <c r="RAR130" s="323"/>
      <c r="RAS130" s="323"/>
      <c r="RAT130" s="323"/>
      <c r="RAU130" s="323"/>
      <c r="RAV130" s="323"/>
      <c r="RAW130" s="323"/>
      <c r="RAX130" s="323"/>
      <c r="RAY130" s="323"/>
      <c r="RAZ130" s="323"/>
      <c r="RBA130" s="323"/>
      <c r="RBB130" s="323"/>
      <c r="RBC130" s="323"/>
      <c r="RBD130" s="323"/>
      <c r="RBE130" s="323"/>
      <c r="RBF130" s="323"/>
      <c r="RBG130" s="323"/>
      <c r="RBH130" s="323"/>
      <c r="RBI130" s="323"/>
      <c r="RBJ130" s="323"/>
      <c r="RBK130" s="323"/>
      <c r="RBL130" s="323"/>
      <c r="RBM130" s="323"/>
      <c r="RBN130" s="323"/>
      <c r="RBO130" s="323"/>
      <c r="RBP130" s="323"/>
      <c r="RBQ130" s="323"/>
      <c r="RBR130" s="323"/>
      <c r="RBS130" s="323"/>
      <c r="RBT130" s="323"/>
      <c r="RBU130" s="323"/>
      <c r="RBV130" s="323"/>
      <c r="RBW130" s="323"/>
      <c r="RBX130" s="323"/>
      <c r="RBY130" s="323"/>
      <c r="RBZ130" s="323"/>
      <c r="RCA130" s="323"/>
      <c r="RCB130" s="323"/>
      <c r="RCC130" s="323"/>
      <c r="RCD130" s="323"/>
      <c r="RCE130" s="323"/>
      <c r="RCF130" s="323"/>
      <c r="RCG130" s="323"/>
      <c r="RCH130" s="323"/>
      <c r="RCI130" s="323"/>
      <c r="RCJ130" s="323"/>
      <c r="RCK130" s="323"/>
      <c r="RCL130" s="323"/>
      <c r="RCM130" s="323"/>
      <c r="RCN130" s="323"/>
      <c r="RCO130" s="323"/>
      <c r="RCP130" s="323"/>
      <c r="RCQ130" s="323"/>
      <c r="RCR130" s="323"/>
      <c r="RCS130" s="323"/>
      <c r="RCT130" s="323"/>
      <c r="RCU130" s="323"/>
      <c r="RCV130" s="323"/>
      <c r="RCW130" s="323"/>
      <c r="RCX130" s="323"/>
      <c r="RCY130" s="323"/>
      <c r="RCZ130" s="323"/>
      <c r="RDA130" s="323"/>
      <c r="RDB130" s="323"/>
      <c r="RDC130" s="323"/>
      <c r="RDD130" s="323"/>
      <c r="RDE130" s="323"/>
      <c r="RDF130" s="323"/>
      <c r="RDG130" s="323"/>
      <c r="RDH130" s="323"/>
      <c r="RDI130" s="323"/>
      <c r="RDJ130" s="323"/>
      <c r="RDK130" s="323"/>
      <c r="RDL130" s="323"/>
      <c r="RDM130" s="323"/>
      <c r="RDN130" s="323"/>
      <c r="RDO130" s="323"/>
      <c r="RDP130" s="323"/>
      <c r="RDQ130" s="323"/>
      <c r="RDR130" s="323"/>
      <c r="RDS130" s="323"/>
      <c r="RDT130" s="323"/>
      <c r="RDU130" s="323"/>
      <c r="RDV130" s="323"/>
      <c r="RDW130" s="323"/>
      <c r="RDX130" s="323"/>
      <c r="RDY130" s="323"/>
      <c r="RDZ130" s="323"/>
      <c r="REA130" s="323"/>
      <c r="REB130" s="323"/>
      <c r="REC130" s="323"/>
      <c r="RED130" s="323"/>
      <c r="REE130" s="323"/>
      <c r="REF130" s="323"/>
      <c r="REG130" s="323"/>
      <c r="REH130" s="323"/>
      <c r="REI130" s="323"/>
      <c r="REJ130" s="323"/>
      <c r="REK130" s="323"/>
      <c r="REL130" s="323"/>
      <c r="REM130" s="323"/>
      <c r="REN130" s="323"/>
      <c r="REO130" s="323"/>
      <c r="REP130" s="323"/>
      <c r="REQ130" s="323"/>
      <c r="RER130" s="323"/>
      <c r="RES130" s="323"/>
      <c r="RET130" s="323"/>
      <c r="REU130" s="323"/>
      <c r="REV130" s="323"/>
      <c r="REW130" s="323"/>
      <c r="REX130" s="323"/>
      <c r="REY130" s="323"/>
      <c r="REZ130" s="323"/>
      <c r="RFA130" s="323"/>
      <c r="RFB130" s="323"/>
      <c r="RFC130" s="323"/>
      <c r="RFD130" s="323"/>
      <c r="RFE130" s="323"/>
      <c r="RFF130" s="323"/>
      <c r="RFG130" s="323"/>
      <c r="RFH130" s="323"/>
      <c r="RFI130" s="323"/>
      <c r="RFJ130" s="323"/>
      <c r="RFK130" s="323"/>
      <c r="RFL130" s="323"/>
      <c r="RFM130" s="323"/>
      <c r="RFN130" s="323"/>
      <c r="RFO130" s="323"/>
      <c r="RFP130" s="323"/>
      <c r="RFQ130" s="323"/>
      <c r="RFR130" s="323"/>
      <c r="RFS130" s="323"/>
      <c r="RFT130" s="323"/>
      <c r="RFU130" s="323"/>
      <c r="RFV130" s="323"/>
      <c r="RFW130" s="323"/>
      <c r="RFX130" s="323"/>
      <c r="RFY130" s="323"/>
      <c r="RFZ130" s="323"/>
      <c r="RGA130" s="323"/>
      <c r="RGB130" s="323"/>
      <c r="RGC130" s="323"/>
      <c r="RGD130" s="323"/>
      <c r="RGE130" s="323"/>
      <c r="RGF130" s="323"/>
      <c r="RGG130" s="323"/>
      <c r="RGH130" s="323"/>
      <c r="RGI130" s="323"/>
      <c r="RGJ130" s="323"/>
      <c r="RGK130" s="323"/>
      <c r="RGL130" s="323"/>
      <c r="RGM130" s="323"/>
      <c r="RGN130" s="323"/>
      <c r="RGO130" s="323"/>
      <c r="RGP130" s="323"/>
      <c r="RGQ130" s="323"/>
      <c r="RGR130" s="323"/>
      <c r="RGS130" s="323"/>
      <c r="RGT130" s="323"/>
      <c r="RGU130" s="323"/>
      <c r="RGV130" s="323"/>
      <c r="RGW130" s="323"/>
      <c r="RGX130" s="323"/>
      <c r="RGY130" s="323"/>
      <c r="RGZ130" s="323"/>
      <c r="RHA130" s="323"/>
      <c r="RHB130" s="323"/>
      <c r="RHC130" s="323"/>
      <c r="RHD130" s="323"/>
      <c r="RHE130" s="323"/>
      <c r="RHF130" s="323"/>
      <c r="RHG130" s="323"/>
      <c r="RHH130" s="323"/>
      <c r="RHI130" s="323"/>
      <c r="RHJ130" s="323"/>
      <c r="RHK130" s="323"/>
      <c r="RHL130" s="323"/>
      <c r="RHM130" s="323"/>
      <c r="RHN130" s="323"/>
      <c r="RHO130" s="323"/>
      <c r="RHP130" s="323"/>
      <c r="RHQ130" s="323"/>
      <c r="RHR130" s="323"/>
      <c r="RHS130" s="323"/>
      <c r="RHT130" s="323"/>
      <c r="RHU130" s="323"/>
      <c r="RHV130" s="323"/>
      <c r="RHW130" s="323"/>
      <c r="RHX130" s="323"/>
      <c r="RHY130" s="323"/>
      <c r="RHZ130" s="323"/>
      <c r="RIA130" s="323"/>
      <c r="RIB130" s="323"/>
      <c r="RIC130" s="323"/>
      <c r="RID130" s="323"/>
      <c r="RIE130" s="323"/>
      <c r="RIF130" s="323"/>
      <c r="RIG130" s="323"/>
      <c r="RIH130" s="323"/>
      <c r="RII130" s="323"/>
      <c r="RIJ130" s="323"/>
      <c r="RIK130" s="323"/>
      <c r="RIL130" s="323"/>
      <c r="RIM130" s="323"/>
      <c r="RIN130" s="323"/>
      <c r="RIO130" s="323"/>
      <c r="RIP130" s="323"/>
      <c r="RIQ130" s="323"/>
      <c r="RIR130" s="323"/>
      <c r="RIS130" s="323"/>
      <c r="RIT130" s="323"/>
      <c r="RIU130" s="323"/>
      <c r="RIV130" s="323"/>
      <c r="RIW130" s="323"/>
      <c r="RIX130" s="323"/>
      <c r="RIY130" s="323"/>
      <c r="RIZ130" s="323"/>
      <c r="RJA130" s="323"/>
      <c r="RJB130" s="323"/>
      <c r="RJC130" s="323"/>
      <c r="RJD130" s="323"/>
      <c r="RJE130" s="323"/>
      <c r="RJF130" s="323"/>
      <c r="RJG130" s="323"/>
      <c r="RJH130" s="323"/>
      <c r="RJI130" s="323"/>
      <c r="RJJ130" s="323"/>
      <c r="RJK130" s="323"/>
      <c r="RJL130" s="323"/>
      <c r="RJM130" s="323"/>
      <c r="RJN130" s="323"/>
      <c r="RJO130" s="323"/>
      <c r="RJP130" s="323"/>
      <c r="RJQ130" s="323"/>
      <c r="RJR130" s="323"/>
      <c r="RJS130" s="323"/>
      <c r="RJT130" s="323"/>
      <c r="RJU130" s="323"/>
      <c r="RJV130" s="323"/>
      <c r="RJW130" s="323"/>
      <c r="RJX130" s="323"/>
      <c r="RJY130" s="323"/>
      <c r="RJZ130" s="323"/>
      <c r="RKA130" s="323"/>
      <c r="RKB130" s="323"/>
      <c r="RKC130" s="323"/>
      <c r="RKD130" s="323"/>
      <c r="RKE130" s="323"/>
      <c r="RKF130" s="323"/>
      <c r="RKG130" s="323"/>
      <c r="RKH130" s="323"/>
      <c r="RKI130" s="323"/>
      <c r="RKJ130" s="323"/>
      <c r="RKK130" s="323"/>
      <c r="RKL130" s="323"/>
      <c r="RKM130" s="323"/>
      <c r="RKN130" s="323"/>
      <c r="RKO130" s="323"/>
      <c r="RKP130" s="323"/>
      <c r="RKQ130" s="323"/>
      <c r="RKR130" s="323"/>
      <c r="RKS130" s="323"/>
      <c r="RKT130" s="323"/>
      <c r="RKU130" s="323"/>
      <c r="RKV130" s="323"/>
      <c r="RKW130" s="323"/>
      <c r="RKX130" s="323"/>
      <c r="RKY130" s="323"/>
      <c r="RKZ130" s="323"/>
      <c r="RLA130" s="323"/>
      <c r="RLB130" s="323"/>
      <c r="RLC130" s="323"/>
      <c r="RLD130" s="323"/>
      <c r="RLE130" s="323"/>
      <c r="RLF130" s="323"/>
      <c r="RLG130" s="323"/>
      <c r="RLH130" s="323"/>
      <c r="RLI130" s="323"/>
      <c r="RLJ130" s="323"/>
      <c r="RLK130" s="323"/>
      <c r="RLL130" s="323"/>
      <c r="RLM130" s="323"/>
      <c r="RLN130" s="323"/>
      <c r="RLO130" s="323"/>
      <c r="RLP130" s="323"/>
      <c r="RLQ130" s="323"/>
      <c r="RLR130" s="323"/>
      <c r="RLS130" s="323"/>
      <c r="RLT130" s="323"/>
      <c r="RLU130" s="323"/>
      <c r="RLV130" s="323"/>
      <c r="RLW130" s="323"/>
      <c r="RLX130" s="323"/>
      <c r="RLY130" s="323"/>
      <c r="RLZ130" s="323"/>
      <c r="RMA130" s="323"/>
      <c r="RMB130" s="323"/>
      <c r="RMC130" s="323"/>
      <c r="RMD130" s="323"/>
      <c r="RME130" s="323"/>
      <c r="RMF130" s="323"/>
      <c r="RMG130" s="323"/>
      <c r="RMH130" s="323"/>
      <c r="RMI130" s="323"/>
      <c r="RMJ130" s="323"/>
      <c r="RMK130" s="323"/>
      <c r="RML130" s="323"/>
      <c r="RMM130" s="323"/>
      <c r="RMN130" s="323"/>
      <c r="RMO130" s="323"/>
      <c r="RMP130" s="323"/>
      <c r="RMQ130" s="323"/>
      <c r="RMR130" s="323"/>
      <c r="RMS130" s="323"/>
      <c r="RMT130" s="323"/>
      <c r="RMU130" s="323"/>
      <c r="RMV130" s="323"/>
      <c r="RMW130" s="323"/>
      <c r="RMX130" s="323"/>
      <c r="RMY130" s="323"/>
      <c r="RMZ130" s="323"/>
      <c r="RNA130" s="323"/>
      <c r="RNB130" s="323"/>
      <c r="RNC130" s="323"/>
      <c r="RND130" s="323"/>
      <c r="RNE130" s="323"/>
      <c r="RNF130" s="323"/>
      <c r="RNG130" s="323"/>
      <c r="RNH130" s="323"/>
      <c r="RNI130" s="323"/>
      <c r="RNJ130" s="323"/>
      <c r="RNK130" s="323"/>
      <c r="RNL130" s="323"/>
      <c r="RNM130" s="323"/>
      <c r="RNN130" s="323"/>
      <c r="RNO130" s="323"/>
      <c r="RNP130" s="323"/>
      <c r="RNQ130" s="323"/>
      <c r="RNR130" s="323"/>
      <c r="RNS130" s="323"/>
      <c r="RNT130" s="323"/>
      <c r="RNU130" s="323"/>
      <c r="RNV130" s="323"/>
      <c r="RNW130" s="323"/>
      <c r="RNX130" s="323"/>
      <c r="RNY130" s="323"/>
      <c r="RNZ130" s="323"/>
      <c r="ROA130" s="323"/>
      <c r="ROB130" s="323"/>
      <c r="ROC130" s="323"/>
      <c r="ROD130" s="323"/>
      <c r="ROE130" s="323"/>
      <c r="ROF130" s="323"/>
      <c r="ROG130" s="323"/>
      <c r="ROH130" s="323"/>
      <c r="ROI130" s="323"/>
      <c r="ROJ130" s="323"/>
      <c r="ROK130" s="323"/>
      <c r="ROL130" s="323"/>
      <c r="ROM130" s="323"/>
      <c r="RON130" s="323"/>
      <c r="ROO130" s="323"/>
      <c r="ROP130" s="323"/>
      <c r="ROQ130" s="323"/>
      <c r="ROR130" s="323"/>
      <c r="ROS130" s="323"/>
      <c r="ROT130" s="323"/>
      <c r="ROU130" s="323"/>
      <c r="ROV130" s="323"/>
      <c r="ROW130" s="323"/>
      <c r="ROX130" s="323"/>
      <c r="ROY130" s="323"/>
      <c r="ROZ130" s="323"/>
      <c r="RPA130" s="323"/>
      <c r="RPB130" s="323"/>
      <c r="RPC130" s="323"/>
      <c r="RPD130" s="323"/>
      <c r="RPE130" s="323"/>
      <c r="RPF130" s="323"/>
      <c r="RPG130" s="323"/>
      <c r="RPH130" s="323"/>
      <c r="RPI130" s="323"/>
      <c r="RPJ130" s="323"/>
      <c r="RPK130" s="323"/>
      <c r="RPL130" s="323"/>
      <c r="RPM130" s="323"/>
      <c r="RPN130" s="323"/>
      <c r="RPO130" s="323"/>
      <c r="RPP130" s="323"/>
      <c r="RPQ130" s="323"/>
      <c r="RPR130" s="323"/>
      <c r="RPS130" s="323"/>
      <c r="RPT130" s="323"/>
      <c r="RPU130" s="323"/>
      <c r="RPV130" s="323"/>
      <c r="RPW130" s="323"/>
      <c r="RPX130" s="323"/>
      <c r="RPY130" s="323"/>
      <c r="RPZ130" s="323"/>
      <c r="RQA130" s="323"/>
      <c r="RQB130" s="323"/>
      <c r="RQC130" s="323"/>
      <c r="RQD130" s="323"/>
      <c r="RQE130" s="323"/>
      <c r="RQF130" s="323"/>
      <c r="RQG130" s="323"/>
      <c r="RQH130" s="323"/>
      <c r="RQI130" s="323"/>
      <c r="RQJ130" s="323"/>
      <c r="RQK130" s="323"/>
      <c r="RQL130" s="323"/>
      <c r="RQM130" s="323"/>
      <c r="RQN130" s="323"/>
      <c r="RQO130" s="323"/>
      <c r="RQP130" s="323"/>
      <c r="RQQ130" s="323"/>
      <c r="RQR130" s="323"/>
      <c r="RQS130" s="323"/>
      <c r="RQT130" s="323"/>
      <c r="RQU130" s="323"/>
      <c r="RQV130" s="323"/>
      <c r="RQW130" s="323"/>
      <c r="RQX130" s="323"/>
      <c r="RQY130" s="323"/>
      <c r="RQZ130" s="323"/>
      <c r="RRA130" s="323"/>
      <c r="RRB130" s="323"/>
      <c r="RRC130" s="323"/>
      <c r="RRD130" s="323"/>
      <c r="RRE130" s="323"/>
      <c r="RRF130" s="323"/>
      <c r="RRG130" s="323"/>
      <c r="RRH130" s="323"/>
      <c r="RRI130" s="323"/>
      <c r="RRJ130" s="323"/>
      <c r="RRK130" s="323"/>
      <c r="RRL130" s="323"/>
      <c r="RRM130" s="323"/>
      <c r="RRN130" s="323"/>
      <c r="RRO130" s="323"/>
      <c r="RRP130" s="323"/>
      <c r="RRQ130" s="323"/>
      <c r="RRR130" s="323"/>
      <c r="RRS130" s="323"/>
      <c r="RRT130" s="323"/>
      <c r="RRU130" s="323"/>
      <c r="RRV130" s="323"/>
      <c r="RRW130" s="323"/>
      <c r="RRX130" s="323"/>
      <c r="RRY130" s="323"/>
      <c r="RRZ130" s="323"/>
      <c r="RSA130" s="323"/>
      <c r="RSB130" s="323"/>
      <c r="RSC130" s="323"/>
      <c r="RSD130" s="323"/>
      <c r="RSE130" s="323"/>
      <c r="RSF130" s="323"/>
      <c r="RSG130" s="323"/>
      <c r="RSH130" s="323"/>
      <c r="RSI130" s="323"/>
      <c r="RSJ130" s="323"/>
      <c r="RSK130" s="323"/>
      <c r="RSL130" s="323"/>
      <c r="RSM130" s="323"/>
      <c r="RSN130" s="323"/>
      <c r="RSO130" s="323"/>
      <c r="RSP130" s="323"/>
      <c r="RSQ130" s="323"/>
      <c r="RSR130" s="323"/>
      <c r="RSS130" s="323"/>
      <c r="RST130" s="323"/>
      <c r="RSU130" s="323"/>
      <c r="RSV130" s="323"/>
      <c r="RSW130" s="323"/>
      <c r="RSX130" s="323"/>
      <c r="RSY130" s="323"/>
      <c r="RSZ130" s="323"/>
      <c r="RTA130" s="323"/>
      <c r="RTB130" s="323"/>
      <c r="RTC130" s="323"/>
      <c r="RTD130" s="323"/>
      <c r="RTE130" s="323"/>
      <c r="RTF130" s="323"/>
      <c r="RTG130" s="323"/>
      <c r="RTH130" s="323"/>
      <c r="RTI130" s="323"/>
      <c r="RTJ130" s="323"/>
      <c r="RTK130" s="323"/>
      <c r="RTL130" s="323"/>
      <c r="RTM130" s="323"/>
      <c r="RTN130" s="323"/>
      <c r="RTO130" s="323"/>
      <c r="RTP130" s="323"/>
      <c r="RTQ130" s="323"/>
      <c r="RTR130" s="323"/>
      <c r="RTS130" s="323"/>
      <c r="RTT130" s="323"/>
      <c r="RTU130" s="323"/>
      <c r="RTV130" s="323"/>
      <c r="RTW130" s="323"/>
      <c r="RTX130" s="323"/>
      <c r="RTY130" s="323"/>
      <c r="RTZ130" s="323"/>
      <c r="RUA130" s="323"/>
      <c r="RUB130" s="323"/>
      <c r="RUC130" s="323"/>
      <c r="RUD130" s="323"/>
      <c r="RUE130" s="323"/>
      <c r="RUF130" s="323"/>
      <c r="RUG130" s="323"/>
      <c r="RUH130" s="323"/>
      <c r="RUI130" s="323"/>
      <c r="RUJ130" s="323"/>
      <c r="RUK130" s="323"/>
      <c r="RUL130" s="323"/>
      <c r="RUM130" s="323"/>
      <c r="RUN130" s="323"/>
      <c r="RUO130" s="323"/>
      <c r="RUP130" s="323"/>
      <c r="RUQ130" s="323"/>
      <c r="RUR130" s="323"/>
      <c r="RUS130" s="323"/>
      <c r="RUT130" s="323"/>
      <c r="RUU130" s="323"/>
      <c r="RUV130" s="323"/>
      <c r="RUW130" s="323"/>
      <c r="RUX130" s="323"/>
      <c r="RUY130" s="323"/>
      <c r="RUZ130" s="323"/>
      <c r="RVA130" s="323"/>
      <c r="RVB130" s="323"/>
      <c r="RVC130" s="323"/>
      <c r="RVD130" s="323"/>
      <c r="RVE130" s="323"/>
      <c r="RVF130" s="323"/>
      <c r="RVG130" s="323"/>
      <c r="RVH130" s="323"/>
      <c r="RVI130" s="323"/>
      <c r="RVJ130" s="323"/>
      <c r="RVK130" s="323"/>
      <c r="RVL130" s="323"/>
      <c r="RVM130" s="323"/>
      <c r="RVN130" s="323"/>
      <c r="RVO130" s="323"/>
      <c r="RVP130" s="323"/>
      <c r="RVQ130" s="323"/>
      <c r="RVR130" s="323"/>
      <c r="RVS130" s="323"/>
      <c r="RVT130" s="323"/>
      <c r="RVU130" s="323"/>
      <c r="RVV130" s="323"/>
      <c r="RVW130" s="323"/>
      <c r="RVX130" s="323"/>
      <c r="RVY130" s="323"/>
      <c r="RVZ130" s="323"/>
      <c r="RWA130" s="323"/>
      <c r="RWB130" s="323"/>
      <c r="RWC130" s="323"/>
      <c r="RWD130" s="323"/>
      <c r="RWE130" s="323"/>
      <c r="RWF130" s="323"/>
      <c r="RWG130" s="323"/>
      <c r="RWH130" s="323"/>
      <c r="RWI130" s="323"/>
      <c r="RWJ130" s="323"/>
      <c r="RWK130" s="323"/>
      <c r="RWL130" s="323"/>
      <c r="RWM130" s="323"/>
      <c r="RWN130" s="323"/>
      <c r="RWO130" s="323"/>
      <c r="RWP130" s="323"/>
      <c r="RWQ130" s="323"/>
      <c r="RWR130" s="323"/>
      <c r="RWS130" s="323"/>
      <c r="RWT130" s="323"/>
      <c r="RWU130" s="323"/>
      <c r="RWV130" s="323"/>
      <c r="RWW130" s="323"/>
      <c r="RWX130" s="323"/>
      <c r="RWY130" s="323"/>
      <c r="RWZ130" s="323"/>
      <c r="RXA130" s="323"/>
      <c r="RXB130" s="323"/>
      <c r="RXC130" s="323"/>
      <c r="RXD130" s="323"/>
      <c r="RXE130" s="323"/>
      <c r="RXF130" s="323"/>
      <c r="RXG130" s="323"/>
      <c r="RXH130" s="323"/>
      <c r="RXI130" s="323"/>
      <c r="RXJ130" s="323"/>
      <c r="RXK130" s="323"/>
      <c r="RXL130" s="323"/>
      <c r="RXM130" s="323"/>
      <c r="RXN130" s="323"/>
      <c r="RXO130" s="323"/>
      <c r="RXP130" s="323"/>
      <c r="RXQ130" s="323"/>
      <c r="RXR130" s="323"/>
      <c r="RXS130" s="323"/>
      <c r="RXT130" s="323"/>
      <c r="RXU130" s="323"/>
      <c r="RXV130" s="323"/>
      <c r="RXW130" s="323"/>
      <c r="RXX130" s="323"/>
      <c r="RXY130" s="323"/>
      <c r="RXZ130" s="323"/>
      <c r="RYA130" s="323"/>
      <c r="RYB130" s="323"/>
      <c r="RYC130" s="323"/>
      <c r="RYD130" s="323"/>
      <c r="RYE130" s="323"/>
      <c r="RYF130" s="323"/>
      <c r="RYG130" s="323"/>
      <c r="RYH130" s="323"/>
      <c r="RYI130" s="323"/>
      <c r="RYJ130" s="323"/>
      <c r="RYK130" s="323"/>
      <c r="RYL130" s="323"/>
      <c r="RYM130" s="323"/>
      <c r="RYN130" s="323"/>
      <c r="RYO130" s="323"/>
      <c r="RYP130" s="323"/>
      <c r="RYQ130" s="323"/>
      <c r="RYR130" s="323"/>
      <c r="RYS130" s="323"/>
      <c r="RYT130" s="323"/>
      <c r="RYU130" s="323"/>
      <c r="RYV130" s="323"/>
      <c r="RYW130" s="323"/>
      <c r="RYX130" s="323"/>
      <c r="RYY130" s="323"/>
      <c r="RYZ130" s="323"/>
      <c r="RZA130" s="323"/>
      <c r="RZB130" s="323"/>
      <c r="RZC130" s="323"/>
      <c r="RZD130" s="323"/>
      <c r="RZE130" s="323"/>
      <c r="RZF130" s="323"/>
      <c r="RZG130" s="323"/>
      <c r="RZH130" s="323"/>
      <c r="RZI130" s="323"/>
      <c r="RZJ130" s="323"/>
      <c r="RZK130" s="323"/>
      <c r="RZL130" s="323"/>
      <c r="RZM130" s="323"/>
      <c r="RZN130" s="323"/>
      <c r="RZO130" s="323"/>
      <c r="RZP130" s="323"/>
      <c r="RZQ130" s="323"/>
      <c r="RZR130" s="323"/>
      <c r="RZS130" s="323"/>
      <c r="RZT130" s="323"/>
      <c r="RZU130" s="323"/>
      <c r="RZV130" s="323"/>
      <c r="RZW130" s="323"/>
      <c r="RZX130" s="323"/>
      <c r="RZY130" s="323"/>
      <c r="RZZ130" s="323"/>
      <c r="SAA130" s="323"/>
      <c r="SAB130" s="323"/>
      <c r="SAC130" s="323"/>
      <c r="SAD130" s="323"/>
      <c r="SAE130" s="323"/>
      <c r="SAF130" s="323"/>
      <c r="SAG130" s="323"/>
      <c r="SAH130" s="323"/>
      <c r="SAI130" s="323"/>
      <c r="SAJ130" s="323"/>
      <c r="SAK130" s="323"/>
      <c r="SAL130" s="323"/>
      <c r="SAM130" s="323"/>
      <c r="SAN130" s="323"/>
      <c r="SAO130" s="323"/>
      <c r="SAP130" s="323"/>
      <c r="SAQ130" s="323"/>
      <c r="SAR130" s="323"/>
      <c r="SAS130" s="323"/>
      <c r="SAT130" s="323"/>
      <c r="SAU130" s="323"/>
      <c r="SAV130" s="323"/>
      <c r="SAW130" s="323"/>
      <c r="SAX130" s="323"/>
      <c r="SAY130" s="323"/>
      <c r="SAZ130" s="323"/>
      <c r="SBA130" s="323"/>
      <c r="SBB130" s="323"/>
      <c r="SBC130" s="323"/>
      <c r="SBD130" s="323"/>
      <c r="SBE130" s="323"/>
      <c r="SBF130" s="323"/>
      <c r="SBG130" s="323"/>
      <c r="SBH130" s="323"/>
      <c r="SBI130" s="323"/>
      <c r="SBJ130" s="323"/>
      <c r="SBK130" s="323"/>
      <c r="SBL130" s="323"/>
      <c r="SBM130" s="323"/>
      <c r="SBN130" s="323"/>
      <c r="SBO130" s="323"/>
      <c r="SBP130" s="323"/>
      <c r="SBQ130" s="323"/>
      <c r="SBR130" s="323"/>
      <c r="SBS130" s="323"/>
      <c r="SBT130" s="323"/>
      <c r="SBU130" s="323"/>
      <c r="SBV130" s="323"/>
      <c r="SBW130" s="323"/>
      <c r="SBX130" s="323"/>
      <c r="SBY130" s="323"/>
      <c r="SBZ130" s="323"/>
      <c r="SCA130" s="323"/>
      <c r="SCB130" s="323"/>
      <c r="SCC130" s="323"/>
      <c r="SCD130" s="323"/>
      <c r="SCE130" s="323"/>
      <c r="SCF130" s="323"/>
      <c r="SCG130" s="323"/>
      <c r="SCH130" s="323"/>
      <c r="SCI130" s="323"/>
      <c r="SCJ130" s="323"/>
      <c r="SCK130" s="323"/>
      <c r="SCL130" s="323"/>
      <c r="SCM130" s="323"/>
      <c r="SCN130" s="323"/>
      <c r="SCO130" s="323"/>
      <c r="SCP130" s="323"/>
      <c r="SCQ130" s="323"/>
      <c r="SCR130" s="323"/>
      <c r="SCS130" s="323"/>
      <c r="SCT130" s="323"/>
      <c r="SCU130" s="323"/>
      <c r="SCV130" s="323"/>
      <c r="SCW130" s="323"/>
      <c r="SCX130" s="323"/>
      <c r="SCY130" s="323"/>
      <c r="SCZ130" s="323"/>
      <c r="SDA130" s="323"/>
      <c r="SDB130" s="323"/>
      <c r="SDC130" s="323"/>
      <c r="SDD130" s="323"/>
      <c r="SDE130" s="323"/>
      <c r="SDF130" s="323"/>
      <c r="SDG130" s="323"/>
      <c r="SDH130" s="323"/>
      <c r="SDI130" s="323"/>
      <c r="SDJ130" s="323"/>
      <c r="SDK130" s="323"/>
      <c r="SDL130" s="323"/>
      <c r="SDM130" s="323"/>
      <c r="SDN130" s="323"/>
      <c r="SDO130" s="323"/>
      <c r="SDP130" s="323"/>
      <c r="SDQ130" s="323"/>
      <c r="SDR130" s="323"/>
      <c r="SDS130" s="323"/>
      <c r="SDT130" s="323"/>
      <c r="SDU130" s="323"/>
      <c r="SDV130" s="323"/>
      <c r="SDW130" s="323"/>
      <c r="SDX130" s="323"/>
      <c r="SDY130" s="323"/>
      <c r="SDZ130" s="323"/>
      <c r="SEA130" s="323"/>
      <c r="SEB130" s="323"/>
      <c r="SEC130" s="323"/>
      <c r="SED130" s="323"/>
      <c r="SEE130" s="323"/>
      <c r="SEF130" s="323"/>
      <c r="SEG130" s="323"/>
      <c r="SEH130" s="323"/>
      <c r="SEI130" s="323"/>
      <c r="SEJ130" s="323"/>
      <c r="SEK130" s="323"/>
      <c r="SEL130" s="323"/>
      <c r="SEM130" s="323"/>
      <c r="SEN130" s="323"/>
      <c r="SEO130" s="323"/>
      <c r="SEP130" s="323"/>
      <c r="SEQ130" s="323"/>
      <c r="SER130" s="323"/>
      <c r="SES130" s="323"/>
      <c r="SET130" s="323"/>
      <c r="SEU130" s="323"/>
      <c r="SEV130" s="323"/>
      <c r="SEW130" s="323"/>
      <c r="SEX130" s="323"/>
      <c r="SEY130" s="323"/>
      <c r="SEZ130" s="323"/>
      <c r="SFA130" s="323"/>
      <c r="SFB130" s="323"/>
      <c r="SFC130" s="323"/>
      <c r="SFD130" s="323"/>
      <c r="SFE130" s="323"/>
      <c r="SFF130" s="323"/>
      <c r="SFG130" s="323"/>
      <c r="SFH130" s="323"/>
      <c r="SFI130" s="323"/>
      <c r="SFJ130" s="323"/>
      <c r="SFK130" s="323"/>
      <c r="SFL130" s="323"/>
      <c r="SFM130" s="323"/>
      <c r="SFN130" s="323"/>
      <c r="SFO130" s="323"/>
      <c r="SFP130" s="323"/>
      <c r="SFQ130" s="323"/>
      <c r="SFR130" s="323"/>
      <c r="SFS130" s="323"/>
      <c r="SFT130" s="323"/>
      <c r="SFU130" s="323"/>
      <c r="SFV130" s="323"/>
      <c r="SFW130" s="323"/>
      <c r="SFX130" s="323"/>
      <c r="SFY130" s="323"/>
      <c r="SFZ130" s="323"/>
      <c r="SGA130" s="323"/>
      <c r="SGB130" s="323"/>
      <c r="SGC130" s="323"/>
      <c r="SGD130" s="323"/>
      <c r="SGE130" s="323"/>
      <c r="SGF130" s="323"/>
      <c r="SGG130" s="323"/>
      <c r="SGH130" s="323"/>
      <c r="SGI130" s="323"/>
      <c r="SGJ130" s="323"/>
      <c r="SGK130" s="323"/>
      <c r="SGL130" s="323"/>
      <c r="SGM130" s="323"/>
      <c r="SGN130" s="323"/>
      <c r="SGO130" s="323"/>
      <c r="SGP130" s="323"/>
      <c r="SGQ130" s="323"/>
      <c r="SGR130" s="323"/>
      <c r="SGS130" s="323"/>
      <c r="SGT130" s="323"/>
      <c r="SGU130" s="323"/>
      <c r="SGV130" s="323"/>
      <c r="SGW130" s="323"/>
      <c r="SGX130" s="323"/>
      <c r="SGY130" s="323"/>
      <c r="SGZ130" s="323"/>
      <c r="SHA130" s="323"/>
      <c r="SHB130" s="323"/>
      <c r="SHC130" s="323"/>
      <c r="SHD130" s="323"/>
      <c r="SHE130" s="323"/>
      <c r="SHF130" s="323"/>
      <c r="SHG130" s="323"/>
      <c r="SHH130" s="323"/>
      <c r="SHI130" s="323"/>
      <c r="SHJ130" s="323"/>
      <c r="SHK130" s="323"/>
      <c r="SHL130" s="323"/>
      <c r="SHM130" s="323"/>
      <c r="SHN130" s="323"/>
      <c r="SHO130" s="323"/>
      <c r="SHP130" s="323"/>
      <c r="SHQ130" s="323"/>
      <c r="SHR130" s="323"/>
      <c r="SHS130" s="323"/>
      <c r="SHT130" s="323"/>
      <c r="SHU130" s="323"/>
      <c r="SHV130" s="323"/>
      <c r="SHW130" s="323"/>
      <c r="SHX130" s="323"/>
      <c r="SHY130" s="323"/>
      <c r="SHZ130" s="323"/>
      <c r="SIA130" s="323"/>
      <c r="SIB130" s="323"/>
      <c r="SIC130" s="323"/>
      <c r="SID130" s="323"/>
      <c r="SIE130" s="323"/>
      <c r="SIF130" s="323"/>
      <c r="SIG130" s="323"/>
      <c r="SIH130" s="323"/>
      <c r="SII130" s="323"/>
      <c r="SIJ130" s="323"/>
      <c r="SIK130" s="323"/>
      <c r="SIL130" s="323"/>
      <c r="SIM130" s="323"/>
      <c r="SIN130" s="323"/>
      <c r="SIO130" s="323"/>
      <c r="SIP130" s="323"/>
      <c r="SIQ130" s="323"/>
      <c r="SIR130" s="323"/>
      <c r="SIS130" s="323"/>
      <c r="SIT130" s="323"/>
      <c r="SIU130" s="323"/>
      <c r="SIV130" s="323"/>
      <c r="SIW130" s="323"/>
      <c r="SIX130" s="323"/>
      <c r="SIY130" s="323"/>
      <c r="SIZ130" s="323"/>
      <c r="SJA130" s="323"/>
      <c r="SJB130" s="323"/>
      <c r="SJC130" s="323"/>
      <c r="SJD130" s="323"/>
      <c r="SJE130" s="323"/>
      <c r="SJF130" s="323"/>
      <c r="SJG130" s="323"/>
      <c r="SJH130" s="323"/>
      <c r="SJI130" s="323"/>
      <c r="SJJ130" s="323"/>
      <c r="SJK130" s="323"/>
      <c r="SJL130" s="323"/>
      <c r="SJM130" s="323"/>
      <c r="SJN130" s="323"/>
      <c r="SJO130" s="323"/>
      <c r="SJP130" s="323"/>
      <c r="SJQ130" s="323"/>
      <c r="SJR130" s="323"/>
      <c r="SJS130" s="323"/>
      <c r="SJT130" s="323"/>
      <c r="SJU130" s="323"/>
      <c r="SJV130" s="323"/>
      <c r="SJW130" s="323"/>
      <c r="SJX130" s="323"/>
      <c r="SJY130" s="323"/>
      <c r="SJZ130" s="323"/>
      <c r="SKA130" s="323"/>
      <c r="SKB130" s="323"/>
      <c r="SKC130" s="323"/>
      <c r="SKD130" s="323"/>
      <c r="SKE130" s="323"/>
      <c r="SKF130" s="323"/>
      <c r="SKG130" s="323"/>
      <c r="SKH130" s="323"/>
      <c r="SKI130" s="323"/>
      <c r="SKJ130" s="323"/>
      <c r="SKK130" s="323"/>
      <c r="SKL130" s="323"/>
      <c r="SKM130" s="323"/>
      <c r="SKN130" s="323"/>
      <c r="SKO130" s="323"/>
      <c r="SKP130" s="323"/>
      <c r="SKQ130" s="323"/>
      <c r="SKR130" s="323"/>
      <c r="SKS130" s="323"/>
      <c r="SKT130" s="323"/>
      <c r="SKU130" s="323"/>
      <c r="SKV130" s="323"/>
      <c r="SKW130" s="323"/>
      <c r="SKX130" s="323"/>
      <c r="SKY130" s="323"/>
      <c r="SKZ130" s="323"/>
      <c r="SLA130" s="323"/>
      <c r="SLB130" s="323"/>
      <c r="SLC130" s="323"/>
      <c r="SLD130" s="323"/>
      <c r="SLE130" s="323"/>
      <c r="SLF130" s="323"/>
      <c r="SLG130" s="323"/>
      <c r="SLH130" s="323"/>
      <c r="SLI130" s="323"/>
      <c r="SLJ130" s="323"/>
      <c r="SLK130" s="323"/>
      <c r="SLL130" s="323"/>
      <c r="SLM130" s="323"/>
      <c r="SLN130" s="323"/>
      <c r="SLO130" s="323"/>
      <c r="SLP130" s="323"/>
      <c r="SLQ130" s="323"/>
      <c r="SLR130" s="323"/>
      <c r="SLS130" s="323"/>
      <c r="SLT130" s="323"/>
      <c r="SLU130" s="323"/>
      <c r="SLV130" s="323"/>
      <c r="SLW130" s="323"/>
      <c r="SLX130" s="323"/>
      <c r="SLY130" s="323"/>
      <c r="SLZ130" s="323"/>
      <c r="SMA130" s="323"/>
      <c r="SMB130" s="323"/>
      <c r="SMC130" s="323"/>
      <c r="SMD130" s="323"/>
      <c r="SME130" s="323"/>
      <c r="SMF130" s="323"/>
      <c r="SMG130" s="323"/>
      <c r="SMH130" s="323"/>
      <c r="SMI130" s="323"/>
      <c r="SMJ130" s="323"/>
      <c r="SMK130" s="323"/>
      <c r="SML130" s="323"/>
      <c r="SMM130" s="323"/>
      <c r="SMN130" s="323"/>
      <c r="SMO130" s="323"/>
      <c r="SMP130" s="323"/>
      <c r="SMQ130" s="323"/>
      <c r="SMR130" s="323"/>
      <c r="SMS130" s="323"/>
      <c r="SMT130" s="323"/>
      <c r="SMU130" s="323"/>
      <c r="SMV130" s="323"/>
      <c r="SMW130" s="323"/>
      <c r="SMX130" s="323"/>
      <c r="SMY130" s="323"/>
      <c r="SMZ130" s="323"/>
      <c r="SNA130" s="323"/>
      <c r="SNB130" s="323"/>
      <c r="SNC130" s="323"/>
      <c r="SND130" s="323"/>
      <c r="SNE130" s="323"/>
      <c r="SNF130" s="323"/>
      <c r="SNG130" s="323"/>
      <c r="SNH130" s="323"/>
      <c r="SNI130" s="323"/>
      <c r="SNJ130" s="323"/>
      <c r="SNK130" s="323"/>
      <c r="SNL130" s="323"/>
      <c r="SNM130" s="323"/>
      <c r="SNN130" s="323"/>
      <c r="SNO130" s="323"/>
      <c r="SNP130" s="323"/>
      <c r="SNQ130" s="323"/>
      <c r="SNR130" s="323"/>
      <c r="SNS130" s="323"/>
      <c r="SNT130" s="323"/>
      <c r="SNU130" s="323"/>
      <c r="SNV130" s="323"/>
      <c r="SNW130" s="323"/>
      <c r="SNX130" s="323"/>
      <c r="SNY130" s="323"/>
      <c r="SNZ130" s="323"/>
      <c r="SOA130" s="323"/>
      <c r="SOB130" s="323"/>
      <c r="SOC130" s="323"/>
      <c r="SOD130" s="323"/>
      <c r="SOE130" s="323"/>
      <c r="SOF130" s="323"/>
      <c r="SOG130" s="323"/>
      <c r="SOH130" s="323"/>
      <c r="SOI130" s="323"/>
      <c r="SOJ130" s="323"/>
      <c r="SOK130" s="323"/>
      <c r="SOL130" s="323"/>
      <c r="SOM130" s="323"/>
      <c r="SON130" s="323"/>
      <c r="SOO130" s="323"/>
      <c r="SOP130" s="323"/>
      <c r="SOQ130" s="323"/>
      <c r="SOR130" s="323"/>
      <c r="SOS130" s="323"/>
      <c r="SOT130" s="323"/>
      <c r="SOU130" s="323"/>
      <c r="SOV130" s="323"/>
      <c r="SOW130" s="323"/>
      <c r="SOX130" s="323"/>
      <c r="SOY130" s="323"/>
      <c r="SOZ130" s="323"/>
      <c r="SPA130" s="323"/>
      <c r="SPB130" s="323"/>
      <c r="SPC130" s="323"/>
      <c r="SPD130" s="323"/>
      <c r="SPE130" s="323"/>
      <c r="SPF130" s="323"/>
      <c r="SPG130" s="323"/>
      <c r="SPH130" s="323"/>
      <c r="SPI130" s="323"/>
      <c r="SPJ130" s="323"/>
      <c r="SPK130" s="323"/>
      <c r="SPL130" s="323"/>
      <c r="SPM130" s="323"/>
      <c r="SPN130" s="323"/>
      <c r="SPO130" s="323"/>
      <c r="SPP130" s="323"/>
      <c r="SPQ130" s="323"/>
      <c r="SPR130" s="323"/>
      <c r="SPS130" s="323"/>
      <c r="SPT130" s="323"/>
      <c r="SPU130" s="323"/>
      <c r="SPV130" s="323"/>
      <c r="SPW130" s="323"/>
      <c r="SPX130" s="323"/>
      <c r="SPY130" s="323"/>
      <c r="SPZ130" s="323"/>
      <c r="SQA130" s="323"/>
      <c r="SQB130" s="323"/>
      <c r="SQC130" s="323"/>
      <c r="SQD130" s="323"/>
      <c r="SQE130" s="323"/>
      <c r="SQF130" s="323"/>
      <c r="SQG130" s="323"/>
      <c r="SQH130" s="323"/>
      <c r="SQI130" s="323"/>
      <c r="SQJ130" s="323"/>
      <c r="SQK130" s="323"/>
      <c r="SQL130" s="323"/>
      <c r="SQM130" s="323"/>
      <c r="SQN130" s="323"/>
      <c r="SQO130" s="323"/>
      <c r="SQP130" s="323"/>
      <c r="SQQ130" s="323"/>
      <c r="SQR130" s="323"/>
      <c r="SQS130" s="323"/>
      <c r="SQT130" s="323"/>
      <c r="SQU130" s="323"/>
      <c r="SQV130" s="323"/>
      <c r="SQW130" s="323"/>
      <c r="SQX130" s="323"/>
      <c r="SQY130" s="323"/>
      <c r="SQZ130" s="323"/>
      <c r="SRA130" s="323"/>
      <c r="SRB130" s="323"/>
      <c r="SRC130" s="323"/>
      <c r="SRD130" s="323"/>
      <c r="SRE130" s="323"/>
      <c r="SRF130" s="323"/>
      <c r="SRG130" s="323"/>
      <c r="SRH130" s="323"/>
      <c r="SRI130" s="323"/>
      <c r="SRJ130" s="323"/>
      <c r="SRK130" s="323"/>
      <c r="SRL130" s="323"/>
      <c r="SRM130" s="323"/>
      <c r="SRN130" s="323"/>
      <c r="SRO130" s="323"/>
      <c r="SRP130" s="323"/>
      <c r="SRQ130" s="323"/>
      <c r="SRR130" s="323"/>
      <c r="SRS130" s="323"/>
      <c r="SRT130" s="323"/>
      <c r="SRU130" s="323"/>
      <c r="SRV130" s="323"/>
      <c r="SRW130" s="323"/>
      <c r="SRX130" s="323"/>
      <c r="SRY130" s="323"/>
      <c r="SRZ130" s="323"/>
      <c r="SSA130" s="323"/>
      <c r="SSB130" s="323"/>
      <c r="SSC130" s="323"/>
      <c r="SSD130" s="323"/>
      <c r="SSE130" s="323"/>
      <c r="SSF130" s="323"/>
      <c r="SSG130" s="323"/>
      <c r="SSH130" s="323"/>
      <c r="SSI130" s="323"/>
      <c r="SSJ130" s="323"/>
      <c r="SSK130" s="323"/>
      <c r="SSL130" s="323"/>
      <c r="SSM130" s="323"/>
      <c r="SSN130" s="323"/>
      <c r="SSO130" s="323"/>
      <c r="SSP130" s="323"/>
      <c r="SSQ130" s="323"/>
      <c r="SSR130" s="323"/>
      <c r="SSS130" s="323"/>
      <c r="SST130" s="323"/>
      <c r="SSU130" s="323"/>
      <c r="SSV130" s="323"/>
      <c r="SSW130" s="323"/>
      <c r="SSX130" s="323"/>
      <c r="SSY130" s="323"/>
      <c r="SSZ130" s="323"/>
      <c r="STA130" s="323"/>
      <c r="STB130" s="323"/>
      <c r="STC130" s="323"/>
      <c r="STD130" s="323"/>
      <c r="STE130" s="323"/>
      <c r="STF130" s="323"/>
      <c r="STG130" s="323"/>
      <c r="STH130" s="323"/>
      <c r="STI130" s="323"/>
      <c r="STJ130" s="323"/>
      <c r="STK130" s="323"/>
      <c r="STL130" s="323"/>
      <c r="STM130" s="323"/>
      <c r="STN130" s="323"/>
      <c r="STO130" s="323"/>
      <c r="STP130" s="323"/>
      <c r="STQ130" s="323"/>
      <c r="STR130" s="323"/>
      <c r="STS130" s="323"/>
      <c r="STT130" s="323"/>
      <c r="STU130" s="323"/>
      <c r="STV130" s="323"/>
      <c r="STW130" s="323"/>
      <c r="STX130" s="323"/>
      <c r="STY130" s="323"/>
      <c r="STZ130" s="323"/>
      <c r="SUA130" s="323"/>
      <c r="SUB130" s="323"/>
      <c r="SUC130" s="323"/>
      <c r="SUD130" s="323"/>
      <c r="SUE130" s="323"/>
      <c r="SUF130" s="323"/>
      <c r="SUG130" s="323"/>
      <c r="SUH130" s="323"/>
      <c r="SUI130" s="323"/>
      <c r="SUJ130" s="323"/>
      <c r="SUK130" s="323"/>
      <c r="SUL130" s="323"/>
      <c r="SUM130" s="323"/>
      <c r="SUN130" s="323"/>
      <c r="SUO130" s="323"/>
      <c r="SUP130" s="323"/>
      <c r="SUQ130" s="323"/>
      <c r="SUR130" s="323"/>
      <c r="SUS130" s="323"/>
      <c r="SUT130" s="323"/>
      <c r="SUU130" s="323"/>
      <c r="SUV130" s="323"/>
      <c r="SUW130" s="323"/>
      <c r="SUX130" s="323"/>
      <c r="SUY130" s="323"/>
      <c r="SUZ130" s="323"/>
      <c r="SVA130" s="323"/>
      <c r="SVB130" s="323"/>
      <c r="SVC130" s="323"/>
      <c r="SVD130" s="323"/>
      <c r="SVE130" s="323"/>
      <c r="SVF130" s="323"/>
      <c r="SVG130" s="323"/>
      <c r="SVH130" s="323"/>
      <c r="SVI130" s="323"/>
      <c r="SVJ130" s="323"/>
      <c r="SVK130" s="323"/>
      <c r="SVL130" s="323"/>
      <c r="SVM130" s="323"/>
      <c r="SVN130" s="323"/>
      <c r="SVO130" s="323"/>
      <c r="SVP130" s="323"/>
      <c r="SVQ130" s="323"/>
      <c r="SVR130" s="323"/>
      <c r="SVS130" s="323"/>
      <c r="SVT130" s="323"/>
      <c r="SVU130" s="323"/>
      <c r="SVV130" s="323"/>
      <c r="SVW130" s="323"/>
      <c r="SVX130" s="323"/>
      <c r="SVY130" s="323"/>
      <c r="SVZ130" s="323"/>
      <c r="SWA130" s="323"/>
      <c r="SWB130" s="323"/>
      <c r="SWC130" s="323"/>
      <c r="SWD130" s="323"/>
      <c r="SWE130" s="323"/>
      <c r="SWF130" s="323"/>
      <c r="SWG130" s="323"/>
      <c r="SWH130" s="323"/>
      <c r="SWI130" s="323"/>
      <c r="SWJ130" s="323"/>
      <c r="SWK130" s="323"/>
      <c r="SWL130" s="323"/>
      <c r="SWM130" s="323"/>
      <c r="SWN130" s="323"/>
      <c r="SWO130" s="323"/>
      <c r="SWP130" s="323"/>
      <c r="SWQ130" s="323"/>
      <c r="SWR130" s="323"/>
      <c r="SWS130" s="323"/>
      <c r="SWT130" s="323"/>
      <c r="SWU130" s="323"/>
      <c r="SWV130" s="323"/>
      <c r="SWW130" s="323"/>
      <c r="SWX130" s="323"/>
      <c r="SWY130" s="323"/>
      <c r="SWZ130" s="323"/>
      <c r="SXA130" s="323"/>
      <c r="SXB130" s="323"/>
      <c r="SXC130" s="323"/>
      <c r="SXD130" s="323"/>
      <c r="SXE130" s="323"/>
      <c r="SXF130" s="323"/>
      <c r="SXG130" s="323"/>
      <c r="SXH130" s="323"/>
      <c r="SXI130" s="323"/>
      <c r="SXJ130" s="323"/>
      <c r="SXK130" s="323"/>
      <c r="SXL130" s="323"/>
      <c r="SXM130" s="323"/>
      <c r="SXN130" s="323"/>
      <c r="SXO130" s="323"/>
      <c r="SXP130" s="323"/>
      <c r="SXQ130" s="323"/>
      <c r="SXR130" s="323"/>
      <c r="SXS130" s="323"/>
      <c r="SXT130" s="323"/>
      <c r="SXU130" s="323"/>
      <c r="SXV130" s="323"/>
      <c r="SXW130" s="323"/>
      <c r="SXX130" s="323"/>
      <c r="SXY130" s="323"/>
      <c r="SXZ130" s="323"/>
      <c r="SYA130" s="323"/>
      <c r="SYB130" s="323"/>
      <c r="SYC130" s="323"/>
      <c r="SYD130" s="323"/>
      <c r="SYE130" s="323"/>
      <c r="SYF130" s="323"/>
      <c r="SYG130" s="323"/>
      <c r="SYH130" s="323"/>
      <c r="SYI130" s="323"/>
      <c r="SYJ130" s="323"/>
      <c r="SYK130" s="323"/>
      <c r="SYL130" s="323"/>
      <c r="SYM130" s="323"/>
      <c r="SYN130" s="323"/>
      <c r="SYO130" s="323"/>
      <c r="SYP130" s="323"/>
      <c r="SYQ130" s="323"/>
      <c r="SYR130" s="323"/>
      <c r="SYS130" s="323"/>
      <c r="SYT130" s="323"/>
      <c r="SYU130" s="323"/>
      <c r="SYV130" s="323"/>
      <c r="SYW130" s="323"/>
      <c r="SYX130" s="323"/>
      <c r="SYY130" s="323"/>
      <c r="SYZ130" s="323"/>
      <c r="SZA130" s="323"/>
      <c r="SZB130" s="323"/>
      <c r="SZC130" s="323"/>
      <c r="SZD130" s="323"/>
      <c r="SZE130" s="323"/>
      <c r="SZF130" s="323"/>
      <c r="SZG130" s="323"/>
      <c r="SZH130" s="323"/>
      <c r="SZI130" s="323"/>
      <c r="SZJ130" s="323"/>
      <c r="SZK130" s="323"/>
      <c r="SZL130" s="323"/>
      <c r="SZM130" s="323"/>
      <c r="SZN130" s="323"/>
      <c r="SZO130" s="323"/>
      <c r="SZP130" s="323"/>
      <c r="SZQ130" s="323"/>
      <c r="SZR130" s="323"/>
      <c r="SZS130" s="323"/>
      <c r="SZT130" s="323"/>
      <c r="SZU130" s="323"/>
      <c r="SZV130" s="323"/>
      <c r="SZW130" s="323"/>
      <c r="SZX130" s="323"/>
      <c r="SZY130" s="323"/>
      <c r="SZZ130" s="323"/>
      <c r="TAA130" s="323"/>
      <c r="TAB130" s="323"/>
      <c r="TAC130" s="323"/>
      <c r="TAD130" s="323"/>
      <c r="TAE130" s="323"/>
      <c r="TAF130" s="323"/>
      <c r="TAG130" s="323"/>
      <c r="TAH130" s="323"/>
      <c r="TAI130" s="323"/>
      <c r="TAJ130" s="323"/>
      <c r="TAK130" s="323"/>
      <c r="TAL130" s="323"/>
      <c r="TAM130" s="323"/>
      <c r="TAN130" s="323"/>
      <c r="TAO130" s="323"/>
      <c r="TAP130" s="323"/>
      <c r="TAQ130" s="323"/>
      <c r="TAR130" s="323"/>
      <c r="TAS130" s="323"/>
      <c r="TAT130" s="323"/>
      <c r="TAU130" s="323"/>
      <c r="TAV130" s="323"/>
      <c r="TAW130" s="323"/>
      <c r="TAX130" s="323"/>
      <c r="TAY130" s="323"/>
      <c r="TAZ130" s="323"/>
      <c r="TBA130" s="323"/>
      <c r="TBB130" s="323"/>
      <c r="TBC130" s="323"/>
      <c r="TBD130" s="323"/>
      <c r="TBE130" s="323"/>
      <c r="TBF130" s="323"/>
      <c r="TBG130" s="323"/>
      <c r="TBH130" s="323"/>
      <c r="TBI130" s="323"/>
      <c r="TBJ130" s="323"/>
      <c r="TBK130" s="323"/>
      <c r="TBL130" s="323"/>
      <c r="TBM130" s="323"/>
      <c r="TBN130" s="323"/>
      <c r="TBO130" s="323"/>
      <c r="TBP130" s="323"/>
      <c r="TBQ130" s="323"/>
      <c r="TBR130" s="323"/>
      <c r="TBS130" s="323"/>
      <c r="TBT130" s="323"/>
      <c r="TBU130" s="323"/>
      <c r="TBV130" s="323"/>
      <c r="TBW130" s="323"/>
      <c r="TBX130" s="323"/>
      <c r="TBY130" s="323"/>
      <c r="TBZ130" s="323"/>
      <c r="TCA130" s="323"/>
      <c r="TCB130" s="323"/>
      <c r="TCC130" s="323"/>
      <c r="TCD130" s="323"/>
      <c r="TCE130" s="323"/>
      <c r="TCF130" s="323"/>
      <c r="TCG130" s="323"/>
      <c r="TCH130" s="323"/>
      <c r="TCI130" s="323"/>
      <c r="TCJ130" s="323"/>
      <c r="TCK130" s="323"/>
      <c r="TCL130" s="323"/>
      <c r="TCM130" s="323"/>
      <c r="TCN130" s="323"/>
      <c r="TCO130" s="323"/>
      <c r="TCP130" s="323"/>
      <c r="TCQ130" s="323"/>
      <c r="TCR130" s="323"/>
      <c r="TCS130" s="323"/>
      <c r="TCT130" s="323"/>
      <c r="TCU130" s="323"/>
      <c r="TCV130" s="323"/>
      <c r="TCW130" s="323"/>
      <c r="TCX130" s="323"/>
      <c r="TCY130" s="323"/>
      <c r="TCZ130" s="323"/>
      <c r="TDA130" s="323"/>
      <c r="TDB130" s="323"/>
      <c r="TDC130" s="323"/>
      <c r="TDD130" s="323"/>
      <c r="TDE130" s="323"/>
      <c r="TDF130" s="323"/>
      <c r="TDG130" s="323"/>
      <c r="TDH130" s="323"/>
      <c r="TDI130" s="323"/>
      <c r="TDJ130" s="323"/>
      <c r="TDK130" s="323"/>
      <c r="TDL130" s="323"/>
      <c r="TDM130" s="323"/>
      <c r="TDN130" s="323"/>
      <c r="TDO130" s="323"/>
      <c r="TDP130" s="323"/>
      <c r="TDQ130" s="323"/>
      <c r="TDR130" s="323"/>
      <c r="TDS130" s="323"/>
      <c r="TDT130" s="323"/>
      <c r="TDU130" s="323"/>
      <c r="TDV130" s="323"/>
      <c r="TDW130" s="323"/>
      <c r="TDX130" s="323"/>
      <c r="TDY130" s="323"/>
      <c r="TDZ130" s="323"/>
      <c r="TEA130" s="323"/>
      <c r="TEB130" s="323"/>
      <c r="TEC130" s="323"/>
      <c r="TED130" s="323"/>
      <c r="TEE130" s="323"/>
      <c r="TEF130" s="323"/>
      <c r="TEG130" s="323"/>
      <c r="TEH130" s="323"/>
      <c r="TEI130" s="323"/>
      <c r="TEJ130" s="323"/>
      <c r="TEK130" s="323"/>
      <c r="TEL130" s="323"/>
      <c r="TEM130" s="323"/>
      <c r="TEN130" s="323"/>
      <c r="TEO130" s="323"/>
      <c r="TEP130" s="323"/>
      <c r="TEQ130" s="323"/>
      <c r="TER130" s="323"/>
      <c r="TES130" s="323"/>
      <c r="TET130" s="323"/>
      <c r="TEU130" s="323"/>
      <c r="TEV130" s="323"/>
      <c r="TEW130" s="323"/>
      <c r="TEX130" s="323"/>
      <c r="TEY130" s="323"/>
      <c r="TEZ130" s="323"/>
      <c r="TFA130" s="323"/>
      <c r="TFB130" s="323"/>
      <c r="TFC130" s="323"/>
      <c r="TFD130" s="323"/>
      <c r="TFE130" s="323"/>
      <c r="TFF130" s="323"/>
      <c r="TFG130" s="323"/>
      <c r="TFH130" s="323"/>
      <c r="TFI130" s="323"/>
      <c r="TFJ130" s="323"/>
      <c r="TFK130" s="323"/>
      <c r="TFL130" s="323"/>
      <c r="TFM130" s="323"/>
      <c r="TFN130" s="323"/>
      <c r="TFO130" s="323"/>
      <c r="TFP130" s="323"/>
      <c r="TFQ130" s="323"/>
      <c r="TFR130" s="323"/>
      <c r="TFS130" s="323"/>
      <c r="TFT130" s="323"/>
      <c r="TFU130" s="323"/>
      <c r="TFV130" s="323"/>
      <c r="TFW130" s="323"/>
      <c r="TFX130" s="323"/>
      <c r="TFY130" s="323"/>
      <c r="TFZ130" s="323"/>
      <c r="TGA130" s="323"/>
      <c r="TGB130" s="323"/>
      <c r="TGC130" s="323"/>
      <c r="TGD130" s="323"/>
      <c r="TGE130" s="323"/>
      <c r="TGF130" s="323"/>
      <c r="TGG130" s="323"/>
      <c r="TGH130" s="323"/>
      <c r="TGI130" s="323"/>
      <c r="TGJ130" s="323"/>
      <c r="TGK130" s="323"/>
      <c r="TGL130" s="323"/>
      <c r="TGM130" s="323"/>
      <c r="TGN130" s="323"/>
      <c r="TGO130" s="323"/>
      <c r="TGP130" s="323"/>
      <c r="TGQ130" s="323"/>
      <c r="TGR130" s="323"/>
      <c r="TGS130" s="323"/>
      <c r="TGT130" s="323"/>
      <c r="TGU130" s="323"/>
      <c r="TGV130" s="323"/>
      <c r="TGW130" s="323"/>
      <c r="TGX130" s="323"/>
      <c r="TGY130" s="323"/>
      <c r="TGZ130" s="323"/>
      <c r="THA130" s="323"/>
      <c r="THB130" s="323"/>
      <c r="THC130" s="323"/>
      <c r="THD130" s="323"/>
      <c r="THE130" s="323"/>
      <c r="THF130" s="323"/>
      <c r="THG130" s="323"/>
      <c r="THH130" s="323"/>
      <c r="THI130" s="323"/>
      <c r="THJ130" s="323"/>
      <c r="THK130" s="323"/>
      <c r="THL130" s="323"/>
      <c r="THM130" s="323"/>
      <c r="THN130" s="323"/>
      <c r="THO130" s="323"/>
      <c r="THP130" s="323"/>
      <c r="THQ130" s="323"/>
      <c r="THR130" s="323"/>
      <c r="THS130" s="323"/>
      <c r="THT130" s="323"/>
      <c r="THU130" s="323"/>
      <c r="THV130" s="323"/>
      <c r="THW130" s="323"/>
      <c r="THX130" s="323"/>
      <c r="THY130" s="323"/>
      <c r="THZ130" s="323"/>
      <c r="TIA130" s="323"/>
      <c r="TIB130" s="323"/>
      <c r="TIC130" s="323"/>
      <c r="TID130" s="323"/>
      <c r="TIE130" s="323"/>
      <c r="TIF130" s="323"/>
      <c r="TIG130" s="323"/>
      <c r="TIH130" s="323"/>
      <c r="TII130" s="323"/>
      <c r="TIJ130" s="323"/>
      <c r="TIK130" s="323"/>
      <c r="TIL130" s="323"/>
      <c r="TIM130" s="323"/>
      <c r="TIN130" s="323"/>
      <c r="TIO130" s="323"/>
      <c r="TIP130" s="323"/>
      <c r="TIQ130" s="323"/>
      <c r="TIR130" s="323"/>
      <c r="TIS130" s="323"/>
      <c r="TIT130" s="323"/>
      <c r="TIU130" s="323"/>
      <c r="TIV130" s="323"/>
      <c r="TIW130" s="323"/>
      <c r="TIX130" s="323"/>
      <c r="TIY130" s="323"/>
      <c r="TIZ130" s="323"/>
      <c r="TJA130" s="323"/>
      <c r="TJB130" s="323"/>
      <c r="TJC130" s="323"/>
      <c r="TJD130" s="323"/>
      <c r="TJE130" s="323"/>
      <c r="TJF130" s="323"/>
      <c r="TJG130" s="323"/>
      <c r="TJH130" s="323"/>
      <c r="TJI130" s="323"/>
      <c r="TJJ130" s="323"/>
      <c r="TJK130" s="323"/>
      <c r="TJL130" s="323"/>
      <c r="TJM130" s="323"/>
      <c r="TJN130" s="323"/>
      <c r="TJO130" s="323"/>
      <c r="TJP130" s="323"/>
      <c r="TJQ130" s="323"/>
      <c r="TJR130" s="323"/>
      <c r="TJS130" s="323"/>
      <c r="TJT130" s="323"/>
      <c r="TJU130" s="323"/>
      <c r="TJV130" s="323"/>
      <c r="TJW130" s="323"/>
      <c r="TJX130" s="323"/>
      <c r="TJY130" s="323"/>
      <c r="TJZ130" s="323"/>
      <c r="TKA130" s="323"/>
      <c r="TKB130" s="323"/>
      <c r="TKC130" s="323"/>
      <c r="TKD130" s="323"/>
      <c r="TKE130" s="323"/>
      <c r="TKF130" s="323"/>
      <c r="TKG130" s="323"/>
      <c r="TKH130" s="323"/>
      <c r="TKI130" s="323"/>
      <c r="TKJ130" s="323"/>
      <c r="TKK130" s="323"/>
      <c r="TKL130" s="323"/>
      <c r="TKM130" s="323"/>
      <c r="TKN130" s="323"/>
      <c r="TKO130" s="323"/>
      <c r="TKP130" s="323"/>
      <c r="TKQ130" s="323"/>
      <c r="TKR130" s="323"/>
      <c r="TKS130" s="323"/>
      <c r="TKT130" s="323"/>
      <c r="TKU130" s="323"/>
      <c r="TKV130" s="323"/>
      <c r="TKW130" s="323"/>
      <c r="TKX130" s="323"/>
      <c r="TKY130" s="323"/>
      <c r="TKZ130" s="323"/>
      <c r="TLA130" s="323"/>
      <c r="TLB130" s="323"/>
      <c r="TLC130" s="323"/>
      <c r="TLD130" s="323"/>
      <c r="TLE130" s="323"/>
      <c r="TLF130" s="323"/>
      <c r="TLG130" s="323"/>
      <c r="TLH130" s="323"/>
      <c r="TLI130" s="323"/>
      <c r="TLJ130" s="323"/>
      <c r="TLK130" s="323"/>
      <c r="TLL130" s="323"/>
      <c r="TLM130" s="323"/>
      <c r="TLN130" s="323"/>
      <c r="TLO130" s="323"/>
      <c r="TLP130" s="323"/>
      <c r="TLQ130" s="323"/>
      <c r="TLR130" s="323"/>
      <c r="TLS130" s="323"/>
      <c r="TLT130" s="323"/>
      <c r="TLU130" s="323"/>
      <c r="TLV130" s="323"/>
      <c r="TLW130" s="323"/>
      <c r="TLX130" s="323"/>
      <c r="TLY130" s="323"/>
      <c r="TLZ130" s="323"/>
      <c r="TMA130" s="323"/>
      <c r="TMB130" s="323"/>
      <c r="TMC130" s="323"/>
      <c r="TMD130" s="323"/>
      <c r="TME130" s="323"/>
      <c r="TMF130" s="323"/>
      <c r="TMG130" s="323"/>
      <c r="TMH130" s="323"/>
      <c r="TMI130" s="323"/>
      <c r="TMJ130" s="323"/>
      <c r="TMK130" s="323"/>
      <c r="TML130" s="323"/>
      <c r="TMM130" s="323"/>
      <c r="TMN130" s="323"/>
      <c r="TMO130" s="323"/>
      <c r="TMP130" s="323"/>
      <c r="TMQ130" s="323"/>
      <c r="TMR130" s="323"/>
      <c r="TMS130" s="323"/>
      <c r="TMT130" s="323"/>
      <c r="TMU130" s="323"/>
      <c r="TMV130" s="323"/>
      <c r="TMW130" s="323"/>
      <c r="TMX130" s="323"/>
      <c r="TMY130" s="323"/>
      <c r="TMZ130" s="323"/>
      <c r="TNA130" s="323"/>
      <c r="TNB130" s="323"/>
      <c r="TNC130" s="323"/>
      <c r="TND130" s="323"/>
      <c r="TNE130" s="323"/>
      <c r="TNF130" s="323"/>
      <c r="TNG130" s="323"/>
      <c r="TNH130" s="323"/>
      <c r="TNI130" s="323"/>
      <c r="TNJ130" s="323"/>
      <c r="TNK130" s="323"/>
      <c r="TNL130" s="323"/>
      <c r="TNM130" s="323"/>
      <c r="TNN130" s="323"/>
      <c r="TNO130" s="323"/>
      <c r="TNP130" s="323"/>
      <c r="TNQ130" s="323"/>
      <c r="TNR130" s="323"/>
      <c r="TNS130" s="323"/>
      <c r="TNT130" s="323"/>
      <c r="TNU130" s="323"/>
      <c r="TNV130" s="323"/>
      <c r="TNW130" s="323"/>
      <c r="TNX130" s="323"/>
      <c r="TNY130" s="323"/>
      <c r="TNZ130" s="323"/>
      <c r="TOA130" s="323"/>
      <c r="TOB130" s="323"/>
      <c r="TOC130" s="323"/>
      <c r="TOD130" s="323"/>
      <c r="TOE130" s="323"/>
      <c r="TOF130" s="323"/>
      <c r="TOG130" s="323"/>
      <c r="TOH130" s="323"/>
      <c r="TOI130" s="323"/>
      <c r="TOJ130" s="323"/>
      <c r="TOK130" s="323"/>
      <c r="TOL130" s="323"/>
      <c r="TOM130" s="323"/>
      <c r="TON130" s="323"/>
      <c r="TOO130" s="323"/>
      <c r="TOP130" s="323"/>
      <c r="TOQ130" s="323"/>
      <c r="TOR130" s="323"/>
      <c r="TOS130" s="323"/>
      <c r="TOT130" s="323"/>
      <c r="TOU130" s="323"/>
      <c r="TOV130" s="323"/>
      <c r="TOW130" s="323"/>
      <c r="TOX130" s="323"/>
      <c r="TOY130" s="323"/>
      <c r="TOZ130" s="323"/>
      <c r="TPA130" s="323"/>
      <c r="TPB130" s="323"/>
      <c r="TPC130" s="323"/>
      <c r="TPD130" s="323"/>
      <c r="TPE130" s="323"/>
      <c r="TPF130" s="323"/>
      <c r="TPG130" s="323"/>
      <c r="TPH130" s="323"/>
      <c r="TPI130" s="323"/>
      <c r="TPJ130" s="323"/>
      <c r="TPK130" s="323"/>
      <c r="TPL130" s="323"/>
      <c r="TPM130" s="323"/>
      <c r="TPN130" s="323"/>
      <c r="TPO130" s="323"/>
      <c r="TPP130" s="323"/>
      <c r="TPQ130" s="323"/>
      <c r="TPR130" s="323"/>
      <c r="TPS130" s="323"/>
      <c r="TPT130" s="323"/>
      <c r="TPU130" s="323"/>
      <c r="TPV130" s="323"/>
      <c r="TPW130" s="323"/>
      <c r="TPX130" s="323"/>
      <c r="TPY130" s="323"/>
      <c r="TPZ130" s="323"/>
      <c r="TQA130" s="323"/>
      <c r="TQB130" s="323"/>
      <c r="TQC130" s="323"/>
      <c r="TQD130" s="323"/>
      <c r="TQE130" s="323"/>
      <c r="TQF130" s="323"/>
      <c r="TQG130" s="323"/>
      <c r="TQH130" s="323"/>
      <c r="TQI130" s="323"/>
      <c r="TQJ130" s="323"/>
      <c r="TQK130" s="323"/>
      <c r="TQL130" s="323"/>
      <c r="TQM130" s="323"/>
      <c r="TQN130" s="323"/>
      <c r="TQO130" s="323"/>
      <c r="TQP130" s="323"/>
      <c r="TQQ130" s="323"/>
      <c r="TQR130" s="323"/>
      <c r="TQS130" s="323"/>
      <c r="TQT130" s="323"/>
      <c r="TQU130" s="323"/>
      <c r="TQV130" s="323"/>
      <c r="TQW130" s="323"/>
      <c r="TQX130" s="323"/>
      <c r="TQY130" s="323"/>
      <c r="TQZ130" s="323"/>
      <c r="TRA130" s="323"/>
      <c r="TRB130" s="323"/>
      <c r="TRC130" s="323"/>
      <c r="TRD130" s="323"/>
      <c r="TRE130" s="323"/>
      <c r="TRF130" s="323"/>
      <c r="TRG130" s="323"/>
      <c r="TRH130" s="323"/>
      <c r="TRI130" s="323"/>
      <c r="TRJ130" s="323"/>
      <c r="TRK130" s="323"/>
      <c r="TRL130" s="323"/>
      <c r="TRM130" s="323"/>
      <c r="TRN130" s="323"/>
      <c r="TRO130" s="323"/>
      <c r="TRP130" s="323"/>
      <c r="TRQ130" s="323"/>
      <c r="TRR130" s="323"/>
      <c r="TRS130" s="323"/>
      <c r="TRT130" s="323"/>
      <c r="TRU130" s="323"/>
      <c r="TRV130" s="323"/>
      <c r="TRW130" s="323"/>
      <c r="TRX130" s="323"/>
      <c r="TRY130" s="323"/>
      <c r="TRZ130" s="323"/>
      <c r="TSA130" s="323"/>
      <c r="TSB130" s="323"/>
      <c r="TSC130" s="323"/>
      <c r="TSD130" s="323"/>
      <c r="TSE130" s="323"/>
      <c r="TSF130" s="323"/>
      <c r="TSG130" s="323"/>
      <c r="TSH130" s="323"/>
      <c r="TSI130" s="323"/>
      <c r="TSJ130" s="323"/>
      <c r="TSK130" s="323"/>
      <c r="TSL130" s="323"/>
      <c r="TSM130" s="323"/>
      <c r="TSN130" s="323"/>
      <c r="TSO130" s="323"/>
      <c r="TSP130" s="323"/>
      <c r="TSQ130" s="323"/>
      <c r="TSR130" s="323"/>
      <c r="TSS130" s="323"/>
      <c r="TST130" s="323"/>
      <c r="TSU130" s="323"/>
      <c r="TSV130" s="323"/>
      <c r="TSW130" s="323"/>
      <c r="TSX130" s="323"/>
      <c r="TSY130" s="323"/>
      <c r="TSZ130" s="323"/>
      <c r="TTA130" s="323"/>
      <c r="TTB130" s="323"/>
      <c r="TTC130" s="323"/>
      <c r="TTD130" s="323"/>
      <c r="TTE130" s="323"/>
      <c r="TTF130" s="323"/>
      <c r="TTG130" s="323"/>
      <c r="TTH130" s="323"/>
      <c r="TTI130" s="323"/>
      <c r="TTJ130" s="323"/>
      <c r="TTK130" s="323"/>
      <c r="TTL130" s="323"/>
      <c r="TTM130" s="323"/>
      <c r="TTN130" s="323"/>
      <c r="TTO130" s="323"/>
      <c r="TTP130" s="323"/>
      <c r="TTQ130" s="323"/>
      <c r="TTR130" s="323"/>
      <c r="TTS130" s="323"/>
      <c r="TTT130" s="323"/>
      <c r="TTU130" s="323"/>
      <c r="TTV130" s="323"/>
      <c r="TTW130" s="323"/>
      <c r="TTX130" s="323"/>
      <c r="TTY130" s="323"/>
      <c r="TTZ130" s="323"/>
      <c r="TUA130" s="323"/>
      <c r="TUB130" s="323"/>
      <c r="TUC130" s="323"/>
      <c r="TUD130" s="323"/>
      <c r="TUE130" s="323"/>
      <c r="TUF130" s="323"/>
      <c r="TUG130" s="323"/>
      <c r="TUH130" s="323"/>
      <c r="TUI130" s="323"/>
      <c r="TUJ130" s="323"/>
      <c r="TUK130" s="323"/>
      <c r="TUL130" s="323"/>
      <c r="TUM130" s="323"/>
      <c r="TUN130" s="323"/>
      <c r="TUO130" s="323"/>
      <c r="TUP130" s="323"/>
      <c r="TUQ130" s="323"/>
      <c r="TUR130" s="323"/>
      <c r="TUS130" s="323"/>
      <c r="TUT130" s="323"/>
      <c r="TUU130" s="323"/>
      <c r="TUV130" s="323"/>
      <c r="TUW130" s="323"/>
      <c r="TUX130" s="323"/>
      <c r="TUY130" s="323"/>
      <c r="TUZ130" s="323"/>
      <c r="TVA130" s="323"/>
      <c r="TVB130" s="323"/>
      <c r="TVC130" s="323"/>
      <c r="TVD130" s="323"/>
      <c r="TVE130" s="323"/>
      <c r="TVF130" s="323"/>
      <c r="TVG130" s="323"/>
      <c r="TVH130" s="323"/>
      <c r="TVI130" s="323"/>
      <c r="TVJ130" s="323"/>
      <c r="TVK130" s="323"/>
      <c r="TVL130" s="323"/>
      <c r="TVM130" s="323"/>
      <c r="TVN130" s="323"/>
      <c r="TVO130" s="323"/>
      <c r="TVP130" s="323"/>
      <c r="TVQ130" s="323"/>
      <c r="TVR130" s="323"/>
      <c r="TVS130" s="323"/>
      <c r="TVT130" s="323"/>
      <c r="TVU130" s="323"/>
      <c r="TVV130" s="323"/>
      <c r="TVW130" s="323"/>
      <c r="TVX130" s="323"/>
      <c r="TVY130" s="323"/>
      <c r="TVZ130" s="323"/>
      <c r="TWA130" s="323"/>
      <c r="TWB130" s="323"/>
      <c r="TWC130" s="323"/>
      <c r="TWD130" s="323"/>
      <c r="TWE130" s="323"/>
      <c r="TWF130" s="323"/>
      <c r="TWG130" s="323"/>
      <c r="TWH130" s="323"/>
      <c r="TWI130" s="323"/>
      <c r="TWJ130" s="323"/>
      <c r="TWK130" s="323"/>
      <c r="TWL130" s="323"/>
      <c r="TWM130" s="323"/>
      <c r="TWN130" s="323"/>
      <c r="TWO130" s="323"/>
      <c r="TWP130" s="323"/>
      <c r="TWQ130" s="323"/>
      <c r="TWR130" s="323"/>
      <c r="TWS130" s="323"/>
      <c r="TWT130" s="323"/>
      <c r="TWU130" s="323"/>
      <c r="TWV130" s="323"/>
      <c r="TWW130" s="323"/>
      <c r="TWX130" s="323"/>
      <c r="TWY130" s="323"/>
      <c r="TWZ130" s="323"/>
      <c r="TXA130" s="323"/>
      <c r="TXB130" s="323"/>
      <c r="TXC130" s="323"/>
      <c r="TXD130" s="323"/>
      <c r="TXE130" s="323"/>
      <c r="TXF130" s="323"/>
      <c r="TXG130" s="323"/>
      <c r="TXH130" s="323"/>
      <c r="TXI130" s="323"/>
      <c r="TXJ130" s="323"/>
      <c r="TXK130" s="323"/>
      <c r="TXL130" s="323"/>
      <c r="TXM130" s="323"/>
      <c r="TXN130" s="323"/>
      <c r="TXO130" s="323"/>
      <c r="TXP130" s="323"/>
      <c r="TXQ130" s="323"/>
      <c r="TXR130" s="323"/>
      <c r="TXS130" s="323"/>
      <c r="TXT130" s="323"/>
      <c r="TXU130" s="323"/>
      <c r="TXV130" s="323"/>
      <c r="TXW130" s="323"/>
      <c r="TXX130" s="323"/>
      <c r="TXY130" s="323"/>
      <c r="TXZ130" s="323"/>
      <c r="TYA130" s="323"/>
      <c r="TYB130" s="323"/>
      <c r="TYC130" s="323"/>
      <c r="TYD130" s="323"/>
      <c r="TYE130" s="323"/>
      <c r="TYF130" s="323"/>
      <c r="TYG130" s="323"/>
      <c r="TYH130" s="323"/>
      <c r="TYI130" s="323"/>
      <c r="TYJ130" s="323"/>
      <c r="TYK130" s="323"/>
      <c r="TYL130" s="323"/>
      <c r="TYM130" s="323"/>
      <c r="TYN130" s="323"/>
      <c r="TYO130" s="323"/>
      <c r="TYP130" s="323"/>
      <c r="TYQ130" s="323"/>
      <c r="TYR130" s="323"/>
      <c r="TYS130" s="323"/>
      <c r="TYT130" s="323"/>
      <c r="TYU130" s="323"/>
      <c r="TYV130" s="323"/>
      <c r="TYW130" s="323"/>
      <c r="TYX130" s="323"/>
      <c r="TYY130" s="323"/>
      <c r="TYZ130" s="323"/>
      <c r="TZA130" s="323"/>
      <c r="TZB130" s="323"/>
      <c r="TZC130" s="323"/>
      <c r="TZD130" s="323"/>
      <c r="TZE130" s="323"/>
      <c r="TZF130" s="323"/>
      <c r="TZG130" s="323"/>
      <c r="TZH130" s="323"/>
      <c r="TZI130" s="323"/>
      <c r="TZJ130" s="323"/>
      <c r="TZK130" s="323"/>
      <c r="TZL130" s="323"/>
      <c r="TZM130" s="323"/>
      <c r="TZN130" s="323"/>
      <c r="TZO130" s="323"/>
      <c r="TZP130" s="323"/>
      <c r="TZQ130" s="323"/>
      <c r="TZR130" s="323"/>
      <c r="TZS130" s="323"/>
      <c r="TZT130" s="323"/>
      <c r="TZU130" s="323"/>
      <c r="TZV130" s="323"/>
      <c r="TZW130" s="323"/>
      <c r="TZX130" s="323"/>
      <c r="TZY130" s="323"/>
      <c r="TZZ130" s="323"/>
      <c r="UAA130" s="323"/>
      <c r="UAB130" s="323"/>
      <c r="UAC130" s="323"/>
      <c r="UAD130" s="323"/>
      <c r="UAE130" s="323"/>
      <c r="UAF130" s="323"/>
      <c r="UAG130" s="323"/>
      <c r="UAH130" s="323"/>
      <c r="UAI130" s="323"/>
      <c r="UAJ130" s="323"/>
      <c r="UAK130" s="323"/>
      <c r="UAL130" s="323"/>
      <c r="UAM130" s="323"/>
      <c r="UAN130" s="323"/>
      <c r="UAO130" s="323"/>
      <c r="UAP130" s="323"/>
      <c r="UAQ130" s="323"/>
      <c r="UAR130" s="323"/>
      <c r="UAS130" s="323"/>
      <c r="UAT130" s="323"/>
      <c r="UAU130" s="323"/>
      <c r="UAV130" s="323"/>
      <c r="UAW130" s="323"/>
      <c r="UAX130" s="323"/>
      <c r="UAY130" s="323"/>
      <c r="UAZ130" s="323"/>
      <c r="UBA130" s="323"/>
      <c r="UBB130" s="323"/>
      <c r="UBC130" s="323"/>
      <c r="UBD130" s="323"/>
      <c r="UBE130" s="323"/>
      <c r="UBF130" s="323"/>
      <c r="UBG130" s="323"/>
      <c r="UBH130" s="323"/>
      <c r="UBI130" s="323"/>
      <c r="UBJ130" s="323"/>
      <c r="UBK130" s="323"/>
      <c r="UBL130" s="323"/>
      <c r="UBM130" s="323"/>
      <c r="UBN130" s="323"/>
      <c r="UBO130" s="323"/>
      <c r="UBP130" s="323"/>
      <c r="UBQ130" s="323"/>
      <c r="UBR130" s="323"/>
      <c r="UBS130" s="323"/>
      <c r="UBT130" s="323"/>
      <c r="UBU130" s="323"/>
      <c r="UBV130" s="323"/>
      <c r="UBW130" s="323"/>
      <c r="UBX130" s="323"/>
      <c r="UBY130" s="323"/>
      <c r="UBZ130" s="323"/>
      <c r="UCA130" s="323"/>
      <c r="UCB130" s="323"/>
      <c r="UCC130" s="323"/>
      <c r="UCD130" s="323"/>
      <c r="UCE130" s="323"/>
      <c r="UCF130" s="323"/>
      <c r="UCG130" s="323"/>
      <c r="UCH130" s="323"/>
      <c r="UCI130" s="323"/>
      <c r="UCJ130" s="323"/>
      <c r="UCK130" s="323"/>
      <c r="UCL130" s="323"/>
      <c r="UCM130" s="323"/>
      <c r="UCN130" s="323"/>
      <c r="UCO130" s="323"/>
      <c r="UCP130" s="323"/>
      <c r="UCQ130" s="323"/>
      <c r="UCR130" s="323"/>
      <c r="UCS130" s="323"/>
      <c r="UCT130" s="323"/>
      <c r="UCU130" s="323"/>
      <c r="UCV130" s="323"/>
      <c r="UCW130" s="323"/>
      <c r="UCX130" s="323"/>
      <c r="UCY130" s="323"/>
      <c r="UCZ130" s="323"/>
      <c r="UDA130" s="323"/>
      <c r="UDB130" s="323"/>
      <c r="UDC130" s="323"/>
      <c r="UDD130" s="323"/>
      <c r="UDE130" s="323"/>
      <c r="UDF130" s="323"/>
      <c r="UDG130" s="323"/>
      <c r="UDH130" s="323"/>
      <c r="UDI130" s="323"/>
      <c r="UDJ130" s="323"/>
      <c r="UDK130" s="323"/>
      <c r="UDL130" s="323"/>
      <c r="UDM130" s="323"/>
      <c r="UDN130" s="323"/>
      <c r="UDO130" s="323"/>
      <c r="UDP130" s="323"/>
      <c r="UDQ130" s="323"/>
      <c r="UDR130" s="323"/>
      <c r="UDS130" s="323"/>
      <c r="UDT130" s="323"/>
      <c r="UDU130" s="323"/>
      <c r="UDV130" s="323"/>
      <c r="UDW130" s="323"/>
      <c r="UDX130" s="323"/>
      <c r="UDY130" s="323"/>
      <c r="UDZ130" s="323"/>
      <c r="UEA130" s="323"/>
      <c r="UEB130" s="323"/>
      <c r="UEC130" s="323"/>
      <c r="UED130" s="323"/>
      <c r="UEE130" s="323"/>
      <c r="UEF130" s="323"/>
      <c r="UEG130" s="323"/>
      <c r="UEH130" s="323"/>
      <c r="UEI130" s="323"/>
      <c r="UEJ130" s="323"/>
      <c r="UEK130" s="323"/>
      <c r="UEL130" s="323"/>
      <c r="UEM130" s="323"/>
      <c r="UEN130" s="323"/>
      <c r="UEO130" s="323"/>
      <c r="UEP130" s="323"/>
      <c r="UEQ130" s="323"/>
      <c r="UER130" s="323"/>
      <c r="UES130" s="323"/>
      <c r="UET130" s="323"/>
      <c r="UEU130" s="323"/>
      <c r="UEV130" s="323"/>
      <c r="UEW130" s="323"/>
      <c r="UEX130" s="323"/>
      <c r="UEY130" s="323"/>
      <c r="UEZ130" s="323"/>
      <c r="UFA130" s="323"/>
      <c r="UFB130" s="323"/>
      <c r="UFC130" s="323"/>
      <c r="UFD130" s="323"/>
      <c r="UFE130" s="323"/>
      <c r="UFF130" s="323"/>
      <c r="UFG130" s="323"/>
      <c r="UFH130" s="323"/>
      <c r="UFI130" s="323"/>
      <c r="UFJ130" s="323"/>
      <c r="UFK130" s="323"/>
      <c r="UFL130" s="323"/>
      <c r="UFM130" s="323"/>
      <c r="UFN130" s="323"/>
      <c r="UFO130" s="323"/>
      <c r="UFP130" s="323"/>
      <c r="UFQ130" s="323"/>
      <c r="UFR130" s="323"/>
      <c r="UFS130" s="323"/>
      <c r="UFT130" s="323"/>
      <c r="UFU130" s="323"/>
      <c r="UFV130" s="323"/>
      <c r="UFW130" s="323"/>
      <c r="UFX130" s="323"/>
      <c r="UFY130" s="323"/>
      <c r="UFZ130" s="323"/>
      <c r="UGA130" s="323"/>
      <c r="UGB130" s="323"/>
      <c r="UGC130" s="323"/>
      <c r="UGD130" s="323"/>
      <c r="UGE130" s="323"/>
      <c r="UGF130" s="323"/>
      <c r="UGG130" s="323"/>
      <c r="UGH130" s="323"/>
      <c r="UGI130" s="323"/>
      <c r="UGJ130" s="323"/>
      <c r="UGK130" s="323"/>
      <c r="UGL130" s="323"/>
      <c r="UGM130" s="323"/>
      <c r="UGN130" s="323"/>
      <c r="UGO130" s="323"/>
      <c r="UGP130" s="323"/>
      <c r="UGQ130" s="323"/>
      <c r="UGR130" s="323"/>
      <c r="UGS130" s="323"/>
      <c r="UGT130" s="323"/>
      <c r="UGU130" s="323"/>
      <c r="UGV130" s="323"/>
      <c r="UGW130" s="323"/>
      <c r="UGX130" s="323"/>
      <c r="UGY130" s="323"/>
      <c r="UGZ130" s="323"/>
      <c r="UHA130" s="323"/>
      <c r="UHB130" s="323"/>
      <c r="UHC130" s="323"/>
      <c r="UHD130" s="323"/>
      <c r="UHE130" s="323"/>
      <c r="UHF130" s="323"/>
      <c r="UHG130" s="323"/>
      <c r="UHH130" s="323"/>
      <c r="UHI130" s="323"/>
      <c r="UHJ130" s="323"/>
      <c r="UHK130" s="323"/>
      <c r="UHL130" s="323"/>
      <c r="UHM130" s="323"/>
      <c r="UHN130" s="323"/>
      <c r="UHO130" s="323"/>
      <c r="UHP130" s="323"/>
      <c r="UHQ130" s="323"/>
      <c r="UHR130" s="323"/>
      <c r="UHS130" s="323"/>
      <c r="UHT130" s="323"/>
      <c r="UHU130" s="323"/>
      <c r="UHV130" s="323"/>
      <c r="UHW130" s="323"/>
      <c r="UHX130" s="323"/>
      <c r="UHY130" s="323"/>
      <c r="UHZ130" s="323"/>
      <c r="UIA130" s="323"/>
      <c r="UIB130" s="323"/>
      <c r="UIC130" s="323"/>
      <c r="UID130" s="323"/>
      <c r="UIE130" s="323"/>
      <c r="UIF130" s="323"/>
      <c r="UIG130" s="323"/>
      <c r="UIH130" s="323"/>
      <c r="UII130" s="323"/>
      <c r="UIJ130" s="323"/>
      <c r="UIK130" s="323"/>
      <c r="UIL130" s="323"/>
      <c r="UIM130" s="323"/>
      <c r="UIN130" s="323"/>
      <c r="UIO130" s="323"/>
      <c r="UIP130" s="323"/>
      <c r="UIQ130" s="323"/>
      <c r="UIR130" s="323"/>
      <c r="UIS130" s="323"/>
      <c r="UIT130" s="323"/>
      <c r="UIU130" s="323"/>
      <c r="UIV130" s="323"/>
      <c r="UIW130" s="323"/>
      <c r="UIX130" s="323"/>
      <c r="UIY130" s="323"/>
      <c r="UIZ130" s="323"/>
      <c r="UJA130" s="323"/>
      <c r="UJB130" s="323"/>
      <c r="UJC130" s="323"/>
      <c r="UJD130" s="323"/>
      <c r="UJE130" s="323"/>
      <c r="UJF130" s="323"/>
      <c r="UJG130" s="323"/>
      <c r="UJH130" s="323"/>
      <c r="UJI130" s="323"/>
      <c r="UJJ130" s="323"/>
      <c r="UJK130" s="323"/>
      <c r="UJL130" s="323"/>
      <c r="UJM130" s="323"/>
      <c r="UJN130" s="323"/>
      <c r="UJO130" s="323"/>
      <c r="UJP130" s="323"/>
      <c r="UJQ130" s="323"/>
      <c r="UJR130" s="323"/>
      <c r="UJS130" s="323"/>
      <c r="UJT130" s="323"/>
      <c r="UJU130" s="323"/>
      <c r="UJV130" s="323"/>
      <c r="UJW130" s="323"/>
      <c r="UJX130" s="323"/>
      <c r="UJY130" s="323"/>
      <c r="UJZ130" s="323"/>
      <c r="UKA130" s="323"/>
      <c r="UKB130" s="323"/>
      <c r="UKC130" s="323"/>
      <c r="UKD130" s="323"/>
      <c r="UKE130" s="323"/>
      <c r="UKF130" s="323"/>
      <c r="UKG130" s="323"/>
      <c r="UKH130" s="323"/>
      <c r="UKI130" s="323"/>
      <c r="UKJ130" s="323"/>
      <c r="UKK130" s="323"/>
      <c r="UKL130" s="323"/>
      <c r="UKM130" s="323"/>
      <c r="UKN130" s="323"/>
      <c r="UKO130" s="323"/>
      <c r="UKP130" s="323"/>
      <c r="UKQ130" s="323"/>
      <c r="UKR130" s="323"/>
      <c r="UKS130" s="323"/>
      <c r="UKT130" s="323"/>
      <c r="UKU130" s="323"/>
      <c r="UKV130" s="323"/>
      <c r="UKW130" s="323"/>
      <c r="UKX130" s="323"/>
      <c r="UKY130" s="323"/>
      <c r="UKZ130" s="323"/>
      <c r="ULA130" s="323"/>
      <c r="ULB130" s="323"/>
      <c r="ULC130" s="323"/>
      <c r="ULD130" s="323"/>
      <c r="ULE130" s="323"/>
      <c r="ULF130" s="323"/>
      <c r="ULG130" s="323"/>
      <c r="ULH130" s="323"/>
      <c r="ULI130" s="323"/>
      <c r="ULJ130" s="323"/>
      <c r="ULK130" s="323"/>
      <c r="ULL130" s="323"/>
      <c r="ULM130" s="323"/>
      <c r="ULN130" s="323"/>
      <c r="ULO130" s="323"/>
      <c r="ULP130" s="323"/>
      <c r="ULQ130" s="323"/>
      <c r="ULR130" s="323"/>
      <c r="ULS130" s="323"/>
      <c r="ULT130" s="323"/>
      <c r="ULU130" s="323"/>
      <c r="ULV130" s="323"/>
      <c r="ULW130" s="323"/>
      <c r="ULX130" s="323"/>
      <c r="ULY130" s="323"/>
      <c r="ULZ130" s="323"/>
      <c r="UMA130" s="323"/>
      <c r="UMB130" s="323"/>
      <c r="UMC130" s="323"/>
      <c r="UMD130" s="323"/>
      <c r="UME130" s="323"/>
      <c r="UMF130" s="323"/>
      <c r="UMG130" s="323"/>
      <c r="UMH130" s="323"/>
      <c r="UMI130" s="323"/>
      <c r="UMJ130" s="323"/>
      <c r="UMK130" s="323"/>
      <c r="UML130" s="323"/>
      <c r="UMM130" s="323"/>
      <c r="UMN130" s="323"/>
      <c r="UMO130" s="323"/>
      <c r="UMP130" s="323"/>
      <c r="UMQ130" s="323"/>
      <c r="UMR130" s="323"/>
      <c r="UMS130" s="323"/>
      <c r="UMT130" s="323"/>
      <c r="UMU130" s="323"/>
      <c r="UMV130" s="323"/>
      <c r="UMW130" s="323"/>
      <c r="UMX130" s="323"/>
      <c r="UMY130" s="323"/>
      <c r="UMZ130" s="323"/>
      <c r="UNA130" s="323"/>
      <c r="UNB130" s="323"/>
      <c r="UNC130" s="323"/>
      <c r="UND130" s="323"/>
      <c r="UNE130" s="323"/>
      <c r="UNF130" s="323"/>
      <c r="UNG130" s="323"/>
      <c r="UNH130" s="323"/>
      <c r="UNI130" s="323"/>
      <c r="UNJ130" s="323"/>
      <c r="UNK130" s="323"/>
      <c r="UNL130" s="323"/>
      <c r="UNM130" s="323"/>
      <c r="UNN130" s="323"/>
      <c r="UNO130" s="323"/>
      <c r="UNP130" s="323"/>
      <c r="UNQ130" s="323"/>
      <c r="UNR130" s="323"/>
      <c r="UNS130" s="323"/>
      <c r="UNT130" s="323"/>
      <c r="UNU130" s="323"/>
      <c r="UNV130" s="323"/>
      <c r="UNW130" s="323"/>
      <c r="UNX130" s="323"/>
      <c r="UNY130" s="323"/>
      <c r="UNZ130" s="323"/>
      <c r="UOA130" s="323"/>
      <c r="UOB130" s="323"/>
      <c r="UOC130" s="323"/>
      <c r="UOD130" s="323"/>
      <c r="UOE130" s="323"/>
      <c r="UOF130" s="323"/>
      <c r="UOG130" s="323"/>
      <c r="UOH130" s="323"/>
      <c r="UOI130" s="323"/>
      <c r="UOJ130" s="323"/>
      <c r="UOK130" s="323"/>
      <c r="UOL130" s="323"/>
      <c r="UOM130" s="323"/>
      <c r="UON130" s="323"/>
      <c r="UOO130" s="323"/>
      <c r="UOP130" s="323"/>
      <c r="UOQ130" s="323"/>
      <c r="UOR130" s="323"/>
      <c r="UOS130" s="323"/>
      <c r="UOT130" s="323"/>
      <c r="UOU130" s="323"/>
      <c r="UOV130" s="323"/>
      <c r="UOW130" s="323"/>
      <c r="UOX130" s="323"/>
      <c r="UOY130" s="323"/>
      <c r="UOZ130" s="323"/>
      <c r="UPA130" s="323"/>
      <c r="UPB130" s="323"/>
      <c r="UPC130" s="323"/>
      <c r="UPD130" s="323"/>
      <c r="UPE130" s="323"/>
      <c r="UPF130" s="323"/>
      <c r="UPG130" s="323"/>
      <c r="UPH130" s="323"/>
      <c r="UPI130" s="323"/>
      <c r="UPJ130" s="323"/>
      <c r="UPK130" s="323"/>
      <c r="UPL130" s="323"/>
      <c r="UPM130" s="323"/>
      <c r="UPN130" s="323"/>
      <c r="UPO130" s="323"/>
      <c r="UPP130" s="323"/>
      <c r="UPQ130" s="323"/>
      <c r="UPR130" s="323"/>
      <c r="UPS130" s="323"/>
      <c r="UPT130" s="323"/>
      <c r="UPU130" s="323"/>
      <c r="UPV130" s="323"/>
      <c r="UPW130" s="323"/>
      <c r="UPX130" s="323"/>
      <c r="UPY130" s="323"/>
      <c r="UPZ130" s="323"/>
      <c r="UQA130" s="323"/>
      <c r="UQB130" s="323"/>
      <c r="UQC130" s="323"/>
      <c r="UQD130" s="323"/>
      <c r="UQE130" s="323"/>
      <c r="UQF130" s="323"/>
      <c r="UQG130" s="323"/>
      <c r="UQH130" s="323"/>
      <c r="UQI130" s="323"/>
      <c r="UQJ130" s="323"/>
      <c r="UQK130" s="323"/>
      <c r="UQL130" s="323"/>
      <c r="UQM130" s="323"/>
      <c r="UQN130" s="323"/>
      <c r="UQO130" s="323"/>
      <c r="UQP130" s="323"/>
      <c r="UQQ130" s="323"/>
      <c r="UQR130" s="323"/>
      <c r="UQS130" s="323"/>
      <c r="UQT130" s="323"/>
      <c r="UQU130" s="323"/>
      <c r="UQV130" s="323"/>
      <c r="UQW130" s="323"/>
      <c r="UQX130" s="323"/>
      <c r="UQY130" s="323"/>
      <c r="UQZ130" s="323"/>
      <c r="URA130" s="323"/>
      <c r="URB130" s="323"/>
      <c r="URC130" s="323"/>
      <c r="URD130" s="323"/>
      <c r="URE130" s="323"/>
      <c r="URF130" s="323"/>
      <c r="URG130" s="323"/>
      <c r="URH130" s="323"/>
      <c r="URI130" s="323"/>
      <c r="URJ130" s="323"/>
      <c r="URK130" s="323"/>
      <c r="URL130" s="323"/>
      <c r="URM130" s="323"/>
      <c r="URN130" s="323"/>
      <c r="URO130" s="323"/>
      <c r="URP130" s="323"/>
      <c r="URQ130" s="323"/>
      <c r="URR130" s="323"/>
      <c r="URS130" s="323"/>
      <c r="URT130" s="323"/>
      <c r="URU130" s="323"/>
      <c r="URV130" s="323"/>
      <c r="URW130" s="323"/>
      <c r="URX130" s="323"/>
      <c r="URY130" s="323"/>
      <c r="URZ130" s="323"/>
      <c r="USA130" s="323"/>
      <c r="USB130" s="323"/>
      <c r="USC130" s="323"/>
      <c r="USD130" s="323"/>
      <c r="USE130" s="323"/>
      <c r="USF130" s="323"/>
      <c r="USG130" s="323"/>
      <c r="USH130" s="323"/>
      <c r="USI130" s="323"/>
      <c r="USJ130" s="323"/>
      <c r="USK130" s="323"/>
      <c r="USL130" s="323"/>
      <c r="USM130" s="323"/>
      <c r="USN130" s="323"/>
      <c r="USO130" s="323"/>
      <c r="USP130" s="323"/>
      <c r="USQ130" s="323"/>
      <c r="USR130" s="323"/>
      <c r="USS130" s="323"/>
      <c r="UST130" s="323"/>
      <c r="USU130" s="323"/>
      <c r="USV130" s="323"/>
      <c r="USW130" s="323"/>
      <c r="USX130" s="323"/>
      <c r="USY130" s="323"/>
      <c r="USZ130" s="323"/>
      <c r="UTA130" s="323"/>
      <c r="UTB130" s="323"/>
      <c r="UTC130" s="323"/>
      <c r="UTD130" s="323"/>
      <c r="UTE130" s="323"/>
      <c r="UTF130" s="323"/>
      <c r="UTG130" s="323"/>
      <c r="UTH130" s="323"/>
      <c r="UTI130" s="323"/>
      <c r="UTJ130" s="323"/>
      <c r="UTK130" s="323"/>
      <c r="UTL130" s="323"/>
      <c r="UTM130" s="323"/>
      <c r="UTN130" s="323"/>
      <c r="UTO130" s="323"/>
      <c r="UTP130" s="323"/>
      <c r="UTQ130" s="323"/>
      <c r="UTR130" s="323"/>
      <c r="UTS130" s="323"/>
      <c r="UTT130" s="323"/>
      <c r="UTU130" s="323"/>
      <c r="UTV130" s="323"/>
      <c r="UTW130" s="323"/>
      <c r="UTX130" s="323"/>
      <c r="UTY130" s="323"/>
      <c r="UTZ130" s="323"/>
      <c r="UUA130" s="323"/>
      <c r="UUB130" s="323"/>
      <c r="UUC130" s="323"/>
      <c r="UUD130" s="323"/>
      <c r="UUE130" s="323"/>
      <c r="UUF130" s="323"/>
      <c r="UUG130" s="323"/>
      <c r="UUH130" s="323"/>
      <c r="UUI130" s="323"/>
      <c r="UUJ130" s="323"/>
      <c r="UUK130" s="323"/>
      <c r="UUL130" s="323"/>
      <c r="UUM130" s="323"/>
      <c r="UUN130" s="323"/>
      <c r="UUO130" s="323"/>
      <c r="UUP130" s="323"/>
      <c r="UUQ130" s="323"/>
      <c r="UUR130" s="323"/>
      <c r="UUS130" s="323"/>
      <c r="UUT130" s="323"/>
      <c r="UUU130" s="323"/>
      <c r="UUV130" s="323"/>
      <c r="UUW130" s="323"/>
      <c r="UUX130" s="323"/>
      <c r="UUY130" s="323"/>
      <c r="UUZ130" s="323"/>
      <c r="UVA130" s="323"/>
      <c r="UVB130" s="323"/>
      <c r="UVC130" s="323"/>
      <c r="UVD130" s="323"/>
      <c r="UVE130" s="323"/>
      <c r="UVF130" s="323"/>
      <c r="UVG130" s="323"/>
      <c r="UVH130" s="323"/>
      <c r="UVI130" s="323"/>
      <c r="UVJ130" s="323"/>
      <c r="UVK130" s="323"/>
      <c r="UVL130" s="323"/>
      <c r="UVM130" s="323"/>
      <c r="UVN130" s="323"/>
      <c r="UVO130" s="323"/>
      <c r="UVP130" s="323"/>
      <c r="UVQ130" s="323"/>
      <c r="UVR130" s="323"/>
      <c r="UVS130" s="323"/>
      <c r="UVT130" s="323"/>
      <c r="UVU130" s="323"/>
      <c r="UVV130" s="323"/>
      <c r="UVW130" s="323"/>
      <c r="UVX130" s="323"/>
      <c r="UVY130" s="323"/>
      <c r="UVZ130" s="323"/>
      <c r="UWA130" s="323"/>
      <c r="UWB130" s="323"/>
      <c r="UWC130" s="323"/>
      <c r="UWD130" s="323"/>
      <c r="UWE130" s="323"/>
      <c r="UWF130" s="323"/>
      <c r="UWG130" s="323"/>
      <c r="UWH130" s="323"/>
      <c r="UWI130" s="323"/>
      <c r="UWJ130" s="323"/>
      <c r="UWK130" s="323"/>
      <c r="UWL130" s="323"/>
      <c r="UWM130" s="323"/>
      <c r="UWN130" s="323"/>
      <c r="UWO130" s="323"/>
      <c r="UWP130" s="323"/>
      <c r="UWQ130" s="323"/>
      <c r="UWR130" s="323"/>
      <c r="UWS130" s="323"/>
      <c r="UWT130" s="323"/>
      <c r="UWU130" s="323"/>
      <c r="UWV130" s="323"/>
      <c r="UWW130" s="323"/>
      <c r="UWX130" s="323"/>
      <c r="UWY130" s="323"/>
      <c r="UWZ130" s="323"/>
      <c r="UXA130" s="323"/>
      <c r="UXB130" s="323"/>
      <c r="UXC130" s="323"/>
      <c r="UXD130" s="323"/>
      <c r="UXE130" s="323"/>
      <c r="UXF130" s="323"/>
      <c r="UXG130" s="323"/>
      <c r="UXH130" s="323"/>
      <c r="UXI130" s="323"/>
      <c r="UXJ130" s="323"/>
      <c r="UXK130" s="323"/>
      <c r="UXL130" s="323"/>
      <c r="UXM130" s="323"/>
      <c r="UXN130" s="323"/>
      <c r="UXO130" s="323"/>
      <c r="UXP130" s="323"/>
      <c r="UXQ130" s="323"/>
      <c r="UXR130" s="323"/>
      <c r="UXS130" s="323"/>
      <c r="UXT130" s="323"/>
      <c r="UXU130" s="323"/>
      <c r="UXV130" s="323"/>
      <c r="UXW130" s="323"/>
      <c r="UXX130" s="323"/>
      <c r="UXY130" s="323"/>
      <c r="UXZ130" s="323"/>
      <c r="UYA130" s="323"/>
      <c r="UYB130" s="323"/>
      <c r="UYC130" s="323"/>
      <c r="UYD130" s="323"/>
      <c r="UYE130" s="323"/>
      <c r="UYF130" s="323"/>
      <c r="UYG130" s="323"/>
      <c r="UYH130" s="323"/>
      <c r="UYI130" s="323"/>
      <c r="UYJ130" s="323"/>
      <c r="UYK130" s="323"/>
      <c r="UYL130" s="323"/>
      <c r="UYM130" s="323"/>
      <c r="UYN130" s="323"/>
      <c r="UYO130" s="323"/>
      <c r="UYP130" s="323"/>
      <c r="UYQ130" s="323"/>
      <c r="UYR130" s="323"/>
      <c r="UYS130" s="323"/>
      <c r="UYT130" s="323"/>
      <c r="UYU130" s="323"/>
      <c r="UYV130" s="323"/>
      <c r="UYW130" s="323"/>
      <c r="UYX130" s="323"/>
      <c r="UYY130" s="323"/>
      <c r="UYZ130" s="323"/>
      <c r="UZA130" s="323"/>
      <c r="UZB130" s="323"/>
      <c r="UZC130" s="323"/>
      <c r="UZD130" s="323"/>
      <c r="UZE130" s="323"/>
      <c r="UZF130" s="323"/>
      <c r="UZG130" s="323"/>
      <c r="UZH130" s="323"/>
      <c r="UZI130" s="323"/>
      <c r="UZJ130" s="323"/>
      <c r="UZK130" s="323"/>
      <c r="UZL130" s="323"/>
      <c r="UZM130" s="323"/>
      <c r="UZN130" s="323"/>
      <c r="UZO130" s="323"/>
      <c r="UZP130" s="323"/>
      <c r="UZQ130" s="323"/>
      <c r="UZR130" s="323"/>
      <c r="UZS130" s="323"/>
      <c r="UZT130" s="323"/>
      <c r="UZU130" s="323"/>
      <c r="UZV130" s="323"/>
      <c r="UZW130" s="323"/>
      <c r="UZX130" s="323"/>
      <c r="UZY130" s="323"/>
      <c r="UZZ130" s="323"/>
      <c r="VAA130" s="323"/>
      <c r="VAB130" s="323"/>
      <c r="VAC130" s="323"/>
      <c r="VAD130" s="323"/>
      <c r="VAE130" s="323"/>
      <c r="VAF130" s="323"/>
      <c r="VAG130" s="323"/>
      <c r="VAH130" s="323"/>
      <c r="VAI130" s="323"/>
      <c r="VAJ130" s="323"/>
      <c r="VAK130" s="323"/>
      <c r="VAL130" s="323"/>
      <c r="VAM130" s="323"/>
      <c r="VAN130" s="323"/>
      <c r="VAO130" s="323"/>
      <c r="VAP130" s="323"/>
      <c r="VAQ130" s="323"/>
      <c r="VAR130" s="323"/>
      <c r="VAS130" s="323"/>
      <c r="VAT130" s="323"/>
      <c r="VAU130" s="323"/>
      <c r="VAV130" s="323"/>
      <c r="VAW130" s="323"/>
      <c r="VAX130" s="323"/>
      <c r="VAY130" s="323"/>
      <c r="VAZ130" s="323"/>
      <c r="VBA130" s="323"/>
      <c r="VBB130" s="323"/>
      <c r="VBC130" s="323"/>
      <c r="VBD130" s="323"/>
      <c r="VBE130" s="323"/>
      <c r="VBF130" s="323"/>
      <c r="VBG130" s="323"/>
      <c r="VBH130" s="323"/>
      <c r="VBI130" s="323"/>
      <c r="VBJ130" s="323"/>
      <c r="VBK130" s="323"/>
      <c r="VBL130" s="323"/>
      <c r="VBM130" s="323"/>
      <c r="VBN130" s="323"/>
      <c r="VBO130" s="323"/>
      <c r="VBP130" s="323"/>
      <c r="VBQ130" s="323"/>
      <c r="VBR130" s="323"/>
      <c r="VBS130" s="323"/>
      <c r="VBT130" s="323"/>
      <c r="VBU130" s="323"/>
      <c r="VBV130" s="323"/>
      <c r="VBW130" s="323"/>
      <c r="VBX130" s="323"/>
      <c r="VBY130" s="323"/>
      <c r="VBZ130" s="323"/>
      <c r="VCA130" s="323"/>
      <c r="VCB130" s="323"/>
      <c r="VCC130" s="323"/>
      <c r="VCD130" s="323"/>
      <c r="VCE130" s="323"/>
      <c r="VCF130" s="323"/>
      <c r="VCG130" s="323"/>
      <c r="VCH130" s="323"/>
      <c r="VCI130" s="323"/>
      <c r="VCJ130" s="323"/>
      <c r="VCK130" s="323"/>
      <c r="VCL130" s="323"/>
      <c r="VCM130" s="323"/>
      <c r="VCN130" s="323"/>
      <c r="VCO130" s="323"/>
      <c r="VCP130" s="323"/>
      <c r="VCQ130" s="323"/>
      <c r="VCR130" s="323"/>
      <c r="VCS130" s="323"/>
      <c r="VCT130" s="323"/>
      <c r="VCU130" s="323"/>
      <c r="VCV130" s="323"/>
      <c r="VCW130" s="323"/>
      <c r="VCX130" s="323"/>
      <c r="VCY130" s="323"/>
      <c r="VCZ130" s="323"/>
      <c r="VDA130" s="323"/>
      <c r="VDB130" s="323"/>
      <c r="VDC130" s="323"/>
      <c r="VDD130" s="323"/>
      <c r="VDE130" s="323"/>
      <c r="VDF130" s="323"/>
      <c r="VDG130" s="323"/>
      <c r="VDH130" s="323"/>
      <c r="VDI130" s="323"/>
      <c r="VDJ130" s="323"/>
      <c r="VDK130" s="323"/>
      <c r="VDL130" s="323"/>
      <c r="VDM130" s="323"/>
      <c r="VDN130" s="323"/>
      <c r="VDO130" s="323"/>
      <c r="VDP130" s="323"/>
      <c r="VDQ130" s="323"/>
      <c r="VDR130" s="323"/>
      <c r="VDS130" s="323"/>
      <c r="VDT130" s="323"/>
      <c r="VDU130" s="323"/>
      <c r="VDV130" s="323"/>
      <c r="VDW130" s="323"/>
      <c r="VDX130" s="323"/>
      <c r="VDY130" s="323"/>
      <c r="VDZ130" s="323"/>
      <c r="VEA130" s="323"/>
      <c r="VEB130" s="323"/>
      <c r="VEC130" s="323"/>
      <c r="VED130" s="323"/>
      <c r="VEE130" s="323"/>
      <c r="VEF130" s="323"/>
      <c r="VEG130" s="323"/>
      <c r="VEH130" s="323"/>
      <c r="VEI130" s="323"/>
      <c r="VEJ130" s="323"/>
      <c r="VEK130" s="323"/>
      <c r="VEL130" s="323"/>
      <c r="VEM130" s="323"/>
      <c r="VEN130" s="323"/>
      <c r="VEO130" s="323"/>
      <c r="VEP130" s="323"/>
      <c r="VEQ130" s="323"/>
      <c r="VER130" s="323"/>
      <c r="VES130" s="323"/>
      <c r="VET130" s="323"/>
      <c r="VEU130" s="323"/>
      <c r="VEV130" s="323"/>
      <c r="VEW130" s="323"/>
      <c r="VEX130" s="323"/>
      <c r="VEY130" s="323"/>
      <c r="VEZ130" s="323"/>
      <c r="VFA130" s="323"/>
      <c r="VFB130" s="323"/>
      <c r="VFC130" s="323"/>
      <c r="VFD130" s="323"/>
      <c r="VFE130" s="323"/>
      <c r="VFF130" s="323"/>
      <c r="VFG130" s="323"/>
      <c r="VFH130" s="323"/>
      <c r="VFI130" s="323"/>
      <c r="VFJ130" s="323"/>
      <c r="VFK130" s="323"/>
      <c r="VFL130" s="323"/>
      <c r="VFM130" s="323"/>
      <c r="VFN130" s="323"/>
      <c r="VFO130" s="323"/>
      <c r="VFP130" s="323"/>
      <c r="VFQ130" s="323"/>
      <c r="VFR130" s="323"/>
      <c r="VFS130" s="323"/>
      <c r="VFT130" s="323"/>
      <c r="VFU130" s="323"/>
      <c r="VFV130" s="323"/>
      <c r="VFW130" s="323"/>
      <c r="VFX130" s="323"/>
      <c r="VFY130" s="323"/>
      <c r="VFZ130" s="323"/>
      <c r="VGA130" s="323"/>
      <c r="VGB130" s="323"/>
      <c r="VGC130" s="323"/>
      <c r="VGD130" s="323"/>
      <c r="VGE130" s="323"/>
      <c r="VGF130" s="323"/>
      <c r="VGG130" s="323"/>
      <c r="VGH130" s="323"/>
      <c r="VGI130" s="323"/>
      <c r="VGJ130" s="323"/>
      <c r="VGK130" s="323"/>
      <c r="VGL130" s="323"/>
      <c r="VGM130" s="323"/>
      <c r="VGN130" s="323"/>
      <c r="VGO130" s="323"/>
      <c r="VGP130" s="323"/>
      <c r="VGQ130" s="323"/>
      <c r="VGR130" s="323"/>
      <c r="VGS130" s="323"/>
      <c r="VGT130" s="323"/>
      <c r="VGU130" s="323"/>
      <c r="VGV130" s="323"/>
      <c r="VGW130" s="323"/>
      <c r="VGX130" s="323"/>
      <c r="VGY130" s="323"/>
      <c r="VGZ130" s="323"/>
      <c r="VHA130" s="323"/>
      <c r="VHB130" s="323"/>
      <c r="VHC130" s="323"/>
      <c r="VHD130" s="323"/>
      <c r="VHE130" s="323"/>
      <c r="VHF130" s="323"/>
      <c r="VHG130" s="323"/>
      <c r="VHH130" s="323"/>
      <c r="VHI130" s="323"/>
      <c r="VHJ130" s="323"/>
      <c r="VHK130" s="323"/>
      <c r="VHL130" s="323"/>
      <c r="VHM130" s="323"/>
      <c r="VHN130" s="323"/>
      <c r="VHO130" s="323"/>
      <c r="VHP130" s="323"/>
      <c r="VHQ130" s="323"/>
      <c r="VHR130" s="323"/>
      <c r="VHS130" s="323"/>
      <c r="VHT130" s="323"/>
      <c r="VHU130" s="323"/>
      <c r="VHV130" s="323"/>
      <c r="VHW130" s="323"/>
      <c r="VHX130" s="323"/>
      <c r="VHY130" s="323"/>
      <c r="VHZ130" s="323"/>
      <c r="VIA130" s="323"/>
      <c r="VIB130" s="323"/>
      <c r="VIC130" s="323"/>
      <c r="VID130" s="323"/>
      <c r="VIE130" s="323"/>
      <c r="VIF130" s="323"/>
      <c r="VIG130" s="323"/>
      <c r="VIH130" s="323"/>
      <c r="VII130" s="323"/>
      <c r="VIJ130" s="323"/>
      <c r="VIK130" s="323"/>
      <c r="VIL130" s="323"/>
      <c r="VIM130" s="323"/>
      <c r="VIN130" s="323"/>
      <c r="VIO130" s="323"/>
      <c r="VIP130" s="323"/>
      <c r="VIQ130" s="323"/>
      <c r="VIR130" s="323"/>
      <c r="VIS130" s="323"/>
      <c r="VIT130" s="323"/>
      <c r="VIU130" s="323"/>
      <c r="VIV130" s="323"/>
      <c r="VIW130" s="323"/>
      <c r="VIX130" s="323"/>
      <c r="VIY130" s="323"/>
      <c r="VIZ130" s="323"/>
      <c r="VJA130" s="323"/>
      <c r="VJB130" s="323"/>
      <c r="VJC130" s="323"/>
      <c r="VJD130" s="323"/>
      <c r="VJE130" s="323"/>
      <c r="VJF130" s="323"/>
      <c r="VJG130" s="323"/>
      <c r="VJH130" s="323"/>
      <c r="VJI130" s="323"/>
      <c r="VJJ130" s="323"/>
      <c r="VJK130" s="323"/>
      <c r="VJL130" s="323"/>
      <c r="VJM130" s="323"/>
      <c r="VJN130" s="323"/>
      <c r="VJO130" s="323"/>
      <c r="VJP130" s="323"/>
      <c r="VJQ130" s="323"/>
      <c r="VJR130" s="323"/>
      <c r="VJS130" s="323"/>
      <c r="VJT130" s="323"/>
      <c r="VJU130" s="323"/>
      <c r="VJV130" s="323"/>
      <c r="VJW130" s="323"/>
      <c r="VJX130" s="323"/>
      <c r="VJY130" s="323"/>
      <c r="VJZ130" s="323"/>
      <c r="VKA130" s="323"/>
      <c r="VKB130" s="323"/>
      <c r="VKC130" s="323"/>
      <c r="VKD130" s="323"/>
      <c r="VKE130" s="323"/>
      <c r="VKF130" s="323"/>
      <c r="VKG130" s="323"/>
      <c r="VKH130" s="323"/>
      <c r="VKI130" s="323"/>
      <c r="VKJ130" s="323"/>
      <c r="VKK130" s="323"/>
      <c r="VKL130" s="323"/>
      <c r="VKM130" s="323"/>
      <c r="VKN130" s="323"/>
      <c r="VKO130" s="323"/>
      <c r="VKP130" s="323"/>
      <c r="VKQ130" s="323"/>
      <c r="VKR130" s="323"/>
      <c r="VKS130" s="323"/>
      <c r="VKT130" s="323"/>
      <c r="VKU130" s="323"/>
      <c r="VKV130" s="323"/>
      <c r="VKW130" s="323"/>
      <c r="VKX130" s="323"/>
      <c r="VKY130" s="323"/>
      <c r="VKZ130" s="323"/>
      <c r="VLA130" s="323"/>
      <c r="VLB130" s="323"/>
      <c r="VLC130" s="323"/>
      <c r="VLD130" s="323"/>
      <c r="VLE130" s="323"/>
      <c r="VLF130" s="323"/>
      <c r="VLG130" s="323"/>
      <c r="VLH130" s="323"/>
      <c r="VLI130" s="323"/>
      <c r="VLJ130" s="323"/>
      <c r="VLK130" s="323"/>
      <c r="VLL130" s="323"/>
      <c r="VLM130" s="323"/>
      <c r="VLN130" s="323"/>
      <c r="VLO130" s="323"/>
      <c r="VLP130" s="323"/>
      <c r="VLQ130" s="323"/>
      <c r="VLR130" s="323"/>
      <c r="VLS130" s="323"/>
      <c r="VLT130" s="323"/>
      <c r="VLU130" s="323"/>
      <c r="VLV130" s="323"/>
      <c r="VLW130" s="323"/>
      <c r="VLX130" s="323"/>
      <c r="VLY130" s="323"/>
      <c r="VLZ130" s="323"/>
      <c r="VMA130" s="323"/>
      <c r="VMB130" s="323"/>
      <c r="VMC130" s="323"/>
      <c r="VMD130" s="323"/>
      <c r="VME130" s="323"/>
      <c r="VMF130" s="323"/>
      <c r="VMG130" s="323"/>
      <c r="VMH130" s="323"/>
      <c r="VMI130" s="323"/>
      <c r="VMJ130" s="323"/>
      <c r="VMK130" s="323"/>
      <c r="VML130" s="323"/>
      <c r="VMM130" s="323"/>
      <c r="VMN130" s="323"/>
      <c r="VMO130" s="323"/>
      <c r="VMP130" s="323"/>
      <c r="VMQ130" s="323"/>
      <c r="VMR130" s="323"/>
      <c r="VMS130" s="323"/>
      <c r="VMT130" s="323"/>
      <c r="VMU130" s="323"/>
      <c r="VMV130" s="323"/>
      <c r="VMW130" s="323"/>
      <c r="VMX130" s="323"/>
      <c r="VMY130" s="323"/>
      <c r="VMZ130" s="323"/>
      <c r="VNA130" s="323"/>
      <c r="VNB130" s="323"/>
      <c r="VNC130" s="323"/>
      <c r="VND130" s="323"/>
      <c r="VNE130" s="323"/>
      <c r="VNF130" s="323"/>
      <c r="VNG130" s="323"/>
      <c r="VNH130" s="323"/>
      <c r="VNI130" s="323"/>
      <c r="VNJ130" s="323"/>
      <c r="VNK130" s="323"/>
      <c r="VNL130" s="323"/>
      <c r="VNM130" s="323"/>
      <c r="VNN130" s="323"/>
      <c r="VNO130" s="323"/>
      <c r="VNP130" s="323"/>
      <c r="VNQ130" s="323"/>
      <c r="VNR130" s="323"/>
      <c r="VNS130" s="323"/>
      <c r="VNT130" s="323"/>
      <c r="VNU130" s="323"/>
      <c r="VNV130" s="323"/>
      <c r="VNW130" s="323"/>
      <c r="VNX130" s="323"/>
      <c r="VNY130" s="323"/>
      <c r="VNZ130" s="323"/>
      <c r="VOA130" s="323"/>
      <c r="VOB130" s="323"/>
      <c r="VOC130" s="323"/>
      <c r="VOD130" s="323"/>
      <c r="VOE130" s="323"/>
      <c r="VOF130" s="323"/>
      <c r="VOG130" s="323"/>
      <c r="VOH130" s="323"/>
      <c r="VOI130" s="323"/>
      <c r="VOJ130" s="323"/>
      <c r="VOK130" s="323"/>
      <c r="VOL130" s="323"/>
      <c r="VOM130" s="323"/>
      <c r="VON130" s="323"/>
      <c r="VOO130" s="323"/>
      <c r="VOP130" s="323"/>
      <c r="VOQ130" s="323"/>
      <c r="VOR130" s="323"/>
      <c r="VOS130" s="323"/>
      <c r="VOT130" s="323"/>
      <c r="VOU130" s="323"/>
      <c r="VOV130" s="323"/>
      <c r="VOW130" s="323"/>
      <c r="VOX130" s="323"/>
      <c r="VOY130" s="323"/>
      <c r="VOZ130" s="323"/>
      <c r="VPA130" s="323"/>
      <c r="VPB130" s="323"/>
      <c r="VPC130" s="323"/>
      <c r="VPD130" s="323"/>
      <c r="VPE130" s="323"/>
      <c r="VPF130" s="323"/>
      <c r="VPG130" s="323"/>
      <c r="VPH130" s="323"/>
      <c r="VPI130" s="323"/>
      <c r="VPJ130" s="323"/>
      <c r="VPK130" s="323"/>
      <c r="VPL130" s="323"/>
      <c r="VPM130" s="323"/>
      <c r="VPN130" s="323"/>
      <c r="VPO130" s="323"/>
      <c r="VPP130" s="323"/>
      <c r="VPQ130" s="323"/>
      <c r="VPR130" s="323"/>
      <c r="VPS130" s="323"/>
      <c r="VPT130" s="323"/>
      <c r="VPU130" s="323"/>
      <c r="VPV130" s="323"/>
      <c r="VPW130" s="323"/>
      <c r="VPX130" s="323"/>
      <c r="VPY130" s="323"/>
      <c r="VPZ130" s="323"/>
      <c r="VQA130" s="323"/>
      <c r="VQB130" s="323"/>
      <c r="VQC130" s="323"/>
      <c r="VQD130" s="323"/>
      <c r="VQE130" s="323"/>
      <c r="VQF130" s="323"/>
      <c r="VQG130" s="323"/>
      <c r="VQH130" s="323"/>
      <c r="VQI130" s="323"/>
      <c r="VQJ130" s="323"/>
      <c r="VQK130" s="323"/>
      <c r="VQL130" s="323"/>
      <c r="VQM130" s="323"/>
      <c r="VQN130" s="323"/>
      <c r="VQO130" s="323"/>
      <c r="VQP130" s="323"/>
      <c r="VQQ130" s="323"/>
      <c r="VQR130" s="323"/>
      <c r="VQS130" s="323"/>
      <c r="VQT130" s="323"/>
      <c r="VQU130" s="323"/>
      <c r="VQV130" s="323"/>
      <c r="VQW130" s="323"/>
      <c r="VQX130" s="323"/>
      <c r="VQY130" s="323"/>
      <c r="VQZ130" s="323"/>
      <c r="VRA130" s="323"/>
      <c r="VRB130" s="323"/>
      <c r="VRC130" s="323"/>
      <c r="VRD130" s="323"/>
      <c r="VRE130" s="323"/>
      <c r="VRF130" s="323"/>
      <c r="VRG130" s="323"/>
      <c r="VRH130" s="323"/>
      <c r="VRI130" s="323"/>
      <c r="VRJ130" s="323"/>
      <c r="VRK130" s="323"/>
      <c r="VRL130" s="323"/>
      <c r="VRM130" s="323"/>
      <c r="VRN130" s="323"/>
      <c r="VRO130" s="323"/>
      <c r="VRP130" s="323"/>
      <c r="VRQ130" s="323"/>
      <c r="VRR130" s="323"/>
      <c r="VRS130" s="323"/>
      <c r="VRT130" s="323"/>
      <c r="VRU130" s="323"/>
      <c r="VRV130" s="323"/>
      <c r="VRW130" s="323"/>
      <c r="VRX130" s="323"/>
      <c r="VRY130" s="323"/>
      <c r="VRZ130" s="323"/>
      <c r="VSA130" s="323"/>
      <c r="VSB130" s="323"/>
      <c r="VSC130" s="323"/>
      <c r="VSD130" s="323"/>
      <c r="VSE130" s="323"/>
      <c r="VSF130" s="323"/>
      <c r="VSG130" s="323"/>
      <c r="VSH130" s="323"/>
      <c r="VSI130" s="323"/>
      <c r="VSJ130" s="323"/>
      <c r="VSK130" s="323"/>
      <c r="VSL130" s="323"/>
      <c r="VSM130" s="323"/>
      <c r="VSN130" s="323"/>
      <c r="VSO130" s="323"/>
      <c r="VSP130" s="323"/>
      <c r="VSQ130" s="323"/>
      <c r="VSR130" s="323"/>
      <c r="VSS130" s="323"/>
      <c r="VST130" s="323"/>
      <c r="VSU130" s="323"/>
      <c r="VSV130" s="323"/>
      <c r="VSW130" s="323"/>
      <c r="VSX130" s="323"/>
      <c r="VSY130" s="323"/>
      <c r="VSZ130" s="323"/>
      <c r="VTA130" s="323"/>
      <c r="VTB130" s="323"/>
      <c r="VTC130" s="323"/>
      <c r="VTD130" s="323"/>
      <c r="VTE130" s="323"/>
      <c r="VTF130" s="323"/>
      <c r="VTG130" s="323"/>
      <c r="VTH130" s="323"/>
      <c r="VTI130" s="323"/>
      <c r="VTJ130" s="323"/>
      <c r="VTK130" s="323"/>
      <c r="VTL130" s="323"/>
      <c r="VTM130" s="323"/>
      <c r="VTN130" s="323"/>
      <c r="VTO130" s="323"/>
      <c r="VTP130" s="323"/>
      <c r="VTQ130" s="323"/>
      <c r="VTR130" s="323"/>
      <c r="VTS130" s="323"/>
      <c r="VTT130" s="323"/>
      <c r="VTU130" s="323"/>
      <c r="VTV130" s="323"/>
      <c r="VTW130" s="323"/>
      <c r="VTX130" s="323"/>
      <c r="VTY130" s="323"/>
      <c r="VTZ130" s="323"/>
      <c r="VUA130" s="323"/>
      <c r="VUB130" s="323"/>
      <c r="VUC130" s="323"/>
      <c r="VUD130" s="323"/>
      <c r="VUE130" s="323"/>
      <c r="VUF130" s="323"/>
      <c r="VUG130" s="323"/>
      <c r="VUH130" s="323"/>
      <c r="VUI130" s="323"/>
      <c r="VUJ130" s="323"/>
      <c r="VUK130" s="323"/>
      <c r="VUL130" s="323"/>
      <c r="VUM130" s="323"/>
      <c r="VUN130" s="323"/>
      <c r="VUO130" s="323"/>
      <c r="VUP130" s="323"/>
      <c r="VUQ130" s="323"/>
      <c r="VUR130" s="323"/>
      <c r="VUS130" s="323"/>
      <c r="VUT130" s="323"/>
      <c r="VUU130" s="323"/>
      <c r="VUV130" s="323"/>
      <c r="VUW130" s="323"/>
      <c r="VUX130" s="323"/>
      <c r="VUY130" s="323"/>
      <c r="VUZ130" s="323"/>
      <c r="VVA130" s="323"/>
      <c r="VVB130" s="323"/>
      <c r="VVC130" s="323"/>
      <c r="VVD130" s="323"/>
      <c r="VVE130" s="323"/>
      <c r="VVF130" s="323"/>
      <c r="VVG130" s="323"/>
      <c r="VVH130" s="323"/>
      <c r="VVI130" s="323"/>
      <c r="VVJ130" s="323"/>
      <c r="VVK130" s="323"/>
      <c r="VVL130" s="323"/>
      <c r="VVM130" s="323"/>
      <c r="VVN130" s="323"/>
      <c r="VVO130" s="323"/>
      <c r="VVP130" s="323"/>
      <c r="VVQ130" s="323"/>
      <c r="VVR130" s="323"/>
      <c r="VVS130" s="323"/>
      <c r="VVT130" s="323"/>
      <c r="VVU130" s="323"/>
      <c r="VVV130" s="323"/>
      <c r="VVW130" s="323"/>
      <c r="VVX130" s="323"/>
      <c r="VVY130" s="323"/>
      <c r="VVZ130" s="323"/>
      <c r="VWA130" s="323"/>
      <c r="VWB130" s="323"/>
      <c r="VWC130" s="323"/>
      <c r="VWD130" s="323"/>
      <c r="VWE130" s="323"/>
      <c r="VWF130" s="323"/>
      <c r="VWG130" s="323"/>
      <c r="VWH130" s="323"/>
      <c r="VWI130" s="323"/>
      <c r="VWJ130" s="323"/>
      <c r="VWK130" s="323"/>
      <c r="VWL130" s="323"/>
      <c r="VWM130" s="323"/>
      <c r="VWN130" s="323"/>
      <c r="VWO130" s="323"/>
      <c r="VWP130" s="323"/>
      <c r="VWQ130" s="323"/>
      <c r="VWR130" s="323"/>
      <c r="VWS130" s="323"/>
      <c r="VWT130" s="323"/>
      <c r="VWU130" s="323"/>
      <c r="VWV130" s="323"/>
      <c r="VWW130" s="323"/>
      <c r="VWX130" s="323"/>
      <c r="VWY130" s="323"/>
      <c r="VWZ130" s="323"/>
      <c r="VXA130" s="323"/>
      <c r="VXB130" s="323"/>
      <c r="VXC130" s="323"/>
      <c r="VXD130" s="323"/>
      <c r="VXE130" s="323"/>
      <c r="VXF130" s="323"/>
      <c r="VXG130" s="323"/>
      <c r="VXH130" s="323"/>
      <c r="VXI130" s="323"/>
      <c r="VXJ130" s="323"/>
      <c r="VXK130" s="323"/>
      <c r="VXL130" s="323"/>
      <c r="VXM130" s="323"/>
      <c r="VXN130" s="323"/>
      <c r="VXO130" s="323"/>
      <c r="VXP130" s="323"/>
      <c r="VXQ130" s="323"/>
      <c r="VXR130" s="323"/>
      <c r="VXS130" s="323"/>
      <c r="VXT130" s="323"/>
      <c r="VXU130" s="323"/>
      <c r="VXV130" s="323"/>
      <c r="VXW130" s="323"/>
      <c r="VXX130" s="323"/>
      <c r="VXY130" s="323"/>
      <c r="VXZ130" s="323"/>
      <c r="VYA130" s="323"/>
      <c r="VYB130" s="323"/>
      <c r="VYC130" s="323"/>
      <c r="VYD130" s="323"/>
      <c r="VYE130" s="323"/>
      <c r="VYF130" s="323"/>
      <c r="VYG130" s="323"/>
      <c r="VYH130" s="323"/>
      <c r="VYI130" s="323"/>
      <c r="VYJ130" s="323"/>
      <c r="VYK130" s="323"/>
      <c r="VYL130" s="323"/>
      <c r="VYM130" s="323"/>
      <c r="VYN130" s="323"/>
      <c r="VYO130" s="323"/>
      <c r="VYP130" s="323"/>
      <c r="VYQ130" s="323"/>
      <c r="VYR130" s="323"/>
      <c r="VYS130" s="323"/>
      <c r="VYT130" s="323"/>
      <c r="VYU130" s="323"/>
      <c r="VYV130" s="323"/>
      <c r="VYW130" s="323"/>
      <c r="VYX130" s="323"/>
      <c r="VYY130" s="323"/>
      <c r="VYZ130" s="323"/>
      <c r="VZA130" s="323"/>
      <c r="VZB130" s="323"/>
      <c r="VZC130" s="323"/>
      <c r="VZD130" s="323"/>
      <c r="VZE130" s="323"/>
      <c r="VZF130" s="323"/>
      <c r="VZG130" s="323"/>
      <c r="VZH130" s="323"/>
      <c r="VZI130" s="323"/>
      <c r="VZJ130" s="323"/>
      <c r="VZK130" s="323"/>
      <c r="VZL130" s="323"/>
      <c r="VZM130" s="323"/>
      <c r="VZN130" s="323"/>
      <c r="VZO130" s="323"/>
      <c r="VZP130" s="323"/>
      <c r="VZQ130" s="323"/>
      <c r="VZR130" s="323"/>
      <c r="VZS130" s="323"/>
      <c r="VZT130" s="323"/>
      <c r="VZU130" s="323"/>
      <c r="VZV130" s="323"/>
      <c r="VZW130" s="323"/>
      <c r="VZX130" s="323"/>
      <c r="VZY130" s="323"/>
      <c r="VZZ130" s="323"/>
      <c r="WAA130" s="323"/>
      <c r="WAB130" s="323"/>
      <c r="WAC130" s="323"/>
      <c r="WAD130" s="323"/>
      <c r="WAE130" s="323"/>
      <c r="WAF130" s="323"/>
      <c r="WAG130" s="323"/>
      <c r="WAH130" s="323"/>
      <c r="WAI130" s="323"/>
      <c r="WAJ130" s="323"/>
      <c r="WAK130" s="323"/>
      <c r="WAL130" s="323"/>
      <c r="WAM130" s="323"/>
      <c r="WAN130" s="323"/>
      <c r="WAO130" s="323"/>
      <c r="WAP130" s="323"/>
      <c r="WAQ130" s="323"/>
      <c r="WAR130" s="323"/>
      <c r="WAS130" s="323"/>
      <c r="WAT130" s="323"/>
      <c r="WAU130" s="323"/>
      <c r="WAV130" s="323"/>
      <c r="WAW130" s="323"/>
      <c r="WAX130" s="323"/>
      <c r="WAY130" s="323"/>
      <c r="WAZ130" s="323"/>
      <c r="WBA130" s="323"/>
      <c r="WBB130" s="323"/>
      <c r="WBC130" s="323"/>
      <c r="WBD130" s="323"/>
      <c r="WBE130" s="323"/>
      <c r="WBF130" s="323"/>
      <c r="WBG130" s="323"/>
      <c r="WBH130" s="323"/>
      <c r="WBI130" s="323"/>
      <c r="WBJ130" s="323"/>
      <c r="WBK130" s="323"/>
      <c r="WBL130" s="323"/>
      <c r="WBM130" s="323"/>
      <c r="WBN130" s="323"/>
      <c r="WBO130" s="323"/>
      <c r="WBP130" s="323"/>
      <c r="WBQ130" s="323"/>
      <c r="WBR130" s="323"/>
      <c r="WBS130" s="323"/>
      <c r="WBT130" s="323"/>
      <c r="WBU130" s="323"/>
      <c r="WBV130" s="323"/>
      <c r="WBW130" s="323"/>
      <c r="WBX130" s="323"/>
      <c r="WBY130" s="323"/>
      <c r="WBZ130" s="323"/>
      <c r="WCA130" s="323"/>
      <c r="WCB130" s="323"/>
      <c r="WCC130" s="323"/>
      <c r="WCD130" s="323"/>
      <c r="WCE130" s="323"/>
      <c r="WCF130" s="323"/>
      <c r="WCG130" s="323"/>
      <c r="WCH130" s="323"/>
      <c r="WCI130" s="323"/>
      <c r="WCJ130" s="323"/>
      <c r="WCK130" s="323"/>
      <c r="WCL130" s="323"/>
      <c r="WCM130" s="323"/>
      <c r="WCN130" s="323"/>
      <c r="WCO130" s="323"/>
      <c r="WCP130" s="323"/>
      <c r="WCQ130" s="323"/>
      <c r="WCR130" s="323"/>
      <c r="WCS130" s="323"/>
      <c r="WCT130" s="323"/>
      <c r="WCU130" s="323"/>
      <c r="WCV130" s="323"/>
      <c r="WCW130" s="323"/>
      <c r="WCX130" s="323"/>
      <c r="WCY130" s="323"/>
      <c r="WCZ130" s="323"/>
      <c r="WDA130" s="323"/>
      <c r="WDB130" s="323"/>
      <c r="WDC130" s="323"/>
      <c r="WDD130" s="323"/>
      <c r="WDE130" s="323"/>
      <c r="WDF130" s="323"/>
      <c r="WDG130" s="323"/>
      <c r="WDH130" s="323"/>
      <c r="WDI130" s="323"/>
      <c r="WDJ130" s="323"/>
      <c r="WDK130" s="323"/>
      <c r="WDL130" s="323"/>
      <c r="WDM130" s="323"/>
      <c r="WDN130" s="323"/>
      <c r="WDO130" s="323"/>
      <c r="WDP130" s="323"/>
      <c r="WDQ130" s="323"/>
      <c r="WDR130" s="323"/>
      <c r="WDS130" s="323"/>
      <c r="WDT130" s="323"/>
      <c r="WDU130" s="323"/>
      <c r="WDV130" s="323"/>
      <c r="WDW130" s="323"/>
      <c r="WDX130" s="323"/>
      <c r="WDY130" s="323"/>
      <c r="WDZ130" s="323"/>
      <c r="WEA130" s="323"/>
      <c r="WEB130" s="323"/>
      <c r="WEC130" s="323"/>
      <c r="WED130" s="323"/>
      <c r="WEE130" s="323"/>
      <c r="WEF130" s="323"/>
      <c r="WEG130" s="323"/>
      <c r="WEH130" s="323"/>
      <c r="WEI130" s="323"/>
      <c r="WEJ130" s="323"/>
      <c r="WEK130" s="323"/>
      <c r="WEL130" s="323"/>
      <c r="WEM130" s="323"/>
      <c r="WEN130" s="323"/>
      <c r="WEO130" s="323"/>
      <c r="WEP130" s="323"/>
      <c r="WEQ130" s="323"/>
      <c r="WER130" s="323"/>
      <c r="WES130" s="323"/>
      <c r="WET130" s="323"/>
      <c r="WEU130" s="323"/>
      <c r="WEV130" s="323"/>
      <c r="WEW130" s="323"/>
      <c r="WEX130" s="323"/>
      <c r="WEY130" s="323"/>
      <c r="WEZ130" s="323"/>
      <c r="WFA130" s="323"/>
      <c r="WFB130" s="323"/>
      <c r="WFC130" s="323"/>
      <c r="WFD130" s="323"/>
      <c r="WFE130" s="323"/>
      <c r="WFF130" s="323"/>
      <c r="WFG130" s="323"/>
      <c r="WFH130" s="323"/>
      <c r="WFI130" s="323"/>
      <c r="WFJ130" s="323"/>
      <c r="WFK130" s="323"/>
      <c r="WFL130" s="323"/>
      <c r="WFM130" s="323"/>
      <c r="WFN130" s="323"/>
      <c r="WFO130" s="323"/>
      <c r="WFP130" s="323"/>
      <c r="WFQ130" s="323"/>
      <c r="WFR130" s="323"/>
      <c r="WFS130" s="323"/>
      <c r="WFT130" s="323"/>
      <c r="WFU130" s="323"/>
      <c r="WFV130" s="323"/>
      <c r="WFW130" s="323"/>
      <c r="WFX130" s="323"/>
      <c r="WFY130" s="323"/>
      <c r="WFZ130" s="323"/>
      <c r="WGA130" s="323"/>
      <c r="WGB130" s="323"/>
      <c r="WGC130" s="323"/>
      <c r="WGD130" s="323"/>
      <c r="WGE130" s="323"/>
      <c r="WGF130" s="323"/>
      <c r="WGG130" s="323"/>
      <c r="WGH130" s="323"/>
      <c r="WGI130" s="323"/>
      <c r="WGJ130" s="323"/>
      <c r="WGK130" s="323"/>
      <c r="WGL130" s="323"/>
      <c r="WGM130" s="323"/>
      <c r="WGN130" s="323"/>
      <c r="WGO130" s="323"/>
      <c r="WGP130" s="323"/>
      <c r="WGQ130" s="323"/>
      <c r="WGR130" s="323"/>
      <c r="WGS130" s="323"/>
      <c r="WGT130" s="323"/>
      <c r="WGU130" s="323"/>
      <c r="WGV130" s="323"/>
      <c r="WGW130" s="323"/>
      <c r="WGX130" s="323"/>
      <c r="WGY130" s="323"/>
      <c r="WGZ130" s="323"/>
      <c r="WHA130" s="323"/>
      <c r="WHB130" s="323"/>
      <c r="WHC130" s="323"/>
      <c r="WHD130" s="323"/>
      <c r="WHE130" s="323"/>
      <c r="WHF130" s="323"/>
      <c r="WHG130" s="323"/>
      <c r="WHH130" s="323"/>
      <c r="WHI130" s="323"/>
      <c r="WHJ130" s="323"/>
      <c r="WHK130" s="323"/>
      <c r="WHL130" s="323"/>
      <c r="WHM130" s="323"/>
      <c r="WHN130" s="323"/>
      <c r="WHO130" s="323"/>
      <c r="WHP130" s="323"/>
      <c r="WHQ130" s="323"/>
      <c r="WHR130" s="323"/>
      <c r="WHS130" s="323"/>
      <c r="WHT130" s="323"/>
      <c r="WHU130" s="323"/>
      <c r="WHV130" s="323"/>
      <c r="WHW130" s="323"/>
      <c r="WHX130" s="323"/>
      <c r="WHY130" s="323"/>
      <c r="WHZ130" s="323"/>
      <c r="WIA130" s="323"/>
      <c r="WIB130" s="323"/>
      <c r="WIC130" s="323"/>
      <c r="WID130" s="323"/>
      <c r="WIE130" s="323"/>
      <c r="WIF130" s="323"/>
      <c r="WIG130" s="323"/>
      <c r="WIH130" s="323"/>
      <c r="WII130" s="323"/>
      <c r="WIJ130" s="323"/>
      <c r="WIK130" s="323"/>
      <c r="WIL130" s="323"/>
      <c r="WIM130" s="323"/>
      <c r="WIN130" s="323"/>
      <c r="WIO130" s="323"/>
      <c r="WIP130" s="323"/>
      <c r="WIQ130" s="323"/>
      <c r="WIR130" s="323"/>
      <c r="WIS130" s="323"/>
      <c r="WIT130" s="323"/>
      <c r="WIU130" s="323"/>
      <c r="WIV130" s="323"/>
      <c r="WIW130" s="323"/>
      <c r="WIX130" s="323"/>
      <c r="WIY130" s="323"/>
      <c r="WIZ130" s="323"/>
      <c r="WJA130" s="323"/>
      <c r="WJB130" s="323"/>
      <c r="WJC130" s="323"/>
      <c r="WJD130" s="323"/>
      <c r="WJE130" s="323"/>
      <c r="WJF130" s="323"/>
      <c r="WJG130" s="323"/>
      <c r="WJH130" s="323"/>
      <c r="WJI130" s="323"/>
      <c r="WJJ130" s="323"/>
      <c r="WJK130" s="323"/>
      <c r="WJL130" s="323"/>
      <c r="WJM130" s="323"/>
      <c r="WJN130" s="323"/>
      <c r="WJO130" s="323"/>
      <c r="WJP130" s="323"/>
      <c r="WJQ130" s="323"/>
      <c r="WJR130" s="323"/>
      <c r="WJS130" s="323"/>
      <c r="WJT130" s="323"/>
      <c r="WJU130" s="323"/>
      <c r="WJV130" s="323"/>
      <c r="WJW130" s="323"/>
      <c r="WJX130" s="323"/>
      <c r="WJY130" s="323"/>
      <c r="WJZ130" s="323"/>
      <c r="WKA130" s="323"/>
      <c r="WKB130" s="323"/>
      <c r="WKC130" s="323"/>
      <c r="WKD130" s="323"/>
      <c r="WKE130" s="323"/>
      <c r="WKF130" s="323"/>
      <c r="WKG130" s="323"/>
      <c r="WKH130" s="323"/>
      <c r="WKI130" s="323"/>
      <c r="WKJ130" s="323"/>
      <c r="WKK130" s="323"/>
      <c r="WKL130" s="323"/>
      <c r="WKM130" s="323"/>
      <c r="WKN130" s="323"/>
      <c r="WKO130" s="323"/>
      <c r="WKP130" s="323"/>
      <c r="WKQ130" s="323"/>
      <c r="WKR130" s="323"/>
      <c r="WKS130" s="323"/>
      <c r="WKT130" s="323"/>
      <c r="WKU130" s="323"/>
      <c r="WKV130" s="323"/>
      <c r="WKW130" s="323"/>
      <c r="WKX130" s="323"/>
      <c r="WKY130" s="323"/>
      <c r="WKZ130" s="323"/>
      <c r="WLA130" s="323"/>
      <c r="WLB130" s="323"/>
      <c r="WLC130" s="323"/>
      <c r="WLD130" s="323"/>
      <c r="WLE130" s="323"/>
      <c r="WLF130" s="323"/>
      <c r="WLG130" s="323"/>
      <c r="WLH130" s="323"/>
      <c r="WLI130" s="323"/>
      <c r="WLJ130" s="323"/>
      <c r="WLK130" s="323"/>
      <c r="WLL130" s="323"/>
      <c r="WLM130" s="323"/>
      <c r="WLN130" s="323"/>
      <c r="WLO130" s="323"/>
      <c r="WLP130" s="323"/>
      <c r="WLQ130" s="323"/>
      <c r="WLR130" s="323"/>
      <c r="WLS130" s="323"/>
      <c r="WLT130" s="323"/>
      <c r="WLU130" s="323"/>
      <c r="WLV130" s="323"/>
      <c r="WLW130" s="323"/>
      <c r="WLX130" s="323"/>
      <c r="WLY130" s="323"/>
      <c r="WLZ130" s="323"/>
      <c r="WMA130" s="323"/>
      <c r="WMB130" s="323"/>
      <c r="WMC130" s="323"/>
      <c r="WMD130" s="323"/>
      <c r="WME130" s="323"/>
      <c r="WMF130" s="323"/>
      <c r="WMG130" s="323"/>
      <c r="WMH130" s="323"/>
      <c r="WMI130" s="323"/>
      <c r="WMJ130" s="323"/>
      <c r="WMK130" s="323"/>
      <c r="WML130" s="323"/>
      <c r="WMM130" s="323"/>
      <c r="WMN130" s="323"/>
      <c r="WMO130" s="323"/>
      <c r="WMP130" s="323"/>
      <c r="WMQ130" s="323"/>
      <c r="WMR130" s="323"/>
      <c r="WMS130" s="323"/>
      <c r="WMT130" s="323"/>
      <c r="WMU130" s="323"/>
      <c r="WMV130" s="323"/>
      <c r="WMW130" s="323"/>
      <c r="WMX130" s="323"/>
      <c r="WMY130" s="323"/>
      <c r="WMZ130" s="323"/>
      <c r="WNA130" s="323"/>
      <c r="WNB130" s="323"/>
      <c r="WNC130" s="323"/>
      <c r="WND130" s="323"/>
      <c r="WNE130" s="323"/>
      <c r="WNF130" s="323"/>
      <c r="WNG130" s="323"/>
      <c r="WNH130" s="323"/>
      <c r="WNI130" s="323"/>
      <c r="WNJ130" s="323"/>
      <c r="WNK130" s="323"/>
      <c r="WNL130" s="323"/>
      <c r="WNM130" s="323"/>
      <c r="WNN130" s="323"/>
      <c r="WNO130" s="323"/>
      <c r="WNP130" s="323"/>
      <c r="WNQ130" s="323"/>
      <c r="WNR130" s="323"/>
      <c r="WNS130" s="323"/>
      <c r="WNT130" s="323"/>
      <c r="WNU130" s="323"/>
      <c r="WNV130" s="323"/>
      <c r="WNW130" s="323"/>
      <c r="WNX130" s="323"/>
      <c r="WNY130" s="323"/>
      <c r="WNZ130" s="323"/>
      <c r="WOA130" s="323"/>
      <c r="WOB130" s="323"/>
      <c r="WOC130" s="323"/>
      <c r="WOD130" s="323"/>
      <c r="WOE130" s="323"/>
      <c r="WOF130" s="323"/>
      <c r="WOG130" s="323"/>
      <c r="WOH130" s="323"/>
      <c r="WOI130" s="323"/>
      <c r="WOJ130" s="323"/>
      <c r="WOK130" s="323"/>
      <c r="WOL130" s="323"/>
      <c r="WOM130" s="323"/>
      <c r="WON130" s="323"/>
      <c r="WOO130" s="323"/>
      <c r="WOP130" s="323"/>
      <c r="WOQ130" s="323"/>
      <c r="WOR130" s="323"/>
      <c r="WOS130" s="323"/>
      <c r="WOT130" s="323"/>
      <c r="WOU130" s="323"/>
      <c r="WOV130" s="323"/>
      <c r="WOW130" s="323"/>
      <c r="WOX130" s="323"/>
      <c r="WOY130" s="323"/>
      <c r="WOZ130" s="323"/>
      <c r="WPA130" s="323"/>
      <c r="WPB130" s="323"/>
      <c r="WPC130" s="323"/>
      <c r="WPD130" s="323"/>
      <c r="WPE130" s="323"/>
      <c r="WPF130" s="323"/>
      <c r="WPG130" s="323"/>
      <c r="WPH130" s="323"/>
      <c r="WPI130" s="323"/>
      <c r="WPJ130" s="323"/>
      <c r="WPK130" s="323"/>
      <c r="WPL130" s="323"/>
      <c r="WPM130" s="323"/>
      <c r="WPN130" s="323"/>
      <c r="WPO130" s="323"/>
      <c r="WPP130" s="323"/>
      <c r="WPQ130" s="323"/>
      <c r="WPR130" s="323"/>
      <c r="WPS130" s="323"/>
      <c r="WPT130" s="323"/>
      <c r="WPU130" s="323"/>
      <c r="WPV130" s="323"/>
      <c r="WPW130" s="323"/>
      <c r="WPX130" s="323"/>
      <c r="WPY130" s="323"/>
      <c r="WPZ130" s="323"/>
      <c r="WQA130" s="323"/>
      <c r="WQB130" s="323"/>
      <c r="WQC130" s="323"/>
      <c r="WQD130" s="323"/>
      <c r="WQE130" s="323"/>
      <c r="WQF130" s="323"/>
      <c r="WQG130" s="323"/>
      <c r="WQH130" s="323"/>
      <c r="WQI130" s="323"/>
      <c r="WQJ130" s="323"/>
      <c r="WQK130" s="323"/>
      <c r="WQL130" s="323"/>
      <c r="WQM130" s="323"/>
      <c r="WQN130" s="323"/>
      <c r="WQO130" s="323"/>
      <c r="WQP130" s="323"/>
      <c r="WQQ130" s="323"/>
      <c r="WQR130" s="323"/>
      <c r="WQS130" s="323"/>
      <c r="WQT130" s="323"/>
      <c r="WQU130" s="323"/>
      <c r="WQV130" s="323"/>
      <c r="WQW130" s="323"/>
      <c r="WQX130" s="323"/>
      <c r="WQY130" s="323"/>
      <c r="WQZ130" s="323"/>
      <c r="WRA130" s="323"/>
      <c r="WRB130" s="323"/>
      <c r="WRC130" s="323"/>
      <c r="WRD130" s="323"/>
      <c r="WRE130" s="323"/>
      <c r="WRF130" s="323"/>
      <c r="WRG130" s="323"/>
      <c r="WRH130" s="323"/>
      <c r="WRI130" s="323"/>
      <c r="WRJ130" s="323"/>
      <c r="WRK130" s="323"/>
      <c r="WRL130" s="323"/>
      <c r="WRM130" s="323"/>
      <c r="WRN130" s="323"/>
      <c r="WRO130" s="323"/>
      <c r="WRP130" s="323"/>
      <c r="WRQ130" s="323"/>
      <c r="WRR130" s="323"/>
      <c r="WRS130" s="323"/>
      <c r="WRT130" s="323"/>
      <c r="WRU130" s="323"/>
      <c r="WRV130" s="323"/>
      <c r="WRW130" s="323"/>
      <c r="WRX130" s="323"/>
      <c r="WRY130" s="323"/>
      <c r="WRZ130" s="323"/>
      <c r="WSA130" s="323"/>
      <c r="WSB130" s="323"/>
      <c r="WSC130" s="323"/>
      <c r="WSD130" s="323"/>
      <c r="WSE130" s="323"/>
      <c r="WSF130" s="323"/>
      <c r="WSG130" s="323"/>
      <c r="WSH130" s="323"/>
      <c r="WSI130" s="323"/>
      <c r="WSJ130" s="323"/>
      <c r="WSK130" s="323"/>
      <c r="WSL130" s="323"/>
      <c r="WSM130" s="323"/>
      <c r="WSN130" s="323"/>
      <c r="WSO130" s="323"/>
      <c r="WSP130" s="323"/>
      <c r="WSQ130" s="323"/>
      <c r="WSR130" s="323"/>
      <c r="WSS130" s="323"/>
      <c r="WST130" s="323"/>
      <c r="WSU130" s="323"/>
      <c r="WSV130" s="323"/>
      <c r="WSW130" s="323"/>
      <c r="WSX130" s="323"/>
      <c r="WSY130" s="323"/>
      <c r="WSZ130" s="323"/>
      <c r="WTA130" s="323"/>
      <c r="WTB130" s="323"/>
      <c r="WTC130" s="323"/>
      <c r="WTD130" s="323"/>
      <c r="WTE130" s="323"/>
      <c r="WTF130" s="323"/>
      <c r="WTG130" s="323"/>
      <c r="WTH130" s="323"/>
      <c r="WTI130" s="323"/>
      <c r="WTJ130" s="323"/>
      <c r="WTK130" s="323"/>
      <c r="WTL130" s="323"/>
      <c r="WTM130" s="323"/>
      <c r="WTN130" s="323"/>
      <c r="WTO130" s="323"/>
      <c r="WTP130" s="323"/>
      <c r="WTQ130" s="323"/>
      <c r="WTR130" s="323"/>
      <c r="WTS130" s="323"/>
      <c r="WTT130" s="323"/>
      <c r="WTU130" s="323"/>
      <c r="WTV130" s="323"/>
      <c r="WTW130" s="323"/>
      <c r="WTX130" s="323"/>
      <c r="WTY130" s="323"/>
      <c r="WTZ130" s="323"/>
      <c r="WUA130" s="323"/>
      <c r="WUB130" s="323"/>
      <c r="WUC130" s="323"/>
      <c r="WUD130" s="323"/>
      <c r="WUE130" s="323"/>
      <c r="WUF130" s="323"/>
      <c r="WUG130" s="323"/>
      <c r="WUH130" s="323"/>
      <c r="WUI130" s="323"/>
      <c r="WUJ130" s="323"/>
      <c r="WUK130" s="323"/>
      <c r="WUL130" s="323"/>
      <c r="WUM130" s="323"/>
      <c r="WUN130" s="323"/>
      <c r="WUO130" s="323"/>
      <c r="WUP130" s="323"/>
      <c r="WUQ130" s="323"/>
      <c r="WUR130" s="323"/>
      <c r="WUS130" s="323"/>
      <c r="WUT130" s="323"/>
      <c r="WUU130" s="323"/>
      <c r="WUV130" s="323"/>
      <c r="WUW130" s="323"/>
      <c r="WUX130" s="323"/>
      <c r="WUY130" s="323"/>
      <c r="WUZ130" s="323"/>
      <c r="WVA130" s="323"/>
      <c r="WVB130" s="323"/>
      <c r="WVC130" s="323"/>
      <c r="WVD130" s="323"/>
      <c r="WVE130" s="323"/>
      <c r="WVF130" s="323"/>
      <c r="WVG130" s="323"/>
      <c r="WVH130" s="323"/>
      <c r="WVI130" s="323"/>
      <c r="WVJ130" s="323"/>
      <c r="WVK130" s="323"/>
      <c r="WVL130" s="323"/>
      <c r="WVM130" s="323"/>
      <c r="WVN130" s="323"/>
      <c r="WVO130" s="323"/>
      <c r="WVP130" s="323"/>
      <c r="WVQ130" s="323"/>
      <c r="WVR130" s="323"/>
      <c r="WVS130" s="323"/>
      <c r="WVT130" s="323"/>
      <c r="WVU130" s="323"/>
      <c r="WVV130" s="323"/>
      <c r="WVW130" s="323"/>
      <c r="WVX130" s="323"/>
      <c r="WVY130" s="323"/>
      <c r="WVZ130" s="323"/>
      <c r="WWA130" s="323"/>
      <c r="WWB130" s="323"/>
      <c r="WWC130" s="323"/>
      <c r="WWD130" s="323"/>
      <c r="WWE130" s="323"/>
      <c r="WWF130" s="323"/>
      <c r="WWG130" s="323"/>
      <c r="WWH130" s="323"/>
      <c r="WWI130" s="323"/>
      <c r="WWJ130" s="323"/>
      <c r="WWK130" s="323"/>
      <c r="WWL130" s="323"/>
      <c r="WWM130" s="323"/>
      <c r="WWN130" s="323"/>
      <c r="WWO130" s="323"/>
      <c r="WWP130" s="323"/>
      <c r="WWQ130" s="323"/>
      <c r="WWR130" s="323"/>
      <c r="WWS130" s="323"/>
      <c r="WWT130" s="323"/>
      <c r="WWU130" s="323"/>
      <c r="WWV130" s="323"/>
      <c r="WWW130" s="323"/>
      <c r="WWX130" s="323"/>
      <c r="WWY130" s="323"/>
      <c r="WWZ130" s="323"/>
      <c r="WXA130" s="323"/>
      <c r="WXB130" s="323"/>
      <c r="WXC130" s="323"/>
      <c r="WXD130" s="323"/>
      <c r="WXE130" s="323"/>
      <c r="WXF130" s="323"/>
      <c r="WXG130" s="323"/>
      <c r="WXH130" s="323"/>
      <c r="WXI130" s="323"/>
      <c r="WXJ130" s="323"/>
      <c r="WXK130" s="323"/>
      <c r="WXL130" s="323"/>
      <c r="WXM130" s="323"/>
      <c r="WXN130" s="323"/>
      <c r="WXO130" s="323"/>
      <c r="WXP130" s="323"/>
      <c r="WXQ130" s="323"/>
      <c r="WXR130" s="323"/>
      <c r="WXS130" s="323"/>
      <c r="WXT130" s="323"/>
      <c r="WXU130" s="323"/>
      <c r="WXV130" s="323"/>
      <c r="WXW130" s="323"/>
      <c r="WXX130" s="323"/>
      <c r="WXY130" s="323"/>
      <c r="WXZ130" s="323"/>
      <c r="WYA130" s="323"/>
      <c r="WYB130" s="323"/>
      <c r="WYC130" s="323"/>
      <c r="WYD130" s="323"/>
      <c r="WYE130" s="323"/>
      <c r="WYF130" s="323"/>
      <c r="WYG130" s="323"/>
      <c r="WYH130" s="323"/>
      <c r="WYI130" s="323"/>
      <c r="WYJ130" s="323"/>
      <c r="WYK130" s="323"/>
      <c r="WYL130" s="323"/>
      <c r="WYM130" s="323"/>
      <c r="WYN130" s="323"/>
      <c r="WYO130" s="323"/>
      <c r="WYP130" s="323"/>
      <c r="WYQ130" s="323"/>
      <c r="WYR130" s="323"/>
      <c r="WYS130" s="323"/>
      <c r="WYT130" s="323"/>
      <c r="WYU130" s="323"/>
      <c r="WYV130" s="323"/>
      <c r="WYW130" s="323"/>
      <c r="WYX130" s="323"/>
      <c r="WYY130" s="323"/>
      <c r="WYZ130" s="323"/>
      <c r="WZA130" s="323"/>
      <c r="WZB130" s="323"/>
      <c r="WZC130" s="323"/>
      <c r="WZD130" s="323"/>
      <c r="WZE130" s="323"/>
      <c r="WZF130" s="323"/>
      <c r="WZG130" s="323"/>
      <c r="WZH130" s="323"/>
      <c r="WZI130" s="323"/>
      <c r="WZJ130" s="323"/>
      <c r="WZK130" s="323"/>
      <c r="WZL130" s="323"/>
      <c r="WZM130" s="323"/>
      <c r="WZN130" s="323"/>
      <c r="WZO130" s="323"/>
      <c r="WZP130" s="323"/>
      <c r="WZQ130" s="323"/>
      <c r="WZR130" s="323"/>
      <c r="WZS130" s="323"/>
      <c r="WZT130" s="323"/>
      <c r="WZU130" s="323"/>
      <c r="WZV130" s="323"/>
      <c r="WZW130" s="323"/>
      <c r="WZX130" s="323"/>
      <c r="WZY130" s="323"/>
      <c r="WZZ130" s="323"/>
      <c r="XAA130" s="323"/>
      <c r="XAB130" s="323"/>
      <c r="XAC130" s="323"/>
      <c r="XAD130" s="323"/>
      <c r="XAE130" s="323"/>
      <c r="XAF130" s="323"/>
      <c r="XAG130" s="323"/>
      <c r="XAH130" s="323"/>
      <c r="XAI130" s="323"/>
      <c r="XAJ130" s="323"/>
      <c r="XAK130" s="323"/>
      <c r="XAL130" s="323"/>
      <c r="XAM130" s="323"/>
      <c r="XAN130" s="323"/>
      <c r="XAO130" s="323"/>
      <c r="XAP130" s="323"/>
      <c r="XAQ130" s="323"/>
      <c r="XAR130" s="323"/>
      <c r="XAS130" s="323"/>
      <c r="XAT130" s="323"/>
      <c r="XAU130" s="323"/>
      <c r="XAV130" s="323"/>
      <c r="XAW130" s="323"/>
      <c r="XAX130" s="323"/>
      <c r="XAY130" s="323"/>
      <c r="XAZ130" s="323"/>
      <c r="XBA130" s="323"/>
      <c r="XBB130" s="323"/>
      <c r="XBC130" s="323"/>
      <c r="XBD130" s="323"/>
      <c r="XBE130" s="323"/>
      <c r="XBF130" s="323"/>
      <c r="XBG130" s="323"/>
      <c r="XBH130" s="323"/>
      <c r="XBI130" s="323"/>
      <c r="XBJ130" s="323"/>
      <c r="XBK130" s="323"/>
      <c r="XBL130" s="323"/>
      <c r="XBM130" s="323"/>
      <c r="XBN130" s="323"/>
      <c r="XBO130" s="323"/>
      <c r="XBP130" s="323"/>
      <c r="XBQ130" s="323"/>
      <c r="XBR130" s="323"/>
      <c r="XBS130" s="323"/>
      <c r="XBT130" s="323"/>
      <c r="XBU130" s="323"/>
      <c r="XBV130" s="323"/>
      <c r="XBW130" s="323"/>
      <c r="XBX130" s="323"/>
      <c r="XBY130" s="323"/>
      <c r="XBZ130" s="323"/>
      <c r="XCA130" s="323"/>
      <c r="XCB130" s="323"/>
      <c r="XCC130" s="323"/>
      <c r="XCD130" s="323"/>
      <c r="XCE130" s="323"/>
      <c r="XCF130" s="323"/>
      <c r="XCG130" s="323"/>
      <c r="XCH130" s="323"/>
      <c r="XCI130" s="323"/>
      <c r="XCJ130" s="323"/>
      <c r="XCK130" s="323"/>
      <c r="XCL130" s="323"/>
      <c r="XCM130" s="323"/>
      <c r="XCN130" s="323"/>
      <c r="XCO130" s="323"/>
      <c r="XCP130" s="323"/>
      <c r="XCQ130" s="323"/>
      <c r="XCR130" s="323"/>
      <c r="XCS130" s="323"/>
      <c r="XCT130" s="323"/>
      <c r="XCU130" s="323"/>
      <c r="XCV130" s="323"/>
      <c r="XCW130" s="323"/>
      <c r="XCX130" s="323"/>
      <c r="XCY130" s="323"/>
      <c r="XCZ130" s="323"/>
      <c r="XDA130" s="323"/>
      <c r="XDB130" s="323"/>
      <c r="XDC130" s="323"/>
      <c r="XDD130" s="323"/>
      <c r="XDE130" s="323"/>
      <c r="XDF130" s="323"/>
      <c r="XDG130" s="323"/>
      <c r="XDH130" s="323"/>
      <c r="XDI130" s="323"/>
      <c r="XDJ130" s="323"/>
      <c r="XDK130" s="323"/>
      <c r="XDL130" s="323"/>
      <c r="XDM130" s="323"/>
      <c r="XDN130" s="323"/>
      <c r="XDO130" s="323"/>
      <c r="XDP130" s="323"/>
      <c r="XDQ130" s="323"/>
      <c r="XDR130" s="323"/>
      <c r="XDS130" s="323"/>
      <c r="XDT130" s="323"/>
      <c r="XDU130" s="323"/>
      <c r="XDV130" s="323"/>
      <c r="XDW130" s="323"/>
      <c r="XDX130" s="323"/>
      <c r="XDY130" s="323"/>
      <c r="XDZ130" s="323"/>
      <c r="XEA130" s="323"/>
      <c r="XEB130" s="323"/>
      <c r="XEC130" s="323"/>
      <c r="XED130" s="323"/>
      <c r="XEE130" s="323"/>
      <c r="XEF130" s="323"/>
      <c r="XEG130" s="323"/>
      <c r="XEH130" s="323"/>
      <c r="XEI130" s="323"/>
      <c r="XEJ130" s="323"/>
      <c r="XEK130" s="323"/>
      <c r="XEL130" s="323"/>
      <c r="XEM130" s="323"/>
      <c r="XEN130" s="323"/>
      <c r="XEO130" s="323"/>
      <c r="XEP130" s="323"/>
      <c r="XEQ130" s="323"/>
      <c r="XER130" s="323"/>
      <c r="XES130" s="323"/>
      <c r="XET130" s="323"/>
      <c r="XEU130" s="323"/>
      <c r="XEV130" s="323"/>
      <c r="XEW130" s="323"/>
      <c r="XEX130" s="323"/>
      <c r="XEY130" s="323"/>
      <c r="XEZ130" s="323"/>
      <c r="XFA130" s="323"/>
      <c r="XFB130" s="323"/>
      <c r="XFC130" s="323"/>
      <c r="XFD130" s="323"/>
    </row>
    <row r="131" s="285" customFormat="1" ht="14.25" spans="1:37">
      <c r="A131" s="296">
        <v>127</v>
      </c>
      <c r="B131" s="297">
        <v>348</v>
      </c>
      <c r="C131" s="298" t="str">
        <f>VLOOKUP(B131,[4]Sheet2!A:B,2,FALSE)</f>
        <v>HBGH-MJ-JQ-029</v>
      </c>
      <c r="D131" s="296" t="s">
        <v>10143</v>
      </c>
      <c r="E131" s="296"/>
      <c r="F131" s="296" t="s">
        <v>9930</v>
      </c>
      <c r="G131" s="191" t="s">
        <v>9941</v>
      </c>
      <c r="H131" s="191" t="s">
        <v>9906</v>
      </c>
      <c r="I131" s="310">
        <v>41578</v>
      </c>
      <c r="J131" s="191">
        <v>69</v>
      </c>
      <c r="K131" s="298" t="s">
        <v>9942</v>
      </c>
      <c r="L131" s="296">
        <v>1</v>
      </c>
      <c r="M131" s="296"/>
      <c r="N131" s="72">
        <v>800</v>
      </c>
      <c r="O131" s="72">
        <v>356.9</v>
      </c>
      <c r="P131" s="296">
        <v>1</v>
      </c>
      <c r="Q131" s="296"/>
      <c r="R131" s="296"/>
      <c r="S131" s="296"/>
      <c r="T131" s="296">
        <f t="shared" si="4"/>
        <v>0</v>
      </c>
      <c r="U131" s="296"/>
      <c r="V131" s="296"/>
      <c r="W131" s="296">
        <f t="shared" si="5"/>
        <v>0</v>
      </c>
      <c r="X131" s="296">
        <f t="shared" si="6"/>
        <v>0</v>
      </c>
      <c r="Y131" s="296"/>
      <c r="Z131" s="296"/>
      <c r="AA131" s="296">
        <f t="shared" si="7"/>
        <v>-356.9</v>
      </c>
      <c r="AB131" s="296" t="s">
        <v>9939</v>
      </c>
      <c r="AC131" s="296"/>
      <c r="AD131" s="296"/>
      <c r="AE131" s="296"/>
      <c r="AF131" s="296"/>
      <c r="AG131" s="296"/>
      <c r="AH131" s="296"/>
      <c r="AI131" s="314"/>
      <c r="AJ131" s="296"/>
      <c r="AK131" s="296"/>
    </row>
    <row r="132" s="285" customFormat="1" ht="42.75" spans="1:37">
      <c r="A132" s="296">
        <v>128</v>
      </c>
      <c r="B132" s="297">
        <v>352</v>
      </c>
      <c r="C132" s="298" t="str">
        <f>VLOOKUP(B132,[4]Sheet2!A:B,2,FALSE)</f>
        <v>HBGH-HJ301-JQ-022
HBGH-HJ301-JQ-023
HBGH-HJC32B-JQ-028</v>
      </c>
      <c r="D132" s="296" t="s">
        <v>10138</v>
      </c>
      <c r="E132" s="296"/>
      <c r="F132" s="296" t="s">
        <v>9930</v>
      </c>
      <c r="G132" s="191" t="s">
        <v>9941</v>
      </c>
      <c r="H132" s="191" t="s">
        <v>10000</v>
      </c>
      <c r="I132" s="310">
        <v>41578</v>
      </c>
      <c r="J132" s="191">
        <v>60</v>
      </c>
      <c r="K132" s="298" t="s">
        <v>10001</v>
      </c>
      <c r="L132" s="296">
        <v>3</v>
      </c>
      <c r="M132" s="296"/>
      <c r="N132" s="72">
        <v>3600</v>
      </c>
      <c r="O132" s="72">
        <v>180</v>
      </c>
      <c r="P132" s="296">
        <v>3</v>
      </c>
      <c r="Q132" s="296"/>
      <c r="R132" s="296"/>
      <c r="S132" s="296"/>
      <c r="T132" s="296">
        <f t="shared" si="4"/>
        <v>0</v>
      </c>
      <c r="U132" s="296"/>
      <c r="V132" s="296"/>
      <c r="W132" s="296">
        <f t="shared" si="5"/>
        <v>0</v>
      </c>
      <c r="X132" s="296">
        <f t="shared" si="6"/>
        <v>0</v>
      </c>
      <c r="Y132" s="296"/>
      <c r="Z132" s="296"/>
      <c r="AA132" s="296">
        <f t="shared" si="7"/>
        <v>-180</v>
      </c>
      <c r="AB132" s="296" t="s">
        <v>9939</v>
      </c>
      <c r="AC132" s="296"/>
      <c r="AD132" s="296"/>
      <c r="AE132" s="296"/>
      <c r="AF132" s="296"/>
      <c r="AG132" s="296"/>
      <c r="AH132" s="296"/>
      <c r="AI132" s="314"/>
      <c r="AJ132" s="296"/>
      <c r="AK132" s="296"/>
    </row>
    <row r="133" s="285" customFormat="1" ht="28.5" spans="1:37">
      <c r="A133" s="296">
        <v>129</v>
      </c>
      <c r="B133" s="297">
        <v>353</v>
      </c>
      <c r="C133" s="298" t="str">
        <f>VLOOKUP(B133,[4]Sheet2!A:B,2,FALSE)</f>
        <v>HBGH-MJ-JQ-005
HBGH-MJ-JQ-006</v>
      </c>
      <c r="D133" s="296" t="s">
        <v>10144</v>
      </c>
      <c r="E133" s="296" t="s">
        <v>10145</v>
      </c>
      <c r="F133" s="296" t="s">
        <v>9930</v>
      </c>
      <c r="G133" s="191" t="s">
        <v>9941</v>
      </c>
      <c r="H133" s="191" t="s">
        <v>9906</v>
      </c>
      <c r="I133" s="310">
        <v>41578</v>
      </c>
      <c r="J133" s="191">
        <v>69</v>
      </c>
      <c r="K133" s="298" t="s">
        <v>9942</v>
      </c>
      <c r="L133" s="296">
        <v>2</v>
      </c>
      <c r="M133" s="296"/>
      <c r="N133" s="72">
        <v>64200</v>
      </c>
      <c r="O133" s="72">
        <v>28622.5</v>
      </c>
      <c r="P133" s="296">
        <v>2</v>
      </c>
      <c r="Q133" s="296"/>
      <c r="R133" s="296"/>
      <c r="S133" s="296"/>
      <c r="T133" s="296">
        <f t="shared" ref="T133:T196" si="8">IF((P133-L133)&gt;0,P133-L133,0)</f>
        <v>0</v>
      </c>
      <c r="U133" s="296"/>
      <c r="V133" s="296"/>
      <c r="W133" s="296">
        <f t="shared" ref="W133:W196" si="9">IF((S133-O133)&gt;0,S133-O133,0)</f>
        <v>0</v>
      </c>
      <c r="X133" s="296">
        <f t="shared" ref="X133:X196" si="10">IF((P133-L133)&lt;0,P133-L133,0)</f>
        <v>0</v>
      </c>
      <c r="Y133" s="296"/>
      <c r="Z133" s="296"/>
      <c r="AA133" s="296">
        <f t="shared" ref="AA133:AA196" si="11">IF((S133-O133)&lt;0,S133-O133,0)</f>
        <v>-28622.5</v>
      </c>
      <c r="AB133" s="296" t="s">
        <v>9939</v>
      </c>
      <c r="AC133" s="296"/>
      <c r="AD133" s="296"/>
      <c r="AE133" s="296"/>
      <c r="AF133" s="296"/>
      <c r="AG133" s="296"/>
      <c r="AH133" s="296"/>
      <c r="AI133" s="314"/>
      <c r="AJ133" s="296"/>
      <c r="AK133" s="296"/>
    </row>
    <row r="134" s="285" customFormat="1" ht="14.25" spans="1:37">
      <c r="A134" s="296">
        <v>130</v>
      </c>
      <c r="B134" s="297">
        <v>354</v>
      </c>
      <c r="C134" s="298" t="str">
        <f>VLOOKUP(B134,[4]Sheet2!A:B,2,FALSE)</f>
        <v>HBGH-ZS-JQ-017</v>
      </c>
      <c r="D134" s="296" t="s">
        <v>10146</v>
      </c>
      <c r="E134" s="296"/>
      <c r="F134" s="296" t="s">
        <v>9930</v>
      </c>
      <c r="G134" s="191" t="s">
        <v>9941</v>
      </c>
      <c r="H134" s="191" t="s">
        <v>10000</v>
      </c>
      <c r="I134" s="310">
        <v>41578</v>
      </c>
      <c r="J134" s="191">
        <v>60</v>
      </c>
      <c r="K134" s="298" t="s">
        <v>10001</v>
      </c>
      <c r="L134" s="296">
        <v>1</v>
      </c>
      <c r="M134" s="296"/>
      <c r="N134" s="72">
        <v>15769.32</v>
      </c>
      <c r="O134" s="72">
        <v>788.47</v>
      </c>
      <c r="P134" s="296">
        <v>1</v>
      </c>
      <c r="Q134" s="296"/>
      <c r="R134" s="296"/>
      <c r="S134" s="296"/>
      <c r="T134" s="296">
        <f t="shared" si="8"/>
        <v>0</v>
      </c>
      <c r="U134" s="296"/>
      <c r="V134" s="296"/>
      <c r="W134" s="296">
        <f t="shared" si="9"/>
        <v>0</v>
      </c>
      <c r="X134" s="296">
        <f t="shared" si="10"/>
        <v>0</v>
      </c>
      <c r="Y134" s="296"/>
      <c r="Z134" s="296"/>
      <c r="AA134" s="296">
        <f t="shared" si="11"/>
        <v>-788.47</v>
      </c>
      <c r="AB134" s="296" t="s">
        <v>9939</v>
      </c>
      <c r="AC134" s="296"/>
      <c r="AD134" s="296"/>
      <c r="AE134" s="296"/>
      <c r="AF134" s="296"/>
      <c r="AG134" s="296"/>
      <c r="AH134" s="296"/>
      <c r="AI134" s="314"/>
      <c r="AJ134" s="296"/>
      <c r="AK134" s="296"/>
    </row>
    <row r="135" s="285" customFormat="1" ht="14.25" spans="1:37">
      <c r="A135" s="296">
        <v>131</v>
      </c>
      <c r="B135" s="297">
        <v>355</v>
      </c>
      <c r="C135" s="298">
        <f>VLOOKUP(B135,[4]Sheet2!A:B,2,FALSE)</f>
        <v>0</v>
      </c>
      <c r="D135" s="296" t="s">
        <v>10147</v>
      </c>
      <c r="E135" s="296"/>
      <c r="F135" s="296" t="s">
        <v>9930</v>
      </c>
      <c r="G135" s="191" t="s">
        <v>9941</v>
      </c>
      <c r="H135" s="191" t="s">
        <v>10000</v>
      </c>
      <c r="I135" s="310">
        <v>41578</v>
      </c>
      <c r="J135" s="191">
        <v>60</v>
      </c>
      <c r="K135" s="298" t="s">
        <v>10001</v>
      </c>
      <c r="L135" s="296">
        <v>2</v>
      </c>
      <c r="M135" s="296"/>
      <c r="N135" s="72">
        <v>20000</v>
      </c>
      <c r="O135" s="72">
        <v>1000</v>
      </c>
      <c r="P135" s="296">
        <v>2</v>
      </c>
      <c r="Q135" s="296"/>
      <c r="R135" s="296"/>
      <c r="S135" s="296"/>
      <c r="T135" s="296">
        <f t="shared" si="8"/>
        <v>0</v>
      </c>
      <c r="U135" s="296"/>
      <c r="V135" s="296"/>
      <c r="W135" s="296">
        <f t="shared" si="9"/>
        <v>0</v>
      </c>
      <c r="X135" s="296">
        <f t="shared" si="10"/>
        <v>0</v>
      </c>
      <c r="Y135" s="296"/>
      <c r="Z135" s="296"/>
      <c r="AA135" s="296">
        <f t="shared" si="11"/>
        <v>-1000</v>
      </c>
      <c r="AB135" s="296" t="s">
        <v>9939</v>
      </c>
      <c r="AC135" s="296"/>
      <c r="AD135" s="296"/>
      <c r="AE135" s="296"/>
      <c r="AF135" s="296"/>
      <c r="AG135" s="296"/>
      <c r="AH135" s="296"/>
      <c r="AI135" s="314"/>
      <c r="AJ135" s="296"/>
      <c r="AK135" s="296"/>
    </row>
    <row r="136" s="285" customFormat="1" ht="14.25" spans="1:37">
      <c r="A136" s="296">
        <v>132</v>
      </c>
      <c r="B136" s="297">
        <v>356</v>
      </c>
      <c r="C136" s="298" t="str">
        <f>VLOOKUP(B136,[4]Sheet2!A:B,2,FALSE)</f>
        <v>HBGH-DJ-JQ-013</v>
      </c>
      <c r="D136" s="296" t="s">
        <v>10148</v>
      </c>
      <c r="E136" s="296"/>
      <c r="F136" s="296" t="s">
        <v>9930</v>
      </c>
      <c r="G136" s="191" t="s">
        <v>9941</v>
      </c>
      <c r="H136" s="191" t="s">
        <v>10000</v>
      </c>
      <c r="I136" s="310">
        <v>41578</v>
      </c>
      <c r="J136" s="191">
        <v>60</v>
      </c>
      <c r="K136" s="298" t="s">
        <v>10001</v>
      </c>
      <c r="L136" s="296">
        <v>1</v>
      </c>
      <c r="M136" s="296"/>
      <c r="N136" s="72">
        <v>2000</v>
      </c>
      <c r="O136" s="72">
        <v>100</v>
      </c>
      <c r="P136" s="296">
        <v>1</v>
      </c>
      <c r="Q136" s="296"/>
      <c r="R136" s="296"/>
      <c r="S136" s="296"/>
      <c r="T136" s="296">
        <f t="shared" si="8"/>
        <v>0</v>
      </c>
      <c r="U136" s="296"/>
      <c r="V136" s="296"/>
      <c r="W136" s="296">
        <f t="shared" si="9"/>
        <v>0</v>
      </c>
      <c r="X136" s="296">
        <f t="shared" si="10"/>
        <v>0</v>
      </c>
      <c r="Y136" s="296"/>
      <c r="Z136" s="296"/>
      <c r="AA136" s="296">
        <f t="shared" si="11"/>
        <v>-100</v>
      </c>
      <c r="AB136" s="296" t="s">
        <v>9939</v>
      </c>
      <c r="AC136" s="296"/>
      <c r="AD136" s="296"/>
      <c r="AE136" s="296"/>
      <c r="AF136" s="296"/>
      <c r="AG136" s="296"/>
      <c r="AH136" s="296"/>
      <c r="AI136" s="314"/>
      <c r="AJ136" s="296"/>
      <c r="AK136" s="296"/>
    </row>
    <row r="137" s="285" customFormat="1" ht="14.25" spans="1:37">
      <c r="A137" s="296">
        <v>133</v>
      </c>
      <c r="B137" s="297">
        <v>357</v>
      </c>
      <c r="C137" s="298" t="str">
        <f>VLOOKUP(B137,[4]Sheet2!A:B,2,FALSE)</f>
        <v>HBGH-MJ-JQ-013</v>
      </c>
      <c r="D137" s="296" t="s">
        <v>10149</v>
      </c>
      <c r="E137" s="296" t="s">
        <v>10150</v>
      </c>
      <c r="F137" s="296" t="s">
        <v>9930</v>
      </c>
      <c r="G137" s="191" t="s">
        <v>9941</v>
      </c>
      <c r="H137" s="191" t="s">
        <v>9906</v>
      </c>
      <c r="I137" s="310">
        <v>41578</v>
      </c>
      <c r="J137" s="191">
        <v>69</v>
      </c>
      <c r="K137" s="298" t="s">
        <v>9942</v>
      </c>
      <c r="L137" s="296">
        <v>1</v>
      </c>
      <c r="M137" s="296"/>
      <c r="N137" s="72">
        <v>800</v>
      </c>
      <c r="O137" s="72">
        <v>356.9</v>
      </c>
      <c r="P137" s="296">
        <v>1</v>
      </c>
      <c r="Q137" s="296"/>
      <c r="R137" s="296"/>
      <c r="S137" s="296"/>
      <c r="T137" s="296">
        <f t="shared" si="8"/>
        <v>0</v>
      </c>
      <c r="U137" s="296"/>
      <c r="V137" s="296"/>
      <c r="W137" s="296">
        <f t="shared" si="9"/>
        <v>0</v>
      </c>
      <c r="X137" s="296">
        <f t="shared" si="10"/>
        <v>0</v>
      </c>
      <c r="Y137" s="296"/>
      <c r="Z137" s="296"/>
      <c r="AA137" s="296">
        <f t="shared" si="11"/>
        <v>-356.9</v>
      </c>
      <c r="AB137" s="296" t="s">
        <v>9939</v>
      </c>
      <c r="AC137" s="296"/>
      <c r="AD137" s="296"/>
      <c r="AE137" s="296"/>
      <c r="AF137" s="296"/>
      <c r="AG137" s="296"/>
      <c r="AH137" s="296"/>
      <c r="AI137" s="314"/>
      <c r="AJ137" s="296"/>
      <c r="AK137" s="296"/>
    </row>
    <row r="138" s="285" customFormat="1" ht="14.25" spans="1:37">
      <c r="A138" s="296">
        <v>134</v>
      </c>
      <c r="B138" s="297">
        <v>358</v>
      </c>
      <c r="C138" s="298" t="str">
        <f>VLOOKUP(B138,[4]Sheet2!A:B,2,FALSE)</f>
        <v>HBGH-DJ-JQ-015</v>
      </c>
      <c r="D138" s="296" t="s">
        <v>10151</v>
      </c>
      <c r="E138" s="296"/>
      <c r="F138" s="296" t="s">
        <v>9930</v>
      </c>
      <c r="G138" s="191" t="s">
        <v>9941</v>
      </c>
      <c r="H138" s="191" t="s">
        <v>10000</v>
      </c>
      <c r="I138" s="310">
        <v>41578</v>
      </c>
      <c r="J138" s="191">
        <v>60</v>
      </c>
      <c r="K138" s="298" t="s">
        <v>10001</v>
      </c>
      <c r="L138" s="296">
        <v>1</v>
      </c>
      <c r="M138" s="296"/>
      <c r="N138" s="72">
        <v>2000</v>
      </c>
      <c r="O138" s="72">
        <v>100</v>
      </c>
      <c r="P138" s="296">
        <v>1</v>
      </c>
      <c r="Q138" s="296"/>
      <c r="R138" s="296"/>
      <c r="S138" s="296"/>
      <c r="T138" s="296">
        <f t="shared" si="8"/>
        <v>0</v>
      </c>
      <c r="U138" s="296"/>
      <c r="V138" s="296"/>
      <c r="W138" s="296">
        <f t="shared" si="9"/>
        <v>0</v>
      </c>
      <c r="X138" s="296">
        <f t="shared" si="10"/>
        <v>0</v>
      </c>
      <c r="Y138" s="296"/>
      <c r="Z138" s="296"/>
      <c r="AA138" s="296">
        <f t="shared" si="11"/>
        <v>-100</v>
      </c>
      <c r="AB138" s="296" t="s">
        <v>9939</v>
      </c>
      <c r="AC138" s="296"/>
      <c r="AD138" s="296"/>
      <c r="AE138" s="296"/>
      <c r="AF138" s="296"/>
      <c r="AG138" s="296"/>
      <c r="AH138" s="296"/>
      <c r="AI138" s="314"/>
      <c r="AJ138" s="296"/>
      <c r="AK138" s="296"/>
    </row>
    <row r="139" s="285" customFormat="1" ht="14.25" spans="1:37">
      <c r="A139" s="296">
        <v>135</v>
      </c>
      <c r="B139" s="297">
        <v>359</v>
      </c>
      <c r="C139" s="298" t="str">
        <f>VLOOKUP(B139,[4]Sheet2!A:B,2,FALSE)</f>
        <v>HBGH-DJ-JQ-016</v>
      </c>
      <c r="D139" s="296" t="s">
        <v>10152</v>
      </c>
      <c r="E139" s="296"/>
      <c r="F139" s="296" t="s">
        <v>9930</v>
      </c>
      <c r="G139" s="191" t="s">
        <v>9941</v>
      </c>
      <c r="H139" s="191" t="s">
        <v>10000</v>
      </c>
      <c r="I139" s="310">
        <v>41578</v>
      </c>
      <c r="J139" s="191">
        <v>60</v>
      </c>
      <c r="K139" s="298" t="s">
        <v>10001</v>
      </c>
      <c r="L139" s="296">
        <v>1</v>
      </c>
      <c r="M139" s="296"/>
      <c r="N139" s="72">
        <v>2000</v>
      </c>
      <c r="O139" s="72">
        <v>100</v>
      </c>
      <c r="P139" s="296">
        <v>1</v>
      </c>
      <c r="Q139" s="296"/>
      <c r="R139" s="296"/>
      <c r="S139" s="296"/>
      <c r="T139" s="296">
        <f t="shared" si="8"/>
        <v>0</v>
      </c>
      <c r="U139" s="296"/>
      <c r="V139" s="296"/>
      <c r="W139" s="296">
        <f t="shared" si="9"/>
        <v>0</v>
      </c>
      <c r="X139" s="296">
        <f t="shared" si="10"/>
        <v>0</v>
      </c>
      <c r="Y139" s="296"/>
      <c r="Z139" s="296"/>
      <c r="AA139" s="296">
        <f t="shared" si="11"/>
        <v>-100</v>
      </c>
      <c r="AB139" s="296" t="s">
        <v>9939</v>
      </c>
      <c r="AC139" s="296"/>
      <c r="AD139" s="296"/>
      <c r="AE139" s="296"/>
      <c r="AF139" s="296"/>
      <c r="AG139" s="296"/>
      <c r="AH139" s="296"/>
      <c r="AI139" s="314"/>
      <c r="AJ139" s="296"/>
      <c r="AK139" s="296"/>
    </row>
    <row r="140" s="285" customFormat="1" ht="14.25" spans="1:37">
      <c r="A140" s="296">
        <v>136</v>
      </c>
      <c r="B140" s="297">
        <v>360</v>
      </c>
      <c r="C140" s="298" t="str">
        <f>VLOOKUP(B140,[4]Sheet2!A:B,2,FALSE)</f>
        <v>HBGH-HJ301-JQ-019</v>
      </c>
      <c r="D140" s="296" t="s">
        <v>10153</v>
      </c>
      <c r="E140" s="296" t="s">
        <v>10154</v>
      </c>
      <c r="F140" s="296" t="s">
        <v>9930</v>
      </c>
      <c r="G140" s="191"/>
      <c r="H140" s="191" t="s">
        <v>9906</v>
      </c>
      <c r="I140" s="310">
        <v>41578</v>
      </c>
      <c r="J140" s="191">
        <v>69</v>
      </c>
      <c r="K140" s="298" t="s">
        <v>9942</v>
      </c>
      <c r="L140" s="296">
        <v>1</v>
      </c>
      <c r="M140" s="296"/>
      <c r="N140" s="72">
        <v>577</v>
      </c>
      <c r="O140" s="72">
        <v>257.1</v>
      </c>
      <c r="P140" s="296">
        <v>1</v>
      </c>
      <c r="Q140" s="296"/>
      <c r="R140" s="296"/>
      <c r="S140" s="296"/>
      <c r="T140" s="296">
        <f t="shared" si="8"/>
        <v>0</v>
      </c>
      <c r="U140" s="296"/>
      <c r="V140" s="296"/>
      <c r="W140" s="296">
        <f t="shared" si="9"/>
        <v>0</v>
      </c>
      <c r="X140" s="296">
        <f t="shared" si="10"/>
        <v>0</v>
      </c>
      <c r="Y140" s="296"/>
      <c r="Z140" s="296"/>
      <c r="AA140" s="296">
        <f t="shared" si="11"/>
        <v>-257.1</v>
      </c>
      <c r="AB140" s="296" t="s">
        <v>9939</v>
      </c>
      <c r="AC140" s="296"/>
      <c r="AD140" s="296"/>
      <c r="AE140" s="296"/>
      <c r="AF140" s="296"/>
      <c r="AG140" s="296"/>
      <c r="AH140" s="296"/>
      <c r="AI140" s="314"/>
      <c r="AJ140" s="296"/>
      <c r="AK140" s="296"/>
    </row>
    <row r="141" s="285" customFormat="1" ht="14.25" spans="1:37">
      <c r="A141" s="296">
        <v>137</v>
      </c>
      <c r="B141" s="297">
        <v>361</v>
      </c>
      <c r="C141" s="298" t="str">
        <f>VLOOKUP(B141,[4]Sheet2!A:B,2,FALSE)</f>
        <v>HBGH-DJ-JQ-014</v>
      </c>
      <c r="D141" s="296" t="s">
        <v>10155</v>
      </c>
      <c r="E141" s="296"/>
      <c r="F141" s="296" t="s">
        <v>9930</v>
      </c>
      <c r="G141" s="191" t="s">
        <v>9941</v>
      </c>
      <c r="H141" s="191" t="s">
        <v>10000</v>
      </c>
      <c r="I141" s="310">
        <v>41578</v>
      </c>
      <c r="J141" s="191">
        <v>60</v>
      </c>
      <c r="K141" s="298" t="s">
        <v>10001</v>
      </c>
      <c r="L141" s="296">
        <v>1</v>
      </c>
      <c r="M141" s="296"/>
      <c r="N141" s="72">
        <v>1800</v>
      </c>
      <c r="O141" s="72">
        <v>90</v>
      </c>
      <c r="P141" s="296">
        <v>1</v>
      </c>
      <c r="Q141" s="296"/>
      <c r="R141" s="296"/>
      <c r="S141" s="296"/>
      <c r="T141" s="296">
        <f t="shared" si="8"/>
        <v>0</v>
      </c>
      <c r="U141" s="296"/>
      <c r="V141" s="296"/>
      <c r="W141" s="296">
        <f t="shared" si="9"/>
        <v>0</v>
      </c>
      <c r="X141" s="296">
        <f t="shared" si="10"/>
        <v>0</v>
      </c>
      <c r="Y141" s="296"/>
      <c r="Z141" s="296"/>
      <c r="AA141" s="296">
        <f t="shared" si="11"/>
        <v>-90</v>
      </c>
      <c r="AB141" s="296" t="s">
        <v>9939</v>
      </c>
      <c r="AC141" s="296"/>
      <c r="AD141" s="296"/>
      <c r="AE141" s="296"/>
      <c r="AF141" s="296"/>
      <c r="AG141" s="296"/>
      <c r="AH141" s="296"/>
      <c r="AI141" s="314"/>
      <c r="AJ141" s="296"/>
      <c r="AK141" s="296"/>
    </row>
    <row r="142" s="285" customFormat="1" ht="14.25" spans="1:37">
      <c r="A142" s="296">
        <v>138</v>
      </c>
      <c r="B142" s="297">
        <v>362</v>
      </c>
      <c r="C142" s="298" t="str">
        <f>VLOOKUP(B142,[4]Sheet2!A:B,2,FALSE)</f>
        <v>HBGH-DJ-JQ-003</v>
      </c>
      <c r="D142" s="296" t="s">
        <v>10156</v>
      </c>
      <c r="E142" s="296"/>
      <c r="F142" s="296" t="s">
        <v>9930</v>
      </c>
      <c r="G142" s="191" t="s">
        <v>9941</v>
      </c>
      <c r="H142" s="191" t="s">
        <v>10000</v>
      </c>
      <c r="I142" s="310">
        <v>41578</v>
      </c>
      <c r="J142" s="191">
        <v>60</v>
      </c>
      <c r="K142" s="298" t="s">
        <v>10001</v>
      </c>
      <c r="L142" s="296">
        <v>1</v>
      </c>
      <c r="M142" s="296"/>
      <c r="N142" s="72">
        <v>2000</v>
      </c>
      <c r="O142" s="72">
        <v>100</v>
      </c>
      <c r="P142" s="296">
        <v>1</v>
      </c>
      <c r="Q142" s="296"/>
      <c r="R142" s="296"/>
      <c r="S142" s="296"/>
      <c r="T142" s="296">
        <f t="shared" si="8"/>
        <v>0</v>
      </c>
      <c r="U142" s="296"/>
      <c r="V142" s="296"/>
      <c r="W142" s="296">
        <f t="shared" si="9"/>
        <v>0</v>
      </c>
      <c r="X142" s="296">
        <f t="shared" si="10"/>
        <v>0</v>
      </c>
      <c r="Y142" s="296"/>
      <c r="Z142" s="296"/>
      <c r="AA142" s="296">
        <f t="shared" si="11"/>
        <v>-100</v>
      </c>
      <c r="AB142" s="296" t="s">
        <v>9939</v>
      </c>
      <c r="AC142" s="296"/>
      <c r="AD142" s="296"/>
      <c r="AE142" s="296"/>
      <c r="AF142" s="296"/>
      <c r="AG142" s="296"/>
      <c r="AH142" s="296"/>
      <c r="AI142" s="314"/>
      <c r="AJ142" s="296"/>
      <c r="AK142" s="296"/>
    </row>
    <row r="143" s="288" customFormat="1" ht="14.25" spans="1:16384">
      <c r="A143" s="317">
        <v>139</v>
      </c>
      <c r="B143" s="318">
        <v>363</v>
      </c>
      <c r="C143" s="319">
        <f>VLOOKUP(B143,[4]Sheet2!A:B,2,FALSE)</f>
        <v>0</v>
      </c>
      <c r="D143" s="317" t="s">
        <v>10157</v>
      </c>
      <c r="E143" s="317"/>
      <c r="F143" s="317" t="s">
        <v>9930</v>
      </c>
      <c r="G143" s="320" t="s">
        <v>9941</v>
      </c>
      <c r="H143" s="320" t="s">
        <v>9906</v>
      </c>
      <c r="I143" s="321">
        <v>41578</v>
      </c>
      <c r="J143" s="320">
        <v>69</v>
      </c>
      <c r="K143" s="319" t="s">
        <v>9942</v>
      </c>
      <c r="L143" s="317">
        <v>1</v>
      </c>
      <c r="M143" s="317"/>
      <c r="N143" s="322">
        <v>106837.61</v>
      </c>
      <c r="O143" s="322">
        <v>47631.61</v>
      </c>
      <c r="P143" s="317">
        <v>1</v>
      </c>
      <c r="Q143" s="317"/>
      <c r="R143" s="317"/>
      <c r="S143" s="317"/>
      <c r="T143" s="317">
        <f t="shared" si="8"/>
        <v>0</v>
      </c>
      <c r="U143" s="317"/>
      <c r="V143" s="317"/>
      <c r="W143" s="317">
        <f t="shared" si="9"/>
        <v>0</v>
      </c>
      <c r="X143" s="317">
        <f t="shared" si="10"/>
        <v>0</v>
      </c>
      <c r="Y143" s="317"/>
      <c r="Z143" s="317"/>
      <c r="AA143" s="317">
        <f t="shared" si="11"/>
        <v>-47631.61</v>
      </c>
      <c r="AB143" s="317"/>
      <c r="AC143" s="317"/>
      <c r="AD143" s="317"/>
      <c r="AE143" s="317"/>
      <c r="AF143" s="317"/>
      <c r="AG143" s="317"/>
      <c r="AH143" s="299" t="s">
        <v>9939</v>
      </c>
      <c r="AI143" s="315"/>
      <c r="AJ143" s="317"/>
      <c r="AK143" s="317"/>
      <c r="AL143" s="323"/>
      <c r="AM143" s="323"/>
      <c r="AN143" s="323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23"/>
      <c r="BC143" s="323"/>
      <c r="BD143" s="323"/>
      <c r="BE143" s="323"/>
      <c r="BF143" s="323"/>
      <c r="BG143" s="323"/>
      <c r="BH143" s="323"/>
      <c r="BI143" s="323"/>
      <c r="BJ143" s="323"/>
      <c r="BK143" s="323"/>
      <c r="BL143" s="323"/>
      <c r="BM143" s="323"/>
      <c r="BN143" s="323"/>
      <c r="BO143" s="323"/>
      <c r="BP143" s="323"/>
      <c r="BQ143" s="323"/>
      <c r="BR143" s="323"/>
      <c r="BS143" s="323"/>
      <c r="BT143" s="323"/>
      <c r="BU143" s="323"/>
      <c r="BV143" s="323"/>
      <c r="BW143" s="323"/>
      <c r="BX143" s="323"/>
      <c r="BY143" s="323"/>
      <c r="BZ143" s="323"/>
      <c r="CA143" s="323"/>
      <c r="CB143" s="323"/>
      <c r="CC143" s="323"/>
      <c r="CD143" s="323"/>
      <c r="CE143" s="323"/>
      <c r="CF143" s="323"/>
      <c r="CG143" s="323"/>
      <c r="CH143" s="323"/>
      <c r="CI143" s="323"/>
      <c r="CJ143" s="323"/>
      <c r="CK143" s="323"/>
      <c r="CL143" s="323"/>
      <c r="CM143" s="323"/>
      <c r="CN143" s="323"/>
      <c r="CO143" s="323"/>
      <c r="CP143" s="323"/>
      <c r="CQ143" s="323"/>
      <c r="CR143" s="323"/>
      <c r="CS143" s="323"/>
      <c r="CT143" s="323"/>
      <c r="CU143" s="323"/>
      <c r="CV143" s="323"/>
      <c r="CW143" s="323"/>
      <c r="CX143" s="323"/>
      <c r="CY143" s="323"/>
      <c r="CZ143" s="323"/>
      <c r="DA143" s="323"/>
      <c r="DB143" s="323"/>
      <c r="DC143" s="323"/>
      <c r="DD143" s="323"/>
      <c r="DE143" s="323"/>
      <c r="DF143" s="323"/>
      <c r="DG143" s="323"/>
      <c r="DH143" s="323"/>
      <c r="DI143" s="323"/>
      <c r="DJ143" s="323"/>
      <c r="DK143" s="323"/>
      <c r="DL143" s="323"/>
      <c r="DM143" s="323"/>
      <c r="DN143" s="323"/>
      <c r="DO143" s="323"/>
      <c r="DP143" s="323"/>
      <c r="DQ143" s="323"/>
      <c r="DR143" s="323"/>
      <c r="DS143" s="323"/>
      <c r="DT143" s="323"/>
      <c r="DU143" s="323"/>
      <c r="DV143" s="323"/>
      <c r="DW143" s="323"/>
      <c r="DX143" s="323"/>
      <c r="DY143" s="323"/>
      <c r="DZ143" s="323"/>
      <c r="EA143" s="323"/>
      <c r="EB143" s="323"/>
      <c r="EC143" s="323"/>
      <c r="ED143" s="323"/>
      <c r="EE143" s="323"/>
      <c r="EF143" s="323"/>
      <c r="EG143" s="323"/>
      <c r="EH143" s="323"/>
      <c r="EI143" s="323"/>
      <c r="EJ143" s="323"/>
      <c r="EK143" s="323"/>
      <c r="EL143" s="323"/>
      <c r="EM143" s="323"/>
      <c r="EN143" s="323"/>
      <c r="EO143" s="323"/>
      <c r="EP143" s="323"/>
      <c r="EQ143" s="323"/>
      <c r="ER143" s="323"/>
      <c r="ES143" s="323"/>
      <c r="ET143" s="323"/>
      <c r="EU143" s="323"/>
      <c r="EV143" s="323"/>
      <c r="EW143" s="323"/>
      <c r="EX143" s="323"/>
      <c r="EY143" s="323"/>
      <c r="EZ143" s="323"/>
      <c r="FA143" s="323"/>
      <c r="FB143" s="323"/>
      <c r="FC143" s="323"/>
      <c r="FD143" s="323"/>
      <c r="FE143" s="323"/>
      <c r="FF143" s="323"/>
      <c r="FG143" s="323"/>
      <c r="FH143" s="323"/>
      <c r="FI143" s="323"/>
      <c r="FJ143" s="323"/>
      <c r="FK143" s="323"/>
      <c r="FL143" s="323"/>
      <c r="FM143" s="323"/>
      <c r="FN143" s="323"/>
      <c r="FO143" s="323"/>
      <c r="FP143" s="323"/>
      <c r="FQ143" s="323"/>
      <c r="FR143" s="323"/>
      <c r="FS143" s="323"/>
      <c r="FT143" s="323"/>
      <c r="FU143" s="323"/>
      <c r="FV143" s="323"/>
      <c r="FW143" s="323"/>
      <c r="FX143" s="323"/>
      <c r="FY143" s="323"/>
      <c r="FZ143" s="323"/>
      <c r="GA143" s="323"/>
      <c r="GB143" s="323"/>
      <c r="GC143" s="323"/>
      <c r="GD143" s="323"/>
      <c r="GE143" s="323"/>
      <c r="GF143" s="323"/>
      <c r="GG143" s="323"/>
      <c r="GH143" s="323"/>
      <c r="GI143" s="323"/>
      <c r="GJ143" s="323"/>
      <c r="GK143" s="323"/>
      <c r="GL143" s="323"/>
      <c r="GM143" s="323"/>
      <c r="GN143" s="323"/>
      <c r="GO143" s="323"/>
      <c r="GP143" s="323"/>
      <c r="GQ143" s="323"/>
      <c r="GR143" s="323"/>
      <c r="GS143" s="323"/>
      <c r="GT143" s="323"/>
      <c r="GU143" s="323"/>
      <c r="GV143" s="323"/>
      <c r="GW143" s="323"/>
      <c r="GX143" s="323"/>
      <c r="GY143" s="323"/>
      <c r="GZ143" s="323"/>
      <c r="HA143" s="323"/>
      <c r="HB143" s="323"/>
      <c r="HC143" s="323"/>
      <c r="HD143" s="323"/>
      <c r="HE143" s="323"/>
      <c r="HF143" s="323"/>
      <c r="HG143" s="323"/>
      <c r="HH143" s="323"/>
      <c r="HI143" s="323"/>
      <c r="HJ143" s="323"/>
      <c r="HK143" s="323"/>
      <c r="HL143" s="323"/>
      <c r="HM143" s="323"/>
      <c r="HN143" s="323"/>
      <c r="HO143" s="323"/>
      <c r="HP143" s="323"/>
      <c r="HQ143" s="323"/>
      <c r="HR143" s="323"/>
      <c r="HS143" s="323"/>
      <c r="HT143" s="323"/>
      <c r="HU143" s="323"/>
      <c r="HV143" s="323"/>
      <c r="HW143" s="323"/>
      <c r="HX143" s="323"/>
      <c r="HY143" s="323"/>
      <c r="HZ143" s="323"/>
      <c r="IA143" s="323"/>
      <c r="IB143" s="323"/>
      <c r="IC143" s="323"/>
      <c r="ID143" s="323"/>
      <c r="IE143" s="323"/>
      <c r="IF143" s="323"/>
      <c r="IG143" s="323"/>
      <c r="IH143" s="323"/>
      <c r="II143" s="323"/>
      <c r="IJ143" s="323"/>
      <c r="IK143" s="323"/>
      <c r="IL143" s="323"/>
      <c r="IM143" s="323"/>
      <c r="IN143" s="323"/>
      <c r="IO143" s="323"/>
      <c r="IP143" s="323"/>
      <c r="IQ143" s="323"/>
      <c r="IR143" s="323"/>
      <c r="IS143" s="323"/>
      <c r="IT143" s="323"/>
      <c r="IU143" s="323"/>
      <c r="IV143" s="323"/>
      <c r="IW143" s="323"/>
      <c r="IX143" s="323"/>
      <c r="IY143" s="323"/>
      <c r="IZ143" s="323"/>
      <c r="JA143" s="323"/>
      <c r="JB143" s="323"/>
      <c r="JC143" s="323"/>
      <c r="JD143" s="323"/>
      <c r="JE143" s="323"/>
      <c r="JF143" s="323"/>
      <c r="JG143" s="323"/>
      <c r="JH143" s="323"/>
      <c r="JI143" s="323"/>
      <c r="JJ143" s="323"/>
      <c r="JK143" s="323"/>
      <c r="JL143" s="323"/>
      <c r="JM143" s="323"/>
      <c r="JN143" s="323"/>
      <c r="JO143" s="323"/>
      <c r="JP143" s="323"/>
      <c r="JQ143" s="323"/>
      <c r="JR143" s="323"/>
      <c r="JS143" s="323"/>
      <c r="JT143" s="323"/>
      <c r="JU143" s="323"/>
      <c r="JV143" s="323"/>
      <c r="JW143" s="323"/>
      <c r="JX143" s="323"/>
      <c r="JY143" s="323"/>
      <c r="JZ143" s="323"/>
      <c r="KA143" s="323"/>
      <c r="KB143" s="323"/>
      <c r="KC143" s="323"/>
      <c r="KD143" s="323"/>
      <c r="KE143" s="323"/>
      <c r="KF143" s="323"/>
      <c r="KG143" s="323"/>
      <c r="KH143" s="323"/>
      <c r="KI143" s="323"/>
      <c r="KJ143" s="323"/>
      <c r="KK143" s="323"/>
      <c r="KL143" s="323"/>
      <c r="KM143" s="323"/>
      <c r="KN143" s="323"/>
      <c r="KO143" s="323"/>
      <c r="KP143" s="323"/>
      <c r="KQ143" s="323"/>
      <c r="KR143" s="323"/>
      <c r="KS143" s="323"/>
      <c r="KT143" s="323"/>
      <c r="KU143" s="323"/>
      <c r="KV143" s="323"/>
      <c r="KW143" s="323"/>
      <c r="KX143" s="323"/>
      <c r="KY143" s="323"/>
      <c r="KZ143" s="323"/>
      <c r="LA143" s="323"/>
      <c r="LB143" s="323"/>
      <c r="LC143" s="323"/>
      <c r="LD143" s="323"/>
      <c r="LE143" s="323"/>
      <c r="LF143" s="323"/>
      <c r="LG143" s="323"/>
      <c r="LH143" s="323"/>
      <c r="LI143" s="323"/>
      <c r="LJ143" s="323"/>
      <c r="LK143" s="323"/>
      <c r="LL143" s="323"/>
      <c r="LM143" s="323"/>
      <c r="LN143" s="323"/>
      <c r="LO143" s="323"/>
      <c r="LP143" s="323"/>
      <c r="LQ143" s="323"/>
      <c r="LR143" s="323"/>
      <c r="LS143" s="323"/>
      <c r="LT143" s="323"/>
      <c r="LU143" s="323"/>
      <c r="LV143" s="323"/>
      <c r="LW143" s="323"/>
      <c r="LX143" s="323"/>
      <c r="LY143" s="323"/>
      <c r="LZ143" s="323"/>
      <c r="MA143" s="323"/>
      <c r="MB143" s="323"/>
      <c r="MC143" s="323"/>
      <c r="MD143" s="323"/>
      <c r="ME143" s="323"/>
      <c r="MF143" s="323"/>
      <c r="MG143" s="323"/>
      <c r="MH143" s="323"/>
      <c r="MI143" s="323"/>
      <c r="MJ143" s="323"/>
      <c r="MK143" s="323"/>
      <c r="ML143" s="323"/>
      <c r="MM143" s="323"/>
      <c r="MN143" s="323"/>
      <c r="MO143" s="323"/>
      <c r="MP143" s="323"/>
      <c r="MQ143" s="323"/>
      <c r="MR143" s="323"/>
      <c r="MS143" s="323"/>
      <c r="MT143" s="323"/>
      <c r="MU143" s="323"/>
      <c r="MV143" s="323"/>
      <c r="MW143" s="323"/>
      <c r="MX143" s="323"/>
      <c r="MY143" s="323"/>
      <c r="MZ143" s="323"/>
      <c r="NA143" s="323"/>
      <c r="NB143" s="323"/>
      <c r="NC143" s="323"/>
      <c r="ND143" s="323"/>
      <c r="NE143" s="323"/>
      <c r="NF143" s="323"/>
      <c r="NG143" s="323"/>
      <c r="NH143" s="323"/>
      <c r="NI143" s="323"/>
      <c r="NJ143" s="323"/>
      <c r="NK143" s="323"/>
      <c r="NL143" s="323"/>
      <c r="NM143" s="323"/>
      <c r="NN143" s="323"/>
      <c r="NO143" s="323"/>
      <c r="NP143" s="323"/>
      <c r="NQ143" s="323"/>
      <c r="NR143" s="323"/>
      <c r="NS143" s="323"/>
      <c r="NT143" s="323"/>
      <c r="NU143" s="323"/>
      <c r="NV143" s="323"/>
      <c r="NW143" s="323"/>
      <c r="NX143" s="323"/>
      <c r="NY143" s="323"/>
      <c r="NZ143" s="323"/>
      <c r="OA143" s="323"/>
      <c r="OB143" s="323"/>
      <c r="OC143" s="323"/>
      <c r="OD143" s="323"/>
      <c r="OE143" s="323"/>
      <c r="OF143" s="323"/>
      <c r="OG143" s="323"/>
      <c r="OH143" s="323"/>
      <c r="OI143" s="323"/>
      <c r="OJ143" s="323"/>
      <c r="OK143" s="323"/>
      <c r="OL143" s="323"/>
      <c r="OM143" s="323"/>
      <c r="ON143" s="323"/>
      <c r="OO143" s="323"/>
      <c r="OP143" s="323"/>
      <c r="OQ143" s="323"/>
      <c r="OR143" s="323"/>
      <c r="OS143" s="323"/>
      <c r="OT143" s="323"/>
      <c r="OU143" s="323"/>
      <c r="OV143" s="323"/>
      <c r="OW143" s="323"/>
      <c r="OX143" s="323"/>
      <c r="OY143" s="323"/>
      <c r="OZ143" s="323"/>
      <c r="PA143" s="323"/>
      <c r="PB143" s="323"/>
      <c r="PC143" s="323"/>
      <c r="PD143" s="323"/>
      <c r="PE143" s="323"/>
      <c r="PF143" s="323"/>
      <c r="PG143" s="323"/>
      <c r="PH143" s="323"/>
      <c r="PI143" s="323"/>
      <c r="PJ143" s="323"/>
      <c r="PK143" s="323"/>
      <c r="PL143" s="323"/>
      <c r="PM143" s="323"/>
      <c r="PN143" s="323"/>
      <c r="PO143" s="323"/>
      <c r="PP143" s="323"/>
      <c r="PQ143" s="323"/>
      <c r="PR143" s="323"/>
      <c r="PS143" s="323"/>
      <c r="PT143" s="323"/>
      <c r="PU143" s="323"/>
      <c r="PV143" s="323"/>
      <c r="PW143" s="323"/>
      <c r="PX143" s="323"/>
      <c r="PY143" s="323"/>
      <c r="PZ143" s="323"/>
      <c r="QA143" s="323"/>
      <c r="QB143" s="323"/>
      <c r="QC143" s="323"/>
      <c r="QD143" s="323"/>
      <c r="QE143" s="323"/>
      <c r="QF143" s="323"/>
      <c r="QG143" s="323"/>
      <c r="QH143" s="323"/>
      <c r="QI143" s="323"/>
      <c r="QJ143" s="323"/>
      <c r="QK143" s="323"/>
      <c r="QL143" s="323"/>
      <c r="QM143" s="323"/>
      <c r="QN143" s="323"/>
      <c r="QO143" s="323"/>
      <c r="QP143" s="323"/>
      <c r="QQ143" s="323"/>
      <c r="QR143" s="323"/>
      <c r="QS143" s="323"/>
      <c r="QT143" s="323"/>
      <c r="QU143" s="323"/>
      <c r="QV143" s="323"/>
      <c r="QW143" s="323"/>
      <c r="QX143" s="323"/>
      <c r="QY143" s="323"/>
      <c r="QZ143" s="323"/>
      <c r="RA143" s="323"/>
      <c r="RB143" s="323"/>
      <c r="RC143" s="323"/>
      <c r="RD143" s="323"/>
      <c r="RE143" s="323"/>
      <c r="RF143" s="323"/>
      <c r="RG143" s="323"/>
      <c r="RH143" s="323"/>
      <c r="RI143" s="323"/>
      <c r="RJ143" s="323"/>
      <c r="RK143" s="323"/>
      <c r="RL143" s="323"/>
      <c r="RM143" s="323"/>
      <c r="RN143" s="323"/>
      <c r="RO143" s="323"/>
      <c r="RP143" s="323"/>
      <c r="RQ143" s="323"/>
      <c r="RR143" s="323"/>
      <c r="RS143" s="323"/>
      <c r="RT143" s="323"/>
      <c r="RU143" s="323"/>
      <c r="RV143" s="323"/>
      <c r="RW143" s="323"/>
      <c r="RX143" s="323"/>
      <c r="RY143" s="323"/>
      <c r="RZ143" s="323"/>
      <c r="SA143" s="323"/>
      <c r="SB143" s="323"/>
      <c r="SC143" s="323"/>
      <c r="SD143" s="323"/>
      <c r="SE143" s="323"/>
      <c r="SF143" s="323"/>
      <c r="SG143" s="323"/>
      <c r="SH143" s="323"/>
      <c r="SI143" s="323"/>
      <c r="SJ143" s="323"/>
      <c r="SK143" s="323"/>
      <c r="SL143" s="323"/>
      <c r="SM143" s="323"/>
      <c r="SN143" s="323"/>
      <c r="SO143" s="323"/>
      <c r="SP143" s="323"/>
      <c r="SQ143" s="323"/>
      <c r="SR143" s="323"/>
      <c r="SS143" s="323"/>
      <c r="ST143" s="323"/>
      <c r="SU143" s="323"/>
      <c r="SV143" s="323"/>
      <c r="SW143" s="323"/>
      <c r="SX143" s="323"/>
      <c r="SY143" s="323"/>
      <c r="SZ143" s="323"/>
      <c r="TA143" s="323"/>
      <c r="TB143" s="323"/>
      <c r="TC143" s="323"/>
      <c r="TD143" s="323"/>
      <c r="TE143" s="323"/>
      <c r="TF143" s="323"/>
      <c r="TG143" s="323"/>
      <c r="TH143" s="323"/>
      <c r="TI143" s="323"/>
      <c r="TJ143" s="323"/>
      <c r="TK143" s="323"/>
      <c r="TL143" s="323"/>
      <c r="TM143" s="323"/>
      <c r="TN143" s="323"/>
      <c r="TO143" s="323"/>
      <c r="TP143" s="323"/>
      <c r="TQ143" s="323"/>
      <c r="TR143" s="323"/>
      <c r="TS143" s="323"/>
      <c r="TT143" s="323"/>
      <c r="TU143" s="323"/>
      <c r="TV143" s="323"/>
      <c r="TW143" s="323"/>
      <c r="TX143" s="323"/>
      <c r="TY143" s="323"/>
      <c r="TZ143" s="323"/>
      <c r="UA143" s="323"/>
      <c r="UB143" s="323"/>
      <c r="UC143" s="323"/>
      <c r="UD143" s="323"/>
      <c r="UE143" s="323"/>
      <c r="UF143" s="323"/>
      <c r="UG143" s="323"/>
      <c r="UH143" s="323"/>
      <c r="UI143" s="323"/>
      <c r="UJ143" s="323"/>
      <c r="UK143" s="323"/>
      <c r="UL143" s="323"/>
      <c r="UM143" s="323"/>
      <c r="UN143" s="323"/>
      <c r="UO143" s="323"/>
      <c r="UP143" s="323"/>
      <c r="UQ143" s="323"/>
      <c r="UR143" s="323"/>
      <c r="US143" s="323"/>
      <c r="UT143" s="323"/>
      <c r="UU143" s="323"/>
      <c r="UV143" s="323"/>
      <c r="UW143" s="323"/>
      <c r="UX143" s="323"/>
      <c r="UY143" s="323"/>
      <c r="UZ143" s="323"/>
      <c r="VA143" s="323"/>
      <c r="VB143" s="323"/>
      <c r="VC143" s="323"/>
      <c r="VD143" s="323"/>
      <c r="VE143" s="323"/>
      <c r="VF143" s="323"/>
      <c r="VG143" s="323"/>
      <c r="VH143" s="323"/>
      <c r="VI143" s="323"/>
      <c r="VJ143" s="323"/>
      <c r="VK143" s="323"/>
      <c r="VL143" s="323"/>
      <c r="VM143" s="323"/>
      <c r="VN143" s="323"/>
      <c r="VO143" s="323"/>
      <c r="VP143" s="323"/>
      <c r="VQ143" s="323"/>
      <c r="VR143" s="323"/>
      <c r="VS143" s="323"/>
      <c r="VT143" s="323"/>
      <c r="VU143" s="323"/>
      <c r="VV143" s="323"/>
      <c r="VW143" s="323"/>
      <c r="VX143" s="323"/>
      <c r="VY143" s="323"/>
      <c r="VZ143" s="323"/>
      <c r="WA143" s="323"/>
      <c r="WB143" s="323"/>
      <c r="WC143" s="323"/>
      <c r="WD143" s="323"/>
      <c r="WE143" s="323"/>
      <c r="WF143" s="323"/>
      <c r="WG143" s="323"/>
      <c r="WH143" s="323"/>
      <c r="WI143" s="323"/>
      <c r="WJ143" s="323"/>
      <c r="WK143" s="323"/>
      <c r="WL143" s="323"/>
      <c r="WM143" s="323"/>
      <c r="WN143" s="323"/>
      <c r="WO143" s="323"/>
      <c r="WP143" s="323"/>
      <c r="WQ143" s="323"/>
      <c r="WR143" s="323"/>
      <c r="WS143" s="323"/>
      <c r="WT143" s="323"/>
      <c r="WU143" s="323"/>
      <c r="WV143" s="323"/>
      <c r="WW143" s="323"/>
      <c r="WX143" s="323"/>
      <c r="WY143" s="323"/>
      <c r="WZ143" s="323"/>
      <c r="XA143" s="323"/>
      <c r="XB143" s="323"/>
      <c r="XC143" s="323"/>
      <c r="XD143" s="323"/>
      <c r="XE143" s="323"/>
      <c r="XF143" s="323"/>
      <c r="XG143" s="323"/>
      <c r="XH143" s="323"/>
      <c r="XI143" s="323"/>
      <c r="XJ143" s="323"/>
      <c r="XK143" s="323"/>
      <c r="XL143" s="323"/>
      <c r="XM143" s="323"/>
      <c r="XN143" s="323"/>
      <c r="XO143" s="323"/>
      <c r="XP143" s="323"/>
      <c r="XQ143" s="323"/>
      <c r="XR143" s="323"/>
      <c r="XS143" s="323"/>
      <c r="XT143" s="323"/>
      <c r="XU143" s="323"/>
      <c r="XV143" s="323"/>
      <c r="XW143" s="323"/>
      <c r="XX143" s="323"/>
      <c r="XY143" s="323"/>
      <c r="XZ143" s="323"/>
      <c r="YA143" s="323"/>
      <c r="YB143" s="323"/>
      <c r="YC143" s="323"/>
      <c r="YD143" s="323"/>
      <c r="YE143" s="323"/>
      <c r="YF143" s="323"/>
      <c r="YG143" s="323"/>
      <c r="YH143" s="323"/>
      <c r="YI143" s="323"/>
      <c r="YJ143" s="323"/>
      <c r="YK143" s="323"/>
      <c r="YL143" s="323"/>
      <c r="YM143" s="323"/>
      <c r="YN143" s="323"/>
      <c r="YO143" s="323"/>
      <c r="YP143" s="323"/>
      <c r="YQ143" s="323"/>
      <c r="YR143" s="323"/>
      <c r="YS143" s="323"/>
      <c r="YT143" s="323"/>
      <c r="YU143" s="323"/>
      <c r="YV143" s="323"/>
      <c r="YW143" s="323"/>
      <c r="YX143" s="323"/>
      <c r="YY143" s="323"/>
      <c r="YZ143" s="323"/>
      <c r="ZA143" s="323"/>
      <c r="ZB143" s="323"/>
      <c r="ZC143" s="323"/>
      <c r="ZD143" s="323"/>
      <c r="ZE143" s="323"/>
      <c r="ZF143" s="323"/>
      <c r="ZG143" s="323"/>
      <c r="ZH143" s="323"/>
      <c r="ZI143" s="323"/>
      <c r="ZJ143" s="323"/>
      <c r="ZK143" s="323"/>
      <c r="ZL143" s="323"/>
      <c r="ZM143" s="323"/>
      <c r="ZN143" s="323"/>
      <c r="ZO143" s="323"/>
      <c r="ZP143" s="323"/>
      <c r="ZQ143" s="323"/>
      <c r="ZR143" s="323"/>
      <c r="ZS143" s="323"/>
      <c r="ZT143" s="323"/>
      <c r="ZU143" s="323"/>
      <c r="ZV143" s="323"/>
      <c r="ZW143" s="323"/>
      <c r="ZX143" s="323"/>
      <c r="ZY143" s="323"/>
      <c r="ZZ143" s="323"/>
      <c r="AAA143" s="323"/>
      <c r="AAB143" s="323"/>
      <c r="AAC143" s="323"/>
      <c r="AAD143" s="323"/>
      <c r="AAE143" s="323"/>
      <c r="AAF143" s="323"/>
      <c r="AAG143" s="323"/>
      <c r="AAH143" s="323"/>
      <c r="AAI143" s="323"/>
      <c r="AAJ143" s="323"/>
      <c r="AAK143" s="323"/>
      <c r="AAL143" s="323"/>
      <c r="AAM143" s="323"/>
      <c r="AAN143" s="323"/>
      <c r="AAO143" s="323"/>
      <c r="AAP143" s="323"/>
      <c r="AAQ143" s="323"/>
      <c r="AAR143" s="323"/>
      <c r="AAS143" s="323"/>
      <c r="AAT143" s="323"/>
      <c r="AAU143" s="323"/>
      <c r="AAV143" s="323"/>
      <c r="AAW143" s="323"/>
      <c r="AAX143" s="323"/>
      <c r="AAY143" s="323"/>
      <c r="AAZ143" s="323"/>
      <c r="ABA143" s="323"/>
      <c r="ABB143" s="323"/>
      <c r="ABC143" s="323"/>
      <c r="ABD143" s="323"/>
      <c r="ABE143" s="323"/>
      <c r="ABF143" s="323"/>
      <c r="ABG143" s="323"/>
      <c r="ABH143" s="323"/>
      <c r="ABI143" s="323"/>
      <c r="ABJ143" s="323"/>
      <c r="ABK143" s="323"/>
      <c r="ABL143" s="323"/>
      <c r="ABM143" s="323"/>
      <c r="ABN143" s="323"/>
      <c r="ABO143" s="323"/>
      <c r="ABP143" s="323"/>
      <c r="ABQ143" s="323"/>
      <c r="ABR143" s="323"/>
      <c r="ABS143" s="323"/>
      <c r="ABT143" s="323"/>
      <c r="ABU143" s="323"/>
      <c r="ABV143" s="323"/>
      <c r="ABW143" s="323"/>
      <c r="ABX143" s="323"/>
      <c r="ABY143" s="323"/>
      <c r="ABZ143" s="323"/>
      <c r="ACA143" s="323"/>
      <c r="ACB143" s="323"/>
      <c r="ACC143" s="323"/>
      <c r="ACD143" s="323"/>
      <c r="ACE143" s="323"/>
      <c r="ACF143" s="323"/>
      <c r="ACG143" s="323"/>
      <c r="ACH143" s="323"/>
      <c r="ACI143" s="323"/>
      <c r="ACJ143" s="323"/>
      <c r="ACK143" s="323"/>
      <c r="ACL143" s="323"/>
      <c r="ACM143" s="323"/>
      <c r="ACN143" s="323"/>
      <c r="ACO143" s="323"/>
      <c r="ACP143" s="323"/>
      <c r="ACQ143" s="323"/>
      <c r="ACR143" s="323"/>
      <c r="ACS143" s="323"/>
      <c r="ACT143" s="323"/>
      <c r="ACU143" s="323"/>
      <c r="ACV143" s="323"/>
      <c r="ACW143" s="323"/>
      <c r="ACX143" s="323"/>
      <c r="ACY143" s="323"/>
      <c r="ACZ143" s="323"/>
      <c r="ADA143" s="323"/>
      <c r="ADB143" s="323"/>
      <c r="ADC143" s="323"/>
      <c r="ADD143" s="323"/>
      <c r="ADE143" s="323"/>
      <c r="ADF143" s="323"/>
      <c r="ADG143" s="323"/>
      <c r="ADH143" s="323"/>
      <c r="ADI143" s="323"/>
      <c r="ADJ143" s="323"/>
      <c r="ADK143" s="323"/>
      <c r="ADL143" s="323"/>
      <c r="ADM143" s="323"/>
      <c r="ADN143" s="323"/>
      <c r="ADO143" s="323"/>
      <c r="ADP143" s="323"/>
      <c r="ADQ143" s="323"/>
      <c r="ADR143" s="323"/>
      <c r="ADS143" s="323"/>
      <c r="ADT143" s="323"/>
      <c r="ADU143" s="323"/>
      <c r="ADV143" s="323"/>
      <c r="ADW143" s="323"/>
      <c r="ADX143" s="323"/>
      <c r="ADY143" s="323"/>
      <c r="ADZ143" s="323"/>
      <c r="AEA143" s="323"/>
      <c r="AEB143" s="323"/>
      <c r="AEC143" s="323"/>
      <c r="AED143" s="323"/>
      <c r="AEE143" s="323"/>
      <c r="AEF143" s="323"/>
      <c r="AEG143" s="323"/>
      <c r="AEH143" s="323"/>
      <c r="AEI143" s="323"/>
      <c r="AEJ143" s="323"/>
      <c r="AEK143" s="323"/>
      <c r="AEL143" s="323"/>
      <c r="AEM143" s="323"/>
      <c r="AEN143" s="323"/>
      <c r="AEO143" s="323"/>
      <c r="AEP143" s="323"/>
      <c r="AEQ143" s="323"/>
      <c r="AER143" s="323"/>
      <c r="AES143" s="323"/>
      <c r="AET143" s="323"/>
      <c r="AEU143" s="323"/>
      <c r="AEV143" s="323"/>
      <c r="AEW143" s="323"/>
      <c r="AEX143" s="323"/>
      <c r="AEY143" s="323"/>
      <c r="AEZ143" s="323"/>
      <c r="AFA143" s="323"/>
      <c r="AFB143" s="323"/>
      <c r="AFC143" s="323"/>
      <c r="AFD143" s="323"/>
      <c r="AFE143" s="323"/>
      <c r="AFF143" s="323"/>
      <c r="AFG143" s="323"/>
      <c r="AFH143" s="323"/>
      <c r="AFI143" s="323"/>
      <c r="AFJ143" s="323"/>
      <c r="AFK143" s="323"/>
      <c r="AFL143" s="323"/>
      <c r="AFM143" s="323"/>
      <c r="AFN143" s="323"/>
      <c r="AFO143" s="323"/>
      <c r="AFP143" s="323"/>
      <c r="AFQ143" s="323"/>
      <c r="AFR143" s="323"/>
      <c r="AFS143" s="323"/>
      <c r="AFT143" s="323"/>
      <c r="AFU143" s="323"/>
      <c r="AFV143" s="323"/>
      <c r="AFW143" s="323"/>
      <c r="AFX143" s="323"/>
      <c r="AFY143" s="323"/>
      <c r="AFZ143" s="323"/>
      <c r="AGA143" s="323"/>
      <c r="AGB143" s="323"/>
      <c r="AGC143" s="323"/>
      <c r="AGD143" s="323"/>
      <c r="AGE143" s="323"/>
      <c r="AGF143" s="323"/>
      <c r="AGG143" s="323"/>
      <c r="AGH143" s="323"/>
      <c r="AGI143" s="323"/>
      <c r="AGJ143" s="323"/>
      <c r="AGK143" s="323"/>
      <c r="AGL143" s="323"/>
      <c r="AGM143" s="323"/>
      <c r="AGN143" s="323"/>
      <c r="AGO143" s="323"/>
      <c r="AGP143" s="323"/>
      <c r="AGQ143" s="323"/>
      <c r="AGR143" s="323"/>
      <c r="AGS143" s="323"/>
      <c r="AGT143" s="323"/>
      <c r="AGU143" s="323"/>
      <c r="AGV143" s="323"/>
      <c r="AGW143" s="323"/>
      <c r="AGX143" s="323"/>
      <c r="AGY143" s="323"/>
      <c r="AGZ143" s="323"/>
      <c r="AHA143" s="323"/>
      <c r="AHB143" s="323"/>
      <c r="AHC143" s="323"/>
      <c r="AHD143" s="323"/>
      <c r="AHE143" s="323"/>
      <c r="AHF143" s="323"/>
      <c r="AHG143" s="323"/>
      <c r="AHH143" s="323"/>
      <c r="AHI143" s="323"/>
      <c r="AHJ143" s="323"/>
      <c r="AHK143" s="323"/>
      <c r="AHL143" s="323"/>
      <c r="AHM143" s="323"/>
      <c r="AHN143" s="323"/>
      <c r="AHO143" s="323"/>
      <c r="AHP143" s="323"/>
      <c r="AHQ143" s="323"/>
      <c r="AHR143" s="323"/>
      <c r="AHS143" s="323"/>
      <c r="AHT143" s="323"/>
      <c r="AHU143" s="323"/>
      <c r="AHV143" s="323"/>
      <c r="AHW143" s="323"/>
      <c r="AHX143" s="323"/>
      <c r="AHY143" s="323"/>
      <c r="AHZ143" s="323"/>
      <c r="AIA143" s="323"/>
      <c r="AIB143" s="323"/>
      <c r="AIC143" s="323"/>
      <c r="AID143" s="323"/>
      <c r="AIE143" s="323"/>
      <c r="AIF143" s="323"/>
      <c r="AIG143" s="323"/>
      <c r="AIH143" s="323"/>
      <c r="AII143" s="323"/>
      <c r="AIJ143" s="323"/>
      <c r="AIK143" s="323"/>
      <c r="AIL143" s="323"/>
      <c r="AIM143" s="323"/>
      <c r="AIN143" s="323"/>
      <c r="AIO143" s="323"/>
      <c r="AIP143" s="323"/>
      <c r="AIQ143" s="323"/>
      <c r="AIR143" s="323"/>
      <c r="AIS143" s="323"/>
      <c r="AIT143" s="323"/>
      <c r="AIU143" s="323"/>
      <c r="AIV143" s="323"/>
      <c r="AIW143" s="323"/>
      <c r="AIX143" s="323"/>
      <c r="AIY143" s="323"/>
      <c r="AIZ143" s="323"/>
      <c r="AJA143" s="323"/>
      <c r="AJB143" s="323"/>
      <c r="AJC143" s="323"/>
      <c r="AJD143" s="323"/>
      <c r="AJE143" s="323"/>
      <c r="AJF143" s="323"/>
      <c r="AJG143" s="323"/>
      <c r="AJH143" s="323"/>
      <c r="AJI143" s="323"/>
      <c r="AJJ143" s="323"/>
      <c r="AJK143" s="323"/>
      <c r="AJL143" s="323"/>
      <c r="AJM143" s="323"/>
      <c r="AJN143" s="323"/>
      <c r="AJO143" s="323"/>
      <c r="AJP143" s="323"/>
      <c r="AJQ143" s="323"/>
      <c r="AJR143" s="323"/>
      <c r="AJS143" s="323"/>
      <c r="AJT143" s="323"/>
      <c r="AJU143" s="323"/>
      <c r="AJV143" s="323"/>
      <c r="AJW143" s="323"/>
      <c r="AJX143" s="323"/>
      <c r="AJY143" s="323"/>
      <c r="AJZ143" s="323"/>
      <c r="AKA143" s="323"/>
      <c r="AKB143" s="323"/>
      <c r="AKC143" s="323"/>
      <c r="AKD143" s="323"/>
      <c r="AKE143" s="323"/>
      <c r="AKF143" s="323"/>
      <c r="AKG143" s="323"/>
      <c r="AKH143" s="323"/>
      <c r="AKI143" s="323"/>
      <c r="AKJ143" s="323"/>
      <c r="AKK143" s="323"/>
      <c r="AKL143" s="323"/>
      <c r="AKM143" s="323"/>
      <c r="AKN143" s="323"/>
      <c r="AKO143" s="323"/>
      <c r="AKP143" s="323"/>
      <c r="AKQ143" s="323"/>
      <c r="AKR143" s="323"/>
      <c r="AKS143" s="323"/>
      <c r="AKT143" s="323"/>
      <c r="AKU143" s="323"/>
      <c r="AKV143" s="323"/>
      <c r="AKW143" s="323"/>
      <c r="AKX143" s="323"/>
      <c r="AKY143" s="323"/>
      <c r="AKZ143" s="323"/>
      <c r="ALA143" s="323"/>
      <c r="ALB143" s="323"/>
      <c r="ALC143" s="323"/>
      <c r="ALD143" s="323"/>
      <c r="ALE143" s="323"/>
      <c r="ALF143" s="323"/>
      <c r="ALG143" s="323"/>
      <c r="ALH143" s="323"/>
      <c r="ALI143" s="323"/>
      <c r="ALJ143" s="323"/>
      <c r="ALK143" s="323"/>
      <c r="ALL143" s="323"/>
      <c r="ALM143" s="323"/>
      <c r="ALN143" s="323"/>
      <c r="ALO143" s="323"/>
      <c r="ALP143" s="323"/>
      <c r="ALQ143" s="323"/>
      <c r="ALR143" s="323"/>
      <c r="ALS143" s="323"/>
      <c r="ALT143" s="323"/>
      <c r="ALU143" s="323"/>
      <c r="ALV143" s="323"/>
      <c r="ALW143" s="323"/>
      <c r="ALX143" s="323"/>
      <c r="ALY143" s="323"/>
      <c r="ALZ143" s="323"/>
      <c r="AMA143" s="323"/>
      <c r="AMB143" s="323"/>
      <c r="AMC143" s="323"/>
      <c r="AMD143" s="323"/>
      <c r="AME143" s="323"/>
      <c r="AMF143" s="323"/>
      <c r="AMG143" s="323"/>
      <c r="AMH143" s="323"/>
      <c r="AMI143" s="323"/>
      <c r="AMJ143" s="323"/>
      <c r="AMK143" s="323"/>
      <c r="AML143" s="323"/>
      <c r="AMM143" s="323"/>
      <c r="AMN143" s="323"/>
      <c r="AMO143" s="323"/>
      <c r="AMP143" s="323"/>
      <c r="AMQ143" s="323"/>
      <c r="AMR143" s="323"/>
      <c r="AMS143" s="323"/>
      <c r="AMT143" s="323"/>
      <c r="AMU143" s="323"/>
      <c r="AMV143" s="323"/>
      <c r="AMW143" s="323"/>
      <c r="AMX143" s="323"/>
      <c r="AMY143" s="323"/>
      <c r="AMZ143" s="323"/>
      <c r="ANA143" s="323"/>
      <c r="ANB143" s="323"/>
      <c r="ANC143" s="323"/>
      <c r="AND143" s="323"/>
      <c r="ANE143" s="323"/>
      <c r="ANF143" s="323"/>
      <c r="ANG143" s="323"/>
      <c r="ANH143" s="323"/>
      <c r="ANI143" s="323"/>
      <c r="ANJ143" s="323"/>
      <c r="ANK143" s="323"/>
      <c r="ANL143" s="323"/>
      <c r="ANM143" s="323"/>
      <c r="ANN143" s="323"/>
      <c r="ANO143" s="323"/>
      <c r="ANP143" s="323"/>
      <c r="ANQ143" s="323"/>
      <c r="ANR143" s="323"/>
      <c r="ANS143" s="323"/>
      <c r="ANT143" s="323"/>
      <c r="ANU143" s="323"/>
      <c r="ANV143" s="323"/>
      <c r="ANW143" s="323"/>
      <c r="ANX143" s="323"/>
      <c r="ANY143" s="323"/>
      <c r="ANZ143" s="323"/>
      <c r="AOA143" s="323"/>
      <c r="AOB143" s="323"/>
      <c r="AOC143" s="323"/>
      <c r="AOD143" s="323"/>
      <c r="AOE143" s="323"/>
      <c r="AOF143" s="323"/>
      <c r="AOG143" s="323"/>
      <c r="AOH143" s="323"/>
      <c r="AOI143" s="323"/>
      <c r="AOJ143" s="323"/>
      <c r="AOK143" s="323"/>
      <c r="AOL143" s="323"/>
      <c r="AOM143" s="323"/>
      <c r="AON143" s="323"/>
      <c r="AOO143" s="323"/>
      <c r="AOP143" s="323"/>
      <c r="AOQ143" s="323"/>
      <c r="AOR143" s="323"/>
      <c r="AOS143" s="323"/>
      <c r="AOT143" s="323"/>
      <c r="AOU143" s="323"/>
      <c r="AOV143" s="323"/>
      <c r="AOW143" s="323"/>
      <c r="AOX143" s="323"/>
      <c r="AOY143" s="323"/>
      <c r="AOZ143" s="323"/>
      <c r="APA143" s="323"/>
      <c r="APB143" s="323"/>
      <c r="APC143" s="323"/>
      <c r="APD143" s="323"/>
      <c r="APE143" s="323"/>
      <c r="APF143" s="323"/>
      <c r="APG143" s="323"/>
      <c r="APH143" s="323"/>
      <c r="API143" s="323"/>
      <c r="APJ143" s="323"/>
      <c r="APK143" s="323"/>
      <c r="APL143" s="323"/>
      <c r="APM143" s="323"/>
      <c r="APN143" s="323"/>
      <c r="APO143" s="323"/>
      <c r="APP143" s="323"/>
      <c r="APQ143" s="323"/>
      <c r="APR143" s="323"/>
      <c r="APS143" s="323"/>
      <c r="APT143" s="323"/>
      <c r="APU143" s="323"/>
      <c r="APV143" s="323"/>
      <c r="APW143" s="323"/>
      <c r="APX143" s="323"/>
      <c r="APY143" s="323"/>
      <c r="APZ143" s="323"/>
      <c r="AQA143" s="323"/>
      <c r="AQB143" s="323"/>
      <c r="AQC143" s="323"/>
      <c r="AQD143" s="323"/>
      <c r="AQE143" s="323"/>
      <c r="AQF143" s="323"/>
      <c r="AQG143" s="323"/>
      <c r="AQH143" s="323"/>
      <c r="AQI143" s="323"/>
      <c r="AQJ143" s="323"/>
      <c r="AQK143" s="323"/>
      <c r="AQL143" s="323"/>
      <c r="AQM143" s="323"/>
      <c r="AQN143" s="323"/>
      <c r="AQO143" s="323"/>
      <c r="AQP143" s="323"/>
      <c r="AQQ143" s="323"/>
      <c r="AQR143" s="323"/>
      <c r="AQS143" s="323"/>
      <c r="AQT143" s="323"/>
      <c r="AQU143" s="323"/>
      <c r="AQV143" s="323"/>
      <c r="AQW143" s="323"/>
      <c r="AQX143" s="323"/>
      <c r="AQY143" s="323"/>
      <c r="AQZ143" s="323"/>
      <c r="ARA143" s="323"/>
      <c r="ARB143" s="323"/>
      <c r="ARC143" s="323"/>
      <c r="ARD143" s="323"/>
      <c r="ARE143" s="323"/>
      <c r="ARF143" s="323"/>
      <c r="ARG143" s="323"/>
      <c r="ARH143" s="323"/>
      <c r="ARI143" s="323"/>
      <c r="ARJ143" s="323"/>
      <c r="ARK143" s="323"/>
      <c r="ARL143" s="323"/>
      <c r="ARM143" s="323"/>
      <c r="ARN143" s="323"/>
      <c r="ARO143" s="323"/>
      <c r="ARP143" s="323"/>
      <c r="ARQ143" s="323"/>
      <c r="ARR143" s="323"/>
      <c r="ARS143" s="323"/>
      <c r="ART143" s="323"/>
      <c r="ARU143" s="323"/>
      <c r="ARV143" s="323"/>
      <c r="ARW143" s="323"/>
      <c r="ARX143" s="323"/>
      <c r="ARY143" s="323"/>
      <c r="ARZ143" s="323"/>
      <c r="ASA143" s="323"/>
      <c r="ASB143" s="323"/>
      <c r="ASC143" s="323"/>
      <c r="ASD143" s="323"/>
      <c r="ASE143" s="323"/>
      <c r="ASF143" s="323"/>
      <c r="ASG143" s="323"/>
      <c r="ASH143" s="323"/>
      <c r="ASI143" s="323"/>
      <c r="ASJ143" s="323"/>
      <c r="ASK143" s="323"/>
      <c r="ASL143" s="323"/>
      <c r="ASM143" s="323"/>
      <c r="ASN143" s="323"/>
      <c r="ASO143" s="323"/>
      <c r="ASP143" s="323"/>
      <c r="ASQ143" s="323"/>
      <c r="ASR143" s="323"/>
      <c r="ASS143" s="323"/>
      <c r="AST143" s="323"/>
      <c r="ASU143" s="323"/>
      <c r="ASV143" s="323"/>
      <c r="ASW143" s="323"/>
      <c r="ASX143" s="323"/>
      <c r="ASY143" s="323"/>
      <c r="ASZ143" s="323"/>
      <c r="ATA143" s="323"/>
      <c r="ATB143" s="323"/>
      <c r="ATC143" s="323"/>
      <c r="ATD143" s="323"/>
      <c r="ATE143" s="323"/>
      <c r="ATF143" s="323"/>
      <c r="ATG143" s="323"/>
      <c r="ATH143" s="323"/>
      <c r="ATI143" s="323"/>
      <c r="ATJ143" s="323"/>
      <c r="ATK143" s="323"/>
      <c r="ATL143" s="323"/>
      <c r="ATM143" s="323"/>
      <c r="ATN143" s="323"/>
      <c r="ATO143" s="323"/>
      <c r="ATP143" s="323"/>
      <c r="ATQ143" s="323"/>
      <c r="ATR143" s="323"/>
      <c r="ATS143" s="323"/>
      <c r="ATT143" s="323"/>
      <c r="ATU143" s="323"/>
      <c r="ATV143" s="323"/>
      <c r="ATW143" s="323"/>
      <c r="ATX143" s="323"/>
      <c r="ATY143" s="323"/>
      <c r="ATZ143" s="323"/>
      <c r="AUA143" s="323"/>
      <c r="AUB143" s="323"/>
      <c r="AUC143" s="323"/>
      <c r="AUD143" s="323"/>
      <c r="AUE143" s="323"/>
      <c r="AUF143" s="323"/>
      <c r="AUG143" s="323"/>
      <c r="AUH143" s="323"/>
      <c r="AUI143" s="323"/>
      <c r="AUJ143" s="323"/>
      <c r="AUK143" s="323"/>
      <c r="AUL143" s="323"/>
      <c r="AUM143" s="323"/>
      <c r="AUN143" s="323"/>
      <c r="AUO143" s="323"/>
      <c r="AUP143" s="323"/>
      <c r="AUQ143" s="323"/>
      <c r="AUR143" s="323"/>
      <c r="AUS143" s="323"/>
      <c r="AUT143" s="323"/>
      <c r="AUU143" s="323"/>
      <c r="AUV143" s="323"/>
      <c r="AUW143" s="323"/>
      <c r="AUX143" s="323"/>
      <c r="AUY143" s="323"/>
      <c r="AUZ143" s="323"/>
      <c r="AVA143" s="323"/>
      <c r="AVB143" s="323"/>
      <c r="AVC143" s="323"/>
      <c r="AVD143" s="323"/>
      <c r="AVE143" s="323"/>
      <c r="AVF143" s="323"/>
      <c r="AVG143" s="323"/>
      <c r="AVH143" s="323"/>
      <c r="AVI143" s="323"/>
      <c r="AVJ143" s="323"/>
      <c r="AVK143" s="323"/>
      <c r="AVL143" s="323"/>
      <c r="AVM143" s="323"/>
      <c r="AVN143" s="323"/>
      <c r="AVO143" s="323"/>
      <c r="AVP143" s="323"/>
      <c r="AVQ143" s="323"/>
      <c r="AVR143" s="323"/>
      <c r="AVS143" s="323"/>
      <c r="AVT143" s="323"/>
      <c r="AVU143" s="323"/>
      <c r="AVV143" s="323"/>
      <c r="AVW143" s="323"/>
      <c r="AVX143" s="323"/>
      <c r="AVY143" s="323"/>
      <c r="AVZ143" s="323"/>
      <c r="AWA143" s="323"/>
      <c r="AWB143" s="323"/>
      <c r="AWC143" s="323"/>
      <c r="AWD143" s="323"/>
      <c r="AWE143" s="323"/>
      <c r="AWF143" s="323"/>
      <c r="AWG143" s="323"/>
      <c r="AWH143" s="323"/>
      <c r="AWI143" s="323"/>
      <c r="AWJ143" s="323"/>
      <c r="AWK143" s="323"/>
      <c r="AWL143" s="323"/>
      <c r="AWM143" s="323"/>
      <c r="AWN143" s="323"/>
      <c r="AWO143" s="323"/>
      <c r="AWP143" s="323"/>
      <c r="AWQ143" s="323"/>
      <c r="AWR143" s="323"/>
      <c r="AWS143" s="323"/>
      <c r="AWT143" s="323"/>
      <c r="AWU143" s="323"/>
      <c r="AWV143" s="323"/>
      <c r="AWW143" s="323"/>
      <c r="AWX143" s="323"/>
      <c r="AWY143" s="323"/>
      <c r="AWZ143" s="323"/>
      <c r="AXA143" s="323"/>
      <c r="AXB143" s="323"/>
      <c r="AXC143" s="323"/>
      <c r="AXD143" s="323"/>
      <c r="AXE143" s="323"/>
      <c r="AXF143" s="323"/>
      <c r="AXG143" s="323"/>
      <c r="AXH143" s="323"/>
      <c r="AXI143" s="323"/>
      <c r="AXJ143" s="323"/>
      <c r="AXK143" s="323"/>
      <c r="AXL143" s="323"/>
      <c r="AXM143" s="323"/>
      <c r="AXN143" s="323"/>
      <c r="AXO143" s="323"/>
      <c r="AXP143" s="323"/>
      <c r="AXQ143" s="323"/>
      <c r="AXR143" s="323"/>
      <c r="AXS143" s="323"/>
      <c r="AXT143" s="323"/>
      <c r="AXU143" s="323"/>
      <c r="AXV143" s="323"/>
      <c r="AXW143" s="323"/>
      <c r="AXX143" s="323"/>
      <c r="AXY143" s="323"/>
      <c r="AXZ143" s="323"/>
      <c r="AYA143" s="323"/>
      <c r="AYB143" s="323"/>
      <c r="AYC143" s="323"/>
      <c r="AYD143" s="323"/>
      <c r="AYE143" s="323"/>
      <c r="AYF143" s="323"/>
      <c r="AYG143" s="323"/>
      <c r="AYH143" s="323"/>
      <c r="AYI143" s="323"/>
      <c r="AYJ143" s="323"/>
      <c r="AYK143" s="323"/>
      <c r="AYL143" s="323"/>
      <c r="AYM143" s="323"/>
      <c r="AYN143" s="323"/>
      <c r="AYO143" s="323"/>
      <c r="AYP143" s="323"/>
      <c r="AYQ143" s="323"/>
      <c r="AYR143" s="323"/>
      <c r="AYS143" s="323"/>
      <c r="AYT143" s="323"/>
      <c r="AYU143" s="323"/>
      <c r="AYV143" s="323"/>
      <c r="AYW143" s="323"/>
      <c r="AYX143" s="323"/>
      <c r="AYY143" s="323"/>
      <c r="AYZ143" s="323"/>
      <c r="AZA143" s="323"/>
      <c r="AZB143" s="323"/>
      <c r="AZC143" s="323"/>
      <c r="AZD143" s="323"/>
      <c r="AZE143" s="323"/>
      <c r="AZF143" s="323"/>
      <c r="AZG143" s="323"/>
      <c r="AZH143" s="323"/>
      <c r="AZI143" s="323"/>
      <c r="AZJ143" s="323"/>
      <c r="AZK143" s="323"/>
      <c r="AZL143" s="323"/>
      <c r="AZM143" s="323"/>
      <c r="AZN143" s="323"/>
      <c r="AZO143" s="323"/>
      <c r="AZP143" s="323"/>
      <c r="AZQ143" s="323"/>
      <c r="AZR143" s="323"/>
      <c r="AZS143" s="323"/>
      <c r="AZT143" s="323"/>
      <c r="AZU143" s="323"/>
      <c r="AZV143" s="323"/>
      <c r="AZW143" s="323"/>
      <c r="AZX143" s="323"/>
      <c r="AZY143" s="323"/>
      <c r="AZZ143" s="323"/>
      <c r="BAA143" s="323"/>
      <c r="BAB143" s="323"/>
      <c r="BAC143" s="323"/>
      <c r="BAD143" s="323"/>
      <c r="BAE143" s="323"/>
      <c r="BAF143" s="323"/>
      <c r="BAG143" s="323"/>
      <c r="BAH143" s="323"/>
      <c r="BAI143" s="323"/>
      <c r="BAJ143" s="323"/>
      <c r="BAK143" s="323"/>
      <c r="BAL143" s="323"/>
      <c r="BAM143" s="323"/>
      <c r="BAN143" s="323"/>
      <c r="BAO143" s="323"/>
      <c r="BAP143" s="323"/>
      <c r="BAQ143" s="323"/>
      <c r="BAR143" s="323"/>
      <c r="BAS143" s="323"/>
      <c r="BAT143" s="323"/>
      <c r="BAU143" s="323"/>
      <c r="BAV143" s="323"/>
      <c r="BAW143" s="323"/>
      <c r="BAX143" s="323"/>
      <c r="BAY143" s="323"/>
      <c r="BAZ143" s="323"/>
      <c r="BBA143" s="323"/>
      <c r="BBB143" s="323"/>
      <c r="BBC143" s="323"/>
      <c r="BBD143" s="323"/>
      <c r="BBE143" s="323"/>
      <c r="BBF143" s="323"/>
      <c r="BBG143" s="323"/>
      <c r="BBH143" s="323"/>
      <c r="BBI143" s="323"/>
      <c r="BBJ143" s="323"/>
      <c r="BBK143" s="323"/>
      <c r="BBL143" s="323"/>
      <c r="BBM143" s="323"/>
      <c r="BBN143" s="323"/>
      <c r="BBO143" s="323"/>
      <c r="BBP143" s="323"/>
      <c r="BBQ143" s="323"/>
      <c r="BBR143" s="323"/>
      <c r="BBS143" s="323"/>
      <c r="BBT143" s="323"/>
      <c r="BBU143" s="323"/>
      <c r="BBV143" s="323"/>
      <c r="BBW143" s="323"/>
      <c r="BBX143" s="323"/>
      <c r="BBY143" s="323"/>
      <c r="BBZ143" s="323"/>
      <c r="BCA143" s="323"/>
      <c r="BCB143" s="323"/>
      <c r="BCC143" s="323"/>
      <c r="BCD143" s="323"/>
      <c r="BCE143" s="323"/>
      <c r="BCF143" s="323"/>
      <c r="BCG143" s="323"/>
      <c r="BCH143" s="323"/>
      <c r="BCI143" s="323"/>
      <c r="BCJ143" s="323"/>
      <c r="BCK143" s="323"/>
      <c r="BCL143" s="323"/>
      <c r="BCM143" s="323"/>
      <c r="BCN143" s="323"/>
      <c r="BCO143" s="323"/>
      <c r="BCP143" s="323"/>
      <c r="BCQ143" s="323"/>
      <c r="BCR143" s="323"/>
      <c r="BCS143" s="323"/>
      <c r="BCT143" s="323"/>
      <c r="BCU143" s="323"/>
      <c r="BCV143" s="323"/>
      <c r="BCW143" s="323"/>
      <c r="BCX143" s="323"/>
      <c r="BCY143" s="323"/>
      <c r="BCZ143" s="323"/>
      <c r="BDA143" s="323"/>
      <c r="BDB143" s="323"/>
      <c r="BDC143" s="323"/>
      <c r="BDD143" s="323"/>
      <c r="BDE143" s="323"/>
      <c r="BDF143" s="323"/>
      <c r="BDG143" s="323"/>
      <c r="BDH143" s="323"/>
      <c r="BDI143" s="323"/>
      <c r="BDJ143" s="323"/>
      <c r="BDK143" s="323"/>
      <c r="BDL143" s="323"/>
      <c r="BDM143" s="323"/>
      <c r="BDN143" s="323"/>
      <c r="BDO143" s="323"/>
      <c r="BDP143" s="323"/>
      <c r="BDQ143" s="323"/>
      <c r="BDR143" s="323"/>
      <c r="BDS143" s="323"/>
      <c r="BDT143" s="323"/>
      <c r="BDU143" s="323"/>
      <c r="BDV143" s="323"/>
      <c r="BDW143" s="323"/>
      <c r="BDX143" s="323"/>
      <c r="BDY143" s="323"/>
      <c r="BDZ143" s="323"/>
      <c r="BEA143" s="323"/>
      <c r="BEB143" s="323"/>
      <c r="BEC143" s="323"/>
      <c r="BED143" s="323"/>
      <c r="BEE143" s="323"/>
      <c r="BEF143" s="323"/>
      <c r="BEG143" s="323"/>
      <c r="BEH143" s="323"/>
      <c r="BEI143" s="323"/>
      <c r="BEJ143" s="323"/>
      <c r="BEK143" s="323"/>
      <c r="BEL143" s="323"/>
      <c r="BEM143" s="323"/>
      <c r="BEN143" s="323"/>
      <c r="BEO143" s="323"/>
      <c r="BEP143" s="323"/>
      <c r="BEQ143" s="323"/>
      <c r="BER143" s="323"/>
      <c r="BES143" s="323"/>
      <c r="BET143" s="323"/>
      <c r="BEU143" s="323"/>
      <c r="BEV143" s="323"/>
      <c r="BEW143" s="323"/>
      <c r="BEX143" s="323"/>
      <c r="BEY143" s="323"/>
      <c r="BEZ143" s="323"/>
      <c r="BFA143" s="323"/>
      <c r="BFB143" s="323"/>
      <c r="BFC143" s="323"/>
      <c r="BFD143" s="323"/>
      <c r="BFE143" s="323"/>
      <c r="BFF143" s="323"/>
      <c r="BFG143" s="323"/>
      <c r="BFH143" s="323"/>
      <c r="BFI143" s="323"/>
      <c r="BFJ143" s="323"/>
      <c r="BFK143" s="323"/>
      <c r="BFL143" s="323"/>
      <c r="BFM143" s="323"/>
      <c r="BFN143" s="323"/>
      <c r="BFO143" s="323"/>
      <c r="BFP143" s="323"/>
      <c r="BFQ143" s="323"/>
      <c r="BFR143" s="323"/>
      <c r="BFS143" s="323"/>
      <c r="BFT143" s="323"/>
      <c r="BFU143" s="323"/>
      <c r="BFV143" s="323"/>
      <c r="BFW143" s="323"/>
      <c r="BFX143" s="323"/>
      <c r="BFY143" s="323"/>
      <c r="BFZ143" s="323"/>
      <c r="BGA143" s="323"/>
      <c r="BGB143" s="323"/>
      <c r="BGC143" s="323"/>
      <c r="BGD143" s="323"/>
      <c r="BGE143" s="323"/>
      <c r="BGF143" s="323"/>
      <c r="BGG143" s="323"/>
      <c r="BGH143" s="323"/>
      <c r="BGI143" s="323"/>
      <c r="BGJ143" s="323"/>
      <c r="BGK143" s="323"/>
      <c r="BGL143" s="323"/>
      <c r="BGM143" s="323"/>
      <c r="BGN143" s="323"/>
      <c r="BGO143" s="323"/>
      <c r="BGP143" s="323"/>
      <c r="BGQ143" s="323"/>
      <c r="BGR143" s="323"/>
      <c r="BGS143" s="323"/>
      <c r="BGT143" s="323"/>
      <c r="BGU143" s="323"/>
      <c r="BGV143" s="323"/>
      <c r="BGW143" s="323"/>
      <c r="BGX143" s="323"/>
      <c r="BGY143" s="323"/>
      <c r="BGZ143" s="323"/>
      <c r="BHA143" s="323"/>
      <c r="BHB143" s="323"/>
      <c r="BHC143" s="323"/>
      <c r="BHD143" s="323"/>
      <c r="BHE143" s="323"/>
      <c r="BHF143" s="323"/>
      <c r="BHG143" s="323"/>
      <c r="BHH143" s="323"/>
      <c r="BHI143" s="323"/>
      <c r="BHJ143" s="323"/>
      <c r="BHK143" s="323"/>
      <c r="BHL143" s="323"/>
      <c r="BHM143" s="323"/>
      <c r="BHN143" s="323"/>
      <c r="BHO143" s="323"/>
      <c r="BHP143" s="323"/>
      <c r="BHQ143" s="323"/>
      <c r="BHR143" s="323"/>
      <c r="BHS143" s="323"/>
      <c r="BHT143" s="323"/>
      <c r="BHU143" s="323"/>
      <c r="BHV143" s="323"/>
      <c r="BHW143" s="323"/>
      <c r="BHX143" s="323"/>
      <c r="BHY143" s="323"/>
      <c r="BHZ143" s="323"/>
      <c r="BIA143" s="323"/>
      <c r="BIB143" s="323"/>
      <c r="BIC143" s="323"/>
      <c r="BID143" s="323"/>
      <c r="BIE143" s="323"/>
      <c r="BIF143" s="323"/>
      <c r="BIG143" s="323"/>
      <c r="BIH143" s="323"/>
      <c r="BII143" s="323"/>
      <c r="BIJ143" s="323"/>
      <c r="BIK143" s="323"/>
      <c r="BIL143" s="323"/>
      <c r="BIM143" s="323"/>
      <c r="BIN143" s="323"/>
      <c r="BIO143" s="323"/>
      <c r="BIP143" s="323"/>
      <c r="BIQ143" s="323"/>
      <c r="BIR143" s="323"/>
      <c r="BIS143" s="323"/>
      <c r="BIT143" s="323"/>
      <c r="BIU143" s="323"/>
      <c r="BIV143" s="323"/>
      <c r="BIW143" s="323"/>
      <c r="BIX143" s="323"/>
      <c r="BIY143" s="323"/>
      <c r="BIZ143" s="323"/>
      <c r="BJA143" s="323"/>
      <c r="BJB143" s="323"/>
      <c r="BJC143" s="323"/>
      <c r="BJD143" s="323"/>
      <c r="BJE143" s="323"/>
      <c r="BJF143" s="323"/>
      <c r="BJG143" s="323"/>
      <c r="BJH143" s="323"/>
      <c r="BJI143" s="323"/>
      <c r="BJJ143" s="323"/>
      <c r="BJK143" s="323"/>
      <c r="BJL143" s="323"/>
      <c r="BJM143" s="323"/>
      <c r="BJN143" s="323"/>
      <c r="BJO143" s="323"/>
      <c r="BJP143" s="323"/>
      <c r="BJQ143" s="323"/>
      <c r="BJR143" s="323"/>
      <c r="BJS143" s="323"/>
      <c r="BJT143" s="323"/>
      <c r="BJU143" s="323"/>
      <c r="BJV143" s="323"/>
      <c r="BJW143" s="323"/>
      <c r="BJX143" s="323"/>
      <c r="BJY143" s="323"/>
      <c r="BJZ143" s="323"/>
      <c r="BKA143" s="323"/>
      <c r="BKB143" s="323"/>
      <c r="BKC143" s="323"/>
      <c r="BKD143" s="323"/>
      <c r="BKE143" s="323"/>
      <c r="BKF143" s="323"/>
      <c r="BKG143" s="323"/>
      <c r="BKH143" s="323"/>
      <c r="BKI143" s="323"/>
      <c r="BKJ143" s="323"/>
      <c r="BKK143" s="323"/>
      <c r="BKL143" s="323"/>
      <c r="BKM143" s="323"/>
      <c r="BKN143" s="323"/>
      <c r="BKO143" s="323"/>
      <c r="BKP143" s="323"/>
      <c r="BKQ143" s="323"/>
      <c r="BKR143" s="323"/>
      <c r="BKS143" s="323"/>
      <c r="BKT143" s="323"/>
      <c r="BKU143" s="323"/>
      <c r="BKV143" s="323"/>
      <c r="BKW143" s="323"/>
      <c r="BKX143" s="323"/>
      <c r="BKY143" s="323"/>
      <c r="BKZ143" s="323"/>
      <c r="BLA143" s="323"/>
      <c r="BLB143" s="323"/>
      <c r="BLC143" s="323"/>
      <c r="BLD143" s="323"/>
      <c r="BLE143" s="323"/>
      <c r="BLF143" s="323"/>
      <c r="BLG143" s="323"/>
      <c r="BLH143" s="323"/>
      <c r="BLI143" s="323"/>
      <c r="BLJ143" s="323"/>
      <c r="BLK143" s="323"/>
      <c r="BLL143" s="323"/>
      <c r="BLM143" s="323"/>
      <c r="BLN143" s="323"/>
      <c r="BLO143" s="323"/>
      <c r="BLP143" s="323"/>
      <c r="BLQ143" s="323"/>
      <c r="BLR143" s="323"/>
      <c r="BLS143" s="323"/>
      <c r="BLT143" s="323"/>
      <c r="BLU143" s="323"/>
      <c r="BLV143" s="323"/>
      <c r="BLW143" s="323"/>
      <c r="BLX143" s="323"/>
      <c r="BLY143" s="323"/>
      <c r="BLZ143" s="323"/>
      <c r="BMA143" s="323"/>
      <c r="BMB143" s="323"/>
      <c r="BMC143" s="323"/>
      <c r="BMD143" s="323"/>
      <c r="BME143" s="323"/>
      <c r="BMF143" s="323"/>
      <c r="BMG143" s="323"/>
      <c r="BMH143" s="323"/>
      <c r="BMI143" s="323"/>
      <c r="BMJ143" s="323"/>
      <c r="BMK143" s="323"/>
      <c r="BML143" s="323"/>
      <c r="BMM143" s="323"/>
      <c r="BMN143" s="323"/>
      <c r="BMO143" s="323"/>
      <c r="BMP143" s="323"/>
      <c r="BMQ143" s="323"/>
      <c r="BMR143" s="323"/>
      <c r="BMS143" s="323"/>
      <c r="BMT143" s="323"/>
      <c r="BMU143" s="323"/>
      <c r="BMV143" s="323"/>
      <c r="BMW143" s="323"/>
      <c r="BMX143" s="323"/>
      <c r="BMY143" s="323"/>
      <c r="BMZ143" s="323"/>
      <c r="BNA143" s="323"/>
      <c r="BNB143" s="323"/>
      <c r="BNC143" s="323"/>
      <c r="BND143" s="323"/>
      <c r="BNE143" s="323"/>
      <c r="BNF143" s="323"/>
      <c r="BNG143" s="323"/>
      <c r="BNH143" s="323"/>
      <c r="BNI143" s="323"/>
      <c r="BNJ143" s="323"/>
      <c r="BNK143" s="323"/>
      <c r="BNL143" s="323"/>
      <c r="BNM143" s="323"/>
      <c r="BNN143" s="323"/>
      <c r="BNO143" s="323"/>
      <c r="BNP143" s="323"/>
      <c r="BNQ143" s="323"/>
      <c r="BNR143" s="323"/>
      <c r="BNS143" s="323"/>
      <c r="BNT143" s="323"/>
      <c r="BNU143" s="323"/>
      <c r="BNV143" s="323"/>
      <c r="BNW143" s="323"/>
      <c r="BNX143" s="323"/>
      <c r="BNY143" s="323"/>
      <c r="BNZ143" s="323"/>
      <c r="BOA143" s="323"/>
      <c r="BOB143" s="323"/>
      <c r="BOC143" s="323"/>
      <c r="BOD143" s="323"/>
      <c r="BOE143" s="323"/>
      <c r="BOF143" s="323"/>
      <c r="BOG143" s="323"/>
      <c r="BOH143" s="323"/>
      <c r="BOI143" s="323"/>
      <c r="BOJ143" s="323"/>
      <c r="BOK143" s="323"/>
      <c r="BOL143" s="323"/>
      <c r="BOM143" s="323"/>
      <c r="BON143" s="323"/>
      <c r="BOO143" s="323"/>
      <c r="BOP143" s="323"/>
      <c r="BOQ143" s="323"/>
      <c r="BOR143" s="323"/>
      <c r="BOS143" s="323"/>
      <c r="BOT143" s="323"/>
      <c r="BOU143" s="323"/>
      <c r="BOV143" s="323"/>
      <c r="BOW143" s="323"/>
      <c r="BOX143" s="323"/>
      <c r="BOY143" s="323"/>
      <c r="BOZ143" s="323"/>
      <c r="BPA143" s="323"/>
      <c r="BPB143" s="323"/>
      <c r="BPC143" s="323"/>
      <c r="BPD143" s="323"/>
      <c r="BPE143" s="323"/>
      <c r="BPF143" s="323"/>
      <c r="BPG143" s="323"/>
      <c r="BPH143" s="323"/>
      <c r="BPI143" s="323"/>
      <c r="BPJ143" s="323"/>
      <c r="BPK143" s="323"/>
      <c r="BPL143" s="323"/>
      <c r="BPM143" s="323"/>
      <c r="BPN143" s="323"/>
      <c r="BPO143" s="323"/>
      <c r="BPP143" s="323"/>
      <c r="BPQ143" s="323"/>
      <c r="BPR143" s="323"/>
      <c r="BPS143" s="323"/>
      <c r="BPT143" s="323"/>
      <c r="BPU143" s="323"/>
      <c r="BPV143" s="323"/>
      <c r="BPW143" s="323"/>
      <c r="BPX143" s="323"/>
      <c r="BPY143" s="323"/>
      <c r="BPZ143" s="323"/>
      <c r="BQA143" s="323"/>
      <c r="BQB143" s="323"/>
      <c r="BQC143" s="323"/>
      <c r="BQD143" s="323"/>
      <c r="BQE143" s="323"/>
      <c r="BQF143" s="323"/>
      <c r="BQG143" s="323"/>
      <c r="BQH143" s="323"/>
      <c r="BQI143" s="323"/>
      <c r="BQJ143" s="323"/>
      <c r="BQK143" s="323"/>
      <c r="BQL143" s="323"/>
      <c r="BQM143" s="323"/>
      <c r="BQN143" s="323"/>
      <c r="BQO143" s="323"/>
      <c r="BQP143" s="323"/>
      <c r="BQQ143" s="323"/>
      <c r="BQR143" s="323"/>
      <c r="BQS143" s="323"/>
      <c r="BQT143" s="323"/>
      <c r="BQU143" s="323"/>
      <c r="BQV143" s="323"/>
      <c r="BQW143" s="323"/>
      <c r="BQX143" s="323"/>
      <c r="BQY143" s="323"/>
      <c r="BQZ143" s="323"/>
      <c r="BRA143" s="323"/>
      <c r="BRB143" s="323"/>
      <c r="BRC143" s="323"/>
      <c r="BRD143" s="323"/>
      <c r="BRE143" s="323"/>
      <c r="BRF143" s="323"/>
      <c r="BRG143" s="323"/>
      <c r="BRH143" s="323"/>
      <c r="BRI143" s="323"/>
      <c r="BRJ143" s="323"/>
      <c r="BRK143" s="323"/>
      <c r="BRL143" s="323"/>
      <c r="BRM143" s="323"/>
      <c r="BRN143" s="323"/>
      <c r="BRO143" s="323"/>
      <c r="BRP143" s="323"/>
      <c r="BRQ143" s="323"/>
      <c r="BRR143" s="323"/>
      <c r="BRS143" s="323"/>
      <c r="BRT143" s="323"/>
      <c r="BRU143" s="323"/>
      <c r="BRV143" s="323"/>
      <c r="BRW143" s="323"/>
      <c r="BRX143" s="323"/>
      <c r="BRY143" s="323"/>
      <c r="BRZ143" s="323"/>
      <c r="BSA143" s="323"/>
      <c r="BSB143" s="323"/>
      <c r="BSC143" s="323"/>
      <c r="BSD143" s="323"/>
      <c r="BSE143" s="323"/>
      <c r="BSF143" s="323"/>
      <c r="BSG143" s="323"/>
      <c r="BSH143" s="323"/>
      <c r="BSI143" s="323"/>
      <c r="BSJ143" s="323"/>
      <c r="BSK143" s="323"/>
      <c r="BSL143" s="323"/>
      <c r="BSM143" s="323"/>
      <c r="BSN143" s="323"/>
      <c r="BSO143" s="323"/>
      <c r="BSP143" s="323"/>
      <c r="BSQ143" s="323"/>
      <c r="BSR143" s="323"/>
      <c r="BSS143" s="323"/>
      <c r="BST143" s="323"/>
      <c r="BSU143" s="323"/>
      <c r="BSV143" s="323"/>
      <c r="BSW143" s="323"/>
      <c r="BSX143" s="323"/>
      <c r="BSY143" s="323"/>
      <c r="BSZ143" s="323"/>
      <c r="BTA143" s="323"/>
      <c r="BTB143" s="323"/>
      <c r="BTC143" s="323"/>
      <c r="BTD143" s="323"/>
      <c r="BTE143" s="323"/>
      <c r="BTF143" s="323"/>
      <c r="BTG143" s="323"/>
      <c r="BTH143" s="323"/>
      <c r="BTI143" s="323"/>
      <c r="BTJ143" s="323"/>
      <c r="BTK143" s="323"/>
      <c r="BTL143" s="323"/>
      <c r="BTM143" s="323"/>
      <c r="BTN143" s="323"/>
      <c r="BTO143" s="323"/>
      <c r="BTP143" s="323"/>
      <c r="BTQ143" s="323"/>
      <c r="BTR143" s="323"/>
      <c r="BTS143" s="323"/>
      <c r="BTT143" s="323"/>
      <c r="BTU143" s="323"/>
      <c r="BTV143" s="323"/>
      <c r="BTW143" s="323"/>
      <c r="BTX143" s="323"/>
      <c r="BTY143" s="323"/>
      <c r="BTZ143" s="323"/>
      <c r="BUA143" s="323"/>
      <c r="BUB143" s="323"/>
      <c r="BUC143" s="323"/>
      <c r="BUD143" s="323"/>
      <c r="BUE143" s="323"/>
      <c r="BUF143" s="323"/>
      <c r="BUG143" s="323"/>
      <c r="BUH143" s="323"/>
      <c r="BUI143" s="323"/>
      <c r="BUJ143" s="323"/>
      <c r="BUK143" s="323"/>
      <c r="BUL143" s="323"/>
      <c r="BUM143" s="323"/>
      <c r="BUN143" s="323"/>
      <c r="BUO143" s="323"/>
      <c r="BUP143" s="323"/>
      <c r="BUQ143" s="323"/>
      <c r="BUR143" s="323"/>
      <c r="BUS143" s="323"/>
      <c r="BUT143" s="323"/>
      <c r="BUU143" s="323"/>
      <c r="BUV143" s="323"/>
      <c r="BUW143" s="323"/>
      <c r="BUX143" s="323"/>
      <c r="BUY143" s="323"/>
      <c r="BUZ143" s="323"/>
      <c r="BVA143" s="323"/>
      <c r="BVB143" s="323"/>
      <c r="BVC143" s="323"/>
      <c r="BVD143" s="323"/>
      <c r="BVE143" s="323"/>
      <c r="BVF143" s="323"/>
      <c r="BVG143" s="323"/>
      <c r="BVH143" s="323"/>
      <c r="BVI143" s="323"/>
      <c r="BVJ143" s="323"/>
      <c r="BVK143" s="323"/>
      <c r="BVL143" s="323"/>
      <c r="BVM143" s="323"/>
      <c r="BVN143" s="323"/>
      <c r="BVO143" s="323"/>
      <c r="BVP143" s="323"/>
      <c r="BVQ143" s="323"/>
      <c r="BVR143" s="323"/>
      <c r="BVS143" s="323"/>
      <c r="BVT143" s="323"/>
      <c r="BVU143" s="323"/>
      <c r="BVV143" s="323"/>
      <c r="BVW143" s="323"/>
      <c r="BVX143" s="323"/>
      <c r="BVY143" s="323"/>
      <c r="BVZ143" s="323"/>
      <c r="BWA143" s="323"/>
      <c r="BWB143" s="323"/>
      <c r="BWC143" s="323"/>
      <c r="BWD143" s="323"/>
      <c r="BWE143" s="323"/>
      <c r="BWF143" s="323"/>
      <c r="BWG143" s="323"/>
      <c r="BWH143" s="323"/>
      <c r="BWI143" s="323"/>
      <c r="BWJ143" s="323"/>
      <c r="BWK143" s="323"/>
      <c r="BWL143" s="323"/>
      <c r="BWM143" s="323"/>
      <c r="BWN143" s="323"/>
      <c r="BWO143" s="323"/>
      <c r="BWP143" s="323"/>
      <c r="BWQ143" s="323"/>
      <c r="BWR143" s="323"/>
      <c r="BWS143" s="323"/>
      <c r="BWT143" s="323"/>
      <c r="BWU143" s="323"/>
      <c r="BWV143" s="323"/>
      <c r="BWW143" s="323"/>
      <c r="BWX143" s="323"/>
      <c r="BWY143" s="323"/>
      <c r="BWZ143" s="323"/>
      <c r="BXA143" s="323"/>
      <c r="BXB143" s="323"/>
      <c r="BXC143" s="323"/>
      <c r="BXD143" s="323"/>
      <c r="BXE143" s="323"/>
      <c r="BXF143" s="323"/>
      <c r="BXG143" s="323"/>
      <c r="BXH143" s="323"/>
      <c r="BXI143" s="323"/>
      <c r="BXJ143" s="323"/>
      <c r="BXK143" s="323"/>
      <c r="BXL143" s="323"/>
      <c r="BXM143" s="323"/>
      <c r="BXN143" s="323"/>
      <c r="BXO143" s="323"/>
      <c r="BXP143" s="323"/>
      <c r="BXQ143" s="323"/>
      <c r="BXR143" s="323"/>
      <c r="BXS143" s="323"/>
      <c r="BXT143" s="323"/>
      <c r="BXU143" s="323"/>
      <c r="BXV143" s="323"/>
      <c r="BXW143" s="323"/>
      <c r="BXX143" s="323"/>
      <c r="BXY143" s="323"/>
      <c r="BXZ143" s="323"/>
      <c r="BYA143" s="323"/>
      <c r="BYB143" s="323"/>
      <c r="BYC143" s="323"/>
      <c r="BYD143" s="323"/>
      <c r="BYE143" s="323"/>
      <c r="BYF143" s="323"/>
      <c r="BYG143" s="323"/>
      <c r="BYH143" s="323"/>
      <c r="BYI143" s="323"/>
      <c r="BYJ143" s="323"/>
      <c r="BYK143" s="323"/>
      <c r="BYL143" s="323"/>
      <c r="BYM143" s="323"/>
      <c r="BYN143" s="323"/>
      <c r="BYO143" s="323"/>
      <c r="BYP143" s="323"/>
      <c r="BYQ143" s="323"/>
      <c r="BYR143" s="323"/>
      <c r="BYS143" s="323"/>
      <c r="BYT143" s="323"/>
      <c r="BYU143" s="323"/>
      <c r="BYV143" s="323"/>
      <c r="BYW143" s="323"/>
      <c r="BYX143" s="323"/>
      <c r="BYY143" s="323"/>
      <c r="BYZ143" s="323"/>
      <c r="BZA143" s="323"/>
      <c r="BZB143" s="323"/>
      <c r="BZC143" s="323"/>
      <c r="BZD143" s="323"/>
      <c r="BZE143" s="323"/>
      <c r="BZF143" s="323"/>
      <c r="BZG143" s="323"/>
      <c r="BZH143" s="323"/>
      <c r="BZI143" s="323"/>
      <c r="BZJ143" s="323"/>
      <c r="BZK143" s="323"/>
      <c r="BZL143" s="323"/>
      <c r="BZM143" s="323"/>
      <c r="BZN143" s="323"/>
      <c r="BZO143" s="323"/>
      <c r="BZP143" s="323"/>
      <c r="BZQ143" s="323"/>
      <c r="BZR143" s="323"/>
      <c r="BZS143" s="323"/>
      <c r="BZT143" s="323"/>
      <c r="BZU143" s="323"/>
      <c r="BZV143" s="323"/>
      <c r="BZW143" s="323"/>
      <c r="BZX143" s="323"/>
      <c r="BZY143" s="323"/>
      <c r="BZZ143" s="323"/>
      <c r="CAA143" s="323"/>
      <c r="CAB143" s="323"/>
      <c r="CAC143" s="323"/>
      <c r="CAD143" s="323"/>
      <c r="CAE143" s="323"/>
      <c r="CAF143" s="323"/>
      <c r="CAG143" s="323"/>
      <c r="CAH143" s="323"/>
      <c r="CAI143" s="323"/>
      <c r="CAJ143" s="323"/>
      <c r="CAK143" s="323"/>
      <c r="CAL143" s="323"/>
      <c r="CAM143" s="323"/>
      <c r="CAN143" s="323"/>
      <c r="CAO143" s="323"/>
      <c r="CAP143" s="323"/>
      <c r="CAQ143" s="323"/>
      <c r="CAR143" s="323"/>
      <c r="CAS143" s="323"/>
      <c r="CAT143" s="323"/>
      <c r="CAU143" s="323"/>
      <c r="CAV143" s="323"/>
      <c r="CAW143" s="323"/>
      <c r="CAX143" s="323"/>
      <c r="CAY143" s="323"/>
      <c r="CAZ143" s="323"/>
      <c r="CBA143" s="323"/>
      <c r="CBB143" s="323"/>
      <c r="CBC143" s="323"/>
      <c r="CBD143" s="323"/>
      <c r="CBE143" s="323"/>
      <c r="CBF143" s="323"/>
      <c r="CBG143" s="323"/>
      <c r="CBH143" s="323"/>
      <c r="CBI143" s="323"/>
      <c r="CBJ143" s="323"/>
      <c r="CBK143" s="323"/>
      <c r="CBL143" s="323"/>
      <c r="CBM143" s="323"/>
      <c r="CBN143" s="323"/>
      <c r="CBO143" s="323"/>
      <c r="CBP143" s="323"/>
      <c r="CBQ143" s="323"/>
      <c r="CBR143" s="323"/>
      <c r="CBS143" s="323"/>
      <c r="CBT143" s="323"/>
      <c r="CBU143" s="323"/>
      <c r="CBV143" s="323"/>
      <c r="CBW143" s="323"/>
      <c r="CBX143" s="323"/>
      <c r="CBY143" s="323"/>
      <c r="CBZ143" s="323"/>
      <c r="CCA143" s="323"/>
      <c r="CCB143" s="323"/>
      <c r="CCC143" s="323"/>
      <c r="CCD143" s="323"/>
      <c r="CCE143" s="323"/>
      <c r="CCF143" s="323"/>
      <c r="CCG143" s="323"/>
      <c r="CCH143" s="323"/>
      <c r="CCI143" s="323"/>
      <c r="CCJ143" s="323"/>
      <c r="CCK143" s="323"/>
      <c r="CCL143" s="323"/>
      <c r="CCM143" s="323"/>
      <c r="CCN143" s="323"/>
      <c r="CCO143" s="323"/>
      <c r="CCP143" s="323"/>
      <c r="CCQ143" s="323"/>
      <c r="CCR143" s="323"/>
      <c r="CCS143" s="323"/>
      <c r="CCT143" s="323"/>
      <c r="CCU143" s="323"/>
      <c r="CCV143" s="323"/>
      <c r="CCW143" s="323"/>
      <c r="CCX143" s="323"/>
      <c r="CCY143" s="323"/>
      <c r="CCZ143" s="323"/>
      <c r="CDA143" s="323"/>
      <c r="CDB143" s="323"/>
      <c r="CDC143" s="323"/>
      <c r="CDD143" s="323"/>
      <c r="CDE143" s="323"/>
      <c r="CDF143" s="323"/>
      <c r="CDG143" s="323"/>
      <c r="CDH143" s="323"/>
      <c r="CDI143" s="323"/>
      <c r="CDJ143" s="323"/>
      <c r="CDK143" s="323"/>
      <c r="CDL143" s="323"/>
      <c r="CDM143" s="323"/>
      <c r="CDN143" s="323"/>
      <c r="CDO143" s="323"/>
      <c r="CDP143" s="323"/>
      <c r="CDQ143" s="323"/>
      <c r="CDR143" s="323"/>
      <c r="CDS143" s="323"/>
      <c r="CDT143" s="323"/>
      <c r="CDU143" s="323"/>
      <c r="CDV143" s="323"/>
      <c r="CDW143" s="323"/>
      <c r="CDX143" s="323"/>
      <c r="CDY143" s="323"/>
      <c r="CDZ143" s="323"/>
      <c r="CEA143" s="323"/>
      <c r="CEB143" s="323"/>
      <c r="CEC143" s="323"/>
      <c r="CED143" s="323"/>
      <c r="CEE143" s="323"/>
      <c r="CEF143" s="323"/>
      <c r="CEG143" s="323"/>
      <c r="CEH143" s="323"/>
      <c r="CEI143" s="323"/>
      <c r="CEJ143" s="323"/>
      <c r="CEK143" s="323"/>
      <c r="CEL143" s="323"/>
      <c r="CEM143" s="323"/>
      <c r="CEN143" s="323"/>
      <c r="CEO143" s="323"/>
      <c r="CEP143" s="323"/>
      <c r="CEQ143" s="323"/>
      <c r="CER143" s="323"/>
      <c r="CES143" s="323"/>
      <c r="CET143" s="323"/>
      <c r="CEU143" s="323"/>
      <c r="CEV143" s="323"/>
      <c r="CEW143" s="323"/>
      <c r="CEX143" s="323"/>
      <c r="CEY143" s="323"/>
      <c r="CEZ143" s="323"/>
      <c r="CFA143" s="323"/>
      <c r="CFB143" s="323"/>
      <c r="CFC143" s="323"/>
      <c r="CFD143" s="323"/>
      <c r="CFE143" s="323"/>
      <c r="CFF143" s="323"/>
      <c r="CFG143" s="323"/>
      <c r="CFH143" s="323"/>
      <c r="CFI143" s="323"/>
      <c r="CFJ143" s="323"/>
      <c r="CFK143" s="323"/>
      <c r="CFL143" s="323"/>
      <c r="CFM143" s="323"/>
      <c r="CFN143" s="323"/>
      <c r="CFO143" s="323"/>
      <c r="CFP143" s="323"/>
      <c r="CFQ143" s="323"/>
      <c r="CFR143" s="323"/>
      <c r="CFS143" s="323"/>
      <c r="CFT143" s="323"/>
      <c r="CFU143" s="323"/>
      <c r="CFV143" s="323"/>
      <c r="CFW143" s="323"/>
      <c r="CFX143" s="323"/>
      <c r="CFY143" s="323"/>
      <c r="CFZ143" s="323"/>
      <c r="CGA143" s="323"/>
      <c r="CGB143" s="323"/>
      <c r="CGC143" s="323"/>
      <c r="CGD143" s="323"/>
      <c r="CGE143" s="323"/>
      <c r="CGF143" s="323"/>
      <c r="CGG143" s="323"/>
      <c r="CGH143" s="323"/>
      <c r="CGI143" s="323"/>
      <c r="CGJ143" s="323"/>
      <c r="CGK143" s="323"/>
      <c r="CGL143" s="323"/>
      <c r="CGM143" s="323"/>
      <c r="CGN143" s="323"/>
      <c r="CGO143" s="323"/>
      <c r="CGP143" s="323"/>
      <c r="CGQ143" s="323"/>
      <c r="CGR143" s="323"/>
      <c r="CGS143" s="323"/>
      <c r="CGT143" s="323"/>
      <c r="CGU143" s="323"/>
      <c r="CGV143" s="323"/>
      <c r="CGW143" s="323"/>
      <c r="CGX143" s="323"/>
      <c r="CGY143" s="323"/>
      <c r="CGZ143" s="323"/>
      <c r="CHA143" s="323"/>
      <c r="CHB143" s="323"/>
      <c r="CHC143" s="323"/>
      <c r="CHD143" s="323"/>
      <c r="CHE143" s="323"/>
      <c r="CHF143" s="323"/>
      <c r="CHG143" s="323"/>
      <c r="CHH143" s="323"/>
      <c r="CHI143" s="323"/>
      <c r="CHJ143" s="323"/>
      <c r="CHK143" s="323"/>
      <c r="CHL143" s="323"/>
      <c r="CHM143" s="323"/>
      <c r="CHN143" s="323"/>
      <c r="CHO143" s="323"/>
      <c r="CHP143" s="323"/>
      <c r="CHQ143" s="323"/>
      <c r="CHR143" s="323"/>
      <c r="CHS143" s="323"/>
      <c r="CHT143" s="323"/>
      <c r="CHU143" s="323"/>
      <c r="CHV143" s="323"/>
      <c r="CHW143" s="323"/>
      <c r="CHX143" s="323"/>
      <c r="CHY143" s="323"/>
      <c r="CHZ143" s="323"/>
      <c r="CIA143" s="323"/>
      <c r="CIB143" s="323"/>
      <c r="CIC143" s="323"/>
      <c r="CID143" s="323"/>
      <c r="CIE143" s="323"/>
      <c r="CIF143" s="323"/>
      <c r="CIG143" s="323"/>
      <c r="CIH143" s="323"/>
      <c r="CII143" s="323"/>
      <c r="CIJ143" s="323"/>
      <c r="CIK143" s="323"/>
      <c r="CIL143" s="323"/>
      <c r="CIM143" s="323"/>
      <c r="CIN143" s="323"/>
      <c r="CIO143" s="323"/>
      <c r="CIP143" s="323"/>
      <c r="CIQ143" s="323"/>
      <c r="CIR143" s="323"/>
      <c r="CIS143" s="323"/>
      <c r="CIT143" s="323"/>
      <c r="CIU143" s="323"/>
      <c r="CIV143" s="323"/>
      <c r="CIW143" s="323"/>
      <c r="CIX143" s="323"/>
      <c r="CIY143" s="323"/>
      <c r="CIZ143" s="323"/>
      <c r="CJA143" s="323"/>
      <c r="CJB143" s="323"/>
      <c r="CJC143" s="323"/>
      <c r="CJD143" s="323"/>
      <c r="CJE143" s="323"/>
      <c r="CJF143" s="323"/>
      <c r="CJG143" s="323"/>
      <c r="CJH143" s="323"/>
      <c r="CJI143" s="323"/>
      <c r="CJJ143" s="323"/>
      <c r="CJK143" s="323"/>
      <c r="CJL143" s="323"/>
      <c r="CJM143" s="323"/>
      <c r="CJN143" s="323"/>
      <c r="CJO143" s="323"/>
      <c r="CJP143" s="323"/>
      <c r="CJQ143" s="323"/>
      <c r="CJR143" s="323"/>
      <c r="CJS143" s="323"/>
      <c r="CJT143" s="323"/>
      <c r="CJU143" s="323"/>
      <c r="CJV143" s="323"/>
      <c r="CJW143" s="323"/>
      <c r="CJX143" s="323"/>
      <c r="CJY143" s="323"/>
      <c r="CJZ143" s="323"/>
      <c r="CKA143" s="323"/>
      <c r="CKB143" s="323"/>
      <c r="CKC143" s="323"/>
      <c r="CKD143" s="323"/>
      <c r="CKE143" s="323"/>
      <c r="CKF143" s="323"/>
      <c r="CKG143" s="323"/>
      <c r="CKH143" s="323"/>
      <c r="CKI143" s="323"/>
      <c r="CKJ143" s="323"/>
      <c r="CKK143" s="323"/>
      <c r="CKL143" s="323"/>
      <c r="CKM143" s="323"/>
      <c r="CKN143" s="323"/>
      <c r="CKO143" s="323"/>
      <c r="CKP143" s="323"/>
      <c r="CKQ143" s="323"/>
      <c r="CKR143" s="323"/>
      <c r="CKS143" s="323"/>
      <c r="CKT143" s="323"/>
      <c r="CKU143" s="323"/>
      <c r="CKV143" s="323"/>
      <c r="CKW143" s="323"/>
      <c r="CKX143" s="323"/>
      <c r="CKY143" s="323"/>
      <c r="CKZ143" s="323"/>
      <c r="CLA143" s="323"/>
      <c r="CLB143" s="323"/>
      <c r="CLC143" s="323"/>
      <c r="CLD143" s="323"/>
      <c r="CLE143" s="323"/>
      <c r="CLF143" s="323"/>
      <c r="CLG143" s="323"/>
      <c r="CLH143" s="323"/>
      <c r="CLI143" s="323"/>
      <c r="CLJ143" s="323"/>
      <c r="CLK143" s="323"/>
      <c r="CLL143" s="323"/>
      <c r="CLM143" s="323"/>
      <c r="CLN143" s="323"/>
      <c r="CLO143" s="323"/>
      <c r="CLP143" s="323"/>
      <c r="CLQ143" s="323"/>
      <c r="CLR143" s="323"/>
      <c r="CLS143" s="323"/>
      <c r="CLT143" s="323"/>
      <c r="CLU143" s="323"/>
      <c r="CLV143" s="323"/>
      <c r="CLW143" s="323"/>
      <c r="CLX143" s="323"/>
      <c r="CLY143" s="323"/>
      <c r="CLZ143" s="323"/>
      <c r="CMA143" s="323"/>
      <c r="CMB143" s="323"/>
      <c r="CMC143" s="323"/>
      <c r="CMD143" s="323"/>
      <c r="CME143" s="323"/>
      <c r="CMF143" s="323"/>
      <c r="CMG143" s="323"/>
      <c r="CMH143" s="323"/>
      <c r="CMI143" s="323"/>
      <c r="CMJ143" s="323"/>
      <c r="CMK143" s="323"/>
      <c r="CML143" s="323"/>
      <c r="CMM143" s="323"/>
      <c r="CMN143" s="323"/>
      <c r="CMO143" s="323"/>
      <c r="CMP143" s="323"/>
      <c r="CMQ143" s="323"/>
      <c r="CMR143" s="323"/>
      <c r="CMS143" s="323"/>
      <c r="CMT143" s="323"/>
      <c r="CMU143" s="323"/>
      <c r="CMV143" s="323"/>
      <c r="CMW143" s="323"/>
      <c r="CMX143" s="323"/>
      <c r="CMY143" s="323"/>
      <c r="CMZ143" s="323"/>
      <c r="CNA143" s="323"/>
      <c r="CNB143" s="323"/>
      <c r="CNC143" s="323"/>
      <c r="CND143" s="323"/>
      <c r="CNE143" s="323"/>
      <c r="CNF143" s="323"/>
      <c r="CNG143" s="323"/>
      <c r="CNH143" s="323"/>
      <c r="CNI143" s="323"/>
      <c r="CNJ143" s="323"/>
      <c r="CNK143" s="323"/>
      <c r="CNL143" s="323"/>
      <c r="CNM143" s="323"/>
      <c r="CNN143" s="323"/>
      <c r="CNO143" s="323"/>
      <c r="CNP143" s="323"/>
      <c r="CNQ143" s="323"/>
      <c r="CNR143" s="323"/>
      <c r="CNS143" s="323"/>
      <c r="CNT143" s="323"/>
      <c r="CNU143" s="323"/>
      <c r="CNV143" s="323"/>
      <c r="CNW143" s="323"/>
      <c r="CNX143" s="323"/>
      <c r="CNY143" s="323"/>
      <c r="CNZ143" s="323"/>
      <c r="COA143" s="323"/>
      <c r="COB143" s="323"/>
      <c r="COC143" s="323"/>
      <c r="COD143" s="323"/>
      <c r="COE143" s="323"/>
      <c r="COF143" s="323"/>
      <c r="COG143" s="323"/>
      <c r="COH143" s="323"/>
      <c r="COI143" s="323"/>
      <c r="COJ143" s="323"/>
      <c r="COK143" s="323"/>
      <c r="COL143" s="323"/>
      <c r="COM143" s="323"/>
      <c r="CON143" s="323"/>
      <c r="COO143" s="323"/>
      <c r="COP143" s="323"/>
      <c r="COQ143" s="323"/>
      <c r="COR143" s="323"/>
      <c r="COS143" s="323"/>
      <c r="COT143" s="323"/>
      <c r="COU143" s="323"/>
      <c r="COV143" s="323"/>
      <c r="COW143" s="323"/>
      <c r="COX143" s="323"/>
      <c r="COY143" s="323"/>
      <c r="COZ143" s="323"/>
      <c r="CPA143" s="323"/>
      <c r="CPB143" s="323"/>
      <c r="CPC143" s="323"/>
      <c r="CPD143" s="323"/>
      <c r="CPE143" s="323"/>
      <c r="CPF143" s="323"/>
      <c r="CPG143" s="323"/>
      <c r="CPH143" s="323"/>
      <c r="CPI143" s="323"/>
      <c r="CPJ143" s="323"/>
      <c r="CPK143" s="323"/>
      <c r="CPL143" s="323"/>
      <c r="CPM143" s="323"/>
      <c r="CPN143" s="323"/>
      <c r="CPO143" s="323"/>
      <c r="CPP143" s="323"/>
      <c r="CPQ143" s="323"/>
      <c r="CPR143" s="323"/>
      <c r="CPS143" s="323"/>
      <c r="CPT143" s="323"/>
      <c r="CPU143" s="323"/>
      <c r="CPV143" s="323"/>
      <c r="CPW143" s="323"/>
      <c r="CPX143" s="323"/>
      <c r="CPY143" s="323"/>
      <c r="CPZ143" s="323"/>
      <c r="CQA143" s="323"/>
      <c r="CQB143" s="323"/>
      <c r="CQC143" s="323"/>
      <c r="CQD143" s="323"/>
      <c r="CQE143" s="323"/>
      <c r="CQF143" s="323"/>
      <c r="CQG143" s="323"/>
      <c r="CQH143" s="323"/>
      <c r="CQI143" s="323"/>
      <c r="CQJ143" s="323"/>
      <c r="CQK143" s="323"/>
      <c r="CQL143" s="323"/>
      <c r="CQM143" s="323"/>
      <c r="CQN143" s="323"/>
      <c r="CQO143" s="323"/>
      <c r="CQP143" s="323"/>
      <c r="CQQ143" s="323"/>
      <c r="CQR143" s="323"/>
      <c r="CQS143" s="323"/>
      <c r="CQT143" s="323"/>
      <c r="CQU143" s="323"/>
      <c r="CQV143" s="323"/>
      <c r="CQW143" s="323"/>
      <c r="CQX143" s="323"/>
      <c r="CQY143" s="323"/>
      <c r="CQZ143" s="323"/>
      <c r="CRA143" s="323"/>
      <c r="CRB143" s="323"/>
      <c r="CRC143" s="323"/>
      <c r="CRD143" s="323"/>
      <c r="CRE143" s="323"/>
      <c r="CRF143" s="323"/>
      <c r="CRG143" s="323"/>
      <c r="CRH143" s="323"/>
      <c r="CRI143" s="323"/>
      <c r="CRJ143" s="323"/>
      <c r="CRK143" s="323"/>
      <c r="CRL143" s="323"/>
      <c r="CRM143" s="323"/>
      <c r="CRN143" s="323"/>
      <c r="CRO143" s="323"/>
      <c r="CRP143" s="323"/>
      <c r="CRQ143" s="323"/>
      <c r="CRR143" s="323"/>
      <c r="CRS143" s="323"/>
      <c r="CRT143" s="323"/>
      <c r="CRU143" s="323"/>
      <c r="CRV143" s="323"/>
      <c r="CRW143" s="323"/>
      <c r="CRX143" s="323"/>
      <c r="CRY143" s="323"/>
      <c r="CRZ143" s="323"/>
      <c r="CSA143" s="323"/>
      <c r="CSB143" s="323"/>
      <c r="CSC143" s="323"/>
      <c r="CSD143" s="323"/>
      <c r="CSE143" s="323"/>
      <c r="CSF143" s="323"/>
      <c r="CSG143" s="323"/>
      <c r="CSH143" s="323"/>
      <c r="CSI143" s="323"/>
      <c r="CSJ143" s="323"/>
      <c r="CSK143" s="323"/>
      <c r="CSL143" s="323"/>
      <c r="CSM143" s="323"/>
      <c r="CSN143" s="323"/>
      <c r="CSO143" s="323"/>
      <c r="CSP143" s="323"/>
      <c r="CSQ143" s="323"/>
      <c r="CSR143" s="323"/>
      <c r="CSS143" s="323"/>
      <c r="CST143" s="323"/>
      <c r="CSU143" s="323"/>
      <c r="CSV143" s="323"/>
      <c r="CSW143" s="323"/>
      <c r="CSX143" s="323"/>
      <c r="CSY143" s="323"/>
      <c r="CSZ143" s="323"/>
      <c r="CTA143" s="323"/>
      <c r="CTB143" s="323"/>
      <c r="CTC143" s="323"/>
      <c r="CTD143" s="323"/>
      <c r="CTE143" s="323"/>
      <c r="CTF143" s="323"/>
      <c r="CTG143" s="323"/>
      <c r="CTH143" s="323"/>
      <c r="CTI143" s="323"/>
      <c r="CTJ143" s="323"/>
      <c r="CTK143" s="323"/>
      <c r="CTL143" s="323"/>
      <c r="CTM143" s="323"/>
      <c r="CTN143" s="323"/>
      <c r="CTO143" s="323"/>
      <c r="CTP143" s="323"/>
      <c r="CTQ143" s="323"/>
      <c r="CTR143" s="323"/>
      <c r="CTS143" s="323"/>
      <c r="CTT143" s="323"/>
      <c r="CTU143" s="323"/>
      <c r="CTV143" s="323"/>
      <c r="CTW143" s="323"/>
      <c r="CTX143" s="323"/>
      <c r="CTY143" s="323"/>
      <c r="CTZ143" s="323"/>
      <c r="CUA143" s="323"/>
      <c r="CUB143" s="323"/>
      <c r="CUC143" s="323"/>
      <c r="CUD143" s="323"/>
      <c r="CUE143" s="323"/>
      <c r="CUF143" s="323"/>
      <c r="CUG143" s="323"/>
      <c r="CUH143" s="323"/>
      <c r="CUI143" s="323"/>
      <c r="CUJ143" s="323"/>
      <c r="CUK143" s="323"/>
      <c r="CUL143" s="323"/>
      <c r="CUM143" s="323"/>
      <c r="CUN143" s="323"/>
      <c r="CUO143" s="323"/>
      <c r="CUP143" s="323"/>
      <c r="CUQ143" s="323"/>
      <c r="CUR143" s="323"/>
      <c r="CUS143" s="323"/>
      <c r="CUT143" s="323"/>
      <c r="CUU143" s="323"/>
      <c r="CUV143" s="323"/>
      <c r="CUW143" s="323"/>
      <c r="CUX143" s="323"/>
      <c r="CUY143" s="323"/>
      <c r="CUZ143" s="323"/>
      <c r="CVA143" s="323"/>
      <c r="CVB143" s="323"/>
      <c r="CVC143" s="323"/>
      <c r="CVD143" s="323"/>
      <c r="CVE143" s="323"/>
      <c r="CVF143" s="323"/>
      <c r="CVG143" s="323"/>
      <c r="CVH143" s="323"/>
      <c r="CVI143" s="323"/>
      <c r="CVJ143" s="323"/>
      <c r="CVK143" s="323"/>
      <c r="CVL143" s="323"/>
      <c r="CVM143" s="323"/>
      <c r="CVN143" s="323"/>
      <c r="CVO143" s="323"/>
      <c r="CVP143" s="323"/>
      <c r="CVQ143" s="323"/>
      <c r="CVR143" s="323"/>
      <c r="CVS143" s="323"/>
      <c r="CVT143" s="323"/>
      <c r="CVU143" s="323"/>
      <c r="CVV143" s="323"/>
      <c r="CVW143" s="323"/>
      <c r="CVX143" s="323"/>
      <c r="CVY143" s="323"/>
      <c r="CVZ143" s="323"/>
      <c r="CWA143" s="323"/>
      <c r="CWB143" s="323"/>
      <c r="CWC143" s="323"/>
      <c r="CWD143" s="323"/>
      <c r="CWE143" s="323"/>
      <c r="CWF143" s="323"/>
      <c r="CWG143" s="323"/>
      <c r="CWH143" s="323"/>
      <c r="CWI143" s="323"/>
      <c r="CWJ143" s="323"/>
      <c r="CWK143" s="323"/>
      <c r="CWL143" s="323"/>
      <c r="CWM143" s="323"/>
      <c r="CWN143" s="323"/>
      <c r="CWO143" s="323"/>
      <c r="CWP143" s="323"/>
      <c r="CWQ143" s="323"/>
      <c r="CWR143" s="323"/>
      <c r="CWS143" s="323"/>
      <c r="CWT143" s="323"/>
      <c r="CWU143" s="323"/>
      <c r="CWV143" s="323"/>
      <c r="CWW143" s="323"/>
      <c r="CWX143" s="323"/>
      <c r="CWY143" s="323"/>
      <c r="CWZ143" s="323"/>
      <c r="CXA143" s="323"/>
      <c r="CXB143" s="323"/>
      <c r="CXC143" s="323"/>
      <c r="CXD143" s="323"/>
      <c r="CXE143" s="323"/>
      <c r="CXF143" s="323"/>
      <c r="CXG143" s="323"/>
      <c r="CXH143" s="323"/>
      <c r="CXI143" s="323"/>
      <c r="CXJ143" s="323"/>
      <c r="CXK143" s="323"/>
      <c r="CXL143" s="323"/>
      <c r="CXM143" s="323"/>
      <c r="CXN143" s="323"/>
      <c r="CXO143" s="323"/>
      <c r="CXP143" s="323"/>
      <c r="CXQ143" s="323"/>
      <c r="CXR143" s="323"/>
      <c r="CXS143" s="323"/>
      <c r="CXT143" s="323"/>
      <c r="CXU143" s="323"/>
      <c r="CXV143" s="323"/>
      <c r="CXW143" s="323"/>
      <c r="CXX143" s="323"/>
      <c r="CXY143" s="323"/>
      <c r="CXZ143" s="323"/>
      <c r="CYA143" s="323"/>
      <c r="CYB143" s="323"/>
      <c r="CYC143" s="323"/>
      <c r="CYD143" s="323"/>
      <c r="CYE143" s="323"/>
      <c r="CYF143" s="323"/>
      <c r="CYG143" s="323"/>
      <c r="CYH143" s="323"/>
      <c r="CYI143" s="323"/>
      <c r="CYJ143" s="323"/>
      <c r="CYK143" s="323"/>
      <c r="CYL143" s="323"/>
      <c r="CYM143" s="323"/>
      <c r="CYN143" s="323"/>
      <c r="CYO143" s="323"/>
      <c r="CYP143" s="323"/>
      <c r="CYQ143" s="323"/>
      <c r="CYR143" s="323"/>
      <c r="CYS143" s="323"/>
      <c r="CYT143" s="323"/>
      <c r="CYU143" s="323"/>
      <c r="CYV143" s="323"/>
      <c r="CYW143" s="323"/>
      <c r="CYX143" s="323"/>
      <c r="CYY143" s="323"/>
      <c r="CYZ143" s="323"/>
      <c r="CZA143" s="323"/>
      <c r="CZB143" s="323"/>
      <c r="CZC143" s="323"/>
      <c r="CZD143" s="323"/>
      <c r="CZE143" s="323"/>
      <c r="CZF143" s="323"/>
      <c r="CZG143" s="323"/>
      <c r="CZH143" s="323"/>
      <c r="CZI143" s="323"/>
      <c r="CZJ143" s="323"/>
      <c r="CZK143" s="323"/>
      <c r="CZL143" s="323"/>
      <c r="CZM143" s="323"/>
      <c r="CZN143" s="323"/>
      <c r="CZO143" s="323"/>
      <c r="CZP143" s="323"/>
      <c r="CZQ143" s="323"/>
      <c r="CZR143" s="323"/>
      <c r="CZS143" s="323"/>
      <c r="CZT143" s="323"/>
      <c r="CZU143" s="323"/>
      <c r="CZV143" s="323"/>
      <c r="CZW143" s="323"/>
      <c r="CZX143" s="323"/>
      <c r="CZY143" s="323"/>
      <c r="CZZ143" s="323"/>
      <c r="DAA143" s="323"/>
      <c r="DAB143" s="323"/>
      <c r="DAC143" s="323"/>
      <c r="DAD143" s="323"/>
      <c r="DAE143" s="323"/>
      <c r="DAF143" s="323"/>
      <c r="DAG143" s="323"/>
      <c r="DAH143" s="323"/>
      <c r="DAI143" s="323"/>
      <c r="DAJ143" s="323"/>
      <c r="DAK143" s="323"/>
      <c r="DAL143" s="323"/>
      <c r="DAM143" s="323"/>
      <c r="DAN143" s="323"/>
      <c r="DAO143" s="323"/>
      <c r="DAP143" s="323"/>
      <c r="DAQ143" s="323"/>
      <c r="DAR143" s="323"/>
      <c r="DAS143" s="323"/>
      <c r="DAT143" s="323"/>
      <c r="DAU143" s="323"/>
      <c r="DAV143" s="323"/>
      <c r="DAW143" s="323"/>
      <c r="DAX143" s="323"/>
      <c r="DAY143" s="323"/>
      <c r="DAZ143" s="323"/>
      <c r="DBA143" s="323"/>
      <c r="DBB143" s="323"/>
      <c r="DBC143" s="323"/>
      <c r="DBD143" s="323"/>
      <c r="DBE143" s="323"/>
      <c r="DBF143" s="323"/>
      <c r="DBG143" s="323"/>
      <c r="DBH143" s="323"/>
      <c r="DBI143" s="323"/>
      <c r="DBJ143" s="323"/>
      <c r="DBK143" s="323"/>
      <c r="DBL143" s="323"/>
      <c r="DBM143" s="323"/>
      <c r="DBN143" s="323"/>
      <c r="DBO143" s="323"/>
      <c r="DBP143" s="323"/>
      <c r="DBQ143" s="323"/>
      <c r="DBR143" s="323"/>
      <c r="DBS143" s="323"/>
      <c r="DBT143" s="323"/>
      <c r="DBU143" s="323"/>
      <c r="DBV143" s="323"/>
      <c r="DBW143" s="323"/>
      <c r="DBX143" s="323"/>
      <c r="DBY143" s="323"/>
      <c r="DBZ143" s="323"/>
      <c r="DCA143" s="323"/>
      <c r="DCB143" s="323"/>
      <c r="DCC143" s="323"/>
      <c r="DCD143" s="323"/>
      <c r="DCE143" s="323"/>
      <c r="DCF143" s="323"/>
      <c r="DCG143" s="323"/>
      <c r="DCH143" s="323"/>
      <c r="DCI143" s="323"/>
      <c r="DCJ143" s="323"/>
      <c r="DCK143" s="323"/>
      <c r="DCL143" s="323"/>
      <c r="DCM143" s="323"/>
      <c r="DCN143" s="323"/>
      <c r="DCO143" s="323"/>
      <c r="DCP143" s="323"/>
      <c r="DCQ143" s="323"/>
      <c r="DCR143" s="323"/>
      <c r="DCS143" s="323"/>
      <c r="DCT143" s="323"/>
      <c r="DCU143" s="323"/>
      <c r="DCV143" s="323"/>
      <c r="DCW143" s="323"/>
      <c r="DCX143" s="323"/>
      <c r="DCY143" s="323"/>
      <c r="DCZ143" s="323"/>
      <c r="DDA143" s="323"/>
      <c r="DDB143" s="323"/>
      <c r="DDC143" s="323"/>
      <c r="DDD143" s="323"/>
      <c r="DDE143" s="323"/>
      <c r="DDF143" s="323"/>
      <c r="DDG143" s="323"/>
      <c r="DDH143" s="323"/>
      <c r="DDI143" s="323"/>
      <c r="DDJ143" s="323"/>
      <c r="DDK143" s="323"/>
      <c r="DDL143" s="323"/>
      <c r="DDM143" s="323"/>
      <c r="DDN143" s="323"/>
      <c r="DDO143" s="323"/>
      <c r="DDP143" s="323"/>
      <c r="DDQ143" s="323"/>
      <c r="DDR143" s="323"/>
      <c r="DDS143" s="323"/>
      <c r="DDT143" s="323"/>
      <c r="DDU143" s="323"/>
      <c r="DDV143" s="323"/>
      <c r="DDW143" s="323"/>
      <c r="DDX143" s="323"/>
      <c r="DDY143" s="323"/>
      <c r="DDZ143" s="323"/>
      <c r="DEA143" s="323"/>
      <c r="DEB143" s="323"/>
      <c r="DEC143" s="323"/>
      <c r="DED143" s="323"/>
      <c r="DEE143" s="323"/>
      <c r="DEF143" s="323"/>
      <c r="DEG143" s="323"/>
      <c r="DEH143" s="323"/>
      <c r="DEI143" s="323"/>
      <c r="DEJ143" s="323"/>
      <c r="DEK143" s="323"/>
      <c r="DEL143" s="323"/>
      <c r="DEM143" s="323"/>
      <c r="DEN143" s="323"/>
      <c r="DEO143" s="323"/>
      <c r="DEP143" s="323"/>
      <c r="DEQ143" s="323"/>
      <c r="DER143" s="323"/>
      <c r="DES143" s="323"/>
      <c r="DET143" s="323"/>
      <c r="DEU143" s="323"/>
      <c r="DEV143" s="323"/>
      <c r="DEW143" s="323"/>
      <c r="DEX143" s="323"/>
      <c r="DEY143" s="323"/>
      <c r="DEZ143" s="323"/>
      <c r="DFA143" s="323"/>
      <c r="DFB143" s="323"/>
      <c r="DFC143" s="323"/>
      <c r="DFD143" s="323"/>
      <c r="DFE143" s="323"/>
      <c r="DFF143" s="323"/>
      <c r="DFG143" s="323"/>
      <c r="DFH143" s="323"/>
      <c r="DFI143" s="323"/>
      <c r="DFJ143" s="323"/>
      <c r="DFK143" s="323"/>
      <c r="DFL143" s="323"/>
      <c r="DFM143" s="323"/>
      <c r="DFN143" s="323"/>
      <c r="DFO143" s="323"/>
      <c r="DFP143" s="323"/>
      <c r="DFQ143" s="323"/>
      <c r="DFR143" s="323"/>
      <c r="DFS143" s="323"/>
      <c r="DFT143" s="323"/>
      <c r="DFU143" s="323"/>
      <c r="DFV143" s="323"/>
      <c r="DFW143" s="323"/>
      <c r="DFX143" s="323"/>
      <c r="DFY143" s="323"/>
      <c r="DFZ143" s="323"/>
      <c r="DGA143" s="323"/>
      <c r="DGB143" s="323"/>
      <c r="DGC143" s="323"/>
      <c r="DGD143" s="323"/>
      <c r="DGE143" s="323"/>
      <c r="DGF143" s="323"/>
      <c r="DGG143" s="323"/>
      <c r="DGH143" s="323"/>
      <c r="DGI143" s="323"/>
      <c r="DGJ143" s="323"/>
      <c r="DGK143" s="323"/>
      <c r="DGL143" s="323"/>
      <c r="DGM143" s="323"/>
      <c r="DGN143" s="323"/>
      <c r="DGO143" s="323"/>
      <c r="DGP143" s="323"/>
      <c r="DGQ143" s="323"/>
      <c r="DGR143" s="323"/>
      <c r="DGS143" s="323"/>
      <c r="DGT143" s="323"/>
      <c r="DGU143" s="323"/>
      <c r="DGV143" s="323"/>
      <c r="DGW143" s="323"/>
      <c r="DGX143" s="323"/>
      <c r="DGY143" s="323"/>
      <c r="DGZ143" s="323"/>
      <c r="DHA143" s="323"/>
      <c r="DHB143" s="323"/>
      <c r="DHC143" s="323"/>
      <c r="DHD143" s="323"/>
      <c r="DHE143" s="323"/>
      <c r="DHF143" s="323"/>
      <c r="DHG143" s="323"/>
      <c r="DHH143" s="323"/>
      <c r="DHI143" s="323"/>
      <c r="DHJ143" s="323"/>
      <c r="DHK143" s="323"/>
      <c r="DHL143" s="323"/>
      <c r="DHM143" s="323"/>
      <c r="DHN143" s="323"/>
      <c r="DHO143" s="323"/>
      <c r="DHP143" s="323"/>
      <c r="DHQ143" s="323"/>
      <c r="DHR143" s="323"/>
      <c r="DHS143" s="323"/>
      <c r="DHT143" s="323"/>
      <c r="DHU143" s="323"/>
      <c r="DHV143" s="323"/>
      <c r="DHW143" s="323"/>
      <c r="DHX143" s="323"/>
      <c r="DHY143" s="323"/>
      <c r="DHZ143" s="323"/>
      <c r="DIA143" s="323"/>
      <c r="DIB143" s="323"/>
      <c r="DIC143" s="323"/>
      <c r="DID143" s="323"/>
      <c r="DIE143" s="323"/>
      <c r="DIF143" s="323"/>
      <c r="DIG143" s="323"/>
      <c r="DIH143" s="323"/>
      <c r="DII143" s="323"/>
      <c r="DIJ143" s="323"/>
      <c r="DIK143" s="323"/>
      <c r="DIL143" s="323"/>
      <c r="DIM143" s="323"/>
      <c r="DIN143" s="323"/>
      <c r="DIO143" s="323"/>
      <c r="DIP143" s="323"/>
      <c r="DIQ143" s="323"/>
      <c r="DIR143" s="323"/>
      <c r="DIS143" s="323"/>
      <c r="DIT143" s="323"/>
      <c r="DIU143" s="323"/>
      <c r="DIV143" s="323"/>
      <c r="DIW143" s="323"/>
      <c r="DIX143" s="323"/>
      <c r="DIY143" s="323"/>
      <c r="DIZ143" s="323"/>
      <c r="DJA143" s="323"/>
      <c r="DJB143" s="323"/>
      <c r="DJC143" s="323"/>
      <c r="DJD143" s="323"/>
      <c r="DJE143" s="323"/>
      <c r="DJF143" s="323"/>
      <c r="DJG143" s="323"/>
      <c r="DJH143" s="323"/>
      <c r="DJI143" s="323"/>
      <c r="DJJ143" s="323"/>
      <c r="DJK143" s="323"/>
      <c r="DJL143" s="323"/>
      <c r="DJM143" s="323"/>
      <c r="DJN143" s="323"/>
      <c r="DJO143" s="323"/>
      <c r="DJP143" s="323"/>
      <c r="DJQ143" s="323"/>
      <c r="DJR143" s="323"/>
      <c r="DJS143" s="323"/>
      <c r="DJT143" s="323"/>
      <c r="DJU143" s="323"/>
      <c r="DJV143" s="323"/>
      <c r="DJW143" s="323"/>
      <c r="DJX143" s="323"/>
      <c r="DJY143" s="323"/>
      <c r="DJZ143" s="323"/>
      <c r="DKA143" s="323"/>
      <c r="DKB143" s="323"/>
      <c r="DKC143" s="323"/>
      <c r="DKD143" s="323"/>
      <c r="DKE143" s="323"/>
      <c r="DKF143" s="323"/>
      <c r="DKG143" s="323"/>
      <c r="DKH143" s="323"/>
      <c r="DKI143" s="323"/>
      <c r="DKJ143" s="323"/>
      <c r="DKK143" s="323"/>
      <c r="DKL143" s="323"/>
      <c r="DKM143" s="323"/>
      <c r="DKN143" s="323"/>
      <c r="DKO143" s="323"/>
      <c r="DKP143" s="323"/>
      <c r="DKQ143" s="323"/>
      <c r="DKR143" s="323"/>
      <c r="DKS143" s="323"/>
      <c r="DKT143" s="323"/>
      <c r="DKU143" s="323"/>
      <c r="DKV143" s="323"/>
      <c r="DKW143" s="323"/>
      <c r="DKX143" s="323"/>
      <c r="DKY143" s="323"/>
      <c r="DKZ143" s="323"/>
      <c r="DLA143" s="323"/>
      <c r="DLB143" s="323"/>
      <c r="DLC143" s="323"/>
      <c r="DLD143" s="323"/>
      <c r="DLE143" s="323"/>
      <c r="DLF143" s="323"/>
      <c r="DLG143" s="323"/>
      <c r="DLH143" s="323"/>
      <c r="DLI143" s="323"/>
      <c r="DLJ143" s="323"/>
      <c r="DLK143" s="323"/>
      <c r="DLL143" s="323"/>
      <c r="DLM143" s="323"/>
      <c r="DLN143" s="323"/>
      <c r="DLO143" s="323"/>
      <c r="DLP143" s="323"/>
      <c r="DLQ143" s="323"/>
      <c r="DLR143" s="323"/>
      <c r="DLS143" s="323"/>
      <c r="DLT143" s="323"/>
      <c r="DLU143" s="323"/>
      <c r="DLV143" s="323"/>
      <c r="DLW143" s="323"/>
      <c r="DLX143" s="323"/>
      <c r="DLY143" s="323"/>
      <c r="DLZ143" s="323"/>
      <c r="DMA143" s="323"/>
      <c r="DMB143" s="323"/>
      <c r="DMC143" s="323"/>
      <c r="DMD143" s="323"/>
      <c r="DME143" s="323"/>
      <c r="DMF143" s="323"/>
      <c r="DMG143" s="323"/>
      <c r="DMH143" s="323"/>
      <c r="DMI143" s="323"/>
      <c r="DMJ143" s="323"/>
      <c r="DMK143" s="323"/>
      <c r="DML143" s="323"/>
      <c r="DMM143" s="323"/>
      <c r="DMN143" s="323"/>
      <c r="DMO143" s="323"/>
      <c r="DMP143" s="323"/>
      <c r="DMQ143" s="323"/>
      <c r="DMR143" s="323"/>
      <c r="DMS143" s="323"/>
      <c r="DMT143" s="323"/>
      <c r="DMU143" s="323"/>
      <c r="DMV143" s="323"/>
      <c r="DMW143" s="323"/>
      <c r="DMX143" s="323"/>
      <c r="DMY143" s="323"/>
      <c r="DMZ143" s="323"/>
      <c r="DNA143" s="323"/>
      <c r="DNB143" s="323"/>
      <c r="DNC143" s="323"/>
      <c r="DND143" s="323"/>
      <c r="DNE143" s="323"/>
      <c r="DNF143" s="323"/>
      <c r="DNG143" s="323"/>
      <c r="DNH143" s="323"/>
      <c r="DNI143" s="323"/>
      <c r="DNJ143" s="323"/>
      <c r="DNK143" s="323"/>
      <c r="DNL143" s="323"/>
      <c r="DNM143" s="323"/>
      <c r="DNN143" s="323"/>
      <c r="DNO143" s="323"/>
      <c r="DNP143" s="323"/>
      <c r="DNQ143" s="323"/>
      <c r="DNR143" s="323"/>
      <c r="DNS143" s="323"/>
      <c r="DNT143" s="323"/>
      <c r="DNU143" s="323"/>
      <c r="DNV143" s="323"/>
      <c r="DNW143" s="323"/>
      <c r="DNX143" s="323"/>
      <c r="DNY143" s="323"/>
      <c r="DNZ143" s="323"/>
      <c r="DOA143" s="323"/>
      <c r="DOB143" s="323"/>
      <c r="DOC143" s="323"/>
      <c r="DOD143" s="323"/>
      <c r="DOE143" s="323"/>
      <c r="DOF143" s="323"/>
      <c r="DOG143" s="323"/>
      <c r="DOH143" s="323"/>
      <c r="DOI143" s="323"/>
      <c r="DOJ143" s="323"/>
      <c r="DOK143" s="323"/>
      <c r="DOL143" s="323"/>
      <c r="DOM143" s="323"/>
      <c r="DON143" s="323"/>
      <c r="DOO143" s="323"/>
      <c r="DOP143" s="323"/>
      <c r="DOQ143" s="323"/>
      <c r="DOR143" s="323"/>
      <c r="DOS143" s="323"/>
      <c r="DOT143" s="323"/>
      <c r="DOU143" s="323"/>
      <c r="DOV143" s="323"/>
      <c r="DOW143" s="323"/>
      <c r="DOX143" s="323"/>
      <c r="DOY143" s="323"/>
      <c r="DOZ143" s="323"/>
      <c r="DPA143" s="323"/>
      <c r="DPB143" s="323"/>
      <c r="DPC143" s="323"/>
      <c r="DPD143" s="323"/>
      <c r="DPE143" s="323"/>
      <c r="DPF143" s="323"/>
      <c r="DPG143" s="323"/>
      <c r="DPH143" s="323"/>
      <c r="DPI143" s="323"/>
      <c r="DPJ143" s="323"/>
      <c r="DPK143" s="323"/>
      <c r="DPL143" s="323"/>
      <c r="DPM143" s="323"/>
      <c r="DPN143" s="323"/>
      <c r="DPO143" s="323"/>
      <c r="DPP143" s="323"/>
      <c r="DPQ143" s="323"/>
      <c r="DPR143" s="323"/>
      <c r="DPS143" s="323"/>
      <c r="DPT143" s="323"/>
      <c r="DPU143" s="323"/>
      <c r="DPV143" s="323"/>
      <c r="DPW143" s="323"/>
      <c r="DPX143" s="323"/>
      <c r="DPY143" s="323"/>
      <c r="DPZ143" s="323"/>
      <c r="DQA143" s="323"/>
      <c r="DQB143" s="323"/>
      <c r="DQC143" s="323"/>
      <c r="DQD143" s="323"/>
      <c r="DQE143" s="323"/>
      <c r="DQF143" s="323"/>
      <c r="DQG143" s="323"/>
      <c r="DQH143" s="323"/>
      <c r="DQI143" s="323"/>
      <c r="DQJ143" s="323"/>
      <c r="DQK143" s="323"/>
      <c r="DQL143" s="323"/>
      <c r="DQM143" s="323"/>
      <c r="DQN143" s="323"/>
      <c r="DQO143" s="323"/>
      <c r="DQP143" s="323"/>
      <c r="DQQ143" s="323"/>
      <c r="DQR143" s="323"/>
      <c r="DQS143" s="323"/>
      <c r="DQT143" s="323"/>
      <c r="DQU143" s="323"/>
      <c r="DQV143" s="323"/>
      <c r="DQW143" s="323"/>
      <c r="DQX143" s="323"/>
      <c r="DQY143" s="323"/>
      <c r="DQZ143" s="323"/>
      <c r="DRA143" s="323"/>
      <c r="DRB143" s="323"/>
      <c r="DRC143" s="323"/>
      <c r="DRD143" s="323"/>
      <c r="DRE143" s="323"/>
      <c r="DRF143" s="323"/>
      <c r="DRG143" s="323"/>
      <c r="DRH143" s="323"/>
      <c r="DRI143" s="323"/>
      <c r="DRJ143" s="323"/>
      <c r="DRK143" s="323"/>
      <c r="DRL143" s="323"/>
      <c r="DRM143" s="323"/>
      <c r="DRN143" s="323"/>
      <c r="DRO143" s="323"/>
      <c r="DRP143" s="323"/>
      <c r="DRQ143" s="323"/>
      <c r="DRR143" s="323"/>
      <c r="DRS143" s="323"/>
      <c r="DRT143" s="323"/>
      <c r="DRU143" s="323"/>
      <c r="DRV143" s="323"/>
      <c r="DRW143" s="323"/>
      <c r="DRX143" s="323"/>
      <c r="DRY143" s="323"/>
      <c r="DRZ143" s="323"/>
      <c r="DSA143" s="323"/>
      <c r="DSB143" s="323"/>
      <c r="DSC143" s="323"/>
      <c r="DSD143" s="323"/>
      <c r="DSE143" s="323"/>
      <c r="DSF143" s="323"/>
      <c r="DSG143" s="323"/>
      <c r="DSH143" s="323"/>
      <c r="DSI143" s="323"/>
      <c r="DSJ143" s="323"/>
      <c r="DSK143" s="323"/>
      <c r="DSL143" s="323"/>
      <c r="DSM143" s="323"/>
      <c r="DSN143" s="323"/>
      <c r="DSO143" s="323"/>
      <c r="DSP143" s="323"/>
      <c r="DSQ143" s="323"/>
      <c r="DSR143" s="323"/>
      <c r="DSS143" s="323"/>
      <c r="DST143" s="323"/>
      <c r="DSU143" s="323"/>
      <c r="DSV143" s="323"/>
      <c r="DSW143" s="323"/>
      <c r="DSX143" s="323"/>
      <c r="DSY143" s="323"/>
      <c r="DSZ143" s="323"/>
      <c r="DTA143" s="323"/>
      <c r="DTB143" s="323"/>
      <c r="DTC143" s="323"/>
      <c r="DTD143" s="323"/>
      <c r="DTE143" s="323"/>
      <c r="DTF143" s="323"/>
      <c r="DTG143" s="323"/>
      <c r="DTH143" s="323"/>
      <c r="DTI143" s="323"/>
      <c r="DTJ143" s="323"/>
      <c r="DTK143" s="323"/>
      <c r="DTL143" s="323"/>
      <c r="DTM143" s="323"/>
      <c r="DTN143" s="323"/>
      <c r="DTO143" s="323"/>
      <c r="DTP143" s="323"/>
      <c r="DTQ143" s="323"/>
      <c r="DTR143" s="323"/>
      <c r="DTS143" s="323"/>
      <c r="DTT143" s="323"/>
      <c r="DTU143" s="323"/>
      <c r="DTV143" s="323"/>
      <c r="DTW143" s="323"/>
      <c r="DTX143" s="323"/>
      <c r="DTY143" s="323"/>
      <c r="DTZ143" s="323"/>
      <c r="DUA143" s="323"/>
      <c r="DUB143" s="323"/>
      <c r="DUC143" s="323"/>
      <c r="DUD143" s="323"/>
      <c r="DUE143" s="323"/>
      <c r="DUF143" s="323"/>
      <c r="DUG143" s="323"/>
      <c r="DUH143" s="323"/>
      <c r="DUI143" s="323"/>
      <c r="DUJ143" s="323"/>
      <c r="DUK143" s="323"/>
      <c r="DUL143" s="323"/>
      <c r="DUM143" s="323"/>
      <c r="DUN143" s="323"/>
      <c r="DUO143" s="323"/>
      <c r="DUP143" s="323"/>
      <c r="DUQ143" s="323"/>
      <c r="DUR143" s="323"/>
      <c r="DUS143" s="323"/>
      <c r="DUT143" s="323"/>
      <c r="DUU143" s="323"/>
      <c r="DUV143" s="323"/>
      <c r="DUW143" s="323"/>
      <c r="DUX143" s="323"/>
      <c r="DUY143" s="323"/>
      <c r="DUZ143" s="323"/>
      <c r="DVA143" s="323"/>
      <c r="DVB143" s="323"/>
      <c r="DVC143" s="323"/>
      <c r="DVD143" s="323"/>
      <c r="DVE143" s="323"/>
      <c r="DVF143" s="323"/>
      <c r="DVG143" s="323"/>
      <c r="DVH143" s="323"/>
      <c r="DVI143" s="323"/>
      <c r="DVJ143" s="323"/>
      <c r="DVK143" s="323"/>
      <c r="DVL143" s="323"/>
      <c r="DVM143" s="323"/>
      <c r="DVN143" s="323"/>
      <c r="DVO143" s="323"/>
      <c r="DVP143" s="323"/>
      <c r="DVQ143" s="323"/>
      <c r="DVR143" s="323"/>
      <c r="DVS143" s="323"/>
      <c r="DVT143" s="323"/>
      <c r="DVU143" s="323"/>
      <c r="DVV143" s="323"/>
      <c r="DVW143" s="323"/>
      <c r="DVX143" s="323"/>
      <c r="DVY143" s="323"/>
      <c r="DVZ143" s="323"/>
      <c r="DWA143" s="323"/>
      <c r="DWB143" s="323"/>
      <c r="DWC143" s="323"/>
      <c r="DWD143" s="323"/>
      <c r="DWE143" s="323"/>
      <c r="DWF143" s="323"/>
      <c r="DWG143" s="323"/>
      <c r="DWH143" s="323"/>
      <c r="DWI143" s="323"/>
      <c r="DWJ143" s="323"/>
      <c r="DWK143" s="323"/>
      <c r="DWL143" s="323"/>
      <c r="DWM143" s="323"/>
      <c r="DWN143" s="323"/>
      <c r="DWO143" s="323"/>
      <c r="DWP143" s="323"/>
      <c r="DWQ143" s="323"/>
      <c r="DWR143" s="323"/>
      <c r="DWS143" s="323"/>
      <c r="DWT143" s="323"/>
      <c r="DWU143" s="323"/>
      <c r="DWV143" s="323"/>
      <c r="DWW143" s="323"/>
      <c r="DWX143" s="323"/>
      <c r="DWY143" s="323"/>
      <c r="DWZ143" s="323"/>
      <c r="DXA143" s="323"/>
      <c r="DXB143" s="323"/>
      <c r="DXC143" s="323"/>
      <c r="DXD143" s="323"/>
      <c r="DXE143" s="323"/>
      <c r="DXF143" s="323"/>
      <c r="DXG143" s="323"/>
      <c r="DXH143" s="323"/>
      <c r="DXI143" s="323"/>
      <c r="DXJ143" s="323"/>
      <c r="DXK143" s="323"/>
      <c r="DXL143" s="323"/>
      <c r="DXM143" s="323"/>
      <c r="DXN143" s="323"/>
      <c r="DXO143" s="323"/>
      <c r="DXP143" s="323"/>
      <c r="DXQ143" s="323"/>
      <c r="DXR143" s="323"/>
      <c r="DXS143" s="323"/>
      <c r="DXT143" s="323"/>
      <c r="DXU143" s="323"/>
      <c r="DXV143" s="323"/>
      <c r="DXW143" s="323"/>
      <c r="DXX143" s="323"/>
      <c r="DXY143" s="323"/>
      <c r="DXZ143" s="323"/>
      <c r="DYA143" s="323"/>
      <c r="DYB143" s="323"/>
      <c r="DYC143" s="323"/>
      <c r="DYD143" s="323"/>
      <c r="DYE143" s="323"/>
      <c r="DYF143" s="323"/>
      <c r="DYG143" s="323"/>
      <c r="DYH143" s="323"/>
      <c r="DYI143" s="323"/>
      <c r="DYJ143" s="323"/>
      <c r="DYK143" s="323"/>
      <c r="DYL143" s="323"/>
      <c r="DYM143" s="323"/>
      <c r="DYN143" s="323"/>
      <c r="DYO143" s="323"/>
      <c r="DYP143" s="323"/>
      <c r="DYQ143" s="323"/>
      <c r="DYR143" s="323"/>
      <c r="DYS143" s="323"/>
      <c r="DYT143" s="323"/>
      <c r="DYU143" s="323"/>
      <c r="DYV143" s="323"/>
      <c r="DYW143" s="323"/>
      <c r="DYX143" s="323"/>
      <c r="DYY143" s="323"/>
      <c r="DYZ143" s="323"/>
      <c r="DZA143" s="323"/>
      <c r="DZB143" s="323"/>
      <c r="DZC143" s="323"/>
      <c r="DZD143" s="323"/>
      <c r="DZE143" s="323"/>
      <c r="DZF143" s="323"/>
      <c r="DZG143" s="323"/>
      <c r="DZH143" s="323"/>
      <c r="DZI143" s="323"/>
      <c r="DZJ143" s="323"/>
      <c r="DZK143" s="323"/>
      <c r="DZL143" s="323"/>
      <c r="DZM143" s="323"/>
      <c r="DZN143" s="323"/>
      <c r="DZO143" s="323"/>
      <c r="DZP143" s="323"/>
      <c r="DZQ143" s="323"/>
      <c r="DZR143" s="323"/>
      <c r="DZS143" s="323"/>
      <c r="DZT143" s="323"/>
      <c r="DZU143" s="323"/>
      <c r="DZV143" s="323"/>
      <c r="DZW143" s="323"/>
      <c r="DZX143" s="323"/>
      <c r="DZY143" s="323"/>
      <c r="DZZ143" s="323"/>
      <c r="EAA143" s="323"/>
      <c r="EAB143" s="323"/>
      <c r="EAC143" s="323"/>
      <c r="EAD143" s="323"/>
      <c r="EAE143" s="323"/>
      <c r="EAF143" s="323"/>
      <c r="EAG143" s="323"/>
      <c r="EAH143" s="323"/>
      <c r="EAI143" s="323"/>
      <c r="EAJ143" s="323"/>
      <c r="EAK143" s="323"/>
      <c r="EAL143" s="323"/>
      <c r="EAM143" s="323"/>
      <c r="EAN143" s="323"/>
      <c r="EAO143" s="323"/>
      <c r="EAP143" s="323"/>
      <c r="EAQ143" s="323"/>
      <c r="EAR143" s="323"/>
      <c r="EAS143" s="323"/>
      <c r="EAT143" s="323"/>
      <c r="EAU143" s="323"/>
      <c r="EAV143" s="323"/>
      <c r="EAW143" s="323"/>
      <c r="EAX143" s="323"/>
      <c r="EAY143" s="323"/>
      <c r="EAZ143" s="323"/>
      <c r="EBA143" s="323"/>
      <c r="EBB143" s="323"/>
      <c r="EBC143" s="323"/>
      <c r="EBD143" s="323"/>
      <c r="EBE143" s="323"/>
      <c r="EBF143" s="323"/>
      <c r="EBG143" s="323"/>
      <c r="EBH143" s="323"/>
      <c r="EBI143" s="323"/>
      <c r="EBJ143" s="323"/>
      <c r="EBK143" s="323"/>
      <c r="EBL143" s="323"/>
      <c r="EBM143" s="323"/>
      <c r="EBN143" s="323"/>
      <c r="EBO143" s="323"/>
      <c r="EBP143" s="323"/>
      <c r="EBQ143" s="323"/>
      <c r="EBR143" s="323"/>
      <c r="EBS143" s="323"/>
      <c r="EBT143" s="323"/>
      <c r="EBU143" s="323"/>
      <c r="EBV143" s="323"/>
      <c r="EBW143" s="323"/>
      <c r="EBX143" s="323"/>
      <c r="EBY143" s="323"/>
      <c r="EBZ143" s="323"/>
      <c r="ECA143" s="323"/>
      <c r="ECB143" s="323"/>
      <c r="ECC143" s="323"/>
      <c r="ECD143" s="323"/>
      <c r="ECE143" s="323"/>
      <c r="ECF143" s="323"/>
      <c r="ECG143" s="323"/>
      <c r="ECH143" s="323"/>
      <c r="ECI143" s="323"/>
      <c r="ECJ143" s="323"/>
      <c r="ECK143" s="323"/>
      <c r="ECL143" s="323"/>
      <c r="ECM143" s="323"/>
      <c r="ECN143" s="323"/>
      <c r="ECO143" s="323"/>
      <c r="ECP143" s="323"/>
      <c r="ECQ143" s="323"/>
      <c r="ECR143" s="323"/>
      <c r="ECS143" s="323"/>
      <c r="ECT143" s="323"/>
      <c r="ECU143" s="323"/>
      <c r="ECV143" s="323"/>
      <c r="ECW143" s="323"/>
      <c r="ECX143" s="323"/>
      <c r="ECY143" s="323"/>
      <c r="ECZ143" s="323"/>
      <c r="EDA143" s="323"/>
      <c r="EDB143" s="323"/>
      <c r="EDC143" s="323"/>
      <c r="EDD143" s="323"/>
      <c r="EDE143" s="323"/>
      <c r="EDF143" s="323"/>
      <c r="EDG143" s="323"/>
      <c r="EDH143" s="323"/>
      <c r="EDI143" s="323"/>
      <c r="EDJ143" s="323"/>
      <c r="EDK143" s="323"/>
      <c r="EDL143" s="323"/>
      <c r="EDM143" s="323"/>
      <c r="EDN143" s="323"/>
      <c r="EDO143" s="323"/>
      <c r="EDP143" s="323"/>
      <c r="EDQ143" s="323"/>
      <c r="EDR143" s="323"/>
      <c r="EDS143" s="323"/>
      <c r="EDT143" s="323"/>
      <c r="EDU143" s="323"/>
      <c r="EDV143" s="323"/>
      <c r="EDW143" s="323"/>
      <c r="EDX143" s="323"/>
      <c r="EDY143" s="323"/>
      <c r="EDZ143" s="323"/>
      <c r="EEA143" s="323"/>
      <c r="EEB143" s="323"/>
      <c r="EEC143" s="323"/>
      <c r="EED143" s="323"/>
      <c r="EEE143" s="323"/>
      <c r="EEF143" s="323"/>
      <c r="EEG143" s="323"/>
      <c r="EEH143" s="323"/>
      <c r="EEI143" s="323"/>
      <c r="EEJ143" s="323"/>
      <c r="EEK143" s="323"/>
      <c r="EEL143" s="323"/>
      <c r="EEM143" s="323"/>
      <c r="EEN143" s="323"/>
      <c r="EEO143" s="323"/>
      <c r="EEP143" s="323"/>
      <c r="EEQ143" s="323"/>
      <c r="EER143" s="323"/>
      <c r="EES143" s="323"/>
      <c r="EET143" s="323"/>
      <c r="EEU143" s="323"/>
      <c r="EEV143" s="323"/>
      <c r="EEW143" s="323"/>
      <c r="EEX143" s="323"/>
      <c r="EEY143" s="323"/>
      <c r="EEZ143" s="323"/>
      <c r="EFA143" s="323"/>
      <c r="EFB143" s="323"/>
      <c r="EFC143" s="323"/>
      <c r="EFD143" s="323"/>
      <c r="EFE143" s="323"/>
      <c r="EFF143" s="323"/>
      <c r="EFG143" s="323"/>
      <c r="EFH143" s="323"/>
      <c r="EFI143" s="323"/>
      <c r="EFJ143" s="323"/>
      <c r="EFK143" s="323"/>
      <c r="EFL143" s="323"/>
      <c r="EFM143" s="323"/>
      <c r="EFN143" s="323"/>
      <c r="EFO143" s="323"/>
      <c r="EFP143" s="323"/>
      <c r="EFQ143" s="323"/>
      <c r="EFR143" s="323"/>
      <c r="EFS143" s="323"/>
      <c r="EFT143" s="323"/>
      <c r="EFU143" s="323"/>
      <c r="EFV143" s="323"/>
      <c r="EFW143" s="323"/>
      <c r="EFX143" s="323"/>
      <c r="EFY143" s="323"/>
      <c r="EFZ143" s="323"/>
      <c r="EGA143" s="323"/>
      <c r="EGB143" s="323"/>
      <c r="EGC143" s="323"/>
      <c r="EGD143" s="323"/>
      <c r="EGE143" s="323"/>
      <c r="EGF143" s="323"/>
      <c r="EGG143" s="323"/>
      <c r="EGH143" s="323"/>
      <c r="EGI143" s="323"/>
      <c r="EGJ143" s="323"/>
      <c r="EGK143" s="323"/>
      <c r="EGL143" s="323"/>
      <c r="EGM143" s="323"/>
      <c r="EGN143" s="323"/>
      <c r="EGO143" s="323"/>
      <c r="EGP143" s="323"/>
      <c r="EGQ143" s="323"/>
      <c r="EGR143" s="323"/>
      <c r="EGS143" s="323"/>
      <c r="EGT143" s="323"/>
      <c r="EGU143" s="323"/>
      <c r="EGV143" s="323"/>
      <c r="EGW143" s="323"/>
      <c r="EGX143" s="323"/>
      <c r="EGY143" s="323"/>
      <c r="EGZ143" s="323"/>
      <c r="EHA143" s="323"/>
      <c r="EHB143" s="323"/>
      <c r="EHC143" s="323"/>
      <c r="EHD143" s="323"/>
      <c r="EHE143" s="323"/>
      <c r="EHF143" s="323"/>
      <c r="EHG143" s="323"/>
      <c r="EHH143" s="323"/>
      <c r="EHI143" s="323"/>
      <c r="EHJ143" s="323"/>
      <c r="EHK143" s="323"/>
      <c r="EHL143" s="323"/>
      <c r="EHM143" s="323"/>
      <c r="EHN143" s="323"/>
      <c r="EHO143" s="323"/>
      <c r="EHP143" s="323"/>
      <c r="EHQ143" s="323"/>
      <c r="EHR143" s="323"/>
      <c r="EHS143" s="323"/>
      <c r="EHT143" s="323"/>
      <c r="EHU143" s="323"/>
      <c r="EHV143" s="323"/>
      <c r="EHW143" s="323"/>
      <c r="EHX143" s="323"/>
      <c r="EHY143" s="323"/>
      <c r="EHZ143" s="323"/>
      <c r="EIA143" s="323"/>
      <c r="EIB143" s="323"/>
      <c r="EIC143" s="323"/>
      <c r="EID143" s="323"/>
      <c r="EIE143" s="323"/>
      <c r="EIF143" s="323"/>
      <c r="EIG143" s="323"/>
      <c r="EIH143" s="323"/>
      <c r="EII143" s="323"/>
      <c r="EIJ143" s="323"/>
      <c r="EIK143" s="323"/>
      <c r="EIL143" s="323"/>
      <c r="EIM143" s="323"/>
      <c r="EIN143" s="323"/>
      <c r="EIO143" s="323"/>
      <c r="EIP143" s="323"/>
      <c r="EIQ143" s="323"/>
      <c r="EIR143" s="323"/>
      <c r="EIS143" s="323"/>
      <c r="EIT143" s="323"/>
      <c r="EIU143" s="323"/>
      <c r="EIV143" s="323"/>
      <c r="EIW143" s="323"/>
      <c r="EIX143" s="323"/>
      <c r="EIY143" s="323"/>
      <c r="EIZ143" s="323"/>
      <c r="EJA143" s="323"/>
      <c r="EJB143" s="323"/>
      <c r="EJC143" s="323"/>
      <c r="EJD143" s="323"/>
      <c r="EJE143" s="323"/>
      <c r="EJF143" s="323"/>
      <c r="EJG143" s="323"/>
      <c r="EJH143" s="323"/>
      <c r="EJI143" s="323"/>
      <c r="EJJ143" s="323"/>
      <c r="EJK143" s="323"/>
      <c r="EJL143" s="323"/>
      <c r="EJM143" s="323"/>
      <c r="EJN143" s="323"/>
      <c r="EJO143" s="323"/>
      <c r="EJP143" s="323"/>
      <c r="EJQ143" s="323"/>
      <c r="EJR143" s="323"/>
      <c r="EJS143" s="323"/>
      <c r="EJT143" s="323"/>
      <c r="EJU143" s="323"/>
      <c r="EJV143" s="323"/>
      <c r="EJW143" s="323"/>
      <c r="EJX143" s="323"/>
      <c r="EJY143" s="323"/>
      <c r="EJZ143" s="323"/>
      <c r="EKA143" s="323"/>
      <c r="EKB143" s="323"/>
      <c r="EKC143" s="323"/>
      <c r="EKD143" s="323"/>
      <c r="EKE143" s="323"/>
      <c r="EKF143" s="323"/>
      <c r="EKG143" s="323"/>
      <c r="EKH143" s="323"/>
      <c r="EKI143" s="323"/>
      <c r="EKJ143" s="323"/>
      <c r="EKK143" s="323"/>
      <c r="EKL143" s="323"/>
      <c r="EKM143" s="323"/>
      <c r="EKN143" s="323"/>
      <c r="EKO143" s="323"/>
      <c r="EKP143" s="323"/>
      <c r="EKQ143" s="323"/>
      <c r="EKR143" s="323"/>
      <c r="EKS143" s="323"/>
      <c r="EKT143" s="323"/>
      <c r="EKU143" s="323"/>
      <c r="EKV143" s="323"/>
      <c r="EKW143" s="323"/>
      <c r="EKX143" s="323"/>
      <c r="EKY143" s="323"/>
      <c r="EKZ143" s="323"/>
      <c r="ELA143" s="323"/>
      <c r="ELB143" s="323"/>
      <c r="ELC143" s="323"/>
      <c r="ELD143" s="323"/>
      <c r="ELE143" s="323"/>
      <c r="ELF143" s="323"/>
      <c r="ELG143" s="323"/>
      <c r="ELH143" s="323"/>
      <c r="ELI143" s="323"/>
      <c r="ELJ143" s="323"/>
      <c r="ELK143" s="323"/>
      <c r="ELL143" s="323"/>
      <c r="ELM143" s="323"/>
      <c r="ELN143" s="323"/>
      <c r="ELO143" s="323"/>
      <c r="ELP143" s="323"/>
      <c r="ELQ143" s="323"/>
      <c r="ELR143" s="323"/>
      <c r="ELS143" s="323"/>
      <c r="ELT143" s="323"/>
      <c r="ELU143" s="323"/>
      <c r="ELV143" s="323"/>
      <c r="ELW143" s="323"/>
      <c r="ELX143" s="323"/>
      <c r="ELY143" s="323"/>
      <c r="ELZ143" s="323"/>
      <c r="EMA143" s="323"/>
      <c r="EMB143" s="323"/>
      <c r="EMC143" s="323"/>
      <c r="EMD143" s="323"/>
      <c r="EME143" s="323"/>
      <c r="EMF143" s="323"/>
      <c r="EMG143" s="323"/>
      <c r="EMH143" s="323"/>
      <c r="EMI143" s="323"/>
      <c r="EMJ143" s="323"/>
      <c r="EMK143" s="323"/>
      <c r="EML143" s="323"/>
      <c r="EMM143" s="323"/>
      <c r="EMN143" s="323"/>
      <c r="EMO143" s="323"/>
      <c r="EMP143" s="323"/>
      <c r="EMQ143" s="323"/>
      <c r="EMR143" s="323"/>
      <c r="EMS143" s="323"/>
      <c r="EMT143" s="323"/>
      <c r="EMU143" s="323"/>
      <c r="EMV143" s="323"/>
      <c r="EMW143" s="323"/>
      <c r="EMX143" s="323"/>
      <c r="EMY143" s="323"/>
      <c r="EMZ143" s="323"/>
      <c r="ENA143" s="323"/>
      <c r="ENB143" s="323"/>
      <c r="ENC143" s="323"/>
      <c r="END143" s="323"/>
      <c r="ENE143" s="323"/>
      <c r="ENF143" s="323"/>
      <c r="ENG143" s="323"/>
      <c r="ENH143" s="323"/>
      <c r="ENI143" s="323"/>
      <c r="ENJ143" s="323"/>
      <c r="ENK143" s="323"/>
      <c r="ENL143" s="323"/>
      <c r="ENM143" s="323"/>
      <c r="ENN143" s="323"/>
      <c r="ENO143" s="323"/>
      <c r="ENP143" s="323"/>
      <c r="ENQ143" s="323"/>
      <c r="ENR143" s="323"/>
      <c r="ENS143" s="323"/>
      <c r="ENT143" s="323"/>
      <c r="ENU143" s="323"/>
      <c r="ENV143" s="323"/>
      <c r="ENW143" s="323"/>
      <c r="ENX143" s="323"/>
      <c r="ENY143" s="323"/>
      <c r="ENZ143" s="323"/>
      <c r="EOA143" s="323"/>
      <c r="EOB143" s="323"/>
      <c r="EOC143" s="323"/>
      <c r="EOD143" s="323"/>
      <c r="EOE143" s="323"/>
      <c r="EOF143" s="323"/>
      <c r="EOG143" s="323"/>
      <c r="EOH143" s="323"/>
      <c r="EOI143" s="323"/>
      <c r="EOJ143" s="323"/>
      <c r="EOK143" s="323"/>
      <c r="EOL143" s="323"/>
      <c r="EOM143" s="323"/>
      <c r="EON143" s="323"/>
      <c r="EOO143" s="323"/>
      <c r="EOP143" s="323"/>
      <c r="EOQ143" s="323"/>
      <c r="EOR143" s="323"/>
      <c r="EOS143" s="323"/>
      <c r="EOT143" s="323"/>
      <c r="EOU143" s="323"/>
      <c r="EOV143" s="323"/>
      <c r="EOW143" s="323"/>
      <c r="EOX143" s="323"/>
      <c r="EOY143" s="323"/>
      <c r="EOZ143" s="323"/>
      <c r="EPA143" s="323"/>
      <c r="EPB143" s="323"/>
      <c r="EPC143" s="323"/>
      <c r="EPD143" s="323"/>
      <c r="EPE143" s="323"/>
      <c r="EPF143" s="323"/>
      <c r="EPG143" s="323"/>
      <c r="EPH143" s="323"/>
      <c r="EPI143" s="323"/>
      <c r="EPJ143" s="323"/>
      <c r="EPK143" s="323"/>
      <c r="EPL143" s="323"/>
      <c r="EPM143" s="323"/>
      <c r="EPN143" s="323"/>
      <c r="EPO143" s="323"/>
      <c r="EPP143" s="323"/>
      <c r="EPQ143" s="323"/>
      <c r="EPR143" s="323"/>
      <c r="EPS143" s="323"/>
      <c r="EPT143" s="323"/>
      <c r="EPU143" s="323"/>
      <c r="EPV143" s="323"/>
      <c r="EPW143" s="323"/>
      <c r="EPX143" s="323"/>
      <c r="EPY143" s="323"/>
      <c r="EPZ143" s="323"/>
      <c r="EQA143" s="323"/>
      <c r="EQB143" s="323"/>
      <c r="EQC143" s="323"/>
      <c r="EQD143" s="323"/>
      <c r="EQE143" s="323"/>
      <c r="EQF143" s="323"/>
      <c r="EQG143" s="323"/>
      <c r="EQH143" s="323"/>
      <c r="EQI143" s="323"/>
      <c r="EQJ143" s="323"/>
      <c r="EQK143" s="323"/>
      <c r="EQL143" s="323"/>
      <c r="EQM143" s="323"/>
      <c r="EQN143" s="323"/>
      <c r="EQO143" s="323"/>
      <c r="EQP143" s="323"/>
      <c r="EQQ143" s="323"/>
      <c r="EQR143" s="323"/>
      <c r="EQS143" s="323"/>
      <c r="EQT143" s="323"/>
      <c r="EQU143" s="323"/>
      <c r="EQV143" s="323"/>
      <c r="EQW143" s="323"/>
      <c r="EQX143" s="323"/>
      <c r="EQY143" s="323"/>
      <c r="EQZ143" s="323"/>
      <c r="ERA143" s="323"/>
      <c r="ERB143" s="323"/>
      <c r="ERC143" s="323"/>
      <c r="ERD143" s="323"/>
      <c r="ERE143" s="323"/>
      <c r="ERF143" s="323"/>
      <c r="ERG143" s="323"/>
      <c r="ERH143" s="323"/>
      <c r="ERI143" s="323"/>
      <c r="ERJ143" s="323"/>
      <c r="ERK143" s="323"/>
      <c r="ERL143" s="323"/>
      <c r="ERM143" s="323"/>
      <c r="ERN143" s="323"/>
      <c r="ERO143" s="323"/>
      <c r="ERP143" s="323"/>
      <c r="ERQ143" s="323"/>
      <c r="ERR143" s="323"/>
      <c r="ERS143" s="323"/>
      <c r="ERT143" s="323"/>
      <c r="ERU143" s="323"/>
      <c r="ERV143" s="323"/>
      <c r="ERW143" s="323"/>
      <c r="ERX143" s="323"/>
      <c r="ERY143" s="323"/>
      <c r="ERZ143" s="323"/>
      <c r="ESA143" s="323"/>
      <c r="ESB143" s="323"/>
      <c r="ESC143" s="323"/>
      <c r="ESD143" s="323"/>
      <c r="ESE143" s="323"/>
      <c r="ESF143" s="323"/>
      <c r="ESG143" s="323"/>
      <c r="ESH143" s="323"/>
      <c r="ESI143" s="323"/>
      <c r="ESJ143" s="323"/>
      <c r="ESK143" s="323"/>
      <c r="ESL143" s="323"/>
      <c r="ESM143" s="323"/>
      <c r="ESN143" s="323"/>
      <c r="ESO143" s="323"/>
      <c r="ESP143" s="323"/>
      <c r="ESQ143" s="323"/>
      <c r="ESR143" s="323"/>
      <c r="ESS143" s="323"/>
      <c r="EST143" s="323"/>
      <c r="ESU143" s="323"/>
      <c r="ESV143" s="323"/>
      <c r="ESW143" s="323"/>
      <c r="ESX143" s="323"/>
      <c r="ESY143" s="323"/>
      <c r="ESZ143" s="323"/>
      <c r="ETA143" s="323"/>
      <c r="ETB143" s="323"/>
      <c r="ETC143" s="323"/>
      <c r="ETD143" s="323"/>
      <c r="ETE143" s="323"/>
      <c r="ETF143" s="323"/>
      <c r="ETG143" s="323"/>
      <c r="ETH143" s="323"/>
      <c r="ETI143" s="323"/>
      <c r="ETJ143" s="323"/>
      <c r="ETK143" s="323"/>
      <c r="ETL143" s="323"/>
      <c r="ETM143" s="323"/>
      <c r="ETN143" s="323"/>
      <c r="ETO143" s="323"/>
      <c r="ETP143" s="323"/>
      <c r="ETQ143" s="323"/>
      <c r="ETR143" s="323"/>
      <c r="ETS143" s="323"/>
      <c r="ETT143" s="323"/>
      <c r="ETU143" s="323"/>
      <c r="ETV143" s="323"/>
      <c r="ETW143" s="323"/>
      <c r="ETX143" s="323"/>
      <c r="ETY143" s="323"/>
      <c r="ETZ143" s="323"/>
      <c r="EUA143" s="323"/>
      <c r="EUB143" s="323"/>
      <c r="EUC143" s="323"/>
      <c r="EUD143" s="323"/>
      <c r="EUE143" s="323"/>
      <c r="EUF143" s="323"/>
      <c r="EUG143" s="323"/>
      <c r="EUH143" s="323"/>
      <c r="EUI143" s="323"/>
      <c r="EUJ143" s="323"/>
      <c r="EUK143" s="323"/>
      <c r="EUL143" s="323"/>
      <c r="EUM143" s="323"/>
      <c r="EUN143" s="323"/>
      <c r="EUO143" s="323"/>
      <c r="EUP143" s="323"/>
      <c r="EUQ143" s="323"/>
      <c r="EUR143" s="323"/>
      <c r="EUS143" s="323"/>
      <c r="EUT143" s="323"/>
      <c r="EUU143" s="323"/>
      <c r="EUV143" s="323"/>
      <c r="EUW143" s="323"/>
      <c r="EUX143" s="323"/>
      <c r="EUY143" s="323"/>
      <c r="EUZ143" s="323"/>
      <c r="EVA143" s="323"/>
      <c r="EVB143" s="323"/>
      <c r="EVC143" s="323"/>
      <c r="EVD143" s="323"/>
      <c r="EVE143" s="323"/>
      <c r="EVF143" s="323"/>
      <c r="EVG143" s="323"/>
      <c r="EVH143" s="323"/>
      <c r="EVI143" s="323"/>
      <c r="EVJ143" s="323"/>
      <c r="EVK143" s="323"/>
      <c r="EVL143" s="323"/>
      <c r="EVM143" s="323"/>
      <c r="EVN143" s="323"/>
      <c r="EVO143" s="323"/>
      <c r="EVP143" s="323"/>
      <c r="EVQ143" s="323"/>
      <c r="EVR143" s="323"/>
      <c r="EVS143" s="323"/>
      <c r="EVT143" s="323"/>
      <c r="EVU143" s="323"/>
      <c r="EVV143" s="323"/>
      <c r="EVW143" s="323"/>
      <c r="EVX143" s="323"/>
      <c r="EVY143" s="323"/>
      <c r="EVZ143" s="323"/>
      <c r="EWA143" s="323"/>
      <c r="EWB143" s="323"/>
      <c r="EWC143" s="323"/>
      <c r="EWD143" s="323"/>
      <c r="EWE143" s="323"/>
      <c r="EWF143" s="323"/>
      <c r="EWG143" s="323"/>
      <c r="EWH143" s="323"/>
      <c r="EWI143" s="323"/>
      <c r="EWJ143" s="323"/>
      <c r="EWK143" s="323"/>
      <c r="EWL143" s="323"/>
      <c r="EWM143" s="323"/>
      <c r="EWN143" s="323"/>
      <c r="EWO143" s="323"/>
      <c r="EWP143" s="323"/>
      <c r="EWQ143" s="323"/>
      <c r="EWR143" s="323"/>
      <c r="EWS143" s="323"/>
      <c r="EWT143" s="323"/>
      <c r="EWU143" s="323"/>
      <c r="EWV143" s="323"/>
      <c r="EWW143" s="323"/>
      <c r="EWX143" s="323"/>
      <c r="EWY143" s="323"/>
      <c r="EWZ143" s="323"/>
      <c r="EXA143" s="323"/>
      <c r="EXB143" s="323"/>
      <c r="EXC143" s="323"/>
      <c r="EXD143" s="323"/>
      <c r="EXE143" s="323"/>
      <c r="EXF143" s="323"/>
      <c r="EXG143" s="323"/>
      <c r="EXH143" s="323"/>
      <c r="EXI143" s="323"/>
      <c r="EXJ143" s="323"/>
      <c r="EXK143" s="323"/>
      <c r="EXL143" s="323"/>
      <c r="EXM143" s="323"/>
      <c r="EXN143" s="323"/>
      <c r="EXO143" s="323"/>
      <c r="EXP143" s="323"/>
      <c r="EXQ143" s="323"/>
      <c r="EXR143" s="323"/>
      <c r="EXS143" s="323"/>
      <c r="EXT143" s="323"/>
      <c r="EXU143" s="323"/>
      <c r="EXV143" s="323"/>
      <c r="EXW143" s="323"/>
      <c r="EXX143" s="323"/>
      <c r="EXY143" s="323"/>
      <c r="EXZ143" s="323"/>
      <c r="EYA143" s="323"/>
      <c r="EYB143" s="323"/>
      <c r="EYC143" s="323"/>
      <c r="EYD143" s="323"/>
      <c r="EYE143" s="323"/>
      <c r="EYF143" s="323"/>
      <c r="EYG143" s="323"/>
      <c r="EYH143" s="323"/>
      <c r="EYI143" s="323"/>
      <c r="EYJ143" s="323"/>
      <c r="EYK143" s="323"/>
      <c r="EYL143" s="323"/>
      <c r="EYM143" s="323"/>
      <c r="EYN143" s="323"/>
      <c r="EYO143" s="323"/>
      <c r="EYP143" s="323"/>
      <c r="EYQ143" s="323"/>
      <c r="EYR143" s="323"/>
      <c r="EYS143" s="323"/>
      <c r="EYT143" s="323"/>
      <c r="EYU143" s="323"/>
      <c r="EYV143" s="323"/>
      <c r="EYW143" s="323"/>
      <c r="EYX143" s="323"/>
      <c r="EYY143" s="323"/>
      <c r="EYZ143" s="323"/>
      <c r="EZA143" s="323"/>
      <c r="EZB143" s="323"/>
      <c r="EZC143" s="323"/>
      <c r="EZD143" s="323"/>
      <c r="EZE143" s="323"/>
      <c r="EZF143" s="323"/>
      <c r="EZG143" s="323"/>
      <c r="EZH143" s="323"/>
      <c r="EZI143" s="323"/>
      <c r="EZJ143" s="323"/>
      <c r="EZK143" s="323"/>
      <c r="EZL143" s="323"/>
      <c r="EZM143" s="323"/>
      <c r="EZN143" s="323"/>
      <c r="EZO143" s="323"/>
      <c r="EZP143" s="323"/>
      <c r="EZQ143" s="323"/>
      <c r="EZR143" s="323"/>
      <c r="EZS143" s="323"/>
      <c r="EZT143" s="323"/>
      <c r="EZU143" s="323"/>
      <c r="EZV143" s="323"/>
      <c r="EZW143" s="323"/>
      <c r="EZX143" s="323"/>
      <c r="EZY143" s="323"/>
      <c r="EZZ143" s="323"/>
      <c r="FAA143" s="323"/>
      <c r="FAB143" s="323"/>
      <c r="FAC143" s="323"/>
      <c r="FAD143" s="323"/>
      <c r="FAE143" s="323"/>
      <c r="FAF143" s="323"/>
      <c r="FAG143" s="323"/>
      <c r="FAH143" s="323"/>
      <c r="FAI143" s="323"/>
      <c r="FAJ143" s="323"/>
      <c r="FAK143" s="323"/>
      <c r="FAL143" s="323"/>
      <c r="FAM143" s="323"/>
      <c r="FAN143" s="323"/>
      <c r="FAO143" s="323"/>
      <c r="FAP143" s="323"/>
      <c r="FAQ143" s="323"/>
      <c r="FAR143" s="323"/>
      <c r="FAS143" s="323"/>
      <c r="FAT143" s="323"/>
      <c r="FAU143" s="323"/>
      <c r="FAV143" s="323"/>
      <c r="FAW143" s="323"/>
      <c r="FAX143" s="323"/>
      <c r="FAY143" s="323"/>
      <c r="FAZ143" s="323"/>
      <c r="FBA143" s="323"/>
      <c r="FBB143" s="323"/>
      <c r="FBC143" s="323"/>
      <c r="FBD143" s="323"/>
      <c r="FBE143" s="323"/>
      <c r="FBF143" s="323"/>
      <c r="FBG143" s="323"/>
      <c r="FBH143" s="323"/>
      <c r="FBI143" s="323"/>
      <c r="FBJ143" s="323"/>
      <c r="FBK143" s="323"/>
      <c r="FBL143" s="323"/>
      <c r="FBM143" s="323"/>
      <c r="FBN143" s="323"/>
      <c r="FBO143" s="323"/>
      <c r="FBP143" s="323"/>
      <c r="FBQ143" s="323"/>
      <c r="FBR143" s="323"/>
      <c r="FBS143" s="323"/>
      <c r="FBT143" s="323"/>
      <c r="FBU143" s="323"/>
      <c r="FBV143" s="323"/>
      <c r="FBW143" s="323"/>
      <c r="FBX143" s="323"/>
      <c r="FBY143" s="323"/>
      <c r="FBZ143" s="323"/>
      <c r="FCA143" s="323"/>
      <c r="FCB143" s="323"/>
      <c r="FCC143" s="323"/>
      <c r="FCD143" s="323"/>
      <c r="FCE143" s="323"/>
      <c r="FCF143" s="323"/>
      <c r="FCG143" s="323"/>
      <c r="FCH143" s="323"/>
      <c r="FCI143" s="323"/>
      <c r="FCJ143" s="323"/>
      <c r="FCK143" s="323"/>
      <c r="FCL143" s="323"/>
      <c r="FCM143" s="323"/>
      <c r="FCN143" s="323"/>
      <c r="FCO143" s="323"/>
      <c r="FCP143" s="323"/>
      <c r="FCQ143" s="323"/>
      <c r="FCR143" s="323"/>
      <c r="FCS143" s="323"/>
      <c r="FCT143" s="323"/>
      <c r="FCU143" s="323"/>
      <c r="FCV143" s="323"/>
      <c r="FCW143" s="323"/>
      <c r="FCX143" s="323"/>
      <c r="FCY143" s="323"/>
      <c r="FCZ143" s="323"/>
      <c r="FDA143" s="323"/>
      <c r="FDB143" s="323"/>
      <c r="FDC143" s="323"/>
      <c r="FDD143" s="323"/>
      <c r="FDE143" s="323"/>
      <c r="FDF143" s="323"/>
      <c r="FDG143" s="323"/>
      <c r="FDH143" s="323"/>
      <c r="FDI143" s="323"/>
      <c r="FDJ143" s="323"/>
      <c r="FDK143" s="323"/>
      <c r="FDL143" s="323"/>
      <c r="FDM143" s="323"/>
      <c r="FDN143" s="323"/>
      <c r="FDO143" s="323"/>
      <c r="FDP143" s="323"/>
      <c r="FDQ143" s="323"/>
      <c r="FDR143" s="323"/>
      <c r="FDS143" s="323"/>
      <c r="FDT143" s="323"/>
      <c r="FDU143" s="323"/>
      <c r="FDV143" s="323"/>
      <c r="FDW143" s="323"/>
      <c r="FDX143" s="323"/>
      <c r="FDY143" s="323"/>
      <c r="FDZ143" s="323"/>
      <c r="FEA143" s="323"/>
      <c r="FEB143" s="323"/>
      <c r="FEC143" s="323"/>
      <c r="FED143" s="323"/>
      <c r="FEE143" s="323"/>
      <c r="FEF143" s="323"/>
      <c r="FEG143" s="323"/>
      <c r="FEH143" s="323"/>
      <c r="FEI143" s="323"/>
      <c r="FEJ143" s="323"/>
      <c r="FEK143" s="323"/>
      <c r="FEL143" s="323"/>
      <c r="FEM143" s="323"/>
      <c r="FEN143" s="323"/>
      <c r="FEO143" s="323"/>
      <c r="FEP143" s="323"/>
      <c r="FEQ143" s="323"/>
      <c r="FER143" s="323"/>
      <c r="FES143" s="323"/>
      <c r="FET143" s="323"/>
      <c r="FEU143" s="323"/>
      <c r="FEV143" s="323"/>
      <c r="FEW143" s="323"/>
      <c r="FEX143" s="323"/>
      <c r="FEY143" s="323"/>
      <c r="FEZ143" s="323"/>
      <c r="FFA143" s="323"/>
      <c r="FFB143" s="323"/>
      <c r="FFC143" s="323"/>
      <c r="FFD143" s="323"/>
      <c r="FFE143" s="323"/>
      <c r="FFF143" s="323"/>
      <c r="FFG143" s="323"/>
      <c r="FFH143" s="323"/>
      <c r="FFI143" s="323"/>
      <c r="FFJ143" s="323"/>
      <c r="FFK143" s="323"/>
      <c r="FFL143" s="323"/>
      <c r="FFM143" s="323"/>
      <c r="FFN143" s="323"/>
      <c r="FFO143" s="323"/>
      <c r="FFP143" s="323"/>
      <c r="FFQ143" s="323"/>
      <c r="FFR143" s="323"/>
      <c r="FFS143" s="323"/>
      <c r="FFT143" s="323"/>
      <c r="FFU143" s="323"/>
      <c r="FFV143" s="323"/>
      <c r="FFW143" s="323"/>
      <c r="FFX143" s="323"/>
      <c r="FFY143" s="323"/>
      <c r="FFZ143" s="323"/>
      <c r="FGA143" s="323"/>
      <c r="FGB143" s="323"/>
      <c r="FGC143" s="323"/>
      <c r="FGD143" s="323"/>
      <c r="FGE143" s="323"/>
      <c r="FGF143" s="323"/>
      <c r="FGG143" s="323"/>
      <c r="FGH143" s="323"/>
      <c r="FGI143" s="323"/>
      <c r="FGJ143" s="323"/>
      <c r="FGK143" s="323"/>
      <c r="FGL143" s="323"/>
      <c r="FGM143" s="323"/>
      <c r="FGN143" s="323"/>
      <c r="FGO143" s="323"/>
      <c r="FGP143" s="323"/>
      <c r="FGQ143" s="323"/>
      <c r="FGR143" s="323"/>
      <c r="FGS143" s="323"/>
      <c r="FGT143" s="323"/>
      <c r="FGU143" s="323"/>
      <c r="FGV143" s="323"/>
      <c r="FGW143" s="323"/>
      <c r="FGX143" s="323"/>
      <c r="FGY143" s="323"/>
      <c r="FGZ143" s="323"/>
      <c r="FHA143" s="323"/>
      <c r="FHB143" s="323"/>
      <c r="FHC143" s="323"/>
      <c r="FHD143" s="323"/>
      <c r="FHE143" s="323"/>
      <c r="FHF143" s="323"/>
      <c r="FHG143" s="323"/>
      <c r="FHH143" s="323"/>
      <c r="FHI143" s="323"/>
      <c r="FHJ143" s="323"/>
      <c r="FHK143" s="323"/>
      <c r="FHL143" s="323"/>
      <c r="FHM143" s="323"/>
      <c r="FHN143" s="323"/>
      <c r="FHO143" s="323"/>
      <c r="FHP143" s="323"/>
      <c r="FHQ143" s="323"/>
      <c r="FHR143" s="323"/>
      <c r="FHS143" s="323"/>
      <c r="FHT143" s="323"/>
      <c r="FHU143" s="323"/>
      <c r="FHV143" s="323"/>
      <c r="FHW143" s="323"/>
      <c r="FHX143" s="323"/>
      <c r="FHY143" s="323"/>
      <c r="FHZ143" s="323"/>
      <c r="FIA143" s="323"/>
      <c r="FIB143" s="323"/>
      <c r="FIC143" s="323"/>
      <c r="FID143" s="323"/>
      <c r="FIE143" s="323"/>
      <c r="FIF143" s="323"/>
      <c r="FIG143" s="323"/>
      <c r="FIH143" s="323"/>
      <c r="FII143" s="323"/>
      <c r="FIJ143" s="323"/>
      <c r="FIK143" s="323"/>
      <c r="FIL143" s="323"/>
      <c r="FIM143" s="323"/>
      <c r="FIN143" s="323"/>
      <c r="FIO143" s="323"/>
      <c r="FIP143" s="323"/>
      <c r="FIQ143" s="323"/>
      <c r="FIR143" s="323"/>
      <c r="FIS143" s="323"/>
      <c r="FIT143" s="323"/>
      <c r="FIU143" s="323"/>
      <c r="FIV143" s="323"/>
      <c r="FIW143" s="323"/>
      <c r="FIX143" s="323"/>
      <c r="FIY143" s="323"/>
      <c r="FIZ143" s="323"/>
      <c r="FJA143" s="323"/>
      <c r="FJB143" s="323"/>
      <c r="FJC143" s="323"/>
      <c r="FJD143" s="323"/>
      <c r="FJE143" s="323"/>
      <c r="FJF143" s="323"/>
      <c r="FJG143" s="323"/>
      <c r="FJH143" s="323"/>
      <c r="FJI143" s="323"/>
      <c r="FJJ143" s="323"/>
      <c r="FJK143" s="323"/>
      <c r="FJL143" s="323"/>
      <c r="FJM143" s="323"/>
      <c r="FJN143" s="323"/>
      <c r="FJO143" s="323"/>
      <c r="FJP143" s="323"/>
      <c r="FJQ143" s="323"/>
      <c r="FJR143" s="323"/>
      <c r="FJS143" s="323"/>
      <c r="FJT143" s="323"/>
      <c r="FJU143" s="323"/>
      <c r="FJV143" s="323"/>
      <c r="FJW143" s="323"/>
      <c r="FJX143" s="323"/>
      <c r="FJY143" s="323"/>
      <c r="FJZ143" s="323"/>
      <c r="FKA143" s="323"/>
      <c r="FKB143" s="323"/>
      <c r="FKC143" s="323"/>
      <c r="FKD143" s="323"/>
      <c r="FKE143" s="323"/>
      <c r="FKF143" s="323"/>
      <c r="FKG143" s="323"/>
      <c r="FKH143" s="323"/>
      <c r="FKI143" s="323"/>
      <c r="FKJ143" s="323"/>
      <c r="FKK143" s="323"/>
      <c r="FKL143" s="323"/>
      <c r="FKM143" s="323"/>
      <c r="FKN143" s="323"/>
      <c r="FKO143" s="323"/>
      <c r="FKP143" s="323"/>
      <c r="FKQ143" s="323"/>
      <c r="FKR143" s="323"/>
      <c r="FKS143" s="323"/>
      <c r="FKT143" s="323"/>
      <c r="FKU143" s="323"/>
      <c r="FKV143" s="323"/>
      <c r="FKW143" s="323"/>
      <c r="FKX143" s="323"/>
      <c r="FKY143" s="323"/>
      <c r="FKZ143" s="323"/>
      <c r="FLA143" s="323"/>
      <c r="FLB143" s="323"/>
      <c r="FLC143" s="323"/>
      <c r="FLD143" s="323"/>
      <c r="FLE143" s="323"/>
      <c r="FLF143" s="323"/>
      <c r="FLG143" s="323"/>
      <c r="FLH143" s="323"/>
      <c r="FLI143" s="323"/>
      <c r="FLJ143" s="323"/>
      <c r="FLK143" s="323"/>
      <c r="FLL143" s="323"/>
      <c r="FLM143" s="323"/>
      <c r="FLN143" s="323"/>
      <c r="FLO143" s="323"/>
      <c r="FLP143" s="323"/>
      <c r="FLQ143" s="323"/>
      <c r="FLR143" s="323"/>
      <c r="FLS143" s="323"/>
      <c r="FLT143" s="323"/>
      <c r="FLU143" s="323"/>
      <c r="FLV143" s="323"/>
      <c r="FLW143" s="323"/>
      <c r="FLX143" s="323"/>
      <c r="FLY143" s="323"/>
      <c r="FLZ143" s="323"/>
      <c r="FMA143" s="323"/>
      <c r="FMB143" s="323"/>
      <c r="FMC143" s="323"/>
      <c r="FMD143" s="323"/>
      <c r="FME143" s="323"/>
      <c r="FMF143" s="323"/>
      <c r="FMG143" s="323"/>
      <c r="FMH143" s="323"/>
      <c r="FMI143" s="323"/>
      <c r="FMJ143" s="323"/>
      <c r="FMK143" s="323"/>
      <c r="FML143" s="323"/>
      <c r="FMM143" s="323"/>
      <c r="FMN143" s="323"/>
      <c r="FMO143" s="323"/>
      <c r="FMP143" s="323"/>
      <c r="FMQ143" s="323"/>
      <c r="FMR143" s="323"/>
      <c r="FMS143" s="323"/>
      <c r="FMT143" s="323"/>
      <c r="FMU143" s="323"/>
      <c r="FMV143" s="323"/>
      <c r="FMW143" s="323"/>
      <c r="FMX143" s="323"/>
      <c r="FMY143" s="323"/>
      <c r="FMZ143" s="323"/>
      <c r="FNA143" s="323"/>
      <c r="FNB143" s="323"/>
      <c r="FNC143" s="323"/>
      <c r="FND143" s="323"/>
      <c r="FNE143" s="323"/>
      <c r="FNF143" s="323"/>
      <c r="FNG143" s="323"/>
      <c r="FNH143" s="323"/>
      <c r="FNI143" s="323"/>
      <c r="FNJ143" s="323"/>
      <c r="FNK143" s="323"/>
      <c r="FNL143" s="323"/>
      <c r="FNM143" s="323"/>
      <c r="FNN143" s="323"/>
      <c r="FNO143" s="323"/>
      <c r="FNP143" s="323"/>
      <c r="FNQ143" s="323"/>
      <c r="FNR143" s="323"/>
      <c r="FNS143" s="323"/>
      <c r="FNT143" s="323"/>
      <c r="FNU143" s="323"/>
      <c r="FNV143" s="323"/>
      <c r="FNW143" s="323"/>
      <c r="FNX143" s="323"/>
      <c r="FNY143" s="323"/>
      <c r="FNZ143" s="323"/>
      <c r="FOA143" s="323"/>
      <c r="FOB143" s="323"/>
      <c r="FOC143" s="323"/>
      <c r="FOD143" s="323"/>
      <c r="FOE143" s="323"/>
      <c r="FOF143" s="323"/>
      <c r="FOG143" s="323"/>
      <c r="FOH143" s="323"/>
      <c r="FOI143" s="323"/>
      <c r="FOJ143" s="323"/>
      <c r="FOK143" s="323"/>
      <c r="FOL143" s="323"/>
      <c r="FOM143" s="323"/>
      <c r="FON143" s="323"/>
      <c r="FOO143" s="323"/>
      <c r="FOP143" s="323"/>
      <c r="FOQ143" s="323"/>
      <c r="FOR143" s="323"/>
      <c r="FOS143" s="323"/>
      <c r="FOT143" s="323"/>
      <c r="FOU143" s="323"/>
      <c r="FOV143" s="323"/>
      <c r="FOW143" s="323"/>
      <c r="FOX143" s="323"/>
      <c r="FOY143" s="323"/>
      <c r="FOZ143" s="323"/>
      <c r="FPA143" s="323"/>
      <c r="FPB143" s="323"/>
      <c r="FPC143" s="323"/>
      <c r="FPD143" s="323"/>
      <c r="FPE143" s="323"/>
      <c r="FPF143" s="323"/>
      <c r="FPG143" s="323"/>
      <c r="FPH143" s="323"/>
      <c r="FPI143" s="323"/>
      <c r="FPJ143" s="323"/>
      <c r="FPK143" s="323"/>
      <c r="FPL143" s="323"/>
      <c r="FPM143" s="323"/>
      <c r="FPN143" s="323"/>
      <c r="FPO143" s="323"/>
      <c r="FPP143" s="323"/>
      <c r="FPQ143" s="323"/>
      <c r="FPR143" s="323"/>
      <c r="FPS143" s="323"/>
      <c r="FPT143" s="323"/>
      <c r="FPU143" s="323"/>
      <c r="FPV143" s="323"/>
      <c r="FPW143" s="323"/>
      <c r="FPX143" s="323"/>
      <c r="FPY143" s="323"/>
      <c r="FPZ143" s="323"/>
      <c r="FQA143" s="323"/>
      <c r="FQB143" s="323"/>
      <c r="FQC143" s="323"/>
      <c r="FQD143" s="323"/>
      <c r="FQE143" s="323"/>
      <c r="FQF143" s="323"/>
      <c r="FQG143" s="323"/>
      <c r="FQH143" s="323"/>
      <c r="FQI143" s="323"/>
      <c r="FQJ143" s="323"/>
      <c r="FQK143" s="323"/>
      <c r="FQL143" s="323"/>
      <c r="FQM143" s="323"/>
      <c r="FQN143" s="323"/>
      <c r="FQO143" s="323"/>
      <c r="FQP143" s="323"/>
      <c r="FQQ143" s="323"/>
      <c r="FQR143" s="323"/>
      <c r="FQS143" s="323"/>
      <c r="FQT143" s="323"/>
      <c r="FQU143" s="323"/>
      <c r="FQV143" s="323"/>
      <c r="FQW143" s="323"/>
      <c r="FQX143" s="323"/>
      <c r="FQY143" s="323"/>
      <c r="FQZ143" s="323"/>
      <c r="FRA143" s="323"/>
      <c r="FRB143" s="323"/>
      <c r="FRC143" s="323"/>
      <c r="FRD143" s="323"/>
      <c r="FRE143" s="323"/>
      <c r="FRF143" s="323"/>
      <c r="FRG143" s="323"/>
      <c r="FRH143" s="323"/>
      <c r="FRI143" s="323"/>
      <c r="FRJ143" s="323"/>
      <c r="FRK143" s="323"/>
      <c r="FRL143" s="323"/>
      <c r="FRM143" s="323"/>
      <c r="FRN143" s="323"/>
      <c r="FRO143" s="323"/>
      <c r="FRP143" s="323"/>
      <c r="FRQ143" s="323"/>
      <c r="FRR143" s="323"/>
      <c r="FRS143" s="323"/>
      <c r="FRT143" s="323"/>
      <c r="FRU143" s="323"/>
      <c r="FRV143" s="323"/>
      <c r="FRW143" s="323"/>
      <c r="FRX143" s="323"/>
      <c r="FRY143" s="323"/>
      <c r="FRZ143" s="323"/>
      <c r="FSA143" s="323"/>
      <c r="FSB143" s="323"/>
      <c r="FSC143" s="323"/>
      <c r="FSD143" s="323"/>
      <c r="FSE143" s="323"/>
      <c r="FSF143" s="323"/>
      <c r="FSG143" s="323"/>
      <c r="FSH143" s="323"/>
      <c r="FSI143" s="323"/>
      <c r="FSJ143" s="323"/>
      <c r="FSK143" s="323"/>
      <c r="FSL143" s="323"/>
      <c r="FSM143" s="323"/>
      <c r="FSN143" s="323"/>
      <c r="FSO143" s="323"/>
      <c r="FSP143" s="323"/>
      <c r="FSQ143" s="323"/>
      <c r="FSR143" s="323"/>
      <c r="FSS143" s="323"/>
      <c r="FST143" s="323"/>
      <c r="FSU143" s="323"/>
      <c r="FSV143" s="323"/>
      <c r="FSW143" s="323"/>
      <c r="FSX143" s="323"/>
      <c r="FSY143" s="323"/>
      <c r="FSZ143" s="323"/>
      <c r="FTA143" s="323"/>
      <c r="FTB143" s="323"/>
      <c r="FTC143" s="323"/>
      <c r="FTD143" s="323"/>
      <c r="FTE143" s="323"/>
      <c r="FTF143" s="323"/>
      <c r="FTG143" s="323"/>
      <c r="FTH143" s="323"/>
      <c r="FTI143" s="323"/>
      <c r="FTJ143" s="323"/>
      <c r="FTK143" s="323"/>
      <c r="FTL143" s="323"/>
      <c r="FTM143" s="323"/>
      <c r="FTN143" s="323"/>
      <c r="FTO143" s="323"/>
      <c r="FTP143" s="323"/>
      <c r="FTQ143" s="323"/>
      <c r="FTR143" s="323"/>
      <c r="FTS143" s="323"/>
      <c r="FTT143" s="323"/>
      <c r="FTU143" s="323"/>
      <c r="FTV143" s="323"/>
      <c r="FTW143" s="323"/>
      <c r="FTX143" s="323"/>
      <c r="FTY143" s="323"/>
      <c r="FTZ143" s="323"/>
      <c r="FUA143" s="323"/>
      <c r="FUB143" s="323"/>
      <c r="FUC143" s="323"/>
      <c r="FUD143" s="323"/>
      <c r="FUE143" s="323"/>
      <c r="FUF143" s="323"/>
      <c r="FUG143" s="323"/>
      <c r="FUH143" s="323"/>
      <c r="FUI143" s="323"/>
      <c r="FUJ143" s="323"/>
      <c r="FUK143" s="323"/>
      <c r="FUL143" s="323"/>
      <c r="FUM143" s="323"/>
      <c r="FUN143" s="323"/>
      <c r="FUO143" s="323"/>
      <c r="FUP143" s="323"/>
      <c r="FUQ143" s="323"/>
      <c r="FUR143" s="323"/>
      <c r="FUS143" s="323"/>
      <c r="FUT143" s="323"/>
      <c r="FUU143" s="323"/>
      <c r="FUV143" s="323"/>
      <c r="FUW143" s="323"/>
      <c r="FUX143" s="323"/>
      <c r="FUY143" s="323"/>
      <c r="FUZ143" s="323"/>
      <c r="FVA143" s="323"/>
      <c r="FVB143" s="323"/>
      <c r="FVC143" s="323"/>
      <c r="FVD143" s="323"/>
      <c r="FVE143" s="323"/>
      <c r="FVF143" s="323"/>
      <c r="FVG143" s="323"/>
      <c r="FVH143" s="323"/>
      <c r="FVI143" s="323"/>
      <c r="FVJ143" s="323"/>
      <c r="FVK143" s="323"/>
      <c r="FVL143" s="323"/>
      <c r="FVM143" s="323"/>
      <c r="FVN143" s="323"/>
      <c r="FVO143" s="323"/>
      <c r="FVP143" s="323"/>
      <c r="FVQ143" s="323"/>
      <c r="FVR143" s="323"/>
      <c r="FVS143" s="323"/>
      <c r="FVT143" s="323"/>
      <c r="FVU143" s="323"/>
      <c r="FVV143" s="323"/>
      <c r="FVW143" s="323"/>
      <c r="FVX143" s="323"/>
      <c r="FVY143" s="323"/>
      <c r="FVZ143" s="323"/>
      <c r="FWA143" s="323"/>
      <c r="FWB143" s="323"/>
      <c r="FWC143" s="323"/>
      <c r="FWD143" s="323"/>
      <c r="FWE143" s="323"/>
      <c r="FWF143" s="323"/>
      <c r="FWG143" s="323"/>
      <c r="FWH143" s="323"/>
      <c r="FWI143" s="323"/>
      <c r="FWJ143" s="323"/>
      <c r="FWK143" s="323"/>
      <c r="FWL143" s="323"/>
      <c r="FWM143" s="323"/>
      <c r="FWN143" s="323"/>
      <c r="FWO143" s="323"/>
      <c r="FWP143" s="323"/>
      <c r="FWQ143" s="323"/>
      <c r="FWR143" s="323"/>
      <c r="FWS143" s="323"/>
      <c r="FWT143" s="323"/>
      <c r="FWU143" s="323"/>
      <c r="FWV143" s="323"/>
      <c r="FWW143" s="323"/>
      <c r="FWX143" s="323"/>
      <c r="FWY143" s="323"/>
      <c r="FWZ143" s="323"/>
      <c r="FXA143" s="323"/>
      <c r="FXB143" s="323"/>
      <c r="FXC143" s="323"/>
      <c r="FXD143" s="323"/>
      <c r="FXE143" s="323"/>
      <c r="FXF143" s="323"/>
      <c r="FXG143" s="323"/>
      <c r="FXH143" s="323"/>
      <c r="FXI143" s="323"/>
      <c r="FXJ143" s="323"/>
      <c r="FXK143" s="323"/>
      <c r="FXL143" s="323"/>
      <c r="FXM143" s="323"/>
      <c r="FXN143" s="323"/>
      <c r="FXO143" s="323"/>
      <c r="FXP143" s="323"/>
      <c r="FXQ143" s="323"/>
      <c r="FXR143" s="323"/>
      <c r="FXS143" s="323"/>
      <c r="FXT143" s="323"/>
      <c r="FXU143" s="323"/>
      <c r="FXV143" s="323"/>
      <c r="FXW143" s="323"/>
      <c r="FXX143" s="323"/>
      <c r="FXY143" s="323"/>
      <c r="FXZ143" s="323"/>
      <c r="FYA143" s="323"/>
      <c r="FYB143" s="323"/>
      <c r="FYC143" s="323"/>
      <c r="FYD143" s="323"/>
      <c r="FYE143" s="323"/>
      <c r="FYF143" s="323"/>
      <c r="FYG143" s="323"/>
      <c r="FYH143" s="323"/>
      <c r="FYI143" s="323"/>
      <c r="FYJ143" s="323"/>
      <c r="FYK143" s="323"/>
      <c r="FYL143" s="323"/>
      <c r="FYM143" s="323"/>
      <c r="FYN143" s="323"/>
      <c r="FYO143" s="323"/>
      <c r="FYP143" s="323"/>
      <c r="FYQ143" s="323"/>
      <c r="FYR143" s="323"/>
      <c r="FYS143" s="323"/>
      <c r="FYT143" s="323"/>
      <c r="FYU143" s="323"/>
      <c r="FYV143" s="323"/>
      <c r="FYW143" s="323"/>
      <c r="FYX143" s="323"/>
      <c r="FYY143" s="323"/>
      <c r="FYZ143" s="323"/>
      <c r="FZA143" s="323"/>
      <c r="FZB143" s="323"/>
      <c r="FZC143" s="323"/>
      <c r="FZD143" s="323"/>
      <c r="FZE143" s="323"/>
      <c r="FZF143" s="323"/>
      <c r="FZG143" s="323"/>
      <c r="FZH143" s="323"/>
      <c r="FZI143" s="323"/>
      <c r="FZJ143" s="323"/>
      <c r="FZK143" s="323"/>
      <c r="FZL143" s="323"/>
      <c r="FZM143" s="323"/>
      <c r="FZN143" s="323"/>
      <c r="FZO143" s="323"/>
      <c r="FZP143" s="323"/>
      <c r="FZQ143" s="323"/>
      <c r="FZR143" s="323"/>
      <c r="FZS143" s="323"/>
      <c r="FZT143" s="323"/>
      <c r="FZU143" s="323"/>
      <c r="FZV143" s="323"/>
      <c r="FZW143" s="323"/>
      <c r="FZX143" s="323"/>
      <c r="FZY143" s="323"/>
      <c r="FZZ143" s="323"/>
      <c r="GAA143" s="323"/>
      <c r="GAB143" s="323"/>
      <c r="GAC143" s="323"/>
      <c r="GAD143" s="323"/>
      <c r="GAE143" s="323"/>
      <c r="GAF143" s="323"/>
      <c r="GAG143" s="323"/>
      <c r="GAH143" s="323"/>
      <c r="GAI143" s="323"/>
      <c r="GAJ143" s="323"/>
      <c r="GAK143" s="323"/>
      <c r="GAL143" s="323"/>
      <c r="GAM143" s="323"/>
      <c r="GAN143" s="323"/>
      <c r="GAO143" s="323"/>
      <c r="GAP143" s="323"/>
      <c r="GAQ143" s="323"/>
      <c r="GAR143" s="323"/>
      <c r="GAS143" s="323"/>
      <c r="GAT143" s="323"/>
      <c r="GAU143" s="323"/>
      <c r="GAV143" s="323"/>
      <c r="GAW143" s="323"/>
      <c r="GAX143" s="323"/>
      <c r="GAY143" s="323"/>
      <c r="GAZ143" s="323"/>
      <c r="GBA143" s="323"/>
      <c r="GBB143" s="323"/>
      <c r="GBC143" s="323"/>
      <c r="GBD143" s="323"/>
      <c r="GBE143" s="323"/>
      <c r="GBF143" s="323"/>
      <c r="GBG143" s="323"/>
      <c r="GBH143" s="323"/>
      <c r="GBI143" s="323"/>
      <c r="GBJ143" s="323"/>
      <c r="GBK143" s="323"/>
      <c r="GBL143" s="323"/>
      <c r="GBM143" s="323"/>
      <c r="GBN143" s="323"/>
      <c r="GBO143" s="323"/>
      <c r="GBP143" s="323"/>
      <c r="GBQ143" s="323"/>
      <c r="GBR143" s="323"/>
      <c r="GBS143" s="323"/>
      <c r="GBT143" s="323"/>
      <c r="GBU143" s="323"/>
      <c r="GBV143" s="323"/>
      <c r="GBW143" s="323"/>
      <c r="GBX143" s="323"/>
      <c r="GBY143" s="323"/>
      <c r="GBZ143" s="323"/>
      <c r="GCA143" s="323"/>
      <c r="GCB143" s="323"/>
      <c r="GCC143" s="323"/>
      <c r="GCD143" s="323"/>
      <c r="GCE143" s="323"/>
      <c r="GCF143" s="323"/>
      <c r="GCG143" s="323"/>
      <c r="GCH143" s="323"/>
      <c r="GCI143" s="323"/>
      <c r="GCJ143" s="323"/>
      <c r="GCK143" s="323"/>
      <c r="GCL143" s="323"/>
      <c r="GCM143" s="323"/>
      <c r="GCN143" s="323"/>
      <c r="GCO143" s="323"/>
      <c r="GCP143" s="323"/>
      <c r="GCQ143" s="323"/>
      <c r="GCR143" s="323"/>
      <c r="GCS143" s="323"/>
      <c r="GCT143" s="323"/>
      <c r="GCU143" s="323"/>
      <c r="GCV143" s="323"/>
      <c r="GCW143" s="323"/>
      <c r="GCX143" s="323"/>
      <c r="GCY143" s="323"/>
      <c r="GCZ143" s="323"/>
      <c r="GDA143" s="323"/>
      <c r="GDB143" s="323"/>
      <c r="GDC143" s="323"/>
      <c r="GDD143" s="323"/>
      <c r="GDE143" s="323"/>
      <c r="GDF143" s="323"/>
      <c r="GDG143" s="323"/>
      <c r="GDH143" s="323"/>
      <c r="GDI143" s="323"/>
      <c r="GDJ143" s="323"/>
      <c r="GDK143" s="323"/>
      <c r="GDL143" s="323"/>
      <c r="GDM143" s="323"/>
      <c r="GDN143" s="323"/>
      <c r="GDO143" s="323"/>
      <c r="GDP143" s="323"/>
      <c r="GDQ143" s="323"/>
      <c r="GDR143" s="323"/>
      <c r="GDS143" s="323"/>
      <c r="GDT143" s="323"/>
      <c r="GDU143" s="323"/>
      <c r="GDV143" s="323"/>
      <c r="GDW143" s="323"/>
      <c r="GDX143" s="323"/>
      <c r="GDY143" s="323"/>
      <c r="GDZ143" s="323"/>
      <c r="GEA143" s="323"/>
      <c r="GEB143" s="323"/>
      <c r="GEC143" s="323"/>
      <c r="GED143" s="323"/>
      <c r="GEE143" s="323"/>
      <c r="GEF143" s="323"/>
      <c r="GEG143" s="323"/>
      <c r="GEH143" s="323"/>
      <c r="GEI143" s="323"/>
      <c r="GEJ143" s="323"/>
      <c r="GEK143" s="323"/>
      <c r="GEL143" s="323"/>
      <c r="GEM143" s="323"/>
      <c r="GEN143" s="323"/>
      <c r="GEO143" s="323"/>
      <c r="GEP143" s="323"/>
      <c r="GEQ143" s="323"/>
      <c r="GER143" s="323"/>
      <c r="GES143" s="323"/>
      <c r="GET143" s="323"/>
      <c r="GEU143" s="323"/>
      <c r="GEV143" s="323"/>
      <c r="GEW143" s="323"/>
      <c r="GEX143" s="323"/>
      <c r="GEY143" s="323"/>
      <c r="GEZ143" s="323"/>
      <c r="GFA143" s="323"/>
      <c r="GFB143" s="323"/>
      <c r="GFC143" s="323"/>
      <c r="GFD143" s="323"/>
      <c r="GFE143" s="323"/>
      <c r="GFF143" s="323"/>
      <c r="GFG143" s="323"/>
      <c r="GFH143" s="323"/>
      <c r="GFI143" s="323"/>
      <c r="GFJ143" s="323"/>
      <c r="GFK143" s="323"/>
      <c r="GFL143" s="323"/>
      <c r="GFM143" s="323"/>
      <c r="GFN143" s="323"/>
      <c r="GFO143" s="323"/>
      <c r="GFP143" s="323"/>
      <c r="GFQ143" s="323"/>
      <c r="GFR143" s="323"/>
      <c r="GFS143" s="323"/>
      <c r="GFT143" s="323"/>
      <c r="GFU143" s="323"/>
      <c r="GFV143" s="323"/>
      <c r="GFW143" s="323"/>
      <c r="GFX143" s="323"/>
      <c r="GFY143" s="323"/>
      <c r="GFZ143" s="323"/>
      <c r="GGA143" s="323"/>
      <c r="GGB143" s="323"/>
      <c r="GGC143" s="323"/>
      <c r="GGD143" s="323"/>
      <c r="GGE143" s="323"/>
      <c r="GGF143" s="323"/>
      <c r="GGG143" s="323"/>
      <c r="GGH143" s="323"/>
      <c r="GGI143" s="323"/>
      <c r="GGJ143" s="323"/>
      <c r="GGK143" s="323"/>
      <c r="GGL143" s="323"/>
      <c r="GGM143" s="323"/>
      <c r="GGN143" s="323"/>
      <c r="GGO143" s="323"/>
      <c r="GGP143" s="323"/>
      <c r="GGQ143" s="323"/>
      <c r="GGR143" s="323"/>
      <c r="GGS143" s="323"/>
      <c r="GGT143" s="323"/>
      <c r="GGU143" s="323"/>
      <c r="GGV143" s="323"/>
      <c r="GGW143" s="323"/>
      <c r="GGX143" s="323"/>
      <c r="GGY143" s="323"/>
      <c r="GGZ143" s="323"/>
      <c r="GHA143" s="323"/>
      <c r="GHB143" s="323"/>
      <c r="GHC143" s="323"/>
      <c r="GHD143" s="323"/>
      <c r="GHE143" s="323"/>
      <c r="GHF143" s="323"/>
      <c r="GHG143" s="323"/>
      <c r="GHH143" s="323"/>
      <c r="GHI143" s="323"/>
      <c r="GHJ143" s="323"/>
      <c r="GHK143" s="323"/>
      <c r="GHL143" s="323"/>
      <c r="GHM143" s="323"/>
      <c r="GHN143" s="323"/>
      <c r="GHO143" s="323"/>
      <c r="GHP143" s="323"/>
      <c r="GHQ143" s="323"/>
      <c r="GHR143" s="323"/>
      <c r="GHS143" s="323"/>
      <c r="GHT143" s="323"/>
      <c r="GHU143" s="323"/>
      <c r="GHV143" s="323"/>
      <c r="GHW143" s="323"/>
      <c r="GHX143" s="323"/>
      <c r="GHY143" s="323"/>
      <c r="GHZ143" s="323"/>
      <c r="GIA143" s="323"/>
      <c r="GIB143" s="323"/>
      <c r="GIC143" s="323"/>
      <c r="GID143" s="323"/>
      <c r="GIE143" s="323"/>
      <c r="GIF143" s="323"/>
      <c r="GIG143" s="323"/>
      <c r="GIH143" s="323"/>
      <c r="GII143" s="323"/>
      <c r="GIJ143" s="323"/>
      <c r="GIK143" s="323"/>
      <c r="GIL143" s="323"/>
      <c r="GIM143" s="323"/>
      <c r="GIN143" s="323"/>
      <c r="GIO143" s="323"/>
      <c r="GIP143" s="323"/>
      <c r="GIQ143" s="323"/>
      <c r="GIR143" s="323"/>
      <c r="GIS143" s="323"/>
      <c r="GIT143" s="323"/>
      <c r="GIU143" s="323"/>
      <c r="GIV143" s="323"/>
      <c r="GIW143" s="323"/>
      <c r="GIX143" s="323"/>
      <c r="GIY143" s="323"/>
      <c r="GIZ143" s="323"/>
      <c r="GJA143" s="323"/>
      <c r="GJB143" s="323"/>
      <c r="GJC143" s="323"/>
      <c r="GJD143" s="323"/>
      <c r="GJE143" s="323"/>
      <c r="GJF143" s="323"/>
      <c r="GJG143" s="323"/>
      <c r="GJH143" s="323"/>
      <c r="GJI143" s="323"/>
      <c r="GJJ143" s="323"/>
      <c r="GJK143" s="323"/>
      <c r="GJL143" s="323"/>
      <c r="GJM143" s="323"/>
      <c r="GJN143" s="323"/>
      <c r="GJO143" s="323"/>
      <c r="GJP143" s="323"/>
      <c r="GJQ143" s="323"/>
      <c r="GJR143" s="323"/>
      <c r="GJS143" s="323"/>
      <c r="GJT143" s="323"/>
      <c r="GJU143" s="323"/>
      <c r="GJV143" s="323"/>
      <c r="GJW143" s="323"/>
      <c r="GJX143" s="323"/>
      <c r="GJY143" s="323"/>
      <c r="GJZ143" s="323"/>
      <c r="GKA143" s="323"/>
      <c r="GKB143" s="323"/>
      <c r="GKC143" s="323"/>
      <c r="GKD143" s="323"/>
      <c r="GKE143" s="323"/>
      <c r="GKF143" s="323"/>
      <c r="GKG143" s="323"/>
      <c r="GKH143" s="323"/>
      <c r="GKI143" s="323"/>
      <c r="GKJ143" s="323"/>
      <c r="GKK143" s="323"/>
      <c r="GKL143" s="323"/>
      <c r="GKM143" s="323"/>
      <c r="GKN143" s="323"/>
      <c r="GKO143" s="323"/>
      <c r="GKP143" s="323"/>
      <c r="GKQ143" s="323"/>
      <c r="GKR143" s="323"/>
      <c r="GKS143" s="323"/>
      <c r="GKT143" s="323"/>
      <c r="GKU143" s="323"/>
      <c r="GKV143" s="323"/>
      <c r="GKW143" s="323"/>
      <c r="GKX143" s="323"/>
      <c r="GKY143" s="323"/>
      <c r="GKZ143" s="323"/>
      <c r="GLA143" s="323"/>
      <c r="GLB143" s="323"/>
      <c r="GLC143" s="323"/>
      <c r="GLD143" s="323"/>
      <c r="GLE143" s="323"/>
      <c r="GLF143" s="323"/>
      <c r="GLG143" s="323"/>
      <c r="GLH143" s="323"/>
      <c r="GLI143" s="323"/>
      <c r="GLJ143" s="323"/>
      <c r="GLK143" s="323"/>
      <c r="GLL143" s="323"/>
      <c r="GLM143" s="323"/>
      <c r="GLN143" s="323"/>
      <c r="GLO143" s="323"/>
      <c r="GLP143" s="323"/>
      <c r="GLQ143" s="323"/>
      <c r="GLR143" s="323"/>
      <c r="GLS143" s="323"/>
      <c r="GLT143" s="323"/>
      <c r="GLU143" s="323"/>
      <c r="GLV143" s="323"/>
      <c r="GLW143" s="323"/>
      <c r="GLX143" s="323"/>
      <c r="GLY143" s="323"/>
      <c r="GLZ143" s="323"/>
      <c r="GMA143" s="323"/>
      <c r="GMB143" s="323"/>
      <c r="GMC143" s="323"/>
      <c r="GMD143" s="323"/>
      <c r="GME143" s="323"/>
      <c r="GMF143" s="323"/>
      <c r="GMG143" s="323"/>
      <c r="GMH143" s="323"/>
      <c r="GMI143" s="323"/>
      <c r="GMJ143" s="323"/>
      <c r="GMK143" s="323"/>
      <c r="GML143" s="323"/>
      <c r="GMM143" s="323"/>
      <c r="GMN143" s="323"/>
      <c r="GMO143" s="323"/>
      <c r="GMP143" s="323"/>
      <c r="GMQ143" s="323"/>
      <c r="GMR143" s="323"/>
      <c r="GMS143" s="323"/>
      <c r="GMT143" s="323"/>
      <c r="GMU143" s="323"/>
      <c r="GMV143" s="323"/>
      <c r="GMW143" s="323"/>
      <c r="GMX143" s="323"/>
      <c r="GMY143" s="323"/>
      <c r="GMZ143" s="323"/>
      <c r="GNA143" s="323"/>
      <c r="GNB143" s="323"/>
      <c r="GNC143" s="323"/>
      <c r="GND143" s="323"/>
      <c r="GNE143" s="323"/>
      <c r="GNF143" s="323"/>
      <c r="GNG143" s="323"/>
      <c r="GNH143" s="323"/>
      <c r="GNI143" s="323"/>
      <c r="GNJ143" s="323"/>
      <c r="GNK143" s="323"/>
      <c r="GNL143" s="323"/>
      <c r="GNM143" s="323"/>
      <c r="GNN143" s="323"/>
      <c r="GNO143" s="323"/>
      <c r="GNP143" s="323"/>
      <c r="GNQ143" s="323"/>
      <c r="GNR143" s="323"/>
      <c r="GNS143" s="323"/>
      <c r="GNT143" s="323"/>
      <c r="GNU143" s="323"/>
      <c r="GNV143" s="323"/>
      <c r="GNW143" s="323"/>
      <c r="GNX143" s="323"/>
      <c r="GNY143" s="323"/>
      <c r="GNZ143" s="323"/>
      <c r="GOA143" s="323"/>
      <c r="GOB143" s="323"/>
      <c r="GOC143" s="323"/>
      <c r="GOD143" s="323"/>
      <c r="GOE143" s="323"/>
      <c r="GOF143" s="323"/>
      <c r="GOG143" s="323"/>
      <c r="GOH143" s="323"/>
      <c r="GOI143" s="323"/>
      <c r="GOJ143" s="323"/>
      <c r="GOK143" s="323"/>
      <c r="GOL143" s="323"/>
      <c r="GOM143" s="323"/>
      <c r="GON143" s="323"/>
      <c r="GOO143" s="323"/>
      <c r="GOP143" s="323"/>
      <c r="GOQ143" s="323"/>
      <c r="GOR143" s="323"/>
      <c r="GOS143" s="323"/>
      <c r="GOT143" s="323"/>
      <c r="GOU143" s="323"/>
      <c r="GOV143" s="323"/>
      <c r="GOW143" s="323"/>
      <c r="GOX143" s="323"/>
      <c r="GOY143" s="323"/>
      <c r="GOZ143" s="323"/>
      <c r="GPA143" s="323"/>
      <c r="GPB143" s="323"/>
      <c r="GPC143" s="323"/>
      <c r="GPD143" s="323"/>
      <c r="GPE143" s="323"/>
      <c r="GPF143" s="323"/>
      <c r="GPG143" s="323"/>
      <c r="GPH143" s="323"/>
      <c r="GPI143" s="323"/>
      <c r="GPJ143" s="323"/>
      <c r="GPK143" s="323"/>
      <c r="GPL143" s="323"/>
      <c r="GPM143" s="323"/>
      <c r="GPN143" s="323"/>
      <c r="GPO143" s="323"/>
      <c r="GPP143" s="323"/>
      <c r="GPQ143" s="323"/>
      <c r="GPR143" s="323"/>
      <c r="GPS143" s="323"/>
      <c r="GPT143" s="323"/>
      <c r="GPU143" s="323"/>
      <c r="GPV143" s="323"/>
      <c r="GPW143" s="323"/>
      <c r="GPX143" s="323"/>
      <c r="GPY143" s="323"/>
      <c r="GPZ143" s="323"/>
      <c r="GQA143" s="323"/>
      <c r="GQB143" s="323"/>
      <c r="GQC143" s="323"/>
      <c r="GQD143" s="323"/>
      <c r="GQE143" s="323"/>
      <c r="GQF143" s="323"/>
      <c r="GQG143" s="323"/>
      <c r="GQH143" s="323"/>
      <c r="GQI143" s="323"/>
      <c r="GQJ143" s="323"/>
      <c r="GQK143" s="323"/>
      <c r="GQL143" s="323"/>
      <c r="GQM143" s="323"/>
      <c r="GQN143" s="323"/>
      <c r="GQO143" s="323"/>
      <c r="GQP143" s="323"/>
      <c r="GQQ143" s="323"/>
      <c r="GQR143" s="323"/>
      <c r="GQS143" s="323"/>
      <c r="GQT143" s="323"/>
      <c r="GQU143" s="323"/>
      <c r="GQV143" s="323"/>
      <c r="GQW143" s="323"/>
      <c r="GQX143" s="323"/>
      <c r="GQY143" s="323"/>
      <c r="GQZ143" s="323"/>
      <c r="GRA143" s="323"/>
      <c r="GRB143" s="323"/>
      <c r="GRC143" s="323"/>
      <c r="GRD143" s="323"/>
      <c r="GRE143" s="323"/>
      <c r="GRF143" s="323"/>
      <c r="GRG143" s="323"/>
      <c r="GRH143" s="323"/>
      <c r="GRI143" s="323"/>
      <c r="GRJ143" s="323"/>
      <c r="GRK143" s="323"/>
      <c r="GRL143" s="323"/>
      <c r="GRM143" s="323"/>
      <c r="GRN143" s="323"/>
      <c r="GRO143" s="323"/>
      <c r="GRP143" s="323"/>
      <c r="GRQ143" s="323"/>
      <c r="GRR143" s="323"/>
      <c r="GRS143" s="323"/>
      <c r="GRT143" s="323"/>
      <c r="GRU143" s="323"/>
      <c r="GRV143" s="323"/>
      <c r="GRW143" s="323"/>
      <c r="GRX143" s="323"/>
      <c r="GRY143" s="323"/>
      <c r="GRZ143" s="323"/>
      <c r="GSA143" s="323"/>
      <c r="GSB143" s="323"/>
      <c r="GSC143" s="323"/>
      <c r="GSD143" s="323"/>
      <c r="GSE143" s="323"/>
      <c r="GSF143" s="323"/>
      <c r="GSG143" s="323"/>
      <c r="GSH143" s="323"/>
      <c r="GSI143" s="323"/>
      <c r="GSJ143" s="323"/>
      <c r="GSK143" s="323"/>
      <c r="GSL143" s="323"/>
      <c r="GSM143" s="323"/>
      <c r="GSN143" s="323"/>
      <c r="GSO143" s="323"/>
      <c r="GSP143" s="323"/>
      <c r="GSQ143" s="323"/>
      <c r="GSR143" s="323"/>
      <c r="GSS143" s="323"/>
      <c r="GST143" s="323"/>
      <c r="GSU143" s="323"/>
      <c r="GSV143" s="323"/>
      <c r="GSW143" s="323"/>
      <c r="GSX143" s="323"/>
      <c r="GSY143" s="323"/>
      <c r="GSZ143" s="323"/>
      <c r="GTA143" s="323"/>
      <c r="GTB143" s="323"/>
      <c r="GTC143" s="323"/>
      <c r="GTD143" s="323"/>
      <c r="GTE143" s="323"/>
      <c r="GTF143" s="323"/>
      <c r="GTG143" s="323"/>
      <c r="GTH143" s="323"/>
      <c r="GTI143" s="323"/>
      <c r="GTJ143" s="323"/>
      <c r="GTK143" s="323"/>
      <c r="GTL143" s="323"/>
      <c r="GTM143" s="323"/>
      <c r="GTN143" s="323"/>
      <c r="GTO143" s="323"/>
      <c r="GTP143" s="323"/>
      <c r="GTQ143" s="323"/>
      <c r="GTR143" s="323"/>
      <c r="GTS143" s="323"/>
      <c r="GTT143" s="323"/>
      <c r="GTU143" s="323"/>
      <c r="GTV143" s="323"/>
      <c r="GTW143" s="323"/>
      <c r="GTX143" s="323"/>
      <c r="GTY143" s="323"/>
      <c r="GTZ143" s="323"/>
      <c r="GUA143" s="323"/>
      <c r="GUB143" s="323"/>
      <c r="GUC143" s="323"/>
      <c r="GUD143" s="323"/>
      <c r="GUE143" s="323"/>
      <c r="GUF143" s="323"/>
      <c r="GUG143" s="323"/>
      <c r="GUH143" s="323"/>
      <c r="GUI143" s="323"/>
      <c r="GUJ143" s="323"/>
      <c r="GUK143" s="323"/>
      <c r="GUL143" s="323"/>
      <c r="GUM143" s="323"/>
      <c r="GUN143" s="323"/>
      <c r="GUO143" s="323"/>
      <c r="GUP143" s="323"/>
      <c r="GUQ143" s="323"/>
      <c r="GUR143" s="323"/>
      <c r="GUS143" s="323"/>
      <c r="GUT143" s="323"/>
      <c r="GUU143" s="323"/>
      <c r="GUV143" s="323"/>
      <c r="GUW143" s="323"/>
      <c r="GUX143" s="323"/>
      <c r="GUY143" s="323"/>
      <c r="GUZ143" s="323"/>
      <c r="GVA143" s="323"/>
      <c r="GVB143" s="323"/>
      <c r="GVC143" s="323"/>
      <c r="GVD143" s="323"/>
      <c r="GVE143" s="323"/>
      <c r="GVF143" s="323"/>
      <c r="GVG143" s="323"/>
      <c r="GVH143" s="323"/>
      <c r="GVI143" s="323"/>
      <c r="GVJ143" s="323"/>
      <c r="GVK143" s="323"/>
      <c r="GVL143" s="323"/>
      <c r="GVM143" s="323"/>
      <c r="GVN143" s="323"/>
      <c r="GVO143" s="323"/>
      <c r="GVP143" s="323"/>
      <c r="GVQ143" s="323"/>
      <c r="GVR143" s="323"/>
      <c r="GVS143" s="323"/>
      <c r="GVT143" s="323"/>
      <c r="GVU143" s="323"/>
      <c r="GVV143" s="323"/>
      <c r="GVW143" s="323"/>
      <c r="GVX143" s="323"/>
      <c r="GVY143" s="323"/>
      <c r="GVZ143" s="323"/>
      <c r="GWA143" s="323"/>
      <c r="GWB143" s="323"/>
      <c r="GWC143" s="323"/>
      <c r="GWD143" s="323"/>
      <c r="GWE143" s="323"/>
      <c r="GWF143" s="323"/>
      <c r="GWG143" s="323"/>
      <c r="GWH143" s="323"/>
      <c r="GWI143" s="323"/>
      <c r="GWJ143" s="323"/>
      <c r="GWK143" s="323"/>
      <c r="GWL143" s="323"/>
      <c r="GWM143" s="323"/>
      <c r="GWN143" s="323"/>
      <c r="GWO143" s="323"/>
      <c r="GWP143" s="323"/>
      <c r="GWQ143" s="323"/>
      <c r="GWR143" s="323"/>
      <c r="GWS143" s="323"/>
      <c r="GWT143" s="323"/>
      <c r="GWU143" s="323"/>
      <c r="GWV143" s="323"/>
      <c r="GWW143" s="323"/>
      <c r="GWX143" s="323"/>
      <c r="GWY143" s="323"/>
      <c r="GWZ143" s="323"/>
      <c r="GXA143" s="323"/>
      <c r="GXB143" s="323"/>
      <c r="GXC143" s="323"/>
      <c r="GXD143" s="323"/>
      <c r="GXE143" s="323"/>
      <c r="GXF143" s="323"/>
      <c r="GXG143" s="323"/>
      <c r="GXH143" s="323"/>
      <c r="GXI143" s="323"/>
      <c r="GXJ143" s="323"/>
      <c r="GXK143" s="323"/>
      <c r="GXL143" s="323"/>
      <c r="GXM143" s="323"/>
      <c r="GXN143" s="323"/>
      <c r="GXO143" s="323"/>
      <c r="GXP143" s="323"/>
      <c r="GXQ143" s="323"/>
      <c r="GXR143" s="323"/>
      <c r="GXS143" s="323"/>
      <c r="GXT143" s="323"/>
      <c r="GXU143" s="323"/>
      <c r="GXV143" s="323"/>
      <c r="GXW143" s="323"/>
      <c r="GXX143" s="323"/>
      <c r="GXY143" s="323"/>
      <c r="GXZ143" s="323"/>
      <c r="GYA143" s="323"/>
      <c r="GYB143" s="323"/>
      <c r="GYC143" s="323"/>
      <c r="GYD143" s="323"/>
      <c r="GYE143" s="323"/>
      <c r="GYF143" s="323"/>
      <c r="GYG143" s="323"/>
      <c r="GYH143" s="323"/>
      <c r="GYI143" s="323"/>
      <c r="GYJ143" s="323"/>
      <c r="GYK143" s="323"/>
      <c r="GYL143" s="323"/>
      <c r="GYM143" s="323"/>
      <c r="GYN143" s="323"/>
      <c r="GYO143" s="323"/>
      <c r="GYP143" s="323"/>
      <c r="GYQ143" s="323"/>
      <c r="GYR143" s="323"/>
      <c r="GYS143" s="323"/>
      <c r="GYT143" s="323"/>
      <c r="GYU143" s="323"/>
      <c r="GYV143" s="323"/>
      <c r="GYW143" s="323"/>
      <c r="GYX143" s="323"/>
      <c r="GYY143" s="323"/>
      <c r="GYZ143" s="323"/>
      <c r="GZA143" s="323"/>
      <c r="GZB143" s="323"/>
      <c r="GZC143" s="323"/>
      <c r="GZD143" s="323"/>
      <c r="GZE143" s="323"/>
      <c r="GZF143" s="323"/>
      <c r="GZG143" s="323"/>
      <c r="GZH143" s="323"/>
      <c r="GZI143" s="323"/>
      <c r="GZJ143" s="323"/>
      <c r="GZK143" s="323"/>
      <c r="GZL143" s="323"/>
      <c r="GZM143" s="323"/>
      <c r="GZN143" s="323"/>
      <c r="GZO143" s="323"/>
      <c r="GZP143" s="323"/>
      <c r="GZQ143" s="323"/>
      <c r="GZR143" s="323"/>
      <c r="GZS143" s="323"/>
      <c r="GZT143" s="323"/>
      <c r="GZU143" s="323"/>
      <c r="GZV143" s="323"/>
      <c r="GZW143" s="323"/>
      <c r="GZX143" s="323"/>
      <c r="GZY143" s="323"/>
      <c r="GZZ143" s="323"/>
      <c r="HAA143" s="323"/>
      <c r="HAB143" s="323"/>
      <c r="HAC143" s="323"/>
      <c r="HAD143" s="323"/>
      <c r="HAE143" s="323"/>
      <c r="HAF143" s="323"/>
      <c r="HAG143" s="323"/>
      <c r="HAH143" s="323"/>
      <c r="HAI143" s="323"/>
      <c r="HAJ143" s="323"/>
      <c r="HAK143" s="323"/>
      <c r="HAL143" s="323"/>
      <c r="HAM143" s="323"/>
      <c r="HAN143" s="323"/>
      <c r="HAO143" s="323"/>
      <c r="HAP143" s="323"/>
      <c r="HAQ143" s="323"/>
      <c r="HAR143" s="323"/>
      <c r="HAS143" s="323"/>
      <c r="HAT143" s="323"/>
      <c r="HAU143" s="323"/>
      <c r="HAV143" s="323"/>
      <c r="HAW143" s="323"/>
      <c r="HAX143" s="323"/>
      <c r="HAY143" s="323"/>
      <c r="HAZ143" s="323"/>
      <c r="HBA143" s="323"/>
      <c r="HBB143" s="323"/>
      <c r="HBC143" s="323"/>
      <c r="HBD143" s="323"/>
      <c r="HBE143" s="323"/>
      <c r="HBF143" s="323"/>
      <c r="HBG143" s="323"/>
      <c r="HBH143" s="323"/>
      <c r="HBI143" s="323"/>
      <c r="HBJ143" s="323"/>
      <c r="HBK143" s="323"/>
      <c r="HBL143" s="323"/>
      <c r="HBM143" s="323"/>
      <c r="HBN143" s="323"/>
      <c r="HBO143" s="323"/>
      <c r="HBP143" s="323"/>
      <c r="HBQ143" s="323"/>
      <c r="HBR143" s="323"/>
      <c r="HBS143" s="323"/>
      <c r="HBT143" s="323"/>
      <c r="HBU143" s="323"/>
      <c r="HBV143" s="323"/>
      <c r="HBW143" s="323"/>
      <c r="HBX143" s="323"/>
      <c r="HBY143" s="323"/>
      <c r="HBZ143" s="323"/>
      <c r="HCA143" s="323"/>
      <c r="HCB143" s="323"/>
      <c r="HCC143" s="323"/>
      <c r="HCD143" s="323"/>
      <c r="HCE143" s="323"/>
      <c r="HCF143" s="323"/>
      <c r="HCG143" s="323"/>
      <c r="HCH143" s="323"/>
      <c r="HCI143" s="323"/>
      <c r="HCJ143" s="323"/>
      <c r="HCK143" s="323"/>
      <c r="HCL143" s="323"/>
      <c r="HCM143" s="323"/>
      <c r="HCN143" s="323"/>
      <c r="HCO143" s="323"/>
      <c r="HCP143" s="323"/>
      <c r="HCQ143" s="323"/>
      <c r="HCR143" s="323"/>
      <c r="HCS143" s="323"/>
      <c r="HCT143" s="323"/>
      <c r="HCU143" s="323"/>
      <c r="HCV143" s="323"/>
      <c r="HCW143" s="323"/>
      <c r="HCX143" s="323"/>
      <c r="HCY143" s="323"/>
      <c r="HCZ143" s="323"/>
      <c r="HDA143" s="323"/>
      <c r="HDB143" s="323"/>
      <c r="HDC143" s="323"/>
      <c r="HDD143" s="323"/>
      <c r="HDE143" s="323"/>
      <c r="HDF143" s="323"/>
      <c r="HDG143" s="323"/>
      <c r="HDH143" s="323"/>
      <c r="HDI143" s="323"/>
      <c r="HDJ143" s="323"/>
      <c r="HDK143" s="323"/>
      <c r="HDL143" s="323"/>
      <c r="HDM143" s="323"/>
      <c r="HDN143" s="323"/>
      <c r="HDO143" s="323"/>
      <c r="HDP143" s="323"/>
      <c r="HDQ143" s="323"/>
      <c r="HDR143" s="323"/>
      <c r="HDS143" s="323"/>
      <c r="HDT143" s="323"/>
      <c r="HDU143" s="323"/>
      <c r="HDV143" s="323"/>
      <c r="HDW143" s="323"/>
      <c r="HDX143" s="323"/>
      <c r="HDY143" s="323"/>
      <c r="HDZ143" s="323"/>
      <c r="HEA143" s="323"/>
      <c r="HEB143" s="323"/>
      <c r="HEC143" s="323"/>
      <c r="HED143" s="323"/>
      <c r="HEE143" s="323"/>
      <c r="HEF143" s="323"/>
      <c r="HEG143" s="323"/>
      <c r="HEH143" s="323"/>
      <c r="HEI143" s="323"/>
      <c r="HEJ143" s="323"/>
      <c r="HEK143" s="323"/>
      <c r="HEL143" s="323"/>
      <c r="HEM143" s="323"/>
      <c r="HEN143" s="323"/>
      <c r="HEO143" s="323"/>
      <c r="HEP143" s="323"/>
      <c r="HEQ143" s="323"/>
      <c r="HER143" s="323"/>
      <c r="HES143" s="323"/>
      <c r="HET143" s="323"/>
      <c r="HEU143" s="323"/>
      <c r="HEV143" s="323"/>
      <c r="HEW143" s="323"/>
      <c r="HEX143" s="323"/>
      <c r="HEY143" s="323"/>
      <c r="HEZ143" s="323"/>
      <c r="HFA143" s="323"/>
      <c r="HFB143" s="323"/>
      <c r="HFC143" s="323"/>
      <c r="HFD143" s="323"/>
      <c r="HFE143" s="323"/>
      <c r="HFF143" s="323"/>
      <c r="HFG143" s="323"/>
      <c r="HFH143" s="323"/>
      <c r="HFI143" s="323"/>
      <c r="HFJ143" s="323"/>
      <c r="HFK143" s="323"/>
      <c r="HFL143" s="323"/>
      <c r="HFM143" s="323"/>
      <c r="HFN143" s="323"/>
      <c r="HFO143" s="323"/>
      <c r="HFP143" s="323"/>
      <c r="HFQ143" s="323"/>
      <c r="HFR143" s="323"/>
      <c r="HFS143" s="323"/>
      <c r="HFT143" s="323"/>
      <c r="HFU143" s="323"/>
      <c r="HFV143" s="323"/>
      <c r="HFW143" s="323"/>
      <c r="HFX143" s="323"/>
      <c r="HFY143" s="323"/>
      <c r="HFZ143" s="323"/>
      <c r="HGA143" s="323"/>
      <c r="HGB143" s="323"/>
      <c r="HGC143" s="323"/>
      <c r="HGD143" s="323"/>
      <c r="HGE143" s="323"/>
      <c r="HGF143" s="323"/>
      <c r="HGG143" s="323"/>
      <c r="HGH143" s="323"/>
      <c r="HGI143" s="323"/>
      <c r="HGJ143" s="323"/>
      <c r="HGK143" s="323"/>
      <c r="HGL143" s="323"/>
      <c r="HGM143" s="323"/>
      <c r="HGN143" s="323"/>
      <c r="HGO143" s="323"/>
      <c r="HGP143" s="323"/>
      <c r="HGQ143" s="323"/>
      <c r="HGR143" s="323"/>
      <c r="HGS143" s="323"/>
      <c r="HGT143" s="323"/>
      <c r="HGU143" s="323"/>
      <c r="HGV143" s="323"/>
      <c r="HGW143" s="323"/>
      <c r="HGX143" s="323"/>
      <c r="HGY143" s="323"/>
      <c r="HGZ143" s="323"/>
      <c r="HHA143" s="323"/>
      <c r="HHB143" s="323"/>
      <c r="HHC143" s="323"/>
      <c r="HHD143" s="323"/>
      <c r="HHE143" s="323"/>
      <c r="HHF143" s="323"/>
      <c r="HHG143" s="323"/>
      <c r="HHH143" s="323"/>
      <c r="HHI143" s="323"/>
      <c r="HHJ143" s="323"/>
      <c r="HHK143" s="323"/>
      <c r="HHL143" s="323"/>
      <c r="HHM143" s="323"/>
      <c r="HHN143" s="323"/>
      <c r="HHO143" s="323"/>
      <c r="HHP143" s="323"/>
      <c r="HHQ143" s="323"/>
      <c r="HHR143" s="323"/>
      <c r="HHS143" s="323"/>
      <c r="HHT143" s="323"/>
      <c r="HHU143" s="323"/>
      <c r="HHV143" s="323"/>
      <c r="HHW143" s="323"/>
      <c r="HHX143" s="323"/>
      <c r="HHY143" s="323"/>
      <c r="HHZ143" s="323"/>
      <c r="HIA143" s="323"/>
      <c r="HIB143" s="323"/>
      <c r="HIC143" s="323"/>
      <c r="HID143" s="323"/>
      <c r="HIE143" s="323"/>
      <c r="HIF143" s="323"/>
      <c r="HIG143" s="323"/>
      <c r="HIH143" s="323"/>
      <c r="HII143" s="323"/>
      <c r="HIJ143" s="323"/>
      <c r="HIK143" s="323"/>
      <c r="HIL143" s="323"/>
      <c r="HIM143" s="323"/>
      <c r="HIN143" s="323"/>
      <c r="HIO143" s="323"/>
      <c r="HIP143" s="323"/>
      <c r="HIQ143" s="323"/>
      <c r="HIR143" s="323"/>
      <c r="HIS143" s="323"/>
      <c r="HIT143" s="323"/>
      <c r="HIU143" s="323"/>
      <c r="HIV143" s="323"/>
      <c r="HIW143" s="323"/>
      <c r="HIX143" s="323"/>
      <c r="HIY143" s="323"/>
      <c r="HIZ143" s="323"/>
      <c r="HJA143" s="323"/>
      <c r="HJB143" s="323"/>
      <c r="HJC143" s="323"/>
      <c r="HJD143" s="323"/>
      <c r="HJE143" s="323"/>
      <c r="HJF143" s="323"/>
      <c r="HJG143" s="323"/>
      <c r="HJH143" s="323"/>
      <c r="HJI143" s="323"/>
      <c r="HJJ143" s="323"/>
      <c r="HJK143" s="323"/>
      <c r="HJL143" s="323"/>
      <c r="HJM143" s="323"/>
      <c r="HJN143" s="323"/>
      <c r="HJO143" s="323"/>
      <c r="HJP143" s="323"/>
      <c r="HJQ143" s="323"/>
      <c r="HJR143" s="323"/>
      <c r="HJS143" s="323"/>
      <c r="HJT143" s="323"/>
      <c r="HJU143" s="323"/>
      <c r="HJV143" s="323"/>
      <c r="HJW143" s="323"/>
      <c r="HJX143" s="323"/>
      <c r="HJY143" s="323"/>
      <c r="HJZ143" s="323"/>
      <c r="HKA143" s="323"/>
      <c r="HKB143" s="323"/>
      <c r="HKC143" s="323"/>
      <c r="HKD143" s="323"/>
      <c r="HKE143" s="323"/>
      <c r="HKF143" s="323"/>
      <c r="HKG143" s="323"/>
      <c r="HKH143" s="323"/>
      <c r="HKI143" s="323"/>
      <c r="HKJ143" s="323"/>
      <c r="HKK143" s="323"/>
      <c r="HKL143" s="323"/>
      <c r="HKM143" s="323"/>
      <c r="HKN143" s="323"/>
      <c r="HKO143" s="323"/>
      <c r="HKP143" s="323"/>
      <c r="HKQ143" s="323"/>
      <c r="HKR143" s="323"/>
      <c r="HKS143" s="323"/>
      <c r="HKT143" s="323"/>
      <c r="HKU143" s="323"/>
      <c r="HKV143" s="323"/>
      <c r="HKW143" s="323"/>
      <c r="HKX143" s="323"/>
      <c r="HKY143" s="323"/>
      <c r="HKZ143" s="323"/>
      <c r="HLA143" s="323"/>
      <c r="HLB143" s="323"/>
      <c r="HLC143" s="323"/>
      <c r="HLD143" s="323"/>
      <c r="HLE143" s="323"/>
      <c r="HLF143" s="323"/>
      <c r="HLG143" s="323"/>
      <c r="HLH143" s="323"/>
      <c r="HLI143" s="323"/>
      <c r="HLJ143" s="323"/>
      <c r="HLK143" s="323"/>
      <c r="HLL143" s="323"/>
      <c r="HLM143" s="323"/>
      <c r="HLN143" s="323"/>
      <c r="HLO143" s="323"/>
      <c r="HLP143" s="323"/>
      <c r="HLQ143" s="323"/>
      <c r="HLR143" s="323"/>
      <c r="HLS143" s="323"/>
      <c r="HLT143" s="323"/>
      <c r="HLU143" s="323"/>
      <c r="HLV143" s="323"/>
      <c r="HLW143" s="323"/>
      <c r="HLX143" s="323"/>
      <c r="HLY143" s="323"/>
      <c r="HLZ143" s="323"/>
      <c r="HMA143" s="323"/>
      <c r="HMB143" s="323"/>
      <c r="HMC143" s="323"/>
      <c r="HMD143" s="323"/>
      <c r="HME143" s="323"/>
      <c r="HMF143" s="323"/>
      <c r="HMG143" s="323"/>
      <c r="HMH143" s="323"/>
      <c r="HMI143" s="323"/>
      <c r="HMJ143" s="323"/>
      <c r="HMK143" s="323"/>
      <c r="HML143" s="323"/>
      <c r="HMM143" s="323"/>
      <c r="HMN143" s="323"/>
      <c r="HMO143" s="323"/>
      <c r="HMP143" s="323"/>
      <c r="HMQ143" s="323"/>
      <c r="HMR143" s="323"/>
      <c r="HMS143" s="323"/>
      <c r="HMT143" s="323"/>
      <c r="HMU143" s="323"/>
      <c r="HMV143" s="323"/>
      <c r="HMW143" s="323"/>
      <c r="HMX143" s="323"/>
      <c r="HMY143" s="323"/>
      <c r="HMZ143" s="323"/>
      <c r="HNA143" s="323"/>
      <c r="HNB143" s="323"/>
      <c r="HNC143" s="323"/>
      <c r="HND143" s="323"/>
      <c r="HNE143" s="323"/>
      <c r="HNF143" s="323"/>
      <c r="HNG143" s="323"/>
      <c r="HNH143" s="323"/>
      <c r="HNI143" s="323"/>
      <c r="HNJ143" s="323"/>
      <c r="HNK143" s="323"/>
      <c r="HNL143" s="323"/>
      <c r="HNM143" s="323"/>
      <c r="HNN143" s="323"/>
      <c r="HNO143" s="323"/>
      <c r="HNP143" s="323"/>
      <c r="HNQ143" s="323"/>
      <c r="HNR143" s="323"/>
      <c r="HNS143" s="323"/>
      <c r="HNT143" s="323"/>
      <c r="HNU143" s="323"/>
      <c r="HNV143" s="323"/>
      <c r="HNW143" s="323"/>
      <c r="HNX143" s="323"/>
      <c r="HNY143" s="323"/>
      <c r="HNZ143" s="323"/>
      <c r="HOA143" s="323"/>
      <c r="HOB143" s="323"/>
      <c r="HOC143" s="323"/>
      <c r="HOD143" s="323"/>
      <c r="HOE143" s="323"/>
      <c r="HOF143" s="323"/>
      <c r="HOG143" s="323"/>
      <c r="HOH143" s="323"/>
      <c r="HOI143" s="323"/>
      <c r="HOJ143" s="323"/>
      <c r="HOK143" s="323"/>
      <c r="HOL143" s="323"/>
      <c r="HOM143" s="323"/>
      <c r="HON143" s="323"/>
      <c r="HOO143" s="323"/>
      <c r="HOP143" s="323"/>
      <c r="HOQ143" s="323"/>
      <c r="HOR143" s="323"/>
      <c r="HOS143" s="323"/>
      <c r="HOT143" s="323"/>
      <c r="HOU143" s="323"/>
      <c r="HOV143" s="323"/>
      <c r="HOW143" s="323"/>
      <c r="HOX143" s="323"/>
      <c r="HOY143" s="323"/>
      <c r="HOZ143" s="323"/>
      <c r="HPA143" s="323"/>
      <c r="HPB143" s="323"/>
      <c r="HPC143" s="323"/>
      <c r="HPD143" s="323"/>
      <c r="HPE143" s="323"/>
      <c r="HPF143" s="323"/>
      <c r="HPG143" s="323"/>
      <c r="HPH143" s="323"/>
      <c r="HPI143" s="323"/>
      <c r="HPJ143" s="323"/>
      <c r="HPK143" s="323"/>
      <c r="HPL143" s="323"/>
      <c r="HPM143" s="323"/>
      <c r="HPN143" s="323"/>
      <c r="HPO143" s="323"/>
      <c r="HPP143" s="323"/>
      <c r="HPQ143" s="323"/>
      <c r="HPR143" s="323"/>
      <c r="HPS143" s="323"/>
      <c r="HPT143" s="323"/>
      <c r="HPU143" s="323"/>
      <c r="HPV143" s="323"/>
      <c r="HPW143" s="323"/>
      <c r="HPX143" s="323"/>
      <c r="HPY143" s="323"/>
      <c r="HPZ143" s="323"/>
      <c r="HQA143" s="323"/>
      <c r="HQB143" s="323"/>
      <c r="HQC143" s="323"/>
      <c r="HQD143" s="323"/>
      <c r="HQE143" s="323"/>
      <c r="HQF143" s="323"/>
      <c r="HQG143" s="323"/>
      <c r="HQH143" s="323"/>
      <c r="HQI143" s="323"/>
      <c r="HQJ143" s="323"/>
      <c r="HQK143" s="323"/>
      <c r="HQL143" s="323"/>
      <c r="HQM143" s="323"/>
      <c r="HQN143" s="323"/>
      <c r="HQO143" s="323"/>
      <c r="HQP143" s="323"/>
      <c r="HQQ143" s="323"/>
      <c r="HQR143" s="323"/>
      <c r="HQS143" s="323"/>
      <c r="HQT143" s="323"/>
      <c r="HQU143" s="323"/>
      <c r="HQV143" s="323"/>
      <c r="HQW143" s="323"/>
      <c r="HQX143" s="323"/>
      <c r="HQY143" s="323"/>
      <c r="HQZ143" s="323"/>
      <c r="HRA143" s="323"/>
      <c r="HRB143" s="323"/>
      <c r="HRC143" s="323"/>
      <c r="HRD143" s="323"/>
      <c r="HRE143" s="323"/>
      <c r="HRF143" s="323"/>
      <c r="HRG143" s="323"/>
      <c r="HRH143" s="323"/>
      <c r="HRI143" s="323"/>
      <c r="HRJ143" s="323"/>
      <c r="HRK143" s="323"/>
      <c r="HRL143" s="323"/>
      <c r="HRM143" s="323"/>
      <c r="HRN143" s="323"/>
      <c r="HRO143" s="323"/>
      <c r="HRP143" s="323"/>
      <c r="HRQ143" s="323"/>
      <c r="HRR143" s="323"/>
      <c r="HRS143" s="323"/>
      <c r="HRT143" s="323"/>
      <c r="HRU143" s="323"/>
      <c r="HRV143" s="323"/>
      <c r="HRW143" s="323"/>
      <c r="HRX143" s="323"/>
      <c r="HRY143" s="323"/>
      <c r="HRZ143" s="323"/>
      <c r="HSA143" s="323"/>
      <c r="HSB143" s="323"/>
      <c r="HSC143" s="323"/>
      <c r="HSD143" s="323"/>
      <c r="HSE143" s="323"/>
      <c r="HSF143" s="323"/>
      <c r="HSG143" s="323"/>
      <c r="HSH143" s="323"/>
      <c r="HSI143" s="323"/>
      <c r="HSJ143" s="323"/>
      <c r="HSK143" s="323"/>
      <c r="HSL143" s="323"/>
      <c r="HSM143" s="323"/>
      <c r="HSN143" s="323"/>
      <c r="HSO143" s="323"/>
      <c r="HSP143" s="323"/>
      <c r="HSQ143" s="323"/>
      <c r="HSR143" s="323"/>
      <c r="HSS143" s="323"/>
      <c r="HST143" s="323"/>
      <c r="HSU143" s="323"/>
      <c r="HSV143" s="323"/>
      <c r="HSW143" s="323"/>
      <c r="HSX143" s="323"/>
      <c r="HSY143" s="323"/>
      <c r="HSZ143" s="323"/>
      <c r="HTA143" s="323"/>
      <c r="HTB143" s="323"/>
      <c r="HTC143" s="323"/>
      <c r="HTD143" s="323"/>
      <c r="HTE143" s="323"/>
      <c r="HTF143" s="323"/>
      <c r="HTG143" s="323"/>
      <c r="HTH143" s="323"/>
      <c r="HTI143" s="323"/>
      <c r="HTJ143" s="323"/>
      <c r="HTK143" s="323"/>
      <c r="HTL143" s="323"/>
      <c r="HTM143" s="323"/>
      <c r="HTN143" s="323"/>
      <c r="HTO143" s="323"/>
      <c r="HTP143" s="323"/>
      <c r="HTQ143" s="323"/>
      <c r="HTR143" s="323"/>
      <c r="HTS143" s="323"/>
      <c r="HTT143" s="323"/>
      <c r="HTU143" s="323"/>
      <c r="HTV143" s="323"/>
      <c r="HTW143" s="323"/>
      <c r="HTX143" s="323"/>
      <c r="HTY143" s="323"/>
      <c r="HTZ143" s="323"/>
      <c r="HUA143" s="323"/>
      <c r="HUB143" s="323"/>
      <c r="HUC143" s="323"/>
      <c r="HUD143" s="323"/>
      <c r="HUE143" s="323"/>
      <c r="HUF143" s="323"/>
      <c r="HUG143" s="323"/>
      <c r="HUH143" s="323"/>
      <c r="HUI143" s="323"/>
      <c r="HUJ143" s="323"/>
      <c r="HUK143" s="323"/>
      <c r="HUL143" s="323"/>
      <c r="HUM143" s="323"/>
      <c r="HUN143" s="323"/>
      <c r="HUO143" s="323"/>
      <c r="HUP143" s="323"/>
      <c r="HUQ143" s="323"/>
      <c r="HUR143" s="323"/>
      <c r="HUS143" s="323"/>
      <c r="HUT143" s="323"/>
      <c r="HUU143" s="323"/>
      <c r="HUV143" s="323"/>
      <c r="HUW143" s="323"/>
      <c r="HUX143" s="323"/>
      <c r="HUY143" s="323"/>
      <c r="HUZ143" s="323"/>
      <c r="HVA143" s="323"/>
      <c r="HVB143" s="323"/>
      <c r="HVC143" s="323"/>
      <c r="HVD143" s="323"/>
      <c r="HVE143" s="323"/>
      <c r="HVF143" s="323"/>
      <c r="HVG143" s="323"/>
      <c r="HVH143" s="323"/>
      <c r="HVI143" s="323"/>
      <c r="HVJ143" s="323"/>
      <c r="HVK143" s="323"/>
      <c r="HVL143" s="323"/>
      <c r="HVM143" s="323"/>
      <c r="HVN143" s="323"/>
      <c r="HVO143" s="323"/>
      <c r="HVP143" s="323"/>
      <c r="HVQ143" s="323"/>
      <c r="HVR143" s="323"/>
      <c r="HVS143" s="323"/>
      <c r="HVT143" s="323"/>
      <c r="HVU143" s="323"/>
      <c r="HVV143" s="323"/>
      <c r="HVW143" s="323"/>
      <c r="HVX143" s="323"/>
      <c r="HVY143" s="323"/>
      <c r="HVZ143" s="323"/>
      <c r="HWA143" s="323"/>
      <c r="HWB143" s="323"/>
      <c r="HWC143" s="323"/>
      <c r="HWD143" s="323"/>
      <c r="HWE143" s="323"/>
      <c r="HWF143" s="323"/>
      <c r="HWG143" s="323"/>
      <c r="HWH143" s="323"/>
      <c r="HWI143" s="323"/>
      <c r="HWJ143" s="323"/>
      <c r="HWK143" s="323"/>
      <c r="HWL143" s="323"/>
      <c r="HWM143" s="323"/>
      <c r="HWN143" s="323"/>
      <c r="HWO143" s="323"/>
      <c r="HWP143" s="323"/>
      <c r="HWQ143" s="323"/>
      <c r="HWR143" s="323"/>
      <c r="HWS143" s="323"/>
      <c r="HWT143" s="323"/>
      <c r="HWU143" s="323"/>
      <c r="HWV143" s="323"/>
      <c r="HWW143" s="323"/>
      <c r="HWX143" s="323"/>
      <c r="HWY143" s="323"/>
      <c r="HWZ143" s="323"/>
      <c r="HXA143" s="323"/>
      <c r="HXB143" s="323"/>
      <c r="HXC143" s="323"/>
      <c r="HXD143" s="323"/>
      <c r="HXE143" s="323"/>
      <c r="HXF143" s="323"/>
      <c r="HXG143" s="323"/>
      <c r="HXH143" s="323"/>
      <c r="HXI143" s="323"/>
      <c r="HXJ143" s="323"/>
      <c r="HXK143" s="323"/>
      <c r="HXL143" s="323"/>
      <c r="HXM143" s="323"/>
      <c r="HXN143" s="323"/>
      <c r="HXO143" s="323"/>
      <c r="HXP143" s="323"/>
      <c r="HXQ143" s="323"/>
      <c r="HXR143" s="323"/>
      <c r="HXS143" s="323"/>
      <c r="HXT143" s="323"/>
      <c r="HXU143" s="323"/>
      <c r="HXV143" s="323"/>
      <c r="HXW143" s="323"/>
      <c r="HXX143" s="323"/>
      <c r="HXY143" s="323"/>
      <c r="HXZ143" s="323"/>
      <c r="HYA143" s="323"/>
      <c r="HYB143" s="323"/>
      <c r="HYC143" s="323"/>
      <c r="HYD143" s="323"/>
      <c r="HYE143" s="323"/>
      <c r="HYF143" s="323"/>
      <c r="HYG143" s="323"/>
      <c r="HYH143" s="323"/>
      <c r="HYI143" s="323"/>
      <c r="HYJ143" s="323"/>
      <c r="HYK143" s="323"/>
      <c r="HYL143" s="323"/>
      <c r="HYM143" s="323"/>
      <c r="HYN143" s="323"/>
      <c r="HYO143" s="323"/>
      <c r="HYP143" s="323"/>
      <c r="HYQ143" s="323"/>
      <c r="HYR143" s="323"/>
      <c r="HYS143" s="323"/>
      <c r="HYT143" s="323"/>
      <c r="HYU143" s="323"/>
      <c r="HYV143" s="323"/>
      <c r="HYW143" s="323"/>
      <c r="HYX143" s="323"/>
      <c r="HYY143" s="323"/>
      <c r="HYZ143" s="323"/>
      <c r="HZA143" s="323"/>
      <c r="HZB143" s="323"/>
      <c r="HZC143" s="323"/>
      <c r="HZD143" s="323"/>
      <c r="HZE143" s="323"/>
      <c r="HZF143" s="323"/>
      <c r="HZG143" s="323"/>
      <c r="HZH143" s="323"/>
      <c r="HZI143" s="323"/>
      <c r="HZJ143" s="323"/>
      <c r="HZK143" s="323"/>
      <c r="HZL143" s="323"/>
      <c r="HZM143" s="323"/>
      <c r="HZN143" s="323"/>
      <c r="HZO143" s="323"/>
      <c r="HZP143" s="323"/>
      <c r="HZQ143" s="323"/>
      <c r="HZR143" s="323"/>
      <c r="HZS143" s="323"/>
      <c r="HZT143" s="323"/>
      <c r="HZU143" s="323"/>
      <c r="HZV143" s="323"/>
      <c r="HZW143" s="323"/>
      <c r="HZX143" s="323"/>
      <c r="HZY143" s="323"/>
      <c r="HZZ143" s="323"/>
      <c r="IAA143" s="323"/>
      <c r="IAB143" s="323"/>
      <c r="IAC143" s="323"/>
      <c r="IAD143" s="323"/>
      <c r="IAE143" s="323"/>
      <c r="IAF143" s="323"/>
      <c r="IAG143" s="323"/>
      <c r="IAH143" s="323"/>
      <c r="IAI143" s="323"/>
      <c r="IAJ143" s="323"/>
      <c r="IAK143" s="323"/>
      <c r="IAL143" s="323"/>
      <c r="IAM143" s="323"/>
      <c r="IAN143" s="323"/>
      <c r="IAO143" s="323"/>
      <c r="IAP143" s="323"/>
      <c r="IAQ143" s="323"/>
      <c r="IAR143" s="323"/>
      <c r="IAS143" s="323"/>
      <c r="IAT143" s="323"/>
      <c r="IAU143" s="323"/>
      <c r="IAV143" s="323"/>
      <c r="IAW143" s="323"/>
      <c r="IAX143" s="323"/>
      <c r="IAY143" s="323"/>
      <c r="IAZ143" s="323"/>
      <c r="IBA143" s="323"/>
      <c r="IBB143" s="323"/>
      <c r="IBC143" s="323"/>
      <c r="IBD143" s="323"/>
      <c r="IBE143" s="323"/>
      <c r="IBF143" s="323"/>
      <c r="IBG143" s="323"/>
      <c r="IBH143" s="323"/>
      <c r="IBI143" s="323"/>
      <c r="IBJ143" s="323"/>
      <c r="IBK143" s="323"/>
      <c r="IBL143" s="323"/>
      <c r="IBM143" s="323"/>
      <c r="IBN143" s="323"/>
      <c r="IBO143" s="323"/>
      <c r="IBP143" s="323"/>
      <c r="IBQ143" s="323"/>
      <c r="IBR143" s="323"/>
      <c r="IBS143" s="323"/>
      <c r="IBT143" s="323"/>
      <c r="IBU143" s="323"/>
      <c r="IBV143" s="323"/>
      <c r="IBW143" s="323"/>
      <c r="IBX143" s="323"/>
      <c r="IBY143" s="323"/>
      <c r="IBZ143" s="323"/>
      <c r="ICA143" s="323"/>
      <c r="ICB143" s="323"/>
      <c r="ICC143" s="323"/>
      <c r="ICD143" s="323"/>
      <c r="ICE143" s="323"/>
      <c r="ICF143" s="323"/>
      <c r="ICG143" s="323"/>
      <c r="ICH143" s="323"/>
      <c r="ICI143" s="323"/>
      <c r="ICJ143" s="323"/>
      <c r="ICK143" s="323"/>
      <c r="ICL143" s="323"/>
      <c r="ICM143" s="323"/>
      <c r="ICN143" s="323"/>
      <c r="ICO143" s="323"/>
      <c r="ICP143" s="323"/>
      <c r="ICQ143" s="323"/>
      <c r="ICR143" s="323"/>
      <c r="ICS143" s="323"/>
      <c r="ICT143" s="323"/>
      <c r="ICU143" s="323"/>
      <c r="ICV143" s="323"/>
      <c r="ICW143" s="323"/>
      <c r="ICX143" s="323"/>
      <c r="ICY143" s="323"/>
      <c r="ICZ143" s="323"/>
      <c r="IDA143" s="323"/>
      <c r="IDB143" s="323"/>
      <c r="IDC143" s="323"/>
      <c r="IDD143" s="323"/>
      <c r="IDE143" s="323"/>
      <c r="IDF143" s="323"/>
      <c r="IDG143" s="323"/>
      <c r="IDH143" s="323"/>
      <c r="IDI143" s="323"/>
      <c r="IDJ143" s="323"/>
      <c r="IDK143" s="323"/>
      <c r="IDL143" s="323"/>
      <c r="IDM143" s="323"/>
      <c r="IDN143" s="323"/>
      <c r="IDO143" s="323"/>
      <c r="IDP143" s="323"/>
      <c r="IDQ143" s="323"/>
      <c r="IDR143" s="323"/>
      <c r="IDS143" s="323"/>
      <c r="IDT143" s="323"/>
      <c r="IDU143" s="323"/>
      <c r="IDV143" s="323"/>
      <c r="IDW143" s="323"/>
      <c r="IDX143" s="323"/>
      <c r="IDY143" s="323"/>
      <c r="IDZ143" s="323"/>
      <c r="IEA143" s="323"/>
      <c r="IEB143" s="323"/>
      <c r="IEC143" s="323"/>
      <c r="IED143" s="323"/>
      <c r="IEE143" s="323"/>
      <c r="IEF143" s="323"/>
      <c r="IEG143" s="323"/>
      <c r="IEH143" s="323"/>
      <c r="IEI143" s="323"/>
      <c r="IEJ143" s="323"/>
      <c r="IEK143" s="323"/>
      <c r="IEL143" s="323"/>
      <c r="IEM143" s="323"/>
      <c r="IEN143" s="323"/>
      <c r="IEO143" s="323"/>
      <c r="IEP143" s="323"/>
      <c r="IEQ143" s="323"/>
      <c r="IER143" s="323"/>
      <c r="IES143" s="323"/>
      <c r="IET143" s="323"/>
      <c r="IEU143" s="323"/>
      <c r="IEV143" s="323"/>
      <c r="IEW143" s="323"/>
      <c r="IEX143" s="323"/>
      <c r="IEY143" s="323"/>
      <c r="IEZ143" s="323"/>
      <c r="IFA143" s="323"/>
      <c r="IFB143" s="323"/>
      <c r="IFC143" s="323"/>
      <c r="IFD143" s="323"/>
      <c r="IFE143" s="323"/>
      <c r="IFF143" s="323"/>
      <c r="IFG143" s="323"/>
      <c r="IFH143" s="323"/>
      <c r="IFI143" s="323"/>
      <c r="IFJ143" s="323"/>
      <c r="IFK143" s="323"/>
      <c r="IFL143" s="323"/>
      <c r="IFM143" s="323"/>
      <c r="IFN143" s="323"/>
      <c r="IFO143" s="323"/>
      <c r="IFP143" s="323"/>
      <c r="IFQ143" s="323"/>
      <c r="IFR143" s="323"/>
      <c r="IFS143" s="323"/>
      <c r="IFT143" s="323"/>
      <c r="IFU143" s="323"/>
      <c r="IFV143" s="323"/>
      <c r="IFW143" s="323"/>
      <c r="IFX143" s="323"/>
      <c r="IFY143" s="323"/>
      <c r="IFZ143" s="323"/>
      <c r="IGA143" s="323"/>
      <c r="IGB143" s="323"/>
      <c r="IGC143" s="323"/>
      <c r="IGD143" s="323"/>
      <c r="IGE143" s="323"/>
      <c r="IGF143" s="323"/>
      <c r="IGG143" s="323"/>
      <c r="IGH143" s="323"/>
      <c r="IGI143" s="323"/>
      <c r="IGJ143" s="323"/>
      <c r="IGK143" s="323"/>
      <c r="IGL143" s="323"/>
      <c r="IGM143" s="323"/>
      <c r="IGN143" s="323"/>
      <c r="IGO143" s="323"/>
      <c r="IGP143" s="323"/>
      <c r="IGQ143" s="323"/>
      <c r="IGR143" s="323"/>
      <c r="IGS143" s="323"/>
      <c r="IGT143" s="323"/>
      <c r="IGU143" s="323"/>
      <c r="IGV143" s="323"/>
      <c r="IGW143" s="323"/>
      <c r="IGX143" s="323"/>
      <c r="IGY143" s="323"/>
      <c r="IGZ143" s="323"/>
      <c r="IHA143" s="323"/>
      <c r="IHB143" s="323"/>
      <c r="IHC143" s="323"/>
      <c r="IHD143" s="323"/>
      <c r="IHE143" s="323"/>
      <c r="IHF143" s="323"/>
      <c r="IHG143" s="323"/>
      <c r="IHH143" s="323"/>
      <c r="IHI143" s="323"/>
      <c r="IHJ143" s="323"/>
      <c r="IHK143" s="323"/>
      <c r="IHL143" s="323"/>
      <c r="IHM143" s="323"/>
      <c r="IHN143" s="323"/>
      <c r="IHO143" s="323"/>
      <c r="IHP143" s="323"/>
      <c r="IHQ143" s="323"/>
      <c r="IHR143" s="323"/>
      <c r="IHS143" s="323"/>
      <c r="IHT143" s="323"/>
      <c r="IHU143" s="323"/>
      <c r="IHV143" s="323"/>
      <c r="IHW143" s="323"/>
      <c r="IHX143" s="323"/>
      <c r="IHY143" s="323"/>
      <c r="IHZ143" s="323"/>
      <c r="IIA143" s="323"/>
      <c r="IIB143" s="323"/>
      <c r="IIC143" s="323"/>
      <c r="IID143" s="323"/>
      <c r="IIE143" s="323"/>
      <c r="IIF143" s="323"/>
      <c r="IIG143" s="323"/>
      <c r="IIH143" s="323"/>
      <c r="III143" s="323"/>
      <c r="IIJ143" s="323"/>
      <c r="IIK143" s="323"/>
      <c r="IIL143" s="323"/>
      <c r="IIM143" s="323"/>
      <c r="IIN143" s="323"/>
      <c r="IIO143" s="323"/>
      <c r="IIP143" s="323"/>
      <c r="IIQ143" s="323"/>
      <c r="IIR143" s="323"/>
      <c r="IIS143" s="323"/>
      <c r="IIT143" s="323"/>
      <c r="IIU143" s="323"/>
      <c r="IIV143" s="323"/>
      <c r="IIW143" s="323"/>
      <c r="IIX143" s="323"/>
      <c r="IIY143" s="323"/>
      <c r="IIZ143" s="323"/>
      <c r="IJA143" s="323"/>
      <c r="IJB143" s="323"/>
      <c r="IJC143" s="323"/>
      <c r="IJD143" s="323"/>
      <c r="IJE143" s="323"/>
      <c r="IJF143" s="323"/>
      <c r="IJG143" s="323"/>
      <c r="IJH143" s="323"/>
      <c r="IJI143" s="323"/>
      <c r="IJJ143" s="323"/>
      <c r="IJK143" s="323"/>
      <c r="IJL143" s="323"/>
      <c r="IJM143" s="323"/>
      <c r="IJN143" s="323"/>
      <c r="IJO143" s="323"/>
      <c r="IJP143" s="323"/>
      <c r="IJQ143" s="323"/>
      <c r="IJR143" s="323"/>
      <c r="IJS143" s="323"/>
      <c r="IJT143" s="323"/>
      <c r="IJU143" s="323"/>
      <c r="IJV143" s="323"/>
      <c r="IJW143" s="323"/>
      <c r="IJX143" s="323"/>
      <c r="IJY143" s="323"/>
      <c r="IJZ143" s="323"/>
      <c r="IKA143" s="323"/>
      <c r="IKB143" s="323"/>
      <c r="IKC143" s="323"/>
      <c r="IKD143" s="323"/>
      <c r="IKE143" s="323"/>
      <c r="IKF143" s="323"/>
      <c r="IKG143" s="323"/>
      <c r="IKH143" s="323"/>
      <c r="IKI143" s="323"/>
      <c r="IKJ143" s="323"/>
      <c r="IKK143" s="323"/>
      <c r="IKL143" s="323"/>
      <c r="IKM143" s="323"/>
      <c r="IKN143" s="323"/>
      <c r="IKO143" s="323"/>
      <c r="IKP143" s="323"/>
      <c r="IKQ143" s="323"/>
      <c r="IKR143" s="323"/>
      <c r="IKS143" s="323"/>
      <c r="IKT143" s="323"/>
      <c r="IKU143" s="323"/>
      <c r="IKV143" s="323"/>
      <c r="IKW143" s="323"/>
      <c r="IKX143" s="323"/>
      <c r="IKY143" s="323"/>
      <c r="IKZ143" s="323"/>
      <c r="ILA143" s="323"/>
      <c r="ILB143" s="323"/>
      <c r="ILC143" s="323"/>
      <c r="ILD143" s="323"/>
      <c r="ILE143" s="323"/>
      <c r="ILF143" s="323"/>
      <c r="ILG143" s="323"/>
      <c r="ILH143" s="323"/>
      <c r="ILI143" s="323"/>
      <c r="ILJ143" s="323"/>
      <c r="ILK143" s="323"/>
      <c r="ILL143" s="323"/>
      <c r="ILM143" s="323"/>
      <c r="ILN143" s="323"/>
      <c r="ILO143" s="323"/>
      <c r="ILP143" s="323"/>
      <c r="ILQ143" s="323"/>
      <c r="ILR143" s="323"/>
      <c r="ILS143" s="323"/>
      <c r="ILT143" s="323"/>
      <c r="ILU143" s="323"/>
      <c r="ILV143" s="323"/>
      <c r="ILW143" s="323"/>
      <c r="ILX143" s="323"/>
      <c r="ILY143" s="323"/>
      <c r="ILZ143" s="323"/>
      <c r="IMA143" s="323"/>
      <c r="IMB143" s="323"/>
      <c r="IMC143" s="323"/>
      <c r="IMD143" s="323"/>
      <c r="IME143" s="323"/>
      <c r="IMF143" s="323"/>
      <c r="IMG143" s="323"/>
      <c r="IMH143" s="323"/>
      <c r="IMI143" s="323"/>
      <c r="IMJ143" s="323"/>
      <c r="IMK143" s="323"/>
      <c r="IML143" s="323"/>
      <c r="IMM143" s="323"/>
      <c r="IMN143" s="323"/>
      <c r="IMO143" s="323"/>
      <c r="IMP143" s="323"/>
      <c r="IMQ143" s="323"/>
      <c r="IMR143" s="323"/>
      <c r="IMS143" s="323"/>
      <c r="IMT143" s="323"/>
      <c r="IMU143" s="323"/>
      <c r="IMV143" s="323"/>
      <c r="IMW143" s="323"/>
      <c r="IMX143" s="323"/>
      <c r="IMY143" s="323"/>
      <c r="IMZ143" s="323"/>
      <c r="INA143" s="323"/>
      <c r="INB143" s="323"/>
      <c r="INC143" s="323"/>
      <c r="IND143" s="323"/>
      <c r="INE143" s="323"/>
      <c r="INF143" s="323"/>
      <c r="ING143" s="323"/>
      <c r="INH143" s="323"/>
      <c r="INI143" s="323"/>
      <c r="INJ143" s="323"/>
      <c r="INK143" s="323"/>
      <c r="INL143" s="323"/>
      <c r="INM143" s="323"/>
      <c r="INN143" s="323"/>
      <c r="INO143" s="323"/>
      <c r="INP143" s="323"/>
      <c r="INQ143" s="323"/>
      <c r="INR143" s="323"/>
      <c r="INS143" s="323"/>
      <c r="INT143" s="323"/>
      <c r="INU143" s="323"/>
      <c r="INV143" s="323"/>
      <c r="INW143" s="323"/>
      <c r="INX143" s="323"/>
      <c r="INY143" s="323"/>
      <c r="INZ143" s="323"/>
      <c r="IOA143" s="323"/>
      <c r="IOB143" s="323"/>
      <c r="IOC143" s="323"/>
      <c r="IOD143" s="323"/>
      <c r="IOE143" s="323"/>
      <c r="IOF143" s="323"/>
      <c r="IOG143" s="323"/>
      <c r="IOH143" s="323"/>
      <c r="IOI143" s="323"/>
      <c r="IOJ143" s="323"/>
      <c r="IOK143" s="323"/>
      <c r="IOL143" s="323"/>
      <c r="IOM143" s="323"/>
      <c r="ION143" s="323"/>
      <c r="IOO143" s="323"/>
      <c r="IOP143" s="323"/>
      <c r="IOQ143" s="323"/>
      <c r="IOR143" s="323"/>
      <c r="IOS143" s="323"/>
      <c r="IOT143" s="323"/>
      <c r="IOU143" s="323"/>
      <c r="IOV143" s="323"/>
      <c r="IOW143" s="323"/>
      <c r="IOX143" s="323"/>
      <c r="IOY143" s="323"/>
      <c r="IOZ143" s="323"/>
      <c r="IPA143" s="323"/>
      <c r="IPB143" s="323"/>
      <c r="IPC143" s="323"/>
      <c r="IPD143" s="323"/>
      <c r="IPE143" s="323"/>
      <c r="IPF143" s="323"/>
      <c r="IPG143" s="323"/>
      <c r="IPH143" s="323"/>
      <c r="IPI143" s="323"/>
      <c r="IPJ143" s="323"/>
      <c r="IPK143" s="323"/>
      <c r="IPL143" s="323"/>
      <c r="IPM143" s="323"/>
      <c r="IPN143" s="323"/>
      <c r="IPO143" s="323"/>
      <c r="IPP143" s="323"/>
      <c r="IPQ143" s="323"/>
      <c r="IPR143" s="323"/>
      <c r="IPS143" s="323"/>
      <c r="IPT143" s="323"/>
      <c r="IPU143" s="323"/>
      <c r="IPV143" s="323"/>
      <c r="IPW143" s="323"/>
      <c r="IPX143" s="323"/>
      <c r="IPY143" s="323"/>
      <c r="IPZ143" s="323"/>
      <c r="IQA143" s="323"/>
      <c r="IQB143" s="323"/>
      <c r="IQC143" s="323"/>
      <c r="IQD143" s="323"/>
      <c r="IQE143" s="323"/>
      <c r="IQF143" s="323"/>
      <c r="IQG143" s="323"/>
      <c r="IQH143" s="323"/>
      <c r="IQI143" s="323"/>
      <c r="IQJ143" s="323"/>
      <c r="IQK143" s="323"/>
      <c r="IQL143" s="323"/>
      <c r="IQM143" s="323"/>
      <c r="IQN143" s="323"/>
      <c r="IQO143" s="323"/>
      <c r="IQP143" s="323"/>
      <c r="IQQ143" s="323"/>
      <c r="IQR143" s="323"/>
      <c r="IQS143" s="323"/>
      <c r="IQT143" s="323"/>
      <c r="IQU143" s="323"/>
      <c r="IQV143" s="323"/>
      <c r="IQW143" s="323"/>
      <c r="IQX143" s="323"/>
      <c r="IQY143" s="323"/>
      <c r="IQZ143" s="323"/>
      <c r="IRA143" s="323"/>
      <c r="IRB143" s="323"/>
      <c r="IRC143" s="323"/>
      <c r="IRD143" s="323"/>
      <c r="IRE143" s="323"/>
      <c r="IRF143" s="323"/>
      <c r="IRG143" s="323"/>
      <c r="IRH143" s="323"/>
      <c r="IRI143" s="323"/>
      <c r="IRJ143" s="323"/>
      <c r="IRK143" s="323"/>
      <c r="IRL143" s="323"/>
      <c r="IRM143" s="323"/>
      <c r="IRN143" s="323"/>
      <c r="IRO143" s="323"/>
      <c r="IRP143" s="323"/>
      <c r="IRQ143" s="323"/>
      <c r="IRR143" s="323"/>
      <c r="IRS143" s="323"/>
      <c r="IRT143" s="323"/>
      <c r="IRU143" s="323"/>
      <c r="IRV143" s="323"/>
      <c r="IRW143" s="323"/>
      <c r="IRX143" s="323"/>
      <c r="IRY143" s="323"/>
      <c r="IRZ143" s="323"/>
      <c r="ISA143" s="323"/>
      <c r="ISB143" s="323"/>
      <c r="ISC143" s="323"/>
      <c r="ISD143" s="323"/>
      <c r="ISE143" s="323"/>
      <c r="ISF143" s="323"/>
      <c r="ISG143" s="323"/>
      <c r="ISH143" s="323"/>
      <c r="ISI143" s="323"/>
      <c r="ISJ143" s="323"/>
      <c r="ISK143" s="323"/>
      <c r="ISL143" s="323"/>
      <c r="ISM143" s="323"/>
      <c r="ISN143" s="323"/>
      <c r="ISO143" s="323"/>
      <c r="ISP143" s="323"/>
      <c r="ISQ143" s="323"/>
      <c r="ISR143" s="323"/>
      <c r="ISS143" s="323"/>
      <c r="IST143" s="323"/>
      <c r="ISU143" s="323"/>
      <c r="ISV143" s="323"/>
      <c r="ISW143" s="323"/>
      <c r="ISX143" s="323"/>
      <c r="ISY143" s="323"/>
      <c r="ISZ143" s="323"/>
      <c r="ITA143" s="323"/>
      <c r="ITB143" s="323"/>
      <c r="ITC143" s="323"/>
      <c r="ITD143" s="323"/>
      <c r="ITE143" s="323"/>
      <c r="ITF143" s="323"/>
      <c r="ITG143" s="323"/>
      <c r="ITH143" s="323"/>
      <c r="ITI143" s="323"/>
      <c r="ITJ143" s="323"/>
      <c r="ITK143" s="323"/>
      <c r="ITL143" s="323"/>
      <c r="ITM143" s="323"/>
      <c r="ITN143" s="323"/>
      <c r="ITO143" s="323"/>
      <c r="ITP143" s="323"/>
      <c r="ITQ143" s="323"/>
      <c r="ITR143" s="323"/>
      <c r="ITS143" s="323"/>
      <c r="ITT143" s="323"/>
      <c r="ITU143" s="323"/>
      <c r="ITV143" s="323"/>
      <c r="ITW143" s="323"/>
      <c r="ITX143" s="323"/>
      <c r="ITY143" s="323"/>
      <c r="ITZ143" s="323"/>
      <c r="IUA143" s="323"/>
      <c r="IUB143" s="323"/>
      <c r="IUC143" s="323"/>
      <c r="IUD143" s="323"/>
      <c r="IUE143" s="323"/>
      <c r="IUF143" s="323"/>
      <c r="IUG143" s="323"/>
      <c r="IUH143" s="323"/>
      <c r="IUI143" s="323"/>
      <c r="IUJ143" s="323"/>
      <c r="IUK143" s="323"/>
      <c r="IUL143" s="323"/>
      <c r="IUM143" s="323"/>
      <c r="IUN143" s="323"/>
      <c r="IUO143" s="323"/>
      <c r="IUP143" s="323"/>
      <c r="IUQ143" s="323"/>
      <c r="IUR143" s="323"/>
      <c r="IUS143" s="323"/>
      <c r="IUT143" s="323"/>
      <c r="IUU143" s="323"/>
      <c r="IUV143" s="323"/>
      <c r="IUW143" s="323"/>
      <c r="IUX143" s="323"/>
      <c r="IUY143" s="323"/>
      <c r="IUZ143" s="323"/>
      <c r="IVA143" s="323"/>
      <c r="IVB143" s="323"/>
      <c r="IVC143" s="323"/>
      <c r="IVD143" s="323"/>
      <c r="IVE143" s="323"/>
      <c r="IVF143" s="323"/>
      <c r="IVG143" s="323"/>
      <c r="IVH143" s="323"/>
      <c r="IVI143" s="323"/>
      <c r="IVJ143" s="323"/>
      <c r="IVK143" s="323"/>
      <c r="IVL143" s="323"/>
      <c r="IVM143" s="323"/>
      <c r="IVN143" s="323"/>
      <c r="IVO143" s="323"/>
      <c r="IVP143" s="323"/>
      <c r="IVQ143" s="323"/>
      <c r="IVR143" s="323"/>
      <c r="IVS143" s="323"/>
      <c r="IVT143" s="323"/>
      <c r="IVU143" s="323"/>
      <c r="IVV143" s="323"/>
      <c r="IVW143" s="323"/>
      <c r="IVX143" s="323"/>
      <c r="IVY143" s="323"/>
      <c r="IVZ143" s="323"/>
      <c r="IWA143" s="323"/>
      <c r="IWB143" s="323"/>
      <c r="IWC143" s="323"/>
      <c r="IWD143" s="323"/>
      <c r="IWE143" s="323"/>
      <c r="IWF143" s="323"/>
      <c r="IWG143" s="323"/>
      <c r="IWH143" s="323"/>
      <c r="IWI143" s="323"/>
      <c r="IWJ143" s="323"/>
      <c r="IWK143" s="323"/>
      <c r="IWL143" s="323"/>
      <c r="IWM143" s="323"/>
      <c r="IWN143" s="323"/>
      <c r="IWO143" s="323"/>
      <c r="IWP143" s="323"/>
      <c r="IWQ143" s="323"/>
      <c r="IWR143" s="323"/>
      <c r="IWS143" s="323"/>
      <c r="IWT143" s="323"/>
      <c r="IWU143" s="323"/>
      <c r="IWV143" s="323"/>
      <c r="IWW143" s="323"/>
      <c r="IWX143" s="323"/>
      <c r="IWY143" s="323"/>
      <c r="IWZ143" s="323"/>
      <c r="IXA143" s="323"/>
      <c r="IXB143" s="323"/>
      <c r="IXC143" s="323"/>
      <c r="IXD143" s="323"/>
      <c r="IXE143" s="323"/>
      <c r="IXF143" s="323"/>
      <c r="IXG143" s="323"/>
      <c r="IXH143" s="323"/>
      <c r="IXI143" s="323"/>
      <c r="IXJ143" s="323"/>
      <c r="IXK143" s="323"/>
      <c r="IXL143" s="323"/>
      <c r="IXM143" s="323"/>
      <c r="IXN143" s="323"/>
      <c r="IXO143" s="323"/>
      <c r="IXP143" s="323"/>
      <c r="IXQ143" s="323"/>
      <c r="IXR143" s="323"/>
      <c r="IXS143" s="323"/>
      <c r="IXT143" s="323"/>
      <c r="IXU143" s="323"/>
      <c r="IXV143" s="323"/>
      <c r="IXW143" s="323"/>
      <c r="IXX143" s="323"/>
      <c r="IXY143" s="323"/>
      <c r="IXZ143" s="323"/>
      <c r="IYA143" s="323"/>
      <c r="IYB143" s="323"/>
      <c r="IYC143" s="323"/>
      <c r="IYD143" s="323"/>
      <c r="IYE143" s="323"/>
      <c r="IYF143" s="323"/>
      <c r="IYG143" s="323"/>
      <c r="IYH143" s="323"/>
      <c r="IYI143" s="323"/>
      <c r="IYJ143" s="323"/>
      <c r="IYK143" s="323"/>
      <c r="IYL143" s="323"/>
      <c r="IYM143" s="323"/>
      <c r="IYN143" s="323"/>
      <c r="IYO143" s="323"/>
      <c r="IYP143" s="323"/>
      <c r="IYQ143" s="323"/>
      <c r="IYR143" s="323"/>
      <c r="IYS143" s="323"/>
      <c r="IYT143" s="323"/>
      <c r="IYU143" s="323"/>
      <c r="IYV143" s="323"/>
      <c r="IYW143" s="323"/>
      <c r="IYX143" s="323"/>
      <c r="IYY143" s="323"/>
      <c r="IYZ143" s="323"/>
      <c r="IZA143" s="323"/>
      <c r="IZB143" s="323"/>
      <c r="IZC143" s="323"/>
      <c r="IZD143" s="323"/>
      <c r="IZE143" s="323"/>
      <c r="IZF143" s="323"/>
      <c r="IZG143" s="323"/>
      <c r="IZH143" s="323"/>
      <c r="IZI143" s="323"/>
      <c r="IZJ143" s="323"/>
      <c r="IZK143" s="323"/>
      <c r="IZL143" s="323"/>
      <c r="IZM143" s="323"/>
      <c r="IZN143" s="323"/>
      <c r="IZO143" s="323"/>
      <c r="IZP143" s="323"/>
      <c r="IZQ143" s="323"/>
      <c r="IZR143" s="323"/>
      <c r="IZS143" s="323"/>
      <c r="IZT143" s="323"/>
      <c r="IZU143" s="323"/>
      <c r="IZV143" s="323"/>
      <c r="IZW143" s="323"/>
      <c r="IZX143" s="323"/>
      <c r="IZY143" s="323"/>
      <c r="IZZ143" s="323"/>
      <c r="JAA143" s="323"/>
      <c r="JAB143" s="323"/>
      <c r="JAC143" s="323"/>
      <c r="JAD143" s="323"/>
      <c r="JAE143" s="323"/>
      <c r="JAF143" s="323"/>
      <c r="JAG143" s="323"/>
      <c r="JAH143" s="323"/>
      <c r="JAI143" s="323"/>
      <c r="JAJ143" s="323"/>
      <c r="JAK143" s="323"/>
      <c r="JAL143" s="323"/>
      <c r="JAM143" s="323"/>
      <c r="JAN143" s="323"/>
      <c r="JAO143" s="323"/>
      <c r="JAP143" s="323"/>
      <c r="JAQ143" s="323"/>
      <c r="JAR143" s="323"/>
      <c r="JAS143" s="323"/>
      <c r="JAT143" s="323"/>
      <c r="JAU143" s="323"/>
      <c r="JAV143" s="323"/>
      <c r="JAW143" s="323"/>
      <c r="JAX143" s="323"/>
      <c r="JAY143" s="323"/>
      <c r="JAZ143" s="323"/>
      <c r="JBA143" s="323"/>
      <c r="JBB143" s="323"/>
      <c r="JBC143" s="323"/>
      <c r="JBD143" s="323"/>
      <c r="JBE143" s="323"/>
      <c r="JBF143" s="323"/>
      <c r="JBG143" s="323"/>
      <c r="JBH143" s="323"/>
      <c r="JBI143" s="323"/>
      <c r="JBJ143" s="323"/>
      <c r="JBK143" s="323"/>
      <c r="JBL143" s="323"/>
      <c r="JBM143" s="323"/>
      <c r="JBN143" s="323"/>
      <c r="JBO143" s="323"/>
      <c r="JBP143" s="323"/>
      <c r="JBQ143" s="323"/>
      <c r="JBR143" s="323"/>
      <c r="JBS143" s="323"/>
      <c r="JBT143" s="323"/>
      <c r="JBU143" s="323"/>
      <c r="JBV143" s="323"/>
      <c r="JBW143" s="323"/>
      <c r="JBX143" s="323"/>
      <c r="JBY143" s="323"/>
      <c r="JBZ143" s="323"/>
      <c r="JCA143" s="323"/>
      <c r="JCB143" s="323"/>
      <c r="JCC143" s="323"/>
      <c r="JCD143" s="323"/>
      <c r="JCE143" s="323"/>
      <c r="JCF143" s="323"/>
      <c r="JCG143" s="323"/>
      <c r="JCH143" s="323"/>
      <c r="JCI143" s="323"/>
      <c r="JCJ143" s="323"/>
      <c r="JCK143" s="323"/>
      <c r="JCL143" s="323"/>
      <c r="JCM143" s="323"/>
      <c r="JCN143" s="323"/>
      <c r="JCO143" s="323"/>
      <c r="JCP143" s="323"/>
      <c r="JCQ143" s="323"/>
      <c r="JCR143" s="323"/>
      <c r="JCS143" s="323"/>
      <c r="JCT143" s="323"/>
      <c r="JCU143" s="323"/>
      <c r="JCV143" s="323"/>
      <c r="JCW143" s="323"/>
      <c r="JCX143" s="323"/>
      <c r="JCY143" s="323"/>
      <c r="JCZ143" s="323"/>
      <c r="JDA143" s="323"/>
      <c r="JDB143" s="323"/>
      <c r="JDC143" s="323"/>
      <c r="JDD143" s="323"/>
      <c r="JDE143" s="323"/>
      <c r="JDF143" s="323"/>
      <c r="JDG143" s="323"/>
      <c r="JDH143" s="323"/>
      <c r="JDI143" s="323"/>
      <c r="JDJ143" s="323"/>
      <c r="JDK143" s="323"/>
      <c r="JDL143" s="323"/>
      <c r="JDM143" s="323"/>
      <c r="JDN143" s="323"/>
      <c r="JDO143" s="323"/>
      <c r="JDP143" s="323"/>
      <c r="JDQ143" s="323"/>
      <c r="JDR143" s="323"/>
      <c r="JDS143" s="323"/>
      <c r="JDT143" s="323"/>
      <c r="JDU143" s="323"/>
      <c r="JDV143" s="323"/>
      <c r="JDW143" s="323"/>
      <c r="JDX143" s="323"/>
      <c r="JDY143" s="323"/>
      <c r="JDZ143" s="323"/>
      <c r="JEA143" s="323"/>
      <c r="JEB143" s="323"/>
      <c r="JEC143" s="323"/>
      <c r="JED143" s="323"/>
      <c r="JEE143" s="323"/>
      <c r="JEF143" s="323"/>
      <c r="JEG143" s="323"/>
      <c r="JEH143" s="323"/>
      <c r="JEI143" s="323"/>
      <c r="JEJ143" s="323"/>
      <c r="JEK143" s="323"/>
      <c r="JEL143" s="323"/>
      <c r="JEM143" s="323"/>
      <c r="JEN143" s="323"/>
      <c r="JEO143" s="323"/>
      <c r="JEP143" s="323"/>
      <c r="JEQ143" s="323"/>
      <c r="JER143" s="323"/>
      <c r="JES143" s="323"/>
      <c r="JET143" s="323"/>
      <c r="JEU143" s="323"/>
      <c r="JEV143" s="323"/>
      <c r="JEW143" s="323"/>
      <c r="JEX143" s="323"/>
      <c r="JEY143" s="323"/>
      <c r="JEZ143" s="323"/>
      <c r="JFA143" s="323"/>
      <c r="JFB143" s="323"/>
      <c r="JFC143" s="323"/>
      <c r="JFD143" s="323"/>
      <c r="JFE143" s="323"/>
      <c r="JFF143" s="323"/>
      <c r="JFG143" s="323"/>
      <c r="JFH143" s="323"/>
      <c r="JFI143" s="323"/>
      <c r="JFJ143" s="323"/>
      <c r="JFK143" s="323"/>
      <c r="JFL143" s="323"/>
      <c r="JFM143" s="323"/>
      <c r="JFN143" s="323"/>
      <c r="JFO143" s="323"/>
      <c r="JFP143" s="323"/>
      <c r="JFQ143" s="323"/>
      <c r="JFR143" s="323"/>
      <c r="JFS143" s="323"/>
      <c r="JFT143" s="323"/>
      <c r="JFU143" s="323"/>
      <c r="JFV143" s="323"/>
      <c r="JFW143" s="323"/>
      <c r="JFX143" s="323"/>
      <c r="JFY143" s="323"/>
      <c r="JFZ143" s="323"/>
      <c r="JGA143" s="323"/>
      <c r="JGB143" s="323"/>
      <c r="JGC143" s="323"/>
      <c r="JGD143" s="323"/>
      <c r="JGE143" s="323"/>
      <c r="JGF143" s="323"/>
      <c r="JGG143" s="323"/>
      <c r="JGH143" s="323"/>
      <c r="JGI143" s="323"/>
      <c r="JGJ143" s="323"/>
      <c r="JGK143" s="323"/>
      <c r="JGL143" s="323"/>
      <c r="JGM143" s="323"/>
      <c r="JGN143" s="323"/>
      <c r="JGO143" s="323"/>
      <c r="JGP143" s="323"/>
      <c r="JGQ143" s="323"/>
      <c r="JGR143" s="323"/>
      <c r="JGS143" s="323"/>
      <c r="JGT143" s="323"/>
      <c r="JGU143" s="323"/>
      <c r="JGV143" s="323"/>
      <c r="JGW143" s="323"/>
      <c r="JGX143" s="323"/>
      <c r="JGY143" s="323"/>
      <c r="JGZ143" s="323"/>
      <c r="JHA143" s="323"/>
      <c r="JHB143" s="323"/>
      <c r="JHC143" s="323"/>
      <c r="JHD143" s="323"/>
      <c r="JHE143" s="323"/>
      <c r="JHF143" s="323"/>
      <c r="JHG143" s="323"/>
      <c r="JHH143" s="323"/>
      <c r="JHI143" s="323"/>
      <c r="JHJ143" s="323"/>
      <c r="JHK143" s="323"/>
      <c r="JHL143" s="323"/>
      <c r="JHM143" s="323"/>
      <c r="JHN143" s="323"/>
      <c r="JHO143" s="323"/>
      <c r="JHP143" s="323"/>
      <c r="JHQ143" s="323"/>
      <c r="JHR143" s="323"/>
      <c r="JHS143" s="323"/>
      <c r="JHT143" s="323"/>
      <c r="JHU143" s="323"/>
      <c r="JHV143" s="323"/>
      <c r="JHW143" s="323"/>
      <c r="JHX143" s="323"/>
      <c r="JHY143" s="323"/>
      <c r="JHZ143" s="323"/>
      <c r="JIA143" s="323"/>
      <c r="JIB143" s="323"/>
      <c r="JIC143" s="323"/>
      <c r="JID143" s="323"/>
      <c r="JIE143" s="323"/>
      <c r="JIF143" s="323"/>
      <c r="JIG143" s="323"/>
      <c r="JIH143" s="323"/>
      <c r="JII143" s="323"/>
      <c r="JIJ143" s="323"/>
      <c r="JIK143" s="323"/>
      <c r="JIL143" s="323"/>
      <c r="JIM143" s="323"/>
      <c r="JIN143" s="323"/>
      <c r="JIO143" s="323"/>
      <c r="JIP143" s="323"/>
      <c r="JIQ143" s="323"/>
      <c r="JIR143" s="323"/>
      <c r="JIS143" s="323"/>
      <c r="JIT143" s="323"/>
      <c r="JIU143" s="323"/>
      <c r="JIV143" s="323"/>
      <c r="JIW143" s="323"/>
      <c r="JIX143" s="323"/>
      <c r="JIY143" s="323"/>
      <c r="JIZ143" s="323"/>
      <c r="JJA143" s="323"/>
      <c r="JJB143" s="323"/>
      <c r="JJC143" s="323"/>
      <c r="JJD143" s="323"/>
      <c r="JJE143" s="323"/>
      <c r="JJF143" s="323"/>
      <c r="JJG143" s="323"/>
      <c r="JJH143" s="323"/>
      <c r="JJI143" s="323"/>
      <c r="JJJ143" s="323"/>
      <c r="JJK143" s="323"/>
      <c r="JJL143" s="323"/>
      <c r="JJM143" s="323"/>
      <c r="JJN143" s="323"/>
      <c r="JJO143" s="323"/>
      <c r="JJP143" s="323"/>
      <c r="JJQ143" s="323"/>
      <c r="JJR143" s="323"/>
      <c r="JJS143" s="323"/>
      <c r="JJT143" s="323"/>
      <c r="JJU143" s="323"/>
      <c r="JJV143" s="323"/>
      <c r="JJW143" s="323"/>
      <c r="JJX143" s="323"/>
      <c r="JJY143" s="323"/>
      <c r="JJZ143" s="323"/>
      <c r="JKA143" s="323"/>
      <c r="JKB143" s="323"/>
      <c r="JKC143" s="323"/>
      <c r="JKD143" s="323"/>
      <c r="JKE143" s="323"/>
      <c r="JKF143" s="323"/>
      <c r="JKG143" s="323"/>
      <c r="JKH143" s="323"/>
      <c r="JKI143" s="323"/>
      <c r="JKJ143" s="323"/>
      <c r="JKK143" s="323"/>
      <c r="JKL143" s="323"/>
      <c r="JKM143" s="323"/>
      <c r="JKN143" s="323"/>
      <c r="JKO143" s="323"/>
      <c r="JKP143" s="323"/>
      <c r="JKQ143" s="323"/>
      <c r="JKR143" s="323"/>
      <c r="JKS143" s="323"/>
      <c r="JKT143" s="323"/>
      <c r="JKU143" s="323"/>
      <c r="JKV143" s="323"/>
      <c r="JKW143" s="323"/>
      <c r="JKX143" s="323"/>
      <c r="JKY143" s="323"/>
      <c r="JKZ143" s="323"/>
      <c r="JLA143" s="323"/>
      <c r="JLB143" s="323"/>
      <c r="JLC143" s="323"/>
      <c r="JLD143" s="323"/>
      <c r="JLE143" s="323"/>
      <c r="JLF143" s="323"/>
      <c r="JLG143" s="323"/>
      <c r="JLH143" s="323"/>
      <c r="JLI143" s="323"/>
      <c r="JLJ143" s="323"/>
      <c r="JLK143" s="323"/>
      <c r="JLL143" s="323"/>
      <c r="JLM143" s="323"/>
      <c r="JLN143" s="323"/>
      <c r="JLO143" s="323"/>
      <c r="JLP143" s="323"/>
      <c r="JLQ143" s="323"/>
      <c r="JLR143" s="323"/>
      <c r="JLS143" s="323"/>
      <c r="JLT143" s="323"/>
      <c r="JLU143" s="323"/>
      <c r="JLV143" s="323"/>
      <c r="JLW143" s="323"/>
      <c r="JLX143" s="323"/>
      <c r="JLY143" s="323"/>
      <c r="JLZ143" s="323"/>
      <c r="JMA143" s="323"/>
      <c r="JMB143" s="323"/>
      <c r="JMC143" s="323"/>
      <c r="JMD143" s="323"/>
      <c r="JME143" s="323"/>
      <c r="JMF143" s="323"/>
      <c r="JMG143" s="323"/>
      <c r="JMH143" s="323"/>
      <c r="JMI143" s="323"/>
      <c r="JMJ143" s="323"/>
      <c r="JMK143" s="323"/>
      <c r="JML143" s="323"/>
      <c r="JMM143" s="323"/>
      <c r="JMN143" s="323"/>
      <c r="JMO143" s="323"/>
      <c r="JMP143" s="323"/>
      <c r="JMQ143" s="323"/>
      <c r="JMR143" s="323"/>
      <c r="JMS143" s="323"/>
      <c r="JMT143" s="323"/>
      <c r="JMU143" s="323"/>
      <c r="JMV143" s="323"/>
      <c r="JMW143" s="323"/>
      <c r="JMX143" s="323"/>
      <c r="JMY143" s="323"/>
      <c r="JMZ143" s="323"/>
      <c r="JNA143" s="323"/>
      <c r="JNB143" s="323"/>
      <c r="JNC143" s="323"/>
      <c r="JND143" s="323"/>
      <c r="JNE143" s="323"/>
      <c r="JNF143" s="323"/>
      <c r="JNG143" s="323"/>
      <c r="JNH143" s="323"/>
      <c r="JNI143" s="323"/>
      <c r="JNJ143" s="323"/>
      <c r="JNK143" s="323"/>
      <c r="JNL143" s="323"/>
      <c r="JNM143" s="323"/>
      <c r="JNN143" s="323"/>
      <c r="JNO143" s="323"/>
      <c r="JNP143" s="323"/>
      <c r="JNQ143" s="323"/>
      <c r="JNR143" s="323"/>
      <c r="JNS143" s="323"/>
      <c r="JNT143" s="323"/>
      <c r="JNU143" s="323"/>
      <c r="JNV143" s="323"/>
      <c r="JNW143" s="323"/>
      <c r="JNX143" s="323"/>
      <c r="JNY143" s="323"/>
      <c r="JNZ143" s="323"/>
      <c r="JOA143" s="323"/>
      <c r="JOB143" s="323"/>
      <c r="JOC143" s="323"/>
      <c r="JOD143" s="323"/>
      <c r="JOE143" s="323"/>
      <c r="JOF143" s="323"/>
      <c r="JOG143" s="323"/>
      <c r="JOH143" s="323"/>
      <c r="JOI143" s="323"/>
      <c r="JOJ143" s="323"/>
      <c r="JOK143" s="323"/>
      <c r="JOL143" s="323"/>
      <c r="JOM143" s="323"/>
      <c r="JON143" s="323"/>
      <c r="JOO143" s="323"/>
      <c r="JOP143" s="323"/>
      <c r="JOQ143" s="323"/>
      <c r="JOR143" s="323"/>
      <c r="JOS143" s="323"/>
      <c r="JOT143" s="323"/>
      <c r="JOU143" s="323"/>
      <c r="JOV143" s="323"/>
      <c r="JOW143" s="323"/>
      <c r="JOX143" s="323"/>
      <c r="JOY143" s="323"/>
      <c r="JOZ143" s="323"/>
      <c r="JPA143" s="323"/>
      <c r="JPB143" s="323"/>
      <c r="JPC143" s="323"/>
      <c r="JPD143" s="323"/>
      <c r="JPE143" s="323"/>
      <c r="JPF143" s="323"/>
      <c r="JPG143" s="323"/>
      <c r="JPH143" s="323"/>
      <c r="JPI143" s="323"/>
      <c r="JPJ143" s="323"/>
      <c r="JPK143" s="323"/>
      <c r="JPL143" s="323"/>
      <c r="JPM143" s="323"/>
      <c r="JPN143" s="323"/>
      <c r="JPO143" s="323"/>
      <c r="JPP143" s="323"/>
      <c r="JPQ143" s="323"/>
      <c r="JPR143" s="323"/>
      <c r="JPS143" s="323"/>
      <c r="JPT143" s="323"/>
      <c r="JPU143" s="323"/>
      <c r="JPV143" s="323"/>
      <c r="JPW143" s="323"/>
      <c r="JPX143" s="323"/>
      <c r="JPY143" s="323"/>
      <c r="JPZ143" s="323"/>
      <c r="JQA143" s="323"/>
      <c r="JQB143" s="323"/>
      <c r="JQC143" s="323"/>
      <c r="JQD143" s="323"/>
      <c r="JQE143" s="323"/>
      <c r="JQF143" s="323"/>
      <c r="JQG143" s="323"/>
      <c r="JQH143" s="323"/>
      <c r="JQI143" s="323"/>
      <c r="JQJ143" s="323"/>
      <c r="JQK143" s="323"/>
      <c r="JQL143" s="323"/>
      <c r="JQM143" s="323"/>
      <c r="JQN143" s="323"/>
      <c r="JQO143" s="323"/>
      <c r="JQP143" s="323"/>
      <c r="JQQ143" s="323"/>
      <c r="JQR143" s="323"/>
      <c r="JQS143" s="323"/>
      <c r="JQT143" s="323"/>
      <c r="JQU143" s="323"/>
      <c r="JQV143" s="323"/>
      <c r="JQW143" s="323"/>
      <c r="JQX143" s="323"/>
      <c r="JQY143" s="323"/>
      <c r="JQZ143" s="323"/>
      <c r="JRA143" s="323"/>
      <c r="JRB143" s="323"/>
      <c r="JRC143" s="323"/>
      <c r="JRD143" s="323"/>
      <c r="JRE143" s="323"/>
      <c r="JRF143" s="323"/>
      <c r="JRG143" s="323"/>
      <c r="JRH143" s="323"/>
      <c r="JRI143" s="323"/>
      <c r="JRJ143" s="323"/>
      <c r="JRK143" s="323"/>
      <c r="JRL143" s="323"/>
      <c r="JRM143" s="323"/>
      <c r="JRN143" s="323"/>
      <c r="JRO143" s="323"/>
      <c r="JRP143" s="323"/>
      <c r="JRQ143" s="323"/>
      <c r="JRR143" s="323"/>
      <c r="JRS143" s="323"/>
      <c r="JRT143" s="323"/>
      <c r="JRU143" s="323"/>
      <c r="JRV143" s="323"/>
      <c r="JRW143" s="323"/>
      <c r="JRX143" s="323"/>
      <c r="JRY143" s="323"/>
      <c r="JRZ143" s="323"/>
      <c r="JSA143" s="323"/>
      <c r="JSB143" s="323"/>
      <c r="JSC143" s="323"/>
      <c r="JSD143" s="323"/>
      <c r="JSE143" s="323"/>
      <c r="JSF143" s="323"/>
      <c r="JSG143" s="323"/>
      <c r="JSH143" s="323"/>
      <c r="JSI143" s="323"/>
      <c r="JSJ143" s="323"/>
      <c r="JSK143" s="323"/>
      <c r="JSL143" s="323"/>
      <c r="JSM143" s="323"/>
      <c r="JSN143" s="323"/>
      <c r="JSO143" s="323"/>
      <c r="JSP143" s="323"/>
      <c r="JSQ143" s="323"/>
      <c r="JSR143" s="323"/>
      <c r="JSS143" s="323"/>
      <c r="JST143" s="323"/>
      <c r="JSU143" s="323"/>
      <c r="JSV143" s="323"/>
      <c r="JSW143" s="323"/>
      <c r="JSX143" s="323"/>
      <c r="JSY143" s="323"/>
      <c r="JSZ143" s="323"/>
      <c r="JTA143" s="323"/>
      <c r="JTB143" s="323"/>
      <c r="JTC143" s="323"/>
      <c r="JTD143" s="323"/>
      <c r="JTE143" s="323"/>
      <c r="JTF143" s="323"/>
      <c r="JTG143" s="323"/>
      <c r="JTH143" s="323"/>
      <c r="JTI143" s="323"/>
      <c r="JTJ143" s="323"/>
      <c r="JTK143" s="323"/>
      <c r="JTL143" s="323"/>
      <c r="JTM143" s="323"/>
      <c r="JTN143" s="323"/>
      <c r="JTO143" s="323"/>
      <c r="JTP143" s="323"/>
      <c r="JTQ143" s="323"/>
      <c r="JTR143" s="323"/>
      <c r="JTS143" s="323"/>
      <c r="JTT143" s="323"/>
      <c r="JTU143" s="323"/>
      <c r="JTV143" s="323"/>
      <c r="JTW143" s="323"/>
      <c r="JTX143" s="323"/>
      <c r="JTY143" s="323"/>
      <c r="JTZ143" s="323"/>
      <c r="JUA143" s="323"/>
      <c r="JUB143" s="323"/>
      <c r="JUC143" s="323"/>
      <c r="JUD143" s="323"/>
      <c r="JUE143" s="323"/>
      <c r="JUF143" s="323"/>
      <c r="JUG143" s="323"/>
      <c r="JUH143" s="323"/>
      <c r="JUI143" s="323"/>
      <c r="JUJ143" s="323"/>
      <c r="JUK143" s="323"/>
      <c r="JUL143" s="323"/>
      <c r="JUM143" s="323"/>
      <c r="JUN143" s="323"/>
      <c r="JUO143" s="323"/>
      <c r="JUP143" s="323"/>
      <c r="JUQ143" s="323"/>
      <c r="JUR143" s="323"/>
      <c r="JUS143" s="323"/>
      <c r="JUT143" s="323"/>
      <c r="JUU143" s="323"/>
      <c r="JUV143" s="323"/>
      <c r="JUW143" s="323"/>
      <c r="JUX143" s="323"/>
      <c r="JUY143" s="323"/>
      <c r="JUZ143" s="323"/>
      <c r="JVA143" s="323"/>
      <c r="JVB143" s="323"/>
      <c r="JVC143" s="323"/>
      <c r="JVD143" s="323"/>
      <c r="JVE143" s="323"/>
      <c r="JVF143" s="323"/>
      <c r="JVG143" s="323"/>
      <c r="JVH143" s="323"/>
      <c r="JVI143" s="323"/>
      <c r="JVJ143" s="323"/>
      <c r="JVK143" s="323"/>
      <c r="JVL143" s="323"/>
      <c r="JVM143" s="323"/>
      <c r="JVN143" s="323"/>
      <c r="JVO143" s="323"/>
      <c r="JVP143" s="323"/>
      <c r="JVQ143" s="323"/>
      <c r="JVR143" s="323"/>
      <c r="JVS143" s="323"/>
      <c r="JVT143" s="323"/>
      <c r="JVU143" s="323"/>
      <c r="JVV143" s="323"/>
      <c r="JVW143" s="323"/>
      <c r="JVX143" s="323"/>
      <c r="JVY143" s="323"/>
      <c r="JVZ143" s="323"/>
      <c r="JWA143" s="323"/>
      <c r="JWB143" s="323"/>
      <c r="JWC143" s="323"/>
      <c r="JWD143" s="323"/>
      <c r="JWE143" s="323"/>
      <c r="JWF143" s="323"/>
      <c r="JWG143" s="323"/>
      <c r="JWH143" s="323"/>
      <c r="JWI143" s="323"/>
      <c r="JWJ143" s="323"/>
      <c r="JWK143" s="323"/>
      <c r="JWL143" s="323"/>
      <c r="JWM143" s="323"/>
      <c r="JWN143" s="323"/>
      <c r="JWO143" s="323"/>
      <c r="JWP143" s="323"/>
      <c r="JWQ143" s="323"/>
      <c r="JWR143" s="323"/>
      <c r="JWS143" s="323"/>
      <c r="JWT143" s="323"/>
      <c r="JWU143" s="323"/>
      <c r="JWV143" s="323"/>
      <c r="JWW143" s="323"/>
      <c r="JWX143" s="323"/>
      <c r="JWY143" s="323"/>
      <c r="JWZ143" s="323"/>
      <c r="JXA143" s="323"/>
      <c r="JXB143" s="323"/>
      <c r="JXC143" s="323"/>
      <c r="JXD143" s="323"/>
      <c r="JXE143" s="323"/>
      <c r="JXF143" s="323"/>
      <c r="JXG143" s="323"/>
      <c r="JXH143" s="323"/>
      <c r="JXI143" s="323"/>
      <c r="JXJ143" s="323"/>
      <c r="JXK143" s="323"/>
      <c r="JXL143" s="323"/>
      <c r="JXM143" s="323"/>
      <c r="JXN143" s="323"/>
      <c r="JXO143" s="323"/>
      <c r="JXP143" s="323"/>
      <c r="JXQ143" s="323"/>
      <c r="JXR143" s="323"/>
      <c r="JXS143" s="323"/>
      <c r="JXT143" s="323"/>
      <c r="JXU143" s="323"/>
      <c r="JXV143" s="323"/>
      <c r="JXW143" s="323"/>
      <c r="JXX143" s="323"/>
      <c r="JXY143" s="323"/>
      <c r="JXZ143" s="323"/>
      <c r="JYA143" s="323"/>
      <c r="JYB143" s="323"/>
      <c r="JYC143" s="323"/>
      <c r="JYD143" s="323"/>
      <c r="JYE143" s="323"/>
      <c r="JYF143" s="323"/>
      <c r="JYG143" s="323"/>
      <c r="JYH143" s="323"/>
      <c r="JYI143" s="323"/>
      <c r="JYJ143" s="323"/>
      <c r="JYK143" s="323"/>
      <c r="JYL143" s="323"/>
      <c r="JYM143" s="323"/>
      <c r="JYN143" s="323"/>
      <c r="JYO143" s="323"/>
      <c r="JYP143" s="323"/>
      <c r="JYQ143" s="323"/>
      <c r="JYR143" s="323"/>
      <c r="JYS143" s="323"/>
      <c r="JYT143" s="323"/>
      <c r="JYU143" s="323"/>
      <c r="JYV143" s="323"/>
      <c r="JYW143" s="323"/>
      <c r="JYX143" s="323"/>
      <c r="JYY143" s="323"/>
      <c r="JYZ143" s="323"/>
      <c r="JZA143" s="323"/>
      <c r="JZB143" s="323"/>
      <c r="JZC143" s="323"/>
      <c r="JZD143" s="323"/>
      <c r="JZE143" s="323"/>
      <c r="JZF143" s="323"/>
      <c r="JZG143" s="323"/>
      <c r="JZH143" s="323"/>
      <c r="JZI143" s="323"/>
      <c r="JZJ143" s="323"/>
      <c r="JZK143" s="323"/>
      <c r="JZL143" s="323"/>
      <c r="JZM143" s="323"/>
      <c r="JZN143" s="323"/>
      <c r="JZO143" s="323"/>
      <c r="JZP143" s="323"/>
      <c r="JZQ143" s="323"/>
      <c r="JZR143" s="323"/>
      <c r="JZS143" s="323"/>
      <c r="JZT143" s="323"/>
      <c r="JZU143" s="323"/>
      <c r="JZV143" s="323"/>
      <c r="JZW143" s="323"/>
      <c r="JZX143" s="323"/>
      <c r="JZY143" s="323"/>
      <c r="JZZ143" s="323"/>
      <c r="KAA143" s="323"/>
      <c r="KAB143" s="323"/>
      <c r="KAC143" s="323"/>
      <c r="KAD143" s="323"/>
      <c r="KAE143" s="323"/>
      <c r="KAF143" s="323"/>
      <c r="KAG143" s="323"/>
      <c r="KAH143" s="323"/>
      <c r="KAI143" s="323"/>
      <c r="KAJ143" s="323"/>
      <c r="KAK143" s="323"/>
      <c r="KAL143" s="323"/>
      <c r="KAM143" s="323"/>
      <c r="KAN143" s="323"/>
      <c r="KAO143" s="323"/>
      <c r="KAP143" s="323"/>
      <c r="KAQ143" s="323"/>
      <c r="KAR143" s="323"/>
      <c r="KAS143" s="323"/>
      <c r="KAT143" s="323"/>
      <c r="KAU143" s="323"/>
      <c r="KAV143" s="323"/>
      <c r="KAW143" s="323"/>
      <c r="KAX143" s="323"/>
      <c r="KAY143" s="323"/>
      <c r="KAZ143" s="323"/>
      <c r="KBA143" s="323"/>
      <c r="KBB143" s="323"/>
      <c r="KBC143" s="323"/>
      <c r="KBD143" s="323"/>
      <c r="KBE143" s="323"/>
      <c r="KBF143" s="323"/>
      <c r="KBG143" s="323"/>
      <c r="KBH143" s="323"/>
      <c r="KBI143" s="323"/>
      <c r="KBJ143" s="323"/>
      <c r="KBK143" s="323"/>
      <c r="KBL143" s="323"/>
      <c r="KBM143" s="323"/>
      <c r="KBN143" s="323"/>
      <c r="KBO143" s="323"/>
      <c r="KBP143" s="323"/>
      <c r="KBQ143" s="323"/>
      <c r="KBR143" s="323"/>
      <c r="KBS143" s="323"/>
      <c r="KBT143" s="323"/>
      <c r="KBU143" s="323"/>
      <c r="KBV143" s="323"/>
      <c r="KBW143" s="323"/>
      <c r="KBX143" s="323"/>
      <c r="KBY143" s="323"/>
      <c r="KBZ143" s="323"/>
      <c r="KCA143" s="323"/>
      <c r="KCB143" s="323"/>
      <c r="KCC143" s="323"/>
      <c r="KCD143" s="323"/>
      <c r="KCE143" s="323"/>
      <c r="KCF143" s="323"/>
      <c r="KCG143" s="323"/>
      <c r="KCH143" s="323"/>
      <c r="KCI143" s="323"/>
      <c r="KCJ143" s="323"/>
      <c r="KCK143" s="323"/>
      <c r="KCL143" s="323"/>
      <c r="KCM143" s="323"/>
      <c r="KCN143" s="323"/>
      <c r="KCO143" s="323"/>
      <c r="KCP143" s="323"/>
      <c r="KCQ143" s="323"/>
      <c r="KCR143" s="323"/>
      <c r="KCS143" s="323"/>
      <c r="KCT143" s="323"/>
      <c r="KCU143" s="323"/>
      <c r="KCV143" s="323"/>
      <c r="KCW143" s="323"/>
      <c r="KCX143" s="323"/>
      <c r="KCY143" s="323"/>
      <c r="KCZ143" s="323"/>
      <c r="KDA143" s="323"/>
      <c r="KDB143" s="323"/>
      <c r="KDC143" s="323"/>
      <c r="KDD143" s="323"/>
      <c r="KDE143" s="323"/>
      <c r="KDF143" s="323"/>
      <c r="KDG143" s="323"/>
      <c r="KDH143" s="323"/>
      <c r="KDI143" s="323"/>
      <c r="KDJ143" s="323"/>
      <c r="KDK143" s="323"/>
      <c r="KDL143" s="323"/>
      <c r="KDM143" s="323"/>
      <c r="KDN143" s="323"/>
      <c r="KDO143" s="323"/>
      <c r="KDP143" s="323"/>
      <c r="KDQ143" s="323"/>
      <c r="KDR143" s="323"/>
      <c r="KDS143" s="323"/>
      <c r="KDT143" s="323"/>
      <c r="KDU143" s="323"/>
      <c r="KDV143" s="323"/>
      <c r="KDW143" s="323"/>
      <c r="KDX143" s="323"/>
      <c r="KDY143" s="323"/>
      <c r="KDZ143" s="323"/>
      <c r="KEA143" s="323"/>
      <c r="KEB143" s="323"/>
      <c r="KEC143" s="323"/>
      <c r="KED143" s="323"/>
      <c r="KEE143" s="323"/>
      <c r="KEF143" s="323"/>
      <c r="KEG143" s="323"/>
      <c r="KEH143" s="323"/>
      <c r="KEI143" s="323"/>
      <c r="KEJ143" s="323"/>
      <c r="KEK143" s="323"/>
      <c r="KEL143" s="323"/>
      <c r="KEM143" s="323"/>
      <c r="KEN143" s="323"/>
      <c r="KEO143" s="323"/>
      <c r="KEP143" s="323"/>
      <c r="KEQ143" s="323"/>
      <c r="KER143" s="323"/>
      <c r="KES143" s="323"/>
      <c r="KET143" s="323"/>
      <c r="KEU143" s="323"/>
      <c r="KEV143" s="323"/>
      <c r="KEW143" s="323"/>
      <c r="KEX143" s="323"/>
      <c r="KEY143" s="323"/>
      <c r="KEZ143" s="323"/>
      <c r="KFA143" s="323"/>
      <c r="KFB143" s="323"/>
      <c r="KFC143" s="323"/>
      <c r="KFD143" s="323"/>
      <c r="KFE143" s="323"/>
      <c r="KFF143" s="323"/>
      <c r="KFG143" s="323"/>
      <c r="KFH143" s="323"/>
      <c r="KFI143" s="323"/>
      <c r="KFJ143" s="323"/>
      <c r="KFK143" s="323"/>
      <c r="KFL143" s="323"/>
      <c r="KFM143" s="323"/>
      <c r="KFN143" s="323"/>
      <c r="KFO143" s="323"/>
      <c r="KFP143" s="323"/>
      <c r="KFQ143" s="323"/>
      <c r="KFR143" s="323"/>
      <c r="KFS143" s="323"/>
      <c r="KFT143" s="323"/>
      <c r="KFU143" s="323"/>
      <c r="KFV143" s="323"/>
      <c r="KFW143" s="323"/>
      <c r="KFX143" s="323"/>
      <c r="KFY143" s="323"/>
      <c r="KFZ143" s="323"/>
      <c r="KGA143" s="323"/>
      <c r="KGB143" s="323"/>
      <c r="KGC143" s="323"/>
      <c r="KGD143" s="323"/>
      <c r="KGE143" s="323"/>
      <c r="KGF143" s="323"/>
      <c r="KGG143" s="323"/>
      <c r="KGH143" s="323"/>
      <c r="KGI143" s="323"/>
      <c r="KGJ143" s="323"/>
      <c r="KGK143" s="323"/>
      <c r="KGL143" s="323"/>
      <c r="KGM143" s="323"/>
      <c r="KGN143" s="323"/>
      <c r="KGO143" s="323"/>
      <c r="KGP143" s="323"/>
      <c r="KGQ143" s="323"/>
      <c r="KGR143" s="323"/>
      <c r="KGS143" s="323"/>
      <c r="KGT143" s="323"/>
      <c r="KGU143" s="323"/>
      <c r="KGV143" s="323"/>
      <c r="KGW143" s="323"/>
      <c r="KGX143" s="323"/>
      <c r="KGY143" s="323"/>
      <c r="KGZ143" s="323"/>
      <c r="KHA143" s="323"/>
      <c r="KHB143" s="323"/>
      <c r="KHC143" s="323"/>
      <c r="KHD143" s="323"/>
      <c r="KHE143" s="323"/>
      <c r="KHF143" s="323"/>
      <c r="KHG143" s="323"/>
      <c r="KHH143" s="323"/>
      <c r="KHI143" s="323"/>
      <c r="KHJ143" s="323"/>
      <c r="KHK143" s="323"/>
      <c r="KHL143" s="323"/>
      <c r="KHM143" s="323"/>
      <c r="KHN143" s="323"/>
      <c r="KHO143" s="323"/>
      <c r="KHP143" s="323"/>
      <c r="KHQ143" s="323"/>
      <c r="KHR143" s="323"/>
      <c r="KHS143" s="323"/>
      <c r="KHT143" s="323"/>
      <c r="KHU143" s="323"/>
      <c r="KHV143" s="323"/>
      <c r="KHW143" s="323"/>
      <c r="KHX143" s="323"/>
      <c r="KHY143" s="323"/>
      <c r="KHZ143" s="323"/>
      <c r="KIA143" s="323"/>
      <c r="KIB143" s="323"/>
      <c r="KIC143" s="323"/>
      <c r="KID143" s="323"/>
      <c r="KIE143" s="323"/>
      <c r="KIF143" s="323"/>
      <c r="KIG143" s="323"/>
      <c r="KIH143" s="323"/>
      <c r="KII143" s="323"/>
      <c r="KIJ143" s="323"/>
      <c r="KIK143" s="323"/>
      <c r="KIL143" s="323"/>
      <c r="KIM143" s="323"/>
      <c r="KIN143" s="323"/>
      <c r="KIO143" s="323"/>
      <c r="KIP143" s="323"/>
      <c r="KIQ143" s="323"/>
      <c r="KIR143" s="323"/>
      <c r="KIS143" s="323"/>
      <c r="KIT143" s="323"/>
      <c r="KIU143" s="323"/>
      <c r="KIV143" s="323"/>
      <c r="KIW143" s="323"/>
      <c r="KIX143" s="323"/>
      <c r="KIY143" s="323"/>
      <c r="KIZ143" s="323"/>
      <c r="KJA143" s="323"/>
      <c r="KJB143" s="323"/>
      <c r="KJC143" s="323"/>
      <c r="KJD143" s="323"/>
      <c r="KJE143" s="323"/>
      <c r="KJF143" s="323"/>
      <c r="KJG143" s="323"/>
      <c r="KJH143" s="323"/>
      <c r="KJI143" s="323"/>
      <c r="KJJ143" s="323"/>
      <c r="KJK143" s="323"/>
      <c r="KJL143" s="323"/>
      <c r="KJM143" s="323"/>
      <c r="KJN143" s="323"/>
      <c r="KJO143" s="323"/>
      <c r="KJP143" s="323"/>
      <c r="KJQ143" s="323"/>
      <c r="KJR143" s="323"/>
      <c r="KJS143" s="323"/>
      <c r="KJT143" s="323"/>
      <c r="KJU143" s="323"/>
      <c r="KJV143" s="323"/>
      <c r="KJW143" s="323"/>
      <c r="KJX143" s="323"/>
      <c r="KJY143" s="323"/>
      <c r="KJZ143" s="323"/>
      <c r="KKA143" s="323"/>
      <c r="KKB143" s="323"/>
      <c r="KKC143" s="323"/>
      <c r="KKD143" s="323"/>
      <c r="KKE143" s="323"/>
      <c r="KKF143" s="323"/>
      <c r="KKG143" s="323"/>
      <c r="KKH143" s="323"/>
      <c r="KKI143" s="323"/>
      <c r="KKJ143" s="323"/>
      <c r="KKK143" s="323"/>
      <c r="KKL143" s="323"/>
      <c r="KKM143" s="323"/>
      <c r="KKN143" s="323"/>
      <c r="KKO143" s="323"/>
      <c r="KKP143" s="323"/>
      <c r="KKQ143" s="323"/>
      <c r="KKR143" s="323"/>
      <c r="KKS143" s="323"/>
      <c r="KKT143" s="323"/>
      <c r="KKU143" s="323"/>
      <c r="KKV143" s="323"/>
      <c r="KKW143" s="323"/>
      <c r="KKX143" s="323"/>
      <c r="KKY143" s="323"/>
      <c r="KKZ143" s="323"/>
      <c r="KLA143" s="323"/>
      <c r="KLB143" s="323"/>
      <c r="KLC143" s="323"/>
      <c r="KLD143" s="323"/>
      <c r="KLE143" s="323"/>
      <c r="KLF143" s="323"/>
      <c r="KLG143" s="323"/>
      <c r="KLH143" s="323"/>
      <c r="KLI143" s="323"/>
      <c r="KLJ143" s="323"/>
      <c r="KLK143" s="323"/>
      <c r="KLL143" s="323"/>
      <c r="KLM143" s="323"/>
      <c r="KLN143" s="323"/>
      <c r="KLO143" s="323"/>
      <c r="KLP143" s="323"/>
      <c r="KLQ143" s="323"/>
      <c r="KLR143" s="323"/>
      <c r="KLS143" s="323"/>
      <c r="KLT143" s="323"/>
      <c r="KLU143" s="323"/>
      <c r="KLV143" s="323"/>
      <c r="KLW143" s="323"/>
      <c r="KLX143" s="323"/>
      <c r="KLY143" s="323"/>
      <c r="KLZ143" s="323"/>
      <c r="KMA143" s="323"/>
      <c r="KMB143" s="323"/>
      <c r="KMC143" s="323"/>
      <c r="KMD143" s="323"/>
      <c r="KME143" s="323"/>
      <c r="KMF143" s="323"/>
      <c r="KMG143" s="323"/>
      <c r="KMH143" s="323"/>
      <c r="KMI143" s="323"/>
      <c r="KMJ143" s="323"/>
      <c r="KMK143" s="323"/>
      <c r="KML143" s="323"/>
      <c r="KMM143" s="323"/>
      <c r="KMN143" s="323"/>
      <c r="KMO143" s="323"/>
      <c r="KMP143" s="323"/>
      <c r="KMQ143" s="323"/>
      <c r="KMR143" s="323"/>
      <c r="KMS143" s="323"/>
      <c r="KMT143" s="323"/>
      <c r="KMU143" s="323"/>
      <c r="KMV143" s="323"/>
      <c r="KMW143" s="323"/>
      <c r="KMX143" s="323"/>
      <c r="KMY143" s="323"/>
      <c r="KMZ143" s="323"/>
      <c r="KNA143" s="323"/>
      <c r="KNB143" s="323"/>
      <c r="KNC143" s="323"/>
      <c r="KND143" s="323"/>
      <c r="KNE143" s="323"/>
      <c r="KNF143" s="323"/>
      <c r="KNG143" s="323"/>
      <c r="KNH143" s="323"/>
      <c r="KNI143" s="323"/>
      <c r="KNJ143" s="323"/>
      <c r="KNK143" s="323"/>
      <c r="KNL143" s="323"/>
      <c r="KNM143" s="323"/>
      <c r="KNN143" s="323"/>
      <c r="KNO143" s="323"/>
      <c r="KNP143" s="323"/>
      <c r="KNQ143" s="323"/>
      <c r="KNR143" s="323"/>
      <c r="KNS143" s="323"/>
      <c r="KNT143" s="323"/>
      <c r="KNU143" s="323"/>
      <c r="KNV143" s="323"/>
      <c r="KNW143" s="323"/>
      <c r="KNX143" s="323"/>
      <c r="KNY143" s="323"/>
      <c r="KNZ143" s="323"/>
      <c r="KOA143" s="323"/>
      <c r="KOB143" s="323"/>
      <c r="KOC143" s="323"/>
      <c r="KOD143" s="323"/>
      <c r="KOE143" s="323"/>
      <c r="KOF143" s="323"/>
      <c r="KOG143" s="323"/>
      <c r="KOH143" s="323"/>
      <c r="KOI143" s="323"/>
      <c r="KOJ143" s="323"/>
      <c r="KOK143" s="323"/>
      <c r="KOL143" s="323"/>
      <c r="KOM143" s="323"/>
      <c r="KON143" s="323"/>
      <c r="KOO143" s="323"/>
      <c r="KOP143" s="323"/>
      <c r="KOQ143" s="323"/>
      <c r="KOR143" s="323"/>
      <c r="KOS143" s="323"/>
      <c r="KOT143" s="323"/>
      <c r="KOU143" s="323"/>
      <c r="KOV143" s="323"/>
      <c r="KOW143" s="323"/>
      <c r="KOX143" s="323"/>
      <c r="KOY143" s="323"/>
      <c r="KOZ143" s="323"/>
      <c r="KPA143" s="323"/>
      <c r="KPB143" s="323"/>
      <c r="KPC143" s="323"/>
      <c r="KPD143" s="323"/>
      <c r="KPE143" s="323"/>
      <c r="KPF143" s="323"/>
      <c r="KPG143" s="323"/>
      <c r="KPH143" s="323"/>
      <c r="KPI143" s="323"/>
      <c r="KPJ143" s="323"/>
      <c r="KPK143" s="323"/>
      <c r="KPL143" s="323"/>
      <c r="KPM143" s="323"/>
      <c r="KPN143" s="323"/>
      <c r="KPO143" s="323"/>
      <c r="KPP143" s="323"/>
      <c r="KPQ143" s="323"/>
      <c r="KPR143" s="323"/>
      <c r="KPS143" s="323"/>
      <c r="KPT143" s="323"/>
      <c r="KPU143" s="323"/>
      <c r="KPV143" s="323"/>
      <c r="KPW143" s="323"/>
      <c r="KPX143" s="323"/>
      <c r="KPY143" s="323"/>
      <c r="KPZ143" s="323"/>
      <c r="KQA143" s="323"/>
      <c r="KQB143" s="323"/>
      <c r="KQC143" s="323"/>
      <c r="KQD143" s="323"/>
      <c r="KQE143" s="323"/>
      <c r="KQF143" s="323"/>
      <c r="KQG143" s="323"/>
      <c r="KQH143" s="323"/>
      <c r="KQI143" s="323"/>
      <c r="KQJ143" s="323"/>
      <c r="KQK143" s="323"/>
      <c r="KQL143" s="323"/>
      <c r="KQM143" s="323"/>
      <c r="KQN143" s="323"/>
      <c r="KQO143" s="323"/>
      <c r="KQP143" s="323"/>
      <c r="KQQ143" s="323"/>
      <c r="KQR143" s="323"/>
      <c r="KQS143" s="323"/>
      <c r="KQT143" s="323"/>
      <c r="KQU143" s="323"/>
      <c r="KQV143" s="323"/>
      <c r="KQW143" s="323"/>
      <c r="KQX143" s="323"/>
      <c r="KQY143" s="323"/>
      <c r="KQZ143" s="323"/>
      <c r="KRA143" s="323"/>
      <c r="KRB143" s="323"/>
      <c r="KRC143" s="323"/>
      <c r="KRD143" s="323"/>
      <c r="KRE143" s="323"/>
      <c r="KRF143" s="323"/>
      <c r="KRG143" s="323"/>
      <c r="KRH143" s="323"/>
      <c r="KRI143" s="323"/>
      <c r="KRJ143" s="323"/>
      <c r="KRK143" s="323"/>
      <c r="KRL143" s="323"/>
      <c r="KRM143" s="323"/>
      <c r="KRN143" s="323"/>
      <c r="KRO143" s="323"/>
      <c r="KRP143" s="323"/>
      <c r="KRQ143" s="323"/>
      <c r="KRR143" s="323"/>
      <c r="KRS143" s="323"/>
      <c r="KRT143" s="323"/>
      <c r="KRU143" s="323"/>
      <c r="KRV143" s="323"/>
      <c r="KRW143" s="323"/>
      <c r="KRX143" s="323"/>
      <c r="KRY143" s="323"/>
      <c r="KRZ143" s="323"/>
      <c r="KSA143" s="323"/>
      <c r="KSB143" s="323"/>
      <c r="KSC143" s="323"/>
      <c r="KSD143" s="323"/>
      <c r="KSE143" s="323"/>
      <c r="KSF143" s="323"/>
      <c r="KSG143" s="323"/>
      <c r="KSH143" s="323"/>
      <c r="KSI143" s="323"/>
      <c r="KSJ143" s="323"/>
      <c r="KSK143" s="323"/>
      <c r="KSL143" s="323"/>
      <c r="KSM143" s="323"/>
      <c r="KSN143" s="323"/>
      <c r="KSO143" s="323"/>
      <c r="KSP143" s="323"/>
      <c r="KSQ143" s="323"/>
      <c r="KSR143" s="323"/>
      <c r="KSS143" s="323"/>
      <c r="KST143" s="323"/>
      <c r="KSU143" s="323"/>
      <c r="KSV143" s="323"/>
      <c r="KSW143" s="323"/>
      <c r="KSX143" s="323"/>
      <c r="KSY143" s="323"/>
      <c r="KSZ143" s="323"/>
      <c r="KTA143" s="323"/>
      <c r="KTB143" s="323"/>
      <c r="KTC143" s="323"/>
      <c r="KTD143" s="323"/>
      <c r="KTE143" s="323"/>
      <c r="KTF143" s="323"/>
      <c r="KTG143" s="323"/>
      <c r="KTH143" s="323"/>
      <c r="KTI143" s="323"/>
      <c r="KTJ143" s="323"/>
      <c r="KTK143" s="323"/>
      <c r="KTL143" s="323"/>
      <c r="KTM143" s="323"/>
      <c r="KTN143" s="323"/>
      <c r="KTO143" s="323"/>
      <c r="KTP143" s="323"/>
      <c r="KTQ143" s="323"/>
      <c r="KTR143" s="323"/>
      <c r="KTS143" s="323"/>
      <c r="KTT143" s="323"/>
      <c r="KTU143" s="323"/>
      <c r="KTV143" s="323"/>
      <c r="KTW143" s="323"/>
      <c r="KTX143" s="323"/>
      <c r="KTY143" s="323"/>
      <c r="KTZ143" s="323"/>
      <c r="KUA143" s="323"/>
      <c r="KUB143" s="323"/>
      <c r="KUC143" s="323"/>
      <c r="KUD143" s="323"/>
      <c r="KUE143" s="323"/>
      <c r="KUF143" s="323"/>
      <c r="KUG143" s="323"/>
      <c r="KUH143" s="323"/>
      <c r="KUI143" s="323"/>
      <c r="KUJ143" s="323"/>
      <c r="KUK143" s="323"/>
      <c r="KUL143" s="323"/>
      <c r="KUM143" s="323"/>
      <c r="KUN143" s="323"/>
      <c r="KUO143" s="323"/>
      <c r="KUP143" s="323"/>
      <c r="KUQ143" s="323"/>
      <c r="KUR143" s="323"/>
      <c r="KUS143" s="323"/>
      <c r="KUT143" s="323"/>
      <c r="KUU143" s="323"/>
      <c r="KUV143" s="323"/>
      <c r="KUW143" s="323"/>
      <c r="KUX143" s="323"/>
      <c r="KUY143" s="323"/>
      <c r="KUZ143" s="323"/>
      <c r="KVA143" s="323"/>
      <c r="KVB143" s="323"/>
      <c r="KVC143" s="323"/>
      <c r="KVD143" s="323"/>
      <c r="KVE143" s="323"/>
      <c r="KVF143" s="323"/>
      <c r="KVG143" s="323"/>
      <c r="KVH143" s="323"/>
      <c r="KVI143" s="323"/>
      <c r="KVJ143" s="323"/>
      <c r="KVK143" s="323"/>
      <c r="KVL143" s="323"/>
      <c r="KVM143" s="323"/>
      <c r="KVN143" s="323"/>
      <c r="KVO143" s="323"/>
      <c r="KVP143" s="323"/>
      <c r="KVQ143" s="323"/>
      <c r="KVR143" s="323"/>
      <c r="KVS143" s="323"/>
      <c r="KVT143" s="323"/>
      <c r="KVU143" s="323"/>
      <c r="KVV143" s="323"/>
      <c r="KVW143" s="323"/>
      <c r="KVX143" s="323"/>
      <c r="KVY143" s="323"/>
      <c r="KVZ143" s="323"/>
      <c r="KWA143" s="323"/>
      <c r="KWB143" s="323"/>
      <c r="KWC143" s="323"/>
      <c r="KWD143" s="323"/>
      <c r="KWE143" s="323"/>
      <c r="KWF143" s="323"/>
      <c r="KWG143" s="323"/>
      <c r="KWH143" s="323"/>
      <c r="KWI143" s="323"/>
      <c r="KWJ143" s="323"/>
      <c r="KWK143" s="323"/>
      <c r="KWL143" s="323"/>
      <c r="KWM143" s="323"/>
      <c r="KWN143" s="323"/>
      <c r="KWO143" s="323"/>
      <c r="KWP143" s="323"/>
      <c r="KWQ143" s="323"/>
      <c r="KWR143" s="323"/>
      <c r="KWS143" s="323"/>
      <c r="KWT143" s="323"/>
      <c r="KWU143" s="323"/>
      <c r="KWV143" s="323"/>
      <c r="KWW143" s="323"/>
      <c r="KWX143" s="323"/>
      <c r="KWY143" s="323"/>
      <c r="KWZ143" s="323"/>
      <c r="KXA143" s="323"/>
      <c r="KXB143" s="323"/>
      <c r="KXC143" s="323"/>
      <c r="KXD143" s="323"/>
      <c r="KXE143" s="323"/>
      <c r="KXF143" s="323"/>
      <c r="KXG143" s="323"/>
      <c r="KXH143" s="323"/>
      <c r="KXI143" s="323"/>
      <c r="KXJ143" s="323"/>
      <c r="KXK143" s="323"/>
      <c r="KXL143" s="323"/>
      <c r="KXM143" s="323"/>
      <c r="KXN143" s="323"/>
      <c r="KXO143" s="323"/>
      <c r="KXP143" s="323"/>
      <c r="KXQ143" s="323"/>
      <c r="KXR143" s="323"/>
      <c r="KXS143" s="323"/>
      <c r="KXT143" s="323"/>
      <c r="KXU143" s="323"/>
      <c r="KXV143" s="323"/>
      <c r="KXW143" s="323"/>
      <c r="KXX143" s="323"/>
      <c r="KXY143" s="323"/>
      <c r="KXZ143" s="323"/>
      <c r="KYA143" s="323"/>
      <c r="KYB143" s="323"/>
      <c r="KYC143" s="323"/>
      <c r="KYD143" s="323"/>
      <c r="KYE143" s="323"/>
      <c r="KYF143" s="323"/>
      <c r="KYG143" s="323"/>
      <c r="KYH143" s="323"/>
      <c r="KYI143" s="323"/>
      <c r="KYJ143" s="323"/>
      <c r="KYK143" s="323"/>
      <c r="KYL143" s="323"/>
      <c r="KYM143" s="323"/>
      <c r="KYN143" s="323"/>
      <c r="KYO143" s="323"/>
      <c r="KYP143" s="323"/>
      <c r="KYQ143" s="323"/>
      <c r="KYR143" s="323"/>
      <c r="KYS143" s="323"/>
      <c r="KYT143" s="323"/>
      <c r="KYU143" s="323"/>
      <c r="KYV143" s="323"/>
      <c r="KYW143" s="323"/>
      <c r="KYX143" s="323"/>
      <c r="KYY143" s="323"/>
      <c r="KYZ143" s="323"/>
      <c r="KZA143" s="323"/>
      <c r="KZB143" s="323"/>
      <c r="KZC143" s="323"/>
      <c r="KZD143" s="323"/>
      <c r="KZE143" s="323"/>
      <c r="KZF143" s="323"/>
      <c r="KZG143" s="323"/>
      <c r="KZH143" s="323"/>
      <c r="KZI143" s="323"/>
      <c r="KZJ143" s="323"/>
      <c r="KZK143" s="323"/>
      <c r="KZL143" s="323"/>
      <c r="KZM143" s="323"/>
      <c r="KZN143" s="323"/>
      <c r="KZO143" s="323"/>
      <c r="KZP143" s="323"/>
      <c r="KZQ143" s="323"/>
      <c r="KZR143" s="323"/>
      <c r="KZS143" s="323"/>
      <c r="KZT143" s="323"/>
      <c r="KZU143" s="323"/>
      <c r="KZV143" s="323"/>
      <c r="KZW143" s="323"/>
      <c r="KZX143" s="323"/>
      <c r="KZY143" s="323"/>
      <c r="KZZ143" s="323"/>
      <c r="LAA143" s="323"/>
      <c r="LAB143" s="323"/>
      <c r="LAC143" s="323"/>
      <c r="LAD143" s="323"/>
      <c r="LAE143" s="323"/>
      <c r="LAF143" s="323"/>
      <c r="LAG143" s="323"/>
      <c r="LAH143" s="323"/>
      <c r="LAI143" s="323"/>
      <c r="LAJ143" s="323"/>
      <c r="LAK143" s="323"/>
      <c r="LAL143" s="323"/>
      <c r="LAM143" s="323"/>
      <c r="LAN143" s="323"/>
      <c r="LAO143" s="323"/>
      <c r="LAP143" s="323"/>
      <c r="LAQ143" s="323"/>
      <c r="LAR143" s="323"/>
      <c r="LAS143" s="323"/>
      <c r="LAT143" s="323"/>
      <c r="LAU143" s="323"/>
      <c r="LAV143" s="323"/>
      <c r="LAW143" s="323"/>
      <c r="LAX143" s="323"/>
      <c r="LAY143" s="323"/>
      <c r="LAZ143" s="323"/>
      <c r="LBA143" s="323"/>
      <c r="LBB143" s="323"/>
      <c r="LBC143" s="323"/>
      <c r="LBD143" s="323"/>
      <c r="LBE143" s="323"/>
      <c r="LBF143" s="323"/>
      <c r="LBG143" s="323"/>
      <c r="LBH143" s="323"/>
      <c r="LBI143" s="323"/>
      <c r="LBJ143" s="323"/>
      <c r="LBK143" s="323"/>
      <c r="LBL143" s="323"/>
      <c r="LBM143" s="323"/>
      <c r="LBN143" s="323"/>
      <c r="LBO143" s="323"/>
      <c r="LBP143" s="323"/>
      <c r="LBQ143" s="323"/>
      <c r="LBR143" s="323"/>
      <c r="LBS143" s="323"/>
      <c r="LBT143" s="323"/>
      <c r="LBU143" s="323"/>
      <c r="LBV143" s="323"/>
      <c r="LBW143" s="323"/>
      <c r="LBX143" s="323"/>
      <c r="LBY143" s="323"/>
      <c r="LBZ143" s="323"/>
      <c r="LCA143" s="323"/>
      <c r="LCB143" s="323"/>
      <c r="LCC143" s="323"/>
      <c r="LCD143" s="323"/>
      <c r="LCE143" s="323"/>
      <c r="LCF143" s="323"/>
      <c r="LCG143" s="323"/>
      <c r="LCH143" s="323"/>
      <c r="LCI143" s="323"/>
      <c r="LCJ143" s="323"/>
      <c r="LCK143" s="323"/>
      <c r="LCL143" s="323"/>
      <c r="LCM143" s="323"/>
      <c r="LCN143" s="323"/>
      <c r="LCO143" s="323"/>
      <c r="LCP143" s="323"/>
      <c r="LCQ143" s="323"/>
      <c r="LCR143" s="323"/>
      <c r="LCS143" s="323"/>
      <c r="LCT143" s="323"/>
      <c r="LCU143" s="323"/>
      <c r="LCV143" s="323"/>
      <c r="LCW143" s="323"/>
      <c r="LCX143" s="323"/>
      <c r="LCY143" s="323"/>
      <c r="LCZ143" s="323"/>
      <c r="LDA143" s="323"/>
      <c r="LDB143" s="323"/>
      <c r="LDC143" s="323"/>
      <c r="LDD143" s="323"/>
      <c r="LDE143" s="323"/>
      <c r="LDF143" s="323"/>
      <c r="LDG143" s="323"/>
      <c r="LDH143" s="323"/>
      <c r="LDI143" s="323"/>
      <c r="LDJ143" s="323"/>
      <c r="LDK143" s="323"/>
      <c r="LDL143" s="323"/>
      <c r="LDM143" s="323"/>
      <c r="LDN143" s="323"/>
      <c r="LDO143" s="323"/>
      <c r="LDP143" s="323"/>
      <c r="LDQ143" s="323"/>
      <c r="LDR143" s="323"/>
      <c r="LDS143" s="323"/>
      <c r="LDT143" s="323"/>
      <c r="LDU143" s="323"/>
      <c r="LDV143" s="323"/>
      <c r="LDW143" s="323"/>
      <c r="LDX143" s="323"/>
      <c r="LDY143" s="323"/>
      <c r="LDZ143" s="323"/>
      <c r="LEA143" s="323"/>
      <c r="LEB143" s="323"/>
      <c r="LEC143" s="323"/>
      <c r="LED143" s="323"/>
      <c r="LEE143" s="323"/>
      <c r="LEF143" s="323"/>
      <c r="LEG143" s="323"/>
      <c r="LEH143" s="323"/>
      <c r="LEI143" s="323"/>
      <c r="LEJ143" s="323"/>
      <c r="LEK143" s="323"/>
      <c r="LEL143" s="323"/>
      <c r="LEM143" s="323"/>
      <c r="LEN143" s="323"/>
      <c r="LEO143" s="323"/>
      <c r="LEP143" s="323"/>
      <c r="LEQ143" s="323"/>
      <c r="LER143" s="323"/>
      <c r="LES143" s="323"/>
      <c r="LET143" s="323"/>
      <c r="LEU143" s="323"/>
      <c r="LEV143" s="323"/>
      <c r="LEW143" s="323"/>
      <c r="LEX143" s="323"/>
      <c r="LEY143" s="323"/>
      <c r="LEZ143" s="323"/>
      <c r="LFA143" s="323"/>
      <c r="LFB143" s="323"/>
      <c r="LFC143" s="323"/>
      <c r="LFD143" s="323"/>
      <c r="LFE143" s="323"/>
      <c r="LFF143" s="323"/>
      <c r="LFG143" s="323"/>
      <c r="LFH143" s="323"/>
      <c r="LFI143" s="323"/>
      <c r="LFJ143" s="323"/>
      <c r="LFK143" s="323"/>
      <c r="LFL143" s="323"/>
      <c r="LFM143" s="323"/>
      <c r="LFN143" s="323"/>
      <c r="LFO143" s="323"/>
      <c r="LFP143" s="323"/>
      <c r="LFQ143" s="323"/>
      <c r="LFR143" s="323"/>
      <c r="LFS143" s="323"/>
      <c r="LFT143" s="323"/>
      <c r="LFU143" s="323"/>
      <c r="LFV143" s="323"/>
      <c r="LFW143" s="323"/>
      <c r="LFX143" s="323"/>
      <c r="LFY143" s="323"/>
      <c r="LFZ143" s="323"/>
      <c r="LGA143" s="323"/>
      <c r="LGB143" s="323"/>
      <c r="LGC143" s="323"/>
      <c r="LGD143" s="323"/>
      <c r="LGE143" s="323"/>
      <c r="LGF143" s="323"/>
      <c r="LGG143" s="323"/>
      <c r="LGH143" s="323"/>
      <c r="LGI143" s="323"/>
      <c r="LGJ143" s="323"/>
      <c r="LGK143" s="323"/>
      <c r="LGL143" s="323"/>
      <c r="LGM143" s="323"/>
      <c r="LGN143" s="323"/>
      <c r="LGO143" s="323"/>
      <c r="LGP143" s="323"/>
      <c r="LGQ143" s="323"/>
      <c r="LGR143" s="323"/>
      <c r="LGS143" s="323"/>
      <c r="LGT143" s="323"/>
      <c r="LGU143" s="323"/>
      <c r="LGV143" s="323"/>
      <c r="LGW143" s="323"/>
      <c r="LGX143" s="323"/>
      <c r="LGY143" s="323"/>
      <c r="LGZ143" s="323"/>
      <c r="LHA143" s="323"/>
      <c r="LHB143" s="323"/>
      <c r="LHC143" s="323"/>
      <c r="LHD143" s="323"/>
      <c r="LHE143" s="323"/>
      <c r="LHF143" s="323"/>
      <c r="LHG143" s="323"/>
      <c r="LHH143" s="323"/>
      <c r="LHI143" s="323"/>
      <c r="LHJ143" s="323"/>
      <c r="LHK143" s="323"/>
      <c r="LHL143" s="323"/>
      <c r="LHM143" s="323"/>
      <c r="LHN143" s="323"/>
      <c r="LHO143" s="323"/>
      <c r="LHP143" s="323"/>
      <c r="LHQ143" s="323"/>
      <c r="LHR143" s="323"/>
      <c r="LHS143" s="323"/>
      <c r="LHT143" s="323"/>
      <c r="LHU143" s="323"/>
      <c r="LHV143" s="323"/>
      <c r="LHW143" s="323"/>
      <c r="LHX143" s="323"/>
      <c r="LHY143" s="323"/>
      <c r="LHZ143" s="323"/>
      <c r="LIA143" s="323"/>
      <c r="LIB143" s="323"/>
      <c r="LIC143" s="323"/>
      <c r="LID143" s="323"/>
      <c r="LIE143" s="323"/>
      <c r="LIF143" s="323"/>
      <c r="LIG143" s="323"/>
      <c r="LIH143" s="323"/>
      <c r="LII143" s="323"/>
      <c r="LIJ143" s="323"/>
      <c r="LIK143" s="323"/>
      <c r="LIL143" s="323"/>
      <c r="LIM143" s="323"/>
      <c r="LIN143" s="323"/>
      <c r="LIO143" s="323"/>
      <c r="LIP143" s="323"/>
      <c r="LIQ143" s="323"/>
      <c r="LIR143" s="323"/>
      <c r="LIS143" s="323"/>
      <c r="LIT143" s="323"/>
      <c r="LIU143" s="323"/>
      <c r="LIV143" s="323"/>
      <c r="LIW143" s="323"/>
      <c r="LIX143" s="323"/>
      <c r="LIY143" s="323"/>
      <c r="LIZ143" s="323"/>
      <c r="LJA143" s="323"/>
      <c r="LJB143" s="323"/>
      <c r="LJC143" s="323"/>
      <c r="LJD143" s="323"/>
      <c r="LJE143" s="323"/>
      <c r="LJF143" s="323"/>
      <c r="LJG143" s="323"/>
      <c r="LJH143" s="323"/>
      <c r="LJI143" s="323"/>
      <c r="LJJ143" s="323"/>
      <c r="LJK143" s="323"/>
      <c r="LJL143" s="323"/>
      <c r="LJM143" s="323"/>
      <c r="LJN143" s="323"/>
      <c r="LJO143" s="323"/>
      <c r="LJP143" s="323"/>
      <c r="LJQ143" s="323"/>
      <c r="LJR143" s="323"/>
      <c r="LJS143" s="323"/>
      <c r="LJT143" s="323"/>
      <c r="LJU143" s="323"/>
      <c r="LJV143" s="323"/>
      <c r="LJW143" s="323"/>
      <c r="LJX143" s="323"/>
      <c r="LJY143" s="323"/>
      <c r="LJZ143" s="323"/>
      <c r="LKA143" s="323"/>
      <c r="LKB143" s="323"/>
      <c r="LKC143" s="323"/>
      <c r="LKD143" s="323"/>
      <c r="LKE143" s="323"/>
      <c r="LKF143" s="323"/>
      <c r="LKG143" s="323"/>
      <c r="LKH143" s="323"/>
      <c r="LKI143" s="323"/>
      <c r="LKJ143" s="323"/>
      <c r="LKK143" s="323"/>
      <c r="LKL143" s="323"/>
      <c r="LKM143" s="323"/>
      <c r="LKN143" s="323"/>
      <c r="LKO143" s="323"/>
      <c r="LKP143" s="323"/>
      <c r="LKQ143" s="323"/>
      <c r="LKR143" s="323"/>
      <c r="LKS143" s="323"/>
      <c r="LKT143" s="323"/>
      <c r="LKU143" s="323"/>
      <c r="LKV143" s="323"/>
      <c r="LKW143" s="323"/>
      <c r="LKX143" s="323"/>
      <c r="LKY143" s="323"/>
      <c r="LKZ143" s="323"/>
      <c r="LLA143" s="323"/>
      <c r="LLB143" s="323"/>
      <c r="LLC143" s="323"/>
      <c r="LLD143" s="323"/>
      <c r="LLE143" s="323"/>
      <c r="LLF143" s="323"/>
      <c r="LLG143" s="323"/>
      <c r="LLH143" s="323"/>
      <c r="LLI143" s="323"/>
      <c r="LLJ143" s="323"/>
      <c r="LLK143" s="323"/>
      <c r="LLL143" s="323"/>
      <c r="LLM143" s="323"/>
      <c r="LLN143" s="323"/>
      <c r="LLO143" s="323"/>
      <c r="LLP143" s="323"/>
      <c r="LLQ143" s="323"/>
      <c r="LLR143" s="323"/>
      <c r="LLS143" s="323"/>
      <c r="LLT143" s="323"/>
      <c r="LLU143" s="323"/>
      <c r="LLV143" s="323"/>
      <c r="LLW143" s="323"/>
      <c r="LLX143" s="323"/>
      <c r="LLY143" s="323"/>
      <c r="LLZ143" s="323"/>
      <c r="LMA143" s="323"/>
      <c r="LMB143" s="323"/>
      <c r="LMC143" s="323"/>
      <c r="LMD143" s="323"/>
      <c r="LME143" s="323"/>
      <c r="LMF143" s="323"/>
      <c r="LMG143" s="323"/>
      <c r="LMH143" s="323"/>
      <c r="LMI143" s="323"/>
      <c r="LMJ143" s="323"/>
      <c r="LMK143" s="323"/>
      <c r="LML143" s="323"/>
      <c r="LMM143" s="323"/>
      <c r="LMN143" s="323"/>
      <c r="LMO143" s="323"/>
      <c r="LMP143" s="323"/>
      <c r="LMQ143" s="323"/>
      <c r="LMR143" s="323"/>
      <c r="LMS143" s="323"/>
      <c r="LMT143" s="323"/>
      <c r="LMU143" s="323"/>
      <c r="LMV143" s="323"/>
      <c r="LMW143" s="323"/>
      <c r="LMX143" s="323"/>
      <c r="LMY143" s="323"/>
      <c r="LMZ143" s="323"/>
      <c r="LNA143" s="323"/>
      <c r="LNB143" s="323"/>
      <c r="LNC143" s="323"/>
      <c r="LND143" s="323"/>
      <c r="LNE143" s="323"/>
      <c r="LNF143" s="323"/>
      <c r="LNG143" s="323"/>
      <c r="LNH143" s="323"/>
      <c r="LNI143" s="323"/>
      <c r="LNJ143" s="323"/>
      <c r="LNK143" s="323"/>
      <c r="LNL143" s="323"/>
      <c r="LNM143" s="323"/>
      <c r="LNN143" s="323"/>
      <c r="LNO143" s="323"/>
      <c r="LNP143" s="323"/>
      <c r="LNQ143" s="323"/>
      <c r="LNR143" s="323"/>
      <c r="LNS143" s="323"/>
      <c r="LNT143" s="323"/>
      <c r="LNU143" s="323"/>
      <c r="LNV143" s="323"/>
      <c r="LNW143" s="323"/>
      <c r="LNX143" s="323"/>
      <c r="LNY143" s="323"/>
      <c r="LNZ143" s="323"/>
      <c r="LOA143" s="323"/>
      <c r="LOB143" s="323"/>
      <c r="LOC143" s="323"/>
      <c r="LOD143" s="323"/>
      <c r="LOE143" s="323"/>
      <c r="LOF143" s="323"/>
      <c r="LOG143" s="323"/>
      <c r="LOH143" s="323"/>
      <c r="LOI143" s="323"/>
      <c r="LOJ143" s="323"/>
      <c r="LOK143" s="323"/>
      <c r="LOL143" s="323"/>
      <c r="LOM143" s="323"/>
      <c r="LON143" s="323"/>
      <c r="LOO143" s="323"/>
      <c r="LOP143" s="323"/>
      <c r="LOQ143" s="323"/>
      <c r="LOR143" s="323"/>
      <c r="LOS143" s="323"/>
      <c r="LOT143" s="323"/>
      <c r="LOU143" s="323"/>
      <c r="LOV143" s="323"/>
      <c r="LOW143" s="323"/>
      <c r="LOX143" s="323"/>
      <c r="LOY143" s="323"/>
      <c r="LOZ143" s="323"/>
      <c r="LPA143" s="323"/>
      <c r="LPB143" s="323"/>
      <c r="LPC143" s="323"/>
      <c r="LPD143" s="323"/>
      <c r="LPE143" s="323"/>
      <c r="LPF143" s="323"/>
      <c r="LPG143" s="323"/>
      <c r="LPH143" s="323"/>
      <c r="LPI143" s="323"/>
      <c r="LPJ143" s="323"/>
      <c r="LPK143" s="323"/>
      <c r="LPL143" s="323"/>
      <c r="LPM143" s="323"/>
      <c r="LPN143" s="323"/>
      <c r="LPO143" s="323"/>
      <c r="LPP143" s="323"/>
      <c r="LPQ143" s="323"/>
      <c r="LPR143" s="323"/>
      <c r="LPS143" s="323"/>
      <c r="LPT143" s="323"/>
      <c r="LPU143" s="323"/>
      <c r="LPV143" s="323"/>
      <c r="LPW143" s="323"/>
      <c r="LPX143" s="323"/>
      <c r="LPY143" s="323"/>
      <c r="LPZ143" s="323"/>
      <c r="LQA143" s="323"/>
      <c r="LQB143" s="323"/>
      <c r="LQC143" s="323"/>
      <c r="LQD143" s="323"/>
      <c r="LQE143" s="323"/>
      <c r="LQF143" s="323"/>
      <c r="LQG143" s="323"/>
      <c r="LQH143" s="323"/>
      <c r="LQI143" s="323"/>
      <c r="LQJ143" s="323"/>
      <c r="LQK143" s="323"/>
      <c r="LQL143" s="323"/>
      <c r="LQM143" s="323"/>
      <c r="LQN143" s="323"/>
      <c r="LQO143" s="323"/>
      <c r="LQP143" s="323"/>
      <c r="LQQ143" s="323"/>
      <c r="LQR143" s="323"/>
      <c r="LQS143" s="323"/>
      <c r="LQT143" s="323"/>
      <c r="LQU143" s="323"/>
      <c r="LQV143" s="323"/>
      <c r="LQW143" s="323"/>
      <c r="LQX143" s="323"/>
      <c r="LQY143" s="323"/>
      <c r="LQZ143" s="323"/>
      <c r="LRA143" s="323"/>
      <c r="LRB143" s="323"/>
      <c r="LRC143" s="323"/>
      <c r="LRD143" s="323"/>
      <c r="LRE143" s="323"/>
      <c r="LRF143" s="323"/>
      <c r="LRG143" s="323"/>
      <c r="LRH143" s="323"/>
      <c r="LRI143" s="323"/>
      <c r="LRJ143" s="323"/>
      <c r="LRK143" s="323"/>
      <c r="LRL143" s="323"/>
      <c r="LRM143" s="323"/>
      <c r="LRN143" s="323"/>
      <c r="LRO143" s="323"/>
      <c r="LRP143" s="323"/>
      <c r="LRQ143" s="323"/>
      <c r="LRR143" s="323"/>
      <c r="LRS143" s="323"/>
      <c r="LRT143" s="323"/>
      <c r="LRU143" s="323"/>
      <c r="LRV143" s="323"/>
      <c r="LRW143" s="323"/>
      <c r="LRX143" s="323"/>
      <c r="LRY143" s="323"/>
      <c r="LRZ143" s="323"/>
      <c r="LSA143" s="323"/>
      <c r="LSB143" s="323"/>
      <c r="LSC143" s="323"/>
      <c r="LSD143" s="323"/>
      <c r="LSE143" s="323"/>
      <c r="LSF143" s="323"/>
      <c r="LSG143" s="323"/>
      <c r="LSH143" s="323"/>
      <c r="LSI143" s="323"/>
      <c r="LSJ143" s="323"/>
      <c r="LSK143" s="323"/>
      <c r="LSL143" s="323"/>
      <c r="LSM143" s="323"/>
      <c r="LSN143" s="323"/>
      <c r="LSO143" s="323"/>
      <c r="LSP143" s="323"/>
      <c r="LSQ143" s="323"/>
      <c r="LSR143" s="323"/>
      <c r="LSS143" s="323"/>
      <c r="LST143" s="323"/>
      <c r="LSU143" s="323"/>
      <c r="LSV143" s="323"/>
      <c r="LSW143" s="323"/>
      <c r="LSX143" s="323"/>
      <c r="LSY143" s="323"/>
      <c r="LSZ143" s="323"/>
      <c r="LTA143" s="323"/>
      <c r="LTB143" s="323"/>
      <c r="LTC143" s="323"/>
      <c r="LTD143" s="323"/>
      <c r="LTE143" s="323"/>
      <c r="LTF143" s="323"/>
      <c r="LTG143" s="323"/>
      <c r="LTH143" s="323"/>
      <c r="LTI143" s="323"/>
      <c r="LTJ143" s="323"/>
      <c r="LTK143" s="323"/>
      <c r="LTL143" s="323"/>
      <c r="LTM143" s="323"/>
      <c r="LTN143" s="323"/>
      <c r="LTO143" s="323"/>
      <c r="LTP143" s="323"/>
      <c r="LTQ143" s="323"/>
      <c r="LTR143" s="323"/>
      <c r="LTS143" s="323"/>
      <c r="LTT143" s="323"/>
      <c r="LTU143" s="323"/>
      <c r="LTV143" s="323"/>
      <c r="LTW143" s="323"/>
      <c r="LTX143" s="323"/>
      <c r="LTY143" s="323"/>
      <c r="LTZ143" s="323"/>
      <c r="LUA143" s="323"/>
      <c r="LUB143" s="323"/>
      <c r="LUC143" s="323"/>
      <c r="LUD143" s="323"/>
      <c r="LUE143" s="323"/>
      <c r="LUF143" s="323"/>
      <c r="LUG143" s="323"/>
      <c r="LUH143" s="323"/>
      <c r="LUI143" s="323"/>
      <c r="LUJ143" s="323"/>
      <c r="LUK143" s="323"/>
      <c r="LUL143" s="323"/>
      <c r="LUM143" s="323"/>
      <c r="LUN143" s="323"/>
      <c r="LUO143" s="323"/>
      <c r="LUP143" s="323"/>
      <c r="LUQ143" s="323"/>
      <c r="LUR143" s="323"/>
      <c r="LUS143" s="323"/>
      <c r="LUT143" s="323"/>
      <c r="LUU143" s="323"/>
      <c r="LUV143" s="323"/>
      <c r="LUW143" s="323"/>
      <c r="LUX143" s="323"/>
      <c r="LUY143" s="323"/>
      <c r="LUZ143" s="323"/>
      <c r="LVA143" s="323"/>
      <c r="LVB143" s="323"/>
      <c r="LVC143" s="323"/>
      <c r="LVD143" s="323"/>
      <c r="LVE143" s="323"/>
      <c r="LVF143" s="323"/>
      <c r="LVG143" s="323"/>
      <c r="LVH143" s="323"/>
      <c r="LVI143" s="323"/>
      <c r="LVJ143" s="323"/>
      <c r="LVK143" s="323"/>
      <c r="LVL143" s="323"/>
      <c r="LVM143" s="323"/>
      <c r="LVN143" s="323"/>
      <c r="LVO143" s="323"/>
      <c r="LVP143" s="323"/>
      <c r="LVQ143" s="323"/>
      <c r="LVR143" s="323"/>
      <c r="LVS143" s="323"/>
      <c r="LVT143" s="323"/>
      <c r="LVU143" s="323"/>
      <c r="LVV143" s="323"/>
      <c r="LVW143" s="323"/>
      <c r="LVX143" s="323"/>
      <c r="LVY143" s="323"/>
      <c r="LVZ143" s="323"/>
      <c r="LWA143" s="323"/>
      <c r="LWB143" s="323"/>
      <c r="LWC143" s="323"/>
      <c r="LWD143" s="323"/>
      <c r="LWE143" s="323"/>
      <c r="LWF143" s="323"/>
      <c r="LWG143" s="323"/>
      <c r="LWH143" s="323"/>
      <c r="LWI143" s="323"/>
      <c r="LWJ143" s="323"/>
      <c r="LWK143" s="323"/>
      <c r="LWL143" s="323"/>
      <c r="LWM143" s="323"/>
      <c r="LWN143" s="323"/>
      <c r="LWO143" s="323"/>
      <c r="LWP143" s="323"/>
      <c r="LWQ143" s="323"/>
      <c r="LWR143" s="323"/>
      <c r="LWS143" s="323"/>
      <c r="LWT143" s="323"/>
      <c r="LWU143" s="323"/>
      <c r="LWV143" s="323"/>
      <c r="LWW143" s="323"/>
      <c r="LWX143" s="323"/>
      <c r="LWY143" s="323"/>
      <c r="LWZ143" s="323"/>
      <c r="LXA143" s="323"/>
      <c r="LXB143" s="323"/>
      <c r="LXC143" s="323"/>
      <c r="LXD143" s="323"/>
      <c r="LXE143" s="323"/>
      <c r="LXF143" s="323"/>
      <c r="LXG143" s="323"/>
      <c r="LXH143" s="323"/>
      <c r="LXI143" s="323"/>
      <c r="LXJ143" s="323"/>
      <c r="LXK143" s="323"/>
      <c r="LXL143" s="323"/>
      <c r="LXM143" s="323"/>
      <c r="LXN143" s="323"/>
      <c r="LXO143" s="323"/>
      <c r="LXP143" s="323"/>
      <c r="LXQ143" s="323"/>
      <c r="LXR143" s="323"/>
      <c r="LXS143" s="323"/>
      <c r="LXT143" s="323"/>
      <c r="LXU143" s="323"/>
      <c r="LXV143" s="323"/>
      <c r="LXW143" s="323"/>
      <c r="LXX143" s="323"/>
      <c r="LXY143" s="323"/>
      <c r="LXZ143" s="323"/>
      <c r="LYA143" s="323"/>
      <c r="LYB143" s="323"/>
      <c r="LYC143" s="323"/>
      <c r="LYD143" s="323"/>
      <c r="LYE143" s="323"/>
      <c r="LYF143" s="323"/>
      <c r="LYG143" s="323"/>
      <c r="LYH143" s="323"/>
      <c r="LYI143" s="323"/>
      <c r="LYJ143" s="323"/>
      <c r="LYK143" s="323"/>
      <c r="LYL143" s="323"/>
      <c r="LYM143" s="323"/>
      <c r="LYN143" s="323"/>
      <c r="LYO143" s="323"/>
      <c r="LYP143" s="323"/>
      <c r="LYQ143" s="323"/>
      <c r="LYR143" s="323"/>
      <c r="LYS143" s="323"/>
      <c r="LYT143" s="323"/>
      <c r="LYU143" s="323"/>
      <c r="LYV143" s="323"/>
      <c r="LYW143" s="323"/>
      <c r="LYX143" s="323"/>
      <c r="LYY143" s="323"/>
      <c r="LYZ143" s="323"/>
      <c r="LZA143" s="323"/>
      <c r="LZB143" s="323"/>
      <c r="LZC143" s="323"/>
      <c r="LZD143" s="323"/>
      <c r="LZE143" s="323"/>
      <c r="LZF143" s="323"/>
      <c r="LZG143" s="323"/>
      <c r="LZH143" s="323"/>
      <c r="LZI143" s="323"/>
      <c r="LZJ143" s="323"/>
      <c r="LZK143" s="323"/>
      <c r="LZL143" s="323"/>
      <c r="LZM143" s="323"/>
      <c r="LZN143" s="323"/>
      <c r="LZO143" s="323"/>
      <c r="LZP143" s="323"/>
      <c r="LZQ143" s="323"/>
      <c r="LZR143" s="323"/>
      <c r="LZS143" s="323"/>
      <c r="LZT143" s="323"/>
      <c r="LZU143" s="323"/>
      <c r="LZV143" s="323"/>
      <c r="LZW143" s="323"/>
      <c r="LZX143" s="323"/>
      <c r="LZY143" s="323"/>
      <c r="LZZ143" s="323"/>
      <c r="MAA143" s="323"/>
      <c r="MAB143" s="323"/>
      <c r="MAC143" s="323"/>
      <c r="MAD143" s="323"/>
      <c r="MAE143" s="323"/>
      <c r="MAF143" s="323"/>
      <c r="MAG143" s="323"/>
      <c r="MAH143" s="323"/>
      <c r="MAI143" s="323"/>
      <c r="MAJ143" s="323"/>
      <c r="MAK143" s="323"/>
      <c r="MAL143" s="323"/>
      <c r="MAM143" s="323"/>
      <c r="MAN143" s="323"/>
      <c r="MAO143" s="323"/>
      <c r="MAP143" s="323"/>
      <c r="MAQ143" s="323"/>
      <c r="MAR143" s="323"/>
      <c r="MAS143" s="323"/>
      <c r="MAT143" s="323"/>
      <c r="MAU143" s="323"/>
      <c r="MAV143" s="323"/>
      <c r="MAW143" s="323"/>
      <c r="MAX143" s="323"/>
      <c r="MAY143" s="323"/>
      <c r="MAZ143" s="323"/>
      <c r="MBA143" s="323"/>
      <c r="MBB143" s="323"/>
      <c r="MBC143" s="323"/>
      <c r="MBD143" s="323"/>
      <c r="MBE143" s="323"/>
      <c r="MBF143" s="323"/>
      <c r="MBG143" s="323"/>
      <c r="MBH143" s="323"/>
      <c r="MBI143" s="323"/>
      <c r="MBJ143" s="323"/>
      <c r="MBK143" s="323"/>
      <c r="MBL143" s="323"/>
      <c r="MBM143" s="323"/>
      <c r="MBN143" s="323"/>
      <c r="MBO143" s="323"/>
      <c r="MBP143" s="323"/>
      <c r="MBQ143" s="323"/>
      <c r="MBR143" s="323"/>
      <c r="MBS143" s="323"/>
      <c r="MBT143" s="323"/>
      <c r="MBU143" s="323"/>
      <c r="MBV143" s="323"/>
      <c r="MBW143" s="323"/>
      <c r="MBX143" s="323"/>
      <c r="MBY143" s="323"/>
      <c r="MBZ143" s="323"/>
      <c r="MCA143" s="323"/>
      <c r="MCB143" s="323"/>
      <c r="MCC143" s="323"/>
      <c r="MCD143" s="323"/>
      <c r="MCE143" s="323"/>
      <c r="MCF143" s="323"/>
      <c r="MCG143" s="323"/>
      <c r="MCH143" s="323"/>
      <c r="MCI143" s="323"/>
      <c r="MCJ143" s="323"/>
      <c r="MCK143" s="323"/>
      <c r="MCL143" s="323"/>
      <c r="MCM143" s="323"/>
      <c r="MCN143" s="323"/>
      <c r="MCO143" s="323"/>
      <c r="MCP143" s="323"/>
      <c r="MCQ143" s="323"/>
      <c r="MCR143" s="323"/>
      <c r="MCS143" s="323"/>
      <c r="MCT143" s="323"/>
      <c r="MCU143" s="323"/>
      <c r="MCV143" s="323"/>
      <c r="MCW143" s="323"/>
      <c r="MCX143" s="323"/>
      <c r="MCY143" s="323"/>
      <c r="MCZ143" s="323"/>
      <c r="MDA143" s="323"/>
      <c r="MDB143" s="323"/>
      <c r="MDC143" s="323"/>
      <c r="MDD143" s="323"/>
      <c r="MDE143" s="323"/>
      <c r="MDF143" s="323"/>
      <c r="MDG143" s="323"/>
      <c r="MDH143" s="323"/>
      <c r="MDI143" s="323"/>
      <c r="MDJ143" s="323"/>
      <c r="MDK143" s="323"/>
      <c r="MDL143" s="323"/>
      <c r="MDM143" s="323"/>
      <c r="MDN143" s="323"/>
      <c r="MDO143" s="323"/>
      <c r="MDP143" s="323"/>
      <c r="MDQ143" s="323"/>
      <c r="MDR143" s="323"/>
      <c r="MDS143" s="323"/>
      <c r="MDT143" s="323"/>
      <c r="MDU143" s="323"/>
      <c r="MDV143" s="323"/>
      <c r="MDW143" s="323"/>
      <c r="MDX143" s="323"/>
      <c r="MDY143" s="323"/>
      <c r="MDZ143" s="323"/>
      <c r="MEA143" s="323"/>
      <c r="MEB143" s="323"/>
      <c r="MEC143" s="323"/>
      <c r="MED143" s="323"/>
      <c r="MEE143" s="323"/>
      <c r="MEF143" s="323"/>
      <c r="MEG143" s="323"/>
      <c r="MEH143" s="323"/>
      <c r="MEI143" s="323"/>
      <c r="MEJ143" s="323"/>
      <c r="MEK143" s="323"/>
      <c r="MEL143" s="323"/>
      <c r="MEM143" s="323"/>
      <c r="MEN143" s="323"/>
      <c r="MEO143" s="323"/>
      <c r="MEP143" s="323"/>
      <c r="MEQ143" s="323"/>
      <c r="MER143" s="323"/>
      <c r="MES143" s="323"/>
      <c r="MET143" s="323"/>
      <c r="MEU143" s="323"/>
      <c r="MEV143" s="323"/>
      <c r="MEW143" s="323"/>
      <c r="MEX143" s="323"/>
      <c r="MEY143" s="323"/>
      <c r="MEZ143" s="323"/>
      <c r="MFA143" s="323"/>
      <c r="MFB143" s="323"/>
      <c r="MFC143" s="323"/>
      <c r="MFD143" s="323"/>
      <c r="MFE143" s="323"/>
      <c r="MFF143" s="323"/>
      <c r="MFG143" s="323"/>
      <c r="MFH143" s="323"/>
      <c r="MFI143" s="323"/>
      <c r="MFJ143" s="323"/>
      <c r="MFK143" s="323"/>
      <c r="MFL143" s="323"/>
      <c r="MFM143" s="323"/>
      <c r="MFN143" s="323"/>
      <c r="MFO143" s="323"/>
      <c r="MFP143" s="323"/>
      <c r="MFQ143" s="323"/>
      <c r="MFR143" s="323"/>
      <c r="MFS143" s="323"/>
      <c r="MFT143" s="323"/>
      <c r="MFU143" s="323"/>
      <c r="MFV143" s="323"/>
      <c r="MFW143" s="323"/>
      <c r="MFX143" s="323"/>
      <c r="MFY143" s="323"/>
      <c r="MFZ143" s="323"/>
      <c r="MGA143" s="323"/>
      <c r="MGB143" s="323"/>
      <c r="MGC143" s="323"/>
      <c r="MGD143" s="323"/>
      <c r="MGE143" s="323"/>
      <c r="MGF143" s="323"/>
      <c r="MGG143" s="323"/>
      <c r="MGH143" s="323"/>
      <c r="MGI143" s="323"/>
      <c r="MGJ143" s="323"/>
      <c r="MGK143" s="323"/>
      <c r="MGL143" s="323"/>
      <c r="MGM143" s="323"/>
      <c r="MGN143" s="323"/>
      <c r="MGO143" s="323"/>
      <c r="MGP143" s="323"/>
      <c r="MGQ143" s="323"/>
      <c r="MGR143" s="323"/>
      <c r="MGS143" s="323"/>
      <c r="MGT143" s="323"/>
      <c r="MGU143" s="323"/>
      <c r="MGV143" s="323"/>
      <c r="MGW143" s="323"/>
      <c r="MGX143" s="323"/>
      <c r="MGY143" s="323"/>
      <c r="MGZ143" s="323"/>
      <c r="MHA143" s="323"/>
      <c r="MHB143" s="323"/>
      <c r="MHC143" s="323"/>
      <c r="MHD143" s="323"/>
      <c r="MHE143" s="323"/>
      <c r="MHF143" s="323"/>
      <c r="MHG143" s="323"/>
      <c r="MHH143" s="323"/>
      <c r="MHI143" s="323"/>
      <c r="MHJ143" s="323"/>
      <c r="MHK143" s="323"/>
      <c r="MHL143" s="323"/>
      <c r="MHM143" s="323"/>
      <c r="MHN143" s="323"/>
      <c r="MHO143" s="323"/>
      <c r="MHP143" s="323"/>
      <c r="MHQ143" s="323"/>
      <c r="MHR143" s="323"/>
      <c r="MHS143" s="323"/>
      <c r="MHT143" s="323"/>
      <c r="MHU143" s="323"/>
      <c r="MHV143" s="323"/>
      <c r="MHW143" s="323"/>
      <c r="MHX143" s="323"/>
      <c r="MHY143" s="323"/>
      <c r="MHZ143" s="323"/>
      <c r="MIA143" s="323"/>
      <c r="MIB143" s="323"/>
      <c r="MIC143" s="323"/>
      <c r="MID143" s="323"/>
      <c r="MIE143" s="323"/>
      <c r="MIF143" s="323"/>
      <c r="MIG143" s="323"/>
      <c r="MIH143" s="323"/>
      <c r="MII143" s="323"/>
      <c r="MIJ143" s="323"/>
      <c r="MIK143" s="323"/>
      <c r="MIL143" s="323"/>
      <c r="MIM143" s="323"/>
      <c r="MIN143" s="323"/>
      <c r="MIO143" s="323"/>
      <c r="MIP143" s="323"/>
      <c r="MIQ143" s="323"/>
      <c r="MIR143" s="323"/>
      <c r="MIS143" s="323"/>
      <c r="MIT143" s="323"/>
      <c r="MIU143" s="323"/>
      <c r="MIV143" s="323"/>
      <c r="MIW143" s="323"/>
      <c r="MIX143" s="323"/>
      <c r="MIY143" s="323"/>
      <c r="MIZ143" s="323"/>
      <c r="MJA143" s="323"/>
      <c r="MJB143" s="323"/>
      <c r="MJC143" s="323"/>
      <c r="MJD143" s="323"/>
      <c r="MJE143" s="323"/>
      <c r="MJF143" s="323"/>
      <c r="MJG143" s="323"/>
      <c r="MJH143" s="323"/>
      <c r="MJI143" s="323"/>
      <c r="MJJ143" s="323"/>
      <c r="MJK143" s="323"/>
      <c r="MJL143" s="323"/>
      <c r="MJM143" s="323"/>
      <c r="MJN143" s="323"/>
      <c r="MJO143" s="323"/>
      <c r="MJP143" s="323"/>
      <c r="MJQ143" s="323"/>
      <c r="MJR143" s="323"/>
      <c r="MJS143" s="323"/>
      <c r="MJT143" s="323"/>
      <c r="MJU143" s="323"/>
      <c r="MJV143" s="323"/>
      <c r="MJW143" s="323"/>
      <c r="MJX143" s="323"/>
      <c r="MJY143" s="323"/>
      <c r="MJZ143" s="323"/>
      <c r="MKA143" s="323"/>
      <c r="MKB143" s="323"/>
      <c r="MKC143" s="323"/>
      <c r="MKD143" s="323"/>
      <c r="MKE143" s="323"/>
      <c r="MKF143" s="323"/>
      <c r="MKG143" s="323"/>
      <c r="MKH143" s="323"/>
      <c r="MKI143" s="323"/>
      <c r="MKJ143" s="323"/>
      <c r="MKK143" s="323"/>
      <c r="MKL143" s="323"/>
      <c r="MKM143" s="323"/>
      <c r="MKN143" s="323"/>
      <c r="MKO143" s="323"/>
      <c r="MKP143" s="323"/>
      <c r="MKQ143" s="323"/>
      <c r="MKR143" s="323"/>
      <c r="MKS143" s="323"/>
      <c r="MKT143" s="323"/>
      <c r="MKU143" s="323"/>
      <c r="MKV143" s="323"/>
      <c r="MKW143" s="323"/>
      <c r="MKX143" s="323"/>
      <c r="MKY143" s="323"/>
      <c r="MKZ143" s="323"/>
      <c r="MLA143" s="323"/>
      <c r="MLB143" s="323"/>
      <c r="MLC143" s="323"/>
      <c r="MLD143" s="323"/>
      <c r="MLE143" s="323"/>
      <c r="MLF143" s="323"/>
      <c r="MLG143" s="323"/>
      <c r="MLH143" s="323"/>
      <c r="MLI143" s="323"/>
      <c r="MLJ143" s="323"/>
      <c r="MLK143" s="323"/>
      <c r="MLL143" s="323"/>
      <c r="MLM143" s="323"/>
      <c r="MLN143" s="323"/>
      <c r="MLO143" s="323"/>
      <c r="MLP143" s="323"/>
      <c r="MLQ143" s="323"/>
      <c r="MLR143" s="323"/>
      <c r="MLS143" s="323"/>
      <c r="MLT143" s="323"/>
      <c r="MLU143" s="323"/>
      <c r="MLV143" s="323"/>
      <c r="MLW143" s="323"/>
      <c r="MLX143" s="323"/>
      <c r="MLY143" s="323"/>
      <c r="MLZ143" s="323"/>
      <c r="MMA143" s="323"/>
      <c r="MMB143" s="323"/>
      <c r="MMC143" s="323"/>
      <c r="MMD143" s="323"/>
      <c r="MME143" s="323"/>
      <c r="MMF143" s="323"/>
      <c r="MMG143" s="323"/>
      <c r="MMH143" s="323"/>
      <c r="MMI143" s="323"/>
      <c r="MMJ143" s="323"/>
      <c r="MMK143" s="323"/>
      <c r="MML143" s="323"/>
      <c r="MMM143" s="323"/>
      <c r="MMN143" s="323"/>
      <c r="MMO143" s="323"/>
      <c r="MMP143" s="323"/>
      <c r="MMQ143" s="323"/>
      <c r="MMR143" s="323"/>
      <c r="MMS143" s="323"/>
      <c r="MMT143" s="323"/>
      <c r="MMU143" s="323"/>
      <c r="MMV143" s="323"/>
      <c r="MMW143" s="323"/>
      <c r="MMX143" s="323"/>
      <c r="MMY143" s="323"/>
      <c r="MMZ143" s="323"/>
      <c r="MNA143" s="323"/>
      <c r="MNB143" s="323"/>
      <c r="MNC143" s="323"/>
      <c r="MND143" s="323"/>
      <c r="MNE143" s="323"/>
      <c r="MNF143" s="323"/>
      <c r="MNG143" s="323"/>
      <c r="MNH143" s="323"/>
      <c r="MNI143" s="323"/>
      <c r="MNJ143" s="323"/>
      <c r="MNK143" s="323"/>
      <c r="MNL143" s="323"/>
      <c r="MNM143" s="323"/>
      <c r="MNN143" s="323"/>
      <c r="MNO143" s="323"/>
      <c r="MNP143" s="323"/>
      <c r="MNQ143" s="323"/>
      <c r="MNR143" s="323"/>
      <c r="MNS143" s="323"/>
      <c r="MNT143" s="323"/>
      <c r="MNU143" s="323"/>
      <c r="MNV143" s="323"/>
      <c r="MNW143" s="323"/>
      <c r="MNX143" s="323"/>
      <c r="MNY143" s="323"/>
      <c r="MNZ143" s="323"/>
      <c r="MOA143" s="323"/>
      <c r="MOB143" s="323"/>
      <c r="MOC143" s="323"/>
      <c r="MOD143" s="323"/>
      <c r="MOE143" s="323"/>
      <c r="MOF143" s="323"/>
      <c r="MOG143" s="323"/>
      <c r="MOH143" s="323"/>
      <c r="MOI143" s="323"/>
      <c r="MOJ143" s="323"/>
      <c r="MOK143" s="323"/>
      <c r="MOL143" s="323"/>
      <c r="MOM143" s="323"/>
      <c r="MON143" s="323"/>
      <c r="MOO143" s="323"/>
      <c r="MOP143" s="323"/>
      <c r="MOQ143" s="323"/>
      <c r="MOR143" s="323"/>
      <c r="MOS143" s="323"/>
      <c r="MOT143" s="323"/>
      <c r="MOU143" s="323"/>
      <c r="MOV143" s="323"/>
      <c r="MOW143" s="323"/>
      <c r="MOX143" s="323"/>
      <c r="MOY143" s="323"/>
      <c r="MOZ143" s="323"/>
      <c r="MPA143" s="323"/>
      <c r="MPB143" s="323"/>
      <c r="MPC143" s="323"/>
      <c r="MPD143" s="323"/>
      <c r="MPE143" s="323"/>
      <c r="MPF143" s="323"/>
      <c r="MPG143" s="323"/>
      <c r="MPH143" s="323"/>
      <c r="MPI143" s="323"/>
      <c r="MPJ143" s="323"/>
      <c r="MPK143" s="323"/>
      <c r="MPL143" s="323"/>
      <c r="MPM143" s="323"/>
      <c r="MPN143" s="323"/>
      <c r="MPO143" s="323"/>
      <c r="MPP143" s="323"/>
      <c r="MPQ143" s="323"/>
      <c r="MPR143" s="323"/>
      <c r="MPS143" s="323"/>
      <c r="MPT143" s="323"/>
      <c r="MPU143" s="323"/>
      <c r="MPV143" s="323"/>
      <c r="MPW143" s="323"/>
      <c r="MPX143" s="323"/>
      <c r="MPY143" s="323"/>
      <c r="MPZ143" s="323"/>
      <c r="MQA143" s="323"/>
      <c r="MQB143" s="323"/>
      <c r="MQC143" s="323"/>
      <c r="MQD143" s="323"/>
      <c r="MQE143" s="323"/>
      <c r="MQF143" s="323"/>
      <c r="MQG143" s="323"/>
      <c r="MQH143" s="323"/>
      <c r="MQI143" s="323"/>
      <c r="MQJ143" s="323"/>
      <c r="MQK143" s="323"/>
      <c r="MQL143" s="323"/>
      <c r="MQM143" s="323"/>
      <c r="MQN143" s="323"/>
      <c r="MQO143" s="323"/>
      <c r="MQP143" s="323"/>
      <c r="MQQ143" s="323"/>
      <c r="MQR143" s="323"/>
      <c r="MQS143" s="323"/>
      <c r="MQT143" s="323"/>
      <c r="MQU143" s="323"/>
      <c r="MQV143" s="323"/>
      <c r="MQW143" s="323"/>
      <c r="MQX143" s="323"/>
      <c r="MQY143" s="323"/>
      <c r="MQZ143" s="323"/>
      <c r="MRA143" s="323"/>
      <c r="MRB143" s="323"/>
      <c r="MRC143" s="323"/>
      <c r="MRD143" s="323"/>
      <c r="MRE143" s="323"/>
      <c r="MRF143" s="323"/>
      <c r="MRG143" s="323"/>
      <c r="MRH143" s="323"/>
      <c r="MRI143" s="323"/>
      <c r="MRJ143" s="323"/>
      <c r="MRK143" s="323"/>
      <c r="MRL143" s="323"/>
      <c r="MRM143" s="323"/>
      <c r="MRN143" s="323"/>
      <c r="MRO143" s="323"/>
      <c r="MRP143" s="323"/>
      <c r="MRQ143" s="323"/>
      <c r="MRR143" s="323"/>
      <c r="MRS143" s="323"/>
      <c r="MRT143" s="323"/>
      <c r="MRU143" s="323"/>
      <c r="MRV143" s="323"/>
      <c r="MRW143" s="323"/>
      <c r="MRX143" s="323"/>
      <c r="MRY143" s="323"/>
      <c r="MRZ143" s="323"/>
      <c r="MSA143" s="323"/>
      <c r="MSB143" s="323"/>
      <c r="MSC143" s="323"/>
      <c r="MSD143" s="323"/>
      <c r="MSE143" s="323"/>
      <c r="MSF143" s="323"/>
      <c r="MSG143" s="323"/>
      <c r="MSH143" s="323"/>
      <c r="MSI143" s="323"/>
      <c r="MSJ143" s="323"/>
      <c r="MSK143" s="323"/>
      <c r="MSL143" s="323"/>
      <c r="MSM143" s="323"/>
      <c r="MSN143" s="323"/>
      <c r="MSO143" s="323"/>
      <c r="MSP143" s="323"/>
      <c r="MSQ143" s="323"/>
      <c r="MSR143" s="323"/>
      <c r="MSS143" s="323"/>
      <c r="MST143" s="323"/>
      <c r="MSU143" s="323"/>
      <c r="MSV143" s="323"/>
      <c r="MSW143" s="323"/>
      <c r="MSX143" s="323"/>
      <c r="MSY143" s="323"/>
      <c r="MSZ143" s="323"/>
      <c r="MTA143" s="323"/>
      <c r="MTB143" s="323"/>
      <c r="MTC143" s="323"/>
      <c r="MTD143" s="323"/>
      <c r="MTE143" s="323"/>
      <c r="MTF143" s="323"/>
      <c r="MTG143" s="323"/>
      <c r="MTH143" s="323"/>
      <c r="MTI143" s="323"/>
      <c r="MTJ143" s="323"/>
      <c r="MTK143" s="323"/>
      <c r="MTL143" s="323"/>
      <c r="MTM143" s="323"/>
      <c r="MTN143" s="323"/>
      <c r="MTO143" s="323"/>
      <c r="MTP143" s="323"/>
      <c r="MTQ143" s="323"/>
      <c r="MTR143" s="323"/>
      <c r="MTS143" s="323"/>
      <c r="MTT143" s="323"/>
      <c r="MTU143" s="323"/>
      <c r="MTV143" s="323"/>
      <c r="MTW143" s="323"/>
      <c r="MTX143" s="323"/>
      <c r="MTY143" s="323"/>
      <c r="MTZ143" s="323"/>
      <c r="MUA143" s="323"/>
      <c r="MUB143" s="323"/>
      <c r="MUC143" s="323"/>
      <c r="MUD143" s="323"/>
      <c r="MUE143" s="323"/>
      <c r="MUF143" s="323"/>
      <c r="MUG143" s="323"/>
      <c r="MUH143" s="323"/>
      <c r="MUI143" s="323"/>
      <c r="MUJ143" s="323"/>
      <c r="MUK143" s="323"/>
      <c r="MUL143" s="323"/>
      <c r="MUM143" s="323"/>
      <c r="MUN143" s="323"/>
      <c r="MUO143" s="323"/>
      <c r="MUP143" s="323"/>
      <c r="MUQ143" s="323"/>
      <c r="MUR143" s="323"/>
      <c r="MUS143" s="323"/>
      <c r="MUT143" s="323"/>
      <c r="MUU143" s="323"/>
      <c r="MUV143" s="323"/>
      <c r="MUW143" s="323"/>
      <c r="MUX143" s="323"/>
      <c r="MUY143" s="323"/>
      <c r="MUZ143" s="323"/>
      <c r="MVA143" s="323"/>
      <c r="MVB143" s="323"/>
      <c r="MVC143" s="323"/>
      <c r="MVD143" s="323"/>
      <c r="MVE143" s="323"/>
      <c r="MVF143" s="323"/>
      <c r="MVG143" s="323"/>
      <c r="MVH143" s="323"/>
      <c r="MVI143" s="323"/>
      <c r="MVJ143" s="323"/>
      <c r="MVK143" s="323"/>
      <c r="MVL143" s="323"/>
      <c r="MVM143" s="323"/>
      <c r="MVN143" s="323"/>
      <c r="MVO143" s="323"/>
      <c r="MVP143" s="323"/>
      <c r="MVQ143" s="323"/>
      <c r="MVR143" s="323"/>
      <c r="MVS143" s="323"/>
      <c r="MVT143" s="323"/>
      <c r="MVU143" s="323"/>
      <c r="MVV143" s="323"/>
      <c r="MVW143" s="323"/>
      <c r="MVX143" s="323"/>
      <c r="MVY143" s="323"/>
      <c r="MVZ143" s="323"/>
      <c r="MWA143" s="323"/>
      <c r="MWB143" s="323"/>
      <c r="MWC143" s="323"/>
      <c r="MWD143" s="323"/>
      <c r="MWE143" s="323"/>
      <c r="MWF143" s="323"/>
      <c r="MWG143" s="323"/>
      <c r="MWH143" s="323"/>
      <c r="MWI143" s="323"/>
      <c r="MWJ143" s="323"/>
      <c r="MWK143" s="323"/>
      <c r="MWL143" s="323"/>
      <c r="MWM143" s="323"/>
      <c r="MWN143" s="323"/>
      <c r="MWO143" s="323"/>
      <c r="MWP143" s="323"/>
      <c r="MWQ143" s="323"/>
      <c r="MWR143" s="323"/>
      <c r="MWS143" s="323"/>
      <c r="MWT143" s="323"/>
      <c r="MWU143" s="323"/>
      <c r="MWV143" s="323"/>
      <c r="MWW143" s="323"/>
      <c r="MWX143" s="323"/>
      <c r="MWY143" s="323"/>
      <c r="MWZ143" s="323"/>
      <c r="MXA143" s="323"/>
      <c r="MXB143" s="323"/>
      <c r="MXC143" s="323"/>
      <c r="MXD143" s="323"/>
      <c r="MXE143" s="323"/>
      <c r="MXF143" s="323"/>
      <c r="MXG143" s="323"/>
      <c r="MXH143" s="323"/>
      <c r="MXI143" s="323"/>
      <c r="MXJ143" s="323"/>
      <c r="MXK143" s="323"/>
      <c r="MXL143" s="323"/>
      <c r="MXM143" s="323"/>
      <c r="MXN143" s="323"/>
      <c r="MXO143" s="323"/>
      <c r="MXP143" s="323"/>
      <c r="MXQ143" s="323"/>
      <c r="MXR143" s="323"/>
      <c r="MXS143" s="323"/>
      <c r="MXT143" s="323"/>
      <c r="MXU143" s="323"/>
      <c r="MXV143" s="323"/>
      <c r="MXW143" s="323"/>
      <c r="MXX143" s="323"/>
      <c r="MXY143" s="323"/>
      <c r="MXZ143" s="323"/>
      <c r="MYA143" s="323"/>
      <c r="MYB143" s="323"/>
      <c r="MYC143" s="323"/>
      <c r="MYD143" s="323"/>
      <c r="MYE143" s="323"/>
      <c r="MYF143" s="323"/>
      <c r="MYG143" s="323"/>
      <c r="MYH143" s="323"/>
      <c r="MYI143" s="323"/>
      <c r="MYJ143" s="323"/>
      <c r="MYK143" s="323"/>
      <c r="MYL143" s="323"/>
      <c r="MYM143" s="323"/>
      <c r="MYN143" s="323"/>
      <c r="MYO143" s="323"/>
      <c r="MYP143" s="323"/>
      <c r="MYQ143" s="323"/>
      <c r="MYR143" s="323"/>
      <c r="MYS143" s="323"/>
      <c r="MYT143" s="323"/>
      <c r="MYU143" s="323"/>
      <c r="MYV143" s="323"/>
      <c r="MYW143" s="323"/>
      <c r="MYX143" s="323"/>
      <c r="MYY143" s="323"/>
      <c r="MYZ143" s="323"/>
      <c r="MZA143" s="323"/>
      <c r="MZB143" s="323"/>
      <c r="MZC143" s="323"/>
      <c r="MZD143" s="323"/>
      <c r="MZE143" s="323"/>
      <c r="MZF143" s="323"/>
      <c r="MZG143" s="323"/>
      <c r="MZH143" s="323"/>
      <c r="MZI143" s="323"/>
      <c r="MZJ143" s="323"/>
      <c r="MZK143" s="323"/>
      <c r="MZL143" s="323"/>
      <c r="MZM143" s="323"/>
      <c r="MZN143" s="323"/>
      <c r="MZO143" s="323"/>
      <c r="MZP143" s="323"/>
      <c r="MZQ143" s="323"/>
      <c r="MZR143" s="323"/>
      <c r="MZS143" s="323"/>
      <c r="MZT143" s="323"/>
      <c r="MZU143" s="323"/>
      <c r="MZV143" s="323"/>
      <c r="MZW143" s="323"/>
      <c r="MZX143" s="323"/>
      <c r="MZY143" s="323"/>
      <c r="MZZ143" s="323"/>
      <c r="NAA143" s="323"/>
      <c r="NAB143" s="323"/>
      <c r="NAC143" s="323"/>
      <c r="NAD143" s="323"/>
      <c r="NAE143" s="323"/>
      <c r="NAF143" s="323"/>
      <c r="NAG143" s="323"/>
      <c r="NAH143" s="323"/>
      <c r="NAI143" s="323"/>
      <c r="NAJ143" s="323"/>
      <c r="NAK143" s="323"/>
      <c r="NAL143" s="323"/>
      <c r="NAM143" s="323"/>
      <c r="NAN143" s="323"/>
      <c r="NAO143" s="323"/>
      <c r="NAP143" s="323"/>
      <c r="NAQ143" s="323"/>
      <c r="NAR143" s="323"/>
      <c r="NAS143" s="323"/>
      <c r="NAT143" s="323"/>
      <c r="NAU143" s="323"/>
      <c r="NAV143" s="323"/>
      <c r="NAW143" s="323"/>
      <c r="NAX143" s="323"/>
      <c r="NAY143" s="323"/>
      <c r="NAZ143" s="323"/>
      <c r="NBA143" s="323"/>
      <c r="NBB143" s="323"/>
      <c r="NBC143" s="323"/>
      <c r="NBD143" s="323"/>
      <c r="NBE143" s="323"/>
      <c r="NBF143" s="323"/>
      <c r="NBG143" s="323"/>
      <c r="NBH143" s="323"/>
      <c r="NBI143" s="323"/>
      <c r="NBJ143" s="323"/>
      <c r="NBK143" s="323"/>
      <c r="NBL143" s="323"/>
      <c r="NBM143" s="323"/>
      <c r="NBN143" s="323"/>
      <c r="NBO143" s="323"/>
      <c r="NBP143" s="323"/>
      <c r="NBQ143" s="323"/>
      <c r="NBR143" s="323"/>
      <c r="NBS143" s="323"/>
      <c r="NBT143" s="323"/>
      <c r="NBU143" s="323"/>
      <c r="NBV143" s="323"/>
      <c r="NBW143" s="323"/>
      <c r="NBX143" s="323"/>
      <c r="NBY143" s="323"/>
      <c r="NBZ143" s="323"/>
      <c r="NCA143" s="323"/>
      <c r="NCB143" s="323"/>
      <c r="NCC143" s="323"/>
      <c r="NCD143" s="323"/>
      <c r="NCE143" s="323"/>
      <c r="NCF143" s="323"/>
      <c r="NCG143" s="323"/>
      <c r="NCH143" s="323"/>
      <c r="NCI143" s="323"/>
      <c r="NCJ143" s="323"/>
      <c r="NCK143" s="323"/>
      <c r="NCL143" s="323"/>
      <c r="NCM143" s="323"/>
      <c r="NCN143" s="323"/>
      <c r="NCO143" s="323"/>
      <c r="NCP143" s="323"/>
      <c r="NCQ143" s="323"/>
      <c r="NCR143" s="323"/>
      <c r="NCS143" s="323"/>
      <c r="NCT143" s="323"/>
      <c r="NCU143" s="323"/>
      <c r="NCV143" s="323"/>
      <c r="NCW143" s="323"/>
      <c r="NCX143" s="323"/>
      <c r="NCY143" s="323"/>
      <c r="NCZ143" s="323"/>
      <c r="NDA143" s="323"/>
      <c r="NDB143" s="323"/>
      <c r="NDC143" s="323"/>
      <c r="NDD143" s="323"/>
      <c r="NDE143" s="323"/>
      <c r="NDF143" s="323"/>
      <c r="NDG143" s="323"/>
      <c r="NDH143" s="323"/>
      <c r="NDI143" s="323"/>
      <c r="NDJ143" s="323"/>
      <c r="NDK143" s="323"/>
      <c r="NDL143" s="323"/>
      <c r="NDM143" s="323"/>
      <c r="NDN143" s="323"/>
      <c r="NDO143" s="323"/>
      <c r="NDP143" s="323"/>
      <c r="NDQ143" s="323"/>
      <c r="NDR143" s="323"/>
      <c r="NDS143" s="323"/>
      <c r="NDT143" s="323"/>
      <c r="NDU143" s="323"/>
      <c r="NDV143" s="323"/>
      <c r="NDW143" s="323"/>
      <c r="NDX143" s="323"/>
      <c r="NDY143" s="323"/>
      <c r="NDZ143" s="323"/>
      <c r="NEA143" s="323"/>
      <c r="NEB143" s="323"/>
      <c r="NEC143" s="323"/>
      <c r="NED143" s="323"/>
      <c r="NEE143" s="323"/>
      <c r="NEF143" s="323"/>
      <c r="NEG143" s="323"/>
      <c r="NEH143" s="323"/>
      <c r="NEI143" s="323"/>
      <c r="NEJ143" s="323"/>
      <c r="NEK143" s="323"/>
      <c r="NEL143" s="323"/>
      <c r="NEM143" s="323"/>
      <c r="NEN143" s="323"/>
      <c r="NEO143" s="323"/>
      <c r="NEP143" s="323"/>
      <c r="NEQ143" s="323"/>
      <c r="NER143" s="323"/>
      <c r="NES143" s="323"/>
      <c r="NET143" s="323"/>
      <c r="NEU143" s="323"/>
      <c r="NEV143" s="323"/>
      <c r="NEW143" s="323"/>
      <c r="NEX143" s="323"/>
      <c r="NEY143" s="323"/>
      <c r="NEZ143" s="323"/>
      <c r="NFA143" s="323"/>
      <c r="NFB143" s="323"/>
      <c r="NFC143" s="323"/>
      <c r="NFD143" s="323"/>
      <c r="NFE143" s="323"/>
      <c r="NFF143" s="323"/>
      <c r="NFG143" s="323"/>
      <c r="NFH143" s="323"/>
      <c r="NFI143" s="323"/>
      <c r="NFJ143" s="323"/>
      <c r="NFK143" s="323"/>
      <c r="NFL143" s="323"/>
      <c r="NFM143" s="323"/>
      <c r="NFN143" s="323"/>
      <c r="NFO143" s="323"/>
      <c r="NFP143" s="323"/>
      <c r="NFQ143" s="323"/>
      <c r="NFR143" s="323"/>
      <c r="NFS143" s="323"/>
      <c r="NFT143" s="323"/>
      <c r="NFU143" s="323"/>
      <c r="NFV143" s="323"/>
      <c r="NFW143" s="323"/>
      <c r="NFX143" s="323"/>
      <c r="NFY143" s="323"/>
      <c r="NFZ143" s="323"/>
      <c r="NGA143" s="323"/>
      <c r="NGB143" s="323"/>
      <c r="NGC143" s="323"/>
      <c r="NGD143" s="323"/>
      <c r="NGE143" s="323"/>
      <c r="NGF143" s="323"/>
      <c r="NGG143" s="323"/>
      <c r="NGH143" s="323"/>
      <c r="NGI143" s="323"/>
      <c r="NGJ143" s="323"/>
      <c r="NGK143" s="323"/>
      <c r="NGL143" s="323"/>
      <c r="NGM143" s="323"/>
      <c r="NGN143" s="323"/>
      <c r="NGO143" s="323"/>
      <c r="NGP143" s="323"/>
      <c r="NGQ143" s="323"/>
      <c r="NGR143" s="323"/>
      <c r="NGS143" s="323"/>
      <c r="NGT143" s="323"/>
      <c r="NGU143" s="323"/>
      <c r="NGV143" s="323"/>
      <c r="NGW143" s="323"/>
      <c r="NGX143" s="323"/>
      <c r="NGY143" s="323"/>
      <c r="NGZ143" s="323"/>
      <c r="NHA143" s="323"/>
      <c r="NHB143" s="323"/>
      <c r="NHC143" s="323"/>
      <c r="NHD143" s="323"/>
      <c r="NHE143" s="323"/>
      <c r="NHF143" s="323"/>
      <c r="NHG143" s="323"/>
      <c r="NHH143" s="323"/>
      <c r="NHI143" s="323"/>
      <c r="NHJ143" s="323"/>
      <c r="NHK143" s="323"/>
      <c r="NHL143" s="323"/>
      <c r="NHM143" s="323"/>
      <c r="NHN143" s="323"/>
      <c r="NHO143" s="323"/>
      <c r="NHP143" s="323"/>
      <c r="NHQ143" s="323"/>
      <c r="NHR143" s="323"/>
      <c r="NHS143" s="323"/>
      <c r="NHT143" s="323"/>
      <c r="NHU143" s="323"/>
      <c r="NHV143" s="323"/>
      <c r="NHW143" s="323"/>
      <c r="NHX143" s="323"/>
      <c r="NHY143" s="323"/>
      <c r="NHZ143" s="323"/>
      <c r="NIA143" s="323"/>
      <c r="NIB143" s="323"/>
      <c r="NIC143" s="323"/>
      <c r="NID143" s="323"/>
      <c r="NIE143" s="323"/>
      <c r="NIF143" s="323"/>
      <c r="NIG143" s="323"/>
      <c r="NIH143" s="323"/>
      <c r="NII143" s="323"/>
      <c r="NIJ143" s="323"/>
      <c r="NIK143" s="323"/>
      <c r="NIL143" s="323"/>
      <c r="NIM143" s="323"/>
      <c r="NIN143" s="323"/>
      <c r="NIO143" s="323"/>
      <c r="NIP143" s="323"/>
      <c r="NIQ143" s="323"/>
      <c r="NIR143" s="323"/>
      <c r="NIS143" s="323"/>
      <c r="NIT143" s="323"/>
      <c r="NIU143" s="323"/>
      <c r="NIV143" s="323"/>
      <c r="NIW143" s="323"/>
      <c r="NIX143" s="323"/>
      <c r="NIY143" s="323"/>
      <c r="NIZ143" s="323"/>
      <c r="NJA143" s="323"/>
      <c r="NJB143" s="323"/>
      <c r="NJC143" s="323"/>
      <c r="NJD143" s="323"/>
      <c r="NJE143" s="323"/>
      <c r="NJF143" s="323"/>
      <c r="NJG143" s="323"/>
      <c r="NJH143" s="323"/>
      <c r="NJI143" s="323"/>
      <c r="NJJ143" s="323"/>
      <c r="NJK143" s="323"/>
      <c r="NJL143" s="323"/>
      <c r="NJM143" s="323"/>
      <c r="NJN143" s="323"/>
      <c r="NJO143" s="323"/>
      <c r="NJP143" s="323"/>
      <c r="NJQ143" s="323"/>
      <c r="NJR143" s="323"/>
      <c r="NJS143" s="323"/>
      <c r="NJT143" s="323"/>
      <c r="NJU143" s="323"/>
      <c r="NJV143" s="323"/>
      <c r="NJW143" s="323"/>
      <c r="NJX143" s="323"/>
      <c r="NJY143" s="323"/>
      <c r="NJZ143" s="323"/>
      <c r="NKA143" s="323"/>
      <c r="NKB143" s="323"/>
      <c r="NKC143" s="323"/>
      <c r="NKD143" s="323"/>
      <c r="NKE143" s="323"/>
      <c r="NKF143" s="323"/>
      <c r="NKG143" s="323"/>
      <c r="NKH143" s="323"/>
      <c r="NKI143" s="323"/>
      <c r="NKJ143" s="323"/>
      <c r="NKK143" s="323"/>
      <c r="NKL143" s="323"/>
      <c r="NKM143" s="323"/>
      <c r="NKN143" s="323"/>
      <c r="NKO143" s="323"/>
      <c r="NKP143" s="323"/>
      <c r="NKQ143" s="323"/>
      <c r="NKR143" s="323"/>
      <c r="NKS143" s="323"/>
      <c r="NKT143" s="323"/>
      <c r="NKU143" s="323"/>
      <c r="NKV143" s="323"/>
      <c r="NKW143" s="323"/>
      <c r="NKX143" s="323"/>
      <c r="NKY143" s="323"/>
      <c r="NKZ143" s="323"/>
      <c r="NLA143" s="323"/>
      <c r="NLB143" s="323"/>
      <c r="NLC143" s="323"/>
      <c r="NLD143" s="323"/>
      <c r="NLE143" s="323"/>
      <c r="NLF143" s="323"/>
      <c r="NLG143" s="323"/>
      <c r="NLH143" s="323"/>
      <c r="NLI143" s="323"/>
      <c r="NLJ143" s="323"/>
      <c r="NLK143" s="323"/>
      <c r="NLL143" s="323"/>
      <c r="NLM143" s="323"/>
      <c r="NLN143" s="323"/>
      <c r="NLO143" s="323"/>
      <c r="NLP143" s="323"/>
      <c r="NLQ143" s="323"/>
      <c r="NLR143" s="323"/>
      <c r="NLS143" s="323"/>
      <c r="NLT143" s="323"/>
      <c r="NLU143" s="323"/>
      <c r="NLV143" s="323"/>
      <c r="NLW143" s="323"/>
      <c r="NLX143" s="323"/>
      <c r="NLY143" s="323"/>
      <c r="NLZ143" s="323"/>
      <c r="NMA143" s="323"/>
      <c r="NMB143" s="323"/>
      <c r="NMC143" s="323"/>
      <c r="NMD143" s="323"/>
      <c r="NME143" s="323"/>
      <c r="NMF143" s="323"/>
      <c r="NMG143" s="323"/>
      <c r="NMH143" s="323"/>
      <c r="NMI143" s="323"/>
      <c r="NMJ143" s="323"/>
      <c r="NMK143" s="323"/>
      <c r="NML143" s="323"/>
      <c r="NMM143" s="323"/>
      <c r="NMN143" s="323"/>
      <c r="NMO143" s="323"/>
      <c r="NMP143" s="323"/>
      <c r="NMQ143" s="323"/>
      <c r="NMR143" s="323"/>
      <c r="NMS143" s="323"/>
      <c r="NMT143" s="323"/>
      <c r="NMU143" s="323"/>
      <c r="NMV143" s="323"/>
      <c r="NMW143" s="323"/>
      <c r="NMX143" s="323"/>
      <c r="NMY143" s="323"/>
      <c r="NMZ143" s="323"/>
      <c r="NNA143" s="323"/>
      <c r="NNB143" s="323"/>
      <c r="NNC143" s="323"/>
      <c r="NND143" s="323"/>
      <c r="NNE143" s="323"/>
      <c r="NNF143" s="323"/>
      <c r="NNG143" s="323"/>
      <c r="NNH143" s="323"/>
      <c r="NNI143" s="323"/>
      <c r="NNJ143" s="323"/>
      <c r="NNK143" s="323"/>
      <c r="NNL143" s="323"/>
      <c r="NNM143" s="323"/>
      <c r="NNN143" s="323"/>
      <c r="NNO143" s="323"/>
      <c r="NNP143" s="323"/>
      <c r="NNQ143" s="323"/>
      <c r="NNR143" s="323"/>
      <c r="NNS143" s="323"/>
      <c r="NNT143" s="323"/>
      <c r="NNU143" s="323"/>
      <c r="NNV143" s="323"/>
      <c r="NNW143" s="323"/>
      <c r="NNX143" s="323"/>
      <c r="NNY143" s="323"/>
      <c r="NNZ143" s="323"/>
      <c r="NOA143" s="323"/>
      <c r="NOB143" s="323"/>
      <c r="NOC143" s="323"/>
      <c r="NOD143" s="323"/>
      <c r="NOE143" s="323"/>
      <c r="NOF143" s="323"/>
      <c r="NOG143" s="323"/>
      <c r="NOH143" s="323"/>
      <c r="NOI143" s="323"/>
      <c r="NOJ143" s="323"/>
      <c r="NOK143" s="323"/>
      <c r="NOL143" s="323"/>
      <c r="NOM143" s="323"/>
      <c r="NON143" s="323"/>
      <c r="NOO143" s="323"/>
      <c r="NOP143" s="323"/>
      <c r="NOQ143" s="323"/>
      <c r="NOR143" s="323"/>
      <c r="NOS143" s="323"/>
      <c r="NOT143" s="323"/>
      <c r="NOU143" s="323"/>
      <c r="NOV143" s="323"/>
      <c r="NOW143" s="323"/>
      <c r="NOX143" s="323"/>
      <c r="NOY143" s="323"/>
      <c r="NOZ143" s="323"/>
      <c r="NPA143" s="323"/>
      <c r="NPB143" s="323"/>
      <c r="NPC143" s="323"/>
      <c r="NPD143" s="323"/>
      <c r="NPE143" s="323"/>
      <c r="NPF143" s="323"/>
      <c r="NPG143" s="323"/>
      <c r="NPH143" s="323"/>
      <c r="NPI143" s="323"/>
      <c r="NPJ143" s="323"/>
      <c r="NPK143" s="323"/>
      <c r="NPL143" s="323"/>
      <c r="NPM143" s="323"/>
      <c r="NPN143" s="323"/>
      <c r="NPO143" s="323"/>
      <c r="NPP143" s="323"/>
      <c r="NPQ143" s="323"/>
      <c r="NPR143" s="323"/>
      <c r="NPS143" s="323"/>
      <c r="NPT143" s="323"/>
      <c r="NPU143" s="323"/>
      <c r="NPV143" s="323"/>
      <c r="NPW143" s="323"/>
      <c r="NPX143" s="323"/>
      <c r="NPY143" s="323"/>
      <c r="NPZ143" s="323"/>
      <c r="NQA143" s="323"/>
      <c r="NQB143" s="323"/>
      <c r="NQC143" s="323"/>
      <c r="NQD143" s="323"/>
      <c r="NQE143" s="323"/>
      <c r="NQF143" s="323"/>
      <c r="NQG143" s="323"/>
      <c r="NQH143" s="323"/>
      <c r="NQI143" s="323"/>
      <c r="NQJ143" s="323"/>
      <c r="NQK143" s="323"/>
      <c r="NQL143" s="323"/>
      <c r="NQM143" s="323"/>
      <c r="NQN143" s="323"/>
      <c r="NQO143" s="323"/>
      <c r="NQP143" s="323"/>
      <c r="NQQ143" s="323"/>
      <c r="NQR143" s="323"/>
      <c r="NQS143" s="323"/>
      <c r="NQT143" s="323"/>
      <c r="NQU143" s="323"/>
      <c r="NQV143" s="323"/>
      <c r="NQW143" s="323"/>
      <c r="NQX143" s="323"/>
      <c r="NQY143" s="323"/>
      <c r="NQZ143" s="323"/>
      <c r="NRA143" s="323"/>
      <c r="NRB143" s="323"/>
      <c r="NRC143" s="323"/>
      <c r="NRD143" s="323"/>
      <c r="NRE143" s="323"/>
      <c r="NRF143" s="323"/>
      <c r="NRG143" s="323"/>
      <c r="NRH143" s="323"/>
      <c r="NRI143" s="323"/>
      <c r="NRJ143" s="323"/>
      <c r="NRK143" s="323"/>
      <c r="NRL143" s="323"/>
      <c r="NRM143" s="323"/>
      <c r="NRN143" s="323"/>
      <c r="NRO143" s="323"/>
      <c r="NRP143" s="323"/>
      <c r="NRQ143" s="323"/>
      <c r="NRR143" s="323"/>
      <c r="NRS143" s="323"/>
      <c r="NRT143" s="323"/>
      <c r="NRU143" s="323"/>
      <c r="NRV143" s="323"/>
      <c r="NRW143" s="323"/>
      <c r="NRX143" s="323"/>
      <c r="NRY143" s="323"/>
      <c r="NRZ143" s="323"/>
      <c r="NSA143" s="323"/>
      <c r="NSB143" s="323"/>
      <c r="NSC143" s="323"/>
      <c r="NSD143" s="323"/>
      <c r="NSE143" s="323"/>
      <c r="NSF143" s="323"/>
      <c r="NSG143" s="323"/>
      <c r="NSH143" s="323"/>
      <c r="NSI143" s="323"/>
      <c r="NSJ143" s="323"/>
      <c r="NSK143" s="323"/>
      <c r="NSL143" s="323"/>
      <c r="NSM143" s="323"/>
      <c r="NSN143" s="323"/>
      <c r="NSO143" s="323"/>
      <c r="NSP143" s="323"/>
      <c r="NSQ143" s="323"/>
      <c r="NSR143" s="323"/>
      <c r="NSS143" s="323"/>
      <c r="NST143" s="323"/>
      <c r="NSU143" s="323"/>
      <c r="NSV143" s="323"/>
      <c r="NSW143" s="323"/>
      <c r="NSX143" s="323"/>
      <c r="NSY143" s="323"/>
      <c r="NSZ143" s="323"/>
      <c r="NTA143" s="323"/>
      <c r="NTB143" s="323"/>
      <c r="NTC143" s="323"/>
      <c r="NTD143" s="323"/>
      <c r="NTE143" s="323"/>
      <c r="NTF143" s="323"/>
      <c r="NTG143" s="323"/>
      <c r="NTH143" s="323"/>
      <c r="NTI143" s="323"/>
      <c r="NTJ143" s="323"/>
      <c r="NTK143" s="323"/>
      <c r="NTL143" s="323"/>
      <c r="NTM143" s="323"/>
      <c r="NTN143" s="323"/>
      <c r="NTO143" s="323"/>
      <c r="NTP143" s="323"/>
      <c r="NTQ143" s="323"/>
      <c r="NTR143" s="323"/>
      <c r="NTS143" s="323"/>
      <c r="NTT143" s="323"/>
      <c r="NTU143" s="323"/>
      <c r="NTV143" s="323"/>
      <c r="NTW143" s="323"/>
      <c r="NTX143" s="323"/>
      <c r="NTY143" s="323"/>
      <c r="NTZ143" s="323"/>
      <c r="NUA143" s="323"/>
      <c r="NUB143" s="323"/>
      <c r="NUC143" s="323"/>
      <c r="NUD143" s="323"/>
      <c r="NUE143" s="323"/>
      <c r="NUF143" s="323"/>
      <c r="NUG143" s="323"/>
      <c r="NUH143" s="323"/>
      <c r="NUI143" s="323"/>
      <c r="NUJ143" s="323"/>
      <c r="NUK143" s="323"/>
      <c r="NUL143" s="323"/>
      <c r="NUM143" s="323"/>
      <c r="NUN143" s="323"/>
      <c r="NUO143" s="323"/>
      <c r="NUP143" s="323"/>
      <c r="NUQ143" s="323"/>
      <c r="NUR143" s="323"/>
      <c r="NUS143" s="323"/>
      <c r="NUT143" s="323"/>
      <c r="NUU143" s="323"/>
      <c r="NUV143" s="323"/>
      <c r="NUW143" s="323"/>
      <c r="NUX143" s="323"/>
      <c r="NUY143" s="323"/>
      <c r="NUZ143" s="323"/>
      <c r="NVA143" s="323"/>
      <c r="NVB143" s="323"/>
      <c r="NVC143" s="323"/>
      <c r="NVD143" s="323"/>
      <c r="NVE143" s="323"/>
      <c r="NVF143" s="323"/>
      <c r="NVG143" s="323"/>
      <c r="NVH143" s="323"/>
      <c r="NVI143" s="323"/>
      <c r="NVJ143" s="323"/>
      <c r="NVK143" s="323"/>
      <c r="NVL143" s="323"/>
      <c r="NVM143" s="323"/>
      <c r="NVN143" s="323"/>
      <c r="NVO143" s="323"/>
      <c r="NVP143" s="323"/>
      <c r="NVQ143" s="323"/>
      <c r="NVR143" s="323"/>
      <c r="NVS143" s="323"/>
      <c r="NVT143" s="323"/>
      <c r="NVU143" s="323"/>
      <c r="NVV143" s="323"/>
      <c r="NVW143" s="323"/>
      <c r="NVX143" s="323"/>
      <c r="NVY143" s="323"/>
      <c r="NVZ143" s="323"/>
      <c r="NWA143" s="323"/>
      <c r="NWB143" s="323"/>
      <c r="NWC143" s="323"/>
      <c r="NWD143" s="323"/>
      <c r="NWE143" s="323"/>
      <c r="NWF143" s="323"/>
      <c r="NWG143" s="323"/>
      <c r="NWH143" s="323"/>
      <c r="NWI143" s="323"/>
      <c r="NWJ143" s="323"/>
      <c r="NWK143" s="323"/>
      <c r="NWL143" s="323"/>
      <c r="NWM143" s="323"/>
      <c r="NWN143" s="323"/>
      <c r="NWO143" s="323"/>
      <c r="NWP143" s="323"/>
      <c r="NWQ143" s="323"/>
      <c r="NWR143" s="323"/>
      <c r="NWS143" s="323"/>
      <c r="NWT143" s="323"/>
      <c r="NWU143" s="323"/>
      <c r="NWV143" s="323"/>
      <c r="NWW143" s="323"/>
      <c r="NWX143" s="323"/>
      <c r="NWY143" s="323"/>
      <c r="NWZ143" s="323"/>
      <c r="NXA143" s="323"/>
      <c r="NXB143" s="323"/>
      <c r="NXC143" s="323"/>
      <c r="NXD143" s="323"/>
      <c r="NXE143" s="323"/>
      <c r="NXF143" s="323"/>
      <c r="NXG143" s="323"/>
      <c r="NXH143" s="323"/>
      <c r="NXI143" s="323"/>
      <c r="NXJ143" s="323"/>
      <c r="NXK143" s="323"/>
      <c r="NXL143" s="323"/>
      <c r="NXM143" s="323"/>
      <c r="NXN143" s="323"/>
      <c r="NXO143" s="323"/>
      <c r="NXP143" s="323"/>
      <c r="NXQ143" s="323"/>
      <c r="NXR143" s="323"/>
      <c r="NXS143" s="323"/>
      <c r="NXT143" s="323"/>
      <c r="NXU143" s="323"/>
      <c r="NXV143" s="323"/>
      <c r="NXW143" s="323"/>
      <c r="NXX143" s="323"/>
      <c r="NXY143" s="323"/>
      <c r="NXZ143" s="323"/>
      <c r="NYA143" s="323"/>
      <c r="NYB143" s="323"/>
      <c r="NYC143" s="323"/>
      <c r="NYD143" s="323"/>
      <c r="NYE143" s="323"/>
      <c r="NYF143" s="323"/>
      <c r="NYG143" s="323"/>
      <c r="NYH143" s="323"/>
      <c r="NYI143" s="323"/>
      <c r="NYJ143" s="323"/>
      <c r="NYK143" s="323"/>
      <c r="NYL143" s="323"/>
      <c r="NYM143" s="323"/>
      <c r="NYN143" s="323"/>
      <c r="NYO143" s="323"/>
      <c r="NYP143" s="323"/>
      <c r="NYQ143" s="323"/>
      <c r="NYR143" s="323"/>
      <c r="NYS143" s="323"/>
      <c r="NYT143" s="323"/>
      <c r="NYU143" s="323"/>
      <c r="NYV143" s="323"/>
      <c r="NYW143" s="323"/>
      <c r="NYX143" s="323"/>
      <c r="NYY143" s="323"/>
      <c r="NYZ143" s="323"/>
      <c r="NZA143" s="323"/>
      <c r="NZB143" s="323"/>
      <c r="NZC143" s="323"/>
      <c r="NZD143" s="323"/>
      <c r="NZE143" s="323"/>
      <c r="NZF143" s="323"/>
      <c r="NZG143" s="323"/>
      <c r="NZH143" s="323"/>
      <c r="NZI143" s="323"/>
      <c r="NZJ143" s="323"/>
      <c r="NZK143" s="323"/>
      <c r="NZL143" s="323"/>
      <c r="NZM143" s="323"/>
      <c r="NZN143" s="323"/>
      <c r="NZO143" s="323"/>
      <c r="NZP143" s="323"/>
      <c r="NZQ143" s="323"/>
      <c r="NZR143" s="323"/>
      <c r="NZS143" s="323"/>
      <c r="NZT143" s="323"/>
      <c r="NZU143" s="323"/>
      <c r="NZV143" s="323"/>
      <c r="NZW143" s="323"/>
      <c r="NZX143" s="323"/>
      <c r="NZY143" s="323"/>
      <c r="NZZ143" s="323"/>
      <c r="OAA143" s="323"/>
      <c r="OAB143" s="323"/>
      <c r="OAC143" s="323"/>
      <c r="OAD143" s="323"/>
      <c r="OAE143" s="323"/>
      <c r="OAF143" s="323"/>
      <c r="OAG143" s="323"/>
      <c r="OAH143" s="323"/>
      <c r="OAI143" s="323"/>
      <c r="OAJ143" s="323"/>
      <c r="OAK143" s="323"/>
      <c r="OAL143" s="323"/>
      <c r="OAM143" s="323"/>
      <c r="OAN143" s="323"/>
      <c r="OAO143" s="323"/>
      <c r="OAP143" s="323"/>
      <c r="OAQ143" s="323"/>
      <c r="OAR143" s="323"/>
      <c r="OAS143" s="323"/>
      <c r="OAT143" s="323"/>
      <c r="OAU143" s="323"/>
      <c r="OAV143" s="323"/>
      <c r="OAW143" s="323"/>
      <c r="OAX143" s="323"/>
      <c r="OAY143" s="323"/>
      <c r="OAZ143" s="323"/>
      <c r="OBA143" s="323"/>
      <c r="OBB143" s="323"/>
      <c r="OBC143" s="323"/>
      <c r="OBD143" s="323"/>
      <c r="OBE143" s="323"/>
      <c r="OBF143" s="323"/>
      <c r="OBG143" s="323"/>
      <c r="OBH143" s="323"/>
      <c r="OBI143" s="323"/>
      <c r="OBJ143" s="323"/>
      <c r="OBK143" s="323"/>
      <c r="OBL143" s="323"/>
      <c r="OBM143" s="323"/>
      <c r="OBN143" s="323"/>
      <c r="OBO143" s="323"/>
      <c r="OBP143" s="323"/>
      <c r="OBQ143" s="323"/>
      <c r="OBR143" s="323"/>
      <c r="OBS143" s="323"/>
      <c r="OBT143" s="323"/>
      <c r="OBU143" s="323"/>
      <c r="OBV143" s="323"/>
      <c r="OBW143" s="323"/>
      <c r="OBX143" s="323"/>
      <c r="OBY143" s="323"/>
      <c r="OBZ143" s="323"/>
      <c r="OCA143" s="323"/>
      <c r="OCB143" s="323"/>
      <c r="OCC143" s="323"/>
      <c r="OCD143" s="323"/>
      <c r="OCE143" s="323"/>
      <c r="OCF143" s="323"/>
      <c r="OCG143" s="323"/>
      <c r="OCH143" s="323"/>
      <c r="OCI143" s="323"/>
      <c r="OCJ143" s="323"/>
      <c r="OCK143" s="323"/>
      <c r="OCL143" s="323"/>
      <c r="OCM143" s="323"/>
      <c r="OCN143" s="323"/>
      <c r="OCO143" s="323"/>
      <c r="OCP143" s="323"/>
      <c r="OCQ143" s="323"/>
      <c r="OCR143" s="323"/>
      <c r="OCS143" s="323"/>
      <c r="OCT143" s="323"/>
      <c r="OCU143" s="323"/>
      <c r="OCV143" s="323"/>
      <c r="OCW143" s="323"/>
      <c r="OCX143" s="323"/>
      <c r="OCY143" s="323"/>
      <c r="OCZ143" s="323"/>
      <c r="ODA143" s="323"/>
      <c r="ODB143" s="323"/>
      <c r="ODC143" s="323"/>
      <c r="ODD143" s="323"/>
      <c r="ODE143" s="323"/>
      <c r="ODF143" s="323"/>
      <c r="ODG143" s="323"/>
      <c r="ODH143" s="323"/>
      <c r="ODI143" s="323"/>
      <c r="ODJ143" s="323"/>
      <c r="ODK143" s="323"/>
      <c r="ODL143" s="323"/>
      <c r="ODM143" s="323"/>
      <c r="ODN143" s="323"/>
      <c r="ODO143" s="323"/>
      <c r="ODP143" s="323"/>
      <c r="ODQ143" s="323"/>
      <c r="ODR143" s="323"/>
      <c r="ODS143" s="323"/>
      <c r="ODT143" s="323"/>
      <c r="ODU143" s="323"/>
      <c r="ODV143" s="323"/>
      <c r="ODW143" s="323"/>
      <c r="ODX143" s="323"/>
      <c r="ODY143" s="323"/>
      <c r="ODZ143" s="323"/>
      <c r="OEA143" s="323"/>
      <c r="OEB143" s="323"/>
      <c r="OEC143" s="323"/>
      <c r="OED143" s="323"/>
      <c r="OEE143" s="323"/>
      <c r="OEF143" s="323"/>
      <c r="OEG143" s="323"/>
      <c r="OEH143" s="323"/>
      <c r="OEI143" s="323"/>
      <c r="OEJ143" s="323"/>
      <c r="OEK143" s="323"/>
      <c r="OEL143" s="323"/>
      <c r="OEM143" s="323"/>
      <c r="OEN143" s="323"/>
      <c r="OEO143" s="323"/>
      <c r="OEP143" s="323"/>
      <c r="OEQ143" s="323"/>
      <c r="OER143" s="323"/>
      <c r="OES143" s="323"/>
      <c r="OET143" s="323"/>
      <c r="OEU143" s="323"/>
      <c r="OEV143" s="323"/>
      <c r="OEW143" s="323"/>
      <c r="OEX143" s="323"/>
      <c r="OEY143" s="323"/>
      <c r="OEZ143" s="323"/>
      <c r="OFA143" s="323"/>
      <c r="OFB143" s="323"/>
      <c r="OFC143" s="323"/>
      <c r="OFD143" s="323"/>
      <c r="OFE143" s="323"/>
      <c r="OFF143" s="323"/>
      <c r="OFG143" s="323"/>
      <c r="OFH143" s="323"/>
      <c r="OFI143" s="323"/>
      <c r="OFJ143" s="323"/>
      <c r="OFK143" s="323"/>
      <c r="OFL143" s="323"/>
      <c r="OFM143" s="323"/>
      <c r="OFN143" s="323"/>
      <c r="OFO143" s="323"/>
      <c r="OFP143" s="323"/>
      <c r="OFQ143" s="323"/>
      <c r="OFR143" s="323"/>
      <c r="OFS143" s="323"/>
      <c r="OFT143" s="323"/>
      <c r="OFU143" s="323"/>
      <c r="OFV143" s="323"/>
      <c r="OFW143" s="323"/>
      <c r="OFX143" s="323"/>
      <c r="OFY143" s="323"/>
      <c r="OFZ143" s="323"/>
      <c r="OGA143" s="323"/>
      <c r="OGB143" s="323"/>
      <c r="OGC143" s="323"/>
      <c r="OGD143" s="323"/>
      <c r="OGE143" s="323"/>
      <c r="OGF143" s="323"/>
      <c r="OGG143" s="323"/>
      <c r="OGH143" s="323"/>
      <c r="OGI143" s="323"/>
      <c r="OGJ143" s="323"/>
      <c r="OGK143" s="323"/>
      <c r="OGL143" s="323"/>
      <c r="OGM143" s="323"/>
      <c r="OGN143" s="323"/>
      <c r="OGO143" s="323"/>
      <c r="OGP143" s="323"/>
      <c r="OGQ143" s="323"/>
      <c r="OGR143" s="323"/>
      <c r="OGS143" s="323"/>
      <c r="OGT143" s="323"/>
      <c r="OGU143" s="323"/>
      <c r="OGV143" s="323"/>
      <c r="OGW143" s="323"/>
      <c r="OGX143" s="323"/>
      <c r="OGY143" s="323"/>
      <c r="OGZ143" s="323"/>
      <c r="OHA143" s="323"/>
      <c r="OHB143" s="323"/>
      <c r="OHC143" s="323"/>
      <c r="OHD143" s="323"/>
      <c r="OHE143" s="323"/>
      <c r="OHF143" s="323"/>
      <c r="OHG143" s="323"/>
      <c r="OHH143" s="323"/>
      <c r="OHI143" s="323"/>
      <c r="OHJ143" s="323"/>
      <c r="OHK143" s="323"/>
      <c r="OHL143" s="323"/>
      <c r="OHM143" s="323"/>
      <c r="OHN143" s="323"/>
      <c r="OHO143" s="323"/>
      <c r="OHP143" s="323"/>
      <c r="OHQ143" s="323"/>
      <c r="OHR143" s="323"/>
      <c r="OHS143" s="323"/>
      <c r="OHT143" s="323"/>
      <c r="OHU143" s="323"/>
      <c r="OHV143" s="323"/>
      <c r="OHW143" s="323"/>
      <c r="OHX143" s="323"/>
      <c r="OHY143" s="323"/>
      <c r="OHZ143" s="323"/>
      <c r="OIA143" s="323"/>
      <c r="OIB143" s="323"/>
      <c r="OIC143" s="323"/>
      <c r="OID143" s="323"/>
      <c r="OIE143" s="323"/>
      <c r="OIF143" s="323"/>
      <c r="OIG143" s="323"/>
      <c r="OIH143" s="323"/>
      <c r="OII143" s="323"/>
      <c r="OIJ143" s="323"/>
      <c r="OIK143" s="323"/>
      <c r="OIL143" s="323"/>
      <c r="OIM143" s="323"/>
      <c r="OIN143" s="323"/>
      <c r="OIO143" s="323"/>
      <c r="OIP143" s="323"/>
      <c r="OIQ143" s="323"/>
      <c r="OIR143" s="323"/>
      <c r="OIS143" s="323"/>
      <c r="OIT143" s="323"/>
      <c r="OIU143" s="323"/>
      <c r="OIV143" s="323"/>
      <c r="OIW143" s="323"/>
      <c r="OIX143" s="323"/>
      <c r="OIY143" s="323"/>
      <c r="OIZ143" s="323"/>
      <c r="OJA143" s="323"/>
      <c r="OJB143" s="323"/>
      <c r="OJC143" s="323"/>
      <c r="OJD143" s="323"/>
      <c r="OJE143" s="323"/>
      <c r="OJF143" s="323"/>
      <c r="OJG143" s="323"/>
      <c r="OJH143" s="323"/>
      <c r="OJI143" s="323"/>
      <c r="OJJ143" s="323"/>
      <c r="OJK143" s="323"/>
      <c r="OJL143" s="323"/>
      <c r="OJM143" s="323"/>
      <c r="OJN143" s="323"/>
      <c r="OJO143" s="323"/>
      <c r="OJP143" s="323"/>
      <c r="OJQ143" s="323"/>
      <c r="OJR143" s="323"/>
      <c r="OJS143" s="323"/>
      <c r="OJT143" s="323"/>
      <c r="OJU143" s="323"/>
      <c r="OJV143" s="323"/>
      <c r="OJW143" s="323"/>
      <c r="OJX143" s="323"/>
      <c r="OJY143" s="323"/>
      <c r="OJZ143" s="323"/>
      <c r="OKA143" s="323"/>
      <c r="OKB143" s="323"/>
      <c r="OKC143" s="323"/>
      <c r="OKD143" s="323"/>
      <c r="OKE143" s="323"/>
      <c r="OKF143" s="323"/>
      <c r="OKG143" s="323"/>
      <c r="OKH143" s="323"/>
      <c r="OKI143" s="323"/>
      <c r="OKJ143" s="323"/>
      <c r="OKK143" s="323"/>
      <c r="OKL143" s="323"/>
      <c r="OKM143" s="323"/>
      <c r="OKN143" s="323"/>
      <c r="OKO143" s="323"/>
      <c r="OKP143" s="323"/>
      <c r="OKQ143" s="323"/>
      <c r="OKR143" s="323"/>
      <c r="OKS143" s="323"/>
      <c r="OKT143" s="323"/>
      <c r="OKU143" s="323"/>
      <c r="OKV143" s="323"/>
      <c r="OKW143" s="323"/>
      <c r="OKX143" s="323"/>
      <c r="OKY143" s="323"/>
      <c r="OKZ143" s="323"/>
      <c r="OLA143" s="323"/>
      <c r="OLB143" s="323"/>
      <c r="OLC143" s="323"/>
      <c r="OLD143" s="323"/>
      <c r="OLE143" s="323"/>
      <c r="OLF143" s="323"/>
      <c r="OLG143" s="323"/>
      <c r="OLH143" s="323"/>
      <c r="OLI143" s="323"/>
      <c r="OLJ143" s="323"/>
      <c r="OLK143" s="323"/>
      <c r="OLL143" s="323"/>
      <c r="OLM143" s="323"/>
      <c r="OLN143" s="323"/>
      <c r="OLO143" s="323"/>
      <c r="OLP143" s="323"/>
      <c r="OLQ143" s="323"/>
      <c r="OLR143" s="323"/>
      <c r="OLS143" s="323"/>
      <c r="OLT143" s="323"/>
      <c r="OLU143" s="323"/>
      <c r="OLV143" s="323"/>
      <c r="OLW143" s="323"/>
      <c r="OLX143" s="323"/>
      <c r="OLY143" s="323"/>
      <c r="OLZ143" s="323"/>
      <c r="OMA143" s="323"/>
      <c r="OMB143" s="323"/>
      <c r="OMC143" s="323"/>
      <c r="OMD143" s="323"/>
      <c r="OME143" s="323"/>
      <c r="OMF143" s="323"/>
      <c r="OMG143" s="323"/>
      <c r="OMH143" s="323"/>
      <c r="OMI143" s="323"/>
      <c r="OMJ143" s="323"/>
      <c r="OMK143" s="323"/>
      <c r="OML143" s="323"/>
      <c r="OMM143" s="323"/>
      <c r="OMN143" s="323"/>
      <c r="OMO143" s="323"/>
      <c r="OMP143" s="323"/>
      <c r="OMQ143" s="323"/>
      <c r="OMR143" s="323"/>
      <c r="OMS143" s="323"/>
      <c r="OMT143" s="323"/>
      <c r="OMU143" s="323"/>
      <c r="OMV143" s="323"/>
      <c r="OMW143" s="323"/>
      <c r="OMX143" s="323"/>
      <c r="OMY143" s="323"/>
      <c r="OMZ143" s="323"/>
      <c r="ONA143" s="323"/>
      <c r="ONB143" s="323"/>
      <c r="ONC143" s="323"/>
      <c r="OND143" s="323"/>
      <c r="ONE143" s="323"/>
      <c r="ONF143" s="323"/>
      <c r="ONG143" s="323"/>
      <c r="ONH143" s="323"/>
      <c r="ONI143" s="323"/>
      <c r="ONJ143" s="323"/>
      <c r="ONK143" s="323"/>
      <c r="ONL143" s="323"/>
      <c r="ONM143" s="323"/>
      <c r="ONN143" s="323"/>
      <c r="ONO143" s="323"/>
      <c r="ONP143" s="323"/>
      <c r="ONQ143" s="323"/>
      <c r="ONR143" s="323"/>
      <c r="ONS143" s="323"/>
      <c r="ONT143" s="323"/>
      <c r="ONU143" s="323"/>
      <c r="ONV143" s="323"/>
      <c r="ONW143" s="323"/>
      <c r="ONX143" s="323"/>
      <c r="ONY143" s="323"/>
      <c r="ONZ143" s="323"/>
      <c r="OOA143" s="323"/>
      <c r="OOB143" s="323"/>
      <c r="OOC143" s="323"/>
      <c r="OOD143" s="323"/>
      <c r="OOE143" s="323"/>
      <c r="OOF143" s="323"/>
      <c r="OOG143" s="323"/>
      <c r="OOH143" s="323"/>
      <c r="OOI143" s="323"/>
      <c r="OOJ143" s="323"/>
      <c r="OOK143" s="323"/>
      <c r="OOL143" s="323"/>
      <c r="OOM143" s="323"/>
      <c r="OON143" s="323"/>
      <c r="OOO143" s="323"/>
      <c r="OOP143" s="323"/>
      <c r="OOQ143" s="323"/>
      <c r="OOR143" s="323"/>
      <c r="OOS143" s="323"/>
      <c r="OOT143" s="323"/>
      <c r="OOU143" s="323"/>
      <c r="OOV143" s="323"/>
      <c r="OOW143" s="323"/>
      <c r="OOX143" s="323"/>
      <c r="OOY143" s="323"/>
      <c r="OOZ143" s="323"/>
      <c r="OPA143" s="323"/>
      <c r="OPB143" s="323"/>
      <c r="OPC143" s="323"/>
      <c r="OPD143" s="323"/>
      <c r="OPE143" s="323"/>
      <c r="OPF143" s="323"/>
      <c r="OPG143" s="323"/>
      <c r="OPH143" s="323"/>
      <c r="OPI143" s="323"/>
      <c r="OPJ143" s="323"/>
      <c r="OPK143" s="323"/>
      <c r="OPL143" s="323"/>
      <c r="OPM143" s="323"/>
      <c r="OPN143" s="323"/>
      <c r="OPO143" s="323"/>
      <c r="OPP143" s="323"/>
      <c r="OPQ143" s="323"/>
      <c r="OPR143" s="323"/>
      <c r="OPS143" s="323"/>
      <c r="OPT143" s="323"/>
      <c r="OPU143" s="323"/>
      <c r="OPV143" s="323"/>
      <c r="OPW143" s="323"/>
      <c r="OPX143" s="323"/>
      <c r="OPY143" s="323"/>
      <c r="OPZ143" s="323"/>
      <c r="OQA143" s="323"/>
      <c r="OQB143" s="323"/>
      <c r="OQC143" s="323"/>
      <c r="OQD143" s="323"/>
      <c r="OQE143" s="323"/>
      <c r="OQF143" s="323"/>
      <c r="OQG143" s="323"/>
      <c r="OQH143" s="323"/>
      <c r="OQI143" s="323"/>
      <c r="OQJ143" s="323"/>
      <c r="OQK143" s="323"/>
      <c r="OQL143" s="323"/>
      <c r="OQM143" s="323"/>
      <c r="OQN143" s="323"/>
      <c r="OQO143" s="323"/>
      <c r="OQP143" s="323"/>
      <c r="OQQ143" s="323"/>
      <c r="OQR143" s="323"/>
      <c r="OQS143" s="323"/>
      <c r="OQT143" s="323"/>
      <c r="OQU143" s="323"/>
      <c r="OQV143" s="323"/>
      <c r="OQW143" s="323"/>
      <c r="OQX143" s="323"/>
      <c r="OQY143" s="323"/>
      <c r="OQZ143" s="323"/>
      <c r="ORA143" s="323"/>
      <c r="ORB143" s="323"/>
      <c r="ORC143" s="323"/>
      <c r="ORD143" s="323"/>
      <c r="ORE143" s="323"/>
      <c r="ORF143" s="323"/>
      <c r="ORG143" s="323"/>
      <c r="ORH143" s="323"/>
      <c r="ORI143" s="323"/>
      <c r="ORJ143" s="323"/>
      <c r="ORK143" s="323"/>
      <c r="ORL143" s="323"/>
      <c r="ORM143" s="323"/>
      <c r="ORN143" s="323"/>
      <c r="ORO143" s="323"/>
      <c r="ORP143" s="323"/>
      <c r="ORQ143" s="323"/>
      <c r="ORR143" s="323"/>
      <c r="ORS143" s="323"/>
      <c r="ORT143" s="323"/>
      <c r="ORU143" s="323"/>
      <c r="ORV143" s="323"/>
      <c r="ORW143" s="323"/>
      <c r="ORX143" s="323"/>
      <c r="ORY143" s="323"/>
      <c r="ORZ143" s="323"/>
      <c r="OSA143" s="323"/>
      <c r="OSB143" s="323"/>
      <c r="OSC143" s="323"/>
      <c r="OSD143" s="323"/>
      <c r="OSE143" s="323"/>
      <c r="OSF143" s="323"/>
      <c r="OSG143" s="323"/>
      <c r="OSH143" s="323"/>
      <c r="OSI143" s="323"/>
      <c r="OSJ143" s="323"/>
      <c r="OSK143" s="323"/>
      <c r="OSL143" s="323"/>
      <c r="OSM143" s="323"/>
      <c r="OSN143" s="323"/>
      <c r="OSO143" s="323"/>
      <c r="OSP143" s="323"/>
      <c r="OSQ143" s="323"/>
      <c r="OSR143" s="323"/>
      <c r="OSS143" s="323"/>
      <c r="OST143" s="323"/>
      <c r="OSU143" s="323"/>
      <c r="OSV143" s="323"/>
      <c r="OSW143" s="323"/>
      <c r="OSX143" s="323"/>
      <c r="OSY143" s="323"/>
      <c r="OSZ143" s="323"/>
      <c r="OTA143" s="323"/>
      <c r="OTB143" s="323"/>
      <c r="OTC143" s="323"/>
      <c r="OTD143" s="323"/>
      <c r="OTE143" s="323"/>
      <c r="OTF143" s="323"/>
      <c r="OTG143" s="323"/>
      <c r="OTH143" s="323"/>
      <c r="OTI143" s="323"/>
      <c r="OTJ143" s="323"/>
      <c r="OTK143" s="323"/>
      <c r="OTL143" s="323"/>
      <c r="OTM143" s="323"/>
      <c r="OTN143" s="323"/>
      <c r="OTO143" s="323"/>
      <c r="OTP143" s="323"/>
      <c r="OTQ143" s="323"/>
      <c r="OTR143" s="323"/>
      <c r="OTS143" s="323"/>
      <c r="OTT143" s="323"/>
      <c r="OTU143" s="323"/>
      <c r="OTV143" s="323"/>
      <c r="OTW143" s="323"/>
      <c r="OTX143" s="323"/>
      <c r="OTY143" s="323"/>
      <c r="OTZ143" s="323"/>
      <c r="OUA143" s="323"/>
      <c r="OUB143" s="323"/>
      <c r="OUC143" s="323"/>
      <c r="OUD143" s="323"/>
      <c r="OUE143" s="323"/>
      <c r="OUF143" s="323"/>
      <c r="OUG143" s="323"/>
      <c r="OUH143" s="323"/>
      <c r="OUI143" s="323"/>
      <c r="OUJ143" s="323"/>
      <c r="OUK143" s="323"/>
      <c r="OUL143" s="323"/>
      <c r="OUM143" s="323"/>
      <c r="OUN143" s="323"/>
      <c r="OUO143" s="323"/>
      <c r="OUP143" s="323"/>
      <c r="OUQ143" s="323"/>
      <c r="OUR143" s="323"/>
      <c r="OUS143" s="323"/>
      <c r="OUT143" s="323"/>
      <c r="OUU143" s="323"/>
      <c r="OUV143" s="323"/>
      <c r="OUW143" s="323"/>
      <c r="OUX143" s="323"/>
      <c r="OUY143" s="323"/>
      <c r="OUZ143" s="323"/>
      <c r="OVA143" s="323"/>
      <c r="OVB143" s="323"/>
      <c r="OVC143" s="323"/>
      <c r="OVD143" s="323"/>
      <c r="OVE143" s="323"/>
      <c r="OVF143" s="323"/>
      <c r="OVG143" s="323"/>
      <c r="OVH143" s="323"/>
      <c r="OVI143" s="323"/>
      <c r="OVJ143" s="323"/>
      <c r="OVK143" s="323"/>
      <c r="OVL143" s="323"/>
      <c r="OVM143" s="323"/>
      <c r="OVN143" s="323"/>
      <c r="OVO143" s="323"/>
      <c r="OVP143" s="323"/>
      <c r="OVQ143" s="323"/>
      <c r="OVR143" s="323"/>
      <c r="OVS143" s="323"/>
      <c r="OVT143" s="323"/>
      <c r="OVU143" s="323"/>
      <c r="OVV143" s="323"/>
      <c r="OVW143" s="323"/>
      <c r="OVX143" s="323"/>
      <c r="OVY143" s="323"/>
      <c r="OVZ143" s="323"/>
      <c r="OWA143" s="323"/>
      <c r="OWB143" s="323"/>
      <c r="OWC143" s="323"/>
      <c r="OWD143" s="323"/>
      <c r="OWE143" s="323"/>
      <c r="OWF143" s="323"/>
      <c r="OWG143" s="323"/>
      <c r="OWH143" s="323"/>
      <c r="OWI143" s="323"/>
      <c r="OWJ143" s="323"/>
      <c r="OWK143" s="323"/>
      <c r="OWL143" s="323"/>
      <c r="OWM143" s="323"/>
      <c r="OWN143" s="323"/>
      <c r="OWO143" s="323"/>
      <c r="OWP143" s="323"/>
      <c r="OWQ143" s="323"/>
      <c r="OWR143" s="323"/>
      <c r="OWS143" s="323"/>
      <c r="OWT143" s="323"/>
      <c r="OWU143" s="323"/>
      <c r="OWV143" s="323"/>
      <c r="OWW143" s="323"/>
      <c r="OWX143" s="323"/>
      <c r="OWY143" s="323"/>
      <c r="OWZ143" s="323"/>
      <c r="OXA143" s="323"/>
      <c r="OXB143" s="323"/>
      <c r="OXC143" s="323"/>
      <c r="OXD143" s="323"/>
      <c r="OXE143" s="323"/>
      <c r="OXF143" s="323"/>
      <c r="OXG143" s="323"/>
      <c r="OXH143" s="323"/>
      <c r="OXI143" s="323"/>
      <c r="OXJ143" s="323"/>
      <c r="OXK143" s="323"/>
      <c r="OXL143" s="323"/>
      <c r="OXM143" s="323"/>
      <c r="OXN143" s="323"/>
      <c r="OXO143" s="323"/>
      <c r="OXP143" s="323"/>
      <c r="OXQ143" s="323"/>
      <c r="OXR143" s="323"/>
      <c r="OXS143" s="323"/>
      <c r="OXT143" s="323"/>
      <c r="OXU143" s="323"/>
      <c r="OXV143" s="323"/>
      <c r="OXW143" s="323"/>
      <c r="OXX143" s="323"/>
      <c r="OXY143" s="323"/>
      <c r="OXZ143" s="323"/>
      <c r="OYA143" s="323"/>
      <c r="OYB143" s="323"/>
      <c r="OYC143" s="323"/>
      <c r="OYD143" s="323"/>
      <c r="OYE143" s="323"/>
      <c r="OYF143" s="323"/>
      <c r="OYG143" s="323"/>
      <c r="OYH143" s="323"/>
      <c r="OYI143" s="323"/>
      <c r="OYJ143" s="323"/>
      <c r="OYK143" s="323"/>
      <c r="OYL143" s="323"/>
      <c r="OYM143" s="323"/>
      <c r="OYN143" s="323"/>
      <c r="OYO143" s="323"/>
      <c r="OYP143" s="323"/>
      <c r="OYQ143" s="323"/>
      <c r="OYR143" s="323"/>
      <c r="OYS143" s="323"/>
      <c r="OYT143" s="323"/>
      <c r="OYU143" s="323"/>
      <c r="OYV143" s="323"/>
      <c r="OYW143" s="323"/>
      <c r="OYX143" s="323"/>
      <c r="OYY143" s="323"/>
      <c r="OYZ143" s="323"/>
      <c r="OZA143" s="323"/>
      <c r="OZB143" s="323"/>
      <c r="OZC143" s="323"/>
      <c r="OZD143" s="323"/>
      <c r="OZE143" s="323"/>
      <c r="OZF143" s="323"/>
      <c r="OZG143" s="323"/>
      <c r="OZH143" s="323"/>
      <c r="OZI143" s="323"/>
      <c r="OZJ143" s="323"/>
      <c r="OZK143" s="323"/>
      <c r="OZL143" s="323"/>
      <c r="OZM143" s="323"/>
      <c r="OZN143" s="323"/>
      <c r="OZO143" s="323"/>
      <c r="OZP143" s="323"/>
      <c r="OZQ143" s="323"/>
      <c r="OZR143" s="323"/>
      <c r="OZS143" s="323"/>
      <c r="OZT143" s="323"/>
      <c r="OZU143" s="323"/>
      <c r="OZV143" s="323"/>
      <c r="OZW143" s="323"/>
      <c r="OZX143" s="323"/>
      <c r="OZY143" s="323"/>
      <c r="OZZ143" s="323"/>
      <c r="PAA143" s="323"/>
      <c r="PAB143" s="323"/>
      <c r="PAC143" s="323"/>
      <c r="PAD143" s="323"/>
      <c r="PAE143" s="323"/>
      <c r="PAF143" s="323"/>
      <c r="PAG143" s="323"/>
      <c r="PAH143" s="323"/>
      <c r="PAI143" s="323"/>
      <c r="PAJ143" s="323"/>
      <c r="PAK143" s="323"/>
      <c r="PAL143" s="323"/>
      <c r="PAM143" s="323"/>
      <c r="PAN143" s="323"/>
      <c r="PAO143" s="323"/>
      <c r="PAP143" s="323"/>
      <c r="PAQ143" s="323"/>
      <c r="PAR143" s="323"/>
      <c r="PAS143" s="323"/>
      <c r="PAT143" s="323"/>
      <c r="PAU143" s="323"/>
      <c r="PAV143" s="323"/>
      <c r="PAW143" s="323"/>
      <c r="PAX143" s="323"/>
      <c r="PAY143" s="323"/>
      <c r="PAZ143" s="323"/>
      <c r="PBA143" s="323"/>
      <c r="PBB143" s="323"/>
      <c r="PBC143" s="323"/>
      <c r="PBD143" s="323"/>
      <c r="PBE143" s="323"/>
      <c r="PBF143" s="323"/>
      <c r="PBG143" s="323"/>
      <c r="PBH143" s="323"/>
      <c r="PBI143" s="323"/>
      <c r="PBJ143" s="323"/>
      <c r="PBK143" s="323"/>
      <c r="PBL143" s="323"/>
      <c r="PBM143" s="323"/>
      <c r="PBN143" s="323"/>
      <c r="PBO143" s="323"/>
      <c r="PBP143" s="323"/>
      <c r="PBQ143" s="323"/>
      <c r="PBR143" s="323"/>
      <c r="PBS143" s="323"/>
      <c r="PBT143" s="323"/>
      <c r="PBU143" s="323"/>
      <c r="PBV143" s="323"/>
      <c r="PBW143" s="323"/>
      <c r="PBX143" s="323"/>
      <c r="PBY143" s="323"/>
      <c r="PBZ143" s="323"/>
      <c r="PCA143" s="323"/>
      <c r="PCB143" s="323"/>
      <c r="PCC143" s="323"/>
      <c r="PCD143" s="323"/>
      <c r="PCE143" s="323"/>
      <c r="PCF143" s="323"/>
      <c r="PCG143" s="323"/>
      <c r="PCH143" s="323"/>
      <c r="PCI143" s="323"/>
      <c r="PCJ143" s="323"/>
      <c r="PCK143" s="323"/>
      <c r="PCL143" s="323"/>
      <c r="PCM143" s="323"/>
      <c r="PCN143" s="323"/>
      <c r="PCO143" s="323"/>
      <c r="PCP143" s="323"/>
      <c r="PCQ143" s="323"/>
      <c r="PCR143" s="323"/>
      <c r="PCS143" s="323"/>
      <c r="PCT143" s="323"/>
      <c r="PCU143" s="323"/>
      <c r="PCV143" s="323"/>
      <c r="PCW143" s="323"/>
      <c r="PCX143" s="323"/>
      <c r="PCY143" s="323"/>
      <c r="PCZ143" s="323"/>
      <c r="PDA143" s="323"/>
      <c r="PDB143" s="323"/>
      <c r="PDC143" s="323"/>
      <c r="PDD143" s="323"/>
      <c r="PDE143" s="323"/>
      <c r="PDF143" s="323"/>
      <c r="PDG143" s="323"/>
      <c r="PDH143" s="323"/>
      <c r="PDI143" s="323"/>
      <c r="PDJ143" s="323"/>
      <c r="PDK143" s="323"/>
      <c r="PDL143" s="323"/>
      <c r="PDM143" s="323"/>
      <c r="PDN143" s="323"/>
      <c r="PDO143" s="323"/>
      <c r="PDP143" s="323"/>
      <c r="PDQ143" s="323"/>
      <c r="PDR143" s="323"/>
      <c r="PDS143" s="323"/>
      <c r="PDT143" s="323"/>
      <c r="PDU143" s="323"/>
      <c r="PDV143" s="323"/>
      <c r="PDW143" s="323"/>
      <c r="PDX143" s="323"/>
      <c r="PDY143" s="323"/>
      <c r="PDZ143" s="323"/>
      <c r="PEA143" s="323"/>
      <c r="PEB143" s="323"/>
      <c r="PEC143" s="323"/>
      <c r="PED143" s="323"/>
      <c r="PEE143" s="323"/>
      <c r="PEF143" s="323"/>
      <c r="PEG143" s="323"/>
      <c r="PEH143" s="323"/>
      <c r="PEI143" s="323"/>
      <c r="PEJ143" s="323"/>
      <c r="PEK143" s="323"/>
      <c r="PEL143" s="323"/>
      <c r="PEM143" s="323"/>
      <c r="PEN143" s="323"/>
      <c r="PEO143" s="323"/>
      <c r="PEP143" s="323"/>
      <c r="PEQ143" s="323"/>
      <c r="PER143" s="323"/>
      <c r="PES143" s="323"/>
      <c r="PET143" s="323"/>
      <c r="PEU143" s="323"/>
      <c r="PEV143" s="323"/>
      <c r="PEW143" s="323"/>
      <c r="PEX143" s="323"/>
      <c r="PEY143" s="323"/>
      <c r="PEZ143" s="323"/>
      <c r="PFA143" s="323"/>
      <c r="PFB143" s="323"/>
      <c r="PFC143" s="323"/>
      <c r="PFD143" s="323"/>
      <c r="PFE143" s="323"/>
      <c r="PFF143" s="323"/>
      <c r="PFG143" s="323"/>
      <c r="PFH143" s="323"/>
      <c r="PFI143" s="323"/>
      <c r="PFJ143" s="323"/>
      <c r="PFK143" s="323"/>
      <c r="PFL143" s="323"/>
      <c r="PFM143" s="323"/>
      <c r="PFN143" s="323"/>
      <c r="PFO143" s="323"/>
      <c r="PFP143" s="323"/>
      <c r="PFQ143" s="323"/>
      <c r="PFR143" s="323"/>
      <c r="PFS143" s="323"/>
      <c r="PFT143" s="323"/>
      <c r="PFU143" s="323"/>
      <c r="PFV143" s="323"/>
      <c r="PFW143" s="323"/>
      <c r="PFX143" s="323"/>
      <c r="PFY143" s="323"/>
      <c r="PFZ143" s="323"/>
      <c r="PGA143" s="323"/>
      <c r="PGB143" s="323"/>
      <c r="PGC143" s="323"/>
      <c r="PGD143" s="323"/>
      <c r="PGE143" s="323"/>
      <c r="PGF143" s="323"/>
      <c r="PGG143" s="323"/>
      <c r="PGH143" s="323"/>
      <c r="PGI143" s="323"/>
      <c r="PGJ143" s="323"/>
      <c r="PGK143" s="323"/>
      <c r="PGL143" s="323"/>
      <c r="PGM143" s="323"/>
      <c r="PGN143" s="323"/>
      <c r="PGO143" s="323"/>
      <c r="PGP143" s="323"/>
      <c r="PGQ143" s="323"/>
      <c r="PGR143" s="323"/>
      <c r="PGS143" s="323"/>
      <c r="PGT143" s="323"/>
      <c r="PGU143" s="323"/>
      <c r="PGV143" s="323"/>
      <c r="PGW143" s="323"/>
      <c r="PGX143" s="323"/>
      <c r="PGY143" s="323"/>
      <c r="PGZ143" s="323"/>
      <c r="PHA143" s="323"/>
      <c r="PHB143" s="323"/>
      <c r="PHC143" s="323"/>
      <c r="PHD143" s="323"/>
      <c r="PHE143" s="323"/>
      <c r="PHF143" s="323"/>
      <c r="PHG143" s="323"/>
      <c r="PHH143" s="323"/>
      <c r="PHI143" s="323"/>
      <c r="PHJ143" s="323"/>
      <c r="PHK143" s="323"/>
      <c r="PHL143" s="323"/>
      <c r="PHM143" s="323"/>
      <c r="PHN143" s="323"/>
      <c r="PHO143" s="323"/>
      <c r="PHP143" s="323"/>
      <c r="PHQ143" s="323"/>
      <c r="PHR143" s="323"/>
      <c r="PHS143" s="323"/>
      <c r="PHT143" s="323"/>
      <c r="PHU143" s="323"/>
      <c r="PHV143" s="323"/>
      <c r="PHW143" s="323"/>
      <c r="PHX143" s="323"/>
      <c r="PHY143" s="323"/>
      <c r="PHZ143" s="323"/>
      <c r="PIA143" s="323"/>
      <c r="PIB143" s="323"/>
      <c r="PIC143" s="323"/>
      <c r="PID143" s="323"/>
      <c r="PIE143" s="323"/>
      <c r="PIF143" s="323"/>
      <c r="PIG143" s="323"/>
      <c r="PIH143" s="323"/>
      <c r="PII143" s="323"/>
      <c r="PIJ143" s="323"/>
      <c r="PIK143" s="323"/>
      <c r="PIL143" s="323"/>
      <c r="PIM143" s="323"/>
      <c r="PIN143" s="323"/>
      <c r="PIO143" s="323"/>
      <c r="PIP143" s="323"/>
      <c r="PIQ143" s="323"/>
      <c r="PIR143" s="323"/>
      <c r="PIS143" s="323"/>
      <c r="PIT143" s="323"/>
      <c r="PIU143" s="323"/>
      <c r="PIV143" s="323"/>
      <c r="PIW143" s="323"/>
      <c r="PIX143" s="323"/>
      <c r="PIY143" s="323"/>
      <c r="PIZ143" s="323"/>
      <c r="PJA143" s="323"/>
      <c r="PJB143" s="323"/>
      <c r="PJC143" s="323"/>
      <c r="PJD143" s="323"/>
      <c r="PJE143" s="323"/>
      <c r="PJF143" s="323"/>
      <c r="PJG143" s="323"/>
      <c r="PJH143" s="323"/>
      <c r="PJI143" s="323"/>
      <c r="PJJ143" s="323"/>
      <c r="PJK143" s="323"/>
      <c r="PJL143" s="323"/>
      <c r="PJM143" s="323"/>
      <c r="PJN143" s="323"/>
      <c r="PJO143" s="323"/>
      <c r="PJP143" s="323"/>
      <c r="PJQ143" s="323"/>
      <c r="PJR143" s="323"/>
      <c r="PJS143" s="323"/>
      <c r="PJT143" s="323"/>
      <c r="PJU143" s="323"/>
      <c r="PJV143" s="323"/>
      <c r="PJW143" s="323"/>
      <c r="PJX143" s="323"/>
      <c r="PJY143" s="323"/>
      <c r="PJZ143" s="323"/>
      <c r="PKA143" s="323"/>
      <c r="PKB143" s="323"/>
      <c r="PKC143" s="323"/>
      <c r="PKD143" s="323"/>
      <c r="PKE143" s="323"/>
      <c r="PKF143" s="323"/>
      <c r="PKG143" s="323"/>
      <c r="PKH143" s="323"/>
      <c r="PKI143" s="323"/>
      <c r="PKJ143" s="323"/>
      <c r="PKK143" s="323"/>
      <c r="PKL143" s="323"/>
      <c r="PKM143" s="323"/>
      <c r="PKN143" s="323"/>
      <c r="PKO143" s="323"/>
      <c r="PKP143" s="323"/>
      <c r="PKQ143" s="323"/>
      <c r="PKR143" s="323"/>
      <c r="PKS143" s="323"/>
      <c r="PKT143" s="323"/>
      <c r="PKU143" s="323"/>
      <c r="PKV143" s="323"/>
      <c r="PKW143" s="323"/>
      <c r="PKX143" s="323"/>
      <c r="PKY143" s="323"/>
      <c r="PKZ143" s="323"/>
      <c r="PLA143" s="323"/>
      <c r="PLB143" s="323"/>
      <c r="PLC143" s="323"/>
      <c r="PLD143" s="323"/>
      <c r="PLE143" s="323"/>
      <c r="PLF143" s="323"/>
      <c r="PLG143" s="323"/>
      <c r="PLH143" s="323"/>
      <c r="PLI143" s="323"/>
      <c r="PLJ143" s="323"/>
      <c r="PLK143" s="323"/>
      <c r="PLL143" s="323"/>
      <c r="PLM143" s="323"/>
      <c r="PLN143" s="323"/>
      <c r="PLO143" s="323"/>
      <c r="PLP143" s="323"/>
      <c r="PLQ143" s="323"/>
      <c r="PLR143" s="323"/>
      <c r="PLS143" s="323"/>
      <c r="PLT143" s="323"/>
      <c r="PLU143" s="323"/>
      <c r="PLV143" s="323"/>
      <c r="PLW143" s="323"/>
      <c r="PLX143" s="323"/>
      <c r="PLY143" s="323"/>
      <c r="PLZ143" s="323"/>
      <c r="PMA143" s="323"/>
      <c r="PMB143" s="323"/>
      <c r="PMC143" s="323"/>
      <c r="PMD143" s="323"/>
      <c r="PME143" s="323"/>
      <c r="PMF143" s="323"/>
      <c r="PMG143" s="323"/>
      <c r="PMH143" s="323"/>
      <c r="PMI143" s="323"/>
      <c r="PMJ143" s="323"/>
      <c r="PMK143" s="323"/>
      <c r="PML143" s="323"/>
      <c r="PMM143" s="323"/>
      <c r="PMN143" s="323"/>
      <c r="PMO143" s="323"/>
      <c r="PMP143" s="323"/>
      <c r="PMQ143" s="323"/>
      <c r="PMR143" s="323"/>
      <c r="PMS143" s="323"/>
      <c r="PMT143" s="323"/>
      <c r="PMU143" s="323"/>
      <c r="PMV143" s="323"/>
      <c r="PMW143" s="323"/>
      <c r="PMX143" s="323"/>
      <c r="PMY143" s="323"/>
      <c r="PMZ143" s="323"/>
      <c r="PNA143" s="323"/>
      <c r="PNB143" s="323"/>
      <c r="PNC143" s="323"/>
      <c r="PND143" s="323"/>
      <c r="PNE143" s="323"/>
      <c r="PNF143" s="323"/>
      <c r="PNG143" s="323"/>
      <c r="PNH143" s="323"/>
      <c r="PNI143" s="323"/>
      <c r="PNJ143" s="323"/>
      <c r="PNK143" s="323"/>
      <c r="PNL143" s="323"/>
      <c r="PNM143" s="323"/>
      <c r="PNN143" s="323"/>
      <c r="PNO143" s="323"/>
      <c r="PNP143" s="323"/>
      <c r="PNQ143" s="323"/>
      <c r="PNR143" s="323"/>
      <c r="PNS143" s="323"/>
      <c r="PNT143" s="323"/>
      <c r="PNU143" s="323"/>
      <c r="PNV143" s="323"/>
      <c r="PNW143" s="323"/>
      <c r="PNX143" s="323"/>
      <c r="PNY143" s="323"/>
      <c r="PNZ143" s="323"/>
      <c r="POA143" s="323"/>
      <c r="POB143" s="323"/>
      <c r="POC143" s="323"/>
      <c r="POD143" s="323"/>
      <c r="POE143" s="323"/>
      <c r="POF143" s="323"/>
      <c r="POG143" s="323"/>
      <c r="POH143" s="323"/>
      <c r="POI143" s="323"/>
      <c r="POJ143" s="323"/>
      <c r="POK143" s="323"/>
      <c r="POL143" s="323"/>
      <c r="POM143" s="323"/>
      <c r="PON143" s="323"/>
      <c r="POO143" s="323"/>
      <c r="POP143" s="323"/>
      <c r="POQ143" s="323"/>
      <c r="POR143" s="323"/>
      <c r="POS143" s="323"/>
      <c r="POT143" s="323"/>
      <c r="POU143" s="323"/>
      <c r="POV143" s="323"/>
      <c r="POW143" s="323"/>
      <c r="POX143" s="323"/>
      <c r="POY143" s="323"/>
      <c r="POZ143" s="323"/>
      <c r="PPA143" s="323"/>
      <c r="PPB143" s="323"/>
      <c r="PPC143" s="323"/>
      <c r="PPD143" s="323"/>
      <c r="PPE143" s="323"/>
      <c r="PPF143" s="323"/>
      <c r="PPG143" s="323"/>
      <c r="PPH143" s="323"/>
      <c r="PPI143" s="323"/>
      <c r="PPJ143" s="323"/>
      <c r="PPK143" s="323"/>
      <c r="PPL143" s="323"/>
      <c r="PPM143" s="323"/>
      <c r="PPN143" s="323"/>
      <c r="PPO143" s="323"/>
      <c r="PPP143" s="323"/>
      <c r="PPQ143" s="323"/>
      <c r="PPR143" s="323"/>
      <c r="PPS143" s="323"/>
      <c r="PPT143" s="323"/>
      <c r="PPU143" s="323"/>
      <c r="PPV143" s="323"/>
      <c r="PPW143" s="323"/>
      <c r="PPX143" s="323"/>
      <c r="PPY143" s="323"/>
      <c r="PPZ143" s="323"/>
      <c r="PQA143" s="323"/>
      <c r="PQB143" s="323"/>
      <c r="PQC143" s="323"/>
      <c r="PQD143" s="323"/>
      <c r="PQE143" s="323"/>
      <c r="PQF143" s="323"/>
      <c r="PQG143" s="323"/>
      <c r="PQH143" s="323"/>
      <c r="PQI143" s="323"/>
      <c r="PQJ143" s="323"/>
      <c r="PQK143" s="323"/>
      <c r="PQL143" s="323"/>
      <c r="PQM143" s="323"/>
      <c r="PQN143" s="323"/>
      <c r="PQO143" s="323"/>
      <c r="PQP143" s="323"/>
      <c r="PQQ143" s="323"/>
      <c r="PQR143" s="323"/>
      <c r="PQS143" s="323"/>
      <c r="PQT143" s="323"/>
      <c r="PQU143" s="323"/>
      <c r="PQV143" s="323"/>
      <c r="PQW143" s="323"/>
      <c r="PQX143" s="323"/>
      <c r="PQY143" s="323"/>
      <c r="PQZ143" s="323"/>
      <c r="PRA143" s="323"/>
      <c r="PRB143" s="323"/>
      <c r="PRC143" s="323"/>
      <c r="PRD143" s="323"/>
      <c r="PRE143" s="323"/>
      <c r="PRF143" s="323"/>
      <c r="PRG143" s="323"/>
      <c r="PRH143" s="323"/>
      <c r="PRI143" s="323"/>
      <c r="PRJ143" s="323"/>
      <c r="PRK143" s="323"/>
      <c r="PRL143" s="323"/>
      <c r="PRM143" s="323"/>
      <c r="PRN143" s="323"/>
      <c r="PRO143" s="323"/>
      <c r="PRP143" s="323"/>
      <c r="PRQ143" s="323"/>
      <c r="PRR143" s="323"/>
      <c r="PRS143" s="323"/>
      <c r="PRT143" s="323"/>
      <c r="PRU143" s="323"/>
      <c r="PRV143" s="323"/>
      <c r="PRW143" s="323"/>
      <c r="PRX143" s="323"/>
      <c r="PRY143" s="323"/>
      <c r="PRZ143" s="323"/>
      <c r="PSA143" s="323"/>
      <c r="PSB143" s="323"/>
      <c r="PSC143" s="323"/>
      <c r="PSD143" s="323"/>
      <c r="PSE143" s="323"/>
      <c r="PSF143" s="323"/>
      <c r="PSG143" s="323"/>
      <c r="PSH143" s="323"/>
      <c r="PSI143" s="323"/>
      <c r="PSJ143" s="323"/>
      <c r="PSK143" s="323"/>
      <c r="PSL143" s="323"/>
      <c r="PSM143" s="323"/>
      <c r="PSN143" s="323"/>
      <c r="PSO143" s="323"/>
      <c r="PSP143" s="323"/>
      <c r="PSQ143" s="323"/>
      <c r="PSR143" s="323"/>
      <c r="PSS143" s="323"/>
      <c r="PST143" s="323"/>
      <c r="PSU143" s="323"/>
      <c r="PSV143" s="323"/>
      <c r="PSW143" s="323"/>
      <c r="PSX143" s="323"/>
      <c r="PSY143" s="323"/>
      <c r="PSZ143" s="323"/>
      <c r="PTA143" s="323"/>
      <c r="PTB143" s="323"/>
      <c r="PTC143" s="323"/>
      <c r="PTD143" s="323"/>
      <c r="PTE143" s="323"/>
      <c r="PTF143" s="323"/>
      <c r="PTG143" s="323"/>
      <c r="PTH143" s="323"/>
      <c r="PTI143" s="323"/>
      <c r="PTJ143" s="323"/>
      <c r="PTK143" s="323"/>
      <c r="PTL143" s="323"/>
      <c r="PTM143" s="323"/>
      <c r="PTN143" s="323"/>
      <c r="PTO143" s="323"/>
      <c r="PTP143" s="323"/>
      <c r="PTQ143" s="323"/>
      <c r="PTR143" s="323"/>
      <c r="PTS143" s="323"/>
      <c r="PTT143" s="323"/>
      <c r="PTU143" s="323"/>
      <c r="PTV143" s="323"/>
      <c r="PTW143" s="323"/>
      <c r="PTX143" s="323"/>
      <c r="PTY143" s="323"/>
      <c r="PTZ143" s="323"/>
      <c r="PUA143" s="323"/>
      <c r="PUB143" s="323"/>
      <c r="PUC143" s="323"/>
      <c r="PUD143" s="323"/>
      <c r="PUE143" s="323"/>
      <c r="PUF143" s="323"/>
      <c r="PUG143" s="323"/>
      <c r="PUH143" s="323"/>
      <c r="PUI143" s="323"/>
      <c r="PUJ143" s="323"/>
      <c r="PUK143" s="323"/>
      <c r="PUL143" s="323"/>
      <c r="PUM143" s="323"/>
      <c r="PUN143" s="323"/>
      <c r="PUO143" s="323"/>
      <c r="PUP143" s="323"/>
      <c r="PUQ143" s="323"/>
      <c r="PUR143" s="323"/>
      <c r="PUS143" s="323"/>
      <c r="PUT143" s="323"/>
      <c r="PUU143" s="323"/>
      <c r="PUV143" s="323"/>
      <c r="PUW143" s="323"/>
      <c r="PUX143" s="323"/>
      <c r="PUY143" s="323"/>
      <c r="PUZ143" s="323"/>
      <c r="PVA143" s="323"/>
      <c r="PVB143" s="323"/>
      <c r="PVC143" s="323"/>
      <c r="PVD143" s="323"/>
      <c r="PVE143" s="323"/>
      <c r="PVF143" s="323"/>
      <c r="PVG143" s="323"/>
      <c r="PVH143" s="323"/>
      <c r="PVI143" s="323"/>
      <c r="PVJ143" s="323"/>
      <c r="PVK143" s="323"/>
      <c r="PVL143" s="323"/>
      <c r="PVM143" s="323"/>
      <c r="PVN143" s="323"/>
      <c r="PVO143" s="323"/>
      <c r="PVP143" s="323"/>
      <c r="PVQ143" s="323"/>
      <c r="PVR143" s="323"/>
      <c r="PVS143" s="323"/>
      <c r="PVT143" s="323"/>
      <c r="PVU143" s="323"/>
      <c r="PVV143" s="323"/>
      <c r="PVW143" s="323"/>
      <c r="PVX143" s="323"/>
      <c r="PVY143" s="323"/>
      <c r="PVZ143" s="323"/>
      <c r="PWA143" s="323"/>
      <c r="PWB143" s="323"/>
      <c r="PWC143" s="323"/>
      <c r="PWD143" s="323"/>
      <c r="PWE143" s="323"/>
      <c r="PWF143" s="323"/>
      <c r="PWG143" s="323"/>
      <c r="PWH143" s="323"/>
      <c r="PWI143" s="323"/>
      <c r="PWJ143" s="323"/>
      <c r="PWK143" s="323"/>
      <c r="PWL143" s="323"/>
      <c r="PWM143" s="323"/>
      <c r="PWN143" s="323"/>
      <c r="PWO143" s="323"/>
      <c r="PWP143" s="323"/>
      <c r="PWQ143" s="323"/>
      <c r="PWR143" s="323"/>
      <c r="PWS143" s="323"/>
      <c r="PWT143" s="323"/>
      <c r="PWU143" s="323"/>
      <c r="PWV143" s="323"/>
      <c r="PWW143" s="323"/>
      <c r="PWX143" s="323"/>
      <c r="PWY143" s="323"/>
      <c r="PWZ143" s="323"/>
      <c r="PXA143" s="323"/>
      <c r="PXB143" s="323"/>
      <c r="PXC143" s="323"/>
      <c r="PXD143" s="323"/>
      <c r="PXE143" s="323"/>
      <c r="PXF143" s="323"/>
      <c r="PXG143" s="323"/>
      <c r="PXH143" s="323"/>
      <c r="PXI143" s="323"/>
      <c r="PXJ143" s="323"/>
      <c r="PXK143" s="323"/>
      <c r="PXL143" s="323"/>
      <c r="PXM143" s="323"/>
      <c r="PXN143" s="323"/>
      <c r="PXO143" s="323"/>
      <c r="PXP143" s="323"/>
      <c r="PXQ143" s="323"/>
      <c r="PXR143" s="323"/>
      <c r="PXS143" s="323"/>
      <c r="PXT143" s="323"/>
      <c r="PXU143" s="323"/>
      <c r="PXV143" s="323"/>
      <c r="PXW143" s="323"/>
      <c r="PXX143" s="323"/>
      <c r="PXY143" s="323"/>
      <c r="PXZ143" s="323"/>
      <c r="PYA143" s="323"/>
      <c r="PYB143" s="323"/>
      <c r="PYC143" s="323"/>
      <c r="PYD143" s="323"/>
      <c r="PYE143" s="323"/>
      <c r="PYF143" s="323"/>
      <c r="PYG143" s="323"/>
      <c r="PYH143" s="323"/>
      <c r="PYI143" s="323"/>
      <c r="PYJ143" s="323"/>
      <c r="PYK143" s="323"/>
      <c r="PYL143" s="323"/>
      <c r="PYM143" s="323"/>
      <c r="PYN143" s="323"/>
      <c r="PYO143" s="323"/>
      <c r="PYP143" s="323"/>
      <c r="PYQ143" s="323"/>
      <c r="PYR143" s="323"/>
      <c r="PYS143" s="323"/>
      <c r="PYT143" s="323"/>
      <c r="PYU143" s="323"/>
      <c r="PYV143" s="323"/>
      <c r="PYW143" s="323"/>
      <c r="PYX143" s="323"/>
      <c r="PYY143" s="323"/>
      <c r="PYZ143" s="323"/>
      <c r="PZA143" s="323"/>
      <c r="PZB143" s="323"/>
      <c r="PZC143" s="323"/>
      <c r="PZD143" s="323"/>
      <c r="PZE143" s="323"/>
      <c r="PZF143" s="323"/>
      <c r="PZG143" s="323"/>
      <c r="PZH143" s="323"/>
      <c r="PZI143" s="323"/>
      <c r="PZJ143" s="323"/>
      <c r="PZK143" s="323"/>
      <c r="PZL143" s="323"/>
      <c r="PZM143" s="323"/>
      <c r="PZN143" s="323"/>
      <c r="PZO143" s="323"/>
      <c r="PZP143" s="323"/>
      <c r="PZQ143" s="323"/>
      <c r="PZR143" s="323"/>
      <c r="PZS143" s="323"/>
      <c r="PZT143" s="323"/>
      <c r="PZU143" s="323"/>
      <c r="PZV143" s="323"/>
      <c r="PZW143" s="323"/>
      <c r="PZX143" s="323"/>
      <c r="PZY143" s="323"/>
      <c r="PZZ143" s="323"/>
      <c r="QAA143" s="323"/>
      <c r="QAB143" s="323"/>
      <c r="QAC143" s="323"/>
      <c r="QAD143" s="323"/>
      <c r="QAE143" s="323"/>
      <c r="QAF143" s="323"/>
      <c r="QAG143" s="323"/>
      <c r="QAH143" s="323"/>
      <c r="QAI143" s="323"/>
      <c r="QAJ143" s="323"/>
      <c r="QAK143" s="323"/>
      <c r="QAL143" s="323"/>
      <c r="QAM143" s="323"/>
      <c r="QAN143" s="323"/>
      <c r="QAO143" s="323"/>
      <c r="QAP143" s="323"/>
      <c r="QAQ143" s="323"/>
      <c r="QAR143" s="323"/>
      <c r="QAS143" s="323"/>
      <c r="QAT143" s="323"/>
      <c r="QAU143" s="323"/>
      <c r="QAV143" s="323"/>
      <c r="QAW143" s="323"/>
      <c r="QAX143" s="323"/>
      <c r="QAY143" s="323"/>
      <c r="QAZ143" s="323"/>
      <c r="QBA143" s="323"/>
      <c r="QBB143" s="323"/>
      <c r="QBC143" s="323"/>
      <c r="QBD143" s="323"/>
      <c r="QBE143" s="323"/>
      <c r="QBF143" s="323"/>
      <c r="QBG143" s="323"/>
      <c r="QBH143" s="323"/>
      <c r="QBI143" s="323"/>
      <c r="QBJ143" s="323"/>
      <c r="QBK143" s="323"/>
      <c r="QBL143" s="323"/>
      <c r="QBM143" s="323"/>
      <c r="QBN143" s="323"/>
      <c r="QBO143" s="323"/>
      <c r="QBP143" s="323"/>
      <c r="QBQ143" s="323"/>
      <c r="QBR143" s="323"/>
      <c r="QBS143" s="323"/>
      <c r="QBT143" s="323"/>
      <c r="QBU143" s="323"/>
      <c r="QBV143" s="323"/>
      <c r="QBW143" s="323"/>
      <c r="QBX143" s="323"/>
      <c r="QBY143" s="323"/>
      <c r="QBZ143" s="323"/>
      <c r="QCA143" s="323"/>
      <c r="QCB143" s="323"/>
      <c r="QCC143" s="323"/>
      <c r="QCD143" s="323"/>
      <c r="QCE143" s="323"/>
      <c r="QCF143" s="323"/>
      <c r="QCG143" s="323"/>
      <c r="QCH143" s="323"/>
      <c r="QCI143" s="323"/>
      <c r="QCJ143" s="323"/>
      <c r="QCK143" s="323"/>
      <c r="QCL143" s="323"/>
      <c r="QCM143" s="323"/>
      <c r="QCN143" s="323"/>
      <c r="QCO143" s="323"/>
      <c r="QCP143" s="323"/>
      <c r="QCQ143" s="323"/>
      <c r="QCR143" s="323"/>
      <c r="QCS143" s="323"/>
      <c r="QCT143" s="323"/>
      <c r="QCU143" s="323"/>
      <c r="QCV143" s="323"/>
      <c r="QCW143" s="323"/>
      <c r="QCX143" s="323"/>
      <c r="QCY143" s="323"/>
      <c r="QCZ143" s="323"/>
      <c r="QDA143" s="323"/>
      <c r="QDB143" s="323"/>
      <c r="QDC143" s="323"/>
      <c r="QDD143" s="323"/>
      <c r="QDE143" s="323"/>
      <c r="QDF143" s="323"/>
      <c r="QDG143" s="323"/>
      <c r="QDH143" s="323"/>
      <c r="QDI143" s="323"/>
      <c r="QDJ143" s="323"/>
      <c r="QDK143" s="323"/>
      <c r="QDL143" s="323"/>
      <c r="QDM143" s="323"/>
      <c r="QDN143" s="323"/>
      <c r="QDO143" s="323"/>
      <c r="QDP143" s="323"/>
      <c r="QDQ143" s="323"/>
      <c r="QDR143" s="323"/>
      <c r="QDS143" s="323"/>
      <c r="QDT143" s="323"/>
      <c r="QDU143" s="323"/>
      <c r="QDV143" s="323"/>
      <c r="QDW143" s="323"/>
      <c r="QDX143" s="323"/>
      <c r="QDY143" s="323"/>
      <c r="QDZ143" s="323"/>
      <c r="QEA143" s="323"/>
      <c r="QEB143" s="323"/>
      <c r="QEC143" s="323"/>
      <c r="QED143" s="323"/>
      <c r="QEE143" s="323"/>
      <c r="QEF143" s="323"/>
      <c r="QEG143" s="323"/>
      <c r="QEH143" s="323"/>
      <c r="QEI143" s="323"/>
      <c r="QEJ143" s="323"/>
      <c r="QEK143" s="323"/>
      <c r="QEL143" s="323"/>
      <c r="QEM143" s="323"/>
      <c r="QEN143" s="323"/>
      <c r="QEO143" s="323"/>
      <c r="QEP143" s="323"/>
      <c r="QEQ143" s="323"/>
      <c r="QER143" s="323"/>
      <c r="QES143" s="323"/>
      <c r="QET143" s="323"/>
      <c r="QEU143" s="323"/>
      <c r="QEV143" s="323"/>
      <c r="QEW143" s="323"/>
      <c r="QEX143" s="323"/>
      <c r="QEY143" s="323"/>
      <c r="QEZ143" s="323"/>
      <c r="QFA143" s="323"/>
      <c r="QFB143" s="323"/>
      <c r="QFC143" s="323"/>
      <c r="QFD143" s="323"/>
      <c r="QFE143" s="323"/>
      <c r="QFF143" s="323"/>
      <c r="QFG143" s="323"/>
      <c r="QFH143" s="323"/>
      <c r="QFI143" s="323"/>
      <c r="QFJ143" s="323"/>
      <c r="QFK143" s="323"/>
      <c r="QFL143" s="323"/>
      <c r="QFM143" s="323"/>
      <c r="QFN143" s="323"/>
      <c r="QFO143" s="323"/>
      <c r="QFP143" s="323"/>
      <c r="QFQ143" s="323"/>
      <c r="QFR143" s="323"/>
      <c r="QFS143" s="323"/>
      <c r="QFT143" s="323"/>
      <c r="QFU143" s="323"/>
      <c r="QFV143" s="323"/>
      <c r="QFW143" s="323"/>
      <c r="QFX143" s="323"/>
      <c r="QFY143" s="323"/>
      <c r="QFZ143" s="323"/>
      <c r="QGA143" s="323"/>
      <c r="QGB143" s="323"/>
      <c r="QGC143" s="323"/>
      <c r="QGD143" s="323"/>
      <c r="QGE143" s="323"/>
      <c r="QGF143" s="323"/>
      <c r="QGG143" s="323"/>
      <c r="QGH143" s="323"/>
      <c r="QGI143" s="323"/>
      <c r="QGJ143" s="323"/>
      <c r="QGK143" s="323"/>
      <c r="QGL143" s="323"/>
      <c r="QGM143" s="323"/>
      <c r="QGN143" s="323"/>
      <c r="QGO143" s="323"/>
      <c r="QGP143" s="323"/>
      <c r="QGQ143" s="323"/>
      <c r="QGR143" s="323"/>
      <c r="QGS143" s="323"/>
      <c r="QGT143" s="323"/>
      <c r="QGU143" s="323"/>
      <c r="QGV143" s="323"/>
      <c r="QGW143" s="323"/>
      <c r="QGX143" s="323"/>
      <c r="QGY143" s="323"/>
      <c r="QGZ143" s="323"/>
      <c r="QHA143" s="323"/>
      <c r="QHB143" s="323"/>
      <c r="QHC143" s="323"/>
      <c r="QHD143" s="323"/>
      <c r="QHE143" s="323"/>
      <c r="QHF143" s="323"/>
      <c r="QHG143" s="323"/>
      <c r="QHH143" s="323"/>
      <c r="QHI143" s="323"/>
      <c r="QHJ143" s="323"/>
      <c r="QHK143" s="323"/>
      <c r="QHL143" s="323"/>
      <c r="QHM143" s="323"/>
      <c r="QHN143" s="323"/>
      <c r="QHO143" s="323"/>
      <c r="QHP143" s="323"/>
      <c r="QHQ143" s="323"/>
      <c r="QHR143" s="323"/>
      <c r="QHS143" s="323"/>
      <c r="QHT143" s="323"/>
      <c r="QHU143" s="323"/>
      <c r="QHV143" s="323"/>
      <c r="QHW143" s="323"/>
      <c r="QHX143" s="323"/>
      <c r="QHY143" s="323"/>
      <c r="QHZ143" s="323"/>
      <c r="QIA143" s="323"/>
      <c r="QIB143" s="323"/>
      <c r="QIC143" s="323"/>
      <c r="QID143" s="323"/>
      <c r="QIE143" s="323"/>
      <c r="QIF143" s="323"/>
      <c r="QIG143" s="323"/>
      <c r="QIH143" s="323"/>
      <c r="QII143" s="323"/>
      <c r="QIJ143" s="323"/>
      <c r="QIK143" s="323"/>
      <c r="QIL143" s="323"/>
      <c r="QIM143" s="323"/>
      <c r="QIN143" s="323"/>
      <c r="QIO143" s="323"/>
      <c r="QIP143" s="323"/>
      <c r="QIQ143" s="323"/>
      <c r="QIR143" s="323"/>
      <c r="QIS143" s="323"/>
      <c r="QIT143" s="323"/>
      <c r="QIU143" s="323"/>
      <c r="QIV143" s="323"/>
      <c r="QIW143" s="323"/>
      <c r="QIX143" s="323"/>
      <c r="QIY143" s="323"/>
      <c r="QIZ143" s="323"/>
      <c r="QJA143" s="323"/>
      <c r="QJB143" s="323"/>
      <c r="QJC143" s="323"/>
      <c r="QJD143" s="323"/>
      <c r="QJE143" s="323"/>
      <c r="QJF143" s="323"/>
      <c r="QJG143" s="323"/>
      <c r="QJH143" s="323"/>
      <c r="QJI143" s="323"/>
      <c r="QJJ143" s="323"/>
      <c r="QJK143" s="323"/>
      <c r="QJL143" s="323"/>
      <c r="QJM143" s="323"/>
      <c r="QJN143" s="323"/>
      <c r="QJO143" s="323"/>
      <c r="QJP143" s="323"/>
      <c r="QJQ143" s="323"/>
      <c r="QJR143" s="323"/>
      <c r="QJS143" s="323"/>
      <c r="QJT143" s="323"/>
      <c r="QJU143" s="323"/>
      <c r="QJV143" s="323"/>
      <c r="QJW143" s="323"/>
      <c r="QJX143" s="323"/>
      <c r="QJY143" s="323"/>
      <c r="QJZ143" s="323"/>
      <c r="QKA143" s="323"/>
      <c r="QKB143" s="323"/>
      <c r="QKC143" s="323"/>
      <c r="QKD143" s="323"/>
      <c r="QKE143" s="323"/>
      <c r="QKF143" s="323"/>
      <c r="QKG143" s="323"/>
      <c r="QKH143" s="323"/>
      <c r="QKI143" s="323"/>
      <c r="QKJ143" s="323"/>
      <c r="QKK143" s="323"/>
      <c r="QKL143" s="323"/>
      <c r="QKM143" s="323"/>
      <c r="QKN143" s="323"/>
      <c r="QKO143" s="323"/>
      <c r="QKP143" s="323"/>
      <c r="QKQ143" s="323"/>
      <c r="QKR143" s="323"/>
      <c r="QKS143" s="323"/>
      <c r="QKT143" s="323"/>
      <c r="QKU143" s="323"/>
      <c r="QKV143" s="323"/>
      <c r="QKW143" s="323"/>
      <c r="QKX143" s="323"/>
      <c r="QKY143" s="323"/>
      <c r="QKZ143" s="323"/>
      <c r="QLA143" s="323"/>
      <c r="QLB143" s="323"/>
      <c r="QLC143" s="323"/>
      <c r="QLD143" s="323"/>
      <c r="QLE143" s="323"/>
      <c r="QLF143" s="323"/>
      <c r="QLG143" s="323"/>
      <c r="QLH143" s="323"/>
      <c r="QLI143" s="323"/>
      <c r="QLJ143" s="323"/>
      <c r="QLK143" s="323"/>
      <c r="QLL143" s="323"/>
      <c r="QLM143" s="323"/>
      <c r="QLN143" s="323"/>
      <c r="QLO143" s="323"/>
      <c r="QLP143" s="323"/>
      <c r="QLQ143" s="323"/>
      <c r="QLR143" s="323"/>
      <c r="QLS143" s="323"/>
      <c r="QLT143" s="323"/>
      <c r="QLU143" s="323"/>
      <c r="QLV143" s="323"/>
      <c r="QLW143" s="323"/>
      <c r="QLX143" s="323"/>
      <c r="QLY143" s="323"/>
      <c r="QLZ143" s="323"/>
      <c r="QMA143" s="323"/>
      <c r="QMB143" s="323"/>
      <c r="QMC143" s="323"/>
      <c r="QMD143" s="323"/>
      <c r="QME143" s="323"/>
      <c r="QMF143" s="323"/>
      <c r="QMG143" s="323"/>
      <c r="QMH143" s="323"/>
      <c r="QMI143" s="323"/>
      <c r="QMJ143" s="323"/>
      <c r="QMK143" s="323"/>
      <c r="QML143" s="323"/>
      <c r="QMM143" s="323"/>
      <c r="QMN143" s="323"/>
      <c r="QMO143" s="323"/>
      <c r="QMP143" s="323"/>
      <c r="QMQ143" s="323"/>
      <c r="QMR143" s="323"/>
      <c r="QMS143" s="323"/>
      <c r="QMT143" s="323"/>
      <c r="QMU143" s="323"/>
      <c r="QMV143" s="323"/>
      <c r="QMW143" s="323"/>
      <c r="QMX143" s="323"/>
      <c r="QMY143" s="323"/>
      <c r="QMZ143" s="323"/>
      <c r="QNA143" s="323"/>
      <c r="QNB143" s="323"/>
      <c r="QNC143" s="323"/>
      <c r="QND143" s="323"/>
      <c r="QNE143" s="323"/>
      <c r="QNF143" s="323"/>
      <c r="QNG143" s="323"/>
      <c r="QNH143" s="323"/>
      <c r="QNI143" s="323"/>
      <c r="QNJ143" s="323"/>
      <c r="QNK143" s="323"/>
      <c r="QNL143" s="323"/>
      <c r="QNM143" s="323"/>
      <c r="QNN143" s="323"/>
      <c r="QNO143" s="323"/>
      <c r="QNP143" s="323"/>
      <c r="QNQ143" s="323"/>
      <c r="QNR143" s="323"/>
      <c r="QNS143" s="323"/>
      <c r="QNT143" s="323"/>
      <c r="QNU143" s="323"/>
      <c r="QNV143" s="323"/>
      <c r="QNW143" s="323"/>
      <c r="QNX143" s="323"/>
      <c r="QNY143" s="323"/>
      <c r="QNZ143" s="323"/>
      <c r="QOA143" s="323"/>
      <c r="QOB143" s="323"/>
      <c r="QOC143" s="323"/>
      <c r="QOD143" s="323"/>
      <c r="QOE143" s="323"/>
      <c r="QOF143" s="323"/>
      <c r="QOG143" s="323"/>
      <c r="QOH143" s="323"/>
      <c r="QOI143" s="323"/>
      <c r="QOJ143" s="323"/>
      <c r="QOK143" s="323"/>
      <c r="QOL143" s="323"/>
      <c r="QOM143" s="323"/>
      <c r="QON143" s="323"/>
      <c r="QOO143" s="323"/>
      <c r="QOP143" s="323"/>
      <c r="QOQ143" s="323"/>
      <c r="QOR143" s="323"/>
      <c r="QOS143" s="323"/>
      <c r="QOT143" s="323"/>
      <c r="QOU143" s="323"/>
      <c r="QOV143" s="323"/>
      <c r="QOW143" s="323"/>
      <c r="QOX143" s="323"/>
      <c r="QOY143" s="323"/>
      <c r="QOZ143" s="323"/>
      <c r="QPA143" s="323"/>
      <c r="QPB143" s="323"/>
      <c r="QPC143" s="323"/>
      <c r="QPD143" s="323"/>
      <c r="QPE143" s="323"/>
      <c r="QPF143" s="323"/>
      <c r="QPG143" s="323"/>
      <c r="QPH143" s="323"/>
      <c r="QPI143" s="323"/>
      <c r="QPJ143" s="323"/>
      <c r="QPK143" s="323"/>
      <c r="QPL143" s="323"/>
      <c r="QPM143" s="323"/>
      <c r="QPN143" s="323"/>
      <c r="QPO143" s="323"/>
      <c r="QPP143" s="323"/>
      <c r="QPQ143" s="323"/>
      <c r="QPR143" s="323"/>
      <c r="QPS143" s="323"/>
      <c r="QPT143" s="323"/>
      <c r="QPU143" s="323"/>
      <c r="QPV143" s="323"/>
      <c r="QPW143" s="323"/>
      <c r="QPX143" s="323"/>
      <c r="QPY143" s="323"/>
      <c r="QPZ143" s="323"/>
      <c r="QQA143" s="323"/>
      <c r="QQB143" s="323"/>
      <c r="QQC143" s="323"/>
      <c r="QQD143" s="323"/>
      <c r="QQE143" s="323"/>
      <c r="QQF143" s="323"/>
      <c r="QQG143" s="323"/>
      <c r="QQH143" s="323"/>
      <c r="QQI143" s="323"/>
      <c r="QQJ143" s="323"/>
      <c r="QQK143" s="323"/>
      <c r="QQL143" s="323"/>
      <c r="QQM143" s="323"/>
      <c r="QQN143" s="323"/>
      <c r="QQO143" s="323"/>
      <c r="QQP143" s="323"/>
      <c r="QQQ143" s="323"/>
      <c r="QQR143" s="323"/>
      <c r="QQS143" s="323"/>
      <c r="QQT143" s="323"/>
      <c r="QQU143" s="323"/>
      <c r="QQV143" s="323"/>
      <c r="QQW143" s="323"/>
      <c r="QQX143" s="323"/>
      <c r="QQY143" s="323"/>
      <c r="QQZ143" s="323"/>
      <c r="QRA143" s="323"/>
      <c r="QRB143" s="323"/>
      <c r="QRC143" s="323"/>
      <c r="QRD143" s="323"/>
      <c r="QRE143" s="323"/>
      <c r="QRF143" s="323"/>
      <c r="QRG143" s="323"/>
      <c r="QRH143" s="323"/>
      <c r="QRI143" s="323"/>
      <c r="QRJ143" s="323"/>
      <c r="QRK143" s="323"/>
      <c r="QRL143" s="323"/>
      <c r="QRM143" s="323"/>
      <c r="QRN143" s="323"/>
      <c r="QRO143" s="323"/>
      <c r="QRP143" s="323"/>
      <c r="QRQ143" s="323"/>
      <c r="QRR143" s="323"/>
      <c r="QRS143" s="323"/>
      <c r="QRT143" s="323"/>
      <c r="QRU143" s="323"/>
      <c r="QRV143" s="323"/>
      <c r="QRW143" s="323"/>
      <c r="QRX143" s="323"/>
      <c r="QRY143" s="323"/>
      <c r="QRZ143" s="323"/>
      <c r="QSA143" s="323"/>
      <c r="QSB143" s="323"/>
      <c r="QSC143" s="323"/>
      <c r="QSD143" s="323"/>
      <c r="QSE143" s="323"/>
      <c r="QSF143" s="323"/>
      <c r="QSG143" s="323"/>
      <c r="QSH143" s="323"/>
      <c r="QSI143" s="323"/>
      <c r="QSJ143" s="323"/>
      <c r="QSK143" s="323"/>
      <c r="QSL143" s="323"/>
      <c r="QSM143" s="323"/>
      <c r="QSN143" s="323"/>
      <c r="QSO143" s="323"/>
      <c r="QSP143" s="323"/>
      <c r="QSQ143" s="323"/>
      <c r="QSR143" s="323"/>
      <c r="QSS143" s="323"/>
      <c r="QST143" s="323"/>
      <c r="QSU143" s="323"/>
      <c r="QSV143" s="323"/>
      <c r="QSW143" s="323"/>
      <c r="QSX143" s="323"/>
      <c r="QSY143" s="323"/>
      <c r="QSZ143" s="323"/>
      <c r="QTA143" s="323"/>
      <c r="QTB143" s="323"/>
      <c r="QTC143" s="323"/>
      <c r="QTD143" s="323"/>
      <c r="QTE143" s="323"/>
      <c r="QTF143" s="323"/>
      <c r="QTG143" s="323"/>
      <c r="QTH143" s="323"/>
      <c r="QTI143" s="323"/>
      <c r="QTJ143" s="323"/>
      <c r="QTK143" s="323"/>
      <c r="QTL143" s="323"/>
      <c r="QTM143" s="323"/>
      <c r="QTN143" s="323"/>
      <c r="QTO143" s="323"/>
      <c r="QTP143" s="323"/>
      <c r="QTQ143" s="323"/>
      <c r="QTR143" s="323"/>
      <c r="QTS143" s="323"/>
      <c r="QTT143" s="323"/>
      <c r="QTU143" s="323"/>
      <c r="QTV143" s="323"/>
      <c r="QTW143" s="323"/>
      <c r="QTX143" s="323"/>
      <c r="QTY143" s="323"/>
      <c r="QTZ143" s="323"/>
      <c r="QUA143" s="323"/>
      <c r="QUB143" s="323"/>
      <c r="QUC143" s="323"/>
      <c r="QUD143" s="323"/>
      <c r="QUE143" s="323"/>
      <c r="QUF143" s="323"/>
      <c r="QUG143" s="323"/>
      <c r="QUH143" s="323"/>
      <c r="QUI143" s="323"/>
      <c r="QUJ143" s="323"/>
      <c r="QUK143" s="323"/>
      <c r="QUL143" s="323"/>
      <c r="QUM143" s="323"/>
      <c r="QUN143" s="323"/>
      <c r="QUO143" s="323"/>
      <c r="QUP143" s="323"/>
      <c r="QUQ143" s="323"/>
      <c r="QUR143" s="323"/>
      <c r="QUS143" s="323"/>
      <c r="QUT143" s="323"/>
      <c r="QUU143" s="323"/>
      <c r="QUV143" s="323"/>
      <c r="QUW143" s="323"/>
      <c r="QUX143" s="323"/>
      <c r="QUY143" s="323"/>
      <c r="QUZ143" s="323"/>
      <c r="QVA143" s="323"/>
      <c r="QVB143" s="323"/>
      <c r="QVC143" s="323"/>
      <c r="QVD143" s="323"/>
      <c r="QVE143" s="323"/>
      <c r="QVF143" s="323"/>
      <c r="QVG143" s="323"/>
      <c r="QVH143" s="323"/>
      <c r="QVI143" s="323"/>
      <c r="QVJ143" s="323"/>
      <c r="QVK143" s="323"/>
      <c r="QVL143" s="323"/>
      <c r="QVM143" s="323"/>
      <c r="QVN143" s="323"/>
      <c r="QVO143" s="323"/>
      <c r="QVP143" s="323"/>
      <c r="QVQ143" s="323"/>
      <c r="QVR143" s="323"/>
      <c r="QVS143" s="323"/>
      <c r="QVT143" s="323"/>
      <c r="QVU143" s="323"/>
      <c r="QVV143" s="323"/>
      <c r="QVW143" s="323"/>
      <c r="QVX143" s="323"/>
      <c r="QVY143" s="323"/>
      <c r="QVZ143" s="323"/>
      <c r="QWA143" s="323"/>
      <c r="QWB143" s="323"/>
      <c r="QWC143" s="323"/>
      <c r="QWD143" s="323"/>
      <c r="QWE143" s="323"/>
      <c r="QWF143" s="323"/>
      <c r="QWG143" s="323"/>
      <c r="QWH143" s="323"/>
      <c r="QWI143" s="323"/>
      <c r="QWJ143" s="323"/>
      <c r="QWK143" s="323"/>
      <c r="QWL143" s="323"/>
      <c r="QWM143" s="323"/>
      <c r="QWN143" s="323"/>
      <c r="QWO143" s="323"/>
      <c r="QWP143" s="323"/>
      <c r="QWQ143" s="323"/>
      <c r="QWR143" s="323"/>
      <c r="QWS143" s="323"/>
      <c r="QWT143" s="323"/>
      <c r="QWU143" s="323"/>
      <c r="QWV143" s="323"/>
      <c r="QWW143" s="323"/>
      <c r="QWX143" s="323"/>
      <c r="QWY143" s="323"/>
      <c r="QWZ143" s="323"/>
      <c r="QXA143" s="323"/>
      <c r="QXB143" s="323"/>
      <c r="QXC143" s="323"/>
      <c r="QXD143" s="323"/>
      <c r="QXE143" s="323"/>
      <c r="QXF143" s="323"/>
      <c r="QXG143" s="323"/>
      <c r="QXH143" s="323"/>
      <c r="QXI143" s="323"/>
      <c r="QXJ143" s="323"/>
      <c r="QXK143" s="323"/>
      <c r="QXL143" s="323"/>
      <c r="QXM143" s="323"/>
      <c r="QXN143" s="323"/>
      <c r="QXO143" s="323"/>
      <c r="QXP143" s="323"/>
      <c r="QXQ143" s="323"/>
      <c r="QXR143" s="323"/>
      <c r="QXS143" s="323"/>
      <c r="QXT143" s="323"/>
      <c r="QXU143" s="323"/>
      <c r="QXV143" s="323"/>
      <c r="QXW143" s="323"/>
      <c r="QXX143" s="323"/>
      <c r="QXY143" s="323"/>
      <c r="QXZ143" s="323"/>
      <c r="QYA143" s="323"/>
      <c r="QYB143" s="323"/>
      <c r="QYC143" s="323"/>
      <c r="QYD143" s="323"/>
      <c r="QYE143" s="323"/>
      <c r="QYF143" s="323"/>
      <c r="QYG143" s="323"/>
      <c r="QYH143" s="323"/>
      <c r="QYI143" s="323"/>
      <c r="QYJ143" s="323"/>
      <c r="QYK143" s="323"/>
      <c r="QYL143" s="323"/>
      <c r="QYM143" s="323"/>
      <c r="QYN143" s="323"/>
      <c r="QYO143" s="323"/>
      <c r="QYP143" s="323"/>
      <c r="QYQ143" s="323"/>
      <c r="QYR143" s="323"/>
      <c r="QYS143" s="323"/>
      <c r="QYT143" s="323"/>
      <c r="QYU143" s="323"/>
      <c r="QYV143" s="323"/>
      <c r="QYW143" s="323"/>
      <c r="QYX143" s="323"/>
      <c r="QYY143" s="323"/>
      <c r="QYZ143" s="323"/>
      <c r="QZA143" s="323"/>
      <c r="QZB143" s="323"/>
      <c r="QZC143" s="323"/>
      <c r="QZD143" s="323"/>
      <c r="QZE143" s="323"/>
      <c r="QZF143" s="323"/>
      <c r="QZG143" s="323"/>
      <c r="QZH143" s="323"/>
      <c r="QZI143" s="323"/>
      <c r="QZJ143" s="323"/>
      <c r="QZK143" s="323"/>
      <c r="QZL143" s="323"/>
      <c r="QZM143" s="323"/>
      <c r="QZN143" s="323"/>
      <c r="QZO143" s="323"/>
      <c r="QZP143" s="323"/>
      <c r="QZQ143" s="323"/>
      <c r="QZR143" s="323"/>
      <c r="QZS143" s="323"/>
      <c r="QZT143" s="323"/>
      <c r="QZU143" s="323"/>
      <c r="QZV143" s="323"/>
      <c r="QZW143" s="323"/>
      <c r="QZX143" s="323"/>
      <c r="QZY143" s="323"/>
      <c r="QZZ143" s="323"/>
      <c r="RAA143" s="323"/>
      <c r="RAB143" s="323"/>
      <c r="RAC143" s="323"/>
      <c r="RAD143" s="323"/>
      <c r="RAE143" s="323"/>
      <c r="RAF143" s="323"/>
      <c r="RAG143" s="323"/>
      <c r="RAH143" s="323"/>
      <c r="RAI143" s="323"/>
      <c r="RAJ143" s="323"/>
      <c r="RAK143" s="323"/>
      <c r="RAL143" s="323"/>
      <c r="RAM143" s="323"/>
      <c r="RAN143" s="323"/>
      <c r="RAO143" s="323"/>
      <c r="RAP143" s="323"/>
      <c r="RAQ143" s="323"/>
      <c r="RAR143" s="323"/>
      <c r="RAS143" s="323"/>
      <c r="RAT143" s="323"/>
      <c r="RAU143" s="323"/>
      <c r="RAV143" s="323"/>
      <c r="RAW143" s="323"/>
      <c r="RAX143" s="323"/>
      <c r="RAY143" s="323"/>
      <c r="RAZ143" s="323"/>
      <c r="RBA143" s="323"/>
      <c r="RBB143" s="323"/>
      <c r="RBC143" s="323"/>
      <c r="RBD143" s="323"/>
      <c r="RBE143" s="323"/>
      <c r="RBF143" s="323"/>
      <c r="RBG143" s="323"/>
      <c r="RBH143" s="323"/>
      <c r="RBI143" s="323"/>
      <c r="RBJ143" s="323"/>
      <c r="RBK143" s="323"/>
      <c r="RBL143" s="323"/>
      <c r="RBM143" s="323"/>
      <c r="RBN143" s="323"/>
      <c r="RBO143" s="323"/>
      <c r="RBP143" s="323"/>
      <c r="RBQ143" s="323"/>
      <c r="RBR143" s="323"/>
      <c r="RBS143" s="323"/>
      <c r="RBT143" s="323"/>
      <c r="RBU143" s="323"/>
      <c r="RBV143" s="323"/>
      <c r="RBW143" s="323"/>
      <c r="RBX143" s="323"/>
      <c r="RBY143" s="323"/>
      <c r="RBZ143" s="323"/>
      <c r="RCA143" s="323"/>
      <c r="RCB143" s="323"/>
      <c r="RCC143" s="323"/>
      <c r="RCD143" s="323"/>
      <c r="RCE143" s="323"/>
      <c r="RCF143" s="323"/>
      <c r="RCG143" s="323"/>
      <c r="RCH143" s="323"/>
      <c r="RCI143" s="323"/>
      <c r="RCJ143" s="323"/>
      <c r="RCK143" s="323"/>
      <c r="RCL143" s="323"/>
      <c r="RCM143" s="323"/>
      <c r="RCN143" s="323"/>
      <c r="RCO143" s="323"/>
      <c r="RCP143" s="323"/>
      <c r="RCQ143" s="323"/>
      <c r="RCR143" s="323"/>
      <c r="RCS143" s="323"/>
      <c r="RCT143" s="323"/>
      <c r="RCU143" s="323"/>
      <c r="RCV143" s="323"/>
      <c r="RCW143" s="323"/>
      <c r="RCX143" s="323"/>
      <c r="RCY143" s="323"/>
      <c r="RCZ143" s="323"/>
      <c r="RDA143" s="323"/>
      <c r="RDB143" s="323"/>
      <c r="RDC143" s="323"/>
      <c r="RDD143" s="323"/>
      <c r="RDE143" s="323"/>
      <c r="RDF143" s="323"/>
      <c r="RDG143" s="323"/>
      <c r="RDH143" s="323"/>
      <c r="RDI143" s="323"/>
      <c r="RDJ143" s="323"/>
      <c r="RDK143" s="323"/>
      <c r="RDL143" s="323"/>
      <c r="RDM143" s="323"/>
      <c r="RDN143" s="323"/>
      <c r="RDO143" s="323"/>
      <c r="RDP143" s="323"/>
      <c r="RDQ143" s="323"/>
      <c r="RDR143" s="323"/>
      <c r="RDS143" s="323"/>
      <c r="RDT143" s="323"/>
      <c r="RDU143" s="323"/>
      <c r="RDV143" s="323"/>
      <c r="RDW143" s="323"/>
      <c r="RDX143" s="323"/>
      <c r="RDY143" s="323"/>
      <c r="RDZ143" s="323"/>
      <c r="REA143" s="323"/>
      <c r="REB143" s="323"/>
      <c r="REC143" s="323"/>
      <c r="RED143" s="323"/>
      <c r="REE143" s="323"/>
      <c r="REF143" s="323"/>
      <c r="REG143" s="323"/>
      <c r="REH143" s="323"/>
      <c r="REI143" s="323"/>
      <c r="REJ143" s="323"/>
      <c r="REK143" s="323"/>
      <c r="REL143" s="323"/>
      <c r="REM143" s="323"/>
      <c r="REN143" s="323"/>
      <c r="REO143" s="323"/>
      <c r="REP143" s="323"/>
      <c r="REQ143" s="323"/>
      <c r="RER143" s="323"/>
      <c r="RES143" s="323"/>
      <c r="RET143" s="323"/>
      <c r="REU143" s="323"/>
      <c r="REV143" s="323"/>
      <c r="REW143" s="323"/>
      <c r="REX143" s="323"/>
      <c r="REY143" s="323"/>
      <c r="REZ143" s="323"/>
      <c r="RFA143" s="323"/>
      <c r="RFB143" s="323"/>
      <c r="RFC143" s="323"/>
      <c r="RFD143" s="323"/>
      <c r="RFE143" s="323"/>
      <c r="RFF143" s="323"/>
      <c r="RFG143" s="323"/>
      <c r="RFH143" s="323"/>
      <c r="RFI143" s="323"/>
      <c r="RFJ143" s="323"/>
      <c r="RFK143" s="323"/>
      <c r="RFL143" s="323"/>
      <c r="RFM143" s="323"/>
      <c r="RFN143" s="323"/>
      <c r="RFO143" s="323"/>
      <c r="RFP143" s="323"/>
      <c r="RFQ143" s="323"/>
      <c r="RFR143" s="323"/>
      <c r="RFS143" s="323"/>
      <c r="RFT143" s="323"/>
      <c r="RFU143" s="323"/>
      <c r="RFV143" s="323"/>
      <c r="RFW143" s="323"/>
      <c r="RFX143" s="323"/>
      <c r="RFY143" s="323"/>
      <c r="RFZ143" s="323"/>
      <c r="RGA143" s="323"/>
      <c r="RGB143" s="323"/>
      <c r="RGC143" s="323"/>
      <c r="RGD143" s="323"/>
      <c r="RGE143" s="323"/>
      <c r="RGF143" s="323"/>
      <c r="RGG143" s="323"/>
      <c r="RGH143" s="323"/>
      <c r="RGI143" s="323"/>
      <c r="RGJ143" s="323"/>
      <c r="RGK143" s="323"/>
      <c r="RGL143" s="323"/>
      <c r="RGM143" s="323"/>
      <c r="RGN143" s="323"/>
      <c r="RGO143" s="323"/>
      <c r="RGP143" s="323"/>
      <c r="RGQ143" s="323"/>
      <c r="RGR143" s="323"/>
      <c r="RGS143" s="323"/>
      <c r="RGT143" s="323"/>
      <c r="RGU143" s="323"/>
      <c r="RGV143" s="323"/>
      <c r="RGW143" s="323"/>
      <c r="RGX143" s="323"/>
      <c r="RGY143" s="323"/>
      <c r="RGZ143" s="323"/>
      <c r="RHA143" s="323"/>
      <c r="RHB143" s="323"/>
      <c r="RHC143" s="323"/>
      <c r="RHD143" s="323"/>
      <c r="RHE143" s="323"/>
      <c r="RHF143" s="323"/>
      <c r="RHG143" s="323"/>
      <c r="RHH143" s="323"/>
      <c r="RHI143" s="323"/>
      <c r="RHJ143" s="323"/>
      <c r="RHK143" s="323"/>
      <c r="RHL143" s="323"/>
      <c r="RHM143" s="323"/>
      <c r="RHN143" s="323"/>
      <c r="RHO143" s="323"/>
      <c r="RHP143" s="323"/>
      <c r="RHQ143" s="323"/>
      <c r="RHR143" s="323"/>
      <c r="RHS143" s="323"/>
      <c r="RHT143" s="323"/>
      <c r="RHU143" s="323"/>
      <c r="RHV143" s="323"/>
      <c r="RHW143" s="323"/>
      <c r="RHX143" s="323"/>
      <c r="RHY143" s="323"/>
      <c r="RHZ143" s="323"/>
      <c r="RIA143" s="323"/>
      <c r="RIB143" s="323"/>
      <c r="RIC143" s="323"/>
      <c r="RID143" s="323"/>
      <c r="RIE143" s="323"/>
      <c r="RIF143" s="323"/>
      <c r="RIG143" s="323"/>
      <c r="RIH143" s="323"/>
      <c r="RII143" s="323"/>
      <c r="RIJ143" s="323"/>
      <c r="RIK143" s="323"/>
      <c r="RIL143" s="323"/>
      <c r="RIM143" s="323"/>
      <c r="RIN143" s="323"/>
      <c r="RIO143" s="323"/>
      <c r="RIP143" s="323"/>
      <c r="RIQ143" s="323"/>
      <c r="RIR143" s="323"/>
      <c r="RIS143" s="323"/>
      <c r="RIT143" s="323"/>
      <c r="RIU143" s="323"/>
      <c r="RIV143" s="323"/>
      <c r="RIW143" s="323"/>
      <c r="RIX143" s="323"/>
      <c r="RIY143" s="323"/>
      <c r="RIZ143" s="323"/>
      <c r="RJA143" s="323"/>
      <c r="RJB143" s="323"/>
      <c r="RJC143" s="323"/>
      <c r="RJD143" s="323"/>
      <c r="RJE143" s="323"/>
      <c r="RJF143" s="323"/>
      <c r="RJG143" s="323"/>
      <c r="RJH143" s="323"/>
      <c r="RJI143" s="323"/>
      <c r="RJJ143" s="323"/>
      <c r="RJK143" s="323"/>
      <c r="RJL143" s="323"/>
      <c r="RJM143" s="323"/>
      <c r="RJN143" s="323"/>
      <c r="RJO143" s="323"/>
      <c r="RJP143" s="323"/>
      <c r="RJQ143" s="323"/>
      <c r="RJR143" s="323"/>
      <c r="RJS143" s="323"/>
      <c r="RJT143" s="323"/>
      <c r="RJU143" s="323"/>
      <c r="RJV143" s="323"/>
      <c r="RJW143" s="323"/>
      <c r="RJX143" s="323"/>
      <c r="RJY143" s="323"/>
      <c r="RJZ143" s="323"/>
      <c r="RKA143" s="323"/>
      <c r="RKB143" s="323"/>
      <c r="RKC143" s="323"/>
      <c r="RKD143" s="323"/>
      <c r="RKE143" s="323"/>
      <c r="RKF143" s="323"/>
      <c r="RKG143" s="323"/>
      <c r="RKH143" s="323"/>
      <c r="RKI143" s="323"/>
      <c r="RKJ143" s="323"/>
      <c r="RKK143" s="323"/>
      <c r="RKL143" s="323"/>
      <c r="RKM143" s="323"/>
      <c r="RKN143" s="323"/>
      <c r="RKO143" s="323"/>
      <c r="RKP143" s="323"/>
      <c r="RKQ143" s="323"/>
      <c r="RKR143" s="323"/>
      <c r="RKS143" s="323"/>
      <c r="RKT143" s="323"/>
      <c r="RKU143" s="323"/>
      <c r="RKV143" s="323"/>
      <c r="RKW143" s="323"/>
      <c r="RKX143" s="323"/>
      <c r="RKY143" s="323"/>
      <c r="RKZ143" s="323"/>
      <c r="RLA143" s="323"/>
      <c r="RLB143" s="323"/>
      <c r="RLC143" s="323"/>
      <c r="RLD143" s="323"/>
      <c r="RLE143" s="323"/>
      <c r="RLF143" s="323"/>
      <c r="RLG143" s="323"/>
      <c r="RLH143" s="323"/>
      <c r="RLI143" s="323"/>
      <c r="RLJ143" s="323"/>
      <c r="RLK143" s="323"/>
      <c r="RLL143" s="323"/>
      <c r="RLM143" s="323"/>
      <c r="RLN143" s="323"/>
      <c r="RLO143" s="323"/>
      <c r="RLP143" s="323"/>
      <c r="RLQ143" s="323"/>
      <c r="RLR143" s="323"/>
      <c r="RLS143" s="323"/>
      <c r="RLT143" s="323"/>
      <c r="RLU143" s="323"/>
      <c r="RLV143" s="323"/>
      <c r="RLW143" s="323"/>
      <c r="RLX143" s="323"/>
      <c r="RLY143" s="323"/>
      <c r="RLZ143" s="323"/>
      <c r="RMA143" s="323"/>
      <c r="RMB143" s="323"/>
      <c r="RMC143" s="323"/>
      <c r="RMD143" s="323"/>
      <c r="RME143" s="323"/>
      <c r="RMF143" s="323"/>
      <c r="RMG143" s="323"/>
      <c r="RMH143" s="323"/>
      <c r="RMI143" s="323"/>
      <c r="RMJ143" s="323"/>
      <c r="RMK143" s="323"/>
      <c r="RML143" s="323"/>
      <c r="RMM143" s="323"/>
      <c r="RMN143" s="323"/>
      <c r="RMO143" s="323"/>
      <c r="RMP143" s="323"/>
      <c r="RMQ143" s="323"/>
      <c r="RMR143" s="323"/>
      <c r="RMS143" s="323"/>
      <c r="RMT143" s="323"/>
      <c r="RMU143" s="323"/>
      <c r="RMV143" s="323"/>
      <c r="RMW143" s="323"/>
      <c r="RMX143" s="323"/>
      <c r="RMY143" s="323"/>
      <c r="RMZ143" s="323"/>
      <c r="RNA143" s="323"/>
      <c r="RNB143" s="323"/>
      <c r="RNC143" s="323"/>
      <c r="RND143" s="323"/>
      <c r="RNE143" s="323"/>
      <c r="RNF143" s="323"/>
      <c r="RNG143" s="323"/>
      <c r="RNH143" s="323"/>
      <c r="RNI143" s="323"/>
      <c r="RNJ143" s="323"/>
      <c r="RNK143" s="323"/>
      <c r="RNL143" s="323"/>
      <c r="RNM143" s="323"/>
      <c r="RNN143" s="323"/>
      <c r="RNO143" s="323"/>
      <c r="RNP143" s="323"/>
      <c r="RNQ143" s="323"/>
      <c r="RNR143" s="323"/>
      <c r="RNS143" s="323"/>
      <c r="RNT143" s="323"/>
      <c r="RNU143" s="323"/>
      <c r="RNV143" s="323"/>
      <c r="RNW143" s="323"/>
      <c r="RNX143" s="323"/>
      <c r="RNY143" s="323"/>
      <c r="RNZ143" s="323"/>
      <c r="ROA143" s="323"/>
      <c r="ROB143" s="323"/>
      <c r="ROC143" s="323"/>
      <c r="ROD143" s="323"/>
      <c r="ROE143" s="323"/>
      <c r="ROF143" s="323"/>
      <c r="ROG143" s="323"/>
      <c r="ROH143" s="323"/>
      <c r="ROI143" s="323"/>
      <c r="ROJ143" s="323"/>
      <c r="ROK143" s="323"/>
      <c r="ROL143" s="323"/>
      <c r="ROM143" s="323"/>
      <c r="RON143" s="323"/>
      <c r="ROO143" s="323"/>
      <c r="ROP143" s="323"/>
      <c r="ROQ143" s="323"/>
      <c r="ROR143" s="323"/>
      <c r="ROS143" s="323"/>
      <c r="ROT143" s="323"/>
      <c r="ROU143" s="323"/>
      <c r="ROV143" s="323"/>
      <c r="ROW143" s="323"/>
      <c r="ROX143" s="323"/>
      <c r="ROY143" s="323"/>
      <c r="ROZ143" s="323"/>
      <c r="RPA143" s="323"/>
      <c r="RPB143" s="323"/>
      <c r="RPC143" s="323"/>
      <c r="RPD143" s="323"/>
      <c r="RPE143" s="323"/>
      <c r="RPF143" s="323"/>
      <c r="RPG143" s="323"/>
      <c r="RPH143" s="323"/>
      <c r="RPI143" s="323"/>
      <c r="RPJ143" s="323"/>
      <c r="RPK143" s="323"/>
      <c r="RPL143" s="323"/>
      <c r="RPM143" s="323"/>
      <c r="RPN143" s="323"/>
      <c r="RPO143" s="323"/>
      <c r="RPP143" s="323"/>
      <c r="RPQ143" s="323"/>
      <c r="RPR143" s="323"/>
      <c r="RPS143" s="323"/>
      <c r="RPT143" s="323"/>
      <c r="RPU143" s="323"/>
      <c r="RPV143" s="323"/>
      <c r="RPW143" s="323"/>
      <c r="RPX143" s="323"/>
      <c r="RPY143" s="323"/>
      <c r="RPZ143" s="323"/>
      <c r="RQA143" s="323"/>
      <c r="RQB143" s="323"/>
      <c r="RQC143" s="323"/>
      <c r="RQD143" s="323"/>
      <c r="RQE143" s="323"/>
      <c r="RQF143" s="323"/>
      <c r="RQG143" s="323"/>
      <c r="RQH143" s="323"/>
      <c r="RQI143" s="323"/>
      <c r="RQJ143" s="323"/>
      <c r="RQK143" s="323"/>
      <c r="RQL143" s="323"/>
      <c r="RQM143" s="323"/>
      <c r="RQN143" s="323"/>
      <c r="RQO143" s="323"/>
      <c r="RQP143" s="323"/>
      <c r="RQQ143" s="323"/>
      <c r="RQR143" s="323"/>
      <c r="RQS143" s="323"/>
      <c r="RQT143" s="323"/>
      <c r="RQU143" s="323"/>
      <c r="RQV143" s="323"/>
      <c r="RQW143" s="323"/>
      <c r="RQX143" s="323"/>
      <c r="RQY143" s="323"/>
      <c r="RQZ143" s="323"/>
      <c r="RRA143" s="323"/>
      <c r="RRB143" s="323"/>
      <c r="RRC143" s="323"/>
      <c r="RRD143" s="323"/>
      <c r="RRE143" s="323"/>
      <c r="RRF143" s="323"/>
      <c r="RRG143" s="323"/>
      <c r="RRH143" s="323"/>
      <c r="RRI143" s="323"/>
      <c r="RRJ143" s="323"/>
      <c r="RRK143" s="323"/>
      <c r="RRL143" s="323"/>
      <c r="RRM143" s="323"/>
      <c r="RRN143" s="323"/>
      <c r="RRO143" s="323"/>
      <c r="RRP143" s="323"/>
      <c r="RRQ143" s="323"/>
      <c r="RRR143" s="323"/>
      <c r="RRS143" s="323"/>
      <c r="RRT143" s="323"/>
      <c r="RRU143" s="323"/>
      <c r="RRV143" s="323"/>
      <c r="RRW143" s="323"/>
      <c r="RRX143" s="323"/>
      <c r="RRY143" s="323"/>
      <c r="RRZ143" s="323"/>
      <c r="RSA143" s="323"/>
      <c r="RSB143" s="323"/>
      <c r="RSC143" s="323"/>
      <c r="RSD143" s="323"/>
      <c r="RSE143" s="323"/>
      <c r="RSF143" s="323"/>
      <c r="RSG143" s="323"/>
      <c r="RSH143" s="323"/>
      <c r="RSI143" s="323"/>
      <c r="RSJ143" s="323"/>
      <c r="RSK143" s="323"/>
      <c r="RSL143" s="323"/>
      <c r="RSM143" s="323"/>
      <c r="RSN143" s="323"/>
      <c r="RSO143" s="323"/>
      <c r="RSP143" s="323"/>
      <c r="RSQ143" s="323"/>
      <c r="RSR143" s="323"/>
      <c r="RSS143" s="323"/>
      <c r="RST143" s="323"/>
      <c r="RSU143" s="323"/>
      <c r="RSV143" s="323"/>
      <c r="RSW143" s="323"/>
      <c r="RSX143" s="323"/>
      <c r="RSY143" s="323"/>
      <c r="RSZ143" s="323"/>
      <c r="RTA143" s="323"/>
      <c r="RTB143" s="323"/>
      <c r="RTC143" s="323"/>
      <c r="RTD143" s="323"/>
      <c r="RTE143" s="323"/>
      <c r="RTF143" s="323"/>
      <c r="RTG143" s="323"/>
      <c r="RTH143" s="323"/>
      <c r="RTI143" s="323"/>
      <c r="RTJ143" s="323"/>
      <c r="RTK143" s="323"/>
      <c r="RTL143" s="323"/>
      <c r="RTM143" s="323"/>
      <c r="RTN143" s="323"/>
      <c r="RTO143" s="323"/>
      <c r="RTP143" s="323"/>
      <c r="RTQ143" s="323"/>
      <c r="RTR143" s="323"/>
      <c r="RTS143" s="323"/>
      <c r="RTT143" s="323"/>
      <c r="RTU143" s="323"/>
      <c r="RTV143" s="323"/>
      <c r="RTW143" s="323"/>
      <c r="RTX143" s="323"/>
      <c r="RTY143" s="323"/>
      <c r="RTZ143" s="323"/>
      <c r="RUA143" s="323"/>
      <c r="RUB143" s="323"/>
      <c r="RUC143" s="323"/>
      <c r="RUD143" s="323"/>
      <c r="RUE143" s="323"/>
      <c r="RUF143" s="323"/>
      <c r="RUG143" s="323"/>
      <c r="RUH143" s="323"/>
      <c r="RUI143" s="323"/>
      <c r="RUJ143" s="323"/>
      <c r="RUK143" s="323"/>
      <c r="RUL143" s="323"/>
      <c r="RUM143" s="323"/>
      <c r="RUN143" s="323"/>
      <c r="RUO143" s="323"/>
      <c r="RUP143" s="323"/>
      <c r="RUQ143" s="323"/>
      <c r="RUR143" s="323"/>
      <c r="RUS143" s="323"/>
      <c r="RUT143" s="323"/>
      <c r="RUU143" s="323"/>
      <c r="RUV143" s="323"/>
      <c r="RUW143" s="323"/>
      <c r="RUX143" s="323"/>
      <c r="RUY143" s="323"/>
      <c r="RUZ143" s="323"/>
      <c r="RVA143" s="323"/>
      <c r="RVB143" s="323"/>
      <c r="RVC143" s="323"/>
      <c r="RVD143" s="323"/>
      <c r="RVE143" s="323"/>
      <c r="RVF143" s="323"/>
      <c r="RVG143" s="323"/>
      <c r="RVH143" s="323"/>
      <c r="RVI143" s="323"/>
      <c r="RVJ143" s="323"/>
      <c r="RVK143" s="323"/>
      <c r="RVL143" s="323"/>
      <c r="RVM143" s="323"/>
      <c r="RVN143" s="323"/>
      <c r="RVO143" s="323"/>
      <c r="RVP143" s="323"/>
      <c r="RVQ143" s="323"/>
      <c r="RVR143" s="323"/>
      <c r="RVS143" s="323"/>
      <c r="RVT143" s="323"/>
      <c r="RVU143" s="323"/>
      <c r="RVV143" s="323"/>
      <c r="RVW143" s="323"/>
      <c r="RVX143" s="323"/>
      <c r="RVY143" s="323"/>
      <c r="RVZ143" s="323"/>
      <c r="RWA143" s="323"/>
      <c r="RWB143" s="323"/>
      <c r="RWC143" s="323"/>
      <c r="RWD143" s="323"/>
      <c r="RWE143" s="323"/>
      <c r="RWF143" s="323"/>
      <c r="RWG143" s="323"/>
      <c r="RWH143" s="323"/>
      <c r="RWI143" s="323"/>
      <c r="RWJ143" s="323"/>
      <c r="RWK143" s="323"/>
      <c r="RWL143" s="323"/>
      <c r="RWM143" s="323"/>
      <c r="RWN143" s="323"/>
      <c r="RWO143" s="323"/>
      <c r="RWP143" s="323"/>
      <c r="RWQ143" s="323"/>
      <c r="RWR143" s="323"/>
      <c r="RWS143" s="323"/>
      <c r="RWT143" s="323"/>
      <c r="RWU143" s="323"/>
      <c r="RWV143" s="323"/>
      <c r="RWW143" s="323"/>
      <c r="RWX143" s="323"/>
      <c r="RWY143" s="323"/>
      <c r="RWZ143" s="323"/>
      <c r="RXA143" s="323"/>
      <c r="RXB143" s="323"/>
      <c r="RXC143" s="323"/>
      <c r="RXD143" s="323"/>
      <c r="RXE143" s="323"/>
      <c r="RXF143" s="323"/>
      <c r="RXG143" s="323"/>
      <c r="RXH143" s="323"/>
      <c r="RXI143" s="323"/>
      <c r="RXJ143" s="323"/>
      <c r="RXK143" s="323"/>
      <c r="RXL143" s="323"/>
      <c r="RXM143" s="323"/>
      <c r="RXN143" s="323"/>
      <c r="RXO143" s="323"/>
      <c r="RXP143" s="323"/>
      <c r="RXQ143" s="323"/>
      <c r="RXR143" s="323"/>
      <c r="RXS143" s="323"/>
      <c r="RXT143" s="323"/>
      <c r="RXU143" s="323"/>
      <c r="RXV143" s="323"/>
      <c r="RXW143" s="323"/>
      <c r="RXX143" s="323"/>
      <c r="RXY143" s="323"/>
      <c r="RXZ143" s="323"/>
      <c r="RYA143" s="323"/>
      <c r="RYB143" s="323"/>
      <c r="RYC143" s="323"/>
      <c r="RYD143" s="323"/>
      <c r="RYE143" s="323"/>
      <c r="RYF143" s="323"/>
      <c r="RYG143" s="323"/>
      <c r="RYH143" s="323"/>
      <c r="RYI143" s="323"/>
      <c r="RYJ143" s="323"/>
      <c r="RYK143" s="323"/>
      <c r="RYL143" s="323"/>
      <c r="RYM143" s="323"/>
      <c r="RYN143" s="323"/>
      <c r="RYO143" s="323"/>
      <c r="RYP143" s="323"/>
      <c r="RYQ143" s="323"/>
      <c r="RYR143" s="323"/>
      <c r="RYS143" s="323"/>
      <c r="RYT143" s="323"/>
      <c r="RYU143" s="323"/>
      <c r="RYV143" s="323"/>
      <c r="RYW143" s="323"/>
      <c r="RYX143" s="323"/>
      <c r="RYY143" s="323"/>
      <c r="RYZ143" s="323"/>
      <c r="RZA143" s="323"/>
      <c r="RZB143" s="323"/>
      <c r="RZC143" s="323"/>
      <c r="RZD143" s="323"/>
      <c r="RZE143" s="323"/>
      <c r="RZF143" s="323"/>
      <c r="RZG143" s="323"/>
      <c r="RZH143" s="323"/>
      <c r="RZI143" s="323"/>
      <c r="RZJ143" s="323"/>
      <c r="RZK143" s="323"/>
      <c r="RZL143" s="323"/>
      <c r="RZM143" s="323"/>
      <c r="RZN143" s="323"/>
      <c r="RZO143" s="323"/>
      <c r="RZP143" s="323"/>
      <c r="RZQ143" s="323"/>
      <c r="RZR143" s="323"/>
      <c r="RZS143" s="323"/>
      <c r="RZT143" s="323"/>
      <c r="RZU143" s="323"/>
      <c r="RZV143" s="323"/>
      <c r="RZW143" s="323"/>
      <c r="RZX143" s="323"/>
      <c r="RZY143" s="323"/>
      <c r="RZZ143" s="323"/>
      <c r="SAA143" s="323"/>
      <c r="SAB143" s="323"/>
      <c r="SAC143" s="323"/>
      <c r="SAD143" s="323"/>
      <c r="SAE143" s="323"/>
      <c r="SAF143" s="323"/>
      <c r="SAG143" s="323"/>
      <c r="SAH143" s="323"/>
      <c r="SAI143" s="323"/>
      <c r="SAJ143" s="323"/>
      <c r="SAK143" s="323"/>
      <c r="SAL143" s="323"/>
      <c r="SAM143" s="323"/>
      <c r="SAN143" s="323"/>
      <c r="SAO143" s="323"/>
      <c r="SAP143" s="323"/>
      <c r="SAQ143" s="323"/>
      <c r="SAR143" s="323"/>
      <c r="SAS143" s="323"/>
      <c r="SAT143" s="323"/>
      <c r="SAU143" s="323"/>
      <c r="SAV143" s="323"/>
      <c r="SAW143" s="323"/>
      <c r="SAX143" s="323"/>
      <c r="SAY143" s="323"/>
      <c r="SAZ143" s="323"/>
      <c r="SBA143" s="323"/>
      <c r="SBB143" s="323"/>
      <c r="SBC143" s="323"/>
      <c r="SBD143" s="323"/>
      <c r="SBE143" s="323"/>
      <c r="SBF143" s="323"/>
      <c r="SBG143" s="323"/>
      <c r="SBH143" s="323"/>
      <c r="SBI143" s="323"/>
      <c r="SBJ143" s="323"/>
      <c r="SBK143" s="323"/>
      <c r="SBL143" s="323"/>
      <c r="SBM143" s="323"/>
      <c r="SBN143" s="323"/>
      <c r="SBO143" s="323"/>
      <c r="SBP143" s="323"/>
      <c r="SBQ143" s="323"/>
      <c r="SBR143" s="323"/>
      <c r="SBS143" s="323"/>
      <c r="SBT143" s="323"/>
      <c r="SBU143" s="323"/>
      <c r="SBV143" s="323"/>
      <c r="SBW143" s="323"/>
      <c r="SBX143" s="323"/>
      <c r="SBY143" s="323"/>
      <c r="SBZ143" s="323"/>
      <c r="SCA143" s="323"/>
      <c r="SCB143" s="323"/>
      <c r="SCC143" s="323"/>
      <c r="SCD143" s="323"/>
      <c r="SCE143" s="323"/>
      <c r="SCF143" s="323"/>
      <c r="SCG143" s="323"/>
      <c r="SCH143" s="323"/>
      <c r="SCI143" s="323"/>
      <c r="SCJ143" s="323"/>
      <c r="SCK143" s="323"/>
      <c r="SCL143" s="323"/>
      <c r="SCM143" s="323"/>
      <c r="SCN143" s="323"/>
      <c r="SCO143" s="323"/>
      <c r="SCP143" s="323"/>
      <c r="SCQ143" s="323"/>
      <c r="SCR143" s="323"/>
      <c r="SCS143" s="323"/>
      <c r="SCT143" s="323"/>
      <c r="SCU143" s="323"/>
      <c r="SCV143" s="323"/>
      <c r="SCW143" s="323"/>
      <c r="SCX143" s="323"/>
      <c r="SCY143" s="323"/>
      <c r="SCZ143" s="323"/>
      <c r="SDA143" s="323"/>
      <c r="SDB143" s="323"/>
      <c r="SDC143" s="323"/>
      <c r="SDD143" s="323"/>
      <c r="SDE143" s="323"/>
      <c r="SDF143" s="323"/>
      <c r="SDG143" s="323"/>
      <c r="SDH143" s="323"/>
      <c r="SDI143" s="323"/>
      <c r="SDJ143" s="323"/>
      <c r="SDK143" s="323"/>
      <c r="SDL143" s="323"/>
      <c r="SDM143" s="323"/>
      <c r="SDN143" s="323"/>
      <c r="SDO143" s="323"/>
      <c r="SDP143" s="323"/>
      <c r="SDQ143" s="323"/>
      <c r="SDR143" s="323"/>
      <c r="SDS143" s="323"/>
      <c r="SDT143" s="323"/>
      <c r="SDU143" s="323"/>
      <c r="SDV143" s="323"/>
      <c r="SDW143" s="323"/>
      <c r="SDX143" s="323"/>
      <c r="SDY143" s="323"/>
      <c r="SDZ143" s="323"/>
      <c r="SEA143" s="323"/>
      <c r="SEB143" s="323"/>
      <c r="SEC143" s="323"/>
      <c r="SED143" s="323"/>
      <c r="SEE143" s="323"/>
      <c r="SEF143" s="323"/>
      <c r="SEG143" s="323"/>
      <c r="SEH143" s="323"/>
      <c r="SEI143" s="323"/>
      <c r="SEJ143" s="323"/>
      <c r="SEK143" s="323"/>
      <c r="SEL143" s="323"/>
      <c r="SEM143" s="323"/>
      <c r="SEN143" s="323"/>
      <c r="SEO143" s="323"/>
      <c r="SEP143" s="323"/>
      <c r="SEQ143" s="323"/>
      <c r="SER143" s="323"/>
      <c r="SES143" s="323"/>
      <c r="SET143" s="323"/>
      <c r="SEU143" s="323"/>
      <c r="SEV143" s="323"/>
      <c r="SEW143" s="323"/>
      <c r="SEX143" s="323"/>
      <c r="SEY143" s="323"/>
      <c r="SEZ143" s="323"/>
      <c r="SFA143" s="323"/>
      <c r="SFB143" s="323"/>
      <c r="SFC143" s="323"/>
      <c r="SFD143" s="323"/>
      <c r="SFE143" s="323"/>
      <c r="SFF143" s="323"/>
      <c r="SFG143" s="323"/>
      <c r="SFH143" s="323"/>
      <c r="SFI143" s="323"/>
      <c r="SFJ143" s="323"/>
      <c r="SFK143" s="323"/>
      <c r="SFL143" s="323"/>
      <c r="SFM143" s="323"/>
      <c r="SFN143" s="323"/>
      <c r="SFO143" s="323"/>
      <c r="SFP143" s="323"/>
      <c r="SFQ143" s="323"/>
      <c r="SFR143" s="323"/>
      <c r="SFS143" s="323"/>
      <c r="SFT143" s="323"/>
      <c r="SFU143" s="323"/>
      <c r="SFV143" s="323"/>
      <c r="SFW143" s="323"/>
      <c r="SFX143" s="323"/>
      <c r="SFY143" s="323"/>
      <c r="SFZ143" s="323"/>
      <c r="SGA143" s="323"/>
      <c r="SGB143" s="323"/>
      <c r="SGC143" s="323"/>
      <c r="SGD143" s="323"/>
      <c r="SGE143" s="323"/>
      <c r="SGF143" s="323"/>
      <c r="SGG143" s="323"/>
      <c r="SGH143" s="323"/>
      <c r="SGI143" s="323"/>
      <c r="SGJ143" s="323"/>
      <c r="SGK143" s="323"/>
      <c r="SGL143" s="323"/>
      <c r="SGM143" s="323"/>
      <c r="SGN143" s="323"/>
      <c r="SGO143" s="323"/>
      <c r="SGP143" s="323"/>
      <c r="SGQ143" s="323"/>
      <c r="SGR143" s="323"/>
      <c r="SGS143" s="323"/>
      <c r="SGT143" s="323"/>
      <c r="SGU143" s="323"/>
      <c r="SGV143" s="323"/>
      <c r="SGW143" s="323"/>
      <c r="SGX143" s="323"/>
      <c r="SGY143" s="323"/>
      <c r="SGZ143" s="323"/>
      <c r="SHA143" s="323"/>
      <c r="SHB143" s="323"/>
      <c r="SHC143" s="323"/>
      <c r="SHD143" s="323"/>
      <c r="SHE143" s="323"/>
      <c r="SHF143" s="323"/>
      <c r="SHG143" s="323"/>
      <c r="SHH143" s="323"/>
      <c r="SHI143" s="323"/>
      <c r="SHJ143" s="323"/>
      <c r="SHK143" s="323"/>
      <c r="SHL143" s="323"/>
      <c r="SHM143" s="323"/>
      <c r="SHN143" s="323"/>
      <c r="SHO143" s="323"/>
      <c r="SHP143" s="323"/>
      <c r="SHQ143" s="323"/>
      <c r="SHR143" s="323"/>
      <c r="SHS143" s="323"/>
      <c r="SHT143" s="323"/>
      <c r="SHU143" s="323"/>
      <c r="SHV143" s="323"/>
      <c r="SHW143" s="323"/>
      <c r="SHX143" s="323"/>
      <c r="SHY143" s="323"/>
      <c r="SHZ143" s="323"/>
      <c r="SIA143" s="323"/>
      <c r="SIB143" s="323"/>
      <c r="SIC143" s="323"/>
      <c r="SID143" s="323"/>
      <c r="SIE143" s="323"/>
      <c r="SIF143" s="323"/>
      <c r="SIG143" s="323"/>
      <c r="SIH143" s="323"/>
      <c r="SII143" s="323"/>
      <c r="SIJ143" s="323"/>
      <c r="SIK143" s="323"/>
      <c r="SIL143" s="323"/>
      <c r="SIM143" s="323"/>
      <c r="SIN143" s="323"/>
      <c r="SIO143" s="323"/>
      <c r="SIP143" s="323"/>
      <c r="SIQ143" s="323"/>
      <c r="SIR143" s="323"/>
      <c r="SIS143" s="323"/>
      <c r="SIT143" s="323"/>
      <c r="SIU143" s="323"/>
      <c r="SIV143" s="323"/>
      <c r="SIW143" s="323"/>
      <c r="SIX143" s="323"/>
      <c r="SIY143" s="323"/>
      <c r="SIZ143" s="323"/>
      <c r="SJA143" s="323"/>
      <c r="SJB143" s="323"/>
      <c r="SJC143" s="323"/>
      <c r="SJD143" s="323"/>
      <c r="SJE143" s="323"/>
      <c r="SJF143" s="323"/>
      <c r="SJG143" s="323"/>
      <c r="SJH143" s="323"/>
      <c r="SJI143" s="323"/>
      <c r="SJJ143" s="323"/>
      <c r="SJK143" s="323"/>
      <c r="SJL143" s="323"/>
      <c r="SJM143" s="323"/>
      <c r="SJN143" s="323"/>
      <c r="SJO143" s="323"/>
      <c r="SJP143" s="323"/>
      <c r="SJQ143" s="323"/>
      <c r="SJR143" s="323"/>
      <c r="SJS143" s="323"/>
      <c r="SJT143" s="323"/>
      <c r="SJU143" s="323"/>
      <c r="SJV143" s="323"/>
      <c r="SJW143" s="323"/>
      <c r="SJX143" s="323"/>
      <c r="SJY143" s="323"/>
      <c r="SJZ143" s="323"/>
      <c r="SKA143" s="323"/>
      <c r="SKB143" s="323"/>
      <c r="SKC143" s="323"/>
      <c r="SKD143" s="323"/>
      <c r="SKE143" s="323"/>
      <c r="SKF143" s="323"/>
      <c r="SKG143" s="323"/>
      <c r="SKH143" s="323"/>
      <c r="SKI143" s="323"/>
      <c r="SKJ143" s="323"/>
      <c r="SKK143" s="323"/>
      <c r="SKL143" s="323"/>
      <c r="SKM143" s="323"/>
      <c r="SKN143" s="323"/>
      <c r="SKO143" s="323"/>
      <c r="SKP143" s="323"/>
      <c r="SKQ143" s="323"/>
      <c r="SKR143" s="323"/>
      <c r="SKS143" s="323"/>
      <c r="SKT143" s="323"/>
      <c r="SKU143" s="323"/>
      <c r="SKV143" s="323"/>
      <c r="SKW143" s="323"/>
      <c r="SKX143" s="323"/>
      <c r="SKY143" s="323"/>
      <c r="SKZ143" s="323"/>
      <c r="SLA143" s="323"/>
      <c r="SLB143" s="323"/>
      <c r="SLC143" s="323"/>
      <c r="SLD143" s="323"/>
      <c r="SLE143" s="323"/>
      <c r="SLF143" s="323"/>
      <c r="SLG143" s="323"/>
      <c r="SLH143" s="323"/>
      <c r="SLI143" s="323"/>
      <c r="SLJ143" s="323"/>
      <c r="SLK143" s="323"/>
      <c r="SLL143" s="323"/>
      <c r="SLM143" s="323"/>
      <c r="SLN143" s="323"/>
      <c r="SLO143" s="323"/>
      <c r="SLP143" s="323"/>
      <c r="SLQ143" s="323"/>
      <c r="SLR143" s="323"/>
      <c r="SLS143" s="323"/>
      <c r="SLT143" s="323"/>
      <c r="SLU143" s="323"/>
      <c r="SLV143" s="323"/>
      <c r="SLW143" s="323"/>
      <c r="SLX143" s="323"/>
      <c r="SLY143" s="323"/>
      <c r="SLZ143" s="323"/>
      <c r="SMA143" s="323"/>
      <c r="SMB143" s="323"/>
      <c r="SMC143" s="323"/>
      <c r="SMD143" s="323"/>
      <c r="SME143" s="323"/>
      <c r="SMF143" s="323"/>
      <c r="SMG143" s="323"/>
      <c r="SMH143" s="323"/>
      <c r="SMI143" s="323"/>
      <c r="SMJ143" s="323"/>
      <c r="SMK143" s="323"/>
      <c r="SML143" s="323"/>
      <c r="SMM143" s="323"/>
      <c r="SMN143" s="323"/>
      <c r="SMO143" s="323"/>
      <c r="SMP143" s="323"/>
      <c r="SMQ143" s="323"/>
      <c r="SMR143" s="323"/>
      <c r="SMS143" s="323"/>
      <c r="SMT143" s="323"/>
      <c r="SMU143" s="323"/>
      <c r="SMV143" s="323"/>
      <c r="SMW143" s="323"/>
      <c r="SMX143" s="323"/>
      <c r="SMY143" s="323"/>
      <c r="SMZ143" s="323"/>
      <c r="SNA143" s="323"/>
      <c r="SNB143" s="323"/>
      <c r="SNC143" s="323"/>
      <c r="SND143" s="323"/>
      <c r="SNE143" s="323"/>
      <c r="SNF143" s="323"/>
      <c r="SNG143" s="323"/>
      <c r="SNH143" s="323"/>
      <c r="SNI143" s="323"/>
      <c r="SNJ143" s="323"/>
      <c r="SNK143" s="323"/>
      <c r="SNL143" s="323"/>
      <c r="SNM143" s="323"/>
      <c r="SNN143" s="323"/>
      <c r="SNO143" s="323"/>
      <c r="SNP143" s="323"/>
      <c r="SNQ143" s="323"/>
      <c r="SNR143" s="323"/>
      <c r="SNS143" s="323"/>
      <c r="SNT143" s="323"/>
      <c r="SNU143" s="323"/>
      <c r="SNV143" s="323"/>
      <c r="SNW143" s="323"/>
      <c r="SNX143" s="323"/>
      <c r="SNY143" s="323"/>
      <c r="SNZ143" s="323"/>
      <c r="SOA143" s="323"/>
      <c r="SOB143" s="323"/>
      <c r="SOC143" s="323"/>
      <c r="SOD143" s="323"/>
      <c r="SOE143" s="323"/>
      <c r="SOF143" s="323"/>
      <c r="SOG143" s="323"/>
      <c r="SOH143" s="323"/>
      <c r="SOI143" s="323"/>
      <c r="SOJ143" s="323"/>
      <c r="SOK143" s="323"/>
      <c r="SOL143" s="323"/>
      <c r="SOM143" s="323"/>
      <c r="SON143" s="323"/>
      <c r="SOO143" s="323"/>
      <c r="SOP143" s="323"/>
      <c r="SOQ143" s="323"/>
      <c r="SOR143" s="323"/>
      <c r="SOS143" s="323"/>
      <c r="SOT143" s="323"/>
      <c r="SOU143" s="323"/>
      <c r="SOV143" s="323"/>
      <c r="SOW143" s="323"/>
      <c r="SOX143" s="323"/>
      <c r="SOY143" s="323"/>
      <c r="SOZ143" s="323"/>
      <c r="SPA143" s="323"/>
      <c r="SPB143" s="323"/>
      <c r="SPC143" s="323"/>
      <c r="SPD143" s="323"/>
      <c r="SPE143" s="323"/>
      <c r="SPF143" s="323"/>
      <c r="SPG143" s="323"/>
      <c r="SPH143" s="323"/>
      <c r="SPI143" s="323"/>
      <c r="SPJ143" s="323"/>
      <c r="SPK143" s="323"/>
      <c r="SPL143" s="323"/>
      <c r="SPM143" s="323"/>
      <c r="SPN143" s="323"/>
      <c r="SPO143" s="323"/>
      <c r="SPP143" s="323"/>
      <c r="SPQ143" s="323"/>
      <c r="SPR143" s="323"/>
      <c r="SPS143" s="323"/>
      <c r="SPT143" s="323"/>
      <c r="SPU143" s="323"/>
      <c r="SPV143" s="323"/>
      <c r="SPW143" s="323"/>
      <c r="SPX143" s="323"/>
      <c r="SPY143" s="323"/>
      <c r="SPZ143" s="323"/>
      <c r="SQA143" s="323"/>
      <c r="SQB143" s="323"/>
      <c r="SQC143" s="323"/>
      <c r="SQD143" s="323"/>
      <c r="SQE143" s="323"/>
      <c r="SQF143" s="323"/>
      <c r="SQG143" s="323"/>
      <c r="SQH143" s="323"/>
      <c r="SQI143" s="323"/>
      <c r="SQJ143" s="323"/>
      <c r="SQK143" s="323"/>
      <c r="SQL143" s="323"/>
      <c r="SQM143" s="323"/>
      <c r="SQN143" s="323"/>
      <c r="SQO143" s="323"/>
      <c r="SQP143" s="323"/>
      <c r="SQQ143" s="323"/>
      <c r="SQR143" s="323"/>
      <c r="SQS143" s="323"/>
      <c r="SQT143" s="323"/>
      <c r="SQU143" s="323"/>
      <c r="SQV143" s="323"/>
      <c r="SQW143" s="323"/>
      <c r="SQX143" s="323"/>
      <c r="SQY143" s="323"/>
      <c r="SQZ143" s="323"/>
      <c r="SRA143" s="323"/>
      <c r="SRB143" s="323"/>
      <c r="SRC143" s="323"/>
      <c r="SRD143" s="323"/>
      <c r="SRE143" s="323"/>
      <c r="SRF143" s="323"/>
      <c r="SRG143" s="323"/>
      <c r="SRH143" s="323"/>
      <c r="SRI143" s="323"/>
      <c r="SRJ143" s="323"/>
      <c r="SRK143" s="323"/>
      <c r="SRL143" s="323"/>
      <c r="SRM143" s="323"/>
      <c r="SRN143" s="323"/>
      <c r="SRO143" s="323"/>
      <c r="SRP143" s="323"/>
      <c r="SRQ143" s="323"/>
      <c r="SRR143" s="323"/>
      <c r="SRS143" s="323"/>
      <c r="SRT143" s="323"/>
      <c r="SRU143" s="323"/>
      <c r="SRV143" s="323"/>
      <c r="SRW143" s="323"/>
      <c r="SRX143" s="323"/>
      <c r="SRY143" s="323"/>
      <c r="SRZ143" s="323"/>
      <c r="SSA143" s="323"/>
      <c r="SSB143" s="323"/>
      <c r="SSC143" s="323"/>
      <c r="SSD143" s="323"/>
      <c r="SSE143" s="323"/>
      <c r="SSF143" s="323"/>
      <c r="SSG143" s="323"/>
      <c r="SSH143" s="323"/>
      <c r="SSI143" s="323"/>
      <c r="SSJ143" s="323"/>
      <c r="SSK143" s="323"/>
      <c r="SSL143" s="323"/>
      <c r="SSM143" s="323"/>
      <c r="SSN143" s="323"/>
      <c r="SSO143" s="323"/>
      <c r="SSP143" s="323"/>
      <c r="SSQ143" s="323"/>
      <c r="SSR143" s="323"/>
      <c r="SSS143" s="323"/>
      <c r="SST143" s="323"/>
      <c r="SSU143" s="323"/>
      <c r="SSV143" s="323"/>
      <c r="SSW143" s="323"/>
      <c r="SSX143" s="323"/>
      <c r="SSY143" s="323"/>
      <c r="SSZ143" s="323"/>
      <c r="STA143" s="323"/>
      <c r="STB143" s="323"/>
      <c r="STC143" s="323"/>
      <c r="STD143" s="323"/>
      <c r="STE143" s="323"/>
      <c r="STF143" s="323"/>
      <c r="STG143" s="323"/>
      <c r="STH143" s="323"/>
      <c r="STI143" s="323"/>
      <c r="STJ143" s="323"/>
      <c r="STK143" s="323"/>
      <c r="STL143" s="323"/>
      <c r="STM143" s="323"/>
      <c r="STN143" s="323"/>
      <c r="STO143" s="323"/>
      <c r="STP143" s="323"/>
      <c r="STQ143" s="323"/>
      <c r="STR143" s="323"/>
      <c r="STS143" s="323"/>
      <c r="STT143" s="323"/>
      <c r="STU143" s="323"/>
      <c r="STV143" s="323"/>
      <c r="STW143" s="323"/>
      <c r="STX143" s="323"/>
      <c r="STY143" s="323"/>
      <c r="STZ143" s="323"/>
      <c r="SUA143" s="323"/>
      <c r="SUB143" s="323"/>
      <c r="SUC143" s="323"/>
      <c r="SUD143" s="323"/>
      <c r="SUE143" s="323"/>
      <c r="SUF143" s="323"/>
      <c r="SUG143" s="323"/>
      <c r="SUH143" s="323"/>
      <c r="SUI143" s="323"/>
      <c r="SUJ143" s="323"/>
      <c r="SUK143" s="323"/>
      <c r="SUL143" s="323"/>
      <c r="SUM143" s="323"/>
      <c r="SUN143" s="323"/>
      <c r="SUO143" s="323"/>
      <c r="SUP143" s="323"/>
      <c r="SUQ143" s="323"/>
      <c r="SUR143" s="323"/>
      <c r="SUS143" s="323"/>
      <c r="SUT143" s="323"/>
      <c r="SUU143" s="323"/>
      <c r="SUV143" s="323"/>
      <c r="SUW143" s="323"/>
      <c r="SUX143" s="323"/>
      <c r="SUY143" s="323"/>
      <c r="SUZ143" s="323"/>
      <c r="SVA143" s="323"/>
      <c r="SVB143" s="323"/>
      <c r="SVC143" s="323"/>
      <c r="SVD143" s="323"/>
      <c r="SVE143" s="323"/>
      <c r="SVF143" s="323"/>
      <c r="SVG143" s="323"/>
      <c r="SVH143" s="323"/>
      <c r="SVI143" s="323"/>
      <c r="SVJ143" s="323"/>
      <c r="SVK143" s="323"/>
      <c r="SVL143" s="323"/>
      <c r="SVM143" s="323"/>
      <c r="SVN143" s="323"/>
      <c r="SVO143" s="323"/>
      <c r="SVP143" s="323"/>
      <c r="SVQ143" s="323"/>
      <c r="SVR143" s="323"/>
      <c r="SVS143" s="323"/>
      <c r="SVT143" s="323"/>
      <c r="SVU143" s="323"/>
      <c r="SVV143" s="323"/>
      <c r="SVW143" s="323"/>
      <c r="SVX143" s="323"/>
      <c r="SVY143" s="323"/>
      <c r="SVZ143" s="323"/>
      <c r="SWA143" s="323"/>
      <c r="SWB143" s="323"/>
      <c r="SWC143" s="323"/>
      <c r="SWD143" s="323"/>
      <c r="SWE143" s="323"/>
      <c r="SWF143" s="323"/>
      <c r="SWG143" s="323"/>
      <c r="SWH143" s="323"/>
      <c r="SWI143" s="323"/>
      <c r="SWJ143" s="323"/>
      <c r="SWK143" s="323"/>
      <c r="SWL143" s="323"/>
      <c r="SWM143" s="323"/>
      <c r="SWN143" s="323"/>
      <c r="SWO143" s="323"/>
      <c r="SWP143" s="323"/>
      <c r="SWQ143" s="323"/>
      <c r="SWR143" s="323"/>
      <c r="SWS143" s="323"/>
      <c r="SWT143" s="323"/>
      <c r="SWU143" s="323"/>
      <c r="SWV143" s="323"/>
      <c r="SWW143" s="323"/>
      <c r="SWX143" s="323"/>
      <c r="SWY143" s="323"/>
      <c r="SWZ143" s="323"/>
      <c r="SXA143" s="323"/>
      <c r="SXB143" s="323"/>
      <c r="SXC143" s="323"/>
      <c r="SXD143" s="323"/>
      <c r="SXE143" s="323"/>
      <c r="SXF143" s="323"/>
      <c r="SXG143" s="323"/>
      <c r="SXH143" s="323"/>
      <c r="SXI143" s="323"/>
      <c r="SXJ143" s="323"/>
      <c r="SXK143" s="323"/>
      <c r="SXL143" s="323"/>
      <c r="SXM143" s="323"/>
      <c r="SXN143" s="323"/>
      <c r="SXO143" s="323"/>
      <c r="SXP143" s="323"/>
      <c r="SXQ143" s="323"/>
      <c r="SXR143" s="323"/>
      <c r="SXS143" s="323"/>
      <c r="SXT143" s="323"/>
      <c r="SXU143" s="323"/>
      <c r="SXV143" s="323"/>
      <c r="SXW143" s="323"/>
      <c r="SXX143" s="323"/>
      <c r="SXY143" s="323"/>
      <c r="SXZ143" s="323"/>
      <c r="SYA143" s="323"/>
      <c r="SYB143" s="323"/>
      <c r="SYC143" s="323"/>
      <c r="SYD143" s="323"/>
      <c r="SYE143" s="323"/>
      <c r="SYF143" s="323"/>
      <c r="SYG143" s="323"/>
      <c r="SYH143" s="323"/>
      <c r="SYI143" s="323"/>
      <c r="SYJ143" s="323"/>
      <c r="SYK143" s="323"/>
      <c r="SYL143" s="323"/>
      <c r="SYM143" s="323"/>
      <c r="SYN143" s="323"/>
      <c r="SYO143" s="323"/>
      <c r="SYP143" s="323"/>
      <c r="SYQ143" s="323"/>
      <c r="SYR143" s="323"/>
      <c r="SYS143" s="323"/>
      <c r="SYT143" s="323"/>
      <c r="SYU143" s="323"/>
      <c r="SYV143" s="323"/>
      <c r="SYW143" s="323"/>
      <c r="SYX143" s="323"/>
      <c r="SYY143" s="323"/>
      <c r="SYZ143" s="323"/>
      <c r="SZA143" s="323"/>
      <c r="SZB143" s="323"/>
      <c r="SZC143" s="323"/>
      <c r="SZD143" s="323"/>
      <c r="SZE143" s="323"/>
      <c r="SZF143" s="323"/>
      <c r="SZG143" s="323"/>
      <c r="SZH143" s="323"/>
      <c r="SZI143" s="323"/>
      <c r="SZJ143" s="323"/>
      <c r="SZK143" s="323"/>
      <c r="SZL143" s="323"/>
      <c r="SZM143" s="323"/>
      <c r="SZN143" s="323"/>
      <c r="SZO143" s="323"/>
      <c r="SZP143" s="323"/>
      <c r="SZQ143" s="323"/>
      <c r="SZR143" s="323"/>
      <c r="SZS143" s="323"/>
      <c r="SZT143" s="323"/>
      <c r="SZU143" s="323"/>
      <c r="SZV143" s="323"/>
      <c r="SZW143" s="323"/>
      <c r="SZX143" s="323"/>
      <c r="SZY143" s="323"/>
      <c r="SZZ143" s="323"/>
      <c r="TAA143" s="323"/>
      <c r="TAB143" s="323"/>
      <c r="TAC143" s="323"/>
      <c r="TAD143" s="323"/>
      <c r="TAE143" s="323"/>
      <c r="TAF143" s="323"/>
      <c r="TAG143" s="323"/>
      <c r="TAH143" s="323"/>
      <c r="TAI143" s="323"/>
      <c r="TAJ143" s="323"/>
      <c r="TAK143" s="323"/>
      <c r="TAL143" s="323"/>
      <c r="TAM143" s="323"/>
      <c r="TAN143" s="323"/>
      <c r="TAO143" s="323"/>
      <c r="TAP143" s="323"/>
      <c r="TAQ143" s="323"/>
      <c r="TAR143" s="323"/>
      <c r="TAS143" s="323"/>
      <c r="TAT143" s="323"/>
      <c r="TAU143" s="323"/>
      <c r="TAV143" s="323"/>
      <c r="TAW143" s="323"/>
      <c r="TAX143" s="323"/>
      <c r="TAY143" s="323"/>
      <c r="TAZ143" s="323"/>
      <c r="TBA143" s="323"/>
      <c r="TBB143" s="323"/>
      <c r="TBC143" s="323"/>
      <c r="TBD143" s="323"/>
      <c r="TBE143" s="323"/>
      <c r="TBF143" s="323"/>
      <c r="TBG143" s="323"/>
      <c r="TBH143" s="323"/>
      <c r="TBI143" s="323"/>
      <c r="TBJ143" s="323"/>
      <c r="TBK143" s="323"/>
      <c r="TBL143" s="323"/>
      <c r="TBM143" s="323"/>
      <c r="TBN143" s="323"/>
      <c r="TBO143" s="323"/>
      <c r="TBP143" s="323"/>
      <c r="TBQ143" s="323"/>
      <c r="TBR143" s="323"/>
      <c r="TBS143" s="323"/>
      <c r="TBT143" s="323"/>
      <c r="TBU143" s="323"/>
      <c r="TBV143" s="323"/>
      <c r="TBW143" s="323"/>
      <c r="TBX143" s="323"/>
      <c r="TBY143" s="323"/>
      <c r="TBZ143" s="323"/>
      <c r="TCA143" s="323"/>
      <c r="TCB143" s="323"/>
      <c r="TCC143" s="323"/>
      <c r="TCD143" s="323"/>
      <c r="TCE143" s="323"/>
      <c r="TCF143" s="323"/>
      <c r="TCG143" s="323"/>
      <c r="TCH143" s="323"/>
      <c r="TCI143" s="323"/>
      <c r="TCJ143" s="323"/>
      <c r="TCK143" s="323"/>
      <c r="TCL143" s="323"/>
      <c r="TCM143" s="323"/>
      <c r="TCN143" s="323"/>
      <c r="TCO143" s="323"/>
      <c r="TCP143" s="323"/>
      <c r="TCQ143" s="323"/>
      <c r="TCR143" s="323"/>
      <c r="TCS143" s="323"/>
      <c r="TCT143" s="323"/>
      <c r="TCU143" s="323"/>
      <c r="TCV143" s="323"/>
      <c r="TCW143" s="323"/>
      <c r="TCX143" s="323"/>
      <c r="TCY143" s="323"/>
      <c r="TCZ143" s="323"/>
      <c r="TDA143" s="323"/>
      <c r="TDB143" s="323"/>
      <c r="TDC143" s="323"/>
      <c r="TDD143" s="323"/>
      <c r="TDE143" s="323"/>
      <c r="TDF143" s="323"/>
      <c r="TDG143" s="323"/>
      <c r="TDH143" s="323"/>
      <c r="TDI143" s="323"/>
      <c r="TDJ143" s="323"/>
      <c r="TDK143" s="323"/>
      <c r="TDL143" s="323"/>
      <c r="TDM143" s="323"/>
      <c r="TDN143" s="323"/>
      <c r="TDO143" s="323"/>
      <c r="TDP143" s="323"/>
      <c r="TDQ143" s="323"/>
      <c r="TDR143" s="323"/>
      <c r="TDS143" s="323"/>
      <c r="TDT143" s="323"/>
      <c r="TDU143" s="323"/>
      <c r="TDV143" s="323"/>
      <c r="TDW143" s="323"/>
      <c r="TDX143" s="323"/>
      <c r="TDY143" s="323"/>
      <c r="TDZ143" s="323"/>
      <c r="TEA143" s="323"/>
      <c r="TEB143" s="323"/>
      <c r="TEC143" s="323"/>
      <c r="TED143" s="323"/>
      <c r="TEE143" s="323"/>
      <c r="TEF143" s="323"/>
      <c r="TEG143" s="323"/>
      <c r="TEH143" s="323"/>
      <c r="TEI143" s="323"/>
      <c r="TEJ143" s="323"/>
      <c r="TEK143" s="323"/>
      <c r="TEL143" s="323"/>
      <c r="TEM143" s="323"/>
      <c r="TEN143" s="323"/>
      <c r="TEO143" s="323"/>
      <c r="TEP143" s="323"/>
      <c r="TEQ143" s="323"/>
      <c r="TER143" s="323"/>
      <c r="TES143" s="323"/>
      <c r="TET143" s="323"/>
      <c r="TEU143" s="323"/>
      <c r="TEV143" s="323"/>
      <c r="TEW143" s="323"/>
      <c r="TEX143" s="323"/>
      <c r="TEY143" s="323"/>
      <c r="TEZ143" s="323"/>
      <c r="TFA143" s="323"/>
      <c r="TFB143" s="323"/>
      <c r="TFC143" s="323"/>
      <c r="TFD143" s="323"/>
      <c r="TFE143" s="323"/>
      <c r="TFF143" s="323"/>
      <c r="TFG143" s="323"/>
      <c r="TFH143" s="323"/>
      <c r="TFI143" s="323"/>
      <c r="TFJ143" s="323"/>
      <c r="TFK143" s="323"/>
      <c r="TFL143" s="323"/>
      <c r="TFM143" s="323"/>
      <c r="TFN143" s="323"/>
      <c r="TFO143" s="323"/>
      <c r="TFP143" s="323"/>
      <c r="TFQ143" s="323"/>
      <c r="TFR143" s="323"/>
      <c r="TFS143" s="323"/>
      <c r="TFT143" s="323"/>
      <c r="TFU143" s="323"/>
      <c r="TFV143" s="323"/>
      <c r="TFW143" s="323"/>
      <c r="TFX143" s="323"/>
      <c r="TFY143" s="323"/>
      <c r="TFZ143" s="323"/>
      <c r="TGA143" s="323"/>
      <c r="TGB143" s="323"/>
      <c r="TGC143" s="323"/>
      <c r="TGD143" s="323"/>
      <c r="TGE143" s="323"/>
      <c r="TGF143" s="323"/>
      <c r="TGG143" s="323"/>
      <c r="TGH143" s="323"/>
      <c r="TGI143" s="323"/>
      <c r="TGJ143" s="323"/>
      <c r="TGK143" s="323"/>
      <c r="TGL143" s="323"/>
      <c r="TGM143" s="323"/>
      <c r="TGN143" s="323"/>
      <c r="TGO143" s="323"/>
      <c r="TGP143" s="323"/>
      <c r="TGQ143" s="323"/>
      <c r="TGR143" s="323"/>
      <c r="TGS143" s="323"/>
      <c r="TGT143" s="323"/>
      <c r="TGU143" s="323"/>
      <c r="TGV143" s="323"/>
      <c r="TGW143" s="323"/>
      <c r="TGX143" s="323"/>
      <c r="TGY143" s="323"/>
      <c r="TGZ143" s="323"/>
      <c r="THA143" s="323"/>
      <c r="THB143" s="323"/>
      <c r="THC143" s="323"/>
      <c r="THD143" s="323"/>
      <c r="THE143" s="323"/>
      <c r="THF143" s="323"/>
      <c r="THG143" s="323"/>
      <c r="THH143" s="323"/>
      <c r="THI143" s="323"/>
      <c r="THJ143" s="323"/>
      <c r="THK143" s="323"/>
      <c r="THL143" s="323"/>
      <c r="THM143" s="323"/>
      <c r="THN143" s="323"/>
      <c r="THO143" s="323"/>
      <c r="THP143" s="323"/>
      <c r="THQ143" s="323"/>
      <c r="THR143" s="323"/>
      <c r="THS143" s="323"/>
      <c r="THT143" s="323"/>
      <c r="THU143" s="323"/>
      <c r="THV143" s="323"/>
      <c r="THW143" s="323"/>
      <c r="THX143" s="323"/>
      <c r="THY143" s="323"/>
      <c r="THZ143" s="323"/>
      <c r="TIA143" s="323"/>
      <c r="TIB143" s="323"/>
      <c r="TIC143" s="323"/>
      <c r="TID143" s="323"/>
      <c r="TIE143" s="323"/>
      <c r="TIF143" s="323"/>
      <c r="TIG143" s="323"/>
      <c r="TIH143" s="323"/>
      <c r="TII143" s="323"/>
      <c r="TIJ143" s="323"/>
      <c r="TIK143" s="323"/>
      <c r="TIL143" s="323"/>
      <c r="TIM143" s="323"/>
      <c r="TIN143" s="323"/>
      <c r="TIO143" s="323"/>
      <c r="TIP143" s="323"/>
      <c r="TIQ143" s="323"/>
      <c r="TIR143" s="323"/>
      <c r="TIS143" s="323"/>
      <c r="TIT143" s="323"/>
      <c r="TIU143" s="323"/>
      <c r="TIV143" s="323"/>
      <c r="TIW143" s="323"/>
      <c r="TIX143" s="323"/>
      <c r="TIY143" s="323"/>
      <c r="TIZ143" s="323"/>
      <c r="TJA143" s="323"/>
      <c r="TJB143" s="323"/>
      <c r="TJC143" s="323"/>
      <c r="TJD143" s="323"/>
      <c r="TJE143" s="323"/>
      <c r="TJF143" s="323"/>
      <c r="TJG143" s="323"/>
      <c r="TJH143" s="323"/>
      <c r="TJI143" s="323"/>
      <c r="TJJ143" s="323"/>
      <c r="TJK143" s="323"/>
      <c r="TJL143" s="323"/>
      <c r="TJM143" s="323"/>
      <c r="TJN143" s="323"/>
      <c r="TJO143" s="323"/>
      <c r="TJP143" s="323"/>
      <c r="TJQ143" s="323"/>
      <c r="TJR143" s="323"/>
      <c r="TJS143" s="323"/>
      <c r="TJT143" s="323"/>
      <c r="TJU143" s="323"/>
      <c r="TJV143" s="323"/>
      <c r="TJW143" s="323"/>
      <c r="TJX143" s="323"/>
      <c r="TJY143" s="323"/>
      <c r="TJZ143" s="323"/>
      <c r="TKA143" s="323"/>
      <c r="TKB143" s="323"/>
      <c r="TKC143" s="323"/>
      <c r="TKD143" s="323"/>
      <c r="TKE143" s="323"/>
      <c r="TKF143" s="323"/>
      <c r="TKG143" s="323"/>
      <c r="TKH143" s="323"/>
      <c r="TKI143" s="323"/>
      <c r="TKJ143" s="323"/>
      <c r="TKK143" s="323"/>
      <c r="TKL143" s="323"/>
      <c r="TKM143" s="323"/>
      <c r="TKN143" s="323"/>
      <c r="TKO143" s="323"/>
      <c r="TKP143" s="323"/>
      <c r="TKQ143" s="323"/>
      <c r="TKR143" s="323"/>
      <c r="TKS143" s="323"/>
      <c r="TKT143" s="323"/>
      <c r="TKU143" s="323"/>
      <c r="TKV143" s="323"/>
      <c r="TKW143" s="323"/>
      <c r="TKX143" s="323"/>
      <c r="TKY143" s="323"/>
      <c r="TKZ143" s="323"/>
      <c r="TLA143" s="323"/>
      <c r="TLB143" s="323"/>
      <c r="TLC143" s="323"/>
      <c r="TLD143" s="323"/>
      <c r="TLE143" s="323"/>
      <c r="TLF143" s="323"/>
      <c r="TLG143" s="323"/>
      <c r="TLH143" s="323"/>
      <c r="TLI143" s="323"/>
      <c r="TLJ143" s="323"/>
      <c r="TLK143" s="323"/>
      <c r="TLL143" s="323"/>
      <c r="TLM143" s="323"/>
      <c r="TLN143" s="323"/>
      <c r="TLO143" s="323"/>
      <c r="TLP143" s="323"/>
      <c r="TLQ143" s="323"/>
      <c r="TLR143" s="323"/>
      <c r="TLS143" s="323"/>
      <c r="TLT143" s="323"/>
      <c r="TLU143" s="323"/>
      <c r="TLV143" s="323"/>
      <c r="TLW143" s="323"/>
      <c r="TLX143" s="323"/>
      <c r="TLY143" s="323"/>
      <c r="TLZ143" s="323"/>
      <c r="TMA143" s="323"/>
      <c r="TMB143" s="323"/>
      <c r="TMC143" s="323"/>
      <c r="TMD143" s="323"/>
      <c r="TME143" s="323"/>
      <c r="TMF143" s="323"/>
      <c r="TMG143" s="323"/>
      <c r="TMH143" s="323"/>
      <c r="TMI143" s="323"/>
      <c r="TMJ143" s="323"/>
      <c r="TMK143" s="323"/>
      <c r="TML143" s="323"/>
      <c r="TMM143" s="323"/>
      <c r="TMN143" s="323"/>
      <c r="TMO143" s="323"/>
      <c r="TMP143" s="323"/>
      <c r="TMQ143" s="323"/>
      <c r="TMR143" s="323"/>
      <c r="TMS143" s="323"/>
      <c r="TMT143" s="323"/>
      <c r="TMU143" s="323"/>
      <c r="TMV143" s="323"/>
      <c r="TMW143" s="323"/>
      <c r="TMX143" s="323"/>
      <c r="TMY143" s="323"/>
      <c r="TMZ143" s="323"/>
      <c r="TNA143" s="323"/>
      <c r="TNB143" s="323"/>
      <c r="TNC143" s="323"/>
      <c r="TND143" s="323"/>
      <c r="TNE143" s="323"/>
      <c r="TNF143" s="323"/>
      <c r="TNG143" s="323"/>
      <c r="TNH143" s="323"/>
      <c r="TNI143" s="323"/>
      <c r="TNJ143" s="323"/>
      <c r="TNK143" s="323"/>
      <c r="TNL143" s="323"/>
      <c r="TNM143" s="323"/>
      <c r="TNN143" s="323"/>
      <c r="TNO143" s="323"/>
      <c r="TNP143" s="323"/>
      <c r="TNQ143" s="323"/>
      <c r="TNR143" s="323"/>
      <c r="TNS143" s="323"/>
      <c r="TNT143" s="323"/>
      <c r="TNU143" s="323"/>
      <c r="TNV143" s="323"/>
      <c r="TNW143" s="323"/>
      <c r="TNX143" s="323"/>
      <c r="TNY143" s="323"/>
      <c r="TNZ143" s="323"/>
      <c r="TOA143" s="323"/>
      <c r="TOB143" s="323"/>
      <c r="TOC143" s="323"/>
      <c r="TOD143" s="323"/>
      <c r="TOE143" s="323"/>
      <c r="TOF143" s="323"/>
      <c r="TOG143" s="323"/>
      <c r="TOH143" s="323"/>
      <c r="TOI143" s="323"/>
      <c r="TOJ143" s="323"/>
      <c r="TOK143" s="323"/>
      <c r="TOL143" s="323"/>
      <c r="TOM143" s="323"/>
      <c r="TON143" s="323"/>
      <c r="TOO143" s="323"/>
      <c r="TOP143" s="323"/>
      <c r="TOQ143" s="323"/>
      <c r="TOR143" s="323"/>
      <c r="TOS143" s="323"/>
      <c r="TOT143" s="323"/>
      <c r="TOU143" s="323"/>
      <c r="TOV143" s="323"/>
      <c r="TOW143" s="323"/>
      <c r="TOX143" s="323"/>
      <c r="TOY143" s="323"/>
      <c r="TOZ143" s="323"/>
      <c r="TPA143" s="323"/>
      <c r="TPB143" s="323"/>
      <c r="TPC143" s="323"/>
      <c r="TPD143" s="323"/>
      <c r="TPE143" s="323"/>
      <c r="TPF143" s="323"/>
      <c r="TPG143" s="323"/>
      <c r="TPH143" s="323"/>
      <c r="TPI143" s="323"/>
      <c r="TPJ143" s="323"/>
      <c r="TPK143" s="323"/>
      <c r="TPL143" s="323"/>
      <c r="TPM143" s="323"/>
      <c r="TPN143" s="323"/>
      <c r="TPO143" s="323"/>
      <c r="TPP143" s="323"/>
      <c r="TPQ143" s="323"/>
      <c r="TPR143" s="323"/>
      <c r="TPS143" s="323"/>
      <c r="TPT143" s="323"/>
      <c r="TPU143" s="323"/>
      <c r="TPV143" s="323"/>
      <c r="TPW143" s="323"/>
      <c r="TPX143" s="323"/>
      <c r="TPY143" s="323"/>
      <c r="TPZ143" s="323"/>
      <c r="TQA143" s="323"/>
      <c r="TQB143" s="323"/>
      <c r="TQC143" s="323"/>
      <c r="TQD143" s="323"/>
      <c r="TQE143" s="323"/>
      <c r="TQF143" s="323"/>
      <c r="TQG143" s="323"/>
      <c r="TQH143" s="323"/>
      <c r="TQI143" s="323"/>
      <c r="TQJ143" s="323"/>
      <c r="TQK143" s="323"/>
      <c r="TQL143" s="323"/>
      <c r="TQM143" s="323"/>
      <c r="TQN143" s="323"/>
      <c r="TQO143" s="323"/>
      <c r="TQP143" s="323"/>
      <c r="TQQ143" s="323"/>
      <c r="TQR143" s="323"/>
      <c r="TQS143" s="323"/>
      <c r="TQT143" s="323"/>
      <c r="TQU143" s="323"/>
      <c r="TQV143" s="323"/>
      <c r="TQW143" s="323"/>
      <c r="TQX143" s="323"/>
      <c r="TQY143" s="323"/>
      <c r="TQZ143" s="323"/>
      <c r="TRA143" s="323"/>
      <c r="TRB143" s="323"/>
      <c r="TRC143" s="323"/>
      <c r="TRD143" s="323"/>
      <c r="TRE143" s="323"/>
      <c r="TRF143" s="323"/>
      <c r="TRG143" s="323"/>
      <c r="TRH143" s="323"/>
      <c r="TRI143" s="323"/>
      <c r="TRJ143" s="323"/>
      <c r="TRK143" s="323"/>
      <c r="TRL143" s="323"/>
      <c r="TRM143" s="323"/>
      <c r="TRN143" s="323"/>
      <c r="TRO143" s="323"/>
      <c r="TRP143" s="323"/>
      <c r="TRQ143" s="323"/>
      <c r="TRR143" s="323"/>
      <c r="TRS143" s="323"/>
      <c r="TRT143" s="323"/>
      <c r="TRU143" s="323"/>
      <c r="TRV143" s="323"/>
      <c r="TRW143" s="323"/>
      <c r="TRX143" s="323"/>
      <c r="TRY143" s="323"/>
      <c r="TRZ143" s="323"/>
      <c r="TSA143" s="323"/>
      <c r="TSB143" s="323"/>
      <c r="TSC143" s="323"/>
      <c r="TSD143" s="323"/>
      <c r="TSE143" s="323"/>
      <c r="TSF143" s="323"/>
      <c r="TSG143" s="323"/>
      <c r="TSH143" s="323"/>
      <c r="TSI143" s="323"/>
      <c r="TSJ143" s="323"/>
      <c r="TSK143" s="323"/>
      <c r="TSL143" s="323"/>
      <c r="TSM143" s="323"/>
      <c r="TSN143" s="323"/>
      <c r="TSO143" s="323"/>
      <c r="TSP143" s="323"/>
      <c r="TSQ143" s="323"/>
      <c r="TSR143" s="323"/>
      <c r="TSS143" s="323"/>
      <c r="TST143" s="323"/>
      <c r="TSU143" s="323"/>
      <c r="TSV143" s="323"/>
      <c r="TSW143" s="323"/>
      <c r="TSX143" s="323"/>
      <c r="TSY143" s="323"/>
      <c r="TSZ143" s="323"/>
      <c r="TTA143" s="323"/>
      <c r="TTB143" s="323"/>
      <c r="TTC143" s="323"/>
      <c r="TTD143" s="323"/>
      <c r="TTE143" s="323"/>
      <c r="TTF143" s="323"/>
      <c r="TTG143" s="323"/>
      <c r="TTH143" s="323"/>
      <c r="TTI143" s="323"/>
      <c r="TTJ143" s="323"/>
      <c r="TTK143" s="323"/>
      <c r="TTL143" s="323"/>
      <c r="TTM143" s="323"/>
      <c r="TTN143" s="323"/>
      <c r="TTO143" s="323"/>
      <c r="TTP143" s="323"/>
      <c r="TTQ143" s="323"/>
      <c r="TTR143" s="323"/>
      <c r="TTS143" s="323"/>
      <c r="TTT143" s="323"/>
      <c r="TTU143" s="323"/>
      <c r="TTV143" s="323"/>
      <c r="TTW143" s="323"/>
      <c r="TTX143" s="323"/>
      <c r="TTY143" s="323"/>
      <c r="TTZ143" s="323"/>
      <c r="TUA143" s="323"/>
      <c r="TUB143" s="323"/>
      <c r="TUC143" s="323"/>
      <c r="TUD143" s="323"/>
      <c r="TUE143" s="323"/>
      <c r="TUF143" s="323"/>
      <c r="TUG143" s="323"/>
      <c r="TUH143" s="323"/>
      <c r="TUI143" s="323"/>
      <c r="TUJ143" s="323"/>
      <c r="TUK143" s="323"/>
      <c r="TUL143" s="323"/>
      <c r="TUM143" s="323"/>
      <c r="TUN143" s="323"/>
      <c r="TUO143" s="323"/>
      <c r="TUP143" s="323"/>
      <c r="TUQ143" s="323"/>
      <c r="TUR143" s="323"/>
      <c r="TUS143" s="323"/>
      <c r="TUT143" s="323"/>
      <c r="TUU143" s="323"/>
      <c r="TUV143" s="323"/>
      <c r="TUW143" s="323"/>
      <c r="TUX143" s="323"/>
      <c r="TUY143" s="323"/>
      <c r="TUZ143" s="323"/>
      <c r="TVA143" s="323"/>
      <c r="TVB143" s="323"/>
      <c r="TVC143" s="323"/>
      <c r="TVD143" s="323"/>
      <c r="TVE143" s="323"/>
      <c r="TVF143" s="323"/>
      <c r="TVG143" s="323"/>
      <c r="TVH143" s="323"/>
      <c r="TVI143" s="323"/>
      <c r="TVJ143" s="323"/>
      <c r="TVK143" s="323"/>
      <c r="TVL143" s="323"/>
      <c r="TVM143" s="323"/>
      <c r="TVN143" s="323"/>
      <c r="TVO143" s="323"/>
      <c r="TVP143" s="323"/>
      <c r="TVQ143" s="323"/>
      <c r="TVR143" s="323"/>
      <c r="TVS143" s="323"/>
      <c r="TVT143" s="323"/>
      <c r="TVU143" s="323"/>
      <c r="TVV143" s="323"/>
      <c r="TVW143" s="323"/>
      <c r="TVX143" s="323"/>
      <c r="TVY143" s="323"/>
      <c r="TVZ143" s="323"/>
      <c r="TWA143" s="323"/>
      <c r="TWB143" s="323"/>
      <c r="TWC143" s="323"/>
      <c r="TWD143" s="323"/>
      <c r="TWE143" s="323"/>
      <c r="TWF143" s="323"/>
      <c r="TWG143" s="323"/>
      <c r="TWH143" s="323"/>
      <c r="TWI143" s="323"/>
      <c r="TWJ143" s="323"/>
      <c r="TWK143" s="323"/>
      <c r="TWL143" s="323"/>
      <c r="TWM143" s="323"/>
      <c r="TWN143" s="323"/>
      <c r="TWO143" s="323"/>
      <c r="TWP143" s="323"/>
      <c r="TWQ143" s="323"/>
      <c r="TWR143" s="323"/>
      <c r="TWS143" s="323"/>
      <c r="TWT143" s="323"/>
      <c r="TWU143" s="323"/>
      <c r="TWV143" s="323"/>
      <c r="TWW143" s="323"/>
      <c r="TWX143" s="323"/>
      <c r="TWY143" s="323"/>
      <c r="TWZ143" s="323"/>
      <c r="TXA143" s="323"/>
      <c r="TXB143" s="323"/>
      <c r="TXC143" s="323"/>
      <c r="TXD143" s="323"/>
      <c r="TXE143" s="323"/>
      <c r="TXF143" s="323"/>
      <c r="TXG143" s="323"/>
      <c r="TXH143" s="323"/>
      <c r="TXI143" s="323"/>
      <c r="TXJ143" s="323"/>
      <c r="TXK143" s="323"/>
      <c r="TXL143" s="323"/>
      <c r="TXM143" s="323"/>
      <c r="TXN143" s="323"/>
      <c r="TXO143" s="323"/>
      <c r="TXP143" s="323"/>
      <c r="TXQ143" s="323"/>
      <c r="TXR143" s="323"/>
      <c r="TXS143" s="323"/>
      <c r="TXT143" s="323"/>
      <c r="TXU143" s="323"/>
      <c r="TXV143" s="323"/>
      <c r="TXW143" s="323"/>
      <c r="TXX143" s="323"/>
      <c r="TXY143" s="323"/>
      <c r="TXZ143" s="323"/>
      <c r="TYA143" s="323"/>
      <c r="TYB143" s="323"/>
      <c r="TYC143" s="323"/>
      <c r="TYD143" s="323"/>
      <c r="TYE143" s="323"/>
      <c r="TYF143" s="323"/>
      <c r="TYG143" s="323"/>
      <c r="TYH143" s="323"/>
      <c r="TYI143" s="323"/>
      <c r="TYJ143" s="323"/>
      <c r="TYK143" s="323"/>
      <c r="TYL143" s="323"/>
      <c r="TYM143" s="323"/>
      <c r="TYN143" s="323"/>
      <c r="TYO143" s="323"/>
      <c r="TYP143" s="323"/>
      <c r="TYQ143" s="323"/>
      <c r="TYR143" s="323"/>
      <c r="TYS143" s="323"/>
      <c r="TYT143" s="323"/>
      <c r="TYU143" s="323"/>
      <c r="TYV143" s="323"/>
      <c r="TYW143" s="323"/>
      <c r="TYX143" s="323"/>
      <c r="TYY143" s="323"/>
      <c r="TYZ143" s="323"/>
      <c r="TZA143" s="323"/>
      <c r="TZB143" s="323"/>
      <c r="TZC143" s="323"/>
      <c r="TZD143" s="323"/>
      <c r="TZE143" s="323"/>
      <c r="TZF143" s="323"/>
      <c r="TZG143" s="323"/>
      <c r="TZH143" s="323"/>
      <c r="TZI143" s="323"/>
      <c r="TZJ143" s="323"/>
      <c r="TZK143" s="323"/>
      <c r="TZL143" s="323"/>
      <c r="TZM143" s="323"/>
      <c r="TZN143" s="323"/>
      <c r="TZO143" s="323"/>
      <c r="TZP143" s="323"/>
      <c r="TZQ143" s="323"/>
      <c r="TZR143" s="323"/>
      <c r="TZS143" s="323"/>
      <c r="TZT143" s="323"/>
      <c r="TZU143" s="323"/>
      <c r="TZV143" s="323"/>
      <c r="TZW143" s="323"/>
      <c r="TZX143" s="323"/>
      <c r="TZY143" s="323"/>
      <c r="TZZ143" s="323"/>
      <c r="UAA143" s="323"/>
      <c r="UAB143" s="323"/>
      <c r="UAC143" s="323"/>
      <c r="UAD143" s="323"/>
      <c r="UAE143" s="323"/>
      <c r="UAF143" s="323"/>
      <c r="UAG143" s="323"/>
      <c r="UAH143" s="323"/>
      <c r="UAI143" s="323"/>
      <c r="UAJ143" s="323"/>
      <c r="UAK143" s="323"/>
      <c r="UAL143" s="323"/>
      <c r="UAM143" s="323"/>
      <c r="UAN143" s="323"/>
      <c r="UAO143" s="323"/>
      <c r="UAP143" s="323"/>
      <c r="UAQ143" s="323"/>
      <c r="UAR143" s="323"/>
      <c r="UAS143" s="323"/>
      <c r="UAT143" s="323"/>
      <c r="UAU143" s="323"/>
      <c r="UAV143" s="323"/>
      <c r="UAW143" s="323"/>
      <c r="UAX143" s="323"/>
      <c r="UAY143" s="323"/>
      <c r="UAZ143" s="323"/>
      <c r="UBA143" s="323"/>
      <c r="UBB143" s="323"/>
      <c r="UBC143" s="323"/>
      <c r="UBD143" s="323"/>
      <c r="UBE143" s="323"/>
      <c r="UBF143" s="323"/>
      <c r="UBG143" s="323"/>
      <c r="UBH143" s="323"/>
      <c r="UBI143" s="323"/>
      <c r="UBJ143" s="323"/>
      <c r="UBK143" s="323"/>
      <c r="UBL143" s="323"/>
      <c r="UBM143" s="323"/>
      <c r="UBN143" s="323"/>
      <c r="UBO143" s="323"/>
      <c r="UBP143" s="323"/>
      <c r="UBQ143" s="323"/>
      <c r="UBR143" s="323"/>
      <c r="UBS143" s="323"/>
      <c r="UBT143" s="323"/>
      <c r="UBU143" s="323"/>
      <c r="UBV143" s="323"/>
      <c r="UBW143" s="323"/>
      <c r="UBX143" s="323"/>
      <c r="UBY143" s="323"/>
      <c r="UBZ143" s="323"/>
      <c r="UCA143" s="323"/>
      <c r="UCB143" s="323"/>
      <c r="UCC143" s="323"/>
      <c r="UCD143" s="323"/>
      <c r="UCE143" s="323"/>
      <c r="UCF143" s="323"/>
      <c r="UCG143" s="323"/>
      <c r="UCH143" s="323"/>
      <c r="UCI143" s="323"/>
      <c r="UCJ143" s="323"/>
      <c r="UCK143" s="323"/>
      <c r="UCL143" s="323"/>
      <c r="UCM143" s="323"/>
      <c r="UCN143" s="323"/>
      <c r="UCO143" s="323"/>
      <c r="UCP143" s="323"/>
      <c r="UCQ143" s="323"/>
      <c r="UCR143" s="323"/>
      <c r="UCS143" s="323"/>
      <c r="UCT143" s="323"/>
      <c r="UCU143" s="323"/>
      <c r="UCV143" s="323"/>
      <c r="UCW143" s="323"/>
      <c r="UCX143" s="323"/>
      <c r="UCY143" s="323"/>
      <c r="UCZ143" s="323"/>
      <c r="UDA143" s="323"/>
      <c r="UDB143" s="323"/>
      <c r="UDC143" s="323"/>
      <c r="UDD143" s="323"/>
      <c r="UDE143" s="323"/>
      <c r="UDF143" s="323"/>
      <c r="UDG143" s="323"/>
      <c r="UDH143" s="323"/>
      <c r="UDI143" s="323"/>
      <c r="UDJ143" s="323"/>
      <c r="UDK143" s="323"/>
      <c r="UDL143" s="323"/>
      <c r="UDM143" s="323"/>
      <c r="UDN143" s="323"/>
      <c r="UDO143" s="323"/>
      <c r="UDP143" s="323"/>
      <c r="UDQ143" s="323"/>
      <c r="UDR143" s="323"/>
      <c r="UDS143" s="323"/>
      <c r="UDT143" s="323"/>
      <c r="UDU143" s="323"/>
      <c r="UDV143" s="323"/>
      <c r="UDW143" s="323"/>
      <c r="UDX143" s="323"/>
      <c r="UDY143" s="323"/>
      <c r="UDZ143" s="323"/>
      <c r="UEA143" s="323"/>
      <c r="UEB143" s="323"/>
      <c r="UEC143" s="323"/>
      <c r="UED143" s="323"/>
      <c r="UEE143" s="323"/>
      <c r="UEF143" s="323"/>
      <c r="UEG143" s="323"/>
      <c r="UEH143" s="323"/>
      <c r="UEI143" s="323"/>
      <c r="UEJ143" s="323"/>
      <c r="UEK143" s="323"/>
      <c r="UEL143" s="323"/>
      <c r="UEM143" s="323"/>
      <c r="UEN143" s="323"/>
      <c r="UEO143" s="323"/>
      <c r="UEP143" s="323"/>
      <c r="UEQ143" s="323"/>
      <c r="UER143" s="323"/>
      <c r="UES143" s="323"/>
      <c r="UET143" s="323"/>
      <c r="UEU143" s="323"/>
      <c r="UEV143" s="323"/>
      <c r="UEW143" s="323"/>
      <c r="UEX143" s="323"/>
      <c r="UEY143" s="323"/>
      <c r="UEZ143" s="323"/>
      <c r="UFA143" s="323"/>
      <c r="UFB143" s="323"/>
      <c r="UFC143" s="323"/>
      <c r="UFD143" s="323"/>
      <c r="UFE143" s="323"/>
      <c r="UFF143" s="323"/>
      <c r="UFG143" s="323"/>
      <c r="UFH143" s="323"/>
      <c r="UFI143" s="323"/>
      <c r="UFJ143" s="323"/>
      <c r="UFK143" s="323"/>
      <c r="UFL143" s="323"/>
      <c r="UFM143" s="323"/>
      <c r="UFN143" s="323"/>
      <c r="UFO143" s="323"/>
      <c r="UFP143" s="323"/>
      <c r="UFQ143" s="323"/>
      <c r="UFR143" s="323"/>
      <c r="UFS143" s="323"/>
      <c r="UFT143" s="323"/>
      <c r="UFU143" s="323"/>
      <c r="UFV143" s="323"/>
      <c r="UFW143" s="323"/>
      <c r="UFX143" s="323"/>
      <c r="UFY143" s="323"/>
      <c r="UFZ143" s="323"/>
      <c r="UGA143" s="323"/>
      <c r="UGB143" s="323"/>
      <c r="UGC143" s="323"/>
      <c r="UGD143" s="323"/>
      <c r="UGE143" s="323"/>
      <c r="UGF143" s="323"/>
      <c r="UGG143" s="323"/>
      <c r="UGH143" s="323"/>
      <c r="UGI143" s="323"/>
      <c r="UGJ143" s="323"/>
      <c r="UGK143" s="323"/>
      <c r="UGL143" s="323"/>
      <c r="UGM143" s="323"/>
      <c r="UGN143" s="323"/>
      <c r="UGO143" s="323"/>
      <c r="UGP143" s="323"/>
      <c r="UGQ143" s="323"/>
      <c r="UGR143" s="323"/>
      <c r="UGS143" s="323"/>
      <c r="UGT143" s="323"/>
      <c r="UGU143" s="323"/>
      <c r="UGV143" s="323"/>
      <c r="UGW143" s="323"/>
      <c r="UGX143" s="323"/>
      <c r="UGY143" s="323"/>
      <c r="UGZ143" s="323"/>
      <c r="UHA143" s="323"/>
      <c r="UHB143" s="323"/>
      <c r="UHC143" s="323"/>
      <c r="UHD143" s="323"/>
      <c r="UHE143" s="323"/>
      <c r="UHF143" s="323"/>
      <c r="UHG143" s="323"/>
      <c r="UHH143" s="323"/>
      <c r="UHI143" s="323"/>
      <c r="UHJ143" s="323"/>
      <c r="UHK143" s="323"/>
      <c r="UHL143" s="323"/>
      <c r="UHM143" s="323"/>
      <c r="UHN143" s="323"/>
      <c r="UHO143" s="323"/>
      <c r="UHP143" s="323"/>
      <c r="UHQ143" s="323"/>
      <c r="UHR143" s="323"/>
      <c r="UHS143" s="323"/>
      <c r="UHT143" s="323"/>
      <c r="UHU143" s="323"/>
      <c r="UHV143" s="323"/>
      <c r="UHW143" s="323"/>
      <c r="UHX143" s="323"/>
      <c r="UHY143" s="323"/>
      <c r="UHZ143" s="323"/>
      <c r="UIA143" s="323"/>
      <c r="UIB143" s="323"/>
      <c r="UIC143" s="323"/>
      <c r="UID143" s="323"/>
      <c r="UIE143" s="323"/>
      <c r="UIF143" s="323"/>
      <c r="UIG143" s="323"/>
      <c r="UIH143" s="323"/>
      <c r="UII143" s="323"/>
      <c r="UIJ143" s="323"/>
      <c r="UIK143" s="323"/>
      <c r="UIL143" s="323"/>
      <c r="UIM143" s="323"/>
      <c r="UIN143" s="323"/>
      <c r="UIO143" s="323"/>
      <c r="UIP143" s="323"/>
      <c r="UIQ143" s="323"/>
      <c r="UIR143" s="323"/>
      <c r="UIS143" s="323"/>
      <c r="UIT143" s="323"/>
      <c r="UIU143" s="323"/>
      <c r="UIV143" s="323"/>
      <c r="UIW143" s="323"/>
      <c r="UIX143" s="323"/>
      <c r="UIY143" s="323"/>
      <c r="UIZ143" s="323"/>
      <c r="UJA143" s="323"/>
      <c r="UJB143" s="323"/>
      <c r="UJC143" s="323"/>
      <c r="UJD143" s="323"/>
      <c r="UJE143" s="323"/>
      <c r="UJF143" s="323"/>
      <c r="UJG143" s="323"/>
      <c r="UJH143" s="323"/>
      <c r="UJI143" s="323"/>
      <c r="UJJ143" s="323"/>
      <c r="UJK143" s="323"/>
      <c r="UJL143" s="323"/>
      <c r="UJM143" s="323"/>
      <c r="UJN143" s="323"/>
      <c r="UJO143" s="323"/>
      <c r="UJP143" s="323"/>
      <c r="UJQ143" s="323"/>
      <c r="UJR143" s="323"/>
      <c r="UJS143" s="323"/>
      <c r="UJT143" s="323"/>
      <c r="UJU143" s="323"/>
      <c r="UJV143" s="323"/>
      <c r="UJW143" s="323"/>
      <c r="UJX143" s="323"/>
      <c r="UJY143" s="323"/>
      <c r="UJZ143" s="323"/>
      <c r="UKA143" s="323"/>
      <c r="UKB143" s="323"/>
      <c r="UKC143" s="323"/>
      <c r="UKD143" s="323"/>
      <c r="UKE143" s="323"/>
      <c r="UKF143" s="323"/>
      <c r="UKG143" s="323"/>
      <c r="UKH143" s="323"/>
      <c r="UKI143" s="323"/>
      <c r="UKJ143" s="323"/>
      <c r="UKK143" s="323"/>
      <c r="UKL143" s="323"/>
      <c r="UKM143" s="323"/>
      <c r="UKN143" s="323"/>
      <c r="UKO143" s="323"/>
      <c r="UKP143" s="323"/>
      <c r="UKQ143" s="323"/>
      <c r="UKR143" s="323"/>
      <c r="UKS143" s="323"/>
      <c r="UKT143" s="323"/>
      <c r="UKU143" s="323"/>
      <c r="UKV143" s="323"/>
      <c r="UKW143" s="323"/>
      <c r="UKX143" s="323"/>
      <c r="UKY143" s="323"/>
      <c r="UKZ143" s="323"/>
      <c r="ULA143" s="323"/>
      <c r="ULB143" s="323"/>
      <c r="ULC143" s="323"/>
      <c r="ULD143" s="323"/>
      <c r="ULE143" s="323"/>
      <c r="ULF143" s="323"/>
      <c r="ULG143" s="323"/>
      <c r="ULH143" s="323"/>
      <c r="ULI143" s="323"/>
      <c r="ULJ143" s="323"/>
      <c r="ULK143" s="323"/>
      <c r="ULL143" s="323"/>
      <c r="ULM143" s="323"/>
      <c r="ULN143" s="323"/>
      <c r="ULO143" s="323"/>
      <c r="ULP143" s="323"/>
      <c r="ULQ143" s="323"/>
      <c r="ULR143" s="323"/>
      <c r="ULS143" s="323"/>
      <c r="ULT143" s="323"/>
      <c r="ULU143" s="323"/>
      <c r="ULV143" s="323"/>
      <c r="ULW143" s="323"/>
      <c r="ULX143" s="323"/>
      <c r="ULY143" s="323"/>
      <c r="ULZ143" s="323"/>
      <c r="UMA143" s="323"/>
      <c r="UMB143" s="323"/>
      <c r="UMC143" s="323"/>
      <c r="UMD143" s="323"/>
      <c r="UME143" s="323"/>
      <c r="UMF143" s="323"/>
      <c r="UMG143" s="323"/>
      <c r="UMH143" s="323"/>
      <c r="UMI143" s="323"/>
      <c r="UMJ143" s="323"/>
      <c r="UMK143" s="323"/>
      <c r="UML143" s="323"/>
      <c r="UMM143" s="323"/>
      <c r="UMN143" s="323"/>
      <c r="UMO143" s="323"/>
      <c r="UMP143" s="323"/>
      <c r="UMQ143" s="323"/>
      <c r="UMR143" s="323"/>
      <c r="UMS143" s="323"/>
      <c r="UMT143" s="323"/>
      <c r="UMU143" s="323"/>
      <c r="UMV143" s="323"/>
      <c r="UMW143" s="323"/>
      <c r="UMX143" s="323"/>
      <c r="UMY143" s="323"/>
      <c r="UMZ143" s="323"/>
      <c r="UNA143" s="323"/>
      <c r="UNB143" s="323"/>
      <c r="UNC143" s="323"/>
      <c r="UND143" s="323"/>
      <c r="UNE143" s="323"/>
      <c r="UNF143" s="323"/>
      <c r="UNG143" s="323"/>
      <c r="UNH143" s="323"/>
      <c r="UNI143" s="323"/>
      <c r="UNJ143" s="323"/>
      <c r="UNK143" s="323"/>
      <c r="UNL143" s="323"/>
      <c r="UNM143" s="323"/>
      <c r="UNN143" s="323"/>
      <c r="UNO143" s="323"/>
      <c r="UNP143" s="323"/>
      <c r="UNQ143" s="323"/>
      <c r="UNR143" s="323"/>
      <c r="UNS143" s="323"/>
      <c r="UNT143" s="323"/>
      <c r="UNU143" s="323"/>
      <c r="UNV143" s="323"/>
      <c r="UNW143" s="323"/>
      <c r="UNX143" s="323"/>
      <c r="UNY143" s="323"/>
      <c r="UNZ143" s="323"/>
      <c r="UOA143" s="323"/>
      <c r="UOB143" s="323"/>
      <c r="UOC143" s="323"/>
      <c r="UOD143" s="323"/>
      <c r="UOE143" s="323"/>
      <c r="UOF143" s="323"/>
      <c r="UOG143" s="323"/>
      <c r="UOH143" s="323"/>
      <c r="UOI143" s="323"/>
      <c r="UOJ143" s="323"/>
      <c r="UOK143" s="323"/>
      <c r="UOL143" s="323"/>
      <c r="UOM143" s="323"/>
      <c r="UON143" s="323"/>
      <c r="UOO143" s="323"/>
      <c r="UOP143" s="323"/>
      <c r="UOQ143" s="323"/>
      <c r="UOR143" s="323"/>
      <c r="UOS143" s="323"/>
      <c r="UOT143" s="323"/>
      <c r="UOU143" s="323"/>
      <c r="UOV143" s="323"/>
      <c r="UOW143" s="323"/>
      <c r="UOX143" s="323"/>
      <c r="UOY143" s="323"/>
      <c r="UOZ143" s="323"/>
      <c r="UPA143" s="323"/>
      <c r="UPB143" s="323"/>
      <c r="UPC143" s="323"/>
      <c r="UPD143" s="323"/>
      <c r="UPE143" s="323"/>
      <c r="UPF143" s="323"/>
      <c r="UPG143" s="323"/>
      <c r="UPH143" s="323"/>
      <c r="UPI143" s="323"/>
      <c r="UPJ143" s="323"/>
      <c r="UPK143" s="323"/>
      <c r="UPL143" s="323"/>
      <c r="UPM143" s="323"/>
      <c r="UPN143" s="323"/>
      <c r="UPO143" s="323"/>
      <c r="UPP143" s="323"/>
      <c r="UPQ143" s="323"/>
      <c r="UPR143" s="323"/>
      <c r="UPS143" s="323"/>
      <c r="UPT143" s="323"/>
      <c r="UPU143" s="323"/>
      <c r="UPV143" s="323"/>
      <c r="UPW143" s="323"/>
      <c r="UPX143" s="323"/>
      <c r="UPY143" s="323"/>
      <c r="UPZ143" s="323"/>
      <c r="UQA143" s="323"/>
      <c r="UQB143" s="323"/>
      <c r="UQC143" s="323"/>
      <c r="UQD143" s="323"/>
      <c r="UQE143" s="323"/>
      <c r="UQF143" s="323"/>
      <c r="UQG143" s="323"/>
      <c r="UQH143" s="323"/>
      <c r="UQI143" s="323"/>
      <c r="UQJ143" s="323"/>
      <c r="UQK143" s="323"/>
      <c r="UQL143" s="323"/>
      <c r="UQM143" s="323"/>
      <c r="UQN143" s="323"/>
      <c r="UQO143" s="323"/>
      <c r="UQP143" s="323"/>
      <c r="UQQ143" s="323"/>
      <c r="UQR143" s="323"/>
      <c r="UQS143" s="323"/>
      <c r="UQT143" s="323"/>
      <c r="UQU143" s="323"/>
      <c r="UQV143" s="323"/>
      <c r="UQW143" s="323"/>
      <c r="UQX143" s="323"/>
      <c r="UQY143" s="323"/>
      <c r="UQZ143" s="323"/>
      <c r="URA143" s="323"/>
      <c r="URB143" s="323"/>
      <c r="URC143" s="323"/>
      <c r="URD143" s="323"/>
      <c r="URE143" s="323"/>
      <c r="URF143" s="323"/>
      <c r="URG143" s="323"/>
      <c r="URH143" s="323"/>
      <c r="URI143" s="323"/>
      <c r="URJ143" s="323"/>
      <c r="URK143" s="323"/>
      <c r="URL143" s="323"/>
      <c r="URM143" s="323"/>
      <c r="URN143" s="323"/>
      <c r="URO143" s="323"/>
      <c r="URP143" s="323"/>
      <c r="URQ143" s="323"/>
      <c r="URR143" s="323"/>
      <c r="URS143" s="323"/>
      <c r="URT143" s="323"/>
      <c r="URU143" s="323"/>
      <c r="URV143" s="323"/>
      <c r="URW143" s="323"/>
      <c r="URX143" s="323"/>
      <c r="URY143" s="323"/>
      <c r="URZ143" s="323"/>
      <c r="USA143" s="323"/>
      <c r="USB143" s="323"/>
      <c r="USC143" s="323"/>
      <c r="USD143" s="323"/>
      <c r="USE143" s="323"/>
      <c r="USF143" s="323"/>
      <c r="USG143" s="323"/>
      <c r="USH143" s="323"/>
      <c r="USI143" s="323"/>
      <c r="USJ143" s="323"/>
      <c r="USK143" s="323"/>
      <c r="USL143" s="323"/>
      <c r="USM143" s="323"/>
      <c r="USN143" s="323"/>
      <c r="USO143" s="323"/>
      <c r="USP143" s="323"/>
      <c r="USQ143" s="323"/>
      <c r="USR143" s="323"/>
      <c r="USS143" s="323"/>
      <c r="UST143" s="323"/>
      <c r="USU143" s="323"/>
      <c r="USV143" s="323"/>
      <c r="USW143" s="323"/>
      <c r="USX143" s="323"/>
      <c r="USY143" s="323"/>
      <c r="USZ143" s="323"/>
      <c r="UTA143" s="323"/>
      <c r="UTB143" s="323"/>
      <c r="UTC143" s="323"/>
      <c r="UTD143" s="323"/>
      <c r="UTE143" s="323"/>
      <c r="UTF143" s="323"/>
      <c r="UTG143" s="323"/>
      <c r="UTH143" s="323"/>
      <c r="UTI143" s="323"/>
      <c r="UTJ143" s="323"/>
      <c r="UTK143" s="323"/>
      <c r="UTL143" s="323"/>
      <c r="UTM143" s="323"/>
      <c r="UTN143" s="323"/>
      <c r="UTO143" s="323"/>
      <c r="UTP143" s="323"/>
      <c r="UTQ143" s="323"/>
      <c r="UTR143" s="323"/>
      <c r="UTS143" s="323"/>
      <c r="UTT143" s="323"/>
      <c r="UTU143" s="323"/>
      <c r="UTV143" s="323"/>
      <c r="UTW143" s="323"/>
      <c r="UTX143" s="323"/>
      <c r="UTY143" s="323"/>
      <c r="UTZ143" s="323"/>
      <c r="UUA143" s="323"/>
      <c r="UUB143" s="323"/>
      <c r="UUC143" s="323"/>
      <c r="UUD143" s="323"/>
      <c r="UUE143" s="323"/>
      <c r="UUF143" s="323"/>
      <c r="UUG143" s="323"/>
      <c r="UUH143" s="323"/>
      <c r="UUI143" s="323"/>
      <c r="UUJ143" s="323"/>
      <c r="UUK143" s="323"/>
      <c r="UUL143" s="323"/>
      <c r="UUM143" s="323"/>
      <c r="UUN143" s="323"/>
      <c r="UUO143" s="323"/>
      <c r="UUP143" s="323"/>
      <c r="UUQ143" s="323"/>
      <c r="UUR143" s="323"/>
      <c r="UUS143" s="323"/>
      <c r="UUT143" s="323"/>
      <c r="UUU143" s="323"/>
      <c r="UUV143" s="323"/>
      <c r="UUW143" s="323"/>
      <c r="UUX143" s="323"/>
      <c r="UUY143" s="323"/>
      <c r="UUZ143" s="323"/>
      <c r="UVA143" s="323"/>
      <c r="UVB143" s="323"/>
      <c r="UVC143" s="323"/>
      <c r="UVD143" s="323"/>
      <c r="UVE143" s="323"/>
      <c r="UVF143" s="323"/>
      <c r="UVG143" s="323"/>
      <c r="UVH143" s="323"/>
      <c r="UVI143" s="323"/>
      <c r="UVJ143" s="323"/>
      <c r="UVK143" s="323"/>
      <c r="UVL143" s="323"/>
      <c r="UVM143" s="323"/>
      <c r="UVN143" s="323"/>
      <c r="UVO143" s="323"/>
      <c r="UVP143" s="323"/>
      <c r="UVQ143" s="323"/>
      <c r="UVR143" s="323"/>
      <c r="UVS143" s="323"/>
      <c r="UVT143" s="323"/>
      <c r="UVU143" s="323"/>
      <c r="UVV143" s="323"/>
      <c r="UVW143" s="323"/>
      <c r="UVX143" s="323"/>
      <c r="UVY143" s="323"/>
      <c r="UVZ143" s="323"/>
      <c r="UWA143" s="323"/>
      <c r="UWB143" s="323"/>
      <c r="UWC143" s="323"/>
      <c r="UWD143" s="323"/>
      <c r="UWE143" s="323"/>
      <c r="UWF143" s="323"/>
      <c r="UWG143" s="323"/>
      <c r="UWH143" s="323"/>
      <c r="UWI143" s="323"/>
      <c r="UWJ143" s="323"/>
      <c r="UWK143" s="323"/>
      <c r="UWL143" s="323"/>
      <c r="UWM143" s="323"/>
      <c r="UWN143" s="323"/>
      <c r="UWO143" s="323"/>
      <c r="UWP143" s="323"/>
      <c r="UWQ143" s="323"/>
      <c r="UWR143" s="323"/>
      <c r="UWS143" s="323"/>
      <c r="UWT143" s="323"/>
      <c r="UWU143" s="323"/>
      <c r="UWV143" s="323"/>
      <c r="UWW143" s="323"/>
      <c r="UWX143" s="323"/>
      <c r="UWY143" s="323"/>
      <c r="UWZ143" s="323"/>
      <c r="UXA143" s="323"/>
      <c r="UXB143" s="323"/>
      <c r="UXC143" s="323"/>
      <c r="UXD143" s="323"/>
      <c r="UXE143" s="323"/>
      <c r="UXF143" s="323"/>
      <c r="UXG143" s="323"/>
      <c r="UXH143" s="323"/>
      <c r="UXI143" s="323"/>
      <c r="UXJ143" s="323"/>
      <c r="UXK143" s="323"/>
      <c r="UXL143" s="323"/>
      <c r="UXM143" s="323"/>
      <c r="UXN143" s="323"/>
      <c r="UXO143" s="323"/>
      <c r="UXP143" s="323"/>
      <c r="UXQ143" s="323"/>
      <c r="UXR143" s="323"/>
      <c r="UXS143" s="323"/>
      <c r="UXT143" s="323"/>
      <c r="UXU143" s="323"/>
      <c r="UXV143" s="323"/>
      <c r="UXW143" s="323"/>
      <c r="UXX143" s="323"/>
      <c r="UXY143" s="323"/>
      <c r="UXZ143" s="323"/>
      <c r="UYA143" s="323"/>
      <c r="UYB143" s="323"/>
      <c r="UYC143" s="323"/>
      <c r="UYD143" s="323"/>
      <c r="UYE143" s="323"/>
      <c r="UYF143" s="323"/>
      <c r="UYG143" s="323"/>
      <c r="UYH143" s="323"/>
      <c r="UYI143" s="323"/>
      <c r="UYJ143" s="323"/>
      <c r="UYK143" s="323"/>
      <c r="UYL143" s="323"/>
      <c r="UYM143" s="323"/>
      <c r="UYN143" s="323"/>
      <c r="UYO143" s="323"/>
      <c r="UYP143" s="323"/>
      <c r="UYQ143" s="323"/>
      <c r="UYR143" s="323"/>
      <c r="UYS143" s="323"/>
      <c r="UYT143" s="323"/>
      <c r="UYU143" s="323"/>
      <c r="UYV143" s="323"/>
      <c r="UYW143" s="323"/>
      <c r="UYX143" s="323"/>
      <c r="UYY143" s="323"/>
      <c r="UYZ143" s="323"/>
      <c r="UZA143" s="323"/>
      <c r="UZB143" s="323"/>
      <c r="UZC143" s="323"/>
      <c r="UZD143" s="323"/>
      <c r="UZE143" s="323"/>
      <c r="UZF143" s="323"/>
      <c r="UZG143" s="323"/>
      <c r="UZH143" s="323"/>
      <c r="UZI143" s="323"/>
      <c r="UZJ143" s="323"/>
      <c r="UZK143" s="323"/>
      <c r="UZL143" s="323"/>
      <c r="UZM143" s="323"/>
      <c r="UZN143" s="323"/>
      <c r="UZO143" s="323"/>
      <c r="UZP143" s="323"/>
      <c r="UZQ143" s="323"/>
      <c r="UZR143" s="323"/>
      <c r="UZS143" s="323"/>
      <c r="UZT143" s="323"/>
      <c r="UZU143" s="323"/>
      <c r="UZV143" s="323"/>
      <c r="UZW143" s="323"/>
      <c r="UZX143" s="323"/>
      <c r="UZY143" s="323"/>
      <c r="UZZ143" s="323"/>
      <c r="VAA143" s="323"/>
      <c r="VAB143" s="323"/>
      <c r="VAC143" s="323"/>
      <c r="VAD143" s="323"/>
      <c r="VAE143" s="323"/>
      <c r="VAF143" s="323"/>
      <c r="VAG143" s="323"/>
      <c r="VAH143" s="323"/>
      <c r="VAI143" s="323"/>
      <c r="VAJ143" s="323"/>
      <c r="VAK143" s="323"/>
      <c r="VAL143" s="323"/>
      <c r="VAM143" s="323"/>
      <c r="VAN143" s="323"/>
      <c r="VAO143" s="323"/>
      <c r="VAP143" s="323"/>
      <c r="VAQ143" s="323"/>
      <c r="VAR143" s="323"/>
      <c r="VAS143" s="323"/>
      <c r="VAT143" s="323"/>
      <c r="VAU143" s="323"/>
      <c r="VAV143" s="323"/>
      <c r="VAW143" s="323"/>
      <c r="VAX143" s="323"/>
      <c r="VAY143" s="323"/>
      <c r="VAZ143" s="323"/>
      <c r="VBA143" s="323"/>
      <c r="VBB143" s="323"/>
      <c r="VBC143" s="323"/>
      <c r="VBD143" s="323"/>
      <c r="VBE143" s="323"/>
      <c r="VBF143" s="323"/>
      <c r="VBG143" s="323"/>
      <c r="VBH143" s="323"/>
      <c r="VBI143" s="323"/>
      <c r="VBJ143" s="323"/>
      <c r="VBK143" s="323"/>
      <c r="VBL143" s="323"/>
      <c r="VBM143" s="323"/>
      <c r="VBN143" s="323"/>
      <c r="VBO143" s="323"/>
      <c r="VBP143" s="323"/>
      <c r="VBQ143" s="323"/>
      <c r="VBR143" s="323"/>
      <c r="VBS143" s="323"/>
      <c r="VBT143" s="323"/>
      <c r="VBU143" s="323"/>
      <c r="VBV143" s="323"/>
      <c r="VBW143" s="323"/>
      <c r="VBX143" s="323"/>
      <c r="VBY143" s="323"/>
      <c r="VBZ143" s="323"/>
      <c r="VCA143" s="323"/>
      <c r="VCB143" s="323"/>
      <c r="VCC143" s="323"/>
      <c r="VCD143" s="323"/>
      <c r="VCE143" s="323"/>
      <c r="VCF143" s="323"/>
      <c r="VCG143" s="323"/>
      <c r="VCH143" s="323"/>
      <c r="VCI143" s="323"/>
      <c r="VCJ143" s="323"/>
      <c r="VCK143" s="323"/>
      <c r="VCL143" s="323"/>
      <c r="VCM143" s="323"/>
      <c r="VCN143" s="323"/>
      <c r="VCO143" s="323"/>
      <c r="VCP143" s="323"/>
      <c r="VCQ143" s="323"/>
      <c r="VCR143" s="323"/>
      <c r="VCS143" s="323"/>
      <c r="VCT143" s="323"/>
      <c r="VCU143" s="323"/>
      <c r="VCV143" s="323"/>
      <c r="VCW143" s="323"/>
      <c r="VCX143" s="323"/>
      <c r="VCY143" s="323"/>
      <c r="VCZ143" s="323"/>
      <c r="VDA143" s="323"/>
      <c r="VDB143" s="323"/>
      <c r="VDC143" s="323"/>
      <c r="VDD143" s="323"/>
      <c r="VDE143" s="323"/>
      <c r="VDF143" s="323"/>
      <c r="VDG143" s="323"/>
      <c r="VDH143" s="323"/>
      <c r="VDI143" s="323"/>
      <c r="VDJ143" s="323"/>
      <c r="VDK143" s="323"/>
      <c r="VDL143" s="323"/>
      <c r="VDM143" s="323"/>
      <c r="VDN143" s="323"/>
      <c r="VDO143" s="323"/>
      <c r="VDP143" s="323"/>
      <c r="VDQ143" s="323"/>
      <c r="VDR143" s="323"/>
      <c r="VDS143" s="323"/>
      <c r="VDT143" s="323"/>
      <c r="VDU143" s="323"/>
      <c r="VDV143" s="323"/>
      <c r="VDW143" s="323"/>
      <c r="VDX143" s="323"/>
      <c r="VDY143" s="323"/>
      <c r="VDZ143" s="323"/>
      <c r="VEA143" s="323"/>
      <c r="VEB143" s="323"/>
      <c r="VEC143" s="323"/>
      <c r="VED143" s="323"/>
      <c r="VEE143" s="323"/>
      <c r="VEF143" s="323"/>
      <c r="VEG143" s="323"/>
      <c r="VEH143" s="323"/>
      <c r="VEI143" s="323"/>
      <c r="VEJ143" s="323"/>
      <c r="VEK143" s="323"/>
      <c r="VEL143" s="323"/>
      <c r="VEM143" s="323"/>
      <c r="VEN143" s="323"/>
      <c r="VEO143" s="323"/>
      <c r="VEP143" s="323"/>
      <c r="VEQ143" s="323"/>
      <c r="VER143" s="323"/>
      <c r="VES143" s="323"/>
      <c r="VET143" s="323"/>
      <c r="VEU143" s="323"/>
      <c r="VEV143" s="323"/>
      <c r="VEW143" s="323"/>
      <c r="VEX143" s="323"/>
      <c r="VEY143" s="323"/>
      <c r="VEZ143" s="323"/>
      <c r="VFA143" s="323"/>
      <c r="VFB143" s="323"/>
      <c r="VFC143" s="323"/>
      <c r="VFD143" s="323"/>
      <c r="VFE143" s="323"/>
      <c r="VFF143" s="323"/>
      <c r="VFG143" s="323"/>
      <c r="VFH143" s="323"/>
      <c r="VFI143" s="323"/>
      <c r="VFJ143" s="323"/>
      <c r="VFK143" s="323"/>
      <c r="VFL143" s="323"/>
      <c r="VFM143" s="323"/>
      <c r="VFN143" s="323"/>
      <c r="VFO143" s="323"/>
      <c r="VFP143" s="323"/>
      <c r="VFQ143" s="323"/>
      <c r="VFR143" s="323"/>
      <c r="VFS143" s="323"/>
      <c r="VFT143" s="323"/>
      <c r="VFU143" s="323"/>
      <c r="VFV143" s="323"/>
      <c r="VFW143" s="323"/>
      <c r="VFX143" s="323"/>
      <c r="VFY143" s="323"/>
      <c r="VFZ143" s="323"/>
      <c r="VGA143" s="323"/>
      <c r="VGB143" s="323"/>
      <c r="VGC143" s="323"/>
      <c r="VGD143" s="323"/>
      <c r="VGE143" s="323"/>
      <c r="VGF143" s="323"/>
      <c r="VGG143" s="323"/>
      <c r="VGH143" s="323"/>
      <c r="VGI143" s="323"/>
      <c r="VGJ143" s="323"/>
      <c r="VGK143" s="323"/>
      <c r="VGL143" s="323"/>
      <c r="VGM143" s="323"/>
      <c r="VGN143" s="323"/>
      <c r="VGO143" s="323"/>
      <c r="VGP143" s="323"/>
      <c r="VGQ143" s="323"/>
      <c r="VGR143" s="323"/>
      <c r="VGS143" s="323"/>
      <c r="VGT143" s="323"/>
      <c r="VGU143" s="323"/>
      <c r="VGV143" s="323"/>
      <c r="VGW143" s="323"/>
      <c r="VGX143" s="323"/>
      <c r="VGY143" s="323"/>
      <c r="VGZ143" s="323"/>
      <c r="VHA143" s="323"/>
      <c r="VHB143" s="323"/>
      <c r="VHC143" s="323"/>
      <c r="VHD143" s="323"/>
      <c r="VHE143" s="323"/>
      <c r="VHF143" s="323"/>
      <c r="VHG143" s="323"/>
      <c r="VHH143" s="323"/>
      <c r="VHI143" s="323"/>
      <c r="VHJ143" s="323"/>
      <c r="VHK143" s="323"/>
      <c r="VHL143" s="323"/>
      <c r="VHM143" s="323"/>
      <c r="VHN143" s="323"/>
      <c r="VHO143" s="323"/>
      <c r="VHP143" s="323"/>
      <c r="VHQ143" s="323"/>
      <c r="VHR143" s="323"/>
      <c r="VHS143" s="323"/>
      <c r="VHT143" s="323"/>
      <c r="VHU143" s="323"/>
      <c r="VHV143" s="323"/>
      <c r="VHW143" s="323"/>
      <c r="VHX143" s="323"/>
      <c r="VHY143" s="323"/>
      <c r="VHZ143" s="323"/>
      <c r="VIA143" s="323"/>
      <c r="VIB143" s="323"/>
      <c r="VIC143" s="323"/>
      <c r="VID143" s="323"/>
      <c r="VIE143" s="323"/>
      <c r="VIF143" s="323"/>
      <c r="VIG143" s="323"/>
      <c r="VIH143" s="323"/>
      <c r="VII143" s="323"/>
      <c r="VIJ143" s="323"/>
      <c r="VIK143" s="323"/>
      <c r="VIL143" s="323"/>
      <c r="VIM143" s="323"/>
      <c r="VIN143" s="323"/>
      <c r="VIO143" s="323"/>
      <c r="VIP143" s="323"/>
      <c r="VIQ143" s="323"/>
      <c r="VIR143" s="323"/>
      <c r="VIS143" s="323"/>
      <c r="VIT143" s="323"/>
      <c r="VIU143" s="323"/>
      <c r="VIV143" s="323"/>
      <c r="VIW143" s="323"/>
      <c r="VIX143" s="323"/>
      <c r="VIY143" s="323"/>
      <c r="VIZ143" s="323"/>
      <c r="VJA143" s="323"/>
      <c r="VJB143" s="323"/>
      <c r="VJC143" s="323"/>
      <c r="VJD143" s="323"/>
      <c r="VJE143" s="323"/>
      <c r="VJF143" s="323"/>
      <c r="VJG143" s="323"/>
      <c r="VJH143" s="323"/>
      <c r="VJI143" s="323"/>
      <c r="VJJ143" s="323"/>
      <c r="VJK143" s="323"/>
      <c r="VJL143" s="323"/>
      <c r="VJM143" s="323"/>
      <c r="VJN143" s="323"/>
      <c r="VJO143" s="323"/>
      <c r="VJP143" s="323"/>
      <c r="VJQ143" s="323"/>
      <c r="VJR143" s="323"/>
      <c r="VJS143" s="323"/>
      <c r="VJT143" s="323"/>
      <c r="VJU143" s="323"/>
      <c r="VJV143" s="323"/>
      <c r="VJW143" s="323"/>
      <c r="VJX143" s="323"/>
      <c r="VJY143" s="323"/>
      <c r="VJZ143" s="323"/>
      <c r="VKA143" s="323"/>
      <c r="VKB143" s="323"/>
      <c r="VKC143" s="323"/>
      <c r="VKD143" s="323"/>
      <c r="VKE143" s="323"/>
      <c r="VKF143" s="323"/>
      <c r="VKG143" s="323"/>
      <c r="VKH143" s="323"/>
      <c r="VKI143" s="323"/>
      <c r="VKJ143" s="323"/>
      <c r="VKK143" s="323"/>
      <c r="VKL143" s="323"/>
      <c r="VKM143" s="323"/>
      <c r="VKN143" s="323"/>
      <c r="VKO143" s="323"/>
      <c r="VKP143" s="323"/>
      <c r="VKQ143" s="323"/>
      <c r="VKR143" s="323"/>
      <c r="VKS143" s="323"/>
      <c r="VKT143" s="323"/>
      <c r="VKU143" s="323"/>
      <c r="VKV143" s="323"/>
      <c r="VKW143" s="323"/>
      <c r="VKX143" s="323"/>
      <c r="VKY143" s="323"/>
      <c r="VKZ143" s="323"/>
      <c r="VLA143" s="323"/>
      <c r="VLB143" s="323"/>
      <c r="VLC143" s="323"/>
      <c r="VLD143" s="323"/>
      <c r="VLE143" s="323"/>
      <c r="VLF143" s="323"/>
      <c r="VLG143" s="323"/>
      <c r="VLH143" s="323"/>
      <c r="VLI143" s="323"/>
      <c r="VLJ143" s="323"/>
      <c r="VLK143" s="323"/>
      <c r="VLL143" s="323"/>
      <c r="VLM143" s="323"/>
      <c r="VLN143" s="323"/>
      <c r="VLO143" s="323"/>
      <c r="VLP143" s="323"/>
      <c r="VLQ143" s="323"/>
      <c r="VLR143" s="323"/>
      <c r="VLS143" s="323"/>
      <c r="VLT143" s="323"/>
      <c r="VLU143" s="323"/>
      <c r="VLV143" s="323"/>
      <c r="VLW143" s="323"/>
      <c r="VLX143" s="323"/>
      <c r="VLY143" s="323"/>
      <c r="VLZ143" s="323"/>
      <c r="VMA143" s="323"/>
      <c r="VMB143" s="323"/>
      <c r="VMC143" s="323"/>
      <c r="VMD143" s="323"/>
      <c r="VME143" s="323"/>
      <c r="VMF143" s="323"/>
      <c r="VMG143" s="323"/>
      <c r="VMH143" s="323"/>
      <c r="VMI143" s="323"/>
      <c r="VMJ143" s="323"/>
      <c r="VMK143" s="323"/>
      <c r="VML143" s="323"/>
      <c r="VMM143" s="323"/>
      <c r="VMN143" s="323"/>
      <c r="VMO143" s="323"/>
      <c r="VMP143" s="323"/>
      <c r="VMQ143" s="323"/>
      <c r="VMR143" s="323"/>
      <c r="VMS143" s="323"/>
      <c r="VMT143" s="323"/>
      <c r="VMU143" s="323"/>
      <c r="VMV143" s="323"/>
      <c r="VMW143" s="323"/>
      <c r="VMX143" s="323"/>
      <c r="VMY143" s="323"/>
      <c r="VMZ143" s="323"/>
      <c r="VNA143" s="323"/>
      <c r="VNB143" s="323"/>
      <c r="VNC143" s="323"/>
      <c r="VND143" s="323"/>
      <c r="VNE143" s="323"/>
      <c r="VNF143" s="323"/>
      <c r="VNG143" s="323"/>
      <c r="VNH143" s="323"/>
      <c r="VNI143" s="323"/>
      <c r="VNJ143" s="323"/>
      <c r="VNK143" s="323"/>
      <c r="VNL143" s="323"/>
      <c r="VNM143" s="323"/>
      <c r="VNN143" s="323"/>
      <c r="VNO143" s="323"/>
      <c r="VNP143" s="323"/>
      <c r="VNQ143" s="323"/>
      <c r="VNR143" s="323"/>
      <c r="VNS143" s="323"/>
      <c r="VNT143" s="323"/>
      <c r="VNU143" s="323"/>
      <c r="VNV143" s="323"/>
      <c r="VNW143" s="323"/>
      <c r="VNX143" s="323"/>
      <c r="VNY143" s="323"/>
      <c r="VNZ143" s="323"/>
      <c r="VOA143" s="323"/>
      <c r="VOB143" s="323"/>
      <c r="VOC143" s="323"/>
      <c r="VOD143" s="323"/>
      <c r="VOE143" s="323"/>
      <c r="VOF143" s="323"/>
      <c r="VOG143" s="323"/>
      <c r="VOH143" s="323"/>
      <c r="VOI143" s="323"/>
      <c r="VOJ143" s="323"/>
      <c r="VOK143" s="323"/>
      <c r="VOL143" s="323"/>
      <c r="VOM143" s="323"/>
      <c r="VON143" s="323"/>
      <c r="VOO143" s="323"/>
      <c r="VOP143" s="323"/>
      <c r="VOQ143" s="323"/>
      <c r="VOR143" s="323"/>
      <c r="VOS143" s="323"/>
      <c r="VOT143" s="323"/>
      <c r="VOU143" s="323"/>
      <c r="VOV143" s="323"/>
      <c r="VOW143" s="323"/>
      <c r="VOX143" s="323"/>
      <c r="VOY143" s="323"/>
      <c r="VOZ143" s="323"/>
      <c r="VPA143" s="323"/>
      <c r="VPB143" s="323"/>
      <c r="VPC143" s="323"/>
      <c r="VPD143" s="323"/>
      <c r="VPE143" s="323"/>
      <c r="VPF143" s="323"/>
      <c r="VPG143" s="323"/>
      <c r="VPH143" s="323"/>
      <c r="VPI143" s="323"/>
      <c r="VPJ143" s="323"/>
      <c r="VPK143" s="323"/>
      <c r="VPL143" s="323"/>
      <c r="VPM143" s="323"/>
      <c r="VPN143" s="323"/>
      <c r="VPO143" s="323"/>
      <c r="VPP143" s="323"/>
      <c r="VPQ143" s="323"/>
      <c r="VPR143" s="323"/>
      <c r="VPS143" s="323"/>
      <c r="VPT143" s="323"/>
      <c r="VPU143" s="323"/>
      <c r="VPV143" s="323"/>
      <c r="VPW143" s="323"/>
      <c r="VPX143" s="323"/>
      <c r="VPY143" s="323"/>
      <c r="VPZ143" s="323"/>
      <c r="VQA143" s="323"/>
      <c r="VQB143" s="323"/>
      <c r="VQC143" s="323"/>
      <c r="VQD143" s="323"/>
      <c r="VQE143" s="323"/>
      <c r="VQF143" s="323"/>
      <c r="VQG143" s="323"/>
      <c r="VQH143" s="323"/>
      <c r="VQI143" s="323"/>
      <c r="VQJ143" s="323"/>
      <c r="VQK143" s="323"/>
      <c r="VQL143" s="323"/>
      <c r="VQM143" s="323"/>
      <c r="VQN143" s="323"/>
      <c r="VQO143" s="323"/>
      <c r="VQP143" s="323"/>
      <c r="VQQ143" s="323"/>
      <c r="VQR143" s="323"/>
      <c r="VQS143" s="323"/>
      <c r="VQT143" s="323"/>
      <c r="VQU143" s="323"/>
      <c r="VQV143" s="323"/>
      <c r="VQW143" s="323"/>
      <c r="VQX143" s="323"/>
      <c r="VQY143" s="323"/>
      <c r="VQZ143" s="323"/>
      <c r="VRA143" s="323"/>
      <c r="VRB143" s="323"/>
      <c r="VRC143" s="323"/>
      <c r="VRD143" s="323"/>
      <c r="VRE143" s="323"/>
      <c r="VRF143" s="323"/>
      <c r="VRG143" s="323"/>
      <c r="VRH143" s="323"/>
      <c r="VRI143" s="323"/>
      <c r="VRJ143" s="323"/>
      <c r="VRK143" s="323"/>
      <c r="VRL143" s="323"/>
      <c r="VRM143" s="323"/>
      <c r="VRN143" s="323"/>
      <c r="VRO143" s="323"/>
      <c r="VRP143" s="323"/>
      <c r="VRQ143" s="323"/>
      <c r="VRR143" s="323"/>
      <c r="VRS143" s="323"/>
      <c r="VRT143" s="323"/>
      <c r="VRU143" s="323"/>
      <c r="VRV143" s="323"/>
      <c r="VRW143" s="323"/>
      <c r="VRX143" s="323"/>
      <c r="VRY143" s="323"/>
      <c r="VRZ143" s="323"/>
      <c r="VSA143" s="323"/>
      <c r="VSB143" s="323"/>
      <c r="VSC143" s="323"/>
      <c r="VSD143" s="323"/>
      <c r="VSE143" s="323"/>
      <c r="VSF143" s="323"/>
      <c r="VSG143" s="323"/>
      <c r="VSH143" s="323"/>
      <c r="VSI143" s="323"/>
      <c r="VSJ143" s="323"/>
      <c r="VSK143" s="323"/>
      <c r="VSL143" s="323"/>
      <c r="VSM143" s="323"/>
      <c r="VSN143" s="323"/>
      <c r="VSO143" s="323"/>
      <c r="VSP143" s="323"/>
      <c r="VSQ143" s="323"/>
      <c r="VSR143" s="323"/>
      <c r="VSS143" s="323"/>
      <c r="VST143" s="323"/>
      <c r="VSU143" s="323"/>
      <c r="VSV143" s="323"/>
      <c r="VSW143" s="323"/>
      <c r="VSX143" s="323"/>
      <c r="VSY143" s="323"/>
      <c r="VSZ143" s="323"/>
      <c r="VTA143" s="323"/>
      <c r="VTB143" s="323"/>
      <c r="VTC143" s="323"/>
      <c r="VTD143" s="323"/>
      <c r="VTE143" s="323"/>
      <c r="VTF143" s="323"/>
      <c r="VTG143" s="323"/>
      <c r="VTH143" s="323"/>
      <c r="VTI143" s="323"/>
      <c r="VTJ143" s="323"/>
      <c r="VTK143" s="323"/>
      <c r="VTL143" s="323"/>
      <c r="VTM143" s="323"/>
      <c r="VTN143" s="323"/>
      <c r="VTO143" s="323"/>
      <c r="VTP143" s="323"/>
      <c r="VTQ143" s="323"/>
      <c r="VTR143" s="323"/>
      <c r="VTS143" s="323"/>
      <c r="VTT143" s="323"/>
      <c r="VTU143" s="323"/>
      <c r="VTV143" s="323"/>
      <c r="VTW143" s="323"/>
      <c r="VTX143" s="323"/>
      <c r="VTY143" s="323"/>
      <c r="VTZ143" s="323"/>
      <c r="VUA143" s="323"/>
      <c r="VUB143" s="323"/>
      <c r="VUC143" s="323"/>
      <c r="VUD143" s="323"/>
      <c r="VUE143" s="323"/>
      <c r="VUF143" s="323"/>
      <c r="VUG143" s="323"/>
      <c r="VUH143" s="323"/>
      <c r="VUI143" s="323"/>
      <c r="VUJ143" s="323"/>
      <c r="VUK143" s="323"/>
      <c r="VUL143" s="323"/>
      <c r="VUM143" s="323"/>
      <c r="VUN143" s="323"/>
      <c r="VUO143" s="323"/>
      <c r="VUP143" s="323"/>
      <c r="VUQ143" s="323"/>
      <c r="VUR143" s="323"/>
      <c r="VUS143" s="323"/>
      <c r="VUT143" s="323"/>
      <c r="VUU143" s="323"/>
      <c r="VUV143" s="323"/>
      <c r="VUW143" s="323"/>
      <c r="VUX143" s="323"/>
      <c r="VUY143" s="323"/>
      <c r="VUZ143" s="323"/>
      <c r="VVA143" s="323"/>
      <c r="VVB143" s="323"/>
      <c r="VVC143" s="323"/>
      <c r="VVD143" s="323"/>
      <c r="VVE143" s="323"/>
      <c r="VVF143" s="323"/>
      <c r="VVG143" s="323"/>
      <c r="VVH143" s="323"/>
      <c r="VVI143" s="323"/>
      <c r="VVJ143" s="323"/>
      <c r="VVK143" s="323"/>
      <c r="VVL143" s="323"/>
      <c r="VVM143" s="323"/>
      <c r="VVN143" s="323"/>
      <c r="VVO143" s="323"/>
      <c r="VVP143" s="323"/>
      <c r="VVQ143" s="323"/>
      <c r="VVR143" s="323"/>
      <c r="VVS143" s="323"/>
      <c r="VVT143" s="323"/>
      <c r="VVU143" s="323"/>
      <c r="VVV143" s="323"/>
      <c r="VVW143" s="323"/>
      <c r="VVX143" s="323"/>
      <c r="VVY143" s="323"/>
      <c r="VVZ143" s="323"/>
      <c r="VWA143" s="323"/>
      <c r="VWB143" s="323"/>
      <c r="VWC143" s="323"/>
      <c r="VWD143" s="323"/>
      <c r="VWE143" s="323"/>
      <c r="VWF143" s="323"/>
      <c r="VWG143" s="323"/>
      <c r="VWH143" s="323"/>
      <c r="VWI143" s="323"/>
      <c r="VWJ143" s="323"/>
      <c r="VWK143" s="323"/>
      <c r="VWL143" s="323"/>
      <c r="VWM143" s="323"/>
      <c r="VWN143" s="323"/>
      <c r="VWO143" s="323"/>
      <c r="VWP143" s="323"/>
      <c r="VWQ143" s="323"/>
      <c r="VWR143" s="323"/>
      <c r="VWS143" s="323"/>
      <c r="VWT143" s="323"/>
      <c r="VWU143" s="323"/>
      <c r="VWV143" s="323"/>
      <c r="VWW143" s="323"/>
      <c r="VWX143" s="323"/>
      <c r="VWY143" s="323"/>
      <c r="VWZ143" s="323"/>
      <c r="VXA143" s="323"/>
      <c r="VXB143" s="323"/>
      <c r="VXC143" s="323"/>
      <c r="VXD143" s="323"/>
      <c r="VXE143" s="323"/>
      <c r="VXF143" s="323"/>
      <c r="VXG143" s="323"/>
      <c r="VXH143" s="323"/>
      <c r="VXI143" s="323"/>
      <c r="VXJ143" s="323"/>
      <c r="VXK143" s="323"/>
      <c r="VXL143" s="323"/>
      <c r="VXM143" s="323"/>
      <c r="VXN143" s="323"/>
      <c r="VXO143" s="323"/>
      <c r="VXP143" s="323"/>
      <c r="VXQ143" s="323"/>
      <c r="VXR143" s="323"/>
      <c r="VXS143" s="323"/>
      <c r="VXT143" s="323"/>
      <c r="VXU143" s="323"/>
      <c r="VXV143" s="323"/>
      <c r="VXW143" s="323"/>
      <c r="VXX143" s="323"/>
      <c r="VXY143" s="323"/>
      <c r="VXZ143" s="323"/>
      <c r="VYA143" s="323"/>
      <c r="VYB143" s="323"/>
      <c r="VYC143" s="323"/>
      <c r="VYD143" s="323"/>
      <c r="VYE143" s="323"/>
      <c r="VYF143" s="323"/>
      <c r="VYG143" s="323"/>
      <c r="VYH143" s="323"/>
      <c r="VYI143" s="323"/>
      <c r="VYJ143" s="323"/>
      <c r="VYK143" s="323"/>
      <c r="VYL143" s="323"/>
      <c r="VYM143" s="323"/>
      <c r="VYN143" s="323"/>
      <c r="VYO143" s="323"/>
      <c r="VYP143" s="323"/>
      <c r="VYQ143" s="323"/>
      <c r="VYR143" s="323"/>
      <c r="VYS143" s="323"/>
      <c r="VYT143" s="323"/>
      <c r="VYU143" s="323"/>
      <c r="VYV143" s="323"/>
      <c r="VYW143" s="323"/>
      <c r="VYX143" s="323"/>
      <c r="VYY143" s="323"/>
      <c r="VYZ143" s="323"/>
      <c r="VZA143" s="323"/>
      <c r="VZB143" s="323"/>
      <c r="VZC143" s="323"/>
      <c r="VZD143" s="323"/>
      <c r="VZE143" s="323"/>
      <c r="VZF143" s="323"/>
      <c r="VZG143" s="323"/>
      <c r="VZH143" s="323"/>
      <c r="VZI143" s="323"/>
      <c r="VZJ143" s="323"/>
      <c r="VZK143" s="323"/>
      <c r="VZL143" s="323"/>
      <c r="VZM143" s="323"/>
      <c r="VZN143" s="323"/>
      <c r="VZO143" s="323"/>
      <c r="VZP143" s="323"/>
      <c r="VZQ143" s="323"/>
      <c r="VZR143" s="323"/>
      <c r="VZS143" s="323"/>
      <c r="VZT143" s="323"/>
      <c r="VZU143" s="323"/>
      <c r="VZV143" s="323"/>
      <c r="VZW143" s="323"/>
      <c r="VZX143" s="323"/>
      <c r="VZY143" s="323"/>
      <c r="VZZ143" s="323"/>
      <c r="WAA143" s="323"/>
      <c r="WAB143" s="323"/>
      <c r="WAC143" s="323"/>
      <c r="WAD143" s="323"/>
      <c r="WAE143" s="323"/>
      <c r="WAF143" s="323"/>
      <c r="WAG143" s="323"/>
      <c r="WAH143" s="323"/>
      <c r="WAI143" s="323"/>
      <c r="WAJ143" s="323"/>
      <c r="WAK143" s="323"/>
      <c r="WAL143" s="323"/>
      <c r="WAM143" s="323"/>
      <c r="WAN143" s="323"/>
      <c r="WAO143" s="323"/>
      <c r="WAP143" s="323"/>
      <c r="WAQ143" s="323"/>
      <c r="WAR143" s="323"/>
      <c r="WAS143" s="323"/>
      <c r="WAT143" s="323"/>
      <c r="WAU143" s="323"/>
      <c r="WAV143" s="323"/>
      <c r="WAW143" s="323"/>
      <c r="WAX143" s="323"/>
      <c r="WAY143" s="323"/>
      <c r="WAZ143" s="323"/>
      <c r="WBA143" s="323"/>
      <c r="WBB143" s="323"/>
      <c r="WBC143" s="323"/>
      <c r="WBD143" s="323"/>
      <c r="WBE143" s="323"/>
      <c r="WBF143" s="323"/>
      <c r="WBG143" s="323"/>
      <c r="WBH143" s="323"/>
      <c r="WBI143" s="323"/>
      <c r="WBJ143" s="323"/>
      <c r="WBK143" s="323"/>
      <c r="WBL143" s="323"/>
      <c r="WBM143" s="323"/>
      <c r="WBN143" s="323"/>
      <c r="WBO143" s="323"/>
      <c r="WBP143" s="323"/>
      <c r="WBQ143" s="323"/>
      <c r="WBR143" s="323"/>
      <c r="WBS143" s="323"/>
      <c r="WBT143" s="323"/>
      <c r="WBU143" s="323"/>
      <c r="WBV143" s="323"/>
      <c r="WBW143" s="323"/>
      <c r="WBX143" s="323"/>
      <c r="WBY143" s="323"/>
      <c r="WBZ143" s="323"/>
      <c r="WCA143" s="323"/>
      <c r="WCB143" s="323"/>
      <c r="WCC143" s="323"/>
      <c r="WCD143" s="323"/>
      <c r="WCE143" s="323"/>
      <c r="WCF143" s="323"/>
      <c r="WCG143" s="323"/>
      <c r="WCH143" s="323"/>
      <c r="WCI143" s="323"/>
      <c r="WCJ143" s="323"/>
      <c r="WCK143" s="323"/>
      <c r="WCL143" s="323"/>
      <c r="WCM143" s="323"/>
      <c r="WCN143" s="323"/>
      <c r="WCO143" s="323"/>
      <c r="WCP143" s="323"/>
      <c r="WCQ143" s="323"/>
      <c r="WCR143" s="323"/>
      <c r="WCS143" s="323"/>
      <c r="WCT143" s="323"/>
      <c r="WCU143" s="323"/>
      <c r="WCV143" s="323"/>
      <c r="WCW143" s="323"/>
      <c r="WCX143" s="323"/>
      <c r="WCY143" s="323"/>
      <c r="WCZ143" s="323"/>
      <c r="WDA143" s="323"/>
      <c r="WDB143" s="323"/>
      <c r="WDC143" s="323"/>
      <c r="WDD143" s="323"/>
      <c r="WDE143" s="323"/>
      <c r="WDF143" s="323"/>
      <c r="WDG143" s="323"/>
      <c r="WDH143" s="323"/>
      <c r="WDI143" s="323"/>
      <c r="WDJ143" s="323"/>
      <c r="WDK143" s="323"/>
      <c r="WDL143" s="323"/>
      <c r="WDM143" s="323"/>
      <c r="WDN143" s="323"/>
      <c r="WDO143" s="323"/>
      <c r="WDP143" s="323"/>
      <c r="WDQ143" s="323"/>
      <c r="WDR143" s="323"/>
      <c r="WDS143" s="323"/>
      <c r="WDT143" s="323"/>
      <c r="WDU143" s="323"/>
      <c r="WDV143" s="323"/>
      <c r="WDW143" s="323"/>
      <c r="WDX143" s="323"/>
      <c r="WDY143" s="323"/>
      <c r="WDZ143" s="323"/>
      <c r="WEA143" s="323"/>
      <c r="WEB143" s="323"/>
      <c r="WEC143" s="323"/>
      <c r="WED143" s="323"/>
      <c r="WEE143" s="323"/>
      <c r="WEF143" s="323"/>
      <c r="WEG143" s="323"/>
      <c r="WEH143" s="323"/>
      <c r="WEI143" s="323"/>
      <c r="WEJ143" s="323"/>
      <c r="WEK143" s="323"/>
      <c r="WEL143" s="323"/>
      <c r="WEM143" s="323"/>
      <c r="WEN143" s="323"/>
      <c r="WEO143" s="323"/>
      <c r="WEP143" s="323"/>
      <c r="WEQ143" s="323"/>
      <c r="WER143" s="323"/>
      <c r="WES143" s="323"/>
      <c r="WET143" s="323"/>
      <c r="WEU143" s="323"/>
      <c r="WEV143" s="323"/>
      <c r="WEW143" s="323"/>
      <c r="WEX143" s="323"/>
      <c r="WEY143" s="323"/>
      <c r="WEZ143" s="323"/>
      <c r="WFA143" s="323"/>
      <c r="WFB143" s="323"/>
      <c r="WFC143" s="323"/>
      <c r="WFD143" s="323"/>
      <c r="WFE143" s="323"/>
      <c r="WFF143" s="323"/>
      <c r="WFG143" s="323"/>
      <c r="WFH143" s="323"/>
      <c r="WFI143" s="323"/>
      <c r="WFJ143" s="323"/>
      <c r="WFK143" s="323"/>
      <c r="WFL143" s="323"/>
      <c r="WFM143" s="323"/>
      <c r="WFN143" s="323"/>
      <c r="WFO143" s="323"/>
      <c r="WFP143" s="323"/>
      <c r="WFQ143" s="323"/>
      <c r="WFR143" s="323"/>
      <c r="WFS143" s="323"/>
      <c r="WFT143" s="323"/>
      <c r="WFU143" s="323"/>
      <c r="WFV143" s="323"/>
      <c r="WFW143" s="323"/>
      <c r="WFX143" s="323"/>
      <c r="WFY143" s="323"/>
      <c r="WFZ143" s="323"/>
      <c r="WGA143" s="323"/>
      <c r="WGB143" s="323"/>
      <c r="WGC143" s="323"/>
      <c r="WGD143" s="323"/>
      <c r="WGE143" s="323"/>
      <c r="WGF143" s="323"/>
      <c r="WGG143" s="323"/>
      <c r="WGH143" s="323"/>
      <c r="WGI143" s="323"/>
      <c r="WGJ143" s="323"/>
      <c r="WGK143" s="323"/>
      <c r="WGL143" s="323"/>
      <c r="WGM143" s="323"/>
      <c r="WGN143" s="323"/>
      <c r="WGO143" s="323"/>
      <c r="WGP143" s="323"/>
      <c r="WGQ143" s="323"/>
      <c r="WGR143" s="323"/>
      <c r="WGS143" s="323"/>
      <c r="WGT143" s="323"/>
      <c r="WGU143" s="323"/>
      <c r="WGV143" s="323"/>
      <c r="WGW143" s="323"/>
      <c r="WGX143" s="323"/>
      <c r="WGY143" s="323"/>
      <c r="WGZ143" s="323"/>
      <c r="WHA143" s="323"/>
      <c r="WHB143" s="323"/>
      <c r="WHC143" s="323"/>
      <c r="WHD143" s="323"/>
      <c r="WHE143" s="323"/>
      <c r="WHF143" s="323"/>
      <c r="WHG143" s="323"/>
      <c r="WHH143" s="323"/>
      <c r="WHI143" s="323"/>
      <c r="WHJ143" s="323"/>
      <c r="WHK143" s="323"/>
      <c r="WHL143" s="323"/>
      <c r="WHM143" s="323"/>
      <c r="WHN143" s="323"/>
      <c r="WHO143" s="323"/>
      <c r="WHP143" s="323"/>
      <c r="WHQ143" s="323"/>
      <c r="WHR143" s="323"/>
      <c r="WHS143" s="323"/>
      <c r="WHT143" s="323"/>
      <c r="WHU143" s="323"/>
      <c r="WHV143" s="323"/>
      <c r="WHW143" s="323"/>
      <c r="WHX143" s="323"/>
      <c r="WHY143" s="323"/>
      <c r="WHZ143" s="323"/>
      <c r="WIA143" s="323"/>
      <c r="WIB143" s="323"/>
      <c r="WIC143" s="323"/>
      <c r="WID143" s="323"/>
      <c r="WIE143" s="323"/>
      <c r="WIF143" s="323"/>
      <c r="WIG143" s="323"/>
      <c r="WIH143" s="323"/>
      <c r="WII143" s="323"/>
      <c r="WIJ143" s="323"/>
      <c r="WIK143" s="323"/>
      <c r="WIL143" s="323"/>
      <c r="WIM143" s="323"/>
      <c r="WIN143" s="323"/>
      <c r="WIO143" s="323"/>
      <c r="WIP143" s="323"/>
      <c r="WIQ143" s="323"/>
      <c r="WIR143" s="323"/>
      <c r="WIS143" s="323"/>
      <c r="WIT143" s="323"/>
      <c r="WIU143" s="323"/>
      <c r="WIV143" s="323"/>
      <c r="WIW143" s="323"/>
      <c r="WIX143" s="323"/>
      <c r="WIY143" s="323"/>
      <c r="WIZ143" s="323"/>
      <c r="WJA143" s="323"/>
      <c r="WJB143" s="323"/>
      <c r="WJC143" s="323"/>
      <c r="WJD143" s="323"/>
      <c r="WJE143" s="323"/>
      <c r="WJF143" s="323"/>
      <c r="WJG143" s="323"/>
      <c r="WJH143" s="323"/>
      <c r="WJI143" s="323"/>
      <c r="WJJ143" s="323"/>
      <c r="WJK143" s="323"/>
      <c r="WJL143" s="323"/>
      <c r="WJM143" s="323"/>
      <c r="WJN143" s="323"/>
      <c r="WJO143" s="323"/>
      <c r="WJP143" s="323"/>
      <c r="WJQ143" s="323"/>
      <c r="WJR143" s="323"/>
      <c r="WJS143" s="323"/>
      <c r="WJT143" s="323"/>
      <c r="WJU143" s="323"/>
      <c r="WJV143" s="323"/>
      <c r="WJW143" s="323"/>
      <c r="WJX143" s="323"/>
      <c r="WJY143" s="323"/>
      <c r="WJZ143" s="323"/>
      <c r="WKA143" s="323"/>
      <c r="WKB143" s="323"/>
      <c r="WKC143" s="323"/>
      <c r="WKD143" s="323"/>
      <c r="WKE143" s="323"/>
      <c r="WKF143" s="323"/>
      <c r="WKG143" s="323"/>
      <c r="WKH143" s="323"/>
      <c r="WKI143" s="323"/>
      <c r="WKJ143" s="323"/>
      <c r="WKK143" s="323"/>
      <c r="WKL143" s="323"/>
      <c r="WKM143" s="323"/>
      <c r="WKN143" s="323"/>
      <c r="WKO143" s="323"/>
      <c r="WKP143" s="323"/>
      <c r="WKQ143" s="323"/>
      <c r="WKR143" s="323"/>
      <c r="WKS143" s="323"/>
      <c r="WKT143" s="323"/>
      <c r="WKU143" s="323"/>
      <c r="WKV143" s="323"/>
      <c r="WKW143" s="323"/>
      <c r="WKX143" s="323"/>
      <c r="WKY143" s="323"/>
      <c r="WKZ143" s="323"/>
      <c r="WLA143" s="323"/>
      <c r="WLB143" s="323"/>
      <c r="WLC143" s="323"/>
      <c r="WLD143" s="323"/>
      <c r="WLE143" s="323"/>
      <c r="WLF143" s="323"/>
      <c r="WLG143" s="323"/>
      <c r="WLH143" s="323"/>
      <c r="WLI143" s="323"/>
      <c r="WLJ143" s="323"/>
      <c r="WLK143" s="323"/>
      <c r="WLL143" s="323"/>
      <c r="WLM143" s="323"/>
      <c r="WLN143" s="323"/>
      <c r="WLO143" s="323"/>
      <c r="WLP143" s="323"/>
      <c r="WLQ143" s="323"/>
      <c r="WLR143" s="323"/>
      <c r="WLS143" s="323"/>
      <c r="WLT143" s="323"/>
      <c r="WLU143" s="323"/>
      <c r="WLV143" s="323"/>
      <c r="WLW143" s="323"/>
      <c r="WLX143" s="323"/>
      <c r="WLY143" s="323"/>
      <c r="WLZ143" s="323"/>
      <c r="WMA143" s="323"/>
      <c r="WMB143" s="323"/>
      <c r="WMC143" s="323"/>
      <c r="WMD143" s="323"/>
      <c r="WME143" s="323"/>
      <c r="WMF143" s="323"/>
      <c r="WMG143" s="323"/>
      <c r="WMH143" s="323"/>
      <c r="WMI143" s="323"/>
      <c r="WMJ143" s="323"/>
      <c r="WMK143" s="323"/>
      <c r="WML143" s="323"/>
      <c r="WMM143" s="323"/>
      <c r="WMN143" s="323"/>
      <c r="WMO143" s="323"/>
      <c r="WMP143" s="323"/>
      <c r="WMQ143" s="323"/>
      <c r="WMR143" s="323"/>
      <c r="WMS143" s="323"/>
      <c r="WMT143" s="323"/>
      <c r="WMU143" s="323"/>
      <c r="WMV143" s="323"/>
      <c r="WMW143" s="323"/>
      <c r="WMX143" s="323"/>
      <c r="WMY143" s="323"/>
      <c r="WMZ143" s="323"/>
      <c r="WNA143" s="323"/>
      <c r="WNB143" s="323"/>
      <c r="WNC143" s="323"/>
      <c r="WND143" s="323"/>
      <c r="WNE143" s="323"/>
      <c r="WNF143" s="323"/>
      <c r="WNG143" s="323"/>
      <c r="WNH143" s="323"/>
      <c r="WNI143" s="323"/>
      <c r="WNJ143" s="323"/>
      <c r="WNK143" s="323"/>
      <c r="WNL143" s="323"/>
      <c r="WNM143" s="323"/>
      <c r="WNN143" s="323"/>
      <c r="WNO143" s="323"/>
      <c r="WNP143" s="323"/>
      <c r="WNQ143" s="323"/>
      <c r="WNR143" s="323"/>
      <c r="WNS143" s="323"/>
      <c r="WNT143" s="323"/>
      <c r="WNU143" s="323"/>
      <c r="WNV143" s="323"/>
      <c r="WNW143" s="323"/>
      <c r="WNX143" s="323"/>
      <c r="WNY143" s="323"/>
      <c r="WNZ143" s="323"/>
      <c r="WOA143" s="323"/>
      <c r="WOB143" s="323"/>
      <c r="WOC143" s="323"/>
      <c r="WOD143" s="323"/>
      <c r="WOE143" s="323"/>
      <c r="WOF143" s="323"/>
      <c r="WOG143" s="323"/>
      <c r="WOH143" s="323"/>
      <c r="WOI143" s="323"/>
      <c r="WOJ143" s="323"/>
      <c r="WOK143" s="323"/>
      <c r="WOL143" s="323"/>
      <c r="WOM143" s="323"/>
      <c r="WON143" s="323"/>
      <c r="WOO143" s="323"/>
      <c r="WOP143" s="323"/>
      <c r="WOQ143" s="323"/>
      <c r="WOR143" s="323"/>
      <c r="WOS143" s="323"/>
      <c r="WOT143" s="323"/>
      <c r="WOU143" s="323"/>
      <c r="WOV143" s="323"/>
      <c r="WOW143" s="323"/>
      <c r="WOX143" s="323"/>
      <c r="WOY143" s="323"/>
      <c r="WOZ143" s="323"/>
      <c r="WPA143" s="323"/>
      <c r="WPB143" s="323"/>
      <c r="WPC143" s="323"/>
      <c r="WPD143" s="323"/>
      <c r="WPE143" s="323"/>
      <c r="WPF143" s="323"/>
      <c r="WPG143" s="323"/>
      <c r="WPH143" s="323"/>
      <c r="WPI143" s="323"/>
      <c r="WPJ143" s="323"/>
      <c r="WPK143" s="323"/>
      <c r="WPL143" s="323"/>
      <c r="WPM143" s="323"/>
      <c r="WPN143" s="323"/>
      <c r="WPO143" s="323"/>
      <c r="WPP143" s="323"/>
      <c r="WPQ143" s="323"/>
      <c r="WPR143" s="323"/>
      <c r="WPS143" s="323"/>
      <c r="WPT143" s="323"/>
      <c r="WPU143" s="323"/>
      <c r="WPV143" s="323"/>
      <c r="WPW143" s="323"/>
      <c r="WPX143" s="323"/>
      <c r="WPY143" s="323"/>
      <c r="WPZ143" s="323"/>
      <c r="WQA143" s="323"/>
      <c r="WQB143" s="323"/>
      <c r="WQC143" s="323"/>
      <c r="WQD143" s="323"/>
      <c r="WQE143" s="323"/>
      <c r="WQF143" s="323"/>
      <c r="WQG143" s="323"/>
      <c r="WQH143" s="323"/>
      <c r="WQI143" s="323"/>
      <c r="WQJ143" s="323"/>
      <c r="WQK143" s="323"/>
      <c r="WQL143" s="323"/>
      <c r="WQM143" s="323"/>
      <c r="WQN143" s="323"/>
      <c r="WQO143" s="323"/>
      <c r="WQP143" s="323"/>
      <c r="WQQ143" s="323"/>
      <c r="WQR143" s="323"/>
      <c r="WQS143" s="323"/>
      <c r="WQT143" s="323"/>
      <c r="WQU143" s="323"/>
      <c r="WQV143" s="323"/>
      <c r="WQW143" s="323"/>
      <c r="WQX143" s="323"/>
      <c r="WQY143" s="323"/>
      <c r="WQZ143" s="323"/>
      <c r="WRA143" s="323"/>
      <c r="WRB143" s="323"/>
      <c r="WRC143" s="323"/>
      <c r="WRD143" s="323"/>
      <c r="WRE143" s="323"/>
      <c r="WRF143" s="323"/>
      <c r="WRG143" s="323"/>
      <c r="WRH143" s="323"/>
      <c r="WRI143" s="323"/>
      <c r="WRJ143" s="323"/>
      <c r="WRK143" s="323"/>
      <c r="WRL143" s="323"/>
      <c r="WRM143" s="323"/>
      <c r="WRN143" s="323"/>
      <c r="WRO143" s="323"/>
      <c r="WRP143" s="323"/>
      <c r="WRQ143" s="323"/>
      <c r="WRR143" s="323"/>
      <c r="WRS143" s="323"/>
      <c r="WRT143" s="323"/>
      <c r="WRU143" s="323"/>
      <c r="WRV143" s="323"/>
      <c r="WRW143" s="323"/>
      <c r="WRX143" s="323"/>
      <c r="WRY143" s="323"/>
      <c r="WRZ143" s="323"/>
      <c r="WSA143" s="323"/>
      <c r="WSB143" s="323"/>
      <c r="WSC143" s="323"/>
      <c r="WSD143" s="323"/>
      <c r="WSE143" s="323"/>
      <c r="WSF143" s="323"/>
      <c r="WSG143" s="323"/>
      <c r="WSH143" s="323"/>
      <c r="WSI143" s="323"/>
      <c r="WSJ143" s="323"/>
      <c r="WSK143" s="323"/>
      <c r="WSL143" s="323"/>
      <c r="WSM143" s="323"/>
      <c r="WSN143" s="323"/>
      <c r="WSO143" s="323"/>
      <c r="WSP143" s="323"/>
      <c r="WSQ143" s="323"/>
      <c r="WSR143" s="323"/>
      <c r="WSS143" s="323"/>
      <c r="WST143" s="323"/>
      <c r="WSU143" s="323"/>
      <c r="WSV143" s="323"/>
      <c r="WSW143" s="323"/>
      <c r="WSX143" s="323"/>
      <c r="WSY143" s="323"/>
      <c r="WSZ143" s="323"/>
      <c r="WTA143" s="323"/>
      <c r="WTB143" s="323"/>
      <c r="WTC143" s="323"/>
      <c r="WTD143" s="323"/>
      <c r="WTE143" s="323"/>
      <c r="WTF143" s="323"/>
      <c r="WTG143" s="323"/>
      <c r="WTH143" s="323"/>
      <c r="WTI143" s="323"/>
      <c r="WTJ143" s="323"/>
      <c r="WTK143" s="323"/>
      <c r="WTL143" s="323"/>
      <c r="WTM143" s="323"/>
      <c r="WTN143" s="323"/>
      <c r="WTO143" s="323"/>
      <c r="WTP143" s="323"/>
      <c r="WTQ143" s="323"/>
      <c r="WTR143" s="323"/>
      <c r="WTS143" s="323"/>
      <c r="WTT143" s="323"/>
      <c r="WTU143" s="323"/>
      <c r="WTV143" s="323"/>
      <c r="WTW143" s="323"/>
      <c r="WTX143" s="323"/>
      <c r="WTY143" s="323"/>
      <c r="WTZ143" s="323"/>
      <c r="WUA143" s="323"/>
      <c r="WUB143" s="323"/>
      <c r="WUC143" s="323"/>
      <c r="WUD143" s="323"/>
      <c r="WUE143" s="323"/>
      <c r="WUF143" s="323"/>
      <c r="WUG143" s="323"/>
      <c r="WUH143" s="323"/>
      <c r="WUI143" s="323"/>
      <c r="WUJ143" s="323"/>
      <c r="WUK143" s="323"/>
      <c r="WUL143" s="323"/>
      <c r="WUM143" s="323"/>
      <c r="WUN143" s="323"/>
      <c r="WUO143" s="323"/>
      <c r="WUP143" s="323"/>
      <c r="WUQ143" s="323"/>
      <c r="WUR143" s="323"/>
      <c r="WUS143" s="323"/>
      <c r="WUT143" s="323"/>
      <c r="WUU143" s="323"/>
      <c r="WUV143" s="323"/>
      <c r="WUW143" s="323"/>
      <c r="WUX143" s="323"/>
      <c r="WUY143" s="323"/>
      <c r="WUZ143" s="323"/>
      <c r="WVA143" s="323"/>
      <c r="WVB143" s="323"/>
      <c r="WVC143" s="323"/>
      <c r="WVD143" s="323"/>
      <c r="WVE143" s="323"/>
      <c r="WVF143" s="323"/>
      <c r="WVG143" s="323"/>
      <c r="WVH143" s="323"/>
      <c r="WVI143" s="323"/>
      <c r="WVJ143" s="323"/>
      <c r="WVK143" s="323"/>
      <c r="WVL143" s="323"/>
      <c r="WVM143" s="323"/>
      <c r="WVN143" s="323"/>
      <c r="WVO143" s="323"/>
      <c r="WVP143" s="323"/>
      <c r="WVQ143" s="323"/>
      <c r="WVR143" s="323"/>
      <c r="WVS143" s="323"/>
      <c r="WVT143" s="323"/>
      <c r="WVU143" s="323"/>
      <c r="WVV143" s="323"/>
      <c r="WVW143" s="323"/>
      <c r="WVX143" s="323"/>
      <c r="WVY143" s="323"/>
      <c r="WVZ143" s="323"/>
      <c r="WWA143" s="323"/>
      <c r="WWB143" s="323"/>
      <c r="WWC143" s="323"/>
      <c r="WWD143" s="323"/>
      <c r="WWE143" s="323"/>
      <c r="WWF143" s="323"/>
      <c r="WWG143" s="323"/>
      <c r="WWH143" s="323"/>
      <c r="WWI143" s="323"/>
      <c r="WWJ143" s="323"/>
      <c r="WWK143" s="323"/>
      <c r="WWL143" s="323"/>
      <c r="WWM143" s="323"/>
      <c r="WWN143" s="323"/>
      <c r="WWO143" s="323"/>
      <c r="WWP143" s="323"/>
      <c r="WWQ143" s="323"/>
      <c r="WWR143" s="323"/>
      <c r="WWS143" s="323"/>
      <c r="WWT143" s="323"/>
      <c r="WWU143" s="323"/>
      <c r="WWV143" s="323"/>
      <c r="WWW143" s="323"/>
      <c r="WWX143" s="323"/>
      <c r="WWY143" s="323"/>
      <c r="WWZ143" s="323"/>
      <c r="WXA143" s="323"/>
      <c r="WXB143" s="323"/>
      <c r="WXC143" s="323"/>
      <c r="WXD143" s="323"/>
      <c r="WXE143" s="323"/>
      <c r="WXF143" s="323"/>
      <c r="WXG143" s="323"/>
      <c r="WXH143" s="323"/>
      <c r="WXI143" s="323"/>
      <c r="WXJ143" s="323"/>
      <c r="WXK143" s="323"/>
      <c r="WXL143" s="323"/>
      <c r="WXM143" s="323"/>
      <c r="WXN143" s="323"/>
      <c r="WXO143" s="323"/>
      <c r="WXP143" s="323"/>
      <c r="WXQ143" s="323"/>
      <c r="WXR143" s="323"/>
      <c r="WXS143" s="323"/>
      <c r="WXT143" s="323"/>
      <c r="WXU143" s="323"/>
      <c r="WXV143" s="323"/>
      <c r="WXW143" s="323"/>
      <c r="WXX143" s="323"/>
      <c r="WXY143" s="323"/>
      <c r="WXZ143" s="323"/>
      <c r="WYA143" s="323"/>
      <c r="WYB143" s="323"/>
      <c r="WYC143" s="323"/>
      <c r="WYD143" s="323"/>
      <c r="WYE143" s="323"/>
      <c r="WYF143" s="323"/>
      <c r="WYG143" s="323"/>
      <c r="WYH143" s="323"/>
      <c r="WYI143" s="323"/>
      <c r="WYJ143" s="323"/>
      <c r="WYK143" s="323"/>
      <c r="WYL143" s="323"/>
      <c r="WYM143" s="323"/>
      <c r="WYN143" s="323"/>
      <c r="WYO143" s="323"/>
      <c r="WYP143" s="323"/>
      <c r="WYQ143" s="323"/>
      <c r="WYR143" s="323"/>
      <c r="WYS143" s="323"/>
      <c r="WYT143" s="323"/>
      <c r="WYU143" s="323"/>
      <c r="WYV143" s="323"/>
      <c r="WYW143" s="323"/>
      <c r="WYX143" s="323"/>
      <c r="WYY143" s="323"/>
      <c r="WYZ143" s="323"/>
      <c r="WZA143" s="323"/>
      <c r="WZB143" s="323"/>
      <c r="WZC143" s="323"/>
      <c r="WZD143" s="323"/>
      <c r="WZE143" s="323"/>
      <c r="WZF143" s="323"/>
      <c r="WZG143" s="323"/>
      <c r="WZH143" s="323"/>
      <c r="WZI143" s="323"/>
      <c r="WZJ143" s="323"/>
      <c r="WZK143" s="323"/>
      <c r="WZL143" s="323"/>
      <c r="WZM143" s="323"/>
      <c r="WZN143" s="323"/>
      <c r="WZO143" s="323"/>
      <c r="WZP143" s="323"/>
      <c r="WZQ143" s="323"/>
      <c r="WZR143" s="323"/>
      <c r="WZS143" s="323"/>
      <c r="WZT143" s="323"/>
      <c r="WZU143" s="323"/>
      <c r="WZV143" s="323"/>
      <c r="WZW143" s="323"/>
      <c r="WZX143" s="323"/>
      <c r="WZY143" s="323"/>
      <c r="WZZ143" s="323"/>
      <c r="XAA143" s="323"/>
      <c r="XAB143" s="323"/>
      <c r="XAC143" s="323"/>
      <c r="XAD143" s="323"/>
      <c r="XAE143" s="323"/>
      <c r="XAF143" s="323"/>
      <c r="XAG143" s="323"/>
      <c r="XAH143" s="323"/>
      <c r="XAI143" s="323"/>
      <c r="XAJ143" s="323"/>
      <c r="XAK143" s="323"/>
      <c r="XAL143" s="323"/>
      <c r="XAM143" s="323"/>
      <c r="XAN143" s="323"/>
      <c r="XAO143" s="323"/>
      <c r="XAP143" s="323"/>
      <c r="XAQ143" s="323"/>
      <c r="XAR143" s="323"/>
      <c r="XAS143" s="323"/>
      <c r="XAT143" s="323"/>
      <c r="XAU143" s="323"/>
      <c r="XAV143" s="323"/>
      <c r="XAW143" s="323"/>
      <c r="XAX143" s="323"/>
      <c r="XAY143" s="323"/>
      <c r="XAZ143" s="323"/>
      <c r="XBA143" s="323"/>
      <c r="XBB143" s="323"/>
      <c r="XBC143" s="323"/>
      <c r="XBD143" s="323"/>
      <c r="XBE143" s="323"/>
      <c r="XBF143" s="323"/>
      <c r="XBG143" s="323"/>
      <c r="XBH143" s="323"/>
      <c r="XBI143" s="323"/>
      <c r="XBJ143" s="323"/>
      <c r="XBK143" s="323"/>
      <c r="XBL143" s="323"/>
      <c r="XBM143" s="323"/>
      <c r="XBN143" s="323"/>
      <c r="XBO143" s="323"/>
      <c r="XBP143" s="323"/>
      <c r="XBQ143" s="323"/>
      <c r="XBR143" s="323"/>
      <c r="XBS143" s="323"/>
      <c r="XBT143" s="323"/>
      <c r="XBU143" s="323"/>
      <c r="XBV143" s="323"/>
      <c r="XBW143" s="323"/>
      <c r="XBX143" s="323"/>
      <c r="XBY143" s="323"/>
      <c r="XBZ143" s="323"/>
      <c r="XCA143" s="323"/>
      <c r="XCB143" s="323"/>
      <c r="XCC143" s="323"/>
      <c r="XCD143" s="323"/>
      <c r="XCE143" s="323"/>
      <c r="XCF143" s="323"/>
      <c r="XCG143" s="323"/>
      <c r="XCH143" s="323"/>
      <c r="XCI143" s="323"/>
      <c r="XCJ143" s="323"/>
      <c r="XCK143" s="323"/>
      <c r="XCL143" s="323"/>
      <c r="XCM143" s="323"/>
      <c r="XCN143" s="323"/>
      <c r="XCO143" s="323"/>
      <c r="XCP143" s="323"/>
      <c r="XCQ143" s="323"/>
      <c r="XCR143" s="323"/>
      <c r="XCS143" s="323"/>
      <c r="XCT143" s="323"/>
      <c r="XCU143" s="323"/>
      <c r="XCV143" s="323"/>
      <c r="XCW143" s="323"/>
      <c r="XCX143" s="323"/>
      <c r="XCY143" s="323"/>
      <c r="XCZ143" s="323"/>
      <c r="XDA143" s="323"/>
      <c r="XDB143" s="323"/>
      <c r="XDC143" s="323"/>
      <c r="XDD143" s="323"/>
      <c r="XDE143" s="323"/>
      <c r="XDF143" s="323"/>
      <c r="XDG143" s="323"/>
      <c r="XDH143" s="323"/>
      <c r="XDI143" s="323"/>
      <c r="XDJ143" s="323"/>
      <c r="XDK143" s="323"/>
      <c r="XDL143" s="323"/>
      <c r="XDM143" s="323"/>
      <c r="XDN143" s="323"/>
      <c r="XDO143" s="323"/>
      <c r="XDP143" s="323"/>
      <c r="XDQ143" s="323"/>
      <c r="XDR143" s="323"/>
      <c r="XDS143" s="323"/>
      <c r="XDT143" s="323"/>
      <c r="XDU143" s="323"/>
      <c r="XDV143" s="323"/>
      <c r="XDW143" s="323"/>
      <c r="XDX143" s="323"/>
      <c r="XDY143" s="323"/>
      <c r="XDZ143" s="323"/>
      <c r="XEA143" s="323"/>
      <c r="XEB143" s="323"/>
      <c r="XEC143" s="323"/>
      <c r="XED143" s="323"/>
      <c r="XEE143" s="323"/>
      <c r="XEF143" s="323"/>
      <c r="XEG143" s="323"/>
      <c r="XEH143" s="323"/>
      <c r="XEI143" s="323"/>
      <c r="XEJ143" s="323"/>
      <c r="XEK143" s="323"/>
      <c r="XEL143" s="323"/>
      <c r="XEM143" s="323"/>
      <c r="XEN143" s="323"/>
      <c r="XEO143" s="323"/>
      <c r="XEP143" s="323"/>
      <c r="XEQ143" s="323"/>
      <c r="XER143" s="323"/>
      <c r="XES143" s="323"/>
      <c r="XET143" s="323"/>
      <c r="XEU143" s="323"/>
      <c r="XEV143" s="323"/>
      <c r="XEW143" s="323"/>
      <c r="XEX143" s="323"/>
      <c r="XEY143" s="323"/>
      <c r="XEZ143" s="323"/>
      <c r="XFA143" s="323"/>
      <c r="XFB143" s="323"/>
      <c r="XFC143" s="323"/>
      <c r="XFD143" s="323"/>
    </row>
    <row r="144" s="285" customFormat="1" ht="28.5" spans="1:37">
      <c r="A144" s="296">
        <v>140</v>
      </c>
      <c r="B144" s="297">
        <v>364</v>
      </c>
      <c r="C144" s="298" t="str">
        <f>VLOOKUP(B144,[4]Sheet2!A:B,2,FALSE)</f>
        <v>HBGH-DJ-JQ-001
HBGH-DJ-JQ-002</v>
      </c>
      <c r="D144" s="296" t="s">
        <v>10158</v>
      </c>
      <c r="E144" s="296"/>
      <c r="F144" s="296" t="s">
        <v>9930</v>
      </c>
      <c r="G144" s="191" t="s">
        <v>9941</v>
      </c>
      <c r="H144" s="191" t="s">
        <v>10000</v>
      </c>
      <c r="I144" s="310">
        <v>41578</v>
      </c>
      <c r="J144" s="191">
        <v>60</v>
      </c>
      <c r="K144" s="298" t="s">
        <v>10001</v>
      </c>
      <c r="L144" s="296">
        <v>2</v>
      </c>
      <c r="M144" s="296"/>
      <c r="N144" s="72">
        <v>7000</v>
      </c>
      <c r="O144" s="72">
        <v>350</v>
      </c>
      <c r="P144" s="296">
        <v>2</v>
      </c>
      <c r="Q144" s="296"/>
      <c r="R144" s="296"/>
      <c r="S144" s="296"/>
      <c r="T144" s="296">
        <f t="shared" si="8"/>
        <v>0</v>
      </c>
      <c r="U144" s="296"/>
      <c r="V144" s="296"/>
      <c r="W144" s="296">
        <f t="shared" si="9"/>
        <v>0</v>
      </c>
      <c r="X144" s="296">
        <f t="shared" si="10"/>
        <v>0</v>
      </c>
      <c r="Y144" s="296"/>
      <c r="Z144" s="296"/>
      <c r="AA144" s="296">
        <f t="shared" si="11"/>
        <v>-350</v>
      </c>
      <c r="AB144" s="296" t="s">
        <v>9939</v>
      </c>
      <c r="AC144" s="296"/>
      <c r="AD144" s="296"/>
      <c r="AE144" s="296"/>
      <c r="AF144" s="296"/>
      <c r="AG144" s="296"/>
      <c r="AH144" s="296"/>
      <c r="AI144" s="314"/>
      <c r="AJ144" s="296"/>
      <c r="AK144" s="296"/>
    </row>
    <row r="145" s="285" customFormat="1" ht="14.25" spans="1:37">
      <c r="A145" s="296">
        <v>141</v>
      </c>
      <c r="B145" s="297">
        <v>367</v>
      </c>
      <c r="C145" s="298" t="str">
        <f>VLOOKUP(B145,[4]Sheet2!A:B,2,FALSE)</f>
        <v>HBGH-DJ-JQ-010</v>
      </c>
      <c r="D145" s="296" t="s">
        <v>10159</v>
      </c>
      <c r="E145" s="296"/>
      <c r="F145" s="296" t="s">
        <v>9930</v>
      </c>
      <c r="G145" s="191" t="s">
        <v>9941</v>
      </c>
      <c r="H145" s="191" t="s">
        <v>10000</v>
      </c>
      <c r="I145" s="310">
        <v>41578</v>
      </c>
      <c r="J145" s="191">
        <v>60</v>
      </c>
      <c r="K145" s="298" t="s">
        <v>10001</v>
      </c>
      <c r="L145" s="296">
        <v>1</v>
      </c>
      <c r="M145" s="296"/>
      <c r="N145" s="72">
        <v>32821.51</v>
      </c>
      <c r="O145" s="72">
        <v>1641.08</v>
      </c>
      <c r="P145" s="296">
        <v>1</v>
      </c>
      <c r="Q145" s="296"/>
      <c r="R145" s="296"/>
      <c r="S145" s="296"/>
      <c r="T145" s="296">
        <f t="shared" si="8"/>
        <v>0</v>
      </c>
      <c r="U145" s="296"/>
      <c r="V145" s="296"/>
      <c r="W145" s="296">
        <f t="shared" si="9"/>
        <v>0</v>
      </c>
      <c r="X145" s="296">
        <f t="shared" si="10"/>
        <v>0</v>
      </c>
      <c r="Y145" s="296"/>
      <c r="Z145" s="296"/>
      <c r="AA145" s="296">
        <f t="shared" si="11"/>
        <v>-1641.08</v>
      </c>
      <c r="AB145" s="296" t="s">
        <v>9939</v>
      </c>
      <c r="AC145" s="296"/>
      <c r="AD145" s="296"/>
      <c r="AE145" s="296"/>
      <c r="AF145" s="296"/>
      <c r="AG145" s="296"/>
      <c r="AH145" s="296"/>
      <c r="AI145" s="314"/>
      <c r="AJ145" s="296"/>
      <c r="AK145" s="296"/>
    </row>
    <row r="146" s="285" customFormat="1" ht="14.25" spans="1:37">
      <c r="A146" s="296">
        <v>142</v>
      </c>
      <c r="B146" s="297">
        <v>368</v>
      </c>
      <c r="C146" s="298" t="str">
        <f>VLOOKUP(B146,[4]Sheet2!A:B,2,FALSE)</f>
        <v>HBGH-DJ-JQ-011</v>
      </c>
      <c r="D146" s="296" t="s">
        <v>10159</v>
      </c>
      <c r="E146" s="296"/>
      <c r="F146" s="296" t="s">
        <v>9930</v>
      </c>
      <c r="G146" s="191" t="s">
        <v>9941</v>
      </c>
      <c r="H146" s="191" t="s">
        <v>10000</v>
      </c>
      <c r="I146" s="310">
        <v>41578</v>
      </c>
      <c r="J146" s="191">
        <v>60</v>
      </c>
      <c r="K146" s="298" t="s">
        <v>10001</v>
      </c>
      <c r="L146" s="296">
        <v>1</v>
      </c>
      <c r="M146" s="296"/>
      <c r="N146" s="72">
        <v>50000</v>
      </c>
      <c r="O146" s="72">
        <v>2500</v>
      </c>
      <c r="P146" s="296">
        <v>1</v>
      </c>
      <c r="Q146" s="296"/>
      <c r="R146" s="296"/>
      <c r="S146" s="296"/>
      <c r="T146" s="296">
        <f t="shared" si="8"/>
        <v>0</v>
      </c>
      <c r="U146" s="296"/>
      <c r="V146" s="296"/>
      <c r="W146" s="296">
        <f t="shared" si="9"/>
        <v>0</v>
      </c>
      <c r="X146" s="296">
        <f t="shared" si="10"/>
        <v>0</v>
      </c>
      <c r="Y146" s="296"/>
      <c r="Z146" s="296"/>
      <c r="AA146" s="296">
        <f t="shared" si="11"/>
        <v>-2500</v>
      </c>
      <c r="AB146" s="296" t="s">
        <v>9939</v>
      </c>
      <c r="AC146" s="296"/>
      <c r="AD146" s="296"/>
      <c r="AE146" s="296"/>
      <c r="AF146" s="296"/>
      <c r="AG146" s="296"/>
      <c r="AH146" s="296"/>
      <c r="AI146" s="314"/>
      <c r="AJ146" s="296"/>
      <c r="AK146" s="296"/>
    </row>
    <row r="147" s="285" customFormat="1" ht="14.25" spans="1:37">
      <c r="A147" s="296">
        <v>143</v>
      </c>
      <c r="B147" s="297">
        <v>370</v>
      </c>
      <c r="C147" s="298" t="str">
        <f>VLOOKUP(B147,[4]Sheet2!A:B,2,FALSE)</f>
        <v>HBGH-DJ-JQ-004</v>
      </c>
      <c r="D147" s="296" t="s">
        <v>10160</v>
      </c>
      <c r="E147" s="296"/>
      <c r="F147" s="296" t="s">
        <v>9930</v>
      </c>
      <c r="G147" s="191" t="s">
        <v>9941</v>
      </c>
      <c r="H147" s="191" t="s">
        <v>10000</v>
      </c>
      <c r="I147" s="310">
        <v>41578</v>
      </c>
      <c r="J147" s="191">
        <v>60</v>
      </c>
      <c r="K147" s="298" t="s">
        <v>10001</v>
      </c>
      <c r="L147" s="296">
        <v>1</v>
      </c>
      <c r="M147" s="296"/>
      <c r="N147" s="72">
        <v>4500</v>
      </c>
      <c r="O147" s="72">
        <v>225</v>
      </c>
      <c r="P147" s="296">
        <v>1</v>
      </c>
      <c r="Q147" s="296"/>
      <c r="R147" s="296"/>
      <c r="S147" s="296"/>
      <c r="T147" s="296">
        <f t="shared" si="8"/>
        <v>0</v>
      </c>
      <c r="U147" s="296"/>
      <c r="V147" s="296"/>
      <c r="W147" s="296">
        <f t="shared" si="9"/>
        <v>0</v>
      </c>
      <c r="X147" s="296">
        <f t="shared" si="10"/>
        <v>0</v>
      </c>
      <c r="Y147" s="296"/>
      <c r="Z147" s="296"/>
      <c r="AA147" s="296">
        <f t="shared" si="11"/>
        <v>-225</v>
      </c>
      <c r="AB147" s="296" t="s">
        <v>9939</v>
      </c>
      <c r="AC147" s="296"/>
      <c r="AD147" s="296"/>
      <c r="AE147" s="296"/>
      <c r="AF147" s="296"/>
      <c r="AG147" s="296"/>
      <c r="AH147" s="296"/>
      <c r="AI147" s="314"/>
      <c r="AJ147" s="296"/>
      <c r="AK147" s="296"/>
    </row>
    <row r="148" s="285" customFormat="1" ht="14.25" spans="1:37">
      <c r="A148" s="296">
        <v>144</v>
      </c>
      <c r="B148" s="297">
        <v>371</v>
      </c>
      <c r="C148" s="298" t="str">
        <f>VLOOKUP(B148,[4]Sheet2!A:B,2,FALSE)</f>
        <v>HBGH-CY-JQ-009</v>
      </c>
      <c r="D148" s="296" t="s">
        <v>10161</v>
      </c>
      <c r="E148" s="296" t="s">
        <v>10162</v>
      </c>
      <c r="F148" s="296" t="s">
        <v>9930</v>
      </c>
      <c r="G148" s="191"/>
      <c r="H148" s="191" t="s">
        <v>9906</v>
      </c>
      <c r="I148" s="310">
        <v>41578</v>
      </c>
      <c r="J148" s="191">
        <v>69</v>
      </c>
      <c r="K148" s="298" t="s">
        <v>9942</v>
      </c>
      <c r="L148" s="296">
        <v>1</v>
      </c>
      <c r="M148" s="296"/>
      <c r="N148" s="72">
        <v>262708.15</v>
      </c>
      <c r="O148" s="72">
        <v>117124.25</v>
      </c>
      <c r="P148" s="296">
        <v>1</v>
      </c>
      <c r="Q148" s="296"/>
      <c r="R148" s="296"/>
      <c r="S148" s="296"/>
      <c r="T148" s="296">
        <f t="shared" si="8"/>
        <v>0</v>
      </c>
      <c r="U148" s="296"/>
      <c r="V148" s="296"/>
      <c r="W148" s="296">
        <f t="shared" si="9"/>
        <v>0</v>
      </c>
      <c r="X148" s="296">
        <f t="shared" si="10"/>
        <v>0</v>
      </c>
      <c r="Y148" s="296"/>
      <c r="Z148" s="296"/>
      <c r="AA148" s="296">
        <f t="shared" si="11"/>
        <v>-117124.25</v>
      </c>
      <c r="AB148" s="296" t="s">
        <v>9939</v>
      </c>
      <c r="AC148" s="296"/>
      <c r="AD148" s="296"/>
      <c r="AE148" s="296"/>
      <c r="AF148" s="296"/>
      <c r="AG148" s="296"/>
      <c r="AH148" s="296"/>
      <c r="AI148" s="314"/>
      <c r="AJ148" s="296"/>
      <c r="AK148" s="296"/>
    </row>
    <row r="149" s="289" customFormat="1" ht="14.25" spans="1:37">
      <c r="A149" s="324">
        <v>145</v>
      </c>
      <c r="B149" s="325">
        <v>372</v>
      </c>
      <c r="C149" s="326"/>
      <c r="D149" s="324" t="s">
        <v>10163</v>
      </c>
      <c r="E149" s="324"/>
      <c r="F149" s="324" t="s">
        <v>9930</v>
      </c>
      <c r="G149" s="327" t="s">
        <v>9941</v>
      </c>
      <c r="H149" s="327" t="s">
        <v>9966</v>
      </c>
      <c r="I149" s="332">
        <v>41578</v>
      </c>
      <c r="J149" s="327">
        <v>60</v>
      </c>
      <c r="K149" s="326" t="s">
        <v>9967</v>
      </c>
      <c r="L149" s="324">
        <v>1</v>
      </c>
      <c r="M149" s="324"/>
      <c r="N149" s="333">
        <v>25000</v>
      </c>
      <c r="O149" s="333">
        <v>1250</v>
      </c>
      <c r="P149" s="324">
        <v>1</v>
      </c>
      <c r="Q149" s="324"/>
      <c r="R149" s="324"/>
      <c r="S149" s="324"/>
      <c r="T149" s="324">
        <f t="shared" si="8"/>
        <v>0</v>
      </c>
      <c r="U149" s="324"/>
      <c r="V149" s="324"/>
      <c r="W149" s="324">
        <f t="shared" si="9"/>
        <v>0</v>
      </c>
      <c r="X149" s="324">
        <f t="shared" si="10"/>
        <v>0</v>
      </c>
      <c r="Y149" s="324"/>
      <c r="Z149" s="324"/>
      <c r="AA149" s="324">
        <f t="shared" si="11"/>
        <v>-1250</v>
      </c>
      <c r="AB149" s="324" t="s">
        <v>9939</v>
      </c>
      <c r="AC149" s="324"/>
      <c r="AD149" s="324"/>
      <c r="AE149" s="324"/>
      <c r="AF149" s="324"/>
      <c r="AG149" s="324"/>
      <c r="AH149" s="324"/>
      <c r="AI149" s="336"/>
      <c r="AJ149" s="324"/>
      <c r="AK149" s="324" t="s">
        <v>10164</v>
      </c>
    </row>
    <row r="150" s="285" customFormat="1" ht="14.25" spans="1:37">
      <c r="A150" s="296">
        <v>146</v>
      </c>
      <c r="B150" s="297">
        <v>479</v>
      </c>
      <c r="C150" s="298" t="str">
        <f>VLOOKUP(B150,[4]Sheet2!A:B,2,FALSE)</f>
        <v>HBGH-ZS-JQ-020</v>
      </c>
      <c r="D150" s="296" t="s">
        <v>10138</v>
      </c>
      <c r="E150" s="296"/>
      <c r="F150" s="296" t="s">
        <v>9930</v>
      </c>
      <c r="G150" s="191" t="s">
        <v>9941</v>
      </c>
      <c r="H150" s="191" t="s">
        <v>9906</v>
      </c>
      <c r="I150" s="310">
        <v>41578</v>
      </c>
      <c r="J150" s="191">
        <v>69</v>
      </c>
      <c r="K150" s="298" t="s">
        <v>9932</v>
      </c>
      <c r="L150" s="296">
        <v>1</v>
      </c>
      <c r="M150" s="296"/>
      <c r="N150" s="72">
        <v>1200</v>
      </c>
      <c r="O150" s="72">
        <v>535</v>
      </c>
      <c r="P150" s="296">
        <v>1</v>
      </c>
      <c r="Q150" s="296"/>
      <c r="R150" s="296"/>
      <c r="S150" s="296"/>
      <c r="T150" s="296">
        <f t="shared" si="8"/>
        <v>0</v>
      </c>
      <c r="U150" s="296"/>
      <c r="V150" s="296"/>
      <c r="W150" s="296">
        <f t="shared" si="9"/>
        <v>0</v>
      </c>
      <c r="X150" s="296">
        <f t="shared" si="10"/>
        <v>0</v>
      </c>
      <c r="Y150" s="296"/>
      <c r="Z150" s="296"/>
      <c r="AA150" s="296">
        <f t="shared" si="11"/>
        <v>-535</v>
      </c>
      <c r="AB150" s="296" t="s">
        <v>9939</v>
      </c>
      <c r="AC150" s="296"/>
      <c r="AD150" s="296"/>
      <c r="AE150" s="296"/>
      <c r="AF150" s="296"/>
      <c r="AG150" s="296"/>
      <c r="AH150" s="296"/>
      <c r="AI150" s="314"/>
      <c r="AJ150" s="296"/>
      <c r="AK150" s="296"/>
    </row>
    <row r="151" s="285" customFormat="1" ht="14.25" spans="1:37">
      <c r="A151" s="296">
        <v>147</v>
      </c>
      <c r="B151" s="297">
        <v>375</v>
      </c>
      <c r="C151" s="298" t="str">
        <f>VLOOKUP(B151,[4]Sheet2!A:B,2,FALSE)</f>
        <v>HBGH-ZY-JQ-013</v>
      </c>
      <c r="D151" s="296" t="s">
        <v>10165</v>
      </c>
      <c r="E151" s="296"/>
      <c r="F151" s="296" t="s">
        <v>9930</v>
      </c>
      <c r="G151" s="191" t="s">
        <v>9941</v>
      </c>
      <c r="H151" s="191" t="s">
        <v>9966</v>
      </c>
      <c r="I151" s="310">
        <v>41578</v>
      </c>
      <c r="J151" s="191">
        <v>60</v>
      </c>
      <c r="K151" s="298" t="s">
        <v>9967</v>
      </c>
      <c r="L151" s="296">
        <v>1</v>
      </c>
      <c r="M151" s="296"/>
      <c r="N151" s="72">
        <v>37045.75</v>
      </c>
      <c r="O151" s="72">
        <v>1852.29</v>
      </c>
      <c r="P151" s="296">
        <v>1</v>
      </c>
      <c r="Q151" s="296"/>
      <c r="R151" s="296"/>
      <c r="S151" s="296"/>
      <c r="T151" s="296">
        <f t="shared" si="8"/>
        <v>0</v>
      </c>
      <c r="U151" s="296"/>
      <c r="V151" s="296"/>
      <c r="W151" s="296">
        <f t="shared" si="9"/>
        <v>0</v>
      </c>
      <c r="X151" s="296">
        <f t="shared" si="10"/>
        <v>0</v>
      </c>
      <c r="Y151" s="296"/>
      <c r="Z151" s="296"/>
      <c r="AA151" s="296">
        <f t="shared" si="11"/>
        <v>-1852.29</v>
      </c>
      <c r="AB151" s="296" t="s">
        <v>9939</v>
      </c>
      <c r="AC151" s="296"/>
      <c r="AD151" s="296"/>
      <c r="AE151" s="296"/>
      <c r="AF151" s="296"/>
      <c r="AG151" s="296"/>
      <c r="AH151" s="296"/>
      <c r="AI151" s="314"/>
      <c r="AJ151" s="296"/>
      <c r="AK151" s="296"/>
    </row>
    <row r="152" s="285" customFormat="1" ht="14.25" spans="1:37">
      <c r="A152" s="296">
        <v>148</v>
      </c>
      <c r="B152" s="297">
        <v>376</v>
      </c>
      <c r="C152" s="298" t="str">
        <f>VLOOKUP(B152,[4]Sheet2!A:B,2,FALSE)</f>
        <v>HBGH-ZY-JQ-014</v>
      </c>
      <c r="D152" s="296" t="s">
        <v>10166</v>
      </c>
      <c r="E152" s="296"/>
      <c r="F152" s="296" t="s">
        <v>9930</v>
      </c>
      <c r="G152" s="191" t="s">
        <v>9941</v>
      </c>
      <c r="H152" s="191" t="s">
        <v>9966</v>
      </c>
      <c r="I152" s="310">
        <v>41578</v>
      </c>
      <c r="J152" s="191">
        <v>60</v>
      </c>
      <c r="K152" s="298" t="s">
        <v>9967</v>
      </c>
      <c r="L152" s="296">
        <v>1</v>
      </c>
      <c r="M152" s="296"/>
      <c r="N152" s="72">
        <v>29045.83</v>
      </c>
      <c r="O152" s="72">
        <v>1452.29</v>
      </c>
      <c r="P152" s="296">
        <v>1</v>
      </c>
      <c r="Q152" s="296"/>
      <c r="R152" s="296"/>
      <c r="S152" s="296"/>
      <c r="T152" s="296">
        <f t="shared" si="8"/>
        <v>0</v>
      </c>
      <c r="U152" s="296"/>
      <c r="V152" s="296"/>
      <c r="W152" s="296">
        <f t="shared" si="9"/>
        <v>0</v>
      </c>
      <c r="X152" s="296">
        <f t="shared" si="10"/>
        <v>0</v>
      </c>
      <c r="Y152" s="296"/>
      <c r="Z152" s="296"/>
      <c r="AA152" s="296">
        <f t="shared" si="11"/>
        <v>-1452.29</v>
      </c>
      <c r="AB152" s="296" t="s">
        <v>9939</v>
      </c>
      <c r="AC152" s="296"/>
      <c r="AD152" s="296"/>
      <c r="AE152" s="296"/>
      <c r="AF152" s="296"/>
      <c r="AG152" s="296"/>
      <c r="AH152" s="296"/>
      <c r="AI152" s="314"/>
      <c r="AJ152" s="296"/>
      <c r="AK152" s="296"/>
    </row>
    <row r="153" s="285" customFormat="1" ht="14.25" spans="1:37">
      <c r="A153" s="296">
        <v>149</v>
      </c>
      <c r="B153" s="297">
        <v>378</v>
      </c>
      <c r="C153" s="298" t="str">
        <f>VLOOKUP(B153,[4]Sheet2!A:B,2,FALSE)</f>
        <v>HBGH-GJ-JQ-003</v>
      </c>
      <c r="D153" s="296" t="s">
        <v>10167</v>
      </c>
      <c r="E153" s="296" t="s">
        <v>10168</v>
      </c>
      <c r="F153" s="296" t="s">
        <v>9930</v>
      </c>
      <c r="G153" s="191" t="s">
        <v>9941</v>
      </c>
      <c r="H153" s="191" t="s">
        <v>9906</v>
      </c>
      <c r="I153" s="310">
        <v>41578</v>
      </c>
      <c r="J153" s="191">
        <v>69</v>
      </c>
      <c r="K153" s="298" t="s">
        <v>9942</v>
      </c>
      <c r="L153" s="296">
        <v>1</v>
      </c>
      <c r="M153" s="296"/>
      <c r="N153" s="72">
        <v>17000</v>
      </c>
      <c r="O153" s="72">
        <v>7579.4</v>
      </c>
      <c r="P153" s="296">
        <v>1</v>
      </c>
      <c r="Q153" s="296"/>
      <c r="R153" s="296"/>
      <c r="S153" s="296"/>
      <c r="T153" s="296">
        <f t="shared" si="8"/>
        <v>0</v>
      </c>
      <c r="U153" s="296"/>
      <c r="V153" s="296"/>
      <c r="W153" s="296">
        <f t="shared" si="9"/>
        <v>0</v>
      </c>
      <c r="X153" s="296">
        <f t="shared" si="10"/>
        <v>0</v>
      </c>
      <c r="Y153" s="296"/>
      <c r="Z153" s="296"/>
      <c r="AA153" s="296">
        <f t="shared" si="11"/>
        <v>-7579.4</v>
      </c>
      <c r="AB153" s="296" t="s">
        <v>9939</v>
      </c>
      <c r="AC153" s="296"/>
      <c r="AD153" s="296"/>
      <c r="AE153" s="296"/>
      <c r="AF153" s="296"/>
      <c r="AG153" s="296"/>
      <c r="AH153" s="296"/>
      <c r="AI153" s="314"/>
      <c r="AJ153" s="296"/>
      <c r="AK153" s="296"/>
    </row>
    <row r="154" s="285" customFormat="1" ht="14.25" spans="1:37">
      <c r="A154" s="296">
        <v>150</v>
      </c>
      <c r="B154" s="297">
        <v>380</v>
      </c>
      <c r="C154" s="298" t="str">
        <f>VLOOKUP(B154,[4]Sheet2!A:B,2,FALSE)</f>
        <v>HBGH-ZY-JQ-003</v>
      </c>
      <c r="D154" s="296" t="s">
        <v>10169</v>
      </c>
      <c r="E154" s="296"/>
      <c r="F154" s="296" t="s">
        <v>9930</v>
      </c>
      <c r="G154" s="191" t="s">
        <v>9941</v>
      </c>
      <c r="H154" s="191" t="s">
        <v>9966</v>
      </c>
      <c r="I154" s="310">
        <v>41578</v>
      </c>
      <c r="J154" s="191">
        <v>60</v>
      </c>
      <c r="K154" s="298" t="s">
        <v>9967</v>
      </c>
      <c r="L154" s="296">
        <v>1</v>
      </c>
      <c r="M154" s="296"/>
      <c r="N154" s="72">
        <v>2209.89</v>
      </c>
      <c r="O154" s="72">
        <v>110.49</v>
      </c>
      <c r="P154" s="296">
        <v>1</v>
      </c>
      <c r="Q154" s="296"/>
      <c r="R154" s="296"/>
      <c r="S154" s="296"/>
      <c r="T154" s="296">
        <f t="shared" si="8"/>
        <v>0</v>
      </c>
      <c r="U154" s="296"/>
      <c r="V154" s="296"/>
      <c r="W154" s="296">
        <f t="shared" si="9"/>
        <v>0</v>
      </c>
      <c r="X154" s="296">
        <f t="shared" si="10"/>
        <v>0</v>
      </c>
      <c r="Y154" s="296"/>
      <c r="Z154" s="296"/>
      <c r="AA154" s="296">
        <f t="shared" si="11"/>
        <v>-110.49</v>
      </c>
      <c r="AB154" s="296" t="s">
        <v>9939</v>
      </c>
      <c r="AC154" s="296"/>
      <c r="AD154" s="296"/>
      <c r="AE154" s="296"/>
      <c r="AF154" s="296"/>
      <c r="AG154" s="296"/>
      <c r="AH154" s="296"/>
      <c r="AI154" s="314"/>
      <c r="AJ154" s="296"/>
      <c r="AK154" s="296"/>
    </row>
    <row r="155" s="285" customFormat="1" ht="14.25" spans="1:37">
      <c r="A155" s="296">
        <v>151</v>
      </c>
      <c r="B155" s="297">
        <v>383</v>
      </c>
      <c r="C155" s="298">
        <f>VLOOKUP(B155,[4]Sheet2!A:B,2,FALSE)</f>
        <v>0</v>
      </c>
      <c r="D155" s="296" t="s">
        <v>10170</v>
      </c>
      <c r="E155" s="296"/>
      <c r="F155" s="296" t="s">
        <v>9930</v>
      </c>
      <c r="G155" s="191" t="s">
        <v>9941</v>
      </c>
      <c r="H155" s="191" t="s">
        <v>9966</v>
      </c>
      <c r="I155" s="310">
        <v>41578</v>
      </c>
      <c r="J155" s="191">
        <v>60</v>
      </c>
      <c r="K155" s="298" t="s">
        <v>9967</v>
      </c>
      <c r="L155" s="296">
        <v>4</v>
      </c>
      <c r="M155" s="296"/>
      <c r="N155" s="72">
        <v>40000</v>
      </c>
      <c r="O155" s="72">
        <v>2000</v>
      </c>
      <c r="P155" s="296">
        <v>4</v>
      </c>
      <c r="Q155" s="296"/>
      <c r="R155" s="296"/>
      <c r="S155" s="296"/>
      <c r="T155" s="296">
        <f t="shared" si="8"/>
        <v>0</v>
      </c>
      <c r="U155" s="296"/>
      <c r="V155" s="296"/>
      <c r="W155" s="296">
        <f t="shared" si="9"/>
        <v>0</v>
      </c>
      <c r="X155" s="296">
        <f t="shared" si="10"/>
        <v>0</v>
      </c>
      <c r="Y155" s="296"/>
      <c r="Z155" s="296"/>
      <c r="AA155" s="296">
        <f t="shared" si="11"/>
        <v>-2000</v>
      </c>
      <c r="AB155" s="296" t="s">
        <v>9939</v>
      </c>
      <c r="AC155" s="296"/>
      <c r="AD155" s="296"/>
      <c r="AE155" s="296"/>
      <c r="AF155" s="296"/>
      <c r="AG155" s="296"/>
      <c r="AH155" s="296"/>
      <c r="AI155" s="314"/>
      <c r="AJ155" s="296"/>
      <c r="AK155" s="296"/>
    </row>
    <row r="156" s="285" customFormat="1" ht="14.25" spans="1:37">
      <c r="A156" s="296">
        <v>152</v>
      </c>
      <c r="B156" s="297">
        <v>384</v>
      </c>
      <c r="C156" s="298" t="str">
        <f>VLOOKUP(B156,[4]Sheet2!A:B,2,FALSE)</f>
        <v>HBGH-DJ-JQ-012</v>
      </c>
      <c r="D156" s="296" t="s">
        <v>10171</v>
      </c>
      <c r="E156" s="296"/>
      <c r="F156" s="296" t="s">
        <v>9930</v>
      </c>
      <c r="G156" s="191" t="s">
        <v>9941</v>
      </c>
      <c r="H156" s="191" t="s">
        <v>9966</v>
      </c>
      <c r="I156" s="310">
        <v>41578</v>
      </c>
      <c r="J156" s="191">
        <v>60</v>
      </c>
      <c r="K156" s="298" t="s">
        <v>9967</v>
      </c>
      <c r="L156" s="296">
        <v>1</v>
      </c>
      <c r="M156" s="296"/>
      <c r="N156" s="72">
        <v>35000</v>
      </c>
      <c r="O156" s="72">
        <v>1750</v>
      </c>
      <c r="P156" s="296">
        <v>1</v>
      </c>
      <c r="Q156" s="296"/>
      <c r="R156" s="296"/>
      <c r="S156" s="296"/>
      <c r="T156" s="296">
        <f t="shared" si="8"/>
        <v>0</v>
      </c>
      <c r="U156" s="296"/>
      <c r="V156" s="296"/>
      <c r="W156" s="296">
        <f t="shared" si="9"/>
        <v>0</v>
      </c>
      <c r="X156" s="296">
        <f t="shared" si="10"/>
        <v>0</v>
      </c>
      <c r="Y156" s="296"/>
      <c r="Z156" s="296"/>
      <c r="AA156" s="296">
        <f t="shared" si="11"/>
        <v>-1750</v>
      </c>
      <c r="AB156" s="296" t="s">
        <v>9939</v>
      </c>
      <c r="AC156" s="296"/>
      <c r="AD156" s="296"/>
      <c r="AE156" s="296"/>
      <c r="AF156" s="296"/>
      <c r="AG156" s="296"/>
      <c r="AH156" s="296"/>
      <c r="AI156" s="314"/>
      <c r="AJ156" s="296"/>
      <c r="AK156" s="296"/>
    </row>
    <row r="157" s="286" customFormat="1" ht="14.25" spans="1:37">
      <c r="A157" s="299">
        <v>153</v>
      </c>
      <c r="B157" s="300">
        <v>385</v>
      </c>
      <c r="C157" s="301">
        <f>VLOOKUP(B157,[4]Sheet2!A:B,2,FALSE)</f>
        <v>0</v>
      </c>
      <c r="D157" s="299" t="s">
        <v>10172</v>
      </c>
      <c r="E157" s="299"/>
      <c r="F157" s="299" t="s">
        <v>9930</v>
      </c>
      <c r="G157" s="230" t="s">
        <v>9941</v>
      </c>
      <c r="H157" s="230" t="s">
        <v>9966</v>
      </c>
      <c r="I157" s="311">
        <v>41578</v>
      </c>
      <c r="J157" s="230">
        <v>60</v>
      </c>
      <c r="K157" s="301" t="s">
        <v>9967</v>
      </c>
      <c r="L157" s="299">
        <v>1</v>
      </c>
      <c r="M157" s="299"/>
      <c r="N157" s="233">
        <v>2000</v>
      </c>
      <c r="O157" s="233">
        <v>100</v>
      </c>
      <c r="P157" s="299">
        <v>1</v>
      </c>
      <c r="Q157" s="299"/>
      <c r="R157" s="299"/>
      <c r="S157" s="299"/>
      <c r="T157" s="299">
        <f t="shared" si="8"/>
        <v>0</v>
      </c>
      <c r="U157" s="299"/>
      <c r="V157" s="299"/>
      <c r="W157" s="299">
        <f t="shared" si="9"/>
        <v>0</v>
      </c>
      <c r="X157" s="299">
        <f t="shared" si="10"/>
        <v>0</v>
      </c>
      <c r="Y157" s="299"/>
      <c r="Z157" s="299"/>
      <c r="AA157" s="299">
        <f t="shared" si="11"/>
        <v>-100</v>
      </c>
      <c r="AB157" s="299" t="s">
        <v>9939</v>
      </c>
      <c r="AC157" s="299"/>
      <c r="AD157" s="299"/>
      <c r="AE157" s="299"/>
      <c r="AF157" s="299"/>
      <c r="AG157" s="299"/>
      <c r="AH157" s="299" t="s">
        <v>9939</v>
      </c>
      <c r="AI157" s="315"/>
      <c r="AJ157" s="299"/>
      <c r="AK157" s="299"/>
    </row>
    <row r="158" s="285" customFormat="1" ht="14.25" spans="1:37">
      <c r="A158" s="296">
        <v>154</v>
      </c>
      <c r="B158" s="297">
        <v>386</v>
      </c>
      <c r="C158" s="298" t="str">
        <f>VLOOKUP(B158,[4]Sheet2!A:B,2,FALSE)</f>
        <v>HBGH-ZY-JQ-011</v>
      </c>
      <c r="D158" s="296" t="s">
        <v>10173</v>
      </c>
      <c r="E158" s="296"/>
      <c r="F158" s="296" t="s">
        <v>9930</v>
      </c>
      <c r="G158" s="191" t="s">
        <v>9941</v>
      </c>
      <c r="H158" s="191" t="s">
        <v>9966</v>
      </c>
      <c r="I158" s="310">
        <v>41578</v>
      </c>
      <c r="J158" s="191">
        <v>60</v>
      </c>
      <c r="K158" s="298" t="s">
        <v>9967</v>
      </c>
      <c r="L158" s="296">
        <v>1</v>
      </c>
      <c r="M158" s="296"/>
      <c r="N158" s="72">
        <v>3500</v>
      </c>
      <c r="O158" s="72">
        <v>175</v>
      </c>
      <c r="P158" s="296">
        <v>1</v>
      </c>
      <c r="Q158" s="296"/>
      <c r="R158" s="296"/>
      <c r="S158" s="296"/>
      <c r="T158" s="296">
        <f t="shared" si="8"/>
        <v>0</v>
      </c>
      <c r="U158" s="296"/>
      <c r="V158" s="296"/>
      <c r="W158" s="296">
        <f t="shared" si="9"/>
        <v>0</v>
      </c>
      <c r="X158" s="296">
        <f t="shared" si="10"/>
        <v>0</v>
      </c>
      <c r="Y158" s="296"/>
      <c r="Z158" s="296"/>
      <c r="AA158" s="296">
        <f t="shared" si="11"/>
        <v>-175</v>
      </c>
      <c r="AB158" s="296" t="s">
        <v>9939</v>
      </c>
      <c r="AC158" s="296"/>
      <c r="AD158" s="296"/>
      <c r="AE158" s="296"/>
      <c r="AF158" s="296"/>
      <c r="AG158" s="296"/>
      <c r="AH158" s="296"/>
      <c r="AI158" s="314"/>
      <c r="AJ158" s="296"/>
      <c r="AK158" s="296"/>
    </row>
    <row r="159" s="285" customFormat="1" ht="14.25" spans="1:37">
      <c r="A159" s="296">
        <v>155</v>
      </c>
      <c r="B159" s="297">
        <v>387</v>
      </c>
      <c r="C159" s="298" t="str">
        <f>VLOOKUP(B159,[4]Sheet2!A:B,2,FALSE)</f>
        <v>HBGH-FR-JQ-049</v>
      </c>
      <c r="D159" s="296" t="s">
        <v>10174</v>
      </c>
      <c r="E159" s="296"/>
      <c r="F159" s="296" t="s">
        <v>9930</v>
      </c>
      <c r="G159" s="191" t="s">
        <v>9941</v>
      </c>
      <c r="H159" s="191" t="s">
        <v>10007</v>
      </c>
      <c r="I159" s="310">
        <v>41578</v>
      </c>
      <c r="J159" s="191">
        <v>60</v>
      </c>
      <c r="K159" s="298" t="s">
        <v>434</v>
      </c>
      <c r="L159" s="296">
        <v>1</v>
      </c>
      <c r="M159" s="296"/>
      <c r="N159" s="72">
        <v>4500</v>
      </c>
      <c r="O159" s="72">
        <v>225</v>
      </c>
      <c r="P159" s="296">
        <v>1</v>
      </c>
      <c r="Q159" s="296"/>
      <c r="R159" s="296"/>
      <c r="S159" s="296"/>
      <c r="T159" s="296">
        <f t="shared" si="8"/>
        <v>0</v>
      </c>
      <c r="U159" s="296"/>
      <c r="V159" s="296"/>
      <c r="W159" s="296">
        <f t="shared" si="9"/>
        <v>0</v>
      </c>
      <c r="X159" s="296">
        <f t="shared" si="10"/>
        <v>0</v>
      </c>
      <c r="Y159" s="296"/>
      <c r="Z159" s="296"/>
      <c r="AA159" s="296">
        <f t="shared" si="11"/>
        <v>-225</v>
      </c>
      <c r="AB159" s="296" t="s">
        <v>9939</v>
      </c>
      <c r="AC159" s="296"/>
      <c r="AD159" s="296"/>
      <c r="AE159" s="296"/>
      <c r="AF159" s="296"/>
      <c r="AG159" s="296"/>
      <c r="AH159" s="296"/>
      <c r="AI159" s="314"/>
      <c r="AJ159" s="296"/>
      <c r="AK159" s="296"/>
    </row>
    <row r="160" s="285" customFormat="1" ht="14.25" spans="1:37">
      <c r="A160" s="296">
        <v>156</v>
      </c>
      <c r="B160" s="297">
        <v>388</v>
      </c>
      <c r="C160" s="298" t="str">
        <f>VLOOKUP(B160,[4]Sheet2!A:B,2,FALSE)</f>
        <v>HBGH-FR-JQ-036</v>
      </c>
      <c r="D160" s="296" t="s">
        <v>10175</v>
      </c>
      <c r="E160" s="296"/>
      <c r="F160" s="296" t="s">
        <v>9930</v>
      </c>
      <c r="G160" s="191" t="s">
        <v>9941</v>
      </c>
      <c r="H160" s="191" t="s">
        <v>10007</v>
      </c>
      <c r="I160" s="310">
        <v>41578</v>
      </c>
      <c r="J160" s="191">
        <v>60</v>
      </c>
      <c r="K160" s="298" t="s">
        <v>434</v>
      </c>
      <c r="L160" s="296">
        <v>1</v>
      </c>
      <c r="M160" s="296"/>
      <c r="N160" s="72">
        <v>228.65</v>
      </c>
      <c r="O160" s="72">
        <v>11.43</v>
      </c>
      <c r="P160" s="296">
        <v>1</v>
      </c>
      <c r="Q160" s="296"/>
      <c r="R160" s="296"/>
      <c r="S160" s="296"/>
      <c r="T160" s="296">
        <f t="shared" si="8"/>
        <v>0</v>
      </c>
      <c r="U160" s="296"/>
      <c r="V160" s="296"/>
      <c r="W160" s="296">
        <f t="shared" si="9"/>
        <v>0</v>
      </c>
      <c r="X160" s="296">
        <f t="shared" si="10"/>
        <v>0</v>
      </c>
      <c r="Y160" s="296"/>
      <c r="Z160" s="296"/>
      <c r="AA160" s="296">
        <f t="shared" si="11"/>
        <v>-11.43</v>
      </c>
      <c r="AB160" s="296" t="s">
        <v>9939</v>
      </c>
      <c r="AC160" s="296"/>
      <c r="AD160" s="296"/>
      <c r="AE160" s="296"/>
      <c r="AF160" s="296"/>
      <c r="AG160" s="296"/>
      <c r="AH160" s="296"/>
      <c r="AI160" s="314"/>
      <c r="AJ160" s="296"/>
      <c r="AK160" s="296"/>
    </row>
    <row r="161" s="285" customFormat="1" ht="14.25" spans="1:37">
      <c r="A161" s="296">
        <v>157</v>
      </c>
      <c r="B161" s="297">
        <v>389</v>
      </c>
      <c r="C161" s="298" t="str">
        <f>VLOOKUP(B161,[4]Sheet2!A:B,2,FALSE)</f>
        <v>HBGH-FR-JQ-034</v>
      </c>
      <c r="D161" s="296" t="s">
        <v>10011</v>
      </c>
      <c r="E161" s="296"/>
      <c r="F161" s="296" t="s">
        <v>9930</v>
      </c>
      <c r="G161" s="191" t="s">
        <v>9941</v>
      </c>
      <c r="H161" s="191" t="s">
        <v>10007</v>
      </c>
      <c r="I161" s="310">
        <v>41578</v>
      </c>
      <c r="J161" s="191">
        <v>60</v>
      </c>
      <c r="K161" s="298" t="s">
        <v>434</v>
      </c>
      <c r="L161" s="296">
        <v>1</v>
      </c>
      <c r="M161" s="296"/>
      <c r="N161" s="72">
        <v>654.07</v>
      </c>
      <c r="O161" s="72">
        <v>32.7</v>
      </c>
      <c r="P161" s="296">
        <v>1</v>
      </c>
      <c r="Q161" s="296"/>
      <c r="R161" s="296"/>
      <c r="S161" s="296"/>
      <c r="T161" s="296">
        <f t="shared" si="8"/>
        <v>0</v>
      </c>
      <c r="U161" s="296"/>
      <c r="V161" s="296"/>
      <c r="W161" s="296">
        <f t="shared" si="9"/>
        <v>0</v>
      </c>
      <c r="X161" s="296">
        <f t="shared" si="10"/>
        <v>0</v>
      </c>
      <c r="Y161" s="296"/>
      <c r="Z161" s="296"/>
      <c r="AA161" s="296">
        <f t="shared" si="11"/>
        <v>-32.7</v>
      </c>
      <c r="AB161" s="296" t="s">
        <v>9939</v>
      </c>
      <c r="AC161" s="296"/>
      <c r="AD161" s="296"/>
      <c r="AE161" s="296"/>
      <c r="AF161" s="296"/>
      <c r="AG161" s="296"/>
      <c r="AH161" s="296"/>
      <c r="AI161" s="314"/>
      <c r="AJ161" s="296"/>
      <c r="AK161" s="296"/>
    </row>
    <row r="162" s="285" customFormat="1" ht="14.25" spans="1:37">
      <c r="A162" s="296">
        <v>158</v>
      </c>
      <c r="B162" s="297">
        <v>390</v>
      </c>
      <c r="C162" s="298" t="str">
        <f>VLOOKUP(B162,[4]Sheet2!A:B,2,FALSE)</f>
        <v>————</v>
      </c>
      <c r="D162" s="296" t="s">
        <v>10176</v>
      </c>
      <c r="E162" s="296"/>
      <c r="F162" s="296" t="s">
        <v>9930</v>
      </c>
      <c r="G162" s="191" t="s">
        <v>9941</v>
      </c>
      <c r="H162" s="191" t="s">
        <v>9937</v>
      </c>
      <c r="I162" s="310">
        <v>41578</v>
      </c>
      <c r="J162" s="191">
        <v>69</v>
      </c>
      <c r="K162" s="298" t="s">
        <v>9967</v>
      </c>
      <c r="L162" s="296">
        <v>1</v>
      </c>
      <c r="M162" s="296"/>
      <c r="N162" s="72">
        <v>1000</v>
      </c>
      <c r="O162" s="72">
        <v>451.9</v>
      </c>
      <c r="P162" s="296">
        <v>1</v>
      </c>
      <c r="Q162" s="296"/>
      <c r="R162" s="296"/>
      <c r="S162" s="296"/>
      <c r="T162" s="296">
        <f t="shared" si="8"/>
        <v>0</v>
      </c>
      <c r="U162" s="296"/>
      <c r="V162" s="296"/>
      <c r="W162" s="296">
        <f t="shared" si="9"/>
        <v>0</v>
      </c>
      <c r="X162" s="296">
        <f t="shared" si="10"/>
        <v>0</v>
      </c>
      <c r="Y162" s="296"/>
      <c r="Z162" s="296"/>
      <c r="AA162" s="296">
        <f t="shared" si="11"/>
        <v>-451.9</v>
      </c>
      <c r="AB162" s="296" t="s">
        <v>9939</v>
      </c>
      <c r="AC162" s="296"/>
      <c r="AD162" s="296"/>
      <c r="AE162" s="296"/>
      <c r="AF162" s="296"/>
      <c r="AG162" s="296"/>
      <c r="AH162" s="296"/>
      <c r="AI162" s="314"/>
      <c r="AJ162" s="296"/>
      <c r="AK162" s="296"/>
    </row>
    <row r="163" s="285" customFormat="1" ht="14.25" spans="1:37">
      <c r="A163" s="296">
        <v>159</v>
      </c>
      <c r="B163" s="297">
        <v>391</v>
      </c>
      <c r="C163" s="298" t="str">
        <f>VLOOKUP(B163,[4]Sheet2!A:B,2,FALSE)</f>
        <v>HBGH-FR-JQ-001～020</v>
      </c>
      <c r="D163" s="296" t="s">
        <v>10177</v>
      </c>
      <c r="E163" s="296"/>
      <c r="F163" s="296" t="s">
        <v>9930</v>
      </c>
      <c r="G163" s="191" t="s">
        <v>9941</v>
      </c>
      <c r="H163" s="191" t="s">
        <v>10007</v>
      </c>
      <c r="I163" s="310">
        <v>41578</v>
      </c>
      <c r="J163" s="191">
        <v>60</v>
      </c>
      <c r="K163" s="298" t="s">
        <v>434</v>
      </c>
      <c r="L163" s="296">
        <v>20</v>
      </c>
      <c r="M163" s="296"/>
      <c r="N163" s="72">
        <v>138390.3</v>
      </c>
      <c r="O163" s="72">
        <v>6919.52</v>
      </c>
      <c r="P163" s="296">
        <v>20</v>
      </c>
      <c r="Q163" s="296"/>
      <c r="R163" s="296"/>
      <c r="S163" s="296"/>
      <c r="T163" s="296">
        <f t="shared" si="8"/>
        <v>0</v>
      </c>
      <c r="U163" s="296"/>
      <c r="V163" s="296"/>
      <c r="W163" s="296">
        <f t="shared" si="9"/>
        <v>0</v>
      </c>
      <c r="X163" s="296">
        <f t="shared" si="10"/>
        <v>0</v>
      </c>
      <c r="Y163" s="296"/>
      <c r="Z163" s="296"/>
      <c r="AA163" s="296">
        <f t="shared" si="11"/>
        <v>-6919.52</v>
      </c>
      <c r="AB163" s="296" t="s">
        <v>9939</v>
      </c>
      <c r="AC163" s="296"/>
      <c r="AD163" s="296"/>
      <c r="AE163" s="296"/>
      <c r="AF163" s="296"/>
      <c r="AG163" s="296"/>
      <c r="AH163" s="296"/>
      <c r="AI163" s="314"/>
      <c r="AJ163" s="296"/>
      <c r="AK163" s="296"/>
    </row>
    <row r="164" s="285" customFormat="1" ht="14.25" spans="1:37">
      <c r="A164" s="296">
        <v>160</v>
      </c>
      <c r="B164" s="297">
        <v>393</v>
      </c>
      <c r="C164" s="298" t="str">
        <f>VLOOKUP(B164,[4]Sheet2!A:B,2,FALSE)</f>
        <v>HBGH-DY-JQ-004</v>
      </c>
      <c r="D164" s="296" t="s">
        <v>10138</v>
      </c>
      <c r="E164" s="296"/>
      <c r="F164" s="296" t="s">
        <v>9930</v>
      </c>
      <c r="G164" s="191" t="s">
        <v>9941</v>
      </c>
      <c r="H164" s="191" t="s">
        <v>10178</v>
      </c>
      <c r="I164" s="310">
        <v>41578</v>
      </c>
      <c r="J164" s="191">
        <v>60</v>
      </c>
      <c r="K164" s="298" t="s">
        <v>9961</v>
      </c>
      <c r="L164" s="296">
        <v>1</v>
      </c>
      <c r="M164" s="296"/>
      <c r="N164" s="72">
        <v>1025.64</v>
      </c>
      <c r="O164" s="72">
        <v>51.28</v>
      </c>
      <c r="P164" s="296">
        <v>1</v>
      </c>
      <c r="Q164" s="296"/>
      <c r="R164" s="296"/>
      <c r="S164" s="296"/>
      <c r="T164" s="296">
        <f t="shared" si="8"/>
        <v>0</v>
      </c>
      <c r="U164" s="296"/>
      <c r="V164" s="296"/>
      <c r="W164" s="296">
        <f t="shared" si="9"/>
        <v>0</v>
      </c>
      <c r="X164" s="296">
        <f t="shared" si="10"/>
        <v>0</v>
      </c>
      <c r="Y164" s="296"/>
      <c r="Z164" s="296"/>
      <c r="AA164" s="296">
        <f t="shared" si="11"/>
        <v>-51.28</v>
      </c>
      <c r="AB164" s="296" t="s">
        <v>9939</v>
      </c>
      <c r="AC164" s="296"/>
      <c r="AD164" s="296"/>
      <c r="AE164" s="296"/>
      <c r="AF164" s="296"/>
      <c r="AG164" s="296"/>
      <c r="AH164" s="296"/>
      <c r="AI164" s="314"/>
      <c r="AJ164" s="296"/>
      <c r="AK164" s="296"/>
    </row>
    <row r="165" s="285" customFormat="1" ht="14.25" spans="1:37">
      <c r="A165" s="296">
        <v>161</v>
      </c>
      <c r="B165" s="297">
        <v>395</v>
      </c>
      <c r="C165" s="298" t="str">
        <f>VLOOKUP(B165,[4]Sheet2!A:B,2,FALSE)</f>
        <v>HBGH-GJ-JQ-010</v>
      </c>
      <c r="D165" s="296" t="s">
        <v>10179</v>
      </c>
      <c r="E165" s="296"/>
      <c r="F165" s="296" t="s">
        <v>9930</v>
      </c>
      <c r="G165" s="191" t="s">
        <v>6587</v>
      </c>
      <c r="H165" s="191" t="s">
        <v>9937</v>
      </c>
      <c r="I165" s="310">
        <v>41578</v>
      </c>
      <c r="J165" s="191">
        <v>69</v>
      </c>
      <c r="K165" s="298" t="s">
        <v>9967</v>
      </c>
      <c r="L165" s="296">
        <v>1</v>
      </c>
      <c r="M165" s="296"/>
      <c r="N165" s="72">
        <v>6000</v>
      </c>
      <c r="O165" s="72">
        <v>2675</v>
      </c>
      <c r="P165" s="296">
        <v>1</v>
      </c>
      <c r="Q165" s="296"/>
      <c r="R165" s="296"/>
      <c r="S165" s="296"/>
      <c r="T165" s="296">
        <f t="shared" si="8"/>
        <v>0</v>
      </c>
      <c r="U165" s="296"/>
      <c r="V165" s="296"/>
      <c r="W165" s="296">
        <f t="shared" si="9"/>
        <v>0</v>
      </c>
      <c r="X165" s="296">
        <f t="shared" si="10"/>
        <v>0</v>
      </c>
      <c r="Y165" s="296"/>
      <c r="Z165" s="296"/>
      <c r="AA165" s="296">
        <f t="shared" si="11"/>
        <v>-2675</v>
      </c>
      <c r="AB165" s="296" t="s">
        <v>9939</v>
      </c>
      <c r="AC165" s="296"/>
      <c r="AD165" s="296"/>
      <c r="AE165" s="296"/>
      <c r="AF165" s="296"/>
      <c r="AG165" s="296"/>
      <c r="AH165" s="296"/>
      <c r="AI165" s="314"/>
      <c r="AJ165" s="296"/>
      <c r="AK165" s="296"/>
    </row>
    <row r="166" s="286" customFormat="1" ht="14.25" spans="1:37">
      <c r="A166" s="299">
        <v>162</v>
      </c>
      <c r="B166" s="300">
        <v>397</v>
      </c>
      <c r="C166" s="301" t="s">
        <v>10180</v>
      </c>
      <c r="D166" s="299" t="s">
        <v>10181</v>
      </c>
      <c r="E166" s="299"/>
      <c r="F166" s="299" t="s">
        <v>9930</v>
      </c>
      <c r="G166" s="230" t="s">
        <v>9941</v>
      </c>
      <c r="H166" s="230" t="s">
        <v>10087</v>
      </c>
      <c r="I166" s="311">
        <v>41578</v>
      </c>
      <c r="J166" s="230">
        <v>60</v>
      </c>
      <c r="K166" s="301" t="s">
        <v>10088</v>
      </c>
      <c r="L166" s="299">
        <v>1</v>
      </c>
      <c r="M166" s="299"/>
      <c r="N166" s="233">
        <v>7500</v>
      </c>
      <c r="O166" s="233">
        <v>375</v>
      </c>
      <c r="P166" s="299">
        <v>1</v>
      </c>
      <c r="Q166" s="299"/>
      <c r="R166" s="299"/>
      <c r="S166" s="299"/>
      <c r="T166" s="299">
        <f t="shared" si="8"/>
        <v>0</v>
      </c>
      <c r="U166" s="299"/>
      <c r="V166" s="299"/>
      <c r="W166" s="299">
        <f t="shared" si="9"/>
        <v>0</v>
      </c>
      <c r="X166" s="299">
        <f t="shared" si="10"/>
        <v>0</v>
      </c>
      <c r="Y166" s="299"/>
      <c r="Z166" s="299"/>
      <c r="AA166" s="299">
        <f t="shared" si="11"/>
        <v>-375</v>
      </c>
      <c r="AB166" s="299" t="s">
        <v>9939</v>
      </c>
      <c r="AC166" s="299"/>
      <c r="AD166" s="299"/>
      <c r="AE166" s="299"/>
      <c r="AF166" s="299"/>
      <c r="AG166" s="299"/>
      <c r="AH166" s="299" t="s">
        <v>9939</v>
      </c>
      <c r="AI166" s="315"/>
      <c r="AJ166" s="299"/>
      <c r="AK166" s="299"/>
    </row>
    <row r="167" s="290" customFormat="1" ht="14.25" spans="1:16384">
      <c r="A167" s="296">
        <v>163</v>
      </c>
      <c r="B167" s="328">
        <v>398</v>
      </c>
      <c r="C167" s="329" t="s">
        <v>10182</v>
      </c>
      <c r="D167" s="330" t="s">
        <v>10183</v>
      </c>
      <c r="E167" s="330"/>
      <c r="F167" s="330" t="s">
        <v>9930</v>
      </c>
      <c r="G167" s="331" t="s">
        <v>9941</v>
      </c>
      <c r="H167" s="331" t="s">
        <v>10087</v>
      </c>
      <c r="I167" s="334">
        <v>41578</v>
      </c>
      <c r="J167" s="331">
        <v>60</v>
      </c>
      <c r="K167" s="298" t="s">
        <v>10088</v>
      </c>
      <c r="L167" s="330">
        <v>1</v>
      </c>
      <c r="M167" s="330"/>
      <c r="N167" s="335">
        <v>12426.53</v>
      </c>
      <c r="O167" s="335">
        <v>621.33</v>
      </c>
      <c r="P167" s="330"/>
      <c r="Q167" s="330"/>
      <c r="R167" s="330"/>
      <c r="S167" s="330"/>
      <c r="T167" s="330">
        <f t="shared" si="8"/>
        <v>0</v>
      </c>
      <c r="U167" s="330"/>
      <c r="V167" s="330"/>
      <c r="W167" s="330">
        <f t="shared" si="9"/>
        <v>0</v>
      </c>
      <c r="X167" s="330">
        <f t="shared" si="10"/>
        <v>-1</v>
      </c>
      <c r="Y167" s="330"/>
      <c r="Z167" s="330"/>
      <c r="AA167" s="330">
        <f t="shared" si="11"/>
        <v>-621.33</v>
      </c>
      <c r="AB167" s="296" t="s">
        <v>9939</v>
      </c>
      <c r="AC167" s="330"/>
      <c r="AD167" s="330"/>
      <c r="AE167" s="330"/>
      <c r="AF167" s="330"/>
      <c r="AG167" s="330"/>
      <c r="AH167" s="330"/>
      <c r="AI167" s="337"/>
      <c r="AJ167" s="330"/>
      <c r="AK167" s="330" t="s">
        <v>10184</v>
      </c>
      <c r="AL167" s="338"/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38"/>
      <c r="AX167" s="338"/>
      <c r="AY167" s="338"/>
      <c r="AZ167" s="338"/>
      <c r="BA167" s="338"/>
      <c r="BB167" s="338"/>
      <c r="BC167" s="338"/>
      <c r="BD167" s="338"/>
      <c r="BE167" s="338"/>
      <c r="BF167" s="338"/>
      <c r="BG167" s="338"/>
      <c r="BH167" s="338"/>
      <c r="BI167" s="338"/>
      <c r="BJ167" s="338"/>
      <c r="BK167" s="338"/>
      <c r="BL167" s="338"/>
      <c r="BM167" s="338"/>
      <c r="BN167" s="338"/>
      <c r="BO167" s="338"/>
      <c r="BP167" s="338"/>
      <c r="BQ167" s="338"/>
      <c r="BR167" s="338"/>
      <c r="BS167" s="338"/>
      <c r="BT167" s="338"/>
      <c r="BU167" s="338"/>
      <c r="BV167" s="338"/>
      <c r="BW167" s="338"/>
      <c r="BX167" s="338"/>
      <c r="BY167" s="338"/>
      <c r="BZ167" s="338"/>
      <c r="CA167" s="338"/>
      <c r="CB167" s="338"/>
      <c r="CC167" s="338"/>
      <c r="CD167" s="338"/>
      <c r="CE167" s="338"/>
      <c r="CF167" s="338"/>
      <c r="CG167" s="338"/>
      <c r="CH167" s="338"/>
      <c r="CI167" s="338"/>
      <c r="CJ167" s="338"/>
      <c r="CK167" s="338"/>
      <c r="CL167" s="338"/>
      <c r="CM167" s="338"/>
      <c r="CN167" s="338"/>
      <c r="CO167" s="338"/>
      <c r="CP167" s="338"/>
      <c r="CQ167" s="338"/>
      <c r="CR167" s="338"/>
      <c r="CS167" s="338"/>
      <c r="CT167" s="338"/>
      <c r="CU167" s="338"/>
      <c r="CV167" s="338"/>
      <c r="CW167" s="338"/>
      <c r="CX167" s="338"/>
      <c r="CY167" s="338"/>
      <c r="CZ167" s="338"/>
      <c r="DA167" s="338"/>
      <c r="DB167" s="338"/>
      <c r="DC167" s="338"/>
      <c r="DD167" s="338"/>
      <c r="DE167" s="338"/>
      <c r="DF167" s="338"/>
      <c r="DG167" s="338"/>
      <c r="DH167" s="338"/>
      <c r="DI167" s="338"/>
      <c r="DJ167" s="338"/>
      <c r="DK167" s="338"/>
      <c r="DL167" s="338"/>
      <c r="DM167" s="338"/>
      <c r="DN167" s="338"/>
      <c r="DO167" s="338"/>
      <c r="DP167" s="338"/>
      <c r="DQ167" s="338"/>
      <c r="DR167" s="338"/>
      <c r="DS167" s="338"/>
      <c r="DT167" s="338"/>
      <c r="DU167" s="338"/>
      <c r="DV167" s="338"/>
      <c r="DW167" s="338"/>
      <c r="DX167" s="338"/>
      <c r="DY167" s="338"/>
      <c r="DZ167" s="338"/>
      <c r="EA167" s="338"/>
      <c r="EB167" s="338"/>
      <c r="EC167" s="338"/>
      <c r="ED167" s="338"/>
      <c r="EE167" s="338"/>
      <c r="EF167" s="338"/>
      <c r="EG167" s="338"/>
      <c r="EH167" s="338"/>
      <c r="EI167" s="338"/>
      <c r="EJ167" s="338"/>
      <c r="EK167" s="338"/>
      <c r="EL167" s="338"/>
      <c r="EM167" s="338"/>
      <c r="EN167" s="338"/>
      <c r="EO167" s="338"/>
      <c r="EP167" s="338"/>
      <c r="EQ167" s="338"/>
      <c r="ER167" s="338"/>
      <c r="ES167" s="338"/>
      <c r="ET167" s="338"/>
      <c r="EU167" s="338"/>
      <c r="EV167" s="338"/>
      <c r="EW167" s="338"/>
      <c r="EX167" s="338"/>
      <c r="EY167" s="338"/>
      <c r="EZ167" s="338"/>
      <c r="FA167" s="338"/>
      <c r="FB167" s="338"/>
      <c r="FC167" s="338"/>
      <c r="FD167" s="338"/>
      <c r="FE167" s="338"/>
      <c r="FF167" s="338"/>
      <c r="FG167" s="338"/>
      <c r="FH167" s="338"/>
      <c r="FI167" s="338"/>
      <c r="FJ167" s="338"/>
      <c r="FK167" s="338"/>
      <c r="FL167" s="338"/>
      <c r="FM167" s="338"/>
      <c r="FN167" s="338"/>
      <c r="FO167" s="338"/>
      <c r="FP167" s="338"/>
      <c r="FQ167" s="338"/>
      <c r="FR167" s="338"/>
      <c r="FS167" s="338"/>
      <c r="FT167" s="338"/>
      <c r="FU167" s="338"/>
      <c r="FV167" s="338"/>
      <c r="FW167" s="338"/>
      <c r="FX167" s="338"/>
      <c r="FY167" s="338"/>
      <c r="FZ167" s="338"/>
      <c r="GA167" s="338"/>
      <c r="GB167" s="338"/>
      <c r="GC167" s="338"/>
      <c r="GD167" s="338"/>
      <c r="GE167" s="338"/>
      <c r="GF167" s="338"/>
      <c r="GG167" s="338"/>
      <c r="GH167" s="338"/>
      <c r="GI167" s="338"/>
      <c r="GJ167" s="338"/>
      <c r="GK167" s="338"/>
      <c r="GL167" s="338"/>
      <c r="GM167" s="338"/>
      <c r="GN167" s="338"/>
      <c r="GO167" s="338"/>
      <c r="GP167" s="338"/>
      <c r="GQ167" s="338"/>
      <c r="GR167" s="338"/>
      <c r="GS167" s="338"/>
      <c r="GT167" s="338"/>
      <c r="GU167" s="338"/>
      <c r="GV167" s="338"/>
      <c r="GW167" s="338"/>
      <c r="GX167" s="338"/>
      <c r="GY167" s="338"/>
      <c r="GZ167" s="338"/>
      <c r="HA167" s="338"/>
      <c r="HB167" s="338"/>
      <c r="HC167" s="338"/>
      <c r="HD167" s="338"/>
      <c r="HE167" s="338"/>
      <c r="HF167" s="338"/>
      <c r="HG167" s="338"/>
      <c r="HH167" s="338"/>
      <c r="HI167" s="338"/>
      <c r="HJ167" s="338"/>
      <c r="HK167" s="338"/>
      <c r="HL167" s="338"/>
      <c r="HM167" s="338"/>
      <c r="HN167" s="338"/>
      <c r="HO167" s="338"/>
      <c r="HP167" s="338"/>
      <c r="HQ167" s="338"/>
      <c r="HR167" s="338"/>
      <c r="HS167" s="338"/>
      <c r="HT167" s="338"/>
      <c r="HU167" s="338"/>
      <c r="HV167" s="338"/>
      <c r="HW167" s="338"/>
      <c r="HX167" s="338"/>
      <c r="HY167" s="338"/>
      <c r="HZ167" s="338"/>
      <c r="IA167" s="338"/>
      <c r="IB167" s="338"/>
      <c r="IC167" s="338"/>
      <c r="ID167" s="338"/>
      <c r="IE167" s="338"/>
      <c r="IF167" s="338"/>
      <c r="IG167" s="338"/>
      <c r="IH167" s="338"/>
      <c r="II167" s="338"/>
      <c r="IJ167" s="338"/>
      <c r="IK167" s="338"/>
      <c r="IL167" s="338"/>
      <c r="IM167" s="338"/>
      <c r="IN167" s="338"/>
      <c r="IO167" s="338"/>
      <c r="IP167" s="338"/>
      <c r="IQ167" s="338"/>
      <c r="IR167" s="338"/>
      <c r="IS167" s="338"/>
      <c r="IT167" s="338"/>
      <c r="IU167" s="338"/>
      <c r="IV167" s="338"/>
      <c r="IW167" s="338"/>
      <c r="IX167" s="338"/>
      <c r="IY167" s="338"/>
      <c r="IZ167" s="338"/>
      <c r="JA167" s="338"/>
      <c r="JB167" s="338"/>
      <c r="JC167" s="338"/>
      <c r="JD167" s="338"/>
      <c r="JE167" s="338"/>
      <c r="JF167" s="338"/>
      <c r="JG167" s="338"/>
      <c r="JH167" s="338"/>
      <c r="JI167" s="338"/>
      <c r="JJ167" s="338"/>
      <c r="JK167" s="338"/>
      <c r="JL167" s="338"/>
      <c r="JM167" s="338"/>
      <c r="JN167" s="338"/>
      <c r="JO167" s="338"/>
      <c r="JP167" s="338"/>
      <c r="JQ167" s="338"/>
      <c r="JR167" s="338"/>
      <c r="JS167" s="338"/>
      <c r="JT167" s="338"/>
      <c r="JU167" s="338"/>
      <c r="JV167" s="338"/>
      <c r="JW167" s="338"/>
      <c r="JX167" s="338"/>
      <c r="JY167" s="338"/>
      <c r="JZ167" s="338"/>
      <c r="KA167" s="338"/>
      <c r="KB167" s="338"/>
      <c r="KC167" s="338"/>
      <c r="KD167" s="338"/>
      <c r="KE167" s="338"/>
      <c r="KF167" s="338"/>
      <c r="KG167" s="338"/>
      <c r="KH167" s="338"/>
      <c r="KI167" s="338"/>
      <c r="KJ167" s="338"/>
      <c r="KK167" s="338"/>
      <c r="KL167" s="338"/>
      <c r="KM167" s="338"/>
      <c r="KN167" s="338"/>
      <c r="KO167" s="338"/>
      <c r="KP167" s="338"/>
      <c r="KQ167" s="338"/>
      <c r="KR167" s="338"/>
      <c r="KS167" s="338"/>
      <c r="KT167" s="338"/>
      <c r="KU167" s="338"/>
      <c r="KV167" s="338"/>
      <c r="KW167" s="338"/>
      <c r="KX167" s="338"/>
      <c r="KY167" s="338"/>
      <c r="KZ167" s="338"/>
      <c r="LA167" s="338"/>
      <c r="LB167" s="338"/>
      <c r="LC167" s="338"/>
      <c r="LD167" s="338"/>
      <c r="LE167" s="338"/>
      <c r="LF167" s="338"/>
      <c r="LG167" s="338"/>
      <c r="LH167" s="338"/>
      <c r="LI167" s="338"/>
      <c r="LJ167" s="338"/>
      <c r="LK167" s="338"/>
      <c r="LL167" s="338"/>
      <c r="LM167" s="338"/>
      <c r="LN167" s="338"/>
      <c r="LO167" s="338"/>
      <c r="LP167" s="338"/>
      <c r="LQ167" s="338"/>
      <c r="LR167" s="338"/>
      <c r="LS167" s="338"/>
      <c r="LT167" s="338"/>
      <c r="LU167" s="338"/>
      <c r="LV167" s="338"/>
      <c r="LW167" s="338"/>
      <c r="LX167" s="338"/>
      <c r="LY167" s="338"/>
      <c r="LZ167" s="338"/>
      <c r="MA167" s="338"/>
      <c r="MB167" s="338"/>
      <c r="MC167" s="338"/>
      <c r="MD167" s="338"/>
      <c r="ME167" s="338"/>
      <c r="MF167" s="338"/>
      <c r="MG167" s="338"/>
      <c r="MH167" s="338"/>
      <c r="MI167" s="338"/>
      <c r="MJ167" s="338"/>
      <c r="MK167" s="338"/>
      <c r="ML167" s="338"/>
      <c r="MM167" s="338"/>
      <c r="MN167" s="338"/>
      <c r="MO167" s="338"/>
      <c r="MP167" s="338"/>
      <c r="MQ167" s="338"/>
      <c r="MR167" s="338"/>
      <c r="MS167" s="338"/>
      <c r="MT167" s="338"/>
      <c r="MU167" s="338"/>
      <c r="MV167" s="338"/>
      <c r="MW167" s="338"/>
      <c r="MX167" s="338"/>
      <c r="MY167" s="338"/>
      <c r="MZ167" s="338"/>
      <c r="NA167" s="338"/>
      <c r="NB167" s="338"/>
      <c r="NC167" s="338"/>
      <c r="ND167" s="338"/>
      <c r="NE167" s="338"/>
      <c r="NF167" s="338"/>
      <c r="NG167" s="338"/>
      <c r="NH167" s="338"/>
      <c r="NI167" s="338"/>
      <c r="NJ167" s="338"/>
      <c r="NK167" s="338"/>
      <c r="NL167" s="338"/>
      <c r="NM167" s="338"/>
      <c r="NN167" s="338"/>
      <c r="NO167" s="338"/>
      <c r="NP167" s="338"/>
      <c r="NQ167" s="338"/>
      <c r="NR167" s="338"/>
      <c r="NS167" s="338"/>
      <c r="NT167" s="338"/>
      <c r="NU167" s="338"/>
      <c r="NV167" s="338"/>
      <c r="NW167" s="338"/>
      <c r="NX167" s="338"/>
      <c r="NY167" s="338"/>
      <c r="NZ167" s="338"/>
      <c r="OA167" s="338"/>
      <c r="OB167" s="338"/>
      <c r="OC167" s="338"/>
      <c r="OD167" s="338"/>
      <c r="OE167" s="338"/>
      <c r="OF167" s="338"/>
      <c r="OG167" s="338"/>
      <c r="OH167" s="338"/>
      <c r="OI167" s="338"/>
      <c r="OJ167" s="338"/>
      <c r="OK167" s="338"/>
      <c r="OL167" s="338"/>
      <c r="OM167" s="338"/>
      <c r="ON167" s="338"/>
      <c r="OO167" s="338"/>
      <c r="OP167" s="338"/>
      <c r="OQ167" s="338"/>
      <c r="OR167" s="338"/>
      <c r="OS167" s="338"/>
      <c r="OT167" s="338"/>
      <c r="OU167" s="338"/>
      <c r="OV167" s="338"/>
      <c r="OW167" s="338"/>
      <c r="OX167" s="338"/>
      <c r="OY167" s="338"/>
      <c r="OZ167" s="338"/>
      <c r="PA167" s="338"/>
      <c r="PB167" s="338"/>
      <c r="PC167" s="338"/>
      <c r="PD167" s="338"/>
      <c r="PE167" s="338"/>
      <c r="PF167" s="338"/>
      <c r="PG167" s="338"/>
      <c r="PH167" s="338"/>
      <c r="PI167" s="338"/>
      <c r="PJ167" s="338"/>
      <c r="PK167" s="338"/>
      <c r="PL167" s="338"/>
      <c r="PM167" s="338"/>
      <c r="PN167" s="338"/>
      <c r="PO167" s="338"/>
      <c r="PP167" s="338"/>
      <c r="PQ167" s="338"/>
      <c r="PR167" s="338"/>
      <c r="PS167" s="338"/>
      <c r="PT167" s="338"/>
      <c r="PU167" s="338"/>
      <c r="PV167" s="338"/>
      <c r="PW167" s="338"/>
      <c r="PX167" s="338"/>
      <c r="PY167" s="338"/>
      <c r="PZ167" s="338"/>
      <c r="QA167" s="338"/>
      <c r="QB167" s="338"/>
      <c r="QC167" s="338"/>
      <c r="QD167" s="338"/>
      <c r="QE167" s="338"/>
      <c r="QF167" s="338"/>
      <c r="QG167" s="338"/>
      <c r="QH167" s="338"/>
      <c r="QI167" s="338"/>
      <c r="QJ167" s="338"/>
      <c r="QK167" s="338"/>
      <c r="QL167" s="338"/>
      <c r="QM167" s="338"/>
      <c r="QN167" s="338"/>
      <c r="QO167" s="338"/>
      <c r="QP167" s="338"/>
      <c r="QQ167" s="338"/>
      <c r="QR167" s="338"/>
      <c r="QS167" s="338"/>
      <c r="QT167" s="338"/>
      <c r="QU167" s="338"/>
      <c r="QV167" s="338"/>
      <c r="QW167" s="338"/>
      <c r="QX167" s="338"/>
      <c r="QY167" s="338"/>
      <c r="QZ167" s="338"/>
      <c r="RA167" s="338"/>
      <c r="RB167" s="338"/>
      <c r="RC167" s="338"/>
      <c r="RD167" s="338"/>
      <c r="RE167" s="338"/>
      <c r="RF167" s="338"/>
      <c r="RG167" s="338"/>
      <c r="RH167" s="338"/>
      <c r="RI167" s="338"/>
      <c r="RJ167" s="338"/>
      <c r="RK167" s="338"/>
      <c r="RL167" s="338"/>
      <c r="RM167" s="338"/>
      <c r="RN167" s="338"/>
      <c r="RO167" s="338"/>
      <c r="RP167" s="338"/>
      <c r="RQ167" s="338"/>
      <c r="RR167" s="338"/>
      <c r="RS167" s="338"/>
      <c r="RT167" s="338"/>
      <c r="RU167" s="338"/>
      <c r="RV167" s="338"/>
      <c r="RW167" s="338"/>
      <c r="RX167" s="338"/>
      <c r="RY167" s="338"/>
      <c r="RZ167" s="338"/>
      <c r="SA167" s="338"/>
      <c r="SB167" s="338"/>
      <c r="SC167" s="338"/>
      <c r="SD167" s="338"/>
      <c r="SE167" s="338"/>
      <c r="SF167" s="338"/>
      <c r="SG167" s="338"/>
      <c r="SH167" s="338"/>
      <c r="SI167" s="338"/>
      <c r="SJ167" s="338"/>
      <c r="SK167" s="338"/>
      <c r="SL167" s="338"/>
      <c r="SM167" s="338"/>
      <c r="SN167" s="338"/>
      <c r="SO167" s="338"/>
      <c r="SP167" s="338"/>
      <c r="SQ167" s="338"/>
      <c r="SR167" s="338"/>
      <c r="SS167" s="338"/>
      <c r="ST167" s="338"/>
      <c r="SU167" s="338"/>
      <c r="SV167" s="338"/>
      <c r="SW167" s="338"/>
      <c r="SX167" s="338"/>
      <c r="SY167" s="338"/>
      <c r="SZ167" s="338"/>
      <c r="TA167" s="338"/>
      <c r="TB167" s="338"/>
      <c r="TC167" s="338"/>
      <c r="TD167" s="338"/>
      <c r="TE167" s="338"/>
      <c r="TF167" s="338"/>
      <c r="TG167" s="338"/>
      <c r="TH167" s="338"/>
      <c r="TI167" s="338"/>
      <c r="TJ167" s="338"/>
      <c r="TK167" s="338"/>
      <c r="TL167" s="338"/>
      <c r="TM167" s="338"/>
      <c r="TN167" s="338"/>
      <c r="TO167" s="338"/>
      <c r="TP167" s="338"/>
      <c r="TQ167" s="338"/>
      <c r="TR167" s="338"/>
      <c r="TS167" s="338"/>
      <c r="TT167" s="338"/>
      <c r="TU167" s="338"/>
      <c r="TV167" s="338"/>
      <c r="TW167" s="338"/>
      <c r="TX167" s="338"/>
      <c r="TY167" s="338"/>
      <c r="TZ167" s="338"/>
      <c r="UA167" s="338"/>
      <c r="UB167" s="338"/>
      <c r="UC167" s="338"/>
      <c r="UD167" s="338"/>
      <c r="UE167" s="338"/>
      <c r="UF167" s="338"/>
      <c r="UG167" s="338"/>
      <c r="UH167" s="338"/>
      <c r="UI167" s="338"/>
      <c r="UJ167" s="338"/>
      <c r="UK167" s="338"/>
      <c r="UL167" s="338"/>
      <c r="UM167" s="338"/>
      <c r="UN167" s="338"/>
      <c r="UO167" s="338"/>
      <c r="UP167" s="338"/>
      <c r="UQ167" s="338"/>
      <c r="UR167" s="338"/>
      <c r="US167" s="338"/>
      <c r="UT167" s="338"/>
      <c r="UU167" s="338"/>
      <c r="UV167" s="338"/>
      <c r="UW167" s="338"/>
      <c r="UX167" s="338"/>
      <c r="UY167" s="338"/>
      <c r="UZ167" s="338"/>
      <c r="VA167" s="338"/>
      <c r="VB167" s="338"/>
      <c r="VC167" s="338"/>
      <c r="VD167" s="338"/>
      <c r="VE167" s="338"/>
      <c r="VF167" s="338"/>
      <c r="VG167" s="338"/>
      <c r="VH167" s="338"/>
      <c r="VI167" s="338"/>
      <c r="VJ167" s="338"/>
      <c r="VK167" s="338"/>
      <c r="VL167" s="338"/>
      <c r="VM167" s="338"/>
      <c r="VN167" s="338"/>
      <c r="VO167" s="338"/>
      <c r="VP167" s="338"/>
      <c r="VQ167" s="338"/>
      <c r="VR167" s="338"/>
      <c r="VS167" s="338"/>
      <c r="VT167" s="338"/>
      <c r="VU167" s="338"/>
      <c r="VV167" s="338"/>
      <c r="VW167" s="338"/>
      <c r="VX167" s="338"/>
      <c r="VY167" s="338"/>
      <c r="VZ167" s="338"/>
      <c r="WA167" s="338"/>
      <c r="WB167" s="338"/>
      <c r="WC167" s="338"/>
      <c r="WD167" s="338"/>
      <c r="WE167" s="338"/>
      <c r="WF167" s="338"/>
      <c r="WG167" s="338"/>
      <c r="WH167" s="338"/>
      <c r="WI167" s="338"/>
      <c r="WJ167" s="338"/>
      <c r="WK167" s="338"/>
      <c r="WL167" s="338"/>
      <c r="WM167" s="338"/>
      <c r="WN167" s="338"/>
      <c r="WO167" s="338"/>
      <c r="WP167" s="338"/>
      <c r="WQ167" s="338"/>
      <c r="WR167" s="338"/>
      <c r="WS167" s="338"/>
      <c r="WT167" s="338"/>
      <c r="WU167" s="338"/>
      <c r="WV167" s="338"/>
      <c r="WW167" s="338"/>
      <c r="WX167" s="338"/>
      <c r="WY167" s="338"/>
      <c r="WZ167" s="338"/>
      <c r="XA167" s="338"/>
      <c r="XB167" s="338"/>
      <c r="XC167" s="338"/>
      <c r="XD167" s="338"/>
      <c r="XE167" s="338"/>
      <c r="XF167" s="338"/>
      <c r="XG167" s="338"/>
      <c r="XH167" s="338"/>
      <c r="XI167" s="338"/>
      <c r="XJ167" s="338"/>
      <c r="XK167" s="338"/>
      <c r="XL167" s="338"/>
      <c r="XM167" s="338"/>
      <c r="XN167" s="338"/>
      <c r="XO167" s="338"/>
      <c r="XP167" s="338"/>
      <c r="XQ167" s="338"/>
      <c r="XR167" s="338"/>
      <c r="XS167" s="338"/>
      <c r="XT167" s="338"/>
      <c r="XU167" s="338"/>
      <c r="XV167" s="338"/>
      <c r="XW167" s="338"/>
      <c r="XX167" s="338"/>
      <c r="XY167" s="338"/>
      <c r="XZ167" s="338"/>
      <c r="YA167" s="338"/>
      <c r="YB167" s="338"/>
      <c r="YC167" s="338"/>
      <c r="YD167" s="338"/>
      <c r="YE167" s="338"/>
      <c r="YF167" s="338"/>
      <c r="YG167" s="338"/>
      <c r="YH167" s="338"/>
      <c r="YI167" s="338"/>
      <c r="YJ167" s="338"/>
      <c r="YK167" s="338"/>
      <c r="YL167" s="338"/>
      <c r="YM167" s="338"/>
      <c r="YN167" s="338"/>
      <c r="YO167" s="338"/>
      <c r="YP167" s="338"/>
      <c r="YQ167" s="338"/>
      <c r="YR167" s="338"/>
      <c r="YS167" s="338"/>
      <c r="YT167" s="338"/>
      <c r="YU167" s="338"/>
      <c r="YV167" s="338"/>
      <c r="YW167" s="338"/>
      <c r="YX167" s="338"/>
      <c r="YY167" s="338"/>
      <c r="YZ167" s="338"/>
      <c r="ZA167" s="338"/>
      <c r="ZB167" s="338"/>
      <c r="ZC167" s="338"/>
      <c r="ZD167" s="338"/>
      <c r="ZE167" s="338"/>
      <c r="ZF167" s="338"/>
      <c r="ZG167" s="338"/>
      <c r="ZH167" s="338"/>
      <c r="ZI167" s="338"/>
      <c r="ZJ167" s="338"/>
      <c r="ZK167" s="338"/>
      <c r="ZL167" s="338"/>
      <c r="ZM167" s="338"/>
      <c r="ZN167" s="338"/>
      <c r="ZO167" s="338"/>
      <c r="ZP167" s="338"/>
      <c r="ZQ167" s="338"/>
      <c r="ZR167" s="338"/>
      <c r="ZS167" s="338"/>
      <c r="ZT167" s="338"/>
      <c r="ZU167" s="338"/>
      <c r="ZV167" s="338"/>
      <c r="ZW167" s="338"/>
      <c r="ZX167" s="338"/>
      <c r="ZY167" s="338"/>
      <c r="ZZ167" s="338"/>
      <c r="AAA167" s="338"/>
      <c r="AAB167" s="338"/>
      <c r="AAC167" s="338"/>
      <c r="AAD167" s="338"/>
      <c r="AAE167" s="338"/>
      <c r="AAF167" s="338"/>
      <c r="AAG167" s="338"/>
      <c r="AAH167" s="338"/>
      <c r="AAI167" s="338"/>
      <c r="AAJ167" s="338"/>
      <c r="AAK167" s="338"/>
      <c r="AAL167" s="338"/>
      <c r="AAM167" s="338"/>
      <c r="AAN167" s="338"/>
      <c r="AAO167" s="338"/>
      <c r="AAP167" s="338"/>
      <c r="AAQ167" s="338"/>
      <c r="AAR167" s="338"/>
      <c r="AAS167" s="338"/>
      <c r="AAT167" s="338"/>
      <c r="AAU167" s="338"/>
      <c r="AAV167" s="338"/>
      <c r="AAW167" s="338"/>
      <c r="AAX167" s="338"/>
      <c r="AAY167" s="338"/>
      <c r="AAZ167" s="338"/>
      <c r="ABA167" s="338"/>
      <c r="ABB167" s="338"/>
      <c r="ABC167" s="338"/>
      <c r="ABD167" s="338"/>
      <c r="ABE167" s="338"/>
      <c r="ABF167" s="338"/>
      <c r="ABG167" s="338"/>
      <c r="ABH167" s="338"/>
      <c r="ABI167" s="338"/>
      <c r="ABJ167" s="338"/>
      <c r="ABK167" s="338"/>
      <c r="ABL167" s="338"/>
      <c r="ABM167" s="338"/>
      <c r="ABN167" s="338"/>
      <c r="ABO167" s="338"/>
      <c r="ABP167" s="338"/>
      <c r="ABQ167" s="338"/>
      <c r="ABR167" s="338"/>
      <c r="ABS167" s="338"/>
      <c r="ABT167" s="338"/>
      <c r="ABU167" s="338"/>
      <c r="ABV167" s="338"/>
      <c r="ABW167" s="338"/>
      <c r="ABX167" s="338"/>
      <c r="ABY167" s="338"/>
      <c r="ABZ167" s="338"/>
      <c r="ACA167" s="338"/>
      <c r="ACB167" s="338"/>
      <c r="ACC167" s="338"/>
      <c r="ACD167" s="338"/>
      <c r="ACE167" s="338"/>
      <c r="ACF167" s="338"/>
      <c r="ACG167" s="338"/>
      <c r="ACH167" s="338"/>
      <c r="ACI167" s="338"/>
      <c r="ACJ167" s="338"/>
      <c r="ACK167" s="338"/>
      <c r="ACL167" s="338"/>
      <c r="ACM167" s="338"/>
      <c r="ACN167" s="338"/>
      <c r="ACO167" s="338"/>
      <c r="ACP167" s="338"/>
      <c r="ACQ167" s="338"/>
      <c r="ACR167" s="338"/>
      <c r="ACS167" s="338"/>
      <c r="ACT167" s="338"/>
      <c r="ACU167" s="338"/>
      <c r="ACV167" s="338"/>
      <c r="ACW167" s="338"/>
      <c r="ACX167" s="338"/>
      <c r="ACY167" s="338"/>
      <c r="ACZ167" s="338"/>
      <c r="ADA167" s="338"/>
      <c r="ADB167" s="338"/>
      <c r="ADC167" s="338"/>
      <c r="ADD167" s="338"/>
      <c r="ADE167" s="338"/>
      <c r="ADF167" s="338"/>
      <c r="ADG167" s="338"/>
      <c r="ADH167" s="338"/>
      <c r="ADI167" s="338"/>
      <c r="ADJ167" s="338"/>
      <c r="ADK167" s="338"/>
      <c r="ADL167" s="338"/>
      <c r="ADM167" s="338"/>
      <c r="ADN167" s="338"/>
      <c r="ADO167" s="338"/>
      <c r="ADP167" s="338"/>
      <c r="ADQ167" s="338"/>
      <c r="ADR167" s="338"/>
      <c r="ADS167" s="338"/>
      <c r="ADT167" s="338"/>
      <c r="ADU167" s="338"/>
      <c r="ADV167" s="338"/>
      <c r="ADW167" s="338"/>
      <c r="ADX167" s="338"/>
      <c r="ADY167" s="338"/>
      <c r="ADZ167" s="338"/>
      <c r="AEA167" s="338"/>
      <c r="AEB167" s="338"/>
      <c r="AEC167" s="338"/>
      <c r="AED167" s="338"/>
      <c r="AEE167" s="338"/>
      <c r="AEF167" s="338"/>
      <c r="AEG167" s="338"/>
      <c r="AEH167" s="338"/>
      <c r="AEI167" s="338"/>
      <c r="AEJ167" s="338"/>
      <c r="AEK167" s="338"/>
      <c r="AEL167" s="338"/>
      <c r="AEM167" s="338"/>
      <c r="AEN167" s="338"/>
      <c r="AEO167" s="338"/>
      <c r="AEP167" s="338"/>
      <c r="AEQ167" s="338"/>
      <c r="AER167" s="338"/>
      <c r="AES167" s="338"/>
      <c r="AET167" s="338"/>
      <c r="AEU167" s="338"/>
      <c r="AEV167" s="338"/>
      <c r="AEW167" s="338"/>
      <c r="AEX167" s="338"/>
      <c r="AEY167" s="338"/>
      <c r="AEZ167" s="338"/>
      <c r="AFA167" s="338"/>
      <c r="AFB167" s="338"/>
      <c r="AFC167" s="338"/>
      <c r="AFD167" s="338"/>
      <c r="AFE167" s="338"/>
      <c r="AFF167" s="338"/>
      <c r="AFG167" s="338"/>
      <c r="AFH167" s="338"/>
      <c r="AFI167" s="338"/>
      <c r="AFJ167" s="338"/>
      <c r="AFK167" s="338"/>
      <c r="AFL167" s="338"/>
      <c r="AFM167" s="338"/>
      <c r="AFN167" s="338"/>
      <c r="AFO167" s="338"/>
      <c r="AFP167" s="338"/>
      <c r="AFQ167" s="338"/>
      <c r="AFR167" s="338"/>
      <c r="AFS167" s="338"/>
      <c r="AFT167" s="338"/>
      <c r="AFU167" s="338"/>
      <c r="AFV167" s="338"/>
      <c r="AFW167" s="338"/>
      <c r="AFX167" s="338"/>
      <c r="AFY167" s="338"/>
      <c r="AFZ167" s="338"/>
      <c r="AGA167" s="338"/>
      <c r="AGB167" s="338"/>
      <c r="AGC167" s="338"/>
      <c r="AGD167" s="338"/>
      <c r="AGE167" s="338"/>
      <c r="AGF167" s="338"/>
      <c r="AGG167" s="338"/>
      <c r="AGH167" s="338"/>
      <c r="AGI167" s="338"/>
      <c r="AGJ167" s="338"/>
      <c r="AGK167" s="338"/>
      <c r="AGL167" s="338"/>
      <c r="AGM167" s="338"/>
      <c r="AGN167" s="338"/>
      <c r="AGO167" s="338"/>
      <c r="AGP167" s="338"/>
      <c r="AGQ167" s="338"/>
      <c r="AGR167" s="338"/>
      <c r="AGS167" s="338"/>
      <c r="AGT167" s="338"/>
      <c r="AGU167" s="338"/>
      <c r="AGV167" s="338"/>
      <c r="AGW167" s="338"/>
      <c r="AGX167" s="338"/>
      <c r="AGY167" s="338"/>
      <c r="AGZ167" s="338"/>
      <c r="AHA167" s="338"/>
      <c r="AHB167" s="338"/>
      <c r="AHC167" s="338"/>
      <c r="AHD167" s="338"/>
      <c r="AHE167" s="338"/>
      <c r="AHF167" s="338"/>
      <c r="AHG167" s="338"/>
      <c r="AHH167" s="338"/>
      <c r="AHI167" s="338"/>
      <c r="AHJ167" s="338"/>
      <c r="AHK167" s="338"/>
      <c r="AHL167" s="338"/>
      <c r="AHM167" s="338"/>
      <c r="AHN167" s="338"/>
      <c r="AHO167" s="338"/>
      <c r="AHP167" s="338"/>
      <c r="AHQ167" s="338"/>
      <c r="AHR167" s="338"/>
      <c r="AHS167" s="338"/>
      <c r="AHT167" s="338"/>
      <c r="AHU167" s="338"/>
      <c r="AHV167" s="338"/>
      <c r="AHW167" s="338"/>
      <c r="AHX167" s="338"/>
      <c r="AHY167" s="338"/>
      <c r="AHZ167" s="338"/>
      <c r="AIA167" s="338"/>
      <c r="AIB167" s="338"/>
      <c r="AIC167" s="338"/>
      <c r="AID167" s="338"/>
      <c r="AIE167" s="338"/>
      <c r="AIF167" s="338"/>
      <c r="AIG167" s="338"/>
      <c r="AIH167" s="338"/>
      <c r="AII167" s="338"/>
      <c r="AIJ167" s="338"/>
      <c r="AIK167" s="338"/>
      <c r="AIL167" s="338"/>
      <c r="AIM167" s="338"/>
      <c r="AIN167" s="338"/>
      <c r="AIO167" s="338"/>
      <c r="AIP167" s="338"/>
      <c r="AIQ167" s="338"/>
      <c r="AIR167" s="338"/>
      <c r="AIS167" s="338"/>
      <c r="AIT167" s="338"/>
      <c r="AIU167" s="338"/>
      <c r="AIV167" s="338"/>
      <c r="AIW167" s="338"/>
      <c r="AIX167" s="338"/>
      <c r="AIY167" s="338"/>
      <c r="AIZ167" s="338"/>
      <c r="AJA167" s="338"/>
      <c r="AJB167" s="338"/>
      <c r="AJC167" s="338"/>
      <c r="AJD167" s="338"/>
      <c r="AJE167" s="338"/>
      <c r="AJF167" s="338"/>
      <c r="AJG167" s="338"/>
      <c r="AJH167" s="338"/>
      <c r="AJI167" s="338"/>
      <c r="AJJ167" s="338"/>
      <c r="AJK167" s="338"/>
      <c r="AJL167" s="338"/>
      <c r="AJM167" s="338"/>
      <c r="AJN167" s="338"/>
      <c r="AJO167" s="338"/>
      <c r="AJP167" s="338"/>
      <c r="AJQ167" s="338"/>
      <c r="AJR167" s="338"/>
      <c r="AJS167" s="338"/>
      <c r="AJT167" s="338"/>
      <c r="AJU167" s="338"/>
      <c r="AJV167" s="338"/>
      <c r="AJW167" s="338"/>
      <c r="AJX167" s="338"/>
      <c r="AJY167" s="338"/>
      <c r="AJZ167" s="338"/>
      <c r="AKA167" s="338"/>
      <c r="AKB167" s="338"/>
      <c r="AKC167" s="338"/>
      <c r="AKD167" s="338"/>
      <c r="AKE167" s="338"/>
      <c r="AKF167" s="338"/>
      <c r="AKG167" s="338"/>
      <c r="AKH167" s="338"/>
      <c r="AKI167" s="338"/>
      <c r="AKJ167" s="338"/>
      <c r="AKK167" s="338"/>
      <c r="AKL167" s="338"/>
      <c r="AKM167" s="338"/>
      <c r="AKN167" s="338"/>
      <c r="AKO167" s="338"/>
      <c r="AKP167" s="338"/>
      <c r="AKQ167" s="338"/>
      <c r="AKR167" s="338"/>
      <c r="AKS167" s="338"/>
      <c r="AKT167" s="338"/>
      <c r="AKU167" s="338"/>
      <c r="AKV167" s="338"/>
      <c r="AKW167" s="338"/>
      <c r="AKX167" s="338"/>
      <c r="AKY167" s="338"/>
      <c r="AKZ167" s="338"/>
      <c r="ALA167" s="338"/>
      <c r="ALB167" s="338"/>
      <c r="ALC167" s="338"/>
      <c r="ALD167" s="338"/>
      <c r="ALE167" s="338"/>
      <c r="ALF167" s="338"/>
      <c r="ALG167" s="338"/>
      <c r="ALH167" s="338"/>
      <c r="ALI167" s="338"/>
      <c r="ALJ167" s="338"/>
      <c r="ALK167" s="338"/>
      <c r="ALL167" s="338"/>
      <c r="ALM167" s="338"/>
      <c r="ALN167" s="338"/>
      <c r="ALO167" s="338"/>
      <c r="ALP167" s="338"/>
      <c r="ALQ167" s="338"/>
      <c r="ALR167" s="338"/>
      <c r="ALS167" s="338"/>
      <c r="ALT167" s="338"/>
      <c r="ALU167" s="338"/>
      <c r="ALV167" s="338"/>
      <c r="ALW167" s="338"/>
      <c r="ALX167" s="338"/>
      <c r="ALY167" s="338"/>
      <c r="ALZ167" s="338"/>
      <c r="AMA167" s="338"/>
      <c r="AMB167" s="338"/>
      <c r="AMC167" s="338"/>
      <c r="AMD167" s="338"/>
      <c r="AME167" s="338"/>
      <c r="AMF167" s="338"/>
      <c r="AMG167" s="338"/>
      <c r="AMH167" s="338"/>
      <c r="AMI167" s="338"/>
      <c r="AMJ167" s="338"/>
      <c r="AMK167" s="338"/>
      <c r="AML167" s="338"/>
      <c r="AMM167" s="338"/>
      <c r="AMN167" s="338"/>
      <c r="AMO167" s="338"/>
      <c r="AMP167" s="338"/>
      <c r="AMQ167" s="338"/>
      <c r="AMR167" s="338"/>
      <c r="AMS167" s="338"/>
      <c r="AMT167" s="338"/>
      <c r="AMU167" s="338"/>
      <c r="AMV167" s="338"/>
      <c r="AMW167" s="338"/>
      <c r="AMX167" s="338"/>
      <c r="AMY167" s="338"/>
      <c r="AMZ167" s="338"/>
      <c r="ANA167" s="338"/>
      <c r="ANB167" s="338"/>
      <c r="ANC167" s="338"/>
      <c r="AND167" s="338"/>
      <c r="ANE167" s="338"/>
      <c r="ANF167" s="338"/>
      <c r="ANG167" s="338"/>
      <c r="ANH167" s="338"/>
      <c r="ANI167" s="338"/>
      <c r="ANJ167" s="338"/>
      <c r="ANK167" s="338"/>
      <c r="ANL167" s="338"/>
      <c r="ANM167" s="338"/>
      <c r="ANN167" s="338"/>
      <c r="ANO167" s="338"/>
      <c r="ANP167" s="338"/>
      <c r="ANQ167" s="338"/>
      <c r="ANR167" s="338"/>
      <c r="ANS167" s="338"/>
      <c r="ANT167" s="338"/>
      <c r="ANU167" s="338"/>
      <c r="ANV167" s="338"/>
      <c r="ANW167" s="338"/>
      <c r="ANX167" s="338"/>
      <c r="ANY167" s="338"/>
      <c r="ANZ167" s="338"/>
      <c r="AOA167" s="338"/>
      <c r="AOB167" s="338"/>
      <c r="AOC167" s="338"/>
      <c r="AOD167" s="338"/>
      <c r="AOE167" s="338"/>
      <c r="AOF167" s="338"/>
      <c r="AOG167" s="338"/>
      <c r="AOH167" s="338"/>
      <c r="AOI167" s="338"/>
      <c r="AOJ167" s="338"/>
      <c r="AOK167" s="338"/>
      <c r="AOL167" s="338"/>
      <c r="AOM167" s="338"/>
      <c r="AON167" s="338"/>
      <c r="AOO167" s="338"/>
      <c r="AOP167" s="338"/>
      <c r="AOQ167" s="338"/>
      <c r="AOR167" s="338"/>
      <c r="AOS167" s="338"/>
      <c r="AOT167" s="338"/>
      <c r="AOU167" s="338"/>
      <c r="AOV167" s="338"/>
      <c r="AOW167" s="338"/>
      <c r="AOX167" s="338"/>
      <c r="AOY167" s="338"/>
      <c r="AOZ167" s="338"/>
      <c r="APA167" s="338"/>
      <c r="APB167" s="338"/>
      <c r="APC167" s="338"/>
      <c r="APD167" s="338"/>
      <c r="APE167" s="338"/>
      <c r="APF167" s="338"/>
      <c r="APG167" s="338"/>
      <c r="APH167" s="338"/>
      <c r="API167" s="338"/>
      <c r="APJ167" s="338"/>
      <c r="APK167" s="338"/>
      <c r="APL167" s="338"/>
      <c r="APM167" s="338"/>
      <c r="APN167" s="338"/>
      <c r="APO167" s="338"/>
      <c r="APP167" s="338"/>
      <c r="APQ167" s="338"/>
      <c r="APR167" s="338"/>
      <c r="APS167" s="338"/>
      <c r="APT167" s="338"/>
      <c r="APU167" s="338"/>
      <c r="APV167" s="338"/>
      <c r="APW167" s="338"/>
      <c r="APX167" s="338"/>
      <c r="APY167" s="338"/>
      <c r="APZ167" s="338"/>
      <c r="AQA167" s="338"/>
      <c r="AQB167" s="338"/>
      <c r="AQC167" s="338"/>
      <c r="AQD167" s="338"/>
      <c r="AQE167" s="338"/>
      <c r="AQF167" s="338"/>
      <c r="AQG167" s="338"/>
      <c r="AQH167" s="338"/>
      <c r="AQI167" s="338"/>
      <c r="AQJ167" s="338"/>
      <c r="AQK167" s="338"/>
      <c r="AQL167" s="338"/>
      <c r="AQM167" s="338"/>
      <c r="AQN167" s="338"/>
      <c r="AQO167" s="338"/>
      <c r="AQP167" s="338"/>
      <c r="AQQ167" s="338"/>
      <c r="AQR167" s="338"/>
      <c r="AQS167" s="338"/>
      <c r="AQT167" s="338"/>
      <c r="AQU167" s="338"/>
      <c r="AQV167" s="338"/>
      <c r="AQW167" s="338"/>
      <c r="AQX167" s="338"/>
      <c r="AQY167" s="338"/>
      <c r="AQZ167" s="338"/>
      <c r="ARA167" s="338"/>
      <c r="ARB167" s="338"/>
      <c r="ARC167" s="338"/>
      <c r="ARD167" s="338"/>
      <c r="ARE167" s="338"/>
      <c r="ARF167" s="338"/>
      <c r="ARG167" s="338"/>
      <c r="ARH167" s="338"/>
      <c r="ARI167" s="338"/>
      <c r="ARJ167" s="338"/>
      <c r="ARK167" s="338"/>
      <c r="ARL167" s="338"/>
      <c r="ARM167" s="338"/>
      <c r="ARN167" s="338"/>
      <c r="ARO167" s="338"/>
      <c r="ARP167" s="338"/>
      <c r="ARQ167" s="338"/>
      <c r="ARR167" s="338"/>
      <c r="ARS167" s="338"/>
      <c r="ART167" s="338"/>
      <c r="ARU167" s="338"/>
      <c r="ARV167" s="338"/>
      <c r="ARW167" s="338"/>
      <c r="ARX167" s="338"/>
      <c r="ARY167" s="338"/>
      <c r="ARZ167" s="338"/>
      <c r="ASA167" s="338"/>
      <c r="ASB167" s="338"/>
      <c r="ASC167" s="338"/>
      <c r="ASD167" s="338"/>
      <c r="ASE167" s="338"/>
      <c r="ASF167" s="338"/>
      <c r="ASG167" s="338"/>
      <c r="ASH167" s="338"/>
      <c r="ASI167" s="338"/>
      <c r="ASJ167" s="338"/>
      <c r="ASK167" s="338"/>
      <c r="ASL167" s="338"/>
      <c r="ASM167" s="338"/>
      <c r="ASN167" s="338"/>
      <c r="ASO167" s="338"/>
      <c r="ASP167" s="338"/>
      <c r="ASQ167" s="338"/>
      <c r="ASR167" s="338"/>
      <c r="ASS167" s="338"/>
      <c r="AST167" s="338"/>
      <c r="ASU167" s="338"/>
      <c r="ASV167" s="338"/>
      <c r="ASW167" s="338"/>
      <c r="ASX167" s="338"/>
      <c r="ASY167" s="338"/>
      <c r="ASZ167" s="338"/>
      <c r="ATA167" s="338"/>
      <c r="ATB167" s="338"/>
      <c r="ATC167" s="338"/>
      <c r="ATD167" s="338"/>
      <c r="ATE167" s="338"/>
      <c r="ATF167" s="338"/>
      <c r="ATG167" s="338"/>
      <c r="ATH167" s="338"/>
      <c r="ATI167" s="338"/>
      <c r="ATJ167" s="338"/>
      <c r="ATK167" s="338"/>
      <c r="ATL167" s="338"/>
      <c r="ATM167" s="338"/>
      <c r="ATN167" s="338"/>
      <c r="ATO167" s="338"/>
      <c r="ATP167" s="338"/>
      <c r="ATQ167" s="338"/>
      <c r="ATR167" s="338"/>
      <c r="ATS167" s="338"/>
      <c r="ATT167" s="338"/>
      <c r="ATU167" s="338"/>
      <c r="ATV167" s="338"/>
      <c r="ATW167" s="338"/>
      <c r="ATX167" s="338"/>
      <c r="ATY167" s="338"/>
      <c r="ATZ167" s="338"/>
      <c r="AUA167" s="338"/>
      <c r="AUB167" s="338"/>
      <c r="AUC167" s="338"/>
      <c r="AUD167" s="338"/>
      <c r="AUE167" s="338"/>
      <c r="AUF167" s="338"/>
      <c r="AUG167" s="338"/>
      <c r="AUH167" s="338"/>
      <c r="AUI167" s="338"/>
      <c r="AUJ167" s="338"/>
      <c r="AUK167" s="338"/>
      <c r="AUL167" s="338"/>
      <c r="AUM167" s="338"/>
      <c r="AUN167" s="338"/>
      <c r="AUO167" s="338"/>
      <c r="AUP167" s="338"/>
      <c r="AUQ167" s="338"/>
      <c r="AUR167" s="338"/>
      <c r="AUS167" s="338"/>
      <c r="AUT167" s="338"/>
      <c r="AUU167" s="338"/>
      <c r="AUV167" s="338"/>
      <c r="AUW167" s="338"/>
      <c r="AUX167" s="338"/>
      <c r="AUY167" s="338"/>
      <c r="AUZ167" s="338"/>
      <c r="AVA167" s="338"/>
      <c r="AVB167" s="338"/>
      <c r="AVC167" s="338"/>
      <c r="AVD167" s="338"/>
      <c r="AVE167" s="338"/>
      <c r="AVF167" s="338"/>
      <c r="AVG167" s="338"/>
      <c r="AVH167" s="338"/>
      <c r="AVI167" s="338"/>
      <c r="AVJ167" s="338"/>
      <c r="AVK167" s="338"/>
      <c r="AVL167" s="338"/>
      <c r="AVM167" s="338"/>
      <c r="AVN167" s="338"/>
      <c r="AVO167" s="338"/>
      <c r="AVP167" s="338"/>
      <c r="AVQ167" s="338"/>
      <c r="AVR167" s="338"/>
      <c r="AVS167" s="338"/>
      <c r="AVT167" s="338"/>
      <c r="AVU167" s="338"/>
      <c r="AVV167" s="338"/>
      <c r="AVW167" s="338"/>
      <c r="AVX167" s="338"/>
      <c r="AVY167" s="338"/>
      <c r="AVZ167" s="338"/>
      <c r="AWA167" s="338"/>
      <c r="AWB167" s="338"/>
      <c r="AWC167" s="338"/>
      <c r="AWD167" s="338"/>
      <c r="AWE167" s="338"/>
      <c r="AWF167" s="338"/>
      <c r="AWG167" s="338"/>
      <c r="AWH167" s="338"/>
      <c r="AWI167" s="338"/>
      <c r="AWJ167" s="338"/>
      <c r="AWK167" s="338"/>
      <c r="AWL167" s="338"/>
      <c r="AWM167" s="338"/>
      <c r="AWN167" s="338"/>
      <c r="AWO167" s="338"/>
      <c r="AWP167" s="338"/>
      <c r="AWQ167" s="338"/>
      <c r="AWR167" s="338"/>
      <c r="AWS167" s="338"/>
      <c r="AWT167" s="338"/>
      <c r="AWU167" s="338"/>
      <c r="AWV167" s="338"/>
      <c r="AWW167" s="338"/>
      <c r="AWX167" s="338"/>
      <c r="AWY167" s="338"/>
      <c r="AWZ167" s="338"/>
      <c r="AXA167" s="338"/>
      <c r="AXB167" s="338"/>
      <c r="AXC167" s="338"/>
      <c r="AXD167" s="338"/>
      <c r="AXE167" s="338"/>
      <c r="AXF167" s="338"/>
      <c r="AXG167" s="338"/>
      <c r="AXH167" s="338"/>
      <c r="AXI167" s="338"/>
      <c r="AXJ167" s="338"/>
      <c r="AXK167" s="338"/>
      <c r="AXL167" s="338"/>
      <c r="AXM167" s="338"/>
      <c r="AXN167" s="338"/>
      <c r="AXO167" s="338"/>
      <c r="AXP167" s="338"/>
      <c r="AXQ167" s="338"/>
      <c r="AXR167" s="338"/>
      <c r="AXS167" s="338"/>
      <c r="AXT167" s="338"/>
      <c r="AXU167" s="338"/>
      <c r="AXV167" s="338"/>
      <c r="AXW167" s="338"/>
      <c r="AXX167" s="338"/>
      <c r="AXY167" s="338"/>
      <c r="AXZ167" s="338"/>
      <c r="AYA167" s="338"/>
      <c r="AYB167" s="338"/>
      <c r="AYC167" s="338"/>
      <c r="AYD167" s="338"/>
      <c r="AYE167" s="338"/>
      <c r="AYF167" s="338"/>
      <c r="AYG167" s="338"/>
      <c r="AYH167" s="338"/>
      <c r="AYI167" s="338"/>
      <c r="AYJ167" s="338"/>
      <c r="AYK167" s="338"/>
      <c r="AYL167" s="338"/>
      <c r="AYM167" s="338"/>
      <c r="AYN167" s="338"/>
      <c r="AYO167" s="338"/>
      <c r="AYP167" s="338"/>
      <c r="AYQ167" s="338"/>
      <c r="AYR167" s="338"/>
      <c r="AYS167" s="338"/>
      <c r="AYT167" s="338"/>
      <c r="AYU167" s="338"/>
      <c r="AYV167" s="338"/>
      <c r="AYW167" s="338"/>
      <c r="AYX167" s="338"/>
      <c r="AYY167" s="338"/>
      <c r="AYZ167" s="338"/>
      <c r="AZA167" s="338"/>
      <c r="AZB167" s="338"/>
      <c r="AZC167" s="338"/>
      <c r="AZD167" s="338"/>
      <c r="AZE167" s="338"/>
      <c r="AZF167" s="338"/>
      <c r="AZG167" s="338"/>
      <c r="AZH167" s="338"/>
      <c r="AZI167" s="338"/>
      <c r="AZJ167" s="338"/>
      <c r="AZK167" s="338"/>
      <c r="AZL167" s="338"/>
      <c r="AZM167" s="338"/>
      <c r="AZN167" s="338"/>
      <c r="AZO167" s="338"/>
      <c r="AZP167" s="338"/>
      <c r="AZQ167" s="338"/>
      <c r="AZR167" s="338"/>
      <c r="AZS167" s="338"/>
      <c r="AZT167" s="338"/>
      <c r="AZU167" s="338"/>
      <c r="AZV167" s="338"/>
      <c r="AZW167" s="338"/>
      <c r="AZX167" s="338"/>
      <c r="AZY167" s="338"/>
      <c r="AZZ167" s="338"/>
      <c r="BAA167" s="338"/>
      <c r="BAB167" s="338"/>
      <c r="BAC167" s="338"/>
      <c r="BAD167" s="338"/>
      <c r="BAE167" s="338"/>
      <c r="BAF167" s="338"/>
      <c r="BAG167" s="338"/>
      <c r="BAH167" s="338"/>
      <c r="BAI167" s="338"/>
      <c r="BAJ167" s="338"/>
      <c r="BAK167" s="338"/>
      <c r="BAL167" s="338"/>
      <c r="BAM167" s="338"/>
      <c r="BAN167" s="338"/>
      <c r="BAO167" s="338"/>
      <c r="BAP167" s="338"/>
      <c r="BAQ167" s="338"/>
      <c r="BAR167" s="338"/>
      <c r="BAS167" s="338"/>
      <c r="BAT167" s="338"/>
      <c r="BAU167" s="338"/>
      <c r="BAV167" s="338"/>
      <c r="BAW167" s="338"/>
      <c r="BAX167" s="338"/>
      <c r="BAY167" s="338"/>
      <c r="BAZ167" s="338"/>
      <c r="BBA167" s="338"/>
      <c r="BBB167" s="338"/>
      <c r="BBC167" s="338"/>
      <c r="BBD167" s="338"/>
      <c r="BBE167" s="338"/>
      <c r="BBF167" s="338"/>
      <c r="BBG167" s="338"/>
      <c r="BBH167" s="338"/>
      <c r="BBI167" s="338"/>
      <c r="BBJ167" s="338"/>
      <c r="BBK167" s="338"/>
      <c r="BBL167" s="338"/>
      <c r="BBM167" s="338"/>
      <c r="BBN167" s="338"/>
      <c r="BBO167" s="338"/>
      <c r="BBP167" s="338"/>
      <c r="BBQ167" s="338"/>
      <c r="BBR167" s="338"/>
      <c r="BBS167" s="338"/>
      <c r="BBT167" s="338"/>
      <c r="BBU167" s="338"/>
      <c r="BBV167" s="338"/>
      <c r="BBW167" s="338"/>
      <c r="BBX167" s="338"/>
      <c r="BBY167" s="338"/>
      <c r="BBZ167" s="338"/>
      <c r="BCA167" s="338"/>
      <c r="BCB167" s="338"/>
      <c r="BCC167" s="338"/>
      <c r="BCD167" s="338"/>
      <c r="BCE167" s="338"/>
      <c r="BCF167" s="338"/>
      <c r="BCG167" s="338"/>
      <c r="BCH167" s="338"/>
      <c r="BCI167" s="338"/>
      <c r="BCJ167" s="338"/>
      <c r="BCK167" s="338"/>
      <c r="BCL167" s="338"/>
      <c r="BCM167" s="338"/>
      <c r="BCN167" s="338"/>
      <c r="BCO167" s="338"/>
      <c r="BCP167" s="338"/>
      <c r="BCQ167" s="338"/>
      <c r="BCR167" s="338"/>
      <c r="BCS167" s="338"/>
      <c r="BCT167" s="338"/>
      <c r="BCU167" s="338"/>
      <c r="BCV167" s="338"/>
      <c r="BCW167" s="338"/>
      <c r="BCX167" s="338"/>
      <c r="BCY167" s="338"/>
      <c r="BCZ167" s="338"/>
      <c r="BDA167" s="338"/>
      <c r="BDB167" s="338"/>
      <c r="BDC167" s="338"/>
      <c r="BDD167" s="338"/>
      <c r="BDE167" s="338"/>
      <c r="BDF167" s="338"/>
      <c r="BDG167" s="338"/>
      <c r="BDH167" s="338"/>
      <c r="BDI167" s="338"/>
      <c r="BDJ167" s="338"/>
      <c r="BDK167" s="338"/>
      <c r="BDL167" s="338"/>
      <c r="BDM167" s="338"/>
      <c r="BDN167" s="338"/>
      <c r="BDO167" s="338"/>
      <c r="BDP167" s="338"/>
      <c r="BDQ167" s="338"/>
      <c r="BDR167" s="338"/>
      <c r="BDS167" s="338"/>
      <c r="BDT167" s="338"/>
      <c r="BDU167" s="338"/>
      <c r="BDV167" s="338"/>
      <c r="BDW167" s="338"/>
      <c r="BDX167" s="338"/>
      <c r="BDY167" s="338"/>
      <c r="BDZ167" s="338"/>
      <c r="BEA167" s="338"/>
      <c r="BEB167" s="338"/>
      <c r="BEC167" s="338"/>
      <c r="BED167" s="338"/>
      <c r="BEE167" s="338"/>
      <c r="BEF167" s="338"/>
      <c r="BEG167" s="338"/>
      <c r="BEH167" s="338"/>
      <c r="BEI167" s="338"/>
      <c r="BEJ167" s="338"/>
      <c r="BEK167" s="338"/>
      <c r="BEL167" s="338"/>
      <c r="BEM167" s="338"/>
      <c r="BEN167" s="338"/>
      <c r="BEO167" s="338"/>
      <c r="BEP167" s="338"/>
      <c r="BEQ167" s="338"/>
      <c r="BER167" s="338"/>
      <c r="BES167" s="338"/>
      <c r="BET167" s="338"/>
      <c r="BEU167" s="338"/>
      <c r="BEV167" s="338"/>
      <c r="BEW167" s="338"/>
      <c r="BEX167" s="338"/>
      <c r="BEY167" s="338"/>
      <c r="BEZ167" s="338"/>
      <c r="BFA167" s="338"/>
      <c r="BFB167" s="338"/>
      <c r="BFC167" s="338"/>
      <c r="BFD167" s="338"/>
      <c r="BFE167" s="338"/>
      <c r="BFF167" s="338"/>
      <c r="BFG167" s="338"/>
      <c r="BFH167" s="338"/>
      <c r="BFI167" s="338"/>
      <c r="BFJ167" s="338"/>
      <c r="BFK167" s="338"/>
      <c r="BFL167" s="338"/>
      <c r="BFM167" s="338"/>
      <c r="BFN167" s="338"/>
      <c r="BFO167" s="338"/>
      <c r="BFP167" s="338"/>
      <c r="BFQ167" s="338"/>
      <c r="BFR167" s="338"/>
      <c r="BFS167" s="338"/>
      <c r="BFT167" s="338"/>
      <c r="BFU167" s="338"/>
      <c r="BFV167" s="338"/>
      <c r="BFW167" s="338"/>
      <c r="BFX167" s="338"/>
      <c r="BFY167" s="338"/>
      <c r="BFZ167" s="338"/>
      <c r="BGA167" s="338"/>
      <c r="BGB167" s="338"/>
      <c r="BGC167" s="338"/>
      <c r="BGD167" s="338"/>
      <c r="BGE167" s="338"/>
      <c r="BGF167" s="338"/>
      <c r="BGG167" s="338"/>
      <c r="BGH167" s="338"/>
      <c r="BGI167" s="338"/>
      <c r="BGJ167" s="338"/>
      <c r="BGK167" s="338"/>
      <c r="BGL167" s="338"/>
      <c r="BGM167" s="338"/>
      <c r="BGN167" s="338"/>
      <c r="BGO167" s="338"/>
      <c r="BGP167" s="338"/>
      <c r="BGQ167" s="338"/>
      <c r="BGR167" s="338"/>
      <c r="BGS167" s="338"/>
      <c r="BGT167" s="338"/>
      <c r="BGU167" s="338"/>
      <c r="BGV167" s="338"/>
      <c r="BGW167" s="338"/>
      <c r="BGX167" s="338"/>
      <c r="BGY167" s="338"/>
      <c r="BGZ167" s="338"/>
      <c r="BHA167" s="338"/>
      <c r="BHB167" s="338"/>
      <c r="BHC167" s="338"/>
      <c r="BHD167" s="338"/>
      <c r="BHE167" s="338"/>
      <c r="BHF167" s="338"/>
      <c r="BHG167" s="338"/>
      <c r="BHH167" s="338"/>
      <c r="BHI167" s="338"/>
      <c r="BHJ167" s="338"/>
      <c r="BHK167" s="338"/>
      <c r="BHL167" s="338"/>
      <c r="BHM167" s="338"/>
      <c r="BHN167" s="338"/>
      <c r="BHO167" s="338"/>
      <c r="BHP167" s="338"/>
      <c r="BHQ167" s="338"/>
      <c r="BHR167" s="338"/>
      <c r="BHS167" s="338"/>
      <c r="BHT167" s="338"/>
      <c r="BHU167" s="338"/>
      <c r="BHV167" s="338"/>
      <c r="BHW167" s="338"/>
      <c r="BHX167" s="338"/>
      <c r="BHY167" s="338"/>
      <c r="BHZ167" s="338"/>
      <c r="BIA167" s="338"/>
      <c r="BIB167" s="338"/>
      <c r="BIC167" s="338"/>
      <c r="BID167" s="338"/>
      <c r="BIE167" s="338"/>
      <c r="BIF167" s="338"/>
      <c r="BIG167" s="338"/>
      <c r="BIH167" s="338"/>
      <c r="BII167" s="338"/>
      <c r="BIJ167" s="338"/>
      <c r="BIK167" s="338"/>
      <c r="BIL167" s="338"/>
      <c r="BIM167" s="338"/>
      <c r="BIN167" s="338"/>
      <c r="BIO167" s="338"/>
      <c r="BIP167" s="338"/>
      <c r="BIQ167" s="338"/>
      <c r="BIR167" s="338"/>
      <c r="BIS167" s="338"/>
      <c r="BIT167" s="338"/>
      <c r="BIU167" s="338"/>
      <c r="BIV167" s="338"/>
      <c r="BIW167" s="338"/>
      <c r="BIX167" s="338"/>
      <c r="BIY167" s="338"/>
      <c r="BIZ167" s="338"/>
      <c r="BJA167" s="338"/>
      <c r="BJB167" s="338"/>
      <c r="BJC167" s="338"/>
      <c r="BJD167" s="338"/>
      <c r="BJE167" s="338"/>
      <c r="BJF167" s="338"/>
      <c r="BJG167" s="338"/>
      <c r="BJH167" s="338"/>
      <c r="BJI167" s="338"/>
      <c r="BJJ167" s="338"/>
      <c r="BJK167" s="338"/>
      <c r="BJL167" s="338"/>
      <c r="BJM167" s="338"/>
      <c r="BJN167" s="338"/>
      <c r="BJO167" s="338"/>
      <c r="BJP167" s="338"/>
      <c r="BJQ167" s="338"/>
      <c r="BJR167" s="338"/>
      <c r="BJS167" s="338"/>
      <c r="BJT167" s="338"/>
      <c r="BJU167" s="338"/>
      <c r="BJV167" s="338"/>
      <c r="BJW167" s="338"/>
      <c r="BJX167" s="338"/>
      <c r="BJY167" s="338"/>
      <c r="BJZ167" s="338"/>
      <c r="BKA167" s="338"/>
      <c r="BKB167" s="338"/>
      <c r="BKC167" s="338"/>
      <c r="BKD167" s="338"/>
      <c r="BKE167" s="338"/>
      <c r="BKF167" s="338"/>
      <c r="BKG167" s="338"/>
      <c r="BKH167" s="338"/>
      <c r="BKI167" s="338"/>
      <c r="BKJ167" s="338"/>
      <c r="BKK167" s="338"/>
      <c r="BKL167" s="338"/>
      <c r="BKM167" s="338"/>
      <c r="BKN167" s="338"/>
      <c r="BKO167" s="338"/>
      <c r="BKP167" s="338"/>
      <c r="BKQ167" s="338"/>
      <c r="BKR167" s="338"/>
      <c r="BKS167" s="338"/>
      <c r="BKT167" s="338"/>
      <c r="BKU167" s="338"/>
      <c r="BKV167" s="338"/>
      <c r="BKW167" s="338"/>
      <c r="BKX167" s="338"/>
      <c r="BKY167" s="338"/>
      <c r="BKZ167" s="338"/>
      <c r="BLA167" s="338"/>
      <c r="BLB167" s="338"/>
      <c r="BLC167" s="338"/>
      <c r="BLD167" s="338"/>
      <c r="BLE167" s="338"/>
      <c r="BLF167" s="338"/>
      <c r="BLG167" s="338"/>
      <c r="BLH167" s="338"/>
      <c r="BLI167" s="338"/>
      <c r="BLJ167" s="338"/>
      <c r="BLK167" s="338"/>
      <c r="BLL167" s="338"/>
      <c r="BLM167" s="338"/>
      <c r="BLN167" s="338"/>
      <c r="BLO167" s="338"/>
      <c r="BLP167" s="338"/>
      <c r="BLQ167" s="338"/>
      <c r="BLR167" s="338"/>
      <c r="BLS167" s="338"/>
      <c r="BLT167" s="338"/>
      <c r="BLU167" s="338"/>
      <c r="BLV167" s="338"/>
      <c r="BLW167" s="338"/>
      <c r="BLX167" s="338"/>
      <c r="BLY167" s="338"/>
      <c r="BLZ167" s="338"/>
      <c r="BMA167" s="338"/>
      <c r="BMB167" s="338"/>
      <c r="BMC167" s="338"/>
      <c r="BMD167" s="338"/>
      <c r="BME167" s="338"/>
      <c r="BMF167" s="338"/>
      <c r="BMG167" s="338"/>
      <c r="BMH167" s="338"/>
      <c r="BMI167" s="338"/>
      <c r="BMJ167" s="338"/>
      <c r="BMK167" s="338"/>
      <c r="BML167" s="338"/>
      <c r="BMM167" s="338"/>
      <c r="BMN167" s="338"/>
      <c r="BMO167" s="338"/>
      <c r="BMP167" s="338"/>
      <c r="BMQ167" s="338"/>
      <c r="BMR167" s="338"/>
      <c r="BMS167" s="338"/>
      <c r="BMT167" s="338"/>
      <c r="BMU167" s="338"/>
      <c r="BMV167" s="338"/>
      <c r="BMW167" s="338"/>
      <c r="BMX167" s="338"/>
      <c r="BMY167" s="338"/>
      <c r="BMZ167" s="338"/>
      <c r="BNA167" s="338"/>
      <c r="BNB167" s="338"/>
      <c r="BNC167" s="338"/>
      <c r="BND167" s="338"/>
      <c r="BNE167" s="338"/>
      <c r="BNF167" s="338"/>
      <c r="BNG167" s="338"/>
      <c r="BNH167" s="338"/>
      <c r="BNI167" s="338"/>
      <c r="BNJ167" s="338"/>
      <c r="BNK167" s="338"/>
      <c r="BNL167" s="338"/>
      <c r="BNM167" s="338"/>
      <c r="BNN167" s="338"/>
      <c r="BNO167" s="338"/>
      <c r="BNP167" s="338"/>
      <c r="BNQ167" s="338"/>
      <c r="BNR167" s="338"/>
      <c r="BNS167" s="338"/>
      <c r="BNT167" s="338"/>
      <c r="BNU167" s="338"/>
      <c r="BNV167" s="338"/>
      <c r="BNW167" s="338"/>
      <c r="BNX167" s="338"/>
      <c r="BNY167" s="338"/>
      <c r="BNZ167" s="338"/>
      <c r="BOA167" s="338"/>
      <c r="BOB167" s="338"/>
      <c r="BOC167" s="338"/>
      <c r="BOD167" s="338"/>
      <c r="BOE167" s="338"/>
      <c r="BOF167" s="338"/>
      <c r="BOG167" s="338"/>
      <c r="BOH167" s="338"/>
      <c r="BOI167" s="338"/>
      <c r="BOJ167" s="338"/>
      <c r="BOK167" s="338"/>
      <c r="BOL167" s="338"/>
      <c r="BOM167" s="338"/>
      <c r="BON167" s="338"/>
      <c r="BOO167" s="338"/>
      <c r="BOP167" s="338"/>
      <c r="BOQ167" s="338"/>
      <c r="BOR167" s="338"/>
      <c r="BOS167" s="338"/>
      <c r="BOT167" s="338"/>
      <c r="BOU167" s="338"/>
      <c r="BOV167" s="338"/>
      <c r="BOW167" s="338"/>
      <c r="BOX167" s="338"/>
      <c r="BOY167" s="338"/>
      <c r="BOZ167" s="338"/>
      <c r="BPA167" s="338"/>
      <c r="BPB167" s="338"/>
      <c r="BPC167" s="338"/>
      <c r="BPD167" s="338"/>
      <c r="BPE167" s="338"/>
      <c r="BPF167" s="338"/>
      <c r="BPG167" s="338"/>
      <c r="BPH167" s="338"/>
      <c r="BPI167" s="338"/>
      <c r="BPJ167" s="338"/>
      <c r="BPK167" s="338"/>
      <c r="BPL167" s="338"/>
      <c r="BPM167" s="338"/>
      <c r="BPN167" s="338"/>
      <c r="BPO167" s="338"/>
      <c r="BPP167" s="338"/>
      <c r="BPQ167" s="338"/>
      <c r="BPR167" s="338"/>
      <c r="BPS167" s="338"/>
      <c r="BPT167" s="338"/>
      <c r="BPU167" s="338"/>
      <c r="BPV167" s="338"/>
      <c r="BPW167" s="338"/>
      <c r="BPX167" s="338"/>
      <c r="BPY167" s="338"/>
      <c r="BPZ167" s="338"/>
      <c r="BQA167" s="338"/>
      <c r="BQB167" s="338"/>
      <c r="BQC167" s="338"/>
      <c r="BQD167" s="338"/>
      <c r="BQE167" s="338"/>
      <c r="BQF167" s="338"/>
      <c r="BQG167" s="338"/>
      <c r="BQH167" s="338"/>
      <c r="BQI167" s="338"/>
      <c r="BQJ167" s="338"/>
      <c r="BQK167" s="338"/>
      <c r="BQL167" s="338"/>
      <c r="BQM167" s="338"/>
      <c r="BQN167" s="338"/>
      <c r="BQO167" s="338"/>
      <c r="BQP167" s="338"/>
      <c r="BQQ167" s="338"/>
      <c r="BQR167" s="338"/>
      <c r="BQS167" s="338"/>
      <c r="BQT167" s="338"/>
      <c r="BQU167" s="338"/>
      <c r="BQV167" s="338"/>
      <c r="BQW167" s="338"/>
      <c r="BQX167" s="338"/>
      <c r="BQY167" s="338"/>
      <c r="BQZ167" s="338"/>
      <c r="BRA167" s="338"/>
      <c r="BRB167" s="338"/>
      <c r="BRC167" s="338"/>
      <c r="BRD167" s="338"/>
      <c r="BRE167" s="338"/>
      <c r="BRF167" s="338"/>
      <c r="BRG167" s="338"/>
      <c r="BRH167" s="338"/>
      <c r="BRI167" s="338"/>
      <c r="BRJ167" s="338"/>
      <c r="BRK167" s="338"/>
      <c r="BRL167" s="338"/>
      <c r="BRM167" s="338"/>
      <c r="BRN167" s="338"/>
      <c r="BRO167" s="338"/>
      <c r="BRP167" s="338"/>
      <c r="BRQ167" s="338"/>
      <c r="BRR167" s="338"/>
      <c r="BRS167" s="338"/>
      <c r="BRT167" s="338"/>
      <c r="BRU167" s="338"/>
      <c r="BRV167" s="338"/>
      <c r="BRW167" s="338"/>
      <c r="BRX167" s="338"/>
      <c r="BRY167" s="338"/>
      <c r="BRZ167" s="338"/>
      <c r="BSA167" s="338"/>
      <c r="BSB167" s="338"/>
      <c r="BSC167" s="338"/>
      <c r="BSD167" s="338"/>
      <c r="BSE167" s="338"/>
      <c r="BSF167" s="338"/>
      <c r="BSG167" s="338"/>
      <c r="BSH167" s="338"/>
      <c r="BSI167" s="338"/>
      <c r="BSJ167" s="338"/>
      <c r="BSK167" s="338"/>
      <c r="BSL167" s="338"/>
      <c r="BSM167" s="338"/>
      <c r="BSN167" s="338"/>
      <c r="BSO167" s="338"/>
      <c r="BSP167" s="338"/>
      <c r="BSQ167" s="338"/>
      <c r="BSR167" s="338"/>
      <c r="BSS167" s="338"/>
      <c r="BST167" s="338"/>
      <c r="BSU167" s="338"/>
      <c r="BSV167" s="338"/>
      <c r="BSW167" s="338"/>
      <c r="BSX167" s="338"/>
      <c r="BSY167" s="338"/>
      <c r="BSZ167" s="338"/>
      <c r="BTA167" s="338"/>
      <c r="BTB167" s="338"/>
      <c r="BTC167" s="338"/>
      <c r="BTD167" s="338"/>
      <c r="BTE167" s="338"/>
      <c r="BTF167" s="338"/>
      <c r="BTG167" s="338"/>
      <c r="BTH167" s="338"/>
      <c r="BTI167" s="338"/>
      <c r="BTJ167" s="338"/>
      <c r="BTK167" s="338"/>
      <c r="BTL167" s="338"/>
      <c r="BTM167" s="338"/>
      <c r="BTN167" s="338"/>
      <c r="BTO167" s="338"/>
      <c r="BTP167" s="338"/>
      <c r="BTQ167" s="338"/>
      <c r="BTR167" s="338"/>
      <c r="BTS167" s="338"/>
      <c r="BTT167" s="338"/>
      <c r="BTU167" s="338"/>
      <c r="BTV167" s="338"/>
      <c r="BTW167" s="338"/>
      <c r="BTX167" s="338"/>
      <c r="BTY167" s="338"/>
      <c r="BTZ167" s="338"/>
      <c r="BUA167" s="338"/>
      <c r="BUB167" s="338"/>
      <c r="BUC167" s="338"/>
      <c r="BUD167" s="338"/>
      <c r="BUE167" s="338"/>
      <c r="BUF167" s="338"/>
      <c r="BUG167" s="338"/>
      <c r="BUH167" s="338"/>
      <c r="BUI167" s="338"/>
      <c r="BUJ167" s="338"/>
      <c r="BUK167" s="338"/>
      <c r="BUL167" s="338"/>
      <c r="BUM167" s="338"/>
      <c r="BUN167" s="338"/>
      <c r="BUO167" s="338"/>
      <c r="BUP167" s="338"/>
      <c r="BUQ167" s="338"/>
      <c r="BUR167" s="338"/>
      <c r="BUS167" s="338"/>
      <c r="BUT167" s="338"/>
      <c r="BUU167" s="338"/>
      <c r="BUV167" s="338"/>
      <c r="BUW167" s="338"/>
      <c r="BUX167" s="338"/>
      <c r="BUY167" s="338"/>
      <c r="BUZ167" s="338"/>
      <c r="BVA167" s="338"/>
      <c r="BVB167" s="338"/>
      <c r="BVC167" s="338"/>
      <c r="BVD167" s="338"/>
      <c r="BVE167" s="338"/>
      <c r="BVF167" s="338"/>
      <c r="BVG167" s="338"/>
      <c r="BVH167" s="338"/>
      <c r="BVI167" s="338"/>
      <c r="BVJ167" s="338"/>
      <c r="BVK167" s="338"/>
      <c r="BVL167" s="338"/>
      <c r="BVM167" s="338"/>
      <c r="BVN167" s="338"/>
      <c r="BVO167" s="338"/>
      <c r="BVP167" s="338"/>
      <c r="BVQ167" s="338"/>
      <c r="BVR167" s="338"/>
      <c r="BVS167" s="338"/>
      <c r="BVT167" s="338"/>
      <c r="BVU167" s="338"/>
      <c r="BVV167" s="338"/>
      <c r="BVW167" s="338"/>
      <c r="BVX167" s="338"/>
      <c r="BVY167" s="338"/>
      <c r="BVZ167" s="338"/>
      <c r="BWA167" s="338"/>
      <c r="BWB167" s="338"/>
      <c r="BWC167" s="338"/>
      <c r="BWD167" s="338"/>
      <c r="BWE167" s="338"/>
      <c r="BWF167" s="338"/>
      <c r="BWG167" s="338"/>
      <c r="BWH167" s="338"/>
      <c r="BWI167" s="338"/>
      <c r="BWJ167" s="338"/>
      <c r="BWK167" s="338"/>
      <c r="BWL167" s="338"/>
      <c r="BWM167" s="338"/>
      <c r="BWN167" s="338"/>
      <c r="BWO167" s="338"/>
      <c r="BWP167" s="338"/>
      <c r="BWQ167" s="338"/>
      <c r="BWR167" s="338"/>
      <c r="BWS167" s="338"/>
      <c r="BWT167" s="338"/>
      <c r="BWU167" s="338"/>
      <c r="BWV167" s="338"/>
      <c r="BWW167" s="338"/>
      <c r="BWX167" s="338"/>
      <c r="BWY167" s="338"/>
      <c r="BWZ167" s="338"/>
      <c r="BXA167" s="338"/>
      <c r="BXB167" s="338"/>
      <c r="BXC167" s="338"/>
      <c r="BXD167" s="338"/>
      <c r="BXE167" s="338"/>
      <c r="BXF167" s="338"/>
      <c r="BXG167" s="338"/>
      <c r="BXH167" s="338"/>
      <c r="BXI167" s="338"/>
      <c r="BXJ167" s="338"/>
      <c r="BXK167" s="338"/>
      <c r="BXL167" s="338"/>
      <c r="BXM167" s="338"/>
      <c r="BXN167" s="338"/>
      <c r="BXO167" s="338"/>
      <c r="BXP167" s="338"/>
      <c r="BXQ167" s="338"/>
      <c r="BXR167" s="338"/>
      <c r="BXS167" s="338"/>
      <c r="BXT167" s="338"/>
      <c r="BXU167" s="338"/>
      <c r="BXV167" s="338"/>
      <c r="BXW167" s="338"/>
      <c r="BXX167" s="338"/>
      <c r="BXY167" s="338"/>
      <c r="BXZ167" s="338"/>
      <c r="BYA167" s="338"/>
      <c r="BYB167" s="338"/>
      <c r="BYC167" s="338"/>
      <c r="BYD167" s="338"/>
      <c r="BYE167" s="338"/>
      <c r="BYF167" s="338"/>
      <c r="BYG167" s="338"/>
      <c r="BYH167" s="338"/>
      <c r="BYI167" s="338"/>
      <c r="BYJ167" s="338"/>
      <c r="BYK167" s="338"/>
      <c r="BYL167" s="338"/>
      <c r="BYM167" s="338"/>
      <c r="BYN167" s="338"/>
      <c r="BYO167" s="338"/>
      <c r="BYP167" s="338"/>
      <c r="BYQ167" s="338"/>
      <c r="BYR167" s="338"/>
      <c r="BYS167" s="338"/>
      <c r="BYT167" s="338"/>
      <c r="BYU167" s="338"/>
      <c r="BYV167" s="338"/>
      <c r="BYW167" s="338"/>
      <c r="BYX167" s="338"/>
      <c r="BYY167" s="338"/>
      <c r="BYZ167" s="338"/>
      <c r="BZA167" s="338"/>
      <c r="BZB167" s="338"/>
      <c r="BZC167" s="338"/>
      <c r="BZD167" s="338"/>
      <c r="BZE167" s="338"/>
      <c r="BZF167" s="338"/>
      <c r="BZG167" s="338"/>
      <c r="BZH167" s="338"/>
      <c r="BZI167" s="338"/>
      <c r="BZJ167" s="338"/>
      <c r="BZK167" s="338"/>
      <c r="BZL167" s="338"/>
      <c r="BZM167" s="338"/>
      <c r="BZN167" s="338"/>
      <c r="BZO167" s="338"/>
      <c r="BZP167" s="338"/>
      <c r="BZQ167" s="338"/>
      <c r="BZR167" s="338"/>
      <c r="BZS167" s="338"/>
      <c r="BZT167" s="338"/>
      <c r="BZU167" s="338"/>
      <c r="BZV167" s="338"/>
      <c r="BZW167" s="338"/>
      <c r="BZX167" s="338"/>
      <c r="BZY167" s="338"/>
      <c r="BZZ167" s="338"/>
      <c r="CAA167" s="338"/>
      <c r="CAB167" s="338"/>
      <c r="CAC167" s="338"/>
      <c r="CAD167" s="338"/>
      <c r="CAE167" s="338"/>
      <c r="CAF167" s="338"/>
      <c r="CAG167" s="338"/>
      <c r="CAH167" s="338"/>
      <c r="CAI167" s="338"/>
      <c r="CAJ167" s="338"/>
      <c r="CAK167" s="338"/>
      <c r="CAL167" s="338"/>
      <c r="CAM167" s="338"/>
      <c r="CAN167" s="338"/>
      <c r="CAO167" s="338"/>
      <c r="CAP167" s="338"/>
      <c r="CAQ167" s="338"/>
      <c r="CAR167" s="338"/>
      <c r="CAS167" s="338"/>
      <c r="CAT167" s="338"/>
      <c r="CAU167" s="338"/>
      <c r="CAV167" s="338"/>
      <c r="CAW167" s="338"/>
      <c r="CAX167" s="338"/>
      <c r="CAY167" s="338"/>
      <c r="CAZ167" s="338"/>
      <c r="CBA167" s="338"/>
      <c r="CBB167" s="338"/>
      <c r="CBC167" s="338"/>
      <c r="CBD167" s="338"/>
      <c r="CBE167" s="338"/>
      <c r="CBF167" s="338"/>
      <c r="CBG167" s="338"/>
      <c r="CBH167" s="338"/>
      <c r="CBI167" s="338"/>
      <c r="CBJ167" s="338"/>
      <c r="CBK167" s="338"/>
      <c r="CBL167" s="338"/>
      <c r="CBM167" s="338"/>
      <c r="CBN167" s="338"/>
      <c r="CBO167" s="338"/>
      <c r="CBP167" s="338"/>
      <c r="CBQ167" s="338"/>
      <c r="CBR167" s="338"/>
      <c r="CBS167" s="338"/>
      <c r="CBT167" s="338"/>
      <c r="CBU167" s="338"/>
      <c r="CBV167" s="338"/>
      <c r="CBW167" s="338"/>
      <c r="CBX167" s="338"/>
      <c r="CBY167" s="338"/>
      <c r="CBZ167" s="338"/>
      <c r="CCA167" s="338"/>
      <c r="CCB167" s="338"/>
      <c r="CCC167" s="338"/>
      <c r="CCD167" s="338"/>
      <c r="CCE167" s="338"/>
      <c r="CCF167" s="338"/>
      <c r="CCG167" s="338"/>
      <c r="CCH167" s="338"/>
      <c r="CCI167" s="338"/>
      <c r="CCJ167" s="338"/>
      <c r="CCK167" s="338"/>
      <c r="CCL167" s="338"/>
      <c r="CCM167" s="338"/>
      <c r="CCN167" s="338"/>
      <c r="CCO167" s="338"/>
      <c r="CCP167" s="338"/>
      <c r="CCQ167" s="338"/>
      <c r="CCR167" s="338"/>
      <c r="CCS167" s="338"/>
      <c r="CCT167" s="338"/>
      <c r="CCU167" s="338"/>
      <c r="CCV167" s="338"/>
      <c r="CCW167" s="338"/>
      <c r="CCX167" s="338"/>
      <c r="CCY167" s="338"/>
      <c r="CCZ167" s="338"/>
      <c r="CDA167" s="338"/>
      <c r="CDB167" s="338"/>
      <c r="CDC167" s="338"/>
      <c r="CDD167" s="338"/>
      <c r="CDE167" s="338"/>
      <c r="CDF167" s="338"/>
      <c r="CDG167" s="338"/>
      <c r="CDH167" s="338"/>
      <c r="CDI167" s="338"/>
      <c r="CDJ167" s="338"/>
      <c r="CDK167" s="338"/>
      <c r="CDL167" s="338"/>
      <c r="CDM167" s="338"/>
      <c r="CDN167" s="338"/>
      <c r="CDO167" s="338"/>
      <c r="CDP167" s="338"/>
      <c r="CDQ167" s="338"/>
      <c r="CDR167" s="338"/>
      <c r="CDS167" s="338"/>
      <c r="CDT167" s="338"/>
      <c r="CDU167" s="338"/>
      <c r="CDV167" s="338"/>
      <c r="CDW167" s="338"/>
      <c r="CDX167" s="338"/>
      <c r="CDY167" s="338"/>
      <c r="CDZ167" s="338"/>
      <c r="CEA167" s="338"/>
      <c r="CEB167" s="338"/>
      <c r="CEC167" s="338"/>
      <c r="CED167" s="338"/>
      <c r="CEE167" s="338"/>
      <c r="CEF167" s="338"/>
      <c r="CEG167" s="338"/>
      <c r="CEH167" s="338"/>
      <c r="CEI167" s="338"/>
      <c r="CEJ167" s="338"/>
      <c r="CEK167" s="338"/>
      <c r="CEL167" s="338"/>
      <c r="CEM167" s="338"/>
      <c r="CEN167" s="338"/>
      <c r="CEO167" s="338"/>
      <c r="CEP167" s="338"/>
      <c r="CEQ167" s="338"/>
      <c r="CER167" s="338"/>
      <c r="CES167" s="338"/>
      <c r="CET167" s="338"/>
      <c r="CEU167" s="338"/>
      <c r="CEV167" s="338"/>
      <c r="CEW167" s="338"/>
      <c r="CEX167" s="338"/>
      <c r="CEY167" s="338"/>
      <c r="CEZ167" s="338"/>
      <c r="CFA167" s="338"/>
      <c r="CFB167" s="338"/>
      <c r="CFC167" s="338"/>
      <c r="CFD167" s="338"/>
      <c r="CFE167" s="338"/>
      <c r="CFF167" s="338"/>
      <c r="CFG167" s="338"/>
      <c r="CFH167" s="338"/>
      <c r="CFI167" s="338"/>
      <c r="CFJ167" s="338"/>
      <c r="CFK167" s="338"/>
      <c r="CFL167" s="338"/>
      <c r="CFM167" s="338"/>
      <c r="CFN167" s="338"/>
      <c r="CFO167" s="338"/>
      <c r="CFP167" s="338"/>
      <c r="CFQ167" s="338"/>
      <c r="CFR167" s="338"/>
      <c r="CFS167" s="338"/>
      <c r="CFT167" s="338"/>
      <c r="CFU167" s="338"/>
      <c r="CFV167" s="338"/>
      <c r="CFW167" s="338"/>
      <c r="CFX167" s="338"/>
      <c r="CFY167" s="338"/>
      <c r="CFZ167" s="338"/>
      <c r="CGA167" s="338"/>
      <c r="CGB167" s="338"/>
      <c r="CGC167" s="338"/>
      <c r="CGD167" s="338"/>
      <c r="CGE167" s="338"/>
      <c r="CGF167" s="338"/>
      <c r="CGG167" s="338"/>
      <c r="CGH167" s="338"/>
      <c r="CGI167" s="338"/>
      <c r="CGJ167" s="338"/>
      <c r="CGK167" s="338"/>
      <c r="CGL167" s="338"/>
      <c r="CGM167" s="338"/>
      <c r="CGN167" s="338"/>
      <c r="CGO167" s="338"/>
      <c r="CGP167" s="338"/>
      <c r="CGQ167" s="338"/>
      <c r="CGR167" s="338"/>
      <c r="CGS167" s="338"/>
      <c r="CGT167" s="338"/>
      <c r="CGU167" s="338"/>
      <c r="CGV167" s="338"/>
      <c r="CGW167" s="338"/>
      <c r="CGX167" s="338"/>
      <c r="CGY167" s="338"/>
      <c r="CGZ167" s="338"/>
      <c r="CHA167" s="338"/>
      <c r="CHB167" s="338"/>
      <c r="CHC167" s="338"/>
      <c r="CHD167" s="338"/>
      <c r="CHE167" s="338"/>
      <c r="CHF167" s="338"/>
      <c r="CHG167" s="338"/>
      <c r="CHH167" s="338"/>
      <c r="CHI167" s="338"/>
      <c r="CHJ167" s="338"/>
      <c r="CHK167" s="338"/>
      <c r="CHL167" s="338"/>
      <c r="CHM167" s="338"/>
      <c r="CHN167" s="338"/>
      <c r="CHO167" s="338"/>
      <c r="CHP167" s="338"/>
      <c r="CHQ167" s="338"/>
      <c r="CHR167" s="338"/>
      <c r="CHS167" s="338"/>
      <c r="CHT167" s="338"/>
      <c r="CHU167" s="338"/>
      <c r="CHV167" s="338"/>
      <c r="CHW167" s="338"/>
      <c r="CHX167" s="338"/>
      <c r="CHY167" s="338"/>
      <c r="CHZ167" s="338"/>
      <c r="CIA167" s="338"/>
      <c r="CIB167" s="338"/>
      <c r="CIC167" s="338"/>
      <c r="CID167" s="338"/>
      <c r="CIE167" s="338"/>
      <c r="CIF167" s="338"/>
      <c r="CIG167" s="338"/>
      <c r="CIH167" s="338"/>
      <c r="CII167" s="338"/>
      <c r="CIJ167" s="338"/>
      <c r="CIK167" s="338"/>
      <c r="CIL167" s="338"/>
      <c r="CIM167" s="338"/>
      <c r="CIN167" s="338"/>
      <c r="CIO167" s="338"/>
      <c r="CIP167" s="338"/>
      <c r="CIQ167" s="338"/>
      <c r="CIR167" s="338"/>
      <c r="CIS167" s="338"/>
      <c r="CIT167" s="338"/>
      <c r="CIU167" s="338"/>
      <c r="CIV167" s="338"/>
      <c r="CIW167" s="338"/>
      <c r="CIX167" s="338"/>
      <c r="CIY167" s="338"/>
      <c r="CIZ167" s="338"/>
      <c r="CJA167" s="338"/>
      <c r="CJB167" s="338"/>
      <c r="CJC167" s="338"/>
      <c r="CJD167" s="338"/>
      <c r="CJE167" s="338"/>
      <c r="CJF167" s="338"/>
      <c r="CJG167" s="338"/>
      <c r="CJH167" s="338"/>
      <c r="CJI167" s="338"/>
      <c r="CJJ167" s="338"/>
      <c r="CJK167" s="338"/>
      <c r="CJL167" s="338"/>
      <c r="CJM167" s="338"/>
      <c r="CJN167" s="338"/>
      <c r="CJO167" s="338"/>
      <c r="CJP167" s="338"/>
      <c r="CJQ167" s="338"/>
      <c r="CJR167" s="338"/>
      <c r="CJS167" s="338"/>
      <c r="CJT167" s="338"/>
      <c r="CJU167" s="338"/>
      <c r="CJV167" s="338"/>
      <c r="CJW167" s="338"/>
      <c r="CJX167" s="338"/>
      <c r="CJY167" s="338"/>
      <c r="CJZ167" s="338"/>
      <c r="CKA167" s="338"/>
      <c r="CKB167" s="338"/>
      <c r="CKC167" s="338"/>
      <c r="CKD167" s="338"/>
      <c r="CKE167" s="338"/>
      <c r="CKF167" s="338"/>
      <c r="CKG167" s="338"/>
      <c r="CKH167" s="338"/>
      <c r="CKI167" s="338"/>
      <c r="CKJ167" s="338"/>
      <c r="CKK167" s="338"/>
      <c r="CKL167" s="338"/>
      <c r="CKM167" s="338"/>
      <c r="CKN167" s="338"/>
      <c r="CKO167" s="338"/>
      <c r="CKP167" s="338"/>
      <c r="CKQ167" s="338"/>
      <c r="CKR167" s="338"/>
      <c r="CKS167" s="338"/>
      <c r="CKT167" s="338"/>
      <c r="CKU167" s="338"/>
      <c r="CKV167" s="338"/>
      <c r="CKW167" s="338"/>
      <c r="CKX167" s="338"/>
      <c r="CKY167" s="338"/>
      <c r="CKZ167" s="338"/>
      <c r="CLA167" s="338"/>
      <c r="CLB167" s="338"/>
      <c r="CLC167" s="338"/>
      <c r="CLD167" s="338"/>
      <c r="CLE167" s="338"/>
      <c r="CLF167" s="338"/>
      <c r="CLG167" s="338"/>
      <c r="CLH167" s="338"/>
      <c r="CLI167" s="338"/>
      <c r="CLJ167" s="338"/>
      <c r="CLK167" s="338"/>
      <c r="CLL167" s="338"/>
      <c r="CLM167" s="338"/>
      <c r="CLN167" s="338"/>
      <c r="CLO167" s="338"/>
      <c r="CLP167" s="338"/>
      <c r="CLQ167" s="338"/>
      <c r="CLR167" s="338"/>
      <c r="CLS167" s="338"/>
      <c r="CLT167" s="338"/>
      <c r="CLU167" s="338"/>
      <c r="CLV167" s="338"/>
      <c r="CLW167" s="338"/>
      <c r="CLX167" s="338"/>
      <c r="CLY167" s="338"/>
      <c r="CLZ167" s="338"/>
      <c r="CMA167" s="338"/>
      <c r="CMB167" s="338"/>
      <c r="CMC167" s="338"/>
      <c r="CMD167" s="338"/>
      <c r="CME167" s="338"/>
      <c r="CMF167" s="338"/>
      <c r="CMG167" s="338"/>
      <c r="CMH167" s="338"/>
      <c r="CMI167" s="338"/>
      <c r="CMJ167" s="338"/>
      <c r="CMK167" s="338"/>
      <c r="CML167" s="338"/>
      <c r="CMM167" s="338"/>
      <c r="CMN167" s="338"/>
      <c r="CMO167" s="338"/>
      <c r="CMP167" s="338"/>
      <c r="CMQ167" s="338"/>
      <c r="CMR167" s="338"/>
      <c r="CMS167" s="338"/>
      <c r="CMT167" s="338"/>
      <c r="CMU167" s="338"/>
      <c r="CMV167" s="338"/>
      <c r="CMW167" s="338"/>
      <c r="CMX167" s="338"/>
      <c r="CMY167" s="338"/>
      <c r="CMZ167" s="338"/>
      <c r="CNA167" s="338"/>
      <c r="CNB167" s="338"/>
      <c r="CNC167" s="338"/>
      <c r="CND167" s="338"/>
      <c r="CNE167" s="338"/>
      <c r="CNF167" s="338"/>
      <c r="CNG167" s="338"/>
      <c r="CNH167" s="338"/>
      <c r="CNI167" s="338"/>
      <c r="CNJ167" s="338"/>
      <c r="CNK167" s="338"/>
      <c r="CNL167" s="338"/>
      <c r="CNM167" s="338"/>
      <c r="CNN167" s="338"/>
      <c r="CNO167" s="338"/>
      <c r="CNP167" s="338"/>
      <c r="CNQ167" s="338"/>
      <c r="CNR167" s="338"/>
      <c r="CNS167" s="338"/>
      <c r="CNT167" s="338"/>
      <c r="CNU167" s="338"/>
      <c r="CNV167" s="338"/>
      <c r="CNW167" s="338"/>
      <c r="CNX167" s="338"/>
      <c r="CNY167" s="338"/>
      <c r="CNZ167" s="338"/>
      <c r="COA167" s="338"/>
      <c r="COB167" s="338"/>
      <c r="COC167" s="338"/>
      <c r="COD167" s="338"/>
      <c r="COE167" s="338"/>
      <c r="COF167" s="338"/>
      <c r="COG167" s="338"/>
      <c r="COH167" s="338"/>
      <c r="COI167" s="338"/>
      <c r="COJ167" s="338"/>
      <c r="COK167" s="338"/>
      <c r="COL167" s="338"/>
      <c r="COM167" s="338"/>
      <c r="CON167" s="338"/>
      <c r="COO167" s="338"/>
      <c r="COP167" s="338"/>
      <c r="COQ167" s="338"/>
      <c r="COR167" s="338"/>
      <c r="COS167" s="338"/>
      <c r="COT167" s="338"/>
      <c r="COU167" s="338"/>
      <c r="COV167" s="338"/>
      <c r="COW167" s="338"/>
      <c r="COX167" s="338"/>
      <c r="COY167" s="338"/>
      <c r="COZ167" s="338"/>
      <c r="CPA167" s="338"/>
      <c r="CPB167" s="338"/>
      <c r="CPC167" s="338"/>
      <c r="CPD167" s="338"/>
      <c r="CPE167" s="338"/>
      <c r="CPF167" s="338"/>
      <c r="CPG167" s="338"/>
      <c r="CPH167" s="338"/>
      <c r="CPI167" s="338"/>
      <c r="CPJ167" s="338"/>
      <c r="CPK167" s="338"/>
      <c r="CPL167" s="338"/>
      <c r="CPM167" s="338"/>
      <c r="CPN167" s="338"/>
      <c r="CPO167" s="338"/>
      <c r="CPP167" s="338"/>
      <c r="CPQ167" s="338"/>
      <c r="CPR167" s="338"/>
      <c r="CPS167" s="338"/>
      <c r="CPT167" s="338"/>
      <c r="CPU167" s="338"/>
      <c r="CPV167" s="338"/>
      <c r="CPW167" s="338"/>
      <c r="CPX167" s="338"/>
      <c r="CPY167" s="338"/>
      <c r="CPZ167" s="338"/>
      <c r="CQA167" s="338"/>
      <c r="CQB167" s="338"/>
      <c r="CQC167" s="338"/>
      <c r="CQD167" s="338"/>
      <c r="CQE167" s="338"/>
      <c r="CQF167" s="338"/>
      <c r="CQG167" s="338"/>
      <c r="CQH167" s="338"/>
      <c r="CQI167" s="338"/>
      <c r="CQJ167" s="338"/>
      <c r="CQK167" s="338"/>
      <c r="CQL167" s="338"/>
      <c r="CQM167" s="338"/>
      <c r="CQN167" s="338"/>
      <c r="CQO167" s="338"/>
      <c r="CQP167" s="338"/>
      <c r="CQQ167" s="338"/>
      <c r="CQR167" s="338"/>
      <c r="CQS167" s="338"/>
      <c r="CQT167" s="338"/>
      <c r="CQU167" s="338"/>
      <c r="CQV167" s="338"/>
      <c r="CQW167" s="338"/>
      <c r="CQX167" s="338"/>
      <c r="CQY167" s="338"/>
      <c r="CQZ167" s="338"/>
      <c r="CRA167" s="338"/>
      <c r="CRB167" s="338"/>
      <c r="CRC167" s="338"/>
      <c r="CRD167" s="338"/>
      <c r="CRE167" s="338"/>
      <c r="CRF167" s="338"/>
      <c r="CRG167" s="338"/>
      <c r="CRH167" s="338"/>
      <c r="CRI167" s="338"/>
      <c r="CRJ167" s="338"/>
      <c r="CRK167" s="338"/>
      <c r="CRL167" s="338"/>
      <c r="CRM167" s="338"/>
      <c r="CRN167" s="338"/>
      <c r="CRO167" s="338"/>
      <c r="CRP167" s="338"/>
      <c r="CRQ167" s="338"/>
      <c r="CRR167" s="338"/>
      <c r="CRS167" s="338"/>
      <c r="CRT167" s="338"/>
      <c r="CRU167" s="338"/>
      <c r="CRV167" s="338"/>
      <c r="CRW167" s="338"/>
      <c r="CRX167" s="338"/>
      <c r="CRY167" s="338"/>
      <c r="CRZ167" s="338"/>
      <c r="CSA167" s="338"/>
      <c r="CSB167" s="338"/>
      <c r="CSC167" s="338"/>
      <c r="CSD167" s="338"/>
      <c r="CSE167" s="338"/>
      <c r="CSF167" s="338"/>
      <c r="CSG167" s="338"/>
      <c r="CSH167" s="338"/>
      <c r="CSI167" s="338"/>
      <c r="CSJ167" s="338"/>
      <c r="CSK167" s="338"/>
      <c r="CSL167" s="338"/>
      <c r="CSM167" s="338"/>
      <c r="CSN167" s="338"/>
      <c r="CSO167" s="338"/>
      <c r="CSP167" s="338"/>
      <c r="CSQ167" s="338"/>
      <c r="CSR167" s="338"/>
      <c r="CSS167" s="338"/>
      <c r="CST167" s="338"/>
      <c r="CSU167" s="338"/>
      <c r="CSV167" s="338"/>
      <c r="CSW167" s="338"/>
      <c r="CSX167" s="338"/>
      <c r="CSY167" s="338"/>
      <c r="CSZ167" s="338"/>
      <c r="CTA167" s="338"/>
      <c r="CTB167" s="338"/>
      <c r="CTC167" s="338"/>
      <c r="CTD167" s="338"/>
      <c r="CTE167" s="338"/>
      <c r="CTF167" s="338"/>
      <c r="CTG167" s="338"/>
      <c r="CTH167" s="338"/>
      <c r="CTI167" s="338"/>
      <c r="CTJ167" s="338"/>
      <c r="CTK167" s="338"/>
      <c r="CTL167" s="338"/>
      <c r="CTM167" s="338"/>
      <c r="CTN167" s="338"/>
      <c r="CTO167" s="338"/>
      <c r="CTP167" s="338"/>
      <c r="CTQ167" s="338"/>
      <c r="CTR167" s="338"/>
      <c r="CTS167" s="338"/>
      <c r="CTT167" s="338"/>
      <c r="CTU167" s="338"/>
      <c r="CTV167" s="338"/>
      <c r="CTW167" s="338"/>
      <c r="CTX167" s="338"/>
      <c r="CTY167" s="338"/>
      <c r="CTZ167" s="338"/>
      <c r="CUA167" s="338"/>
      <c r="CUB167" s="338"/>
      <c r="CUC167" s="338"/>
      <c r="CUD167" s="338"/>
      <c r="CUE167" s="338"/>
      <c r="CUF167" s="338"/>
      <c r="CUG167" s="338"/>
      <c r="CUH167" s="338"/>
      <c r="CUI167" s="338"/>
      <c r="CUJ167" s="338"/>
      <c r="CUK167" s="338"/>
      <c r="CUL167" s="338"/>
      <c r="CUM167" s="338"/>
      <c r="CUN167" s="338"/>
      <c r="CUO167" s="338"/>
      <c r="CUP167" s="338"/>
      <c r="CUQ167" s="338"/>
      <c r="CUR167" s="338"/>
      <c r="CUS167" s="338"/>
      <c r="CUT167" s="338"/>
      <c r="CUU167" s="338"/>
      <c r="CUV167" s="338"/>
      <c r="CUW167" s="338"/>
      <c r="CUX167" s="338"/>
      <c r="CUY167" s="338"/>
      <c r="CUZ167" s="338"/>
      <c r="CVA167" s="338"/>
      <c r="CVB167" s="338"/>
      <c r="CVC167" s="338"/>
      <c r="CVD167" s="338"/>
      <c r="CVE167" s="338"/>
      <c r="CVF167" s="338"/>
      <c r="CVG167" s="338"/>
      <c r="CVH167" s="338"/>
      <c r="CVI167" s="338"/>
      <c r="CVJ167" s="338"/>
      <c r="CVK167" s="338"/>
      <c r="CVL167" s="338"/>
      <c r="CVM167" s="338"/>
      <c r="CVN167" s="338"/>
      <c r="CVO167" s="338"/>
      <c r="CVP167" s="338"/>
      <c r="CVQ167" s="338"/>
      <c r="CVR167" s="338"/>
      <c r="CVS167" s="338"/>
      <c r="CVT167" s="338"/>
      <c r="CVU167" s="338"/>
      <c r="CVV167" s="338"/>
      <c r="CVW167" s="338"/>
      <c r="CVX167" s="338"/>
      <c r="CVY167" s="338"/>
      <c r="CVZ167" s="338"/>
      <c r="CWA167" s="338"/>
      <c r="CWB167" s="338"/>
      <c r="CWC167" s="338"/>
      <c r="CWD167" s="338"/>
      <c r="CWE167" s="338"/>
      <c r="CWF167" s="338"/>
      <c r="CWG167" s="338"/>
      <c r="CWH167" s="338"/>
      <c r="CWI167" s="338"/>
      <c r="CWJ167" s="338"/>
      <c r="CWK167" s="338"/>
      <c r="CWL167" s="338"/>
      <c r="CWM167" s="338"/>
      <c r="CWN167" s="338"/>
      <c r="CWO167" s="338"/>
      <c r="CWP167" s="338"/>
      <c r="CWQ167" s="338"/>
      <c r="CWR167" s="338"/>
      <c r="CWS167" s="338"/>
      <c r="CWT167" s="338"/>
      <c r="CWU167" s="338"/>
      <c r="CWV167" s="338"/>
      <c r="CWW167" s="338"/>
      <c r="CWX167" s="338"/>
      <c r="CWY167" s="338"/>
      <c r="CWZ167" s="338"/>
      <c r="CXA167" s="338"/>
      <c r="CXB167" s="338"/>
      <c r="CXC167" s="338"/>
      <c r="CXD167" s="338"/>
      <c r="CXE167" s="338"/>
      <c r="CXF167" s="338"/>
      <c r="CXG167" s="338"/>
      <c r="CXH167" s="338"/>
      <c r="CXI167" s="338"/>
      <c r="CXJ167" s="338"/>
      <c r="CXK167" s="338"/>
      <c r="CXL167" s="338"/>
      <c r="CXM167" s="338"/>
      <c r="CXN167" s="338"/>
      <c r="CXO167" s="338"/>
      <c r="CXP167" s="338"/>
      <c r="CXQ167" s="338"/>
      <c r="CXR167" s="338"/>
      <c r="CXS167" s="338"/>
      <c r="CXT167" s="338"/>
      <c r="CXU167" s="338"/>
      <c r="CXV167" s="338"/>
      <c r="CXW167" s="338"/>
      <c r="CXX167" s="338"/>
      <c r="CXY167" s="338"/>
      <c r="CXZ167" s="338"/>
      <c r="CYA167" s="338"/>
      <c r="CYB167" s="338"/>
      <c r="CYC167" s="338"/>
      <c r="CYD167" s="338"/>
      <c r="CYE167" s="338"/>
      <c r="CYF167" s="338"/>
      <c r="CYG167" s="338"/>
      <c r="CYH167" s="338"/>
      <c r="CYI167" s="338"/>
      <c r="CYJ167" s="338"/>
      <c r="CYK167" s="338"/>
      <c r="CYL167" s="338"/>
      <c r="CYM167" s="338"/>
      <c r="CYN167" s="338"/>
      <c r="CYO167" s="338"/>
      <c r="CYP167" s="338"/>
      <c r="CYQ167" s="338"/>
      <c r="CYR167" s="338"/>
      <c r="CYS167" s="338"/>
      <c r="CYT167" s="338"/>
      <c r="CYU167" s="338"/>
      <c r="CYV167" s="338"/>
      <c r="CYW167" s="338"/>
      <c r="CYX167" s="338"/>
      <c r="CYY167" s="338"/>
      <c r="CYZ167" s="338"/>
      <c r="CZA167" s="338"/>
      <c r="CZB167" s="338"/>
      <c r="CZC167" s="338"/>
      <c r="CZD167" s="338"/>
      <c r="CZE167" s="338"/>
      <c r="CZF167" s="338"/>
      <c r="CZG167" s="338"/>
      <c r="CZH167" s="338"/>
      <c r="CZI167" s="338"/>
      <c r="CZJ167" s="338"/>
      <c r="CZK167" s="338"/>
      <c r="CZL167" s="338"/>
      <c r="CZM167" s="338"/>
      <c r="CZN167" s="338"/>
      <c r="CZO167" s="338"/>
      <c r="CZP167" s="338"/>
      <c r="CZQ167" s="338"/>
      <c r="CZR167" s="338"/>
      <c r="CZS167" s="338"/>
      <c r="CZT167" s="338"/>
      <c r="CZU167" s="338"/>
      <c r="CZV167" s="338"/>
      <c r="CZW167" s="338"/>
      <c r="CZX167" s="338"/>
      <c r="CZY167" s="338"/>
      <c r="CZZ167" s="338"/>
      <c r="DAA167" s="338"/>
      <c r="DAB167" s="338"/>
      <c r="DAC167" s="338"/>
      <c r="DAD167" s="338"/>
      <c r="DAE167" s="338"/>
      <c r="DAF167" s="338"/>
      <c r="DAG167" s="338"/>
      <c r="DAH167" s="338"/>
      <c r="DAI167" s="338"/>
      <c r="DAJ167" s="338"/>
      <c r="DAK167" s="338"/>
      <c r="DAL167" s="338"/>
      <c r="DAM167" s="338"/>
      <c r="DAN167" s="338"/>
      <c r="DAO167" s="338"/>
      <c r="DAP167" s="338"/>
      <c r="DAQ167" s="338"/>
      <c r="DAR167" s="338"/>
      <c r="DAS167" s="338"/>
      <c r="DAT167" s="338"/>
      <c r="DAU167" s="338"/>
      <c r="DAV167" s="338"/>
      <c r="DAW167" s="338"/>
      <c r="DAX167" s="338"/>
      <c r="DAY167" s="338"/>
      <c r="DAZ167" s="338"/>
      <c r="DBA167" s="338"/>
      <c r="DBB167" s="338"/>
      <c r="DBC167" s="338"/>
      <c r="DBD167" s="338"/>
      <c r="DBE167" s="338"/>
      <c r="DBF167" s="338"/>
      <c r="DBG167" s="338"/>
      <c r="DBH167" s="338"/>
      <c r="DBI167" s="338"/>
      <c r="DBJ167" s="338"/>
      <c r="DBK167" s="338"/>
      <c r="DBL167" s="338"/>
      <c r="DBM167" s="338"/>
      <c r="DBN167" s="338"/>
      <c r="DBO167" s="338"/>
      <c r="DBP167" s="338"/>
      <c r="DBQ167" s="338"/>
      <c r="DBR167" s="338"/>
      <c r="DBS167" s="338"/>
      <c r="DBT167" s="338"/>
      <c r="DBU167" s="338"/>
      <c r="DBV167" s="338"/>
      <c r="DBW167" s="338"/>
      <c r="DBX167" s="338"/>
      <c r="DBY167" s="338"/>
      <c r="DBZ167" s="338"/>
      <c r="DCA167" s="338"/>
      <c r="DCB167" s="338"/>
      <c r="DCC167" s="338"/>
      <c r="DCD167" s="338"/>
      <c r="DCE167" s="338"/>
      <c r="DCF167" s="338"/>
      <c r="DCG167" s="338"/>
      <c r="DCH167" s="338"/>
      <c r="DCI167" s="338"/>
      <c r="DCJ167" s="338"/>
      <c r="DCK167" s="338"/>
      <c r="DCL167" s="338"/>
      <c r="DCM167" s="338"/>
      <c r="DCN167" s="338"/>
      <c r="DCO167" s="338"/>
      <c r="DCP167" s="338"/>
      <c r="DCQ167" s="338"/>
      <c r="DCR167" s="338"/>
      <c r="DCS167" s="338"/>
      <c r="DCT167" s="338"/>
      <c r="DCU167" s="338"/>
      <c r="DCV167" s="338"/>
      <c r="DCW167" s="338"/>
      <c r="DCX167" s="338"/>
      <c r="DCY167" s="338"/>
      <c r="DCZ167" s="338"/>
      <c r="DDA167" s="338"/>
      <c r="DDB167" s="338"/>
      <c r="DDC167" s="338"/>
      <c r="DDD167" s="338"/>
      <c r="DDE167" s="338"/>
      <c r="DDF167" s="338"/>
      <c r="DDG167" s="338"/>
      <c r="DDH167" s="338"/>
      <c r="DDI167" s="338"/>
      <c r="DDJ167" s="338"/>
      <c r="DDK167" s="338"/>
      <c r="DDL167" s="338"/>
      <c r="DDM167" s="338"/>
      <c r="DDN167" s="338"/>
      <c r="DDO167" s="338"/>
      <c r="DDP167" s="338"/>
      <c r="DDQ167" s="338"/>
      <c r="DDR167" s="338"/>
      <c r="DDS167" s="338"/>
      <c r="DDT167" s="338"/>
      <c r="DDU167" s="338"/>
      <c r="DDV167" s="338"/>
      <c r="DDW167" s="338"/>
      <c r="DDX167" s="338"/>
      <c r="DDY167" s="338"/>
      <c r="DDZ167" s="338"/>
      <c r="DEA167" s="338"/>
      <c r="DEB167" s="338"/>
      <c r="DEC167" s="338"/>
      <c r="DED167" s="338"/>
      <c r="DEE167" s="338"/>
      <c r="DEF167" s="338"/>
      <c r="DEG167" s="338"/>
      <c r="DEH167" s="338"/>
      <c r="DEI167" s="338"/>
      <c r="DEJ167" s="338"/>
      <c r="DEK167" s="338"/>
      <c r="DEL167" s="338"/>
      <c r="DEM167" s="338"/>
      <c r="DEN167" s="338"/>
      <c r="DEO167" s="338"/>
      <c r="DEP167" s="338"/>
      <c r="DEQ167" s="338"/>
      <c r="DER167" s="338"/>
      <c r="DES167" s="338"/>
      <c r="DET167" s="338"/>
      <c r="DEU167" s="338"/>
      <c r="DEV167" s="338"/>
      <c r="DEW167" s="338"/>
      <c r="DEX167" s="338"/>
      <c r="DEY167" s="338"/>
      <c r="DEZ167" s="338"/>
      <c r="DFA167" s="338"/>
      <c r="DFB167" s="338"/>
      <c r="DFC167" s="338"/>
      <c r="DFD167" s="338"/>
      <c r="DFE167" s="338"/>
      <c r="DFF167" s="338"/>
      <c r="DFG167" s="338"/>
      <c r="DFH167" s="338"/>
      <c r="DFI167" s="338"/>
      <c r="DFJ167" s="338"/>
      <c r="DFK167" s="338"/>
      <c r="DFL167" s="338"/>
      <c r="DFM167" s="338"/>
      <c r="DFN167" s="338"/>
      <c r="DFO167" s="338"/>
      <c r="DFP167" s="338"/>
      <c r="DFQ167" s="338"/>
      <c r="DFR167" s="338"/>
      <c r="DFS167" s="338"/>
      <c r="DFT167" s="338"/>
      <c r="DFU167" s="338"/>
      <c r="DFV167" s="338"/>
      <c r="DFW167" s="338"/>
      <c r="DFX167" s="338"/>
      <c r="DFY167" s="338"/>
      <c r="DFZ167" s="338"/>
      <c r="DGA167" s="338"/>
      <c r="DGB167" s="338"/>
      <c r="DGC167" s="338"/>
      <c r="DGD167" s="338"/>
      <c r="DGE167" s="338"/>
      <c r="DGF167" s="338"/>
      <c r="DGG167" s="338"/>
      <c r="DGH167" s="338"/>
      <c r="DGI167" s="338"/>
      <c r="DGJ167" s="338"/>
      <c r="DGK167" s="338"/>
      <c r="DGL167" s="338"/>
      <c r="DGM167" s="338"/>
      <c r="DGN167" s="338"/>
      <c r="DGO167" s="338"/>
      <c r="DGP167" s="338"/>
      <c r="DGQ167" s="338"/>
      <c r="DGR167" s="338"/>
      <c r="DGS167" s="338"/>
      <c r="DGT167" s="338"/>
      <c r="DGU167" s="338"/>
      <c r="DGV167" s="338"/>
      <c r="DGW167" s="338"/>
      <c r="DGX167" s="338"/>
      <c r="DGY167" s="338"/>
      <c r="DGZ167" s="338"/>
      <c r="DHA167" s="338"/>
      <c r="DHB167" s="338"/>
      <c r="DHC167" s="338"/>
      <c r="DHD167" s="338"/>
      <c r="DHE167" s="338"/>
      <c r="DHF167" s="338"/>
      <c r="DHG167" s="338"/>
      <c r="DHH167" s="338"/>
      <c r="DHI167" s="338"/>
      <c r="DHJ167" s="338"/>
      <c r="DHK167" s="338"/>
      <c r="DHL167" s="338"/>
      <c r="DHM167" s="338"/>
      <c r="DHN167" s="338"/>
      <c r="DHO167" s="338"/>
      <c r="DHP167" s="338"/>
      <c r="DHQ167" s="338"/>
      <c r="DHR167" s="338"/>
      <c r="DHS167" s="338"/>
      <c r="DHT167" s="338"/>
      <c r="DHU167" s="338"/>
      <c r="DHV167" s="338"/>
      <c r="DHW167" s="338"/>
      <c r="DHX167" s="338"/>
      <c r="DHY167" s="338"/>
      <c r="DHZ167" s="338"/>
      <c r="DIA167" s="338"/>
      <c r="DIB167" s="338"/>
      <c r="DIC167" s="338"/>
      <c r="DID167" s="338"/>
      <c r="DIE167" s="338"/>
      <c r="DIF167" s="338"/>
      <c r="DIG167" s="338"/>
      <c r="DIH167" s="338"/>
      <c r="DII167" s="338"/>
      <c r="DIJ167" s="338"/>
      <c r="DIK167" s="338"/>
      <c r="DIL167" s="338"/>
      <c r="DIM167" s="338"/>
      <c r="DIN167" s="338"/>
      <c r="DIO167" s="338"/>
      <c r="DIP167" s="338"/>
      <c r="DIQ167" s="338"/>
      <c r="DIR167" s="338"/>
      <c r="DIS167" s="338"/>
      <c r="DIT167" s="338"/>
      <c r="DIU167" s="338"/>
      <c r="DIV167" s="338"/>
      <c r="DIW167" s="338"/>
      <c r="DIX167" s="338"/>
      <c r="DIY167" s="338"/>
      <c r="DIZ167" s="338"/>
      <c r="DJA167" s="338"/>
      <c r="DJB167" s="338"/>
      <c r="DJC167" s="338"/>
      <c r="DJD167" s="338"/>
      <c r="DJE167" s="338"/>
      <c r="DJF167" s="338"/>
      <c r="DJG167" s="338"/>
      <c r="DJH167" s="338"/>
      <c r="DJI167" s="338"/>
      <c r="DJJ167" s="338"/>
      <c r="DJK167" s="338"/>
      <c r="DJL167" s="338"/>
      <c r="DJM167" s="338"/>
      <c r="DJN167" s="338"/>
      <c r="DJO167" s="338"/>
      <c r="DJP167" s="338"/>
      <c r="DJQ167" s="338"/>
      <c r="DJR167" s="338"/>
      <c r="DJS167" s="338"/>
      <c r="DJT167" s="338"/>
      <c r="DJU167" s="338"/>
      <c r="DJV167" s="338"/>
      <c r="DJW167" s="338"/>
      <c r="DJX167" s="338"/>
      <c r="DJY167" s="338"/>
      <c r="DJZ167" s="338"/>
      <c r="DKA167" s="338"/>
      <c r="DKB167" s="338"/>
      <c r="DKC167" s="338"/>
      <c r="DKD167" s="338"/>
      <c r="DKE167" s="338"/>
      <c r="DKF167" s="338"/>
      <c r="DKG167" s="338"/>
      <c r="DKH167" s="338"/>
      <c r="DKI167" s="338"/>
      <c r="DKJ167" s="338"/>
      <c r="DKK167" s="338"/>
      <c r="DKL167" s="338"/>
      <c r="DKM167" s="338"/>
      <c r="DKN167" s="338"/>
      <c r="DKO167" s="338"/>
      <c r="DKP167" s="338"/>
      <c r="DKQ167" s="338"/>
      <c r="DKR167" s="338"/>
      <c r="DKS167" s="338"/>
      <c r="DKT167" s="338"/>
      <c r="DKU167" s="338"/>
      <c r="DKV167" s="338"/>
      <c r="DKW167" s="338"/>
      <c r="DKX167" s="338"/>
      <c r="DKY167" s="338"/>
      <c r="DKZ167" s="338"/>
      <c r="DLA167" s="338"/>
      <c r="DLB167" s="338"/>
      <c r="DLC167" s="338"/>
      <c r="DLD167" s="338"/>
      <c r="DLE167" s="338"/>
      <c r="DLF167" s="338"/>
      <c r="DLG167" s="338"/>
      <c r="DLH167" s="338"/>
      <c r="DLI167" s="338"/>
      <c r="DLJ167" s="338"/>
      <c r="DLK167" s="338"/>
      <c r="DLL167" s="338"/>
      <c r="DLM167" s="338"/>
      <c r="DLN167" s="338"/>
      <c r="DLO167" s="338"/>
      <c r="DLP167" s="338"/>
      <c r="DLQ167" s="338"/>
      <c r="DLR167" s="338"/>
      <c r="DLS167" s="338"/>
      <c r="DLT167" s="338"/>
      <c r="DLU167" s="338"/>
      <c r="DLV167" s="338"/>
      <c r="DLW167" s="338"/>
      <c r="DLX167" s="338"/>
      <c r="DLY167" s="338"/>
      <c r="DLZ167" s="338"/>
      <c r="DMA167" s="338"/>
      <c r="DMB167" s="338"/>
      <c r="DMC167" s="338"/>
      <c r="DMD167" s="338"/>
      <c r="DME167" s="338"/>
      <c r="DMF167" s="338"/>
      <c r="DMG167" s="338"/>
      <c r="DMH167" s="338"/>
      <c r="DMI167" s="338"/>
      <c r="DMJ167" s="338"/>
      <c r="DMK167" s="338"/>
      <c r="DML167" s="338"/>
      <c r="DMM167" s="338"/>
      <c r="DMN167" s="338"/>
      <c r="DMO167" s="338"/>
      <c r="DMP167" s="338"/>
      <c r="DMQ167" s="338"/>
      <c r="DMR167" s="338"/>
      <c r="DMS167" s="338"/>
      <c r="DMT167" s="338"/>
      <c r="DMU167" s="338"/>
      <c r="DMV167" s="338"/>
      <c r="DMW167" s="338"/>
      <c r="DMX167" s="338"/>
      <c r="DMY167" s="338"/>
      <c r="DMZ167" s="338"/>
      <c r="DNA167" s="338"/>
      <c r="DNB167" s="338"/>
      <c r="DNC167" s="338"/>
      <c r="DND167" s="338"/>
      <c r="DNE167" s="338"/>
      <c r="DNF167" s="338"/>
      <c r="DNG167" s="338"/>
      <c r="DNH167" s="338"/>
      <c r="DNI167" s="338"/>
      <c r="DNJ167" s="338"/>
      <c r="DNK167" s="338"/>
      <c r="DNL167" s="338"/>
      <c r="DNM167" s="338"/>
      <c r="DNN167" s="338"/>
      <c r="DNO167" s="338"/>
      <c r="DNP167" s="338"/>
      <c r="DNQ167" s="338"/>
      <c r="DNR167" s="338"/>
      <c r="DNS167" s="338"/>
      <c r="DNT167" s="338"/>
      <c r="DNU167" s="338"/>
      <c r="DNV167" s="338"/>
      <c r="DNW167" s="338"/>
      <c r="DNX167" s="338"/>
      <c r="DNY167" s="338"/>
      <c r="DNZ167" s="338"/>
      <c r="DOA167" s="338"/>
      <c r="DOB167" s="338"/>
      <c r="DOC167" s="338"/>
      <c r="DOD167" s="338"/>
      <c r="DOE167" s="338"/>
      <c r="DOF167" s="338"/>
      <c r="DOG167" s="338"/>
      <c r="DOH167" s="338"/>
      <c r="DOI167" s="338"/>
      <c r="DOJ167" s="338"/>
      <c r="DOK167" s="338"/>
      <c r="DOL167" s="338"/>
      <c r="DOM167" s="338"/>
      <c r="DON167" s="338"/>
      <c r="DOO167" s="338"/>
      <c r="DOP167" s="338"/>
      <c r="DOQ167" s="338"/>
      <c r="DOR167" s="338"/>
      <c r="DOS167" s="338"/>
      <c r="DOT167" s="338"/>
      <c r="DOU167" s="338"/>
      <c r="DOV167" s="338"/>
      <c r="DOW167" s="338"/>
      <c r="DOX167" s="338"/>
      <c r="DOY167" s="338"/>
      <c r="DOZ167" s="338"/>
      <c r="DPA167" s="338"/>
      <c r="DPB167" s="338"/>
      <c r="DPC167" s="338"/>
      <c r="DPD167" s="338"/>
      <c r="DPE167" s="338"/>
      <c r="DPF167" s="338"/>
      <c r="DPG167" s="338"/>
      <c r="DPH167" s="338"/>
      <c r="DPI167" s="338"/>
      <c r="DPJ167" s="338"/>
      <c r="DPK167" s="338"/>
      <c r="DPL167" s="338"/>
      <c r="DPM167" s="338"/>
      <c r="DPN167" s="338"/>
      <c r="DPO167" s="338"/>
      <c r="DPP167" s="338"/>
      <c r="DPQ167" s="338"/>
      <c r="DPR167" s="338"/>
      <c r="DPS167" s="338"/>
      <c r="DPT167" s="338"/>
      <c r="DPU167" s="338"/>
      <c r="DPV167" s="338"/>
      <c r="DPW167" s="338"/>
      <c r="DPX167" s="338"/>
      <c r="DPY167" s="338"/>
      <c r="DPZ167" s="338"/>
      <c r="DQA167" s="338"/>
      <c r="DQB167" s="338"/>
      <c r="DQC167" s="338"/>
      <c r="DQD167" s="338"/>
      <c r="DQE167" s="338"/>
      <c r="DQF167" s="338"/>
      <c r="DQG167" s="338"/>
      <c r="DQH167" s="338"/>
      <c r="DQI167" s="338"/>
      <c r="DQJ167" s="338"/>
      <c r="DQK167" s="338"/>
      <c r="DQL167" s="338"/>
      <c r="DQM167" s="338"/>
      <c r="DQN167" s="338"/>
      <c r="DQO167" s="338"/>
      <c r="DQP167" s="338"/>
      <c r="DQQ167" s="338"/>
      <c r="DQR167" s="338"/>
      <c r="DQS167" s="338"/>
      <c r="DQT167" s="338"/>
      <c r="DQU167" s="338"/>
      <c r="DQV167" s="338"/>
      <c r="DQW167" s="338"/>
      <c r="DQX167" s="338"/>
      <c r="DQY167" s="338"/>
      <c r="DQZ167" s="338"/>
      <c r="DRA167" s="338"/>
      <c r="DRB167" s="338"/>
      <c r="DRC167" s="338"/>
      <c r="DRD167" s="338"/>
      <c r="DRE167" s="338"/>
      <c r="DRF167" s="338"/>
      <c r="DRG167" s="338"/>
      <c r="DRH167" s="338"/>
      <c r="DRI167" s="338"/>
      <c r="DRJ167" s="338"/>
      <c r="DRK167" s="338"/>
      <c r="DRL167" s="338"/>
      <c r="DRM167" s="338"/>
      <c r="DRN167" s="338"/>
      <c r="DRO167" s="338"/>
      <c r="DRP167" s="338"/>
      <c r="DRQ167" s="338"/>
      <c r="DRR167" s="338"/>
      <c r="DRS167" s="338"/>
      <c r="DRT167" s="338"/>
      <c r="DRU167" s="338"/>
      <c r="DRV167" s="338"/>
      <c r="DRW167" s="338"/>
      <c r="DRX167" s="338"/>
      <c r="DRY167" s="338"/>
      <c r="DRZ167" s="338"/>
      <c r="DSA167" s="338"/>
      <c r="DSB167" s="338"/>
      <c r="DSC167" s="338"/>
      <c r="DSD167" s="338"/>
      <c r="DSE167" s="338"/>
      <c r="DSF167" s="338"/>
      <c r="DSG167" s="338"/>
      <c r="DSH167" s="338"/>
      <c r="DSI167" s="338"/>
      <c r="DSJ167" s="338"/>
      <c r="DSK167" s="338"/>
      <c r="DSL167" s="338"/>
      <c r="DSM167" s="338"/>
      <c r="DSN167" s="338"/>
      <c r="DSO167" s="338"/>
      <c r="DSP167" s="338"/>
      <c r="DSQ167" s="338"/>
      <c r="DSR167" s="338"/>
      <c r="DSS167" s="338"/>
      <c r="DST167" s="338"/>
      <c r="DSU167" s="338"/>
      <c r="DSV167" s="338"/>
      <c r="DSW167" s="338"/>
      <c r="DSX167" s="338"/>
      <c r="DSY167" s="338"/>
      <c r="DSZ167" s="338"/>
      <c r="DTA167" s="338"/>
      <c r="DTB167" s="338"/>
      <c r="DTC167" s="338"/>
      <c r="DTD167" s="338"/>
      <c r="DTE167" s="338"/>
      <c r="DTF167" s="338"/>
      <c r="DTG167" s="338"/>
      <c r="DTH167" s="338"/>
      <c r="DTI167" s="338"/>
      <c r="DTJ167" s="338"/>
      <c r="DTK167" s="338"/>
      <c r="DTL167" s="338"/>
      <c r="DTM167" s="338"/>
      <c r="DTN167" s="338"/>
      <c r="DTO167" s="338"/>
      <c r="DTP167" s="338"/>
      <c r="DTQ167" s="338"/>
      <c r="DTR167" s="338"/>
      <c r="DTS167" s="338"/>
      <c r="DTT167" s="338"/>
      <c r="DTU167" s="338"/>
      <c r="DTV167" s="338"/>
      <c r="DTW167" s="338"/>
      <c r="DTX167" s="338"/>
      <c r="DTY167" s="338"/>
      <c r="DTZ167" s="338"/>
      <c r="DUA167" s="338"/>
      <c r="DUB167" s="338"/>
      <c r="DUC167" s="338"/>
      <c r="DUD167" s="338"/>
      <c r="DUE167" s="338"/>
      <c r="DUF167" s="338"/>
      <c r="DUG167" s="338"/>
      <c r="DUH167" s="338"/>
      <c r="DUI167" s="338"/>
      <c r="DUJ167" s="338"/>
      <c r="DUK167" s="338"/>
      <c r="DUL167" s="338"/>
      <c r="DUM167" s="338"/>
      <c r="DUN167" s="338"/>
      <c r="DUO167" s="338"/>
      <c r="DUP167" s="338"/>
      <c r="DUQ167" s="338"/>
      <c r="DUR167" s="338"/>
      <c r="DUS167" s="338"/>
      <c r="DUT167" s="338"/>
      <c r="DUU167" s="338"/>
      <c r="DUV167" s="338"/>
      <c r="DUW167" s="338"/>
      <c r="DUX167" s="338"/>
      <c r="DUY167" s="338"/>
      <c r="DUZ167" s="338"/>
      <c r="DVA167" s="338"/>
      <c r="DVB167" s="338"/>
      <c r="DVC167" s="338"/>
      <c r="DVD167" s="338"/>
      <c r="DVE167" s="338"/>
      <c r="DVF167" s="338"/>
      <c r="DVG167" s="338"/>
      <c r="DVH167" s="338"/>
      <c r="DVI167" s="338"/>
      <c r="DVJ167" s="338"/>
      <c r="DVK167" s="338"/>
      <c r="DVL167" s="338"/>
      <c r="DVM167" s="338"/>
      <c r="DVN167" s="338"/>
      <c r="DVO167" s="338"/>
      <c r="DVP167" s="338"/>
      <c r="DVQ167" s="338"/>
      <c r="DVR167" s="338"/>
      <c r="DVS167" s="338"/>
      <c r="DVT167" s="338"/>
      <c r="DVU167" s="338"/>
      <c r="DVV167" s="338"/>
      <c r="DVW167" s="338"/>
      <c r="DVX167" s="338"/>
      <c r="DVY167" s="338"/>
      <c r="DVZ167" s="338"/>
      <c r="DWA167" s="338"/>
      <c r="DWB167" s="338"/>
      <c r="DWC167" s="338"/>
      <c r="DWD167" s="338"/>
      <c r="DWE167" s="338"/>
      <c r="DWF167" s="338"/>
      <c r="DWG167" s="338"/>
      <c r="DWH167" s="338"/>
      <c r="DWI167" s="338"/>
      <c r="DWJ167" s="338"/>
      <c r="DWK167" s="338"/>
      <c r="DWL167" s="338"/>
      <c r="DWM167" s="338"/>
      <c r="DWN167" s="338"/>
      <c r="DWO167" s="338"/>
      <c r="DWP167" s="338"/>
      <c r="DWQ167" s="338"/>
      <c r="DWR167" s="338"/>
      <c r="DWS167" s="338"/>
      <c r="DWT167" s="338"/>
      <c r="DWU167" s="338"/>
      <c r="DWV167" s="338"/>
      <c r="DWW167" s="338"/>
      <c r="DWX167" s="338"/>
      <c r="DWY167" s="338"/>
      <c r="DWZ167" s="338"/>
      <c r="DXA167" s="338"/>
      <c r="DXB167" s="338"/>
      <c r="DXC167" s="338"/>
      <c r="DXD167" s="338"/>
      <c r="DXE167" s="338"/>
      <c r="DXF167" s="338"/>
      <c r="DXG167" s="338"/>
      <c r="DXH167" s="338"/>
      <c r="DXI167" s="338"/>
      <c r="DXJ167" s="338"/>
      <c r="DXK167" s="338"/>
      <c r="DXL167" s="338"/>
      <c r="DXM167" s="338"/>
      <c r="DXN167" s="338"/>
      <c r="DXO167" s="338"/>
      <c r="DXP167" s="338"/>
      <c r="DXQ167" s="338"/>
      <c r="DXR167" s="338"/>
      <c r="DXS167" s="338"/>
      <c r="DXT167" s="338"/>
      <c r="DXU167" s="338"/>
      <c r="DXV167" s="338"/>
      <c r="DXW167" s="338"/>
      <c r="DXX167" s="338"/>
      <c r="DXY167" s="338"/>
      <c r="DXZ167" s="338"/>
      <c r="DYA167" s="338"/>
      <c r="DYB167" s="338"/>
      <c r="DYC167" s="338"/>
      <c r="DYD167" s="338"/>
      <c r="DYE167" s="338"/>
      <c r="DYF167" s="338"/>
      <c r="DYG167" s="338"/>
      <c r="DYH167" s="338"/>
      <c r="DYI167" s="338"/>
      <c r="DYJ167" s="338"/>
      <c r="DYK167" s="338"/>
      <c r="DYL167" s="338"/>
      <c r="DYM167" s="338"/>
      <c r="DYN167" s="338"/>
      <c r="DYO167" s="338"/>
      <c r="DYP167" s="338"/>
      <c r="DYQ167" s="338"/>
      <c r="DYR167" s="338"/>
      <c r="DYS167" s="338"/>
      <c r="DYT167" s="338"/>
      <c r="DYU167" s="338"/>
      <c r="DYV167" s="338"/>
      <c r="DYW167" s="338"/>
      <c r="DYX167" s="338"/>
      <c r="DYY167" s="338"/>
      <c r="DYZ167" s="338"/>
      <c r="DZA167" s="338"/>
      <c r="DZB167" s="338"/>
      <c r="DZC167" s="338"/>
      <c r="DZD167" s="338"/>
      <c r="DZE167" s="338"/>
      <c r="DZF167" s="338"/>
      <c r="DZG167" s="338"/>
      <c r="DZH167" s="338"/>
      <c r="DZI167" s="338"/>
      <c r="DZJ167" s="338"/>
      <c r="DZK167" s="338"/>
      <c r="DZL167" s="338"/>
      <c r="DZM167" s="338"/>
      <c r="DZN167" s="338"/>
      <c r="DZO167" s="338"/>
      <c r="DZP167" s="338"/>
      <c r="DZQ167" s="338"/>
      <c r="DZR167" s="338"/>
      <c r="DZS167" s="338"/>
      <c r="DZT167" s="338"/>
      <c r="DZU167" s="338"/>
      <c r="DZV167" s="338"/>
      <c r="DZW167" s="338"/>
      <c r="DZX167" s="338"/>
      <c r="DZY167" s="338"/>
      <c r="DZZ167" s="338"/>
      <c r="EAA167" s="338"/>
      <c r="EAB167" s="338"/>
      <c r="EAC167" s="338"/>
      <c r="EAD167" s="338"/>
      <c r="EAE167" s="338"/>
      <c r="EAF167" s="338"/>
      <c r="EAG167" s="338"/>
      <c r="EAH167" s="338"/>
      <c r="EAI167" s="338"/>
      <c r="EAJ167" s="338"/>
      <c r="EAK167" s="338"/>
      <c r="EAL167" s="338"/>
      <c r="EAM167" s="338"/>
      <c r="EAN167" s="338"/>
      <c r="EAO167" s="338"/>
      <c r="EAP167" s="338"/>
      <c r="EAQ167" s="338"/>
      <c r="EAR167" s="338"/>
      <c r="EAS167" s="338"/>
      <c r="EAT167" s="338"/>
      <c r="EAU167" s="338"/>
      <c r="EAV167" s="338"/>
      <c r="EAW167" s="338"/>
      <c r="EAX167" s="338"/>
      <c r="EAY167" s="338"/>
      <c r="EAZ167" s="338"/>
      <c r="EBA167" s="338"/>
      <c r="EBB167" s="338"/>
      <c r="EBC167" s="338"/>
      <c r="EBD167" s="338"/>
      <c r="EBE167" s="338"/>
      <c r="EBF167" s="338"/>
      <c r="EBG167" s="338"/>
      <c r="EBH167" s="338"/>
      <c r="EBI167" s="338"/>
      <c r="EBJ167" s="338"/>
      <c r="EBK167" s="338"/>
      <c r="EBL167" s="338"/>
      <c r="EBM167" s="338"/>
      <c r="EBN167" s="338"/>
      <c r="EBO167" s="338"/>
      <c r="EBP167" s="338"/>
      <c r="EBQ167" s="338"/>
      <c r="EBR167" s="338"/>
      <c r="EBS167" s="338"/>
      <c r="EBT167" s="338"/>
      <c r="EBU167" s="338"/>
      <c r="EBV167" s="338"/>
      <c r="EBW167" s="338"/>
      <c r="EBX167" s="338"/>
      <c r="EBY167" s="338"/>
      <c r="EBZ167" s="338"/>
      <c r="ECA167" s="338"/>
      <c r="ECB167" s="338"/>
      <c r="ECC167" s="338"/>
      <c r="ECD167" s="338"/>
      <c r="ECE167" s="338"/>
      <c r="ECF167" s="338"/>
      <c r="ECG167" s="338"/>
      <c r="ECH167" s="338"/>
      <c r="ECI167" s="338"/>
      <c r="ECJ167" s="338"/>
      <c r="ECK167" s="338"/>
      <c r="ECL167" s="338"/>
      <c r="ECM167" s="338"/>
      <c r="ECN167" s="338"/>
      <c r="ECO167" s="338"/>
      <c r="ECP167" s="338"/>
      <c r="ECQ167" s="338"/>
      <c r="ECR167" s="338"/>
      <c r="ECS167" s="338"/>
      <c r="ECT167" s="338"/>
      <c r="ECU167" s="338"/>
      <c r="ECV167" s="338"/>
      <c r="ECW167" s="338"/>
      <c r="ECX167" s="338"/>
      <c r="ECY167" s="338"/>
      <c r="ECZ167" s="338"/>
      <c r="EDA167" s="338"/>
      <c r="EDB167" s="338"/>
      <c r="EDC167" s="338"/>
      <c r="EDD167" s="338"/>
      <c r="EDE167" s="338"/>
      <c r="EDF167" s="338"/>
      <c r="EDG167" s="338"/>
      <c r="EDH167" s="338"/>
      <c r="EDI167" s="338"/>
      <c r="EDJ167" s="338"/>
      <c r="EDK167" s="338"/>
      <c r="EDL167" s="338"/>
      <c r="EDM167" s="338"/>
      <c r="EDN167" s="338"/>
      <c r="EDO167" s="338"/>
      <c r="EDP167" s="338"/>
      <c r="EDQ167" s="338"/>
      <c r="EDR167" s="338"/>
      <c r="EDS167" s="338"/>
      <c r="EDT167" s="338"/>
      <c r="EDU167" s="338"/>
      <c r="EDV167" s="338"/>
      <c r="EDW167" s="338"/>
      <c r="EDX167" s="338"/>
      <c r="EDY167" s="338"/>
      <c r="EDZ167" s="338"/>
      <c r="EEA167" s="338"/>
      <c r="EEB167" s="338"/>
      <c r="EEC167" s="338"/>
      <c r="EED167" s="338"/>
      <c r="EEE167" s="338"/>
      <c r="EEF167" s="338"/>
      <c r="EEG167" s="338"/>
      <c r="EEH167" s="338"/>
      <c r="EEI167" s="338"/>
      <c r="EEJ167" s="338"/>
      <c r="EEK167" s="338"/>
      <c r="EEL167" s="338"/>
      <c r="EEM167" s="338"/>
      <c r="EEN167" s="338"/>
      <c r="EEO167" s="338"/>
      <c r="EEP167" s="338"/>
      <c r="EEQ167" s="338"/>
      <c r="EER167" s="338"/>
      <c r="EES167" s="338"/>
      <c r="EET167" s="338"/>
      <c r="EEU167" s="338"/>
      <c r="EEV167" s="338"/>
      <c r="EEW167" s="338"/>
      <c r="EEX167" s="338"/>
      <c r="EEY167" s="338"/>
      <c r="EEZ167" s="338"/>
      <c r="EFA167" s="338"/>
      <c r="EFB167" s="338"/>
      <c r="EFC167" s="338"/>
      <c r="EFD167" s="338"/>
      <c r="EFE167" s="338"/>
      <c r="EFF167" s="338"/>
      <c r="EFG167" s="338"/>
      <c r="EFH167" s="338"/>
      <c r="EFI167" s="338"/>
      <c r="EFJ167" s="338"/>
      <c r="EFK167" s="338"/>
      <c r="EFL167" s="338"/>
      <c r="EFM167" s="338"/>
      <c r="EFN167" s="338"/>
      <c r="EFO167" s="338"/>
      <c r="EFP167" s="338"/>
      <c r="EFQ167" s="338"/>
      <c r="EFR167" s="338"/>
      <c r="EFS167" s="338"/>
      <c r="EFT167" s="338"/>
      <c r="EFU167" s="338"/>
      <c r="EFV167" s="338"/>
      <c r="EFW167" s="338"/>
      <c r="EFX167" s="338"/>
      <c r="EFY167" s="338"/>
      <c r="EFZ167" s="338"/>
      <c r="EGA167" s="338"/>
      <c r="EGB167" s="338"/>
      <c r="EGC167" s="338"/>
      <c r="EGD167" s="338"/>
      <c r="EGE167" s="338"/>
      <c r="EGF167" s="338"/>
      <c r="EGG167" s="338"/>
      <c r="EGH167" s="338"/>
      <c r="EGI167" s="338"/>
      <c r="EGJ167" s="338"/>
      <c r="EGK167" s="338"/>
      <c r="EGL167" s="338"/>
      <c r="EGM167" s="338"/>
      <c r="EGN167" s="338"/>
      <c r="EGO167" s="338"/>
      <c r="EGP167" s="338"/>
      <c r="EGQ167" s="338"/>
      <c r="EGR167" s="338"/>
      <c r="EGS167" s="338"/>
      <c r="EGT167" s="338"/>
      <c r="EGU167" s="338"/>
      <c r="EGV167" s="338"/>
      <c r="EGW167" s="338"/>
      <c r="EGX167" s="338"/>
      <c r="EGY167" s="338"/>
      <c r="EGZ167" s="338"/>
      <c r="EHA167" s="338"/>
      <c r="EHB167" s="338"/>
      <c r="EHC167" s="338"/>
      <c r="EHD167" s="338"/>
      <c r="EHE167" s="338"/>
      <c r="EHF167" s="338"/>
      <c r="EHG167" s="338"/>
      <c r="EHH167" s="338"/>
      <c r="EHI167" s="338"/>
      <c r="EHJ167" s="338"/>
      <c r="EHK167" s="338"/>
      <c r="EHL167" s="338"/>
      <c r="EHM167" s="338"/>
      <c r="EHN167" s="338"/>
      <c r="EHO167" s="338"/>
      <c r="EHP167" s="338"/>
      <c r="EHQ167" s="338"/>
      <c r="EHR167" s="338"/>
      <c r="EHS167" s="338"/>
      <c r="EHT167" s="338"/>
      <c r="EHU167" s="338"/>
      <c r="EHV167" s="338"/>
      <c r="EHW167" s="338"/>
      <c r="EHX167" s="338"/>
      <c r="EHY167" s="338"/>
      <c r="EHZ167" s="338"/>
      <c r="EIA167" s="338"/>
      <c r="EIB167" s="338"/>
      <c r="EIC167" s="338"/>
      <c r="EID167" s="338"/>
      <c r="EIE167" s="338"/>
      <c r="EIF167" s="338"/>
      <c r="EIG167" s="338"/>
      <c r="EIH167" s="338"/>
      <c r="EII167" s="338"/>
      <c r="EIJ167" s="338"/>
      <c r="EIK167" s="338"/>
      <c r="EIL167" s="338"/>
      <c r="EIM167" s="338"/>
      <c r="EIN167" s="338"/>
      <c r="EIO167" s="338"/>
      <c r="EIP167" s="338"/>
      <c r="EIQ167" s="338"/>
      <c r="EIR167" s="338"/>
      <c r="EIS167" s="338"/>
      <c r="EIT167" s="338"/>
      <c r="EIU167" s="338"/>
      <c r="EIV167" s="338"/>
      <c r="EIW167" s="338"/>
      <c r="EIX167" s="338"/>
      <c r="EIY167" s="338"/>
      <c r="EIZ167" s="338"/>
      <c r="EJA167" s="338"/>
      <c r="EJB167" s="338"/>
      <c r="EJC167" s="338"/>
      <c r="EJD167" s="338"/>
      <c r="EJE167" s="338"/>
      <c r="EJF167" s="338"/>
      <c r="EJG167" s="338"/>
      <c r="EJH167" s="338"/>
      <c r="EJI167" s="338"/>
      <c r="EJJ167" s="338"/>
      <c r="EJK167" s="338"/>
      <c r="EJL167" s="338"/>
      <c r="EJM167" s="338"/>
      <c r="EJN167" s="338"/>
      <c r="EJO167" s="338"/>
      <c r="EJP167" s="338"/>
      <c r="EJQ167" s="338"/>
      <c r="EJR167" s="338"/>
      <c r="EJS167" s="338"/>
      <c r="EJT167" s="338"/>
      <c r="EJU167" s="338"/>
      <c r="EJV167" s="338"/>
      <c r="EJW167" s="338"/>
      <c r="EJX167" s="338"/>
      <c r="EJY167" s="338"/>
      <c r="EJZ167" s="338"/>
      <c r="EKA167" s="338"/>
      <c r="EKB167" s="338"/>
      <c r="EKC167" s="338"/>
      <c r="EKD167" s="338"/>
      <c r="EKE167" s="338"/>
      <c r="EKF167" s="338"/>
      <c r="EKG167" s="338"/>
      <c r="EKH167" s="338"/>
      <c r="EKI167" s="338"/>
      <c r="EKJ167" s="338"/>
      <c r="EKK167" s="338"/>
      <c r="EKL167" s="338"/>
      <c r="EKM167" s="338"/>
      <c r="EKN167" s="338"/>
      <c r="EKO167" s="338"/>
      <c r="EKP167" s="338"/>
      <c r="EKQ167" s="338"/>
      <c r="EKR167" s="338"/>
      <c r="EKS167" s="338"/>
      <c r="EKT167" s="338"/>
      <c r="EKU167" s="338"/>
      <c r="EKV167" s="338"/>
      <c r="EKW167" s="338"/>
      <c r="EKX167" s="338"/>
      <c r="EKY167" s="338"/>
      <c r="EKZ167" s="338"/>
      <c r="ELA167" s="338"/>
      <c r="ELB167" s="338"/>
      <c r="ELC167" s="338"/>
      <c r="ELD167" s="338"/>
      <c r="ELE167" s="338"/>
      <c r="ELF167" s="338"/>
      <c r="ELG167" s="338"/>
      <c r="ELH167" s="338"/>
      <c r="ELI167" s="338"/>
      <c r="ELJ167" s="338"/>
      <c r="ELK167" s="338"/>
      <c r="ELL167" s="338"/>
      <c r="ELM167" s="338"/>
      <c r="ELN167" s="338"/>
      <c r="ELO167" s="338"/>
      <c r="ELP167" s="338"/>
      <c r="ELQ167" s="338"/>
      <c r="ELR167" s="338"/>
      <c r="ELS167" s="338"/>
      <c r="ELT167" s="338"/>
      <c r="ELU167" s="338"/>
      <c r="ELV167" s="338"/>
      <c r="ELW167" s="338"/>
      <c r="ELX167" s="338"/>
      <c r="ELY167" s="338"/>
      <c r="ELZ167" s="338"/>
      <c r="EMA167" s="338"/>
      <c r="EMB167" s="338"/>
      <c r="EMC167" s="338"/>
      <c r="EMD167" s="338"/>
      <c r="EME167" s="338"/>
      <c r="EMF167" s="338"/>
      <c r="EMG167" s="338"/>
      <c r="EMH167" s="338"/>
      <c r="EMI167" s="338"/>
      <c r="EMJ167" s="338"/>
      <c r="EMK167" s="338"/>
      <c r="EML167" s="338"/>
      <c r="EMM167" s="338"/>
      <c r="EMN167" s="338"/>
      <c r="EMO167" s="338"/>
      <c r="EMP167" s="338"/>
      <c r="EMQ167" s="338"/>
      <c r="EMR167" s="338"/>
      <c r="EMS167" s="338"/>
      <c r="EMT167" s="338"/>
      <c r="EMU167" s="338"/>
      <c r="EMV167" s="338"/>
      <c r="EMW167" s="338"/>
      <c r="EMX167" s="338"/>
      <c r="EMY167" s="338"/>
      <c r="EMZ167" s="338"/>
      <c r="ENA167" s="338"/>
      <c r="ENB167" s="338"/>
      <c r="ENC167" s="338"/>
      <c r="END167" s="338"/>
      <c r="ENE167" s="338"/>
      <c r="ENF167" s="338"/>
      <c r="ENG167" s="338"/>
      <c r="ENH167" s="338"/>
      <c r="ENI167" s="338"/>
      <c r="ENJ167" s="338"/>
      <c r="ENK167" s="338"/>
      <c r="ENL167" s="338"/>
      <c r="ENM167" s="338"/>
      <c r="ENN167" s="338"/>
      <c r="ENO167" s="338"/>
      <c r="ENP167" s="338"/>
      <c r="ENQ167" s="338"/>
      <c r="ENR167" s="338"/>
      <c r="ENS167" s="338"/>
      <c r="ENT167" s="338"/>
      <c r="ENU167" s="338"/>
      <c r="ENV167" s="338"/>
      <c r="ENW167" s="338"/>
      <c r="ENX167" s="338"/>
      <c r="ENY167" s="338"/>
      <c r="ENZ167" s="338"/>
      <c r="EOA167" s="338"/>
      <c r="EOB167" s="338"/>
      <c r="EOC167" s="338"/>
      <c r="EOD167" s="338"/>
      <c r="EOE167" s="338"/>
      <c r="EOF167" s="338"/>
      <c r="EOG167" s="338"/>
      <c r="EOH167" s="338"/>
      <c r="EOI167" s="338"/>
      <c r="EOJ167" s="338"/>
      <c r="EOK167" s="338"/>
      <c r="EOL167" s="338"/>
      <c r="EOM167" s="338"/>
      <c r="EON167" s="338"/>
      <c r="EOO167" s="338"/>
      <c r="EOP167" s="338"/>
      <c r="EOQ167" s="338"/>
      <c r="EOR167" s="338"/>
      <c r="EOS167" s="338"/>
      <c r="EOT167" s="338"/>
      <c r="EOU167" s="338"/>
      <c r="EOV167" s="338"/>
      <c r="EOW167" s="338"/>
      <c r="EOX167" s="338"/>
      <c r="EOY167" s="338"/>
      <c r="EOZ167" s="338"/>
      <c r="EPA167" s="338"/>
      <c r="EPB167" s="338"/>
      <c r="EPC167" s="338"/>
      <c r="EPD167" s="338"/>
      <c r="EPE167" s="338"/>
      <c r="EPF167" s="338"/>
      <c r="EPG167" s="338"/>
      <c r="EPH167" s="338"/>
      <c r="EPI167" s="338"/>
      <c r="EPJ167" s="338"/>
      <c r="EPK167" s="338"/>
      <c r="EPL167" s="338"/>
      <c r="EPM167" s="338"/>
      <c r="EPN167" s="338"/>
      <c r="EPO167" s="338"/>
      <c r="EPP167" s="338"/>
      <c r="EPQ167" s="338"/>
      <c r="EPR167" s="338"/>
      <c r="EPS167" s="338"/>
      <c r="EPT167" s="338"/>
      <c r="EPU167" s="338"/>
      <c r="EPV167" s="338"/>
      <c r="EPW167" s="338"/>
      <c r="EPX167" s="338"/>
      <c r="EPY167" s="338"/>
      <c r="EPZ167" s="338"/>
      <c r="EQA167" s="338"/>
      <c r="EQB167" s="338"/>
      <c r="EQC167" s="338"/>
      <c r="EQD167" s="338"/>
      <c r="EQE167" s="338"/>
      <c r="EQF167" s="338"/>
      <c r="EQG167" s="338"/>
      <c r="EQH167" s="338"/>
      <c r="EQI167" s="338"/>
      <c r="EQJ167" s="338"/>
      <c r="EQK167" s="338"/>
      <c r="EQL167" s="338"/>
      <c r="EQM167" s="338"/>
      <c r="EQN167" s="338"/>
      <c r="EQO167" s="338"/>
      <c r="EQP167" s="338"/>
      <c r="EQQ167" s="338"/>
      <c r="EQR167" s="338"/>
      <c r="EQS167" s="338"/>
      <c r="EQT167" s="338"/>
      <c r="EQU167" s="338"/>
      <c r="EQV167" s="338"/>
      <c r="EQW167" s="338"/>
      <c r="EQX167" s="338"/>
      <c r="EQY167" s="338"/>
      <c r="EQZ167" s="338"/>
      <c r="ERA167" s="338"/>
      <c r="ERB167" s="338"/>
      <c r="ERC167" s="338"/>
      <c r="ERD167" s="338"/>
      <c r="ERE167" s="338"/>
      <c r="ERF167" s="338"/>
      <c r="ERG167" s="338"/>
      <c r="ERH167" s="338"/>
      <c r="ERI167" s="338"/>
      <c r="ERJ167" s="338"/>
      <c r="ERK167" s="338"/>
      <c r="ERL167" s="338"/>
      <c r="ERM167" s="338"/>
      <c r="ERN167" s="338"/>
      <c r="ERO167" s="338"/>
      <c r="ERP167" s="338"/>
      <c r="ERQ167" s="338"/>
      <c r="ERR167" s="338"/>
      <c r="ERS167" s="338"/>
      <c r="ERT167" s="338"/>
      <c r="ERU167" s="338"/>
      <c r="ERV167" s="338"/>
      <c r="ERW167" s="338"/>
      <c r="ERX167" s="338"/>
      <c r="ERY167" s="338"/>
      <c r="ERZ167" s="338"/>
      <c r="ESA167" s="338"/>
      <c r="ESB167" s="338"/>
      <c r="ESC167" s="338"/>
      <c r="ESD167" s="338"/>
      <c r="ESE167" s="338"/>
      <c r="ESF167" s="338"/>
      <c r="ESG167" s="338"/>
      <c r="ESH167" s="338"/>
      <c r="ESI167" s="338"/>
      <c r="ESJ167" s="338"/>
      <c r="ESK167" s="338"/>
      <c r="ESL167" s="338"/>
      <c r="ESM167" s="338"/>
      <c r="ESN167" s="338"/>
      <c r="ESO167" s="338"/>
      <c r="ESP167" s="338"/>
      <c r="ESQ167" s="338"/>
      <c r="ESR167" s="338"/>
      <c r="ESS167" s="338"/>
      <c r="EST167" s="338"/>
      <c r="ESU167" s="338"/>
      <c r="ESV167" s="338"/>
      <c r="ESW167" s="338"/>
      <c r="ESX167" s="338"/>
      <c r="ESY167" s="338"/>
      <c r="ESZ167" s="338"/>
      <c r="ETA167" s="338"/>
      <c r="ETB167" s="338"/>
      <c r="ETC167" s="338"/>
      <c r="ETD167" s="338"/>
      <c r="ETE167" s="338"/>
      <c r="ETF167" s="338"/>
      <c r="ETG167" s="338"/>
      <c r="ETH167" s="338"/>
      <c r="ETI167" s="338"/>
      <c r="ETJ167" s="338"/>
      <c r="ETK167" s="338"/>
      <c r="ETL167" s="338"/>
      <c r="ETM167" s="338"/>
      <c r="ETN167" s="338"/>
      <c r="ETO167" s="338"/>
      <c r="ETP167" s="338"/>
      <c r="ETQ167" s="338"/>
      <c r="ETR167" s="338"/>
      <c r="ETS167" s="338"/>
      <c r="ETT167" s="338"/>
      <c r="ETU167" s="338"/>
      <c r="ETV167" s="338"/>
      <c r="ETW167" s="338"/>
      <c r="ETX167" s="338"/>
      <c r="ETY167" s="338"/>
      <c r="ETZ167" s="338"/>
      <c r="EUA167" s="338"/>
      <c r="EUB167" s="338"/>
      <c r="EUC167" s="338"/>
      <c r="EUD167" s="338"/>
      <c r="EUE167" s="338"/>
      <c r="EUF167" s="338"/>
      <c r="EUG167" s="338"/>
      <c r="EUH167" s="338"/>
      <c r="EUI167" s="338"/>
      <c r="EUJ167" s="338"/>
      <c r="EUK167" s="338"/>
      <c r="EUL167" s="338"/>
      <c r="EUM167" s="338"/>
      <c r="EUN167" s="338"/>
      <c r="EUO167" s="338"/>
      <c r="EUP167" s="338"/>
      <c r="EUQ167" s="338"/>
      <c r="EUR167" s="338"/>
      <c r="EUS167" s="338"/>
      <c r="EUT167" s="338"/>
      <c r="EUU167" s="338"/>
      <c r="EUV167" s="338"/>
      <c r="EUW167" s="338"/>
      <c r="EUX167" s="338"/>
      <c r="EUY167" s="338"/>
      <c r="EUZ167" s="338"/>
      <c r="EVA167" s="338"/>
      <c r="EVB167" s="338"/>
      <c r="EVC167" s="338"/>
      <c r="EVD167" s="338"/>
      <c r="EVE167" s="338"/>
      <c r="EVF167" s="338"/>
      <c r="EVG167" s="338"/>
      <c r="EVH167" s="338"/>
      <c r="EVI167" s="338"/>
      <c r="EVJ167" s="338"/>
      <c r="EVK167" s="338"/>
      <c r="EVL167" s="338"/>
      <c r="EVM167" s="338"/>
      <c r="EVN167" s="338"/>
      <c r="EVO167" s="338"/>
      <c r="EVP167" s="338"/>
      <c r="EVQ167" s="338"/>
      <c r="EVR167" s="338"/>
      <c r="EVS167" s="338"/>
      <c r="EVT167" s="338"/>
      <c r="EVU167" s="338"/>
      <c r="EVV167" s="338"/>
      <c r="EVW167" s="338"/>
      <c r="EVX167" s="338"/>
      <c r="EVY167" s="338"/>
      <c r="EVZ167" s="338"/>
      <c r="EWA167" s="338"/>
      <c r="EWB167" s="338"/>
      <c r="EWC167" s="338"/>
      <c r="EWD167" s="338"/>
      <c r="EWE167" s="338"/>
      <c r="EWF167" s="338"/>
      <c r="EWG167" s="338"/>
      <c r="EWH167" s="338"/>
      <c r="EWI167" s="338"/>
      <c r="EWJ167" s="338"/>
      <c r="EWK167" s="338"/>
      <c r="EWL167" s="338"/>
      <c r="EWM167" s="338"/>
      <c r="EWN167" s="338"/>
      <c r="EWO167" s="338"/>
      <c r="EWP167" s="338"/>
      <c r="EWQ167" s="338"/>
      <c r="EWR167" s="338"/>
      <c r="EWS167" s="338"/>
      <c r="EWT167" s="338"/>
      <c r="EWU167" s="338"/>
      <c r="EWV167" s="338"/>
      <c r="EWW167" s="338"/>
      <c r="EWX167" s="338"/>
      <c r="EWY167" s="338"/>
      <c r="EWZ167" s="338"/>
      <c r="EXA167" s="338"/>
      <c r="EXB167" s="338"/>
      <c r="EXC167" s="338"/>
      <c r="EXD167" s="338"/>
      <c r="EXE167" s="338"/>
      <c r="EXF167" s="338"/>
      <c r="EXG167" s="338"/>
      <c r="EXH167" s="338"/>
      <c r="EXI167" s="338"/>
      <c r="EXJ167" s="338"/>
      <c r="EXK167" s="338"/>
      <c r="EXL167" s="338"/>
      <c r="EXM167" s="338"/>
      <c r="EXN167" s="338"/>
      <c r="EXO167" s="338"/>
      <c r="EXP167" s="338"/>
      <c r="EXQ167" s="338"/>
      <c r="EXR167" s="338"/>
      <c r="EXS167" s="338"/>
      <c r="EXT167" s="338"/>
      <c r="EXU167" s="338"/>
      <c r="EXV167" s="338"/>
      <c r="EXW167" s="338"/>
      <c r="EXX167" s="338"/>
      <c r="EXY167" s="338"/>
      <c r="EXZ167" s="338"/>
      <c r="EYA167" s="338"/>
      <c r="EYB167" s="338"/>
      <c r="EYC167" s="338"/>
      <c r="EYD167" s="338"/>
      <c r="EYE167" s="338"/>
      <c r="EYF167" s="338"/>
      <c r="EYG167" s="338"/>
      <c r="EYH167" s="338"/>
      <c r="EYI167" s="338"/>
      <c r="EYJ167" s="338"/>
      <c r="EYK167" s="338"/>
      <c r="EYL167" s="338"/>
      <c r="EYM167" s="338"/>
      <c r="EYN167" s="338"/>
      <c r="EYO167" s="338"/>
      <c r="EYP167" s="338"/>
      <c r="EYQ167" s="338"/>
      <c r="EYR167" s="338"/>
      <c r="EYS167" s="338"/>
      <c r="EYT167" s="338"/>
      <c r="EYU167" s="338"/>
      <c r="EYV167" s="338"/>
      <c r="EYW167" s="338"/>
      <c r="EYX167" s="338"/>
      <c r="EYY167" s="338"/>
      <c r="EYZ167" s="338"/>
      <c r="EZA167" s="338"/>
      <c r="EZB167" s="338"/>
      <c r="EZC167" s="338"/>
      <c r="EZD167" s="338"/>
      <c r="EZE167" s="338"/>
      <c r="EZF167" s="338"/>
      <c r="EZG167" s="338"/>
      <c r="EZH167" s="338"/>
      <c r="EZI167" s="338"/>
      <c r="EZJ167" s="338"/>
      <c r="EZK167" s="338"/>
      <c r="EZL167" s="338"/>
      <c r="EZM167" s="338"/>
      <c r="EZN167" s="338"/>
      <c r="EZO167" s="338"/>
      <c r="EZP167" s="338"/>
      <c r="EZQ167" s="338"/>
      <c r="EZR167" s="338"/>
      <c r="EZS167" s="338"/>
      <c r="EZT167" s="338"/>
      <c r="EZU167" s="338"/>
      <c r="EZV167" s="338"/>
      <c r="EZW167" s="338"/>
      <c r="EZX167" s="338"/>
      <c r="EZY167" s="338"/>
      <c r="EZZ167" s="338"/>
      <c r="FAA167" s="338"/>
      <c r="FAB167" s="338"/>
      <c r="FAC167" s="338"/>
      <c r="FAD167" s="338"/>
      <c r="FAE167" s="338"/>
      <c r="FAF167" s="338"/>
      <c r="FAG167" s="338"/>
      <c r="FAH167" s="338"/>
      <c r="FAI167" s="338"/>
      <c r="FAJ167" s="338"/>
      <c r="FAK167" s="338"/>
      <c r="FAL167" s="338"/>
      <c r="FAM167" s="338"/>
      <c r="FAN167" s="338"/>
      <c r="FAO167" s="338"/>
      <c r="FAP167" s="338"/>
      <c r="FAQ167" s="338"/>
      <c r="FAR167" s="338"/>
      <c r="FAS167" s="338"/>
      <c r="FAT167" s="338"/>
      <c r="FAU167" s="338"/>
      <c r="FAV167" s="338"/>
      <c r="FAW167" s="338"/>
      <c r="FAX167" s="338"/>
      <c r="FAY167" s="338"/>
      <c r="FAZ167" s="338"/>
      <c r="FBA167" s="338"/>
      <c r="FBB167" s="338"/>
      <c r="FBC167" s="338"/>
      <c r="FBD167" s="338"/>
      <c r="FBE167" s="338"/>
      <c r="FBF167" s="338"/>
      <c r="FBG167" s="338"/>
      <c r="FBH167" s="338"/>
      <c r="FBI167" s="338"/>
      <c r="FBJ167" s="338"/>
      <c r="FBK167" s="338"/>
      <c r="FBL167" s="338"/>
      <c r="FBM167" s="338"/>
      <c r="FBN167" s="338"/>
      <c r="FBO167" s="338"/>
      <c r="FBP167" s="338"/>
      <c r="FBQ167" s="338"/>
      <c r="FBR167" s="338"/>
      <c r="FBS167" s="338"/>
      <c r="FBT167" s="338"/>
      <c r="FBU167" s="338"/>
      <c r="FBV167" s="338"/>
      <c r="FBW167" s="338"/>
      <c r="FBX167" s="338"/>
      <c r="FBY167" s="338"/>
      <c r="FBZ167" s="338"/>
      <c r="FCA167" s="338"/>
      <c r="FCB167" s="338"/>
      <c r="FCC167" s="338"/>
      <c r="FCD167" s="338"/>
      <c r="FCE167" s="338"/>
      <c r="FCF167" s="338"/>
      <c r="FCG167" s="338"/>
      <c r="FCH167" s="338"/>
      <c r="FCI167" s="338"/>
      <c r="FCJ167" s="338"/>
      <c r="FCK167" s="338"/>
      <c r="FCL167" s="338"/>
      <c r="FCM167" s="338"/>
      <c r="FCN167" s="338"/>
      <c r="FCO167" s="338"/>
      <c r="FCP167" s="338"/>
      <c r="FCQ167" s="338"/>
      <c r="FCR167" s="338"/>
      <c r="FCS167" s="338"/>
      <c r="FCT167" s="338"/>
      <c r="FCU167" s="338"/>
      <c r="FCV167" s="338"/>
      <c r="FCW167" s="338"/>
      <c r="FCX167" s="338"/>
      <c r="FCY167" s="338"/>
      <c r="FCZ167" s="338"/>
      <c r="FDA167" s="338"/>
      <c r="FDB167" s="338"/>
      <c r="FDC167" s="338"/>
      <c r="FDD167" s="338"/>
      <c r="FDE167" s="338"/>
      <c r="FDF167" s="338"/>
      <c r="FDG167" s="338"/>
      <c r="FDH167" s="338"/>
      <c r="FDI167" s="338"/>
      <c r="FDJ167" s="338"/>
      <c r="FDK167" s="338"/>
      <c r="FDL167" s="338"/>
      <c r="FDM167" s="338"/>
      <c r="FDN167" s="338"/>
      <c r="FDO167" s="338"/>
      <c r="FDP167" s="338"/>
      <c r="FDQ167" s="338"/>
      <c r="FDR167" s="338"/>
      <c r="FDS167" s="338"/>
      <c r="FDT167" s="338"/>
      <c r="FDU167" s="338"/>
      <c r="FDV167" s="338"/>
      <c r="FDW167" s="338"/>
      <c r="FDX167" s="338"/>
      <c r="FDY167" s="338"/>
      <c r="FDZ167" s="338"/>
      <c r="FEA167" s="338"/>
      <c r="FEB167" s="338"/>
      <c r="FEC167" s="338"/>
      <c r="FED167" s="338"/>
      <c r="FEE167" s="338"/>
      <c r="FEF167" s="338"/>
      <c r="FEG167" s="338"/>
      <c r="FEH167" s="338"/>
      <c r="FEI167" s="338"/>
      <c r="FEJ167" s="338"/>
      <c r="FEK167" s="338"/>
      <c r="FEL167" s="338"/>
      <c r="FEM167" s="338"/>
      <c r="FEN167" s="338"/>
      <c r="FEO167" s="338"/>
      <c r="FEP167" s="338"/>
      <c r="FEQ167" s="338"/>
      <c r="FER167" s="338"/>
      <c r="FES167" s="338"/>
      <c r="FET167" s="338"/>
      <c r="FEU167" s="338"/>
      <c r="FEV167" s="338"/>
      <c r="FEW167" s="338"/>
      <c r="FEX167" s="338"/>
      <c r="FEY167" s="338"/>
      <c r="FEZ167" s="338"/>
      <c r="FFA167" s="338"/>
      <c r="FFB167" s="338"/>
      <c r="FFC167" s="338"/>
      <c r="FFD167" s="338"/>
      <c r="FFE167" s="338"/>
      <c r="FFF167" s="338"/>
      <c r="FFG167" s="338"/>
      <c r="FFH167" s="338"/>
      <c r="FFI167" s="338"/>
      <c r="FFJ167" s="338"/>
      <c r="FFK167" s="338"/>
      <c r="FFL167" s="338"/>
      <c r="FFM167" s="338"/>
      <c r="FFN167" s="338"/>
      <c r="FFO167" s="338"/>
      <c r="FFP167" s="338"/>
      <c r="FFQ167" s="338"/>
      <c r="FFR167" s="338"/>
      <c r="FFS167" s="338"/>
      <c r="FFT167" s="338"/>
      <c r="FFU167" s="338"/>
      <c r="FFV167" s="338"/>
      <c r="FFW167" s="338"/>
      <c r="FFX167" s="338"/>
      <c r="FFY167" s="338"/>
      <c r="FFZ167" s="338"/>
      <c r="FGA167" s="338"/>
      <c r="FGB167" s="338"/>
      <c r="FGC167" s="338"/>
      <c r="FGD167" s="338"/>
      <c r="FGE167" s="338"/>
      <c r="FGF167" s="338"/>
      <c r="FGG167" s="338"/>
      <c r="FGH167" s="338"/>
      <c r="FGI167" s="338"/>
      <c r="FGJ167" s="338"/>
      <c r="FGK167" s="338"/>
      <c r="FGL167" s="338"/>
      <c r="FGM167" s="338"/>
      <c r="FGN167" s="338"/>
      <c r="FGO167" s="338"/>
      <c r="FGP167" s="338"/>
      <c r="FGQ167" s="338"/>
      <c r="FGR167" s="338"/>
      <c r="FGS167" s="338"/>
      <c r="FGT167" s="338"/>
      <c r="FGU167" s="338"/>
      <c r="FGV167" s="338"/>
      <c r="FGW167" s="338"/>
      <c r="FGX167" s="338"/>
      <c r="FGY167" s="338"/>
      <c r="FGZ167" s="338"/>
      <c r="FHA167" s="338"/>
      <c r="FHB167" s="338"/>
      <c r="FHC167" s="338"/>
      <c r="FHD167" s="338"/>
      <c r="FHE167" s="338"/>
      <c r="FHF167" s="338"/>
      <c r="FHG167" s="338"/>
      <c r="FHH167" s="338"/>
      <c r="FHI167" s="338"/>
      <c r="FHJ167" s="338"/>
      <c r="FHK167" s="338"/>
      <c r="FHL167" s="338"/>
      <c r="FHM167" s="338"/>
      <c r="FHN167" s="338"/>
      <c r="FHO167" s="338"/>
      <c r="FHP167" s="338"/>
      <c r="FHQ167" s="338"/>
      <c r="FHR167" s="338"/>
      <c r="FHS167" s="338"/>
      <c r="FHT167" s="338"/>
      <c r="FHU167" s="338"/>
      <c r="FHV167" s="338"/>
      <c r="FHW167" s="338"/>
      <c r="FHX167" s="338"/>
      <c r="FHY167" s="338"/>
      <c r="FHZ167" s="338"/>
      <c r="FIA167" s="338"/>
      <c r="FIB167" s="338"/>
      <c r="FIC167" s="338"/>
      <c r="FID167" s="338"/>
      <c r="FIE167" s="338"/>
      <c r="FIF167" s="338"/>
      <c r="FIG167" s="338"/>
      <c r="FIH167" s="338"/>
      <c r="FII167" s="338"/>
      <c r="FIJ167" s="338"/>
      <c r="FIK167" s="338"/>
      <c r="FIL167" s="338"/>
      <c r="FIM167" s="338"/>
      <c r="FIN167" s="338"/>
      <c r="FIO167" s="338"/>
      <c r="FIP167" s="338"/>
      <c r="FIQ167" s="338"/>
      <c r="FIR167" s="338"/>
      <c r="FIS167" s="338"/>
      <c r="FIT167" s="338"/>
      <c r="FIU167" s="338"/>
      <c r="FIV167" s="338"/>
      <c r="FIW167" s="338"/>
      <c r="FIX167" s="338"/>
      <c r="FIY167" s="338"/>
      <c r="FIZ167" s="338"/>
      <c r="FJA167" s="338"/>
      <c r="FJB167" s="338"/>
      <c r="FJC167" s="338"/>
      <c r="FJD167" s="338"/>
      <c r="FJE167" s="338"/>
      <c r="FJF167" s="338"/>
      <c r="FJG167" s="338"/>
      <c r="FJH167" s="338"/>
      <c r="FJI167" s="338"/>
      <c r="FJJ167" s="338"/>
      <c r="FJK167" s="338"/>
      <c r="FJL167" s="338"/>
      <c r="FJM167" s="338"/>
      <c r="FJN167" s="338"/>
      <c r="FJO167" s="338"/>
      <c r="FJP167" s="338"/>
      <c r="FJQ167" s="338"/>
      <c r="FJR167" s="338"/>
      <c r="FJS167" s="338"/>
      <c r="FJT167" s="338"/>
      <c r="FJU167" s="338"/>
      <c r="FJV167" s="338"/>
      <c r="FJW167" s="338"/>
      <c r="FJX167" s="338"/>
      <c r="FJY167" s="338"/>
      <c r="FJZ167" s="338"/>
      <c r="FKA167" s="338"/>
      <c r="FKB167" s="338"/>
      <c r="FKC167" s="338"/>
      <c r="FKD167" s="338"/>
      <c r="FKE167" s="338"/>
      <c r="FKF167" s="338"/>
      <c r="FKG167" s="338"/>
      <c r="FKH167" s="338"/>
      <c r="FKI167" s="338"/>
      <c r="FKJ167" s="338"/>
      <c r="FKK167" s="338"/>
      <c r="FKL167" s="338"/>
      <c r="FKM167" s="338"/>
      <c r="FKN167" s="338"/>
      <c r="FKO167" s="338"/>
      <c r="FKP167" s="338"/>
      <c r="FKQ167" s="338"/>
      <c r="FKR167" s="338"/>
      <c r="FKS167" s="338"/>
      <c r="FKT167" s="338"/>
      <c r="FKU167" s="338"/>
      <c r="FKV167" s="338"/>
      <c r="FKW167" s="338"/>
      <c r="FKX167" s="338"/>
      <c r="FKY167" s="338"/>
      <c r="FKZ167" s="338"/>
      <c r="FLA167" s="338"/>
      <c r="FLB167" s="338"/>
      <c r="FLC167" s="338"/>
      <c r="FLD167" s="338"/>
      <c r="FLE167" s="338"/>
      <c r="FLF167" s="338"/>
      <c r="FLG167" s="338"/>
      <c r="FLH167" s="338"/>
      <c r="FLI167" s="338"/>
      <c r="FLJ167" s="338"/>
      <c r="FLK167" s="338"/>
      <c r="FLL167" s="338"/>
      <c r="FLM167" s="338"/>
      <c r="FLN167" s="338"/>
      <c r="FLO167" s="338"/>
      <c r="FLP167" s="338"/>
      <c r="FLQ167" s="338"/>
      <c r="FLR167" s="338"/>
      <c r="FLS167" s="338"/>
      <c r="FLT167" s="338"/>
      <c r="FLU167" s="338"/>
      <c r="FLV167" s="338"/>
      <c r="FLW167" s="338"/>
      <c r="FLX167" s="338"/>
      <c r="FLY167" s="338"/>
      <c r="FLZ167" s="338"/>
      <c r="FMA167" s="338"/>
      <c r="FMB167" s="338"/>
      <c r="FMC167" s="338"/>
      <c r="FMD167" s="338"/>
      <c r="FME167" s="338"/>
      <c r="FMF167" s="338"/>
      <c r="FMG167" s="338"/>
      <c r="FMH167" s="338"/>
      <c r="FMI167" s="338"/>
      <c r="FMJ167" s="338"/>
      <c r="FMK167" s="338"/>
      <c r="FML167" s="338"/>
      <c r="FMM167" s="338"/>
      <c r="FMN167" s="338"/>
      <c r="FMO167" s="338"/>
      <c r="FMP167" s="338"/>
      <c r="FMQ167" s="338"/>
      <c r="FMR167" s="338"/>
      <c r="FMS167" s="338"/>
      <c r="FMT167" s="338"/>
      <c r="FMU167" s="338"/>
      <c r="FMV167" s="338"/>
      <c r="FMW167" s="338"/>
      <c r="FMX167" s="338"/>
      <c r="FMY167" s="338"/>
      <c r="FMZ167" s="338"/>
      <c r="FNA167" s="338"/>
      <c r="FNB167" s="338"/>
      <c r="FNC167" s="338"/>
      <c r="FND167" s="338"/>
      <c r="FNE167" s="338"/>
      <c r="FNF167" s="338"/>
      <c r="FNG167" s="338"/>
      <c r="FNH167" s="338"/>
      <c r="FNI167" s="338"/>
      <c r="FNJ167" s="338"/>
      <c r="FNK167" s="338"/>
      <c r="FNL167" s="338"/>
      <c r="FNM167" s="338"/>
      <c r="FNN167" s="338"/>
      <c r="FNO167" s="338"/>
      <c r="FNP167" s="338"/>
      <c r="FNQ167" s="338"/>
      <c r="FNR167" s="338"/>
      <c r="FNS167" s="338"/>
      <c r="FNT167" s="338"/>
      <c r="FNU167" s="338"/>
      <c r="FNV167" s="338"/>
      <c r="FNW167" s="338"/>
      <c r="FNX167" s="338"/>
      <c r="FNY167" s="338"/>
      <c r="FNZ167" s="338"/>
      <c r="FOA167" s="338"/>
      <c r="FOB167" s="338"/>
      <c r="FOC167" s="338"/>
      <c r="FOD167" s="338"/>
      <c r="FOE167" s="338"/>
      <c r="FOF167" s="338"/>
      <c r="FOG167" s="338"/>
      <c r="FOH167" s="338"/>
      <c r="FOI167" s="338"/>
      <c r="FOJ167" s="338"/>
      <c r="FOK167" s="338"/>
      <c r="FOL167" s="338"/>
      <c r="FOM167" s="338"/>
      <c r="FON167" s="338"/>
      <c r="FOO167" s="338"/>
      <c r="FOP167" s="338"/>
      <c r="FOQ167" s="338"/>
      <c r="FOR167" s="338"/>
      <c r="FOS167" s="338"/>
      <c r="FOT167" s="338"/>
      <c r="FOU167" s="338"/>
      <c r="FOV167" s="338"/>
      <c r="FOW167" s="338"/>
      <c r="FOX167" s="338"/>
      <c r="FOY167" s="338"/>
      <c r="FOZ167" s="338"/>
      <c r="FPA167" s="338"/>
      <c r="FPB167" s="338"/>
      <c r="FPC167" s="338"/>
      <c r="FPD167" s="338"/>
      <c r="FPE167" s="338"/>
      <c r="FPF167" s="338"/>
      <c r="FPG167" s="338"/>
      <c r="FPH167" s="338"/>
      <c r="FPI167" s="338"/>
      <c r="FPJ167" s="338"/>
      <c r="FPK167" s="338"/>
      <c r="FPL167" s="338"/>
      <c r="FPM167" s="338"/>
      <c r="FPN167" s="338"/>
      <c r="FPO167" s="338"/>
      <c r="FPP167" s="338"/>
      <c r="FPQ167" s="338"/>
      <c r="FPR167" s="338"/>
      <c r="FPS167" s="338"/>
      <c r="FPT167" s="338"/>
      <c r="FPU167" s="338"/>
      <c r="FPV167" s="338"/>
      <c r="FPW167" s="338"/>
      <c r="FPX167" s="338"/>
      <c r="FPY167" s="338"/>
      <c r="FPZ167" s="338"/>
      <c r="FQA167" s="338"/>
      <c r="FQB167" s="338"/>
      <c r="FQC167" s="338"/>
      <c r="FQD167" s="338"/>
      <c r="FQE167" s="338"/>
      <c r="FQF167" s="338"/>
      <c r="FQG167" s="338"/>
      <c r="FQH167" s="338"/>
      <c r="FQI167" s="338"/>
      <c r="FQJ167" s="338"/>
      <c r="FQK167" s="338"/>
      <c r="FQL167" s="338"/>
      <c r="FQM167" s="338"/>
      <c r="FQN167" s="338"/>
      <c r="FQO167" s="338"/>
      <c r="FQP167" s="338"/>
      <c r="FQQ167" s="338"/>
      <c r="FQR167" s="338"/>
      <c r="FQS167" s="338"/>
      <c r="FQT167" s="338"/>
      <c r="FQU167" s="338"/>
      <c r="FQV167" s="338"/>
      <c r="FQW167" s="338"/>
      <c r="FQX167" s="338"/>
      <c r="FQY167" s="338"/>
      <c r="FQZ167" s="338"/>
      <c r="FRA167" s="338"/>
      <c r="FRB167" s="338"/>
      <c r="FRC167" s="338"/>
      <c r="FRD167" s="338"/>
      <c r="FRE167" s="338"/>
      <c r="FRF167" s="338"/>
      <c r="FRG167" s="338"/>
      <c r="FRH167" s="338"/>
      <c r="FRI167" s="338"/>
      <c r="FRJ167" s="338"/>
      <c r="FRK167" s="338"/>
      <c r="FRL167" s="338"/>
      <c r="FRM167" s="338"/>
      <c r="FRN167" s="338"/>
      <c r="FRO167" s="338"/>
      <c r="FRP167" s="338"/>
      <c r="FRQ167" s="338"/>
      <c r="FRR167" s="338"/>
      <c r="FRS167" s="338"/>
      <c r="FRT167" s="338"/>
      <c r="FRU167" s="338"/>
      <c r="FRV167" s="338"/>
      <c r="FRW167" s="338"/>
      <c r="FRX167" s="338"/>
      <c r="FRY167" s="338"/>
      <c r="FRZ167" s="338"/>
      <c r="FSA167" s="338"/>
      <c r="FSB167" s="338"/>
      <c r="FSC167" s="338"/>
      <c r="FSD167" s="338"/>
      <c r="FSE167" s="338"/>
      <c r="FSF167" s="338"/>
      <c r="FSG167" s="338"/>
      <c r="FSH167" s="338"/>
      <c r="FSI167" s="338"/>
      <c r="FSJ167" s="338"/>
      <c r="FSK167" s="338"/>
      <c r="FSL167" s="338"/>
      <c r="FSM167" s="338"/>
      <c r="FSN167" s="338"/>
      <c r="FSO167" s="338"/>
      <c r="FSP167" s="338"/>
      <c r="FSQ167" s="338"/>
      <c r="FSR167" s="338"/>
      <c r="FSS167" s="338"/>
      <c r="FST167" s="338"/>
      <c r="FSU167" s="338"/>
      <c r="FSV167" s="338"/>
      <c r="FSW167" s="338"/>
      <c r="FSX167" s="338"/>
      <c r="FSY167" s="338"/>
      <c r="FSZ167" s="338"/>
      <c r="FTA167" s="338"/>
      <c r="FTB167" s="338"/>
      <c r="FTC167" s="338"/>
      <c r="FTD167" s="338"/>
      <c r="FTE167" s="338"/>
      <c r="FTF167" s="338"/>
      <c r="FTG167" s="338"/>
      <c r="FTH167" s="338"/>
      <c r="FTI167" s="338"/>
      <c r="FTJ167" s="338"/>
      <c r="FTK167" s="338"/>
      <c r="FTL167" s="338"/>
      <c r="FTM167" s="338"/>
      <c r="FTN167" s="338"/>
      <c r="FTO167" s="338"/>
      <c r="FTP167" s="338"/>
      <c r="FTQ167" s="338"/>
      <c r="FTR167" s="338"/>
      <c r="FTS167" s="338"/>
      <c r="FTT167" s="338"/>
      <c r="FTU167" s="338"/>
      <c r="FTV167" s="338"/>
      <c r="FTW167" s="338"/>
      <c r="FTX167" s="338"/>
      <c r="FTY167" s="338"/>
      <c r="FTZ167" s="338"/>
      <c r="FUA167" s="338"/>
      <c r="FUB167" s="338"/>
      <c r="FUC167" s="338"/>
      <c r="FUD167" s="338"/>
      <c r="FUE167" s="338"/>
      <c r="FUF167" s="338"/>
      <c r="FUG167" s="338"/>
      <c r="FUH167" s="338"/>
      <c r="FUI167" s="338"/>
      <c r="FUJ167" s="338"/>
      <c r="FUK167" s="338"/>
      <c r="FUL167" s="338"/>
      <c r="FUM167" s="338"/>
      <c r="FUN167" s="338"/>
      <c r="FUO167" s="338"/>
      <c r="FUP167" s="338"/>
      <c r="FUQ167" s="338"/>
      <c r="FUR167" s="338"/>
      <c r="FUS167" s="338"/>
      <c r="FUT167" s="338"/>
      <c r="FUU167" s="338"/>
      <c r="FUV167" s="338"/>
      <c r="FUW167" s="338"/>
      <c r="FUX167" s="338"/>
      <c r="FUY167" s="338"/>
      <c r="FUZ167" s="338"/>
      <c r="FVA167" s="338"/>
      <c r="FVB167" s="338"/>
      <c r="FVC167" s="338"/>
      <c r="FVD167" s="338"/>
      <c r="FVE167" s="338"/>
      <c r="FVF167" s="338"/>
      <c r="FVG167" s="338"/>
      <c r="FVH167" s="338"/>
      <c r="FVI167" s="338"/>
      <c r="FVJ167" s="338"/>
      <c r="FVK167" s="338"/>
      <c r="FVL167" s="338"/>
      <c r="FVM167" s="338"/>
      <c r="FVN167" s="338"/>
      <c r="FVO167" s="338"/>
      <c r="FVP167" s="338"/>
      <c r="FVQ167" s="338"/>
      <c r="FVR167" s="338"/>
      <c r="FVS167" s="338"/>
      <c r="FVT167" s="338"/>
      <c r="FVU167" s="338"/>
      <c r="FVV167" s="338"/>
      <c r="FVW167" s="338"/>
      <c r="FVX167" s="338"/>
      <c r="FVY167" s="338"/>
      <c r="FVZ167" s="338"/>
      <c r="FWA167" s="338"/>
      <c r="FWB167" s="338"/>
      <c r="FWC167" s="338"/>
      <c r="FWD167" s="338"/>
      <c r="FWE167" s="338"/>
      <c r="FWF167" s="338"/>
      <c r="FWG167" s="338"/>
      <c r="FWH167" s="338"/>
      <c r="FWI167" s="338"/>
      <c r="FWJ167" s="338"/>
      <c r="FWK167" s="338"/>
      <c r="FWL167" s="338"/>
      <c r="FWM167" s="338"/>
      <c r="FWN167" s="338"/>
      <c r="FWO167" s="338"/>
      <c r="FWP167" s="338"/>
      <c r="FWQ167" s="338"/>
      <c r="FWR167" s="338"/>
      <c r="FWS167" s="338"/>
      <c r="FWT167" s="338"/>
      <c r="FWU167" s="338"/>
      <c r="FWV167" s="338"/>
      <c r="FWW167" s="338"/>
      <c r="FWX167" s="338"/>
      <c r="FWY167" s="338"/>
      <c r="FWZ167" s="338"/>
      <c r="FXA167" s="338"/>
      <c r="FXB167" s="338"/>
      <c r="FXC167" s="338"/>
      <c r="FXD167" s="338"/>
      <c r="FXE167" s="338"/>
      <c r="FXF167" s="338"/>
      <c r="FXG167" s="338"/>
      <c r="FXH167" s="338"/>
      <c r="FXI167" s="338"/>
      <c r="FXJ167" s="338"/>
      <c r="FXK167" s="338"/>
      <c r="FXL167" s="338"/>
      <c r="FXM167" s="338"/>
      <c r="FXN167" s="338"/>
      <c r="FXO167" s="338"/>
      <c r="FXP167" s="338"/>
      <c r="FXQ167" s="338"/>
      <c r="FXR167" s="338"/>
      <c r="FXS167" s="338"/>
      <c r="FXT167" s="338"/>
      <c r="FXU167" s="338"/>
      <c r="FXV167" s="338"/>
      <c r="FXW167" s="338"/>
      <c r="FXX167" s="338"/>
      <c r="FXY167" s="338"/>
      <c r="FXZ167" s="338"/>
      <c r="FYA167" s="338"/>
      <c r="FYB167" s="338"/>
      <c r="FYC167" s="338"/>
      <c r="FYD167" s="338"/>
      <c r="FYE167" s="338"/>
      <c r="FYF167" s="338"/>
      <c r="FYG167" s="338"/>
      <c r="FYH167" s="338"/>
      <c r="FYI167" s="338"/>
      <c r="FYJ167" s="338"/>
      <c r="FYK167" s="338"/>
      <c r="FYL167" s="338"/>
      <c r="FYM167" s="338"/>
      <c r="FYN167" s="338"/>
      <c r="FYO167" s="338"/>
      <c r="FYP167" s="338"/>
      <c r="FYQ167" s="338"/>
      <c r="FYR167" s="338"/>
      <c r="FYS167" s="338"/>
      <c r="FYT167" s="338"/>
      <c r="FYU167" s="338"/>
      <c r="FYV167" s="338"/>
      <c r="FYW167" s="338"/>
      <c r="FYX167" s="338"/>
      <c r="FYY167" s="338"/>
      <c r="FYZ167" s="338"/>
      <c r="FZA167" s="338"/>
      <c r="FZB167" s="338"/>
      <c r="FZC167" s="338"/>
      <c r="FZD167" s="338"/>
      <c r="FZE167" s="338"/>
      <c r="FZF167" s="338"/>
      <c r="FZG167" s="338"/>
      <c r="FZH167" s="338"/>
      <c r="FZI167" s="338"/>
      <c r="FZJ167" s="338"/>
      <c r="FZK167" s="338"/>
      <c r="FZL167" s="338"/>
      <c r="FZM167" s="338"/>
      <c r="FZN167" s="338"/>
      <c r="FZO167" s="338"/>
      <c r="FZP167" s="338"/>
      <c r="FZQ167" s="338"/>
      <c r="FZR167" s="338"/>
      <c r="FZS167" s="338"/>
      <c r="FZT167" s="338"/>
      <c r="FZU167" s="338"/>
      <c r="FZV167" s="338"/>
      <c r="FZW167" s="338"/>
      <c r="FZX167" s="338"/>
      <c r="FZY167" s="338"/>
      <c r="FZZ167" s="338"/>
      <c r="GAA167" s="338"/>
      <c r="GAB167" s="338"/>
      <c r="GAC167" s="338"/>
      <c r="GAD167" s="338"/>
      <c r="GAE167" s="338"/>
      <c r="GAF167" s="338"/>
      <c r="GAG167" s="338"/>
      <c r="GAH167" s="338"/>
      <c r="GAI167" s="338"/>
      <c r="GAJ167" s="338"/>
      <c r="GAK167" s="338"/>
      <c r="GAL167" s="338"/>
      <c r="GAM167" s="338"/>
      <c r="GAN167" s="338"/>
      <c r="GAO167" s="338"/>
      <c r="GAP167" s="338"/>
      <c r="GAQ167" s="338"/>
      <c r="GAR167" s="338"/>
      <c r="GAS167" s="338"/>
      <c r="GAT167" s="338"/>
      <c r="GAU167" s="338"/>
      <c r="GAV167" s="338"/>
      <c r="GAW167" s="338"/>
      <c r="GAX167" s="338"/>
      <c r="GAY167" s="338"/>
      <c r="GAZ167" s="338"/>
      <c r="GBA167" s="338"/>
      <c r="GBB167" s="338"/>
      <c r="GBC167" s="338"/>
      <c r="GBD167" s="338"/>
      <c r="GBE167" s="338"/>
      <c r="GBF167" s="338"/>
      <c r="GBG167" s="338"/>
      <c r="GBH167" s="338"/>
      <c r="GBI167" s="338"/>
      <c r="GBJ167" s="338"/>
      <c r="GBK167" s="338"/>
      <c r="GBL167" s="338"/>
      <c r="GBM167" s="338"/>
      <c r="GBN167" s="338"/>
      <c r="GBO167" s="338"/>
      <c r="GBP167" s="338"/>
      <c r="GBQ167" s="338"/>
      <c r="GBR167" s="338"/>
      <c r="GBS167" s="338"/>
      <c r="GBT167" s="338"/>
      <c r="GBU167" s="338"/>
      <c r="GBV167" s="338"/>
      <c r="GBW167" s="338"/>
      <c r="GBX167" s="338"/>
      <c r="GBY167" s="338"/>
      <c r="GBZ167" s="338"/>
      <c r="GCA167" s="338"/>
      <c r="GCB167" s="338"/>
      <c r="GCC167" s="338"/>
      <c r="GCD167" s="338"/>
      <c r="GCE167" s="338"/>
      <c r="GCF167" s="338"/>
      <c r="GCG167" s="338"/>
      <c r="GCH167" s="338"/>
      <c r="GCI167" s="338"/>
      <c r="GCJ167" s="338"/>
      <c r="GCK167" s="338"/>
      <c r="GCL167" s="338"/>
      <c r="GCM167" s="338"/>
      <c r="GCN167" s="338"/>
      <c r="GCO167" s="338"/>
      <c r="GCP167" s="338"/>
      <c r="GCQ167" s="338"/>
      <c r="GCR167" s="338"/>
      <c r="GCS167" s="338"/>
      <c r="GCT167" s="338"/>
      <c r="GCU167" s="338"/>
      <c r="GCV167" s="338"/>
      <c r="GCW167" s="338"/>
      <c r="GCX167" s="338"/>
      <c r="GCY167" s="338"/>
      <c r="GCZ167" s="338"/>
      <c r="GDA167" s="338"/>
      <c r="GDB167" s="338"/>
      <c r="GDC167" s="338"/>
      <c r="GDD167" s="338"/>
      <c r="GDE167" s="338"/>
      <c r="GDF167" s="338"/>
      <c r="GDG167" s="338"/>
      <c r="GDH167" s="338"/>
      <c r="GDI167" s="338"/>
      <c r="GDJ167" s="338"/>
      <c r="GDK167" s="338"/>
      <c r="GDL167" s="338"/>
      <c r="GDM167" s="338"/>
      <c r="GDN167" s="338"/>
      <c r="GDO167" s="338"/>
      <c r="GDP167" s="338"/>
      <c r="GDQ167" s="338"/>
      <c r="GDR167" s="338"/>
      <c r="GDS167" s="338"/>
      <c r="GDT167" s="338"/>
      <c r="GDU167" s="338"/>
      <c r="GDV167" s="338"/>
      <c r="GDW167" s="338"/>
      <c r="GDX167" s="338"/>
      <c r="GDY167" s="338"/>
      <c r="GDZ167" s="338"/>
      <c r="GEA167" s="338"/>
      <c r="GEB167" s="338"/>
      <c r="GEC167" s="338"/>
      <c r="GED167" s="338"/>
      <c r="GEE167" s="338"/>
      <c r="GEF167" s="338"/>
      <c r="GEG167" s="338"/>
      <c r="GEH167" s="338"/>
      <c r="GEI167" s="338"/>
      <c r="GEJ167" s="338"/>
      <c r="GEK167" s="338"/>
      <c r="GEL167" s="338"/>
      <c r="GEM167" s="338"/>
      <c r="GEN167" s="338"/>
      <c r="GEO167" s="338"/>
      <c r="GEP167" s="338"/>
      <c r="GEQ167" s="338"/>
      <c r="GER167" s="338"/>
      <c r="GES167" s="338"/>
      <c r="GET167" s="338"/>
      <c r="GEU167" s="338"/>
      <c r="GEV167" s="338"/>
      <c r="GEW167" s="338"/>
      <c r="GEX167" s="338"/>
      <c r="GEY167" s="338"/>
      <c r="GEZ167" s="338"/>
      <c r="GFA167" s="338"/>
      <c r="GFB167" s="338"/>
      <c r="GFC167" s="338"/>
      <c r="GFD167" s="338"/>
      <c r="GFE167" s="338"/>
      <c r="GFF167" s="338"/>
      <c r="GFG167" s="338"/>
      <c r="GFH167" s="338"/>
      <c r="GFI167" s="338"/>
      <c r="GFJ167" s="338"/>
      <c r="GFK167" s="338"/>
      <c r="GFL167" s="338"/>
      <c r="GFM167" s="338"/>
      <c r="GFN167" s="338"/>
      <c r="GFO167" s="338"/>
      <c r="GFP167" s="338"/>
      <c r="GFQ167" s="338"/>
      <c r="GFR167" s="338"/>
      <c r="GFS167" s="338"/>
      <c r="GFT167" s="338"/>
      <c r="GFU167" s="338"/>
      <c r="GFV167" s="338"/>
      <c r="GFW167" s="338"/>
      <c r="GFX167" s="338"/>
      <c r="GFY167" s="338"/>
      <c r="GFZ167" s="338"/>
      <c r="GGA167" s="338"/>
      <c r="GGB167" s="338"/>
      <c r="GGC167" s="338"/>
      <c r="GGD167" s="338"/>
      <c r="GGE167" s="338"/>
      <c r="GGF167" s="338"/>
      <c r="GGG167" s="338"/>
      <c r="GGH167" s="338"/>
      <c r="GGI167" s="338"/>
      <c r="GGJ167" s="338"/>
      <c r="GGK167" s="338"/>
      <c r="GGL167" s="338"/>
      <c r="GGM167" s="338"/>
      <c r="GGN167" s="338"/>
      <c r="GGO167" s="338"/>
      <c r="GGP167" s="338"/>
      <c r="GGQ167" s="338"/>
      <c r="GGR167" s="338"/>
      <c r="GGS167" s="338"/>
      <c r="GGT167" s="338"/>
      <c r="GGU167" s="338"/>
      <c r="GGV167" s="338"/>
      <c r="GGW167" s="338"/>
      <c r="GGX167" s="338"/>
      <c r="GGY167" s="338"/>
      <c r="GGZ167" s="338"/>
      <c r="GHA167" s="338"/>
      <c r="GHB167" s="338"/>
      <c r="GHC167" s="338"/>
      <c r="GHD167" s="338"/>
      <c r="GHE167" s="338"/>
      <c r="GHF167" s="338"/>
      <c r="GHG167" s="338"/>
      <c r="GHH167" s="338"/>
      <c r="GHI167" s="338"/>
      <c r="GHJ167" s="338"/>
      <c r="GHK167" s="338"/>
      <c r="GHL167" s="338"/>
      <c r="GHM167" s="338"/>
      <c r="GHN167" s="338"/>
      <c r="GHO167" s="338"/>
      <c r="GHP167" s="338"/>
      <c r="GHQ167" s="338"/>
      <c r="GHR167" s="338"/>
      <c r="GHS167" s="338"/>
      <c r="GHT167" s="338"/>
      <c r="GHU167" s="338"/>
      <c r="GHV167" s="338"/>
      <c r="GHW167" s="338"/>
      <c r="GHX167" s="338"/>
      <c r="GHY167" s="338"/>
      <c r="GHZ167" s="338"/>
      <c r="GIA167" s="338"/>
      <c r="GIB167" s="338"/>
      <c r="GIC167" s="338"/>
      <c r="GID167" s="338"/>
      <c r="GIE167" s="338"/>
      <c r="GIF167" s="338"/>
      <c r="GIG167" s="338"/>
      <c r="GIH167" s="338"/>
      <c r="GII167" s="338"/>
      <c r="GIJ167" s="338"/>
      <c r="GIK167" s="338"/>
      <c r="GIL167" s="338"/>
      <c r="GIM167" s="338"/>
      <c r="GIN167" s="338"/>
      <c r="GIO167" s="338"/>
      <c r="GIP167" s="338"/>
      <c r="GIQ167" s="338"/>
      <c r="GIR167" s="338"/>
      <c r="GIS167" s="338"/>
      <c r="GIT167" s="338"/>
      <c r="GIU167" s="338"/>
      <c r="GIV167" s="338"/>
      <c r="GIW167" s="338"/>
      <c r="GIX167" s="338"/>
      <c r="GIY167" s="338"/>
      <c r="GIZ167" s="338"/>
      <c r="GJA167" s="338"/>
      <c r="GJB167" s="338"/>
      <c r="GJC167" s="338"/>
      <c r="GJD167" s="338"/>
      <c r="GJE167" s="338"/>
      <c r="GJF167" s="338"/>
      <c r="GJG167" s="338"/>
      <c r="GJH167" s="338"/>
      <c r="GJI167" s="338"/>
      <c r="GJJ167" s="338"/>
      <c r="GJK167" s="338"/>
      <c r="GJL167" s="338"/>
      <c r="GJM167" s="338"/>
      <c r="GJN167" s="338"/>
      <c r="GJO167" s="338"/>
      <c r="GJP167" s="338"/>
      <c r="GJQ167" s="338"/>
      <c r="GJR167" s="338"/>
      <c r="GJS167" s="338"/>
      <c r="GJT167" s="338"/>
      <c r="GJU167" s="338"/>
      <c r="GJV167" s="338"/>
      <c r="GJW167" s="338"/>
      <c r="GJX167" s="338"/>
      <c r="GJY167" s="338"/>
      <c r="GJZ167" s="338"/>
      <c r="GKA167" s="338"/>
      <c r="GKB167" s="338"/>
      <c r="GKC167" s="338"/>
      <c r="GKD167" s="338"/>
      <c r="GKE167" s="338"/>
      <c r="GKF167" s="338"/>
      <c r="GKG167" s="338"/>
      <c r="GKH167" s="338"/>
      <c r="GKI167" s="338"/>
      <c r="GKJ167" s="338"/>
      <c r="GKK167" s="338"/>
      <c r="GKL167" s="338"/>
      <c r="GKM167" s="338"/>
      <c r="GKN167" s="338"/>
      <c r="GKO167" s="338"/>
      <c r="GKP167" s="338"/>
      <c r="GKQ167" s="338"/>
      <c r="GKR167" s="338"/>
      <c r="GKS167" s="338"/>
      <c r="GKT167" s="338"/>
      <c r="GKU167" s="338"/>
      <c r="GKV167" s="338"/>
      <c r="GKW167" s="338"/>
      <c r="GKX167" s="338"/>
      <c r="GKY167" s="338"/>
      <c r="GKZ167" s="338"/>
      <c r="GLA167" s="338"/>
      <c r="GLB167" s="338"/>
      <c r="GLC167" s="338"/>
      <c r="GLD167" s="338"/>
      <c r="GLE167" s="338"/>
      <c r="GLF167" s="338"/>
      <c r="GLG167" s="338"/>
      <c r="GLH167" s="338"/>
      <c r="GLI167" s="338"/>
      <c r="GLJ167" s="338"/>
      <c r="GLK167" s="338"/>
      <c r="GLL167" s="338"/>
      <c r="GLM167" s="338"/>
      <c r="GLN167" s="338"/>
      <c r="GLO167" s="338"/>
      <c r="GLP167" s="338"/>
      <c r="GLQ167" s="338"/>
      <c r="GLR167" s="338"/>
      <c r="GLS167" s="338"/>
      <c r="GLT167" s="338"/>
      <c r="GLU167" s="338"/>
      <c r="GLV167" s="338"/>
      <c r="GLW167" s="338"/>
      <c r="GLX167" s="338"/>
      <c r="GLY167" s="338"/>
      <c r="GLZ167" s="338"/>
      <c r="GMA167" s="338"/>
      <c r="GMB167" s="338"/>
      <c r="GMC167" s="338"/>
      <c r="GMD167" s="338"/>
      <c r="GME167" s="338"/>
      <c r="GMF167" s="338"/>
      <c r="GMG167" s="338"/>
      <c r="GMH167" s="338"/>
      <c r="GMI167" s="338"/>
      <c r="GMJ167" s="338"/>
      <c r="GMK167" s="338"/>
      <c r="GML167" s="338"/>
      <c r="GMM167" s="338"/>
      <c r="GMN167" s="338"/>
      <c r="GMO167" s="338"/>
      <c r="GMP167" s="338"/>
      <c r="GMQ167" s="338"/>
      <c r="GMR167" s="338"/>
      <c r="GMS167" s="338"/>
      <c r="GMT167" s="338"/>
      <c r="GMU167" s="338"/>
      <c r="GMV167" s="338"/>
      <c r="GMW167" s="338"/>
      <c r="GMX167" s="338"/>
      <c r="GMY167" s="338"/>
      <c r="GMZ167" s="338"/>
      <c r="GNA167" s="338"/>
      <c r="GNB167" s="338"/>
      <c r="GNC167" s="338"/>
      <c r="GND167" s="338"/>
      <c r="GNE167" s="338"/>
      <c r="GNF167" s="338"/>
      <c r="GNG167" s="338"/>
      <c r="GNH167" s="338"/>
      <c r="GNI167" s="338"/>
      <c r="GNJ167" s="338"/>
      <c r="GNK167" s="338"/>
      <c r="GNL167" s="338"/>
      <c r="GNM167" s="338"/>
      <c r="GNN167" s="338"/>
      <c r="GNO167" s="338"/>
      <c r="GNP167" s="338"/>
      <c r="GNQ167" s="338"/>
      <c r="GNR167" s="338"/>
      <c r="GNS167" s="338"/>
      <c r="GNT167" s="338"/>
      <c r="GNU167" s="338"/>
      <c r="GNV167" s="338"/>
      <c r="GNW167" s="338"/>
      <c r="GNX167" s="338"/>
      <c r="GNY167" s="338"/>
      <c r="GNZ167" s="338"/>
      <c r="GOA167" s="338"/>
      <c r="GOB167" s="338"/>
      <c r="GOC167" s="338"/>
      <c r="GOD167" s="338"/>
      <c r="GOE167" s="338"/>
      <c r="GOF167" s="338"/>
      <c r="GOG167" s="338"/>
      <c r="GOH167" s="338"/>
      <c r="GOI167" s="338"/>
      <c r="GOJ167" s="338"/>
      <c r="GOK167" s="338"/>
      <c r="GOL167" s="338"/>
      <c r="GOM167" s="338"/>
      <c r="GON167" s="338"/>
      <c r="GOO167" s="338"/>
      <c r="GOP167" s="338"/>
      <c r="GOQ167" s="338"/>
      <c r="GOR167" s="338"/>
      <c r="GOS167" s="338"/>
      <c r="GOT167" s="338"/>
      <c r="GOU167" s="338"/>
      <c r="GOV167" s="338"/>
      <c r="GOW167" s="338"/>
      <c r="GOX167" s="338"/>
      <c r="GOY167" s="338"/>
      <c r="GOZ167" s="338"/>
      <c r="GPA167" s="338"/>
      <c r="GPB167" s="338"/>
      <c r="GPC167" s="338"/>
      <c r="GPD167" s="338"/>
      <c r="GPE167" s="338"/>
      <c r="GPF167" s="338"/>
      <c r="GPG167" s="338"/>
      <c r="GPH167" s="338"/>
      <c r="GPI167" s="338"/>
      <c r="GPJ167" s="338"/>
      <c r="GPK167" s="338"/>
      <c r="GPL167" s="338"/>
      <c r="GPM167" s="338"/>
      <c r="GPN167" s="338"/>
      <c r="GPO167" s="338"/>
      <c r="GPP167" s="338"/>
      <c r="GPQ167" s="338"/>
      <c r="GPR167" s="338"/>
      <c r="GPS167" s="338"/>
      <c r="GPT167" s="338"/>
      <c r="GPU167" s="338"/>
      <c r="GPV167" s="338"/>
      <c r="GPW167" s="338"/>
      <c r="GPX167" s="338"/>
      <c r="GPY167" s="338"/>
      <c r="GPZ167" s="338"/>
      <c r="GQA167" s="338"/>
      <c r="GQB167" s="338"/>
      <c r="GQC167" s="338"/>
      <c r="GQD167" s="338"/>
      <c r="GQE167" s="338"/>
      <c r="GQF167" s="338"/>
      <c r="GQG167" s="338"/>
      <c r="GQH167" s="338"/>
      <c r="GQI167" s="338"/>
      <c r="GQJ167" s="338"/>
      <c r="GQK167" s="338"/>
      <c r="GQL167" s="338"/>
      <c r="GQM167" s="338"/>
      <c r="GQN167" s="338"/>
      <c r="GQO167" s="338"/>
      <c r="GQP167" s="338"/>
      <c r="GQQ167" s="338"/>
      <c r="GQR167" s="338"/>
      <c r="GQS167" s="338"/>
      <c r="GQT167" s="338"/>
      <c r="GQU167" s="338"/>
      <c r="GQV167" s="338"/>
      <c r="GQW167" s="338"/>
      <c r="GQX167" s="338"/>
      <c r="GQY167" s="338"/>
      <c r="GQZ167" s="338"/>
      <c r="GRA167" s="338"/>
      <c r="GRB167" s="338"/>
      <c r="GRC167" s="338"/>
      <c r="GRD167" s="338"/>
      <c r="GRE167" s="338"/>
      <c r="GRF167" s="338"/>
      <c r="GRG167" s="338"/>
      <c r="GRH167" s="338"/>
      <c r="GRI167" s="338"/>
      <c r="GRJ167" s="338"/>
      <c r="GRK167" s="338"/>
      <c r="GRL167" s="338"/>
      <c r="GRM167" s="338"/>
      <c r="GRN167" s="338"/>
      <c r="GRO167" s="338"/>
      <c r="GRP167" s="338"/>
      <c r="GRQ167" s="338"/>
      <c r="GRR167" s="338"/>
      <c r="GRS167" s="338"/>
      <c r="GRT167" s="338"/>
      <c r="GRU167" s="338"/>
      <c r="GRV167" s="338"/>
      <c r="GRW167" s="338"/>
      <c r="GRX167" s="338"/>
      <c r="GRY167" s="338"/>
      <c r="GRZ167" s="338"/>
      <c r="GSA167" s="338"/>
      <c r="GSB167" s="338"/>
      <c r="GSC167" s="338"/>
      <c r="GSD167" s="338"/>
      <c r="GSE167" s="338"/>
      <c r="GSF167" s="338"/>
      <c r="GSG167" s="338"/>
      <c r="GSH167" s="338"/>
      <c r="GSI167" s="338"/>
      <c r="GSJ167" s="338"/>
      <c r="GSK167" s="338"/>
      <c r="GSL167" s="338"/>
      <c r="GSM167" s="338"/>
      <c r="GSN167" s="338"/>
      <c r="GSO167" s="338"/>
      <c r="GSP167" s="338"/>
      <c r="GSQ167" s="338"/>
      <c r="GSR167" s="338"/>
      <c r="GSS167" s="338"/>
      <c r="GST167" s="338"/>
      <c r="GSU167" s="338"/>
      <c r="GSV167" s="338"/>
      <c r="GSW167" s="338"/>
      <c r="GSX167" s="338"/>
      <c r="GSY167" s="338"/>
      <c r="GSZ167" s="338"/>
      <c r="GTA167" s="338"/>
      <c r="GTB167" s="338"/>
      <c r="GTC167" s="338"/>
      <c r="GTD167" s="338"/>
      <c r="GTE167" s="338"/>
      <c r="GTF167" s="338"/>
      <c r="GTG167" s="338"/>
      <c r="GTH167" s="338"/>
      <c r="GTI167" s="338"/>
      <c r="GTJ167" s="338"/>
      <c r="GTK167" s="338"/>
      <c r="GTL167" s="338"/>
      <c r="GTM167" s="338"/>
      <c r="GTN167" s="338"/>
      <c r="GTO167" s="338"/>
      <c r="GTP167" s="338"/>
      <c r="GTQ167" s="338"/>
      <c r="GTR167" s="338"/>
      <c r="GTS167" s="338"/>
      <c r="GTT167" s="338"/>
      <c r="GTU167" s="338"/>
      <c r="GTV167" s="338"/>
      <c r="GTW167" s="338"/>
      <c r="GTX167" s="338"/>
      <c r="GTY167" s="338"/>
      <c r="GTZ167" s="338"/>
      <c r="GUA167" s="338"/>
      <c r="GUB167" s="338"/>
      <c r="GUC167" s="338"/>
      <c r="GUD167" s="338"/>
      <c r="GUE167" s="338"/>
      <c r="GUF167" s="338"/>
      <c r="GUG167" s="338"/>
      <c r="GUH167" s="338"/>
      <c r="GUI167" s="338"/>
      <c r="GUJ167" s="338"/>
      <c r="GUK167" s="338"/>
      <c r="GUL167" s="338"/>
      <c r="GUM167" s="338"/>
      <c r="GUN167" s="338"/>
      <c r="GUO167" s="338"/>
      <c r="GUP167" s="338"/>
      <c r="GUQ167" s="338"/>
      <c r="GUR167" s="338"/>
      <c r="GUS167" s="338"/>
      <c r="GUT167" s="338"/>
      <c r="GUU167" s="338"/>
      <c r="GUV167" s="338"/>
      <c r="GUW167" s="338"/>
      <c r="GUX167" s="338"/>
      <c r="GUY167" s="338"/>
      <c r="GUZ167" s="338"/>
      <c r="GVA167" s="338"/>
      <c r="GVB167" s="338"/>
      <c r="GVC167" s="338"/>
      <c r="GVD167" s="338"/>
      <c r="GVE167" s="338"/>
      <c r="GVF167" s="338"/>
      <c r="GVG167" s="338"/>
      <c r="GVH167" s="338"/>
      <c r="GVI167" s="338"/>
      <c r="GVJ167" s="338"/>
      <c r="GVK167" s="338"/>
      <c r="GVL167" s="338"/>
      <c r="GVM167" s="338"/>
      <c r="GVN167" s="338"/>
      <c r="GVO167" s="338"/>
      <c r="GVP167" s="338"/>
      <c r="GVQ167" s="338"/>
      <c r="GVR167" s="338"/>
      <c r="GVS167" s="338"/>
      <c r="GVT167" s="338"/>
      <c r="GVU167" s="338"/>
      <c r="GVV167" s="338"/>
      <c r="GVW167" s="338"/>
      <c r="GVX167" s="338"/>
      <c r="GVY167" s="338"/>
      <c r="GVZ167" s="338"/>
      <c r="GWA167" s="338"/>
      <c r="GWB167" s="338"/>
      <c r="GWC167" s="338"/>
      <c r="GWD167" s="338"/>
      <c r="GWE167" s="338"/>
      <c r="GWF167" s="338"/>
      <c r="GWG167" s="338"/>
      <c r="GWH167" s="338"/>
      <c r="GWI167" s="338"/>
      <c r="GWJ167" s="338"/>
      <c r="GWK167" s="338"/>
      <c r="GWL167" s="338"/>
      <c r="GWM167" s="338"/>
      <c r="GWN167" s="338"/>
      <c r="GWO167" s="338"/>
      <c r="GWP167" s="338"/>
      <c r="GWQ167" s="338"/>
      <c r="GWR167" s="338"/>
      <c r="GWS167" s="338"/>
      <c r="GWT167" s="338"/>
      <c r="GWU167" s="338"/>
      <c r="GWV167" s="338"/>
      <c r="GWW167" s="338"/>
      <c r="GWX167" s="338"/>
      <c r="GWY167" s="338"/>
      <c r="GWZ167" s="338"/>
      <c r="GXA167" s="338"/>
      <c r="GXB167" s="338"/>
      <c r="GXC167" s="338"/>
      <c r="GXD167" s="338"/>
      <c r="GXE167" s="338"/>
      <c r="GXF167" s="338"/>
      <c r="GXG167" s="338"/>
      <c r="GXH167" s="338"/>
      <c r="GXI167" s="338"/>
      <c r="GXJ167" s="338"/>
      <c r="GXK167" s="338"/>
      <c r="GXL167" s="338"/>
      <c r="GXM167" s="338"/>
      <c r="GXN167" s="338"/>
      <c r="GXO167" s="338"/>
      <c r="GXP167" s="338"/>
      <c r="GXQ167" s="338"/>
      <c r="GXR167" s="338"/>
      <c r="GXS167" s="338"/>
      <c r="GXT167" s="338"/>
      <c r="GXU167" s="338"/>
      <c r="GXV167" s="338"/>
      <c r="GXW167" s="338"/>
      <c r="GXX167" s="338"/>
      <c r="GXY167" s="338"/>
      <c r="GXZ167" s="338"/>
      <c r="GYA167" s="338"/>
      <c r="GYB167" s="338"/>
      <c r="GYC167" s="338"/>
      <c r="GYD167" s="338"/>
      <c r="GYE167" s="338"/>
      <c r="GYF167" s="338"/>
      <c r="GYG167" s="338"/>
      <c r="GYH167" s="338"/>
      <c r="GYI167" s="338"/>
      <c r="GYJ167" s="338"/>
      <c r="GYK167" s="338"/>
      <c r="GYL167" s="338"/>
      <c r="GYM167" s="338"/>
      <c r="GYN167" s="338"/>
      <c r="GYO167" s="338"/>
      <c r="GYP167" s="338"/>
      <c r="GYQ167" s="338"/>
      <c r="GYR167" s="338"/>
      <c r="GYS167" s="338"/>
      <c r="GYT167" s="338"/>
      <c r="GYU167" s="338"/>
      <c r="GYV167" s="338"/>
      <c r="GYW167" s="338"/>
      <c r="GYX167" s="338"/>
      <c r="GYY167" s="338"/>
      <c r="GYZ167" s="338"/>
      <c r="GZA167" s="338"/>
      <c r="GZB167" s="338"/>
      <c r="GZC167" s="338"/>
      <c r="GZD167" s="338"/>
      <c r="GZE167" s="338"/>
      <c r="GZF167" s="338"/>
      <c r="GZG167" s="338"/>
      <c r="GZH167" s="338"/>
      <c r="GZI167" s="338"/>
      <c r="GZJ167" s="338"/>
      <c r="GZK167" s="338"/>
      <c r="GZL167" s="338"/>
      <c r="GZM167" s="338"/>
      <c r="GZN167" s="338"/>
      <c r="GZO167" s="338"/>
      <c r="GZP167" s="338"/>
      <c r="GZQ167" s="338"/>
      <c r="GZR167" s="338"/>
      <c r="GZS167" s="338"/>
      <c r="GZT167" s="338"/>
      <c r="GZU167" s="338"/>
      <c r="GZV167" s="338"/>
      <c r="GZW167" s="338"/>
      <c r="GZX167" s="338"/>
      <c r="GZY167" s="338"/>
      <c r="GZZ167" s="338"/>
      <c r="HAA167" s="338"/>
      <c r="HAB167" s="338"/>
      <c r="HAC167" s="338"/>
      <c r="HAD167" s="338"/>
      <c r="HAE167" s="338"/>
      <c r="HAF167" s="338"/>
      <c r="HAG167" s="338"/>
      <c r="HAH167" s="338"/>
      <c r="HAI167" s="338"/>
      <c r="HAJ167" s="338"/>
      <c r="HAK167" s="338"/>
      <c r="HAL167" s="338"/>
      <c r="HAM167" s="338"/>
      <c r="HAN167" s="338"/>
      <c r="HAO167" s="338"/>
      <c r="HAP167" s="338"/>
      <c r="HAQ167" s="338"/>
      <c r="HAR167" s="338"/>
      <c r="HAS167" s="338"/>
      <c r="HAT167" s="338"/>
      <c r="HAU167" s="338"/>
      <c r="HAV167" s="338"/>
      <c r="HAW167" s="338"/>
      <c r="HAX167" s="338"/>
      <c r="HAY167" s="338"/>
      <c r="HAZ167" s="338"/>
      <c r="HBA167" s="338"/>
      <c r="HBB167" s="338"/>
      <c r="HBC167" s="338"/>
      <c r="HBD167" s="338"/>
      <c r="HBE167" s="338"/>
      <c r="HBF167" s="338"/>
      <c r="HBG167" s="338"/>
      <c r="HBH167" s="338"/>
      <c r="HBI167" s="338"/>
      <c r="HBJ167" s="338"/>
      <c r="HBK167" s="338"/>
      <c r="HBL167" s="338"/>
      <c r="HBM167" s="338"/>
      <c r="HBN167" s="338"/>
      <c r="HBO167" s="338"/>
      <c r="HBP167" s="338"/>
      <c r="HBQ167" s="338"/>
      <c r="HBR167" s="338"/>
      <c r="HBS167" s="338"/>
      <c r="HBT167" s="338"/>
      <c r="HBU167" s="338"/>
      <c r="HBV167" s="338"/>
      <c r="HBW167" s="338"/>
      <c r="HBX167" s="338"/>
      <c r="HBY167" s="338"/>
      <c r="HBZ167" s="338"/>
      <c r="HCA167" s="338"/>
      <c r="HCB167" s="338"/>
      <c r="HCC167" s="338"/>
      <c r="HCD167" s="338"/>
      <c r="HCE167" s="338"/>
      <c r="HCF167" s="338"/>
      <c r="HCG167" s="338"/>
      <c r="HCH167" s="338"/>
      <c r="HCI167" s="338"/>
      <c r="HCJ167" s="338"/>
      <c r="HCK167" s="338"/>
      <c r="HCL167" s="338"/>
      <c r="HCM167" s="338"/>
      <c r="HCN167" s="338"/>
      <c r="HCO167" s="338"/>
      <c r="HCP167" s="338"/>
      <c r="HCQ167" s="338"/>
      <c r="HCR167" s="338"/>
      <c r="HCS167" s="338"/>
      <c r="HCT167" s="338"/>
      <c r="HCU167" s="338"/>
      <c r="HCV167" s="338"/>
      <c r="HCW167" s="338"/>
      <c r="HCX167" s="338"/>
      <c r="HCY167" s="338"/>
      <c r="HCZ167" s="338"/>
      <c r="HDA167" s="338"/>
      <c r="HDB167" s="338"/>
      <c r="HDC167" s="338"/>
      <c r="HDD167" s="338"/>
      <c r="HDE167" s="338"/>
      <c r="HDF167" s="338"/>
      <c r="HDG167" s="338"/>
      <c r="HDH167" s="338"/>
      <c r="HDI167" s="338"/>
      <c r="HDJ167" s="338"/>
      <c r="HDK167" s="338"/>
      <c r="HDL167" s="338"/>
      <c r="HDM167" s="338"/>
      <c r="HDN167" s="338"/>
      <c r="HDO167" s="338"/>
      <c r="HDP167" s="338"/>
      <c r="HDQ167" s="338"/>
      <c r="HDR167" s="338"/>
      <c r="HDS167" s="338"/>
      <c r="HDT167" s="338"/>
      <c r="HDU167" s="338"/>
      <c r="HDV167" s="338"/>
      <c r="HDW167" s="338"/>
      <c r="HDX167" s="338"/>
      <c r="HDY167" s="338"/>
      <c r="HDZ167" s="338"/>
      <c r="HEA167" s="338"/>
      <c r="HEB167" s="338"/>
      <c r="HEC167" s="338"/>
      <c r="HED167" s="338"/>
      <c r="HEE167" s="338"/>
      <c r="HEF167" s="338"/>
      <c r="HEG167" s="338"/>
      <c r="HEH167" s="338"/>
      <c r="HEI167" s="338"/>
      <c r="HEJ167" s="338"/>
      <c r="HEK167" s="338"/>
      <c r="HEL167" s="338"/>
      <c r="HEM167" s="338"/>
      <c r="HEN167" s="338"/>
      <c r="HEO167" s="338"/>
      <c r="HEP167" s="338"/>
      <c r="HEQ167" s="338"/>
      <c r="HER167" s="338"/>
      <c r="HES167" s="338"/>
      <c r="HET167" s="338"/>
      <c r="HEU167" s="338"/>
      <c r="HEV167" s="338"/>
      <c r="HEW167" s="338"/>
      <c r="HEX167" s="338"/>
      <c r="HEY167" s="338"/>
      <c r="HEZ167" s="338"/>
      <c r="HFA167" s="338"/>
      <c r="HFB167" s="338"/>
      <c r="HFC167" s="338"/>
      <c r="HFD167" s="338"/>
      <c r="HFE167" s="338"/>
      <c r="HFF167" s="338"/>
      <c r="HFG167" s="338"/>
      <c r="HFH167" s="338"/>
      <c r="HFI167" s="338"/>
      <c r="HFJ167" s="338"/>
      <c r="HFK167" s="338"/>
      <c r="HFL167" s="338"/>
      <c r="HFM167" s="338"/>
      <c r="HFN167" s="338"/>
      <c r="HFO167" s="338"/>
      <c r="HFP167" s="338"/>
      <c r="HFQ167" s="338"/>
      <c r="HFR167" s="338"/>
      <c r="HFS167" s="338"/>
      <c r="HFT167" s="338"/>
      <c r="HFU167" s="338"/>
      <c r="HFV167" s="338"/>
      <c r="HFW167" s="338"/>
      <c r="HFX167" s="338"/>
      <c r="HFY167" s="338"/>
      <c r="HFZ167" s="338"/>
      <c r="HGA167" s="338"/>
      <c r="HGB167" s="338"/>
      <c r="HGC167" s="338"/>
      <c r="HGD167" s="338"/>
      <c r="HGE167" s="338"/>
      <c r="HGF167" s="338"/>
      <c r="HGG167" s="338"/>
      <c r="HGH167" s="338"/>
      <c r="HGI167" s="338"/>
      <c r="HGJ167" s="338"/>
      <c r="HGK167" s="338"/>
      <c r="HGL167" s="338"/>
      <c r="HGM167" s="338"/>
      <c r="HGN167" s="338"/>
      <c r="HGO167" s="338"/>
      <c r="HGP167" s="338"/>
      <c r="HGQ167" s="338"/>
      <c r="HGR167" s="338"/>
      <c r="HGS167" s="338"/>
      <c r="HGT167" s="338"/>
      <c r="HGU167" s="338"/>
      <c r="HGV167" s="338"/>
      <c r="HGW167" s="338"/>
      <c r="HGX167" s="338"/>
      <c r="HGY167" s="338"/>
      <c r="HGZ167" s="338"/>
      <c r="HHA167" s="338"/>
      <c r="HHB167" s="338"/>
      <c r="HHC167" s="338"/>
      <c r="HHD167" s="338"/>
      <c r="HHE167" s="338"/>
      <c r="HHF167" s="338"/>
      <c r="HHG167" s="338"/>
      <c r="HHH167" s="338"/>
      <c r="HHI167" s="338"/>
      <c r="HHJ167" s="338"/>
      <c r="HHK167" s="338"/>
      <c r="HHL167" s="338"/>
      <c r="HHM167" s="338"/>
      <c r="HHN167" s="338"/>
      <c r="HHO167" s="338"/>
      <c r="HHP167" s="338"/>
      <c r="HHQ167" s="338"/>
      <c r="HHR167" s="338"/>
      <c r="HHS167" s="338"/>
      <c r="HHT167" s="338"/>
      <c r="HHU167" s="338"/>
      <c r="HHV167" s="338"/>
      <c r="HHW167" s="338"/>
      <c r="HHX167" s="338"/>
      <c r="HHY167" s="338"/>
      <c r="HHZ167" s="338"/>
      <c r="HIA167" s="338"/>
      <c r="HIB167" s="338"/>
      <c r="HIC167" s="338"/>
      <c r="HID167" s="338"/>
      <c r="HIE167" s="338"/>
      <c r="HIF167" s="338"/>
      <c r="HIG167" s="338"/>
      <c r="HIH167" s="338"/>
      <c r="HII167" s="338"/>
      <c r="HIJ167" s="338"/>
      <c r="HIK167" s="338"/>
      <c r="HIL167" s="338"/>
      <c r="HIM167" s="338"/>
      <c r="HIN167" s="338"/>
      <c r="HIO167" s="338"/>
      <c r="HIP167" s="338"/>
      <c r="HIQ167" s="338"/>
      <c r="HIR167" s="338"/>
      <c r="HIS167" s="338"/>
      <c r="HIT167" s="338"/>
      <c r="HIU167" s="338"/>
      <c r="HIV167" s="338"/>
      <c r="HIW167" s="338"/>
      <c r="HIX167" s="338"/>
      <c r="HIY167" s="338"/>
      <c r="HIZ167" s="338"/>
      <c r="HJA167" s="338"/>
      <c r="HJB167" s="338"/>
      <c r="HJC167" s="338"/>
      <c r="HJD167" s="338"/>
      <c r="HJE167" s="338"/>
      <c r="HJF167" s="338"/>
      <c r="HJG167" s="338"/>
      <c r="HJH167" s="338"/>
      <c r="HJI167" s="338"/>
      <c r="HJJ167" s="338"/>
      <c r="HJK167" s="338"/>
      <c r="HJL167" s="338"/>
      <c r="HJM167" s="338"/>
      <c r="HJN167" s="338"/>
      <c r="HJO167" s="338"/>
      <c r="HJP167" s="338"/>
      <c r="HJQ167" s="338"/>
      <c r="HJR167" s="338"/>
      <c r="HJS167" s="338"/>
      <c r="HJT167" s="338"/>
      <c r="HJU167" s="338"/>
      <c r="HJV167" s="338"/>
      <c r="HJW167" s="338"/>
      <c r="HJX167" s="338"/>
      <c r="HJY167" s="338"/>
      <c r="HJZ167" s="338"/>
      <c r="HKA167" s="338"/>
      <c r="HKB167" s="338"/>
      <c r="HKC167" s="338"/>
      <c r="HKD167" s="338"/>
      <c r="HKE167" s="338"/>
      <c r="HKF167" s="338"/>
      <c r="HKG167" s="338"/>
      <c r="HKH167" s="338"/>
      <c r="HKI167" s="338"/>
      <c r="HKJ167" s="338"/>
      <c r="HKK167" s="338"/>
      <c r="HKL167" s="338"/>
      <c r="HKM167" s="338"/>
      <c r="HKN167" s="338"/>
      <c r="HKO167" s="338"/>
      <c r="HKP167" s="338"/>
      <c r="HKQ167" s="338"/>
      <c r="HKR167" s="338"/>
      <c r="HKS167" s="338"/>
      <c r="HKT167" s="338"/>
      <c r="HKU167" s="338"/>
      <c r="HKV167" s="338"/>
      <c r="HKW167" s="338"/>
      <c r="HKX167" s="338"/>
      <c r="HKY167" s="338"/>
      <c r="HKZ167" s="338"/>
      <c r="HLA167" s="338"/>
      <c r="HLB167" s="338"/>
      <c r="HLC167" s="338"/>
      <c r="HLD167" s="338"/>
      <c r="HLE167" s="338"/>
      <c r="HLF167" s="338"/>
      <c r="HLG167" s="338"/>
      <c r="HLH167" s="338"/>
      <c r="HLI167" s="338"/>
      <c r="HLJ167" s="338"/>
      <c r="HLK167" s="338"/>
      <c r="HLL167" s="338"/>
      <c r="HLM167" s="338"/>
      <c r="HLN167" s="338"/>
      <c r="HLO167" s="338"/>
      <c r="HLP167" s="338"/>
      <c r="HLQ167" s="338"/>
      <c r="HLR167" s="338"/>
      <c r="HLS167" s="338"/>
      <c r="HLT167" s="338"/>
      <c r="HLU167" s="338"/>
      <c r="HLV167" s="338"/>
      <c r="HLW167" s="338"/>
      <c r="HLX167" s="338"/>
      <c r="HLY167" s="338"/>
      <c r="HLZ167" s="338"/>
      <c r="HMA167" s="338"/>
      <c r="HMB167" s="338"/>
      <c r="HMC167" s="338"/>
      <c r="HMD167" s="338"/>
      <c r="HME167" s="338"/>
      <c r="HMF167" s="338"/>
      <c r="HMG167" s="338"/>
      <c r="HMH167" s="338"/>
      <c r="HMI167" s="338"/>
      <c r="HMJ167" s="338"/>
      <c r="HMK167" s="338"/>
      <c r="HML167" s="338"/>
      <c r="HMM167" s="338"/>
      <c r="HMN167" s="338"/>
      <c r="HMO167" s="338"/>
      <c r="HMP167" s="338"/>
      <c r="HMQ167" s="338"/>
      <c r="HMR167" s="338"/>
      <c r="HMS167" s="338"/>
      <c r="HMT167" s="338"/>
      <c r="HMU167" s="338"/>
      <c r="HMV167" s="338"/>
      <c r="HMW167" s="338"/>
      <c r="HMX167" s="338"/>
      <c r="HMY167" s="338"/>
      <c r="HMZ167" s="338"/>
      <c r="HNA167" s="338"/>
      <c r="HNB167" s="338"/>
      <c r="HNC167" s="338"/>
      <c r="HND167" s="338"/>
      <c r="HNE167" s="338"/>
      <c r="HNF167" s="338"/>
      <c r="HNG167" s="338"/>
      <c r="HNH167" s="338"/>
      <c r="HNI167" s="338"/>
      <c r="HNJ167" s="338"/>
      <c r="HNK167" s="338"/>
      <c r="HNL167" s="338"/>
      <c r="HNM167" s="338"/>
      <c r="HNN167" s="338"/>
      <c r="HNO167" s="338"/>
      <c r="HNP167" s="338"/>
      <c r="HNQ167" s="338"/>
      <c r="HNR167" s="338"/>
      <c r="HNS167" s="338"/>
      <c r="HNT167" s="338"/>
      <c r="HNU167" s="338"/>
      <c r="HNV167" s="338"/>
      <c r="HNW167" s="338"/>
      <c r="HNX167" s="338"/>
      <c r="HNY167" s="338"/>
      <c r="HNZ167" s="338"/>
      <c r="HOA167" s="338"/>
      <c r="HOB167" s="338"/>
      <c r="HOC167" s="338"/>
      <c r="HOD167" s="338"/>
      <c r="HOE167" s="338"/>
      <c r="HOF167" s="338"/>
      <c r="HOG167" s="338"/>
      <c r="HOH167" s="338"/>
      <c r="HOI167" s="338"/>
      <c r="HOJ167" s="338"/>
      <c r="HOK167" s="338"/>
      <c r="HOL167" s="338"/>
      <c r="HOM167" s="338"/>
      <c r="HON167" s="338"/>
      <c r="HOO167" s="338"/>
      <c r="HOP167" s="338"/>
      <c r="HOQ167" s="338"/>
      <c r="HOR167" s="338"/>
      <c r="HOS167" s="338"/>
      <c r="HOT167" s="338"/>
      <c r="HOU167" s="338"/>
      <c r="HOV167" s="338"/>
      <c r="HOW167" s="338"/>
      <c r="HOX167" s="338"/>
      <c r="HOY167" s="338"/>
      <c r="HOZ167" s="338"/>
      <c r="HPA167" s="338"/>
      <c r="HPB167" s="338"/>
      <c r="HPC167" s="338"/>
      <c r="HPD167" s="338"/>
      <c r="HPE167" s="338"/>
      <c r="HPF167" s="338"/>
      <c r="HPG167" s="338"/>
      <c r="HPH167" s="338"/>
      <c r="HPI167" s="338"/>
      <c r="HPJ167" s="338"/>
      <c r="HPK167" s="338"/>
      <c r="HPL167" s="338"/>
      <c r="HPM167" s="338"/>
      <c r="HPN167" s="338"/>
      <c r="HPO167" s="338"/>
      <c r="HPP167" s="338"/>
      <c r="HPQ167" s="338"/>
      <c r="HPR167" s="338"/>
      <c r="HPS167" s="338"/>
      <c r="HPT167" s="338"/>
      <c r="HPU167" s="338"/>
      <c r="HPV167" s="338"/>
      <c r="HPW167" s="338"/>
      <c r="HPX167" s="338"/>
      <c r="HPY167" s="338"/>
      <c r="HPZ167" s="338"/>
      <c r="HQA167" s="338"/>
      <c r="HQB167" s="338"/>
      <c r="HQC167" s="338"/>
      <c r="HQD167" s="338"/>
      <c r="HQE167" s="338"/>
      <c r="HQF167" s="338"/>
      <c r="HQG167" s="338"/>
      <c r="HQH167" s="338"/>
      <c r="HQI167" s="338"/>
      <c r="HQJ167" s="338"/>
      <c r="HQK167" s="338"/>
      <c r="HQL167" s="338"/>
      <c r="HQM167" s="338"/>
      <c r="HQN167" s="338"/>
      <c r="HQO167" s="338"/>
      <c r="HQP167" s="338"/>
      <c r="HQQ167" s="338"/>
      <c r="HQR167" s="338"/>
      <c r="HQS167" s="338"/>
      <c r="HQT167" s="338"/>
      <c r="HQU167" s="338"/>
      <c r="HQV167" s="338"/>
      <c r="HQW167" s="338"/>
      <c r="HQX167" s="338"/>
      <c r="HQY167" s="338"/>
      <c r="HQZ167" s="338"/>
      <c r="HRA167" s="338"/>
      <c r="HRB167" s="338"/>
      <c r="HRC167" s="338"/>
      <c r="HRD167" s="338"/>
      <c r="HRE167" s="338"/>
      <c r="HRF167" s="338"/>
      <c r="HRG167" s="338"/>
      <c r="HRH167" s="338"/>
      <c r="HRI167" s="338"/>
      <c r="HRJ167" s="338"/>
      <c r="HRK167" s="338"/>
      <c r="HRL167" s="338"/>
      <c r="HRM167" s="338"/>
      <c r="HRN167" s="338"/>
      <c r="HRO167" s="338"/>
      <c r="HRP167" s="338"/>
      <c r="HRQ167" s="338"/>
      <c r="HRR167" s="338"/>
      <c r="HRS167" s="338"/>
      <c r="HRT167" s="338"/>
      <c r="HRU167" s="338"/>
      <c r="HRV167" s="338"/>
      <c r="HRW167" s="338"/>
      <c r="HRX167" s="338"/>
      <c r="HRY167" s="338"/>
      <c r="HRZ167" s="338"/>
      <c r="HSA167" s="338"/>
      <c r="HSB167" s="338"/>
      <c r="HSC167" s="338"/>
      <c r="HSD167" s="338"/>
      <c r="HSE167" s="338"/>
      <c r="HSF167" s="338"/>
      <c r="HSG167" s="338"/>
      <c r="HSH167" s="338"/>
      <c r="HSI167" s="338"/>
      <c r="HSJ167" s="338"/>
      <c r="HSK167" s="338"/>
      <c r="HSL167" s="338"/>
      <c r="HSM167" s="338"/>
      <c r="HSN167" s="338"/>
      <c r="HSO167" s="338"/>
      <c r="HSP167" s="338"/>
      <c r="HSQ167" s="338"/>
      <c r="HSR167" s="338"/>
      <c r="HSS167" s="338"/>
      <c r="HST167" s="338"/>
      <c r="HSU167" s="338"/>
      <c r="HSV167" s="338"/>
      <c r="HSW167" s="338"/>
      <c r="HSX167" s="338"/>
      <c r="HSY167" s="338"/>
      <c r="HSZ167" s="338"/>
      <c r="HTA167" s="338"/>
      <c r="HTB167" s="338"/>
      <c r="HTC167" s="338"/>
      <c r="HTD167" s="338"/>
      <c r="HTE167" s="338"/>
      <c r="HTF167" s="338"/>
      <c r="HTG167" s="338"/>
      <c r="HTH167" s="338"/>
      <c r="HTI167" s="338"/>
      <c r="HTJ167" s="338"/>
      <c r="HTK167" s="338"/>
      <c r="HTL167" s="338"/>
      <c r="HTM167" s="338"/>
      <c r="HTN167" s="338"/>
      <c r="HTO167" s="338"/>
      <c r="HTP167" s="338"/>
      <c r="HTQ167" s="338"/>
      <c r="HTR167" s="338"/>
      <c r="HTS167" s="338"/>
      <c r="HTT167" s="338"/>
      <c r="HTU167" s="338"/>
      <c r="HTV167" s="338"/>
      <c r="HTW167" s="338"/>
      <c r="HTX167" s="338"/>
      <c r="HTY167" s="338"/>
      <c r="HTZ167" s="338"/>
      <c r="HUA167" s="338"/>
      <c r="HUB167" s="338"/>
      <c r="HUC167" s="338"/>
      <c r="HUD167" s="338"/>
      <c r="HUE167" s="338"/>
      <c r="HUF167" s="338"/>
      <c r="HUG167" s="338"/>
      <c r="HUH167" s="338"/>
      <c r="HUI167" s="338"/>
      <c r="HUJ167" s="338"/>
      <c r="HUK167" s="338"/>
      <c r="HUL167" s="338"/>
      <c r="HUM167" s="338"/>
      <c r="HUN167" s="338"/>
      <c r="HUO167" s="338"/>
      <c r="HUP167" s="338"/>
      <c r="HUQ167" s="338"/>
      <c r="HUR167" s="338"/>
      <c r="HUS167" s="338"/>
      <c r="HUT167" s="338"/>
      <c r="HUU167" s="338"/>
      <c r="HUV167" s="338"/>
      <c r="HUW167" s="338"/>
      <c r="HUX167" s="338"/>
      <c r="HUY167" s="338"/>
      <c r="HUZ167" s="338"/>
      <c r="HVA167" s="338"/>
      <c r="HVB167" s="338"/>
      <c r="HVC167" s="338"/>
      <c r="HVD167" s="338"/>
      <c r="HVE167" s="338"/>
      <c r="HVF167" s="338"/>
      <c r="HVG167" s="338"/>
      <c r="HVH167" s="338"/>
      <c r="HVI167" s="338"/>
      <c r="HVJ167" s="338"/>
      <c r="HVK167" s="338"/>
      <c r="HVL167" s="338"/>
      <c r="HVM167" s="338"/>
      <c r="HVN167" s="338"/>
      <c r="HVO167" s="338"/>
      <c r="HVP167" s="338"/>
      <c r="HVQ167" s="338"/>
      <c r="HVR167" s="338"/>
      <c r="HVS167" s="338"/>
      <c r="HVT167" s="338"/>
      <c r="HVU167" s="338"/>
      <c r="HVV167" s="338"/>
      <c r="HVW167" s="338"/>
      <c r="HVX167" s="338"/>
      <c r="HVY167" s="338"/>
      <c r="HVZ167" s="338"/>
      <c r="HWA167" s="338"/>
      <c r="HWB167" s="338"/>
      <c r="HWC167" s="338"/>
      <c r="HWD167" s="338"/>
      <c r="HWE167" s="338"/>
      <c r="HWF167" s="338"/>
      <c r="HWG167" s="338"/>
      <c r="HWH167" s="338"/>
      <c r="HWI167" s="338"/>
      <c r="HWJ167" s="338"/>
      <c r="HWK167" s="338"/>
      <c r="HWL167" s="338"/>
      <c r="HWM167" s="338"/>
      <c r="HWN167" s="338"/>
      <c r="HWO167" s="338"/>
      <c r="HWP167" s="338"/>
      <c r="HWQ167" s="338"/>
      <c r="HWR167" s="338"/>
      <c r="HWS167" s="338"/>
      <c r="HWT167" s="338"/>
      <c r="HWU167" s="338"/>
      <c r="HWV167" s="338"/>
      <c r="HWW167" s="338"/>
      <c r="HWX167" s="338"/>
      <c r="HWY167" s="338"/>
      <c r="HWZ167" s="338"/>
      <c r="HXA167" s="338"/>
      <c r="HXB167" s="338"/>
      <c r="HXC167" s="338"/>
      <c r="HXD167" s="338"/>
      <c r="HXE167" s="338"/>
      <c r="HXF167" s="338"/>
      <c r="HXG167" s="338"/>
      <c r="HXH167" s="338"/>
      <c r="HXI167" s="338"/>
      <c r="HXJ167" s="338"/>
      <c r="HXK167" s="338"/>
      <c r="HXL167" s="338"/>
      <c r="HXM167" s="338"/>
      <c r="HXN167" s="338"/>
      <c r="HXO167" s="338"/>
      <c r="HXP167" s="338"/>
      <c r="HXQ167" s="338"/>
      <c r="HXR167" s="338"/>
      <c r="HXS167" s="338"/>
      <c r="HXT167" s="338"/>
      <c r="HXU167" s="338"/>
      <c r="HXV167" s="338"/>
      <c r="HXW167" s="338"/>
      <c r="HXX167" s="338"/>
      <c r="HXY167" s="338"/>
      <c r="HXZ167" s="338"/>
      <c r="HYA167" s="338"/>
      <c r="HYB167" s="338"/>
      <c r="HYC167" s="338"/>
      <c r="HYD167" s="338"/>
      <c r="HYE167" s="338"/>
      <c r="HYF167" s="338"/>
      <c r="HYG167" s="338"/>
      <c r="HYH167" s="338"/>
      <c r="HYI167" s="338"/>
      <c r="HYJ167" s="338"/>
      <c r="HYK167" s="338"/>
      <c r="HYL167" s="338"/>
      <c r="HYM167" s="338"/>
      <c r="HYN167" s="338"/>
      <c r="HYO167" s="338"/>
      <c r="HYP167" s="338"/>
      <c r="HYQ167" s="338"/>
      <c r="HYR167" s="338"/>
      <c r="HYS167" s="338"/>
      <c r="HYT167" s="338"/>
      <c r="HYU167" s="338"/>
      <c r="HYV167" s="338"/>
      <c r="HYW167" s="338"/>
      <c r="HYX167" s="338"/>
      <c r="HYY167" s="338"/>
      <c r="HYZ167" s="338"/>
      <c r="HZA167" s="338"/>
      <c r="HZB167" s="338"/>
      <c r="HZC167" s="338"/>
      <c r="HZD167" s="338"/>
      <c r="HZE167" s="338"/>
      <c r="HZF167" s="338"/>
      <c r="HZG167" s="338"/>
      <c r="HZH167" s="338"/>
      <c r="HZI167" s="338"/>
      <c r="HZJ167" s="338"/>
      <c r="HZK167" s="338"/>
      <c r="HZL167" s="338"/>
      <c r="HZM167" s="338"/>
      <c r="HZN167" s="338"/>
      <c r="HZO167" s="338"/>
      <c r="HZP167" s="338"/>
      <c r="HZQ167" s="338"/>
      <c r="HZR167" s="338"/>
      <c r="HZS167" s="338"/>
      <c r="HZT167" s="338"/>
      <c r="HZU167" s="338"/>
      <c r="HZV167" s="338"/>
      <c r="HZW167" s="338"/>
      <c r="HZX167" s="338"/>
      <c r="HZY167" s="338"/>
      <c r="HZZ167" s="338"/>
      <c r="IAA167" s="338"/>
      <c r="IAB167" s="338"/>
      <c r="IAC167" s="338"/>
      <c r="IAD167" s="338"/>
      <c r="IAE167" s="338"/>
      <c r="IAF167" s="338"/>
      <c r="IAG167" s="338"/>
      <c r="IAH167" s="338"/>
      <c r="IAI167" s="338"/>
      <c r="IAJ167" s="338"/>
      <c r="IAK167" s="338"/>
      <c r="IAL167" s="338"/>
      <c r="IAM167" s="338"/>
      <c r="IAN167" s="338"/>
      <c r="IAO167" s="338"/>
      <c r="IAP167" s="338"/>
      <c r="IAQ167" s="338"/>
      <c r="IAR167" s="338"/>
      <c r="IAS167" s="338"/>
      <c r="IAT167" s="338"/>
      <c r="IAU167" s="338"/>
      <c r="IAV167" s="338"/>
      <c r="IAW167" s="338"/>
      <c r="IAX167" s="338"/>
      <c r="IAY167" s="338"/>
      <c r="IAZ167" s="338"/>
      <c r="IBA167" s="338"/>
      <c r="IBB167" s="338"/>
      <c r="IBC167" s="338"/>
      <c r="IBD167" s="338"/>
      <c r="IBE167" s="338"/>
      <c r="IBF167" s="338"/>
      <c r="IBG167" s="338"/>
      <c r="IBH167" s="338"/>
      <c r="IBI167" s="338"/>
      <c r="IBJ167" s="338"/>
      <c r="IBK167" s="338"/>
      <c r="IBL167" s="338"/>
      <c r="IBM167" s="338"/>
      <c r="IBN167" s="338"/>
      <c r="IBO167" s="338"/>
      <c r="IBP167" s="338"/>
      <c r="IBQ167" s="338"/>
      <c r="IBR167" s="338"/>
      <c r="IBS167" s="338"/>
      <c r="IBT167" s="338"/>
      <c r="IBU167" s="338"/>
      <c r="IBV167" s="338"/>
      <c r="IBW167" s="338"/>
      <c r="IBX167" s="338"/>
      <c r="IBY167" s="338"/>
      <c r="IBZ167" s="338"/>
      <c r="ICA167" s="338"/>
      <c r="ICB167" s="338"/>
      <c r="ICC167" s="338"/>
      <c r="ICD167" s="338"/>
      <c r="ICE167" s="338"/>
      <c r="ICF167" s="338"/>
      <c r="ICG167" s="338"/>
      <c r="ICH167" s="338"/>
      <c r="ICI167" s="338"/>
      <c r="ICJ167" s="338"/>
      <c r="ICK167" s="338"/>
      <c r="ICL167" s="338"/>
      <c r="ICM167" s="338"/>
      <c r="ICN167" s="338"/>
      <c r="ICO167" s="338"/>
      <c r="ICP167" s="338"/>
      <c r="ICQ167" s="338"/>
      <c r="ICR167" s="338"/>
      <c r="ICS167" s="338"/>
      <c r="ICT167" s="338"/>
      <c r="ICU167" s="338"/>
      <c r="ICV167" s="338"/>
      <c r="ICW167" s="338"/>
      <c r="ICX167" s="338"/>
      <c r="ICY167" s="338"/>
      <c r="ICZ167" s="338"/>
      <c r="IDA167" s="338"/>
      <c r="IDB167" s="338"/>
      <c r="IDC167" s="338"/>
      <c r="IDD167" s="338"/>
      <c r="IDE167" s="338"/>
      <c r="IDF167" s="338"/>
      <c r="IDG167" s="338"/>
      <c r="IDH167" s="338"/>
      <c r="IDI167" s="338"/>
      <c r="IDJ167" s="338"/>
      <c r="IDK167" s="338"/>
      <c r="IDL167" s="338"/>
      <c r="IDM167" s="338"/>
      <c r="IDN167" s="338"/>
      <c r="IDO167" s="338"/>
      <c r="IDP167" s="338"/>
      <c r="IDQ167" s="338"/>
      <c r="IDR167" s="338"/>
      <c r="IDS167" s="338"/>
      <c r="IDT167" s="338"/>
      <c r="IDU167" s="338"/>
      <c r="IDV167" s="338"/>
      <c r="IDW167" s="338"/>
      <c r="IDX167" s="338"/>
      <c r="IDY167" s="338"/>
      <c r="IDZ167" s="338"/>
      <c r="IEA167" s="338"/>
      <c r="IEB167" s="338"/>
      <c r="IEC167" s="338"/>
      <c r="IED167" s="338"/>
      <c r="IEE167" s="338"/>
      <c r="IEF167" s="338"/>
      <c r="IEG167" s="338"/>
      <c r="IEH167" s="338"/>
      <c r="IEI167" s="338"/>
      <c r="IEJ167" s="338"/>
      <c r="IEK167" s="338"/>
      <c r="IEL167" s="338"/>
      <c r="IEM167" s="338"/>
      <c r="IEN167" s="338"/>
      <c r="IEO167" s="338"/>
      <c r="IEP167" s="338"/>
      <c r="IEQ167" s="338"/>
      <c r="IER167" s="338"/>
      <c r="IES167" s="338"/>
      <c r="IET167" s="338"/>
      <c r="IEU167" s="338"/>
      <c r="IEV167" s="338"/>
      <c r="IEW167" s="338"/>
      <c r="IEX167" s="338"/>
      <c r="IEY167" s="338"/>
      <c r="IEZ167" s="338"/>
      <c r="IFA167" s="338"/>
      <c r="IFB167" s="338"/>
      <c r="IFC167" s="338"/>
      <c r="IFD167" s="338"/>
      <c r="IFE167" s="338"/>
      <c r="IFF167" s="338"/>
      <c r="IFG167" s="338"/>
      <c r="IFH167" s="338"/>
      <c r="IFI167" s="338"/>
      <c r="IFJ167" s="338"/>
      <c r="IFK167" s="338"/>
      <c r="IFL167" s="338"/>
      <c r="IFM167" s="338"/>
      <c r="IFN167" s="338"/>
      <c r="IFO167" s="338"/>
      <c r="IFP167" s="338"/>
      <c r="IFQ167" s="338"/>
      <c r="IFR167" s="338"/>
      <c r="IFS167" s="338"/>
      <c r="IFT167" s="338"/>
      <c r="IFU167" s="338"/>
      <c r="IFV167" s="338"/>
      <c r="IFW167" s="338"/>
      <c r="IFX167" s="338"/>
      <c r="IFY167" s="338"/>
      <c r="IFZ167" s="338"/>
      <c r="IGA167" s="338"/>
      <c r="IGB167" s="338"/>
      <c r="IGC167" s="338"/>
      <c r="IGD167" s="338"/>
      <c r="IGE167" s="338"/>
      <c r="IGF167" s="338"/>
      <c r="IGG167" s="338"/>
      <c r="IGH167" s="338"/>
      <c r="IGI167" s="338"/>
      <c r="IGJ167" s="338"/>
      <c r="IGK167" s="338"/>
      <c r="IGL167" s="338"/>
      <c r="IGM167" s="338"/>
      <c r="IGN167" s="338"/>
      <c r="IGO167" s="338"/>
      <c r="IGP167" s="338"/>
      <c r="IGQ167" s="338"/>
      <c r="IGR167" s="338"/>
      <c r="IGS167" s="338"/>
      <c r="IGT167" s="338"/>
      <c r="IGU167" s="338"/>
      <c r="IGV167" s="338"/>
      <c r="IGW167" s="338"/>
      <c r="IGX167" s="338"/>
      <c r="IGY167" s="338"/>
      <c r="IGZ167" s="338"/>
      <c r="IHA167" s="338"/>
      <c r="IHB167" s="338"/>
      <c r="IHC167" s="338"/>
      <c r="IHD167" s="338"/>
      <c r="IHE167" s="338"/>
      <c r="IHF167" s="338"/>
      <c r="IHG167" s="338"/>
      <c r="IHH167" s="338"/>
      <c r="IHI167" s="338"/>
      <c r="IHJ167" s="338"/>
      <c r="IHK167" s="338"/>
      <c r="IHL167" s="338"/>
      <c r="IHM167" s="338"/>
      <c r="IHN167" s="338"/>
      <c r="IHO167" s="338"/>
      <c r="IHP167" s="338"/>
      <c r="IHQ167" s="338"/>
      <c r="IHR167" s="338"/>
      <c r="IHS167" s="338"/>
      <c r="IHT167" s="338"/>
      <c r="IHU167" s="338"/>
      <c r="IHV167" s="338"/>
      <c r="IHW167" s="338"/>
      <c r="IHX167" s="338"/>
      <c r="IHY167" s="338"/>
      <c r="IHZ167" s="338"/>
      <c r="IIA167" s="338"/>
      <c r="IIB167" s="338"/>
      <c r="IIC167" s="338"/>
      <c r="IID167" s="338"/>
      <c r="IIE167" s="338"/>
      <c r="IIF167" s="338"/>
      <c r="IIG167" s="338"/>
      <c r="IIH167" s="338"/>
      <c r="III167" s="338"/>
      <c r="IIJ167" s="338"/>
      <c r="IIK167" s="338"/>
      <c r="IIL167" s="338"/>
      <c r="IIM167" s="338"/>
      <c r="IIN167" s="338"/>
      <c r="IIO167" s="338"/>
      <c r="IIP167" s="338"/>
      <c r="IIQ167" s="338"/>
      <c r="IIR167" s="338"/>
      <c r="IIS167" s="338"/>
      <c r="IIT167" s="338"/>
      <c r="IIU167" s="338"/>
      <c r="IIV167" s="338"/>
      <c r="IIW167" s="338"/>
      <c r="IIX167" s="338"/>
      <c r="IIY167" s="338"/>
      <c r="IIZ167" s="338"/>
      <c r="IJA167" s="338"/>
      <c r="IJB167" s="338"/>
      <c r="IJC167" s="338"/>
      <c r="IJD167" s="338"/>
      <c r="IJE167" s="338"/>
      <c r="IJF167" s="338"/>
      <c r="IJG167" s="338"/>
      <c r="IJH167" s="338"/>
      <c r="IJI167" s="338"/>
      <c r="IJJ167" s="338"/>
      <c r="IJK167" s="338"/>
      <c r="IJL167" s="338"/>
      <c r="IJM167" s="338"/>
      <c r="IJN167" s="338"/>
      <c r="IJO167" s="338"/>
      <c r="IJP167" s="338"/>
      <c r="IJQ167" s="338"/>
      <c r="IJR167" s="338"/>
      <c r="IJS167" s="338"/>
      <c r="IJT167" s="338"/>
      <c r="IJU167" s="338"/>
      <c r="IJV167" s="338"/>
      <c r="IJW167" s="338"/>
      <c r="IJX167" s="338"/>
      <c r="IJY167" s="338"/>
      <c r="IJZ167" s="338"/>
      <c r="IKA167" s="338"/>
      <c r="IKB167" s="338"/>
      <c r="IKC167" s="338"/>
      <c r="IKD167" s="338"/>
      <c r="IKE167" s="338"/>
      <c r="IKF167" s="338"/>
      <c r="IKG167" s="338"/>
      <c r="IKH167" s="338"/>
      <c r="IKI167" s="338"/>
      <c r="IKJ167" s="338"/>
      <c r="IKK167" s="338"/>
      <c r="IKL167" s="338"/>
      <c r="IKM167" s="338"/>
      <c r="IKN167" s="338"/>
      <c r="IKO167" s="338"/>
      <c r="IKP167" s="338"/>
      <c r="IKQ167" s="338"/>
      <c r="IKR167" s="338"/>
      <c r="IKS167" s="338"/>
      <c r="IKT167" s="338"/>
      <c r="IKU167" s="338"/>
      <c r="IKV167" s="338"/>
      <c r="IKW167" s="338"/>
      <c r="IKX167" s="338"/>
      <c r="IKY167" s="338"/>
      <c r="IKZ167" s="338"/>
      <c r="ILA167" s="338"/>
      <c r="ILB167" s="338"/>
      <c r="ILC167" s="338"/>
      <c r="ILD167" s="338"/>
      <c r="ILE167" s="338"/>
      <c r="ILF167" s="338"/>
      <c r="ILG167" s="338"/>
      <c r="ILH167" s="338"/>
      <c r="ILI167" s="338"/>
      <c r="ILJ167" s="338"/>
      <c r="ILK167" s="338"/>
      <c r="ILL167" s="338"/>
      <c r="ILM167" s="338"/>
      <c r="ILN167" s="338"/>
      <c r="ILO167" s="338"/>
      <c r="ILP167" s="338"/>
      <c r="ILQ167" s="338"/>
      <c r="ILR167" s="338"/>
      <c r="ILS167" s="338"/>
      <c r="ILT167" s="338"/>
      <c r="ILU167" s="338"/>
      <c r="ILV167" s="338"/>
      <c r="ILW167" s="338"/>
      <c r="ILX167" s="338"/>
      <c r="ILY167" s="338"/>
      <c r="ILZ167" s="338"/>
      <c r="IMA167" s="338"/>
      <c r="IMB167" s="338"/>
      <c r="IMC167" s="338"/>
      <c r="IMD167" s="338"/>
      <c r="IME167" s="338"/>
      <c r="IMF167" s="338"/>
      <c r="IMG167" s="338"/>
      <c r="IMH167" s="338"/>
      <c r="IMI167" s="338"/>
      <c r="IMJ167" s="338"/>
      <c r="IMK167" s="338"/>
      <c r="IML167" s="338"/>
      <c r="IMM167" s="338"/>
      <c r="IMN167" s="338"/>
      <c r="IMO167" s="338"/>
      <c r="IMP167" s="338"/>
      <c r="IMQ167" s="338"/>
      <c r="IMR167" s="338"/>
      <c r="IMS167" s="338"/>
      <c r="IMT167" s="338"/>
      <c r="IMU167" s="338"/>
      <c r="IMV167" s="338"/>
      <c r="IMW167" s="338"/>
      <c r="IMX167" s="338"/>
      <c r="IMY167" s="338"/>
      <c r="IMZ167" s="338"/>
      <c r="INA167" s="338"/>
      <c r="INB167" s="338"/>
      <c r="INC167" s="338"/>
      <c r="IND167" s="338"/>
      <c r="INE167" s="338"/>
      <c r="INF167" s="338"/>
      <c r="ING167" s="338"/>
      <c r="INH167" s="338"/>
      <c r="INI167" s="338"/>
      <c r="INJ167" s="338"/>
      <c r="INK167" s="338"/>
      <c r="INL167" s="338"/>
      <c r="INM167" s="338"/>
      <c r="INN167" s="338"/>
      <c r="INO167" s="338"/>
      <c r="INP167" s="338"/>
      <c r="INQ167" s="338"/>
      <c r="INR167" s="338"/>
      <c r="INS167" s="338"/>
      <c r="INT167" s="338"/>
      <c r="INU167" s="338"/>
      <c r="INV167" s="338"/>
      <c r="INW167" s="338"/>
      <c r="INX167" s="338"/>
      <c r="INY167" s="338"/>
      <c r="INZ167" s="338"/>
      <c r="IOA167" s="338"/>
      <c r="IOB167" s="338"/>
      <c r="IOC167" s="338"/>
      <c r="IOD167" s="338"/>
      <c r="IOE167" s="338"/>
      <c r="IOF167" s="338"/>
      <c r="IOG167" s="338"/>
      <c r="IOH167" s="338"/>
      <c r="IOI167" s="338"/>
      <c r="IOJ167" s="338"/>
      <c r="IOK167" s="338"/>
      <c r="IOL167" s="338"/>
      <c r="IOM167" s="338"/>
      <c r="ION167" s="338"/>
      <c r="IOO167" s="338"/>
      <c r="IOP167" s="338"/>
      <c r="IOQ167" s="338"/>
      <c r="IOR167" s="338"/>
      <c r="IOS167" s="338"/>
      <c r="IOT167" s="338"/>
      <c r="IOU167" s="338"/>
      <c r="IOV167" s="338"/>
      <c r="IOW167" s="338"/>
      <c r="IOX167" s="338"/>
      <c r="IOY167" s="338"/>
      <c r="IOZ167" s="338"/>
      <c r="IPA167" s="338"/>
      <c r="IPB167" s="338"/>
      <c r="IPC167" s="338"/>
      <c r="IPD167" s="338"/>
      <c r="IPE167" s="338"/>
      <c r="IPF167" s="338"/>
      <c r="IPG167" s="338"/>
      <c r="IPH167" s="338"/>
      <c r="IPI167" s="338"/>
      <c r="IPJ167" s="338"/>
      <c r="IPK167" s="338"/>
      <c r="IPL167" s="338"/>
      <c r="IPM167" s="338"/>
      <c r="IPN167" s="338"/>
      <c r="IPO167" s="338"/>
      <c r="IPP167" s="338"/>
      <c r="IPQ167" s="338"/>
      <c r="IPR167" s="338"/>
      <c r="IPS167" s="338"/>
      <c r="IPT167" s="338"/>
      <c r="IPU167" s="338"/>
      <c r="IPV167" s="338"/>
      <c r="IPW167" s="338"/>
      <c r="IPX167" s="338"/>
      <c r="IPY167" s="338"/>
      <c r="IPZ167" s="338"/>
      <c r="IQA167" s="338"/>
      <c r="IQB167" s="338"/>
      <c r="IQC167" s="338"/>
      <c r="IQD167" s="338"/>
      <c r="IQE167" s="338"/>
      <c r="IQF167" s="338"/>
      <c r="IQG167" s="338"/>
      <c r="IQH167" s="338"/>
      <c r="IQI167" s="338"/>
      <c r="IQJ167" s="338"/>
      <c r="IQK167" s="338"/>
      <c r="IQL167" s="338"/>
      <c r="IQM167" s="338"/>
      <c r="IQN167" s="338"/>
      <c r="IQO167" s="338"/>
      <c r="IQP167" s="338"/>
      <c r="IQQ167" s="338"/>
      <c r="IQR167" s="338"/>
      <c r="IQS167" s="338"/>
      <c r="IQT167" s="338"/>
      <c r="IQU167" s="338"/>
      <c r="IQV167" s="338"/>
      <c r="IQW167" s="338"/>
      <c r="IQX167" s="338"/>
      <c r="IQY167" s="338"/>
      <c r="IQZ167" s="338"/>
      <c r="IRA167" s="338"/>
      <c r="IRB167" s="338"/>
      <c r="IRC167" s="338"/>
      <c r="IRD167" s="338"/>
      <c r="IRE167" s="338"/>
      <c r="IRF167" s="338"/>
      <c r="IRG167" s="338"/>
      <c r="IRH167" s="338"/>
      <c r="IRI167" s="338"/>
      <c r="IRJ167" s="338"/>
      <c r="IRK167" s="338"/>
      <c r="IRL167" s="338"/>
      <c r="IRM167" s="338"/>
      <c r="IRN167" s="338"/>
      <c r="IRO167" s="338"/>
      <c r="IRP167" s="338"/>
      <c r="IRQ167" s="338"/>
      <c r="IRR167" s="338"/>
      <c r="IRS167" s="338"/>
      <c r="IRT167" s="338"/>
      <c r="IRU167" s="338"/>
      <c r="IRV167" s="338"/>
      <c r="IRW167" s="338"/>
      <c r="IRX167" s="338"/>
      <c r="IRY167" s="338"/>
      <c r="IRZ167" s="338"/>
      <c r="ISA167" s="338"/>
      <c r="ISB167" s="338"/>
      <c r="ISC167" s="338"/>
      <c r="ISD167" s="338"/>
      <c r="ISE167" s="338"/>
      <c r="ISF167" s="338"/>
      <c r="ISG167" s="338"/>
      <c r="ISH167" s="338"/>
      <c r="ISI167" s="338"/>
      <c r="ISJ167" s="338"/>
      <c r="ISK167" s="338"/>
      <c r="ISL167" s="338"/>
      <c r="ISM167" s="338"/>
      <c r="ISN167" s="338"/>
      <c r="ISO167" s="338"/>
      <c r="ISP167" s="338"/>
      <c r="ISQ167" s="338"/>
      <c r="ISR167" s="338"/>
      <c r="ISS167" s="338"/>
      <c r="IST167" s="338"/>
      <c r="ISU167" s="338"/>
      <c r="ISV167" s="338"/>
      <c r="ISW167" s="338"/>
      <c r="ISX167" s="338"/>
      <c r="ISY167" s="338"/>
      <c r="ISZ167" s="338"/>
      <c r="ITA167" s="338"/>
      <c r="ITB167" s="338"/>
      <c r="ITC167" s="338"/>
      <c r="ITD167" s="338"/>
      <c r="ITE167" s="338"/>
      <c r="ITF167" s="338"/>
      <c r="ITG167" s="338"/>
      <c r="ITH167" s="338"/>
      <c r="ITI167" s="338"/>
      <c r="ITJ167" s="338"/>
      <c r="ITK167" s="338"/>
      <c r="ITL167" s="338"/>
      <c r="ITM167" s="338"/>
      <c r="ITN167" s="338"/>
      <c r="ITO167" s="338"/>
      <c r="ITP167" s="338"/>
      <c r="ITQ167" s="338"/>
      <c r="ITR167" s="338"/>
      <c r="ITS167" s="338"/>
      <c r="ITT167" s="338"/>
      <c r="ITU167" s="338"/>
      <c r="ITV167" s="338"/>
      <c r="ITW167" s="338"/>
      <c r="ITX167" s="338"/>
      <c r="ITY167" s="338"/>
      <c r="ITZ167" s="338"/>
      <c r="IUA167" s="338"/>
      <c r="IUB167" s="338"/>
      <c r="IUC167" s="338"/>
      <c r="IUD167" s="338"/>
      <c r="IUE167" s="338"/>
      <c r="IUF167" s="338"/>
      <c r="IUG167" s="338"/>
      <c r="IUH167" s="338"/>
      <c r="IUI167" s="338"/>
      <c r="IUJ167" s="338"/>
      <c r="IUK167" s="338"/>
      <c r="IUL167" s="338"/>
      <c r="IUM167" s="338"/>
      <c r="IUN167" s="338"/>
      <c r="IUO167" s="338"/>
      <c r="IUP167" s="338"/>
      <c r="IUQ167" s="338"/>
      <c r="IUR167" s="338"/>
      <c r="IUS167" s="338"/>
      <c r="IUT167" s="338"/>
      <c r="IUU167" s="338"/>
      <c r="IUV167" s="338"/>
      <c r="IUW167" s="338"/>
      <c r="IUX167" s="338"/>
      <c r="IUY167" s="338"/>
      <c r="IUZ167" s="338"/>
      <c r="IVA167" s="338"/>
      <c r="IVB167" s="338"/>
      <c r="IVC167" s="338"/>
      <c r="IVD167" s="338"/>
      <c r="IVE167" s="338"/>
      <c r="IVF167" s="338"/>
      <c r="IVG167" s="338"/>
      <c r="IVH167" s="338"/>
      <c r="IVI167" s="338"/>
      <c r="IVJ167" s="338"/>
      <c r="IVK167" s="338"/>
      <c r="IVL167" s="338"/>
      <c r="IVM167" s="338"/>
      <c r="IVN167" s="338"/>
      <c r="IVO167" s="338"/>
      <c r="IVP167" s="338"/>
      <c r="IVQ167" s="338"/>
      <c r="IVR167" s="338"/>
      <c r="IVS167" s="338"/>
      <c r="IVT167" s="338"/>
      <c r="IVU167" s="338"/>
      <c r="IVV167" s="338"/>
      <c r="IVW167" s="338"/>
      <c r="IVX167" s="338"/>
      <c r="IVY167" s="338"/>
      <c r="IVZ167" s="338"/>
      <c r="IWA167" s="338"/>
      <c r="IWB167" s="338"/>
      <c r="IWC167" s="338"/>
      <c r="IWD167" s="338"/>
      <c r="IWE167" s="338"/>
      <c r="IWF167" s="338"/>
      <c r="IWG167" s="338"/>
      <c r="IWH167" s="338"/>
      <c r="IWI167" s="338"/>
      <c r="IWJ167" s="338"/>
      <c r="IWK167" s="338"/>
      <c r="IWL167" s="338"/>
      <c r="IWM167" s="338"/>
      <c r="IWN167" s="338"/>
      <c r="IWO167" s="338"/>
      <c r="IWP167" s="338"/>
      <c r="IWQ167" s="338"/>
      <c r="IWR167" s="338"/>
      <c r="IWS167" s="338"/>
      <c r="IWT167" s="338"/>
      <c r="IWU167" s="338"/>
      <c r="IWV167" s="338"/>
      <c r="IWW167" s="338"/>
      <c r="IWX167" s="338"/>
      <c r="IWY167" s="338"/>
      <c r="IWZ167" s="338"/>
      <c r="IXA167" s="338"/>
      <c r="IXB167" s="338"/>
      <c r="IXC167" s="338"/>
      <c r="IXD167" s="338"/>
      <c r="IXE167" s="338"/>
      <c r="IXF167" s="338"/>
      <c r="IXG167" s="338"/>
      <c r="IXH167" s="338"/>
      <c r="IXI167" s="338"/>
      <c r="IXJ167" s="338"/>
      <c r="IXK167" s="338"/>
      <c r="IXL167" s="338"/>
      <c r="IXM167" s="338"/>
      <c r="IXN167" s="338"/>
      <c r="IXO167" s="338"/>
      <c r="IXP167" s="338"/>
      <c r="IXQ167" s="338"/>
      <c r="IXR167" s="338"/>
      <c r="IXS167" s="338"/>
      <c r="IXT167" s="338"/>
      <c r="IXU167" s="338"/>
      <c r="IXV167" s="338"/>
      <c r="IXW167" s="338"/>
      <c r="IXX167" s="338"/>
      <c r="IXY167" s="338"/>
      <c r="IXZ167" s="338"/>
      <c r="IYA167" s="338"/>
      <c r="IYB167" s="338"/>
      <c r="IYC167" s="338"/>
      <c r="IYD167" s="338"/>
      <c r="IYE167" s="338"/>
      <c r="IYF167" s="338"/>
      <c r="IYG167" s="338"/>
      <c r="IYH167" s="338"/>
      <c r="IYI167" s="338"/>
      <c r="IYJ167" s="338"/>
      <c r="IYK167" s="338"/>
      <c r="IYL167" s="338"/>
      <c r="IYM167" s="338"/>
      <c r="IYN167" s="338"/>
      <c r="IYO167" s="338"/>
      <c r="IYP167" s="338"/>
      <c r="IYQ167" s="338"/>
      <c r="IYR167" s="338"/>
      <c r="IYS167" s="338"/>
      <c r="IYT167" s="338"/>
      <c r="IYU167" s="338"/>
      <c r="IYV167" s="338"/>
      <c r="IYW167" s="338"/>
      <c r="IYX167" s="338"/>
      <c r="IYY167" s="338"/>
      <c r="IYZ167" s="338"/>
      <c r="IZA167" s="338"/>
      <c r="IZB167" s="338"/>
      <c r="IZC167" s="338"/>
      <c r="IZD167" s="338"/>
      <c r="IZE167" s="338"/>
      <c r="IZF167" s="338"/>
      <c r="IZG167" s="338"/>
      <c r="IZH167" s="338"/>
      <c r="IZI167" s="338"/>
      <c r="IZJ167" s="338"/>
      <c r="IZK167" s="338"/>
      <c r="IZL167" s="338"/>
      <c r="IZM167" s="338"/>
      <c r="IZN167" s="338"/>
      <c r="IZO167" s="338"/>
      <c r="IZP167" s="338"/>
      <c r="IZQ167" s="338"/>
      <c r="IZR167" s="338"/>
      <c r="IZS167" s="338"/>
      <c r="IZT167" s="338"/>
      <c r="IZU167" s="338"/>
      <c r="IZV167" s="338"/>
      <c r="IZW167" s="338"/>
      <c r="IZX167" s="338"/>
      <c r="IZY167" s="338"/>
      <c r="IZZ167" s="338"/>
      <c r="JAA167" s="338"/>
      <c r="JAB167" s="338"/>
      <c r="JAC167" s="338"/>
      <c r="JAD167" s="338"/>
      <c r="JAE167" s="338"/>
      <c r="JAF167" s="338"/>
      <c r="JAG167" s="338"/>
      <c r="JAH167" s="338"/>
      <c r="JAI167" s="338"/>
      <c r="JAJ167" s="338"/>
      <c r="JAK167" s="338"/>
      <c r="JAL167" s="338"/>
      <c r="JAM167" s="338"/>
      <c r="JAN167" s="338"/>
      <c r="JAO167" s="338"/>
      <c r="JAP167" s="338"/>
      <c r="JAQ167" s="338"/>
      <c r="JAR167" s="338"/>
      <c r="JAS167" s="338"/>
      <c r="JAT167" s="338"/>
      <c r="JAU167" s="338"/>
      <c r="JAV167" s="338"/>
      <c r="JAW167" s="338"/>
      <c r="JAX167" s="338"/>
      <c r="JAY167" s="338"/>
      <c r="JAZ167" s="338"/>
      <c r="JBA167" s="338"/>
      <c r="JBB167" s="338"/>
      <c r="JBC167" s="338"/>
      <c r="JBD167" s="338"/>
      <c r="JBE167" s="338"/>
      <c r="JBF167" s="338"/>
      <c r="JBG167" s="338"/>
      <c r="JBH167" s="338"/>
      <c r="JBI167" s="338"/>
      <c r="JBJ167" s="338"/>
      <c r="JBK167" s="338"/>
      <c r="JBL167" s="338"/>
      <c r="JBM167" s="338"/>
      <c r="JBN167" s="338"/>
      <c r="JBO167" s="338"/>
      <c r="JBP167" s="338"/>
      <c r="JBQ167" s="338"/>
      <c r="JBR167" s="338"/>
      <c r="JBS167" s="338"/>
      <c r="JBT167" s="338"/>
      <c r="JBU167" s="338"/>
      <c r="JBV167" s="338"/>
      <c r="JBW167" s="338"/>
      <c r="JBX167" s="338"/>
      <c r="JBY167" s="338"/>
      <c r="JBZ167" s="338"/>
      <c r="JCA167" s="338"/>
      <c r="JCB167" s="338"/>
      <c r="JCC167" s="338"/>
      <c r="JCD167" s="338"/>
      <c r="JCE167" s="338"/>
      <c r="JCF167" s="338"/>
      <c r="JCG167" s="338"/>
      <c r="JCH167" s="338"/>
      <c r="JCI167" s="338"/>
      <c r="JCJ167" s="338"/>
      <c r="JCK167" s="338"/>
      <c r="JCL167" s="338"/>
      <c r="JCM167" s="338"/>
      <c r="JCN167" s="338"/>
      <c r="JCO167" s="338"/>
      <c r="JCP167" s="338"/>
      <c r="JCQ167" s="338"/>
      <c r="JCR167" s="338"/>
      <c r="JCS167" s="338"/>
      <c r="JCT167" s="338"/>
      <c r="JCU167" s="338"/>
      <c r="JCV167" s="338"/>
      <c r="JCW167" s="338"/>
      <c r="JCX167" s="338"/>
      <c r="JCY167" s="338"/>
      <c r="JCZ167" s="338"/>
      <c r="JDA167" s="338"/>
      <c r="JDB167" s="338"/>
      <c r="JDC167" s="338"/>
      <c r="JDD167" s="338"/>
      <c r="JDE167" s="338"/>
      <c r="JDF167" s="338"/>
      <c r="JDG167" s="338"/>
      <c r="JDH167" s="338"/>
      <c r="JDI167" s="338"/>
      <c r="JDJ167" s="338"/>
      <c r="JDK167" s="338"/>
      <c r="JDL167" s="338"/>
      <c r="JDM167" s="338"/>
      <c r="JDN167" s="338"/>
      <c r="JDO167" s="338"/>
      <c r="JDP167" s="338"/>
      <c r="JDQ167" s="338"/>
      <c r="JDR167" s="338"/>
      <c r="JDS167" s="338"/>
      <c r="JDT167" s="338"/>
      <c r="JDU167" s="338"/>
      <c r="JDV167" s="338"/>
      <c r="JDW167" s="338"/>
      <c r="JDX167" s="338"/>
      <c r="JDY167" s="338"/>
      <c r="JDZ167" s="338"/>
      <c r="JEA167" s="338"/>
      <c r="JEB167" s="338"/>
      <c r="JEC167" s="338"/>
      <c r="JED167" s="338"/>
      <c r="JEE167" s="338"/>
      <c r="JEF167" s="338"/>
      <c r="JEG167" s="338"/>
      <c r="JEH167" s="338"/>
      <c r="JEI167" s="338"/>
      <c r="JEJ167" s="338"/>
      <c r="JEK167" s="338"/>
      <c r="JEL167" s="338"/>
      <c r="JEM167" s="338"/>
      <c r="JEN167" s="338"/>
      <c r="JEO167" s="338"/>
      <c r="JEP167" s="338"/>
      <c r="JEQ167" s="338"/>
      <c r="JER167" s="338"/>
      <c r="JES167" s="338"/>
      <c r="JET167" s="338"/>
      <c r="JEU167" s="338"/>
      <c r="JEV167" s="338"/>
      <c r="JEW167" s="338"/>
      <c r="JEX167" s="338"/>
      <c r="JEY167" s="338"/>
      <c r="JEZ167" s="338"/>
      <c r="JFA167" s="338"/>
      <c r="JFB167" s="338"/>
      <c r="JFC167" s="338"/>
      <c r="JFD167" s="338"/>
      <c r="JFE167" s="338"/>
      <c r="JFF167" s="338"/>
      <c r="JFG167" s="338"/>
      <c r="JFH167" s="338"/>
      <c r="JFI167" s="338"/>
      <c r="JFJ167" s="338"/>
      <c r="JFK167" s="338"/>
      <c r="JFL167" s="338"/>
      <c r="JFM167" s="338"/>
      <c r="JFN167" s="338"/>
      <c r="JFO167" s="338"/>
      <c r="JFP167" s="338"/>
      <c r="JFQ167" s="338"/>
      <c r="JFR167" s="338"/>
      <c r="JFS167" s="338"/>
      <c r="JFT167" s="338"/>
      <c r="JFU167" s="338"/>
      <c r="JFV167" s="338"/>
      <c r="JFW167" s="338"/>
      <c r="JFX167" s="338"/>
      <c r="JFY167" s="338"/>
      <c r="JFZ167" s="338"/>
      <c r="JGA167" s="338"/>
      <c r="JGB167" s="338"/>
      <c r="JGC167" s="338"/>
      <c r="JGD167" s="338"/>
      <c r="JGE167" s="338"/>
      <c r="JGF167" s="338"/>
      <c r="JGG167" s="338"/>
      <c r="JGH167" s="338"/>
      <c r="JGI167" s="338"/>
      <c r="JGJ167" s="338"/>
      <c r="JGK167" s="338"/>
      <c r="JGL167" s="338"/>
      <c r="JGM167" s="338"/>
      <c r="JGN167" s="338"/>
      <c r="JGO167" s="338"/>
      <c r="JGP167" s="338"/>
      <c r="JGQ167" s="338"/>
      <c r="JGR167" s="338"/>
      <c r="JGS167" s="338"/>
      <c r="JGT167" s="338"/>
      <c r="JGU167" s="338"/>
      <c r="JGV167" s="338"/>
      <c r="JGW167" s="338"/>
      <c r="JGX167" s="338"/>
      <c r="JGY167" s="338"/>
      <c r="JGZ167" s="338"/>
      <c r="JHA167" s="338"/>
      <c r="JHB167" s="338"/>
      <c r="JHC167" s="338"/>
      <c r="JHD167" s="338"/>
      <c r="JHE167" s="338"/>
      <c r="JHF167" s="338"/>
      <c r="JHG167" s="338"/>
      <c r="JHH167" s="338"/>
      <c r="JHI167" s="338"/>
      <c r="JHJ167" s="338"/>
      <c r="JHK167" s="338"/>
      <c r="JHL167" s="338"/>
      <c r="JHM167" s="338"/>
      <c r="JHN167" s="338"/>
      <c r="JHO167" s="338"/>
      <c r="JHP167" s="338"/>
      <c r="JHQ167" s="338"/>
      <c r="JHR167" s="338"/>
      <c r="JHS167" s="338"/>
      <c r="JHT167" s="338"/>
      <c r="JHU167" s="338"/>
      <c r="JHV167" s="338"/>
      <c r="JHW167" s="338"/>
      <c r="JHX167" s="338"/>
      <c r="JHY167" s="338"/>
      <c r="JHZ167" s="338"/>
      <c r="JIA167" s="338"/>
      <c r="JIB167" s="338"/>
      <c r="JIC167" s="338"/>
      <c r="JID167" s="338"/>
      <c r="JIE167" s="338"/>
      <c r="JIF167" s="338"/>
      <c r="JIG167" s="338"/>
      <c r="JIH167" s="338"/>
      <c r="JII167" s="338"/>
      <c r="JIJ167" s="338"/>
      <c r="JIK167" s="338"/>
      <c r="JIL167" s="338"/>
      <c r="JIM167" s="338"/>
      <c r="JIN167" s="338"/>
      <c r="JIO167" s="338"/>
      <c r="JIP167" s="338"/>
      <c r="JIQ167" s="338"/>
      <c r="JIR167" s="338"/>
      <c r="JIS167" s="338"/>
      <c r="JIT167" s="338"/>
      <c r="JIU167" s="338"/>
      <c r="JIV167" s="338"/>
      <c r="JIW167" s="338"/>
      <c r="JIX167" s="338"/>
      <c r="JIY167" s="338"/>
      <c r="JIZ167" s="338"/>
      <c r="JJA167" s="338"/>
      <c r="JJB167" s="338"/>
      <c r="JJC167" s="338"/>
      <c r="JJD167" s="338"/>
      <c r="JJE167" s="338"/>
      <c r="JJF167" s="338"/>
      <c r="JJG167" s="338"/>
      <c r="JJH167" s="338"/>
      <c r="JJI167" s="338"/>
      <c r="JJJ167" s="338"/>
      <c r="JJK167" s="338"/>
      <c r="JJL167" s="338"/>
      <c r="JJM167" s="338"/>
      <c r="JJN167" s="338"/>
      <c r="JJO167" s="338"/>
      <c r="JJP167" s="338"/>
      <c r="JJQ167" s="338"/>
      <c r="JJR167" s="338"/>
      <c r="JJS167" s="338"/>
      <c r="JJT167" s="338"/>
      <c r="JJU167" s="338"/>
      <c r="JJV167" s="338"/>
      <c r="JJW167" s="338"/>
      <c r="JJX167" s="338"/>
      <c r="JJY167" s="338"/>
      <c r="JJZ167" s="338"/>
      <c r="JKA167" s="338"/>
      <c r="JKB167" s="338"/>
      <c r="JKC167" s="338"/>
      <c r="JKD167" s="338"/>
      <c r="JKE167" s="338"/>
      <c r="JKF167" s="338"/>
      <c r="JKG167" s="338"/>
      <c r="JKH167" s="338"/>
      <c r="JKI167" s="338"/>
      <c r="JKJ167" s="338"/>
      <c r="JKK167" s="338"/>
      <c r="JKL167" s="338"/>
      <c r="JKM167" s="338"/>
      <c r="JKN167" s="338"/>
      <c r="JKO167" s="338"/>
      <c r="JKP167" s="338"/>
      <c r="JKQ167" s="338"/>
      <c r="JKR167" s="338"/>
      <c r="JKS167" s="338"/>
      <c r="JKT167" s="338"/>
      <c r="JKU167" s="338"/>
      <c r="JKV167" s="338"/>
      <c r="JKW167" s="338"/>
      <c r="JKX167" s="338"/>
      <c r="JKY167" s="338"/>
      <c r="JKZ167" s="338"/>
      <c r="JLA167" s="338"/>
      <c r="JLB167" s="338"/>
      <c r="JLC167" s="338"/>
      <c r="JLD167" s="338"/>
      <c r="JLE167" s="338"/>
      <c r="JLF167" s="338"/>
      <c r="JLG167" s="338"/>
      <c r="JLH167" s="338"/>
      <c r="JLI167" s="338"/>
      <c r="JLJ167" s="338"/>
      <c r="JLK167" s="338"/>
      <c r="JLL167" s="338"/>
      <c r="JLM167" s="338"/>
      <c r="JLN167" s="338"/>
      <c r="JLO167" s="338"/>
      <c r="JLP167" s="338"/>
      <c r="JLQ167" s="338"/>
      <c r="JLR167" s="338"/>
      <c r="JLS167" s="338"/>
      <c r="JLT167" s="338"/>
      <c r="JLU167" s="338"/>
      <c r="JLV167" s="338"/>
      <c r="JLW167" s="338"/>
      <c r="JLX167" s="338"/>
      <c r="JLY167" s="338"/>
      <c r="JLZ167" s="338"/>
      <c r="JMA167" s="338"/>
      <c r="JMB167" s="338"/>
      <c r="JMC167" s="338"/>
      <c r="JMD167" s="338"/>
      <c r="JME167" s="338"/>
      <c r="JMF167" s="338"/>
      <c r="JMG167" s="338"/>
      <c r="JMH167" s="338"/>
      <c r="JMI167" s="338"/>
      <c r="JMJ167" s="338"/>
      <c r="JMK167" s="338"/>
      <c r="JML167" s="338"/>
      <c r="JMM167" s="338"/>
      <c r="JMN167" s="338"/>
      <c r="JMO167" s="338"/>
      <c r="JMP167" s="338"/>
      <c r="JMQ167" s="338"/>
      <c r="JMR167" s="338"/>
      <c r="JMS167" s="338"/>
      <c r="JMT167" s="338"/>
      <c r="JMU167" s="338"/>
      <c r="JMV167" s="338"/>
      <c r="JMW167" s="338"/>
      <c r="JMX167" s="338"/>
      <c r="JMY167" s="338"/>
      <c r="JMZ167" s="338"/>
      <c r="JNA167" s="338"/>
      <c r="JNB167" s="338"/>
      <c r="JNC167" s="338"/>
      <c r="JND167" s="338"/>
      <c r="JNE167" s="338"/>
      <c r="JNF167" s="338"/>
      <c r="JNG167" s="338"/>
      <c r="JNH167" s="338"/>
      <c r="JNI167" s="338"/>
      <c r="JNJ167" s="338"/>
      <c r="JNK167" s="338"/>
      <c r="JNL167" s="338"/>
      <c r="JNM167" s="338"/>
      <c r="JNN167" s="338"/>
      <c r="JNO167" s="338"/>
      <c r="JNP167" s="338"/>
      <c r="JNQ167" s="338"/>
      <c r="JNR167" s="338"/>
      <c r="JNS167" s="338"/>
      <c r="JNT167" s="338"/>
      <c r="JNU167" s="338"/>
      <c r="JNV167" s="338"/>
      <c r="JNW167" s="338"/>
      <c r="JNX167" s="338"/>
      <c r="JNY167" s="338"/>
      <c r="JNZ167" s="338"/>
      <c r="JOA167" s="338"/>
      <c r="JOB167" s="338"/>
      <c r="JOC167" s="338"/>
      <c r="JOD167" s="338"/>
      <c r="JOE167" s="338"/>
      <c r="JOF167" s="338"/>
      <c r="JOG167" s="338"/>
      <c r="JOH167" s="338"/>
      <c r="JOI167" s="338"/>
      <c r="JOJ167" s="338"/>
      <c r="JOK167" s="338"/>
      <c r="JOL167" s="338"/>
      <c r="JOM167" s="338"/>
      <c r="JON167" s="338"/>
      <c r="JOO167" s="338"/>
      <c r="JOP167" s="338"/>
      <c r="JOQ167" s="338"/>
      <c r="JOR167" s="338"/>
      <c r="JOS167" s="338"/>
      <c r="JOT167" s="338"/>
      <c r="JOU167" s="338"/>
      <c r="JOV167" s="338"/>
      <c r="JOW167" s="338"/>
      <c r="JOX167" s="338"/>
      <c r="JOY167" s="338"/>
      <c r="JOZ167" s="338"/>
      <c r="JPA167" s="338"/>
      <c r="JPB167" s="338"/>
      <c r="JPC167" s="338"/>
      <c r="JPD167" s="338"/>
      <c r="JPE167" s="338"/>
      <c r="JPF167" s="338"/>
      <c r="JPG167" s="338"/>
      <c r="JPH167" s="338"/>
      <c r="JPI167" s="338"/>
      <c r="JPJ167" s="338"/>
      <c r="JPK167" s="338"/>
      <c r="JPL167" s="338"/>
      <c r="JPM167" s="338"/>
      <c r="JPN167" s="338"/>
      <c r="JPO167" s="338"/>
      <c r="JPP167" s="338"/>
      <c r="JPQ167" s="338"/>
      <c r="JPR167" s="338"/>
      <c r="JPS167" s="338"/>
      <c r="JPT167" s="338"/>
      <c r="JPU167" s="338"/>
      <c r="JPV167" s="338"/>
      <c r="JPW167" s="338"/>
      <c r="JPX167" s="338"/>
      <c r="JPY167" s="338"/>
      <c r="JPZ167" s="338"/>
      <c r="JQA167" s="338"/>
      <c r="JQB167" s="338"/>
      <c r="JQC167" s="338"/>
      <c r="JQD167" s="338"/>
      <c r="JQE167" s="338"/>
      <c r="JQF167" s="338"/>
      <c r="JQG167" s="338"/>
      <c r="JQH167" s="338"/>
      <c r="JQI167" s="338"/>
      <c r="JQJ167" s="338"/>
      <c r="JQK167" s="338"/>
      <c r="JQL167" s="338"/>
      <c r="JQM167" s="338"/>
      <c r="JQN167" s="338"/>
      <c r="JQO167" s="338"/>
      <c r="JQP167" s="338"/>
      <c r="JQQ167" s="338"/>
      <c r="JQR167" s="338"/>
      <c r="JQS167" s="338"/>
      <c r="JQT167" s="338"/>
      <c r="JQU167" s="338"/>
      <c r="JQV167" s="338"/>
      <c r="JQW167" s="338"/>
      <c r="JQX167" s="338"/>
      <c r="JQY167" s="338"/>
      <c r="JQZ167" s="338"/>
      <c r="JRA167" s="338"/>
      <c r="JRB167" s="338"/>
      <c r="JRC167" s="338"/>
      <c r="JRD167" s="338"/>
      <c r="JRE167" s="338"/>
      <c r="JRF167" s="338"/>
      <c r="JRG167" s="338"/>
      <c r="JRH167" s="338"/>
      <c r="JRI167" s="338"/>
      <c r="JRJ167" s="338"/>
      <c r="JRK167" s="338"/>
      <c r="JRL167" s="338"/>
      <c r="JRM167" s="338"/>
      <c r="JRN167" s="338"/>
      <c r="JRO167" s="338"/>
      <c r="JRP167" s="338"/>
      <c r="JRQ167" s="338"/>
      <c r="JRR167" s="338"/>
      <c r="JRS167" s="338"/>
      <c r="JRT167" s="338"/>
      <c r="JRU167" s="338"/>
      <c r="JRV167" s="338"/>
      <c r="JRW167" s="338"/>
      <c r="JRX167" s="338"/>
      <c r="JRY167" s="338"/>
      <c r="JRZ167" s="338"/>
      <c r="JSA167" s="338"/>
      <c r="JSB167" s="338"/>
      <c r="JSC167" s="338"/>
      <c r="JSD167" s="338"/>
      <c r="JSE167" s="338"/>
      <c r="JSF167" s="338"/>
      <c r="JSG167" s="338"/>
      <c r="JSH167" s="338"/>
      <c r="JSI167" s="338"/>
      <c r="JSJ167" s="338"/>
      <c r="JSK167" s="338"/>
      <c r="JSL167" s="338"/>
      <c r="JSM167" s="338"/>
      <c r="JSN167" s="338"/>
      <c r="JSO167" s="338"/>
      <c r="JSP167" s="338"/>
      <c r="JSQ167" s="338"/>
      <c r="JSR167" s="338"/>
      <c r="JSS167" s="338"/>
      <c r="JST167" s="338"/>
      <c r="JSU167" s="338"/>
      <c r="JSV167" s="338"/>
      <c r="JSW167" s="338"/>
      <c r="JSX167" s="338"/>
      <c r="JSY167" s="338"/>
      <c r="JSZ167" s="338"/>
      <c r="JTA167" s="338"/>
      <c r="JTB167" s="338"/>
      <c r="JTC167" s="338"/>
      <c r="JTD167" s="338"/>
      <c r="JTE167" s="338"/>
      <c r="JTF167" s="338"/>
      <c r="JTG167" s="338"/>
      <c r="JTH167" s="338"/>
      <c r="JTI167" s="338"/>
      <c r="JTJ167" s="338"/>
      <c r="JTK167" s="338"/>
      <c r="JTL167" s="338"/>
      <c r="JTM167" s="338"/>
      <c r="JTN167" s="338"/>
      <c r="JTO167" s="338"/>
      <c r="JTP167" s="338"/>
      <c r="JTQ167" s="338"/>
      <c r="JTR167" s="338"/>
      <c r="JTS167" s="338"/>
      <c r="JTT167" s="338"/>
      <c r="JTU167" s="338"/>
      <c r="JTV167" s="338"/>
      <c r="JTW167" s="338"/>
      <c r="JTX167" s="338"/>
      <c r="JTY167" s="338"/>
      <c r="JTZ167" s="338"/>
      <c r="JUA167" s="338"/>
      <c r="JUB167" s="338"/>
      <c r="JUC167" s="338"/>
      <c r="JUD167" s="338"/>
      <c r="JUE167" s="338"/>
      <c r="JUF167" s="338"/>
      <c r="JUG167" s="338"/>
      <c r="JUH167" s="338"/>
      <c r="JUI167" s="338"/>
      <c r="JUJ167" s="338"/>
      <c r="JUK167" s="338"/>
      <c r="JUL167" s="338"/>
      <c r="JUM167" s="338"/>
      <c r="JUN167" s="338"/>
      <c r="JUO167" s="338"/>
      <c r="JUP167" s="338"/>
      <c r="JUQ167" s="338"/>
      <c r="JUR167" s="338"/>
      <c r="JUS167" s="338"/>
      <c r="JUT167" s="338"/>
      <c r="JUU167" s="338"/>
      <c r="JUV167" s="338"/>
      <c r="JUW167" s="338"/>
      <c r="JUX167" s="338"/>
      <c r="JUY167" s="338"/>
      <c r="JUZ167" s="338"/>
      <c r="JVA167" s="338"/>
      <c r="JVB167" s="338"/>
      <c r="JVC167" s="338"/>
      <c r="JVD167" s="338"/>
      <c r="JVE167" s="338"/>
      <c r="JVF167" s="338"/>
      <c r="JVG167" s="338"/>
      <c r="JVH167" s="338"/>
      <c r="JVI167" s="338"/>
      <c r="JVJ167" s="338"/>
      <c r="JVK167" s="338"/>
      <c r="JVL167" s="338"/>
      <c r="JVM167" s="338"/>
      <c r="JVN167" s="338"/>
      <c r="JVO167" s="338"/>
      <c r="JVP167" s="338"/>
      <c r="JVQ167" s="338"/>
      <c r="JVR167" s="338"/>
      <c r="JVS167" s="338"/>
      <c r="JVT167" s="338"/>
      <c r="JVU167" s="338"/>
      <c r="JVV167" s="338"/>
      <c r="JVW167" s="338"/>
      <c r="JVX167" s="338"/>
      <c r="JVY167" s="338"/>
      <c r="JVZ167" s="338"/>
      <c r="JWA167" s="338"/>
      <c r="JWB167" s="338"/>
      <c r="JWC167" s="338"/>
      <c r="JWD167" s="338"/>
      <c r="JWE167" s="338"/>
      <c r="JWF167" s="338"/>
      <c r="JWG167" s="338"/>
      <c r="JWH167" s="338"/>
      <c r="JWI167" s="338"/>
      <c r="JWJ167" s="338"/>
      <c r="JWK167" s="338"/>
      <c r="JWL167" s="338"/>
      <c r="JWM167" s="338"/>
      <c r="JWN167" s="338"/>
      <c r="JWO167" s="338"/>
      <c r="JWP167" s="338"/>
      <c r="JWQ167" s="338"/>
      <c r="JWR167" s="338"/>
      <c r="JWS167" s="338"/>
      <c r="JWT167" s="338"/>
      <c r="JWU167" s="338"/>
      <c r="JWV167" s="338"/>
      <c r="JWW167" s="338"/>
      <c r="JWX167" s="338"/>
      <c r="JWY167" s="338"/>
      <c r="JWZ167" s="338"/>
      <c r="JXA167" s="338"/>
      <c r="JXB167" s="338"/>
      <c r="JXC167" s="338"/>
      <c r="JXD167" s="338"/>
      <c r="JXE167" s="338"/>
      <c r="JXF167" s="338"/>
      <c r="JXG167" s="338"/>
      <c r="JXH167" s="338"/>
      <c r="JXI167" s="338"/>
      <c r="JXJ167" s="338"/>
      <c r="JXK167" s="338"/>
      <c r="JXL167" s="338"/>
      <c r="JXM167" s="338"/>
      <c r="JXN167" s="338"/>
      <c r="JXO167" s="338"/>
      <c r="JXP167" s="338"/>
      <c r="JXQ167" s="338"/>
      <c r="JXR167" s="338"/>
      <c r="JXS167" s="338"/>
      <c r="JXT167" s="338"/>
      <c r="JXU167" s="338"/>
      <c r="JXV167" s="338"/>
      <c r="JXW167" s="338"/>
      <c r="JXX167" s="338"/>
      <c r="JXY167" s="338"/>
      <c r="JXZ167" s="338"/>
      <c r="JYA167" s="338"/>
      <c r="JYB167" s="338"/>
      <c r="JYC167" s="338"/>
      <c r="JYD167" s="338"/>
      <c r="JYE167" s="338"/>
      <c r="JYF167" s="338"/>
      <c r="JYG167" s="338"/>
      <c r="JYH167" s="338"/>
      <c r="JYI167" s="338"/>
      <c r="JYJ167" s="338"/>
      <c r="JYK167" s="338"/>
      <c r="JYL167" s="338"/>
      <c r="JYM167" s="338"/>
      <c r="JYN167" s="338"/>
      <c r="JYO167" s="338"/>
      <c r="JYP167" s="338"/>
      <c r="JYQ167" s="338"/>
      <c r="JYR167" s="338"/>
      <c r="JYS167" s="338"/>
      <c r="JYT167" s="338"/>
      <c r="JYU167" s="338"/>
      <c r="JYV167" s="338"/>
      <c r="JYW167" s="338"/>
      <c r="JYX167" s="338"/>
      <c r="JYY167" s="338"/>
      <c r="JYZ167" s="338"/>
      <c r="JZA167" s="338"/>
      <c r="JZB167" s="338"/>
      <c r="JZC167" s="338"/>
      <c r="JZD167" s="338"/>
      <c r="JZE167" s="338"/>
      <c r="JZF167" s="338"/>
      <c r="JZG167" s="338"/>
      <c r="JZH167" s="338"/>
      <c r="JZI167" s="338"/>
      <c r="JZJ167" s="338"/>
      <c r="JZK167" s="338"/>
      <c r="JZL167" s="338"/>
      <c r="JZM167" s="338"/>
      <c r="JZN167" s="338"/>
      <c r="JZO167" s="338"/>
      <c r="JZP167" s="338"/>
      <c r="JZQ167" s="338"/>
      <c r="JZR167" s="338"/>
      <c r="JZS167" s="338"/>
      <c r="JZT167" s="338"/>
      <c r="JZU167" s="338"/>
      <c r="JZV167" s="338"/>
      <c r="JZW167" s="338"/>
      <c r="JZX167" s="338"/>
      <c r="JZY167" s="338"/>
      <c r="JZZ167" s="338"/>
      <c r="KAA167" s="338"/>
      <c r="KAB167" s="338"/>
      <c r="KAC167" s="338"/>
      <c r="KAD167" s="338"/>
      <c r="KAE167" s="338"/>
      <c r="KAF167" s="338"/>
      <c r="KAG167" s="338"/>
      <c r="KAH167" s="338"/>
      <c r="KAI167" s="338"/>
      <c r="KAJ167" s="338"/>
      <c r="KAK167" s="338"/>
      <c r="KAL167" s="338"/>
      <c r="KAM167" s="338"/>
      <c r="KAN167" s="338"/>
      <c r="KAO167" s="338"/>
      <c r="KAP167" s="338"/>
      <c r="KAQ167" s="338"/>
      <c r="KAR167" s="338"/>
      <c r="KAS167" s="338"/>
      <c r="KAT167" s="338"/>
      <c r="KAU167" s="338"/>
      <c r="KAV167" s="338"/>
      <c r="KAW167" s="338"/>
      <c r="KAX167" s="338"/>
      <c r="KAY167" s="338"/>
      <c r="KAZ167" s="338"/>
      <c r="KBA167" s="338"/>
      <c r="KBB167" s="338"/>
      <c r="KBC167" s="338"/>
      <c r="KBD167" s="338"/>
      <c r="KBE167" s="338"/>
      <c r="KBF167" s="338"/>
      <c r="KBG167" s="338"/>
      <c r="KBH167" s="338"/>
      <c r="KBI167" s="338"/>
      <c r="KBJ167" s="338"/>
      <c r="KBK167" s="338"/>
      <c r="KBL167" s="338"/>
      <c r="KBM167" s="338"/>
      <c r="KBN167" s="338"/>
      <c r="KBO167" s="338"/>
      <c r="KBP167" s="338"/>
      <c r="KBQ167" s="338"/>
      <c r="KBR167" s="338"/>
      <c r="KBS167" s="338"/>
      <c r="KBT167" s="338"/>
      <c r="KBU167" s="338"/>
      <c r="KBV167" s="338"/>
      <c r="KBW167" s="338"/>
      <c r="KBX167" s="338"/>
      <c r="KBY167" s="338"/>
      <c r="KBZ167" s="338"/>
      <c r="KCA167" s="338"/>
      <c r="KCB167" s="338"/>
      <c r="KCC167" s="338"/>
      <c r="KCD167" s="338"/>
      <c r="KCE167" s="338"/>
      <c r="KCF167" s="338"/>
      <c r="KCG167" s="338"/>
      <c r="KCH167" s="338"/>
      <c r="KCI167" s="338"/>
      <c r="KCJ167" s="338"/>
      <c r="KCK167" s="338"/>
      <c r="KCL167" s="338"/>
      <c r="KCM167" s="338"/>
      <c r="KCN167" s="338"/>
      <c r="KCO167" s="338"/>
      <c r="KCP167" s="338"/>
      <c r="KCQ167" s="338"/>
      <c r="KCR167" s="338"/>
      <c r="KCS167" s="338"/>
      <c r="KCT167" s="338"/>
      <c r="KCU167" s="338"/>
      <c r="KCV167" s="338"/>
      <c r="KCW167" s="338"/>
      <c r="KCX167" s="338"/>
      <c r="KCY167" s="338"/>
      <c r="KCZ167" s="338"/>
      <c r="KDA167" s="338"/>
      <c r="KDB167" s="338"/>
      <c r="KDC167" s="338"/>
      <c r="KDD167" s="338"/>
      <c r="KDE167" s="338"/>
      <c r="KDF167" s="338"/>
      <c r="KDG167" s="338"/>
      <c r="KDH167" s="338"/>
      <c r="KDI167" s="338"/>
      <c r="KDJ167" s="338"/>
      <c r="KDK167" s="338"/>
      <c r="KDL167" s="338"/>
      <c r="KDM167" s="338"/>
      <c r="KDN167" s="338"/>
      <c r="KDO167" s="338"/>
      <c r="KDP167" s="338"/>
      <c r="KDQ167" s="338"/>
      <c r="KDR167" s="338"/>
      <c r="KDS167" s="338"/>
      <c r="KDT167" s="338"/>
      <c r="KDU167" s="338"/>
      <c r="KDV167" s="338"/>
      <c r="KDW167" s="338"/>
      <c r="KDX167" s="338"/>
      <c r="KDY167" s="338"/>
      <c r="KDZ167" s="338"/>
      <c r="KEA167" s="338"/>
      <c r="KEB167" s="338"/>
      <c r="KEC167" s="338"/>
      <c r="KED167" s="338"/>
      <c r="KEE167" s="338"/>
      <c r="KEF167" s="338"/>
      <c r="KEG167" s="338"/>
      <c r="KEH167" s="338"/>
      <c r="KEI167" s="338"/>
      <c r="KEJ167" s="338"/>
      <c r="KEK167" s="338"/>
      <c r="KEL167" s="338"/>
      <c r="KEM167" s="338"/>
      <c r="KEN167" s="338"/>
      <c r="KEO167" s="338"/>
      <c r="KEP167" s="338"/>
      <c r="KEQ167" s="338"/>
      <c r="KER167" s="338"/>
      <c r="KES167" s="338"/>
      <c r="KET167" s="338"/>
      <c r="KEU167" s="338"/>
      <c r="KEV167" s="338"/>
      <c r="KEW167" s="338"/>
      <c r="KEX167" s="338"/>
      <c r="KEY167" s="338"/>
      <c r="KEZ167" s="338"/>
      <c r="KFA167" s="338"/>
      <c r="KFB167" s="338"/>
      <c r="KFC167" s="338"/>
      <c r="KFD167" s="338"/>
      <c r="KFE167" s="338"/>
      <c r="KFF167" s="338"/>
      <c r="KFG167" s="338"/>
      <c r="KFH167" s="338"/>
      <c r="KFI167" s="338"/>
      <c r="KFJ167" s="338"/>
      <c r="KFK167" s="338"/>
      <c r="KFL167" s="338"/>
      <c r="KFM167" s="338"/>
      <c r="KFN167" s="338"/>
      <c r="KFO167" s="338"/>
      <c r="KFP167" s="338"/>
      <c r="KFQ167" s="338"/>
      <c r="KFR167" s="338"/>
      <c r="KFS167" s="338"/>
      <c r="KFT167" s="338"/>
      <c r="KFU167" s="338"/>
      <c r="KFV167" s="338"/>
      <c r="KFW167" s="338"/>
      <c r="KFX167" s="338"/>
      <c r="KFY167" s="338"/>
      <c r="KFZ167" s="338"/>
      <c r="KGA167" s="338"/>
      <c r="KGB167" s="338"/>
      <c r="KGC167" s="338"/>
      <c r="KGD167" s="338"/>
      <c r="KGE167" s="338"/>
      <c r="KGF167" s="338"/>
      <c r="KGG167" s="338"/>
      <c r="KGH167" s="338"/>
      <c r="KGI167" s="338"/>
      <c r="KGJ167" s="338"/>
      <c r="KGK167" s="338"/>
      <c r="KGL167" s="338"/>
      <c r="KGM167" s="338"/>
      <c r="KGN167" s="338"/>
      <c r="KGO167" s="338"/>
      <c r="KGP167" s="338"/>
      <c r="KGQ167" s="338"/>
      <c r="KGR167" s="338"/>
      <c r="KGS167" s="338"/>
      <c r="KGT167" s="338"/>
      <c r="KGU167" s="338"/>
      <c r="KGV167" s="338"/>
      <c r="KGW167" s="338"/>
      <c r="KGX167" s="338"/>
      <c r="KGY167" s="338"/>
      <c r="KGZ167" s="338"/>
      <c r="KHA167" s="338"/>
      <c r="KHB167" s="338"/>
      <c r="KHC167" s="338"/>
      <c r="KHD167" s="338"/>
      <c r="KHE167" s="338"/>
      <c r="KHF167" s="338"/>
      <c r="KHG167" s="338"/>
      <c r="KHH167" s="338"/>
      <c r="KHI167" s="338"/>
      <c r="KHJ167" s="338"/>
      <c r="KHK167" s="338"/>
      <c r="KHL167" s="338"/>
      <c r="KHM167" s="338"/>
      <c r="KHN167" s="338"/>
      <c r="KHO167" s="338"/>
      <c r="KHP167" s="338"/>
      <c r="KHQ167" s="338"/>
      <c r="KHR167" s="338"/>
      <c r="KHS167" s="338"/>
      <c r="KHT167" s="338"/>
      <c r="KHU167" s="338"/>
      <c r="KHV167" s="338"/>
      <c r="KHW167" s="338"/>
      <c r="KHX167" s="338"/>
      <c r="KHY167" s="338"/>
      <c r="KHZ167" s="338"/>
      <c r="KIA167" s="338"/>
      <c r="KIB167" s="338"/>
      <c r="KIC167" s="338"/>
      <c r="KID167" s="338"/>
      <c r="KIE167" s="338"/>
      <c r="KIF167" s="338"/>
      <c r="KIG167" s="338"/>
      <c r="KIH167" s="338"/>
      <c r="KII167" s="338"/>
      <c r="KIJ167" s="338"/>
      <c r="KIK167" s="338"/>
      <c r="KIL167" s="338"/>
      <c r="KIM167" s="338"/>
      <c r="KIN167" s="338"/>
      <c r="KIO167" s="338"/>
      <c r="KIP167" s="338"/>
      <c r="KIQ167" s="338"/>
      <c r="KIR167" s="338"/>
      <c r="KIS167" s="338"/>
      <c r="KIT167" s="338"/>
      <c r="KIU167" s="338"/>
      <c r="KIV167" s="338"/>
      <c r="KIW167" s="338"/>
      <c r="KIX167" s="338"/>
      <c r="KIY167" s="338"/>
      <c r="KIZ167" s="338"/>
      <c r="KJA167" s="338"/>
      <c r="KJB167" s="338"/>
      <c r="KJC167" s="338"/>
      <c r="KJD167" s="338"/>
      <c r="KJE167" s="338"/>
      <c r="KJF167" s="338"/>
      <c r="KJG167" s="338"/>
      <c r="KJH167" s="338"/>
      <c r="KJI167" s="338"/>
      <c r="KJJ167" s="338"/>
      <c r="KJK167" s="338"/>
      <c r="KJL167" s="338"/>
      <c r="KJM167" s="338"/>
      <c r="KJN167" s="338"/>
      <c r="KJO167" s="338"/>
      <c r="KJP167" s="338"/>
      <c r="KJQ167" s="338"/>
      <c r="KJR167" s="338"/>
      <c r="KJS167" s="338"/>
      <c r="KJT167" s="338"/>
      <c r="KJU167" s="338"/>
      <c r="KJV167" s="338"/>
      <c r="KJW167" s="338"/>
      <c r="KJX167" s="338"/>
      <c r="KJY167" s="338"/>
      <c r="KJZ167" s="338"/>
      <c r="KKA167" s="338"/>
      <c r="KKB167" s="338"/>
      <c r="KKC167" s="338"/>
      <c r="KKD167" s="338"/>
      <c r="KKE167" s="338"/>
      <c r="KKF167" s="338"/>
      <c r="KKG167" s="338"/>
      <c r="KKH167" s="338"/>
      <c r="KKI167" s="338"/>
      <c r="KKJ167" s="338"/>
      <c r="KKK167" s="338"/>
      <c r="KKL167" s="338"/>
      <c r="KKM167" s="338"/>
      <c r="KKN167" s="338"/>
      <c r="KKO167" s="338"/>
      <c r="KKP167" s="338"/>
      <c r="KKQ167" s="338"/>
      <c r="KKR167" s="338"/>
      <c r="KKS167" s="338"/>
      <c r="KKT167" s="338"/>
      <c r="KKU167" s="338"/>
      <c r="KKV167" s="338"/>
      <c r="KKW167" s="338"/>
      <c r="KKX167" s="338"/>
      <c r="KKY167" s="338"/>
      <c r="KKZ167" s="338"/>
      <c r="KLA167" s="338"/>
      <c r="KLB167" s="338"/>
      <c r="KLC167" s="338"/>
      <c r="KLD167" s="338"/>
      <c r="KLE167" s="338"/>
      <c r="KLF167" s="338"/>
      <c r="KLG167" s="338"/>
      <c r="KLH167" s="338"/>
      <c r="KLI167" s="338"/>
      <c r="KLJ167" s="338"/>
      <c r="KLK167" s="338"/>
      <c r="KLL167" s="338"/>
      <c r="KLM167" s="338"/>
      <c r="KLN167" s="338"/>
      <c r="KLO167" s="338"/>
      <c r="KLP167" s="338"/>
      <c r="KLQ167" s="338"/>
      <c r="KLR167" s="338"/>
      <c r="KLS167" s="338"/>
      <c r="KLT167" s="338"/>
      <c r="KLU167" s="338"/>
      <c r="KLV167" s="338"/>
      <c r="KLW167" s="338"/>
      <c r="KLX167" s="338"/>
      <c r="KLY167" s="338"/>
      <c r="KLZ167" s="338"/>
      <c r="KMA167" s="338"/>
      <c r="KMB167" s="338"/>
      <c r="KMC167" s="338"/>
      <c r="KMD167" s="338"/>
      <c r="KME167" s="338"/>
      <c r="KMF167" s="338"/>
      <c r="KMG167" s="338"/>
      <c r="KMH167" s="338"/>
      <c r="KMI167" s="338"/>
      <c r="KMJ167" s="338"/>
      <c r="KMK167" s="338"/>
      <c r="KML167" s="338"/>
      <c r="KMM167" s="338"/>
      <c r="KMN167" s="338"/>
      <c r="KMO167" s="338"/>
      <c r="KMP167" s="338"/>
      <c r="KMQ167" s="338"/>
      <c r="KMR167" s="338"/>
      <c r="KMS167" s="338"/>
      <c r="KMT167" s="338"/>
      <c r="KMU167" s="338"/>
      <c r="KMV167" s="338"/>
      <c r="KMW167" s="338"/>
      <c r="KMX167" s="338"/>
      <c r="KMY167" s="338"/>
      <c r="KMZ167" s="338"/>
      <c r="KNA167" s="338"/>
      <c r="KNB167" s="338"/>
      <c r="KNC167" s="338"/>
      <c r="KND167" s="338"/>
      <c r="KNE167" s="338"/>
      <c r="KNF167" s="338"/>
      <c r="KNG167" s="338"/>
      <c r="KNH167" s="338"/>
      <c r="KNI167" s="338"/>
      <c r="KNJ167" s="338"/>
      <c r="KNK167" s="338"/>
      <c r="KNL167" s="338"/>
      <c r="KNM167" s="338"/>
      <c r="KNN167" s="338"/>
      <c r="KNO167" s="338"/>
      <c r="KNP167" s="338"/>
      <c r="KNQ167" s="338"/>
      <c r="KNR167" s="338"/>
      <c r="KNS167" s="338"/>
      <c r="KNT167" s="338"/>
      <c r="KNU167" s="338"/>
      <c r="KNV167" s="338"/>
      <c r="KNW167" s="338"/>
      <c r="KNX167" s="338"/>
      <c r="KNY167" s="338"/>
      <c r="KNZ167" s="338"/>
      <c r="KOA167" s="338"/>
      <c r="KOB167" s="338"/>
      <c r="KOC167" s="338"/>
      <c r="KOD167" s="338"/>
      <c r="KOE167" s="338"/>
      <c r="KOF167" s="338"/>
      <c r="KOG167" s="338"/>
      <c r="KOH167" s="338"/>
      <c r="KOI167" s="338"/>
      <c r="KOJ167" s="338"/>
      <c r="KOK167" s="338"/>
      <c r="KOL167" s="338"/>
      <c r="KOM167" s="338"/>
      <c r="KON167" s="338"/>
      <c r="KOO167" s="338"/>
      <c r="KOP167" s="338"/>
      <c r="KOQ167" s="338"/>
      <c r="KOR167" s="338"/>
      <c r="KOS167" s="338"/>
      <c r="KOT167" s="338"/>
      <c r="KOU167" s="338"/>
      <c r="KOV167" s="338"/>
      <c r="KOW167" s="338"/>
      <c r="KOX167" s="338"/>
      <c r="KOY167" s="338"/>
      <c r="KOZ167" s="338"/>
      <c r="KPA167" s="338"/>
      <c r="KPB167" s="338"/>
      <c r="KPC167" s="338"/>
      <c r="KPD167" s="338"/>
      <c r="KPE167" s="338"/>
      <c r="KPF167" s="338"/>
      <c r="KPG167" s="338"/>
      <c r="KPH167" s="338"/>
      <c r="KPI167" s="338"/>
      <c r="KPJ167" s="338"/>
      <c r="KPK167" s="338"/>
      <c r="KPL167" s="338"/>
      <c r="KPM167" s="338"/>
      <c r="KPN167" s="338"/>
      <c r="KPO167" s="338"/>
      <c r="KPP167" s="338"/>
      <c r="KPQ167" s="338"/>
      <c r="KPR167" s="338"/>
      <c r="KPS167" s="338"/>
      <c r="KPT167" s="338"/>
      <c r="KPU167" s="338"/>
      <c r="KPV167" s="338"/>
      <c r="KPW167" s="338"/>
      <c r="KPX167" s="338"/>
      <c r="KPY167" s="338"/>
      <c r="KPZ167" s="338"/>
      <c r="KQA167" s="338"/>
      <c r="KQB167" s="338"/>
      <c r="KQC167" s="338"/>
      <c r="KQD167" s="338"/>
      <c r="KQE167" s="338"/>
      <c r="KQF167" s="338"/>
      <c r="KQG167" s="338"/>
      <c r="KQH167" s="338"/>
      <c r="KQI167" s="338"/>
      <c r="KQJ167" s="338"/>
      <c r="KQK167" s="338"/>
      <c r="KQL167" s="338"/>
      <c r="KQM167" s="338"/>
      <c r="KQN167" s="338"/>
      <c r="KQO167" s="338"/>
      <c r="KQP167" s="338"/>
      <c r="KQQ167" s="338"/>
      <c r="KQR167" s="338"/>
      <c r="KQS167" s="338"/>
      <c r="KQT167" s="338"/>
      <c r="KQU167" s="338"/>
      <c r="KQV167" s="338"/>
      <c r="KQW167" s="338"/>
      <c r="KQX167" s="338"/>
      <c r="KQY167" s="338"/>
      <c r="KQZ167" s="338"/>
      <c r="KRA167" s="338"/>
      <c r="KRB167" s="338"/>
      <c r="KRC167" s="338"/>
      <c r="KRD167" s="338"/>
      <c r="KRE167" s="338"/>
      <c r="KRF167" s="338"/>
      <c r="KRG167" s="338"/>
      <c r="KRH167" s="338"/>
      <c r="KRI167" s="338"/>
      <c r="KRJ167" s="338"/>
      <c r="KRK167" s="338"/>
      <c r="KRL167" s="338"/>
      <c r="KRM167" s="338"/>
      <c r="KRN167" s="338"/>
      <c r="KRO167" s="338"/>
      <c r="KRP167" s="338"/>
      <c r="KRQ167" s="338"/>
      <c r="KRR167" s="338"/>
      <c r="KRS167" s="338"/>
      <c r="KRT167" s="338"/>
      <c r="KRU167" s="338"/>
      <c r="KRV167" s="338"/>
      <c r="KRW167" s="338"/>
      <c r="KRX167" s="338"/>
      <c r="KRY167" s="338"/>
      <c r="KRZ167" s="338"/>
      <c r="KSA167" s="338"/>
      <c r="KSB167" s="338"/>
      <c r="KSC167" s="338"/>
      <c r="KSD167" s="338"/>
      <c r="KSE167" s="338"/>
      <c r="KSF167" s="338"/>
      <c r="KSG167" s="338"/>
      <c r="KSH167" s="338"/>
      <c r="KSI167" s="338"/>
      <c r="KSJ167" s="338"/>
      <c r="KSK167" s="338"/>
      <c r="KSL167" s="338"/>
      <c r="KSM167" s="338"/>
      <c r="KSN167" s="338"/>
      <c r="KSO167" s="338"/>
      <c r="KSP167" s="338"/>
      <c r="KSQ167" s="338"/>
      <c r="KSR167" s="338"/>
      <c r="KSS167" s="338"/>
      <c r="KST167" s="338"/>
      <c r="KSU167" s="338"/>
      <c r="KSV167" s="338"/>
      <c r="KSW167" s="338"/>
      <c r="KSX167" s="338"/>
      <c r="KSY167" s="338"/>
      <c r="KSZ167" s="338"/>
      <c r="KTA167" s="338"/>
      <c r="KTB167" s="338"/>
      <c r="KTC167" s="338"/>
      <c r="KTD167" s="338"/>
      <c r="KTE167" s="338"/>
      <c r="KTF167" s="338"/>
      <c r="KTG167" s="338"/>
      <c r="KTH167" s="338"/>
      <c r="KTI167" s="338"/>
      <c r="KTJ167" s="338"/>
      <c r="KTK167" s="338"/>
      <c r="KTL167" s="338"/>
      <c r="KTM167" s="338"/>
      <c r="KTN167" s="338"/>
      <c r="KTO167" s="338"/>
      <c r="KTP167" s="338"/>
      <c r="KTQ167" s="338"/>
      <c r="KTR167" s="338"/>
      <c r="KTS167" s="338"/>
      <c r="KTT167" s="338"/>
      <c r="KTU167" s="338"/>
      <c r="KTV167" s="338"/>
      <c r="KTW167" s="338"/>
      <c r="KTX167" s="338"/>
      <c r="KTY167" s="338"/>
      <c r="KTZ167" s="338"/>
      <c r="KUA167" s="338"/>
      <c r="KUB167" s="338"/>
      <c r="KUC167" s="338"/>
      <c r="KUD167" s="338"/>
      <c r="KUE167" s="338"/>
      <c r="KUF167" s="338"/>
      <c r="KUG167" s="338"/>
      <c r="KUH167" s="338"/>
      <c r="KUI167" s="338"/>
      <c r="KUJ167" s="338"/>
      <c r="KUK167" s="338"/>
      <c r="KUL167" s="338"/>
      <c r="KUM167" s="338"/>
      <c r="KUN167" s="338"/>
      <c r="KUO167" s="338"/>
      <c r="KUP167" s="338"/>
      <c r="KUQ167" s="338"/>
      <c r="KUR167" s="338"/>
      <c r="KUS167" s="338"/>
      <c r="KUT167" s="338"/>
      <c r="KUU167" s="338"/>
      <c r="KUV167" s="338"/>
      <c r="KUW167" s="338"/>
      <c r="KUX167" s="338"/>
      <c r="KUY167" s="338"/>
      <c r="KUZ167" s="338"/>
      <c r="KVA167" s="338"/>
      <c r="KVB167" s="338"/>
      <c r="KVC167" s="338"/>
      <c r="KVD167" s="338"/>
      <c r="KVE167" s="338"/>
      <c r="KVF167" s="338"/>
      <c r="KVG167" s="338"/>
      <c r="KVH167" s="338"/>
      <c r="KVI167" s="338"/>
      <c r="KVJ167" s="338"/>
      <c r="KVK167" s="338"/>
      <c r="KVL167" s="338"/>
      <c r="KVM167" s="338"/>
      <c r="KVN167" s="338"/>
      <c r="KVO167" s="338"/>
      <c r="KVP167" s="338"/>
      <c r="KVQ167" s="338"/>
      <c r="KVR167" s="338"/>
      <c r="KVS167" s="338"/>
      <c r="KVT167" s="338"/>
      <c r="KVU167" s="338"/>
      <c r="KVV167" s="338"/>
      <c r="KVW167" s="338"/>
      <c r="KVX167" s="338"/>
      <c r="KVY167" s="338"/>
      <c r="KVZ167" s="338"/>
      <c r="KWA167" s="338"/>
      <c r="KWB167" s="338"/>
      <c r="KWC167" s="338"/>
      <c r="KWD167" s="338"/>
      <c r="KWE167" s="338"/>
      <c r="KWF167" s="338"/>
      <c r="KWG167" s="338"/>
      <c r="KWH167" s="338"/>
      <c r="KWI167" s="338"/>
      <c r="KWJ167" s="338"/>
      <c r="KWK167" s="338"/>
      <c r="KWL167" s="338"/>
      <c r="KWM167" s="338"/>
      <c r="KWN167" s="338"/>
      <c r="KWO167" s="338"/>
      <c r="KWP167" s="338"/>
      <c r="KWQ167" s="338"/>
      <c r="KWR167" s="338"/>
      <c r="KWS167" s="338"/>
      <c r="KWT167" s="338"/>
      <c r="KWU167" s="338"/>
      <c r="KWV167" s="338"/>
      <c r="KWW167" s="338"/>
      <c r="KWX167" s="338"/>
      <c r="KWY167" s="338"/>
      <c r="KWZ167" s="338"/>
      <c r="KXA167" s="338"/>
      <c r="KXB167" s="338"/>
      <c r="KXC167" s="338"/>
      <c r="KXD167" s="338"/>
      <c r="KXE167" s="338"/>
      <c r="KXF167" s="338"/>
      <c r="KXG167" s="338"/>
      <c r="KXH167" s="338"/>
      <c r="KXI167" s="338"/>
      <c r="KXJ167" s="338"/>
      <c r="KXK167" s="338"/>
      <c r="KXL167" s="338"/>
      <c r="KXM167" s="338"/>
      <c r="KXN167" s="338"/>
      <c r="KXO167" s="338"/>
      <c r="KXP167" s="338"/>
      <c r="KXQ167" s="338"/>
      <c r="KXR167" s="338"/>
      <c r="KXS167" s="338"/>
      <c r="KXT167" s="338"/>
      <c r="KXU167" s="338"/>
      <c r="KXV167" s="338"/>
      <c r="KXW167" s="338"/>
      <c r="KXX167" s="338"/>
      <c r="KXY167" s="338"/>
      <c r="KXZ167" s="338"/>
      <c r="KYA167" s="338"/>
      <c r="KYB167" s="338"/>
      <c r="KYC167" s="338"/>
      <c r="KYD167" s="338"/>
      <c r="KYE167" s="338"/>
      <c r="KYF167" s="338"/>
      <c r="KYG167" s="338"/>
      <c r="KYH167" s="338"/>
      <c r="KYI167" s="338"/>
      <c r="KYJ167" s="338"/>
      <c r="KYK167" s="338"/>
      <c r="KYL167" s="338"/>
      <c r="KYM167" s="338"/>
      <c r="KYN167" s="338"/>
      <c r="KYO167" s="338"/>
      <c r="KYP167" s="338"/>
      <c r="KYQ167" s="338"/>
      <c r="KYR167" s="338"/>
      <c r="KYS167" s="338"/>
      <c r="KYT167" s="338"/>
      <c r="KYU167" s="338"/>
      <c r="KYV167" s="338"/>
      <c r="KYW167" s="338"/>
      <c r="KYX167" s="338"/>
      <c r="KYY167" s="338"/>
      <c r="KYZ167" s="338"/>
      <c r="KZA167" s="338"/>
      <c r="KZB167" s="338"/>
      <c r="KZC167" s="338"/>
      <c r="KZD167" s="338"/>
      <c r="KZE167" s="338"/>
      <c r="KZF167" s="338"/>
      <c r="KZG167" s="338"/>
      <c r="KZH167" s="338"/>
      <c r="KZI167" s="338"/>
      <c r="KZJ167" s="338"/>
      <c r="KZK167" s="338"/>
      <c r="KZL167" s="338"/>
      <c r="KZM167" s="338"/>
      <c r="KZN167" s="338"/>
      <c r="KZO167" s="338"/>
      <c r="KZP167" s="338"/>
      <c r="KZQ167" s="338"/>
      <c r="KZR167" s="338"/>
      <c r="KZS167" s="338"/>
      <c r="KZT167" s="338"/>
      <c r="KZU167" s="338"/>
      <c r="KZV167" s="338"/>
      <c r="KZW167" s="338"/>
      <c r="KZX167" s="338"/>
      <c r="KZY167" s="338"/>
      <c r="KZZ167" s="338"/>
      <c r="LAA167" s="338"/>
      <c r="LAB167" s="338"/>
      <c r="LAC167" s="338"/>
      <c r="LAD167" s="338"/>
      <c r="LAE167" s="338"/>
      <c r="LAF167" s="338"/>
      <c r="LAG167" s="338"/>
      <c r="LAH167" s="338"/>
      <c r="LAI167" s="338"/>
      <c r="LAJ167" s="338"/>
      <c r="LAK167" s="338"/>
      <c r="LAL167" s="338"/>
      <c r="LAM167" s="338"/>
      <c r="LAN167" s="338"/>
      <c r="LAO167" s="338"/>
      <c r="LAP167" s="338"/>
      <c r="LAQ167" s="338"/>
      <c r="LAR167" s="338"/>
      <c r="LAS167" s="338"/>
      <c r="LAT167" s="338"/>
      <c r="LAU167" s="338"/>
      <c r="LAV167" s="338"/>
      <c r="LAW167" s="338"/>
      <c r="LAX167" s="338"/>
      <c r="LAY167" s="338"/>
      <c r="LAZ167" s="338"/>
      <c r="LBA167" s="338"/>
      <c r="LBB167" s="338"/>
      <c r="LBC167" s="338"/>
      <c r="LBD167" s="338"/>
      <c r="LBE167" s="338"/>
      <c r="LBF167" s="338"/>
      <c r="LBG167" s="338"/>
      <c r="LBH167" s="338"/>
      <c r="LBI167" s="338"/>
      <c r="LBJ167" s="338"/>
      <c r="LBK167" s="338"/>
      <c r="LBL167" s="338"/>
      <c r="LBM167" s="338"/>
      <c r="LBN167" s="338"/>
      <c r="LBO167" s="338"/>
      <c r="LBP167" s="338"/>
      <c r="LBQ167" s="338"/>
      <c r="LBR167" s="338"/>
      <c r="LBS167" s="338"/>
      <c r="LBT167" s="338"/>
      <c r="LBU167" s="338"/>
      <c r="LBV167" s="338"/>
      <c r="LBW167" s="338"/>
      <c r="LBX167" s="338"/>
      <c r="LBY167" s="338"/>
      <c r="LBZ167" s="338"/>
      <c r="LCA167" s="338"/>
      <c r="LCB167" s="338"/>
      <c r="LCC167" s="338"/>
      <c r="LCD167" s="338"/>
      <c r="LCE167" s="338"/>
      <c r="LCF167" s="338"/>
      <c r="LCG167" s="338"/>
      <c r="LCH167" s="338"/>
      <c r="LCI167" s="338"/>
      <c r="LCJ167" s="338"/>
      <c r="LCK167" s="338"/>
      <c r="LCL167" s="338"/>
      <c r="LCM167" s="338"/>
      <c r="LCN167" s="338"/>
      <c r="LCO167" s="338"/>
      <c r="LCP167" s="338"/>
      <c r="LCQ167" s="338"/>
      <c r="LCR167" s="338"/>
      <c r="LCS167" s="338"/>
      <c r="LCT167" s="338"/>
      <c r="LCU167" s="338"/>
      <c r="LCV167" s="338"/>
      <c r="LCW167" s="338"/>
      <c r="LCX167" s="338"/>
      <c r="LCY167" s="338"/>
      <c r="LCZ167" s="338"/>
      <c r="LDA167" s="338"/>
      <c r="LDB167" s="338"/>
      <c r="LDC167" s="338"/>
      <c r="LDD167" s="338"/>
      <c r="LDE167" s="338"/>
      <c r="LDF167" s="338"/>
      <c r="LDG167" s="338"/>
      <c r="LDH167" s="338"/>
      <c r="LDI167" s="338"/>
      <c r="LDJ167" s="338"/>
      <c r="LDK167" s="338"/>
      <c r="LDL167" s="338"/>
      <c r="LDM167" s="338"/>
      <c r="LDN167" s="338"/>
      <c r="LDO167" s="338"/>
      <c r="LDP167" s="338"/>
      <c r="LDQ167" s="338"/>
      <c r="LDR167" s="338"/>
      <c r="LDS167" s="338"/>
      <c r="LDT167" s="338"/>
      <c r="LDU167" s="338"/>
      <c r="LDV167" s="338"/>
      <c r="LDW167" s="338"/>
      <c r="LDX167" s="338"/>
      <c r="LDY167" s="338"/>
      <c r="LDZ167" s="338"/>
      <c r="LEA167" s="338"/>
      <c r="LEB167" s="338"/>
      <c r="LEC167" s="338"/>
      <c r="LED167" s="338"/>
      <c r="LEE167" s="338"/>
      <c r="LEF167" s="338"/>
      <c r="LEG167" s="338"/>
      <c r="LEH167" s="338"/>
      <c r="LEI167" s="338"/>
      <c r="LEJ167" s="338"/>
      <c r="LEK167" s="338"/>
      <c r="LEL167" s="338"/>
      <c r="LEM167" s="338"/>
      <c r="LEN167" s="338"/>
      <c r="LEO167" s="338"/>
      <c r="LEP167" s="338"/>
      <c r="LEQ167" s="338"/>
      <c r="LER167" s="338"/>
      <c r="LES167" s="338"/>
      <c r="LET167" s="338"/>
      <c r="LEU167" s="338"/>
      <c r="LEV167" s="338"/>
      <c r="LEW167" s="338"/>
      <c r="LEX167" s="338"/>
      <c r="LEY167" s="338"/>
      <c r="LEZ167" s="338"/>
      <c r="LFA167" s="338"/>
      <c r="LFB167" s="338"/>
      <c r="LFC167" s="338"/>
      <c r="LFD167" s="338"/>
      <c r="LFE167" s="338"/>
      <c r="LFF167" s="338"/>
      <c r="LFG167" s="338"/>
      <c r="LFH167" s="338"/>
      <c r="LFI167" s="338"/>
      <c r="LFJ167" s="338"/>
      <c r="LFK167" s="338"/>
      <c r="LFL167" s="338"/>
      <c r="LFM167" s="338"/>
      <c r="LFN167" s="338"/>
      <c r="LFO167" s="338"/>
      <c r="LFP167" s="338"/>
      <c r="LFQ167" s="338"/>
      <c r="LFR167" s="338"/>
      <c r="LFS167" s="338"/>
      <c r="LFT167" s="338"/>
      <c r="LFU167" s="338"/>
      <c r="LFV167" s="338"/>
      <c r="LFW167" s="338"/>
      <c r="LFX167" s="338"/>
      <c r="LFY167" s="338"/>
      <c r="LFZ167" s="338"/>
      <c r="LGA167" s="338"/>
      <c r="LGB167" s="338"/>
      <c r="LGC167" s="338"/>
      <c r="LGD167" s="338"/>
      <c r="LGE167" s="338"/>
      <c r="LGF167" s="338"/>
      <c r="LGG167" s="338"/>
      <c r="LGH167" s="338"/>
      <c r="LGI167" s="338"/>
      <c r="LGJ167" s="338"/>
      <c r="LGK167" s="338"/>
      <c r="LGL167" s="338"/>
      <c r="LGM167" s="338"/>
      <c r="LGN167" s="338"/>
      <c r="LGO167" s="338"/>
      <c r="LGP167" s="338"/>
      <c r="LGQ167" s="338"/>
      <c r="LGR167" s="338"/>
      <c r="LGS167" s="338"/>
      <c r="LGT167" s="338"/>
      <c r="LGU167" s="338"/>
      <c r="LGV167" s="338"/>
      <c r="LGW167" s="338"/>
      <c r="LGX167" s="338"/>
      <c r="LGY167" s="338"/>
      <c r="LGZ167" s="338"/>
      <c r="LHA167" s="338"/>
      <c r="LHB167" s="338"/>
      <c r="LHC167" s="338"/>
      <c r="LHD167" s="338"/>
      <c r="LHE167" s="338"/>
      <c r="LHF167" s="338"/>
      <c r="LHG167" s="338"/>
      <c r="LHH167" s="338"/>
      <c r="LHI167" s="338"/>
      <c r="LHJ167" s="338"/>
      <c r="LHK167" s="338"/>
      <c r="LHL167" s="338"/>
      <c r="LHM167" s="338"/>
      <c r="LHN167" s="338"/>
      <c r="LHO167" s="338"/>
      <c r="LHP167" s="338"/>
      <c r="LHQ167" s="338"/>
      <c r="LHR167" s="338"/>
      <c r="LHS167" s="338"/>
      <c r="LHT167" s="338"/>
      <c r="LHU167" s="338"/>
      <c r="LHV167" s="338"/>
      <c r="LHW167" s="338"/>
      <c r="LHX167" s="338"/>
      <c r="LHY167" s="338"/>
      <c r="LHZ167" s="338"/>
      <c r="LIA167" s="338"/>
      <c r="LIB167" s="338"/>
      <c r="LIC167" s="338"/>
      <c r="LID167" s="338"/>
      <c r="LIE167" s="338"/>
      <c r="LIF167" s="338"/>
      <c r="LIG167" s="338"/>
      <c r="LIH167" s="338"/>
      <c r="LII167" s="338"/>
      <c r="LIJ167" s="338"/>
      <c r="LIK167" s="338"/>
      <c r="LIL167" s="338"/>
      <c r="LIM167" s="338"/>
      <c r="LIN167" s="338"/>
      <c r="LIO167" s="338"/>
      <c r="LIP167" s="338"/>
      <c r="LIQ167" s="338"/>
      <c r="LIR167" s="338"/>
      <c r="LIS167" s="338"/>
      <c r="LIT167" s="338"/>
      <c r="LIU167" s="338"/>
      <c r="LIV167" s="338"/>
      <c r="LIW167" s="338"/>
      <c r="LIX167" s="338"/>
      <c r="LIY167" s="338"/>
      <c r="LIZ167" s="338"/>
      <c r="LJA167" s="338"/>
      <c r="LJB167" s="338"/>
      <c r="LJC167" s="338"/>
      <c r="LJD167" s="338"/>
      <c r="LJE167" s="338"/>
      <c r="LJF167" s="338"/>
      <c r="LJG167" s="338"/>
      <c r="LJH167" s="338"/>
      <c r="LJI167" s="338"/>
      <c r="LJJ167" s="338"/>
      <c r="LJK167" s="338"/>
      <c r="LJL167" s="338"/>
      <c r="LJM167" s="338"/>
      <c r="LJN167" s="338"/>
      <c r="LJO167" s="338"/>
      <c r="LJP167" s="338"/>
      <c r="LJQ167" s="338"/>
      <c r="LJR167" s="338"/>
      <c r="LJS167" s="338"/>
      <c r="LJT167" s="338"/>
      <c r="LJU167" s="338"/>
      <c r="LJV167" s="338"/>
      <c r="LJW167" s="338"/>
      <c r="LJX167" s="338"/>
      <c r="LJY167" s="338"/>
      <c r="LJZ167" s="338"/>
      <c r="LKA167" s="338"/>
      <c r="LKB167" s="338"/>
      <c r="LKC167" s="338"/>
      <c r="LKD167" s="338"/>
      <c r="LKE167" s="338"/>
      <c r="LKF167" s="338"/>
      <c r="LKG167" s="338"/>
      <c r="LKH167" s="338"/>
      <c r="LKI167" s="338"/>
      <c r="LKJ167" s="338"/>
      <c r="LKK167" s="338"/>
      <c r="LKL167" s="338"/>
      <c r="LKM167" s="338"/>
      <c r="LKN167" s="338"/>
      <c r="LKO167" s="338"/>
      <c r="LKP167" s="338"/>
      <c r="LKQ167" s="338"/>
      <c r="LKR167" s="338"/>
      <c r="LKS167" s="338"/>
      <c r="LKT167" s="338"/>
      <c r="LKU167" s="338"/>
      <c r="LKV167" s="338"/>
      <c r="LKW167" s="338"/>
      <c r="LKX167" s="338"/>
      <c r="LKY167" s="338"/>
      <c r="LKZ167" s="338"/>
      <c r="LLA167" s="338"/>
      <c r="LLB167" s="338"/>
      <c r="LLC167" s="338"/>
      <c r="LLD167" s="338"/>
      <c r="LLE167" s="338"/>
      <c r="LLF167" s="338"/>
      <c r="LLG167" s="338"/>
      <c r="LLH167" s="338"/>
      <c r="LLI167" s="338"/>
      <c r="LLJ167" s="338"/>
      <c r="LLK167" s="338"/>
      <c r="LLL167" s="338"/>
      <c r="LLM167" s="338"/>
      <c r="LLN167" s="338"/>
      <c r="LLO167" s="338"/>
      <c r="LLP167" s="338"/>
      <c r="LLQ167" s="338"/>
      <c r="LLR167" s="338"/>
      <c r="LLS167" s="338"/>
      <c r="LLT167" s="338"/>
      <c r="LLU167" s="338"/>
      <c r="LLV167" s="338"/>
      <c r="LLW167" s="338"/>
      <c r="LLX167" s="338"/>
      <c r="LLY167" s="338"/>
      <c r="LLZ167" s="338"/>
      <c r="LMA167" s="338"/>
      <c r="LMB167" s="338"/>
      <c r="LMC167" s="338"/>
      <c r="LMD167" s="338"/>
      <c r="LME167" s="338"/>
      <c r="LMF167" s="338"/>
      <c r="LMG167" s="338"/>
      <c r="LMH167" s="338"/>
      <c r="LMI167" s="338"/>
      <c r="LMJ167" s="338"/>
      <c r="LMK167" s="338"/>
      <c r="LML167" s="338"/>
      <c r="LMM167" s="338"/>
      <c r="LMN167" s="338"/>
      <c r="LMO167" s="338"/>
      <c r="LMP167" s="338"/>
      <c r="LMQ167" s="338"/>
      <c r="LMR167" s="338"/>
      <c r="LMS167" s="338"/>
      <c r="LMT167" s="338"/>
      <c r="LMU167" s="338"/>
      <c r="LMV167" s="338"/>
      <c r="LMW167" s="338"/>
      <c r="LMX167" s="338"/>
      <c r="LMY167" s="338"/>
      <c r="LMZ167" s="338"/>
      <c r="LNA167" s="338"/>
      <c r="LNB167" s="338"/>
      <c r="LNC167" s="338"/>
      <c r="LND167" s="338"/>
      <c r="LNE167" s="338"/>
      <c r="LNF167" s="338"/>
      <c r="LNG167" s="338"/>
      <c r="LNH167" s="338"/>
      <c r="LNI167" s="338"/>
      <c r="LNJ167" s="338"/>
      <c r="LNK167" s="338"/>
      <c r="LNL167" s="338"/>
      <c r="LNM167" s="338"/>
      <c r="LNN167" s="338"/>
      <c r="LNO167" s="338"/>
      <c r="LNP167" s="338"/>
      <c r="LNQ167" s="338"/>
      <c r="LNR167" s="338"/>
      <c r="LNS167" s="338"/>
      <c r="LNT167" s="338"/>
      <c r="LNU167" s="338"/>
      <c r="LNV167" s="338"/>
      <c r="LNW167" s="338"/>
      <c r="LNX167" s="338"/>
      <c r="LNY167" s="338"/>
      <c r="LNZ167" s="338"/>
      <c r="LOA167" s="338"/>
      <c r="LOB167" s="338"/>
      <c r="LOC167" s="338"/>
      <c r="LOD167" s="338"/>
      <c r="LOE167" s="338"/>
      <c r="LOF167" s="338"/>
      <c r="LOG167" s="338"/>
      <c r="LOH167" s="338"/>
      <c r="LOI167" s="338"/>
      <c r="LOJ167" s="338"/>
      <c r="LOK167" s="338"/>
      <c r="LOL167" s="338"/>
      <c r="LOM167" s="338"/>
      <c r="LON167" s="338"/>
      <c r="LOO167" s="338"/>
      <c r="LOP167" s="338"/>
      <c r="LOQ167" s="338"/>
      <c r="LOR167" s="338"/>
      <c r="LOS167" s="338"/>
      <c r="LOT167" s="338"/>
      <c r="LOU167" s="338"/>
      <c r="LOV167" s="338"/>
      <c r="LOW167" s="338"/>
      <c r="LOX167" s="338"/>
      <c r="LOY167" s="338"/>
      <c r="LOZ167" s="338"/>
      <c r="LPA167" s="338"/>
      <c r="LPB167" s="338"/>
      <c r="LPC167" s="338"/>
      <c r="LPD167" s="338"/>
      <c r="LPE167" s="338"/>
      <c r="LPF167" s="338"/>
      <c r="LPG167" s="338"/>
      <c r="LPH167" s="338"/>
      <c r="LPI167" s="338"/>
      <c r="LPJ167" s="338"/>
      <c r="LPK167" s="338"/>
      <c r="LPL167" s="338"/>
      <c r="LPM167" s="338"/>
      <c r="LPN167" s="338"/>
      <c r="LPO167" s="338"/>
      <c r="LPP167" s="338"/>
      <c r="LPQ167" s="338"/>
      <c r="LPR167" s="338"/>
      <c r="LPS167" s="338"/>
      <c r="LPT167" s="338"/>
      <c r="LPU167" s="338"/>
      <c r="LPV167" s="338"/>
      <c r="LPW167" s="338"/>
      <c r="LPX167" s="338"/>
      <c r="LPY167" s="338"/>
      <c r="LPZ167" s="338"/>
      <c r="LQA167" s="338"/>
      <c r="LQB167" s="338"/>
      <c r="LQC167" s="338"/>
      <c r="LQD167" s="338"/>
      <c r="LQE167" s="338"/>
      <c r="LQF167" s="338"/>
      <c r="LQG167" s="338"/>
      <c r="LQH167" s="338"/>
      <c r="LQI167" s="338"/>
      <c r="LQJ167" s="338"/>
      <c r="LQK167" s="338"/>
      <c r="LQL167" s="338"/>
      <c r="LQM167" s="338"/>
      <c r="LQN167" s="338"/>
      <c r="LQO167" s="338"/>
      <c r="LQP167" s="338"/>
      <c r="LQQ167" s="338"/>
      <c r="LQR167" s="338"/>
      <c r="LQS167" s="338"/>
      <c r="LQT167" s="338"/>
      <c r="LQU167" s="338"/>
      <c r="LQV167" s="338"/>
      <c r="LQW167" s="338"/>
      <c r="LQX167" s="338"/>
      <c r="LQY167" s="338"/>
      <c r="LQZ167" s="338"/>
      <c r="LRA167" s="338"/>
      <c r="LRB167" s="338"/>
      <c r="LRC167" s="338"/>
      <c r="LRD167" s="338"/>
      <c r="LRE167" s="338"/>
      <c r="LRF167" s="338"/>
      <c r="LRG167" s="338"/>
      <c r="LRH167" s="338"/>
      <c r="LRI167" s="338"/>
      <c r="LRJ167" s="338"/>
      <c r="LRK167" s="338"/>
      <c r="LRL167" s="338"/>
      <c r="LRM167" s="338"/>
      <c r="LRN167" s="338"/>
      <c r="LRO167" s="338"/>
      <c r="LRP167" s="338"/>
      <c r="LRQ167" s="338"/>
      <c r="LRR167" s="338"/>
      <c r="LRS167" s="338"/>
      <c r="LRT167" s="338"/>
      <c r="LRU167" s="338"/>
      <c r="LRV167" s="338"/>
      <c r="LRW167" s="338"/>
      <c r="LRX167" s="338"/>
      <c r="LRY167" s="338"/>
      <c r="LRZ167" s="338"/>
      <c r="LSA167" s="338"/>
      <c r="LSB167" s="338"/>
      <c r="LSC167" s="338"/>
      <c r="LSD167" s="338"/>
      <c r="LSE167" s="338"/>
      <c r="LSF167" s="338"/>
      <c r="LSG167" s="338"/>
      <c r="LSH167" s="338"/>
      <c r="LSI167" s="338"/>
      <c r="LSJ167" s="338"/>
      <c r="LSK167" s="338"/>
      <c r="LSL167" s="338"/>
      <c r="LSM167" s="338"/>
      <c r="LSN167" s="338"/>
      <c r="LSO167" s="338"/>
      <c r="LSP167" s="338"/>
      <c r="LSQ167" s="338"/>
      <c r="LSR167" s="338"/>
      <c r="LSS167" s="338"/>
      <c r="LST167" s="338"/>
      <c r="LSU167" s="338"/>
      <c r="LSV167" s="338"/>
      <c r="LSW167" s="338"/>
      <c r="LSX167" s="338"/>
      <c r="LSY167" s="338"/>
      <c r="LSZ167" s="338"/>
      <c r="LTA167" s="338"/>
      <c r="LTB167" s="338"/>
      <c r="LTC167" s="338"/>
      <c r="LTD167" s="338"/>
      <c r="LTE167" s="338"/>
      <c r="LTF167" s="338"/>
      <c r="LTG167" s="338"/>
      <c r="LTH167" s="338"/>
      <c r="LTI167" s="338"/>
      <c r="LTJ167" s="338"/>
      <c r="LTK167" s="338"/>
      <c r="LTL167" s="338"/>
      <c r="LTM167" s="338"/>
      <c r="LTN167" s="338"/>
      <c r="LTO167" s="338"/>
      <c r="LTP167" s="338"/>
      <c r="LTQ167" s="338"/>
      <c r="LTR167" s="338"/>
      <c r="LTS167" s="338"/>
      <c r="LTT167" s="338"/>
      <c r="LTU167" s="338"/>
      <c r="LTV167" s="338"/>
      <c r="LTW167" s="338"/>
      <c r="LTX167" s="338"/>
      <c r="LTY167" s="338"/>
      <c r="LTZ167" s="338"/>
      <c r="LUA167" s="338"/>
      <c r="LUB167" s="338"/>
      <c r="LUC167" s="338"/>
      <c r="LUD167" s="338"/>
      <c r="LUE167" s="338"/>
      <c r="LUF167" s="338"/>
      <c r="LUG167" s="338"/>
      <c r="LUH167" s="338"/>
      <c r="LUI167" s="338"/>
      <c r="LUJ167" s="338"/>
      <c r="LUK167" s="338"/>
      <c r="LUL167" s="338"/>
      <c r="LUM167" s="338"/>
      <c r="LUN167" s="338"/>
      <c r="LUO167" s="338"/>
      <c r="LUP167" s="338"/>
      <c r="LUQ167" s="338"/>
      <c r="LUR167" s="338"/>
      <c r="LUS167" s="338"/>
      <c r="LUT167" s="338"/>
      <c r="LUU167" s="338"/>
      <c r="LUV167" s="338"/>
      <c r="LUW167" s="338"/>
      <c r="LUX167" s="338"/>
      <c r="LUY167" s="338"/>
      <c r="LUZ167" s="338"/>
      <c r="LVA167" s="338"/>
      <c r="LVB167" s="338"/>
      <c r="LVC167" s="338"/>
      <c r="LVD167" s="338"/>
      <c r="LVE167" s="338"/>
      <c r="LVF167" s="338"/>
      <c r="LVG167" s="338"/>
      <c r="LVH167" s="338"/>
      <c r="LVI167" s="338"/>
      <c r="LVJ167" s="338"/>
      <c r="LVK167" s="338"/>
      <c r="LVL167" s="338"/>
      <c r="LVM167" s="338"/>
      <c r="LVN167" s="338"/>
      <c r="LVO167" s="338"/>
      <c r="LVP167" s="338"/>
      <c r="LVQ167" s="338"/>
      <c r="LVR167" s="338"/>
      <c r="LVS167" s="338"/>
      <c r="LVT167" s="338"/>
      <c r="LVU167" s="338"/>
      <c r="LVV167" s="338"/>
      <c r="LVW167" s="338"/>
      <c r="LVX167" s="338"/>
      <c r="LVY167" s="338"/>
      <c r="LVZ167" s="338"/>
      <c r="LWA167" s="338"/>
      <c r="LWB167" s="338"/>
      <c r="LWC167" s="338"/>
      <c r="LWD167" s="338"/>
      <c r="LWE167" s="338"/>
      <c r="LWF167" s="338"/>
      <c r="LWG167" s="338"/>
      <c r="LWH167" s="338"/>
      <c r="LWI167" s="338"/>
      <c r="LWJ167" s="338"/>
      <c r="LWK167" s="338"/>
      <c r="LWL167" s="338"/>
      <c r="LWM167" s="338"/>
      <c r="LWN167" s="338"/>
      <c r="LWO167" s="338"/>
      <c r="LWP167" s="338"/>
      <c r="LWQ167" s="338"/>
      <c r="LWR167" s="338"/>
      <c r="LWS167" s="338"/>
      <c r="LWT167" s="338"/>
      <c r="LWU167" s="338"/>
      <c r="LWV167" s="338"/>
      <c r="LWW167" s="338"/>
      <c r="LWX167" s="338"/>
      <c r="LWY167" s="338"/>
      <c r="LWZ167" s="338"/>
      <c r="LXA167" s="338"/>
      <c r="LXB167" s="338"/>
      <c r="LXC167" s="338"/>
      <c r="LXD167" s="338"/>
      <c r="LXE167" s="338"/>
      <c r="LXF167" s="338"/>
      <c r="LXG167" s="338"/>
      <c r="LXH167" s="338"/>
      <c r="LXI167" s="338"/>
      <c r="LXJ167" s="338"/>
      <c r="LXK167" s="338"/>
      <c r="LXL167" s="338"/>
      <c r="LXM167" s="338"/>
      <c r="LXN167" s="338"/>
      <c r="LXO167" s="338"/>
      <c r="LXP167" s="338"/>
      <c r="LXQ167" s="338"/>
      <c r="LXR167" s="338"/>
      <c r="LXS167" s="338"/>
      <c r="LXT167" s="338"/>
      <c r="LXU167" s="338"/>
      <c r="LXV167" s="338"/>
      <c r="LXW167" s="338"/>
      <c r="LXX167" s="338"/>
      <c r="LXY167" s="338"/>
      <c r="LXZ167" s="338"/>
      <c r="LYA167" s="338"/>
      <c r="LYB167" s="338"/>
      <c r="LYC167" s="338"/>
      <c r="LYD167" s="338"/>
      <c r="LYE167" s="338"/>
      <c r="LYF167" s="338"/>
      <c r="LYG167" s="338"/>
      <c r="LYH167" s="338"/>
      <c r="LYI167" s="338"/>
      <c r="LYJ167" s="338"/>
      <c r="LYK167" s="338"/>
      <c r="LYL167" s="338"/>
      <c r="LYM167" s="338"/>
      <c r="LYN167" s="338"/>
      <c r="LYO167" s="338"/>
      <c r="LYP167" s="338"/>
      <c r="LYQ167" s="338"/>
      <c r="LYR167" s="338"/>
      <c r="LYS167" s="338"/>
      <c r="LYT167" s="338"/>
      <c r="LYU167" s="338"/>
      <c r="LYV167" s="338"/>
      <c r="LYW167" s="338"/>
      <c r="LYX167" s="338"/>
      <c r="LYY167" s="338"/>
      <c r="LYZ167" s="338"/>
      <c r="LZA167" s="338"/>
      <c r="LZB167" s="338"/>
      <c r="LZC167" s="338"/>
      <c r="LZD167" s="338"/>
      <c r="LZE167" s="338"/>
      <c r="LZF167" s="338"/>
      <c r="LZG167" s="338"/>
      <c r="LZH167" s="338"/>
      <c r="LZI167" s="338"/>
      <c r="LZJ167" s="338"/>
      <c r="LZK167" s="338"/>
      <c r="LZL167" s="338"/>
      <c r="LZM167" s="338"/>
      <c r="LZN167" s="338"/>
      <c r="LZO167" s="338"/>
      <c r="LZP167" s="338"/>
      <c r="LZQ167" s="338"/>
      <c r="LZR167" s="338"/>
      <c r="LZS167" s="338"/>
      <c r="LZT167" s="338"/>
      <c r="LZU167" s="338"/>
      <c r="LZV167" s="338"/>
      <c r="LZW167" s="338"/>
      <c r="LZX167" s="338"/>
      <c r="LZY167" s="338"/>
      <c r="LZZ167" s="338"/>
      <c r="MAA167" s="338"/>
      <c r="MAB167" s="338"/>
      <c r="MAC167" s="338"/>
      <c r="MAD167" s="338"/>
      <c r="MAE167" s="338"/>
      <c r="MAF167" s="338"/>
      <c r="MAG167" s="338"/>
      <c r="MAH167" s="338"/>
      <c r="MAI167" s="338"/>
      <c r="MAJ167" s="338"/>
      <c r="MAK167" s="338"/>
      <c r="MAL167" s="338"/>
      <c r="MAM167" s="338"/>
      <c r="MAN167" s="338"/>
      <c r="MAO167" s="338"/>
      <c r="MAP167" s="338"/>
      <c r="MAQ167" s="338"/>
      <c r="MAR167" s="338"/>
      <c r="MAS167" s="338"/>
      <c r="MAT167" s="338"/>
      <c r="MAU167" s="338"/>
      <c r="MAV167" s="338"/>
      <c r="MAW167" s="338"/>
      <c r="MAX167" s="338"/>
      <c r="MAY167" s="338"/>
      <c r="MAZ167" s="338"/>
      <c r="MBA167" s="338"/>
      <c r="MBB167" s="338"/>
      <c r="MBC167" s="338"/>
      <c r="MBD167" s="338"/>
      <c r="MBE167" s="338"/>
      <c r="MBF167" s="338"/>
      <c r="MBG167" s="338"/>
      <c r="MBH167" s="338"/>
      <c r="MBI167" s="338"/>
      <c r="MBJ167" s="338"/>
      <c r="MBK167" s="338"/>
      <c r="MBL167" s="338"/>
      <c r="MBM167" s="338"/>
      <c r="MBN167" s="338"/>
      <c r="MBO167" s="338"/>
      <c r="MBP167" s="338"/>
      <c r="MBQ167" s="338"/>
      <c r="MBR167" s="338"/>
      <c r="MBS167" s="338"/>
      <c r="MBT167" s="338"/>
      <c r="MBU167" s="338"/>
      <c r="MBV167" s="338"/>
      <c r="MBW167" s="338"/>
      <c r="MBX167" s="338"/>
      <c r="MBY167" s="338"/>
      <c r="MBZ167" s="338"/>
      <c r="MCA167" s="338"/>
      <c r="MCB167" s="338"/>
      <c r="MCC167" s="338"/>
      <c r="MCD167" s="338"/>
      <c r="MCE167" s="338"/>
      <c r="MCF167" s="338"/>
      <c r="MCG167" s="338"/>
      <c r="MCH167" s="338"/>
      <c r="MCI167" s="338"/>
      <c r="MCJ167" s="338"/>
      <c r="MCK167" s="338"/>
      <c r="MCL167" s="338"/>
      <c r="MCM167" s="338"/>
      <c r="MCN167" s="338"/>
      <c r="MCO167" s="338"/>
      <c r="MCP167" s="338"/>
      <c r="MCQ167" s="338"/>
      <c r="MCR167" s="338"/>
      <c r="MCS167" s="338"/>
      <c r="MCT167" s="338"/>
      <c r="MCU167" s="338"/>
      <c r="MCV167" s="338"/>
      <c r="MCW167" s="338"/>
      <c r="MCX167" s="338"/>
      <c r="MCY167" s="338"/>
      <c r="MCZ167" s="338"/>
      <c r="MDA167" s="338"/>
      <c r="MDB167" s="338"/>
      <c r="MDC167" s="338"/>
      <c r="MDD167" s="338"/>
      <c r="MDE167" s="338"/>
      <c r="MDF167" s="338"/>
      <c r="MDG167" s="338"/>
      <c r="MDH167" s="338"/>
      <c r="MDI167" s="338"/>
      <c r="MDJ167" s="338"/>
      <c r="MDK167" s="338"/>
      <c r="MDL167" s="338"/>
      <c r="MDM167" s="338"/>
      <c r="MDN167" s="338"/>
      <c r="MDO167" s="338"/>
      <c r="MDP167" s="338"/>
      <c r="MDQ167" s="338"/>
      <c r="MDR167" s="338"/>
      <c r="MDS167" s="338"/>
      <c r="MDT167" s="338"/>
      <c r="MDU167" s="338"/>
      <c r="MDV167" s="338"/>
      <c r="MDW167" s="338"/>
      <c r="MDX167" s="338"/>
      <c r="MDY167" s="338"/>
      <c r="MDZ167" s="338"/>
      <c r="MEA167" s="338"/>
      <c r="MEB167" s="338"/>
      <c r="MEC167" s="338"/>
      <c r="MED167" s="338"/>
      <c r="MEE167" s="338"/>
      <c r="MEF167" s="338"/>
      <c r="MEG167" s="338"/>
      <c r="MEH167" s="338"/>
      <c r="MEI167" s="338"/>
      <c r="MEJ167" s="338"/>
      <c r="MEK167" s="338"/>
      <c r="MEL167" s="338"/>
      <c r="MEM167" s="338"/>
      <c r="MEN167" s="338"/>
      <c r="MEO167" s="338"/>
      <c r="MEP167" s="338"/>
      <c r="MEQ167" s="338"/>
      <c r="MER167" s="338"/>
      <c r="MES167" s="338"/>
      <c r="MET167" s="338"/>
      <c r="MEU167" s="338"/>
      <c r="MEV167" s="338"/>
      <c r="MEW167" s="338"/>
      <c r="MEX167" s="338"/>
      <c r="MEY167" s="338"/>
      <c r="MEZ167" s="338"/>
      <c r="MFA167" s="338"/>
      <c r="MFB167" s="338"/>
      <c r="MFC167" s="338"/>
      <c r="MFD167" s="338"/>
      <c r="MFE167" s="338"/>
      <c r="MFF167" s="338"/>
      <c r="MFG167" s="338"/>
      <c r="MFH167" s="338"/>
      <c r="MFI167" s="338"/>
      <c r="MFJ167" s="338"/>
      <c r="MFK167" s="338"/>
      <c r="MFL167" s="338"/>
      <c r="MFM167" s="338"/>
      <c r="MFN167" s="338"/>
      <c r="MFO167" s="338"/>
      <c r="MFP167" s="338"/>
      <c r="MFQ167" s="338"/>
      <c r="MFR167" s="338"/>
      <c r="MFS167" s="338"/>
      <c r="MFT167" s="338"/>
      <c r="MFU167" s="338"/>
      <c r="MFV167" s="338"/>
      <c r="MFW167" s="338"/>
      <c r="MFX167" s="338"/>
      <c r="MFY167" s="338"/>
      <c r="MFZ167" s="338"/>
      <c r="MGA167" s="338"/>
      <c r="MGB167" s="338"/>
      <c r="MGC167" s="338"/>
      <c r="MGD167" s="338"/>
      <c r="MGE167" s="338"/>
      <c r="MGF167" s="338"/>
      <c r="MGG167" s="338"/>
      <c r="MGH167" s="338"/>
      <c r="MGI167" s="338"/>
      <c r="MGJ167" s="338"/>
      <c r="MGK167" s="338"/>
      <c r="MGL167" s="338"/>
      <c r="MGM167" s="338"/>
      <c r="MGN167" s="338"/>
      <c r="MGO167" s="338"/>
      <c r="MGP167" s="338"/>
      <c r="MGQ167" s="338"/>
      <c r="MGR167" s="338"/>
      <c r="MGS167" s="338"/>
      <c r="MGT167" s="338"/>
      <c r="MGU167" s="338"/>
      <c r="MGV167" s="338"/>
      <c r="MGW167" s="338"/>
      <c r="MGX167" s="338"/>
      <c r="MGY167" s="338"/>
      <c r="MGZ167" s="338"/>
      <c r="MHA167" s="338"/>
      <c r="MHB167" s="338"/>
      <c r="MHC167" s="338"/>
      <c r="MHD167" s="338"/>
      <c r="MHE167" s="338"/>
      <c r="MHF167" s="338"/>
      <c r="MHG167" s="338"/>
      <c r="MHH167" s="338"/>
      <c r="MHI167" s="338"/>
      <c r="MHJ167" s="338"/>
      <c r="MHK167" s="338"/>
      <c r="MHL167" s="338"/>
      <c r="MHM167" s="338"/>
      <c r="MHN167" s="338"/>
      <c r="MHO167" s="338"/>
      <c r="MHP167" s="338"/>
      <c r="MHQ167" s="338"/>
      <c r="MHR167" s="338"/>
      <c r="MHS167" s="338"/>
      <c r="MHT167" s="338"/>
      <c r="MHU167" s="338"/>
      <c r="MHV167" s="338"/>
      <c r="MHW167" s="338"/>
      <c r="MHX167" s="338"/>
      <c r="MHY167" s="338"/>
      <c r="MHZ167" s="338"/>
      <c r="MIA167" s="338"/>
      <c r="MIB167" s="338"/>
      <c r="MIC167" s="338"/>
      <c r="MID167" s="338"/>
      <c r="MIE167" s="338"/>
      <c r="MIF167" s="338"/>
      <c r="MIG167" s="338"/>
      <c r="MIH167" s="338"/>
      <c r="MII167" s="338"/>
      <c r="MIJ167" s="338"/>
      <c r="MIK167" s="338"/>
      <c r="MIL167" s="338"/>
      <c r="MIM167" s="338"/>
      <c r="MIN167" s="338"/>
      <c r="MIO167" s="338"/>
      <c r="MIP167" s="338"/>
      <c r="MIQ167" s="338"/>
      <c r="MIR167" s="338"/>
      <c r="MIS167" s="338"/>
      <c r="MIT167" s="338"/>
      <c r="MIU167" s="338"/>
      <c r="MIV167" s="338"/>
      <c r="MIW167" s="338"/>
      <c r="MIX167" s="338"/>
      <c r="MIY167" s="338"/>
      <c r="MIZ167" s="338"/>
      <c r="MJA167" s="338"/>
      <c r="MJB167" s="338"/>
      <c r="MJC167" s="338"/>
      <c r="MJD167" s="338"/>
      <c r="MJE167" s="338"/>
      <c r="MJF167" s="338"/>
      <c r="MJG167" s="338"/>
      <c r="MJH167" s="338"/>
      <c r="MJI167" s="338"/>
      <c r="MJJ167" s="338"/>
      <c r="MJK167" s="338"/>
      <c r="MJL167" s="338"/>
      <c r="MJM167" s="338"/>
      <c r="MJN167" s="338"/>
      <c r="MJO167" s="338"/>
      <c r="MJP167" s="338"/>
      <c r="MJQ167" s="338"/>
      <c r="MJR167" s="338"/>
      <c r="MJS167" s="338"/>
      <c r="MJT167" s="338"/>
      <c r="MJU167" s="338"/>
      <c r="MJV167" s="338"/>
      <c r="MJW167" s="338"/>
      <c r="MJX167" s="338"/>
      <c r="MJY167" s="338"/>
      <c r="MJZ167" s="338"/>
      <c r="MKA167" s="338"/>
      <c r="MKB167" s="338"/>
      <c r="MKC167" s="338"/>
      <c r="MKD167" s="338"/>
      <c r="MKE167" s="338"/>
      <c r="MKF167" s="338"/>
      <c r="MKG167" s="338"/>
      <c r="MKH167" s="338"/>
      <c r="MKI167" s="338"/>
      <c r="MKJ167" s="338"/>
      <c r="MKK167" s="338"/>
      <c r="MKL167" s="338"/>
      <c r="MKM167" s="338"/>
      <c r="MKN167" s="338"/>
      <c r="MKO167" s="338"/>
      <c r="MKP167" s="338"/>
      <c r="MKQ167" s="338"/>
      <c r="MKR167" s="338"/>
      <c r="MKS167" s="338"/>
      <c r="MKT167" s="338"/>
      <c r="MKU167" s="338"/>
      <c r="MKV167" s="338"/>
      <c r="MKW167" s="338"/>
      <c r="MKX167" s="338"/>
      <c r="MKY167" s="338"/>
      <c r="MKZ167" s="338"/>
      <c r="MLA167" s="338"/>
      <c r="MLB167" s="338"/>
      <c r="MLC167" s="338"/>
      <c r="MLD167" s="338"/>
      <c r="MLE167" s="338"/>
      <c r="MLF167" s="338"/>
      <c r="MLG167" s="338"/>
      <c r="MLH167" s="338"/>
      <c r="MLI167" s="338"/>
      <c r="MLJ167" s="338"/>
      <c r="MLK167" s="338"/>
      <c r="MLL167" s="338"/>
      <c r="MLM167" s="338"/>
      <c r="MLN167" s="338"/>
      <c r="MLO167" s="338"/>
      <c r="MLP167" s="338"/>
      <c r="MLQ167" s="338"/>
      <c r="MLR167" s="338"/>
      <c r="MLS167" s="338"/>
      <c r="MLT167" s="338"/>
      <c r="MLU167" s="338"/>
      <c r="MLV167" s="338"/>
      <c r="MLW167" s="338"/>
      <c r="MLX167" s="338"/>
      <c r="MLY167" s="338"/>
      <c r="MLZ167" s="338"/>
      <c r="MMA167" s="338"/>
      <c r="MMB167" s="338"/>
      <c r="MMC167" s="338"/>
      <c r="MMD167" s="338"/>
      <c r="MME167" s="338"/>
      <c r="MMF167" s="338"/>
      <c r="MMG167" s="338"/>
      <c r="MMH167" s="338"/>
      <c r="MMI167" s="338"/>
      <c r="MMJ167" s="338"/>
      <c r="MMK167" s="338"/>
      <c r="MML167" s="338"/>
      <c r="MMM167" s="338"/>
      <c r="MMN167" s="338"/>
      <c r="MMO167" s="338"/>
      <c r="MMP167" s="338"/>
      <c r="MMQ167" s="338"/>
      <c r="MMR167" s="338"/>
      <c r="MMS167" s="338"/>
      <c r="MMT167" s="338"/>
      <c r="MMU167" s="338"/>
      <c r="MMV167" s="338"/>
      <c r="MMW167" s="338"/>
      <c r="MMX167" s="338"/>
      <c r="MMY167" s="338"/>
      <c r="MMZ167" s="338"/>
      <c r="MNA167" s="338"/>
      <c r="MNB167" s="338"/>
      <c r="MNC167" s="338"/>
      <c r="MND167" s="338"/>
      <c r="MNE167" s="338"/>
      <c r="MNF167" s="338"/>
      <c r="MNG167" s="338"/>
      <c r="MNH167" s="338"/>
      <c r="MNI167" s="338"/>
      <c r="MNJ167" s="338"/>
      <c r="MNK167" s="338"/>
      <c r="MNL167" s="338"/>
      <c r="MNM167" s="338"/>
      <c r="MNN167" s="338"/>
      <c r="MNO167" s="338"/>
      <c r="MNP167" s="338"/>
      <c r="MNQ167" s="338"/>
      <c r="MNR167" s="338"/>
      <c r="MNS167" s="338"/>
      <c r="MNT167" s="338"/>
      <c r="MNU167" s="338"/>
      <c r="MNV167" s="338"/>
      <c r="MNW167" s="338"/>
      <c r="MNX167" s="338"/>
      <c r="MNY167" s="338"/>
      <c r="MNZ167" s="338"/>
      <c r="MOA167" s="338"/>
      <c r="MOB167" s="338"/>
      <c r="MOC167" s="338"/>
      <c r="MOD167" s="338"/>
      <c r="MOE167" s="338"/>
      <c r="MOF167" s="338"/>
      <c r="MOG167" s="338"/>
      <c r="MOH167" s="338"/>
      <c r="MOI167" s="338"/>
      <c r="MOJ167" s="338"/>
      <c r="MOK167" s="338"/>
      <c r="MOL167" s="338"/>
      <c r="MOM167" s="338"/>
      <c r="MON167" s="338"/>
      <c r="MOO167" s="338"/>
      <c r="MOP167" s="338"/>
      <c r="MOQ167" s="338"/>
      <c r="MOR167" s="338"/>
      <c r="MOS167" s="338"/>
      <c r="MOT167" s="338"/>
      <c r="MOU167" s="338"/>
      <c r="MOV167" s="338"/>
      <c r="MOW167" s="338"/>
      <c r="MOX167" s="338"/>
      <c r="MOY167" s="338"/>
      <c r="MOZ167" s="338"/>
      <c r="MPA167" s="338"/>
      <c r="MPB167" s="338"/>
      <c r="MPC167" s="338"/>
      <c r="MPD167" s="338"/>
      <c r="MPE167" s="338"/>
      <c r="MPF167" s="338"/>
      <c r="MPG167" s="338"/>
      <c r="MPH167" s="338"/>
      <c r="MPI167" s="338"/>
      <c r="MPJ167" s="338"/>
      <c r="MPK167" s="338"/>
      <c r="MPL167" s="338"/>
      <c r="MPM167" s="338"/>
      <c r="MPN167" s="338"/>
      <c r="MPO167" s="338"/>
      <c r="MPP167" s="338"/>
      <c r="MPQ167" s="338"/>
      <c r="MPR167" s="338"/>
      <c r="MPS167" s="338"/>
      <c r="MPT167" s="338"/>
      <c r="MPU167" s="338"/>
      <c r="MPV167" s="338"/>
      <c r="MPW167" s="338"/>
      <c r="MPX167" s="338"/>
      <c r="MPY167" s="338"/>
      <c r="MPZ167" s="338"/>
      <c r="MQA167" s="338"/>
      <c r="MQB167" s="338"/>
      <c r="MQC167" s="338"/>
      <c r="MQD167" s="338"/>
      <c r="MQE167" s="338"/>
      <c r="MQF167" s="338"/>
      <c r="MQG167" s="338"/>
      <c r="MQH167" s="338"/>
      <c r="MQI167" s="338"/>
      <c r="MQJ167" s="338"/>
      <c r="MQK167" s="338"/>
      <c r="MQL167" s="338"/>
      <c r="MQM167" s="338"/>
      <c r="MQN167" s="338"/>
      <c r="MQO167" s="338"/>
      <c r="MQP167" s="338"/>
      <c r="MQQ167" s="338"/>
      <c r="MQR167" s="338"/>
      <c r="MQS167" s="338"/>
      <c r="MQT167" s="338"/>
      <c r="MQU167" s="338"/>
      <c r="MQV167" s="338"/>
      <c r="MQW167" s="338"/>
      <c r="MQX167" s="338"/>
      <c r="MQY167" s="338"/>
      <c r="MQZ167" s="338"/>
      <c r="MRA167" s="338"/>
      <c r="MRB167" s="338"/>
      <c r="MRC167" s="338"/>
      <c r="MRD167" s="338"/>
      <c r="MRE167" s="338"/>
      <c r="MRF167" s="338"/>
      <c r="MRG167" s="338"/>
      <c r="MRH167" s="338"/>
      <c r="MRI167" s="338"/>
      <c r="MRJ167" s="338"/>
      <c r="MRK167" s="338"/>
      <c r="MRL167" s="338"/>
      <c r="MRM167" s="338"/>
      <c r="MRN167" s="338"/>
      <c r="MRO167" s="338"/>
      <c r="MRP167" s="338"/>
      <c r="MRQ167" s="338"/>
      <c r="MRR167" s="338"/>
      <c r="MRS167" s="338"/>
      <c r="MRT167" s="338"/>
      <c r="MRU167" s="338"/>
      <c r="MRV167" s="338"/>
      <c r="MRW167" s="338"/>
      <c r="MRX167" s="338"/>
      <c r="MRY167" s="338"/>
      <c r="MRZ167" s="338"/>
      <c r="MSA167" s="338"/>
      <c r="MSB167" s="338"/>
      <c r="MSC167" s="338"/>
      <c r="MSD167" s="338"/>
      <c r="MSE167" s="338"/>
      <c r="MSF167" s="338"/>
      <c r="MSG167" s="338"/>
      <c r="MSH167" s="338"/>
      <c r="MSI167" s="338"/>
      <c r="MSJ167" s="338"/>
      <c r="MSK167" s="338"/>
      <c r="MSL167" s="338"/>
      <c r="MSM167" s="338"/>
      <c r="MSN167" s="338"/>
      <c r="MSO167" s="338"/>
      <c r="MSP167" s="338"/>
      <c r="MSQ167" s="338"/>
      <c r="MSR167" s="338"/>
      <c r="MSS167" s="338"/>
      <c r="MST167" s="338"/>
      <c r="MSU167" s="338"/>
      <c r="MSV167" s="338"/>
      <c r="MSW167" s="338"/>
      <c r="MSX167" s="338"/>
      <c r="MSY167" s="338"/>
      <c r="MSZ167" s="338"/>
      <c r="MTA167" s="338"/>
      <c r="MTB167" s="338"/>
      <c r="MTC167" s="338"/>
      <c r="MTD167" s="338"/>
      <c r="MTE167" s="338"/>
      <c r="MTF167" s="338"/>
      <c r="MTG167" s="338"/>
      <c r="MTH167" s="338"/>
      <c r="MTI167" s="338"/>
      <c r="MTJ167" s="338"/>
      <c r="MTK167" s="338"/>
      <c r="MTL167" s="338"/>
      <c r="MTM167" s="338"/>
      <c r="MTN167" s="338"/>
      <c r="MTO167" s="338"/>
      <c r="MTP167" s="338"/>
      <c r="MTQ167" s="338"/>
      <c r="MTR167" s="338"/>
      <c r="MTS167" s="338"/>
      <c r="MTT167" s="338"/>
      <c r="MTU167" s="338"/>
      <c r="MTV167" s="338"/>
      <c r="MTW167" s="338"/>
      <c r="MTX167" s="338"/>
      <c r="MTY167" s="338"/>
      <c r="MTZ167" s="338"/>
      <c r="MUA167" s="338"/>
      <c r="MUB167" s="338"/>
      <c r="MUC167" s="338"/>
      <c r="MUD167" s="338"/>
      <c r="MUE167" s="338"/>
      <c r="MUF167" s="338"/>
      <c r="MUG167" s="338"/>
      <c r="MUH167" s="338"/>
      <c r="MUI167" s="338"/>
      <c r="MUJ167" s="338"/>
      <c r="MUK167" s="338"/>
      <c r="MUL167" s="338"/>
      <c r="MUM167" s="338"/>
      <c r="MUN167" s="338"/>
      <c r="MUO167" s="338"/>
      <c r="MUP167" s="338"/>
      <c r="MUQ167" s="338"/>
      <c r="MUR167" s="338"/>
      <c r="MUS167" s="338"/>
      <c r="MUT167" s="338"/>
      <c r="MUU167" s="338"/>
      <c r="MUV167" s="338"/>
      <c r="MUW167" s="338"/>
      <c r="MUX167" s="338"/>
      <c r="MUY167" s="338"/>
      <c r="MUZ167" s="338"/>
      <c r="MVA167" s="338"/>
      <c r="MVB167" s="338"/>
      <c r="MVC167" s="338"/>
      <c r="MVD167" s="338"/>
      <c r="MVE167" s="338"/>
      <c r="MVF167" s="338"/>
      <c r="MVG167" s="338"/>
      <c r="MVH167" s="338"/>
      <c r="MVI167" s="338"/>
      <c r="MVJ167" s="338"/>
      <c r="MVK167" s="338"/>
      <c r="MVL167" s="338"/>
      <c r="MVM167" s="338"/>
      <c r="MVN167" s="338"/>
      <c r="MVO167" s="338"/>
      <c r="MVP167" s="338"/>
      <c r="MVQ167" s="338"/>
      <c r="MVR167" s="338"/>
      <c r="MVS167" s="338"/>
      <c r="MVT167" s="338"/>
      <c r="MVU167" s="338"/>
      <c r="MVV167" s="338"/>
      <c r="MVW167" s="338"/>
      <c r="MVX167" s="338"/>
      <c r="MVY167" s="338"/>
      <c r="MVZ167" s="338"/>
      <c r="MWA167" s="338"/>
      <c r="MWB167" s="338"/>
      <c r="MWC167" s="338"/>
      <c r="MWD167" s="338"/>
      <c r="MWE167" s="338"/>
      <c r="MWF167" s="338"/>
      <c r="MWG167" s="338"/>
      <c r="MWH167" s="338"/>
      <c r="MWI167" s="338"/>
      <c r="MWJ167" s="338"/>
      <c r="MWK167" s="338"/>
      <c r="MWL167" s="338"/>
      <c r="MWM167" s="338"/>
      <c r="MWN167" s="338"/>
      <c r="MWO167" s="338"/>
      <c r="MWP167" s="338"/>
      <c r="MWQ167" s="338"/>
      <c r="MWR167" s="338"/>
      <c r="MWS167" s="338"/>
      <c r="MWT167" s="338"/>
      <c r="MWU167" s="338"/>
      <c r="MWV167" s="338"/>
      <c r="MWW167" s="338"/>
      <c r="MWX167" s="338"/>
      <c r="MWY167" s="338"/>
      <c r="MWZ167" s="338"/>
      <c r="MXA167" s="338"/>
      <c r="MXB167" s="338"/>
      <c r="MXC167" s="338"/>
      <c r="MXD167" s="338"/>
      <c r="MXE167" s="338"/>
      <c r="MXF167" s="338"/>
      <c r="MXG167" s="338"/>
      <c r="MXH167" s="338"/>
      <c r="MXI167" s="338"/>
      <c r="MXJ167" s="338"/>
      <c r="MXK167" s="338"/>
      <c r="MXL167" s="338"/>
      <c r="MXM167" s="338"/>
      <c r="MXN167" s="338"/>
      <c r="MXO167" s="338"/>
      <c r="MXP167" s="338"/>
      <c r="MXQ167" s="338"/>
      <c r="MXR167" s="338"/>
      <c r="MXS167" s="338"/>
      <c r="MXT167" s="338"/>
      <c r="MXU167" s="338"/>
      <c r="MXV167" s="338"/>
      <c r="MXW167" s="338"/>
      <c r="MXX167" s="338"/>
      <c r="MXY167" s="338"/>
      <c r="MXZ167" s="338"/>
      <c r="MYA167" s="338"/>
      <c r="MYB167" s="338"/>
      <c r="MYC167" s="338"/>
      <c r="MYD167" s="338"/>
      <c r="MYE167" s="338"/>
      <c r="MYF167" s="338"/>
      <c r="MYG167" s="338"/>
      <c r="MYH167" s="338"/>
      <c r="MYI167" s="338"/>
      <c r="MYJ167" s="338"/>
      <c r="MYK167" s="338"/>
      <c r="MYL167" s="338"/>
      <c r="MYM167" s="338"/>
      <c r="MYN167" s="338"/>
      <c r="MYO167" s="338"/>
      <c r="MYP167" s="338"/>
      <c r="MYQ167" s="338"/>
      <c r="MYR167" s="338"/>
      <c r="MYS167" s="338"/>
      <c r="MYT167" s="338"/>
      <c r="MYU167" s="338"/>
      <c r="MYV167" s="338"/>
      <c r="MYW167" s="338"/>
      <c r="MYX167" s="338"/>
      <c r="MYY167" s="338"/>
      <c r="MYZ167" s="338"/>
      <c r="MZA167" s="338"/>
      <c r="MZB167" s="338"/>
      <c r="MZC167" s="338"/>
      <c r="MZD167" s="338"/>
      <c r="MZE167" s="338"/>
      <c r="MZF167" s="338"/>
      <c r="MZG167" s="338"/>
      <c r="MZH167" s="338"/>
      <c r="MZI167" s="338"/>
      <c r="MZJ167" s="338"/>
      <c r="MZK167" s="338"/>
      <c r="MZL167" s="338"/>
      <c r="MZM167" s="338"/>
      <c r="MZN167" s="338"/>
      <c r="MZO167" s="338"/>
      <c r="MZP167" s="338"/>
      <c r="MZQ167" s="338"/>
      <c r="MZR167" s="338"/>
      <c r="MZS167" s="338"/>
      <c r="MZT167" s="338"/>
      <c r="MZU167" s="338"/>
      <c r="MZV167" s="338"/>
      <c r="MZW167" s="338"/>
      <c r="MZX167" s="338"/>
      <c r="MZY167" s="338"/>
      <c r="MZZ167" s="338"/>
      <c r="NAA167" s="338"/>
      <c r="NAB167" s="338"/>
      <c r="NAC167" s="338"/>
      <c r="NAD167" s="338"/>
      <c r="NAE167" s="338"/>
      <c r="NAF167" s="338"/>
      <c r="NAG167" s="338"/>
      <c r="NAH167" s="338"/>
      <c r="NAI167" s="338"/>
      <c r="NAJ167" s="338"/>
      <c r="NAK167" s="338"/>
      <c r="NAL167" s="338"/>
      <c r="NAM167" s="338"/>
      <c r="NAN167" s="338"/>
      <c r="NAO167" s="338"/>
      <c r="NAP167" s="338"/>
      <c r="NAQ167" s="338"/>
      <c r="NAR167" s="338"/>
      <c r="NAS167" s="338"/>
      <c r="NAT167" s="338"/>
      <c r="NAU167" s="338"/>
      <c r="NAV167" s="338"/>
      <c r="NAW167" s="338"/>
      <c r="NAX167" s="338"/>
      <c r="NAY167" s="338"/>
      <c r="NAZ167" s="338"/>
      <c r="NBA167" s="338"/>
      <c r="NBB167" s="338"/>
      <c r="NBC167" s="338"/>
      <c r="NBD167" s="338"/>
      <c r="NBE167" s="338"/>
      <c r="NBF167" s="338"/>
      <c r="NBG167" s="338"/>
      <c r="NBH167" s="338"/>
      <c r="NBI167" s="338"/>
      <c r="NBJ167" s="338"/>
      <c r="NBK167" s="338"/>
      <c r="NBL167" s="338"/>
      <c r="NBM167" s="338"/>
      <c r="NBN167" s="338"/>
      <c r="NBO167" s="338"/>
      <c r="NBP167" s="338"/>
      <c r="NBQ167" s="338"/>
      <c r="NBR167" s="338"/>
      <c r="NBS167" s="338"/>
      <c r="NBT167" s="338"/>
      <c r="NBU167" s="338"/>
      <c r="NBV167" s="338"/>
      <c r="NBW167" s="338"/>
      <c r="NBX167" s="338"/>
      <c r="NBY167" s="338"/>
      <c r="NBZ167" s="338"/>
      <c r="NCA167" s="338"/>
      <c r="NCB167" s="338"/>
      <c r="NCC167" s="338"/>
      <c r="NCD167" s="338"/>
      <c r="NCE167" s="338"/>
      <c r="NCF167" s="338"/>
      <c r="NCG167" s="338"/>
      <c r="NCH167" s="338"/>
      <c r="NCI167" s="338"/>
      <c r="NCJ167" s="338"/>
      <c r="NCK167" s="338"/>
      <c r="NCL167" s="338"/>
      <c r="NCM167" s="338"/>
      <c r="NCN167" s="338"/>
      <c r="NCO167" s="338"/>
      <c r="NCP167" s="338"/>
      <c r="NCQ167" s="338"/>
      <c r="NCR167" s="338"/>
      <c r="NCS167" s="338"/>
      <c r="NCT167" s="338"/>
      <c r="NCU167" s="338"/>
      <c r="NCV167" s="338"/>
      <c r="NCW167" s="338"/>
      <c r="NCX167" s="338"/>
      <c r="NCY167" s="338"/>
      <c r="NCZ167" s="338"/>
      <c r="NDA167" s="338"/>
      <c r="NDB167" s="338"/>
      <c r="NDC167" s="338"/>
      <c r="NDD167" s="338"/>
      <c r="NDE167" s="338"/>
      <c r="NDF167" s="338"/>
      <c r="NDG167" s="338"/>
      <c r="NDH167" s="338"/>
      <c r="NDI167" s="338"/>
      <c r="NDJ167" s="338"/>
      <c r="NDK167" s="338"/>
      <c r="NDL167" s="338"/>
      <c r="NDM167" s="338"/>
      <c r="NDN167" s="338"/>
      <c r="NDO167" s="338"/>
      <c r="NDP167" s="338"/>
      <c r="NDQ167" s="338"/>
      <c r="NDR167" s="338"/>
      <c r="NDS167" s="338"/>
      <c r="NDT167" s="338"/>
      <c r="NDU167" s="338"/>
      <c r="NDV167" s="338"/>
      <c r="NDW167" s="338"/>
      <c r="NDX167" s="338"/>
      <c r="NDY167" s="338"/>
      <c r="NDZ167" s="338"/>
      <c r="NEA167" s="338"/>
      <c r="NEB167" s="338"/>
      <c r="NEC167" s="338"/>
      <c r="NED167" s="338"/>
      <c r="NEE167" s="338"/>
      <c r="NEF167" s="338"/>
      <c r="NEG167" s="338"/>
      <c r="NEH167" s="338"/>
      <c r="NEI167" s="338"/>
      <c r="NEJ167" s="338"/>
      <c r="NEK167" s="338"/>
      <c r="NEL167" s="338"/>
      <c r="NEM167" s="338"/>
      <c r="NEN167" s="338"/>
      <c r="NEO167" s="338"/>
      <c r="NEP167" s="338"/>
      <c r="NEQ167" s="338"/>
      <c r="NER167" s="338"/>
      <c r="NES167" s="338"/>
      <c r="NET167" s="338"/>
      <c r="NEU167" s="338"/>
      <c r="NEV167" s="338"/>
      <c r="NEW167" s="338"/>
      <c r="NEX167" s="338"/>
      <c r="NEY167" s="338"/>
      <c r="NEZ167" s="338"/>
      <c r="NFA167" s="338"/>
      <c r="NFB167" s="338"/>
      <c r="NFC167" s="338"/>
      <c r="NFD167" s="338"/>
      <c r="NFE167" s="338"/>
      <c r="NFF167" s="338"/>
      <c r="NFG167" s="338"/>
      <c r="NFH167" s="338"/>
      <c r="NFI167" s="338"/>
      <c r="NFJ167" s="338"/>
      <c r="NFK167" s="338"/>
      <c r="NFL167" s="338"/>
      <c r="NFM167" s="338"/>
      <c r="NFN167" s="338"/>
      <c r="NFO167" s="338"/>
      <c r="NFP167" s="338"/>
      <c r="NFQ167" s="338"/>
      <c r="NFR167" s="338"/>
      <c r="NFS167" s="338"/>
      <c r="NFT167" s="338"/>
      <c r="NFU167" s="338"/>
      <c r="NFV167" s="338"/>
      <c r="NFW167" s="338"/>
      <c r="NFX167" s="338"/>
      <c r="NFY167" s="338"/>
      <c r="NFZ167" s="338"/>
      <c r="NGA167" s="338"/>
      <c r="NGB167" s="338"/>
      <c r="NGC167" s="338"/>
      <c r="NGD167" s="338"/>
      <c r="NGE167" s="338"/>
      <c r="NGF167" s="338"/>
      <c r="NGG167" s="338"/>
      <c r="NGH167" s="338"/>
      <c r="NGI167" s="338"/>
      <c r="NGJ167" s="338"/>
      <c r="NGK167" s="338"/>
      <c r="NGL167" s="338"/>
      <c r="NGM167" s="338"/>
      <c r="NGN167" s="338"/>
      <c r="NGO167" s="338"/>
      <c r="NGP167" s="338"/>
      <c r="NGQ167" s="338"/>
      <c r="NGR167" s="338"/>
      <c r="NGS167" s="338"/>
      <c r="NGT167" s="338"/>
      <c r="NGU167" s="338"/>
      <c r="NGV167" s="338"/>
      <c r="NGW167" s="338"/>
      <c r="NGX167" s="338"/>
      <c r="NGY167" s="338"/>
      <c r="NGZ167" s="338"/>
      <c r="NHA167" s="338"/>
      <c r="NHB167" s="338"/>
      <c r="NHC167" s="338"/>
      <c r="NHD167" s="338"/>
      <c r="NHE167" s="338"/>
      <c r="NHF167" s="338"/>
      <c r="NHG167" s="338"/>
      <c r="NHH167" s="338"/>
      <c r="NHI167" s="338"/>
      <c r="NHJ167" s="338"/>
      <c r="NHK167" s="338"/>
      <c r="NHL167" s="338"/>
      <c r="NHM167" s="338"/>
      <c r="NHN167" s="338"/>
      <c r="NHO167" s="338"/>
      <c r="NHP167" s="338"/>
      <c r="NHQ167" s="338"/>
      <c r="NHR167" s="338"/>
      <c r="NHS167" s="338"/>
      <c r="NHT167" s="338"/>
      <c r="NHU167" s="338"/>
      <c r="NHV167" s="338"/>
      <c r="NHW167" s="338"/>
      <c r="NHX167" s="338"/>
      <c r="NHY167" s="338"/>
      <c r="NHZ167" s="338"/>
      <c r="NIA167" s="338"/>
      <c r="NIB167" s="338"/>
      <c r="NIC167" s="338"/>
      <c r="NID167" s="338"/>
      <c r="NIE167" s="338"/>
      <c r="NIF167" s="338"/>
      <c r="NIG167" s="338"/>
      <c r="NIH167" s="338"/>
      <c r="NII167" s="338"/>
      <c r="NIJ167" s="338"/>
      <c r="NIK167" s="338"/>
      <c r="NIL167" s="338"/>
      <c r="NIM167" s="338"/>
      <c r="NIN167" s="338"/>
      <c r="NIO167" s="338"/>
      <c r="NIP167" s="338"/>
      <c r="NIQ167" s="338"/>
      <c r="NIR167" s="338"/>
      <c r="NIS167" s="338"/>
      <c r="NIT167" s="338"/>
      <c r="NIU167" s="338"/>
      <c r="NIV167" s="338"/>
      <c r="NIW167" s="338"/>
      <c r="NIX167" s="338"/>
      <c r="NIY167" s="338"/>
      <c r="NIZ167" s="338"/>
      <c r="NJA167" s="338"/>
      <c r="NJB167" s="338"/>
      <c r="NJC167" s="338"/>
      <c r="NJD167" s="338"/>
      <c r="NJE167" s="338"/>
      <c r="NJF167" s="338"/>
      <c r="NJG167" s="338"/>
      <c r="NJH167" s="338"/>
      <c r="NJI167" s="338"/>
      <c r="NJJ167" s="338"/>
      <c r="NJK167" s="338"/>
      <c r="NJL167" s="338"/>
      <c r="NJM167" s="338"/>
      <c r="NJN167" s="338"/>
      <c r="NJO167" s="338"/>
      <c r="NJP167" s="338"/>
      <c r="NJQ167" s="338"/>
      <c r="NJR167" s="338"/>
      <c r="NJS167" s="338"/>
      <c r="NJT167" s="338"/>
      <c r="NJU167" s="338"/>
      <c r="NJV167" s="338"/>
      <c r="NJW167" s="338"/>
      <c r="NJX167" s="338"/>
      <c r="NJY167" s="338"/>
      <c r="NJZ167" s="338"/>
      <c r="NKA167" s="338"/>
      <c r="NKB167" s="338"/>
      <c r="NKC167" s="338"/>
      <c r="NKD167" s="338"/>
      <c r="NKE167" s="338"/>
      <c r="NKF167" s="338"/>
      <c r="NKG167" s="338"/>
      <c r="NKH167" s="338"/>
      <c r="NKI167" s="338"/>
      <c r="NKJ167" s="338"/>
      <c r="NKK167" s="338"/>
      <c r="NKL167" s="338"/>
      <c r="NKM167" s="338"/>
      <c r="NKN167" s="338"/>
      <c r="NKO167" s="338"/>
      <c r="NKP167" s="338"/>
      <c r="NKQ167" s="338"/>
      <c r="NKR167" s="338"/>
      <c r="NKS167" s="338"/>
      <c r="NKT167" s="338"/>
      <c r="NKU167" s="338"/>
      <c r="NKV167" s="338"/>
      <c r="NKW167" s="338"/>
      <c r="NKX167" s="338"/>
      <c r="NKY167" s="338"/>
      <c r="NKZ167" s="338"/>
      <c r="NLA167" s="338"/>
      <c r="NLB167" s="338"/>
      <c r="NLC167" s="338"/>
      <c r="NLD167" s="338"/>
      <c r="NLE167" s="338"/>
      <c r="NLF167" s="338"/>
      <c r="NLG167" s="338"/>
      <c r="NLH167" s="338"/>
      <c r="NLI167" s="338"/>
      <c r="NLJ167" s="338"/>
      <c r="NLK167" s="338"/>
      <c r="NLL167" s="338"/>
      <c r="NLM167" s="338"/>
      <c r="NLN167" s="338"/>
      <c r="NLO167" s="338"/>
      <c r="NLP167" s="338"/>
      <c r="NLQ167" s="338"/>
      <c r="NLR167" s="338"/>
      <c r="NLS167" s="338"/>
      <c r="NLT167" s="338"/>
      <c r="NLU167" s="338"/>
      <c r="NLV167" s="338"/>
      <c r="NLW167" s="338"/>
      <c r="NLX167" s="338"/>
      <c r="NLY167" s="338"/>
      <c r="NLZ167" s="338"/>
      <c r="NMA167" s="338"/>
      <c r="NMB167" s="338"/>
      <c r="NMC167" s="338"/>
      <c r="NMD167" s="338"/>
      <c r="NME167" s="338"/>
      <c r="NMF167" s="338"/>
      <c r="NMG167" s="338"/>
      <c r="NMH167" s="338"/>
      <c r="NMI167" s="338"/>
      <c r="NMJ167" s="338"/>
      <c r="NMK167" s="338"/>
      <c r="NML167" s="338"/>
      <c r="NMM167" s="338"/>
      <c r="NMN167" s="338"/>
      <c r="NMO167" s="338"/>
      <c r="NMP167" s="338"/>
      <c r="NMQ167" s="338"/>
      <c r="NMR167" s="338"/>
      <c r="NMS167" s="338"/>
      <c r="NMT167" s="338"/>
      <c r="NMU167" s="338"/>
      <c r="NMV167" s="338"/>
      <c r="NMW167" s="338"/>
      <c r="NMX167" s="338"/>
      <c r="NMY167" s="338"/>
      <c r="NMZ167" s="338"/>
      <c r="NNA167" s="338"/>
      <c r="NNB167" s="338"/>
      <c r="NNC167" s="338"/>
      <c r="NND167" s="338"/>
      <c r="NNE167" s="338"/>
      <c r="NNF167" s="338"/>
      <c r="NNG167" s="338"/>
      <c r="NNH167" s="338"/>
      <c r="NNI167" s="338"/>
      <c r="NNJ167" s="338"/>
      <c r="NNK167" s="338"/>
      <c r="NNL167" s="338"/>
      <c r="NNM167" s="338"/>
      <c r="NNN167" s="338"/>
      <c r="NNO167" s="338"/>
      <c r="NNP167" s="338"/>
      <c r="NNQ167" s="338"/>
      <c r="NNR167" s="338"/>
      <c r="NNS167" s="338"/>
      <c r="NNT167" s="338"/>
      <c r="NNU167" s="338"/>
      <c r="NNV167" s="338"/>
      <c r="NNW167" s="338"/>
      <c r="NNX167" s="338"/>
      <c r="NNY167" s="338"/>
      <c r="NNZ167" s="338"/>
      <c r="NOA167" s="338"/>
      <c r="NOB167" s="338"/>
      <c r="NOC167" s="338"/>
      <c r="NOD167" s="338"/>
      <c r="NOE167" s="338"/>
      <c r="NOF167" s="338"/>
      <c r="NOG167" s="338"/>
      <c r="NOH167" s="338"/>
      <c r="NOI167" s="338"/>
      <c r="NOJ167" s="338"/>
      <c r="NOK167" s="338"/>
      <c r="NOL167" s="338"/>
      <c r="NOM167" s="338"/>
      <c r="NON167" s="338"/>
      <c r="NOO167" s="338"/>
      <c r="NOP167" s="338"/>
      <c r="NOQ167" s="338"/>
      <c r="NOR167" s="338"/>
      <c r="NOS167" s="338"/>
      <c r="NOT167" s="338"/>
      <c r="NOU167" s="338"/>
      <c r="NOV167" s="338"/>
      <c r="NOW167" s="338"/>
      <c r="NOX167" s="338"/>
      <c r="NOY167" s="338"/>
      <c r="NOZ167" s="338"/>
      <c r="NPA167" s="338"/>
      <c r="NPB167" s="338"/>
      <c r="NPC167" s="338"/>
      <c r="NPD167" s="338"/>
      <c r="NPE167" s="338"/>
      <c r="NPF167" s="338"/>
      <c r="NPG167" s="338"/>
      <c r="NPH167" s="338"/>
      <c r="NPI167" s="338"/>
      <c r="NPJ167" s="338"/>
      <c r="NPK167" s="338"/>
      <c r="NPL167" s="338"/>
      <c r="NPM167" s="338"/>
      <c r="NPN167" s="338"/>
      <c r="NPO167" s="338"/>
      <c r="NPP167" s="338"/>
      <c r="NPQ167" s="338"/>
      <c r="NPR167" s="338"/>
      <c r="NPS167" s="338"/>
      <c r="NPT167" s="338"/>
      <c r="NPU167" s="338"/>
      <c r="NPV167" s="338"/>
      <c r="NPW167" s="338"/>
      <c r="NPX167" s="338"/>
      <c r="NPY167" s="338"/>
      <c r="NPZ167" s="338"/>
      <c r="NQA167" s="338"/>
      <c r="NQB167" s="338"/>
      <c r="NQC167" s="338"/>
      <c r="NQD167" s="338"/>
      <c r="NQE167" s="338"/>
      <c r="NQF167" s="338"/>
      <c r="NQG167" s="338"/>
      <c r="NQH167" s="338"/>
      <c r="NQI167" s="338"/>
      <c r="NQJ167" s="338"/>
      <c r="NQK167" s="338"/>
      <c r="NQL167" s="338"/>
      <c r="NQM167" s="338"/>
      <c r="NQN167" s="338"/>
      <c r="NQO167" s="338"/>
      <c r="NQP167" s="338"/>
      <c r="NQQ167" s="338"/>
      <c r="NQR167" s="338"/>
      <c r="NQS167" s="338"/>
      <c r="NQT167" s="338"/>
      <c r="NQU167" s="338"/>
      <c r="NQV167" s="338"/>
      <c r="NQW167" s="338"/>
      <c r="NQX167" s="338"/>
      <c r="NQY167" s="338"/>
      <c r="NQZ167" s="338"/>
      <c r="NRA167" s="338"/>
      <c r="NRB167" s="338"/>
      <c r="NRC167" s="338"/>
      <c r="NRD167" s="338"/>
      <c r="NRE167" s="338"/>
      <c r="NRF167" s="338"/>
      <c r="NRG167" s="338"/>
      <c r="NRH167" s="338"/>
      <c r="NRI167" s="338"/>
      <c r="NRJ167" s="338"/>
      <c r="NRK167" s="338"/>
      <c r="NRL167" s="338"/>
      <c r="NRM167" s="338"/>
      <c r="NRN167" s="338"/>
      <c r="NRO167" s="338"/>
      <c r="NRP167" s="338"/>
      <c r="NRQ167" s="338"/>
      <c r="NRR167" s="338"/>
      <c r="NRS167" s="338"/>
      <c r="NRT167" s="338"/>
      <c r="NRU167" s="338"/>
      <c r="NRV167" s="338"/>
      <c r="NRW167" s="338"/>
      <c r="NRX167" s="338"/>
      <c r="NRY167" s="338"/>
      <c r="NRZ167" s="338"/>
      <c r="NSA167" s="338"/>
      <c r="NSB167" s="338"/>
      <c r="NSC167" s="338"/>
      <c r="NSD167" s="338"/>
      <c r="NSE167" s="338"/>
      <c r="NSF167" s="338"/>
      <c r="NSG167" s="338"/>
      <c r="NSH167" s="338"/>
      <c r="NSI167" s="338"/>
      <c r="NSJ167" s="338"/>
      <c r="NSK167" s="338"/>
      <c r="NSL167" s="338"/>
      <c r="NSM167" s="338"/>
      <c r="NSN167" s="338"/>
      <c r="NSO167" s="338"/>
      <c r="NSP167" s="338"/>
      <c r="NSQ167" s="338"/>
      <c r="NSR167" s="338"/>
      <c r="NSS167" s="338"/>
      <c r="NST167" s="338"/>
      <c r="NSU167" s="338"/>
      <c r="NSV167" s="338"/>
      <c r="NSW167" s="338"/>
      <c r="NSX167" s="338"/>
      <c r="NSY167" s="338"/>
      <c r="NSZ167" s="338"/>
      <c r="NTA167" s="338"/>
      <c r="NTB167" s="338"/>
      <c r="NTC167" s="338"/>
      <c r="NTD167" s="338"/>
      <c r="NTE167" s="338"/>
      <c r="NTF167" s="338"/>
      <c r="NTG167" s="338"/>
      <c r="NTH167" s="338"/>
      <c r="NTI167" s="338"/>
      <c r="NTJ167" s="338"/>
      <c r="NTK167" s="338"/>
      <c r="NTL167" s="338"/>
      <c r="NTM167" s="338"/>
      <c r="NTN167" s="338"/>
      <c r="NTO167" s="338"/>
      <c r="NTP167" s="338"/>
      <c r="NTQ167" s="338"/>
      <c r="NTR167" s="338"/>
      <c r="NTS167" s="338"/>
      <c r="NTT167" s="338"/>
      <c r="NTU167" s="338"/>
      <c r="NTV167" s="338"/>
      <c r="NTW167" s="338"/>
      <c r="NTX167" s="338"/>
      <c r="NTY167" s="338"/>
      <c r="NTZ167" s="338"/>
      <c r="NUA167" s="338"/>
      <c r="NUB167" s="338"/>
      <c r="NUC167" s="338"/>
      <c r="NUD167" s="338"/>
      <c r="NUE167" s="338"/>
      <c r="NUF167" s="338"/>
      <c r="NUG167" s="338"/>
      <c r="NUH167" s="338"/>
      <c r="NUI167" s="338"/>
      <c r="NUJ167" s="338"/>
      <c r="NUK167" s="338"/>
      <c r="NUL167" s="338"/>
      <c r="NUM167" s="338"/>
      <c r="NUN167" s="338"/>
      <c r="NUO167" s="338"/>
      <c r="NUP167" s="338"/>
      <c r="NUQ167" s="338"/>
      <c r="NUR167" s="338"/>
      <c r="NUS167" s="338"/>
      <c r="NUT167" s="338"/>
      <c r="NUU167" s="338"/>
      <c r="NUV167" s="338"/>
      <c r="NUW167" s="338"/>
      <c r="NUX167" s="338"/>
      <c r="NUY167" s="338"/>
      <c r="NUZ167" s="338"/>
      <c r="NVA167" s="338"/>
      <c r="NVB167" s="338"/>
      <c r="NVC167" s="338"/>
      <c r="NVD167" s="338"/>
      <c r="NVE167" s="338"/>
      <c r="NVF167" s="338"/>
      <c r="NVG167" s="338"/>
      <c r="NVH167" s="338"/>
      <c r="NVI167" s="338"/>
      <c r="NVJ167" s="338"/>
      <c r="NVK167" s="338"/>
      <c r="NVL167" s="338"/>
      <c r="NVM167" s="338"/>
      <c r="NVN167" s="338"/>
      <c r="NVO167" s="338"/>
      <c r="NVP167" s="338"/>
      <c r="NVQ167" s="338"/>
      <c r="NVR167" s="338"/>
      <c r="NVS167" s="338"/>
      <c r="NVT167" s="338"/>
      <c r="NVU167" s="338"/>
      <c r="NVV167" s="338"/>
      <c r="NVW167" s="338"/>
      <c r="NVX167" s="338"/>
      <c r="NVY167" s="338"/>
      <c r="NVZ167" s="338"/>
      <c r="NWA167" s="338"/>
      <c r="NWB167" s="338"/>
      <c r="NWC167" s="338"/>
      <c r="NWD167" s="338"/>
      <c r="NWE167" s="338"/>
      <c r="NWF167" s="338"/>
      <c r="NWG167" s="338"/>
      <c r="NWH167" s="338"/>
      <c r="NWI167" s="338"/>
      <c r="NWJ167" s="338"/>
      <c r="NWK167" s="338"/>
      <c r="NWL167" s="338"/>
      <c r="NWM167" s="338"/>
      <c r="NWN167" s="338"/>
      <c r="NWO167" s="338"/>
      <c r="NWP167" s="338"/>
      <c r="NWQ167" s="338"/>
      <c r="NWR167" s="338"/>
      <c r="NWS167" s="338"/>
      <c r="NWT167" s="338"/>
      <c r="NWU167" s="338"/>
      <c r="NWV167" s="338"/>
      <c r="NWW167" s="338"/>
      <c r="NWX167" s="338"/>
      <c r="NWY167" s="338"/>
      <c r="NWZ167" s="338"/>
      <c r="NXA167" s="338"/>
      <c r="NXB167" s="338"/>
      <c r="NXC167" s="338"/>
      <c r="NXD167" s="338"/>
      <c r="NXE167" s="338"/>
      <c r="NXF167" s="338"/>
      <c r="NXG167" s="338"/>
      <c r="NXH167" s="338"/>
      <c r="NXI167" s="338"/>
      <c r="NXJ167" s="338"/>
      <c r="NXK167" s="338"/>
      <c r="NXL167" s="338"/>
      <c r="NXM167" s="338"/>
      <c r="NXN167" s="338"/>
      <c r="NXO167" s="338"/>
      <c r="NXP167" s="338"/>
      <c r="NXQ167" s="338"/>
      <c r="NXR167" s="338"/>
      <c r="NXS167" s="338"/>
      <c r="NXT167" s="338"/>
      <c r="NXU167" s="338"/>
      <c r="NXV167" s="338"/>
      <c r="NXW167" s="338"/>
      <c r="NXX167" s="338"/>
      <c r="NXY167" s="338"/>
      <c r="NXZ167" s="338"/>
      <c r="NYA167" s="338"/>
      <c r="NYB167" s="338"/>
      <c r="NYC167" s="338"/>
      <c r="NYD167" s="338"/>
      <c r="NYE167" s="338"/>
      <c r="NYF167" s="338"/>
      <c r="NYG167" s="338"/>
      <c r="NYH167" s="338"/>
      <c r="NYI167" s="338"/>
      <c r="NYJ167" s="338"/>
      <c r="NYK167" s="338"/>
      <c r="NYL167" s="338"/>
      <c r="NYM167" s="338"/>
      <c r="NYN167" s="338"/>
      <c r="NYO167" s="338"/>
      <c r="NYP167" s="338"/>
      <c r="NYQ167" s="338"/>
      <c r="NYR167" s="338"/>
      <c r="NYS167" s="338"/>
      <c r="NYT167" s="338"/>
      <c r="NYU167" s="338"/>
      <c r="NYV167" s="338"/>
      <c r="NYW167" s="338"/>
      <c r="NYX167" s="338"/>
      <c r="NYY167" s="338"/>
      <c r="NYZ167" s="338"/>
      <c r="NZA167" s="338"/>
      <c r="NZB167" s="338"/>
      <c r="NZC167" s="338"/>
      <c r="NZD167" s="338"/>
      <c r="NZE167" s="338"/>
      <c r="NZF167" s="338"/>
      <c r="NZG167" s="338"/>
      <c r="NZH167" s="338"/>
      <c r="NZI167" s="338"/>
      <c r="NZJ167" s="338"/>
      <c r="NZK167" s="338"/>
      <c r="NZL167" s="338"/>
      <c r="NZM167" s="338"/>
      <c r="NZN167" s="338"/>
      <c r="NZO167" s="338"/>
      <c r="NZP167" s="338"/>
      <c r="NZQ167" s="338"/>
      <c r="NZR167" s="338"/>
      <c r="NZS167" s="338"/>
      <c r="NZT167" s="338"/>
      <c r="NZU167" s="338"/>
      <c r="NZV167" s="338"/>
      <c r="NZW167" s="338"/>
      <c r="NZX167" s="338"/>
      <c r="NZY167" s="338"/>
      <c r="NZZ167" s="338"/>
      <c r="OAA167" s="338"/>
      <c r="OAB167" s="338"/>
      <c r="OAC167" s="338"/>
      <c r="OAD167" s="338"/>
      <c r="OAE167" s="338"/>
      <c r="OAF167" s="338"/>
      <c r="OAG167" s="338"/>
      <c r="OAH167" s="338"/>
      <c r="OAI167" s="338"/>
      <c r="OAJ167" s="338"/>
      <c r="OAK167" s="338"/>
      <c r="OAL167" s="338"/>
      <c r="OAM167" s="338"/>
      <c r="OAN167" s="338"/>
      <c r="OAO167" s="338"/>
      <c r="OAP167" s="338"/>
      <c r="OAQ167" s="338"/>
      <c r="OAR167" s="338"/>
      <c r="OAS167" s="338"/>
      <c r="OAT167" s="338"/>
      <c r="OAU167" s="338"/>
      <c r="OAV167" s="338"/>
      <c r="OAW167" s="338"/>
      <c r="OAX167" s="338"/>
      <c r="OAY167" s="338"/>
      <c r="OAZ167" s="338"/>
      <c r="OBA167" s="338"/>
      <c r="OBB167" s="338"/>
      <c r="OBC167" s="338"/>
      <c r="OBD167" s="338"/>
      <c r="OBE167" s="338"/>
      <c r="OBF167" s="338"/>
      <c r="OBG167" s="338"/>
      <c r="OBH167" s="338"/>
      <c r="OBI167" s="338"/>
      <c r="OBJ167" s="338"/>
      <c r="OBK167" s="338"/>
      <c r="OBL167" s="338"/>
      <c r="OBM167" s="338"/>
      <c r="OBN167" s="338"/>
      <c r="OBO167" s="338"/>
      <c r="OBP167" s="338"/>
      <c r="OBQ167" s="338"/>
      <c r="OBR167" s="338"/>
      <c r="OBS167" s="338"/>
      <c r="OBT167" s="338"/>
      <c r="OBU167" s="338"/>
      <c r="OBV167" s="338"/>
      <c r="OBW167" s="338"/>
      <c r="OBX167" s="338"/>
      <c r="OBY167" s="338"/>
      <c r="OBZ167" s="338"/>
      <c r="OCA167" s="338"/>
      <c r="OCB167" s="338"/>
      <c r="OCC167" s="338"/>
      <c r="OCD167" s="338"/>
      <c r="OCE167" s="338"/>
      <c r="OCF167" s="338"/>
      <c r="OCG167" s="338"/>
      <c r="OCH167" s="338"/>
      <c r="OCI167" s="338"/>
      <c r="OCJ167" s="338"/>
      <c r="OCK167" s="338"/>
      <c r="OCL167" s="338"/>
      <c r="OCM167" s="338"/>
      <c r="OCN167" s="338"/>
      <c r="OCO167" s="338"/>
      <c r="OCP167" s="338"/>
      <c r="OCQ167" s="338"/>
      <c r="OCR167" s="338"/>
      <c r="OCS167" s="338"/>
      <c r="OCT167" s="338"/>
      <c r="OCU167" s="338"/>
      <c r="OCV167" s="338"/>
      <c r="OCW167" s="338"/>
      <c r="OCX167" s="338"/>
      <c r="OCY167" s="338"/>
      <c r="OCZ167" s="338"/>
      <c r="ODA167" s="338"/>
      <c r="ODB167" s="338"/>
      <c r="ODC167" s="338"/>
      <c r="ODD167" s="338"/>
      <c r="ODE167" s="338"/>
      <c r="ODF167" s="338"/>
      <c r="ODG167" s="338"/>
      <c r="ODH167" s="338"/>
      <c r="ODI167" s="338"/>
      <c r="ODJ167" s="338"/>
      <c r="ODK167" s="338"/>
      <c r="ODL167" s="338"/>
      <c r="ODM167" s="338"/>
      <c r="ODN167" s="338"/>
      <c r="ODO167" s="338"/>
      <c r="ODP167" s="338"/>
      <c r="ODQ167" s="338"/>
      <c r="ODR167" s="338"/>
      <c r="ODS167" s="338"/>
      <c r="ODT167" s="338"/>
      <c r="ODU167" s="338"/>
      <c r="ODV167" s="338"/>
      <c r="ODW167" s="338"/>
      <c r="ODX167" s="338"/>
      <c r="ODY167" s="338"/>
      <c r="ODZ167" s="338"/>
      <c r="OEA167" s="338"/>
      <c r="OEB167" s="338"/>
      <c r="OEC167" s="338"/>
      <c r="OED167" s="338"/>
      <c r="OEE167" s="338"/>
      <c r="OEF167" s="338"/>
      <c r="OEG167" s="338"/>
      <c r="OEH167" s="338"/>
      <c r="OEI167" s="338"/>
      <c r="OEJ167" s="338"/>
      <c r="OEK167" s="338"/>
      <c r="OEL167" s="338"/>
      <c r="OEM167" s="338"/>
      <c r="OEN167" s="338"/>
      <c r="OEO167" s="338"/>
      <c r="OEP167" s="338"/>
      <c r="OEQ167" s="338"/>
      <c r="OER167" s="338"/>
      <c r="OES167" s="338"/>
      <c r="OET167" s="338"/>
      <c r="OEU167" s="338"/>
      <c r="OEV167" s="338"/>
      <c r="OEW167" s="338"/>
      <c r="OEX167" s="338"/>
      <c r="OEY167" s="338"/>
      <c r="OEZ167" s="338"/>
      <c r="OFA167" s="338"/>
      <c r="OFB167" s="338"/>
      <c r="OFC167" s="338"/>
      <c r="OFD167" s="338"/>
      <c r="OFE167" s="338"/>
      <c r="OFF167" s="338"/>
      <c r="OFG167" s="338"/>
      <c r="OFH167" s="338"/>
      <c r="OFI167" s="338"/>
      <c r="OFJ167" s="338"/>
      <c r="OFK167" s="338"/>
      <c r="OFL167" s="338"/>
      <c r="OFM167" s="338"/>
      <c r="OFN167" s="338"/>
      <c r="OFO167" s="338"/>
      <c r="OFP167" s="338"/>
      <c r="OFQ167" s="338"/>
      <c r="OFR167" s="338"/>
      <c r="OFS167" s="338"/>
      <c r="OFT167" s="338"/>
      <c r="OFU167" s="338"/>
      <c r="OFV167" s="338"/>
      <c r="OFW167" s="338"/>
      <c r="OFX167" s="338"/>
      <c r="OFY167" s="338"/>
      <c r="OFZ167" s="338"/>
      <c r="OGA167" s="338"/>
      <c r="OGB167" s="338"/>
      <c r="OGC167" s="338"/>
      <c r="OGD167" s="338"/>
      <c r="OGE167" s="338"/>
      <c r="OGF167" s="338"/>
      <c r="OGG167" s="338"/>
      <c r="OGH167" s="338"/>
      <c r="OGI167" s="338"/>
      <c r="OGJ167" s="338"/>
      <c r="OGK167" s="338"/>
      <c r="OGL167" s="338"/>
      <c r="OGM167" s="338"/>
      <c r="OGN167" s="338"/>
      <c r="OGO167" s="338"/>
      <c r="OGP167" s="338"/>
      <c r="OGQ167" s="338"/>
      <c r="OGR167" s="338"/>
      <c r="OGS167" s="338"/>
      <c r="OGT167" s="338"/>
      <c r="OGU167" s="338"/>
      <c r="OGV167" s="338"/>
      <c r="OGW167" s="338"/>
      <c r="OGX167" s="338"/>
      <c r="OGY167" s="338"/>
      <c r="OGZ167" s="338"/>
      <c r="OHA167" s="338"/>
      <c r="OHB167" s="338"/>
      <c r="OHC167" s="338"/>
      <c r="OHD167" s="338"/>
      <c r="OHE167" s="338"/>
      <c r="OHF167" s="338"/>
      <c r="OHG167" s="338"/>
      <c r="OHH167" s="338"/>
      <c r="OHI167" s="338"/>
      <c r="OHJ167" s="338"/>
      <c r="OHK167" s="338"/>
      <c r="OHL167" s="338"/>
      <c r="OHM167" s="338"/>
      <c r="OHN167" s="338"/>
      <c r="OHO167" s="338"/>
      <c r="OHP167" s="338"/>
      <c r="OHQ167" s="338"/>
      <c r="OHR167" s="338"/>
      <c r="OHS167" s="338"/>
      <c r="OHT167" s="338"/>
      <c r="OHU167" s="338"/>
      <c r="OHV167" s="338"/>
      <c r="OHW167" s="338"/>
      <c r="OHX167" s="338"/>
      <c r="OHY167" s="338"/>
      <c r="OHZ167" s="338"/>
      <c r="OIA167" s="338"/>
      <c r="OIB167" s="338"/>
      <c r="OIC167" s="338"/>
      <c r="OID167" s="338"/>
      <c r="OIE167" s="338"/>
      <c r="OIF167" s="338"/>
      <c r="OIG167" s="338"/>
      <c r="OIH167" s="338"/>
      <c r="OII167" s="338"/>
      <c r="OIJ167" s="338"/>
      <c r="OIK167" s="338"/>
      <c r="OIL167" s="338"/>
      <c r="OIM167" s="338"/>
      <c r="OIN167" s="338"/>
      <c r="OIO167" s="338"/>
      <c r="OIP167" s="338"/>
      <c r="OIQ167" s="338"/>
      <c r="OIR167" s="338"/>
      <c r="OIS167" s="338"/>
      <c r="OIT167" s="338"/>
      <c r="OIU167" s="338"/>
      <c r="OIV167" s="338"/>
      <c r="OIW167" s="338"/>
      <c r="OIX167" s="338"/>
      <c r="OIY167" s="338"/>
      <c r="OIZ167" s="338"/>
      <c r="OJA167" s="338"/>
      <c r="OJB167" s="338"/>
      <c r="OJC167" s="338"/>
      <c r="OJD167" s="338"/>
      <c r="OJE167" s="338"/>
      <c r="OJF167" s="338"/>
      <c r="OJG167" s="338"/>
      <c r="OJH167" s="338"/>
      <c r="OJI167" s="338"/>
      <c r="OJJ167" s="338"/>
      <c r="OJK167" s="338"/>
      <c r="OJL167" s="338"/>
      <c r="OJM167" s="338"/>
      <c r="OJN167" s="338"/>
      <c r="OJO167" s="338"/>
      <c r="OJP167" s="338"/>
      <c r="OJQ167" s="338"/>
      <c r="OJR167" s="338"/>
      <c r="OJS167" s="338"/>
      <c r="OJT167" s="338"/>
      <c r="OJU167" s="338"/>
      <c r="OJV167" s="338"/>
      <c r="OJW167" s="338"/>
      <c r="OJX167" s="338"/>
      <c r="OJY167" s="338"/>
      <c r="OJZ167" s="338"/>
      <c r="OKA167" s="338"/>
      <c r="OKB167" s="338"/>
      <c r="OKC167" s="338"/>
      <c r="OKD167" s="338"/>
      <c r="OKE167" s="338"/>
      <c r="OKF167" s="338"/>
      <c r="OKG167" s="338"/>
      <c r="OKH167" s="338"/>
      <c r="OKI167" s="338"/>
      <c r="OKJ167" s="338"/>
      <c r="OKK167" s="338"/>
      <c r="OKL167" s="338"/>
      <c r="OKM167" s="338"/>
      <c r="OKN167" s="338"/>
      <c r="OKO167" s="338"/>
      <c r="OKP167" s="338"/>
      <c r="OKQ167" s="338"/>
      <c r="OKR167" s="338"/>
      <c r="OKS167" s="338"/>
      <c r="OKT167" s="338"/>
      <c r="OKU167" s="338"/>
      <c r="OKV167" s="338"/>
      <c r="OKW167" s="338"/>
      <c r="OKX167" s="338"/>
      <c r="OKY167" s="338"/>
      <c r="OKZ167" s="338"/>
      <c r="OLA167" s="338"/>
      <c r="OLB167" s="338"/>
      <c r="OLC167" s="338"/>
      <c r="OLD167" s="338"/>
      <c r="OLE167" s="338"/>
      <c r="OLF167" s="338"/>
      <c r="OLG167" s="338"/>
      <c r="OLH167" s="338"/>
      <c r="OLI167" s="338"/>
      <c r="OLJ167" s="338"/>
      <c r="OLK167" s="338"/>
      <c r="OLL167" s="338"/>
      <c r="OLM167" s="338"/>
      <c r="OLN167" s="338"/>
      <c r="OLO167" s="338"/>
      <c r="OLP167" s="338"/>
      <c r="OLQ167" s="338"/>
      <c r="OLR167" s="338"/>
      <c r="OLS167" s="338"/>
      <c r="OLT167" s="338"/>
      <c r="OLU167" s="338"/>
      <c r="OLV167" s="338"/>
      <c r="OLW167" s="338"/>
      <c r="OLX167" s="338"/>
      <c r="OLY167" s="338"/>
      <c r="OLZ167" s="338"/>
      <c r="OMA167" s="338"/>
      <c r="OMB167" s="338"/>
      <c r="OMC167" s="338"/>
      <c r="OMD167" s="338"/>
      <c r="OME167" s="338"/>
      <c r="OMF167" s="338"/>
      <c r="OMG167" s="338"/>
      <c r="OMH167" s="338"/>
      <c r="OMI167" s="338"/>
      <c r="OMJ167" s="338"/>
      <c r="OMK167" s="338"/>
      <c r="OML167" s="338"/>
      <c r="OMM167" s="338"/>
      <c r="OMN167" s="338"/>
      <c r="OMO167" s="338"/>
      <c r="OMP167" s="338"/>
      <c r="OMQ167" s="338"/>
      <c r="OMR167" s="338"/>
      <c r="OMS167" s="338"/>
      <c r="OMT167" s="338"/>
      <c r="OMU167" s="338"/>
      <c r="OMV167" s="338"/>
      <c r="OMW167" s="338"/>
      <c r="OMX167" s="338"/>
      <c r="OMY167" s="338"/>
      <c r="OMZ167" s="338"/>
      <c r="ONA167" s="338"/>
      <c r="ONB167" s="338"/>
      <c r="ONC167" s="338"/>
      <c r="OND167" s="338"/>
      <c r="ONE167" s="338"/>
      <c r="ONF167" s="338"/>
      <c r="ONG167" s="338"/>
      <c r="ONH167" s="338"/>
      <c r="ONI167" s="338"/>
      <c r="ONJ167" s="338"/>
      <c r="ONK167" s="338"/>
      <c r="ONL167" s="338"/>
      <c r="ONM167" s="338"/>
      <c r="ONN167" s="338"/>
      <c r="ONO167" s="338"/>
      <c r="ONP167" s="338"/>
      <c r="ONQ167" s="338"/>
      <c r="ONR167" s="338"/>
      <c r="ONS167" s="338"/>
      <c r="ONT167" s="338"/>
      <c r="ONU167" s="338"/>
      <c r="ONV167" s="338"/>
      <c r="ONW167" s="338"/>
      <c r="ONX167" s="338"/>
      <c r="ONY167" s="338"/>
      <c r="ONZ167" s="338"/>
      <c r="OOA167" s="338"/>
      <c r="OOB167" s="338"/>
      <c r="OOC167" s="338"/>
      <c r="OOD167" s="338"/>
      <c r="OOE167" s="338"/>
      <c r="OOF167" s="338"/>
      <c r="OOG167" s="338"/>
      <c r="OOH167" s="338"/>
      <c r="OOI167" s="338"/>
      <c r="OOJ167" s="338"/>
      <c r="OOK167" s="338"/>
      <c r="OOL167" s="338"/>
      <c r="OOM167" s="338"/>
      <c r="OON167" s="338"/>
      <c r="OOO167" s="338"/>
      <c r="OOP167" s="338"/>
      <c r="OOQ167" s="338"/>
      <c r="OOR167" s="338"/>
      <c r="OOS167" s="338"/>
      <c r="OOT167" s="338"/>
      <c r="OOU167" s="338"/>
      <c r="OOV167" s="338"/>
      <c r="OOW167" s="338"/>
      <c r="OOX167" s="338"/>
      <c r="OOY167" s="338"/>
      <c r="OOZ167" s="338"/>
      <c r="OPA167" s="338"/>
      <c r="OPB167" s="338"/>
      <c r="OPC167" s="338"/>
      <c r="OPD167" s="338"/>
      <c r="OPE167" s="338"/>
      <c r="OPF167" s="338"/>
      <c r="OPG167" s="338"/>
      <c r="OPH167" s="338"/>
      <c r="OPI167" s="338"/>
      <c r="OPJ167" s="338"/>
      <c r="OPK167" s="338"/>
      <c r="OPL167" s="338"/>
      <c r="OPM167" s="338"/>
      <c r="OPN167" s="338"/>
      <c r="OPO167" s="338"/>
      <c r="OPP167" s="338"/>
      <c r="OPQ167" s="338"/>
      <c r="OPR167" s="338"/>
      <c r="OPS167" s="338"/>
      <c r="OPT167" s="338"/>
      <c r="OPU167" s="338"/>
      <c r="OPV167" s="338"/>
      <c r="OPW167" s="338"/>
      <c r="OPX167" s="338"/>
      <c r="OPY167" s="338"/>
      <c r="OPZ167" s="338"/>
      <c r="OQA167" s="338"/>
      <c r="OQB167" s="338"/>
      <c r="OQC167" s="338"/>
      <c r="OQD167" s="338"/>
      <c r="OQE167" s="338"/>
      <c r="OQF167" s="338"/>
      <c r="OQG167" s="338"/>
      <c r="OQH167" s="338"/>
      <c r="OQI167" s="338"/>
      <c r="OQJ167" s="338"/>
      <c r="OQK167" s="338"/>
      <c r="OQL167" s="338"/>
      <c r="OQM167" s="338"/>
      <c r="OQN167" s="338"/>
      <c r="OQO167" s="338"/>
      <c r="OQP167" s="338"/>
      <c r="OQQ167" s="338"/>
      <c r="OQR167" s="338"/>
      <c r="OQS167" s="338"/>
      <c r="OQT167" s="338"/>
      <c r="OQU167" s="338"/>
      <c r="OQV167" s="338"/>
      <c r="OQW167" s="338"/>
      <c r="OQX167" s="338"/>
      <c r="OQY167" s="338"/>
      <c r="OQZ167" s="338"/>
      <c r="ORA167" s="338"/>
      <c r="ORB167" s="338"/>
      <c r="ORC167" s="338"/>
      <c r="ORD167" s="338"/>
      <c r="ORE167" s="338"/>
      <c r="ORF167" s="338"/>
      <c r="ORG167" s="338"/>
      <c r="ORH167" s="338"/>
      <c r="ORI167" s="338"/>
      <c r="ORJ167" s="338"/>
      <c r="ORK167" s="338"/>
      <c r="ORL167" s="338"/>
      <c r="ORM167" s="338"/>
      <c r="ORN167" s="338"/>
      <c r="ORO167" s="338"/>
      <c r="ORP167" s="338"/>
      <c r="ORQ167" s="338"/>
      <c r="ORR167" s="338"/>
      <c r="ORS167" s="338"/>
      <c r="ORT167" s="338"/>
      <c r="ORU167" s="338"/>
      <c r="ORV167" s="338"/>
      <c r="ORW167" s="338"/>
      <c r="ORX167" s="338"/>
      <c r="ORY167" s="338"/>
      <c r="ORZ167" s="338"/>
      <c r="OSA167" s="338"/>
      <c r="OSB167" s="338"/>
      <c r="OSC167" s="338"/>
      <c r="OSD167" s="338"/>
      <c r="OSE167" s="338"/>
      <c r="OSF167" s="338"/>
      <c r="OSG167" s="338"/>
      <c r="OSH167" s="338"/>
      <c r="OSI167" s="338"/>
      <c r="OSJ167" s="338"/>
      <c r="OSK167" s="338"/>
      <c r="OSL167" s="338"/>
      <c r="OSM167" s="338"/>
      <c r="OSN167" s="338"/>
      <c r="OSO167" s="338"/>
      <c r="OSP167" s="338"/>
      <c r="OSQ167" s="338"/>
      <c r="OSR167" s="338"/>
      <c r="OSS167" s="338"/>
      <c r="OST167" s="338"/>
      <c r="OSU167" s="338"/>
      <c r="OSV167" s="338"/>
      <c r="OSW167" s="338"/>
      <c r="OSX167" s="338"/>
      <c r="OSY167" s="338"/>
      <c r="OSZ167" s="338"/>
      <c r="OTA167" s="338"/>
      <c r="OTB167" s="338"/>
      <c r="OTC167" s="338"/>
      <c r="OTD167" s="338"/>
      <c r="OTE167" s="338"/>
      <c r="OTF167" s="338"/>
      <c r="OTG167" s="338"/>
      <c r="OTH167" s="338"/>
      <c r="OTI167" s="338"/>
      <c r="OTJ167" s="338"/>
      <c r="OTK167" s="338"/>
      <c r="OTL167" s="338"/>
      <c r="OTM167" s="338"/>
      <c r="OTN167" s="338"/>
      <c r="OTO167" s="338"/>
      <c r="OTP167" s="338"/>
      <c r="OTQ167" s="338"/>
      <c r="OTR167" s="338"/>
      <c r="OTS167" s="338"/>
      <c r="OTT167" s="338"/>
      <c r="OTU167" s="338"/>
      <c r="OTV167" s="338"/>
      <c r="OTW167" s="338"/>
      <c r="OTX167" s="338"/>
      <c r="OTY167" s="338"/>
      <c r="OTZ167" s="338"/>
      <c r="OUA167" s="338"/>
      <c r="OUB167" s="338"/>
      <c r="OUC167" s="338"/>
      <c r="OUD167" s="338"/>
      <c r="OUE167" s="338"/>
      <c r="OUF167" s="338"/>
      <c r="OUG167" s="338"/>
      <c r="OUH167" s="338"/>
      <c r="OUI167" s="338"/>
      <c r="OUJ167" s="338"/>
      <c r="OUK167" s="338"/>
      <c r="OUL167" s="338"/>
      <c r="OUM167" s="338"/>
      <c r="OUN167" s="338"/>
      <c r="OUO167" s="338"/>
      <c r="OUP167" s="338"/>
      <c r="OUQ167" s="338"/>
      <c r="OUR167" s="338"/>
      <c r="OUS167" s="338"/>
      <c r="OUT167" s="338"/>
      <c r="OUU167" s="338"/>
      <c r="OUV167" s="338"/>
      <c r="OUW167" s="338"/>
      <c r="OUX167" s="338"/>
      <c r="OUY167" s="338"/>
      <c r="OUZ167" s="338"/>
      <c r="OVA167" s="338"/>
      <c r="OVB167" s="338"/>
      <c r="OVC167" s="338"/>
      <c r="OVD167" s="338"/>
      <c r="OVE167" s="338"/>
      <c r="OVF167" s="338"/>
      <c r="OVG167" s="338"/>
      <c r="OVH167" s="338"/>
      <c r="OVI167" s="338"/>
      <c r="OVJ167" s="338"/>
      <c r="OVK167" s="338"/>
      <c r="OVL167" s="338"/>
      <c r="OVM167" s="338"/>
      <c r="OVN167" s="338"/>
      <c r="OVO167" s="338"/>
      <c r="OVP167" s="338"/>
      <c r="OVQ167" s="338"/>
      <c r="OVR167" s="338"/>
      <c r="OVS167" s="338"/>
      <c r="OVT167" s="338"/>
      <c r="OVU167" s="338"/>
      <c r="OVV167" s="338"/>
      <c r="OVW167" s="338"/>
      <c r="OVX167" s="338"/>
      <c r="OVY167" s="338"/>
      <c r="OVZ167" s="338"/>
      <c r="OWA167" s="338"/>
      <c r="OWB167" s="338"/>
      <c r="OWC167" s="338"/>
      <c r="OWD167" s="338"/>
      <c r="OWE167" s="338"/>
      <c r="OWF167" s="338"/>
      <c r="OWG167" s="338"/>
      <c r="OWH167" s="338"/>
      <c r="OWI167" s="338"/>
      <c r="OWJ167" s="338"/>
      <c r="OWK167" s="338"/>
      <c r="OWL167" s="338"/>
      <c r="OWM167" s="338"/>
      <c r="OWN167" s="338"/>
      <c r="OWO167" s="338"/>
      <c r="OWP167" s="338"/>
      <c r="OWQ167" s="338"/>
      <c r="OWR167" s="338"/>
      <c r="OWS167" s="338"/>
      <c r="OWT167" s="338"/>
      <c r="OWU167" s="338"/>
      <c r="OWV167" s="338"/>
      <c r="OWW167" s="338"/>
      <c r="OWX167" s="338"/>
      <c r="OWY167" s="338"/>
      <c r="OWZ167" s="338"/>
      <c r="OXA167" s="338"/>
      <c r="OXB167" s="338"/>
      <c r="OXC167" s="338"/>
      <c r="OXD167" s="338"/>
      <c r="OXE167" s="338"/>
      <c r="OXF167" s="338"/>
      <c r="OXG167" s="338"/>
      <c r="OXH167" s="338"/>
      <c r="OXI167" s="338"/>
      <c r="OXJ167" s="338"/>
      <c r="OXK167" s="338"/>
      <c r="OXL167" s="338"/>
      <c r="OXM167" s="338"/>
      <c r="OXN167" s="338"/>
      <c r="OXO167" s="338"/>
      <c r="OXP167" s="338"/>
      <c r="OXQ167" s="338"/>
      <c r="OXR167" s="338"/>
      <c r="OXS167" s="338"/>
      <c r="OXT167" s="338"/>
      <c r="OXU167" s="338"/>
      <c r="OXV167" s="338"/>
      <c r="OXW167" s="338"/>
      <c r="OXX167" s="338"/>
      <c r="OXY167" s="338"/>
      <c r="OXZ167" s="338"/>
      <c r="OYA167" s="338"/>
      <c r="OYB167" s="338"/>
      <c r="OYC167" s="338"/>
      <c r="OYD167" s="338"/>
      <c r="OYE167" s="338"/>
      <c r="OYF167" s="338"/>
      <c r="OYG167" s="338"/>
      <c r="OYH167" s="338"/>
      <c r="OYI167" s="338"/>
      <c r="OYJ167" s="338"/>
      <c r="OYK167" s="338"/>
      <c r="OYL167" s="338"/>
      <c r="OYM167" s="338"/>
      <c r="OYN167" s="338"/>
      <c r="OYO167" s="338"/>
      <c r="OYP167" s="338"/>
      <c r="OYQ167" s="338"/>
      <c r="OYR167" s="338"/>
      <c r="OYS167" s="338"/>
      <c r="OYT167" s="338"/>
      <c r="OYU167" s="338"/>
      <c r="OYV167" s="338"/>
      <c r="OYW167" s="338"/>
      <c r="OYX167" s="338"/>
      <c r="OYY167" s="338"/>
      <c r="OYZ167" s="338"/>
      <c r="OZA167" s="338"/>
      <c r="OZB167" s="338"/>
      <c r="OZC167" s="338"/>
      <c r="OZD167" s="338"/>
      <c r="OZE167" s="338"/>
      <c r="OZF167" s="338"/>
      <c r="OZG167" s="338"/>
      <c r="OZH167" s="338"/>
      <c r="OZI167" s="338"/>
      <c r="OZJ167" s="338"/>
      <c r="OZK167" s="338"/>
      <c r="OZL167" s="338"/>
      <c r="OZM167" s="338"/>
      <c r="OZN167" s="338"/>
      <c r="OZO167" s="338"/>
      <c r="OZP167" s="338"/>
      <c r="OZQ167" s="338"/>
      <c r="OZR167" s="338"/>
      <c r="OZS167" s="338"/>
      <c r="OZT167" s="338"/>
      <c r="OZU167" s="338"/>
      <c r="OZV167" s="338"/>
      <c r="OZW167" s="338"/>
      <c r="OZX167" s="338"/>
      <c r="OZY167" s="338"/>
      <c r="OZZ167" s="338"/>
      <c r="PAA167" s="338"/>
      <c r="PAB167" s="338"/>
      <c r="PAC167" s="338"/>
      <c r="PAD167" s="338"/>
      <c r="PAE167" s="338"/>
      <c r="PAF167" s="338"/>
      <c r="PAG167" s="338"/>
      <c r="PAH167" s="338"/>
      <c r="PAI167" s="338"/>
      <c r="PAJ167" s="338"/>
      <c r="PAK167" s="338"/>
      <c r="PAL167" s="338"/>
      <c r="PAM167" s="338"/>
      <c r="PAN167" s="338"/>
      <c r="PAO167" s="338"/>
      <c r="PAP167" s="338"/>
      <c r="PAQ167" s="338"/>
      <c r="PAR167" s="338"/>
      <c r="PAS167" s="338"/>
      <c r="PAT167" s="338"/>
      <c r="PAU167" s="338"/>
      <c r="PAV167" s="338"/>
      <c r="PAW167" s="338"/>
      <c r="PAX167" s="338"/>
      <c r="PAY167" s="338"/>
      <c r="PAZ167" s="338"/>
      <c r="PBA167" s="338"/>
      <c r="PBB167" s="338"/>
      <c r="PBC167" s="338"/>
      <c r="PBD167" s="338"/>
      <c r="PBE167" s="338"/>
      <c r="PBF167" s="338"/>
      <c r="PBG167" s="338"/>
      <c r="PBH167" s="338"/>
      <c r="PBI167" s="338"/>
      <c r="PBJ167" s="338"/>
      <c r="PBK167" s="338"/>
      <c r="PBL167" s="338"/>
      <c r="PBM167" s="338"/>
      <c r="PBN167" s="338"/>
      <c r="PBO167" s="338"/>
      <c r="PBP167" s="338"/>
      <c r="PBQ167" s="338"/>
      <c r="PBR167" s="338"/>
      <c r="PBS167" s="338"/>
      <c r="PBT167" s="338"/>
      <c r="PBU167" s="338"/>
      <c r="PBV167" s="338"/>
      <c r="PBW167" s="338"/>
      <c r="PBX167" s="338"/>
      <c r="PBY167" s="338"/>
      <c r="PBZ167" s="338"/>
      <c r="PCA167" s="338"/>
      <c r="PCB167" s="338"/>
      <c r="PCC167" s="338"/>
      <c r="PCD167" s="338"/>
      <c r="PCE167" s="338"/>
      <c r="PCF167" s="338"/>
      <c r="PCG167" s="338"/>
      <c r="PCH167" s="338"/>
      <c r="PCI167" s="338"/>
      <c r="PCJ167" s="338"/>
      <c r="PCK167" s="338"/>
      <c r="PCL167" s="338"/>
      <c r="PCM167" s="338"/>
      <c r="PCN167" s="338"/>
      <c r="PCO167" s="338"/>
      <c r="PCP167" s="338"/>
      <c r="PCQ167" s="338"/>
      <c r="PCR167" s="338"/>
      <c r="PCS167" s="338"/>
      <c r="PCT167" s="338"/>
      <c r="PCU167" s="338"/>
      <c r="PCV167" s="338"/>
      <c r="PCW167" s="338"/>
      <c r="PCX167" s="338"/>
      <c r="PCY167" s="338"/>
      <c r="PCZ167" s="338"/>
      <c r="PDA167" s="338"/>
      <c r="PDB167" s="338"/>
      <c r="PDC167" s="338"/>
      <c r="PDD167" s="338"/>
      <c r="PDE167" s="338"/>
      <c r="PDF167" s="338"/>
      <c r="PDG167" s="338"/>
      <c r="PDH167" s="338"/>
      <c r="PDI167" s="338"/>
      <c r="PDJ167" s="338"/>
      <c r="PDK167" s="338"/>
      <c r="PDL167" s="338"/>
      <c r="PDM167" s="338"/>
      <c r="PDN167" s="338"/>
      <c r="PDO167" s="338"/>
      <c r="PDP167" s="338"/>
      <c r="PDQ167" s="338"/>
      <c r="PDR167" s="338"/>
      <c r="PDS167" s="338"/>
      <c r="PDT167" s="338"/>
      <c r="PDU167" s="338"/>
      <c r="PDV167" s="338"/>
      <c r="PDW167" s="338"/>
      <c r="PDX167" s="338"/>
      <c r="PDY167" s="338"/>
      <c r="PDZ167" s="338"/>
      <c r="PEA167" s="338"/>
      <c r="PEB167" s="338"/>
      <c r="PEC167" s="338"/>
      <c r="PED167" s="338"/>
      <c r="PEE167" s="338"/>
      <c r="PEF167" s="338"/>
      <c r="PEG167" s="338"/>
      <c r="PEH167" s="338"/>
      <c r="PEI167" s="338"/>
      <c r="PEJ167" s="338"/>
      <c r="PEK167" s="338"/>
      <c r="PEL167" s="338"/>
      <c r="PEM167" s="338"/>
      <c r="PEN167" s="338"/>
      <c r="PEO167" s="338"/>
      <c r="PEP167" s="338"/>
      <c r="PEQ167" s="338"/>
      <c r="PER167" s="338"/>
      <c r="PES167" s="338"/>
      <c r="PET167" s="338"/>
      <c r="PEU167" s="338"/>
      <c r="PEV167" s="338"/>
      <c r="PEW167" s="338"/>
      <c r="PEX167" s="338"/>
      <c r="PEY167" s="338"/>
      <c r="PEZ167" s="338"/>
      <c r="PFA167" s="338"/>
      <c r="PFB167" s="338"/>
      <c r="PFC167" s="338"/>
      <c r="PFD167" s="338"/>
      <c r="PFE167" s="338"/>
      <c r="PFF167" s="338"/>
      <c r="PFG167" s="338"/>
      <c r="PFH167" s="338"/>
      <c r="PFI167" s="338"/>
      <c r="PFJ167" s="338"/>
      <c r="PFK167" s="338"/>
      <c r="PFL167" s="338"/>
      <c r="PFM167" s="338"/>
      <c r="PFN167" s="338"/>
      <c r="PFO167" s="338"/>
      <c r="PFP167" s="338"/>
      <c r="PFQ167" s="338"/>
      <c r="PFR167" s="338"/>
      <c r="PFS167" s="338"/>
      <c r="PFT167" s="338"/>
      <c r="PFU167" s="338"/>
      <c r="PFV167" s="338"/>
      <c r="PFW167" s="338"/>
      <c r="PFX167" s="338"/>
      <c r="PFY167" s="338"/>
      <c r="PFZ167" s="338"/>
      <c r="PGA167" s="338"/>
      <c r="PGB167" s="338"/>
      <c r="PGC167" s="338"/>
      <c r="PGD167" s="338"/>
      <c r="PGE167" s="338"/>
      <c r="PGF167" s="338"/>
      <c r="PGG167" s="338"/>
      <c r="PGH167" s="338"/>
      <c r="PGI167" s="338"/>
      <c r="PGJ167" s="338"/>
      <c r="PGK167" s="338"/>
      <c r="PGL167" s="338"/>
      <c r="PGM167" s="338"/>
      <c r="PGN167" s="338"/>
      <c r="PGO167" s="338"/>
      <c r="PGP167" s="338"/>
      <c r="PGQ167" s="338"/>
      <c r="PGR167" s="338"/>
      <c r="PGS167" s="338"/>
      <c r="PGT167" s="338"/>
      <c r="PGU167" s="338"/>
      <c r="PGV167" s="338"/>
      <c r="PGW167" s="338"/>
      <c r="PGX167" s="338"/>
      <c r="PGY167" s="338"/>
      <c r="PGZ167" s="338"/>
      <c r="PHA167" s="338"/>
      <c r="PHB167" s="338"/>
      <c r="PHC167" s="338"/>
      <c r="PHD167" s="338"/>
      <c r="PHE167" s="338"/>
      <c r="PHF167" s="338"/>
      <c r="PHG167" s="338"/>
      <c r="PHH167" s="338"/>
      <c r="PHI167" s="338"/>
      <c r="PHJ167" s="338"/>
      <c r="PHK167" s="338"/>
      <c r="PHL167" s="338"/>
      <c r="PHM167" s="338"/>
      <c r="PHN167" s="338"/>
      <c r="PHO167" s="338"/>
      <c r="PHP167" s="338"/>
      <c r="PHQ167" s="338"/>
      <c r="PHR167" s="338"/>
      <c r="PHS167" s="338"/>
      <c r="PHT167" s="338"/>
      <c r="PHU167" s="338"/>
      <c r="PHV167" s="338"/>
      <c r="PHW167" s="338"/>
      <c r="PHX167" s="338"/>
      <c r="PHY167" s="338"/>
      <c r="PHZ167" s="338"/>
      <c r="PIA167" s="338"/>
      <c r="PIB167" s="338"/>
      <c r="PIC167" s="338"/>
      <c r="PID167" s="338"/>
      <c r="PIE167" s="338"/>
      <c r="PIF167" s="338"/>
      <c r="PIG167" s="338"/>
      <c r="PIH167" s="338"/>
      <c r="PII167" s="338"/>
      <c r="PIJ167" s="338"/>
      <c r="PIK167" s="338"/>
      <c r="PIL167" s="338"/>
      <c r="PIM167" s="338"/>
      <c r="PIN167" s="338"/>
      <c r="PIO167" s="338"/>
      <c r="PIP167" s="338"/>
      <c r="PIQ167" s="338"/>
      <c r="PIR167" s="338"/>
      <c r="PIS167" s="338"/>
      <c r="PIT167" s="338"/>
      <c r="PIU167" s="338"/>
      <c r="PIV167" s="338"/>
      <c r="PIW167" s="338"/>
      <c r="PIX167" s="338"/>
      <c r="PIY167" s="338"/>
      <c r="PIZ167" s="338"/>
      <c r="PJA167" s="338"/>
      <c r="PJB167" s="338"/>
      <c r="PJC167" s="338"/>
      <c r="PJD167" s="338"/>
      <c r="PJE167" s="338"/>
      <c r="PJF167" s="338"/>
      <c r="PJG167" s="338"/>
      <c r="PJH167" s="338"/>
      <c r="PJI167" s="338"/>
      <c r="PJJ167" s="338"/>
      <c r="PJK167" s="338"/>
      <c r="PJL167" s="338"/>
      <c r="PJM167" s="338"/>
      <c r="PJN167" s="338"/>
      <c r="PJO167" s="338"/>
      <c r="PJP167" s="338"/>
      <c r="PJQ167" s="338"/>
      <c r="PJR167" s="338"/>
      <c r="PJS167" s="338"/>
      <c r="PJT167" s="338"/>
      <c r="PJU167" s="338"/>
      <c r="PJV167" s="338"/>
      <c r="PJW167" s="338"/>
      <c r="PJX167" s="338"/>
      <c r="PJY167" s="338"/>
      <c r="PJZ167" s="338"/>
      <c r="PKA167" s="338"/>
      <c r="PKB167" s="338"/>
      <c r="PKC167" s="338"/>
      <c r="PKD167" s="338"/>
      <c r="PKE167" s="338"/>
      <c r="PKF167" s="338"/>
      <c r="PKG167" s="338"/>
      <c r="PKH167" s="338"/>
      <c r="PKI167" s="338"/>
      <c r="PKJ167" s="338"/>
      <c r="PKK167" s="338"/>
      <c r="PKL167" s="338"/>
      <c r="PKM167" s="338"/>
      <c r="PKN167" s="338"/>
      <c r="PKO167" s="338"/>
      <c r="PKP167" s="338"/>
      <c r="PKQ167" s="338"/>
      <c r="PKR167" s="338"/>
      <c r="PKS167" s="338"/>
      <c r="PKT167" s="338"/>
      <c r="PKU167" s="338"/>
      <c r="PKV167" s="338"/>
      <c r="PKW167" s="338"/>
      <c r="PKX167" s="338"/>
      <c r="PKY167" s="338"/>
      <c r="PKZ167" s="338"/>
      <c r="PLA167" s="338"/>
      <c r="PLB167" s="338"/>
      <c r="PLC167" s="338"/>
      <c r="PLD167" s="338"/>
      <c r="PLE167" s="338"/>
      <c r="PLF167" s="338"/>
      <c r="PLG167" s="338"/>
      <c r="PLH167" s="338"/>
      <c r="PLI167" s="338"/>
      <c r="PLJ167" s="338"/>
      <c r="PLK167" s="338"/>
      <c r="PLL167" s="338"/>
      <c r="PLM167" s="338"/>
      <c r="PLN167" s="338"/>
      <c r="PLO167" s="338"/>
      <c r="PLP167" s="338"/>
      <c r="PLQ167" s="338"/>
      <c r="PLR167" s="338"/>
      <c r="PLS167" s="338"/>
      <c r="PLT167" s="338"/>
      <c r="PLU167" s="338"/>
      <c r="PLV167" s="338"/>
      <c r="PLW167" s="338"/>
      <c r="PLX167" s="338"/>
      <c r="PLY167" s="338"/>
      <c r="PLZ167" s="338"/>
      <c r="PMA167" s="338"/>
      <c r="PMB167" s="338"/>
      <c r="PMC167" s="338"/>
      <c r="PMD167" s="338"/>
      <c r="PME167" s="338"/>
      <c r="PMF167" s="338"/>
      <c r="PMG167" s="338"/>
      <c r="PMH167" s="338"/>
      <c r="PMI167" s="338"/>
      <c r="PMJ167" s="338"/>
      <c r="PMK167" s="338"/>
      <c r="PML167" s="338"/>
      <c r="PMM167" s="338"/>
      <c r="PMN167" s="338"/>
      <c r="PMO167" s="338"/>
      <c r="PMP167" s="338"/>
      <c r="PMQ167" s="338"/>
      <c r="PMR167" s="338"/>
      <c r="PMS167" s="338"/>
      <c r="PMT167" s="338"/>
      <c r="PMU167" s="338"/>
      <c r="PMV167" s="338"/>
      <c r="PMW167" s="338"/>
      <c r="PMX167" s="338"/>
      <c r="PMY167" s="338"/>
      <c r="PMZ167" s="338"/>
      <c r="PNA167" s="338"/>
      <c r="PNB167" s="338"/>
      <c r="PNC167" s="338"/>
      <c r="PND167" s="338"/>
      <c r="PNE167" s="338"/>
      <c r="PNF167" s="338"/>
      <c r="PNG167" s="338"/>
      <c r="PNH167" s="338"/>
      <c r="PNI167" s="338"/>
      <c r="PNJ167" s="338"/>
      <c r="PNK167" s="338"/>
      <c r="PNL167" s="338"/>
      <c r="PNM167" s="338"/>
      <c r="PNN167" s="338"/>
      <c r="PNO167" s="338"/>
      <c r="PNP167" s="338"/>
      <c r="PNQ167" s="338"/>
      <c r="PNR167" s="338"/>
      <c r="PNS167" s="338"/>
      <c r="PNT167" s="338"/>
      <c r="PNU167" s="338"/>
      <c r="PNV167" s="338"/>
      <c r="PNW167" s="338"/>
      <c r="PNX167" s="338"/>
      <c r="PNY167" s="338"/>
      <c r="PNZ167" s="338"/>
      <c r="POA167" s="338"/>
      <c r="POB167" s="338"/>
      <c r="POC167" s="338"/>
      <c r="POD167" s="338"/>
      <c r="POE167" s="338"/>
      <c r="POF167" s="338"/>
      <c r="POG167" s="338"/>
      <c r="POH167" s="338"/>
      <c r="POI167" s="338"/>
      <c r="POJ167" s="338"/>
      <c r="POK167" s="338"/>
      <c r="POL167" s="338"/>
      <c r="POM167" s="338"/>
      <c r="PON167" s="338"/>
      <c r="POO167" s="338"/>
      <c r="POP167" s="338"/>
      <c r="POQ167" s="338"/>
      <c r="POR167" s="338"/>
      <c r="POS167" s="338"/>
      <c r="POT167" s="338"/>
      <c r="POU167" s="338"/>
      <c r="POV167" s="338"/>
      <c r="POW167" s="338"/>
      <c r="POX167" s="338"/>
      <c r="POY167" s="338"/>
      <c r="POZ167" s="338"/>
      <c r="PPA167" s="338"/>
      <c r="PPB167" s="338"/>
      <c r="PPC167" s="338"/>
      <c r="PPD167" s="338"/>
      <c r="PPE167" s="338"/>
      <c r="PPF167" s="338"/>
      <c r="PPG167" s="338"/>
      <c r="PPH167" s="338"/>
      <c r="PPI167" s="338"/>
      <c r="PPJ167" s="338"/>
      <c r="PPK167" s="338"/>
      <c r="PPL167" s="338"/>
      <c r="PPM167" s="338"/>
      <c r="PPN167" s="338"/>
      <c r="PPO167" s="338"/>
      <c r="PPP167" s="338"/>
      <c r="PPQ167" s="338"/>
      <c r="PPR167" s="338"/>
      <c r="PPS167" s="338"/>
      <c r="PPT167" s="338"/>
      <c r="PPU167" s="338"/>
      <c r="PPV167" s="338"/>
      <c r="PPW167" s="338"/>
      <c r="PPX167" s="338"/>
      <c r="PPY167" s="338"/>
      <c r="PPZ167" s="338"/>
      <c r="PQA167" s="338"/>
      <c r="PQB167" s="338"/>
      <c r="PQC167" s="338"/>
      <c r="PQD167" s="338"/>
      <c r="PQE167" s="338"/>
      <c r="PQF167" s="338"/>
      <c r="PQG167" s="338"/>
      <c r="PQH167" s="338"/>
      <c r="PQI167" s="338"/>
      <c r="PQJ167" s="338"/>
      <c r="PQK167" s="338"/>
      <c r="PQL167" s="338"/>
      <c r="PQM167" s="338"/>
      <c r="PQN167" s="338"/>
      <c r="PQO167" s="338"/>
      <c r="PQP167" s="338"/>
      <c r="PQQ167" s="338"/>
      <c r="PQR167" s="338"/>
      <c r="PQS167" s="338"/>
      <c r="PQT167" s="338"/>
      <c r="PQU167" s="338"/>
      <c r="PQV167" s="338"/>
      <c r="PQW167" s="338"/>
      <c r="PQX167" s="338"/>
      <c r="PQY167" s="338"/>
      <c r="PQZ167" s="338"/>
      <c r="PRA167" s="338"/>
      <c r="PRB167" s="338"/>
      <c r="PRC167" s="338"/>
      <c r="PRD167" s="338"/>
      <c r="PRE167" s="338"/>
      <c r="PRF167" s="338"/>
      <c r="PRG167" s="338"/>
      <c r="PRH167" s="338"/>
      <c r="PRI167" s="338"/>
      <c r="PRJ167" s="338"/>
      <c r="PRK167" s="338"/>
      <c r="PRL167" s="338"/>
      <c r="PRM167" s="338"/>
      <c r="PRN167" s="338"/>
      <c r="PRO167" s="338"/>
      <c r="PRP167" s="338"/>
      <c r="PRQ167" s="338"/>
      <c r="PRR167" s="338"/>
      <c r="PRS167" s="338"/>
      <c r="PRT167" s="338"/>
      <c r="PRU167" s="338"/>
      <c r="PRV167" s="338"/>
      <c r="PRW167" s="338"/>
      <c r="PRX167" s="338"/>
      <c r="PRY167" s="338"/>
      <c r="PRZ167" s="338"/>
      <c r="PSA167" s="338"/>
      <c r="PSB167" s="338"/>
      <c r="PSC167" s="338"/>
      <c r="PSD167" s="338"/>
      <c r="PSE167" s="338"/>
      <c r="PSF167" s="338"/>
      <c r="PSG167" s="338"/>
      <c r="PSH167" s="338"/>
      <c r="PSI167" s="338"/>
      <c r="PSJ167" s="338"/>
      <c r="PSK167" s="338"/>
      <c r="PSL167" s="338"/>
      <c r="PSM167" s="338"/>
      <c r="PSN167" s="338"/>
      <c r="PSO167" s="338"/>
      <c r="PSP167" s="338"/>
      <c r="PSQ167" s="338"/>
      <c r="PSR167" s="338"/>
      <c r="PSS167" s="338"/>
      <c r="PST167" s="338"/>
      <c r="PSU167" s="338"/>
      <c r="PSV167" s="338"/>
      <c r="PSW167" s="338"/>
      <c r="PSX167" s="338"/>
      <c r="PSY167" s="338"/>
      <c r="PSZ167" s="338"/>
      <c r="PTA167" s="338"/>
      <c r="PTB167" s="338"/>
      <c r="PTC167" s="338"/>
      <c r="PTD167" s="338"/>
      <c r="PTE167" s="338"/>
      <c r="PTF167" s="338"/>
      <c r="PTG167" s="338"/>
      <c r="PTH167" s="338"/>
      <c r="PTI167" s="338"/>
      <c r="PTJ167" s="338"/>
      <c r="PTK167" s="338"/>
      <c r="PTL167" s="338"/>
      <c r="PTM167" s="338"/>
      <c r="PTN167" s="338"/>
      <c r="PTO167" s="338"/>
      <c r="PTP167" s="338"/>
      <c r="PTQ167" s="338"/>
      <c r="PTR167" s="338"/>
      <c r="PTS167" s="338"/>
      <c r="PTT167" s="338"/>
      <c r="PTU167" s="338"/>
      <c r="PTV167" s="338"/>
      <c r="PTW167" s="338"/>
      <c r="PTX167" s="338"/>
      <c r="PTY167" s="338"/>
      <c r="PTZ167" s="338"/>
      <c r="PUA167" s="338"/>
      <c r="PUB167" s="338"/>
      <c r="PUC167" s="338"/>
      <c r="PUD167" s="338"/>
      <c r="PUE167" s="338"/>
      <c r="PUF167" s="338"/>
      <c r="PUG167" s="338"/>
      <c r="PUH167" s="338"/>
      <c r="PUI167" s="338"/>
      <c r="PUJ167" s="338"/>
      <c r="PUK167" s="338"/>
      <c r="PUL167" s="338"/>
      <c r="PUM167" s="338"/>
      <c r="PUN167" s="338"/>
      <c r="PUO167" s="338"/>
      <c r="PUP167" s="338"/>
      <c r="PUQ167" s="338"/>
      <c r="PUR167" s="338"/>
      <c r="PUS167" s="338"/>
      <c r="PUT167" s="338"/>
      <c r="PUU167" s="338"/>
      <c r="PUV167" s="338"/>
      <c r="PUW167" s="338"/>
      <c r="PUX167" s="338"/>
      <c r="PUY167" s="338"/>
      <c r="PUZ167" s="338"/>
      <c r="PVA167" s="338"/>
      <c r="PVB167" s="338"/>
      <c r="PVC167" s="338"/>
      <c r="PVD167" s="338"/>
      <c r="PVE167" s="338"/>
      <c r="PVF167" s="338"/>
      <c r="PVG167" s="338"/>
      <c r="PVH167" s="338"/>
      <c r="PVI167" s="338"/>
      <c r="PVJ167" s="338"/>
      <c r="PVK167" s="338"/>
      <c r="PVL167" s="338"/>
      <c r="PVM167" s="338"/>
      <c r="PVN167" s="338"/>
      <c r="PVO167" s="338"/>
      <c r="PVP167" s="338"/>
      <c r="PVQ167" s="338"/>
      <c r="PVR167" s="338"/>
      <c r="PVS167" s="338"/>
      <c r="PVT167" s="338"/>
      <c r="PVU167" s="338"/>
      <c r="PVV167" s="338"/>
      <c r="PVW167" s="338"/>
      <c r="PVX167" s="338"/>
      <c r="PVY167" s="338"/>
      <c r="PVZ167" s="338"/>
      <c r="PWA167" s="338"/>
      <c r="PWB167" s="338"/>
      <c r="PWC167" s="338"/>
      <c r="PWD167" s="338"/>
      <c r="PWE167" s="338"/>
      <c r="PWF167" s="338"/>
      <c r="PWG167" s="338"/>
      <c r="PWH167" s="338"/>
      <c r="PWI167" s="338"/>
      <c r="PWJ167" s="338"/>
      <c r="PWK167" s="338"/>
      <c r="PWL167" s="338"/>
      <c r="PWM167" s="338"/>
      <c r="PWN167" s="338"/>
      <c r="PWO167" s="338"/>
      <c r="PWP167" s="338"/>
      <c r="PWQ167" s="338"/>
      <c r="PWR167" s="338"/>
      <c r="PWS167" s="338"/>
      <c r="PWT167" s="338"/>
      <c r="PWU167" s="338"/>
      <c r="PWV167" s="338"/>
      <c r="PWW167" s="338"/>
      <c r="PWX167" s="338"/>
      <c r="PWY167" s="338"/>
      <c r="PWZ167" s="338"/>
      <c r="PXA167" s="338"/>
      <c r="PXB167" s="338"/>
      <c r="PXC167" s="338"/>
      <c r="PXD167" s="338"/>
      <c r="PXE167" s="338"/>
      <c r="PXF167" s="338"/>
      <c r="PXG167" s="338"/>
      <c r="PXH167" s="338"/>
      <c r="PXI167" s="338"/>
      <c r="PXJ167" s="338"/>
      <c r="PXK167" s="338"/>
      <c r="PXL167" s="338"/>
      <c r="PXM167" s="338"/>
      <c r="PXN167" s="338"/>
      <c r="PXO167" s="338"/>
      <c r="PXP167" s="338"/>
      <c r="PXQ167" s="338"/>
      <c r="PXR167" s="338"/>
      <c r="PXS167" s="338"/>
      <c r="PXT167" s="338"/>
      <c r="PXU167" s="338"/>
      <c r="PXV167" s="338"/>
      <c r="PXW167" s="338"/>
      <c r="PXX167" s="338"/>
      <c r="PXY167" s="338"/>
      <c r="PXZ167" s="338"/>
      <c r="PYA167" s="338"/>
      <c r="PYB167" s="338"/>
      <c r="PYC167" s="338"/>
      <c r="PYD167" s="338"/>
      <c r="PYE167" s="338"/>
      <c r="PYF167" s="338"/>
      <c r="PYG167" s="338"/>
      <c r="PYH167" s="338"/>
      <c r="PYI167" s="338"/>
      <c r="PYJ167" s="338"/>
      <c r="PYK167" s="338"/>
      <c r="PYL167" s="338"/>
      <c r="PYM167" s="338"/>
      <c r="PYN167" s="338"/>
      <c r="PYO167" s="338"/>
      <c r="PYP167" s="338"/>
      <c r="PYQ167" s="338"/>
      <c r="PYR167" s="338"/>
      <c r="PYS167" s="338"/>
      <c r="PYT167" s="338"/>
      <c r="PYU167" s="338"/>
      <c r="PYV167" s="338"/>
      <c r="PYW167" s="338"/>
      <c r="PYX167" s="338"/>
      <c r="PYY167" s="338"/>
      <c r="PYZ167" s="338"/>
      <c r="PZA167" s="338"/>
      <c r="PZB167" s="338"/>
      <c r="PZC167" s="338"/>
      <c r="PZD167" s="338"/>
      <c r="PZE167" s="338"/>
      <c r="PZF167" s="338"/>
      <c r="PZG167" s="338"/>
      <c r="PZH167" s="338"/>
      <c r="PZI167" s="338"/>
      <c r="PZJ167" s="338"/>
      <c r="PZK167" s="338"/>
      <c r="PZL167" s="338"/>
      <c r="PZM167" s="338"/>
      <c r="PZN167" s="338"/>
      <c r="PZO167" s="338"/>
      <c r="PZP167" s="338"/>
      <c r="PZQ167" s="338"/>
      <c r="PZR167" s="338"/>
      <c r="PZS167" s="338"/>
      <c r="PZT167" s="338"/>
      <c r="PZU167" s="338"/>
      <c r="PZV167" s="338"/>
      <c r="PZW167" s="338"/>
      <c r="PZX167" s="338"/>
      <c r="PZY167" s="338"/>
      <c r="PZZ167" s="338"/>
      <c r="QAA167" s="338"/>
      <c r="QAB167" s="338"/>
      <c r="QAC167" s="338"/>
      <c r="QAD167" s="338"/>
      <c r="QAE167" s="338"/>
      <c r="QAF167" s="338"/>
      <c r="QAG167" s="338"/>
      <c r="QAH167" s="338"/>
      <c r="QAI167" s="338"/>
      <c r="QAJ167" s="338"/>
      <c r="QAK167" s="338"/>
      <c r="QAL167" s="338"/>
      <c r="QAM167" s="338"/>
      <c r="QAN167" s="338"/>
      <c r="QAO167" s="338"/>
      <c r="QAP167" s="338"/>
      <c r="QAQ167" s="338"/>
      <c r="QAR167" s="338"/>
      <c r="QAS167" s="338"/>
      <c r="QAT167" s="338"/>
      <c r="QAU167" s="338"/>
      <c r="QAV167" s="338"/>
      <c r="QAW167" s="338"/>
      <c r="QAX167" s="338"/>
      <c r="QAY167" s="338"/>
      <c r="QAZ167" s="338"/>
      <c r="QBA167" s="338"/>
      <c r="QBB167" s="338"/>
      <c r="QBC167" s="338"/>
      <c r="QBD167" s="338"/>
      <c r="QBE167" s="338"/>
      <c r="QBF167" s="338"/>
      <c r="QBG167" s="338"/>
      <c r="QBH167" s="338"/>
      <c r="QBI167" s="338"/>
      <c r="QBJ167" s="338"/>
      <c r="QBK167" s="338"/>
      <c r="QBL167" s="338"/>
      <c r="QBM167" s="338"/>
      <c r="QBN167" s="338"/>
      <c r="QBO167" s="338"/>
      <c r="QBP167" s="338"/>
      <c r="QBQ167" s="338"/>
      <c r="QBR167" s="338"/>
      <c r="QBS167" s="338"/>
      <c r="QBT167" s="338"/>
      <c r="QBU167" s="338"/>
      <c r="QBV167" s="338"/>
      <c r="QBW167" s="338"/>
      <c r="QBX167" s="338"/>
      <c r="QBY167" s="338"/>
      <c r="QBZ167" s="338"/>
      <c r="QCA167" s="338"/>
      <c r="QCB167" s="338"/>
      <c r="QCC167" s="338"/>
      <c r="QCD167" s="338"/>
      <c r="QCE167" s="338"/>
      <c r="QCF167" s="338"/>
      <c r="QCG167" s="338"/>
      <c r="QCH167" s="338"/>
      <c r="QCI167" s="338"/>
      <c r="QCJ167" s="338"/>
      <c r="QCK167" s="338"/>
      <c r="QCL167" s="338"/>
      <c r="QCM167" s="338"/>
      <c r="QCN167" s="338"/>
      <c r="QCO167" s="338"/>
      <c r="QCP167" s="338"/>
      <c r="QCQ167" s="338"/>
      <c r="QCR167" s="338"/>
      <c r="QCS167" s="338"/>
      <c r="QCT167" s="338"/>
      <c r="QCU167" s="338"/>
      <c r="QCV167" s="338"/>
      <c r="QCW167" s="338"/>
      <c r="QCX167" s="338"/>
      <c r="QCY167" s="338"/>
      <c r="QCZ167" s="338"/>
      <c r="QDA167" s="338"/>
      <c r="QDB167" s="338"/>
      <c r="QDC167" s="338"/>
      <c r="QDD167" s="338"/>
      <c r="QDE167" s="338"/>
      <c r="QDF167" s="338"/>
      <c r="QDG167" s="338"/>
      <c r="QDH167" s="338"/>
      <c r="QDI167" s="338"/>
      <c r="QDJ167" s="338"/>
      <c r="QDK167" s="338"/>
      <c r="QDL167" s="338"/>
      <c r="QDM167" s="338"/>
      <c r="QDN167" s="338"/>
      <c r="QDO167" s="338"/>
      <c r="QDP167" s="338"/>
      <c r="QDQ167" s="338"/>
      <c r="QDR167" s="338"/>
      <c r="QDS167" s="338"/>
      <c r="QDT167" s="338"/>
      <c r="QDU167" s="338"/>
      <c r="QDV167" s="338"/>
      <c r="QDW167" s="338"/>
      <c r="QDX167" s="338"/>
      <c r="QDY167" s="338"/>
      <c r="QDZ167" s="338"/>
      <c r="QEA167" s="338"/>
      <c r="QEB167" s="338"/>
      <c r="QEC167" s="338"/>
      <c r="QED167" s="338"/>
      <c r="QEE167" s="338"/>
      <c r="QEF167" s="338"/>
      <c r="QEG167" s="338"/>
      <c r="QEH167" s="338"/>
      <c r="QEI167" s="338"/>
      <c r="QEJ167" s="338"/>
      <c r="QEK167" s="338"/>
      <c r="QEL167" s="338"/>
      <c r="QEM167" s="338"/>
      <c r="QEN167" s="338"/>
      <c r="QEO167" s="338"/>
      <c r="QEP167" s="338"/>
      <c r="QEQ167" s="338"/>
      <c r="QER167" s="338"/>
      <c r="QES167" s="338"/>
      <c r="QET167" s="338"/>
      <c r="QEU167" s="338"/>
      <c r="QEV167" s="338"/>
      <c r="QEW167" s="338"/>
      <c r="QEX167" s="338"/>
      <c r="QEY167" s="338"/>
      <c r="QEZ167" s="338"/>
      <c r="QFA167" s="338"/>
      <c r="QFB167" s="338"/>
      <c r="QFC167" s="338"/>
      <c r="QFD167" s="338"/>
      <c r="QFE167" s="338"/>
      <c r="QFF167" s="338"/>
      <c r="QFG167" s="338"/>
      <c r="QFH167" s="338"/>
      <c r="QFI167" s="338"/>
      <c r="QFJ167" s="338"/>
      <c r="QFK167" s="338"/>
      <c r="QFL167" s="338"/>
      <c r="QFM167" s="338"/>
      <c r="QFN167" s="338"/>
      <c r="QFO167" s="338"/>
      <c r="QFP167" s="338"/>
      <c r="QFQ167" s="338"/>
      <c r="QFR167" s="338"/>
      <c r="QFS167" s="338"/>
      <c r="QFT167" s="338"/>
      <c r="QFU167" s="338"/>
      <c r="QFV167" s="338"/>
      <c r="QFW167" s="338"/>
      <c r="QFX167" s="338"/>
      <c r="QFY167" s="338"/>
      <c r="QFZ167" s="338"/>
      <c r="QGA167" s="338"/>
      <c r="QGB167" s="338"/>
      <c r="QGC167" s="338"/>
      <c r="QGD167" s="338"/>
      <c r="QGE167" s="338"/>
      <c r="QGF167" s="338"/>
      <c r="QGG167" s="338"/>
      <c r="QGH167" s="338"/>
      <c r="QGI167" s="338"/>
      <c r="QGJ167" s="338"/>
      <c r="QGK167" s="338"/>
      <c r="QGL167" s="338"/>
      <c r="QGM167" s="338"/>
      <c r="QGN167" s="338"/>
      <c r="QGO167" s="338"/>
      <c r="QGP167" s="338"/>
      <c r="QGQ167" s="338"/>
      <c r="QGR167" s="338"/>
      <c r="QGS167" s="338"/>
      <c r="QGT167" s="338"/>
      <c r="QGU167" s="338"/>
      <c r="QGV167" s="338"/>
      <c r="QGW167" s="338"/>
      <c r="QGX167" s="338"/>
      <c r="QGY167" s="338"/>
      <c r="QGZ167" s="338"/>
      <c r="QHA167" s="338"/>
      <c r="QHB167" s="338"/>
      <c r="QHC167" s="338"/>
      <c r="QHD167" s="338"/>
      <c r="QHE167" s="338"/>
      <c r="QHF167" s="338"/>
      <c r="QHG167" s="338"/>
      <c r="QHH167" s="338"/>
      <c r="QHI167" s="338"/>
      <c r="QHJ167" s="338"/>
      <c r="QHK167" s="338"/>
      <c r="QHL167" s="338"/>
      <c r="QHM167" s="338"/>
      <c r="QHN167" s="338"/>
      <c r="QHO167" s="338"/>
      <c r="QHP167" s="338"/>
      <c r="QHQ167" s="338"/>
      <c r="QHR167" s="338"/>
      <c r="QHS167" s="338"/>
      <c r="QHT167" s="338"/>
      <c r="QHU167" s="338"/>
      <c r="QHV167" s="338"/>
      <c r="QHW167" s="338"/>
      <c r="QHX167" s="338"/>
      <c r="QHY167" s="338"/>
      <c r="QHZ167" s="338"/>
      <c r="QIA167" s="338"/>
      <c r="QIB167" s="338"/>
      <c r="QIC167" s="338"/>
      <c r="QID167" s="338"/>
      <c r="QIE167" s="338"/>
      <c r="QIF167" s="338"/>
      <c r="QIG167" s="338"/>
      <c r="QIH167" s="338"/>
      <c r="QII167" s="338"/>
      <c r="QIJ167" s="338"/>
      <c r="QIK167" s="338"/>
      <c r="QIL167" s="338"/>
      <c r="QIM167" s="338"/>
      <c r="QIN167" s="338"/>
      <c r="QIO167" s="338"/>
      <c r="QIP167" s="338"/>
      <c r="QIQ167" s="338"/>
      <c r="QIR167" s="338"/>
      <c r="QIS167" s="338"/>
      <c r="QIT167" s="338"/>
      <c r="QIU167" s="338"/>
      <c r="QIV167" s="338"/>
      <c r="QIW167" s="338"/>
      <c r="QIX167" s="338"/>
      <c r="QIY167" s="338"/>
      <c r="QIZ167" s="338"/>
      <c r="QJA167" s="338"/>
      <c r="QJB167" s="338"/>
      <c r="QJC167" s="338"/>
      <c r="QJD167" s="338"/>
      <c r="QJE167" s="338"/>
      <c r="QJF167" s="338"/>
      <c r="QJG167" s="338"/>
      <c r="QJH167" s="338"/>
      <c r="QJI167" s="338"/>
      <c r="QJJ167" s="338"/>
      <c r="QJK167" s="338"/>
      <c r="QJL167" s="338"/>
      <c r="QJM167" s="338"/>
      <c r="QJN167" s="338"/>
      <c r="QJO167" s="338"/>
      <c r="QJP167" s="338"/>
      <c r="QJQ167" s="338"/>
      <c r="QJR167" s="338"/>
      <c r="QJS167" s="338"/>
      <c r="QJT167" s="338"/>
      <c r="QJU167" s="338"/>
      <c r="QJV167" s="338"/>
      <c r="QJW167" s="338"/>
      <c r="QJX167" s="338"/>
      <c r="QJY167" s="338"/>
      <c r="QJZ167" s="338"/>
      <c r="QKA167" s="338"/>
      <c r="QKB167" s="338"/>
      <c r="QKC167" s="338"/>
      <c r="QKD167" s="338"/>
      <c r="QKE167" s="338"/>
      <c r="QKF167" s="338"/>
      <c r="QKG167" s="338"/>
      <c r="QKH167" s="338"/>
      <c r="QKI167" s="338"/>
      <c r="QKJ167" s="338"/>
      <c r="QKK167" s="338"/>
      <c r="QKL167" s="338"/>
      <c r="QKM167" s="338"/>
      <c r="QKN167" s="338"/>
      <c r="QKO167" s="338"/>
      <c r="QKP167" s="338"/>
      <c r="QKQ167" s="338"/>
      <c r="QKR167" s="338"/>
      <c r="QKS167" s="338"/>
      <c r="QKT167" s="338"/>
      <c r="QKU167" s="338"/>
      <c r="QKV167" s="338"/>
      <c r="QKW167" s="338"/>
      <c r="QKX167" s="338"/>
      <c r="QKY167" s="338"/>
      <c r="QKZ167" s="338"/>
      <c r="QLA167" s="338"/>
      <c r="QLB167" s="338"/>
      <c r="QLC167" s="338"/>
      <c r="QLD167" s="338"/>
      <c r="QLE167" s="338"/>
      <c r="QLF167" s="338"/>
      <c r="QLG167" s="338"/>
      <c r="QLH167" s="338"/>
      <c r="QLI167" s="338"/>
      <c r="QLJ167" s="338"/>
      <c r="QLK167" s="338"/>
      <c r="QLL167" s="338"/>
      <c r="QLM167" s="338"/>
      <c r="QLN167" s="338"/>
      <c r="QLO167" s="338"/>
      <c r="QLP167" s="338"/>
      <c r="QLQ167" s="338"/>
      <c r="QLR167" s="338"/>
      <c r="QLS167" s="338"/>
      <c r="QLT167" s="338"/>
      <c r="QLU167" s="338"/>
      <c r="QLV167" s="338"/>
      <c r="QLW167" s="338"/>
      <c r="QLX167" s="338"/>
      <c r="QLY167" s="338"/>
      <c r="QLZ167" s="338"/>
      <c r="QMA167" s="338"/>
      <c r="QMB167" s="338"/>
      <c r="QMC167" s="338"/>
      <c r="QMD167" s="338"/>
      <c r="QME167" s="338"/>
      <c r="QMF167" s="338"/>
      <c r="QMG167" s="338"/>
      <c r="QMH167" s="338"/>
      <c r="QMI167" s="338"/>
      <c r="QMJ167" s="338"/>
      <c r="QMK167" s="338"/>
      <c r="QML167" s="338"/>
      <c r="QMM167" s="338"/>
      <c r="QMN167" s="338"/>
      <c r="QMO167" s="338"/>
      <c r="QMP167" s="338"/>
      <c r="QMQ167" s="338"/>
      <c r="QMR167" s="338"/>
      <c r="QMS167" s="338"/>
      <c r="QMT167" s="338"/>
      <c r="QMU167" s="338"/>
      <c r="QMV167" s="338"/>
      <c r="QMW167" s="338"/>
      <c r="QMX167" s="338"/>
      <c r="QMY167" s="338"/>
      <c r="QMZ167" s="338"/>
      <c r="QNA167" s="338"/>
      <c r="QNB167" s="338"/>
      <c r="QNC167" s="338"/>
      <c r="QND167" s="338"/>
      <c r="QNE167" s="338"/>
      <c r="QNF167" s="338"/>
      <c r="QNG167" s="338"/>
      <c r="QNH167" s="338"/>
      <c r="QNI167" s="338"/>
      <c r="QNJ167" s="338"/>
      <c r="QNK167" s="338"/>
      <c r="QNL167" s="338"/>
      <c r="QNM167" s="338"/>
      <c r="QNN167" s="338"/>
      <c r="QNO167" s="338"/>
      <c r="QNP167" s="338"/>
      <c r="QNQ167" s="338"/>
      <c r="QNR167" s="338"/>
      <c r="QNS167" s="338"/>
      <c r="QNT167" s="338"/>
      <c r="QNU167" s="338"/>
      <c r="QNV167" s="338"/>
      <c r="QNW167" s="338"/>
      <c r="QNX167" s="338"/>
      <c r="QNY167" s="338"/>
      <c r="QNZ167" s="338"/>
      <c r="QOA167" s="338"/>
      <c r="QOB167" s="338"/>
      <c r="QOC167" s="338"/>
      <c r="QOD167" s="338"/>
      <c r="QOE167" s="338"/>
      <c r="QOF167" s="338"/>
      <c r="QOG167" s="338"/>
      <c r="QOH167" s="338"/>
      <c r="QOI167" s="338"/>
      <c r="QOJ167" s="338"/>
      <c r="QOK167" s="338"/>
      <c r="QOL167" s="338"/>
      <c r="QOM167" s="338"/>
      <c r="QON167" s="338"/>
      <c r="QOO167" s="338"/>
      <c r="QOP167" s="338"/>
      <c r="QOQ167" s="338"/>
      <c r="QOR167" s="338"/>
      <c r="QOS167" s="338"/>
      <c r="QOT167" s="338"/>
      <c r="QOU167" s="338"/>
      <c r="QOV167" s="338"/>
      <c r="QOW167" s="338"/>
      <c r="QOX167" s="338"/>
      <c r="QOY167" s="338"/>
      <c r="QOZ167" s="338"/>
      <c r="QPA167" s="338"/>
      <c r="QPB167" s="338"/>
      <c r="QPC167" s="338"/>
      <c r="QPD167" s="338"/>
      <c r="QPE167" s="338"/>
      <c r="QPF167" s="338"/>
      <c r="QPG167" s="338"/>
      <c r="QPH167" s="338"/>
      <c r="QPI167" s="338"/>
      <c r="QPJ167" s="338"/>
      <c r="QPK167" s="338"/>
      <c r="QPL167" s="338"/>
      <c r="QPM167" s="338"/>
      <c r="QPN167" s="338"/>
      <c r="QPO167" s="338"/>
      <c r="QPP167" s="338"/>
      <c r="QPQ167" s="338"/>
      <c r="QPR167" s="338"/>
      <c r="QPS167" s="338"/>
      <c r="QPT167" s="338"/>
      <c r="QPU167" s="338"/>
      <c r="QPV167" s="338"/>
      <c r="QPW167" s="338"/>
      <c r="QPX167" s="338"/>
      <c r="QPY167" s="338"/>
      <c r="QPZ167" s="338"/>
      <c r="QQA167" s="338"/>
      <c r="QQB167" s="338"/>
      <c r="QQC167" s="338"/>
      <c r="QQD167" s="338"/>
      <c r="QQE167" s="338"/>
      <c r="QQF167" s="338"/>
      <c r="QQG167" s="338"/>
      <c r="QQH167" s="338"/>
      <c r="QQI167" s="338"/>
      <c r="QQJ167" s="338"/>
      <c r="QQK167" s="338"/>
      <c r="QQL167" s="338"/>
      <c r="QQM167" s="338"/>
      <c r="QQN167" s="338"/>
      <c r="QQO167" s="338"/>
      <c r="QQP167" s="338"/>
      <c r="QQQ167" s="338"/>
      <c r="QQR167" s="338"/>
      <c r="QQS167" s="338"/>
      <c r="QQT167" s="338"/>
      <c r="QQU167" s="338"/>
      <c r="QQV167" s="338"/>
      <c r="QQW167" s="338"/>
      <c r="QQX167" s="338"/>
      <c r="QQY167" s="338"/>
      <c r="QQZ167" s="338"/>
      <c r="QRA167" s="338"/>
      <c r="QRB167" s="338"/>
      <c r="QRC167" s="338"/>
      <c r="QRD167" s="338"/>
      <c r="QRE167" s="338"/>
      <c r="QRF167" s="338"/>
      <c r="QRG167" s="338"/>
      <c r="QRH167" s="338"/>
      <c r="QRI167" s="338"/>
      <c r="QRJ167" s="338"/>
      <c r="QRK167" s="338"/>
      <c r="QRL167" s="338"/>
      <c r="QRM167" s="338"/>
      <c r="QRN167" s="338"/>
      <c r="QRO167" s="338"/>
      <c r="QRP167" s="338"/>
      <c r="QRQ167" s="338"/>
      <c r="QRR167" s="338"/>
      <c r="QRS167" s="338"/>
      <c r="QRT167" s="338"/>
      <c r="QRU167" s="338"/>
      <c r="QRV167" s="338"/>
      <c r="QRW167" s="338"/>
      <c r="QRX167" s="338"/>
      <c r="QRY167" s="338"/>
      <c r="QRZ167" s="338"/>
      <c r="QSA167" s="338"/>
      <c r="QSB167" s="338"/>
      <c r="QSC167" s="338"/>
      <c r="QSD167" s="338"/>
      <c r="QSE167" s="338"/>
      <c r="QSF167" s="338"/>
      <c r="QSG167" s="338"/>
      <c r="QSH167" s="338"/>
      <c r="QSI167" s="338"/>
      <c r="QSJ167" s="338"/>
      <c r="QSK167" s="338"/>
      <c r="QSL167" s="338"/>
      <c r="QSM167" s="338"/>
      <c r="QSN167" s="338"/>
      <c r="QSO167" s="338"/>
      <c r="QSP167" s="338"/>
      <c r="QSQ167" s="338"/>
      <c r="QSR167" s="338"/>
      <c r="QSS167" s="338"/>
      <c r="QST167" s="338"/>
      <c r="QSU167" s="338"/>
      <c r="QSV167" s="338"/>
      <c r="QSW167" s="338"/>
      <c r="QSX167" s="338"/>
      <c r="QSY167" s="338"/>
      <c r="QSZ167" s="338"/>
      <c r="QTA167" s="338"/>
      <c r="QTB167" s="338"/>
      <c r="QTC167" s="338"/>
      <c r="QTD167" s="338"/>
      <c r="QTE167" s="338"/>
      <c r="QTF167" s="338"/>
      <c r="QTG167" s="338"/>
      <c r="QTH167" s="338"/>
      <c r="QTI167" s="338"/>
      <c r="QTJ167" s="338"/>
      <c r="QTK167" s="338"/>
      <c r="QTL167" s="338"/>
      <c r="QTM167" s="338"/>
      <c r="QTN167" s="338"/>
      <c r="QTO167" s="338"/>
      <c r="QTP167" s="338"/>
      <c r="QTQ167" s="338"/>
      <c r="QTR167" s="338"/>
      <c r="QTS167" s="338"/>
      <c r="QTT167" s="338"/>
      <c r="QTU167" s="338"/>
      <c r="QTV167" s="338"/>
      <c r="QTW167" s="338"/>
      <c r="QTX167" s="338"/>
      <c r="QTY167" s="338"/>
      <c r="QTZ167" s="338"/>
      <c r="QUA167" s="338"/>
      <c r="QUB167" s="338"/>
      <c r="QUC167" s="338"/>
      <c r="QUD167" s="338"/>
      <c r="QUE167" s="338"/>
      <c r="QUF167" s="338"/>
      <c r="QUG167" s="338"/>
      <c r="QUH167" s="338"/>
      <c r="QUI167" s="338"/>
      <c r="QUJ167" s="338"/>
      <c r="QUK167" s="338"/>
      <c r="QUL167" s="338"/>
      <c r="QUM167" s="338"/>
      <c r="QUN167" s="338"/>
      <c r="QUO167" s="338"/>
      <c r="QUP167" s="338"/>
      <c r="QUQ167" s="338"/>
      <c r="QUR167" s="338"/>
      <c r="QUS167" s="338"/>
      <c r="QUT167" s="338"/>
      <c r="QUU167" s="338"/>
      <c r="QUV167" s="338"/>
      <c r="QUW167" s="338"/>
      <c r="QUX167" s="338"/>
      <c r="QUY167" s="338"/>
      <c r="QUZ167" s="338"/>
      <c r="QVA167" s="338"/>
      <c r="QVB167" s="338"/>
      <c r="QVC167" s="338"/>
      <c r="QVD167" s="338"/>
      <c r="QVE167" s="338"/>
      <c r="QVF167" s="338"/>
      <c r="QVG167" s="338"/>
      <c r="QVH167" s="338"/>
      <c r="QVI167" s="338"/>
      <c r="QVJ167" s="338"/>
      <c r="QVK167" s="338"/>
      <c r="QVL167" s="338"/>
      <c r="QVM167" s="338"/>
      <c r="QVN167" s="338"/>
      <c r="QVO167" s="338"/>
      <c r="QVP167" s="338"/>
      <c r="QVQ167" s="338"/>
      <c r="QVR167" s="338"/>
      <c r="QVS167" s="338"/>
      <c r="QVT167" s="338"/>
      <c r="QVU167" s="338"/>
      <c r="QVV167" s="338"/>
      <c r="QVW167" s="338"/>
      <c r="QVX167" s="338"/>
      <c r="QVY167" s="338"/>
      <c r="QVZ167" s="338"/>
      <c r="QWA167" s="338"/>
      <c r="QWB167" s="338"/>
      <c r="QWC167" s="338"/>
      <c r="QWD167" s="338"/>
      <c r="QWE167" s="338"/>
      <c r="QWF167" s="338"/>
      <c r="QWG167" s="338"/>
      <c r="QWH167" s="338"/>
      <c r="QWI167" s="338"/>
      <c r="QWJ167" s="338"/>
      <c r="QWK167" s="338"/>
      <c r="QWL167" s="338"/>
      <c r="QWM167" s="338"/>
      <c r="QWN167" s="338"/>
      <c r="QWO167" s="338"/>
      <c r="QWP167" s="338"/>
      <c r="QWQ167" s="338"/>
      <c r="QWR167" s="338"/>
      <c r="QWS167" s="338"/>
      <c r="QWT167" s="338"/>
      <c r="QWU167" s="338"/>
      <c r="QWV167" s="338"/>
      <c r="QWW167" s="338"/>
      <c r="QWX167" s="338"/>
      <c r="QWY167" s="338"/>
      <c r="QWZ167" s="338"/>
      <c r="QXA167" s="338"/>
      <c r="QXB167" s="338"/>
      <c r="QXC167" s="338"/>
      <c r="QXD167" s="338"/>
      <c r="QXE167" s="338"/>
      <c r="QXF167" s="338"/>
      <c r="QXG167" s="338"/>
      <c r="QXH167" s="338"/>
      <c r="QXI167" s="338"/>
      <c r="QXJ167" s="338"/>
      <c r="QXK167" s="338"/>
      <c r="QXL167" s="338"/>
      <c r="QXM167" s="338"/>
      <c r="QXN167" s="338"/>
      <c r="QXO167" s="338"/>
      <c r="QXP167" s="338"/>
      <c r="QXQ167" s="338"/>
      <c r="QXR167" s="338"/>
      <c r="QXS167" s="338"/>
      <c r="QXT167" s="338"/>
      <c r="QXU167" s="338"/>
      <c r="QXV167" s="338"/>
      <c r="QXW167" s="338"/>
      <c r="QXX167" s="338"/>
      <c r="QXY167" s="338"/>
      <c r="QXZ167" s="338"/>
      <c r="QYA167" s="338"/>
      <c r="QYB167" s="338"/>
      <c r="QYC167" s="338"/>
      <c r="QYD167" s="338"/>
      <c r="QYE167" s="338"/>
      <c r="QYF167" s="338"/>
      <c r="QYG167" s="338"/>
      <c r="QYH167" s="338"/>
      <c r="QYI167" s="338"/>
      <c r="QYJ167" s="338"/>
      <c r="QYK167" s="338"/>
      <c r="QYL167" s="338"/>
      <c r="QYM167" s="338"/>
      <c r="QYN167" s="338"/>
      <c r="QYO167" s="338"/>
      <c r="QYP167" s="338"/>
      <c r="QYQ167" s="338"/>
      <c r="QYR167" s="338"/>
      <c r="QYS167" s="338"/>
      <c r="QYT167" s="338"/>
      <c r="QYU167" s="338"/>
      <c r="QYV167" s="338"/>
      <c r="QYW167" s="338"/>
      <c r="QYX167" s="338"/>
      <c r="QYY167" s="338"/>
      <c r="QYZ167" s="338"/>
      <c r="QZA167" s="338"/>
      <c r="QZB167" s="338"/>
      <c r="QZC167" s="338"/>
      <c r="QZD167" s="338"/>
      <c r="QZE167" s="338"/>
      <c r="QZF167" s="338"/>
      <c r="QZG167" s="338"/>
      <c r="QZH167" s="338"/>
      <c r="QZI167" s="338"/>
      <c r="QZJ167" s="338"/>
      <c r="QZK167" s="338"/>
      <c r="QZL167" s="338"/>
      <c r="QZM167" s="338"/>
      <c r="QZN167" s="338"/>
      <c r="QZO167" s="338"/>
      <c r="QZP167" s="338"/>
      <c r="QZQ167" s="338"/>
      <c r="QZR167" s="338"/>
      <c r="QZS167" s="338"/>
      <c r="QZT167" s="338"/>
      <c r="QZU167" s="338"/>
      <c r="QZV167" s="338"/>
      <c r="QZW167" s="338"/>
      <c r="QZX167" s="338"/>
      <c r="QZY167" s="338"/>
      <c r="QZZ167" s="338"/>
      <c r="RAA167" s="338"/>
      <c r="RAB167" s="338"/>
      <c r="RAC167" s="338"/>
      <c r="RAD167" s="338"/>
      <c r="RAE167" s="338"/>
      <c r="RAF167" s="338"/>
      <c r="RAG167" s="338"/>
      <c r="RAH167" s="338"/>
      <c r="RAI167" s="338"/>
      <c r="RAJ167" s="338"/>
      <c r="RAK167" s="338"/>
      <c r="RAL167" s="338"/>
      <c r="RAM167" s="338"/>
      <c r="RAN167" s="338"/>
      <c r="RAO167" s="338"/>
      <c r="RAP167" s="338"/>
      <c r="RAQ167" s="338"/>
      <c r="RAR167" s="338"/>
      <c r="RAS167" s="338"/>
      <c r="RAT167" s="338"/>
      <c r="RAU167" s="338"/>
      <c r="RAV167" s="338"/>
      <c r="RAW167" s="338"/>
      <c r="RAX167" s="338"/>
      <c r="RAY167" s="338"/>
      <c r="RAZ167" s="338"/>
      <c r="RBA167" s="338"/>
      <c r="RBB167" s="338"/>
      <c r="RBC167" s="338"/>
      <c r="RBD167" s="338"/>
      <c r="RBE167" s="338"/>
      <c r="RBF167" s="338"/>
      <c r="RBG167" s="338"/>
      <c r="RBH167" s="338"/>
      <c r="RBI167" s="338"/>
      <c r="RBJ167" s="338"/>
      <c r="RBK167" s="338"/>
      <c r="RBL167" s="338"/>
      <c r="RBM167" s="338"/>
      <c r="RBN167" s="338"/>
      <c r="RBO167" s="338"/>
      <c r="RBP167" s="338"/>
      <c r="RBQ167" s="338"/>
      <c r="RBR167" s="338"/>
      <c r="RBS167" s="338"/>
      <c r="RBT167" s="338"/>
      <c r="RBU167" s="338"/>
      <c r="RBV167" s="338"/>
      <c r="RBW167" s="338"/>
      <c r="RBX167" s="338"/>
      <c r="RBY167" s="338"/>
      <c r="RBZ167" s="338"/>
      <c r="RCA167" s="338"/>
      <c r="RCB167" s="338"/>
      <c r="RCC167" s="338"/>
      <c r="RCD167" s="338"/>
      <c r="RCE167" s="338"/>
      <c r="RCF167" s="338"/>
      <c r="RCG167" s="338"/>
      <c r="RCH167" s="338"/>
      <c r="RCI167" s="338"/>
      <c r="RCJ167" s="338"/>
      <c r="RCK167" s="338"/>
      <c r="RCL167" s="338"/>
      <c r="RCM167" s="338"/>
      <c r="RCN167" s="338"/>
      <c r="RCO167" s="338"/>
      <c r="RCP167" s="338"/>
      <c r="RCQ167" s="338"/>
      <c r="RCR167" s="338"/>
      <c r="RCS167" s="338"/>
      <c r="RCT167" s="338"/>
      <c r="RCU167" s="338"/>
      <c r="RCV167" s="338"/>
      <c r="RCW167" s="338"/>
      <c r="RCX167" s="338"/>
      <c r="RCY167" s="338"/>
      <c r="RCZ167" s="338"/>
      <c r="RDA167" s="338"/>
      <c r="RDB167" s="338"/>
      <c r="RDC167" s="338"/>
      <c r="RDD167" s="338"/>
      <c r="RDE167" s="338"/>
      <c r="RDF167" s="338"/>
      <c r="RDG167" s="338"/>
      <c r="RDH167" s="338"/>
      <c r="RDI167" s="338"/>
      <c r="RDJ167" s="338"/>
      <c r="RDK167" s="338"/>
      <c r="RDL167" s="338"/>
      <c r="RDM167" s="338"/>
      <c r="RDN167" s="338"/>
      <c r="RDO167" s="338"/>
      <c r="RDP167" s="338"/>
      <c r="RDQ167" s="338"/>
      <c r="RDR167" s="338"/>
      <c r="RDS167" s="338"/>
      <c r="RDT167" s="338"/>
      <c r="RDU167" s="338"/>
      <c r="RDV167" s="338"/>
      <c r="RDW167" s="338"/>
      <c r="RDX167" s="338"/>
      <c r="RDY167" s="338"/>
      <c r="RDZ167" s="338"/>
      <c r="REA167" s="338"/>
      <c r="REB167" s="338"/>
      <c r="REC167" s="338"/>
      <c r="RED167" s="338"/>
      <c r="REE167" s="338"/>
      <c r="REF167" s="338"/>
      <c r="REG167" s="338"/>
      <c r="REH167" s="338"/>
      <c r="REI167" s="338"/>
      <c r="REJ167" s="338"/>
      <c r="REK167" s="338"/>
      <c r="REL167" s="338"/>
      <c r="REM167" s="338"/>
      <c r="REN167" s="338"/>
      <c r="REO167" s="338"/>
      <c r="REP167" s="338"/>
      <c r="REQ167" s="338"/>
      <c r="RER167" s="338"/>
      <c r="RES167" s="338"/>
      <c r="RET167" s="338"/>
      <c r="REU167" s="338"/>
      <c r="REV167" s="338"/>
      <c r="REW167" s="338"/>
      <c r="REX167" s="338"/>
      <c r="REY167" s="338"/>
      <c r="REZ167" s="338"/>
      <c r="RFA167" s="338"/>
      <c r="RFB167" s="338"/>
      <c r="RFC167" s="338"/>
      <c r="RFD167" s="338"/>
      <c r="RFE167" s="338"/>
      <c r="RFF167" s="338"/>
      <c r="RFG167" s="338"/>
      <c r="RFH167" s="338"/>
      <c r="RFI167" s="338"/>
      <c r="RFJ167" s="338"/>
      <c r="RFK167" s="338"/>
      <c r="RFL167" s="338"/>
      <c r="RFM167" s="338"/>
      <c r="RFN167" s="338"/>
      <c r="RFO167" s="338"/>
      <c r="RFP167" s="338"/>
      <c r="RFQ167" s="338"/>
      <c r="RFR167" s="338"/>
      <c r="RFS167" s="338"/>
      <c r="RFT167" s="338"/>
      <c r="RFU167" s="338"/>
      <c r="RFV167" s="338"/>
      <c r="RFW167" s="338"/>
      <c r="RFX167" s="338"/>
      <c r="RFY167" s="338"/>
      <c r="RFZ167" s="338"/>
      <c r="RGA167" s="338"/>
      <c r="RGB167" s="338"/>
      <c r="RGC167" s="338"/>
      <c r="RGD167" s="338"/>
      <c r="RGE167" s="338"/>
      <c r="RGF167" s="338"/>
      <c r="RGG167" s="338"/>
      <c r="RGH167" s="338"/>
      <c r="RGI167" s="338"/>
      <c r="RGJ167" s="338"/>
      <c r="RGK167" s="338"/>
      <c r="RGL167" s="338"/>
      <c r="RGM167" s="338"/>
      <c r="RGN167" s="338"/>
      <c r="RGO167" s="338"/>
      <c r="RGP167" s="338"/>
      <c r="RGQ167" s="338"/>
      <c r="RGR167" s="338"/>
      <c r="RGS167" s="338"/>
      <c r="RGT167" s="338"/>
      <c r="RGU167" s="338"/>
      <c r="RGV167" s="338"/>
      <c r="RGW167" s="338"/>
      <c r="RGX167" s="338"/>
      <c r="RGY167" s="338"/>
      <c r="RGZ167" s="338"/>
      <c r="RHA167" s="338"/>
      <c r="RHB167" s="338"/>
      <c r="RHC167" s="338"/>
      <c r="RHD167" s="338"/>
      <c r="RHE167" s="338"/>
      <c r="RHF167" s="338"/>
      <c r="RHG167" s="338"/>
      <c r="RHH167" s="338"/>
      <c r="RHI167" s="338"/>
      <c r="RHJ167" s="338"/>
      <c r="RHK167" s="338"/>
      <c r="RHL167" s="338"/>
      <c r="RHM167" s="338"/>
      <c r="RHN167" s="338"/>
      <c r="RHO167" s="338"/>
      <c r="RHP167" s="338"/>
      <c r="RHQ167" s="338"/>
      <c r="RHR167" s="338"/>
      <c r="RHS167" s="338"/>
      <c r="RHT167" s="338"/>
      <c r="RHU167" s="338"/>
      <c r="RHV167" s="338"/>
      <c r="RHW167" s="338"/>
      <c r="RHX167" s="338"/>
      <c r="RHY167" s="338"/>
      <c r="RHZ167" s="338"/>
      <c r="RIA167" s="338"/>
      <c r="RIB167" s="338"/>
      <c r="RIC167" s="338"/>
      <c r="RID167" s="338"/>
      <c r="RIE167" s="338"/>
      <c r="RIF167" s="338"/>
      <c r="RIG167" s="338"/>
      <c r="RIH167" s="338"/>
      <c r="RII167" s="338"/>
      <c r="RIJ167" s="338"/>
      <c r="RIK167" s="338"/>
      <c r="RIL167" s="338"/>
      <c r="RIM167" s="338"/>
      <c r="RIN167" s="338"/>
      <c r="RIO167" s="338"/>
      <c r="RIP167" s="338"/>
      <c r="RIQ167" s="338"/>
      <c r="RIR167" s="338"/>
      <c r="RIS167" s="338"/>
      <c r="RIT167" s="338"/>
      <c r="RIU167" s="338"/>
      <c r="RIV167" s="338"/>
      <c r="RIW167" s="338"/>
      <c r="RIX167" s="338"/>
      <c r="RIY167" s="338"/>
      <c r="RIZ167" s="338"/>
      <c r="RJA167" s="338"/>
      <c r="RJB167" s="338"/>
      <c r="RJC167" s="338"/>
      <c r="RJD167" s="338"/>
      <c r="RJE167" s="338"/>
      <c r="RJF167" s="338"/>
      <c r="RJG167" s="338"/>
      <c r="RJH167" s="338"/>
      <c r="RJI167" s="338"/>
      <c r="RJJ167" s="338"/>
      <c r="RJK167" s="338"/>
      <c r="RJL167" s="338"/>
      <c r="RJM167" s="338"/>
      <c r="RJN167" s="338"/>
      <c r="RJO167" s="338"/>
      <c r="RJP167" s="338"/>
      <c r="RJQ167" s="338"/>
      <c r="RJR167" s="338"/>
      <c r="RJS167" s="338"/>
      <c r="RJT167" s="338"/>
      <c r="RJU167" s="338"/>
      <c r="RJV167" s="338"/>
      <c r="RJW167" s="338"/>
      <c r="RJX167" s="338"/>
      <c r="RJY167" s="338"/>
      <c r="RJZ167" s="338"/>
      <c r="RKA167" s="338"/>
      <c r="RKB167" s="338"/>
      <c r="RKC167" s="338"/>
      <c r="RKD167" s="338"/>
      <c r="RKE167" s="338"/>
      <c r="RKF167" s="338"/>
      <c r="RKG167" s="338"/>
      <c r="RKH167" s="338"/>
      <c r="RKI167" s="338"/>
      <c r="RKJ167" s="338"/>
      <c r="RKK167" s="338"/>
      <c r="RKL167" s="338"/>
      <c r="RKM167" s="338"/>
      <c r="RKN167" s="338"/>
      <c r="RKO167" s="338"/>
      <c r="RKP167" s="338"/>
      <c r="RKQ167" s="338"/>
      <c r="RKR167" s="338"/>
      <c r="RKS167" s="338"/>
      <c r="RKT167" s="338"/>
      <c r="RKU167" s="338"/>
      <c r="RKV167" s="338"/>
      <c r="RKW167" s="338"/>
      <c r="RKX167" s="338"/>
      <c r="RKY167" s="338"/>
      <c r="RKZ167" s="338"/>
      <c r="RLA167" s="338"/>
      <c r="RLB167" s="338"/>
      <c r="RLC167" s="338"/>
      <c r="RLD167" s="338"/>
      <c r="RLE167" s="338"/>
      <c r="RLF167" s="338"/>
      <c r="RLG167" s="338"/>
      <c r="RLH167" s="338"/>
      <c r="RLI167" s="338"/>
      <c r="RLJ167" s="338"/>
      <c r="RLK167" s="338"/>
      <c r="RLL167" s="338"/>
      <c r="RLM167" s="338"/>
      <c r="RLN167" s="338"/>
      <c r="RLO167" s="338"/>
      <c r="RLP167" s="338"/>
      <c r="RLQ167" s="338"/>
      <c r="RLR167" s="338"/>
      <c r="RLS167" s="338"/>
      <c r="RLT167" s="338"/>
      <c r="RLU167" s="338"/>
      <c r="RLV167" s="338"/>
      <c r="RLW167" s="338"/>
      <c r="RLX167" s="338"/>
      <c r="RLY167" s="338"/>
      <c r="RLZ167" s="338"/>
      <c r="RMA167" s="338"/>
      <c r="RMB167" s="338"/>
      <c r="RMC167" s="338"/>
      <c r="RMD167" s="338"/>
      <c r="RME167" s="338"/>
      <c r="RMF167" s="338"/>
      <c r="RMG167" s="338"/>
      <c r="RMH167" s="338"/>
      <c r="RMI167" s="338"/>
      <c r="RMJ167" s="338"/>
      <c r="RMK167" s="338"/>
      <c r="RML167" s="338"/>
      <c r="RMM167" s="338"/>
      <c r="RMN167" s="338"/>
      <c r="RMO167" s="338"/>
      <c r="RMP167" s="338"/>
      <c r="RMQ167" s="338"/>
      <c r="RMR167" s="338"/>
      <c r="RMS167" s="338"/>
      <c r="RMT167" s="338"/>
      <c r="RMU167" s="338"/>
      <c r="RMV167" s="338"/>
      <c r="RMW167" s="338"/>
      <c r="RMX167" s="338"/>
      <c r="RMY167" s="338"/>
      <c r="RMZ167" s="338"/>
      <c r="RNA167" s="338"/>
      <c r="RNB167" s="338"/>
      <c r="RNC167" s="338"/>
      <c r="RND167" s="338"/>
      <c r="RNE167" s="338"/>
      <c r="RNF167" s="338"/>
      <c r="RNG167" s="338"/>
      <c r="RNH167" s="338"/>
      <c r="RNI167" s="338"/>
      <c r="RNJ167" s="338"/>
      <c r="RNK167" s="338"/>
      <c r="RNL167" s="338"/>
      <c r="RNM167" s="338"/>
      <c r="RNN167" s="338"/>
      <c r="RNO167" s="338"/>
      <c r="RNP167" s="338"/>
      <c r="RNQ167" s="338"/>
      <c r="RNR167" s="338"/>
      <c r="RNS167" s="338"/>
      <c r="RNT167" s="338"/>
      <c r="RNU167" s="338"/>
      <c r="RNV167" s="338"/>
      <c r="RNW167" s="338"/>
      <c r="RNX167" s="338"/>
      <c r="RNY167" s="338"/>
      <c r="RNZ167" s="338"/>
      <c r="ROA167" s="338"/>
      <c r="ROB167" s="338"/>
      <c r="ROC167" s="338"/>
      <c r="ROD167" s="338"/>
      <c r="ROE167" s="338"/>
      <c r="ROF167" s="338"/>
      <c r="ROG167" s="338"/>
      <c r="ROH167" s="338"/>
      <c r="ROI167" s="338"/>
      <c r="ROJ167" s="338"/>
      <c r="ROK167" s="338"/>
      <c r="ROL167" s="338"/>
      <c r="ROM167" s="338"/>
      <c r="RON167" s="338"/>
      <c r="ROO167" s="338"/>
      <c r="ROP167" s="338"/>
      <c r="ROQ167" s="338"/>
      <c r="ROR167" s="338"/>
      <c r="ROS167" s="338"/>
      <c r="ROT167" s="338"/>
      <c r="ROU167" s="338"/>
      <c r="ROV167" s="338"/>
      <c r="ROW167" s="338"/>
      <c r="ROX167" s="338"/>
      <c r="ROY167" s="338"/>
      <c r="ROZ167" s="338"/>
      <c r="RPA167" s="338"/>
      <c r="RPB167" s="338"/>
      <c r="RPC167" s="338"/>
      <c r="RPD167" s="338"/>
      <c r="RPE167" s="338"/>
      <c r="RPF167" s="338"/>
      <c r="RPG167" s="338"/>
      <c r="RPH167" s="338"/>
      <c r="RPI167" s="338"/>
      <c r="RPJ167" s="338"/>
      <c r="RPK167" s="338"/>
      <c r="RPL167" s="338"/>
      <c r="RPM167" s="338"/>
      <c r="RPN167" s="338"/>
      <c r="RPO167" s="338"/>
      <c r="RPP167" s="338"/>
      <c r="RPQ167" s="338"/>
      <c r="RPR167" s="338"/>
      <c r="RPS167" s="338"/>
      <c r="RPT167" s="338"/>
      <c r="RPU167" s="338"/>
      <c r="RPV167" s="338"/>
      <c r="RPW167" s="338"/>
      <c r="RPX167" s="338"/>
      <c r="RPY167" s="338"/>
      <c r="RPZ167" s="338"/>
      <c r="RQA167" s="338"/>
      <c r="RQB167" s="338"/>
      <c r="RQC167" s="338"/>
      <c r="RQD167" s="338"/>
      <c r="RQE167" s="338"/>
      <c r="RQF167" s="338"/>
      <c r="RQG167" s="338"/>
      <c r="RQH167" s="338"/>
      <c r="RQI167" s="338"/>
      <c r="RQJ167" s="338"/>
      <c r="RQK167" s="338"/>
      <c r="RQL167" s="338"/>
      <c r="RQM167" s="338"/>
      <c r="RQN167" s="338"/>
      <c r="RQO167" s="338"/>
      <c r="RQP167" s="338"/>
      <c r="RQQ167" s="338"/>
      <c r="RQR167" s="338"/>
      <c r="RQS167" s="338"/>
      <c r="RQT167" s="338"/>
      <c r="RQU167" s="338"/>
      <c r="RQV167" s="338"/>
      <c r="RQW167" s="338"/>
      <c r="RQX167" s="338"/>
      <c r="RQY167" s="338"/>
      <c r="RQZ167" s="338"/>
      <c r="RRA167" s="338"/>
      <c r="RRB167" s="338"/>
      <c r="RRC167" s="338"/>
      <c r="RRD167" s="338"/>
      <c r="RRE167" s="338"/>
      <c r="RRF167" s="338"/>
      <c r="RRG167" s="338"/>
      <c r="RRH167" s="338"/>
      <c r="RRI167" s="338"/>
      <c r="RRJ167" s="338"/>
      <c r="RRK167" s="338"/>
      <c r="RRL167" s="338"/>
      <c r="RRM167" s="338"/>
      <c r="RRN167" s="338"/>
      <c r="RRO167" s="338"/>
      <c r="RRP167" s="338"/>
      <c r="RRQ167" s="338"/>
      <c r="RRR167" s="338"/>
      <c r="RRS167" s="338"/>
      <c r="RRT167" s="338"/>
      <c r="RRU167" s="338"/>
      <c r="RRV167" s="338"/>
      <c r="RRW167" s="338"/>
      <c r="RRX167" s="338"/>
      <c r="RRY167" s="338"/>
      <c r="RRZ167" s="338"/>
      <c r="RSA167" s="338"/>
      <c r="RSB167" s="338"/>
      <c r="RSC167" s="338"/>
      <c r="RSD167" s="338"/>
      <c r="RSE167" s="338"/>
      <c r="RSF167" s="338"/>
      <c r="RSG167" s="338"/>
      <c r="RSH167" s="338"/>
      <c r="RSI167" s="338"/>
      <c r="RSJ167" s="338"/>
      <c r="RSK167" s="338"/>
      <c r="RSL167" s="338"/>
      <c r="RSM167" s="338"/>
      <c r="RSN167" s="338"/>
      <c r="RSO167" s="338"/>
      <c r="RSP167" s="338"/>
      <c r="RSQ167" s="338"/>
      <c r="RSR167" s="338"/>
      <c r="RSS167" s="338"/>
      <c r="RST167" s="338"/>
      <c r="RSU167" s="338"/>
      <c r="RSV167" s="338"/>
      <c r="RSW167" s="338"/>
      <c r="RSX167" s="338"/>
      <c r="RSY167" s="338"/>
      <c r="RSZ167" s="338"/>
      <c r="RTA167" s="338"/>
      <c r="RTB167" s="338"/>
      <c r="RTC167" s="338"/>
      <c r="RTD167" s="338"/>
      <c r="RTE167" s="338"/>
      <c r="RTF167" s="338"/>
      <c r="RTG167" s="338"/>
      <c r="RTH167" s="338"/>
      <c r="RTI167" s="338"/>
      <c r="RTJ167" s="338"/>
      <c r="RTK167" s="338"/>
      <c r="RTL167" s="338"/>
      <c r="RTM167" s="338"/>
      <c r="RTN167" s="338"/>
      <c r="RTO167" s="338"/>
      <c r="RTP167" s="338"/>
      <c r="RTQ167" s="338"/>
      <c r="RTR167" s="338"/>
      <c r="RTS167" s="338"/>
      <c r="RTT167" s="338"/>
      <c r="RTU167" s="338"/>
      <c r="RTV167" s="338"/>
      <c r="RTW167" s="338"/>
      <c r="RTX167" s="338"/>
      <c r="RTY167" s="338"/>
      <c r="RTZ167" s="338"/>
      <c r="RUA167" s="338"/>
      <c r="RUB167" s="338"/>
      <c r="RUC167" s="338"/>
      <c r="RUD167" s="338"/>
      <c r="RUE167" s="338"/>
      <c r="RUF167" s="338"/>
      <c r="RUG167" s="338"/>
      <c r="RUH167" s="338"/>
      <c r="RUI167" s="338"/>
      <c r="RUJ167" s="338"/>
      <c r="RUK167" s="338"/>
      <c r="RUL167" s="338"/>
      <c r="RUM167" s="338"/>
      <c r="RUN167" s="338"/>
      <c r="RUO167" s="338"/>
      <c r="RUP167" s="338"/>
      <c r="RUQ167" s="338"/>
      <c r="RUR167" s="338"/>
      <c r="RUS167" s="338"/>
      <c r="RUT167" s="338"/>
      <c r="RUU167" s="338"/>
      <c r="RUV167" s="338"/>
      <c r="RUW167" s="338"/>
      <c r="RUX167" s="338"/>
      <c r="RUY167" s="338"/>
      <c r="RUZ167" s="338"/>
      <c r="RVA167" s="338"/>
      <c r="RVB167" s="338"/>
      <c r="RVC167" s="338"/>
      <c r="RVD167" s="338"/>
      <c r="RVE167" s="338"/>
      <c r="RVF167" s="338"/>
      <c r="RVG167" s="338"/>
      <c r="RVH167" s="338"/>
      <c r="RVI167" s="338"/>
      <c r="RVJ167" s="338"/>
      <c r="RVK167" s="338"/>
      <c r="RVL167" s="338"/>
      <c r="RVM167" s="338"/>
      <c r="RVN167" s="338"/>
      <c r="RVO167" s="338"/>
      <c r="RVP167" s="338"/>
      <c r="RVQ167" s="338"/>
      <c r="RVR167" s="338"/>
      <c r="RVS167" s="338"/>
      <c r="RVT167" s="338"/>
      <c r="RVU167" s="338"/>
      <c r="RVV167" s="338"/>
      <c r="RVW167" s="338"/>
      <c r="RVX167" s="338"/>
      <c r="RVY167" s="338"/>
      <c r="RVZ167" s="338"/>
      <c r="RWA167" s="338"/>
      <c r="RWB167" s="338"/>
      <c r="RWC167" s="338"/>
      <c r="RWD167" s="338"/>
      <c r="RWE167" s="338"/>
      <c r="RWF167" s="338"/>
      <c r="RWG167" s="338"/>
      <c r="RWH167" s="338"/>
      <c r="RWI167" s="338"/>
      <c r="RWJ167" s="338"/>
      <c r="RWK167" s="338"/>
      <c r="RWL167" s="338"/>
      <c r="RWM167" s="338"/>
      <c r="RWN167" s="338"/>
      <c r="RWO167" s="338"/>
      <c r="RWP167" s="338"/>
      <c r="RWQ167" s="338"/>
      <c r="RWR167" s="338"/>
      <c r="RWS167" s="338"/>
      <c r="RWT167" s="338"/>
      <c r="RWU167" s="338"/>
      <c r="RWV167" s="338"/>
      <c r="RWW167" s="338"/>
      <c r="RWX167" s="338"/>
      <c r="RWY167" s="338"/>
      <c r="RWZ167" s="338"/>
      <c r="RXA167" s="338"/>
      <c r="RXB167" s="338"/>
      <c r="RXC167" s="338"/>
      <c r="RXD167" s="338"/>
      <c r="RXE167" s="338"/>
      <c r="RXF167" s="338"/>
      <c r="RXG167" s="338"/>
      <c r="RXH167" s="338"/>
      <c r="RXI167" s="338"/>
      <c r="RXJ167" s="338"/>
      <c r="RXK167" s="338"/>
      <c r="RXL167" s="338"/>
      <c r="RXM167" s="338"/>
      <c r="RXN167" s="338"/>
      <c r="RXO167" s="338"/>
      <c r="RXP167" s="338"/>
      <c r="RXQ167" s="338"/>
      <c r="RXR167" s="338"/>
      <c r="RXS167" s="338"/>
      <c r="RXT167" s="338"/>
      <c r="RXU167" s="338"/>
      <c r="RXV167" s="338"/>
      <c r="RXW167" s="338"/>
      <c r="RXX167" s="338"/>
      <c r="RXY167" s="338"/>
      <c r="RXZ167" s="338"/>
      <c r="RYA167" s="338"/>
      <c r="RYB167" s="338"/>
      <c r="RYC167" s="338"/>
      <c r="RYD167" s="338"/>
      <c r="RYE167" s="338"/>
      <c r="RYF167" s="338"/>
      <c r="RYG167" s="338"/>
      <c r="RYH167" s="338"/>
      <c r="RYI167" s="338"/>
      <c r="RYJ167" s="338"/>
      <c r="RYK167" s="338"/>
      <c r="RYL167" s="338"/>
      <c r="RYM167" s="338"/>
      <c r="RYN167" s="338"/>
      <c r="RYO167" s="338"/>
      <c r="RYP167" s="338"/>
      <c r="RYQ167" s="338"/>
      <c r="RYR167" s="338"/>
      <c r="RYS167" s="338"/>
      <c r="RYT167" s="338"/>
      <c r="RYU167" s="338"/>
      <c r="RYV167" s="338"/>
      <c r="RYW167" s="338"/>
      <c r="RYX167" s="338"/>
      <c r="RYY167" s="338"/>
      <c r="RYZ167" s="338"/>
      <c r="RZA167" s="338"/>
      <c r="RZB167" s="338"/>
      <c r="RZC167" s="338"/>
      <c r="RZD167" s="338"/>
      <c r="RZE167" s="338"/>
      <c r="RZF167" s="338"/>
      <c r="RZG167" s="338"/>
      <c r="RZH167" s="338"/>
      <c r="RZI167" s="338"/>
      <c r="RZJ167" s="338"/>
      <c r="RZK167" s="338"/>
      <c r="RZL167" s="338"/>
      <c r="RZM167" s="338"/>
      <c r="RZN167" s="338"/>
      <c r="RZO167" s="338"/>
      <c r="RZP167" s="338"/>
      <c r="RZQ167" s="338"/>
      <c r="RZR167" s="338"/>
      <c r="RZS167" s="338"/>
      <c r="RZT167" s="338"/>
      <c r="RZU167" s="338"/>
      <c r="RZV167" s="338"/>
      <c r="RZW167" s="338"/>
      <c r="RZX167" s="338"/>
      <c r="RZY167" s="338"/>
      <c r="RZZ167" s="338"/>
      <c r="SAA167" s="338"/>
      <c r="SAB167" s="338"/>
      <c r="SAC167" s="338"/>
      <c r="SAD167" s="338"/>
      <c r="SAE167" s="338"/>
      <c r="SAF167" s="338"/>
      <c r="SAG167" s="338"/>
      <c r="SAH167" s="338"/>
      <c r="SAI167" s="338"/>
      <c r="SAJ167" s="338"/>
      <c r="SAK167" s="338"/>
      <c r="SAL167" s="338"/>
      <c r="SAM167" s="338"/>
      <c r="SAN167" s="338"/>
      <c r="SAO167" s="338"/>
      <c r="SAP167" s="338"/>
      <c r="SAQ167" s="338"/>
      <c r="SAR167" s="338"/>
      <c r="SAS167" s="338"/>
      <c r="SAT167" s="338"/>
      <c r="SAU167" s="338"/>
      <c r="SAV167" s="338"/>
      <c r="SAW167" s="338"/>
      <c r="SAX167" s="338"/>
      <c r="SAY167" s="338"/>
      <c r="SAZ167" s="338"/>
      <c r="SBA167" s="338"/>
      <c r="SBB167" s="338"/>
      <c r="SBC167" s="338"/>
      <c r="SBD167" s="338"/>
      <c r="SBE167" s="338"/>
      <c r="SBF167" s="338"/>
      <c r="SBG167" s="338"/>
      <c r="SBH167" s="338"/>
      <c r="SBI167" s="338"/>
      <c r="SBJ167" s="338"/>
      <c r="SBK167" s="338"/>
      <c r="SBL167" s="338"/>
      <c r="SBM167" s="338"/>
      <c r="SBN167" s="338"/>
      <c r="SBO167" s="338"/>
      <c r="SBP167" s="338"/>
      <c r="SBQ167" s="338"/>
      <c r="SBR167" s="338"/>
      <c r="SBS167" s="338"/>
      <c r="SBT167" s="338"/>
      <c r="SBU167" s="338"/>
      <c r="SBV167" s="338"/>
      <c r="SBW167" s="338"/>
      <c r="SBX167" s="338"/>
      <c r="SBY167" s="338"/>
      <c r="SBZ167" s="338"/>
      <c r="SCA167" s="338"/>
      <c r="SCB167" s="338"/>
      <c r="SCC167" s="338"/>
      <c r="SCD167" s="338"/>
      <c r="SCE167" s="338"/>
      <c r="SCF167" s="338"/>
      <c r="SCG167" s="338"/>
      <c r="SCH167" s="338"/>
      <c r="SCI167" s="338"/>
      <c r="SCJ167" s="338"/>
      <c r="SCK167" s="338"/>
      <c r="SCL167" s="338"/>
      <c r="SCM167" s="338"/>
      <c r="SCN167" s="338"/>
      <c r="SCO167" s="338"/>
      <c r="SCP167" s="338"/>
      <c r="SCQ167" s="338"/>
      <c r="SCR167" s="338"/>
      <c r="SCS167" s="338"/>
      <c r="SCT167" s="338"/>
      <c r="SCU167" s="338"/>
      <c r="SCV167" s="338"/>
      <c r="SCW167" s="338"/>
      <c r="SCX167" s="338"/>
      <c r="SCY167" s="338"/>
      <c r="SCZ167" s="338"/>
      <c r="SDA167" s="338"/>
      <c r="SDB167" s="338"/>
      <c r="SDC167" s="338"/>
      <c r="SDD167" s="338"/>
      <c r="SDE167" s="338"/>
      <c r="SDF167" s="338"/>
      <c r="SDG167" s="338"/>
      <c r="SDH167" s="338"/>
      <c r="SDI167" s="338"/>
      <c r="SDJ167" s="338"/>
      <c r="SDK167" s="338"/>
      <c r="SDL167" s="338"/>
      <c r="SDM167" s="338"/>
      <c r="SDN167" s="338"/>
      <c r="SDO167" s="338"/>
      <c r="SDP167" s="338"/>
      <c r="SDQ167" s="338"/>
      <c r="SDR167" s="338"/>
      <c r="SDS167" s="338"/>
      <c r="SDT167" s="338"/>
      <c r="SDU167" s="338"/>
      <c r="SDV167" s="338"/>
      <c r="SDW167" s="338"/>
      <c r="SDX167" s="338"/>
      <c r="SDY167" s="338"/>
      <c r="SDZ167" s="338"/>
      <c r="SEA167" s="338"/>
      <c r="SEB167" s="338"/>
      <c r="SEC167" s="338"/>
      <c r="SED167" s="338"/>
      <c r="SEE167" s="338"/>
      <c r="SEF167" s="338"/>
      <c r="SEG167" s="338"/>
      <c r="SEH167" s="338"/>
      <c r="SEI167" s="338"/>
      <c r="SEJ167" s="338"/>
      <c r="SEK167" s="338"/>
      <c r="SEL167" s="338"/>
      <c r="SEM167" s="338"/>
      <c r="SEN167" s="338"/>
      <c r="SEO167" s="338"/>
      <c r="SEP167" s="338"/>
      <c r="SEQ167" s="338"/>
      <c r="SER167" s="338"/>
      <c r="SES167" s="338"/>
      <c r="SET167" s="338"/>
      <c r="SEU167" s="338"/>
      <c r="SEV167" s="338"/>
      <c r="SEW167" s="338"/>
      <c r="SEX167" s="338"/>
      <c r="SEY167" s="338"/>
      <c r="SEZ167" s="338"/>
      <c r="SFA167" s="338"/>
      <c r="SFB167" s="338"/>
      <c r="SFC167" s="338"/>
      <c r="SFD167" s="338"/>
      <c r="SFE167" s="338"/>
      <c r="SFF167" s="338"/>
      <c r="SFG167" s="338"/>
      <c r="SFH167" s="338"/>
      <c r="SFI167" s="338"/>
      <c r="SFJ167" s="338"/>
      <c r="SFK167" s="338"/>
      <c r="SFL167" s="338"/>
      <c r="SFM167" s="338"/>
      <c r="SFN167" s="338"/>
      <c r="SFO167" s="338"/>
      <c r="SFP167" s="338"/>
      <c r="SFQ167" s="338"/>
      <c r="SFR167" s="338"/>
      <c r="SFS167" s="338"/>
      <c r="SFT167" s="338"/>
      <c r="SFU167" s="338"/>
      <c r="SFV167" s="338"/>
      <c r="SFW167" s="338"/>
      <c r="SFX167" s="338"/>
      <c r="SFY167" s="338"/>
      <c r="SFZ167" s="338"/>
      <c r="SGA167" s="338"/>
      <c r="SGB167" s="338"/>
      <c r="SGC167" s="338"/>
      <c r="SGD167" s="338"/>
      <c r="SGE167" s="338"/>
      <c r="SGF167" s="338"/>
      <c r="SGG167" s="338"/>
      <c r="SGH167" s="338"/>
      <c r="SGI167" s="338"/>
      <c r="SGJ167" s="338"/>
      <c r="SGK167" s="338"/>
      <c r="SGL167" s="338"/>
      <c r="SGM167" s="338"/>
      <c r="SGN167" s="338"/>
      <c r="SGO167" s="338"/>
      <c r="SGP167" s="338"/>
      <c r="SGQ167" s="338"/>
      <c r="SGR167" s="338"/>
      <c r="SGS167" s="338"/>
      <c r="SGT167" s="338"/>
      <c r="SGU167" s="338"/>
      <c r="SGV167" s="338"/>
      <c r="SGW167" s="338"/>
      <c r="SGX167" s="338"/>
      <c r="SGY167" s="338"/>
      <c r="SGZ167" s="338"/>
      <c r="SHA167" s="338"/>
      <c r="SHB167" s="338"/>
      <c r="SHC167" s="338"/>
      <c r="SHD167" s="338"/>
      <c r="SHE167" s="338"/>
      <c r="SHF167" s="338"/>
      <c r="SHG167" s="338"/>
      <c r="SHH167" s="338"/>
      <c r="SHI167" s="338"/>
      <c r="SHJ167" s="338"/>
      <c r="SHK167" s="338"/>
      <c r="SHL167" s="338"/>
      <c r="SHM167" s="338"/>
      <c r="SHN167" s="338"/>
      <c r="SHO167" s="338"/>
      <c r="SHP167" s="338"/>
      <c r="SHQ167" s="338"/>
      <c r="SHR167" s="338"/>
      <c r="SHS167" s="338"/>
      <c r="SHT167" s="338"/>
      <c r="SHU167" s="338"/>
      <c r="SHV167" s="338"/>
      <c r="SHW167" s="338"/>
      <c r="SHX167" s="338"/>
      <c r="SHY167" s="338"/>
      <c r="SHZ167" s="338"/>
      <c r="SIA167" s="338"/>
      <c r="SIB167" s="338"/>
      <c r="SIC167" s="338"/>
      <c r="SID167" s="338"/>
      <c r="SIE167" s="338"/>
      <c r="SIF167" s="338"/>
      <c r="SIG167" s="338"/>
      <c r="SIH167" s="338"/>
      <c r="SII167" s="338"/>
      <c r="SIJ167" s="338"/>
      <c r="SIK167" s="338"/>
      <c r="SIL167" s="338"/>
      <c r="SIM167" s="338"/>
      <c r="SIN167" s="338"/>
      <c r="SIO167" s="338"/>
      <c r="SIP167" s="338"/>
      <c r="SIQ167" s="338"/>
      <c r="SIR167" s="338"/>
      <c r="SIS167" s="338"/>
      <c r="SIT167" s="338"/>
      <c r="SIU167" s="338"/>
      <c r="SIV167" s="338"/>
      <c r="SIW167" s="338"/>
      <c r="SIX167" s="338"/>
      <c r="SIY167" s="338"/>
      <c r="SIZ167" s="338"/>
      <c r="SJA167" s="338"/>
      <c r="SJB167" s="338"/>
      <c r="SJC167" s="338"/>
      <c r="SJD167" s="338"/>
      <c r="SJE167" s="338"/>
      <c r="SJF167" s="338"/>
      <c r="SJG167" s="338"/>
      <c r="SJH167" s="338"/>
      <c r="SJI167" s="338"/>
      <c r="SJJ167" s="338"/>
      <c r="SJK167" s="338"/>
      <c r="SJL167" s="338"/>
      <c r="SJM167" s="338"/>
      <c r="SJN167" s="338"/>
      <c r="SJO167" s="338"/>
      <c r="SJP167" s="338"/>
      <c r="SJQ167" s="338"/>
      <c r="SJR167" s="338"/>
      <c r="SJS167" s="338"/>
      <c r="SJT167" s="338"/>
      <c r="SJU167" s="338"/>
      <c r="SJV167" s="338"/>
      <c r="SJW167" s="338"/>
      <c r="SJX167" s="338"/>
      <c r="SJY167" s="338"/>
      <c r="SJZ167" s="338"/>
      <c r="SKA167" s="338"/>
      <c r="SKB167" s="338"/>
      <c r="SKC167" s="338"/>
      <c r="SKD167" s="338"/>
      <c r="SKE167" s="338"/>
      <c r="SKF167" s="338"/>
      <c r="SKG167" s="338"/>
      <c r="SKH167" s="338"/>
      <c r="SKI167" s="338"/>
      <c r="SKJ167" s="338"/>
      <c r="SKK167" s="338"/>
      <c r="SKL167" s="338"/>
      <c r="SKM167" s="338"/>
      <c r="SKN167" s="338"/>
      <c r="SKO167" s="338"/>
      <c r="SKP167" s="338"/>
      <c r="SKQ167" s="338"/>
      <c r="SKR167" s="338"/>
      <c r="SKS167" s="338"/>
      <c r="SKT167" s="338"/>
      <c r="SKU167" s="338"/>
      <c r="SKV167" s="338"/>
      <c r="SKW167" s="338"/>
      <c r="SKX167" s="338"/>
      <c r="SKY167" s="338"/>
      <c r="SKZ167" s="338"/>
      <c r="SLA167" s="338"/>
      <c r="SLB167" s="338"/>
      <c r="SLC167" s="338"/>
      <c r="SLD167" s="338"/>
      <c r="SLE167" s="338"/>
      <c r="SLF167" s="338"/>
      <c r="SLG167" s="338"/>
      <c r="SLH167" s="338"/>
      <c r="SLI167" s="338"/>
      <c r="SLJ167" s="338"/>
      <c r="SLK167" s="338"/>
      <c r="SLL167" s="338"/>
      <c r="SLM167" s="338"/>
      <c r="SLN167" s="338"/>
      <c r="SLO167" s="338"/>
      <c r="SLP167" s="338"/>
      <c r="SLQ167" s="338"/>
      <c r="SLR167" s="338"/>
      <c r="SLS167" s="338"/>
      <c r="SLT167" s="338"/>
      <c r="SLU167" s="338"/>
      <c r="SLV167" s="338"/>
      <c r="SLW167" s="338"/>
      <c r="SLX167" s="338"/>
      <c r="SLY167" s="338"/>
      <c r="SLZ167" s="338"/>
      <c r="SMA167" s="338"/>
      <c r="SMB167" s="338"/>
      <c r="SMC167" s="338"/>
      <c r="SMD167" s="338"/>
      <c r="SME167" s="338"/>
      <c r="SMF167" s="338"/>
      <c r="SMG167" s="338"/>
      <c r="SMH167" s="338"/>
      <c r="SMI167" s="338"/>
      <c r="SMJ167" s="338"/>
      <c r="SMK167" s="338"/>
      <c r="SML167" s="338"/>
      <c r="SMM167" s="338"/>
      <c r="SMN167" s="338"/>
      <c r="SMO167" s="338"/>
      <c r="SMP167" s="338"/>
      <c r="SMQ167" s="338"/>
      <c r="SMR167" s="338"/>
      <c r="SMS167" s="338"/>
      <c r="SMT167" s="338"/>
      <c r="SMU167" s="338"/>
      <c r="SMV167" s="338"/>
      <c r="SMW167" s="338"/>
      <c r="SMX167" s="338"/>
      <c r="SMY167" s="338"/>
      <c r="SMZ167" s="338"/>
      <c r="SNA167" s="338"/>
      <c r="SNB167" s="338"/>
      <c r="SNC167" s="338"/>
      <c r="SND167" s="338"/>
      <c r="SNE167" s="338"/>
      <c r="SNF167" s="338"/>
      <c r="SNG167" s="338"/>
      <c r="SNH167" s="338"/>
      <c r="SNI167" s="338"/>
      <c r="SNJ167" s="338"/>
      <c r="SNK167" s="338"/>
      <c r="SNL167" s="338"/>
      <c r="SNM167" s="338"/>
      <c r="SNN167" s="338"/>
      <c r="SNO167" s="338"/>
      <c r="SNP167" s="338"/>
      <c r="SNQ167" s="338"/>
      <c r="SNR167" s="338"/>
      <c r="SNS167" s="338"/>
      <c r="SNT167" s="338"/>
      <c r="SNU167" s="338"/>
      <c r="SNV167" s="338"/>
      <c r="SNW167" s="338"/>
      <c r="SNX167" s="338"/>
      <c r="SNY167" s="338"/>
      <c r="SNZ167" s="338"/>
      <c r="SOA167" s="338"/>
      <c r="SOB167" s="338"/>
      <c r="SOC167" s="338"/>
      <c r="SOD167" s="338"/>
      <c r="SOE167" s="338"/>
      <c r="SOF167" s="338"/>
      <c r="SOG167" s="338"/>
      <c r="SOH167" s="338"/>
      <c r="SOI167" s="338"/>
      <c r="SOJ167" s="338"/>
      <c r="SOK167" s="338"/>
      <c r="SOL167" s="338"/>
      <c r="SOM167" s="338"/>
      <c r="SON167" s="338"/>
      <c r="SOO167" s="338"/>
      <c r="SOP167" s="338"/>
      <c r="SOQ167" s="338"/>
      <c r="SOR167" s="338"/>
      <c r="SOS167" s="338"/>
      <c r="SOT167" s="338"/>
      <c r="SOU167" s="338"/>
      <c r="SOV167" s="338"/>
      <c r="SOW167" s="338"/>
      <c r="SOX167" s="338"/>
      <c r="SOY167" s="338"/>
      <c r="SOZ167" s="338"/>
      <c r="SPA167" s="338"/>
      <c r="SPB167" s="338"/>
      <c r="SPC167" s="338"/>
      <c r="SPD167" s="338"/>
      <c r="SPE167" s="338"/>
      <c r="SPF167" s="338"/>
      <c r="SPG167" s="338"/>
      <c r="SPH167" s="338"/>
      <c r="SPI167" s="338"/>
      <c r="SPJ167" s="338"/>
      <c r="SPK167" s="338"/>
      <c r="SPL167" s="338"/>
      <c r="SPM167" s="338"/>
      <c r="SPN167" s="338"/>
      <c r="SPO167" s="338"/>
      <c r="SPP167" s="338"/>
      <c r="SPQ167" s="338"/>
      <c r="SPR167" s="338"/>
      <c r="SPS167" s="338"/>
      <c r="SPT167" s="338"/>
      <c r="SPU167" s="338"/>
      <c r="SPV167" s="338"/>
      <c r="SPW167" s="338"/>
      <c r="SPX167" s="338"/>
      <c r="SPY167" s="338"/>
      <c r="SPZ167" s="338"/>
      <c r="SQA167" s="338"/>
      <c r="SQB167" s="338"/>
      <c r="SQC167" s="338"/>
      <c r="SQD167" s="338"/>
      <c r="SQE167" s="338"/>
      <c r="SQF167" s="338"/>
      <c r="SQG167" s="338"/>
      <c r="SQH167" s="338"/>
      <c r="SQI167" s="338"/>
      <c r="SQJ167" s="338"/>
      <c r="SQK167" s="338"/>
      <c r="SQL167" s="338"/>
      <c r="SQM167" s="338"/>
      <c r="SQN167" s="338"/>
      <c r="SQO167" s="338"/>
      <c r="SQP167" s="338"/>
      <c r="SQQ167" s="338"/>
      <c r="SQR167" s="338"/>
      <c r="SQS167" s="338"/>
      <c r="SQT167" s="338"/>
      <c r="SQU167" s="338"/>
      <c r="SQV167" s="338"/>
      <c r="SQW167" s="338"/>
      <c r="SQX167" s="338"/>
      <c r="SQY167" s="338"/>
      <c r="SQZ167" s="338"/>
      <c r="SRA167" s="338"/>
      <c r="SRB167" s="338"/>
      <c r="SRC167" s="338"/>
      <c r="SRD167" s="338"/>
      <c r="SRE167" s="338"/>
      <c r="SRF167" s="338"/>
      <c r="SRG167" s="338"/>
      <c r="SRH167" s="338"/>
      <c r="SRI167" s="338"/>
      <c r="SRJ167" s="338"/>
      <c r="SRK167" s="338"/>
      <c r="SRL167" s="338"/>
      <c r="SRM167" s="338"/>
      <c r="SRN167" s="338"/>
      <c r="SRO167" s="338"/>
      <c r="SRP167" s="338"/>
      <c r="SRQ167" s="338"/>
      <c r="SRR167" s="338"/>
      <c r="SRS167" s="338"/>
      <c r="SRT167" s="338"/>
      <c r="SRU167" s="338"/>
      <c r="SRV167" s="338"/>
      <c r="SRW167" s="338"/>
      <c r="SRX167" s="338"/>
      <c r="SRY167" s="338"/>
      <c r="SRZ167" s="338"/>
      <c r="SSA167" s="338"/>
      <c r="SSB167" s="338"/>
      <c r="SSC167" s="338"/>
      <c r="SSD167" s="338"/>
      <c r="SSE167" s="338"/>
      <c r="SSF167" s="338"/>
      <c r="SSG167" s="338"/>
      <c r="SSH167" s="338"/>
      <c r="SSI167" s="338"/>
      <c r="SSJ167" s="338"/>
      <c r="SSK167" s="338"/>
      <c r="SSL167" s="338"/>
      <c r="SSM167" s="338"/>
      <c r="SSN167" s="338"/>
      <c r="SSO167" s="338"/>
      <c r="SSP167" s="338"/>
      <c r="SSQ167" s="338"/>
      <c r="SSR167" s="338"/>
      <c r="SSS167" s="338"/>
      <c r="SST167" s="338"/>
      <c r="SSU167" s="338"/>
      <c r="SSV167" s="338"/>
      <c r="SSW167" s="338"/>
      <c r="SSX167" s="338"/>
      <c r="SSY167" s="338"/>
      <c r="SSZ167" s="338"/>
      <c r="STA167" s="338"/>
      <c r="STB167" s="338"/>
      <c r="STC167" s="338"/>
      <c r="STD167" s="338"/>
      <c r="STE167" s="338"/>
      <c r="STF167" s="338"/>
      <c r="STG167" s="338"/>
      <c r="STH167" s="338"/>
      <c r="STI167" s="338"/>
      <c r="STJ167" s="338"/>
      <c r="STK167" s="338"/>
      <c r="STL167" s="338"/>
      <c r="STM167" s="338"/>
      <c r="STN167" s="338"/>
      <c r="STO167" s="338"/>
      <c r="STP167" s="338"/>
      <c r="STQ167" s="338"/>
      <c r="STR167" s="338"/>
      <c r="STS167" s="338"/>
      <c r="STT167" s="338"/>
      <c r="STU167" s="338"/>
      <c r="STV167" s="338"/>
      <c r="STW167" s="338"/>
      <c r="STX167" s="338"/>
      <c r="STY167" s="338"/>
      <c r="STZ167" s="338"/>
      <c r="SUA167" s="338"/>
      <c r="SUB167" s="338"/>
      <c r="SUC167" s="338"/>
      <c r="SUD167" s="338"/>
      <c r="SUE167" s="338"/>
      <c r="SUF167" s="338"/>
      <c r="SUG167" s="338"/>
      <c r="SUH167" s="338"/>
      <c r="SUI167" s="338"/>
      <c r="SUJ167" s="338"/>
      <c r="SUK167" s="338"/>
      <c r="SUL167" s="338"/>
      <c r="SUM167" s="338"/>
      <c r="SUN167" s="338"/>
      <c r="SUO167" s="338"/>
      <c r="SUP167" s="338"/>
      <c r="SUQ167" s="338"/>
      <c r="SUR167" s="338"/>
      <c r="SUS167" s="338"/>
      <c r="SUT167" s="338"/>
      <c r="SUU167" s="338"/>
      <c r="SUV167" s="338"/>
      <c r="SUW167" s="338"/>
      <c r="SUX167" s="338"/>
      <c r="SUY167" s="338"/>
      <c r="SUZ167" s="338"/>
      <c r="SVA167" s="338"/>
      <c r="SVB167" s="338"/>
      <c r="SVC167" s="338"/>
      <c r="SVD167" s="338"/>
      <c r="SVE167" s="338"/>
      <c r="SVF167" s="338"/>
      <c r="SVG167" s="338"/>
      <c r="SVH167" s="338"/>
      <c r="SVI167" s="338"/>
      <c r="SVJ167" s="338"/>
      <c r="SVK167" s="338"/>
      <c r="SVL167" s="338"/>
      <c r="SVM167" s="338"/>
      <c r="SVN167" s="338"/>
      <c r="SVO167" s="338"/>
      <c r="SVP167" s="338"/>
      <c r="SVQ167" s="338"/>
      <c r="SVR167" s="338"/>
      <c r="SVS167" s="338"/>
      <c r="SVT167" s="338"/>
      <c r="SVU167" s="338"/>
      <c r="SVV167" s="338"/>
      <c r="SVW167" s="338"/>
      <c r="SVX167" s="338"/>
      <c r="SVY167" s="338"/>
      <c r="SVZ167" s="338"/>
      <c r="SWA167" s="338"/>
      <c r="SWB167" s="338"/>
      <c r="SWC167" s="338"/>
      <c r="SWD167" s="338"/>
      <c r="SWE167" s="338"/>
      <c r="SWF167" s="338"/>
      <c r="SWG167" s="338"/>
      <c r="SWH167" s="338"/>
      <c r="SWI167" s="338"/>
      <c r="SWJ167" s="338"/>
      <c r="SWK167" s="338"/>
      <c r="SWL167" s="338"/>
      <c r="SWM167" s="338"/>
      <c r="SWN167" s="338"/>
      <c r="SWO167" s="338"/>
      <c r="SWP167" s="338"/>
      <c r="SWQ167" s="338"/>
      <c r="SWR167" s="338"/>
      <c r="SWS167" s="338"/>
      <c r="SWT167" s="338"/>
      <c r="SWU167" s="338"/>
      <c r="SWV167" s="338"/>
      <c r="SWW167" s="338"/>
      <c r="SWX167" s="338"/>
      <c r="SWY167" s="338"/>
      <c r="SWZ167" s="338"/>
      <c r="SXA167" s="338"/>
      <c r="SXB167" s="338"/>
      <c r="SXC167" s="338"/>
      <c r="SXD167" s="338"/>
      <c r="SXE167" s="338"/>
      <c r="SXF167" s="338"/>
      <c r="SXG167" s="338"/>
      <c r="SXH167" s="338"/>
      <c r="SXI167" s="338"/>
      <c r="SXJ167" s="338"/>
      <c r="SXK167" s="338"/>
      <c r="SXL167" s="338"/>
      <c r="SXM167" s="338"/>
      <c r="SXN167" s="338"/>
      <c r="SXO167" s="338"/>
      <c r="SXP167" s="338"/>
      <c r="SXQ167" s="338"/>
      <c r="SXR167" s="338"/>
      <c r="SXS167" s="338"/>
      <c r="SXT167" s="338"/>
      <c r="SXU167" s="338"/>
      <c r="SXV167" s="338"/>
      <c r="SXW167" s="338"/>
      <c r="SXX167" s="338"/>
      <c r="SXY167" s="338"/>
      <c r="SXZ167" s="338"/>
      <c r="SYA167" s="338"/>
      <c r="SYB167" s="338"/>
      <c r="SYC167" s="338"/>
      <c r="SYD167" s="338"/>
      <c r="SYE167" s="338"/>
      <c r="SYF167" s="338"/>
      <c r="SYG167" s="338"/>
      <c r="SYH167" s="338"/>
      <c r="SYI167" s="338"/>
      <c r="SYJ167" s="338"/>
      <c r="SYK167" s="338"/>
      <c r="SYL167" s="338"/>
      <c r="SYM167" s="338"/>
      <c r="SYN167" s="338"/>
      <c r="SYO167" s="338"/>
      <c r="SYP167" s="338"/>
      <c r="SYQ167" s="338"/>
      <c r="SYR167" s="338"/>
      <c r="SYS167" s="338"/>
      <c r="SYT167" s="338"/>
      <c r="SYU167" s="338"/>
      <c r="SYV167" s="338"/>
      <c r="SYW167" s="338"/>
      <c r="SYX167" s="338"/>
      <c r="SYY167" s="338"/>
      <c r="SYZ167" s="338"/>
      <c r="SZA167" s="338"/>
      <c r="SZB167" s="338"/>
      <c r="SZC167" s="338"/>
      <c r="SZD167" s="338"/>
      <c r="SZE167" s="338"/>
      <c r="SZF167" s="338"/>
      <c r="SZG167" s="338"/>
      <c r="SZH167" s="338"/>
      <c r="SZI167" s="338"/>
      <c r="SZJ167" s="338"/>
      <c r="SZK167" s="338"/>
      <c r="SZL167" s="338"/>
      <c r="SZM167" s="338"/>
      <c r="SZN167" s="338"/>
      <c r="SZO167" s="338"/>
      <c r="SZP167" s="338"/>
      <c r="SZQ167" s="338"/>
      <c r="SZR167" s="338"/>
      <c r="SZS167" s="338"/>
      <c r="SZT167" s="338"/>
      <c r="SZU167" s="338"/>
      <c r="SZV167" s="338"/>
      <c r="SZW167" s="338"/>
      <c r="SZX167" s="338"/>
      <c r="SZY167" s="338"/>
      <c r="SZZ167" s="338"/>
      <c r="TAA167" s="338"/>
      <c r="TAB167" s="338"/>
      <c r="TAC167" s="338"/>
      <c r="TAD167" s="338"/>
      <c r="TAE167" s="338"/>
      <c r="TAF167" s="338"/>
      <c r="TAG167" s="338"/>
      <c r="TAH167" s="338"/>
      <c r="TAI167" s="338"/>
      <c r="TAJ167" s="338"/>
      <c r="TAK167" s="338"/>
      <c r="TAL167" s="338"/>
      <c r="TAM167" s="338"/>
      <c r="TAN167" s="338"/>
      <c r="TAO167" s="338"/>
      <c r="TAP167" s="338"/>
      <c r="TAQ167" s="338"/>
      <c r="TAR167" s="338"/>
      <c r="TAS167" s="338"/>
      <c r="TAT167" s="338"/>
      <c r="TAU167" s="338"/>
      <c r="TAV167" s="338"/>
      <c r="TAW167" s="338"/>
      <c r="TAX167" s="338"/>
      <c r="TAY167" s="338"/>
      <c r="TAZ167" s="338"/>
      <c r="TBA167" s="338"/>
      <c r="TBB167" s="338"/>
      <c r="TBC167" s="338"/>
      <c r="TBD167" s="338"/>
      <c r="TBE167" s="338"/>
      <c r="TBF167" s="338"/>
      <c r="TBG167" s="338"/>
      <c r="TBH167" s="338"/>
      <c r="TBI167" s="338"/>
      <c r="TBJ167" s="338"/>
      <c r="TBK167" s="338"/>
      <c r="TBL167" s="338"/>
      <c r="TBM167" s="338"/>
      <c r="TBN167" s="338"/>
      <c r="TBO167" s="338"/>
      <c r="TBP167" s="338"/>
      <c r="TBQ167" s="338"/>
      <c r="TBR167" s="338"/>
      <c r="TBS167" s="338"/>
      <c r="TBT167" s="338"/>
      <c r="TBU167" s="338"/>
      <c r="TBV167" s="338"/>
      <c r="TBW167" s="338"/>
      <c r="TBX167" s="338"/>
      <c r="TBY167" s="338"/>
      <c r="TBZ167" s="338"/>
      <c r="TCA167" s="338"/>
      <c r="TCB167" s="338"/>
      <c r="TCC167" s="338"/>
      <c r="TCD167" s="338"/>
      <c r="TCE167" s="338"/>
      <c r="TCF167" s="338"/>
      <c r="TCG167" s="338"/>
      <c r="TCH167" s="338"/>
      <c r="TCI167" s="338"/>
      <c r="TCJ167" s="338"/>
      <c r="TCK167" s="338"/>
      <c r="TCL167" s="338"/>
      <c r="TCM167" s="338"/>
      <c r="TCN167" s="338"/>
      <c r="TCO167" s="338"/>
      <c r="TCP167" s="338"/>
      <c r="TCQ167" s="338"/>
      <c r="TCR167" s="338"/>
      <c r="TCS167" s="338"/>
      <c r="TCT167" s="338"/>
      <c r="TCU167" s="338"/>
      <c r="TCV167" s="338"/>
      <c r="TCW167" s="338"/>
      <c r="TCX167" s="338"/>
      <c r="TCY167" s="338"/>
      <c r="TCZ167" s="338"/>
      <c r="TDA167" s="338"/>
      <c r="TDB167" s="338"/>
      <c r="TDC167" s="338"/>
      <c r="TDD167" s="338"/>
      <c r="TDE167" s="338"/>
      <c r="TDF167" s="338"/>
      <c r="TDG167" s="338"/>
      <c r="TDH167" s="338"/>
      <c r="TDI167" s="338"/>
      <c r="TDJ167" s="338"/>
      <c r="TDK167" s="338"/>
      <c r="TDL167" s="338"/>
      <c r="TDM167" s="338"/>
      <c r="TDN167" s="338"/>
      <c r="TDO167" s="338"/>
      <c r="TDP167" s="338"/>
      <c r="TDQ167" s="338"/>
      <c r="TDR167" s="338"/>
      <c r="TDS167" s="338"/>
      <c r="TDT167" s="338"/>
      <c r="TDU167" s="338"/>
      <c r="TDV167" s="338"/>
      <c r="TDW167" s="338"/>
      <c r="TDX167" s="338"/>
      <c r="TDY167" s="338"/>
      <c r="TDZ167" s="338"/>
      <c r="TEA167" s="338"/>
      <c r="TEB167" s="338"/>
      <c r="TEC167" s="338"/>
      <c r="TED167" s="338"/>
      <c r="TEE167" s="338"/>
      <c r="TEF167" s="338"/>
      <c r="TEG167" s="338"/>
      <c r="TEH167" s="338"/>
      <c r="TEI167" s="338"/>
      <c r="TEJ167" s="338"/>
      <c r="TEK167" s="338"/>
      <c r="TEL167" s="338"/>
      <c r="TEM167" s="338"/>
      <c r="TEN167" s="338"/>
      <c r="TEO167" s="338"/>
      <c r="TEP167" s="338"/>
      <c r="TEQ167" s="338"/>
      <c r="TER167" s="338"/>
      <c r="TES167" s="338"/>
      <c r="TET167" s="338"/>
      <c r="TEU167" s="338"/>
      <c r="TEV167" s="338"/>
      <c r="TEW167" s="338"/>
      <c r="TEX167" s="338"/>
      <c r="TEY167" s="338"/>
      <c r="TEZ167" s="338"/>
      <c r="TFA167" s="338"/>
      <c r="TFB167" s="338"/>
      <c r="TFC167" s="338"/>
      <c r="TFD167" s="338"/>
      <c r="TFE167" s="338"/>
      <c r="TFF167" s="338"/>
      <c r="TFG167" s="338"/>
      <c r="TFH167" s="338"/>
      <c r="TFI167" s="338"/>
      <c r="TFJ167" s="338"/>
      <c r="TFK167" s="338"/>
      <c r="TFL167" s="338"/>
      <c r="TFM167" s="338"/>
      <c r="TFN167" s="338"/>
      <c r="TFO167" s="338"/>
      <c r="TFP167" s="338"/>
      <c r="TFQ167" s="338"/>
      <c r="TFR167" s="338"/>
      <c r="TFS167" s="338"/>
      <c r="TFT167" s="338"/>
      <c r="TFU167" s="338"/>
      <c r="TFV167" s="338"/>
      <c r="TFW167" s="338"/>
      <c r="TFX167" s="338"/>
      <c r="TFY167" s="338"/>
      <c r="TFZ167" s="338"/>
      <c r="TGA167" s="338"/>
      <c r="TGB167" s="338"/>
      <c r="TGC167" s="338"/>
      <c r="TGD167" s="338"/>
      <c r="TGE167" s="338"/>
      <c r="TGF167" s="338"/>
      <c r="TGG167" s="338"/>
      <c r="TGH167" s="338"/>
      <c r="TGI167" s="338"/>
      <c r="TGJ167" s="338"/>
      <c r="TGK167" s="338"/>
      <c r="TGL167" s="338"/>
      <c r="TGM167" s="338"/>
      <c r="TGN167" s="338"/>
      <c r="TGO167" s="338"/>
      <c r="TGP167" s="338"/>
      <c r="TGQ167" s="338"/>
      <c r="TGR167" s="338"/>
      <c r="TGS167" s="338"/>
      <c r="TGT167" s="338"/>
      <c r="TGU167" s="338"/>
      <c r="TGV167" s="338"/>
      <c r="TGW167" s="338"/>
      <c r="TGX167" s="338"/>
      <c r="TGY167" s="338"/>
      <c r="TGZ167" s="338"/>
      <c r="THA167" s="338"/>
      <c r="THB167" s="338"/>
      <c r="THC167" s="338"/>
      <c r="THD167" s="338"/>
      <c r="THE167" s="338"/>
      <c r="THF167" s="338"/>
      <c r="THG167" s="338"/>
      <c r="THH167" s="338"/>
      <c r="THI167" s="338"/>
      <c r="THJ167" s="338"/>
      <c r="THK167" s="338"/>
      <c r="THL167" s="338"/>
      <c r="THM167" s="338"/>
      <c r="THN167" s="338"/>
      <c r="THO167" s="338"/>
      <c r="THP167" s="338"/>
      <c r="THQ167" s="338"/>
      <c r="THR167" s="338"/>
      <c r="THS167" s="338"/>
      <c r="THT167" s="338"/>
      <c r="THU167" s="338"/>
      <c r="THV167" s="338"/>
      <c r="THW167" s="338"/>
      <c r="THX167" s="338"/>
      <c r="THY167" s="338"/>
      <c r="THZ167" s="338"/>
      <c r="TIA167" s="338"/>
      <c r="TIB167" s="338"/>
      <c r="TIC167" s="338"/>
      <c r="TID167" s="338"/>
      <c r="TIE167" s="338"/>
      <c r="TIF167" s="338"/>
      <c r="TIG167" s="338"/>
      <c r="TIH167" s="338"/>
      <c r="TII167" s="338"/>
      <c r="TIJ167" s="338"/>
      <c r="TIK167" s="338"/>
      <c r="TIL167" s="338"/>
      <c r="TIM167" s="338"/>
      <c r="TIN167" s="338"/>
      <c r="TIO167" s="338"/>
      <c r="TIP167" s="338"/>
      <c r="TIQ167" s="338"/>
      <c r="TIR167" s="338"/>
      <c r="TIS167" s="338"/>
      <c r="TIT167" s="338"/>
      <c r="TIU167" s="338"/>
      <c r="TIV167" s="338"/>
      <c r="TIW167" s="338"/>
      <c r="TIX167" s="338"/>
      <c r="TIY167" s="338"/>
      <c r="TIZ167" s="338"/>
      <c r="TJA167" s="338"/>
      <c r="TJB167" s="338"/>
      <c r="TJC167" s="338"/>
      <c r="TJD167" s="338"/>
      <c r="TJE167" s="338"/>
      <c r="TJF167" s="338"/>
      <c r="TJG167" s="338"/>
      <c r="TJH167" s="338"/>
      <c r="TJI167" s="338"/>
      <c r="TJJ167" s="338"/>
      <c r="TJK167" s="338"/>
      <c r="TJL167" s="338"/>
      <c r="TJM167" s="338"/>
      <c r="TJN167" s="338"/>
      <c r="TJO167" s="338"/>
      <c r="TJP167" s="338"/>
      <c r="TJQ167" s="338"/>
      <c r="TJR167" s="338"/>
      <c r="TJS167" s="338"/>
      <c r="TJT167" s="338"/>
      <c r="TJU167" s="338"/>
      <c r="TJV167" s="338"/>
      <c r="TJW167" s="338"/>
      <c r="TJX167" s="338"/>
      <c r="TJY167" s="338"/>
      <c r="TJZ167" s="338"/>
      <c r="TKA167" s="338"/>
      <c r="TKB167" s="338"/>
      <c r="TKC167" s="338"/>
      <c r="TKD167" s="338"/>
      <c r="TKE167" s="338"/>
      <c r="TKF167" s="338"/>
      <c r="TKG167" s="338"/>
      <c r="TKH167" s="338"/>
      <c r="TKI167" s="338"/>
      <c r="TKJ167" s="338"/>
      <c r="TKK167" s="338"/>
      <c r="TKL167" s="338"/>
      <c r="TKM167" s="338"/>
      <c r="TKN167" s="338"/>
      <c r="TKO167" s="338"/>
      <c r="TKP167" s="338"/>
      <c r="TKQ167" s="338"/>
      <c r="TKR167" s="338"/>
      <c r="TKS167" s="338"/>
      <c r="TKT167" s="338"/>
      <c r="TKU167" s="338"/>
      <c r="TKV167" s="338"/>
      <c r="TKW167" s="338"/>
      <c r="TKX167" s="338"/>
      <c r="TKY167" s="338"/>
      <c r="TKZ167" s="338"/>
      <c r="TLA167" s="338"/>
      <c r="TLB167" s="338"/>
      <c r="TLC167" s="338"/>
      <c r="TLD167" s="338"/>
      <c r="TLE167" s="338"/>
      <c r="TLF167" s="338"/>
      <c r="TLG167" s="338"/>
      <c r="TLH167" s="338"/>
      <c r="TLI167" s="338"/>
      <c r="TLJ167" s="338"/>
      <c r="TLK167" s="338"/>
      <c r="TLL167" s="338"/>
      <c r="TLM167" s="338"/>
      <c r="TLN167" s="338"/>
      <c r="TLO167" s="338"/>
      <c r="TLP167" s="338"/>
      <c r="TLQ167" s="338"/>
      <c r="TLR167" s="338"/>
      <c r="TLS167" s="338"/>
      <c r="TLT167" s="338"/>
      <c r="TLU167" s="338"/>
      <c r="TLV167" s="338"/>
      <c r="TLW167" s="338"/>
      <c r="TLX167" s="338"/>
      <c r="TLY167" s="338"/>
      <c r="TLZ167" s="338"/>
      <c r="TMA167" s="338"/>
      <c r="TMB167" s="338"/>
      <c r="TMC167" s="338"/>
      <c r="TMD167" s="338"/>
      <c r="TME167" s="338"/>
      <c r="TMF167" s="338"/>
      <c r="TMG167" s="338"/>
      <c r="TMH167" s="338"/>
      <c r="TMI167" s="338"/>
      <c r="TMJ167" s="338"/>
      <c r="TMK167" s="338"/>
      <c r="TML167" s="338"/>
      <c r="TMM167" s="338"/>
      <c r="TMN167" s="338"/>
      <c r="TMO167" s="338"/>
      <c r="TMP167" s="338"/>
      <c r="TMQ167" s="338"/>
      <c r="TMR167" s="338"/>
      <c r="TMS167" s="338"/>
      <c r="TMT167" s="338"/>
      <c r="TMU167" s="338"/>
      <c r="TMV167" s="338"/>
      <c r="TMW167" s="338"/>
      <c r="TMX167" s="338"/>
      <c r="TMY167" s="338"/>
      <c r="TMZ167" s="338"/>
      <c r="TNA167" s="338"/>
      <c r="TNB167" s="338"/>
      <c r="TNC167" s="338"/>
      <c r="TND167" s="338"/>
      <c r="TNE167" s="338"/>
      <c r="TNF167" s="338"/>
      <c r="TNG167" s="338"/>
      <c r="TNH167" s="338"/>
      <c r="TNI167" s="338"/>
      <c r="TNJ167" s="338"/>
      <c r="TNK167" s="338"/>
      <c r="TNL167" s="338"/>
      <c r="TNM167" s="338"/>
      <c r="TNN167" s="338"/>
      <c r="TNO167" s="338"/>
      <c r="TNP167" s="338"/>
      <c r="TNQ167" s="338"/>
      <c r="TNR167" s="338"/>
      <c r="TNS167" s="338"/>
      <c r="TNT167" s="338"/>
      <c r="TNU167" s="338"/>
      <c r="TNV167" s="338"/>
      <c r="TNW167" s="338"/>
      <c r="TNX167" s="338"/>
      <c r="TNY167" s="338"/>
      <c r="TNZ167" s="338"/>
      <c r="TOA167" s="338"/>
      <c r="TOB167" s="338"/>
      <c r="TOC167" s="338"/>
      <c r="TOD167" s="338"/>
      <c r="TOE167" s="338"/>
      <c r="TOF167" s="338"/>
      <c r="TOG167" s="338"/>
      <c r="TOH167" s="338"/>
      <c r="TOI167" s="338"/>
      <c r="TOJ167" s="338"/>
      <c r="TOK167" s="338"/>
      <c r="TOL167" s="338"/>
      <c r="TOM167" s="338"/>
      <c r="TON167" s="338"/>
      <c r="TOO167" s="338"/>
      <c r="TOP167" s="338"/>
      <c r="TOQ167" s="338"/>
      <c r="TOR167" s="338"/>
      <c r="TOS167" s="338"/>
      <c r="TOT167" s="338"/>
      <c r="TOU167" s="338"/>
      <c r="TOV167" s="338"/>
      <c r="TOW167" s="338"/>
      <c r="TOX167" s="338"/>
      <c r="TOY167" s="338"/>
      <c r="TOZ167" s="338"/>
      <c r="TPA167" s="338"/>
      <c r="TPB167" s="338"/>
      <c r="TPC167" s="338"/>
      <c r="TPD167" s="338"/>
      <c r="TPE167" s="338"/>
      <c r="TPF167" s="338"/>
      <c r="TPG167" s="338"/>
      <c r="TPH167" s="338"/>
      <c r="TPI167" s="338"/>
      <c r="TPJ167" s="338"/>
      <c r="TPK167" s="338"/>
      <c r="TPL167" s="338"/>
      <c r="TPM167" s="338"/>
      <c r="TPN167" s="338"/>
      <c r="TPO167" s="338"/>
      <c r="TPP167" s="338"/>
      <c r="TPQ167" s="338"/>
      <c r="TPR167" s="338"/>
      <c r="TPS167" s="338"/>
      <c r="TPT167" s="338"/>
      <c r="TPU167" s="338"/>
      <c r="TPV167" s="338"/>
      <c r="TPW167" s="338"/>
      <c r="TPX167" s="338"/>
      <c r="TPY167" s="338"/>
      <c r="TPZ167" s="338"/>
      <c r="TQA167" s="338"/>
      <c r="TQB167" s="338"/>
      <c r="TQC167" s="338"/>
      <c r="TQD167" s="338"/>
      <c r="TQE167" s="338"/>
      <c r="TQF167" s="338"/>
      <c r="TQG167" s="338"/>
      <c r="TQH167" s="338"/>
      <c r="TQI167" s="338"/>
      <c r="TQJ167" s="338"/>
      <c r="TQK167" s="338"/>
      <c r="TQL167" s="338"/>
      <c r="TQM167" s="338"/>
      <c r="TQN167" s="338"/>
      <c r="TQO167" s="338"/>
      <c r="TQP167" s="338"/>
      <c r="TQQ167" s="338"/>
      <c r="TQR167" s="338"/>
      <c r="TQS167" s="338"/>
      <c r="TQT167" s="338"/>
      <c r="TQU167" s="338"/>
      <c r="TQV167" s="338"/>
      <c r="TQW167" s="338"/>
      <c r="TQX167" s="338"/>
      <c r="TQY167" s="338"/>
      <c r="TQZ167" s="338"/>
      <c r="TRA167" s="338"/>
      <c r="TRB167" s="338"/>
      <c r="TRC167" s="338"/>
      <c r="TRD167" s="338"/>
      <c r="TRE167" s="338"/>
      <c r="TRF167" s="338"/>
      <c r="TRG167" s="338"/>
      <c r="TRH167" s="338"/>
      <c r="TRI167" s="338"/>
      <c r="TRJ167" s="338"/>
      <c r="TRK167" s="338"/>
      <c r="TRL167" s="338"/>
      <c r="TRM167" s="338"/>
      <c r="TRN167" s="338"/>
      <c r="TRO167" s="338"/>
      <c r="TRP167" s="338"/>
      <c r="TRQ167" s="338"/>
      <c r="TRR167" s="338"/>
      <c r="TRS167" s="338"/>
      <c r="TRT167" s="338"/>
      <c r="TRU167" s="338"/>
      <c r="TRV167" s="338"/>
      <c r="TRW167" s="338"/>
      <c r="TRX167" s="338"/>
      <c r="TRY167" s="338"/>
      <c r="TRZ167" s="338"/>
      <c r="TSA167" s="338"/>
      <c r="TSB167" s="338"/>
      <c r="TSC167" s="338"/>
      <c r="TSD167" s="338"/>
      <c r="TSE167" s="338"/>
      <c r="TSF167" s="338"/>
      <c r="TSG167" s="338"/>
      <c r="TSH167" s="338"/>
      <c r="TSI167" s="338"/>
      <c r="TSJ167" s="338"/>
      <c r="TSK167" s="338"/>
      <c r="TSL167" s="338"/>
      <c r="TSM167" s="338"/>
      <c r="TSN167" s="338"/>
      <c r="TSO167" s="338"/>
      <c r="TSP167" s="338"/>
      <c r="TSQ167" s="338"/>
      <c r="TSR167" s="338"/>
      <c r="TSS167" s="338"/>
      <c r="TST167" s="338"/>
      <c r="TSU167" s="338"/>
      <c r="TSV167" s="338"/>
      <c r="TSW167" s="338"/>
      <c r="TSX167" s="338"/>
      <c r="TSY167" s="338"/>
      <c r="TSZ167" s="338"/>
      <c r="TTA167" s="338"/>
      <c r="TTB167" s="338"/>
      <c r="TTC167" s="338"/>
      <c r="TTD167" s="338"/>
      <c r="TTE167" s="338"/>
      <c r="TTF167" s="338"/>
      <c r="TTG167" s="338"/>
      <c r="TTH167" s="338"/>
      <c r="TTI167" s="338"/>
      <c r="TTJ167" s="338"/>
      <c r="TTK167" s="338"/>
      <c r="TTL167" s="338"/>
      <c r="TTM167" s="338"/>
      <c r="TTN167" s="338"/>
      <c r="TTO167" s="338"/>
      <c r="TTP167" s="338"/>
      <c r="TTQ167" s="338"/>
      <c r="TTR167" s="338"/>
      <c r="TTS167" s="338"/>
      <c r="TTT167" s="338"/>
      <c r="TTU167" s="338"/>
      <c r="TTV167" s="338"/>
      <c r="TTW167" s="338"/>
      <c r="TTX167" s="338"/>
      <c r="TTY167" s="338"/>
      <c r="TTZ167" s="338"/>
      <c r="TUA167" s="338"/>
      <c r="TUB167" s="338"/>
      <c r="TUC167" s="338"/>
      <c r="TUD167" s="338"/>
      <c r="TUE167" s="338"/>
      <c r="TUF167" s="338"/>
      <c r="TUG167" s="338"/>
      <c r="TUH167" s="338"/>
      <c r="TUI167" s="338"/>
      <c r="TUJ167" s="338"/>
      <c r="TUK167" s="338"/>
      <c r="TUL167" s="338"/>
      <c r="TUM167" s="338"/>
      <c r="TUN167" s="338"/>
      <c r="TUO167" s="338"/>
      <c r="TUP167" s="338"/>
      <c r="TUQ167" s="338"/>
      <c r="TUR167" s="338"/>
      <c r="TUS167" s="338"/>
      <c r="TUT167" s="338"/>
      <c r="TUU167" s="338"/>
      <c r="TUV167" s="338"/>
      <c r="TUW167" s="338"/>
      <c r="TUX167" s="338"/>
      <c r="TUY167" s="338"/>
      <c r="TUZ167" s="338"/>
      <c r="TVA167" s="338"/>
      <c r="TVB167" s="338"/>
      <c r="TVC167" s="338"/>
      <c r="TVD167" s="338"/>
      <c r="TVE167" s="338"/>
      <c r="TVF167" s="338"/>
      <c r="TVG167" s="338"/>
      <c r="TVH167" s="338"/>
      <c r="TVI167" s="338"/>
      <c r="TVJ167" s="338"/>
      <c r="TVK167" s="338"/>
      <c r="TVL167" s="338"/>
      <c r="TVM167" s="338"/>
      <c r="TVN167" s="338"/>
      <c r="TVO167" s="338"/>
      <c r="TVP167" s="338"/>
      <c r="TVQ167" s="338"/>
      <c r="TVR167" s="338"/>
      <c r="TVS167" s="338"/>
      <c r="TVT167" s="338"/>
      <c r="TVU167" s="338"/>
      <c r="TVV167" s="338"/>
      <c r="TVW167" s="338"/>
      <c r="TVX167" s="338"/>
      <c r="TVY167" s="338"/>
      <c r="TVZ167" s="338"/>
      <c r="TWA167" s="338"/>
      <c r="TWB167" s="338"/>
      <c r="TWC167" s="338"/>
      <c r="TWD167" s="338"/>
      <c r="TWE167" s="338"/>
      <c r="TWF167" s="338"/>
      <c r="TWG167" s="338"/>
      <c r="TWH167" s="338"/>
      <c r="TWI167" s="338"/>
      <c r="TWJ167" s="338"/>
      <c r="TWK167" s="338"/>
      <c r="TWL167" s="338"/>
      <c r="TWM167" s="338"/>
      <c r="TWN167" s="338"/>
      <c r="TWO167" s="338"/>
      <c r="TWP167" s="338"/>
      <c r="TWQ167" s="338"/>
      <c r="TWR167" s="338"/>
      <c r="TWS167" s="338"/>
      <c r="TWT167" s="338"/>
      <c r="TWU167" s="338"/>
      <c r="TWV167" s="338"/>
      <c r="TWW167" s="338"/>
      <c r="TWX167" s="338"/>
      <c r="TWY167" s="338"/>
      <c r="TWZ167" s="338"/>
      <c r="TXA167" s="338"/>
      <c r="TXB167" s="338"/>
      <c r="TXC167" s="338"/>
      <c r="TXD167" s="338"/>
      <c r="TXE167" s="338"/>
      <c r="TXF167" s="338"/>
      <c r="TXG167" s="338"/>
      <c r="TXH167" s="338"/>
      <c r="TXI167" s="338"/>
      <c r="TXJ167" s="338"/>
      <c r="TXK167" s="338"/>
      <c r="TXL167" s="338"/>
      <c r="TXM167" s="338"/>
      <c r="TXN167" s="338"/>
      <c r="TXO167" s="338"/>
      <c r="TXP167" s="338"/>
      <c r="TXQ167" s="338"/>
      <c r="TXR167" s="338"/>
      <c r="TXS167" s="338"/>
      <c r="TXT167" s="338"/>
      <c r="TXU167" s="338"/>
      <c r="TXV167" s="338"/>
      <c r="TXW167" s="338"/>
      <c r="TXX167" s="338"/>
      <c r="TXY167" s="338"/>
      <c r="TXZ167" s="338"/>
      <c r="TYA167" s="338"/>
      <c r="TYB167" s="338"/>
      <c r="TYC167" s="338"/>
      <c r="TYD167" s="338"/>
      <c r="TYE167" s="338"/>
      <c r="TYF167" s="338"/>
      <c r="TYG167" s="338"/>
      <c r="TYH167" s="338"/>
      <c r="TYI167" s="338"/>
      <c r="TYJ167" s="338"/>
      <c r="TYK167" s="338"/>
      <c r="TYL167" s="338"/>
      <c r="TYM167" s="338"/>
      <c r="TYN167" s="338"/>
      <c r="TYO167" s="338"/>
      <c r="TYP167" s="338"/>
      <c r="TYQ167" s="338"/>
      <c r="TYR167" s="338"/>
      <c r="TYS167" s="338"/>
      <c r="TYT167" s="338"/>
      <c r="TYU167" s="338"/>
      <c r="TYV167" s="338"/>
      <c r="TYW167" s="338"/>
      <c r="TYX167" s="338"/>
      <c r="TYY167" s="338"/>
      <c r="TYZ167" s="338"/>
      <c r="TZA167" s="338"/>
      <c r="TZB167" s="338"/>
      <c r="TZC167" s="338"/>
      <c r="TZD167" s="338"/>
      <c r="TZE167" s="338"/>
      <c r="TZF167" s="338"/>
      <c r="TZG167" s="338"/>
      <c r="TZH167" s="338"/>
      <c r="TZI167" s="338"/>
      <c r="TZJ167" s="338"/>
      <c r="TZK167" s="338"/>
      <c r="TZL167" s="338"/>
      <c r="TZM167" s="338"/>
      <c r="TZN167" s="338"/>
      <c r="TZO167" s="338"/>
      <c r="TZP167" s="338"/>
      <c r="TZQ167" s="338"/>
      <c r="TZR167" s="338"/>
      <c r="TZS167" s="338"/>
      <c r="TZT167" s="338"/>
      <c r="TZU167" s="338"/>
      <c r="TZV167" s="338"/>
      <c r="TZW167" s="338"/>
      <c r="TZX167" s="338"/>
      <c r="TZY167" s="338"/>
      <c r="TZZ167" s="338"/>
      <c r="UAA167" s="338"/>
      <c r="UAB167" s="338"/>
      <c r="UAC167" s="338"/>
      <c r="UAD167" s="338"/>
      <c r="UAE167" s="338"/>
      <c r="UAF167" s="338"/>
      <c r="UAG167" s="338"/>
      <c r="UAH167" s="338"/>
      <c r="UAI167" s="338"/>
      <c r="UAJ167" s="338"/>
      <c r="UAK167" s="338"/>
      <c r="UAL167" s="338"/>
      <c r="UAM167" s="338"/>
      <c r="UAN167" s="338"/>
      <c r="UAO167" s="338"/>
      <c r="UAP167" s="338"/>
      <c r="UAQ167" s="338"/>
      <c r="UAR167" s="338"/>
      <c r="UAS167" s="338"/>
      <c r="UAT167" s="338"/>
      <c r="UAU167" s="338"/>
      <c r="UAV167" s="338"/>
      <c r="UAW167" s="338"/>
      <c r="UAX167" s="338"/>
      <c r="UAY167" s="338"/>
      <c r="UAZ167" s="338"/>
      <c r="UBA167" s="338"/>
      <c r="UBB167" s="338"/>
      <c r="UBC167" s="338"/>
      <c r="UBD167" s="338"/>
      <c r="UBE167" s="338"/>
      <c r="UBF167" s="338"/>
      <c r="UBG167" s="338"/>
      <c r="UBH167" s="338"/>
      <c r="UBI167" s="338"/>
      <c r="UBJ167" s="338"/>
      <c r="UBK167" s="338"/>
      <c r="UBL167" s="338"/>
      <c r="UBM167" s="338"/>
      <c r="UBN167" s="338"/>
      <c r="UBO167" s="338"/>
      <c r="UBP167" s="338"/>
      <c r="UBQ167" s="338"/>
      <c r="UBR167" s="338"/>
      <c r="UBS167" s="338"/>
      <c r="UBT167" s="338"/>
      <c r="UBU167" s="338"/>
      <c r="UBV167" s="338"/>
      <c r="UBW167" s="338"/>
      <c r="UBX167" s="338"/>
      <c r="UBY167" s="338"/>
      <c r="UBZ167" s="338"/>
      <c r="UCA167" s="338"/>
      <c r="UCB167" s="338"/>
      <c r="UCC167" s="338"/>
      <c r="UCD167" s="338"/>
      <c r="UCE167" s="338"/>
      <c r="UCF167" s="338"/>
      <c r="UCG167" s="338"/>
      <c r="UCH167" s="338"/>
      <c r="UCI167" s="338"/>
      <c r="UCJ167" s="338"/>
      <c r="UCK167" s="338"/>
      <c r="UCL167" s="338"/>
      <c r="UCM167" s="338"/>
      <c r="UCN167" s="338"/>
      <c r="UCO167" s="338"/>
      <c r="UCP167" s="338"/>
      <c r="UCQ167" s="338"/>
      <c r="UCR167" s="338"/>
      <c r="UCS167" s="338"/>
      <c r="UCT167" s="338"/>
      <c r="UCU167" s="338"/>
      <c r="UCV167" s="338"/>
      <c r="UCW167" s="338"/>
      <c r="UCX167" s="338"/>
      <c r="UCY167" s="338"/>
      <c r="UCZ167" s="338"/>
      <c r="UDA167" s="338"/>
      <c r="UDB167" s="338"/>
      <c r="UDC167" s="338"/>
      <c r="UDD167" s="338"/>
      <c r="UDE167" s="338"/>
      <c r="UDF167" s="338"/>
      <c r="UDG167" s="338"/>
      <c r="UDH167" s="338"/>
      <c r="UDI167" s="338"/>
      <c r="UDJ167" s="338"/>
      <c r="UDK167" s="338"/>
      <c r="UDL167" s="338"/>
      <c r="UDM167" s="338"/>
      <c r="UDN167" s="338"/>
      <c r="UDO167" s="338"/>
      <c r="UDP167" s="338"/>
      <c r="UDQ167" s="338"/>
      <c r="UDR167" s="338"/>
      <c r="UDS167" s="338"/>
      <c r="UDT167" s="338"/>
      <c r="UDU167" s="338"/>
      <c r="UDV167" s="338"/>
      <c r="UDW167" s="338"/>
      <c r="UDX167" s="338"/>
      <c r="UDY167" s="338"/>
      <c r="UDZ167" s="338"/>
      <c r="UEA167" s="338"/>
      <c r="UEB167" s="338"/>
      <c r="UEC167" s="338"/>
      <c r="UED167" s="338"/>
      <c r="UEE167" s="338"/>
      <c r="UEF167" s="338"/>
      <c r="UEG167" s="338"/>
      <c r="UEH167" s="338"/>
      <c r="UEI167" s="338"/>
      <c r="UEJ167" s="338"/>
      <c r="UEK167" s="338"/>
      <c r="UEL167" s="338"/>
      <c r="UEM167" s="338"/>
      <c r="UEN167" s="338"/>
      <c r="UEO167" s="338"/>
      <c r="UEP167" s="338"/>
      <c r="UEQ167" s="338"/>
      <c r="UER167" s="338"/>
      <c r="UES167" s="338"/>
      <c r="UET167" s="338"/>
      <c r="UEU167" s="338"/>
      <c r="UEV167" s="338"/>
      <c r="UEW167" s="338"/>
      <c r="UEX167" s="338"/>
      <c r="UEY167" s="338"/>
      <c r="UEZ167" s="338"/>
      <c r="UFA167" s="338"/>
      <c r="UFB167" s="338"/>
      <c r="UFC167" s="338"/>
      <c r="UFD167" s="338"/>
      <c r="UFE167" s="338"/>
      <c r="UFF167" s="338"/>
      <c r="UFG167" s="338"/>
      <c r="UFH167" s="338"/>
      <c r="UFI167" s="338"/>
      <c r="UFJ167" s="338"/>
      <c r="UFK167" s="338"/>
      <c r="UFL167" s="338"/>
      <c r="UFM167" s="338"/>
      <c r="UFN167" s="338"/>
      <c r="UFO167" s="338"/>
      <c r="UFP167" s="338"/>
      <c r="UFQ167" s="338"/>
      <c r="UFR167" s="338"/>
      <c r="UFS167" s="338"/>
      <c r="UFT167" s="338"/>
      <c r="UFU167" s="338"/>
      <c r="UFV167" s="338"/>
      <c r="UFW167" s="338"/>
      <c r="UFX167" s="338"/>
      <c r="UFY167" s="338"/>
      <c r="UFZ167" s="338"/>
      <c r="UGA167" s="338"/>
      <c r="UGB167" s="338"/>
      <c r="UGC167" s="338"/>
      <c r="UGD167" s="338"/>
      <c r="UGE167" s="338"/>
      <c r="UGF167" s="338"/>
      <c r="UGG167" s="338"/>
      <c r="UGH167" s="338"/>
      <c r="UGI167" s="338"/>
      <c r="UGJ167" s="338"/>
      <c r="UGK167" s="338"/>
      <c r="UGL167" s="338"/>
      <c r="UGM167" s="338"/>
      <c r="UGN167" s="338"/>
      <c r="UGO167" s="338"/>
      <c r="UGP167" s="338"/>
      <c r="UGQ167" s="338"/>
      <c r="UGR167" s="338"/>
      <c r="UGS167" s="338"/>
      <c r="UGT167" s="338"/>
      <c r="UGU167" s="338"/>
      <c r="UGV167" s="338"/>
      <c r="UGW167" s="338"/>
      <c r="UGX167" s="338"/>
      <c r="UGY167" s="338"/>
      <c r="UGZ167" s="338"/>
      <c r="UHA167" s="338"/>
      <c r="UHB167" s="338"/>
      <c r="UHC167" s="338"/>
      <c r="UHD167" s="338"/>
      <c r="UHE167" s="338"/>
      <c r="UHF167" s="338"/>
      <c r="UHG167" s="338"/>
      <c r="UHH167" s="338"/>
      <c r="UHI167" s="338"/>
      <c r="UHJ167" s="338"/>
      <c r="UHK167" s="338"/>
      <c r="UHL167" s="338"/>
      <c r="UHM167" s="338"/>
      <c r="UHN167" s="338"/>
      <c r="UHO167" s="338"/>
      <c r="UHP167" s="338"/>
      <c r="UHQ167" s="338"/>
      <c r="UHR167" s="338"/>
      <c r="UHS167" s="338"/>
      <c r="UHT167" s="338"/>
      <c r="UHU167" s="338"/>
      <c r="UHV167" s="338"/>
      <c r="UHW167" s="338"/>
      <c r="UHX167" s="338"/>
      <c r="UHY167" s="338"/>
      <c r="UHZ167" s="338"/>
      <c r="UIA167" s="338"/>
      <c r="UIB167" s="338"/>
      <c r="UIC167" s="338"/>
      <c r="UID167" s="338"/>
      <c r="UIE167" s="338"/>
      <c r="UIF167" s="338"/>
      <c r="UIG167" s="338"/>
      <c r="UIH167" s="338"/>
      <c r="UII167" s="338"/>
      <c r="UIJ167" s="338"/>
      <c r="UIK167" s="338"/>
      <c r="UIL167" s="338"/>
      <c r="UIM167" s="338"/>
      <c r="UIN167" s="338"/>
      <c r="UIO167" s="338"/>
      <c r="UIP167" s="338"/>
      <c r="UIQ167" s="338"/>
      <c r="UIR167" s="338"/>
      <c r="UIS167" s="338"/>
      <c r="UIT167" s="338"/>
      <c r="UIU167" s="338"/>
      <c r="UIV167" s="338"/>
      <c r="UIW167" s="338"/>
      <c r="UIX167" s="338"/>
      <c r="UIY167" s="338"/>
      <c r="UIZ167" s="338"/>
      <c r="UJA167" s="338"/>
      <c r="UJB167" s="338"/>
      <c r="UJC167" s="338"/>
      <c r="UJD167" s="338"/>
      <c r="UJE167" s="338"/>
      <c r="UJF167" s="338"/>
      <c r="UJG167" s="338"/>
      <c r="UJH167" s="338"/>
      <c r="UJI167" s="338"/>
      <c r="UJJ167" s="338"/>
      <c r="UJK167" s="338"/>
      <c r="UJL167" s="338"/>
      <c r="UJM167" s="338"/>
      <c r="UJN167" s="338"/>
      <c r="UJO167" s="338"/>
      <c r="UJP167" s="338"/>
      <c r="UJQ167" s="338"/>
      <c r="UJR167" s="338"/>
      <c r="UJS167" s="338"/>
      <c r="UJT167" s="338"/>
      <c r="UJU167" s="338"/>
      <c r="UJV167" s="338"/>
      <c r="UJW167" s="338"/>
      <c r="UJX167" s="338"/>
      <c r="UJY167" s="338"/>
      <c r="UJZ167" s="338"/>
      <c r="UKA167" s="338"/>
      <c r="UKB167" s="338"/>
      <c r="UKC167" s="338"/>
      <c r="UKD167" s="338"/>
      <c r="UKE167" s="338"/>
      <c r="UKF167" s="338"/>
      <c r="UKG167" s="338"/>
      <c r="UKH167" s="338"/>
      <c r="UKI167" s="338"/>
      <c r="UKJ167" s="338"/>
      <c r="UKK167" s="338"/>
      <c r="UKL167" s="338"/>
      <c r="UKM167" s="338"/>
      <c r="UKN167" s="338"/>
      <c r="UKO167" s="338"/>
      <c r="UKP167" s="338"/>
      <c r="UKQ167" s="338"/>
      <c r="UKR167" s="338"/>
      <c r="UKS167" s="338"/>
      <c r="UKT167" s="338"/>
      <c r="UKU167" s="338"/>
      <c r="UKV167" s="338"/>
      <c r="UKW167" s="338"/>
      <c r="UKX167" s="338"/>
      <c r="UKY167" s="338"/>
      <c r="UKZ167" s="338"/>
      <c r="ULA167" s="338"/>
      <c r="ULB167" s="338"/>
      <c r="ULC167" s="338"/>
      <c r="ULD167" s="338"/>
      <c r="ULE167" s="338"/>
      <c r="ULF167" s="338"/>
      <c r="ULG167" s="338"/>
      <c r="ULH167" s="338"/>
      <c r="ULI167" s="338"/>
      <c r="ULJ167" s="338"/>
      <c r="ULK167" s="338"/>
      <c r="ULL167" s="338"/>
      <c r="ULM167" s="338"/>
      <c r="ULN167" s="338"/>
      <c r="ULO167" s="338"/>
      <c r="ULP167" s="338"/>
      <c r="ULQ167" s="338"/>
      <c r="ULR167" s="338"/>
      <c r="ULS167" s="338"/>
      <c r="ULT167" s="338"/>
      <c r="ULU167" s="338"/>
      <c r="ULV167" s="338"/>
      <c r="ULW167" s="338"/>
      <c r="ULX167" s="338"/>
      <c r="ULY167" s="338"/>
      <c r="ULZ167" s="338"/>
      <c r="UMA167" s="338"/>
      <c r="UMB167" s="338"/>
      <c r="UMC167" s="338"/>
      <c r="UMD167" s="338"/>
      <c r="UME167" s="338"/>
      <c r="UMF167" s="338"/>
      <c r="UMG167" s="338"/>
      <c r="UMH167" s="338"/>
      <c r="UMI167" s="338"/>
      <c r="UMJ167" s="338"/>
      <c r="UMK167" s="338"/>
      <c r="UML167" s="338"/>
      <c r="UMM167" s="338"/>
      <c r="UMN167" s="338"/>
      <c r="UMO167" s="338"/>
      <c r="UMP167" s="338"/>
      <c r="UMQ167" s="338"/>
      <c r="UMR167" s="338"/>
      <c r="UMS167" s="338"/>
      <c r="UMT167" s="338"/>
      <c r="UMU167" s="338"/>
      <c r="UMV167" s="338"/>
      <c r="UMW167" s="338"/>
      <c r="UMX167" s="338"/>
      <c r="UMY167" s="338"/>
      <c r="UMZ167" s="338"/>
      <c r="UNA167" s="338"/>
      <c r="UNB167" s="338"/>
      <c r="UNC167" s="338"/>
      <c r="UND167" s="338"/>
      <c r="UNE167" s="338"/>
      <c r="UNF167" s="338"/>
      <c r="UNG167" s="338"/>
      <c r="UNH167" s="338"/>
      <c r="UNI167" s="338"/>
      <c r="UNJ167" s="338"/>
      <c r="UNK167" s="338"/>
      <c r="UNL167" s="338"/>
      <c r="UNM167" s="338"/>
      <c r="UNN167" s="338"/>
      <c r="UNO167" s="338"/>
      <c r="UNP167" s="338"/>
      <c r="UNQ167" s="338"/>
      <c r="UNR167" s="338"/>
      <c r="UNS167" s="338"/>
      <c r="UNT167" s="338"/>
      <c r="UNU167" s="338"/>
      <c r="UNV167" s="338"/>
      <c r="UNW167" s="338"/>
      <c r="UNX167" s="338"/>
      <c r="UNY167" s="338"/>
      <c r="UNZ167" s="338"/>
      <c r="UOA167" s="338"/>
      <c r="UOB167" s="338"/>
      <c r="UOC167" s="338"/>
      <c r="UOD167" s="338"/>
      <c r="UOE167" s="338"/>
      <c r="UOF167" s="338"/>
      <c r="UOG167" s="338"/>
      <c r="UOH167" s="338"/>
      <c r="UOI167" s="338"/>
      <c r="UOJ167" s="338"/>
      <c r="UOK167" s="338"/>
      <c r="UOL167" s="338"/>
      <c r="UOM167" s="338"/>
      <c r="UON167" s="338"/>
      <c r="UOO167" s="338"/>
      <c r="UOP167" s="338"/>
      <c r="UOQ167" s="338"/>
      <c r="UOR167" s="338"/>
      <c r="UOS167" s="338"/>
      <c r="UOT167" s="338"/>
      <c r="UOU167" s="338"/>
      <c r="UOV167" s="338"/>
      <c r="UOW167" s="338"/>
      <c r="UOX167" s="338"/>
      <c r="UOY167" s="338"/>
      <c r="UOZ167" s="338"/>
      <c r="UPA167" s="338"/>
      <c r="UPB167" s="338"/>
      <c r="UPC167" s="338"/>
      <c r="UPD167" s="338"/>
      <c r="UPE167" s="338"/>
      <c r="UPF167" s="338"/>
      <c r="UPG167" s="338"/>
      <c r="UPH167" s="338"/>
      <c r="UPI167" s="338"/>
      <c r="UPJ167" s="338"/>
      <c r="UPK167" s="338"/>
      <c r="UPL167" s="338"/>
      <c r="UPM167" s="338"/>
      <c r="UPN167" s="338"/>
      <c r="UPO167" s="338"/>
      <c r="UPP167" s="338"/>
      <c r="UPQ167" s="338"/>
      <c r="UPR167" s="338"/>
      <c r="UPS167" s="338"/>
      <c r="UPT167" s="338"/>
      <c r="UPU167" s="338"/>
      <c r="UPV167" s="338"/>
      <c r="UPW167" s="338"/>
      <c r="UPX167" s="338"/>
      <c r="UPY167" s="338"/>
      <c r="UPZ167" s="338"/>
      <c r="UQA167" s="338"/>
      <c r="UQB167" s="338"/>
      <c r="UQC167" s="338"/>
      <c r="UQD167" s="338"/>
      <c r="UQE167" s="338"/>
      <c r="UQF167" s="338"/>
      <c r="UQG167" s="338"/>
      <c r="UQH167" s="338"/>
      <c r="UQI167" s="338"/>
      <c r="UQJ167" s="338"/>
      <c r="UQK167" s="338"/>
      <c r="UQL167" s="338"/>
      <c r="UQM167" s="338"/>
      <c r="UQN167" s="338"/>
      <c r="UQO167" s="338"/>
      <c r="UQP167" s="338"/>
      <c r="UQQ167" s="338"/>
      <c r="UQR167" s="338"/>
      <c r="UQS167" s="338"/>
      <c r="UQT167" s="338"/>
      <c r="UQU167" s="338"/>
      <c r="UQV167" s="338"/>
      <c r="UQW167" s="338"/>
      <c r="UQX167" s="338"/>
      <c r="UQY167" s="338"/>
      <c r="UQZ167" s="338"/>
      <c r="URA167" s="338"/>
      <c r="URB167" s="338"/>
      <c r="URC167" s="338"/>
      <c r="URD167" s="338"/>
      <c r="URE167" s="338"/>
      <c r="URF167" s="338"/>
      <c r="URG167" s="338"/>
      <c r="URH167" s="338"/>
      <c r="URI167" s="338"/>
      <c r="URJ167" s="338"/>
      <c r="URK167" s="338"/>
      <c r="URL167" s="338"/>
      <c r="URM167" s="338"/>
      <c r="URN167" s="338"/>
      <c r="URO167" s="338"/>
      <c r="URP167" s="338"/>
      <c r="URQ167" s="338"/>
      <c r="URR167" s="338"/>
      <c r="URS167" s="338"/>
      <c r="URT167" s="338"/>
      <c r="URU167" s="338"/>
      <c r="URV167" s="338"/>
      <c r="URW167" s="338"/>
      <c r="URX167" s="338"/>
      <c r="URY167" s="338"/>
      <c r="URZ167" s="338"/>
      <c r="USA167" s="338"/>
      <c r="USB167" s="338"/>
      <c r="USC167" s="338"/>
      <c r="USD167" s="338"/>
      <c r="USE167" s="338"/>
      <c r="USF167" s="338"/>
      <c r="USG167" s="338"/>
      <c r="USH167" s="338"/>
      <c r="USI167" s="338"/>
      <c r="USJ167" s="338"/>
      <c r="USK167" s="338"/>
      <c r="USL167" s="338"/>
      <c r="USM167" s="338"/>
      <c r="USN167" s="338"/>
      <c r="USO167" s="338"/>
      <c r="USP167" s="338"/>
      <c r="USQ167" s="338"/>
      <c r="USR167" s="338"/>
      <c r="USS167" s="338"/>
      <c r="UST167" s="338"/>
      <c r="USU167" s="338"/>
      <c r="USV167" s="338"/>
      <c r="USW167" s="338"/>
      <c r="USX167" s="338"/>
      <c r="USY167" s="338"/>
      <c r="USZ167" s="338"/>
      <c r="UTA167" s="338"/>
      <c r="UTB167" s="338"/>
      <c r="UTC167" s="338"/>
      <c r="UTD167" s="338"/>
      <c r="UTE167" s="338"/>
      <c r="UTF167" s="338"/>
      <c r="UTG167" s="338"/>
      <c r="UTH167" s="338"/>
      <c r="UTI167" s="338"/>
      <c r="UTJ167" s="338"/>
      <c r="UTK167" s="338"/>
      <c r="UTL167" s="338"/>
      <c r="UTM167" s="338"/>
      <c r="UTN167" s="338"/>
      <c r="UTO167" s="338"/>
      <c r="UTP167" s="338"/>
      <c r="UTQ167" s="338"/>
      <c r="UTR167" s="338"/>
      <c r="UTS167" s="338"/>
      <c r="UTT167" s="338"/>
      <c r="UTU167" s="338"/>
      <c r="UTV167" s="338"/>
      <c r="UTW167" s="338"/>
      <c r="UTX167" s="338"/>
      <c r="UTY167" s="338"/>
      <c r="UTZ167" s="338"/>
      <c r="UUA167" s="338"/>
      <c r="UUB167" s="338"/>
      <c r="UUC167" s="338"/>
      <c r="UUD167" s="338"/>
      <c r="UUE167" s="338"/>
      <c r="UUF167" s="338"/>
      <c r="UUG167" s="338"/>
      <c r="UUH167" s="338"/>
      <c r="UUI167" s="338"/>
      <c r="UUJ167" s="338"/>
      <c r="UUK167" s="338"/>
      <c r="UUL167" s="338"/>
      <c r="UUM167" s="338"/>
      <c r="UUN167" s="338"/>
      <c r="UUO167" s="338"/>
      <c r="UUP167" s="338"/>
      <c r="UUQ167" s="338"/>
      <c r="UUR167" s="338"/>
      <c r="UUS167" s="338"/>
      <c r="UUT167" s="338"/>
      <c r="UUU167" s="338"/>
      <c r="UUV167" s="338"/>
      <c r="UUW167" s="338"/>
      <c r="UUX167" s="338"/>
      <c r="UUY167" s="338"/>
      <c r="UUZ167" s="338"/>
      <c r="UVA167" s="338"/>
      <c r="UVB167" s="338"/>
      <c r="UVC167" s="338"/>
      <c r="UVD167" s="338"/>
      <c r="UVE167" s="338"/>
      <c r="UVF167" s="338"/>
      <c r="UVG167" s="338"/>
      <c r="UVH167" s="338"/>
      <c r="UVI167" s="338"/>
      <c r="UVJ167" s="338"/>
      <c r="UVK167" s="338"/>
      <c r="UVL167" s="338"/>
      <c r="UVM167" s="338"/>
      <c r="UVN167" s="338"/>
      <c r="UVO167" s="338"/>
      <c r="UVP167" s="338"/>
      <c r="UVQ167" s="338"/>
      <c r="UVR167" s="338"/>
      <c r="UVS167" s="338"/>
      <c r="UVT167" s="338"/>
      <c r="UVU167" s="338"/>
      <c r="UVV167" s="338"/>
      <c r="UVW167" s="338"/>
      <c r="UVX167" s="338"/>
      <c r="UVY167" s="338"/>
      <c r="UVZ167" s="338"/>
      <c r="UWA167" s="338"/>
      <c r="UWB167" s="338"/>
      <c r="UWC167" s="338"/>
      <c r="UWD167" s="338"/>
      <c r="UWE167" s="338"/>
      <c r="UWF167" s="338"/>
      <c r="UWG167" s="338"/>
      <c r="UWH167" s="338"/>
      <c r="UWI167" s="338"/>
      <c r="UWJ167" s="338"/>
      <c r="UWK167" s="338"/>
      <c r="UWL167" s="338"/>
      <c r="UWM167" s="338"/>
      <c r="UWN167" s="338"/>
      <c r="UWO167" s="338"/>
      <c r="UWP167" s="338"/>
      <c r="UWQ167" s="338"/>
      <c r="UWR167" s="338"/>
      <c r="UWS167" s="338"/>
      <c r="UWT167" s="338"/>
      <c r="UWU167" s="338"/>
      <c r="UWV167" s="338"/>
      <c r="UWW167" s="338"/>
      <c r="UWX167" s="338"/>
      <c r="UWY167" s="338"/>
      <c r="UWZ167" s="338"/>
      <c r="UXA167" s="338"/>
      <c r="UXB167" s="338"/>
      <c r="UXC167" s="338"/>
      <c r="UXD167" s="338"/>
      <c r="UXE167" s="338"/>
      <c r="UXF167" s="338"/>
      <c r="UXG167" s="338"/>
      <c r="UXH167" s="338"/>
      <c r="UXI167" s="338"/>
      <c r="UXJ167" s="338"/>
      <c r="UXK167" s="338"/>
      <c r="UXL167" s="338"/>
      <c r="UXM167" s="338"/>
      <c r="UXN167" s="338"/>
      <c r="UXO167" s="338"/>
      <c r="UXP167" s="338"/>
      <c r="UXQ167" s="338"/>
      <c r="UXR167" s="338"/>
      <c r="UXS167" s="338"/>
      <c r="UXT167" s="338"/>
      <c r="UXU167" s="338"/>
      <c r="UXV167" s="338"/>
      <c r="UXW167" s="338"/>
      <c r="UXX167" s="338"/>
      <c r="UXY167" s="338"/>
      <c r="UXZ167" s="338"/>
      <c r="UYA167" s="338"/>
      <c r="UYB167" s="338"/>
      <c r="UYC167" s="338"/>
      <c r="UYD167" s="338"/>
      <c r="UYE167" s="338"/>
      <c r="UYF167" s="338"/>
      <c r="UYG167" s="338"/>
      <c r="UYH167" s="338"/>
      <c r="UYI167" s="338"/>
      <c r="UYJ167" s="338"/>
      <c r="UYK167" s="338"/>
      <c r="UYL167" s="338"/>
      <c r="UYM167" s="338"/>
      <c r="UYN167" s="338"/>
      <c r="UYO167" s="338"/>
      <c r="UYP167" s="338"/>
      <c r="UYQ167" s="338"/>
      <c r="UYR167" s="338"/>
      <c r="UYS167" s="338"/>
      <c r="UYT167" s="338"/>
      <c r="UYU167" s="338"/>
      <c r="UYV167" s="338"/>
      <c r="UYW167" s="338"/>
      <c r="UYX167" s="338"/>
      <c r="UYY167" s="338"/>
      <c r="UYZ167" s="338"/>
      <c r="UZA167" s="338"/>
      <c r="UZB167" s="338"/>
      <c r="UZC167" s="338"/>
      <c r="UZD167" s="338"/>
      <c r="UZE167" s="338"/>
      <c r="UZF167" s="338"/>
      <c r="UZG167" s="338"/>
      <c r="UZH167" s="338"/>
      <c r="UZI167" s="338"/>
      <c r="UZJ167" s="338"/>
      <c r="UZK167" s="338"/>
      <c r="UZL167" s="338"/>
      <c r="UZM167" s="338"/>
      <c r="UZN167" s="338"/>
      <c r="UZO167" s="338"/>
      <c r="UZP167" s="338"/>
      <c r="UZQ167" s="338"/>
      <c r="UZR167" s="338"/>
      <c r="UZS167" s="338"/>
      <c r="UZT167" s="338"/>
      <c r="UZU167" s="338"/>
      <c r="UZV167" s="338"/>
      <c r="UZW167" s="338"/>
      <c r="UZX167" s="338"/>
      <c r="UZY167" s="338"/>
      <c r="UZZ167" s="338"/>
      <c r="VAA167" s="338"/>
      <c r="VAB167" s="338"/>
      <c r="VAC167" s="338"/>
      <c r="VAD167" s="338"/>
      <c r="VAE167" s="338"/>
      <c r="VAF167" s="338"/>
      <c r="VAG167" s="338"/>
      <c r="VAH167" s="338"/>
      <c r="VAI167" s="338"/>
      <c r="VAJ167" s="338"/>
      <c r="VAK167" s="338"/>
      <c r="VAL167" s="338"/>
      <c r="VAM167" s="338"/>
      <c r="VAN167" s="338"/>
      <c r="VAO167" s="338"/>
      <c r="VAP167" s="338"/>
      <c r="VAQ167" s="338"/>
      <c r="VAR167" s="338"/>
      <c r="VAS167" s="338"/>
      <c r="VAT167" s="338"/>
      <c r="VAU167" s="338"/>
      <c r="VAV167" s="338"/>
      <c r="VAW167" s="338"/>
      <c r="VAX167" s="338"/>
      <c r="VAY167" s="338"/>
      <c r="VAZ167" s="338"/>
      <c r="VBA167" s="338"/>
      <c r="VBB167" s="338"/>
      <c r="VBC167" s="338"/>
      <c r="VBD167" s="338"/>
      <c r="VBE167" s="338"/>
      <c r="VBF167" s="338"/>
      <c r="VBG167" s="338"/>
      <c r="VBH167" s="338"/>
      <c r="VBI167" s="338"/>
      <c r="VBJ167" s="338"/>
      <c r="VBK167" s="338"/>
      <c r="VBL167" s="338"/>
      <c r="VBM167" s="338"/>
      <c r="VBN167" s="338"/>
      <c r="VBO167" s="338"/>
      <c r="VBP167" s="338"/>
      <c r="VBQ167" s="338"/>
      <c r="VBR167" s="338"/>
      <c r="VBS167" s="338"/>
      <c r="VBT167" s="338"/>
      <c r="VBU167" s="338"/>
      <c r="VBV167" s="338"/>
      <c r="VBW167" s="338"/>
      <c r="VBX167" s="338"/>
      <c r="VBY167" s="338"/>
      <c r="VBZ167" s="338"/>
      <c r="VCA167" s="338"/>
      <c r="VCB167" s="338"/>
      <c r="VCC167" s="338"/>
      <c r="VCD167" s="338"/>
      <c r="VCE167" s="338"/>
      <c r="VCF167" s="338"/>
      <c r="VCG167" s="338"/>
      <c r="VCH167" s="338"/>
      <c r="VCI167" s="338"/>
      <c r="VCJ167" s="338"/>
      <c r="VCK167" s="338"/>
      <c r="VCL167" s="338"/>
      <c r="VCM167" s="338"/>
      <c r="VCN167" s="338"/>
      <c r="VCO167" s="338"/>
      <c r="VCP167" s="338"/>
      <c r="VCQ167" s="338"/>
      <c r="VCR167" s="338"/>
      <c r="VCS167" s="338"/>
      <c r="VCT167" s="338"/>
      <c r="VCU167" s="338"/>
      <c r="VCV167" s="338"/>
      <c r="VCW167" s="338"/>
      <c r="VCX167" s="338"/>
      <c r="VCY167" s="338"/>
      <c r="VCZ167" s="338"/>
      <c r="VDA167" s="338"/>
      <c r="VDB167" s="338"/>
      <c r="VDC167" s="338"/>
      <c r="VDD167" s="338"/>
      <c r="VDE167" s="338"/>
      <c r="VDF167" s="338"/>
      <c r="VDG167" s="338"/>
      <c r="VDH167" s="338"/>
      <c r="VDI167" s="338"/>
      <c r="VDJ167" s="338"/>
      <c r="VDK167" s="338"/>
      <c r="VDL167" s="338"/>
      <c r="VDM167" s="338"/>
      <c r="VDN167" s="338"/>
      <c r="VDO167" s="338"/>
      <c r="VDP167" s="338"/>
      <c r="VDQ167" s="338"/>
      <c r="VDR167" s="338"/>
      <c r="VDS167" s="338"/>
      <c r="VDT167" s="338"/>
      <c r="VDU167" s="338"/>
      <c r="VDV167" s="338"/>
      <c r="VDW167" s="338"/>
      <c r="VDX167" s="338"/>
      <c r="VDY167" s="338"/>
      <c r="VDZ167" s="338"/>
      <c r="VEA167" s="338"/>
      <c r="VEB167" s="338"/>
      <c r="VEC167" s="338"/>
      <c r="VED167" s="338"/>
      <c r="VEE167" s="338"/>
      <c r="VEF167" s="338"/>
      <c r="VEG167" s="338"/>
      <c r="VEH167" s="338"/>
      <c r="VEI167" s="338"/>
      <c r="VEJ167" s="338"/>
      <c r="VEK167" s="338"/>
      <c r="VEL167" s="338"/>
      <c r="VEM167" s="338"/>
      <c r="VEN167" s="338"/>
      <c r="VEO167" s="338"/>
      <c r="VEP167" s="338"/>
      <c r="VEQ167" s="338"/>
      <c r="VER167" s="338"/>
      <c r="VES167" s="338"/>
      <c r="VET167" s="338"/>
      <c r="VEU167" s="338"/>
      <c r="VEV167" s="338"/>
      <c r="VEW167" s="338"/>
      <c r="VEX167" s="338"/>
      <c r="VEY167" s="338"/>
      <c r="VEZ167" s="338"/>
      <c r="VFA167" s="338"/>
      <c r="VFB167" s="338"/>
      <c r="VFC167" s="338"/>
      <c r="VFD167" s="338"/>
      <c r="VFE167" s="338"/>
      <c r="VFF167" s="338"/>
      <c r="VFG167" s="338"/>
      <c r="VFH167" s="338"/>
      <c r="VFI167" s="338"/>
      <c r="VFJ167" s="338"/>
      <c r="VFK167" s="338"/>
      <c r="VFL167" s="338"/>
      <c r="VFM167" s="338"/>
      <c r="VFN167" s="338"/>
      <c r="VFO167" s="338"/>
      <c r="VFP167" s="338"/>
      <c r="VFQ167" s="338"/>
      <c r="VFR167" s="338"/>
      <c r="VFS167" s="338"/>
      <c r="VFT167" s="338"/>
      <c r="VFU167" s="338"/>
      <c r="VFV167" s="338"/>
      <c r="VFW167" s="338"/>
      <c r="VFX167" s="338"/>
      <c r="VFY167" s="338"/>
      <c r="VFZ167" s="338"/>
      <c r="VGA167" s="338"/>
      <c r="VGB167" s="338"/>
      <c r="VGC167" s="338"/>
      <c r="VGD167" s="338"/>
      <c r="VGE167" s="338"/>
      <c r="VGF167" s="338"/>
      <c r="VGG167" s="338"/>
      <c r="VGH167" s="338"/>
      <c r="VGI167" s="338"/>
      <c r="VGJ167" s="338"/>
      <c r="VGK167" s="338"/>
      <c r="VGL167" s="338"/>
      <c r="VGM167" s="338"/>
      <c r="VGN167" s="338"/>
      <c r="VGO167" s="338"/>
      <c r="VGP167" s="338"/>
      <c r="VGQ167" s="338"/>
      <c r="VGR167" s="338"/>
      <c r="VGS167" s="338"/>
      <c r="VGT167" s="338"/>
      <c r="VGU167" s="338"/>
      <c r="VGV167" s="338"/>
      <c r="VGW167" s="338"/>
      <c r="VGX167" s="338"/>
      <c r="VGY167" s="338"/>
      <c r="VGZ167" s="338"/>
      <c r="VHA167" s="338"/>
      <c r="VHB167" s="338"/>
      <c r="VHC167" s="338"/>
      <c r="VHD167" s="338"/>
      <c r="VHE167" s="338"/>
      <c r="VHF167" s="338"/>
      <c r="VHG167" s="338"/>
      <c r="VHH167" s="338"/>
      <c r="VHI167" s="338"/>
      <c r="VHJ167" s="338"/>
      <c r="VHK167" s="338"/>
      <c r="VHL167" s="338"/>
      <c r="VHM167" s="338"/>
      <c r="VHN167" s="338"/>
      <c r="VHO167" s="338"/>
      <c r="VHP167" s="338"/>
      <c r="VHQ167" s="338"/>
      <c r="VHR167" s="338"/>
      <c r="VHS167" s="338"/>
      <c r="VHT167" s="338"/>
      <c r="VHU167" s="338"/>
      <c r="VHV167" s="338"/>
      <c r="VHW167" s="338"/>
      <c r="VHX167" s="338"/>
      <c r="VHY167" s="338"/>
      <c r="VHZ167" s="338"/>
      <c r="VIA167" s="338"/>
      <c r="VIB167" s="338"/>
      <c r="VIC167" s="338"/>
      <c r="VID167" s="338"/>
      <c r="VIE167" s="338"/>
      <c r="VIF167" s="338"/>
      <c r="VIG167" s="338"/>
      <c r="VIH167" s="338"/>
      <c r="VII167" s="338"/>
      <c r="VIJ167" s="338"/>
      <c r="VIK167" s="338"/>
      <c r="VIL167" s="338"/>
      <c r="VIM167" s="338"/>
      <c r="VIN167" s="338"/>
      <c r="VIO167" s="338"/>
      <c r="VIP167" s="338"/>
      <c r="VIQ167" s="338"/>
      <c r="VIR167" s="338"/>
      <c r="VIS167" s="338"/>
      <c r="VIT167" s="338"/>
      <c r="VIU167" s="338"/>
      <c r="VIV167" s="338"/>
      <c r="VIW167" s="338"/>
      <c r="VIX167" s="338"/>
      <c r="VIY167" s="338"/>
      <c r="VIZ167" s="338"/>
      <c r="VJA167" s="338"/>
      <c r="VJB167" s="338"/>
      <c r="VJC167" s="338"/>
      <c r="VJD167" s="338"/>
      <c r="VJE167" s="338"/>
      <c r="VJF167" s="338"/>
      <c r="VJG167" s="338"/>
      <c r="VJH167" s="338"/>
      <c r="VJI167" s="338"/>
      <c r="VJJ167" s="338"/>
      <c r="VJK167" s="338"/>
      <c r="VJL167" s="338"/>
      <c r="VJM167" s="338"/>
      <c r="VJN167" s="338"/>
      <c r="VJO167" s="338"/>
      <c r="VJP167" s="338"/>
      <c r="VJQ167" s="338"/>
      <c r="VJR167" s="338"/>
      <c r="VJS167" s="338"/>
      <c r="VJT167" s="338"/>
      <c r="VJU167" s="338"/>
      <c r="VJV167" s="338"/>
      <c r="VJW167" s="338"/>
      <c r="VJX167" s="338"/>
      <c r="VJY167" s="338"/>
      <c r="VJZ167" s="338"/>
      <c r="VKA167" s="338"/>
      <c r="VKB167" s="338"/>
      <c r="VKC167" s="338"/>
      <c r="VKD167" s="338"/>
      <c r="VKE167" s="338"/>
      <c r="VKF167" s="338"/>
      <c r="VKG167" s="338"/>
      <c r="VKH167" s="338"/>
      <c r="VKI167" s="338"/>
      <c r="VKJ167" s="338"/>
      <c r="VKK167" s="338"/>
      <c r="VKL167" s="338"/>
      <c r="VKM167" s="338"/>
      <c r="VKN167" s="338"/>
      <c r="VKO167" s="338"/>
      <c r="VKP167" s="338"/>
      <c r="VKQ167" s="338"/>
      <c r="VKR167" s="338"/>
      <c r="VKS167" s="338"/>
      <c r="VKT167" s="338"/>
      <c r="VKU167" s="338"/>
      <c r="VKV167" s="338"/>
      <c r="VKW167" s="338"/>
      <c r="VKX167" s="338"/>
      <c r="VKY167" s="338"/>
      <c r="VKZ167" s="338"/>
      <c r="VLA167" s="338"/>
      <c r="VLB167" s="338"/>
      <c r="VLC167" s="338"/>
      <c r="VLD167" s="338"/>
      <c r="VLE167" s="338"/>
      <c r="VLF167" s="338"/>
      <c r="VLG167" s="338"/>
      <c r="VLH167" s="338"/>
      <c r="VLI167" s="338"/>
      <c r="VLJ167" s="338"/>
      <c r="VLK167" s="338"/>
      <c r="VLL167" s="338"/>
      <c r="VLM167" s="338"/>
      <c r="VLN167" s="338"/>
      <c r="VLO167" s="338"/>
      <c r="VLP167" s="338"/>
      <c r="VLQ167" s="338"/>
      <c r="VLR167" s="338"/>
      <c r="VLS167" s="338"/>
      <c r="VLT167" s="338"/>
      <c r="VLU167" s="338"/>
      <c r="VLV167" s="338"/>
      <c r="VLW167" s="338"/>
      <c r="VLX167" s="338"/>
      <c r="VLY167" s="338"/>
      <c r="VLZ167" s="338"/>
      <c r="VMA167" s="338"/>
      <c r="VMB167" s="338"/>
      <c r="VMC167" s="338"/>
      <c r="VMD167" s="338"/>
      <c r="VME167" s="338"/>
      <c r="VMF167" s="338"/>
      <c r="VMG167" s="338"/>
      <c r="VMH167" s="338"/>
      <c r="VMI167" s="338"/>
      <c r="VMJ167" s="338"/>
      <c r="VMK167" s="338"/>
      <c r="VML167" s="338"/>
      <c r="VMM167" s="338"/>
      <c r="VMN167" s="338"/>
      <c r="VMO167" s="338"/>
      <c r="VMP167" s="338"/>
      <c r="VMQ167" s="338"/>
      <c r="VMR167" s="338"/>
      <c r="VMS167" s="338"/>
      <c r="VMT167" s="338"/>
      <c r="VMU167" s="338"/>
      <c r="VMV167" s="338"/>
      <c r="VMW167" s="338"/>
      <c r="VMX167" s="338"/>
      <c r="VMY167" s="338"/>
      <c r="VMZ167" s="338"/>
      <c r="VNA167" s="338"/>
      <c r="VNB167" s="338"/>
      <c r="VNC167" s="338"/>
      <c r="VND167" s="338"/>
      <c r="VNE167" s="338"/>
      <c r="VNF167" s="338"/>
      <c r="VNG167" s="338"/>
      <c r="VNH167" s="338"/>
      <c r="VNI167" s="338"/>
      <c r="VNJ167" s="338"/>
      <c r="VNK167" s="338"/>
      <c r="VNL167" s="338"/>
      <c r="VNM167" s="338"/>
      <c r="VNN167" s="338"/>
      <c r="VNO167" s="338"/>
      <c r="VNP167" s="338"/>
      <c r="VNQ167" s="338"/>
      <c r="VNR167" s="338"/>
      <c r="VNS167" s="338"/>
      <c r="VNT167" s="338"/>
      <c r="VNU167" s="338"/>
      <c r="VNV167" s="338"/>
      <c r="VNW167" s="338"/>
      <c r="VNX167" s="338"/>
      <c r="VNY167" s="338"/>
      <c r="VNZ167" s="338"/>
      <c r="VOA167" s="338"/>
      <c r="VOB167" s="338"/>
      <c r="VOC167" s="338"/>
      <c r="VOD167" s="338"/>
      <c r="VOE167" s="338"/>
      <c r="VOF167" s="338"/>
      <c r="VOG167" s="338"/>
      <c r="VOH167" s="338"/>
      <c r="VOI167" s="338"/>
      <c r="VOJ167" s="338"/>
      <c r="VOK167" s="338"/>
      <c r="VOL167" s="338"/>
      <c r="VOM167" s="338"/>
      <c r="VON167" s="338"/>
      <c r="VOO167" s="338"/>
      <c r="VOP167" s="338"/>
      <c r="VOQ167" s="338"/>
      <c r="VOR167" s="338"/>
      <c r="VOS167" s="338"/>
      <c r="VOT167" s="338"/>
      <c r="VOU167" s="338"/>
      <c r="VOV167" s="338"/>
      <c r="VOW167" s="338"/>
      <c r="VOX167" s="338"/>
      <c r="VOY167" s="338"/>
      <c r="VOZ167" s="338"/>
      <c r="VPA167" s="338"/>
      <c r="VPB167" s="338"/>
      <c r="VPC167" s="338"/>
      <c r="VPD167" s="338"/>
      <c r="VPE167" s="338"/>
      <c r="VPF167" s="338"/>
      <c r="VPG167" s="338"/>
      <c r="VPH167" s="338"/>
      <c r="VPI167" s="338"/>
      <c r="VPJ167" s="338"/>
      <c r="VPK167" s="338"/>
      <c r="VPL167" s="338"/>
      <c r="VPM167" s="338"/>
      <c r="VPN167" s="338"/>
      <c r="VPO167" s="338"/>
      <c r="VPP167" s="338"/>
      <c r="VPQ167" s="338"/>
      <c r="VPR167" s="338"/>
      <c r="VPS167" s="338"/>
      <c r="VPT167" s="338"/>
      <c r="VPU167" s="338"/>
      <c r="VPV167" s="338"/>
      <c r="VPW167" s="338"/>
      <c r="VPX167" s="338"/>
      <c r="VPY167" s="338"/>
      <c r="VPZ167" s="338"/>
      <c r="VQA167" s="338"/>
      <c r="VQB167" s="338"/>
      <c r="VQC167" s="338"/>
      <c r="VQD167" s="338"/>
      <c r="VQE167" s="338"/>
      <c r="VQF167" s="338"/>
      <c r="VQG167" s="338"/>
      <c r="VQH167" s="338"/>
      <c r="VQI167" s="338"/>
      <c r="VQJ167" s="338"/>
      <c r="VQK167" s="338"/>
      <c r="VQL167" s="338"/>
      <c r="VQM167" s="338"/>
      <c r="VQN167" s="338"/>
      <c r="VQO167" s="338"/>
      <c r="VQP167" s="338"/>
      <c r="VQQ167" s="338"/>
      <c r="VQR167" s="338"/>
      <c r="VQS167" s="338"/>
      <c r="VQT167" s="338"/>
      <c r="VQU167" s="338"/>
      <c r="VQV167" s="338"/>
      <c r="VQW167" s="338"/>
      <c r="VQX167" s="338"/>
      <c r="VQY167" s="338"/>
      <c r="VQZ167" s="338"/>
      <c r="VRA167" s="338"/>
      <c r="VRB167" s="338"/>
      <c r="VRC167" s="338"/>
      <c r="VRD167" s="338"/>
      <c r="VRE167" s="338"/>
      <c r="VRF167" s="338"/>
      <c r="VRG167" s="338"/>
      <c r="VRH167" s="338"/>
      <c r="VRI167" s="338"/>
      <c r="VRJ167" s="338"/>
      <c r="VRK167" s="338"/>
      <c r="VRL167" s="338"/>
      <c r="VRM167" s="338"/>
      <c r="VRN167" s="338"/>
      <c r="VRO167" s="338"/>
      <c r="VRP167" s="338"/>
      <c r="VRQ167" s="338"/>
      <c r="VRR167" s="338"/>
      <c r="VRS167" s="338"/>
      <c r="VRT167" s="338"/>
      <c r="VRU167" s="338"/>
      <c r="VRV167" s="338"/>
      <c r="VRW167" s="338"/>
      <c r="VRX167" s="338"/>
      <c r="VRY167" s="338"/>
      <c r="VRZ167" s="338"/>
      <c r="VSA167" s="338"/>
      <c r="VSB167" s="338"/>
      <c r="VSC167" s="338"/>
      <c r="VSD167" s="338"/>
      <c r="VSE167" s="338"/>
      <c r="VSF167" s="338"/>
      <c r="VSG167" s="338"/>
      <c r="VSH167" s="338"/>
      <c r="VSI167" s="338"/>
      <c r="VSJ167" s="338"/>
      <c r="VSK167" s="338"/>
      <c r="VSL167" s="338"/>
      <c r="VSM167" s="338"/>
      <c r="VSN167" s="338"/>
      <c r="VSO167" s="338"/>
      <c r="VSP167" s="338"/>
      <c r="VSQ167" s="338"/>
      <c r="VSR167" s="338"/>
      <c r="VSS167" s="338"/>
      <c r="VST167" s="338"/>
      <c r="VSU167" s="338"/>
      <c r="VSV167" s="338"/>
      <c r="VSW167" s="338"/>
      <c r="VSX167" s="338"/>
      <c r="VSY167" s="338"/>
      <c r="VSZ167" s="338"/>
      <c r="VTA167" s="338"/>
      <c r="VTB167" s="338"/>
      <c r="VTC167" s="338"/>
      <c r="VTD167" s="338"/>
      <c r="VTE167" s="338"/>
      <c r="VTF167" s="338"/>
      <c r="VTG167" s="338"/>
      <c r="VTH167" s="338"/>
      <c r="VTI167" s="338"/>
      <c r="VTJ167" s="338"/>
      <c r="VTK167" s="338"/>
      <c r="VTL167" s="338"/>
      <c r="VTM167" s="338"/>
      <c r="VTN167" s="338"/>
      <c r="VTO167" s="338"/>
      <c r="VTP167" s="338"/>
      <c r="VTQ167" s="338"/>
      <c r="VTR167" s="338"/>
      <c r="VTS167" s="338"/>
      <c r="VTT167" s="338"/>
      <c r="VTU167" s="338"/>
      <c r="VTV167" s="338"/>
      <c r="VTW167" s="338"/>
      <c r="VTX167" s="338"/>
      <c r="VTY167" s="338"/>
      <c r="VTZ167" s="338"/>
      <c r="VUA167" s="338"/>
      <c r="VUB167" s="338"/>
      <c r="VUC167" s="338"/>
      <c r="VUD167" s="338"/>
      <c r="VUE167" s="338"/>
      <c r="VUF167" s="338"/>
      <c r="VUG167" s="338"/>
      <c r="VUH167" s="338"/>
      <c r="VUI167" s="338"/>
      <c r="VUJ167" s="338"/>
      <c r="VUK167" s="338"/>
      <c r="VUL167" s="338"/>
      <c r="VUM167" s="338"/>
      <c r="VUN167" s="338"/>
      <c r="VUO167" s="338"/>
      <c r="VUP167" s="338"/>
      <c r="VUQ167" s="338"/>
      <c r="VUR167" s="338"/>
      <c r="VUS167" s="338"/>
      <c r="VUT167" s="338"/>
      <c r="VUU167" s="338"/>
      <c r="VUV167" s="338"/>
      <c r="VUW167" s="338"/>
      <c r="VUX167" s="338"/>
      <c r="VUY167" s="338"/>
      <c r="VUZ167" s="338"/>
      <c r="VVA167" s="338"/>
      <c r="VVB167" s="338"/>
      <c r="VVC167" s="338"/>
      <c r="VVD167" s="338"/>
      <c r="VVE167" s="338"/>
      <c r="VVF167" s="338"/>
      <c r="VVG167" s="338"/>
      <c r="VVH167" s="338"/>
      <c r="VVI167" s="338"/>
      <c r="VVJ167" s="338"/>
      <c r="VVK167" s="338"/>
      <c r="VVL167" s="338"/>
      <c r="VVM167" s="338"/>
      <c r="VVN167" s="338"/>
      <c r="VVO167" s="338"/>
      <c r="VVP167" s="338"/>
      <c r="VVQ167" s="338"/>
      <c r="VVR167" s="338"/>
      <c r="VVS167" s="338"/>
      <c r="VVT167" s="338"/>
      <c r="VVU167" s="338"/>
      <c r="VVV167" s="338"/>
      <c r="VVW167" s="338"/>
      <c r="VVX167" s="338"/>
      <c r="VVY167" s="338"/>
      <c r="VVZ167" s="338"/>
      <c r="VWA167" s="338"/>
      <c r="VWB167" s="338"/>
      <c r="VWC167" s="338"/>
      <c r="VWD167" s="338"/>
      <c r="VWE167" s="338"/>
      <c r="VWF167" s="338"/>
      <c r="VWG167" s="338"/>
      <c r="VWH167" s="338"/>
      <c r="VWI167" s="338"/>
      <c r="VWJ167" s="338"/>
      <c r="VWK167" s="338"/>
      <c r="VWL167" s="338"/>
      <c r="VWM167" s="338"/>
      <c r="VWN167" s="338"/>
      <c r="VWO167" s="338"/>
      <c r="VWP167" s="338"/>
      <c r="VWQ167" s="338"/>
      <c r="VWR167" s="338"/>
      <c r="VWS167" s="338"/>
      <c r="VWT167" s="338"/>
      <c r="VWU167" s="338"/>
      <c r="VWV167" s="338"/>
      <c r="VWW167" s="338"/>
      <c r="VWX167" s="338"/>
      <c r="VWY167" s="338"/>
      <c r="VWZ167" s="338"/>
      <c r="VXA167" s="338"/>
      <c r="VXB167" s="338"/>
      <c r="VXC167" s="338"/>
      <c r="VXD167" s="338"/>
      <c r="VXE167" s="338"/>
      <c r="VXF167" s="338"/>
      <c r="VXG167" s="338"/>
      <c r="VXH167" s="338"/>
      <c r="VXI167" s="338"/>
      <c r="VXJ167" s="338"/>
      <c r="VXK167" s="338"/>
      <c r="VXL167" s="338"/>
      <c r="VXM167" s="338"/>
      <c r="VXN167" s="338"/>
      <c r="VXO167" s="338"/>
      <c r="VXP167" s="338"/>
      <c r="VXQ167" s="338"/>
      <c r="VXR167" s="338"/>
      <c r="VXS167" s="338"/>
      <c r="VXT167" s="338"/>
      <c r="VXU167" s="338"/>
      <c r="VXV167" s="338"/>
      <c r="VXW167" s="338"/>
      <c r="VXX167" s="338"/>
      <c r="VXY167" s="338"/>
      <c r="VXZ167" s="338"/>
      <c r="VYA167" s="338"/>
      <c r="VYB167" s="338"/>
      <c r="VYC167" s="338"/>
      <c r="VYD167" s="338"/>
      <c r="VYE167" s="338"/>
      <c r="VYF167" s="338"/>
      <c r="VYG167" s="338"/>
      <c r="VYH167" s="338"/>
      <c r="VYI167" s="338"/>
      <c r="VYJ167" s="338"/>
      <c r="VYK167" s="338"/>
      <c r="VYL167" s="338"/>
      <c r="VYM167" s="338"/>
      <c r="VYN167" s="338"/>
      <c r="VYO167" s="338"/>
      <c r="VYP167" s="338"/>
      <c r="VYQ167" s="338"/>
      <c r="VYR167" s="338"/>
      <c r="VYS167" s="338"/>
      <c r="VYT167" s="338"/>
      <c r="VYU167" s="338"/>
      <c r="VYV167" s="338"/>
      <c r="VYW167" s="338"/>
      <c r="VYX167" s="338"/>
      <c r="VYY167" s="338"/>
      <c r="VYZ167" s="338"/>
      <c r="VZA167" s="338"/>
      <c r="VZB167" s="338"/>
      <c r="VZC167" s="338"/>
      <c r="VZD167" s="338"/>
      <c r="VZE167" s="338"/>
      <c r="VZF167" s="338"/>
      <c r="VZG167" s="338"/>
      <c r="VZH167" s="338"/>
      <c r="VZI167" s="338"/>
      <c r="VZJ167" s="338"/>
      <c r="VZK167" s="338"/>
      <c r="VZL167" s="338"/>
      <c r="VZM167" s="338"/>
      <c r="VZN167" s="338"/>
      <c r="VZO167" s="338"/>
      <c r="VZP167" s="338"/>
      <c r="VZQ167" s="338"/>
      <c r="VZR167" s="338"/>
      <c r="VZS167" s="338"/>
      <c r="VZT167" s="338"/>
      <c r="VZU167" s="338"/>
      <c r="VZV167" s="338"/>
      <c r="VZW167" s="338"/>
      <c r="VZX167" s="338"/>
      <c r="VZY167" s="338"/>
      <c r="VZZ167" s="338"/>
      <c r="WAA167" s="338"/>
      <c r="WAB167" s="338"/>
      <c r="WAC167" s="338"/>
      <c r="WAD167" s="338"/>
      <c r="WAE167" s="338"/>
      <c r="WAF167" s="338"/>
      <c r="WAG167" s="338"/>
      <c r="WAH167" s="338"/>
      <c r="WAI167" s="338"/>
      <c r="WAJ167" s="338"/>
      <c r="WAK167" s="338"/>
      <c r="WAL167" s="338"/>
      <c r="WAM167" s="338"/>
      <c r="WAN167" s="338"/>
      <c r="WAO167" s="338"/>
      <c r="WAP167" s="338"/>
      <c r="WAQ167" s="338"/>
      <c r="WAR167" s="338"/>
      <c r="WAS167" s="338"/>
      <c r="WAT167" s="338"/>
      <c r="WAU167" s="338"/>
      <c r="WAV167" s="338"/>
      <c r="WAW167" s="338"/>
      <c r="WAX167" s="338"/>
      <c r="WAY167" s="338"/>
      <c r="WAZ167" s="338"/>
      <c r="WBA167" s="338"/>
      <c r="WBB167" s="338"/>
      <c r="WBC167" s="338"/>
      <c r="WBD167" s="338"/>
      <c r="WBE167" s="338"/>
      <c r="WBF167" s="338"/>
      <c r="WBG167" s="338"/>
      <c r="WBH167" s="338"/>
      <c r="WBI167" s="338"/>
      <c r="WBJ167" s="338"/>
      <c r="WBK167" s="338"/>
      <c r="WBL167" s="338"/>
      <c r="WBM167" s="338"/>
      <c r="WBN167" s="338"/>
      <c r="WBO167" s="338"/>
      <c r="WBP167" s="338"/>
      <c r="WBQ167" s="338"/>
      <c r="WBR167" s="338"/>
      <c r="WBS167" s="338"/>
      <c r="WBT167" s="338"/>
      <c r="WBU167" s="338"/>
      <c r="WBV167" s="338"/>
      <c r="WBW167" s="338"/>
      <c r="WBX167" s="338"/>
      <c r="WBY167" s="338"/>
      <c r="WBZ167" s="338"/>
      <c r="WCA167" s="338"/>
      <c r="WCB167" s="338"/>
      <c r="WCC167" s="338"/>
      <c r="WCD167" s="338"/>
      <c r="WCE167" s="338"/>
      <c r="WCF167" s="338"/>
      <c r="WCG167" s="338"/>
      <c r="WCH167" s="338"/>
      <c r="WCI167" s="338"/>
      <c r="WCJ167" s="338"/>
      <c r="WCK167" s="338"/>
      <c r="WCL167" s="338"/>
      <c r="WCM167" s="338"/>
      <c r="WCN167" s="338"/>
      <c r="WCO167" s="338"/>
      <c r="WCP167" s="338"/>
      <c r="WCQ167" s="338"/>
      <c r="WCR167" s="338"/>
      <c r="WCS167" s="338"/>
      <c r="WCT167" s="338"/>
      <c r="WCU167" s="338"/>
      <c r="WCV167" s="338"/>
      <c r="WCW167" s="338"/>
      <c r="WCX167" s="338"/>
      <c r="WCY167" s="338"/>
      <c r="WCZ167" s="338"/>
      <c r="WDA167" s="338"/>
      <c r="WDB167" s="338"/>
      <c r="WDC167" s="338"/>
      <c r="WDD167" s="338"/>
      <c r="WDE167" s="338"/>
      <c r="WDF167" s="338"/>
      <c r="WDG167" s="338"/>
      <c r="WDH167" s="338"/>
      <c r="WDI167" s="338"/>
      <c r="WDJ167" s="338"/>
      <c r="WDK167" s="338"/>
      <c r="WDL167" s="338"/>
      <c r="WDM167" s="338"/>
      <c r="WDN167" s="338"/>
      <c r="WDO167" s="338"/>
      <c r="WDP167" s="338"/>
      <c r="WDQ167" s="338"/>
      <c r="WDR167" s="338"/>
      <c r="WDS167" s="338"/>
      <c r="WDT167" s="338"/>
      <c r="WDU167" s="338"/>
      <c r="WDV167" s="338"/>
      <c r="WDW167" s="338"/>
      <c r="WDX167" s="338"/>
      <c r="WDY167" s="338"/>
      <c r="WDZ167" s="338"/>
      <c r="WEA167" s="338"/>
      <c r="WEB167" s="338"/>
      <c r="WEC167" s="338"/>
      <c r="WED167" s="338"/>
      <c r="WEE167" s="338"/>
      <c r="WEF167" s="338"/>
      <c r="WEG167" s="338"/>
      <c r="WEH167" s="338"/>
      <c r="WEI167" s="338"/>
      <c r="WEJ167" s="338"/>
      <c r="WEK167" s="338"/>
      <c r="WEL167" s="338"/>
      <c r="WEM167" s="338"/>
      <c r="WEN167" s="338"/>
      <c r="WEO167" s="338"/>
      <c r="WEP167" s="338"/>
      <c r="WEQ167" s="338"/>
      <c r="WER167" s="338"/>
      <c r="WES167" s="338"/>
      <c r="WET167" s="338"/>
      <c r="WEU167" s="338"/>
      <c r="WEV167" s="338"/>
      <c r="WEW167" s="338"/>
      <c r="WEX167" s="338"/>
      <c r="WEY167" s="338"/>
      <c r="WEZ167" s="338"/>
      <c r="WFA167" s="338"/>
      <c r="WFB167" s="338"/>
      <c r="WFC167" s="338"/>
      <c r="WFD167" s="338"/>
      <c r="WFE167" s="338"/>
      <c r="WFF167" s="338"/>
      <c r="WFG167" s="338"/>
      <c r="WFH167" s="338"/>
      <c r="WFI167" s="338"/>
      <c r="WFJ167" s="338"/>
      <c r="WFK167" s="338"/>
      <c r="WFL167" s="338"/>
      <c r="WFM167" s="338"/>
      <c r="WFN167" s="338"/>
      <c r="WFO167" s="338"/>
      <c r="WFP167" s="338"/>
      <c r="WFQ167" s="338"/>
      <c r="WFR167" s="338"/>
      <c r="WFS167" s="338"/>
      <c r="WFT167" s="338"/>
      <c r="WFU167" s="338"/>
      <c r="WFV167" s="338"/>
      <c r="WFW167" s="338"/>
      <c r="WFX167" s="338"/>
      <c r="WFY167" s="338"/>
      <c r="WFZ167" s="338"/>
      <c r="WGA167" s="338"/>
      <c r="WGB167" s="338"/>
      <c r="WGC167" s="338"/>
      <c r="WGD167" s="338"/>
      <c r="WGE167" s="338"/>
      <c r="WGF167" s="338"/>
      <c r="WGG167" s="338"/>
      <c r="WGH167" s="338"/>
      <c r="WGI167" s="338"/>
      <c r="WGJ167" s="338"/>
      <c r="WGK167" s="338"/>
      <c r="WGL167" s="338"/>
      <c r="WGM167" s="338"/>
      <c r="WGN167" s="338"/>
      <c r="WGO167" s="338"/>
      <c r="WGP167" s="338"/>
      <c r="WGQ167" s="338"/>
      <c r="WGR167" s="338"/>
      <c r="WGS167" s="338"/>
      <c r="WGT167" s="338"/>
      <c r="WGU167" s="338"/>
      <c r="WGV167" s="338"/>
      <c r="WGW167" s="338"/>
      <c r="WGX167" s="338"/>
      <c r="WGY167" s="338"/>
      <c r="WGZ167" s="338"/>
      <c r="WHA167" s="338"/>
      <c r="WHB167" s="338"/>
      <c r="WHC167" s="338"/>
      <c r="WHD167" s="338"/>
      <c r="WHE167" s="338"/>
      <c r="WHF167" s="338"/>
      <c r="WHG167" s="338"/>
      <c r="WHH167" s="338"/>
      <c r="WHI167" s="338"/>
      <c r="WHJ167" s="338"/>
      <c r="WHK167" s="338"/>
      <c r="WHL167" s="338"/>
      <c r="WHM167" s="338"/>
      <c r="WHN167" s="338"/>
      <c r="WHO167" s="338"/>
      <c r="WHP167" s="338"/>
      <c r="WHQ167" s="338"/>
      <c r="WHR167" s="338"/>
      <c r="WHS167" s="338"/>
      <c r="WHT167" s="338"/>
      <c r="WHU167" s="338"/>
      <c r="WHV167" s="338"/>
      <c r="WHW167" s="338"/>
      <c r="WHX167" s="338"/>
      <c r="WHY167" s="338"/>
      <c r="WHZ167" s="338"/>
      <c r="WIA167" s="338"/>
      <c r="WIB167" s="338"/>
      <c r="WIC167" s="338"/>
      <c r="WID167" s="338"/>
      <c r="WIE167" s="338"/>
      <c r="WIF167" s="338"/>
      <c r="WIG167" s="338"/>
      <c r="WIH167" s="338"/>
      <c r="WII167" s="338"/>
      <c r="WIJ167" s="338"/>
      <c r="WIK167" s="338"/>
      <c r="WIL167" s="338"/>
      <c r="WIM167" s="338"/>
      <c r="WIN167" s="338"/>
      <c r="WIO167" s="338"/>
      <c r="WIP167" s="338"/>
      <c r="WIQ167" s="338"/>
      <c r="WIR167" s="338"/>
      <c r="WIS167" s="338"/>
      <c r="WIT167" s="338"/>
      <c r="WIU167" s="338"/>
      <c r="WIV167" s="338"/>
      <c r="WIW167" s="338"/>
      <c r="WIX167" s="338"/>
      <c r="WIY167" s="338"/>
      <c r="WIZ167" s="338"/>
      <c r="WJA167" s="338"/>
      <c r="WJB167" s="338"/>
      <c r="WJC167" s="338"/>
      <c r="WJD167" s="338"/>
      <c r="WJE167" s="338"/>
      <c r="WJF167" s="338"/>
      <c r="WJG167" s="338"/>
      <c r="WJH167" s="338"/>
      <c r="WJI167" s="338"/>
      <c r="WJJ167" s="338"/>
      <c r="WJK167" s="338"/>
      <c r="WJL167" s="338"/>
      <c r="WJM167" s="338"/>
      <c r="WJN167" s="338"/>
      <c r="WJO167" s="338"/>
      <c r="WJP167" s="338"/>
      <c r="WJQ167" s="338"/>
      <c r="WJR167" s="338"/>
      <c r="WJS167" s="338"/>
      <c r="WJT167" s="338"/>
      <c r="WJU167" s="338"/>
      <c r="WJV167" s="338"/>
      <c r="WJW167" s="338"/>
      <c r="WJX167" s="338"/>
      <c r="WJY167" s="338"/>
      <c r="WJZ167" s="338"/>
      <c r="WKA167" s="338"/>
      <c r="WKB167" s="338"/>
      <c r="WKC167" s="338"/>
      <c r="WKD167" s="338"/>
      <c r="WKE167" s="338"/>
      <c r="WKF167" s="338"/>
      <c r="WKG167" s="338"/>
      <c r="WKH167" s="338"/>
      <c r="WKI167" s="338"/>
      <c r="WKJ167" s="338"/>
      <c r="WKK167" s="338"/>
      <c r="WKL167" s="338"/>
      <c r="WKM167" s="338"/>
      <c r="WKN167" s="338"/>
      <c r="WKO167" s="338"/>
      <c r="WKP167" s="338"/>
      <c r="WKQ167" s="338"/>
      <c r="WKR167" s="338"/>
      <c r="WKS167" s="338"/>
      <c r="WKT167" s="338"/>
      <c r="WKU167" s="338"/>
      <c r="WKV167" s="338"/>
      <c r="WKW167" s="338"/>
      <c r="WKX167" s="338"/>
      <c r="WKY167" s="338"/>
      <c r="WKZ167" s="338"/>
      <c r="WLA167" s="338"/>
      <c r="WLB167" s="338"/>
      <c r="WLC167" s="338"/>
      <c r="WLD167" s="338"/>
      <c r="WLE167" s="338"/>
      <c r="WLF167" s="338"/>
      <c r="WLG167" s="338"/>
      <c r="WLH167" s="338"/>
      <c r="WLI167" s="338"/>
      <c r="WLJ167" s="338"/>
      <c r="WLK167" s="338"/>
      <c r="WLL167" s="338"/>
      <c r="WLM167" s="338"/>
      <c r="WLN167" s="338"/>
      <c r="WLO167" s="338"/>
      <c r="WLP167" s="338"/>
      <c r="WLQ167" s="338"/>
      <c r="WLR167" s="338"/>
      <c r="WLS167" s="338"/>
      <c r="WLT167" s="338"/>
      <c r="WLU167" s="338"/>
      <c r="WLV167" s="338"/>
      <c r="WLW167" s="338"/>
      <c r="WLX167" s="338"/>
      <c r="WLY167" s="338"/>
      <c r="WLZ167" s="338"/>
      <c r="WMA167" s="338"/>
      <c r="WMB167" s="338"/>
      <c r="WMC167" s="338"/>
      <c r="WMD167" s="338"/>
      <c r="WME167" s="338"/>
      <c r="WMF167" s="338"/>
      <c r="WMG167" s="338"/>
      <c r="WMH167" s="338"/>
      <c r="WMI167" s="338"/>
      <c r="WMJ167" s="338"/>
      <c r="WMK167" s="338"/>
      <c r="WML167" s="338"/>
      <c r="WMM167" s="338"/>
      <c r="WMN167" s="338"/>
      <c r="WMO167" s="338"/>
      <c r="WMP167" s="338"/>
      <c r="WMQ167" s="338"/>
      <c r="WMR167" s="338"/>
      <c r="WMS167" s="338"/>
      <c r="WMT167" s="338"/>
      <c r="WMU167" s="338"/>
      <c r="WMV167" s="338"/>
      <c r="WMW167" s="338"/>
      <c r="WMX167" s="338"/>
      <c r="WMY167" s="338"/>
      <c r="WMZ167" s="338"/>
      <c r="WNA167" s="338"/>
      <c r="WNB167" s="338"/>
      <c r="WNC167" s="338"/>
      <c r="WND167" s="338"/>
      <c r="WNE167" s="338"/>
      <c r="WNF167" s="338"/>
      <c r="WNG167" s="338"/>
      <c r="WNH167" s="338"/>
      <c r="WNI167" s="338"/>
      <c r="WNJ167" s="338"/>
      <c r="WNK167" s="338"/>
      <c r="WNL167" s="338"/>
      <c r="WNM167" s="338"/>
      <c r="WNN167" s="338"/>
      <c r="WNO167" s="338"/>
      <c r="WNP167" s="338"/>
      <c r="WNQ167" s="338"/>
      <c r="WNR167" s="338"/>
      <c r="WNS167" s="338"/>
      <c r="WNT167" s="338"/>
      <c r="WNU167" s="338"/>
      <c r="WNV167" s="338"/>
      <c r="WNW167" s="338"/>
      <c r="WNX167" s="338"/>
      <c r="WNY167" s="338"/>
      <c r="WNZ167" s="338"/>
      <c r="WOA167" s="338"/>
      <c r="WOB167" s="338"/>
      <c r="WOC167" s="338"/>
      <c r="WOD167" s="338"/>
      <c r="WOE167" s="338"/>
      <c r="WOF167" s="338"/>
      <c r="WOG167" s="338"/>
      <c r="WOH167" s="338"/>
      <c r="WOI167" s="338"/>
      <c r="WOJ167" s="338"/>
      <c r="WOK167" s="338"/>
      <c r="WOL167" s="338"/>
      <c r="WOM167" s="338"/>
      <c r="WON167" s="338"/>
      <c r="WOO167" s="338"/>
      <c r="WOP167" s="338"/>
      <c r="WOQ167" s="338"/>
      <c r="WOR167" s="338"/>
      <c r="WOS167" s="338"/>
      <c r="WOT167" s="338"/>
      <c r="WOU167" s="338"/>
      <c r="WOV167" s="338"/>
      <c r="WOW167" s="338"/>
      <c r="WOX167" s="338"/>
      <c r="WOY167" s="338"/>
      <c r="WOZ167" s="338"/>
      <c r="WPA167" s="338"/>
      <c r="WPB167" s="338"/>
      <c r="WPC167" s="338"/>
      <c r="WPD167" s="338"/>
      <c r="WPE167" s="338"/>
      <c r="WPF167" s="338"/>
      <c r="WPG167" s="338"/>
      <c r="WPH167" s="338"/>
      <c r="WPI167" s="338"/>
      <c r="WPJ167" s="338"/>
      <c r="WPK167" s="338"/>
      <c r="WPL167" s="338"/>
      <c r="WPM167" s="338"/>
      <c r="WPN167" s="338"/>
      <c r="WPO167" s="338"/>
      <c r="WPP167" s="338"/>
      <c r="WPQ167" s="338"/>
      <c r="WPR167" s="338"/>
      <c r="WPS167" s="338"/>
      <c r="WPT167" s="338"/>
      <c r="WPU167" s="338"/>
      <c r="WPV167" s="338"/>
      <c r="WPW167" s="338"/>
      <c r="WPX167" s="338"/>
      <c r="WPY167" s="338"/>
      <c r="WPZ167" s="338"/>
      <c r="WQA167" s="338"/>
      <c r="WQB167" s="338"/>
      <c r="WQC167" s="338"/>
      <c r="WQD167" s="338"/>
      <c r="WQE167" s="338"/>
      <c r="WQF167" s="338"/>
      <c r="WQG167" s="338"/>
      <c r="WQH167" s="338"/>
      <c r="WQI167" s="338"/>
      <c r="WQJ167" s="338"/>
      <c r="WQK167" s="338"/>
      <c r="WQL167" s="338"/>
      <c r="WQM167" s="338"/>
      <c r="WQN167" s="338"/>
      <c r="WQO167" s="338"/>
      <c r="WQP167" s="338"/>
      <c r="WQQ167" s="338"/>
      <c r="WQR167" s="338"/>
      <c r="WQS167" s="338"/>
      <c r="WQT167" s="338"/>
      <c r="WQU167" s="338"/>
      <c r="WQV167" s="338"/>
      <c r="WQW167" s="338"/>
      <c r="WQX167" s="338"/>
      <c r="WQY167" s="338"/>
      <c r="WQZ167" s="338"/>
      <c r="WRA167" s="338"/>
      <c r="WRB167" s="338"/>
      <c r="WRC167" s="338"/>
      <c r="WRD167" s="338"/>
      <c r="WRE167" s="338"/>
      <c r="WRF167" s="338"/>
      <c r="WRG167" s="338"/>
      <c r="WRH167" s="338"/>
      <c r="WRI167" s="338"/>
      <c r="WRJ167" s="338"/>
      <c r="WRK167" s="338"/>
      <c r="WRL167" s="338"/>
      <c r="WRM167" s="338"/>
      <c r="WRN167" s="338"/>
      <c r="WRO167" s="338"/>
      <c r="WRP167" s="338"/>
      <c r="WRQ167" s="338"/>
      <c r="WRR167" s="338"/>
      <c r="WRS167" s="338"/>
      <c r="WRT167" s="338"/>
      <c r="WRU167" s="338"/>
      <c r="WRV167" s="338"/>
      <c r="WRW167" s="338"/>
      <c r="WRX167" s="338"/>
      <c r="WRY167" s="338"/>
      <c r="WRZ167" s="338"/>
      <c r="WSA167" s="338"/>
      <c r="WSB167" s="338"/>
      <c r="WSC167" s="338"/>
      <c r="WSD167" s="338"/>
      <c r="WSE167" s="338"/>
      <c r="WSF167" s="338"/>
      <c r="WSG167" s="338"/>
      <c r="WSH167" s="338"/>
      <c r="WSI167" s="338"/>
      <c r="WSJ167" s="338"/>
      <c r="WSK167" s="338"/>
      <c r="WSL167" s="338"/>
      <c r="WSM167" s="338"/>
      <c r="WSN167" s="338"/>
      <c r="WSO167" s="338"/>
      <c r="WSP167" s="338"/>
      <c r="WSQ167" s="338"/>
      <c r="WSR167" s="338"/>
      <c r="WSS167" s="338"/>
      <c r="WST167" s="338"/>
      <c r="WSU167" s="338"/>
      <c r="WSV167" s="338"/>
      <c r="WSW167" s="338"/>
      <c r="WSX167" s="338"/>
      <c r="WSY167" s="338"/>
      <c r="WSZ167" s="338"/>
      <c r="WTA167" s="338"/>
      <c r="WTB167" s="338"/>
      <c r="WTC167" s="338"/>
      <c r="WTD167" s="338"/>
      <c r="WTE167" s="338"/>
      <c r="WTF167" s="338"/>
      <c r="WTG167" s="338"/>
      <c r="WTH167" s="338"/>
      <c r="WTI167" s="338"/>
      <c r="WTJ167" s="338"/>
      <c r="WTK167" s="338"/>
      <c r="WTL167" s="338"/>
      <c r="WTM167" s="338"/>
      <c r="WTN167" s="338"/>
      <c r="WTO167" s="338"/>
      <c r="WTP167" s="338"/>
      <c r="WTQ167" s="338"/>
      <c r="WTR167" s="338"/>
      <c r="WTS167" s="338"/>
      <c r="WTT167" s="338"/>
      <c r="WTU167" s="338"/>
      <c r="WTV167" s="338"/>
      <c r="WTW167" s="338"/>
      <c r="WTX167" s="338"/>
      <c r="WTY167" s="338"/>
      <c r="WTZ167" s="338"/>
      <c r="WUA167" s="338"/>
      <c r="WUB167" s="338"/>
      <c r="WUC167" s="338"/>
      <c r="WUD167" s="338"/>
      <c r="WUE167" s="338"/>
      <c r="WUF167" s="338"/>
      <c r="WUG167" s="338"/>
      <c r="WUH167" s="338"/>
      <c r="WUI167" s="338"/>
      <c r="WUJ167" s="338"/>
      <c r="WUK167" s="338"/>
      <c r="WUL167" s="338"/>
      <c r="WUM167" s="338"/>
      <c r="WUN167" s="338"/>
      <c r="WUO167" s="338"/>
      <c r="WUP167" s="338"/>
      <c r="WUQ167" s="338"/>
      <c r="WUR167" s="338"/>
      <c r="WUS167" s="338"/>
      <c r="WUT167" s="338"/>
      <c r="WUU167" s="338"/>
      <c r="WUV167" s="338"/>
      <c r="WUW167" s="338"/>
      <c r="WUX167" s="338"/>
      <c r="WUY167" s="338"/>
      <c r="WUZ167" s="338"/>
      <c r="WVA167" s="338"/>
      <c r="WVB167" s="338"/>
      <c r="WVC167" s="338"/>
      <c r="WVD167" s="338"/>
      <c r="WVE167" s="338"/>
      <c r="WVF167" s="338"/>
      <c r="WVG167" s="338"/>
      <c r="WVH167" s="338"/>
      <c r="WVI167" s="338"/>
      <c r="WVJ167" s="338"/>
      <c r="WVK167" s="338"/>
      <c r="WVL167" s="338"/>
      <c r="WVM167" s="338"/>
      <c r="WVN167" s="338"/>
      <c r="WVO167" s="338"/>
      <c r="WVP167" s="338"/>
      <c r="WVQ167" s="338"/>
      <c r="WVR167" s="338"/>
      <c r="WVS167" s="338"/>
      <c r="WVT167" s="338"/>
      <c r="WVU167" s="338"/>
      <c r="WVV167" s="338"/>
      <c r="WVW167" s="338"/>
      <c r="WVX167" s="338"/>
      <c r="WVY167" s="338"/>
      <c r="WVZ167" s="338"/>
      <c r="WWA167" s="338"/>
      <c r="WWB167" s="338"/>
      <c r="WWC167" s="338"/>
      <c r="WWD167" s="338"/>
      <c r="WWE167" s="338"/>
      <c r="WWF167" s="338"/>
      <c r="WWG167" s="338"/>
      <c r="WWH167" s="338"/>
      <c r="WWI167" s="338"/>
      <c r="WWJ167" s="338"/>
      <c r="WWK167" s="338"/>
      <c r="WWL167" s="338"/>
      <c r="WWM167" s="338"/>
      <c r="WWN167" s="338"/>
      <c r="WWO167" s="338"/>
      <c r="WWP167" s="338"/>
      <c r="WWQ167" s="338"/>
      <c r="WWR167" s="338"/>
      <c r="WWS167" s="338"/>
      <c r="WWT167" s="338"/>
      <c r="WWU167" s="338"/>
      <c r="WWV167" s="338"/>
      <c r="WWW167" s="338"/>
      <c r="WWX167" s="338"/>
      <c r="WWY167" s="338"/>
      <c r="WWZ167" s="338"/>
      <c r="WXA167" s="338"/>
      <c r="WXB167" s="338"/>
      <c r="WXC167" s="338"/>
      <c r="WXD167" s="338"/>
      <c r="WXE167" s="338"/>
      <c r="WXF167" s="338"/>
      <c r="WXG167" s="338"/>
      <c r="WXH167" s="338"/>
      <c r="WXI167" s="338"/>
      <c r="WXJ167" s="338"/>
      <c r="WXK167" s="338"/>
      <c r="WXL167" s="338"/>
      <c r="WXM167" s="338"/>
      <c r="WXN167" s="338"/>
      <c r="WXO167" s="338"/>
      <c r="WXP167" s="338"/>
      <c r="WXQ167" s="338"/>
      <c r="WXR167" s="338"/>
      <c r="WXS167" s="338"/>
      <c r="WXT167" s="338"/>
      <c r="WXU167" s="338"/>
      <c r="WXV167" s="338"/>
      <c r="WXW167" s="338"/>
      <c r="WXX167" s="338"/>
      <c r="WXY167" s="338"/>
      <c r="WXZ167" s="338"/>
      <c r="WYA167" s="338"/>
      <c r="WYB167" s="338"/>
      <c r="WYC167" s="338"/>
      <c r="WYD167" s="338"/>
      <c r="WYE167" s="338"/>
      <c r="WYF167" s="338"/>
      <c r="WYG167" s="338"/>
      <c r="WYH167" s="338"/>
      <c r="WYI167" s="338"/>
      <c r="WYJ167" s="338"/>
      <c r="WYK167" s="338"/>
      <c r="WYL167" s="338"/>
      <c r="WYM167" s="338"/>
      <c r="WYN167" s="338"/>
      <c r="WYO167" s="338"/>
      <c r="WYP167" s="338"/>
      <c r="WYQ167" s="338"/>
      <c r="WYR167" s="338"/>
      <c r="WYS167" s="338"/>
      <c r="WYT167" s="338"/>
      <c r="WYU167" s="338"/>
      <c r="WYV167" s="338"/>
      <c r="WYW167" s="338"/>
      <c r="WYX167" s="338"/>
      <c r="WYY167" s="338"/>
      <c r="WYZ167" s="338"/>
      <c r="WZA167" s="338"/>
      <c r="WZB167" s="338"/>
      <c r="WZC167" s="338"/>
      <c r="WZD167" s="338"/>
      <c r="WZE167" s="338"/>
      <c r="WZF167" s="338"/>
      <c r="WZG167" s="338"/>
      <c r="WZH167" s="338"/>
      <c r="WZI167" s="338"/>
      <c r="WZJ167" s="338"/>
      <c r="WZK167" s="338"/>
      <c r="WZL167" s="338"/>
      <c r="WZM167" s="338"/>
      <c r="WZN167" s="338"/>
      <c r="WZO167" s="338"/>
      <c r="WZP167" s="338"/>
      <c r="WZQ167" s="338"/>
      <c r="WZR167" s="338"/>
      <c r="WZS167" s="338"/>
      <c r="WZT167" s="338"/>
      <c r="WZU167" s="338"/>
      <c r="WZV167" s="338"/>
      <c r="WZW167" s="338"/>
      <c r="WZX167" s="338"/>
      <c r="WZY167" s="338"/>
      <c r="WZZ167" s="338"/>
      <c r="XAA167" s="338"/>
      <c r="XAB167" s="338"/>
      <c r="XAC167" s="338"/>
      <c r="XAD167" s="338"/>
      <c r="XAE167" s="338"/>
      <c r="XAF167" s="338"/>
      <c r="XAG167" s="338"/>
      <c r="XAH167" s="338"/>
      <c r="XAI167" s="338"/>
      <c r="XAJ167" s="338"/>
      <c r="XAK167" s="338"/>
      <c r="XAL167" s="338"/>
      <c r="XAM167" s="338"/>
      <c r="XAN167" s="338"/>
      <c r="XAO167" s="338"/>
      <c r="XAP167" s="338"/>
      <c r="XAQ167" s="338"/>
      <c r="XAR167" s="338"/>
      <c r="XAS167" s="338"/>
      <c r="XAT167" s="338"/>
      <c r="XAU167" s="338"/>
      <c r="XAV167" s="338"/>
      <c r="XAW167" s="338"/>
      <c r="XAX167" s="338"/>
      <c r="XAY167" s="338"/>
      <c r="XAZ167" s="338"/>
      <c r="XBA167" s="338"/>
      <c r="XBB167" s="338"/>
      <c r="XBC167" s="338"/>
      <c r="XBD167" s="338"/>
      <c r="XBE167" s="338"/>
      <c r="XBF167" s="338"/>
      <c r="XBG167" s="338"/>
      <c r="XBH167" s="338"/>
      <c r="XBI167" s="338"/>
      <c r="XBJ167" s="338"/>
      <c r="XBK167" s="338"/>
      <c r="XBL167" s="338"/>
      <c r="XBM167" s="338"/>
      <c r="XBN167" s="338"/>
      <c r="XBO167" s="338"/>
      <c r="XBP167" s="338"/>
      <c r="XBQ167" s="338"/>
      <c r="XBR167" s="338"/>
      <c r="XBS167" s="338"/>
      <c r="XBT167" s="338"/>
      <c r="XBU167" s="338"/>
      <c r="XBV167" s="338"/>
      <c r="XBW167" s="338"/>
      <c r="XBX167" s="338"/>
      <c r="XBY167" s="338"/>
      <c r="XBZ167" s="338"/>
      <c r="XCA167" s="338"/>
      <c r="XCB167" s="338"/>
      <c r="XCC167" s="338"/>
      <c r="XCD167" s="338"/>
      <c r="XCE167" s="338"/>
      <c r="XCF167" s="338"/>
      <c r="XCG167" s="338"/>
      <c r="XCH167" s="338"/>
      <c r="XCI167" s="338"/>
      <c r="XCJ167" s="338"/>
      <c r="XCK167" s="338"/>
      <c r="XCL167" s="338"/>
      <c r="XCM167" s="338"/>
      <c r="XCN167" s="338"/>
      <c r="XCO167" s="338"/>
      <c r="XCP167" s="338"/>
      <c r="XCQ167" s="338"/>
      <c r="XCR167" s="338"/>
      <c r="XCS167" s="338"/>
      <c r="XCT167" s="338"/>
      <c r="XCU167" s="338"/>
      <c r="XCV167" s="338"/>
      <c r="XCW167" s="338"/>
      <c r="XCX167" s="338"/>
      <c r="XCY167" s="338"/>
      <c r="XCZ167" s="338"/>
      <c r="XDA167" s="338"/>
      <c r="XDB167" s="338"/>
      <c r="XDC167" s="338"/>
      <c r="XDD167" s="338"/>
      <c r="XDE167" s="338"/>
      <c r="XDF167" s="338"/>
      <c r="XDG167" s="338"/>
      <c r="XDH167" s="338"/>
      <c r="XDI167" s="338"/>
      <c r="XDJ167" s="338"/>
      <c r="XDK167" s="338"/>
      <c r="XDL167" s="338"/>
      <c r="XDM167" s="338"/>
      <c r="XDN167" s="338"/>
      <c r="XDO167" s="338"/>
      <c r="XDP167" s="338"/>
      <c r="XDQ167" s="338"/>
      <c r="XDR167" s="338"/>
      <c r="XDS167" s="338"/>
      <c r="XDT167" s="338"/>
      <c r="XDU167" s="338"/>
      <c r="XDV167" s="338"/>
      <c r="XDW167" s="338"/>
      <c r="XDX167" s="338"/>
      <c r="XDY167" s="338"/>
      <c r="XDZ167" s="338"/>
      <c r="XEA167" s="338"/>
      <c r="XEB167" s="338"/>
      <c r="XEC167" s="338"/>
      <c r="XED167" s="338"/>
      <c r="XEE167" s="338"/>
      <c r="XEF167" s="338"/>
      <c r="XEG167" s="338"/>
      <c r="XEH167" s="338"/>
      <c r="XEI167" s="338"/>
      <c r="XEJ167" s="338"/>
      <c r="XEK167" s="338"/>
      <c r="XEL167" s="338"/>
      <c r="XEM167" s="338"/>
      <c r="XEN167" s="338"/>
      <c r="XEO167" s="338"/>
      <c r="XEP167" s="338"/>
      <c r="XEQ167" s="338"/>
      <c r="XER167" s="338"/>
      <c r="XES167" s="338"/>
      <c r="XET167" s="338"/>
      <c r="XEU167" s="338"/>
      <c r="XEV167" s="338"/>
      <c r="XEW167" s="338"/>
      <c r="XEX167" s="338"/>
      <c r="XEY167" s="338"/>
      <c r="XEZ167" s="338"/>
      <c r="XFA167" s="338"/>
      <c r="XFB167" s="338"/>
      <c r="XFC167" s="338"/>
      <c r="XFD167" s="338"/>
    </row>
    <row r="168" s="285" customFormat="1" ht="28.5" spans="1:37">
      <c r="A168" s="296">
        <v>164</v>
      </c>
      <c r="B168" s="297">
        <v>399</v>
      </c>
      <c r="C168" s="298" t="str">
        <f>VLOOKUP(B168,[4]Sheet2!A:B,2,FALSE)</f>
        <v>HBGH-HJ301-JQ-020
HBGH-HJ301-JQ-021</v>
      </c>
      <c r="D168" s="296" t="s">
        <v>10153</v>
      </c>
      <c r="E168" s="296"/>
      <c r="F168" s="296" t="s">
        <v>9930</v>
      </c>
      <c r="G168" s="191" t="s">
        <v>9941</v>
      </c>
      <c r="H168" s="191" t="s">
        <v>10185</v>
      </c>
      <c r="I168" s="310">
        <v>41578</v>
      </c>
      <c r="J168" s="191">
        <v>69</v>
      </c>
      <c r="K168" s="298" t="s">
        <v>10029</v>
      </c>
      <c r="L168" s="296">
        <v>2</v>
      </c>
      <c r="M168" s="296"/>
      <c r="N168" s="72">
        <v>1154</v>
      </c>
      <c r="O168" s="72">
        <v>497.4</v>
      </c>
      <c r="P168" s="296">
        <v>2</v>
      </c>
      <c r="Q168" s="296"/>
      <c r="R168" s="296"/>
      <c r="S168" s="296"/>
      <c r="T168" s="296">
        <f t="shared" si="8"/>
        <v>0</v>
      </c>
      <c r="U168" s="296"/>
      <c r="V168" s="296"/>
      <c r="W168" s="296">
        <f t="shared" si="9"/>
        <v>0</v>
      </c>
      <c r="X168" s="296">
        <f t="shared" si="10"/>
        <v>0</v>
      </c>
      <c r="Y168" s="296"/>
      <c r="Z168" s="296"/>
      <c r="AA168" s="296">
        <f t="shared" si="11"/>
        <v>-497.4</v>
      </c>
      <c r="AB168" s="296" t="s">
        <v>9939</v>
      </c>
      <c r="AC168" s="296"/>
      <c r="AD168" s="296"/>
      <c r="AE168" s="296"/>
      <c r="AF168" s="296"/>
      <c r="AG168" s="296"/>
      <c r="AH168" s="296"/>
      <c r="AI168" s="314"/>
      <c r="AJ168" s="296"/>
      <c r="AK168" s="296"/>
    </row>
    <row r="169" s="286" customFormat="1" ht="14.25" spans="1:37">
      <c r="A169" s="299">
        <v>165</v>
      </c>
      <c r="B169" s="300">
        <v>400</v>
      </c>
      <c r="C169" s="301">
        <f>VLOOKUP(B169,[4]Sheet2!A:B,2,FALSE)</f>
        <v>0</v>
      </c>
      <c r="D169" s="299" t="s">
        <v>10186</v>
      </c>
      <c r="E169" s="299"/>
      <c r="F169" s="299" t="s">
        <v>9930</v>
      </c>
      <c r="G169" s="230" t="s">
        <v>9941</v>
      </c>
      <c r="H169" s="230" t="s">
        <v>9937</v>
      </c>
      <c r="I169" s="311">
        <v>41578</v>
      </c>
      <c r="J169" s="230">
        <v>69</v>
      </c>
      <c r="K169" s="301" t="s">
        <v>9967</v>
      </c>
      <c r="L169" s="299">
        <v>1</v>
      </c>
      <c r="M169" s="299"/>
      <c r="N169" s="233">
        <v>3000</v>
      </c>
      <c r="O169" s="233">
        <v>1337.5</v>
      </c>
      <c r="P169" s="299">
        <v>1</v>
      </c>
      <c r="Q169" s="299"/>
      <c r="R169" s="299"/>
      <c r="S169" s="299"/>
      <c r="T169" s="299">
        <f t="shared" si="8"/>
        <v>0</v>
      </c>
      <c r="U169" s="299"/>
      <c r="V169" s="299"/>
      <c r="W169" s="299">
        <f t="shared" si="9"/>
        <v>0</v>
      </c>
      <c r="X169" s="299">
        <f t="shared" si="10"/>
        <v>0</v>
      </c>
      <c r="Y169" s="299"/>
      <c r="Z169" s="299"/>
      <c r="AA169" s="299">
        <f t="shared" si="11"/>
        <v>-1337.5</v>
      </c>
      <c r="AB169" s="299"/>
      <c r="AC169" s="299"/>
      <c r="AD169" s="299"/>
      <c r="AE169" s="299"/>
      <c r="AF169" s="299"/>
      <c r="AG169" s="299"/>
      <c r="AH169" s="299" t="s">
        <v>9939</v>
      </c>
      <c r="AI169" s="315"/>
      <c r="AJ169" s="299"/>
      <c r="AK169" s="299"/>
    </row>
    <row r="170" s="285" customFormat="1" ht="14.25" spans="1:37">
      <c r="A170" s="296">
        <v>166</v>
      </c>
      <c r="B170" s="297">
        <v>401</v>
      </c>
      <c r="C170" s="298" t="str">
        <f>VLOOKUP(B170,[4]Sheet2!A:B,2,FALSE)</f>
        <v>HBGH-ZL-JC-013</v>
      </c>
      <c r="D170" s="296" t="s">
        <v>10187</v>
      </c>
      <c r="E170" s="296"/>
      <c r="F170" s="296" t="s">
        <v>9930</v>
      </c>
      <c r="G170" s="191" t="s">
        <v>10188</v>
      </c>
      <c r="H170" s="191" t="s">
        <v>10087</v>
      </c>
      <c r="I170" s="310">
        <v>41578</v>
      </c>
      <c r="J170" s="191">
        <v>60</v>
      </c>
      <c r="K170" s="298" t="s">
        <v>10088</v>
      </c>
      <c r="L170" s="296">
        <v>1</v>
      </c>
      <c r="M170" s="296"/>
      <c r="N170" s="72">
        <v>3785.57</v>
      </c>
      <c r="O170" s="72">
        <v>189.28</v>
      </c>
      <c r="P170" s="296">
        <v>1</v>
      </c>
      <c r="Q170" s="296"/>
      <c r="R170" s="296"/>
      <c r="S170" s="296"/>
      <c r="T170" s="296">
        <f t="shared" si="8"/>
        <v>0</v>
      </c>
      <c r="U170" s="296"/>
      <c r="V170" s="296"/>
      <c r="W170" s="296">
        <f t="shared" si="9"/>
        <v>0</v>
      </c>
      <c r="X170" s="296">
        <f t="shared" si="10"/>
        <v>0</v>
      </c>
      <c r="Y170" s="296"/>
      <c r="Z170" s="296"/>
      <c r="AA170" s="296">
        <f t="shared" si="11"/>
        <v>-189.28</v>
      </c>
      <c r="AB170" s="296" t="s">
        <v>9939</v>
      </c>
      <c r="AC170" s="296"/>
      <c r="AD170" s="296"/>
      <c r="AE170" s="296"/>
      <c r="AF170" s="296"/>
      <c r="AG170" s="296"/>
      <c r="AH170" s="296"/>
      <c r="AI170" s="314"/>
      <c r="AJ170" s="296"/>
      <c r="AK170" s="296"/>
    </row>
    <row r="171" s="285" customFormat="1" ht="14.25" spans="1:37">
      <c r="A171" s="296">
        <v>167</v>
      </c>
      <c r="B171" s="297">
        <v>402</v>
      </c>
      <c r="C171" s="298" t="str">
        <f>VLOOKUP(B171,[4]Sheet2!A:B,2,FALSE)</f>
        <v>HBGH-GJ-JQ-012</v>
      </c>
      <c r="D171" s="296" t="s">
        <v>10138</v>
      </c>
      <c r="E171" s="296"/>
      <c r="F171" s="296" t="s">
        <v>9930</v>
      </c>
      <c r="G171" s="191" t="s">
        <v>9941</v>
      </c>
      <c r="H171" s="191" t="s">
        <v>9937</v>
      </c>
      <c r="I171" s="310">
        <v>41578</v>
      </c>
      <c r="J171" s="191">
        <v>69</v>
      </c>
      <c r="K171" s="298" t="s">
        <v>9967</v>
      </c>
      <c r="L171" s="296">
        <v>1</v>
      </c>
      <c r="M171" s="296"/>
      <c r="N171" s="72">
        <v>1200</v>
      </c>
      <c r="O171" s="72">
        <v>535</v>
      </c>
      <c r="P171" s="296">
        <v>1</v>
      </c>
      <c r="Q171" s="296"/>
      <c r="R171" s="296"/>
      <c r="S171" s="296"/>
      <c r="T171" s="296">
        <f t="shared" si="8"/>
        <v>0</v>
      </c>
      <c r="U171" s="296"/>
      <c r="V171" s="296"/>
      <c r="W171" s="296">
        <f t="shared" si="9"/>
        <v>0</v>
      </c>
      <c r="X171" s="296">
        <f t="shared" si="10"/>
        <v>0</v>
      </c>
      <c r="Y171" s="296"/>
      <c r="Z171" s="296"/>
      <c r="AA171" s="296">
        <f t="shared" si="11"/>
        <v>-535</v>
      </c>
      <c r="AB171" s="296" t="s">
        <v>9939</v>
      </c>
      <c r="AC171" s="296"/>
      <c r="AD171" s="296"/>
      <c r="AE171" s="296"/>
      <c r="AF171" s="296"/>
      <c r="AG171" s="296"/>
      <c r="AH171" s="296"/>
      <c r="AI171" s="314"/>
      <c r="AJ171" s="296"/>
      <c r="AK171" s="296"/>
    </row>
    <row r="172" s="285" customFormat="1" ht="14.25" spans="1:37">
      <c r="A172" s="296">
        <v>168</v>
      </c>
      <c r="B172" s="297">
        <v>403</v>
      </c>
      <c r="C172" s="298" t="str">
        <f>VLOOKUP(B172,[4]Sheet2!A:B,2,FALSE)</f>
        <v>HBGH-ZL-JC-008</v>
      </c>
      <c r="D172" s="296" t="s">
        <v>10189</v>
      </c>
      <c r="E172" s="296"/>
      <c r="F172" s="296" t="s">
        <v>9930</v>
      </c>
      <c r="G172" s="191" t="s">
        <v>10188</v>
      </c>
      <c r="H172" s="191" t="s">
        <v>10087</v>
      </c>
      <c r="I172" s="310">
        <v>41578</v>
      </c>
      <c r="J172" s="191">
        <v>60</v>
      </c>
      <c r="K172" s="298" t="s">
        <v>10088</v>
      </c>
      <c r="L172" s="296">
        <v>1</v>
      </c>
      <c r="M172" s="296"/>
      <c r="N172" s="72">
        <v>525.5</v>
      </c>
      <c r="O172" s="72">
        <v>26.28</v>
      </c>
      <c r="P172" s="296">
        <v>1</v>
      </c>
      <c r="Q172" s="296"/>
      <c r="R172" s="296"/>
      <c r="S172" s="296"/>
      <c r="T172" s="296">
        <f t="shared" si="8"/>
        <v>0</v>
      </c>
      <c r="U172" s="296"/>
      <c r="V172" s="296"/>
      <c r="W172" s="296">
        <f t="shared" si="9"/>
        <v>0</v>
      </c>
      <c r="X172" s="296">
        <f t="shared" si="10"/>
        <v>0</v>
      </c>
      <c r="Y172" s="296"/>
      <c r="Z172" s="296"/>
      <c r="AA172" s="296">
        <f t="shared" si="11"/>
        <v>-26.28</v>
      </c>
      <c r="AB172" s="296" t="s">
        <v>9939</v>
      </c>
      <c r="AC172" s="296"/>
      <c r="AD172" s="296"/>
      <c r="AE172" s="296"/>
      <c r="AF172" s="296"/>
      <c r="AG172" s="296"/>
      <c r="AH172" s="296"/>
      <c r="AI172" s="314"/>
      <c r="AJ172" s="296"/>
      <c r="AK172" s="296"/>
    </row>
    <row r="173" s="285" customFormat="1" ht="14.25" spans="1:37">
      <c r="A173" s="296">
        <v>169</v>
      </c>
      <c r="B173" s="297">
        <v>405</v>
      </c>
      <c r="C173" s="298" t="str">
        <f>VLOOKUP(B173,[4]Sheet2!A:B,2,FALSE)</f>
        <v>HBGH-DL-JQ-015</v>
      </c>
      <c r="D173" s="296" t="s">
        <v>10190</v>
      </c>
      <c r="E173" s="296"/>
      <c r="F173" s="296" t="s">
        <v>9930</v>
      </c>
      <c r="G173" s="191" t="s">
        <v>9941</v>
      </c>
      <c r="H173" s="191" t="s">
        <v>9906</v>
      </c>
      <c r="I173" s="310">
        <v>41578</v>
      </c>
      <c r="J173" s="191">
        <v>69</v>
      </c>
      <c r="K173" s="298" t="s">
        <v>9942</v>
      </c>
      <c r="L173" s="296">
        <v>1</v>
      </c>
      <c r="M173" s="296"/>
      <c r="N173" s="72">
        <v>3760.68</v>
      </c>
      <c r="O173" s="72">
        <v>1814.68</v>
      </c>
      <c r="P173" s="296">
        <v>1</v>
      </c>
      <c r="Q173" s="296"/>
      <c r="R173" s="296"/>
      <c r="S173" s="296"/>
      <c r="T173" s="296">
        <f t="shared" si="8"/>
        <v>0</v>
      </c>
      <c r="U173" s="296"/>
      <c r="V173" s="296"/>
      <c r="W173" s="296">
        <f t="shared" si="9"/>
        <v>0</v>
      </c>
      <c r="X173" s="296">
        <f t="shared" si="10"/>
        <v>0</v>
      </c>
      <c r="Y173" s="296"/>
      <c r="Z173" s="296"/>
      <c r="AA173" s="296">
        <f t="shared" si="11"/>
        <v>-1814.68</v>
      </c>
      <c r="AB173" s="296" t="s">
        <v>9939</v>
      </c>
      <c r="AC173" s="296"/>
      <c r="AD173" s="296"/>
      <c r="AE173" s="296"/>
      <c r="AF173" s="296"/>
      <c r="AG173" s="296"/>
      <c r="AH173" s="296"/>
      <c r="AI173" s="314"/>
      <c r="AJ173" s="296"/>
      <c r="AK173" s="296"/>
    </row>
    <row r="174" s="285" customFormat="1" ht="14.25" spans="1:37">
      <c r="A174" s="296">
        <v>170</v>
      </c>
      <c r="B174" s="297">
        <v>406</v>
      </c>
      <c r="C174" s="298" t="str">
        <f>VLOOKUP(B174,[4]Sheet2!A:B,2,FALSE)</f>
        <v>HBGH-ZZ-JQ-011</v>
      </c>
      <c r="D174" s="296" t="s">
        <v>10191</v>
      </c>
      <c r="E174" s="296"/>
      <c r="F174" s="296" t="s">
        <v>9930</v>
      </c>
      <c r="G174" s="191" t="s">
        <v>6587</v>
      </c>
      <c r="H174" s="191" t="s">
        <v>9906</v>
      </c>
      <c r="I174" s="310">
        <v>41578</v>
      </c>
      <c r="J174" s="191">
        <v>60</v>
      </c>
      <c r="K174" s="298" t="s">
        <v>9981</v>
      </c>
      <c r="L174" s="296">
        <v>1</v>
      </c>
      <c r="M174" s="296"/>
      <c r="N174" s="72">
        <v>24000</v>
      </c>
      <c r="O174" s="72">
        <v>1200</v>
      </c>
      <c r="P174" s="296">
        <v>1</v>
      </c>
      <c r="Q174" s="296"/>
      <c r="R174" s="296"/>
      <c r="S174" s="296"/>
      <c r="T174" s="296">
        <f t="shared" si="8"/>
        <v>0</v>
      </c>
      <c r="U174" s="296"/>
      <c r="V174" s="296"/>
      <c r="W174" s="296">
        <f t="shared" si="9"/>
        <v>0</v>
      </c>
      <c r="X174" s="296">
        <f t="shared" si="10"/>
        <v>0</v>
      </c>
      <c r="Y174" s="296"/>
      <c r="Z174" s="296"/>
      <c r="AA174" s="296">
        <f t="shared" si="11"/>
        <v>-1200</v>
      </c>
      <c r="AB174" s="296" t="s">
        <v>9939</v>
      </c>
      <c r="AC174" s="296"/>
      <c r="AD174" s="296"/>
      <c r="AE174" s="296"/>
      <c r="AF174" s="296"/>
      <c r="AG174" s="296"/>
      <c r="AH174" s="296"/>
      <c r="AI174" s="314"/>
      <c r="AJ174" s="296"/>
      <c r="AK174" s="296"/>
    </row>
    <row r="175" s="285" customFormat="1" ht="14.25" spans="1:37">
      <c r="A175" s="296">
        <v>171</v>
      </c>
      <c r="B175" s="297">
        <v>407</v>
      </c>
      <c r="C175" s="298" t="str">
        <f>VLOOKUP(B175,[4]Sheet2!A:B,2,FALSE)</f>
        <v>HBGH-DL-JQ-011</v>
      </c>
      <c r="D175" s="296" t="s">
        <v>10192</v>
      </c>
      <c r="E175" s="296"/>
      <c r="F175" s="296" t="s">
        <v>9930</v>
      </c>
      <c r="G175" s="191" t="s">
        <v>10188</v>
      </c>
      <c r="H175" s="191" t="s">
        <v>9906</v>
      </c>
      <c r="I175" s="310">
        <v>41578</v>
      </c>
      <c r="J175" s="191">
        <v>69</v>
      </c>
      <c r="K175" s="298" t="s">
        <v>9981</v>
      </c>
      <c r="L175" s="296">
        <v>1</v>
      </c>
      <c r="M175" s="296"/>
      <c r="N175" s="72">
        <v>3000</v>
      </c>
      <c r="O175" s="72">
        <v>2125</v>
      </c>
      <c r="P175" s="296">
        <v>1</v>
      </c>
      <c r="Q175" s="296"/>
      <c r="R175" s="296"/>
      <c r="S175" s="296"/>
      <c r="T175" s="296">
        <f t="shared" si="8"/>
        <v>0</v>
      </c>
      <c r="U175" s="296"/>
      <c r="V175" s="296"/>
      <c r="W175" s="296">
        <f t="shared" si="9"/>
        <v>0</v>
      </c>
      <c r="X175" s="296">
        <f t="shared" si="10"/>
        <v>0</v>
      </c>
      <c r="Y175" s="296"/>
      <c r="Z175" s="296"/>
      <c r="AA175" s="296">
        <f t="shared" si="11"/>
        <v>-2125</v>
      </c>
      <c r="AB175" s="296" t="s">
        <v>9939</v>
      </c>
      <c r="AC175" s="296"/>
      <c r="AD175" s="296"/>
      <c r="AE175" s="296"/>
      <c r="AF175" s="296"/>
      <c r="AG175" s="296"/>
      <c r="AH175" s="296"/>
      <c r="AI175" s="314"/>
      <c r="AJ175" s="296"/>
      <c r="AK175" s="296"/>
    </row>
    <row r="176" s="285" customFormat="1" ht="14.25" spans="1:37">
      <c r="A176" s="296">
        <v>172</v>
      </c>
      <c r="B176" s="297">
        <v>462</v>
      </c>
      <c r="C176" s="298" t="str">
        <f>VLOOKUP(B176,[4]Sheet2!A:B,2,FALSE)</f>
        <v>HBGH-HJQGX-JQ-027</v>
      </c>
      <c r="D176" s="296" t="s">
        <v>10193</v>
      </c>
      <c r="E176" s="296"/>
      <c r="F176" s="296" t="s">
        <v>9930</v>
      </c>
      <c r="G176" s="191" t="s">
        <v>9941</v>
      </c>
      <c r="H176" s="191" t="s">
        <v>9906</v>
      </c>
      <c r="I176" s="310">
        <v>41578</v>
      </c>
      <c r="J176" s="191">
        <v>69</v>
      </c>
      <c r="K176" s="298" t="s">
        <v>9942</v>
      </c>
      <c r="L176" s="296">
        <v>1</v>
      </c>
      <c r="M176" s="296"/>
      <c r="N176" s="72">
        <v>19743.59</v>
      </c>
      <c r="O176" s="72">
        <v>8802.59</v>
      </c>
      <c r="P176" s="296">
        <v>1</v>
      </c>
      <c r="Q176" s="296"/>
      <c r="R176" s="296"/>
      <c r="S176" s="296"/>
      <c r="T176" s="296">
        <f t="shared" si="8"/>
        <v>0</v>
      </c>
      <c r="U176" s="296"/>
      <c r="V176" s="296"/>
      <c r="W176" s="296">
        <f t="shared" si="9"/>
        <v>0</v>
      </c>
      <c r="X176" s="296">
        <f t="shared" si="10"/>
        <v>0</v>
      </c>
      <c r="Y176" s="296"/>
      <c r="Z176" s="296"/>
      <c r="AA176" s="296">
        <f t="shared" si="11"/>
        <v>-8802.59</v>
      </c>
      <c r="AB176" s="296" t="s">
        <v>9939</v>
      </c>
      <c r="AC176" s="296"/>
      <c r="AD176" s="296"/>
      <c r="AE176" s="296"/>
      <c r="AF176" s="296"/>
      <c r="AG176" s="296"/>
      <c r="AH176" s="296"/>
      <c r="AI176" s="314"/>
      <c r="AJ176" s="296"/>
      <c r="AK176" s="296"/>
    </row>
    <row r="177" s="285" customFormat="1" ht="28.5" spans="1:37">
      <c r="A177" s="296">
        <v>173</v>
      </c>
      <c r="B177" s="297">
        <v>464</v>
      </c>
      <c r="C177" s="298" t="str">
        <f>VLOOKUP(B177,[4]Sheet2!A:B,2,FALSE)</f>
        <v>HBGH-HJQGX-JQ-015
HBGH-HJQGX-JQ-016</v>
      </c>
      <c r="D177" s="296" t="s">
        <v>10194</v>
      </c>
      <c r="E177" s="296"/>
      <c r="F177" s="296" t="s">
        <v>9930</v>
      </c>
      <c r="G177" s="191" t="s">
        <v>9941</v>
      </c>
      <c r="H177" s="191" t="s">
        <v>9906</v>
      </c>
      <c r="I177" s="310">
        <v>41578</v>
      </c>
      <c r="J177" s="191">
        <v>69</v>
      </c>
      <c r="K177" s="298" t="s">
        <v>9942</v>
      </c>
      <c r="L177" s="296">
        <v>2</v>
      </c>
      <c r="M177" s="296"/>
      <c r="N177" s="72">
        <v>46200</v>
      </c>
      <c r="O177" s="72">
        <v>20597.5</v>
      </c>
      <c r="P177" s="296">
        <v>2</v>
      </c>
      <c r="Q177" s="296"/>
      <c r="R177" s="296"/>
      <c r="S177" s="296"/>
      <c r="T177" s="296">
        <f t="shared" si="8"/>
        <v>0</v>
      </c>
      <c r="U177" s="296"/>
      <c r="V177" s="296"/>
      <c r="W177" s="296">
        <f t="shared" si="9"/>
        <v>0</v>
      </c>
      <c r="X177" s="296">
        <f t="shared" si="10"/>
        <v>0</v>
      </c>
      <c r="Y177" s="296"/>
      <c r="Z177" s="296"/>
      <c r="AA177" s="296">
        <f t="shared" si="11"/>
        <v>-20597.5</v>
      </c>
      <c r="AB177" s="296" t="s">
        <v>9939</v>
      </c>
      <c r="AC177" s="296"/>
      <c r="AD177" s="296"/>
      <c r="AE177" s="296"/>
      <c r="AF177" s="296"/>
      <c r="AG177" s="296"/>
      <c r="AH177" s="296"/>
      <c r="AI177" s="314"/>
      <c r="AJ177" s="296"/>
      <c r="AK177" s="296"/>
    </row>
    <row r="178" s="285" customFormat="1" ht="14.25" spans="1:37">
      <c r="A178" s="296">
        <v>174</v>
      </c>
      <c r="B178" s="297">
        <v>465</v>
      </c>
      <c r="C178" s="298" t="str">
        <f>VLOOKUP(B178,[4]Sheet2!A:B,2,FALSE)</f>
        <v>HBGH-DY-JQ-005</v>
      </c>
      <c r="D178" s="296" t="s">
        <v>10195</v>
      </c>
      <c r="E178" s="296"/>
      <c r="F178" s="296" t="s">
        <v>9930</v>
      </c>
      <c r="G178" s="191" t="s">
        <v>9941</v>
      </c>
      <c r="H178" s="191" t="s">
        <v>10185</v>
      </c>
      <c r="I178" s="310">
        <v>41578</v>
      </c>
      <c r="J178" s="191">
        <v>60</v>
      </c>
      <c r="K178" s="298" t="s">
        <v>10029</v>
      </c>
      <c r="L178" s="296">
        <v>1</v>
      </c>
      <c r="M178" s="296"/>
      <c r="N178" s="72">
        <v>615.38</v>
      </c>
      <c r="O178" s="72">
        <v>30.76</v>
      </c>
      <c r="P178" s="296">
        <v>1</v>
      </c>
      <c r="Q178" s="296"/>
      <c r="R178" s="296"/>
      <c r="S178" s="296"/>
      <c r="T178" s="296">
        <f t="shared" si="8"/>
        <v>0</v>
      </c>
      <c r="U178" s="296"/>
      <c r="V178" s="296"/>
      <c r="W178" s="296">
        <f t="shared" si="9"/>
        <v>0</v>
      </c>
      <c r="X178" s="296">
        <f t="shared" si="10"/>
        <v>0</v>
      </c>
      <c r="Y178" s="296"/>
      <c r="Z178" s="296"/>
      <c r="AA178" s="296">
        <f t="shared" si="11"/>
        <v>-30.76</v>
      </c>
      <c r="AB178" s="296" t="s">
        <v>9939</v>
      </c>
      <c r="AC178" s="296"/>
      <c r="AD178" s="296"/>
      <c r="AE178" s="296"/>
      <c r="AF178" s="296"/>
      <c r="AG178" s="296"/>
      <c r="AH178" s="296"/>
      <c r="AI178" s="314"/>
      <c r="AJ178" s="296"/>
      <c r="AK178" s="296"/>
    </row>
    <row r="179" s="285" customFormat="1" ht="14.25" spans="1:37">
      <c r="A179" s="296">
        <v>175</v>
      </c>
      <c r="B179" s="297">
        <v>468</v>
      </c>
      <c r="C179" s="298" t="str">
        <f>VLOOKUP(B179,[4]Sheet2!A:B,2,FALSE)</f>
        <v>HBGH-DL-JQ-005</v>
      </c>
      <c r="D179" s="296" t="s">
        <v>10196</v>
      </c>
      <c r="E179" s="296"/>
      <c r="F179" s="296" t="s">
        <v>9930</v>
      </c>
      <c r="G179" s="191" t="s">
        <v>9941</v>
      </c>
      <c r="H179" s="191" t="s">
        <v>9906</v>
      </c>
      <c r="I179" s="310">
        <v>41578</v>
      </c>
      <c r="J179" s="191">
        <v>69</v>
      </c>
      <c r="K179" s="298" t="s">
        <v>9981</v>
      </c>
      <c r="L179" s="296">
        <v>1</v>
      </c>
      <c r="M179" s="296"/>
      <c r="N179" s="72">
        <v>15000</v>
      </c>
      <c r="O179" s="72">
        <v>6687.5</v>
      </c>
      <c r="P179" s="296">
        <v>1</v>
      </c>
      <c r="Q179" s="296"/>
      <c r="R179" s="296"/>
      <c r="S179" s="296"/>
      <c r="T179" s="296">
        <f t="shared" si="8"/>
        <v>0</v>
      </c>
      <c r="U179" s="296"/>
      <c r="V179" s="296"/>
      <c r="W179" s="296">
        <f t="shared" si="9"/>
        <v>0</v>
      </c>
      <c r="X179" s="296">
        <f t="shared" si="10"/>
        <v>0</v>
      </c>
      <c r="Y179" s="296"/>
      <c r="Z179" s="296"/>
      <c r="AA179" s="296">
        <f t="shared" si="11"/>
        <v>-6687.5</v>
      </c>
      <c r="AB179" s="296" t="s">
        <v>9939</v>
      </c>
      <c r="AC179" s="296"/>
      <c r="AD179" s="296"/>
      <c r="AE179" s="296"/>
      <c r="AF179" s="296"/>
      <c r="AG179" s="296"/>
      <c r="AH179" s="296"/>
      <c r="AI179" s="314"/>
      <c r="AJ179" s="296"/>
      <c r="AK179" s="296"/>
    </row>
    <row r="180" s="285" customFormat="1" ht="14.25" spans="1:37">
      <c r="A180" s="296">
        <v>176</v>
      </c>
      <c r="B180" s="297">
        <v>472</v>
      </c>
      <c r="C180" s="298">
        <f>VLOOKUP(B180,[4]Sheet2!A:B,2,FALSE)</f>
        <v>0</v>
      </c>
      <c r="D180" s="296" t="s">
        <v>10197</v>
      </c>
      <c r="E180" s="296"/>
      <c r="F180" s="296" t="s">
        <v>9930</v>
      </c>
      <c r="G180" s="191" t="s">
        <v>9941</v>
      </c>
      <c r="H180" s="191" t="s">
        <v>9906</v>
      </c>
      <c r="I180" s="310">
        <v>41578</v>
      </c>
      <c r="J180" s="191">
        <v>69</v>
      </c>
      <c r="K180" s="298" t="s">
        <v>9942</v>
      </c>
      <c r="L180" s="296">
        <v>1</v>
      </c>
      <c r="M180" s="296"/>
      <c r="N180" s="72">
        <v>39166.7</v>
      </c>
      <c r="O180" s="72">
        <v>17461.8</v>
      </c>
      <c r="P180" s="296">
        <v>1</v>
      </c>
      <c r="Q180" s="296"/>
      <c r="R180" s="296"/>
      <c r="S180" s="296"/>
      <c r="T180" s="296">
        <f t="shared" si="8"/>
        <v>0</v>
      </c>
      <c r="U180" s="296"/>
      <c r="V180" s="296"/>
      <c r="W180" s="296">
        <f t="shared" si="9"/>
        <v>0</v>
      </c>
      <c r="X180" s="296">
        <f t="shared" si="10"/>
        <v>0</v>
      </c>
      <c r="Y180" s="296"/>
      <c r="Z180" s="296"/>
      <c r="AA180" s="296">
        <f t="shared" si="11"/>
        <v>-17461.8</v>
      </c>
      <c r="AB180" s="296" t="s">
        <v>9939</v>
      </c>
      <c r="AC180" s="296"/>
      <c r="AD180" s="296"/>
      <c r="AE180" s="296"/>
      <c r="AF180" s="296"/>
      <c r="AG180" s="296"/>
      <c r="AH180" s="296"/>
      <c r="AI180" s="314"/>
      <c r="AJ180" s="296"/>
      <c r="AK180" s="296"/>
    </row>
    <row r="181" s="285" customFormat="1" ht="14.25" spans="1:37">
      <c r="A181" s="296">
        <v>177</v>
      </c>
      <c r="B181" s="297">
        <v>478</v>
      </c>
      <c r="C181" s="298" t="str">
        <f>VLOOKUP(B181,[4]Sheet2!A:B,2,FALSE)</f>
        <v>HBGH-CZFR-JQ-189</v>
      </c>
      <c r="D181" s="296" t="s">
        <v>10198</v>
      </c>
      <c r="E181" s="296"/>
      <c r="F181" s="296" t="s">
        <v>9930</v>
      </c>
      <c r="G181" s="191" t="s">
        <v>9941</v>
      </c>
      <c r="H181" s="191" t="s">
        <v>10007</v>
      </c>
      <c r="I181" s="310">
        <v>41578</v>
      </c>
      <c r="J181" s="191">
        <v>69</v>
      </c>
      <c r="K181" s="298" t="s">
        <v>434</v>
      </c>
      <c r="L181" s="296">
        <v>1</v>
      </c>
      <c r="M181" s="296"/>
      <c r="N181" s="72">
        <v>4037.61</v>
      </c>
      <c r="O181" s="72">
        <v>1800.41</v>
      </c>
      <c r="P181" s="296">
        <v>1</v>
      </c>
      <c r="Q181" s="296"/>
      <c r="R181" s="296"/>
      <c r="S181" s="296"/>
      <c r="T181" s="296">
        <f t="shared" si="8"/>
        <v>0</v>
      </c>
      <c r="U181" s="296"/>
      <c r="V181" s="296"/>
      <c r="W181" s="296">
        <f t="shared" si="9"/>
        <v>0</v>
      </c>
      <c r="X181" s="296">
        <f t="shared" si="10"/>
        <v>0</v>
      </c>
      <c r="Y181" s="296"/>
      <c r="Z181" s="296"/>
      <c r="AA181" s="296">
        <f t="shared" si="11"/>
        <v>-1800.41</v>
      </c>
      <c r="AB181" s="296" t="s">
        <v>9939</v>
      </c>
      <c r="AC181" s="296"/>
      <c r="AD181" s="296"/>
      <c r="AE181" s="296"/>
      <c r="AF181" s="296"/>
      <c r="AG181" s="296"/>
      <c r="AH181" s="296"/>
      <c r="AI181" s="314"/>
      <c r="AJ181" s="296"/>
      <c r="AK181" s="296"/>
    </row>
    <row r="182" s="285" customFormat="1" ht="14.25" spans="1:37">
      <c r="A182" s="296">
        <v>178</v>
      </c>
      <c r="B182" s="297">
        <v>267</v>
      </c>
      <c r="C182" s="298" t="str">
        <f>VLOOKUP(B182,[4]Sheet2!A:B,2,FALSE)</f>
        <v>HBGH-HJ301-JQ-016</v>
      </c>
      <c r="D182" s="296" t="s">
        <v>10199</v>
      </c>
      <c r="E182" s="296" t="s">
        <v>10200</v>
      </c>
      <c r="F182" s="296" t="s">
        <v>9930</v>
      </c>
      <c r="G182" s="191" t="s">
        <v>9941</v>
      </c>
      <c r="H182" s="191" t="s">
        <v>9906</v>
      </c>
      <c r="I182" s="310">
        <v>41578</v>
      </c>
      <c r="J182" s="191">
        <v>69</v>
      </c>
      <c r="K182" s="298" t="s">
        <v>9942</v>
      </c>
      <c r="L182" s="296">
        <v>1</v>
      </c>
      <c r="M182" s="296"/>
      <c r="N182" s="72">
        <v>31450.15</v>
      </c>
      <c r="O182" s="72">
        <v>13451.75</v>
      </c>
      <c r="P182" s="296">
        <v>1</v>
      </c>
      <c r="Q182" s="296"/>
      <c r="R182" s="296"/>
      <c r="S182" s="296"/>
      <c r="T182" s="296">
        <f t="shared" si="8"/>
        <v>0</v>
      </c>
      <c r="U182" s="296"/>
      <c r="V182" s="296"/>
      <c r="W182" s="296">
        <f t="shared" si="9"/>
        <v>0</v>
      </c>
      <c r="X182" s="296">
        <f t="shared" si="10"/>
        <v>0</v>
      </c>
      <c r="Y182" s="296"/>
      <c r="Z182" s="296"/>
      <c r="AA182" s="296">
        <f t="shared" si="11"/>
        <v>-13451.75</v>
      </c>
      <c r="AB182" s="296" t="s">
        <v>9939</v>
      </c>
      <c r="AC182" s="296"/>
      <c r="AD182" s="296"/>
      <c r="AE182" s="296"/>
      <c r="AF182" s="296"/>
      <c r="AG182" s="296"/>
      <c r="AH182" s="296"/>
      <c r="AI182" s="314"/>
      <c r="AJ182" s="296"/>
      <c r="AK182" s="296"/>
    </row>
    <row r="183" s="285" customFormat="1" ht="14.25" spans="1:37">
      <c r="A183" s="296">
        <v>179</v>
      </c>
      <c r="B183" s="297">
        <v>266</v>
      </c>
      <c r="C183" s="298" t="str">
        <f>VLOOKUP(B183,[4]Sheet2!A:B,2,FALSE)</f>
        <v>HBGH-HJ301-JQ-015</v>
      </c>
      <c r="D183" s="296" t="s">
        <v>10201</v>
      </c>
      <c r="E183" s="296" t="s">
        <v>10202</v>
      </c>
      <c r="F183" s="296" t="s">
        <v>9930</v>
      </c>
      <c r="G183" s="191" t="s">
        <v>9941</v>
      </c>
      <c r="H183" s="191" t="s">
        <v>9906</v>
      </c>
      <c r="I183" s="310">
        <v>41578</v>
      </c>
      <c r="J183" s="191">
        <v>69</v>
      </c>
      <c r="K183" s="298" t="s">
        <v>9942</v>
      </c>
      <c r="L183" s="296">
        <v>1</v>
      </c>
      <c r="M183" s="296"/>
      <c r="N183" s="72">
        <v>26484.35</v>
      </c>
      <c r="O183" s="72">
        <v>11327.95</v>
      </c>
      <c r="P183" s="296">
        <v>1</v>
      </c>
      <c r="Q183" s="296"/>
      <c r="R183" s="296"/>
      <c r="S183" s="296"/>
      <c r="T183" s="296">
        <f t="shared" si="8"/>
        <v>0</v>
      </c>
      <c r="U183" s="296"/>
      <c r="V183" s="296"/>
      <c r="W183" s="296">
        <f t="shared" si="9"/>
        <v>0</v>
      </c>
      <c r="X183" s="296">
        <f t="shared" si="10"/>
        <v>0</v>
      </c>
      <c r="Y183" s="296"/>
      <c r="Z183" s="296"/>
      <c r="AA183" s="296">
        <f t="shared" si="11"/>
        <v>-11327.95</v>
      </c>
      <c r="AB183" s="296" t="s">
        <v>9939</v>
      </c>
      <c r="AC183" s="296"/>
      <c r="AD183" s="296"/>
      <c r="AE183" s="296"/>
      <c r="AF183" s="296"/>
      <c r="AG183" s="296"/>
      <c r="AH183" s="296"/>
      <c r="AI183" s="314"/>
      <c r="AJ183" s="296"/>
      <c r="AK183" s="296"/>
    </row>
    <row r="184" s="285" customFormat="1" ht="85.5" spans="1:37">
      <c r="A184" s="296">
        <v>180</v>
      </c>
      <c r="B184" s="297">
        <v>144</v>
      </c>
      <c r="C184" s="298" t="str">
        <f>VLOOKUP(B184,[4]Sheet2!A:B,2,FALSE)</f>
        <v>HBGH-DL-JQ-006
HBGH-DL-JQ-007
HBGH-DL-JQ-008
HBGH-DL-JQ-009
HBGH-DL-JQ-017
HBGH-DL-JQ-018</v>
      </c>
      <c r="D184" s="296" t="s">
        <v>10203</v>
      </c>
      <c r="E184" s="296" t="s">
        <v>10204</v>
      </c>
      <c r="F184" s="296" t="s">
        <v>9930</v>
      </c>
      <c r="G184" s="191" t="s">
        <v>9941</v>
      </c>
      <c r="H184" s="191" t="s">
        <v>9906</v>
      </c>
      <c r="I184" s="310">
        <v>41578</v>
      </c>
      <c r="J184" s="191">
        <v>69</v>
      </c>
      <c r="K184" s="298" t="s">
        <v>9942</v>
      </c>
      <c r="L184" s="296">
        <v>6</v>
      </c>
      <c r="M184" s="296"/>
      <c r="N184" s="72">
        <v>340801.25</v>
      </c>
      <c r="O184" s="72">
        <v>120555.35</v>
      </c>
      <c r="P184" s="296">
        <v>6</v>
      </c>
      <c r="Q184" s="296"/>
      <c r="R184" s="296"/>
      <c r="S184" s="296"/>
      <c r="T184" s="296">
        <f t="shared" si="8"/>
        <v>0</v>
      </c>
      <c r="U184" s="296"/>
      <c r="V184" s="296"/>
      <c r="W184" s="296">
        <f t="shared" si="9"/>
        <v>0</v>
      </c>
      <c r="X184" s="296">
        <f t="shared" si="10"/>
        <v>0</v>
      </c>
      <c r="Y184" s="296"/>
      <c r="Z184" s="296"/>
      <c r="AA184" s="296">
        <f t="shared" si="11"/>
        <v>-120555.35</v>
      </c>
      <c r="AB184" s="296" t="s">
        <v>9939</v>
      </c>
      <c r="AC184" s="296"/>
      <c r="AD184" s="296"/>
      <c r="AE184" s="296"/>
      <c r="AF184" s="296"/>
      <c r="AG184" s="296"/>
      <c r="AH184" s="296"/>
      <c r="AI184" s="314"/>
      <c r="AJ184" s="296"/>
      <c r="AK184" s="296"/>
    </row>
    <row r="185" s="285" customFormat="1" ht="28.5" spans="1:37">
      <c r="A185" s="296">
        <v>181</v>
      </c>
      <c r="B185" s="297">
        <v>173</v>
      </c>
      <c r="C185" s="298" t="str">
        <f>VLOOKUP(B185,[4]Sheet2!A:B,2,FALSE)</f>
        <v>HBGH-DL-JQ-010
HBGH-DL-JQ-019</v>
      </c>
      <c r="D185" s="296" t="s">
        <v>10205</v>
      </c>
      <c r="E185" s="296" t="s">
        <v>10206</v>
      </c>
      <c r="F185" s="296" t="s">
        <v>9930</v>
      </c>
      <c r="G185" s="191" t="s">
        <v>9941</v>
      </c>
      <c r="H185" s="191" t="s">
        <v>9906</v>
      </c>
      <c r="I185" s="310">
        <v>41578</v>
      </c>
      <c r="J185" s="191">
        <v>69</v>
      </c>
      <c r="K185" s="298" t="s">
        <v>9942</v>
      </c>
      <c r="L185" s="296">
        <v>2</v>
      </c>
      <c r="M185" s="296"/>
      <c r="N185" s="72">
        <v>122207.78</v>
      </c>
      <c r="O185" s="72">
        <v>45358.98</v>
      </c>
      <c r="P185" s="296">
        <v>2</v>
      </c>
      <c r="Q185" s="296"/>
      <c r="R185" s="296"/>
      <c r="S185" s="296"/>
      <c r="T185" s="296">
        <f t="shared" si="8"/>
        <v>0</v>
      </c>
      <c r="U185" s="296"/>
      <c r="V185" s="296"/>
      <c r="W185" s="296">
        <f t="shared" si="9"/>
        <v>0</v>
      </c>
      <c r="X185" s="296">
        <f t="shared" si="10"/>
        <v>0</v>
      </c>
      <c r="Y185" s="296"/>
      <c r="Z185" s="296"/>
      <c r="AA185" s="296">
        <f t="shared" si="11"/>
        <v>-45358.98</v>
      </c>
      <c r="AB185" s="296" t="s">
        <v>9939</v>
      </c>
      <c r="AC185" s="296"/>
      <c r="AD185" s="296"/>
      <c r="AE185" s="296"/>
      <c r="AF185" s="296"/>
      <c r="AG185" s="296"/>
      <c r="AH185" s="296"/>
      <c r="AI185" s="314"/>
      <c r="AJ185" s="296"/>
      <c r="AK185" s="296"/>
    </row>
    <row r="186" s="285" customFormat="1" ht="14.25" spans="1:37">
      <c r="A186" s="296">
        <v>182</v>
      </c>
      <c r="B186" s="297">
        <v>258</v>
      </c>
      <c r="C186" s="298" t="str">
        <f>VLOOKUP(B186,[4]Sheet2!A:B,2,FALSE)</f>
        <v>HBGH-MJ-JQ-014</v>
      </c>
      <c r="D186" s="296" t="s">
        <v>10207</v>
      </c>
      <c r="E186" s="296" t="s">
        <v>10208</v>
      </c>
      <c r="F186" s="296" t="s">
        <v>9930</v>
      </c>
      <c r="G186" s="191" t="s">
        <v>9941</v>
      </c>
      <c r="H186" s="191" t="s">
        <v>9906</v>
      </c>
      <c r="I186" s="310">
        <v>41578</v>
      </c>
      <c r="J186" s="191">
        <v>69</v>
      </c>
      <c r="K186" s="298" t="s">
        <v>9942</v>
      </c>
      <c r="L186" s="296">
        <v>1</v>
      </c>
      <c r="M186" s="296"/>
      <c r="N186" s="72">
        <v>2000</v>
      </c>
      <c r="O186" s="72">
        <v>823.3</v>
      </c>
      <c r="P186" s="296">
        <v>1</v>
      </c>
      <c r="Q186" s="296"/>
      <c r="R186" s="296"/>
      <c r="S186" s="296"/>
      <c r="T186" s="296">
        <f t="shared" si="8"/>
        <v>0</v>
      </c>
      <c r="U186" s="296"/>
      <c r="V186" s="296"/>
      <c r="W186" s="296">
        <f t="shared" si="9"/>
        <v>0</v>
      </c>
      <c r="X186" s="296">
        <f t="shared" si="10"/>
        <v>0</v>
      </c>
      <c r="Y186" s="296"/>
      <c r="Z186" s="296"/>
      <c r="AA186" s="296">
        <f t="shared" si="11"/>
        <v>-823.3</v>
      </c>
      <c r="AB186" s="296" t="s">
        <v>9939</v>
      </c>
      <c r="AC186" s="296"/>
      <c r="AD186" s="296"/>
      <c r="AE186" s="296"/>
      <c r="AF186" s="296"/>
      <c r="AG186" s="296"/>
      <c r="AH186" s="296"/>
      <c r="AI186" s="314"/>
      <c r="AJ186" s="296"/>
      <c r="AK186" s="296"/>
    </row>
    <row r="187" s="285" customFormat="1" ht="14.25" spans="1:37">
      <c r="A187" s="296">
        <v>183</v>
      </c>
      <c r="B187" s="297">
        <v>239</v>
      </c>
      <c r="C187" s="298">
        <f>VLOOKUP(B187,[4]Sheet2!A:B,2,FALSE)</f>
        <v>0</v>
      </c>
      <c r="D187" s="296" t="s">
        <v>10209</v>
      </c>
      <c r="E187" s="296" t="s">
        <v>10210</v>
      </c>
      <c r="F187" s="296" t="s">
        <v>9930</v>
      </c>
      <c r="G187" s="191" t="s">
        <v>9941</v>
      </c>
      <c r="H187" s="191" t="s">
        <v>9906</v>
      </c>
      <c r="I187" s="310">
        <v>41578</v>
      </c>
      <c r="J187" s="191">
        <v>69</v>
      </c>
      <c r="K187" s="298" t="s">
        <v>9942</v>
      </c>
      <c r="L187" s="296">
        <v>1</v>
      </c>
      <c r="M187" s="296"/>
      <c r="N187" s="72">
        <v>8342.63</v>
      </c>
      <c r="O187" s="72">
        <v>3322.23</v>
      </c>
      <c r="P187" s="296">
        <v>1</v>
      </c>
      <c r="Q187" s="296"/>
      <c r="R187" s="296"/>
      <c r="S187" s="296"/>
      <c r="T187" s="296">
        <f t="shared" si="8"/>
        <v>0</v>
      </c>
      <c r="U187" s="296"/>
      <c r="V187" s="296"/>
      <c r="W187" s="296">
        <f t="shared" si="9"/>
        <v>0</v>
      </c>
      <c r="X187" s="296">
        <f t="shared" si="10"/>
        <v>0</v>
      </c>
      <c r="Y187" s="296"/>
      <c r="Z187" s="296"/>
      <c r="AA187" s="296">
        <f t="shared" si="11"/>
        <v>-3322.23</v>
      </c>
      <c r="AB187" s="296" t="s">
        <v>9939</v>
      </c>
      <c r="AC187" s="296"/>
      <c r="AD187" s="296"/>
      <c r="AE187" s="296"/>
      <c r="AF187" s="296"/>
      <c r="AG187" s="296"/>
      <c r="AH187" s="296"/>
      <c r="AI187" s="314"/>
      <c r="AJ187" s="296"/>
      <c r="AK187" s="296"/>
    </row>
    <row r="188" s="285" customFormat="1" ht="85.5" spans="1:37">
      <c r="A188" s="296">
        <v>184</v>
      </c>
      <c r="B188" s="297">
        <v>7</v>
      </c>
      <c r="C188" s="298" t="str">
        <f>VLOOKUP(B188,[4]Sheet2!A:B,2,FALSE)</f>
        <v>HBGH-HJRGH-JQ-032
HBGH-HJRGH-JQ-033
HBGH-HJRGH-JQ-034
HBGH-HJRGH-JQ-035
HBGH-MJ-JQ-030
HBGH-MJ-JQ-031</v>
      </c>
      <c r="D188" s="296" t="s">
        <v>10211</v>
      </c>
      <c r="E188" s="296"/>
      <c r="F188" s="296" t="s">
        <v>9930</v>
      </c>
      <c r="G188" s="191" t="s">
        <v>9941</v>
      </c>
      <c r="H188" s="191" t="s">
        <v>9906</v>
      </c>
      <c r="I188" s="310">
        <v>41578</v>
      </c>
      <c r="J188" s="191">
        <v>34</v>
      </c>
      <c r="K188" s="298" t="s">
        <v>10029</v>
      </c>
      <c r="L188" s="296">
        <v>6</v>
      </c>
      <c r="M188" s="296"/>
      <c r="N188" s="72">
        <v>19651.65</v>
      </c>
      <c r="O188" s="72">
        <v>2400</v>
      </c>
      <c r="P188" s="296">
        <v>6</v>
      </c>
      <c r="Q188" s="296"/>
      <c r="R188" s="296"/>
      <c r="S188" s="296"/>
      <c r="T188" s="296">
        <f t="shared" si="8"/>
        <v>0</v>
      </c>
      <c r="U188" s="296"/>
      <c r="V188" s="296"/>
      <c r="W188" s="296">
        <f t="shared" si="9"/>
        <v>0</v>
      </c>
      <c r="X188" s="296">
        <f t="shared" si="10"/>
        <v>0</v>
      </c>
      <c r="Y188" s="296"/>
      <c r="Z188" s="296"/>
      <c r="AA188" s="296">
        <f t="shared" si="11"/>
        <v>-2400</v>
      </c>
      <c r="AB188" s="296" t="s">
        <v>9939</v>
      </c>
      <c r="AC188" s="296"/>
      <c r="AD188" s="296"/>
      <c r="AE188" s="296"/>
      <c r="AF188" s="296"/>
      <c r="AG188" s="296"/>
      <c r="AH188" s="296"/>
      <c r="AI188" s="314"/>
      <c r="AJ188" s="296"/>
      <c r="AK188" s="296"/>
    </row>
    <row r="189" s="285" customFormat="1" ht="14.25" spans="1:37">
      <c r="A189" s="296">
        <v>185</v>
      </c>
      <c r="B189" s="297">
        <v>23</v>
      </c>
      <c r="C189" s="298" t="str">
        <f>VLOOKUP(B189,[4]Sheet2!A:B,2,FALSE)</f>
        <v>HBGH-MJ-JQ-025</v>
      </c>
      <c r="D189" s="296" t="s">
        <v>10211</v>
      </c>
      <c r="E189" s="296" t="s">
        <v>10134</v>
      </c>
      <c r="F189" s="296" t="s">
        <v>9930</v>
      </c>
      <c r="G189" s="191" t="s">
        <v>9941</v>
      </c>
      <c r="H189" s="191" t="s">
        <v>9906</v>
      </c>
      <c r="I189" s="310">
        <v>41578</v>
      </c>
      <c r="J189" s="191">
        <v>43</v>
      </c>
      <c r="K189" s="298" t="s">
        <v>10029</v>
      </c>
      <c r="L189" s="296">
        <v>1</v>
      </c>
      <c r="M189" s="296"/>
      <c r="N189" s="72">
        <v>16397.5</v>
      </c>
      <c r="O189" s="72">
        <v>2100</v>
      </c>
      <c r="P189" s="296">
        <v>1</v>
      </c>
      <c r="Q189" s="296"/>
      <c r="R189" s="296"/>
      <c r="S189" s="296"/>
      <c r="T189" s="296">
        <f t="shared" si="8"/>
        <v>0</v>
      </c>
      <c r="U189" s="296"/>
      <c r="V189" s="296"/>
      <c r="W189" s="296">
        <f t="shared" si="9"/>
        <v>0</v>
      </c>
      <c r="X189" s="296">
        <f t="shared" si="10"/>
        <v>0</v>
      </c>
      <c r="Y189" s="296"/>
      <c r="Z189" s="296"/>
      <c r="AA189" s="296">
        <f t="shared" si="11"/>
        <v>-2100</v>
      </c>
      <c r="AB189" s="296" t="s">
        <v>9939</v>
      </c>
      <c r="AC189" s="296"/>
      <c r="AD189" s="296"/>
      <c r="AE189" s="296"/>
      <c r="AF189" s="296"/>
      <c r="AG189" s="296"/>
      <c r="AH189" s="296"/>
      <c r="AI189" s="314"/>
      <c r="AJ189" s="296"/>
      <c r="AK189" s="296"/>
    </row>
    <row r="190" s="285" customFormat="1" ht="14.25" spans="1:37">
      <c r="A190" s="296">
        <v>186</v>
      </c>
      <c r="B190" s="297">
        <v>25</v>
      </c>
      <c r="C190" s="298" t="str">
        <f>VLOOKUP(B190,[4]Sheet2!A:B,2,FALSE)</f>
        <v>HBGH-HJ301-JQ-018</v>
      </c>
      <c r="D190" s="296" t="s">
        <v>10211</v>
      </c>
      <c r="E190" s="296" t="s">
        <v>10134</v>
      </c>
      <c r="F190" s="296" t="s">
        <v>9930</v>
      </c>
      <c r="G190" s="191" t="s">
        <v>9941</v>
      </c>
      <c r="H190" s="191" t="s">
        <v>9906</v>
      </c>
      <c r="I190" s="310">
        <v>41578</v>
      </c>
      <c r="J190" s="191">
        <v>44</v>
      </c>
      <c r="K190" s="298" t="s">
        <v>10029</v>
      </c>
      <c r="L190" s="296">
        <v>1</v>
      </c>
      <c r="M190" s="296"/>
      <c r="N190" s="72">
        <v>56062.5</v>
      </c>
      <c r="O190" s="72">
        <v>6900</v>
      </c>
      <c r="P190" s="296">
        <v>1</v>
      </c>
      <c r="Q190" s="296"/>
      <c r="R190" s="296"/>
      <c r="S190" s="296"/>
      <c r="T190" s="296">
        <f t="shared" si="8"/>
        <v>0</v>
      </c>
      <c r="U190" s="296"/>
      <c r="V190" s="296"/>
      <c r="W190" s="296">
        <f t="shared" si="9"/>
        <v>0</v>
      </c>
      <c r="X190" s="296">
        <f t="shared" si="10"/>
        <v>0</v>
      </c>
      <c r="Y190" s="296"/>
      <c r="Z190" s="296"/>
      <c r="AA190" s="296">
        <f t="shared" si="11"/>
        <v>-6900</v>
      </c>
      <c r="AB190" s="296" t="s">
        <v>9939</v>
      </c>
      <c r="AC190" s="296"/>
      <c r="AD190" s="296"/>
      <c r="AE190" s="296"/>
      <c r="AF190" s="296"/>
      <c r="AG190" s="296"/>
      <c r="AH190" s="296"/>
      <c r="AI190" s="314"/>
      <c r="AJ190" s="296"/>
      <c r="AK190" s="296"/>
    </row>
    <row r="191" s="285" customFormat="1" ht="14.25" spans="1:37">
      <c r="A191" s="296">
        <v>187</v>
      </c>
      <c r="B191" s="297">
        <v>208</v>
      </c>
      <c r="C191" s="298" t="str">
        <f>VLOOKUP(B191,[4]Sheet2!A:B,2,FALSE)</f>
        <v>HBGH-MJ-JQ-028</v>
      </c>
      <c r="D191" s="296" t="s">
        <v>10212</v>
      </c>
      <c r="E191" s="296"/>
      <c r="F191" s="296" t="s">
        <v>9930</v>
      </c>
      <c r="G191" s="191" t="s">
        <v>9941</v>
      </c>
      <c r="H191" s="191" t="s">
        <v>9906</v>
      </c>
      <c r="I191" s="310">
        <v>41578</v>
      </c>
      <c r="J191" s="191">
        <v>69</v>
      </c>
      <c r="K191" s="298" t="s">
        <v>10029</v>
      </c>
      <c r="L191" s="296">
        <v>1</v>
      </c>
      <c r="M191" s="296"/>
      <c r="N191" s="72">
        <v>5137.21</v>
      </c>
      <c r="O191" s="72">
        <v>1964.11</v>
      </c>
      <c r="P191" s="296">
        <v>1</v>
      </c>
      <c r="Q191" s="296"/>
      <c r="R191" s="296"/>
      <c r="S191" s="296"/>
      <c r="T191" s="296">
        <f t="shared" si="8"/>
        <v>0</v>
      </c>
      <c r="U191" s="296"/>
      <c r="V191" s="296"/>
      <c r="W191" s="296">
        <f t="shared" si="9"/>
        <v>0</v>
      </c>
      <c r="X191" s="296">
        <f t="shared" si="10"/>
        <v>0</v>
      </c>
      <c r="Y191" s="296"/>
      <c r="Z191" s="296"/>
      <c r="AA191" s="296">
        <f t="shared" si="11"/>
        <v>-1964.11</v>
      </c>
      <c r="AB191" s="296" t="s">
        <v>9939</v>
      </c>
      <c r="AC191" s="296"/>
      <c r="AD191" s="296"/>
      <c r="AE191" s="296"/>
      <c r="AF191" s="296"/>
      <c r="AG191" s="296"/>
      <c r="AH191" s="296"/>
      <c r="AI191" s="314"/>
      <c r="AJ191" s="296"/>
      <c r="AK191" s="296"/>
    </row>
    <row r="192" s="285" customFormat="1" ht="14.25" spans="1:37">
      <c r="A192" s="296">
        <v>188</v>
      </c>
      <c r="B192" s="297">
        <v>193</v>
      </c>
      <c r="C192" s="298" t="str">
        <f>VLOOKUP(B192,[4]Sheet2!A:B,2,FALSE)</f>
        <v>HBGH-HJRGH-JQ-013</v>
      </c>
      <c r="D192" s="296" t="s">
        <v>10213</v>
      </c>
      <c r="E192" s="296" t="s">
        <v>10145</v>
      </c>
      <c r="F192" s="296" t="s">
        <v>9930</v>
      </c>
      <c r="G192" s="191" t="s">
        <v>9941</v>
      </c>
      <c r="H192" s="191" t="s">
        <v>9906</v>
      </c>
      <c r="I192" s="310">
        <v>41578</v>
      </c>
      <c r="J192" s="191">
        <v>69</v>
      </c>
      <c r="K192" s="298" t="s">
        <v>9942</v>
      </c>
      <c r="L192" s="296">
        <v>1</v>
      </c>
      <c r="M192" s="296"/>
      <c r="N192" s="72">
        <v>2261.89</v>
      </c>
      <c r="O192" s="72">
        <v>864.69</v>
      </c>
      <c r="P192" s="296">
        <v>1</v>
      </c>
      <c r="Q192" s="296"/>
      <c r="R192" s="296"/>
      <c r="S192" s="296"/>
      <c r="T192" s="296">
        <f t="shared" si="8"/>
        <v>0</v>
      </c>
      <c r="U192" s="296"/>
      <c r="V192" s="296"/>
      <c r="W192" s="296">
        <f t="shared" si="9"/>
        <v>0</v>
      </c>
      <c r="X192" s="296">
        <f t="shared" si="10"/>
        <v>0</v>
      </c>
      <c r="Y192" s="296"/>
      <c r="Z192" s="296"/>
      <c r="AA192" s="296">
        <f t="shared" si="11"/>
        <v>-864.69</v>
      </c>
      <c r="AB192" s="296" t="s">
        <v>9939</v>
      </c>
      <c r="AC192" s="296"/>
      <c r="AD192" s="296"/>
      <c r="AE192" s="296"/>
      <c r="AF192" s="296"/>
      <c r="AG192" s="296"/>
      <c r="AH192" s="296"/>
      <c r="AI192" s="314"/>
      <c r="AJ192" s="296"/>
      <c r="AK192" s="296"/>
    </row>
    <row r="193" s="285" customFormat="1" ht="14.25" spans="1:37">
      <c r="A193" s="296">
        <v>189</v>
      </c>
      <c r="B193" s="297">
        <v>111</v>
      </c>
      <c r="C193" s="298" t="str">
        <f>VLOOKUP(B193,[4]Sheet2!A:B,2,FALSE)</f>
        <v>HBGH-FP-JQ-040</v>
      </c>
      <c r="D193" s="296" t="s">
        <v>10214</v>
      </c>
      <c r="E193" s="296"/>
      <c r="F193" s="296" t="s">
        <v>9930</v>
      </c>
      <c r="G193" s="191" t="s">
        <v>9941</v>
      </c>
      <c r="H193" s="191" t="s">
        <v>9906</v>
      </c>
      <c r="I193" s="310">
        <v>41578</v>
      </c>
      <c r="J193" s="191">
        <v>22</v>
      </c>
      <c r="K193" s="298" t="s">
        <v>9942</v>
      </c>
      <c r="L193" s="296">
        <v>1</v>
      </c>
      <c r="M193" s="296"/>
      <c r="N193" s="72">
        <v>3585</v>
      </c>
      <c r="O193" s="72">
        <v>450</v>
      </c>
      <c r="P193" s="296">
        <v>1</v>
      </c>
      <c r="Q193" s="296"/>
      <c r="R193" s="296"/>
      <c r="S193" s="296"/>
      <c r="T193" s="296">
        <f t="shared" si="8"/>
        <v>0</v>
      </c>
      <c r="U193" s="296"/>
      <c r="V193" s="296"/>
      <c r="W193" s="296">
        <f t="shared" si="9"/>
        <v>0</v>
      </c>
      <c r="X193" s="296">
        <f t="shared" si="10"/>
        <v>0</v>
      </c>
      <c r="Y193" s="296"/>
      <c r="Z193" s="296"/>
      <c r="AA193" s="296">
        <f t="shared" si="11"/>
        <v>-450</v>
      </c>
      <c r="AB193" s="296" t="s">
        <v>9939</v>
      </c>
      <c r="AC193" s="296"/>
      <c r="AD193" s="296"/>
      <c r="AE193" s="296"/>
      <c r="AF193" s="296"/>
      <c r="AG193" s="296"/>
      <c r="AH193" s="296"/>
      <c r="AI193" s="314"/>
      <c r="AJ193" s="296"/>
      <c r="AK193" s="296"/>
    </row>
    <row r="194" s="285" customFormat="1" ht="14.25" spans="1:37">
      <c r="A194" s="296">
        <v>190</v>
      </c>
      <c r="B194" s="297">
        <v>1</v>
      </c>
      <c r="C194" s="298" t="str">
        <f>VLOOKUP(B194,[4]Sheet2!A:B,2,FALSE)</f>
        <v>HBGH-MJ-JQ-003</v>
      </c>
      <c r="D194" s="296" t="s">
        <v>10215</v>
      </c>
      <c r="E194" s="296" t="s">
        <v>10216</v>
      </c>
      <c r="F194" s="296" t="s">
        <v>9930</v>
      </c>
      <c r="G194" s="191" t="s">
        <v>9941</v>
      </c>
      <c r="H194" s="191" t="s">
        <v>9906</v>
      </c>
      <c r="I194" s="310">
        <v>41578</v>
      </c>
      <c r="J194" s="191">
        <v>19</v>
      </c>
      <c r="K194" s="298" t="s">
        <v>9942</v>
      </c>
      <c r="L194" s="296">
        <v>1</v>
      </c>
      <c r="M194" s="296"/>
      <c r="N194" s="72">
        <v>11723.87</v>
      </c>
      <c r="O194" s="72">
        <v>2925</v>
      </c>
      <c r="P194" s="296">
        <v>1</v>
      </c>
      <c r="Q194" s="296"/>
      <c r="R194" s="296"/>
      <c r="S194" s="296"/>
      <c r="T194" s="296">
        <f t="shared" si="8"/>
        <v>0</v>
      </c>
      <c r="U194" s="296"/>
      <c r="V194" s="296"/>
      <c r="W194" s="296">
        <f t="shared" si="9"/>
        <v>0</v>
      </c>
      <c r="X194" s="296">
        <f t="shared" si="10"/>
        <v>0</v>
      </c>
      <c r="Y194" s="296"/>
      <c r="Z194" s="296"/>
      <c r="AA194" s="296">
        <f t="shared" si="11"/>
        <v>-2925</v>
      </c>
      <c r="AB194" s="296" t="s">
        <v>9939</v>
      </c>
      <c r="AC194" s="296"/>
      <c r="AD194" s="296"/>
      <c r="AE194" s="296"/>
      <c r="AF194" s="296"/>
      <c r="AG194" s="296"/>
      <c r="AH194" s="296"/>
      <c r="AI194" s="314"/>
      <c r="AJ194" s="296"/>
      <c r="AK194" s="296"/>
    </row>
    <row r="195" s="285" customFormat="1" ht="14.25" spans="1:37">
      <c r="A195" s="296">
        <v>191</v>
      </c>
      <c r="B195" s="297">
        <v>512</v>
      </c>
      <c r="C195" s="298" t="str">
        <f>VLOOKUP(B195,[4]Sheet2!A:B,2,FALSE)</f>
        <v>HBGH-ZL-JC-019</v>
      </c>
      <c r="D195" s="296" t="s">
        <v>10217</v>
      </c>
      <c r="E195" s="296" t="s">
        <v>10218</v>
      </c>
      <c r="F195" s="296" t="s">
        <v>9930</v>
      </c>
      <c r="G195" s="191" t="s">
        <v>9996</v>
      </c>
      <c r="H195" s="191" t="s">
        <v>9966</v>
      </c>
      <c r="I195" s="310">
        <v>41698</v>
      </c>
      <c r="J195" s="191">
        <v>65</v>
      </c>
      <c r="K195" s="298" t="s">
        <v>9967</v>
      </c>
      <c r="L195" s="296">
        <v>1</v>
      </c>
      <c r="M195" s="296"/>
      <c r="N195" s="72">
        <v>14153.85</v>
      </c>
      <c r="O195" s="72">
        <v>6758.55</v>
      </c>
      <c r="P195" s="296">
        <v>1</v>
      </c>
      <c r="Q195" s="296"/>
      <c r="R195" s="296"/>
      <c r="S195" s="296"/>
      <c r="T195" s="296">
        <f t="shared" si="8"/>
        <v>0</v>
      </c>
      <c r="U195" s="296"/>
      <c r="V195" s="296"/>
      <c r="W195" s="296">
        <f t="shared" si="9"/>
        <v>0</v>
      </c>
      <c r="X195" s="296">
        <f t="shared" si="10"/>
        <v>0</v>
      </c>
      <c r="Y195" s="296"/>
      <c r="Z195" s="296"/>
      <c r="AA195" s="296">
        <f t="shared" si="11"/>
        <v>-6758.55</v>
      </c>
      <c r="AB195" s="296" t="s">
        <v>9939</v>
      </c>
      <c r="AC195" s="296"/>
      <c r="AD195" s="296"/>
      <c r="AE195" s="296"/>
      <c r="AF195" s="296"/>
      <c r="AG195" s="296"/>
      <c r="AH195" s="296"/>
      <c r="AI195" s="314"/>
      <c r="AJ195" s="296"/>
      <c r="AK195" s="296"/>
    </row>
    <row r="196" s="285" customFormat="1" ht="14.25" spans="1:37">
      <c r="A196" s="296">
        <v>192</v>
      </c>
      <c r="B196" s="297">
        <v>513</v>
      </c>
      <c r="C196" s="298" t="str">
        <f>VLOOKUP(B196,[4]Sheet2!A:B,2,FALSE)</f>
        <v>HBGH-ZL-JC-020</v>
      </c>
      <c r="D196" s="296" t="s">
        <v>10217</v>
      </c>
      <c r="E196" s="296" t="s">
        <v>10219</v>
      </c>
      <c r="F196" s="296" t="s">
        <v>9930</v>
      </c>
      <c r="G196" s="191" t="s">
        <v>9996</v>
      </c>
      <c r="H196" s="191" t="s">
        <v>10000</v>
      </c>
      <c r="I196" s="310">
        <v>41698</v>
      </c>
      <c r="J196" s="191">
        <v>65</v>
      </c>
      <c r="K196" s="298" t="s">
        <v>10001</v>
      </c>
      <c r="L196" s="296">
        <v>1</v>
      </c>
      <c r="M196" s="296"/>
      <c r="N196" s="72">
        <v>14205.13</v>
      </c>
      <c r="O196" s="72">
        <v>6783.43</v>
      </c>
      <c r="P196" s="296">
        <v>1</v>
      </c>
      <c r="Q196" s="296"/>
      <c r="R196" s="296"/>
      <c r="S196" s="296"/>
      <c r="T196" s="296">
        <f t="shared" si="8"/>
        <v>0</v>
      </c>
      <c r="U196" s="296"/>
      <c r="V196" s="296"/>
      <c r="W196" s="296">
        <f t="shared" si="9"/>
        <v>0</v>
      </c>
      <c r="X196" s="296">
        <f t="shared" si="10"/>
        <v>0</v>
      </c>
      <c r="Y196" s="296"/>
      <c r="Z196" s="296"/>
      <c r="AA196" s="296">
        <f t="shared" si="11"/>
        <v>-6783.43</v>
      </c>
      <c r="AB196" s="296" t="s">
        <v>9939</v>
      </c>
      <c r="AC196" s="296"/>
      <c r="AD196" s="296"/>
      <c r="AE196" s="296"/>
      <c r="AF196" s="296"/>
      <c r="AG196" s="296"/>
      <c r="AH196" s="296"/>
      <c r="AI196" s="314"/>
      <c r="AJ196" s="296"/>
      <c r="AK196" s="296"/>
    </row>
    <row r="197" s="285" customFormat="1" ht="14.25" spans="1:37">
      <c r="A197" s="296">
        <v>193</v>
      </c>
      <c r="B197" s="297">
        <v>529</v>
      </c>
      <c r="C197" s="298" t="str">
        <f>VLOOKUP(B197,[4]Sheet2!A:B,2,FALSE)</f>
        <v>HBGH-DJ-JQ-013</v>
      </c>
      <c r="D197" s="296" t="s">
        <v>10220</v>
      </c>
      <c r="E197" s="296"/>
      <c r="F197" s="296" t="s">
        <v>9930</v>
      </c>
      <c r="G197" s="191" t="s">
        <v>6587</v>
      </c>
      <c r="H197" s="191" t="s">
        <v>10000</v>
      </c>
      <c r="I197" s="310">
        <v>41759</v>
      </c>
      <c r="J197" s="191">
        <v>63</v>
      </c>
      <c r="K197" s="298" t="s">
        <v>10001</v>
      </c>
      <c r="L197" s="296">
        <v>1</v>
      </c>
      <c r="M197" s="296"/>
      <c r="N197" s="72">
        <v>189720</v>
      </c>
      <c r="O197" s="72">
        <v>93595.2</v>
      </c>
      <c r="P197" s="296">
        <v>1</v>
      </c>
      <c r="Q197" s="296"/>
      <c r="R197" s="296"/>
      <c r="S197" s="296"/>
      <c r="T197" s="296">
        <f t="shared" ref="T197:T260" si="12">IF((P197-L197)&gt;0,P197-L197,0)</f>
        <v>0</v>
      </c>
      <c r="U197" s="296"/>
      <c r="V197" s="296"/>
      <c r="W197" s="296">
        <f t="shared" ref="W197:W260" si="13">IF((S197-O197)&gt;0,S197-O197,0)</f>
        <v>0</v>
      </c>
      <c r="X197" s="296">
        <f t="shared" ref="X197:X260" si="14">IF((P197-L197)&lt;0,P197-L197,0)</f>
        <v>0</v>
      </c>
      <c r="Y197" s="296"/>
      <c r="Z197" s="296"/>
      <c r="AA197" s="296">
        <f t="shared" ref="AA197:AA260" si="15">IF((S197-O197)&lt;0,S197-O197,0)</f>
        <v>-93595.2</v>
      </c>
      <c r="AB197" s="296" t="s">
        <v>9939</v>
      </c>
      <c r="AC197" s="296"/>
      <c r="AD197" s="296"/>
      <c r="AE197" s="296"/>
      <c r="AF197" s="296"/>
      <c r="AG197" s="296"/>
      <c r="AH197" s="296"/>
      <c r="AI197" s="314"/>
      <c r="AJ197" s="296"/>
      <c r="AK197" s="296"/>
    </row>
    <row r="198" s="285" customFormat="1" ht="14.25" spans="1:37">
      <c r="A198" s="296">
        <v>194</v>
      </c>
      <c r="B198" s="297">
        <v>532</v>
      </c>
      <c r="C198" s="298" t="str">
        <f>VLOOKUP(B198,[4]Sheet2!A:B,2,FALSE)</f>
        <v>HBGH-CZFR-JQ-006——045</v>
      </c>
      <c r="D198" s="296" t="s">
        <v>10221</v>
      </c>
      <c r="E198" s="296" t="s">
        <v>10222</v>
      </c>
      <c r="F198" s="296" t="s">
        <v>9930</v>
      </c>
      <c r="G198" s="191" t="s">
        <v>9941</v>
      </c>
      <c r="H198" s="191" t="s">
        <v>9997</v>
      </c>
      <c r="I198" s="310">
        <v>41785</v>
      </c>
      <c r="J198" s="191">
        <v>62</v>
      </c>
      <c r="K198" s="298" t="s">
        <v>9998</v>
      </c>
      <c r="L198" s="296">
        <v>40</v>
      </c>
      <c r="M198" s="296"/>
      <c r="N198" s="72">
        <v>403418.8</v>
      </c>
      <c r="O198" s="72">
        <v>202213.81</v>
      </c>
      <c r="P198" s="296">
        <v>40</v>
      </c>
      <c r="Q198" s="296"/>
      <c r="R198" s="296"/>
      <c r="S198" s="296"/>
      <c r="T198" s="296">
        <f t="shared" si="12"/>
        <v>0</v>
      </c>
      <c r="U198" s="296"/>
      <c r="V198" s="296"/>
      <c r="W198" s="296">
        <f t="shared" si="13"/>
        <v>0</v>
      </c>
      <c r="X198" s="296">
        <f t="shared" si="14"/>
        <v>0</v>
      </c>
      <c r="Y198" s="296"/>
      <c r="Z198" s="296"/>
      <c r="AA198" s="296">
        <f t="shared" si="15"/>
        <v>-202213.81</v>
      </c>
      <c r="AB198" s="296" t="s">
        <v>9939</v>
      </c>
      <c r="AC198" s="296"/>
      <c r="AD198" s="296"/>
      <c r="AE198" s="296"/>
      <c r="AF198" s="296"/>
      <c r="AG198" s="296"/>
      <c r="AH198" s="296"/>
      <c r="AI198" s="314"/>
      <c r="AJ198" s="296"/>
      <c r="AK198" s="296"/>
    </row>
    <row r="199" s="285" customFormat="1" ht="71.25" spans="1:37">
      <c r="A199" s="296">
        <v>195</v>
      </c>
      <c r="B199" s="297">
        <v>533</v>
      </c>
      <c r="C199" s="298" t="str">
        <f>VLOOKUP(B199,[4]Sheet2!A:B,2,FALSE)</f>
        <v>HBGH-FR-JQ-028～030
HBGH-FR-JQ-026～027
HBGH-FR-JQ-051
HBGH-FR-JQ-052
HBGH-FR-JQ-053</v>
      </c>
      <c r="D199" s="296" t="s">
        <v>10223</v>
      </c>
      <c r="E199" s="296" t="s">
        <v>10224</v>
      </c>
      <c r="F199" s="296" t="s">
        <v>9930</v>
      </c>
      <c r="G199" s="191" t="s">
        <v>9941</v>
      </c>
      <c r="H199" s="191" t="s">
        <v>10007</v>
      </c>
      <c r="I199" s="310">
        <v>41785</v>
      </c>
      <c r="J199" s="191">
        <v>62</v>
      </c>
      <c r="K199" s="298" t="s">
        <v>434</v>
      </c>
      <c r="L199" s="296">
        <v>10</v>
      </c>
      <c r="M199" s="296"/>
      <c r="N199" s="72">
        <v>135042.73</v>
      </c>
      <c r="O199" s="72">
        <v>67690.69</v>
      </c>
      <c r="P199" s="296">
        <v>10</v>
      </c>
      <c r="Q199" s="296"/>
      <c r="R199" s="296"/>
      <c r="S199" s="296"/>
      <c r="T199" s="296">
        <f t="shared" si="12"/>
        <v>0</v>
      </c>
      <c r="U199" s="296"/>
      <c r="V199" s="296"/>
      <c r="W199" s="296">
        <f t="shared" si="13"/>
        <v>0</v>
      </c>
      <c r="X199" s="296">
        <f t="shared" si="14"/>
        <v>0</v>
      </c>
      <c r="Y199" s="296"/>
      <c r="Z199" s="296"/>
      <c r="AA199" s="296">
        <f t="shared" si="15"/>
        <v>-67690.69</v>
      </c>
      <c r="AB199" s="296" t="s">
        <v>9939</v>
      </c>
      <c r="AC199" s="296"/>
      <c r="AD199" s="296"/>
      <c r="AE199" s="296"/>
      <c r="AF199" s="296"/>
      <c r="AG199" s="296"/>
      <c r="AH199" s="296"/>
      <c r="AI199" s="314"/>
      <c r="AJ199" s="296"/>
      <c r="AK199" s="296"/>
    </row>
    <row r="200" s="285" customFormat="1" ht="28.5" spans="1:37">
      <c r="A200" s="296">
        <v>196</v>
      </c>
      <c r="B200" s="297">
        <v>534</v>
      </c>
      <c r="C200" s="298" t="str">
        <f>VLOOKUP(B200,[4]Sheet2!A:B,2,FALSE)</f>
        <v>HBGH-CZFR-JQ-046——160
HBGH-FR-JQ-021～025</v>
      </c>
      <c r="D200" s="296" t="s">
        <v>10225</v>
      </c>
      <c r="E200" s="296" t="s">
        <v>10226</v>
      </c>
      <c r="F200" s="296" t="s">
        <v>9930</v>
      </c>
      <c r="G200" s="191" t="s">
        <v>9941</v>
      </c>
      <c r="H200" s="191" t="s">
        <v>9997</v>
      </c>
      <c r="I200" s="310">
        <v>41790</v>
      </c>
      <c r="J200" s="191">
        <v>62</v>
      </c>
      <c r="K200" s="298" t="s">
        <v>9998</v>
      </c>
      <c r="L200" s="296">
        <v>120</v>
      </c>
      <c r="M200" s="296"/>
      <c r="N200" s="72">
        <v>1200000</v>
      </c>
      <c r="O200" s="72">
        <v>601500</v>
      </c>
      <c r="P200" s="296">
        <v>120</v>
      </c>
      <c r="Q200" s="296"/>
      <c r="R200" s="296"/>
      <c r="S200" s="296"/>
      <c r="T200" s="296">
        <f t="shared" si="12"/>
        <v>0</v>
      </c>
      <c r="U200" s="296"/>
      <c r="V200" s="296"/>
      <c r="W200" s="296">
        <f t="shared" si="13"/>
        <v>0</v>
      </c>
      <c r="X200" s="296">
        <f t="shared" si="14"/>
        <v>0</v>
      </c>
      <c r="Y200" s="296"/>
      <c r="Z200" s="296"/>
      <c r="AA200" s="296">
        <f t="shared" si="15"/>
        <v>-601500</v>
      </c>
      <c r="AB200" s="296" t="s">
        <v>9939</v>
      </c>
      <c r="AC200" s="296"/>
      <c r="AD200" s="296"/>
      <c r="AE200" s="296"/>
      <c r="AF200" s="296"/>
      <c r="AG200" s="296"/>
      <c r="AH200" s="296"/>
      <c r="AI200" s="314"/>
      <c r="AJ200" s="296"/>
      <c r="AK200" s="296"/>
    </row>
    <row r="201" s="285" customFormat="1" ht="14.25" spans="1:37">
      <c r="A201" s="296">
        <v>197</v>
      </c>
      <c r="B201" s="297">
        <v>535</v>
      </c>
      <c r="C201" s="298" t="s">
        <v>10227</v>
      </c>
      <c r="D201" s="296" t="s">
        <v>10228</v>
      </c>
      <c r="E201" s="296"/>
      <c r="F201" s="296" t="s">
        <v>9930</v>
      </c>
      <c r="G201" s="191" t="s">
        <v>6587</v>
      </c>
      <c r="H201" s="191" t="s">
        <v>10229</v>
      </c>
      <c r="I201" s="310">
        <v>41790</v>
      </c>
      <c r="J201" s="191">
        <v>62</v>
      </c>
      <c r="K201" s="298" t="s">
        <v>9938</v>
      </c>
      <c r="L201" s="296">
        <v>1</v>
      </c>
      <c r="M201" s="296"/>
      <c r="N201" s="72">
        <v>166666.67</v>
      </c>
      <c r="O201" s="72">
        <v>83541.95</v>
      </c>
      <c r="P201" s="296">
        <v>1</v>
      </c>
      <c r="Q201" s="296"/>
      <c r="R201" s="296"/>
      <c r="S201" s="296"/>
      <c r="T201" s="296">
        <f t="shared" si="12"/>
        <v>0</v>
      </c>
      <c r="U201" s="296"/>
      <c r="V201" s="296"/>
      <c r="W201" s="296">
        <f t="shared" si="13"/>
        <v>0</v>
      </c>
      <c r="X201" s="296">
        <f t="shared" si="14"/>
        <v>0</v>
      </c>
      <c r="Y201" s="296"/>
      <c r="Z201" s="296"/>
      <c r="AA201" s="296">
        <f t="shared" si="15"/>
        <v>-83541.95</v>
      </c>
      <c r="AB201" s="296" t="s">
        <v>9939</v>
      </c>
      <c r="AC201" s="296"/>
      <c r="AD201" s="296"/>
      <c r="AE201" s="296"/>
      <c r="AF201" s="296"/>
      <c r="AG201" s="296"/>
      <c r="AH201" s="296"/>
      <c r="AI201" s="314"/>
      <c r="AJ201" s="296"/>
      <c r="AK201" s="296"/>
    </row>
    <row r="202" s="285" customFormat="1" ht="42.75" spans="1:37">
      <c r="A202" s="296">
        <v>198</v>
      </c>
      <c r="B202" s="297">
        <v>536</v>
      </c>
      <c r="C202" s="298" t="str">
        <f>VLOOKUP(B202,[4]Sheet2!A:B,2,FALSE)</f>
        <v>HBGH-ZY-JQ-004
HBGH-ZY-JQ-005
HBGH-ZY-JQ-006</v>
      </c>
      <c r="D202" s="296" t="s">
        <v>10230</v>
      </c>
      <c r="E202" s="296" t="s">
        <v>10231</v>
      </c>
      <c r="F202" s="296" t="s">
        <v>9930</v>
      </c>
      <c r="G202" s="191" t="s">
        <v>9941</v>
      </c>
      <c r="H202" s="191" t="s">
        <v>9966</v>
      </c>
      <c r="I202" s="310">
        <v>41790</v>
      </c>
      <c r="J202" s="191">
        <v>62</v>
      </c>
      <c r="K202" s="298" t="s">
        <v>9967</v>
      </c>
      <c r="L202" s="296">
        <v>3</v>
      </c>
      <c r="M202" s="296"/>
      <c r="N202" s="72">
        <v>6794.87</v>
      </c>
      <c r="O202" s="72">
        <v>3406.1</v>
      </c>
      <c r="P202" s="296">
        <v>3</v>
      </c>
      <c r="Q202" s="296"/>
      <c r="R202" s="296"/>
      <c r="S202" s="296"/>
      <c r="T202" s="296">
        <f t="shared" si="12"/>
        <v>0</v>
      </c>
      <c r="U202" s="296"/>
      <c r="V202" s="296"/>
      <c r="W202" s="296">
        <f t="shared" si="13"/>
        <v>0</v>
      </c>
      <c r="X202" s="296">
        <f t="shared" si="14"/>
        <v>0</v>
      </c>
      <c r="Y202" s="296"/>
      <c r="Z202" s="296"/>
      <c r="AA202" s="296">
        <f t="shared" si="15"/>
        <v>-3406.1</v>
      </c>
      <c r="AB202" s="296" t="s">
        <v>9939</v>
      </c>
      <c r="AC202" s="296"/>
      <c r="AD202" s="296"/>
      <c r="AE202" s="296"/>
      <c r="AF202" s="296"/>
      <c r="AG202" s="296"/>
      <c r="AH202" s="296"/>
      <c r="AI202" s="314"/>
      <c r="AJ202" s="296"/>
      <c r="AK202" s="296"/>
    </row>
    <row r="203" s="285" customFormat="1" ht="14.25" spans="1:37">
      <c r="A203" s="296">
        <v>199</v>
      </c>
      <c r="B203" s="297">
        <v>541</v>
      </c>
      <c r="C203" s="298" t="s">
        <v>10232</v>
      </c>
      <c r="D203" s="296" t="s">
        <v>10233</v>
      </c>
      <c r="E203" s="296" t="s">
        <v>10234</v>
      </c>
      <c r="F203" s="296" t="s">
        <v>9930</v>
      </c>
      <c r="G203" s="191" t="s">
        <v>9936</v>
      </c>
      <c r="H203" s="191" t="s">
        <v>10229</v>
      </c>
      <c r="I203" s="310">
        <v>41849</v>
      </c>
      <c r="J203" s="191">
        <v>60</v>
      </c>
      <c r="K203" s="298" t="s">
        <v>9938</v>
      </c>
      <c r="L203" s="296">
        <v>1</v>
      </c>
      <c r="M203" s="296"/>
      <c r="N203" s="72">
        <v>17948.72</v>
      </c>
      <c r="O203" s="72">
        <v>9281.23</v>
      </c>
      <c r="P203" s="296">
        <v>1</v>
      </c>
      <c r="Q203" s="296"/>
      <c r="R203" s="296"/>
      <c r="S203" s="296"/>
      <c r="T203" s="296">
        <f t="shared" si="12"/>
        <v>0</v>
      </c>
      <c r="U203" s="296"/>
      <c r="V203" s="296"/>
      <c r="W203" s="296">
        <f t="shared" si="13"/>
        <v>0</v>
      </c>
      <c r="X203" s="296">
        <f t="shared" si="14"/>
        <v>0</v>
      </c>
      <c r="Y203" s="296"/>
      <c r="Z203" s="296"/>
      <c r="AA203" s="296">
        <f t="shared" si="15"/>
        <v>-9281.23</v>
      </c>
      <c r="AB203" s="296" t="s">
        <v>9939</v>
      </c>
      <c r="AC203" s="296"/>
      <c r="AD203" s="296"/>
      <c r="AE203" s="296"/>
      <c r="AF203" s="296"/>
      <c r="AG203" s="296"/>
      <c r="AH203" s="296"/>
      <c r="AI203" s="314"/>
      <c r="AJ203" s="296"/>
      <c r="AK203" s="296"/>
    </row>
    <row r="204" s="285" customFormat="1" ht="14.25" spans="1:37">
      <c r="A204" s="296">
        <v>200</v>
      </c>
      <c r="B204" s="297">
        <v>646</v>
      </c>
      <c r="C204" s="298" t="s">
        <v>10235</v>
      </c>
      <c r="D204" s="296" t="s">
        <v>10236</v>
      </c>
      <c r="E204" s="296" t="s">
        <v>10237</v>
      </c>
      <c r="F204" s="296" t="s">
        <v>9930</v>
      </c>
      <c r="G204" s="191" t="s">
        <v>9936</v>
      </c>
      <c r="H204" s="191" t="s">
        <v>10229</v>
      </c>
      <c r="I204" s="310">
        <v>41908</v>
      </c>
      <c r="J204" s="191">
        <v>58</v>
      </c>
      <c r="K204" s="298" t="s">
        <v>9938</v>
      </c>
      <c r="L204" s="296">
        <v>1</v>
      </c>
      <c r="M204" s="296"/>
      <c r="N204" s="72">
        <v>15384.62</v>
      </c>
      <c r="O204" s="72">
        <v>8199.01</v>
      </c>
      <c r="P204" s="296">
        <v>1</v>
      </c>
      <c r="Q204" s="296"/>
      <c r="R204" s="296"/>
      <c r="S204" s="296"/>
      <c r="T204" s="296">
        <f t="shared" si="12"/>
        <v>0</v>
      </c>
      <c r="U204" s="296"/>
      <c r="V204" s="296"/>
      <c r="W204" s="296">
        <f t="shared" si="13"/>
        <v>0</v>
      </c>
      <c r="X204" s="296">
        <f t="shared" si="14"/>
        <v>0</v>
      </c>
      <c r="Y204" s="296"/>
      <c r="Z204" s="296"/>
      <c r="AA204" s="296">
        <f t="shared" si="15"/>
        <v>-8199.01</v>
      </c>
      <c r="AB204" s="296" t="s">
        <v>9939</v>
      </c>
      <c r="AC204" s="296"/>
      <c r="AD204" s="296"/>
      <c r="AE204" s="296"/>
      <c r="AF204" s="296"/>
      <c r="AG204" s="296"/>
      <c r="AH204" s="296"/>
      <c r="AI204" s="314"/>
      <c r="AJ204" s="296"/>
      <c r="AK204" s="296"/>
    </row>
    <row r="205" s="289" customFormat="1" ht="14.25" spans="1:37">
      <c r="A205" s="324">
        <v>201</v>
      </c>
      <c r="B205" s="325">
        <v>652</v>
      </c>
      <c r="C205" s="326" t="str">
        <f>VLOOKUP(B205,[4]Sheet2!A:B,2,FALSE)</f>
        <v>HBGH-FP-JQ-025</v>
      </c>
      <c r="D205" s="324" t="s">
        <v>10238</v>
      </c>
      <c r="E205" s="324" t="s">
        <v>10239</v>
      </c>
      <c r="F205" s="324" t="s">
        <v>9930</v>
      </c>
      <c r="G205" s="327" t="s">
        <v>6587</v>
      </c>
      <c r="H205" s="327" t="s">
        <v>10229</v>
      </c>
      <c r="I205" s="332">
        <v>41909</v>
      </c>
      <c r="J205" s="327">
        <v>58</v>
      </c>
      <c r="K205" s="326" t="s">
        <v>9938</v>
      </c>
      <c r="L205" s="324">
        <v>1</v>
      </c>
      <c r="M205" s="324"/>
      <c r="N205" s="333">
        <v>700854.72</v>
      </c>
      <c r="O205" s="333">
        <v>373497.35</v>
      </c>
      <c r="P205" s="324">
        <v>1</v>
      </c>
      <c r="Q205" s="324"/>
      <c r="R205" s="324"/>
      <c r="S205" s="324"/>
      <c r="T205" s="324">
        <f t="shared" si="12"/>
        <v>0</v>
      </c>
      <c r="U205" s="324"/>
      <c r="V205" s="324"/>
      <c r="W205" s="324">
        <f t="shared" si="13"/>
        <v>0</v>
      </c>
      <c r="X205" s="324">
        <f t="shared" si="14"/>
        <v>0</v>
      </c>
      <c r="Y205" s="324"/>
      <c r="Z205" s="324"/>
      <c r="AA205" s="324">
        <f t="shared" si="15"/>
        <v>-373497.35</v>
      </c>
      <c r="AB205" s="324" t="s">
        <v>9939</v>
      </c>
      <c r="AC205" s="324"/>
      <c r="AD205" s="324"/>
      <c r="AE205" s="324"/>
      <c r="AF205" s="324"/>
      <c r="AG205" s="324"/>
      <c r="AH205" s="324"/>
      <c r="AI205" s="336"/>
      <c r="AJ205" s="324"/>
      <c r="AK205" s="324"/>
    </row>
    <row r="206" s="285" customFormat="1" ht="14.25" spans="1:37">
      <c r="A206" s="296">
        <v>202</v>
      </c>
      <c r="B206" s="297">
        <v>693</v>
      </c>
      <c r="C206" s="298" t="str">
        <f>VLOOKUP(B206,[4]Sheet2!A:B,2,FALSE)</f>
        <v>HBGH-FP-JQ-012</v>
      </c>
      <c r="D206" s="296" t="s">
        <v>10240</v>
      </c>
      <c r="E206" s="296"/>
      <c r="F206" s="296" t="s">
        <v>9930</v>
      </c>
      <c r="G206" s="191" t="s">
        <v>9941</v>
      </c>
      <c r="H206" s="191" t="s">
        <v>10229</v>
      </c>
      <c r="I206" s="310">
        <v>41995</v>
      </c>
      <c r="J206" s="191">
        <v>55</v>
      </c>
      <c r="K206" s="298" t="s">
        <v>9938</v>
      </c>
      <c r="L206" s="296">
        <v>1</v>
      </c>
      <c r="M206" s="296"/>
      <c r="N206" s="72">
        <v>22222.22</v>
      </c>
      <c r="O206" s="72">
        <v>12370.14</v>
      </c>
      <c r="P206" s="296">
        <v>1</v>
      </c>
      <c r="Q206" s="296"/>
      <c r="R206" s="296"/>
      <c r="S206" s="296"/>
      <c r="T206" s="296">
        <f t="shared" si="12"/>
        <v>0</v>
      </c>
      <c r="U206" s="296"/>
      <c r="V206" s="296"/>
      <c r="W206" s="296">
        <f t="shared" si="13"/>
        <v>0</v>
      </c>
      <c r="X206" s="296">
        <f t="shared" si="14"/>
        <v>0</v>
      </c>
      <c r="Y206" s="296"/>
      <c r="Z206" s="296"/>
      <c r="AA206" s="296">
        <f t="shared" si="15"/>
        <v>-12370.14</v>
      </c>
      <c r="AB206" s="296" t="s">
        <v>9939</v>
      </c>
      <c r="AC206" s="296"/>
      <c r="AD206" s="296"/>
      <c r="AE206" s="296"/>
      <c r="AF206" s="296"/>
      <c r="AG206" s="296"/>
      <c r="AH206" s="296"/>
      <c r="AI206" s="314"/>
      <c r="AJ206" s="296"/>
      <c r="AK206" s="296"/>
    </row>
    <row r="207" s="285" customFormat="1" ht="28.5" spans="1:37">
      <c r="A207" s="296">
        <v>203</v>
      </c>
      <c r="B207" s="297">
        <v>696</v>
      </c>
      <c r="C207" s="298" t="str">
        <f>VLOOKUP(B207,[4]Sheet2!A:B,2,FALSE)</f>
        <v>HBGH-HJZDH-JQ-040
HBGH-HJZDH-JQ-041</v>
      </c>
      <c r="D207" s="296" t="s">
        <v>10241</v>
      </c>
      <c r="E207" s="296"/>
      <c r="F207" s="296" t="s">
        <v>9930</v>
      </c>
      <c r="G207" s="191" t="s">
        <v>6587</v>
      </c>
      <c r="H207" s="191" t="s">
        <v>9906</v>
      </c>
      <c r="I207" s="310">
        <v>41995</v>
      </c>
      <c r="J207" s="191">
        <v>55</v>
      </c>
      <c r="K207" s="298" t="s">
        <v>10029</v>
      </c>
      <c r="L207" s="296">
        <v>2</v>
      </c>
      <c r="M207" s="296"/>
      <c r="N207" s="72">
        <v>529914.52</v>
      </c>
      <c r="O207" s="72">
        <v>294985.56</v>
      </c>
      <c r="P207" s="296">
        <v>2</v>
      </c>
      <c r="Q207" s="296"/>
      <c r="R207" s="296"/>
      <c r="S207" s="296"/>
      <c r="T207" s="296">
        <f t="shared" si="12"/>
        <v>0</v>
      </c>
      <c r="U207" s="296"/>
      <c r="V207" s="296"/>
      <c r="W207" s="296">
        <f t="shared" si="13"/>
        <v>0</v>
      </c>
      <c r="X207" s="296">
        <f t="shared" si="14"/>
        <v>0</v>
      </c>
      <c r="Y207" s="296"/>
      <c r="Z207" s="296"/>
      <c r="AA207" s="296">
        <f t="shared" si="15"/>
        <v>-294985.56</v>
      </c>
      <c r="AB207" s="296" t="s">
        <v>9939</v>
      </c>
      <c r="AC207" s="296"/>
      <c r="AD207" s="296"/>
      <c r="AE207" s="296"/>
      <c r="AF207" s="296"/>
      <c r="AG207" s="296"/>
      <c r="AH207" s="296"/>
      <c r="AI207" s="314"/>
      <c r="AJ207" s="296"/>
      <c r="AK207" s="296"/>
    </row>
    <row r="208" s="285" customFormat="1" ht="14.25" spans="1:37">
      <c r="A208" s="296">
        <v>204</v>
      </c>
      <c r="B208" s="297">
        <v>698</v>
      </c>
      <c r="C208" s="298" t="s">
        <v>10242</v>
      </c>
      <c r="D208" s="296" t="s">
        <v>10243</v>
      </c>
      <c r="E208" s="296"/>
      <c r="F208" s="296" t="s">
        <v>9930</v>
      </c>
      <c r="G208" s="191" t="s">
        <v>6587</v>
      </c>
      <c r="H208" s="191" t="s">
        <v>10229</v>
      </c>
      <c r="I208" s="310">
        <v>41995</v>
      </c>
      <c r="J208" s="191">
        <v>55</v>
      </c>
      <c r="K208" s="298" t="s">
        <v>9938</v>
      </c>
      <c r="L208" s="296">
        <v>1</v>
      </c>
      <c r="M208" s="296"/>
      <c r="N208" s="72">
        <v>1965811.96</v>
      </c>
      <c r="O208" s="72">
        <v>1094301.88</v>
      </c>
      <c r="P208" s="296">
        <v>1</v>
      </c>
      <c r="Q208" s="296"/>
      <c r="R208" s="296"/>
      <c r="S208" s="296"/>
      <c r="T208" s="296">
        <f t="shared" si="12"/>
        <v>0</v>
      </c>
      <c r="U208" s="296"/>
      <c r="V208" s="296"/>
      <c r="W208" s="296">
        <f t="shared" si="13"/>
        <v>0</v>
      </c>
      <c r="X208" s="296">
        <f t="shared" si="14"/>
        <v>0</v>
      </c>
      <c r="Y208" s="296"/>
      <c r="Z208" s="296"/>
      <c r="AA208" s="296">
        <f t="shared" si="15"/>
        <v>-1094301.88</v>
      </c>
      <c r="AB208" s="296" t="s">
        <v>9939</v>
      </c>
      <c r="AC208" s="296"/>
      <c r="AD208" s="296"/>
      <c r="AE208" s="296"/>
      <c r="AF208" s="296"/>
      <c r="AG208" s="296"/>
      <c r="AH208" s="296"/>
      <c r="AI208" s="314"/>
      <c r="AJ208" s="296"/>
      <c r="AK208" s="296"/>
    </row>
    <row r="209" s="285" customFormat="1" ht="14.25" spans="1:37">
      <c r="A209" s="296">
        <v>205</v>
      </c>
      <c r="B209" s="297">
        <v>699</v>
      </c>
      <c r="C209" s="298" t="str">
        <f>VLOOKUP(B209,[4]Sheet2!A:B,2,FALSE)</f>
        <v>HBGH-DJ-JQ-031</v>
      </c>
      <c r="D209" s="296" t="s">
        <v>10244</v>
      </c>
      <c r="E209" s="296"/>
      <c r="F209" s="296" t="s">
        <v>9930</v>
      </c>
      <c r="G209" s="191" t="s">
        <v>9941</v>
      </c>
      <c r="H209" s="191" t="s">
        <v>10000</v>
      </c>
      <c r="I209" s="310">
        <v>41995</v>
      </c>
      <c r="J209" s="191">
        <v>55</v>
      </c>
      <c r="K209" s="298" t="s">
        <v>10001</v>
      </c>
      <c r="L209" s="296">
        <v>11</v>
      </c>
      <c r="M209" s="296"/>
      <c r="N209" s="72">
        <v>56410.26</v>
      </c>
      <c r="O209" s="72">
        <v>31401.22</v>
      </c>
      <c r="P209" s="296">
        <v>11</v>
      </c>
      <c r="Q209" s="296"/>
      <c r="R209" s="296"/>
      <c r="S209" s="296"/>
      <c r="T209" s="296">
        <f t="shared" si="12"/>
        <v>0</v>
      </c>
      <c r="U209" s="296"/>
      <c r="V209" s="296"/>
      <c r="W209" s="296">
        <f t="shared" si="13"/>
        <v>0</v>
      </c>
      <c r="X209" s="296">
        <f t="shared" si="14"/>
        <v>0</v>
      </c>
      <c r="Y209" s="296"/>
      <c r="Z209" s="296"/>
      <c r="AA209" s="296">
        <f t="shared" si="15"/>
        <v>-31401.22</v>
      </c>
      <c r="AB209" s="296" t="s">
        <v>9939</v>
      </c>
      <c r="AC209" s="296"/>
      <c r="AD209" s="296"/>
      <c r="AE209" s="296"/>
      <c r="AF209" s="296"/>
      <c r="AG209" s="296"/>
      <c r="AH209" s="296"/>
      <c r="AI209" s="314"/>
      <c r="AJ209" s="296"/>
      <c r="AK209" s="296"/>
    </row>
    <row r="210" s="285" customFormat="1" ht="14.25" spans="1:37">
      <c r="A210" s="296">
        <v>206</v>
      </c>
      <c r="B210" s="297">
        <v>700</v>
      </c>
      <c r="C210" s="298">
        <f>VLOOKUP(B210,[4]Sheet2!A:B,2,FALSE)</f>
        <v>0</v>
      </c>
      <c r="D210" s="296" t="s">
        <v>10245</v>
      </c>
      <c r="E210" s="296"/>
      <c r="F210" s="296" t="s">
        <v>9930</v>
      </c>
      <c r="G210" s="191" t="s">
        <v>9941</v>
      </c>
      <c r="H210" s="191" t="s">
        <v>10229</v>
      </c>
      <c r="I210" s="310">
        <v>41995</v>
      </c>
      <c r="J210" s="191">
        <v>55</v>
      </c>
      <c r="K210" s="298" t="s">
        <v>9938</v>
      </c>
      <c r="L210" s="296">
        <v>3</v>
      </c>
      <c r="M210" s="296"/>
      <c r="N210" s="72">
        <v>63247.86</v>
      </c>
      <c r="O210" s="72">
        <v>35207.54</v>
      </c>
      <c r="P210" s="296">
        <v>3</v>
      </c>
      <c r="Q210" s="296"/>
      <c r="R210" s="296"/>
      <c r="S210" s="296"/>
      <c r="T210" s="296">
        <f t="shared" si="12"/>
        <v>0</v>
      </c>
      <c r="U210" s="296"/>
      <c r="V210" s="296"/>
      <c r="W210" s="296">
        <f t="shared" si="13"/>
        <v>0</v>
      </c>
      <c r="X210" s="296">
        <f t="shared" si="14"/>
        <v>0</v>
      </c>
      <c r="Y210" s="296"/>
      <c r="Z210" s="296"/>
      <c r="AA210" s="296">
        <f t="shared" si="15"/>
        <v>-35207.54</v>
      </c>
      <c r="AB210" s="296" t="s">
        <v>9939</v>
      </c>
      <c r="AC210" s="296"/>
      <c r="AD210" s="296"/>
      <c r="AE210" s="296"/>
      <c r="AF210" s="296"/>
      <c r="AG210" s="296"/>
      <c r="AH210" s="296"/>
      <c r="AI210" s="314"/>
      <c r="AJ210" s="296"/>
      <c r="AK210" s="296"/>
    </row>
    <row r="211" s="285" customFormat="1" ht="57" spans="1:37">
      <c r="A211" s="296">
        <v>207</v>
      </c>
      <c r="B211" s="297">
        <v>720</v>
      </c>
      <c r="C211" s="298" t="str">
        <f>VLOOKUP(B211,[4]Sheet2!A:B,2,FALSE)</f>
        <v>HBGH-HJ301-JQ-001
HBGH-HJ301-JQ-002
HBGH-HJ301-JQ-003
HBGH-HJ301-JQ-004</v>
      </c>
      <c r="D211" s="296" t="s">
        <v>10246</v>
      </c>
      <c r="E211" s="296"/>
      <c r="F211" s="296" t="s">
        <v>9930</v>
      </c>
      <c r="G211" s="191" t="s">
        <v>6587</v>
      </c>
      <c r="H211" s="191" t="s">
        <v>9906</v>
      </c>
      <c r="I211" s="310">
        <v>42002</v>
      </c>
      <c r="J211" s="191">
        <v>55</v>
      </c>
      <c r="K211" s="298" t="s">
        <v>10029</v>
      </c>
      <c r="L211" s="296">
        <v>4</v>
      </c>
      <c r="M211" s="296"/>
      <c r="N211" s="72">
        <v>1326495.73</v>
      </c>
      <c r="O211" s="72">
        <v>738416.21</v>
      </c>
      <c r="P211" s="296">
        <v>4</v>
      </c>
      <c r="Q211" s="296"/>
      <c r="R211" s="296"/>
      <c r="S211" s="296"/>
      <c r="T211" s="296">
        <f t="shared" si="12"/>
        <v>0</v>
      </c>
      <c r="U211" s="296"/>
      <c r="V211" s="296"/>
      <c r="W211" s="296">
        <f t="shared" si="13"/>
        <v>0</v>
      </c>
      <c r="X211" s="296">
        <f t="shared" si="14"/>
        <v>0</v>
      </c>
      <c r="Y211" s="296"/>
      <c r="Z211" s="296"/>
      <c r="AA211" s="296">
        <f t="shared" si="15"/>
        <v>-738416.21</v>
      </c>
      <c r="AB211" s="296" t="s">
        <v>9939</v>
      </c>
      <c r="AC211" s="296"/>
      <c r="AD211" s="296"/>
      <c r="AE211" s="296"/>
      <c r="AF211" s="296"/>
      <c r="AG211" s="296"/>
      <c r="AH211" s="296"/>
      <c r="AI211" s="314"/>
      <c r="AJ211" s="296"/>
      <c r="AK211" s="296"/>
    </row>
    <row r="212" s="285" customFormat="1" ht="14.25" spans="1:37">
      <c r="A212" s="296">
        <v>208</v>
      </c>
      <c r="B212" s="297">
        <v>722</v>
      </c>
      <c r="C212" s="298" t="str">
        <f>VLOOKUP(B212,[4]Sheet2!A:B,2,FALSE)</f>
        <v>HBGH-ZL-JC-023</v>
      </c>
      <c r="D212" s="296" t="s">
        <v>10247</v>
      </c>
      <c r="E212" s="296" t="s">
        <v>10248</v>
      </c>
      <c r="F212" s="296" t="s">
        <v>9930</v>
      </c>
      <c r="G212" s="191" t="s">
        <v>9941</v>
      </c>
      <c r="H212" s="191" t="s">
        <v>10249</v>
      </c>
      <c r="I212" s="310">
        <v>42094</v>
      </c>
      <c r="J212" s="191">
        <v>52</v>
      </c>
      <c r="K212" s="298" t="s">
        <v>10088</v>
      </c>
      <c r="L212" s="296">
        <v>1</v>
      </c>
      <c r="M212" s="296"/>
      <c r="N212" s="72">
        <v>85470.1</v>
      </c>
      <c r="O212" s="72">
        <v>49608.71</v>
      </c>
      <c r="P212" s="296">
        <v>1</v>
      </c>
      <c r="Q212" s="296"/>
      <c r="R212" s="296"/>
      <c r="S212" s="296"/>
      <c r="T212" s="296">
        <f t="shared" si="12"/>
        <v>0</v>
      </c>
      <c r="U212" s="296"/>
      <c r="V212" s="296"/>
      <c r="W212" s="296">
        <f t="shared" si="13"/>
        <v>0</v>
      </c>
      <c r="X212" s="296">
        <f t="shared" si="14"/>
        <v>0</v>
      </c>
      <c r="Y212" s="296"/>
      <c r="Z212" s="296"/>
      <c r="AA212" s="296">
        <f t="shared" si="15"/>
        <v>-49608.71</v>
      </c>
      <c r="AB212" s="296" t="s">
        <v>9939</v>
      </c>
      <c r="AC212" s="296"/>
      <c r="AD212" s="296"/>
      <c r="AE212" s="296"/>
      <c r="AF212" s="296"/>
      <c r="AG212" s="296"/>
      <c r="AH212" s="296"/>
      <c r="AI212" s="314"/>
      <c r="AJ212" s="296"/>
      <c r="AK212" s="296"/>
    </row>
    <row r="213" s="285" customFormat="1" ht="14.25" spans="1:37">
      <c r="A213" s="296">
        <v>209</v>
      </c>
      <c r="B213" s="297">
        <v>730</v>
      </c>
      <c r="C213" s="298" t="str">
        <f>VLOOKUP(B213,[4]Sheet2!A:B,2,FALSE)</f>
        <v>————</v>
      </c>
      <c r="D213" s="296" t="s">
        <v>10250</v>
      </c>
      <c r="E213" s="296" t="s">
        <v>10251</v>
      </c>
      <c r="F213" s="296" t="s">
        <v>9930</v>
      </c>
      <c r="G213" s="191"/>
      <c r="H213" s="191" t="s">
        <v>10185</v>
      </c>
      <c r="I213" s="310">
        <v>42155</v>
      </c>
      <c r="J213" s="191">
        <v>50</v>
      </c>
      <c r="K213" s="298" t="s">
        <v>10029</v>
      </c>
      <c r="L213" s="296">
        <v>2</v>
      </c>
      <c r="M213" s="296"/>
      <c r="N213" s="72">
        <v>223076.92</v>
      </c>
      <c r="O213" s="72">
        <v>133010.92</v>
      </c>
      <c r="P213" s="296">
        <v>2</v>
      </c>
      <c r="Q213" s="296"/>
      <c r="R213" s="296"/>
      <c r="S213" s="296"/>
      <c r="T213" s="296">
        <f t="shared" si="12"/>
        <v>0</v>
      </c>
      <c r="U213" s="296"/>
      <c r="V213" s="296"/>
      <c r="W213" s="296">
        <f t="shared" si="13"/>
        <v>0</v>
      </c>
      <c r="X213" s="296">
        <f t="shared" si="14"/>
        <v>0</v>
      </c>
      <c r="Y213" s="296"/>
      <c r="Z213" s="296"/>
      <c r="AA213" s="296">
        <f t="shared" si="15"/>
        <v>-133010.92</v>
      </c>
      <c r="AB213" s="296" t="s">
        <v>9939</v>
      </c>
      <c r="AC213" s="296"/>
      <c r="AD213" s="296"/>
      <c r="AE213" s="296"/>
      <c r="AF213" s="296"/>
      <c r="AG213" s="296"/>
      <c r="AH213" s="296"/>
      <c r="AI213" s="314"/>
      <c r="AJ213" s="296"/>
      <c r="AK213" s="296"/>
    </row>
    <row r="214" s="285" customFormat="1" ht="14.25" spans="1:37">
      <c r="A214" s="296">
        <v>210</v>
      </c>
      <c r="B214" s="297">
        <v>732</v>
      </c>
      <c r="C214" s="298" t="str">
        <f>VLOOKUP(B214,[4]Sheet2!A:B,2,FALSE)</f>
        <v>HBGH-FR-JQ-055</v>
      </c>
      <c r="D214" s="296" t="s">
        <v>10252</v>
      </c>
      <c r="E214" s="296" t="s">
        <v>10253</v>
      </c>
      <c r="F214" s="296" t="s">
        <v>9930</v>
      </c>
      <c r="G214" s="191" t="s">
        <v>9941</v>
      </c>
      <c r="H214" s="191" t="s">
        <v>10254</v>
      </c>
      <c r="I214" s="310">
        <v>42155</v>
      </c>
      <c r="J214" s="191">
        <v>50</v>
      </c>
      <c r="K214" s="298" t="s">
        <v>434</v>
      </c>
      <c r="L214" s="296">
        <v>1</v>
      </c>
      <c r="M214" s="296"/>
      <c r="N214" s="72">
        <v>16239.32</v>
      </c>
      <c r="O214" s="72">
        <v>9682.76</v>
      </c>
      <c r="P214" s="296">
        <v>1</v>
      </c>
      <c r="Q214" s="296"/>
      <c r="R214" s="296"/>
      <c r="S214" s="296"/>
      <c r="T214" s="296">
        <f t="shared" si="12"/>
        <v>0</v>
      </c>
      <c r="U214" s="296"/>
      <c r="V214" s="296"/>
      <c r="W214" s="296">
        <f t="shared" si="13"/>
        <v>0</v>
      </c>
      <c r="X214" s="296">
        <f t="shared" si="14"/>
        <v>0</v>
      </c>
      <c r="Y214" s="296"/>
      <c r="Z214" s="296"/>
      <c r="AA214" s="296">
        <f t="shared" si="15"/>
        <v>-9682.76</v>
      </c>
      <c r="AB214" s="296" t="s">
        <v>9939</v>
      </c>
      <c r="AC214" s="296"/>
      <c r="AD214" s="296"/>
      <c r="AE214" s="296"/>
      <c r="AF214" s="296"/>
      <c r="AG214" s="296"/>
      <c r="AH214" s="296"/>
      <c r="AI214" s="314"/>
      <c r="AJ214" s="296"/>
      <c r="AK214" s="296"/>
    </row>
    <row r="215" s="285" customFormat="1" ht="28.5" spans="1:37">
      <c r="A215" s="296">
        <v>211</v>
      </c>
      <c r="B215" s="297">
        <v>733</v>
      </c>
      <c r="C215" s="298" t="str">
        <f>VLOOKUP(B215,[4]Sheet2!A:B,2,FALSE)</f>
        <v>HBGH-CZFR-JQ-168——170
HBGH-CZFR-JQ-188</v>
      </c>
      <c r="D215" s="296" t="s">
        <v>10252</v>
      </c>
      <c r="E215" s="296" t="s">
        <v>10253</v>
      </c>
      <c r="F215" s="296" t="s">
        <v>9930</v>
      </c>
      <c r="G215" s="191" t="s">
        <v>9941</v>
      </c>
      <c r="H215" s="191" t="s">
        <v>9997</v>
      </c>
      <c r="I215" s="310">
        <v>42155</v>
      </c>
      <c r="J215" s="191">
        <v>50</v>
      </c>
      <c r="K215" s="298" t="s">
        <v>9998</v>
      </c>
      <c r="L215" s="296">
        <v>4</v>
      </c>
      <c r="M215" s="296"/>
      <c r="N215" s="72">
        <v>64957.26</v>
      </c>
      <c r="O215" s="72">
        <v>38731.02</v>
      </c>
      <c r="P215" s="296">
        <v>4</v>
      </c>
      <c r="Q215" s="296"/>
      <c r="R215" s="296"/>
      <c r="S215" s="296"/>
      <c r="T215" s="296">
        <f t="shared" si="12"/>
        <v>0</v>
      </c>
      <c r="U215" s="296"/>
      <c r="V215" s="296"/>
      <c r="W215" s="296">
        <f t="shared" si="13"/>
        <v>0</v>
      </c>
      <c r="X215" s="296">
        <f t="shared" si="14"/>
        <v>0</v>
      </c>
      <c r="Y215" s="296"/>
      <c r="Z215" s="296"/>
      <c r="AA215" s="296">
        <f t="shared" si="15"/>
        <v>-38731.02</v>
      </c>
      <c r="AB215" s="296" t="s">
        <v>9939</v>
      </c>
      <c r="AC215" s="296"/>
      <c r="AD215" s="296"/>
      <c r="AE215" s="296"/>
      <c r="AF215" s="296"/>
      <c r="AG215" s="296"/>
      <c r="AH215" s="296"/>
      <c r="AI215" s="314"/>
      <c r="AJ215" s="296"/>
      <c r="AK215" s="296"/>
    </row>
    <row r="216" s="285" customFormat="1" ht="14.25" spans="1:37">
      <c r="A216" s="296">
        <v>212</v>
      </c>
      <c r="B216" s="297">
        <v>739</v>
      </c>
      <c r="C216" s="298" t="str">
        <f>VLOOKUP(B216,[4]Sheet2!A:B,2,FALSE)</f>
        <v>HBGH-ZS-JQ-004</v>
      </c>
      <c r="D216" s="296" t="s">
        <v>10255</v>
      </c>
      <c r="E216" s="296" t="s">
        <v>10256</v>
      </c>
      <c r="F216" s="296" t="s">
        <v>9930</v>
      </c>
      <c r="G216" s="191" t="s">
        <v>9941</v>
      </c>
      <c r="H216" s="191" t="s">
        <v>9931</v>
      </c>
      <c r="I216" s="310">
        <v>42215</v>
      </c>
      <c r="J216" s="191">
        <v>48</v>
      </c>
      <c r="K216" s="298" t="s">
        <v>9932</v>
      </c>
      <c r="L216" s="296">
        <v>1</v>
      </c>
      <c r="M216" s="296"/>
      <c r="N216" s="72">
        <v>149572.64</v>
      </c>
      <c r="O216" s="72">
        <v>91550.76</v>
      </c>
      <c r="P216" s="296">
        <v>1</v>
      </c>
      <c r="Q216" s="296"/>
      <c r="R216" s="296"/>
      <c r="S216" s="296"/>
      <c r="T216" s="296">
        <f t="shared" si="12"/>
        <v>0</v>
      </c>
      <c r="U216" s="296"/>
      <c r="V216" s="296"/>
      <c r="W216" s="296">
        <f t="shared" si="13"/>
        <v>0</v>
      </c>
      <c r="X216" s="296">
        <f t="shared" si="14"/>
        <v>0</v>
      </c>
      <c r="Y216" s="296"/>
      <c r="Z216" s="296"/>
      <c r="AA216" s="296">
        <f t="shared" si="15"/>
        <v>-91550.76</v>
      </c>
      <c r="AB216" s="296" t="s">
        <v>9939</v>
      </c>
      <c r="AC216" s="296"/>
      <c r="AD216" s="296"/>
      <c r="AE216" s="296"/>
      <c r="AF216" s="296"/>
      <c r="AG216" s="296"/>
      <c r="AH216" s="296"/>
      <c r="AI216" s="314"/>
      <c r="AJ216" s="296"/>
      <c r="AK216" s="296"/>
    </row>
    <row r="217" s="285" customFormat="1" ht="28.5" spans="1:37">
      <c r="A217" s="296">
        <v>213</v>
      </c>
      <c r="B217" s="297">
        <v>745</v>
      </c>
      <c r="C217" s="298" t="str">
        <f>VLOOKUP(B217,[4]Sheet2!A:B,2,FALSE)</f>
        <v>HBGH-CZFR-JQ-161——167
HBGH-FR-JQ-054</v>
      </c>
      <c r="D217" s="296" t="s">
        <v>10257</v>
      </c>
      <c r="E217" s="296" t="s">
        <v>10253</v>
      </c>
      <c r="F217" s="296" t="s">
        <v>9930</v>
      </c>
      <c r="G217" s="191" t="s">
        <v>9941</v>
      </c>
      <c r="H217" s="191" t="s">
        <v>9997</v>
      </c>
      <c r="I217" s="310">
        <v>42216</v>
      </c>
      <c r="J217" s="191">
        <v>48</v>
      </c>
      <c r="K217" s="298" t="s">
        <v>9998</v>
      </c>
      <c r="L217" s="296">
        <v>8</v>
      </c>
      <c r="M217" s="296"/>
      <c r="N217" s="72">
        <v>129914.53</v>
      </c>
      <c r="O217" s="72">
        <v>79518.52</v>
      </c>
      <c r="P217" s="296">
        <v>8</v>
      </c>
      <c r="Q217" s="296"/>
      <c r="R217" s="296"/>
      <c r="S217" s="296"/>
      <c r="T217" s="296">
        <f t="shared" si="12"/>
        <v>0</v>
      </c>
      <c r="U217" s="296"/>
      <c r="V217" s="296"/>
      <c r="W217" s="296">
        <f t="shared" si="13"/>
        <v>0</v>
      </c>
      <c r="X217" s="296">
        <f t="shared" si="14"/>
        <v>0</v>
      </c>
      <c r="Y217" s="296"/>
      <c r="Z217" s="296"/>
      <c r="AA217" s="296">
        <f t="shared" si="15"/>
        <v>-79518.52</v>
      </c>
      <c r="AB217" s="296" t="s">
        <v>9939</v>
      </c>
      <c r="AC217" s="296"/>
      <c r="AD217" s="296"/>
      <c r="AE217" s="296"/>
      <c r="AF217" s="296"/>
      <c r="AG217" s="296"/>
      <c r="AH217" s="296"/>
      <c r="AI217" s="314"/>
      <c r="AJ217" s="296"/>
      <c r="AK217" s="296"/>
    </row>
    <row r="218" s="285" customFormat="1" ht="14.25" spans="1:37">
      <c r="A218" s="296">
        <v>214</v>
      </c>
      <c r="B218" s="297">
        <v>746</v>
      </c>
      <c r="C218" s="298" t="str">
        <f>VLOOKUP(B218,[4]Sheet2!A:B,2,FALSE)</f>
        <v>HBGH-CZFR-JQ-177——178</v>
      </c>
      <c r="D218" s="296" t="s">
        <v>10258</v>
      </c>
      <c r="E218" s="296" t="s">
        <v>10259</v>
      </c>
      <c r="F218" s="296" t="s">
        <v>9930</v>
      </c>
      <c r="G218" s="191" t="s">
        <v>9941</v>
      </c>
      <c r="H218" s="191" t="s">
        <v>9997</v>
      </c>
      <c r="I218" s="310">
        <v>42216</v>
      </c>
      <c r="J218" s="191">
        <v>48</v>
      </c>
      <c r="K218" s="298" t="s">
        <v>9998</v>
      </c>
      <c r="L218" s="296">
        <v>2</v>
      </c>
      <c r="M218" s="296"/>
      <c r="N218" s="72">
        <v>4239.32</v>
      </c>
      <c r="O218" s="72">
        <v>2594.88</v>
      </c>
      <c r="P218" s="296">
        <v>2</v>
      </c>
      <c r="Q218" s="296"/>
      <c r="R218" s="296"/>
      <c r="S218" s="296"/>
      <c r="T218" s="296">
        <f t="shared" si="12"/>
        <v>0</v>
      </c>
      <c r="U218" s="296"/>
      <c r="V218" s="296"/>
      <c r="W218" s="296">
        <f t="shared" si="13"/>
        <v>0</v>
      </c>
      <c r="X218" s="296">
        <f t="shared" si="14"/>
        <v>0</v>
      </c>
      <c r="Y218" s="296"/>
      <c r="Z218" s="296"/>
      <c r="AA218" s="296">
        <f t="shared" si="15"/>
        <v>-2594.88</v>
      </c>
      <c r="AB218" s="296" t="s">
        <v>9939</v>
      </c>
      <c r="AC218" s="296"/>
      <c r="AD218" s="296"/>
      <c r="AE218" s="296"/>
      <c r="AF218" s="296"/>
      <c r="AG218" s="296"/>
      <c r="AH218" s="296"/>
      <c r="AI218" s="314"/>
      <c r="AJ218" s="296"/>
      <c r="AK218" s="296"/>
    </row>
    <row r="219" s="285" customFormat="1" ht="14.25" spans="1:37">
      <c r="A219" s="296">
        <v>215</v>
      </c>
      <c r="B219" s="297">
        <v>747</v>
      </c>
      <c r="C219" s="298" t="str">
        <f>VLOOKUP(B219,[4]Sheet2!A:B,2,FALSE)</f>
        <v>HBGH-CZFR-JQ-179</v>
      </c>
      <c r="D219" s="296" t="s">
        <v>10011</v>
      </c>
      <c r="E219" s="296" t="s">
        <v>10260</v>
      </c>
      <c r="F219" s="296" t="s">
        <v>9930</v>
      </c>
      <c r="G219" s="191" t="s">
        <v>9941</v>
      </c>
      <c r="H219" s="191" t="s">
        <v>9997</v>
      </c>
      <c r="I219" s="310">
        <v>42216</v>
      </c>
      <c r="J219" s="191">
        <v>48</v>
      </c>
      <c r="K219" s="298" t="s">
        <v>9998</v>
      </c>
      <c r="L219" s="296">
        <v>1</v>
      </c>
      <c r="M219" s="296"/>
      <c r="N219" s="72">
        <v>888.89</v>
      </c>
      <c r="O219" s="72">
        <v>543.93</v>
      </c>
      <c r="P219" s="296">
        <v>1</v>
      </c>
      <c r="Q219" s="296"/>
      <c r="R219" s="296"/>
      <c r="S219" s="296"/>
      <c r="T219" s="296">
        <f t="shared" si="12"/>
        <v>0</v>
      </c>
      <c r="U219" s="296"/>
      <c r="V219" s="296"/>
      <c r="W219" s="296">
        <f t="shared" si="13"/>
        <v>0</v>
      </c>
      <c r="X219" s="296">
        <f t="shared" si="14"/>
        <v>0</v>
      </c>
      <c r="Y219" s="296"/>
      <c r="Z219" s="296"/>
      <c r="AA219" s="296">
        <f t="shared" si="15"/>
        <v>-543.93</v>
      </c>
      <c r="AB219" s="296" t="s">
        <v>9939</v>
      </c>
      <c r="AC219" s="296"/>
      <c r="AD219" s="296"/>
      <c r="AE219" s="296"/>
      <c r="AF219" s="296"/>
      <c r="AG219" s="296"/>
      <c r="AH219" s="296"/>
      <c r="AI219" s="314"/>
      <c r="AJ219" s="296"/>
      <c r="AK219" s="296"/>
    </row>
    <row r="220" s="285" customFormat="1" ht="14.25" spans="1:37">
      <c r="A220" s="296">
        <v>216</v>
      </c>
      <c r="B220" s="297">
        <v>750</v>
      </c>
      <c r="C220" s="298" t="str">
        <f>VLOOKUP(B220,[4]Sheet2!A:B,2,FALSE)</f>
        <v>HBGH-ZS-JQ-005</v>
      </c>
      <c r="D220" s="296" t="s">
        <v>10261</v>
      </c>
      <c r="E220" s="296" t="s">
        <v>10262</v>
      </c>
      <c r="F220" s="296" t="s">
        <v>9930</v>
      </c>
      <c r="G220" s="191" t="s">
        <v>9941</v>
      </c>
      <c r="H220" s="191" t="s">
        <v>9931</v>
      </c>
      <c r="I220" s="310">
        <v>42308</v>
      </c>
      <c r="J220" s="191">
        <v>45</v>
      </c>
      <c r="K220" s="298" t="s">
        <v>9932</v>
      </c>
      <c r="L220" s="296">
        <v>1</v>
      </c>
      <c r="M220" s="296"/>
      <c r="N220" s="72">
        <v>363247.86</v>
      </c>
      <c r="O220" s="72">
        <v>230965.2</v>
      </c>
      <c r="P220" s="296">
        <v>1</v>
      </c>
      <c r="Q220" s="296"/>
      <c r="R220" s="296"/>
      <c r="S220" s="296"/>
      <c r="T220" s="296">
        <f t="shared" si="12"/>
        <v>0</v>
      </c>
      <c r="U220" s="296"/>
      <c r="V220" s="296"/>
      <c r="W220" s="296">
        <f t="shared" si="13"/>
        <v>0</v>
      </c>
      <c r="X220" s="296">
        <f t="shared" si="14"/>
        <v>0</v>
      </c>
      <c r="Y220" s="296"/>
      <c r="Z220" s="296"/>
      <c r="AA220" s="296">
        <f t="shared" si="15"/>
        <v>-230965.2</v>
      </c>
      <c r="AB220" s="296" t="s">
        <v>9939</v>
      </c>
      <c r="AC220" s="296"/>
      <c r="AD220" s="296"/>
      <c r="AE220" s="296"/>
      <c r="AF220" s="296"/>
      <c r="AG220" s="296"/>
      <c r="AH220" s="296"/>
      <c r="AI220" s="314"/>
      <c r="AJ220" s="296"/>
      <c r="AK220" s="296"/>
    </row>
    <row r="221" s="285" customFormat="1" ht="14.25" spans="1:37">
      <c r="A221" s="296">
        <v>217</v>
      </c>
      <c r="B221" s="297">
        <v>751</v>
      </c>
      <c r="C221" s="298" t="str">
        <f>VLOOKUP(B221,[4]Sheet2!A:B,2,FALSE)</f>
        <v>HBGH-ZS-JQ-006</v>
      </c>
      <c r="D221" s="296" t="s">
        <v>10263</v>
      </c>
      <c r="E221" s="296" t="s">
        <v>10264</v>
      </c>
      <c r="F221" s="296" t="s">
        <v>9930</v>
      </c>
      <c r="G221" s="191" t="s">
        <v>9941</v>
      </c>
      <c r="H221" s="191" t="s">
        <v>9931</v>
      </c>
      <c r="I221" s="310">
        <v>42308</v>
      </c>
      <c r="J221" s="191">
        <v>45</v>
      </c>
      <c r="K221" s="298" t="s">
        <v>9932</v>
      </c>
      <c r="L221" s="296">
        <v>1</v>
      </c>
      <c r="M221" s="296"/>
      <c r="N221" s="72">
        <v>551282.05</v>
      </c>
      <c r="O221" s="72">
        <v>350523.79</v>
      </c>
      <c r="P221" s="296">
        <v>1</v>
      </c>
      <c r="Q221" s="296"/>
      <c r="R221" s="296"/>
      <c r="S221" s="296"/>
      <c r="T221" s="296">
        <f t="shared" si="12"/>
        <v>0</v>
      </c>
      <c r="U221" s="296"/>
      <c r="V221" s="296"/>
      <c r="W221" s="296">
        <f t="shared" si="13"/>
        <v>0</v>
      </c>
      <c r="X221" s="296">
        <f t="shared" si="14"/>
        <v>0</v>
      </c>
      <c r="Y221" s="296"/>
      <c r="Z221" s="296"/>
      <c r="AA221" s="296">
        <f t="shared" si="15"/>
        <v>-350523.79</v>
      </c>
      <c r="AB221" s="296" t="s">
        <v>9939</v>
      </c>
      <c r="AC221" s="296"/>
      <c r="AD221" s="296"/>
      <c r="AE221" s="296"/>
      <c r="AF221" s="296"/>
      <c r="AG221" s="296"/>
      <c r="AH221" s="296"/>
      <c r="AI221" s="314"/>
      <c r="AJ221" s="296"/>
      <c r="AK221" s="296"/>
    </row>
    <row r="222" s="285" customFormat="1" ht="85.5" spans="1:37">
      <c r="A222" s="296">
        <v>218</v>
      </c>
      <c r="B222" s="297">
        <v>752</v>
      </c>
      <c r="C222" s="298" t="str">
        <f>VLOOKUP(B222,[4]Sheet2!A:B,2,FALSE)</f>
        <v>HBGH-HJC32B-JQ-008
HBGH-HJC32B-JQ-009
HBGH-HJ301-JQ-005
HBGH-HJ301-JQ-006
HBGH-HJ301-JQ-007
HBGH-HJ301-JQ-008</v>
      </c>
      <c r="D222" s="296" t="s">
        <v>10265</v>
      </c>
      <c r="E222" s="296" t="s">
        <v>10266</v>
      </c>
      <c r="F222" s="296" t="s">
        <v>9930</v>
      </c>
      <c r="G222" s="191" t="s">
        <v>9941</v>
      </c>
      <c r="H222" s="191" t="s">
        <v>10185</v>
      </c>
      <c r="I222" s="310">
        <v>42308</v>
      </c>
      <c r="J222" s="191">
        <v>45</v>
      </c>
      <c r="K222" s="298" t="s">
        <v>10029</v>
      </c>
      <c r="L222" s="296">
        <v>8</v>
      </c>
      <c r="M222" s="296"/>
      <c r="N222" s="72">
        <v>2652991.45</v>
      </c>
      <c r="O222" s="72">
        <v>1686860.35</v>
      </c>
      <c r="P222" s="296">
        <v>8</v>
      </c>
      <c r="Q222" s="296"/>
      <c r="R222" s="296"/>
      <c r="S222" s="296"/>
      <c r="T222" s="296">
        <f t="shared" si="12"/>
        <v>0</v>
      </c>
      <c r="U222" s="296"/>
      <c r="V222" s="296"/>
      <c r="W222" s="296">
        <f t="shared" si="13"/>
        <v>0</v>
      </c>
      <c r="X222" s="296">
        <f t="shared" si="14"/>
        <v>0</v>
      </c>
      <c r="Y222" s="296"/>
      <c r="Z222" s="296"/>
      <c r="AA222" s="296">
        <f t="shared" si="15"/>
        <v>-1686860.35</v>
      </c>
      <c r="AB222" s="296" t="s">
        <v>9939</v>
      </c>
      <c r="AC222" s="296"/>
      <c r="AD222" s="296"/>
      <c r="AE222" s="296"/>
      <c r="AF222" s="296"/>
      <c r="AG222" s="296"/>
      <c r="AH222" s="296"/>
      <c r="AI222" s="314"/>
      <c r="AJ222" s="296"/>
      <c r="AK222" s="296"/>
    </row>
    <row r="223" s="285" customFormat="1" ht="57" spans="1:37">
      <c r="A223" s="296">
        <v>219</v>
      </c>
      <c r="B223" s="297">
        <v>753</v>
      </c>
      <c r="C223" s="298" t="str">
        <f>VLOOKUP(B223,[4]Sheet2!A:B,2,FALSE)</f>
        <v>HBGH-HJC32B-JQ-004
HBGH-HJC32B-JQ-005
HBGH-HJC32B-JQ-006
HBGH-HJC32B-JQ-007</v>
      </c>
      <c r="D223" s="296" t="s">
        <v>10265</v>
      </c>
      <c r="E223" s="296" t="s">
        <v>10267</v>
      </c>
      <c r="F223" s="296" t="s">
        <v>9930</v>
      </c>
      <c r="G223" s="191" t="s">
        <v>9941</v>
      </c>
      <c r="H223" s="191" t="s">
        <v>10185</v>
      </c>
      <c r="I223" s="310">
        <v>42308</v>
      </c>
      <c r="J223" s="191">
        <v>45</v>
      </c>
      <c r="K223" s="298" t="s">
        <v>10029</v>
      </c>
      <c r="L223" s="296">
        <v>4</v>
      </c>
      <c r="M223" s="296"/>
      <c r="N223" s="72">
        <v>1076923.08</v>
      </c>
      <c r="O223" s="72">
        <v>684743.64</v>
      </c>
      <c r="P223" s="296">
        <v>4</v>
      </c>
      <c r="Q223" s="296"/>
      <c r="R223" s="296"/>
      <c r="S223" s="296"/>
      <c r="T223" s="296">
        <f t="shared" si="12"/>
        <v>0</v>
      </c>
      <c r="U223" s="296"/>
      <c r="V223" s="296"/>
      <c r="W223" s="296">
        <f t="shared" si="13"/>
        <v>0</v>
      </c>
      <c r="X223" s="296">
        <f t="shared" si="14"/>
        <v>0</v>
      </c>
      <c r="Y223" s="296"/>
      <c r="Z223" s="296"/>
      <c r="AA223" s="296">
        <f t="shared" si="15"/>
        <v>-684743.64</v>
      </c>
      <c r="AB223" s="296" t="s">
        <v>9939</v>
      </c>
      <c r="AC223" s="296"/>
      <c r="AD223" s="296"/>
      <c r="AE223" s="296"/>
      <c r="AF223" s="296"/>
      <c r="AG223" s="296"/>
      <c r="AH223" s="296"/>
      <c r="AI223" s="314"/>
      <c r="AJ223" s="296"/>
      <c r="AK223" s="296"/>
    </row>
    <row r="224" s="285" customFormat="1" ht="14.25" spans="1:37">
      <c r="A224" s="296">
        <v>220</v>
      </c>
      <c r="B224" s="297">
        <v>754</v>
      </c>
      <c r="C224" s="298" t="str">
        <f>VLOOKUP(B224,[4]Sheet2!A:B,2,FALSE)</f>
        <v>HBGH-CY-JQ-029</v>
      </c>
      <c r="D224" s="296" t="s">
        <v>10268</v>
      </c>
      <c r="E224" s="296" t="s">
        <v>10269</v>
      </c>
      <c r="F224" s="296" t="s">
        <v>9930</v>
      </c>
      <c r="G224" s="191" t="s">
        <v>9941</v>
      </c>
      <c r="H224" s="191" t="s">
        <v>10270</v>
      </c>
      <c r="I224" s="310">
        <v>42308</v>
      </c>
      <c r="J224" s="191">
        <v>45</v>
      </c>
      <c r="K224" s="298" t="s">
        <v>9942</v>
      </c>
      <c r="L224" s="296">
        <v>1</v>
      </c>
      <c r="M224" s="296"/>
      <c r="N224" s="72">
        <v>1179487.18</v>
      </c>
      <c r="O224" s="72">
        <v>749957.12</v>
      </c>
      <c r="P224" s="296">
        <v>1</v>
      </c>
      <c r="Q224" s="296"/>
      <c r="R224" s="296"/>
      <c r="S224" s="296"/>
      <c r="T224" s="296">
        <f t="shared" si="12"/>
        <v>0</v>
      </c>
      <c r="U224" s="296"/>
      <c r="V224" s="296"/>
      <c r="W224" s="296">
        <f t="shared" si="13"/>
        <v>0</v>
      </c>
      <c r="X224" s="296">
        <f t="shared" si="14"/>
        <v>0</v>
      </c>
      <c r="Y224" s="296"/>
      <c r="Z224" s="296"/>
      <c r="AA224" s="296">
        <f t="shared" si="15"/>
        <v>-749957.12</v>
      </c>
      <c r="AB224" s="296" t="s">
        <v>9939</v>
      </c>
      <c r="AC224" s="296"/>
      <c r="AD224" s="296"/>
      <c r="AE224" s="296"/>
      <c r="AF224" s="296"/>
      <c r="AG224" s="296"/>
      <c r="AH224" s="296"/>
      <c r="AI224" s="314"/>
      <c r="AJ224" s="296"/>
      <c r="AK224" s="296"/>
    </row>
    <row r="225" s="285" customFormat="1" ht="14.25" spans="1:37">
      <c r="A225" s="296">
        <v>221</v>
      </c>
      <c r="B225" s="297">
        <v>755</v>
      </c>
      <c r="C225" s="298" t="str">
        <f>VLOOKUP(B225,[4]Sheet2!A:B,2,FALSE)</f>
        <v>HBGH-ZL-JC-014</v>
      </c>
      <c r="D225" s="296" t="s">
        <v>10271</v>
      </c>
      <c r="E225" s="296" t="s">
        <v>10272</v>
      </c>
      <c r="F225" s="296" t="s">
        <v>9930</v>
      </c>
      <c r="G225" s="191" t="s">
        <v>9941</v>
      </c>
      <c r="H225" s="191" t="s">
        <v>10249</v>
      </c>
      <c r="I225" s="310">
        <v>42308</v>
      </c>
      <c r="J225" s="191">
        <v>45</v>
      </c>
      <c r="K225" s="298" t="s">
        <v>10088</v>
      </c>
      <c r="L225" s="296">
        <v>1</v>
      </c>
      <c r="M225" s="296"/>
      <c r="N225" s="72">
        <v>6410.26</v>
      </c>
      <c r="O225" s="72">
        <v>4075.76</v>
      </c>
      <c r="P225" s="296">
        <v>1</v>
      </c>
      <c r="Q225" s="296"/>
      <c r="R225" s="296"/>
      <c r="S225" s="296"/>
      <c r="T225" s="296">
        <f t="shared" si="12"/>
        <v>0</v>
      </c>
      <c r="U225" s="296"/>
      <c r="V225" s="296"/>
      <c r="W225" s="296">
        <f t="shared" si="13"/>
        <v>0</v>
      </c>
      <c r="X225" s="296">
        <f t="shared" si="14"/>
        <v>0</v>
      </c>
      <c r="Y225" s="296"/>
      <c r="Z225" s="296"/>
      <c r="AA225" s="296">
        <f t="shared" si="15"/>
        <v>-4075.76</v>
      </c>
      <c r="AB225" s="296" t="s">
        <v>9939</v>
      </c>
      <c r="AC225" s="296"/>
      <c r="AD225" s="296"/>
      <c r="AE225" s="296"/>
      <c r="AF225" s="296"/>
      <c r="AG225" s="296"/>
      <c r="AH225" s="296"/>
      <c r="AI225" s="314"/>
      <c r="AJ225" s="296"/>
      <c r="AK225" s="296"/>
    </row>
    <row r="226" s="285" customFormat="1" ht="14.25" spans="1:37">
      <c r="A226" s="296">
        <v>222</v>
      </c>
      <c r="B226" s="297">
        <v>757</v>
      </c>
      <c r="C226" s="298" t="str">
        <f>VLOOKUP(B226,[4]Sheet2!A:B,2,FALSE)</f>
        <v>HBGH-CZFR-JQ-180</v>
      </c>
      <c r="D226" s="296" t="s">
        <v>10273</v>
      </c>
      <c r="E226" s="296" t="s">
        <v>10274</v>
      </c>
      <c r="F226" s="296" t="s">
        <v>9930</v>
      </c>
      <c r="G226" s="191" t="s">
        <v>6587</v>
      </c>
      <c r="H226" s="191" t="s">
        <v>9997</v>
      </c>
      <c r="I226" s="310">
        <v>42308</v>
      </c>
      <c r="J226" s="191">
        <v>45</v>
      </c>
      <c r="K226" s="298" t="s">
        <v>9998</v>
      </c>
      <c r="L226" s="296">
        <v>1</v>
      </c>
      <c r="M226" s="296"/>
      <c r="N226" s="72">
        <v>239316.24</v>
      </c>
      <c r="O226" s="72">
        <v>152165.1</v>
      </c>
      <c r="P226" s="296">
        <v>1</v>
      </c>
      <c r="Q226" s="296"/>
      <c r="R226" s="296"/>
      <c r="S226" s="296"/>
      <c r="T226" s="296">
        <f t="shared" si="12"/>
        <v>0</v>
      </c>
      <c r="U226" s="296"/>
      <c r="V226" s="296"/>
      <c r="W226" s="296">
        <f t="shared" si="13"/>
        <v>0</v>
      </c>
      <c r="X226" s="296">
        <f t="shared" si="14"/>
        <v>0</v>
      </c>
      <c r="Y226" s="296"/>
      <c r="Z226" s="296"/>
      <c r="AA226" s="296">
        <f t="shared" si="15"/>
        <v>-152165.1</v>
      </c>
      <c r="AB226" s="296" t="s">
        <v>9939</v>
      </c>
      <c r="AC226" s="296"/>
      <c r="AD226" s="296"/>
      <c r="AE226" s="296"/>
      <c r="AF226" s="296"/>
      <c r="AG226" s="296"/>
      <c r="AH226" s="296"/>
      <c r="AI226" s="314"/>
      <c r="AJ226" s="296"/>
      <c r="AK226" s="296"/>
    </row>
    <row r="227" s="285" customFormat="1" ht="14.25" spans="1:37">
      <c r="A227" s="296">
        <v>223</v>
      </c>
      <c r="B227" s="297">
        <v>762</v>
      </c>
      <c r="C227" s="298" t="str">
        <f>VLOOKUP(B227,[4]Sheet2!A:B,2,FALSE)</f>
        <v>HBGH-ZY-JQ-001</v>
      </c>
      <c r="D227" s="296" t="s">
        <v>10275</v>
      </c>
      <c r="E227" s="296" t="s">
        <v>10276</v>
      </c>
      <c r="F227" s="296" t="s">
        <v>9930</v>
      </c>
      <c r="G227" s="191" t="s">
        <v>6587</v>
      </c>
      <c r="H227" s="191" t="s">
        <v>10277</v>
      </c>
      <c r="I227" s="310">
        <v>42338</v>
      </c>
      <c r="J227" s="191">
        <v>44</v>
      </c>
      <c r="K227" s="298" t="s">
        <v>9967</v>
      </c>
      <c r="L227" s="296">
        <v>1</v>
      </c>
      <c r="M227" s="296"/>
      <c r="N227" s="72">
        <v>188034.18</v>
      </c>
      <c r="O227" s="72">
        <v>121047.18</v>
      </c>
      <c r="P227" s="296">
        <v>1</v>
      </c>
      <c r="Q227" s="296"/>
      <c r="R227" s="296"/>
      <c r="S227" s="296"/>
      <c r="T227" s="296">
        <f t="shared" si="12"/>
        <v>0</v>
      </c>
      <c r="U227" s="296"/>
      <c r="V227" s="296"/>
      <c r="W227" s="296">
        <f t="shared" si="13"/>
        <v>0</v>
      </c>
      <c r="X227" s="296">
        <f t="shared" si="14"/>
        <v>0</v>
      </c>
      <c r="Y227" s="296"/>
      <c r="Z227" s="296"/>
      <c r="AA227" s="296">
        <f t="shared" si="15"/>
        <v>-121047.18</v>
      </c>
      <c r="AB227" s="296" t="s">
        <v>9939</v>
      </c>
      <c r="AC227" s="296"/>
      <c r="AD227" s="296"/>
      <c r="AE227" s="296"/>
      <c r="AF227" s="296"/>
      <c r="AG227" s="296"/>
      <c r="AH227" s="296"/>
      <c r="AI227" s="314"/>
      <c r="AJ227" s="296"/>
      <c r="AK227" s="296"/>
    </row>
    <row r="228" s="285" customFormat="1" ht="14.25" spans="1:37">
      <c r="A228" s="296">
        <v>224</v>
      </c>
      <c r="B228" s="297">
        <v>989</v>
      </c>
      <c r="C228" s="298" t="str">
        <f>VLOOKUP(B228,[4]Sheet2!A:B,2,FALSE)</f>
        <v>HBGH-MJ-JQ-015</v>
      </c>
      <c r="D228" s="296" t="s">
        <v>10278</v>
      </c>
      <c r="E228" s="296" t="s">
        <v>10279</v>
      </c>
      <c r="F228" s="296" t="s">
        <v>9930</v>
      </c>
      <c r="G228" s="191" t="s">
        <v>9941</v>
      </c>
      <c r="H228" s="191" t="s">
        <v>10280</v>
      </c>
      <c r="I228" s="310">
        <v>42453</v>
      </c>
      <c r="J228" s="191">
        <v>40</v>
      </c>
      <c r="K228" s="298" t="s">
        <v>9942</v>
      </c>
      <c r="L228" s="296">
        <v>1</v>
      </c>
      <c r="M228" s="296"/>
      <c r="N228" s="72">
        <v>29914.54</v>
      </c>
      <c r="O228" s="72">
        <v>20204.92</v>
      </c>
      <c r="P228" s="296">
        <v>1</v>
      </c>
      <c r="Q228" s="296"/>
      <c r="R228" s="296"/>
      <c r="S228" s="296"/>
      <c r="T228" s="296">
        <f t="shared" si="12"/>
        <v>0</v>
      </c>
      <c r="U228" s="296"/>
      <c r="V228" s="296"/>
      <c r="W228" s="296">
        <f t="shared" si="13"/>
        <v>0</v>
      </c>
      <c r="X228" s="296">
        <f t="shared" si="14"/>
        <v>0</v>
      </c>
      <c r="Y228" s="296"/>
      <c r="Z228" s="296"/>
      <c r="AA228" s="296">
        <f t="shared" si="15"/>
        <v>-20204.92</v>
      </c>
      <c r="AB228" s="296" t="s">
        <v>9939</v>
      </c>
      <c r="AC228" s="296"/>
      <c r="AD228" s="296"/>
      <c r="AE228" s="296"/>
      <c r="AF228" s="296"/>
      <c r="AG228" s="296"/>
      <c r="AH228" s="296"/>
      <c r="AI228" s="314"/>
      <c r="AJ228" s="296"/>
      <c r="AK228" s="296"/>
    </row>
    <row r="229" s="285" customFormat="1" ht="14.25" spans="1:37">
      <c r="A229" s="296">
        <v>225</v>
      </c>
      <c r="B229" s="297">
        <v>990</v>
      </c>
      <c r="C229" s="298" t="str">
        <f>VLOOKUP(B229,[4]Sheet2!A:B,2,FALSE)</f>
        <v>HBGH-MJ-JQ-016</v>
      </c>
      <c r="D229" s="296" t="s">
        <v>10281</v>
      </c>
      <c r="E229" s="296" t="s">
        <v>10279</v>
      </c>
      <c r="F229" s="296" t="s">
        <v>9930</v>
      </c>
      <c r="G229" s="191" t="s">
        <v>9941</v>
      </c>
      <c r="H229" s="191" t="s">
        <v>10280</v>
      </c>
      <c r="I229" s="310">
        <v>42453</v>
      </c>
      <c r="J229" s="191">
        <v>40</v>
      </c>
      <c r="K229" s="298" t="s">
        <v>9942</v>
      </c>
      <c r="L229" s="296">
        <v>1</v>
      </c>
      <c r="M229" s="296"/>
      <c r="N229" s="72">
        <v>40170.94</v>
      </c>
      <c r="O229" s="72">
        <v>27132.12</v>
      </c>
      <c r="P229" s="296">
        <v>1</v>
      </c>
      <c r="Q229" s="296"/>
      <c r="R229" s="296"/>
      <c r="S229" s="296"/>
      <c r="T229" s="296">
        <f t="shared" si="12"/>
        <v>0</v>
      </c>
      <c r="U229" s="296"/>
      <c r="V229" s="296"/>
      <c r="W229" s="296">
        <f t="shared" si="13"/>
        <v>0</v>
      </c>
      <c r="X229" s="296">
        <f t="shared" si="14"/>
        <v>0</v>
      </c>
      <c r="Y229" s="296"/>
      <c r="Z229" s="296"/>
      <c r="AA229" s="296">
        <f t="shared" si="15"/>
        <v>-27132.12</v>
      </c>
      <c r="AB229" s="296" t="s">
        <v>9939</v>
      </c>
      <c r="AC229" s="296"/>
      <c r="AD229" s="296"/>
      <c r="AE229" s="296"/>
      <c r="AF229" s="296"/>
      <c r="AG229" s="296"/>
      <c r="AH229" s="296"/>
      <c r="AI229" s="314"/>
      <c r="AJ229" s="296"/>
      <c r="AK229" s="296"/>
    </row>
    <row r="230" s="285" customFormat="1" ht="14.25" spans="1:37">
      <c r="A230" s="296">
        <v>226</v>
      </c>
      <c r="B230" s="297">
        <v>995</v>
      </c>
      <c r="C230" s="298" t="str">
        <f>VLOOKUP(B230,[4]Sheet2!A:B,2,FALSE)</f>
        <v>HBGH-DL-JQ-001</v>
      </c>
      <c r="D230" s="296" t="s">
        <v>10282</v>
      </c>
      <c r="E230" s="296"/>
      <c r="F230" s="296" t="s">
        <v>9930</v>
      </c>
      <c r="G230" s="191" t="s">
        <v>9941</v>
      </c>
      <c r="H230" s="191" t="s">
        <v>10283</v>
      </c>
      <c r="I230" s="310">
        <v>42481</v>
      </c>
      <c r="J230" s="191">
        <v>39</v>
      </c>
      <c r="K230" s="298" t="s">
        <v>9942</v>
      </c>
      <c r="L230" s="296">
        <v>1</v>
      </c>
      <c r="M230" s="296"/>
      <c r="N230" s="72">
        <v>10786.31</v>
      </c>
      <c r="O230" s="72">
        <v>2247.11</v>
      </c>
      <c r="P230" s="296">
        <v>1</v>
      </c>
      <c r="Q230" s="296"/>
      <c r="R230" s="296"/>
      <c r="S230" s="296"/>
      <c r="T230" s="296">
        <f t="shared" si="12"/>
        <v>0</v>
      </c>
      <c r="U230" s="296"/>
      <c r="V230" s="296"/>
      <c r="W230" s="296">
        <f t="shared" si="13"/>
        <v>0</v>
      </c>
      <c r="X230" s="296">
        <f t="shared" si="14"/>
        <v>0</v>
      </c>
      <c r="Y230" s="296"/>
      <c r="Z230" s="296"/>
      <c r="AA230" s="296">
        <f t="shared" si="15"/>
        <v>-2247.11</v>
      </c>
      <c r="AB230" s="296" t="s">
        <v>9939</v>
      </c>
      <c r="AC230" s="296"/>
      <c r="AD230" s="296"/>
      <c r="AE230" s="296"/>
      <c r="AF230" s="296"/>
      <c r="AG230" s="296"/>
      <c r="AH230" s="296"/>
      <c r="AI230" s="314"/>
      <c r="AJ230" s="296"/>
      <c r="AK230" s="296"/>
    </row>
    <row r="231" s="285" customFormat="1" ht="14.25" spans="1:37">
      <c r="A231" s="296">
        <v>227</v>
      </c>
      <c r="B231" s="297">
        <v>1003</v>
      </c>
      <c r="C231" s="298" t="str">
        <f>VLOOKUP(B231,[4]Sheet2!A:B,2,FALSE)</f>
        <v>HBGH-GJ-JQ-014</v>
      </c>
      <c r="D231" s="296" t="s">
        <v>10284</v>
      </c>
      <c r="E231" s="296" t="s">
        <v>10285</v>
      </c>
      <c r="F231" s="296" t="s">
        <v>9930</v>
      </c>
      <c r="G231" s="191" t="s">
        <v>9941</v>
      </c>
      <c r="H231" s="191" t="s">
        <v>10283</v>
      </c>
      <c r="I231" s="310">
        <v>42502</v>
      </c>
      <c r="J231" s="191">
        <v>38</v>
      </c>
      <c r="K231" s="298" t="s">
        <v>10286</v>
      </c>
      <c r="L231" s="296">
        <v>1</v>
      </c>
      <c r="M231" s="296"/>
      <c r="N231" s="72">
        <v>14102.56</v>
      </c>
      <c r="O231" s="72">
        <v>9748.21</v>
      </c>
      <c r="P231" s="296">
        <v>1</v>
      </c>
      <c r="Q231" s="296"/>
      <c r="R231" s="296"/>
      <c r="S231" s="296"/>
      <c r="T231" s="296">
        <f t="shared" si="12"/>
        <v>0</v>
      </c>
      <c r="U231" s="296"/>
      <c r="V231" s="296"/>
      <c r="W231" s="296">
        <f t="shared" si="13"/>
        <v>0</v>
      </c>
      <c r="X231" s="296">
        <f t="shared" si="14"/>
        <v>0</v>
      </c>
      <c r="Y231" s="296"/>
      <c r="Z231" s="296"/>
      <c r="AA231" s="296">
        <f t="shared" si="15"/>
        <v>-9748.21</v>
      </c>
      <c r="AB231" s="296" t="s">
        <v>9939</v>
      </c>
      <c r="AC231" s="296"/>
      <c r="AD231" s="296"/>
      <c r="AE231" s="296"/>
      <c r="AF231" s="296"/>
      <c r="AG231" s="296"/>
      <c r="AH231" s="296"/>
      <c r="AI231" s="314"/>
      <c r="AJ231" s="296"/>
      <c r="AK231" s="296"/>
    </row>
    <row r="232" s="285" customFormat="1" ht="14.25" spans="1:37">
      <c r="A232" s="296">
        <v>228</v>
      </c>
      <c r="B232" s="297">
        <v>1020</v>
      </c>
      <c r="C232" s="298" t="str">
        <f>VLOOKUP(B232,[4]Sheet2!A:B,2,FALSE)</f>
        <v>HBGH-HJ301-JQ-012</v>
      </c>
      <c r="D232" s="296" t="s">
        <v>10287</v>
      </c>
      <c r="E232" s="296" t="s">
        <v>10288</v>
      </c>
      <c r="F232" s="296" t="s">
        <v>9930</v>
      </c>
      <c r="G232" s="191" t="s">
        <v>6587</v>
      </c>
      <c r="H232" s="191" t="s">
        <v>9906</v>
      </c>
      <c r="I232" s="310">
        <v>42551</v>
      </c>
      <c r="J232" s="191">
        <v>37</v>
      </c>
      <c r="K232" s="298" t="s">
        <v>9942</v>
      </c>
      <c r="L232" s="296">
        <v>1</v>
      </c>
      <c r="M232" s="296"/>
      <c r="N232" s="72">
        <v>89743.59</v>
      </c>
      <c r="O232" s="72">
        <v>62745.73</v>
      </c>
      <c r="P232" s="296">
        <v>1</v>
      </c>
      <c r="Q232" s="296"/>
      <c r="R232" s="296"/>
      <c r="S232" s="296"/>
      <c r="T232" s="296">
        <f t="shared" si="12"/>
        <v>0</v>
      </c>
      <c r="U232" s="296"/>
      <c r="V232" s="296"/>
      <c r="W232" s="296">
        <f t="shared" si="13"/>
        <v>0</v>
      </c>
      <c r="X232" s="296">
        <f t="shared" si="14"/>
        <v>0</v>
      </c>
      <c r="Y232" s="296"/>
      <c r="Z232" s="296"/>
      <c r="AA232" s="296">
        <f t="shared" si="15"/>
        <v>-62745.73</v>
      </c>
      <c r="AB232" s="296" t="s">
        <v>9939</v>
      </c>
      <c r="AC232" s="296"/>
      <c r="AD232" s="296"/>
      <c r="AE232" s="296"/>
      <c r="AF232" s="296"/>
      <c r="AG232" s="296"/>
      <c r="AH232" s="296"/>
      <c r="AI232" s="314"/>
      <c r="AJ232" s="296"/>
      <c r="AK232" s="296"/>
    </row>
    <row r="233" s="285" customFormat="1" ht="14.25" spans="1:37">
      <c r="A233" s="296">
        <v>229</v>
      </c>
      <c r="B233" s="297">
        <v>1021</v>
      </c>
      <c r="C233" s="298" t="str">
        <f>VLOOKUP(B233,[4]Sheet2!A:B,2,FALSE)</f>
        <v>HBGH-HJ301-JQ-013</v>
      </c>
      <c r="D233" s="296" t="s">
        <v>10289</v>
      </c>
      <c r="E233" s="296" t="s">
        <v>10290</v>
      </c>
      <c r="F233" s="296" t="s">
        <v>9930</v>
      </c>
      <c r="G233" s="191" t="s">
        <v>6587</v>
      </c>
      <c r="H233" s="191" t="s">
        <v>9906</v>
      </c>
      <c r="I233" s="310">
        <v>42551</v>
      </c>
      <c r="J233" s="191">
        <v>37</v>
      </c>
      <c r="K233" s="298" t="s">
        <v>9942</v>
      </c>
      <c r="L233" s="296">
        <v>1</v>
      </c>
      <c r="M233" s="296"/>
      <c r="N233" s="72">
        <v>72649.57</v>
      </c>
      <c r="O233" s="72">
        <v>50794.25</v>
      </c>
      <c r="P233" s="296">
        <v>1</v>
      </c>
      <c r="Q233" s="296"/>
      <c r="R233" s="296"/>
      <c r="S233" s="296"/>
      <c r="T233" s="296">
        <f t="shared" si="12"/>
        <v>0</v>
      </c>
      <c r="U233" s="296"/>
      <c r="V233" s="296"/>
      <c r="W233" s="296">
        <f t="shared" si="13"/>
        <v>0</v>
      </c>
      <c r="X233" s="296">
        <f t="shared" si="14"/>
        <v>0</v>
      </c>
      <c r="Y233" s="296"/>
      <c r="Z233" s="296"/>
      <c r="AA233" s="296">
        <f t="shared" si="15"/>
        <v>-50794.25</v>
      </c>
      <c r="AB233" s="296" t="s">
        <v>9939</v>
      </c>
      <c r="AC233" s="296"/>
      <c r="AD233" s="296"/>
      <c r="AE233" s="296"/>
      <c r="AF233" s="296"/>
      <c r="AG233" s="296"/>
      <c r="AH233" s="296"/>
      <c r="AI233" s="314"/>
      <c r="AJ233" s="296"/>
      <c r="AK233" s="296"/>
    </row>
    <row r="234" s="285" customFormat="1" ht="14.25" spans="1:37">
      <c r="A234" s="296">
        <v>230</v>
      </c>
      <c r="B234" s="297">
        <v>1022</v>
      </c>
      <c r="C234" s="298" t="str">
        <f>VLOOKUP(B234,[4]Sheet2!A:B,2,FALSE)</f>
        <v>HBGH-CZFR-JQ-201</v>
      </c>
      <c r="D234" s="296" t="s">
        <v>10291</v>
      </c>
      <c r="E234" s="296" t="s">
        <v>10292</v>
      </c>
      <c r="F234" s="296" t="s">
        <v>9930</v>
      </c>
      <c r="G234" s="191" t="s">
        <v>6587</v>
      </c>
      <c r="H234" s="191" t="s">
        <v>9997</v>
      </c>
      <c r="I234" s="310">
        <v>42551</v>
      </c>
      <c r="J234" s="191">
        <v>37</v>
      </c>
      <c r="K234" s="298" t="s">
        <v>9998</v>
      </c>
      <c r="L234" s="296">
        <v>1</v>
      </c>
      <c r="M234" s="296"/>
      <c r="N234" s="72">
        <v>435897.44</v>
      </c>
      <c r="O234" s="72">
        <v>304765.14</v>
      </c>
      <c r="P234" s="296">
        <v>1</v>
      </c>
      <c r="Q234" s="296"/>
      <c r="R234" s="296"/>
      <c r="S234" s="296"/>
      <c r="T234" s="296">
        <f t="shared" si="12"/>
        <v>0</v>
      </c>
      <c r="U234" s="296"/>
      <c r="V234" s="296"/>
      <c r="W234" s="296">
        <f t="shared" si="13"/>
        <v>0</v>
      </c>
      <c r="X234" s="296">
        <f t="shared" si="14"/>
        <v>0</v>
      </c>
      <c r="Y234" s="296"/>
      <c r="Z234" s="296"/>
      <c r="AA234" s="296">
        <f t="shared" si="15"/>
        <v>-304765.14</v>
      </c>
      <c r="AB234" s="296" t="s">
        <v>9939</v>
      </c>
      <c r="AC234" s="296"/>
      <c r="AD234" s="296"/>
      <c r="AE234" s="296"/>
      <c r="AF234" s="296"/>
      <c r="AG234" s="296"/>
      <c r="AH234" s="296"/>
      <c r="AI234" s="314"/>
      <c r="AJ234" s="296"/>
      <c r="AK234" s="296"/>
    </row>
    <row r="235" s="285" customFormat="1" ht="14.25" spans="1:37">
      <c r="A235" s="296">
        <v>231</v>
      </c>
      <c r="B235" s="297">
        <v>1023</v>
      </c>
      <c r="C235" s="298" t="str">
        <f>VLOOKUP(B235,[4]Sheet2!A:B,2,FALSE)</f>
        <v>HBGH-CZFR-JQ-181</v>
      </c>
      <c r="D235" s="296" t="s">
        <v>10293</v>
      </c>
      <c r="E235" s="296" t="s">
        <v>10294</v>
      </c>
      <c r="F235" s="296" t="s">
        <v>9930</v>
      </c>
      <c r="G235" s="191" t="s">
        <v>9941</v>
      </c>
      <c r="H235" s="191" t="s">
        <v>9997</v>
      </c>
      <c r="I235" s="310">
        <v>42551</v>
      </c>
      <c r="J235" s="191">
        <v>37</v>
      </c>
      <c r="K235" s="298" t="s">
        <v>9998</v>
      </c>
      <c r="L235" s="296">
        <v>1</v>
      </c>
      <c r="M235" s="296"/>
      <c r="N235" s="72">
        <v>16666.67</v>
      </c>
      <c r="O235" s="72">
        <v>11652.95</v>
      </c>
      <c r="P235" s="296">
        <v>1</v>
      </c>
      <c r="Q235" s="296"/>
      <c r="R235" s="296"/>
      <c r="S235" s="296"/>
      <c r="T235" s="296">
        <f t="shared" si="12"/>
        <v>0</v>
      </c>
      <c r="U235" s="296"/>
      <c r="V235" s="296"/>
      <c r="W235" s="296">
        <f t="shared" si="13"/>
        <v>0</v>
      </c>
      <c r="X235" s="296">
        <f t="shared" si="14"/>
        <v>0</v>
      </c>
      <c r="Y235" s="296"/>
      <c r="Z235" s="296"/>
      <c r="AA235" s="296">
        <f t="shared" si="15"/>
        <v>-11652.95</v>
      </c>
      <c r="AB235" s="296" t="s">
        <v>9939</v>
      </c>
      <c r="AC235" s="296"/>
      <c r="AD235" s="296"/>
      <c r="AE235" s="296"/>
      <c r="AF235" s="296"/>
      <c r="AG235" s="296"/>
      <c r="AH235" s="296"/>
      <c r="AI235" s="314"/>
      <c r="AJ235" s="296"/>
      <c r="AK235" s="296"/>
    </row>
    <row r="236" s="285" customFormat="1" ht="14.25" spans="1:37">
      <c r="A236" s="296">
        <v>232</v>
      </c>
      <c r="B236" s="297">
        <v>1030</v>
      </c>
      <c r="C236" s="298" t="str">
        <f>VLOOKUP(B236,[4]Sheet2!A:B,2,FALSE)</f>
        <v>HBGH-CZFR-JQ-182</v>
      </c>
      <c r="D236" s="296" t="s">
        <v>10295</v>
      </c>
      <c r="E236" s="296" t="s">
        <v>10296</v>
      </c>
      <c r="F236" s="296" t="s">
        <v>9930</v>
      </c>
      <c r="G236" s="191" t="s">
        <v>9941</v>
      </c>
      <c r="H236" s="191" t="s">
        <v>9997</v>
      </c>
      <c r="I236" s="310">
        <v>42576</v>
      </c>
      <c r="J236" s="191">
        <v>36</v>
      </c>
      <c r="K236" s="298" t="s">
        <v>9998</v>
      </c>
      <c r="L236" s="296">
        <v>1</v>
      </c>
      <c r="M236" s="296"/>
      <c r="N236" s="72">
        <v>9401.71</v>
      </c>
      <c r="O236" s="72">
        <v>6647.8</v>
      </c>
      <c r="P236" s="296">
        <v>1</v>
      </c>
      <c r="Q236" s="296"/>
      <c r="R236" s="296"/>
      <c r="S236" s="296"/>
      <c r="T236" s="296">
        <f t="shared" si="12"/>
        <v>0</v>
      </c>
      <c r="U236" s="296"/>
      <c r="V236" s="296"/>
      <c r="W236" s="296">
        <f t="shared" si="13"/>
        <v>0</v>
      </c>
      <c r="X236" s="296">
        <f t="shared" si="14"/>
        <v>0</v>
      </c>
      <c r="Y236" s="296"/>
      <c r="Z236" s="296"/>
      <c r="AA236" s="296">
        <f t="shared" si="15"/>
        <v>-6647.8</v>
      </c>
      <c r="AB236" s="296" t="s">
        <v>9939</v>
      </c>
      <c r="AC236" s="296"/>
      <c r="AD236" s="296"/>
      <c r="AE236" s="296"/>
      <c r="AF236" s="296"/>
      <c r="AG236" s="296"/>
      <c r="AH236" s="296"/>
      <c r="AI236" s="314"/>
      <c r="AJ236" s="296"/>
      <c r="AK236" s="296"/>
    </row>
    <row r="237" s="285" customFormat="1" ht="14.25" spans="1:37">
      <c r="A237" s="296">
        <v>233</v>
      </c>
      <c r="B237" s="297">
        <v>1037</v>
      </c>
      <c r="C237" s="298" t="str">
        <f>VLOOKUP(B237,[4]Sheet2!A:B,2,FALSE)</f>
        <v>————</v>
      </c>
      <c r="D237" s="296" t="s">
        <v>10297</v>
      </c>
      <c r="E237" s="296"/>
      <c r="F237" s="296" t="s">
        <v>9930</v>
      </c>
      <c r="G237" s="191" t="s">
        <v>6587</v>
      </c>
      <c r="H237" s="191" t="s">
        <v>10178</v>
      </c>
      <c r="I237" s="310">
        <v>42613</v>
      </c>
      <c r="J237" s="191">
        <v>35</v>
      </c>
      <c r="K237" s="298" t="s">
        <v>9961</v>
      </c>
      <c r="L237" s="296">
        <v>1</v>
      </c>
      <c r="M237" s="296"/>
      <c r="N237" s="72">
        <v>42735.04</v>
      </c>
      <c r="O237" s="72">
        <v>30555.52</v>
      </c>
      <c r="P237" s="296">
        <v>1</v>
      </c>
      <c r="Q237" s="296"/>
      <c r="R237" s="296"/>
      <c r="S237" s="296"/>
      <c r="T237" s="296">
        <f t="shared" si="12"/>
        <v>0</v>
      </c>
      <c r="U237" s="296"/>
      <c r="V237" s="296"/>
      <c r="W237" s="296">
        <f t="shared" si="13"/>
        <v>0</v>
      </c>
      <c r="X237" s="296">
        <f t="shared" si="14"/>
        <v>0</v>
      </c>
      <c r="Y237" s="296"/>
      <c r="Z237" s="296"/>
      <c r="AA237" s="296">
        <f t="shared" si="15"/>
        <v>-30555.52</v>
      </c>
      <c r="AB237" s="296" t="s">
        <v>9939</v>
      </c>
      <c r="AC237" s="296"/>
      <c r="AD237" s="296"/>
      <c r="AE237" s="296"/>
      <c r="AF237" s="296"/>
      <c r="AG237" s="296"/>
      <c r="AH237" s="296"/>
      <c r="AI237" s="314"/>
      <c r="AJ237" s="296"/>
      <c r="AK237" s="296"/>
    </row>
    <row r="238" s="285" customFormat="1" ht="14.25" spans="1:37">
      <c r="A238" s="296">
        <v>234</v>
      </c>
      <c r="B238" s="297">
        <v>1038</v>
      </c>
      <c r="C238" s="298" t="str">
        <f>VLOOKUP(B238,[4]Sheet2!A:B,2,FALSE)</f>
        <v>HBGH-ZZ-JQ-016</v>
      </c>
      <c r="D238" s="296" t="s">
        <v>10298</v>
      </c>
      <c r="E238" s="296" t="s">
        <v>10299</v>
      </c>
      <c r="F238" s="296" t="s">
        <v>9930</v>
      </c>
      <c r="G238" s="191"/>
      <c r="H238" s="191" t="s">
        <v>10300</v>
      </c>
      <c r="I238" s="310">
        <v>42613</v>
      </c>
      <c r="J238" s="191">
        <v>35</v>
      </c>
      <c r="K238" s="298" t="s">
        <v>10301</v>
      </c>
      <c r="L238" s="296">
        <v>1</v>
      </c>
      <c r="M238" s="296"/>
      <c r="N238" s="72">
        <v>143589.74</v>
      </c>
      <c r="O238" s="72">
        <v>102666.74</v>
      </c>
      <c r="P238" s="296">
        <v>1</v>
      </c>
      <c r="Q238" s="296"/>
      <c r="R238" s="296"/>
      <c r="S238" s="296"/>
      <c r="T238" s="296">
        <f t="shared" si="12"/>
        <v>0</v>
      </c>
      <c r="U238" s="296"/>
      <c r="V238" s="296"/>
      <c r="W238" s="296">
        <f t="shared" si="13"/>
        <v>0</v>
      </c>
      <c r="X238" s="296">
        <f t="shared" si="14"/>
        <v>0</v>
      </c>
      <c r="Y238" s="296"/>
      <c r="Z238" s="296"/>
      <c r="AA238" s="296">
        <f t="shared" si="15"/>
        <v>-102666.74</v>
      </c>
      <c r="AB238" s="296" t="s">
        <v>9939</v>
      </c>
      <c r="AC238" s="296"/>
      <c r="AD238" s="296"/>
      <c r="AE238" s="296"/>
      <c r="AF238" s="296"/>
      <c r="AG238" s="296"/>
      <c r="AH238" s="296"/>
      <c r="AI238" s="314"/>
      <c r="AJ238" s="296"/>
      <c r="AK238" s="296"/>
    </row>
    <row r="239" s="285" customFormat="1" ht="14.25" spans="1:37">
      <c r="A239" s="296">
        <v>235</v>
      </c>
      <c r="B239" s="297">
        <v>1039</v>
      </c>
      <c r="C239" s="298" t="str">
        <f>VLOOKUP(B239,[4]Sheet2!A:B,2,FALSE)</f>
        <v>HBGH-ZZ-JQ-017</v>
      </c>
      <c r="D239" s="296" t="s">
        <v>10302</v>
      </c>
      <c r="E239" s="296" t="s">
        <v>10303</v>
      </c>
      <c r="F239" s="296" t="s">
        <v>9930</v>
      </c>
      <c r="G239" s="191" t="s">
        <v>9941</v>
      </c>
      <c r="H239" s="191" t="s">
        <v>10300</v>
      </c>
      <c r="I239" s="310">
        <v>42613</v>
      </c>
      <c r="J239" s="191">
        <v>35</v>
      </c>
      <c r="K239" s="298" t="s">
        <v>10301</v>
      </c>
      <c r="L239" s="296">
        <v>1</v>
      </c>
      <c r="M239" s="296"/>
      <c r="N239" s="72">
        <v>58119.66</v>
      </c>
      <c r="O239" s="72">
        <v>41555.7</v>
      </c>
      <c r="P239" s="296">
        <v>1</v>
      </c>
      <c r="Q239" s="296"/>
      <c r="R239" s="296"/>
      <c r="S239" s="296"/>
      <c r="T239" s="296">
        <f t="shared" si="12"/>
        <v>0</v>
      </c>
      <c r="U239" s="296"/>
      <c r="V239" s="296"/>
      <c r="W239" s="296">
        <f t="shared" si="13"/>
        <v>0</v>
      </c>
      <c r="X239" s="296">
        <f t="shared" si="14"/>
        <v>0</v>
      </c>
      <c r="Y239" s="296"/>
      <c r="Z239" s="296"/>
      <c r="AA239" s="296">
        <f t="shared" si="15"/>
        <v>-41555.7</v>
      </c>
      <c r="AB239" s="296" t="s">
        <v>9939</v>
      </c>
      <c r="AC239" s="296"/>
      <c r="AD239" s="296"/>
      <c r="AE239" s="296"/>
      <c r="AF239" s="296"/>
      <c r="AG239" s="296"/>
      <c r="AH239" s="296"/>
      <c r="AI239" s="314"/>
      <c r="AJ239" s="296"/>
      <c r="AK239" s="296"/>
    </row>
    <row r="240" s="285" customFormat="1" ht="14.25" spans="1:37">
      <c r="A240" s="296">
        <v>236</v>
      </c>
      <c r="B240" s="297">
        <v>1068</v>
      </c>
      <c r="C240" s="298" t="str">
        <f>VLOOKUP(B240,[4]Sheet2!A:B,2,FALSE)</f>
        <v>HBGH-HJ301-JQ-030</v>
      </c>
      <c r="D240" s="296" t="s">
        <v>10304</v>
      </c>
      <c r="E240" s="296" t="s">
        <v>10285</v>
      </c>
      <c r="F240" s="296" t="s">
        <v>9930</v>
      </c>
      <c r="G240" s="191" t="s">
        <v>9941</v>
      </c>
      <c r="H240" s="191" t="s">
        <v>9937</v>
      </c>
      <c r="I240" s="310">
        <v>42613</v>
      </c>
      <c r="J240" s="191">
        <v>35</v>
      </c>
      <c r="K240" s="298" t="s">
        <v>10305</v>
      </c>
      <c r="L240" s="296">
        <v>1</v>
      </c>
      <c r="M240" s="296"/>
      <c r="N240" s="72">
        <v>14102.56</v>
      </c>
      <c r="O240" s="72">
        <v>10083.16</v>
      </c>
      <c r="P240" s="296">
        <v>1</v>
      </c>
      <c r="Q240" s="296"/>
      <c r="R240" s="296"/>
      <c r="S240" s="296"/>
      <c r="T240" s="296">
        <f t="shared" si="12"/>
        <v>0</v>
      </c>
      <c r="U240" s="296"/>
      <c r="V240" s="296"/>
      <c r="W240" s="296">
        <f t="shared" si="13"/>
        <v>0</v>
      </c>
      <c r="X240" s="296">
        <f t="shared" si="14"/>
        <v>0</v>
      </c>
      <c r="Y240" s="296"/>
      <c r="Z240" s="296"/>
      <c r="AA240" s="296">
        <f t="shared" si="15"/>
        <v>-10083.16</v>
      </c>
      <c r="AB240" s="296" t="s">
        <v>9939</v>
      </c>
      <c r="AC240" s="296"/>
      <c r="AD240" s="296"/>
      <c r="AE240" s="296"/>
      <c r="AF240" s="296"/>
      <c r="AG240" s="296"/>
      <c r="AH240" s="296"/>
      <c r="AI240" s="314"/>
      <c r="AJ240" s="296"/>
      <c r="AK240" s="296"/>
    </row>
    <row r="241" s="285" customFormat="1" ht="14.25" spans="1:37">
      <c r="A241" s="296">
        <v>237</v>
      </c>
      <c r="B241" s="297">
        <v>1069</v>
      </c>
      <c r="C241" s="298" t="str">
        <f>VLOOKUP(B241,[4]Sheet2!A:B,2,FALSE)</f>
        <v>HBGH-DL-JQ-031</v>
      </c>
      <c r="D241" s="296" t="s">
        <v>10306</v>
      </c>
      <c r="E241" s="296" t="s">
        <v>10307</v>
      </c>
      <c r="F241" s="296" t="s">
        <v>9930</v>
      </c>
      <c r="G241" s="191" t="s">
        <v>9941</v>
      </c>
      <c r="H241" s="191" t="s">
        <v>10308</v>
      </c>
      <c r="I241" s="310">
        <v>42613</v>
      </c>
      <c r="J241" s="191">
        <v>35</v>
      </c>
      <c r="K241" s="298" t="s">
        <v>9981</v>
      </c>
      <c r="L241" s="296">
        <v>1</v>
      </c>
      <c r="M241" s="296"/>
      <c r="N241" s="72">
        <v>459459.46</v>
      </c>
      <c r="O241" s="72">
        <v>328513.42</v>
      </c>
      <c r="P241" s="296">
        <v>1</v>
      </c>
      <c r="Q241" s="296"/>
      <c r="R241" s="296"/>
      <c r="S241" s="296"/>
      <c r="T241" s="296">
        <f t="shared" si="12"/>
        <v>0</v>
      </c>
      <c r="U241" s="296"/>
      <c r="V241" s="296"/>
      <c r="W241" s="296">
        <f t="shared" si="13"/>
        <v>0</v>
      </c>
      <c r="X241" s="296">
        <f t="shared" si="14"/>
        <v>0</v>
      </c>
      <c r="Y241" s="296"/>
      <c r="Z241" s="296"/>
      <c r="AA241" s="296">
        <f t="shared" si="15"/>
        <v>-328513.42</v>
      </c>
      <c r="AB241" s="296" t="s">
        <v>9939</v>
      </c>
      <c r="AC241" s="296"/>
      <c r="AD241" s="296"/>
      <c r="AE241" s="296"/>
      <c r="AF241" s="296"/>
      <c r="AG241" s="296"/>
      <c r="AH241" s="296"/>
      <c r="AI241" s="314"/>
      <c r="AJ241" s="296"/>
      <c r="AK241" s="296"/>
    </row>
    <row r="242" s="285" customFormat="1" ht="14.25" spans="1:37">
      <c r="A242" s="296">
        <v>238</v>
      </c>
      <c r="B242" s="297">
        <v>1075</v>
      </c>
      <c r="C242" s="298" t="str">
        <f>VLOOKUP(B242,[4]Sheet2!A:B,2,FALSE)</f>
        <v>HBGH-HJC32B-JQ-018</v>
      </c>
      <c r="D242" s="296" t="s">
        <v>10309</v>
      </c>
      <c r="E242" s="296" t="s">
        <v>10310</v>
      </c>
      <c r="F242" s="296" t="s">
        <v>9930</v>
      </c>
      <c r="G242" s="191" t="s">
        <v>6587</v>
      </c>
      <c r="H242" s="191" t="s">
        <v>9906</v>
      </c>
      <c r="I242" s="310">
        <v>42633</v>
      </c>
      <c r="J242" s="191">
        <v>34</v>
      </c>
      <c r="K242" s="298" t="s">
        <v>9942</v>
      </c>
      <c r="L242" s="296">
        <v>1</v>
      </c>
      <c r="M242" s="296"/>
      <c r="N242" s="72">
        <v>72649.57</v>
      </c>
      <c r="O242" s="72">
        <v>52519.67</v>
      </c>
      <c r="P242" s="296">
        <v>1</v>
      </c>
      <c r="Q242" s="296"/>
      <c r="R242" s="296"/>
      <c r="S242" s="296"/>
      <c r="T242" s="296">
        <f t="shared" si="12"/>
        <v>0</v>
      </c>
      <c r="U242" s="296"/>
      <c r="V242" s="296"/>
      <c r="W242" s="296">
        <f t="shared" si="13"/>
        <v>0</v>
      </c>
      <c r="X242" s="296">
        <f t="shared" si="14"/>
        <v>0</v>
      </c>
      <c r="Y242" s="296"/>
      <c r="Z242" s="296"/>
      <c r="AA242" s="296">
        <f t="shared" si="15"/>
        <v>-52519.67</v>
      </c>
      <c r="AB242" s="296" t="s">
        <v>9939</v>
      </c>
      <c r="AC242" s="296"/>
      <c r="AD242" s="296"/>
      <c r="AE242" s="296"/>
      <c r="AF242" s="296"/>
      <c r="AG242" s="296"/>
      <c r="AH242" s="296"/>
      <c r="AI242" s="314"/>
      <c r="AJ242" s="296"/>
      <c r="AK242" s="296"/>
    </row>
    <row r="243" s="285" customFormat="1" ht="14.25" spans="1:37">
      <c r="A243" s="296">
        <v>239</v>
      </c>
      <c r="B243" s="297">
        <v>1076</v>
      </c>
      <c r="C243" s="298">
        <f>VLOOKUP(B243,[4]Sheet2!A:B,2,FALSE)</f>
        <v>0</v>
      </c>
      <c r="D243" s="296" t="s">
        <v>10311</v>
      </c>
      <c r="E243" s="296"/>
      <c r="F243" s="296" t="s">
        <v>9930</v>
      </c>
      <c r="G243" s="191" t="s">
        <v>6587</v>
      </c>
      <c r="H243" s="191" t="s">
        <v>9906</v>
      </c>
      <c r="I243" s="310">
        <v>42633</v>
      </c>
      <c r="J243" s="191">
        <v>34</v>
      </c>
      <c r="K243" s="298" t="s">
        <v>9942</v>
      </c>
      <c r="L243" s="296">
        <v>2</v>
      </c>
      <c r="M243" s="296"/>
      <c r="N243" s="72">
        <v>17094.02</v>
      </c>
      <c r="O243" s="72">
        <v>12357.47</v>
      </c>
      <c r="P243" s="296">
        <v>2</v>
      </c>
      <c r="Q243" s="296"/>
      <c r="R243" s="296"/>
      <c r="S243" s="296"/>
      <c r="T243" s="296">
        <f t="shared" si="12"/>
        <v>0</v>
      </c>
      <c r="U243" s="296"/>
      <c r="V243" s="296"/>
      <c r="W243" s="296">
        <f t="shared" si="13"/>
        <v>0</v>
      </c>
      <c r="X243" s="296">
        <f t="shared" si="14"/>
        <v>0</v>
      </c>
      <c r="Y243" s="296"/>
      <c r="Z243" s="296"/>
      <c r="AA243" s="296">
        <f t="shared" si="15"/>
        <v>-12357.47</v>
      </c>
      <c r="AB243" s="296" t="s">
        <v>9939</v>
      </c>
      <c r="AC243" s="296"/>
      <c r="AD243" s="296"/>
      <c r="AE243" s="296"/>
      <c r="AF243" s="296"/>
      <c r="AG243" s="296"/>
      <c r="AH243" s="296"/>
      <c r="AI243" s="314"/>
      <c r="AJ243" s="296"/>
      <c r="AK243" s="296"/>
    </row>
    <row r="244" s="285" customFormat="1" ht="14.25" spans="1:37">
      <c r="A244" s="296">
        <v>240</v>
      </c>
      <c r="B244" s="297">
        <v>1077</v>
      </c>
      <c r="C244" s="298" t="str">
        <f>VLOOKUP(B244,[4]Sheet2!A:B,2,FALSE)</f>
        <v>HBGH-HJC32B-JQ-014</v>
      </c>
      <c r="D244" s="296" t="s">
        <v>10312</v>
      </c>
      <c r="E244" s="296" t="s">
        <v>10313</v>
      </c>
      <c r="F244" s="296" t="s">
        <v>9930</v>
      </c>
      <c r="G244" s="191" t="s">
        <v>6587</v>
      </c>
      <c r="H244" s="191" t="s">
        <v>9906</v>
      </c>
      <c r="I244" s="310">
        <v>42633</v>
      </c>
      <c r="J244" s="191">
        <v>34</v>
      </c>
      <c r="K244" s="298" t="s">
        <v>9942</v>
      </c>
      <c r="L244" s="296">
        <v>1</v>
      </c>
      <c r="M244" s="296"/>
      <c r="N244" s="72">
        <v>149572.64</v>
      </c>
      <c r="O244" s="72">
        <v>108128.44</v>
      </c>
      <c r="P244" s="296">
        <v>1</v>
      </c>
      <c r="Q244" s="296"/>
      <c r="R244" s="296"/>
      <c r="S244" s="296"/>
      <c r="T244" s="296">
        <f t="shared" si="12"/>
        <v>0</v>
      </c>
      <c r="U244" s="296"/>
      <c r="V244" s="296"/>
      <c r="W244" s="296">
        <f t="shared" si="13"/>
        <v>0</v>
      </c>
      <c r="X244" s="296">
        <f t="shared" si="14"/>
        <v>0</v>
      </c>
      <c r="Y244" s="296"/>
      <c r="Z244" s="296"/>
      <c r="AA244" s="296">
        <f t="shared" si="15"/>
        <v>-108128.44</v>
      </c>
      <c r="AB244" s="296" t="s">
        <v>9939</v>
      </c>
      <c r="AC244" s="296"/>
      <c r="AD244" s="296"/>
      <c r="AE244" s="296"/>
      <c r="AF244" s="296"/>
      <c r="AG244" s="296"/>
      <c r="AH244" s="296"/>
      <c r="AI244" s="314"/>
      <c r="AJ244" s="296"/>
      <c r="AK244" s="296"/>
    </row>
    <row r="245" s="285" customFormat="1" ht="14.25" spans="1:37">
      <c r="A245" s="296">
        <v>241</v>
      </c>
      <c r="B245" s="297">
        <v>1078</v>
      </c>
      <c r="C245" s="298" t="str">
        <f>VLOOKUP(B245,[4]Sheet2!A:B,2,FALSE)</f>
        <v>HBGH-HJ301-JQ-014</v>
      </c>
      <c r="D245" s="296" t="s">
        <v>10314</v>
      </c>
      <c r="E245" s="296" t="s">
        <v>10315</v>
      </c>
      <c r="F245" s="296" t="s">
        <v>9930</v>
      </c>
      <c r="G245" s="191" t="s">
        <v>6587</v>
      </c>
      <c r="H245" s="191" t="s">
        <v>10185</v>
      </c>
      <c r="I245" s="310">
        <v>42633</v>
      </c>
      <c r="J245" s="191">
        <v>34</v>
      </c>
      <c r="K245" s="298" t="s">
        <v>9942</v>
      </c>
      <c r="L245" s="296">
        <v>1</v>
      </c>
      <c r="M245" s="296"/>
      <c r="N245" s="72">
        <v>5555.56</v>
      </c>
      <c r="O245" s="72">
        <v>4016.26</v>
      </c>
      <c r="P245" s="296">
        <v>1</v>
      </c>
      <c r="Q245" s="296"/>
      <c r="R245" s="296"/>
      <c r="S245" s="296"/>
      <c r="T245" s="296">
        <f t="shared" si="12"/>
        <v>0</v>
      </c>
      <c r="U245" s="296"/>
      <c r="V245" s="296"/>
      <c r="W245" s="296">
        <f t="shared" si="13"/>
        <v>0</v>
      </c>
      <c r="X245" s="296">
        <f t="shared" si="14"/>
        <v>0</v>
      </c>
      <c r="Y245" s="296"/>
      <c r="Z245" s="296"/>
      <c r="AA245" s="296">
        <f t="shared" si="15"/>
        <v>-4016.26</v>
      </c>
      <c r="AB245" s="296" t="s">
        <v>9939</v>
      </c>
      <c r="AC245" s="296"/>
      <c r="AD245" s="296"/>
      <c r="AE245" s="296"/>
      <c r="AF245" s="296"/>
      <c r="AG245" s="296"/>
      <c r="AH245" s="296"/>
      <c r="AI245" s="314"/>
      <c r="AJ245" s="296"/>
      <c r="AK245" s="296"/>
    </row>
    <row r="246" s="285" customFormat="1" ht="14.25" spans="1:37">
      <c r="A246" s="296">
        <v>242</v>
      </c>
      <c r="B246" s="297">
        <v>1079</v>
      </c>
      <c r="C246" s="298" t="str">
        <f>VLOOKUP(B246,[4]Sheet2!A:B,2,FALSE)</f>
        <v>HBGH-HJQGX-JQ-024</v>
      </c>
      <c r="D246" s="296" t="s">
        <v>10316</v>
      </c>
      <c r="E246" s="296" t="s">
        <v>10317</v>
      </c>
      <c r="F246" s="296" t="s">
        <v>9930</v>
      </c>
      <c r="G246" s="191" t="s">
        <v>9941</v>
      </c>
      <c r="H246" s="191" t="s">
        <v>10185</v>
      </c>
      <c r="I246" s="310">
        <v>42635</v>
      </c>
      <c r="J246" s="191">
        <v>34</v>
      </c>
      <c r="K246" s="298" t="s">
        <v>10029</v>
      </c>
      <c r="L246" s="296">
        <v>1</v>
      </c>
      <c r="M246" s="296"/>
      <c r="N246" s="72">
        <v>42307.69</v>
      </c>
      <c r="O246" s="72">
        <v>30584.79</v>
      </c>
      <c r="P246" s="296">
        <v>1</v>
      </c>
      <c r="Q246" s="296"/>
      <c r="R246" s="296"/>
      <c r="S246" s="296"/>
      <c r="T246" s="296">
        <f t="shared" si="12"/>
        <v>0</v>
      </c>
      <c r="U246" s="296"/>
      <c r="V246" s="296"/>
      <c r="W246" s="296">
        <f t="shared" si="13"/>
        <v>0</v>
      </c>
      <c r="X246" s="296">
        <f t="shared" si="14"/>
        <v>0</v>
      </c>
      <c r="Y246" s="296"/>
      <c r="Z246" s="296"/>
      <c r="AA246" s="296">
        <f t="shared" si="15"/>
        <v>-30584.79</v>
      </c>
      <c r="AB246" s="296" t="s">
        <v>9939</v>
      </c>
      <c r="AC246" s="296"/>
      <c r="AD246" s="296"/>
      <c r="AE246" s="296"/>
      <c r="AF246" s="296"/>
      <c r="AG246" s="296"/>
      <c r="AH246" s="296"/>
      <c r="AI246" s="314"/>
      <c r="AJ246" s="296"/>
      <c r="AK246" s="296"/>
    </row>
    <row r="247" s="285" customFormat="1" ht="14.25" spans="1:37">
      <c r="A247" s="296">
        <v>243</v>
      </c>
      <c r="B247" s="297">
        <v>1087</v>
      </c>
      <c r="C247" s="298" t="str">
        <f>VLOOKUP(B247,[4]Sheet2!A:B,2,FALSE)</f>
        <v>HBGH-GJ-JQ-011</v>
      </c>
      <c r="D247" s="296" t="s">
        <v>10318</v>
      </c>
      <c r="E247" s="296"/>
      <c r="F247" s="296" t="s">
        <v>9930</v>
      </c>
      <c r="G247" s="191" t="s">
        <v>6587</v>
      </c>
      <c r="H247" s="191" t="s">
        <v>10283</v>
      </c>
      <c r="I247" s="310">
        <v>42661</v>
      </c>
      <c r="J247" s="191">
        <v>33</v>
      </c>
      <c r="K247" s="298" t="s">
        <v>9942</v>
      </c>
      <c r="L247" s="296">
        <v>1</v>
      </c>
      <c r="M247" s="296"/>
      <c r="N247" s="72">
        <v>465811.95</v>
      </c>
      <c r="O247" s="72">
        <v>340430.83</v>
      </c>
      <c r="P247" s="296">
        <v>1</v>
      </c>
      <c r="Q247" s="296"/>
      <c r="R247" s="296"/>
      <c r="S247" s="296"/>
      <c r="T247" s="296">
        <f t="shared" si="12"/>
        <v>0</v>
      </c>
      <c r="U247" s="296"/>
      <c r="V247" s="296"/>
      <c r="W247" s="296">
        <f t="shared" si="13"/>
        <v>0</v>
      </c>
      <c r="X247" s="296">
        <f t="shared" si="14"/>
        <v>0</v>
      </c>
      <c r="Y247" s="296"/>
      <c r="Z247" s="296"/>
      <c r="AA247" s="296">
        <f t="shared" si="15"/>
        <v>-340430.83</v>
      </c>
      <c r="AB247" s="296" t="s">
        <v>9939</v>
      </c>
      <c r="AC247" s="296"/>
      <c r="AD247" s="296"/>
      <c r="AE247" s="296"/>
      <c r="AF247" s="296"/>
      <c r="AG247" s="296"/>
      <c r="AH247" s="296"/>
      <c r="AI247" s="314"/>
      <c r="AJ247" s="296"/>
      <c r="AK247" s="296"/>
    </row>
    <row r="248" s="285" customFormat="1" ht="14.25" spans="1:37">
      <c r="A248" s="296">
        <v>244</v>
      </c>
      <c r="B248" s="297">
        <v>1088</v>
      </c>
      <c r="C248" s="298" t="str">
        <f>VLOOKUP(B248,[4]Sheet2!A:B,2,FALSE)</f>
        <v>HBGH-HJC32B-JQ-033</v>
      </c>
      <c r="D248" s="296" t="s">
        <v>10319</v>
      </c>
      <c r="E248" s="296"/>
      <c r="F248" s="296" t="s">
        <v>9930</v>
      </c>
      <c r="G248" s="191" t="s">
        <v>6587</v>
      </c>
      <c r="H248" s="191" t="s">
        <v>10185</v>
      </c>
      <c r="I248" s="310">
        <v>42661</v>
      </c>
      <c r="J248" s="191">
        <v>33</v>
      </c>
      <c r="K248" s="298" t="s">
        <v>10029</v>
      </c>
      <c r="L248" s="296">
        <v>1</v>
      </c>
      <c r="M248" s="296"/>
      <c r="N248" s="72">
        <v>136752.13</v>
      </c>
      <c r="O248" s="72">
        <v>99943.05</v>
      </c>
      <c r="P248" s="296">
        <v>1</v>
      </c>
      <c r="Q248" s="296"/>
      <c r="R248" s="296"/>
      <c r="S248" s="296"/>
      <c r="T248" s="296">
        <f t="shared" si="12"/>
        <v>0</v>
      </c>
      <c r="U248" s="296"/>
      <c r="V248" s="296"/>
      <c r="W248" s="296">
        <f t="shared" si="13"/>
        <v>0</v>
      </c>
      <c r="X248" s="296">
        <f t="shared" si="14"/>
        <v>0</v>
      </c>
      <c r="Y248" s="296"/>
      <c r="Z248" s="296"/>
      <c r="AA248" s="296">
        <f t="shared" si="15"/>
        <v>-99943.05</v>
      </c>
      <c r="AB248" s="296" t="s">
        <v>9939</v>
      </c>
      <c r="AC248" s="296"/>
      <c r="AD248" s="296"/>
      <c r="AE248" s="296"/>
      <c r="AF248" s="296"/>
      <c r="AG248" s="296"/>
      <c r="AH248" s="296"/>
      <c r="AI248" s="314"/>
      <c r="AJ248" s="296"/>
      <c r="AK248" s="296"/>
    </row>
    <row r="249" s="285" customFormat="1" ht="42.75" spans="1:37">
      <c r="A249" s="296">
        <v>245</v>
      </c>
      <c r="B249" s="297">
        <v>1089</v>
      </c>
      <c r="C249" s="298" t="str">
        <f>VLOOKUP(B249,[4]Sheet2!A:B,2,FALSE)</f>
        <v>HBGH-HJC32B-JQ-012
HBGH-HJC32B-JQ-013
(台账正驾1条，副驾1条)</v>
      </c>
      <c r="D249" s="296" t="s">
        <v>10320</v>
      </c>
      <c r="E249" s="296"/>
      <c r="F249" s="296" t="s">
        <v>9930</v>
      </c>
      <c r="G249" s="191" t="s">
        <v>6587</v>
      </c>
      <c r="H249" s="191" t="s">
        <v>10185</v>
      </c>
      <c r="I249" s="310">
        <v>42661</v>
      </c>
      <c r="J249" s="191">
        <v>33</v>
      </c>
      <c r="K249" s="298" t="s">
        <v>10029</v>
      </c>
      <c r="L249" s="296">
        <v>1</v>
      </c>
      <c r="M249" s="296"/>
      <c r="N249" s="72">
        <v>98290.6</v>
      </c>
      <c r="O249" s="72">
        <v>71834.18</v>
      </c>
      <c r="P249" s="296">
        <v>1</v>
      </c>
      <c r="Q249" s="296"/>
      <c r="R249" s="296"/>
      <c r="S249" s="296"/>
      <c r="T249" s="296">
        <f t="shared" si="12"/>
        <v>0</v>
      </c>
      <c r="U249" s="296"/>
      <c r="V249" s="296"/>
      <c r="W249" s="296">
        <f t="shared" si="13"/>
        <v>0</v>
      </c>
      <c r="X249" s="296">
        <f t="shared" si="14"/>
        <v>0</v>
      </c>
      <c r="Y249" s="296"/>
      <c r="Z249" s="296"/>
      <c r="AA249" s="296">
        <f t="shared" si="15"/>
        <v>-71834.18</v>
      </c>
      <c r="AB249" s="296" t="s">
        <v>9939</v>
      </c>
      <c r="AC249" s="296"/>
      <c r="AD249" s="296"/>
      <c r="AE249" s="296"/>
      <c r="AF249" s="296"/>
      <c r="AG249" s="296"/>
      <c r="AH249" s="296"/>
      <c r="AI249" s="314"/>
      <c r="AJ249" s="296"/>
      <c r="AK249" s="296"/>
    </row>
    <row r="250" s="285" customFormat="1" ht="42.75" spans="1:37">
      <c r="A250" s="296">
        <v>246</v>
      </c>
      <c r="B250" s="297">
        <v>1090</v>
      </c>
      <c r="C250" s="298" t="str">
        <f>VLOOKUP(B250,[4]Sheet2!A:B,2,FALSE)</f>
        <v>HBGH-HJC32B-JQ-010
HBGH-HJC32B-JQ-011
(台账是2台涡簧机+一条履带线)</v>
      </c>
      <c r="D250" s="296" t="s">
        <v>10321</v>
      </c>
      <c r="E250" s="296"/>
      <c r="F250" s="296" t="s">
        <v>9930</v>
      </c>
      <c r="G250" s="191" t="s">
        <v>6587</v>
      </c>
      <c r="H250" s="191" t="s">
        <v>10185</v>
      </c>
      <c r="I250" s="310">
        <v>42661</v>
      </c>
      <c r="J250" s="191">
        <v>33</v>
      </c>
      <c r="K250" s="298" t="s">
        <v>10029</v>
      </c>
      <c r="L250" s="296">
        <v>1</v>
      </c>
      <c r="M250" s="296"/>
      <c r="N250" s="72">
        <v>196581.2</v>
      </c>
      <c r="O250" s="72">
        <v>143668.02</v>
      </c>
      <c r="P250" s="296">
        <v>1</v>
      </c>
      <c r="Q250" s="296"/>
      <c r="R250" s="296"/>
      <c r="S250" s="296"/>
      <c r="T250" s="296">
        <f t="shared" si="12"/>
        <v>0</v>
      </c>
      <c r="U250" s="296"/>
      <c r="V250" s="296"/>
      <c r="W250" s="296">
        <f t="shared" si="13"/>
        <v>0</v>
      </c>
      <c r="X250" s="296">
        <f t="shared" si="14"/>
        <v>0</v>
      </c>
      <c r="Y250" s="296"/>
      <c r="Z250" s="296"/>
      <c r="AA250" s="296">
        <f t="shared" si="15"/>
        <v>-143668.02</v>
      </c>
      <c r="AB250" s="296" t="s">
        <v>9939</v>
      </c>
      <c r="AC250" s="296"/>
      <c r="AD250" s="296"/>
      <c r="AE250" s="296"/>
      <c r="AF250" s="296"/>
      <c r="AG250" s="296"/>
      <c r="AH250" s="296"/>
      <c r="AI250" s="314"/>
      <c r="AJ250" s="296"/>
      <c r="AK250" s="296"/>
    </row>
    <row r="251" s="285" customFormat="1" ht="14.25" spans="1:37">
      <c r="A251" s="296">
        <v>247</v>
      </c>
      <c r="B251" s="297">
        <v>1091</v>
      </c>
      <c r="C251" s="298" t="str">
        <f>VLOOKUP(B251,[4]Sheet2!A:B,2,FALSE)</f>
        <v>HBGH-FR-JQ-057</v>
      </c>
      <c r="D251" s="296" t="s">
        <v>10284</v>
      </c>
      <c r="E251" s="296" t="s">
        <v>10322</v>
      </c>
      <c r="F251" s="296" t="s">
        <v>9930</v>
      </c>
      <c r="G251" s="191" t="s">
        <v>9941</v>
      </c>
      <c r="H251" s="191" t="s">
        <v>10185</v>
      </c>
      <c r="I251" s="310">
        <v>42661</v>
      </c>
      <c r="J251" s="191">
        <v>33</v>
      </c>
      <c r="K251" s="298" t="s">
        <v>10001</v>
      </c>
      <c r="L251" s="296">
        <v>1</v>
      </c>
      <c r="M251" s="296"/>
      <c r="N251" s="72">
        <v>14102.56</v>
      </c>
      <c r="O251" s="72">
        <v>10306.46</v>
      </c>
      <c r="P251" s="296">
        <v>1</v>
      </c>
      <c r="Q251" s="296"/>
      <c r="R251" s="296"/>
      <c r="S251" s="296"/>
      <c r="T251" s="296">
        <f t="shared" si="12"/>
        <v>0</v>
      </c>
      <c r="U251" s="296"/>
      <c r="V251" s="296"/>
      <c r="W251" s="296">
        <f t="shared" si="13"/>
        <v>0</v>
      </c>
      <c r="X251" s="296">
        <f t="shared" si="14"/>
        <v>0</v>
      </c>
      <c r="Y251" s="296"/>
      <c r="Z251" s="296"/>
      <c r="AA251" s="296">
        <f t="shared" si="15"/>
        <v>-10306.46</v>
      </c>
      <c r="AB251" s="296" t="s">
        <v>9939</v>
      </c>
      <c r="AC251" s="296"/>
      <c r="AD251" s="296"/>
      <c r="AE251" s="296"/>
      <c r="AF251" s="296"/>
      <c r="AG251" s="296"/>
      <c r="AH251" s="296"/>
      <c r="AI251" s="314"/>
      <c r="AJ251" s="296"/>
      <c r="AK251" s="296"/>
    </row>
    <row r="252" s="285" customFormat="1" ht="14.25" spans="1:37">
      <c r="A252" s="296">
        <v>248</v>
      </c>
      <c r="B252" s="297">
        <v>1092</v>
      </c>
      <c r="C252" s="298" t="str">
        <f>VLOOKUP(B252,[4]Sheet2!A:B,2,FALSE)</f>
        <v>HBGH-CZFR-JQ-183</v>
      </c>
      <c r="D252" s="296" t="s">
        <v>10323</v>
      </c>
      <c r="E252" s="296" t="s">
        <v>10324</v>
      </c>
      <c r="F252" s="296" t="s">
        <v>9930</v>
      </c>
      <c r="G252" s="191" t="s">
        <v>9941</v>
      </c>
      <c r="H252" s="191" t="s">
        <v>9997</v>
      </c>
      <c r="I252" s="310">
        <v>42671</v>
      </c>
      <c r="J252" s="191">
        <v>33</v>
      </c>
      <c r="K252" s="298" t="s">
        <v>9998</v>
      </c>
      <c r="L252" s="296">
        <v>1</v>
      </c>
      <c r="M252" s="296"/>
      <c r="N252" s="72">
        <v>10256.41</v>
      </c>
      <c r="O252" s="72">
        <v>7495.61</v>
      </c>
      <c r="P252" s="296">
        <v>1</v>
      </c>
      <c r="Q252" s="296"/>
      <c r="R252" s="296"/>
      <c r="S252" s="296"/>
      <c r="T252" s="296">
        <f t="shared" si="12"/>
        <v>0</v>
      </c>
      <c r="U252" s="296"/>
      <c r="V252" s="296"/>
      <c r="W252" s="296">
        <f t="shared" si="13"/>
        <v>0</v>
      </c>
      <c r="X252" s="296">
        <f t="shared" si="14"/>
        <v>0</v>
      </c>
      <c r="Y252" s="296"/>
      <c r="Z252" s="296"/>
      <c r="AA252" s="296">
        <f t="shared" si="15"/>
        <v>-7495.61</v>
      </c>
      <c r="AB252" s="296" t="s">
        <v>9939</v>
      </c>
      <c r="AC252" s="296"/>
      <c r="AD252" s="296"/>
      <c r="AE252" s="296"/>
      <c r="AF252" s="296"/>
      <c r="AG252" s="296"/>
      <c r="AH252" s="296"/>
      <c r="AI252" s="314"/>
      <c r="AJ252" s="296"/>
      <c r="AK252" s="296"/>
    </row>
    <row r="253" s="285" customFormat="1" ht="14.25" spans="1:37">
      <c r="A253" s="296">
        <v>249</v>
      </c>
      <c r="B253" s="297">
        <v>1104</v>
      </c>
      <c r="C253" s="298" t="str">
        <f>VLOOKUP(B253,[4]Sheet2!A:B,2,FALSE)</f>
        <v>HBGH-HJQGX-JQ-006</v>
      </c>
      <c r="D253" s="296" t="s">
        <v>10325</v>
      </c>
      <c r="E253" s="296" t="s">
        <v>10326</v>
      </c>
      <c r="F253" s="296" t="s">
        <v>9930</v>
      </c>
      <c r="G253" s="191" t="s">
        <v>9941</v>
      </c>
      <c r="H253" s="191" t="s">
        <v>10185</v>
      </c>
      <c r="I253" s="310">
        <v>42691</v>
      </c>
      <c r="J253" s="191">
        <v>32</v>
      </c>
      <c r="K253" s="298" t="s">
        <v>9994</v>
      </c>
      <c r="L253" s="296">
        <v>1</v>
      </c>
      <c r="M253" s="296"/>
      <c r="N253" s="72">
        <v>10256.41</v>
      </c>
      <c r="O253" s="72">
        <v>7576.81</v>
      </c>
      <c r="P253" s="296">
        <v>1</v>
      </c>
      <c r="Q253" s="296"/>
      <c r="R253" s="296"/>
      <c r="S253" s="296"/>
      <c r="T253" s="296">
        <f t="shared" si="12"/>
        <v>0</v>
      </c>
      <c r="U253" s="296"/>
      <c r="V253" s="296"/>
      <c r="W253" s="296">
        <f t="shared" si="13"/>
        <v>0</v>
      </c>
      <c r="X253" s="296">
        <f t="shared" si="14"/>
        <v>0</v>
      </c>
      <c r="Y253" s="296"/>
      <c r="Z253" s="296"/>
      <c r="AA253" s="296">
        <f t="shared" si="15"/>
        <v>-7576.81</v>
      </c>
      <c r="AB253" s="296" t="s">
        <v>9939</v>
      </c>
      <c r="AC253" s="296"/>
      <c r="AD253" s="296"/>
      <c r="AE253" s="296"/>
      <c r="AF253" s="296"/>
      <c r="AG253" s="296"/>
      <c r="AH253" s="296"/>
      <c r="AI253" s="314"/>
      <c r="AJ253" s="296"/>
      <c r="AK253" s="296"/>
    </row>
    <row r="254" s="285" customFormat="1" ht="14.25" spans="1:37">
      <c r="A254" s="296">
        <v>250</v>
      </c>
      <c r="B254" s="297">
        <v>1105</v>
      </c>
      <c r="C254" s="298" t="str">
        <f>VLOOKUP(B254,[4]Sheet2!A:B,2,FALSE)</f>
        <v>HBGH-ZZ-JQ-015</v>
      </c>
      <c r="D254" s="296" t="s">
        <v>10298</v>
      </c>
      <c r="E254" s="296" t="s">
        <v>10327</v>
      </c>
      <c r="F254" s="296" t="s">
        <v>9930</v>
      </c>
      <c r="G254" s="191" t="s">
        <v>6641</v>
      </c>
      <c r="H254" s="191" t="s">
        <v>10300</v>
      </c>
      <c r="I254" s="310">
        <v>42691</v>
      </c>
      <c r="J254" s="191">
        <v>32</v>
      </c>
      <c r="K254" s="298" t="s">
        <v>10301</v>
      </c>
      <c r="L254" s="296">
        <v>1</v>
      </c>
      <c r="M254" s="296"/>
      <c r="N254" s="72">
        <v>143589.74</v>
      </c>
      <c r="O254" s="72">
        <v>106076.99</v>
      </c>
      <c r="P254" s="296">
        <v>1</v>
      </c>
      <c r="Q254" s="296"/>
      <c r="R254" s="296"/>
      <c r="S254" s="296"/>
      <c r="T254" s="296">
        <f t="shared" si="12"/>
        <v>0</v>
      </c>
      <c r="U254" s="296"/>
      <c r="V254" s="296"/>
      <c r="W254" s="296">
        <f t="shared" si="13"/>
        <v>0</v>
      </c>
      <c r="X254" s="296">
        <f t="shared" si="14"/>
        <v>0</v>
      </c>
      <c r="Y254" s="296"/>
      <c r="Z254" s="296"/>
      <c r="AA254" s="296">
        <f t="shared" si="15"/>
        <v>-106076.99</v>
      </c>
      <c r="AB254" s="296" t="s">
        <v>9939</v>
      </c>
      <c r="AC254" s="296"/>
      <c r="AD254" s="296"/>
      <c r="AE254" s="296"/>
      <c r="AF254" s="296"/>
      <c r="AG254" s="296"/>
      <c r="AH254" s="296"/>
      <c r="AI254" s="314"/>
      <c r="AJ254" s="296"/>
      <c r="AK254" s="296"/>
    </row>
    <row r="255" s="285" customFormat="1" ht="14.25" spans="1:37">
      <c r="A255" s="296">
        <v>251</v>
      </c>
      <c r="B255" s="297">
        <v>1125</v>
      </c>
      <c r="C255" s="298" t="str">
        <f>VLOOKUP(B255,[4]Sheet2!A:B,2,FALSE)</f>
        <v>HBGH-MJ-JQ-020</v>
      </c>
      <c r="D255" s="296" t="s">
        <v>10328</v>
      </c>
      <c r="E255" s="296" t="s">
        <v>10329</v>
      </c>
      <c r="F255" s="296" t="s">
        <v>9930</v>
      </c>
      <c r="G255" s="191" t="s">
        <v>9941</v>
      </c>
      <c r="H255" s="191" t="s">
        <v>10280</v>
      </c>
      <c r="I255" s="310">
        <v>42716</v>
      </c>
      <c r="J255" s="191">
        <v>31</v>
      </c>
      <c r="K255" s="298" t="s">
        <v>9942</v>
      </c>
      <c r="L255" s="296">
        <v>1</v>
      </c>
      <c r="M255" s="296"/>
      <c r="N255" s="72">
        <v>55128.21</v>
      </c>
      <c r="O255" s="72">
        <v>41162.45</v>
      </c>
      <c r="P255" s="296">
        <v>1</v>
      </c>
      <c r="Q255" s="296"/>
      <c r="R255" s="296"/>
      <c r="S255" s="296"/>
      <c r="T255" s="296">
        <f t="shared" si="12"/>
        <v>0</v>
      </c>
      <c r="U255" s="296"/>
      <c r="V255" s="296"/>
      <c r="W255" s="296">
        <f t="shared" si="13"/>
        <v>0</v>
      </c>
      <c r="X255" s="296">
        <f t="shared" si="14"/>
        <v>0</v>
      </c>
      <c r="Y255" s="296"/>
      <c r="Z255" s="296"/>
      <c r="AA255" s="296">
        <f t="shared" si="15"/>
        <v>-41162.45</v>
      </c>
      <c r="AB255" s="296" t="s">
        <v>9939</v>
      </c>
      <c r="AC255" s="296"/>
      <c r="AD255" s="296"/>
      <c r="AE255" s="296"/>
      <c r="AF255" s="296"/>
      <c r="AG255" s="296"/>
      <c r="AH255" s="296"/>
      <c r="AI255" s="314"/>
      <c r="AJ255" s="296"/>
      <c r="AK255" s="296"/>
    </row>
    <row r="256" s="285" customFormat="1" ht="14.25" spans="1:37">
      <c r="A256" s="296">
        <v>252</v>
      </c>
      <c r="B256" s="297">
        <v>1127</v>
      </c>
      <c r="C256" s="298" t="str">
        <f>VLOOKUP(B256,[4]Sheet2!A:B,2,FALSE)</f>
        <v>HBGH-ZL-JC-024</v>
      </c>
      <c r="D256" s="296" t="s">
        <v>10330</v>
      </c>
      <c r="E256" s="296" t="s">
        <v>10331</v>
      </c>
      <c r="F256" s="296" t="s">
        <v>9930</v>
      </c>
      <c r="G256" s="191" t="s">
        <v>6641</v>
      </c>
      <c r="H256" s="191" t="s">
        <v>10249</v>
      </c>
      <c r="I256" s="310">
        <v>42731</v>
      </c>
      <c r="J256" s="191">
        <v>31</v>
      </c>
      <c r="K256" s="298" t="s">
        <v>10088</v>
      </c>
      <c r="L256" s="296">
        <v>1</v>
      </c>
      <c r="M256" s="296"/>
      <c r="N256" s="72">
        <v>11111.11</v>
      </c>
      <c r="O256" s="72">
        <v>8296.39</v>
      </c>
      <c r="P256" s="296">
        <v>1</v>
      </c>
      <c r="Q256" s="296"/>
      <c r="R256" s="296"/>
      <c r="S256" s="296"/>
      <c r="T256" s="296">
        <f t="shared" si="12"/>
        <v>0</v>
      </c>
      <c r="U256" s="296"/>
      <c r="V256" s="296"/>
      <c r="W256" s="296">
        <f t="shared" si="13"/>
        <v>0</v>
      </c>
      <c r="X256" s="296">
        <f t="shared" si="14"/>
        <v>0</v>
      </c>
      <c r="Y256" s="296"/>
      <c r="Z256" s="296"/>
      <c r="AA256" s="296">
        <f t="shared" si="15"/>
        <v>-8296.39</v>
      </c>
      <c r="AB256" s="296" t="s">
        <v>9939</v>
      </c>
      <c r="AC256" s="296"/>
      <c r="AD256" s="296"/>
      <c r="AE256" s="296"/>
      <c r="AF256" s="296"/>
      <c r="AG256" s="296"/>
      <c r="AH256" s="296"/>
      <c r="AI256" s="314"/>
      <c r="AJ256" s="296"/>
      <c r="AK256" s="296"/>
    </row>
    <row r="257" s="285" customFormat="1" ht="28.5" spans="1:37">
      <c r="A257" s="296">
        <v>253</v>
      </c>
      <c r="B257" s="297">
        <v>1128</v>
      </c>
      <c r="C257" s="298" t="str">
        <f>VLOOKUP(B257,[4]Sheet2!A:B,2,FALSE)</f>
        <v>HBGH-HJC32B-JQ-019
HBGH-HJC32B-JQ-020</v>
      </c>
      <c r="D257" s="296" t="s">
        <v>10314</v>
      </c>
      <c r="E257" s="296" t="s">
        <v>10315</v>
      </c>
      <c r="F257" s="296" t="s">
        <v>9930</v>
      </c>
      <c r="G257" s="191" t="s">
        <v>6587</v>
      </c>
      <c r="H257" s="191" t="s">
        <v>10185</v>
      </c>
      <c r="I257" s="310">
        <v>42731</v>
      </c>
      <c r="J257" s="191">
        <v>31</v>
      </c>
      <c r="K257" s="298" t="s">
        <v>10029</v>
      </c>
      <c r="L257" s="296">
        <v>2</v>
      </c>
      <c r="M257" s="296"/>
      <c r="N257" s="72">
        <v>11111.12</v>
      </c>
      <c r="O257" s="72">
        <v>8296.4</v>
      </c>
      <c r="P257" s="296">
        <v>2</v>
      </c>
      <c r="Q257" s="296"/>
      <c r="R257" s="296"/>
      <c r="S257" s="296"/>
      <c r="T257" s="296">
        <f t="shared" si="12"/>
        <v>0</v>
      </c>
      <c r="U257" s="296"/>
      <c r="V257" s="296"/>
      <c r="W257" s="296">
        <f t="shared" si="13"/>
        <v>0</v>
      </c>
      <c r="X257" s="296">
        <f t="shared" si="14"/>
        <v>0</v>
      </c>
      <c r="Y257" s="296"/>
      <c r="Z257" s="296"/>
      <c r="AA257" s="296">
        <f t="shared" si="15"/>
        <v>-8296.4</v>
      </c>
      <c r="AB257" s="296" t="s">
        <v>9939</v>
      </c>
      <c r="AC257" s="296"/>
      <c r="AD257" s="296"/>
      <c r="AE257" s="296"/>
      <c r="AF257" s="296"/>
      <c r="AG257" s="296"/>
      <c r="AH257" s="296"/>
      <c r="AI257" s="314"/>
      <c r="AJ257" s="296"/>
      <c r="AK257" s="296"/>
    </row>
    <row r="258" s="285" customFormat="1" ht="14.25" spans="1:37">
      <c r="A258" s="296">
        <v>254</v>
      </c>
      <c r="B258" s="297">
        <v>1168</v>
      </c>
      <c r="C258" s="298" t="str">
        <f>VLOOKUP(B258,[4]Sheet2!A:B,2,FALSE)</f>
        <v>HBGH-DL-JQ-003</v>
      </c>
      <c r="D258" s="296" t="s">
        <v>10047</v>
      </c>
      <c r="E258" s="296"/>
      <c r="F258" s="296" t="s">
        <v>9930</v>
      </c>
      <c r="G258" s="191" t="s">
        <v>6587</v>
      </c>
      <c r="H258" s="191" t="s">
        <v>10283</v>
      </c>
      <c r="I258" s="310">
        <v>42757</v>
      </c>
      <c r="J258" s="191">
        <v>30</v>
      </c>
      <c r="K258" s="298" t="s">
        <v>9981</v>
      </c>
      <c r="L258" s="296">
        <v>1</v>
      </c>
      <c r="M258" s="296"/>
      <c r="N258" s="72">
        <v>61794.87</v>
      </c>
      <c r="O258" s="72">
        <v>46629.36</v>
      </c>
      <c r="P258" s="296">
        <v>1</v>
      </c>
      <c r="Q258" s="296"/>
      <c r="R258" s="296"/>
      <c r="S258" s="296"/>
      <c r="T258" s="296">
        <f t="shared" si="12"/>
        <v>0</v>
      </c>
      <c r="U258" s="296"/>
      <c r="V258" s="296"/>
      <c r="W258" s="296">
        <f t="shared" si="13"/>
        <v>0</v>
      </c>
      <c r="X258" s="296">
        <f t="shared" si="14"/>
        <v>0</v>
      </c>
      <c r="Y258" s="296"/>
      <c r="Z258" s="296"/>
      <c r="AA258" s="296">
        <f t="shared" si="15"/>
        <v>-46629.36</v>
      </c>
      <c r="AB258" s="296" t="s">
        <v>9939</v>
      </c>
      <c r="AC258" s="296"/>
      <c r="AD258" s="296"/>
      <c r="AE258" s="296"/>
      <c r="AF258" s="296"/>
      <c r="AG258" s="296"/>
      <c r="AH258" s="296"/>
      <c r="AI258" s="314"/>
      <c r="AJ258" s="296"/>
      <c r="AK258" s="296"/>
    </row>
    <row r="259" s="285" customFormat="1" ht="14.25" spans="1:37">
      <c r="A259" s="296">
        <v>255</v>
      </c>
      <c r="B259" s="297">
        <v>1169</v>
      </c>
      <c r="C259" s="298">
        <f>VLOOKUP(B259,[4]Sheet2!A:B,2,FALSE)</f>
        <v>0</v>
      </c>
      <c r="D259" s="296" t="s">
        <v>10332</v>
      </c>
      <c r="E259" s="296"/>
      <c r="F259" s="296" t="s">
        <v>9930</v>
      </c>
      <c r="G259" s="191" t="s">
        <v>6587</v>
      </c>
      <c r="H259" s="191" t="s">
        <v>10229</v>
      </c>
      <c r="I259" s="310">
        <v>42757</v>
      </c>
      <c r="J259" s="191">
        <v>30</v>
      </c>
      <c r="K259" s="298" t="s">
        <v>9938</v>
      </c>
      <c r="L259" s="296">
        <v>1</v>
      </c>
      <c r="M259" s="296"/>
      <c r="N259" s="72">
        <v>283783.79</v>
      </c>
      <c r="O259" s="72">
        <v>214138.57</v>
      </c>
      <c r="P259" s="296">
        <v>1</v>
      </c>
      <c r="Q259" s="296"/>
      <c r="R259" s="296"/>
      <c r="S259" s="296"/>
      <c r="T259" s="296">
        <f t="shared" si="12"/>
        <v>0</v>
      </c>
      <c r="U259" s="296"/>
      <c r="V259" s="296"/>
      <c r="W259" s="296">
        <f t="shared" si="13"/>
        <v>0</v>
      </c>
      <c r="X259" s="296">
        <f t="shared" si="14"/>
        <v>0</v>
      </c>
      <c r="Y259" s="296"/>
      <c r="Z259" s="296"/>
      <c r="AA259" s="296">
        <f t="shared" si="15"/>
        <v>-214138.57</v>
      </c>
      <c r="AB259" s="296" t="s">
        <v>9939</v>
      </c>
      <c r="AC259" s="296"/>
      <c r="AD259" s="296"/>
      <c r="AE259" s="296"/>
      <c r="AF259" s="296"/>
      <c r="AG259" s="296"/>
      <c r="AH259" s="296"/>
      <c r="AI259" s="314"/>
      <c r="AJ259" s="296"/>
      <c r="AK259" s="296"/>
    </row>
    <row r="260" s="285" customFormat="1" ht="14.25" spans="1:37">
      <c r="A260" s="296">
        <v>256</v>
      </c>
      <c r="B260" s="297">
        <v>1188</v>
      </c>
      <c r="C260" s="298" t="str">
        <f>VLOOKUP(B260,[4]Sheet2!A:B,2,FALSE)</f>
        <v>HBGH-FP-JQ-024</v>
      </c>
      <c r="D260" s="296" t="s">
        <v>10333</v>
      </c>
      <c r="E260" s="296"/>
      <c r="F260" s="296" t="s">
        <v>9930</v>
      </c>
      <c r="G260" s="191" t="s">
        <v>6587</v>
      </c>
      <c r="H260" s="191" t="s">
        <v>10229</v>
      </c>
      <c r="I260" s="310">
        <v>42788</v>
      </c>
      <c r="J260" s="191">
        <v>29</v>
      </c>
      <c r="K260" s="298" t="s">
        <v>9938</v>
      </c>
      <c r="L260" s="296">
        <v>1</v>
      </c>
      <c r="M260" s="296"/>
      <c r="N260" s="72">
        <v>165799.15</v>
      </c>
      <c r="O260" s="72">
        <v>126421.75</v>
      </c>
      <c r="P260" s="296">
        <v>1</v>
      </c>
      <c r="Q260" s="296"/>
      <c r="R260" s="296"/>
      <c r="S260" s="296"/>
      <c r="T260" s="296">
        <f t="shared" si="12"/>
        <v>0</v>
      </c>
      <c r="U260" s="296"/>
      <c r="V260" s="296"/>
      <c r="W260" s="296">
        <f t="shared" si="13"/>
        <v>0</v>
      </c>
      <c r="X260" s="296">
        <f t="shared" si="14"/>
        <v>0</v>
      </c>
      <c r="Y260" s="296"/>
      <c r="Z260" s="296"/>
      <c r="AA260" s="296">
        <f t="shared" si="15"/>
        <v>-126421.75</v>
      </c>
      <c r="AB260" s="296" t="s">
        <v>9939</v>
      </c>
      <c r="AC260" s="296"/>
      <c r="AD260" s="296"/>
      <c r="AE260" s="296"/>
      <c r="AF260" s="296"/>
      <c r="AG260" s="296"/>
      <c r="AH260" s="296"/>
      <c r="AI260" s="314"/>
      <c r="AJ260" s="296"/>
      <c r="AK260" s="296"/>
    </row>
    <row r="261" s="285" customFormat="1" ht="14.25" spans="1:37">
      <c r="A261" s="296">
        <v>257</v>
      </c>
      <c r="B261" s="297">
        <v>1189</v>
      </c>
      <c r="C261" s="298" t="str">
        <f>VLOOKUP(B261,[4]Sheet2!A:B,2,FALSE)</f>
        <v>HBGH-FP-JQ-023</v>
      </c>
      <c r="D261" s="296" t="s">
        <v>10334</v>
      </c>
      <c r="E261" s="296"/>
      <c r="F261" s="296" t="s">
        <v>9930</v>
      </c>
      <c r="G261" s="191" t="s">
        <v>6587</v>
      </c>
      <c r="H261" s="191" t="s">
        <v>10229</v>
      </c>
      <c r="I261" s="310">
        <v>42788</v>
      </c>
      <c r="J261" s="191">
        <v>29</v>
      </c>
      <c r="K261" s="298" t="s">
        <v>9938</v>
      </c>
      <c r="L261" s="296">
        <v>1</v>
      </c>
      <c r="M261" s="296"/>
      <c r="N261" s="72">
        <v>47876.07</v>
      </c>
      <c r="O261" s="72">
        <v>36505.47</v>
      </c>
      <c r="P261" s="296">
        <v>1</v>
      </c>
      <c r="Q261" s="296"/>
      <c r="R261" s="296"/>
      <c r="S261" s="296"/>
      <c r="T261" s="296">
        <f t="shared" ref="T261:T324" si="16">IF((P261-L261)&gt;0,P261-L261,0)</f>
        <v>0</v>
      </c>
      <c r="U261" s="296"/>
      <c r="V261" s="296"/>
      <c r="W261" s="296">
        <f t="shared" ref="W261:W324" si="17">IF((S261-O261)&gt;0,S261-O261,0)</f>
        <v>0</v>
      </c>
      <c r="X261" s="296">
        <f t="shared" ref="X261:X324" si="18">IF((P261-L261)&lt;0,P261-L261,0)</f>
        <v>0</v>
      </c>
      <c r="Y261" s="296"/>
      <c r="Z261" s="296"/>
      <c r="AA261" s="296">
        <f t="shared" ref="AA261:AA324" si="19">IF((S261-O261)&lt;0,S261-O261,0)</f>
        <v>-36505.47</v>
      </c>
      <c r="AB261" s="296" t="s">
        <v>9939</v>
      </c>
      <c r="AC261" s="296"/>
      <c r="AD261" s="296"/>
      <c r="AE261" s="296"/>
      <c r="AF261" s="296"/>
      <c r="AG261" s="296"/>
      <c r="AH261" s="296"/>
      <c r="AI261" s="314"/>
      <c r="AJ261" s="296"/>
      <c r="AK261" s="296"/>
    </row>
    <row r="262" s="285" customFormat="1" ht="14.25" spans="1:37">
      <c r="A262" s="296">
        <v>258</v>
      </c>
      <c r="B262" s="297">
        <v>1190</v>
      </c>
      <c r="C262" s="298" t="str">
        <f>VLOOKUP(B262,[4]Sheet2!A:B,2,FALSE)</f>
        <v>HBGH-ZZ-JQ-031</v>
      </c>
      <c r="D262" s="296" t="s">
        <v>10335</v>
      </c>
      <c r="E262" s="296" t="s">
        <v>10336</v>
      </c>
      <c r="F262" s="296" t="s">
        <v>9930</v>
      </c>
      <c r="G262" s="191" t="s">
        <v>6587</v>
      </c>
      <c r="H262" s="191" t="s">
        <v>10337</v>
      </c>
      <c r="I262" s="310">
        <v>42788</v>
      </c>
      <c r="J262" s="191">
        <v>29</v>
      </c>
      <c r="K262" s="298" t="s">
        <v>10103</v>
      </c>
      <c r="L262" s="296">
        <v>51</v>
      </c>
      <c r="M262" s="296"/>
      <c r="N262" s="72">
        <v>598923.09</v>
      </c>
      <c r="O262" s="72">
        <v>456678.99</v>
      </c>
      <c r="P262" s="296">
        <v>51</v>
      </c>
      <c r="Q262" s="296"/>
      <c r="R262" s="296"/>
      <c r="S262" s="296"/>
      <c r="T262" s="296">
        <f t="shared" si="16"/>
        <v>0</v>
      </c>
      <c r="U262" s="296"/>
      <c r="V262" s="296"/>
      <c r="W262" s="296">
        <f t="shared" si="17"/>
        <v>0</v>
      </c>
      <c r="X262" s="296">
        <f t="shared" si="18"/>
        <v>0</v>
      </c>
      <c r="Y262" s="296"/>
      <c r="Z262" s="296"/>
      <c r="AA262" s="296">
        <f t="shared" si="19"/>
        <v>-456678.99</v>
      </c>
      <c r="AB262" s="296" t="s">
        <v>9939</v>
      </c>
      <c r="AC262" s="296"/>
      <c r="AD262" s="296"/>
      <c r="AE262" s="296"/>
      <c r="AF262" s="296"/>
      <c r="AG262" s="296"/>
      <c r="AH262" s="296"/>
      <c r="AI262" s="314"/>
      <c r="AJ262" s="296"/>
      <c r="AK262" s="296"/>
    </row>
    <row r="263" s="285" customFormat="1" ht="14.25" spans="1:37">
      <c r="A263" s="296">
        <v>259</v>
      </c>
      <c r="B263" s="297">
        <v>1191</v>
      </c>
      <c r="C263" s="298" t="str">
        <f>VLOOKUP(B263,[4]Sheet2!A:B,2,FALSE)</f>
        <v>HBGH-ZL-JC-029</v>
      </c>
      <c r="D263" s="296" t="s">
        <v>10338</v>
      </c>
      <c r="E263" s="296" t="s">
        <v>10339</v>
      </c>
      <c r="F263" s="296" t="s">
        <v>9930</v>
      </c>
      <c r="G263" s="191" t="s">
        <v>9941</v>
      </c>
      <c r="H263" s="191" t="s">
        <v>10340</v>
      </c>
      <c r="I263" s="310">
        <v>42788</v>
      </c>
      <c r="J263" s="191">
        <v>29</v>
      </c>
      <c r="K263" s="298" t="s">
        <v>10088</v>
      </c>
      <c r="L263" s="296">
        <v>1</v>
      </c>
      <c r="M263" s="296"/>
      <c r="N263" s="72">
        <v>27350.43</v>
      </c>
      <c r="O263" s="72">
        <v>20854.83</v>
      </c>
      <c r="P263" s="296">
        <v>1</v>
      </c>
      <c r="Q263" s="296"/>
      <c r="R263" s="296"/>
      <c r="S263" s="296"/>
      <c r="T263" s="296">
        <f t="shared" si="16"/>
        <v>0</v>
      </c>
      <c r="U263" s="296"/>
      <c r="V263" s="296"/>
      <c r="W263" s="296">
        <f t="shared" si="17"/>
        <v>0</v>
      </c>
      <c r="X263" s="296">
        <f t="shared" si="18"/>
        <v>0</v>
      </c>
      <c r="Y263" s="296"/>
      <c r="Z263" s="296"/>
      <c r="AA263" s="296">
        <f t="shared" si="19"/>
        <v>-20854.83</v>
      </c>
      <c r="AB263" s="296" t="s">
        <v>9939</v>
      </c>
      <c r="AC263" s="296"/>
      <c r="AD263" s="296"/>
      <c r="AE263" s="296"/>
      <c r="AF263" s="296"/>
      <c r="AG263" s="296"/>
      <c r="AH263" s="296"/>
      <c r="AI263" s="314"/>
      <c r="AJ263" s="296"/>
      <c r="AK263" s="296"/>
    </row>
    <row r="264" s="285" customFormat="1" ht="14.25" spans="1:37">
      <c r="A264" s="296">
        <v>260</v>
      </c>
      <c r="B264" s="297">
        <v>1192</v>
      </c>
      <c r="C264" s="298" t="str">
        <f>VLOOKUP(B264,[4]Sheet2!A:B,2,FALSE)</f>
        <v>HBGH-HJQGX-JQ-003</v>
      </c>
      <c r="D264" s="296" t="s">
        <v>10341</v>
      </c>
      <c r="E264" s="296" t="s">
        <v>10342</v>
      </c>
      <c r="F264" s="296" t="s">
        <v>9930</v>
      </c>
      <c r="G264" s="191" t="s">
        <v>6587</v>
      </c>
      <c r="H264" s="191" t="s">
        <v>10185</v>
      </c>
      <c r="I264" s="310">
        <v>42794</v>
      </c>
      <c r="J264" s="191">
        <v>29</v>
      </c>
      <c r="K264" s="298" t="s">
        <v>9994</v>
      </c>
      <c r="L264" s="296">
        <v>1</v>
      </c>
      <c r="M264" s="296"/>
      <c r="N264" s="72">
        <v>427350.42</v>
      </c>
      <c r="O264" s="72">
        <v>325854.72</v>
      </c>
      <c r="P264" s="296">
        <v>1</v>
      </c>
      <c r="Q264" s="296"/>
      <c r="R264" s="296"/>
      <c r="S264" s="296"/>
      <c r="T264" s="296">
        <f t="shared" si="16"/>
        <v>0</v>
      </c>
      <c r="U264" s="296"/>
      <c r="V264" s="296"/>
      <c r="W264" s="296">
        <f t="shared" si="17"/>
        <v>0</v>
      </c>
      <c r="X264" s="296">
        <f t="shared" si="18"/>
        <v>0</v>
      </c>
      <c r="Y264" s="296"/>
      <c r="Z264" s="296"/>
      <c r="AA264" s="296">
        <f t="shared" si="19"/>
        <v>-325854.72</v>
      </c>
      <c r="AB264" s="296" t="s">
        <v>9939</v>
      </c>
      <c r="AC264" s="296"/>
      <c r="AD264" s="296"/>
      <c r="AE264" s="296"/>
      <c r="AF264" s="296"/>
      <c r="AG264" s="296"/>
      <c r="AH264" s="296"/>
      <c r="AI264" s="314"/>
      <c r="AJ264" s="296"/>
      <c r="AK264" s="296"/>
    </row>
    <row r="265" s="285" customFormat="1" ht="14.25" spans="1:37">
      <c r="A265" s="296">
        <v>261</v>
      </c>
      <c r="B265" s="297">
        <v>1193</v>
      </c>
      <c r="C265" s="298" t="str">
        <f>VLOOKUP(B265,[4]Sheet2!A:B,2,FALSE)</f>
        <v>HBGH-FP-JQ-003</v>
      </c>
      <c r="D265" s="296" t="s">
        <v>10343</v>
      </c>
      <c r="E265" s="296" t="s">
        <v>10344</v>
      </c>
      <c r="F265" s="296" t="s">
        <v>9930</v>
      </c>
      <c r="G265" s="191" t="s">
        <v>9941</v>
      </c>
      <c r="H265" s="191" t="s">
        <v>10229</v>
      </c>
      <c r="I265" s="310">
        <v>42794</v>
      </c>
      <c r="J265" s="191">
        <v>29</v>
      </c>
      <c r="K265" s="298" t="s">
        <v>9938</v>
      </c>
      <c r="L265" s="296">
        <v>1</v>
      </c>
      <c r="M265" s="296"/>
      <c r="N265" s="72">
        <v>2962.4</v>
      </c>
      <c r="O265" s="72">
        <v>2258.9</v>
      </c>
      <c r="P265" s="296">
        <v>1</v>
      </c>
      <c r="Q265" s="296"/>
      <c r="R265" s="296"/>
      <c r="S265" s="296"/>
      <c r="T265" s="296">
        <f t="shared" si="16"/>
        <v>0</v>
      </c>
      <c r="U265" s="296"/>
      <c r="V265" s="296"/>
      <c r="W265" s="296">
        <f t="shared" si="17"/>
        <v>0</v>
      </c>
      <c r="X265" s="296">
        <f t="shared" si="18"/>
        <v>0</v>
      </c>
      <c r="Y265" s="296"/>
      <c r="Z265" s="296"/>
      <c r="AA265" s="296">
        <f t="shared" si="19"/>
        <v>-2258.9</v>
      </c>
      <c r="AB265" s="296" t="s">
        <v>9939</v>
      </c>
      <c r="AC265" s="296"/>
      <c r="AD265" s="296"/>
      <c r="AE265" s="296"/>
      <c r="AF265" s="296"/>
      <c r="AG265" s="296"/>
      <c r="AH265" s="296"/>
      <c r="AI265" s="314"/>
      <c r="AJ265" s="296"/>
      <c r="AK265" s="296"/>
    </row>
    <row r="266" s="285" customFormat="1" ht="14.25" spans="1:37">
      <c r="A266" s="296">
        <v>262</v>
      </c>
      <c r="B266" s="297">
        <v>1197</v>
      </c>
      <c r="C266" s="298" t="str">
        <f>VLOOKUP(B266,[4]Sheet2!A:B,2,FALSE)</f>
        <v>HBGH-HJQGX-JQ-002</v>
      </c>
      <c r="D266" s="296" t="s">
        <v>10345</v>
      </c>
      <c r="E266" s="296" t="s">
        <v>10346</v>
      </c>
      <c r="F266" s="296" t="s">
        <v>9930</v>
      </c>
      <c r="G266" s="191" t="s">
        <v>9941</v>
      </c>
      <c r="H266" s="191" t="s">
        <v>10270</v>
      </c>
      <c r="I266" s="310">
        <v>42818</v>
      </c>
      <c r="J266" s="191">
        <v>28</v>
      </c>
      <c r="K266" s="298" t="s">
        <v>9942</v>
      </c>
      <c r="L266" s="296">
        <v>1</v>
      </c>
      <c r="M266" s="296"/>
      <c r="N266" s="72">
        <v>427350.43</v>
      </c>
      <c r="O266" s="72">
        <v>329237.92</v>
      </c>
      <c r="P266" s="296">
        <v>1</v>
      </c>
      <c r="Q266" s="296"/>
      <c r="R266" s="296"/>
      <c r="S266" s="296"/>
      <c r="T266" s="296">
        <f t="shared" si="16"/>
        <v>0</v>
      </c>
      <c r="U266" s="296"/>
      <c r="V266" s="296"/>
      <c r="W266" s="296">
        <f t="shared" si="17"/>
        <v>0</v>
      </c>
      <c r="X266" s="296">
        <f t="shared" si="18"/>
        <v>0</v>
      </c>
      <c r="Y266" s="296"/>
      <c r="Z266" s="296"/>
      <c r="AA266" s="296">
        <f t="shared" si="19"/>
        <v>-329237.92</v>
      </c>
      <c r="AB266" s="296" t="s">
        <v>9939</v>
      </c>
      <c r="AC266" s="296"/>
      <c r="AD266" s="296"/>
      <c r="AE266" s="296"/>
      <c r="AF266" s="296"/>
      <c r="AG266" s="296"/>
      <c r="AH266" s="296"/>
      <c r="AI266" s="314"/>
      <c r="AJ266" s="296"/>
      <c r="AK266" s="296"/>
    </row>
    <row r="267" s="285" customFormat="1" ht="14.25" spans="1:37">
      <c r="A267" s="296">
        <v>263</v>
      </c>
      <c r="B267" s="297">
        <v>1198</v>
      </c>
      <c r="C267" s="298" t="str">
        <f>VLOOKUP(B267,[4]Sheet2!A:B,2,FALSE)</f>
        <v>HBGH-CZFR-JQ-171</v>
      </c>
      <c r="D267" s="296" t="s">
        <v>10347</v>
      </c>
      <c r="E267" s="296" t="s">
        <v>10348</v>
      </c>
      <c r="F267" s="296" t="s">
        <v>9930</v>
      </c>
      <c r="G267" s="191" t="s">
        <v>9941</v>
      </c>
      <c r="H267" s="191" t="s">
        <v>9997</v>
      </c>
      <c r="I267" s="310">
        <v>42825</v>
      </c>
      <c r="J267" s="191">
        <v>28</v>
      </c>
      <c r="K267" s="298" t="s">
        <v>9998</v>
      </c>
      <c r="L267" s="296">
        <v>1</v>
      </c>
      <c r="M267" s="296"/>
      <c r="N267" s="72">
        <v>16666.67</v>
      </c>
      <c r="O267" s="72">
        <v>12840.41</v>
      </c>
      <c r="P267" s="296">
        <v>1</v>
      </c>
      <c r="Q267" s="296"/>
      <c r="R267" s="296"/>
      <c r="S267" s="296"/>
      <c r="T267" s="296">
        <f t="shared" si="16"/>
        <v>0</v>
      </c>
      <c r="U267" s="296"/>
      <c r="V267" s="296"/>
      <c r="W267" s="296">
        <f t="shared" si="17"/>
        <v>0</v>
      </c>
      <c r="X267" s="296">
        <f t="shared" si="18"/>
        <v>0</v>
      </c>
      <c r="Y267" s="296"/>
      <c r="Z267" s="296"/>
      <c r="AA267" s="296">
        <f t="shared" si="19"/>
        <v>-12840.41</v>
      </c>
      <c r="AB267" s="296" t="s">
        <v>9939</v>
      </c>
      <c r="AC267" s="296"/>
      <c r="AD267" s="296"/>
      <c r="AE267" s="296"/>
      <c r="AF267" s="296"/>
      <c r="AG267" s="296"/>
      <c r="AH267" s="296"/>
      <c r="AI267" s="314"/>
      <c r="AJ267" s="296"/>
      <c r="AK267" s="296"/>
    </row>
    <row r="268" s="285" customFormat="1" ht="14.25" spans="1:37">
      <c r="A268" s="296">
        <v>264</v>
      </c>
      <c r="B268" s="297">
        <v>1199</v>
      </c>
      <c r="C268" s="298" t="str">
        <f>VLOOKUP(B268,[4]Sheet2!A:B,2,FALSE)</f>
        <v>HBGH-CZFR-JQ-172——176</v>
      </c>
      <c r="D268" s="296" t="s">
        <v>10349</v>
      </c>
      <c r="E268" s="296" t="s">
        <v>10350</v>
      </c>
      <c r="F268" s="296" t="s">
        <v>9930</v>
      </c>
      <c r="G268" s="191" t="s">
        <v>9941</v>
      </c>
      <c r="H268" s="191" t="s">
        <v>9997</v>
      </c>
      <c r="I268" s="310">
        <v>42825</v>
      </c>
      <c r="J268" s="191">
        <v>28</v>
      </c>
      <c r="K268" s="298" t="s">
        <v>9998</v>
      </c>
      <c r="L268" s="296">
        <v>5</v>
      </c>
      <c r="M268" s="296"/>
      <c r="N268" s="72">
        <v>81196.58</v>
      </c>
      <c r="O268" s="72">
        <v>62555.09</v>
      </c>
      <c r="P268" s="296">
        <v>5</v>
      </c>
      <c r="Q268" s="296"/>
      <c r="R268" s="296"/>
      <c r="S268" s="296"/>
      <c r="T268" s="296">
        <f t="shared" si="16"/>
        <v>0</v>
      </c>
      <c r="U268" s="296"/>
      <c r="V268" s="296"/>
      <c r="W268" s="296">
        <f t="shared" si="17"/>
        <v>0</v>
      </c>
      <c r="X268" s="296">
        <f t="shared" si="18"/>
        <v>0</v>
      </c>
      <c r="Y268" s="296"/>
      <c r="Z268" s="296"/>
      <c r="AA268" s="296">
        <f t="shared" si="19"/>
        <v>-62555.09</v>
      </c>
      <c r="AB268" s="296" t="s">
        <v>9939</v>
      </c>
      <c r="AC268" s="296"/>
      <c r="AD268" s="296"/>
      <c r="AE268" s="296"/>
      <c r="AF268" s="296"/>
      <c r="AG268" s="296"/>
      <c r="AH268" s="296"/>
      <c r="AI268" s="314"/>
      <c r="AJ268" s="296"/>
      <c r="AK268" s="296"/>
    </row>
    <row r="269" s="285" customFormat="1" ht="14.25" spans="1:37">
      <c r="A269" s="296">
        <v>265</v>
      </c>
      <c r="B269" s="297">
        <v>1200</v>
      </c>
      <c r="C269" s="298" t="str">
        <f>VLOOKUP(B269,[4]Sheet2!A:B,2,FALSE)</f>
        <v>HBGH-HJ301-JQ-031</v>
      </c>
      <c r="D269" s="296" t="s">
        <v>10351</v>
      </c>
      <c r="E269" s="296" t="s">
        <v>10352</v>
      </c>
      <c r="F269" s="296" t="s">
        <v>9930</v>
      </c>
      <c r="G269" s="191" t="s">
        <v>6587</v>
      </c>
      <c r="H269" s="191" t="s">
        <v>10185</v>
      </c>
      <c r="I269" s="310">
        <v>42825</v>
      </c>
      <c r="J269" s="191">
        <v>28</v>
      </c>
      <c r="K269" s="298" t="s">
        <v>9942</v>
      </c>
      <c r="L269" s="296">
        <v>8</v>
      </c>
      <c r="M269" s="296"/>
      <c r="N269" s="72">
        <v>530735.04</v>
      </c>
      <c r="O269" s="72">
        <v>408887.19</v>
      </c>
      <c r="P269" s="296">
        <v>8</v>
      </c>
      <c r="Q269" s="296"/>
      <c r="R269" s="296"/>
      <c r="S269" s="296"/>
      <c r="T269" s="296">
        <f t="shared" si="16"/>
        <v>0</v>
      </c>
      <c r="U269" s="296"/>
      <c r="V269" s="296"/>
      <c r="W269" s="296">
        <f t="shared" si="17"/>
        <v>0</v>
      </c>
      <c r="X269" s="296">
        <f t="shared" si="18"/>
        <v>0</v>
      </c>
      <c r="Y269" s="296"/>
      <c r="Z269" s="296"/>
      <c r="AA269" s="296">
        <f t="shared" si="19"/>
        <v>-408887.19</v>
      </c>
      <c r="AB269" s="296" t="s">
        <v>9939</v>
      </c>
      <c r="AC269" s="296"/>
      <c r="AD269" s="296"/>
      <c r="AE269" s="296"/>
      <c r="AF269" s="296"/>
      <c r="AG269" s="296"/>
      <c r="AH269" s="296"/>
      <c r="AI269" s="314"/>
      <c r="AJ269" s="296"/>
      <c r="AK269" s="296"/>
    </row>
    <row r="270" s="285" customFormat="1" ht="14.25" spans="1:37">
      <c r="A270" s="296">
        <v>266</v>
      </c>
      <c r="B270" s="297">
        <v>1201</v>
      </c>
      <c r="C270" s="298" t="str">
        <f>VLOOKUP(B270,[4]Sheet2!A:B,2,FALSE)</f>
        <v>HBGH-HJ301-JQ-032</v>
      </c>
      <c r="D270" s="296" t="s">
        <v>10351</v>
      </c>
      <c r="E270" s="296" t="s">
        <v>10353</v>
      </c>
      <c r="F270" s="296" t="s">
        <v>9930</v>
      </c>
      <c r="G270" s="191" t="s">
        <v>6587</v>
      </c>
      <c r="H270" s="191" t="s">
        <v>10185</v>
      </c>
      <c r="I270" s="310">
        <v>42825</v>
      </c>
      <c r="J270" s="191">
        <v>28</v>
      </c>
      <c r="K270" s="298" t="s">
        <v>9942</v>
      </c>
      <c r="L270" s="296">
        <v>8</v>
      </c>
      <c r="M270" s="296"/>
      <c r="N270" s="72">
        <v>496068.4</v>
      </c>
      <c r="O270" s="72">
        <v>382179.31</v>
      </c>
      <c r="P270" s="296">
        <v>8</v>
      </c>
      <c r="Q270" s="296"/>
      <c r="R270" s="296"/>
      <c r="S270" s="296"/>
      <c r="T270" s="296">
        <f t="shared" si="16"/>
        <v>0</v>
      </c>
      <c r="U270" s="296"/>
      <c r="V270" s="296"/>
      <c r="W270" s="296">
        <f t="shared" si="17"/>
        <v>0</v>
      </c>
      <c r="X270" s="296">
        <f t="shared" si="18"/>
        <v>0</v>
      </c>
      <c r="Y270" s="296"/>
      <c r="Z270" s="296"/>
      <c r="AA270" s="296">
        <f t="shared" si="19"/>
        <v>-382179.31</v>
      </c>
      <c r="AB270" s="296" t="s">
        <v>9939</v>
      </c>
      <c r="AC270" s="296"/>
      <c r="AD270" s="296"/>
      <c r="AE270" s="296"/>
      <c r="AF270" s="296"/>
      <c r="AG270" s="296"/>
      <c r="AH270" s="296"/>
      <c r="AI270" s="314"/>
      <c r="AJ270" s="296"/>
      <c r="AK270" s="296"/>
    </row>
    <row r="271" s="285" customFormat="1" ht="14.25" spans="1:37">
      <c r="A271" s="296">
        <v>267</v>
      </c>
      <c r="B271" s="297">
        <v>1202</v>
      </c>
      <c r="C271" s="298" t="str">
        <f>VLOOKUP(B271,[4]Sheet2!A:B,2,FALSE)</f>
        <v>HBGH-CZFR-JQ-184</v>
      </c>
      <c r="D271" s="296" t="s">
        <v>10354</v>
      </c>
      <c r="E271" s="296"/>
      <c r="F271" s="296" t="s">
        <v>9930</v>
      </c>
      <c r="G271" s="191" t="s">
        <v>9941</v>
      </c>
      <c r="H271" s="191" t="s">
        <v>9997</v>
      </c>
      <c r="I271" s="310">
        <v>42825</v>
      </c>
      <c r="J271" s="191">
        <v>28</v>
      </c>
      <c r="K271" s="298" t="s">
        <v>9998</v>
      </c>
      <c r="L271" s="296">
        <v>1</v>
      </c>
      <c r="M271" s="296"/>
      <c r="N271" s="72">
        <v>10769.23</v>
      </c>
      <c r="O271" s="72">
        <v>8297.25</v>
      </c>
      <c r="P271" s="296">
        <v>1</v>
      </c>
      <c r="Q271" s="296"/>
      <c r="R271" s="296"/>
      <c r="S271" s="296"/>
      <c r="T271" s="296">
        <f t="shared" si="16"/>
        <v>0</v>
      </c>
      <c r="U271" s="296"/>
      <c r="V271" s="296"/>
      <c r="W271" s="296">
        <f t="shared" si="17"/>
        <v>0</v>
      </c>
      <c r="X271" s="296">
        <f t="shared" si="18"/>
        <v>0</v>
      </c>
      <c r="Y271" s="296"/>
      <c r="Z271" s="296"/>
      <c r="AA271" s="296">
        <f t="shared" si="19"/>
        <v>-8297.25</v>
      </c>
      <c r="AB271" s="296" t="s">
        <v>9939</v>
      </c>
      <c r="AC271" s="296"/>
      <c r="AD271" s="296"/>
      <c r="AE271" s="296"/>
      <c r="AF271" s="296"/>
      <c r="AG271" s="296"/>
      <c r="AH271" s="296"/>
      <c r="AI271" s="314"/>
      <c r="AJ271" s="296"/>
      <c r="AK271" s="296"/>
    </row>
    <row r="272" s="285" customFormat="1" ht="14.25" spans="1:37">
      <c r="A272" s="296">
        <v>268</v>
      </c>
      <c r="B272" s="297">
        <v>1203</v>
      </c>
      <c r="C272" s="298" t="str">
        <f>VLOOKUP(B272,[4]Sheet2!A:B,2,FALSE)</f>
        <v>HBGH-CY-JQ-030</v>
      </c>
      <c r="D272" s="296" t="s">
        <v>10355</v>
      </c>
      <c r="E272" s="296" t="s">
        <v>10356</v>
      </c>
      <c r="F272" s="296" t="s">
        <v>9930</v>
      </c>
      <c r="G272" s="191" t="s">
        <v>9941</v>
      </c>
      <c r="H272" s="191" t="s">
        <v>9997</v>
      </c>
      <c r="I272" s="310">
        <v>42825</v>
      </c>
      <c r="J272" s="191">
        <v>28</v>
      </c>
      <c r="K272" s="298" t="s">
        <v>9998</v>
      </c>
      <c r="L272" s="296">
        <v>1</v>
      </c>
      <c r="M272" s="296"/>
      <c r="N272" s="72">
        <v>28846.15</v>
      </c>
      <c r="O272" s="72">
        <v>22223.42</v>
      </c>
      <c r="P272" s="296">
        <v>1</v>
      </c>
      <c r="Q272" s="296"/>
      <c r="R272" s="296"/>
      <c r="S272" s="296"/>
      <c r="T272" s="296">
        <f t="shared" si="16"/>
        <v>0</v>
      </c>
      <c r="U272" s="296"/>
      <c r="V272" s="296"/>
      <c r="W272" s="296">
        <f t="shared" si="17"/>
        <v>0</v>
      </c>
      <c r="X272" s="296">
        <f t="shared" si="18"/>
        <v>0</v>
      </c>
      <c r="Y272" s="296"/>
      <c r="Z272" s="296"/>
      <c r="AA272" s="296">
        <f t="shared" si="19"/>
        <v>-22223.42</v>
      </c>
      <c r="AB272" s="296" t="s">
        <v>9939</v>
      </c>
      <c r="AC272" s="296"/>
      <c r="AD272" s="296"/>
      <c r="AE272" s="296"/>
      <c r="AF272" s="296"/>
      <c r="AG272" s="296"/>
      <c r="AH272" s="296"/>
      <c r="AI272" s="314"/>
      <c r="AJ272" s="296"/>
      <c r="AK272" s="296"/>
    </row>
    <row r="273" s="285" customFormat="1" ht="14.25" spans="1:37">
      <c r="A273" s="296">
        <v>269</v>
      </c>
      <c r="B273" s="297">
        <v>1204</v>
      </c>
      <c r="C273" s="298" t="str">
        <f>VLOOKUP(B273,[4]Sheet2!A:B,2,FALSE)</f>
        <v>HBGH-HJC32B-JQ-017</v>
      </c>
      <c r="D273" s="296" t="s">
        <v>10312</v>
      </c>
      <c r="E273" s="296" t="s">
        <v>10357</v>
      </c>
      <c r="F273" s="296" t="s">
        <v>9930</v>
      </c>
      <c r="G273" s="191" t="s">
        <v>9941</v>
      </c>
      <c r="H273" s="191" t="s">
        <v>10270</v>
      </c>
      <c r="I273" s="310">
        <v>42825</v>
      </c>
      <c r="J273" s="191">
        <v>28</v>
      </c>
      <c r="K273" s="298" t="s">
        <v>9942</v>
      </c>
      <c r="L273" s="296">
        <v>1</v>
      </c>
      <c r="M273" s="296"/>
      <c r="N273" s="72">
        <v>145299.14</v>
      </c>
      <c r="O273" s="72">
        <v>111941.02</v>
      </c>
      <c r="P273" s="296">
        <v>1</v>
      </c>
      <c r="Q273" s="296"/>
      <c r="R273" s="296"/>
      <c r="S273" s="296"/>
      <c r="T273" s="296">
        <f t="shared" si="16"/>
        <v>0</v>
      </c>
      <c r="U273" s="296"/>
      <c r="V273" s="296"/>
      <c r="W273" s="296">
        <f t="shared" si="17"/>
        <v>0</v>
      </c>
      <c r="X273" s="296">
        <f t="shared" si="18"/>
        <v>0</v>
      </c>
      <c r="Y273" s="296"/>
      <c r="Z273" s="296"/>
      <c r="AA273" s="296">
        <f t="shared" si="19"/>
        <v>-111941.02</v>
      </c>
      <c r="AB273" s="296" t="s">
        <v>9939</v>
      </c>
      <c r="AC273" s="296"/>
      <c r="AD273" s="296"/>
      <c r="AE273" s="296"/>
      <c r="AF273" s="296"/>
      <c r="AG273" s="296"/>
      <c r="AH273" s="296"/>
      <c r="AI273" s="314"/>
      <c r="AJ273" s="296"/>
      <c r="AK273" s="296"/>
    </row>
    <row r="274" s="285" customFormat="1" ht="42.75" spans="1:37">
      <c r="A274" s="296">
        <v>270</v>
      </c>
      <c r="B274" s="297">
        <v>1205</v>
      </c>
      <c r="C274" s="298" t="str">
        <f>VLOOKUP(B274,[4]Sheet2!A:B,2,FALSE)</f>
        <v>HBGH-ZY-JQ-007
HBGH-ZY-JQ-008
HBGH-DJ-JQ-019</v>
      </c>
      <c r="D274" s="296" t="s">
        <v>10358</v>
      </c>
      <c r="E274" s="296" t="s">
        <v>10359</v>
      </c>
      <c r="F274" s="296" t="s">
        <v>9930</v>
      </c>
      <c r="G274" s="191" t="s">
        <v>9941</v>
      </c>
      <c r="H274" s="191" t="s">
        <v>10277</v>
      </c>
      <c r="I274" s="310">
        <v>42825</v>
      </c>
      <c r="J274" s="191">
        <v>28</v>
      </c>
      <c r="K274" s="298" t="s">
        <v>9967</v>
      </c>
      <c r="L274" s="296">
        <v>3</v>
      </c>
      <c r="M274" s="296"/>
      <c r="N274" s="72">
        <v>38461.54</v>
      </c>
      <c r="O274" s="72">
        <v>29631.33</v>
      </c>
      <c r="P274" s="296">
        <v>3</v>
      </c>
      <c r="Q274" s="296"/>
      <c r="R274" s="296"/>
      <c r="S274" s="296"/>
      <c r="T274" s="296">
        <f t="shared" si="16"/>
        <v>0</v>
      </c>
      <c r="U274" s="296"/>
      <c r="V274" s="296"/>
      <c r="W274" s="296">
        <f t="shared" si="17"/>
        <v>0</v>
      </c>
      <c r="X274" s="296">
        <f t="shared" si="18"/>
        <v>0</v>
      </c>
      <c r="Y274" s="296"/>
      <c r="Z274" s="296"/>
      <c r="AA274" s="296">
        <f t="shared" si="19"/>
        <v>-29631.33</v>
      </c>
      <c r="AB274" s="296" t="s">
        <v>9939</v>
      </c>
      <c r="AC274" s="296"/>
      <c r="AD274" s="296"/>
      <c r="AE274" s="296"/>
      <c r="AF274" s="296"/>
      <c r="AG274" s="296"/>
      <c r="AH274" s="296"/>
      <c r="AI274" s="314"/>
      <c r="AJ274" s="296"/>
      <c r="AK274" s="296"/>
    </row>
    <row r="275" s="285" customFormat="1" ht="14.25" spans="1:37">
      <c r="A275" s="296">
        <v>271</v>
      </c>
      <c r="B275" s="297">
        <v>1206</v>
      </c>
      <c r="C275" s="298" t="str">
        <f>VLOOKUP(B275,[4]Sheet2!A:B,2,FALSE)</f>
        <v>HBGH-MJ-JQ-017</v>
      </c>
      <c r="D275" s="296" t="s">
        <v>10360</v>
      </c>
      <c r="E275" s="296" t="s">
        <v>10279</v>
      </c>
      <c r="F275" s="296" t="s">
        <v>9930</v>
      </c>
      <c r="G275" s="191" t="s">
        <v>9941</v>
      </c>
      <c r="H275" s="191" t="s">
        <v>10280</v>
      </c>
      <c r="I275" s="310">
        <v>42825</v>
      </c>
      <c r="J275" s="191">
        <v>28</v>
      </c>
      <c r="K275" s="298" t="s">
        <v>9942</v>
      </c>
      <c r="L275" s="296">
        <v>1</v>
      </c>
      <c r="M275" s="296"/>
      <c r="N275" s="72">
        <v>59829.06</v>
      </c>
      <c r="O275" s="72">
        <v>46093.21</v>
      </c>
      <c r="P275" s="296">
        <v>1</v>
      </c>
      <c r="Q275" s="296"/>
      <c r="R275" s="296"/>
      <c r="S275" s="296"/>
      <c r="T275" s="296">
        <f t="shared" si="16"/>
        <v>0</v>
      </c>
      <c r="U275" s="296"/>
      <c r="V275" s="296"/>
      <c r="W275" s="296">
        <f t="shared" si="17"/>
        <v>0</v>
      </c>
      <c r="X275" s="296">
        <f t="shared" si="18"/>
        <v>0</v>
      </c>
      <c r="Y275" s="296"/>
      <c r="Z275" s="296"/>
      <c r="AA275" s="296">
        <f t="shared" si="19"/>
        <v>-46093.21</v>
      </c>
      <c r="AB275" s="296" t="s">
        <v>9939</v>
      </c>
      <c r="AC275" s="296"/>
      <c r="AD275" s="296"/>
      <c r="AE275" s="296"/>
      <c r="AF275" s="296"/>
      <c r="AG275" s="296"/>
      <c r="AH275" s="296"/>
      <c r="AI275" s="314"/>
      <c r="AJ275" s="296"/>
      <c r="AK275" s="296"/>
    </row>
    <row r="276" s="285" customFormat="1" ht="14.25" spans="1:37">
      <c r="A276" s="296">
        <v>272</v>
      </c>
      <c r="B276" s="297">
        <v>1207</v>
      </c>
      <c r="C276" s="298" t="str">
        <f>VLOOKUP(B276,[4]Sheet2!A:B,2,FALSE)</f>
        <v>HBGH-HJ301-JQ-011</v>
      </c>
      <c r="D276" s="296" t="s">
        <v>10361</v>
      </c>
      <c r="E276" s="296"/>
      <c r="F276" s="296" t="s">
        <v>9930</v>
      </c>
      <c r="G276" s="191" t="s">
        <v>6587</v>
      </c>
      <c r="H276" s="191" t="s">
        <v>10185</v>
      </c>
      <c r="I276" s="310">
        <v>42825</v>
      </c>
      <c r="J276" s="191">
        <v>28</v>
      </c>
      <c r="K276" s="298" t="s">
        <v>10029</v>
      </c>
      <c r="L276" s="296">
        <v>1</v>
      </c>
      <c r="M276" s="296"/>
      <c r="N276" s="72">
        <v>170940.18</v>
      </c>
      <c r="O276" s="72">
        <v>131695.06</v>
      </c>
      <c r="P276" s="296">
        <v>1</v>
      </c>
      <c r="Q276" s="296"/>
      <c r="R276" s="296"/>
      <c r="S276" s="296"/>
      <c r="T276" s="296">
        <f t="shared" si="16"/>
        <v>0</v>
      </c>
      <c r="U276" s="296"/>
      <c r="V276" s="296"/>
      <c r="W276" s="296">
        <f t="shared" si="17"/>
        <v>0</v>
      </c>
      <c r="X276" s="296">
        <f t="shared" si="18"/>
        <v>0</v>
      </c>
      <c r="Y276" s="296"/>
      <c r="Z276" s="296"/>
      <c r="AA276" s="296">
        <f t="shared" si="19"/>
        <v>-131695.06</v>
      </c>
      <c r="AB276" s="296" t="s">
        <v>9939</v>
      </c>
      <c r="AC276" s="296"/>
      <c r="AD276" s="296"/>
      <c r="AE276" s="296"/>
      <c r="AF276" s="296"/>
      <c r="AG276" s="296"/>
      <c r="AH276" s="296"/>
      <c r="AI276" s="314"/>
      <c r="AJ276" s="296"/>
      <c r="AK276" s="296"/>
    </row>
    <row r="277" s="285" customFormat="1" ht="14.25" spans="1:37">
      <c r="A277" s="296">
        <v>273</v>
      </c>
      <c r="B277" s="297">
        <v>1208</v>
      </c>
      <c r="C277" s="298">
        <f>VLOOKUP(B277,[4]Sheet2!A:B,2,FALSE)</f>
        <v>0</v>
      </c>
      <c r="D277" s="296" t="s">
        <v>10362</v>
      </c>
      <c r="E277" s="296"/>
      <c r="F277" s="296" t="s">
        <v>9930</v>
      </c>
      <c r="G277" s="191" t="s">
        <v>6587</v>
      </c>
      <c r="H277" s="191" t="s">
        <v>10229</v>
      </c>
      <c r="I277" s="310">
        <v>42825</v>
      </c>
      <c r="J277" s="191">
        <v>28</v>
      </c>
      <c r="K277" s="298" t="s">
        <v>9938</v>
      </c>
      <c r="L277" s="296">
        <v>1</v>
      </c>
      <c r="M277" s="296"/>
      <c r="N277" s="72">
        <v>135135.14</v>
      </c>
      <c r="O277" s="72">
        <v>104110.36</v>
      </c>
      <c r="P277" s="296">
        <v>1</v>
      </c>
      <c r="Q277" s="296"/>
      <c r="R277" s="296"/>
      <c r="S277" s="296"/>
      <c r="T277" s="296">
        <f t="shared" si="16"/>
        <v>0</v>
      </c>
      <c r="U277" s="296"/>
      <c r="V277" s="296"/>
      <c r="W277" s="296">
        <f t="shared" si="17"/>
        <v>0</v>
      </c>
      <c r="X277" s="296">
        <f t="shared" si="18"/>
        <v>0</v>
      </c>
      <c r="Y277" s="296"/>
      <c r="Z277" s="296"/>
      <c r="AA277" s="296">
        <f t="shared" si="19"/>
        <v>-104110.36</v>
      </c>
      <c r="AB277" s="296" t="s">
        <v>9939</v>
      </c>
      <c r="AC277" s="296"/>
      <c r="AD277" s="296"/>
      <c r="AE277" s="296"/>
      <c r="AF277" s="296"/>
      <c r="AG277" s="296"/>
      <c r="AH277" s="296"/>
      <c r="AI277" s="314"/>
      <c r="AJ277" s="296"/>
      <c r="AK277" s="296"/>
    </row>
    <row r="278" s="285" customFormat="1" ht="28.5" spans="1:37">
      <c r="A278" s="296">
        <v>274</v>
      </c>
      <c r="B278" s="297">
        <v>1214</v>
      </c>
      <c r="C278" s="298" t="str">
        <f>VLOOKUP(B278,[4]Sheet2!A:B,2,FALSE)</f>
        <v>HBGH-HJC32B-JQ-001
HBGH-HJC32B-JQ-002</v>
      </c>
      <c r="D278" s="296" t="s">
        <v>10363</v>
      </c>
      <c r="E278" s="296"/>
      <c r="F278" s="296" t="s">
        <v>9930</v>
      </c>
      <c r="G278" s="191" t="s">
        <v>6587</v>
      </c>
      <c r="H278" s="191" t="s">
        <v>10185</v>
      </c>
      <c r="I278" s="310">
        <v>42855</v>
      </c>
      <c r="J278" s="191">
        <v>27</v>
      </c>
      <c r="K278" s="298" t="s">
        <v>10029</v>
      </c>
      <c r="L278" s="296">
        <v>2</v>
      </c>
      <c r="M278" s="296"/>
      <c r="N278" s="72">
        <v>1059829.06</v>
      </c>
      <c r="O278" s="72">
        <v>824900.38</v>
      </c>
      <c r="P278" s="296">
        <v>2</v>
      </c>
      <c r="Q278" s="296"/>
      <c r="R278" s="296"/>
      <c r="S278" s="296"/>
      <c r="T278" s="296">
        <f t="shared" si="16"/>
        <v>0</v>
      </c>
      <c r="U278" s="296"/>
      <c r="V278" s="296"/>
      <c r="W278" s="296">
        <f t="shared" si="17"/>
        <v>0</v>
      </c>
      <c r="X278" s="296">
        <f t="shared" si="18"/>
        <v>0</v>
      </c>
      <c r="Y278" s="296"/>
      <c r="Z278" s="296"/>
      <c r="AA278" s="296">
        <f t="shared" si="19"/>
        <v>-824900.38</v>
      </c>
      <c r="AB278" s="296" t="s">
        <v>9939</v>
      </c>
      <c r="AC278" s="296"/>
      <c r="AD278" s="296"/>
      <c r="AE278" s="296"/>
      <c r="AF278" s="296"/>
      <c r="AG278" s="296"/>
      <c r="AH278" s="296"/>
      <c r="AI278" s="314"/>
      <c r="AJ278" s="296"/>
      <c r="AK278" s="296"/>
    </row>
    <row r="279" s="285" customFormat="1" ht="14.25" spans="1:37">
      <c r="A279" s="296">
        <v>275</v>
      </c>
      <c r="B279" s="297">
        <v>1215</v>
      </c>
      <c r="C279" s="298" t="str">
        <f>VLOOKUP(B279,[4]Sheet2!A:B,2,FALSE)</f>
        <v>HBGH-HJ301-JQ-009</v>
      </c>
      <c r="D279" s="296" t="s">
        <v>10364</v>
      </c>
      <c r="E279" s="296"/>
      <c r="F279" s="296" t="s">
        <v>9930</v>
      </c>
      <c r="G279" s="191" t="s">
        <v>6587</v>
      </c>
      <c r="H279" s="191" t="s">
        <v>10185</v>
      </c>
      <c r="I279" s="310">
        <v>42855</v>
      </c>
      <c r="J279" s="191">
        <v>27</v>
      </c>
      <c r="K279" s="298" t="s">
        <v>10029</v>
      </c>
      <c r="L279" s="296">
        <v>1</v>
      </c>
      <c r="M279" s="296"/>
      <c r="N279" s="72">
        <v>307692.31</v>
      </c>
      <c r="O279" s="72">
        <v>239487.11</v>
      </c>
      <c r="P279" s="296">
        <v>1</v>
      </c>
      <c r="Q279" s="296"/>
      <c r="R279" s="296"/>
      <c r="S279" s="296"/>
      <c r="T279" s="296">
        <f t="shared" si="16"/>
        <v>0</v>
      </c>
      <c r="U279" s="296"/>
      <c r="V279" s="296"/>
      <c r="W279" s="296">
        <f t="shared" si="17"/>
        <v>0</v>
      </c>
      <c r="X279" s="296">
        <f t="shared" si="18"/>
        <v>0</v>
      </c>
      <c r="Y279" s="296"/>
      <c r="Z279" s="296"/>
      <c r="AA279" s="296">
        <f t="shared" si="19"/>
        <v>-239487.11</v>
      </c>
      <c r="AB279" s="296" t="s">
        <v>9939</v>
      </c>
      <c r="AC279" s="296"/>
      <c r="AD279" s="296"/>
      <c r="AE279" s="296"/>
      <c r="AF279" s="296"/>
      <c r="AG279" s="296"/>
      <c r="AH279" s="296"/>
      <c r="AI279" s="314"/>
      <c r="AJ279" s="296"/>
      <c r="AK279" s="296"/>
    </row>
    <row r="280" s="285" customFormat="1" ht="14.25" spans="1:37">
      <c r="A280" s="296">
        <v>276</v>
      </c>
      <c r="B280" s="297">
        <v>1216</v>
      </c>
      <c r="C280" s="298" t="str">
        <f>VLOOKUP(B280,[4]Sheet2!A:B,2,FALSE)</f>
        <v>HBGH-HJQGX-JQ-012</v>
      </c>
      <c r="D280" s="296" t="s">
        <v>10365</v>
      </c>
      <c r="E280" s="296"/>
      <c r="F280" s="296" t="s">
        <v>9930</v>
      </c>
      <c r="G280" s="191" t="s">
        <v>9941</v>
      </c>
      <c r="H280" s="191" t="s">
        <v>10185</v>
      </c>
      <c r="I280" s="310">
        <v>42855</v>
      </c>
      <c r="J280" s="191">
        <v>27</v>
      </c>
      <c r="K280" s="298" t="s">
        <v>10029</v>
      </c>
      <c r="L280" s="296">
        <v>1</v>
      </c>
      <c r="M280" s="296"/>
      <c r="N280" s="72">
        <v>21367.52</v>
      </c>
      <c r="O280" s="72">
        <v>16631.04</v>
      </c>
      <c r="P280" s="296">
        <v>1</v>
      </c>
      <c r="Q280" s="296"/>
      <c r="R280" s="296"/>
      <c r="S280" s="296"/>
      <c r="T280" s="296">
        <f t="shared" si="16"/>
        <v>0</v>
      </c>
      <c r="U280" s="296"/>
      <c r="V280" s="296"/>
      <c r="W280" s="296">
        <f t="shared" si="17"/>
        <v>0</v>
      </c>
      <c r="X280" s="296">
        <f t="shared" si="18"/>
        <v>0</v>
      </c>
      <c r="Y280" s="296"/>
      <c r="Z280" s="296"/>
      <c r="AA280" s="296">
        <f t="shared" si="19"/>
        <v>-16631.04</v>
      </c>
      <c r="AB280" s="296" t="s">
        <v>9939</v>
      </c>
      <c r="AC280" s="296"/>
      <c r="AD280" s="296"/>
      <c r="AE280" s="296"/>
      <c r="AF280" s="296"/>
      <c r="AG280" s="296"/>
      <c r="AH280" s="296"/>
      <c r="AI280" s="314"/>
      <c r="AJ280" s="296"/>
      <c r="AK280" s="296"/>
    </row>
    <row r="281" s="285" customFormat="1" ht="28.5" spans="1:37">
      <c r="A281" s="296">
        <v>277</v>
      </c>
      <c r="B281" s="297">
        <v>1217</v>
      </c>
      <c r="C281" s="298" t="str">
        <f>VLOOKUP(B281,[4]Sheet2!A:B,2,FALSE)</f>
        <v>HBGH-ZY-JQ-009
HBGH-ZY-JQ-010</v>
      </c>
      <c r="D281" s="296" t="s">
        <v>10366</v>
      </c>
      <c r="E281" s="296"/>
      <c r="F281" s="296" t="s">
        <v>9930</v>
      </c>
      <c r="G281" s="191" t="s">
        <v>9941</v>
      </c>
      <c r="H281" s="191" t="s">
        <v>10277</v>
      </c>
      <c r="I281" s="310">
        <v>42855</v>
      </c>
      <c r="J281" s="191">
        <v>27</v>
      </c>
      <c r="K281" s="298" t="s">
        <v>9967</v>
      </c>
      <c r="L281" s="296">
        <v>2</v>
      </c>
      <c r="M281" s="296"/>
      <c r="N281" s="72">
        <v>32478.63</v>
      </c>
      <c r="O281" s="72">
        <v>25279.27</v>
      </c>
      <c r="P281" s="296">
        <v>2</v>
      </c>
      <c r="Q281" s="296"/>
      <c r="R281" s="296"/>
      <c r="S281" s="296"/>
      <c r="T281" s="296">
        <f t="shared" si="16"/>
        <v>0</v>
      </c>
      <c r="U281" s="296"/>
      <c r="V281" s="296"/>
      <c r="W281" s="296">
        <f t="shared" si="17"/>
        <v>0</v>
      </c>
      <c r="X281" s="296">
        <f t="shared" si="18"/>
        <v>0</v>
      </c>
      <c r="Y281" s="296"/>
      <c r="Z281" s="296"/>
      <c r="AA281" s="296">
        <f t="shared" si="19"/>
        <v>-25279.27</v>
      </c>
      <c r="AB281" s="296" t="s">
        <v>9939</v>
      </c>
      <c r="AC281" s="296"/>
      <c r="AD281" s="296"/>
      <c r="AE281" s="296"/>
      <c r="AF281" s="296"/>
      <c r="AG281" s="296"/>
      <c r="AH281" s="296"/>
      <c r="AI281" s="314"/>
      <c r="AJ281" s="296"/>
      <c r="AK281" s="296"/>
    </row>
    <row r="282" s="285" customFormat="1" ht="14.25" spans="1:37">
      <c r="A282" s="296">
        <v>278</v>
      </c>
      <c r="B282" s="297">
        <v>1234</v>
      </c>
      <c r="C282" s="298" t="str">
        <f>VLOOKUP(B282,[4]Sheet2!A:B,2,FALSE)</f>
        <v>————</v>
      </c>
      <c r="D282" s="296" t="s">
        <v>10367</v>
      </c>
      <c r="E282" s="296"/>
      <c r="F282" s="296" t="s">
        <v>9930</v>
      </c>
      <c r="G282" s="191" t="s">
        <v>6587</v>
      </c>
      <c r="H282" s="191" t="s">
        <v>10185</v>
      </c>
      <c r="I282" s="310">
        <v>42886</v>
      </c>
      <c r="J282" s="191">
        <v>26</v>
      </c>
      <c r="K282" s="298" t="s">
        <v>10029</v>
      </c>
      <c r="L282" s="296">
        <v>1</v>
      </c>
      <c r="M282" s="296"/>
      <c r="N282" s="72">
        <v>36000</v>
      </c>
      <c r="O282" s="72">
        <v>28305</v>
      </c>
      <c r="P282" s="296">
        <v>1</v>
      </c>
      <c r="Q282" s="296"/>
      <c r="R282" s="296"/>
      <c r="S282" s="296"/>
      <c r="T282" s="296">
        <f t="shared" si="16"/>
        <v>0</v>
      </c>
      <c r="U282" s="296"/>
      <c r="V282" s="296"/>
      <c r="W282" s="296">
        <f t="shared" si="17"/>
        <v>0</v>
      </c>
      <c r="X282" s="296">
        <f t="shared" si="18"/>
        <v>0</v>
      </c>
      <c r="Y282" s="296"/>
      <c r="Z282" s="296"/>
      <c r="AA282" s="296">
        <f t="shared" si="19"/>
        <v>-28305</v>
      </c>
      <c r="AB282" s="296" t="s">
        <v>9939</v>
      </c>
      <c r="AC282" s="296"/>
      <c r="AD282" s="296"/>
      <c r="AE282" s="296"/>
      <c r="AF282" s="296"/>
      <c r="AG282" s="296"/>
      <c r="AH282" s="296"/>
      <c r="AI282" s="314"/>
      <c r="AJ282" s="296"/>
      <c r="AK282" s="296"/>
    </row>
    <row r="283" s="285" customFormat="1" ht="14.25" spans="1:37">
      <c r="A283" s="296">
        <v>279</v>
      </c>
      <c r="B283" s="297">
        <v>1238</v>
      </c>
      <c r="C283" s="298" t="str">
        <f>VLOOKUP(B283,[4]Sheet2!A:B,2,FALSE)</f>
        <v>HBGH-FP-JQ-026</v>
      </c>
      <c r="D283" s="296" t="s">
        <v>10368</v>
      </c>
      <c r="E283" s="296"/>
      <c r="F283" s="296" t="s">
        <v>9930</v>
      </c>
      <c r="G283" s="191" t="s">
        <v>6587</v>
      </c>
      <c r="H283" s="191" t="s">
        <v>10229</v>
      </c>
      <c r="I283" s="310">
        <v>42901</v>
      </c>
      <c r="J283" s="191">
        <v>25</v>
      </c>
      <c r="K283" s="298" t="s">
        <v>9938</v>
      </c>
      <c r="L283" s="296">
        <v>1</v>
      </c>
      <c r="M283" s="296"/>
      <c r="N283" s="72">
        <v>119658.12</v>
      </c>
      <c r="O283" s="72">
        <v>95028.58</v>
      </c>
      <c r="P283" s="296">
        <v>1</v>
      </c>
      <c r="Q283" s="296"/>
      <c r="R283" s="296"/>
      <c r="S283" s="296"/>
      <c r="T283" s="296">
        <f t="shared" si="16"/>
        <v>0</v>
      </c>
      <c r="U283" s="296"/>
      <c r="V283" s="296"/>
      <c r="W283" s="296">
        <f t="shared" si="17"/>
        <v>0</v>
      </c>
      <c r="X283" s="296">
        <f t="shared" si="18"/>
        <v>0</v>
      </c>
      <c r="Y283" s="296"/>
      <c r="Z283" s="296"/>
      <c r="AA283" s="296">
        <f t="shared" si="19"/>
        <v>-95028.58</v>
      </c>
      <c r="AB283" s="296" t="s">
        <v>9939</v>
      </c>
      <c r="AC283" s="296"/>
      <c r="AD283" s="296"/>
      <c r="AE283" s="296"/>
      <c r="AF283" s="296"/>
      <c r="AG283" s="296"/>
      <c r="AH283" s="296"/>
      <c r="AI283" s="314"/>
      <c r="AJ283" s="296"/>
      <c r="AK283" s="296"/>
    </row>
    <row r="284" s="285" customFormat="1" ht="14.25" spans="1:37">
      <c r="A284" s="296">
        <v>280</v>
      </c>
      <c r="B284" s="297">
        <v>1239</v>
      </c>
      <c r="C284" s="298" t="str">
        <f>VLOOKUP(B284,[4]Sheet2!A:B,2,FALSE)</f>
        <v>HBGH-ZY-JQ-002</v>
      </c>
      <c r="D284" s="296" t="s">
        <v>10369</v>
      </c>
      <c r="E284" s="296"/>
      <c r="F284" s="296" t="s">
        <v>9930</v>
      </c>
      <c r="G284" s="191" t="s">
        <v>6587</v>
      </c>
      <c r="H284" s="191" t="s">
        <v>10277</v>
      </c>
      <c r="I284" s="310">
        <v>42910</v>
      </c>
      <c r="J284" s="191">
        <v>25</v>
      </c>
      <c r="K284" s="298" t="s">
        <v>9967</v>
      </c>
      <c r="L284" s="296">
        <v>1</v>
      </c>
      <c r="M284" s="296"/>
      <c r="N284" s="72">
        <v>246153.85</v>
      </c>
      <c r="O284" s="72">
        <v>195487.13</v>
      </c>
      <c r="P284" s="296">
        <v>1</v>
      </c>
      <c r="Q284" s="296"/>
      <c r="R284" s="296"/>
      <c r="S284" s="296"/>
      <c r="T284" s="296">
        <f t="shared" si="16"/>
        <v>0</v>
      </c>
      <c r="U284" s="296"/>
      <c r="V284" s="296"/>
      <c r="W284" s="296">
        <f t="shared" si="17"/>
        <v>0</v>
      </c>
      <c r="X284" s="296">
        <f t="shared" si="18"/>
        <v>0</v>
      </c>
      <c r="Y284" s="296"/>
      <c r="Z284" s="296"/>
      <c r="AA284" s="296">
        <f t="shared" si="19"/>
        <v>-195487.13</v>
      </c>
      <c r="AB284" s="296" t="s">
        <v>9939</v>
      </c>
      <c r="AC284" s="296"/>
      <c r="AD284" s="296"/>
      <c r="AE284" s="296"/>
      <c r="AF284" s="296"/>
      <c r="AG284" s="296"/>
      <c r="AH284" s="296"/>
      <c r="AI284" s="314"/>
      <c r="AJ284" s="296"/>
      <c r="AK284" s="296"/>
    </row>
    <row r="285" s="285" customFormat="1" ht="14.25" spans="1:37">
      <c r="A285" s="296">
        <v>281</v>
      </c>
      <c r="B285" s="297">
        <v>1241</v>
      </c>
      <c r="C285" s="298" t="str">
        <f>VLOOKUP(B285,[4]Sheet2!A:B,2,FALSE)</f>
        <v>HBGH-GJ-JQ-013</v>
      </c>
      <c r="D285" s="296" t="s">
        <v>10370</v>
      </c>
      <c r="E285" s="296"/>
      <c r="F285" s="296" t="s">
        <v>9930</v>
      </c>
      <c r="G285" s="191" t="s">
        <v>6587</v>
      </c>
      <c r="H285" s="191" t="s">
        <v>10277</v>
      </c>
      <c r="I285" s="310">
        <v>42910</v>
      </c>
      <c r="J285" s="191">
        <v>25</v>
      </c>
      <c r="K285" s="298" t="s">
        <v>9967</v>
      </c>
      <c r="L285" s="296">
        <v>1</v>
      </c>
      <c r="M285" s="296"/>
      <c r="N285" s="72">
        <v>246153.85</v>
      </c>
      <c r="O285" s="72">
        <v>195487.13</v>
      </c>
      <c r="P285" s="296">
        <v>1</v>
      </c>
      <c r="Q285" s="296"/>
      <c r="R285" s="296"/>
      <c r="S285" s="296"/>
      <c r="T285" s="296">
        <f t="shared" si="16"/>
        <v>0</v>
      </c>
      <c r="U285" s="296"/>
      <c r="V285" s="296"/>
      <c r="W285" s="296">
        <f t="shared" si="17"/>
        <v>0</v>
      </c>
      <c r="X285" s="296">
        <f t="shared" si="18"/>
        <v>0</v>
      </c>
      <c r="Y285" s="296"/>
      <c r="Z285" s="296"/>
      <c r="AA285" s="296">
        <f t="shared" si="19"/>
        <v>-195487.13</v>
      </c>
      <c r="AB285" s="296" t="s">
        <v>9939</v>
      </c>
      <c r="AC285" s="296"/>
      <c r="AD285" s="296"/>
      <c r="AE285" s="296"/>
      <c r="AF285" s="296"/>
      <c r="AG285" s="296"/>
      <c r="AH285" s="296"/>
      <c r="AI285" s="314"/>
      <c r="AJ285" s="296"/>
      <c r="AK285" s="296"/>
    </row>
    <row r="286" s="285" customFormat="1" ht="14.25" spans="1:37">
      <c r="A286" s="296">
        <v>282</v>
      </c>
      <c r="B286" s="297">
        <v>1244</v>
      </c>
      <c r="C286" s="298" t="str">
        <f>VLOOKUP(B286,[4]Sheet2!A:B,2,FALSE)</f>
        <v>HBGH-FP-JQ-022</v>
      </c>
      <c r="D286" s="296" t="s">
        <v>10236</v>
      </c>
      <c r="E286" s="296" t="s">
        <v>10237</v>
      </c>
      <c r="F286" s="296" t="s">
        <v>9930</v>
      </c>
      <c r="G286" s="191" t="s">
        <v>9941</v>
      </c>
      <c r="H286" s="191" t="s">
        <v>10229</v>
      </c>
      <c r="I286" s="310">
        <v>42930</v>
      </c>
      <c r="J286" s="191">
        <v>24</v>
      </c>
      <c r="K286" s="298" t="s">
        <v>9938</v>
      </c>
      <c r="L286" s="296">
        <v>2</v>
      </c>
      <c r="M286" s="296"/>
      <c r="N286" s="72">
        <v>30769.23</v>
      </c>
      <c r="O286" s="72">
        <v>24679.48</v>
      </c>
      <c r="P286" s="296">
        <v>2</v>
      </c>
      <c r="Q286" s="296"/>
      <c r="R286" s="296"/>
      <c r="S286" s="296"/>
      <c r="T286" s="296">
        <f t="shared" si="16"/>
        <v>0</v>
      </c>
      <c r="U286" s="296"/>
      <c r="V286" s="296"/>
      <c r="W286" s="296">
        <f t="shared" si="17"/>
        <v>0</v>
      </c>
      <c r="X286" s="296">
        <f t="shared" si="18"/>
        <v>0</v>
      </c>
      <c r="Y286" s="296"/>
      <c r="Z286" s="296"/>
      <c r="AA286" s="296">
        <f t="shared" si="19"/>
        <v>-24679.48</v>
      </c>
      <c r="AB286" s="296" t="s">
        <v>9939</v>
      </c>
      <c r="AC286" s="296"/>
      <c r="AD286" s="296"/>
      <c r="AE286" s="296"/>
      <c r="AF286" s="296"/>
      <c r="AG286" s="296"/>
      <c r="AH286" s="296"/>
      <c r="AI286" s="314"/>
      <c r="AJ286" s="296"/>
      <c r="AK286" s="296"/>
    </row>
    <row r="287" s="285" customFormat="1" ht="14.25" spans="1:37">
      <c r="A287" s="296">
        <v>283</v>
      </c>
      <c r="B287" s="297">
        <v>1245</v>
      </c>
      <c r="C287" s="298" t="str">
        <f>VLOOKUP(B287,[4]Sheet2!A:B,2,FALSE)</f>
        <v>HBGH-FP-JQ-027</v>
      </c>
      <c r="D287" s="296" t="s">
        <v>10371</v>
      </c>
      <c r="E287" s="296" t="s">
        <v>10234</v>
      </c>
      <c r="F287" s="296" t="s">
        <v>9930</v>
      </c>
      <c r="G287" s="191" t="s">
        <v>9936</v>
      </c>
      <c r="H287" s="191" t="s">
        <v>10229</v>
      </c>
      <c r="I287" s="310">
        <v>42930</v>
      </c>
      <c r="J287" s="191">
        <v>24</v>
      </c>
      <c r="K287" s="298" t="s">
        <v>9938</v>
      </c>
      <c r="L287" s="296">
        <v>1</v>
      </c>
      <c r="M287" s="296"/>
      <c r="N287" s="72">
        <v>11538.46</v>
      </c>
      <c r="O287" s="72">
        <v>9254.71</v>
      </c>
      <c r="P287" s="296">
        <v>1</v>
      </c>
      <c r="Q287" s="296"/>
      <c r="R287" s="296"/>
      <c r="S287" s="296"/>
      <c r="T287" s="296">
        <f t="shared" si="16"/>
        <v>0</v>
      </c>
      <c r="U287" s="296"/>
      <c r="V287" s="296"/>
      <c r="W287" s="296">
        <f t="shared" si="17"/>
        <v>0</v>
      </c>
      <c r="X287" s="296">
        <f t="shared" si="18"/>
        <v>0</v>
      </c>
      <c r="Y287" s="296"/>
      <c r="Z287" s="296"/>
      <c r="AA287" s="296">
        <f t="shared" si="19"/>
        <v>-9254.71</v>
      </c>
      <c r="AB287" s="296" t="s">
        <v>9939</v>
      </c>
      <c r="AC287" s="296"/>
      <c r="AD287" s="296"/>
      <c r="AE287" s="296"/>
      <c r="AF287" s="296"/>
      <c r="AG287" s="296"/>
      <c r="AH287" s="296"/>
      <c r="AI287" s="314"/>
      <c r="AJ287" s="296"/>
      <c r="AK287" s="296"/>
    </row>
    <row r="288" s="285" customFormat="1" ht="14.25" spans="1:37">
      <c r="A288" s="296">
        <v>284</v>
      </c>
      <c r="B288" s="297">
        <v>1246</v>
      </c>
      <c r="C288" s="298" t="str">
        <f>VLOOKUP(B288,[4]Sheet2!A:B,2,FALSE)</f>
        <v>HBGH-FP-JQ-028</v>
      </c>
      <c r="D288" s="296" t="s">
        <v>10372</v>
      </c>
      <c r="E288" s="296" t="s">
        <v>10234</v>
      </c>
      <c r="F288" s="296" t="s">
        <v>9930</v>
      </c>
      <c r="G288" s="191" t="s">
        <v>9936</v>
      </c>
      <c r="H288" s="191" t="s">
        <v>10229</v>
      </c>
      <c r="I288" s="310">
        <v>42930</v>
      </c>
      <c r="J288" s="191">
        <v>24</v>
      </c>
      <c r="K288" s="298" t="s">
        <v>9938</v>
      </c>
      <c r="L288" s="296">
        <v>1</v>
      </c>
      <c r="M288" s="296"/>
      <c r="N288" s="72">
        <v>37179.49</v>
      </c>
      <c r="O288" s="72">
        <v>29820.99</v>
      </c>
      <c r="P288" s="296">
        <v>1</v>
      </c>
      <c r="Q288" s="296"/>
      <c r="R288" s="296"/>
      <c r="S288" s="296"/>
      <c r="T288" s="296">
        <f t="shared" si="16"/>
        <v>0</v>
      </c>
      <c r="U288" s="296"/>
      <c r="V288" s="296"/>
      <c r="W288" s="296">
        <f t="shared" si="17"/>
        <v>0</v>
      </c>
      <c r="X288" s="296">
        <f t="shared" si="18"/>
        <v>0</v>
      </c>
      <c r="Y288" s="296"/>
      <c r="Z288" s="296"/>
      <c r="AA288" s="296">
        <f t="shared" si="19"/>
        <v>-29820.99</v>
      </c>
      <c r="AB288" s="296" t="s">
        <v>9939</v>
      </c>
      <c r="AC288" s="296"/>
      <c r="AD288" s="296"/>
      <c r="AE288" s="296"/>
      <c r="AF288" s="296"/>
      <c r="AG288" s="296"/>
      <c r="AH288" s="296"/>
      <c r="AI288" s="314"/>
      <c r="AJ288" s="296"/>
      <c r="AK288" s="296"/>
    </row>
    <row r="289" s="285" customFormat="1" ht="14.25" spans="1:37">
      <c r="A289" s="296">
        <v>285</v>
      </c>
      <c r="B289" s="297">
        <v>1247</v>
      </c>
      <c r="C289" s="298" t="str">
        <f>VLOOKUP(B289,[4]Sheet2!A:B,2,FALSE)</f>
        <v>HBGH-ZY-JQ-015</v>
      </c>
      <c r="D289" s="296" t="s">
        <v>10373</v>
      </c>
      <c r="E289" s="296" t="s">
        <v>10374</v>
      </c>
      <c r="F289" s="296" t="s">
        <v>9930</v>
      </c>
      <c r="G289" s="191" t="s">
        <v>9941</v>
      </c>
      <c r="H289" s="191" t="s">
        <v>10277</v>
      </c>
      <c r="I289" s="310">
        <v>42931</v>
      </c>
      <c r="J289" s="191">
        <v>24</v>
      </c>
      <c r="K289" s="298" t="s">
        <v>9967</v>
      </c>
      <c r="L289" s="296">
        <v>1</v>
      </c>
      <c r="M289" s="296"/>
      <c r="N289" s="72">
        <v>16666.67</v>
      </c>
      <c r="O289" s="72">
        <v>13368.17</v>
      </c>
      <c r="P289" s="296">
        <v>1</v>
      </c>
      <c r="Q289" s="296"/>
      <c r="R289" s="296"/>
      <c r="S289" s="296"/>
      <c r="T289" s="296">
        <f t="shared" si="16"/>
        <v>0</v>
      </c>
      <c r="U289" s="296"/>
      <c r="V289" s="296"/>
      <c r="W289" s="296">
        <f t="shared" si="17"/>
        <v>0</v>
      </c>
      <c r="X289" s="296">
        <f t="shared" si="18"/>
        <v>0</v>
      </c>
      <c r="Y289" s="296"/>
      <c r="Z289" s="296"/>
      <c r="AA289" s="296">
        <f t="shared" si="19"/>
        <v>-13368.17</v>
      </c>
      <c r="AB289" s="296" t="s">
        <v>9939</v>
      </c>
      <c r="AC289" s="296"/>
      <c r="AD289" s="296"/>
      <c r="AE289" s="296"/>
      <c r="AF289" s="296"/>
      <c r="AG289" s="296"/>
      <c r="AH289" s="296"/>
      <c r="AI289" s="314"/>
      <c r="AJ289" s="296"/>
      <c r="AK289" s="296"/>
    </row>
    <row r="290" s="285" customFormat="1" ht="14.25" spans="1:37">
      <c r="A290" s="296">
        <v>286</v>
      </c>
      <c r="B290" s="297">
        <v>1248</v>
      </c>
      <c r="C290" s="298" t="str">
        <f>VLOOKUP(B290,[4]Sheet2!A:B,2,FALSE)</f>
        <v>HBGH-ZL-JC-025</v>
      </c>
      <c r="D290" s="296" t="s">
        <v>10375</v>
      </c>
      <c r="E290" s="296"/>
      <c r="F290" s="296" t="s">
        <v>9930</v>
      </c>
      <c r="G290" s="191" t="s">
        <v>6587</v>
      </c>
      <c r="H290" s="191" t="s">
        <v>10249</v>
      </c>
      <c r="I290" s="310">
        <v>42945</v>
      </c>
      <c r="J290" s="191">
        <v>24</v>
      </c>
      <c r="K290" s="298" t="s">
        <v>10088</v>
      </c>
      <c r="L290" s="296">
        <v>1</v>
      </c>
      <c r="M290" s="296"/>
      <c r="N290" s="72">
        <v>28205.13</v>
      </c>
      <c r="O290" s="72">
        <v>22622.88</v>
      </c>
      <c r="P290" s="296">
        <v>1</v>
      </c>
      <c r="Q290" s="296"/>
      <c r="R290" s="296"/>
      <c r="S290" s="296"/>
      <c r="T290" s="296">
        <f t="shared" si="16"/>
        <v>0</v>
      </c>
      <c r="U290" s="296"/>
      <c r="V290" s="296"/>
      <c r="W290" s="296">
        <f t="shared" si="17"/>
        <v>0</v>
      </c>
      <c r="X290" s="296">
        <f t="shared" si="18"/>
        <v>0</v>
      </c>
      <c r="Y290" s="296"/>
      <c r="Z290" s="296"/>
      <c r="AA290" s="296">
        <f t="shared" si="19"/>
        <v>-22622.88</v>
      </c>
      <c r="AB290" s="296" t="s">
        <v>9939</v>
      </c>
      <c r="AC290" s="296"/>
      <c r="AD290" s="296"/>
      <c r="AE290" s="296"/>
      <c r="AF290" s="296"/>
      <c r="AG290" s="296"/>
      <c r="AH290" s="296"/>
      <c r="AI290" s="314"/>
      <c r="AJ290" s="296"/>
      <c r="AK290" s="296"/>
    </row>
    <row r="291" s="285" customFormat="1" ht="14.25" spans="1:37">
      <c r="A291" s="296">
        <v>287</v>
      </c>
      <c r="B291" s="297">
        <v>1251</v>
      </c>
      <c r="C291" s="298" t="str">
        <f>VLOOKUP(B291,[4]Sheet2!A:B,2,FALSE)</f>
        <v>HBGH-ZL-JC-026</v>
      </c>
      <c r="D291" s="296" t="s">
        <v>10376</v>
      </c>
      <c r="E291" s="296" t="s">
        <v>10377</v>
      </c>
      <c r="F291" s="296" t="s">
        <v>9930</v>
      </c>
      <c r="G291" s="191" t="s">
        <v>9941</v>
      </c>
      <c r="H291" s="191" t="s">
        <v>10249</v>
      </c>
      <c r="I291" s="310">
        <v>42999</v>
      </c>
      <c r="J291" s="191">
        <v>22</v>
      </c>
      <c r="K291" s="298" t="s">
        <v>10088</v>
      </c>
      <c r="L291" s="296">
        <v>1</v>
      </c>
      <c r="M291" s="296"/>
      <c r="N291" s="72">
        <v>5299.14</v>
      </c>
      <c r="O291" s="72">
        <v>4334.29</v>
      </c>
      <c r="P291" s="296">
        <v>1</v>
      </c>
      <c r="Q291" s="296"/>
      <c r="R291" s="296"/>
      <c r="S291" s="296"/>
      <c r="T291" s="296">
        <f t="shared" si="16"/>
        <v>0</v>
      </c>
      <c r="U291" s="296"/>
      <c r="V291" s="296"/>
      <c r="W291" s="296">
        <f t="shared" si="17"/>
        <v>0</v>
      </c>
      <c r="X291" s="296">
        <f t="shared" si="18"/>
        <v>0</v>
      </c>
      <c r="Y291" s="296"/>
      <c r="Z291" s="296"/>
      <c r="AA291" s="296">
        <f t="shared" si="19"/>
        <v>-4334.29</v>
      </c>
      <c r="AB291" s="296" t="s">
        <v>9939</v>
      </c>
      <c r="AC291" s="296"/>
      <c r="AD291" s="296"/>
      <c r="AE291" s="296"/>
      <c r="AF291" s="296"/>
      <c r="AG291" s="296"/>
      <c r="AH291" s="296"/>
      <c r="AI291" s="314"/>
      <c r="AJ291" s="296"/>
      <c r="AK291" s="296"/>
    </row>
    <row r="292" s="285" customFormat="1" ht="14.25" spans="1:37">
      <c r="A292" s="296">
        <v>288</v>
      </c>
      <c r="B292" s="297">
        <v>1252</v>
      </c>
      <c r="C292" s="298" t="str">
        <f>VLOOKUP(B292,[4]Sheet2!A:B,2,FALSE)</f>
        <v>HBGH-FP-JQ-001</v>
      </c>
      <c r="D292" s="296" t="s">
        <v>10378</v>
      </c>
      <c r="E292" s="296"/>
      <c r="F292" s="296" t="s">
        <v>9930</v>
      </c>
      <c r="G292" s="191" t="s">
        <v>6587</v>
      </c>
      <c r="H292" s="191" t="s">
        <v>10229</v>
      </c>
      <c r="I292" s="310">
        <v>43006</v>
      </c>
      <c r="J292" s="191">
        <v>22</v>
      </c>
      <c r="K292" s="298" t="s">
        <v>9938</v>
      </c>
      <c r="L292" s="296">
        <v>1</v>
      </c>
      <c r="M292" s="296"/>
      <c r="N292" s="72">
        <v>8846153.86</v>
      </c>
      <c r="O292" s="72">
        <v>7235416.71</v>
      </c>
      <c r="P292" s="296">
        <v>1</v>
      </c>
      <c r="Q292" s="296"/>
      <c r="R292" s="296"/>
      <c r="S292" s="296"/>
      <c r="T292" s="296">
        <f t="shared" si="16"/>
        <v>0</v>
      </c>
      <c r="U292" s="296"/>
      <c r="V292" s="296"/>
      <c r="W292" s="296">
        <f t="shared" si="17"/>
        <v>0</v>
      </c>
      <c r="X292" s="296">
        <f t="shared" si="18"/>
        <v>0</v>
      </c>
      <c r="Y292" s="296"/>
      <c r="Z292" s="296"/>
      <c r="AA292" s="296">
        <f t="shared" si="19"/>
        <v>-7235416.71</v>
      </c>
      <c r="AB292" s="296" t="s">
        <v>9939</v>
      </c>
      <c r="AC292" s="296"/>
      <c r="AD292" s="296"/>
      <c r="AE292" s="296"/>
      <c r="AF292" s="296"/>
      <c r="AG292" s="296"/>
      <c r="AH292" s="296"/>
      <c r="AI292" s="314"/>
      <c r="AJ292" s="296"/>
      <c r="AK292" s="296"/>
    </row>
    <row r="293" s="285" customFormat="1" ht="14.25" spans="1:37">
      <c r="A293" s="296">
        <v>289</v>
      </c>
      <c r="B293" s="297">
        <v>1253</v>
      </c>
      <c r="C293" s="298" t="str">
        <f>VLOOKUP(B293,[4]Sheet2!A:B,2,FALSE)</f>
        <v>HBGH-ZY-JQ-016</v>
      </c>
      <c r="D293" s="296" t="s">
        <v>10379</v>
      </c>
      <c r="E293" s="296"/>
      <c r="F293" s="296" t="s">
        <v>9930</v>
      </c>
      <c r="G293" s="191" t="s">
        <v>9941</v>
      </c>
      <c r="H293" s="191" t="s">
        <v>10277</v>
      </c>
      <c r="I293" s="310">
        <v>43032</v>
      </c>
      <c r="J293" s="191">
        <v>21</v>
      </c>
      <c r="K293" s="298" t="s">
        <v>9967</v>
      </c>
      <c r="L293" s="296">
        <v>3</v>
      </c>
      <c r="M293" s="296"/>
      <c r="N293" s="72">
        <v>58750.43</v>
      </c>
      <c r="O293" s="72">
        <v>48518.01</v>
      </c>
      <c r="P293" s="296">
        <v>3</v>
      </c>
      <c r="Q293" s="296"/>
      <c r="R293" s="296"/>
      <c r="S293" s="296"/>
      <c r="T293" s="296">
        <f t="shared" si="16"/>
        <v>0</v>
      </c>
      <c r="U293" s="296"/>
      <c r="V293" s="296"/>
      <c r="W293" s="296">
        <f t="shared" si="17"/>
        <v>0</v>
      </c>
      <c r="X293" s="296">
        <f t="shared" si="18"/>
        <v>0</v>
      </c>
      <c r="Y293" s="296"/>
      <c r="Z293" s="296"/>
      <c r="AA293" s="296">
        <f t="shared" si="19"/>
        <v>-48518.01</v>
      </c>
      <c r="AB293" s="296" t="s">
        <v>9939</v>
      </c>
      <c r="AC293" s="296"/>
      <c r="AD293" s="296"/>
      <c r="AE293" s="296"/>
      <c r="AF293" s="296"/>
      <c r="AG293" s="296"/>
      <c r="AH293" s="296"/>
      <c r="AI293" s="314"/>
      <c r="AJ293" s="296"/>
      <c r="AK293" s="296"/>
    </row>
    <row r="294" s="285" customFormat="1" ht="14.25" spans="1:37">
      <c r="A294" s="296">
        <v>290</v>
      </c>
      <c r="B294" s="297">
        <v>1254</v>
      </c>
      <c r="C294" s="298" t="str">
        <f>VLOOKUP(B294,[4]Sheet2!A:B,2,FALSE)</f>
        <v>HBGH-DL-JQ-021</v>
      </c>
      <c r="D294" s="296" t="s">
        <v>10380</v>
      </c>
      <c r="E294" s="296" t="s">
        <v>10381</v>
      </c>
      <c r="F294" s="296" t="s">
        <v>9930</v>
      </c>
      <c r="G294" s="191" t="s">
        <v>9941</v>
      </c>
      <c r="H294" s="191" t="s">
        <v>9931</v>
      </c>
      <c r="I294" s="310">
        <v>43039</v>
      </c>
      <c r="J294" s="191">
        <v>21</v>
      </c>
      <c r="K294" s="298" t="s">
        <v>9932</v>
      </c>
      <c r="L294" s="296">
        <v>1</v>
      </c>
      <c r="M294" s="296"/>
      <c r="N294" s="72">
        <v>71196.58</v>
      </c>
      <c r="O294" s="72">
        <v>58796.5</v>
      </c>
      <c r="P294" s="296">
        <v>1</v>
      </c>
      <c r="Q294" s="296"/>
      <c r="R294" s="296"/>
      <c r="S294" s="296"/>
      <c r="T294" s="296">
        <f t="shared" si="16"/>
        <v>0</v>
      </c>
      <c r="U294" s="296"/>
      <c r="V294" s="296"/>
      <c r="W294" s="296">
        <f t="shared" si="17"/>
        <v>0</v>
      </c>
      <c r="X294" s="296">
        <f t="shared" si="18"/>
        <v>0</v>
      </c>
      <c r="Y294" s="296"/>
      <c r="Z294" s="296"/>
      <c r="AA294" s="296">
        <f t="shared" si="19"/>
        <v>-58796.5</v>
      </c>
      <c r="AB294" s="296" t="s">
        <v>9939</v>
      </c>
      <c r="AC294" s="296"/>
      <c r="AD294" s="296"/>
      <c r="AE294" s="296"/>
      <c r="AF294" s="296"/>
      <c r="AG294" s="296"/>
      <c r="AH294" s="296"/>
      <c r="AI294" s="314"/>
      <c r="AJ294" s="296"/>
      <c r="AK294" s="296"/>
    </row>
    <row r="295" s="285" customFormat="1" ht="14.25" spans="1:37">
      <c r="A295" s="296">
        <v>291</v>
      </c>
      <c r="B295" s="297">
        <v>1255</v>
      </c>
      <c r="C295" s="298" t="str">
        <f>VLOOKUP(B295,[4]Sheet2!A:B,2,FALSE)</f>
        <v>HBGH-DL-JQ-020</v>
      </c>
      <c r="D295" s="296" t="s">
        <v>10382</v>
      </c>
      <c r="E295" s="296" t="s">
        <v>10383</v>
      </c>
      <c r="F295" s="296" t="s">
        <v>9930</v>
      </c>
      <c r="G295" s="191" t="s">
        <v>9941</v>
      </c>
      <c r="H295" s="191" t="s">
        <v>9931</v>
      </c>
      <c r="I295" s="310">
        <v>43039</v>
      </c>
      <c r="J295" s="191">
        <v>21</v>
      </c>
      <c r="K295" s="298" t="s">
        <v>9932</v>
      </c>
      <c r="L295" s="296">
        <v>1</v>
      </c>
      <c r="M295" s="296"/>
      <c r="N295" s="72">
        <v>80085.47</v>
      </c>
      <c r="O295" s="72">
        <v>66137.25</v>
      </c>
      <c r="P295" s="296">
        <v>1</v>
      </c>
      <c r="Q295" s="296"/>
      <c r="R295" s="296"/>
      <c r="S295" s="296"/>
      <c r="T295" s="296">
        <f t="shared" si="16"/>
        <v>0</v>
      </c>
      <c r="U295" s="296"/>
      <c r="V295" s="296"/>
      <c r="W295" s="296">
        <f t="shared" si="17"/>
        <v>0</v>
      </c>
      <c r="X295" s="296">
        <f t="shared" si="18"/>
        <v>0</v>
      </c>
      <c r="Y295" s="296"/>
      <c r="Z295" s="296"/>
      <c r="AA295" s="296">
        <f t="shared" si="19"/>
        <v>-66137.25</v>
      </c>
      <c r="AB295" s="296" t="s">
        <v>9939</v>
      </c>
      <c r="AC295" s="296"/>
      <c r="AD295" s="296"/>
      <c r="AE295" s="296"/>
      <c r="AF295" s="296"/>
      <c r="AG295" s="296"/>
      <c r="AH295" s="296"/>
      <c r="AI295" s="314"/>
      <c r="AJ295" s="296"/>
      <c r="AK295" s="296"/>
    </row>
    <row r="296" s="285" customFormat="1" ht="14.25" spans="1:37">
      <c r="A296" s="296">
        <v>292</v>
      </c>
      <c r="B296" s="297">
        <v>1257</v>
      </c>
      <c r="C296" s="298" t="str">
        <f>VLOOKUP(B296,[4]Sheet2!A:B,2,FALSE)</f>
        <v>HBGH-HJC32B-JQ-016</v>
      </c>
      <c r="D296" s="296" t="s">
        <v>10384</v>
      </c>
      <c r="E296" s="296"/>
      <c r="F296" s="296" t="s">
        <v>9930</v>
      </c>
      <c r="G296" s="191"/>
      <c r="H296" s="191" t="s">
        <v>10283</v>
      </c>
      <c r="I296" s="310">
        <v>43063</v>
      </c>
      <c r="J296" s="191">
        <v>20</v>
      </c>
      <c r="K296" s="298" t="s">
        <v>9942</v>
      </c>
      <c r="L296" s="296">
        <v>1</v>
      </c>
      <c r="M296" s="296"/>
      <c r="N296" s="72">
        <v>140170.95</v>
      </c>
      <c r="O296" s="72">
        <v>116867.46</v>
      </c>
      <c r="P296" s="296">
        <v>1</v>
      </c>
      <c r="Q296" s="296"/>
      <c r="R296" s="296"/>
      <c r="S296" s="296"/>
      <c r="T296" s="296">
        <f t="shared" si="16"/>
        <v>0</v>
      </c>
      <c r="U296" s="296"/>
      <c r="V296" s="296"/>
      <c r="W296" s="296">
        <f t="shared" si="17"/>
        <v>0</v>
      </c>
      <c r="X296" s="296">
        <f t="shared" si="18"/>
        <v>0</v>
      </c>
      <c r="Y296" s="296"/>
      <c r="Z296" s="296"/>
      <c r="AA296" s="296">
        <f t="shared" si="19"/>
        <v>-116867.46</v>
      </c>
      <c r="AB296" s="296" t="s">
        <v>9939</v>
      </c>
      <c r="AC296" s="296"/>
      <c r="AD296" s="296"/>
      <c r="AE296" s="296"/>
      <c r="AF296" s="296"/>
      <c r="AG296" s="296"/>
      <c r="AH296" s="296"/>
      <c r="AI296" s="314"/>
      <c r="AJ296" s="296"/>
      <c r="AK296" s="296"/>
    </row>
    <row r="297" s="285" customFormat="1" ht="14.25" spans="1:37">
      <c r="A297" s="296">
        <v>293</v>
      </c>
      <c r="B297" s="297">
        <v>1258</v>
      </c>
      <c r="C297" s="298" t="str">
        <f>VLOOKUP(B297,[4]Sheet2!A:B,2,FALSE)</f>
        <v>HBGH-DJ-JQ-032</v>
      </c>
      <c r="D297" s="296" t="s">
        <v>10385</v>
      </c>
      <c r="E297" s="296"/>
      <c r="F297" s="296" t="s">
        <v>9930</v>
      </c>
      <c r="G297" s="191" t="s">
        <v>6587</v>
      </c>
      <c r="H297" s="191" t="s">
        <v>10386</v>
      </c>
      <c r="I297" s="310">
        <v>43063</v>
      </c>
      <c r="J297" s="191">
        <v>20</v>
      </c>
      <c r="K297" s="298" t="s">
        <v>10001</v>
      </c>
      <c r="L297" s="296">
        <v>1</v>
      </c>
      <c r="M297" s="296"/>
      <c r="N297" s="72">
        <v>154302.97</v>
      </c>
      <c r="O297" s="72">
        <v>131245.04</v>
      </c>
      <c r="P297" s="296">
        <v>1</v>
      </c>
      <c r="Q297" s="296"/>
      <c r="R297" s="296"/>
      <c r="S297" s="296"/>
      <c r="T297" s="296">
        <f t="shared" si="16"/>
        <v>0</v>
      </c>
      <c r="U297" s="296"/>
      <c r="V297" s="296"/>
      <c r="W297" s="296">
        <f t="shared" si="17"/>
        <v>0</v>
      </c>
      <c r="X297" s="296">
        <f t="shared" si="18"/>
        <v>0</v>
      </c>
      <c r="Y297" s="296"/>
      <c r="Z297" s="296"/>
      <c r="AA297" s="296">
        <f t="shared" si="19"/>
        <v>-131245.04</v>
      </c>
      <c r="AB297" s="296" t="s">
        <v>9939</v>
      </c>
      <c r="AC297" s="296"/>
      <c r="AD297" s="296"/>
      <c r="AE297" s="296"/>
      <c r="AF297" s="296"/>
      <c r="AG297" s="296"/>
      <c r="AH297" s="296"/>
      <c r="AI297" s="314"/>
      <c r="AJ297" s="296"/>
      <c r="AK297" s="296"/>
    </row>
    <row r="298" s="285" customFormat="1" ht="14.25" spans="1:37">
      <c r="A298" s="296">
        <v>294</v>
      </c>
      <c r="B298" s="297">
        <v>1259</v>
      </c>
      <c r="C298" s="298" t="str">
        <f>VLOOKUP(B298,[4]Sheet2!A:B,2,FALSE)</f>
        <v>HBGH-CZFR-JQ-185</v>
      </c>
      <c r="D298" s="296" t="s">
        <v>10387</v>
      </c>
      <c r="E298" s="296"/>
      <c r="F298" s="296" t="s">
        <v>9930</v>
      </c>
      <c r="G298" s="191" t="s">
        <v>9941</v>
      </c>
      <c r="H298" s="191" t="s">
        <v>9997</v>
      </c>
      <c r="I298" s="310">
        <v>43069</v>
      </c>
      <c r="J298" s="191">
        <v>20</v>
      </c>
      <c r="K298" s="298" t="s">
        <v>9998</v>
      </c>
      <c r="L298" s="296">
        <v>1</v>
      </c>
      <c r="M298" s="296"/>
      <c r="N298" s="72">
        <v>3589.74</v>
      </c>
      <c r="O298" s="72">
        <v>2992.92</v>
      </c>
      <c r="P298" s="296">
        <v>1</v>
      </c>
      <c r="Q298" s="296"/>
      <c r="R298" s="296"/>
      <c r="S298" s="296"/>
      <c r="T298" s="296">
        <f t="shared" si="16"/>
        <v>0</v>
      </c>
      <c r="U298" s="296"/>
      <c r="V298" s="296"/>
      <c r="W298" s="296">
        <f t="shared" si="17"/>
        <v>0</v>
      </c>
      <c r="X298" s="296">
        <f t="shared" si="18"/>
        <v>0</v>
      </c>
      <c r="Y298" s="296"/>
      <c r="Z298" s="296"/>
      <c r="AA298" s="296">
        <f t="shared" si="19"/>
        <v>-2992.92</v>
      </c>
      <c r="AB298" s="296" t="s">
        <v>9939</v>
      </c>
      <c r="AC298" s="296"/>
      <c r="AD298" s="296"/>
      <c r="AE298" s="296"/>
      <c r="AF298" s="296"/>
      <c r="AG298" s="296"/>
      <c r="AH298" s="296"/>
      <c r="AI298" s="314"/>
      <c r="AJ298" s="296"/>
      <c r="AK298" s="296"/>
    </row>
    <row r="299" s="285" customFormat="1" ht="14.25" spans="1:37">
      <c r="A299" s="296">
        <v>295</v>
      </c>
      <c r="B299" s="297">
        <v>1260</v>
      </c>
      <c r="C299" s="298" t="str">
        <f>VLOOKUP(B299,[4]Sheet2!A:B,2,FALSE)</f>
        <v>HBGH-CZFR-JQ-186</v>
      </c>
      <c r="D299" s="296" t="s">
        <v>10387</v>
      </c>
      <c r="E299" s="296"/>
      <c r="F299" s="296" t="s">
        <v>9930</v>
      </c>
      <c r="G299" s="191" t="s">
        <v>9941</v>
      </c>
      <c r="H299" s="191" t="s">
        <v>9997</v>
      </c>
      <c r="I299" s="310">
        <v>43069</v>
      </c>
      <c r="J299" s="191">
        <v>20</v>
      </c>
      <c r="K299" s="298" t="s">
        <v>9998</v>
      </c>
      <c r="L299" s="296">
        <v>1</v>
      </c>
      <c r="M299" s="296"/>
      <c r="N299" s="72">
        <v>3589.75</v>
      </c>
      <c r="O299" s="72">
        <v>2992.93</v>
      </c>
      <c r="P299" s="296">
        <v>1</v>
      </c>
      <c r="Q299" s="296"/>
      <c r="R299" s="296"/>
      <c r="S299" s="296"/>
      <c r="T299" s="296">
        <f t="shared" si="16"/>
        <v>0</v>
      </c>
      <c r="U299" s="296"/>
      <c r="V299" s="296"/>
      <c r="W299" s="296">
        <f t="shared" si="17"/>
        <v>0</v>
      </c>
      <c r="X299" s="296">
        <f t="shared" si="18"/>
        <v>0</v>
      </c>
      <c r="Y299" s="296"/>
      <c r="Z299" s="296"/>
      <c r="AA299" s="296">
        <f t="shared" si="19"/>
        <v>-2992.93</v>
      </c>
      <c r="AB299" s="296" t="s">
        <v>9939</v>
      </c>
      <c r="AC299" s="296"/>
      <c r="AD299" s="296"/>
      <c r="AE299" s="296"/>
      <c r="AF299" s="296"/>
      <c r="AG299" s="296"/>
      <c r="AH299" s="296"/>
      <c r="AI299" s="314"/>
      <c r="AJ299" s="296"/>
      <c r="AK299" s="296"/>
    </row>
    <row r="300" s="285" customFormat="1" ht="14.25" spans="1:37">
      <c r="A300" s="296">
        <v>296</v>
      </c>
      <c r="B300" s="297">
        <v>1261</v>
      </c>
      <c r="C300" s="298" t="str">
        <f>VLOOKUP(B300,[4]Sheet2!A:B,2,FALSE)</f>
        <v>HBGH-DL-JQ-033</v>
      </c>
      <c r="D300" s="296" t="s">
        <v>10388</v>
      </c>
      <c r="E300" s="296"/>
      <c r="F300" s="296" t="s">
        <v>9930</v>
      </c>
      <c r="G300" s="191" t="s">
        <v>9941</v>
      </c>
      <c r="H300" s="191" t="s">
        <v>9931</v>
      </c>
      <c r="I300" s="310">
        <v>43069</v>
      </c>
      <c r="J300" s="191">
        <v>20</v>
      </c>
      <c r="K300" s="298" t="s">
        <v>9932</v>
      </c>
      <c r="L300" s="296">
        <v>1</v>
      </c>
      <c r="M300" s="296"/>
      <c r="N300" s="72">
        <v>369369.37</v>
      </c>
      <c r="O300" s="72">
        <v>307961.8</v>
      </c>
      <c r="P300" s="296">
        <v>1</v>
      </c>
      <c r="Q300" s="296"/>
      <c r="R300" s="296"/>
      <c r="S300" s="296"/>
      <c r="T300" s="296">
        <f t="shared" si="16"/>
        <v>0</v>
      </c>
      <c r="U300" s="296"/>
      <c r="V300" s="296"/>
      <c r="W300" s="296">
        <f t="shared" si="17"/>
        <v>0</v>
      </c>
      <c r="X300" s="296">
        <f t="shared" si="18"/>
        <v>0</v>
      </c>
      <c r="Y300" s="296"/>
      <c r="Z300" s="296"/>
      <c r="AA300" s="296">
        <f t="shared" si="19"/>
        <v>-307961.8</v>
      </c>
      <c r="AB300" s="296" t="s">
        <v>9939</v>
      </c>
      <c r="AC300" s="296"/>
      <c r="AD300" s="296"/>
      <c r="AE300" s="296"/>
      <c r="AF300" s="296"/>
      <c r="AG300" s="296"/>
      <c r="AH300" s="296"/>
      <c r="AI300" s="314"/>
      <c r="AJ300" s="296"/>
      <c r="AK300" s="296"/>
    </row>
    <row r="301" s="285" customFormat="1" ht="14.25" spans="1:37">
      <c r="A301" s="296">
        <v>297</v>
      </c>
      <c r="B301" s="297">
        <v>1262</v>
      </c>
      <c r="C301" s="298">
        <f>VLOOKUP(B301,[4]Sheet2!A:B,2,FALSE)</f>
        <v>0</v>
      </c>
      <c r="D301" s="296" t="s">
        <v>10389</v>
      </c>
      <c r="E301" s="296"/>
      <c r="F301" s="296" t="s">
        <v>9930</v>
      </c>
      <c r="G301" s="191" t="s">
        <v>6587</v>
      </c>
      <c r="H301" s="191" t="s">
        <v>9931</v>
      </c>
      <c r="I301" s="310">
        <v>43069</v>
      </c>
      <c r="J301" s="191">
        <v>20</v>
      </c>
      <c r="K301" s="298" t="s">
        <v>9932</v>
      </c>
      <c r="L301" s="296">
        <v>1</v>
      </c>
      <c r="M301" s="296"/>
      <c r="N301" s="72">
        <v>612612.61</v>
      </c>
      <c r="O301" s="72">
        <v>510765.76</v>
      </c>
      <c r="P301" s="296">
        <v>1</v>
      </c>
      <c r="Q301" s="296"/>
      <c r="R301" s="296"/>
      <c r="S301" s="296"/>
      <c r="T301" s="296">
        <f t="shared" si="16"/>
        <v>0</v>
      </c>
      <c r="U301" s="296"/>
      <c r="V301" s="296"/>
      <c r="W301" s="296">
        <f t="shared" si="17"/>
        <v>0</v>
      </c>
      <c r="X301" s="296">
        <f t="shared" si="18"/>
        <v>0</v>
      </c>
      <c r="Y301" s="296"/>
      <c r="Z301" s="296"/>
      <c r="AA301" s="296">
        <f t="shared" si="19"/>
        <v>-510765.76</v>
      </c>
      <c r="AB301" s="296" t="s">
        <v>9939</v>
      </c>
      <c r="AC301" s="296"/>
      <c r="AD301" s="296"/>
      <c r="AE301" s="296"/>
      <c r="AF301" s="296"/>
      <c r="AG301" s="296"/>
      <c r="AH301" s="296"/>
      <c r="AI301" s="314"/>
      <c r="AJ301" s="296"/>
      <c r="AK301" s="296"/>
    </row>
    <row r="302" s="285" customFormat="1" ht="14.25" spans="1:37">
      <c r="A302" s="296">
        <v>298</v>
      </c>
      <c r="B302" s="297">
        <v>1270</v>
      </c>
      <c r="C302" s="298" t="s">
        <v>10390</v>
      </c>
      <c r="D302" s="296" t="s">
        <v>10391</v>
      </c>
      <c r="E302" s="296" t="s">
        <v>10392</v>
      </c>
      <c r="F302" s="296" t="s">
        <v>9930</v>
      </c>
      <c r="G302" s="191" t="s">
        <v>9941</v>
      </c>
      <c r="H302" s="191" t="s">
        <v>10283</v>
      </c>
      <c r="I302" s="310">
        <v>43089</v>
      </c>
      <c r="J302" s="191">
        <v>19</v>
      </c>
      <c r="K302" s="298" t="s">
        <v>10107</v>
      </c>
      <c r="L302" s="296">
        <v>1</v>
      </c>
      <c r="M302" s="296"/>
      <c r="N302" s="72">
        <v>14529.91</v>
      </c>
      <c r="O302" s="72">
        <v>12179.31</v>
      </c>
      <c r="P302" s="296">
        <v>1</v>
      </c>
      <c r="Q302" s="296"/>
      <c r="R302" s="296"/>
      <c r="S302" s="296"/>
      <c r="T302" s="296">
        <f t="shared" si="16"/>
        <v>0</v>
      </c>
      <c r="U302" s="296"/>
      <c r="V302" s="296"/>
      <c r="W302" s="296">
        <f t="shared" si="17"/>
        <v>0</v>
      </c>
      <c r="X302" s="296">
        <f t="shared" si="18"/>
        <v>0</v>
      </c>
      <c r="Y302" s="296"/>
      <c r="Z302" s="296"/>
      <c r="AA302" s="296">
        <f t="shared" si="19"/>
        <v>-12179.31</v>
      </c>
      <c r="AB302" s="296" t="s">
        <v>9939</v>
      </c>
      <c r="AC302" s="296"/>
      <c r="AD302" s="296"/>
      <c r="AE302" s="296"/>
      <c r="AF302" s="296"/>
      <c r="AG302" s="296"/>
      <c r="AH302" s="296"/>
      <c r="AI302" s="314"/>
      <c r="AJ302" s="296"/>
      <c r="AK302" s="296"/>
    </row>
    <row r="303" s="285" customFormat="1" ht="14.25" spans="1:37">
      <c r="A303" s="296">
        <v>299</v>
      </c>
      <c r="B303" s="297">
        <v>1271</v>
      </c>
      <c r="C303" s="298" t="s">
        <v>10393</v>
      </c>
      <c r="D303" s="296" t="s">
        <v>10394</v>
      </c>
      <c r="E303" s="296" t="s">
        <v>10395</v>
      </c>
      <c r="F303" s="296" t="s">
        <v>9930</v>
      </c>
      <c r="G303" s="191" t="s">
        <v>6587</v>
      </c>
      <c r="H303" s="191" t="s">
        <v>10283</v>
      </c>
      <c r="I303" s="310">
        <v>43089</v>
      </c>
      <c r="J303" s="191">
        <v>19</v>
      </c>
      <c r="K303" s="298" t="s">
        <v>10107</v>
      </c>
      <c r="L303" s="296">
        <v>3</v>
      </c>
      <c r="M303" s="296"/>
      <c r="N303" s="72">
        <v>41025.64</v>
      </c>
      <c r="O303" s="72">
        <v>34529.84</v>
      </c>
      <c r="P303" s="296">
        <v>3</v>
      </c>
      <c r="Q303" s="296"/>
      <c r="R303" s="296"/>
      <c r="S303" s="296"/>
      <c r="T303" s="296">
        <f t="shared" si="16"/>
        <v>0</v>
      </c>
      <c r="U303" s="296"/>
      <c r="V303" s="296"/>
      <c r="W303" s="296">
        <f t="shared" si="17"/>
        <v>0</v>
      </c>
      <c r="X303" s="296">
        <f t="shared" si="18"/>
        <v>0</v>
      </c>
      <c r="Y303" s="296"/>
      <c r="Z303" s="296"/>
      <c r="AA303" s="296">
        <f t="shared" si="19"/>
        <v>-34529.84</v>
      </c>
      <c r="AB303" s="296" t="s">
        <v>9939</v>
      </c>
      <c r="AC303" s="296"/>
      <c r="AD303" s="296"/>
      <c r="AE303" s="296"/>
      <c r="AF303" s="296"/>
      <c r="AG303" s="296"/>
      <c r="AH303" s="296"/>
      <c r="AI303" s="314"/>
      <c r="AJ303" s="296"/>
      <c r="AK303" s="296"/>
    </row>
    <row r="304" s="285" customFormat="1" ht="14.25" spans="1:37">
      <c r="A304" s="296">
        <v>300</v>
      </c>
      <c r="B304" s="297">
        <v>1272</v>
      </c>
      <c r="C304" s="298" t="s">
        <v>10396</v>
      </c>
      <c r="D304" s="296" t="s">
        <v>10397</v>
      </c>
      <c r="E304" s="296" t="s">
        <v>10398</v>
      </c>
      <c r="F304" s="296" t="s">
        <v>9930</v>
      </c>
      <c r="G304" s="191" t="s">
        <v>9941</v>
      </c>
      <c r="H304" s="191" t="s">
        <v>10283</v>
      </c>
      <c r="I304" s="310">
        <v>43089</v>
      </c>
      <c r="J304" s="191">
        <v>19</v>
      </c>
      <c r="K304" s="298" t="s">
        <v>10107</v>
      </c>
      <c r="L304" s="296">
        <v>1</v>
      </c>
      <c r="M304" s="296"/>
      <c r="N304" s="72">
        <v>3846.15</v>
      </c>
      <c r="O304" s="72">
        <v>3237.15</v>
      </c>
      <c r="P304" s="296">
        <v>1</v>
      </c>
      <c r="Q304" s="296"/>
      <c r="R304" s="296"/>
      <c r="S304" s="296"/>
      <c r="T304" s="296">
        <f t="shared" si="16"/>
        <v>0</v>
      </c>
      <c r="U304" s="296"/>
      <c r="V304" s="296"/>
      <c r="W304" s="296">
        <f t="shared" si="17"/>
        <v>0</v>
      </c>
      <c r="X304" s="296">
        <f t="shared" si="18"/>
        <v>0</v>
      </c>
      <c r="Y304" s="296"/>
      <c r="Z304" s="296"/>
      <c r="AA304" s="296">
        <f t="shared" si="19"/>
        <v>-3237.15</v>
      </c>
      <c r="AB304" s="296" t="s">
        <v>9939</v>
      </c>
      <c r="AC304" s="296"/>
      <c r="AD304" s="296"/>
      <c r="AE304" s="296"/>
      <c r="AF304" s="296"/>
      <c r="AG304" s="296"/>
      <c r="AH304" s="296"/>
      <c r="AI304" s="314"/>
      <c r="AJ304" s="296"/>
      <c r="AK304" s="296"/>
    </row>
    <row r="305" s="285" customFormat="1" ht="14.25" spans="1:37">
      <c r="A305" s="296">
        <v>301</v>
      </c>
      <c r="B305" s="297">
        <v>1320</v>
      </c>
      <c r="C305" s="298">
        <f>VLOOKUP(B305,[4]Sheet2!A:B,2,FALSE)</f>
        <v>0</v>
      </c>
      <c r="D305" s="296" t="s">
        <v>10399</v>
      </c>
      <c r="E305" s="296"/>
      <c r="F305" s="296" t="s">
        <v>9930</v>
      </c>
      <c r="G305" s="191" t="s">
        <v>6587</v>
      </c>
      <c r="H305" s="191" t="s">
        <v>10400</v>
      </c>
      <c r="I305" s="310">
        <v>43092</v>
      </c>
      <c r="J305" s="191">
        <v>19</v>
      </c>
      <c r="K305" s="298" t="s">
        <v>10401</v>
      </c>
      <c r="L305" s="296">
        <v>1</v>
      </c>
      <c r="M305" s="296"/>
      <c r="N305" s="72">
        <v>639639.64</v>
      </c>
      <c r="O305" s="72">
        <v>538363.44</v>
      </c>
      <c r="P305" s="296">
        <v>1</v>
      </c>
      <c r="Q305" s="296"/>
      <c r="R305" s="296"/>
      <c r="S305" s="296"/>
      <c r="T305" s="296">
        <f t="shared" si="16"/>
        <v>0</v>
      </c>
      <c r="U305" s="296"/>
      <c r="V305" s="296"/>
      <c r="W305" s="296">
        <f t="shared" si="17"/>
        <v>0</v>
      </c>
      <c r="X305" s="296">
        <f t="shared" si="18"/>
        <v>0</v>
      </c>
      <c r="Y305" s="296"/>
      <c r="Z305" s="296"/>
      <c r="AA305" s="296">
        <f t="shared" si="19"/>
        <v>-538363.44</v>
      </c>
      <c r="AB305" s="296" t="s">
        <v>9939</v>
      </c>
      <c r="AC305" s="296"/>
      <c r="AD305" s="296"/>
      <c r="AE305" s="296"/>
      <c r="AF305" s="296"/>
      <c r="AG305" s="296"/>
      <c r="AH305" s="296"/>
      <c r="AI305" s="314"/>
      <c r="AJ305" s="296"/>
      <c r="AK305" s="296"/>
    </row>
    <row r="306" s="285" customFormat="1" ht="14.25" spans="1:37">
      <c r="A306" s="296">
        <v>302</v>
      </c>
      <c r="B306" s="297">
        <v>1321</v>
      </c>
      <c r="C306" s="298" t="str">
        <f>VLOOKUP(B306,[4]Sheet2!A:B,2,FALSE)</f>
        <v>HBGH-HJ301-JQ-026</v>
      </c>
      <c r="D306" s="296" t="s">
        <v>10319</v>
      </c>
      <c r="E306" s="296"/>
      <c r="F306" s="296" t="s">
        <v>9930</v>
      </c>
      <c r="G306" s="191" t="s">
        <v>6587</v>
      </c>
      <c r="H306" s="191" t="s">
        <v>10185</v>
      </c>
      <c r="I306" s="310">
        <v>43097</v>
      </c>
      <c r="J306" s="191">
        <v>19</v>
      </c>
      <c r="K306" s="298" t="s">
        <v>9942</v>
      </c>
      <c r="L306" s="296">
        <v>1</v>
      </c>
      <c r="M306" s="296"/>
      <c r="N306" s="72">
        <v>85470.09</v>
      </c>
      <c r="O306" s="72">
        <v>71937.29</v>
      </c>
      <c r="P306" s="296">
        <v>1</v>
      </c>
      <c r="Q306" s="296"/>
      <c r="R306" s="296"/>
      <c r="S306" s="296"/>
      <c r="T306" s="296">
        <f t="shared" si="16"/>
        <v>0</v>
      </c>
      <c r="U306" s="296"/>
      <c r="V306" s="296"/>
      <c r="W306" s="296">
        <f t="shared" si="17"/>
        <v>0</v>
      </c>
      <c r="X306" s="296">
        <f t="shared" si="18"/>
        <v>0</v>
      </c>
      <c r="Y306" s="296"/>
      <c r="Z306" s="296"/>
      <c r="AA306" s="296">
        <f t="shared" si="19"/>
        <v>-71937.29</v>
      </c>
      <c r="AB306" s="296" t="s">
        <v>9939</v>
      </c>
      <c r="AC306" s="296"/>
      <c r="AD306" s="296"/>
      <c r="AE306" s="296"/>
      <c r="AF306" s="296"/>
      <c r="AG306" s="296"/>
      <c r="AH306" s="296"/>
      <c r="AI306" s="314"/>
      <c r="AJ306" s="296"/>
      <c r="AK306" s="296"/>
    </row>
    <row r="307" s="285" customFormat="1" ht="14.25" spans="1:37">
      <c r="A307" s="296">
        <v>303</v>
      </c>
      <c r="B307" s="297">
        <v>1322</v>
      </c>
      <c r="C307" s="298" t="str">
        <f>VLOOKUP(B307,[4]Sheet2!A:B,2,FALSE)</f>
        <v>HBGH-HJ301-JQ-028</v>
      </c>
      <c r="D307" s="296" t="s">
        <v>10402</v>
      </c>
      <c r="E307" s="296"/>
      <c r="F307" s="296" t="s">
        <v>9930</v>
      </c>
      <c r="G307" s="191" t="s">
        <v>6587</v>
      </c>
      <c r="H307" s="191" t="s">
        <v>10185</v>
      </c>
      <c r="I307" s="310">
        <v>43097</v>
      </c>
      <c r="J307" s="191">
        <v>19</v>
      </c>
      <c r="K307" s="298" t="s">
        <v>9942</v>
      </c>
      <c r="L307" s="296">
        <v>1</v>
      </c>
      <c r="M307" s="296"/>
      <c r="N307" s="72">
        <v>444444.45</v>
      </c>
      <c r="O307" s="72">
        <v>374074.05</v>
      </c>
      <c r="P307" s="296">
        <v>1</v>
      </c>
      <c r="Q307" s="296"/>
      <c r="R307" s="296"/>
      <c r="S307" s="296"/>
      <c r="T307" s="296">
        <f t="shared" si="16"/>
        <v>0</v>
      </c>
      <c r="U307" s="296"/>
      <c r="V307" s="296"/>
      <c r="W307" s="296">
        <f t="shared" si="17"/>
        <v>0</v>
      </c>
      <c r="X307" s="296">
        <f t="shared" si="18"/>
        <v>0</v>
      </c>
      <c r="Y307" s="296"/>
      <c r="Z307" s="296"/>
      <c r="AA307" s="296">
        <f t="shared" si="19"/>
        <v>-374074.05</v>
      </c>
      <c r="AB307" s="296" t="s">
        <v>9939</v>
      </c>
      <c r="AC307" s="296"/>
      <c r="AD307" s="296"/>
      <c r="AE307" s="296"/>
      <c r="AF307" s="296"/>
      <c r="AG307" s="296"/>
      <c r="AH307" s="296"/>
      <c r="AI307" s="314"/>
      <c r="AJ307" s="296"/>
      <c r="AK307" s="296"/>
    </row>
    <row r="308" s="285" customFormat="1" ht="14.25" spans="1:37">
      <c r="A308" s="296">
        <v>304</v>
      </c>
      <c r="B308" s="297">
        <v>1323</v>
      </c>
      <c r="C308" s="298" t="str">
        <f>VLOOKUP(B308,[4]Sheet2!A:B,2,FALSE)</f>
        <v>HBGH-HJ301-JQ-027</v>
      </c>
      <c r="D308" s="296" t="s">
        <v>10403</v>
      </c>
      <c r="E308" s="296"/>
      <c r="F308" s="296" t="s">
        <v>9930</v>
      </c>
      <c r="G308" s="191" t="s">
        <v>6587</v>
      </c>
      <c r="H308" s="191" t="s">
        <v>10185</v>
      </c>
      <c r="I308" s="310">
        <v>43097</v>
      </c>
      <c r="J308" s="191">
        <v>19</v>
      </c>
      <c r="K308" s="298" t="s">
        <v>9942</v>
      </c>
      <c r="L308" s="296">
        <v>1</v>
      </c>
      <c r="M308" s="296"/>
      <c r="N308" s="72">
        <v>495726.5</v>
      </c>
      <c r="O308" s="72">
        <v>417236.5</v>
      </c>
      <c r="P308" s="296">
        <v>1</v>
      </c>
      <c r="Q308" s="296"/>
      <c r="R308" s="296"/>
      <c r="S308" s="296"/>
      <c r="T308" s="296">
        <f t="shared" si="16"/>
        <v>0</v>
      </c>
      <c r="U308" s="296"/>
      <c r="V308" s="296"/>
      <c r="W308" s="296">
        <f t="shared" si="17"/>
        <v>0</v>
      </c>
      <c r="X308" s="296">
        <f t="shared" si="18"/>
        <v>0</v>
      </c>
      <c r="Y308" s="296"/>
      <c r="Z308" s="296"/>
      <c r="AA308" s="296">
        <f t="shared" si="19"/>
        <v>-417236.5</v>
      </c>
      <c r="AB308" s="296" t="s">
        <v>9939</v>
      </c>
      <c r="AC308" s="296"/>
      <c r="AD308" s="296"/>
      <c r="AE308" s="296"/>
      <c r="AF308" s="296"/>
      <c r="AG308" s="296"/>
      <c r="AH308" s="296"/>
      <c r="AI308" s="314"/>
      <c r="AJ308" s="296"/>
      <c r="AK308" s="296"/>
    </row>
    <row r="309" s="285" customFormat="1" ht="14.25" spans="1:37">
      <c r="A309" s="296">
        <v>305</v>
      </c>
      <c r="B309" s="297">
        <v>1324</v>
      </c>
      <c r="C309" s="298" t="str">
        <f>VLOOKUP(B309,[4]Sheet2!A:B,2,FALSE)</f>
        <v>HBGH-HJC32B-JQ-015</v>
      </c>
      <c r="D309" s="296" t="s">
        <v>10404</v>
      </c>
      <c r="E309" s="296"/>
      <c r="F309" s="296" t="s">
        <v>9930</v>
      </c>
      <c r="G309" s="191" t="s">
        <v>6587</v>
      </c>
      <c r="H309" s="191" t="s">
        <v>10185</v>
      </c>
      <c r="I309" s="310">
        <v>43097</v>
      </c>
      <c r="J309" s="191">
        <v>19</v>
      </c>
      <c r="K309" s="298" t="s">
        <v>9942</v>
      </c>
      <c r="L309" s="296">
        <v>1</v>
      </c>
      <c r="M309" s="296"/>
      <c r="N309" s="72">
        <v>235897.43</v>
      </c>
      <c r="O309" s="72">
        <v>198547.03</v>
      </c>
      <c r="P309" s="296">
        <v>1</v>
      </c>
      <c r="Q309" s="296"/>
      <c r="R309" s="296"/>
      <c r="S309" s="296"/>
      <c r="T309" s="296">
        <f t="shared" si="16"/>
        <v>0</v>
      </c>
      <c r="U309" s="296"/>
      <c r="V309" s="296"/>
      <c r="W309" s="296">
        <f t="shared" si="17"/>
        <v>0</v>
      </c>
      <c r="X309" s="296">
        <f t="shared" si="18"/>
        <v>0</v>
      </c>
      <c r="Y309" s="296"/>
      <c r="Z309" s="296"/>
      <c r="AA309" s="296">
        <f t="shared" si="19"/>
        <v>-198547.03</v>
      </c>
      <c r="AB309" s="296" t="s">
        <v>9939</v>
      </c>
      <c r="AC309" s="296"/>
      <c r="AD309" s="296"/>
      <c r="AE309" s="296"/>
      <c r="AF309" s="296"/>
      <c r="AG309" s="296"/>
      <c r="AH309" s="296"/>
      <c r="AI309" s="314"/>
      <c r="AJ309" s="296"/>
      <c r="AK309" s="296"/>
    </row>
    <row r="310" s="285" customFormat="1" ht="14.25" spans="1:37">
      <c r="A310" s="296">
        <v>306</v>
      </c>
      <c r="B310" s="297">
        <v>1325</v>
      </c>
      <c r="C310" s="298" t="str">
        <f>VLOOKUP(B310,[4]Sheet2!A:B,2,FALSE)</f>
        <v>HBGH-ZZ-JQ-023</v>
      </c>
      <c r="D310" s="296" t="s">
        <v>10405</v>
      </c>
      <c r="E310" s="296" t="s">
        <v>10406</v>
      </c>
      <c r="F310" s="296" t="s">
        <v>9930</v>
      </c>
      <c r="G310" s="191" t="s">
        <v>6587</v>
      </c>
      <c r="H310" s="191" t="s">
        <v>10229</v>
      </c>
      <c r="I310" s="310">
        <v>43098</v>
      </c>
      <c r="J310" s="191">
        <v>19</v>
      </c>
      <c r="K310" s="298" t="s">
        <v>9938</v>
      </c>
      <c r="L310" s="296">
        <v>1</v>
      </c>
      <c r="M310" s="296"/>
      <c r="N310" s="72">
        <v>16239.32</v>
      </c>
      <c r="O310" s="72">
        <v>13668.12</v>
      </c>
      <c r="P310" s="296">
        <v>1</v>
      </c>
      <c r="Q310" s="296"/>
      <c r="R310" s="296"/>
      <c r="S310" s="296"/>
      <c r="T310" s="296">
        <f t="shared" si="16"/>
        <v>0</v>
      </c>
      <c r="U310" s="296"/>
      <c r="V310" s="296"/>
      <c r="W310" s="296">
        <f t="shared" si="17"/>
        <v>0</v>
      </c>
      <c r="X310" s="296">
        <f t="shared" si="18"/>
        <v>0</v>
      </c>
      <c r="Y310" s="296"/>
      <c r="Z310" s="296"/>
      <c r="AA310" s="296">
        <f t="shared" si="19"/>
        <v>-13668.12</v>
      </c>
      <c r="AB310" s="296" t="s">
        <v>9939</v>
      </c>
      <c r="AC310" s="296"/>
      <c r="AD310" s="296"/>
      <c r="AE310" s="296"/>
      <c r="AF310" s="296"/>
      <c r="AG310" s="296"/>
      <c r="AH310" s="296"/>
      <c r="AI310" s="314"/>
      <c r="AJ310" s="296"/>
      <c r="AK310" s="296"/>
    </row>
    <row r="311" s="285" customFormat="1" ht="28.5" spans="1:37">
      <c r="A311" s="296">
        <v>307</v>
      </c>
      <c r="B311" s="297">
        <v>1326</v>
      </c>
      <c r="C311" s="298" t="str">
        <f>VLOOKUP(B311,[4]Sheet2!A:B,2,FALSE)</f>
        <v>HBGH-ZZ-JQ-020
HBGH-ZZ-JQ-021</v>
      </c>
      <c r="D311" s="296" t="s">
        <v>10407</v>
      </c>
      <c r="E311" s="296" t="s">
        <v>10406</v>
      </c>
      <c r="F311" s="296" t="s">
        <v>9930</v>
      </c>
      <c r="G311" s="191" t="s">
        <v>6587</v>
      </c>
      <c r="H311" s="191" t="s">
        <v>9931</v>
      </c>
      <c r="I311" s="310">
        <v>43098</v>
      </c>
      <c r="J311" s="191">
        <v>19</v>
      </c>
      <c r="K311" s="298" t="s">
        <v>9932</v>
      </c>
      <c r="L311" s="296">
        <v>2</v>
      </c>
      <c r="M311" s="296"/>
      <c r="N311" s="72">
        <v>32478.64</v>
      </c>
      <c r="O311" s="72">
        <v>27336.24</v>
      </c>
      <c r="P311" s="296">
        <v>2</v>
      </c>
      <c r="Q311" s="296"/>
      <c r="R311" s="296"/>
      <c r="S311" s="296"/>
      <c r="T311" s="296">
        <f t="shared" si="16"/>
        <v>0</v>
      </c>
      <c r="U311" s="296"/>
      <c r="V311" s="296"/>
      <c r="W311" s="296">
        <f t="shared" si="17"/>
        <v>0</v>
      </c>
      <c r="X311" s="296">
        <f t="shared" si="18"/>
        <v>0</v>
      </c>
      <c r="Y311" s="296"/>
      <c r="Z311" s="296"/>
      <c r="AA311" s="296">
        <f t="shared" si="19"/>
        <v>-27336.24</v>
      </c>
      <c r="AB311" s="296" t="s">
        <v>9939</v>
      </c>
      <c r="AC311" s="296"/>
      <c r="AD311" s="296"/>
      <c r="AE311" s="296"/>
      <c r="AF311" s="296"/>
      <c r="AG311" s="296"/>
      <c r="AH311" s="296"/>
      <c r="AI311" s="314"/>
      <c r="AJ311" s="296"/>
      <c r="AK311" s="296"/>
    </row>
    <row r="312" s="285" customFormat="1" ht="14.25" spans="1:37">
      <c r="A312" s="296">
        <v>308</v>
      </c>
      <c r="B312" s="297">
        <v>1327</v>
      </c>
      <c r="C312" s="298" t="str">
        <f>VLOOKUP(B312,[4]Sheet2!A:B,2,FALSE)</f>
        <v>HBGH-ZZ-JQ-022</v>
      </c>
      <c r="D312" s="296" t="s">
        <v>10408</v>
      </c>
      <c r="E312" s="296" t="s">
        <v>10406</v>
      </c>
      <c r="F312" s="296" t="s">
        <v>9930</v>
      </c>
      <c r="G312" s="191" t="s">
        <v>6587</v>
      </c>
      <c r="H312" s="191" t="s">
        <v>10277</v>
      </c>
      <c r="I312" s="310">
        <v>43098</v>
      </c>
      <c r="J312" s="191">
        <v>19</v>
      </c>
      <c r="K312" s="298" t="s">
        <v>9967</v>
      </c>
      <c r="L312" s="296">
        <v>1</v>
      </c>
      <c r="M312" s="296"/>
      <c r="N312" s="72">
        <v>16239.3</v>
      </c>
      <c r="O312" s="72">
        <v>13668.1</v>
      </c>
      <c r="P312" s="296">
        <v>1</v>
      </c>
      <c r="Q312" s="296"/>
      <c r="R312" s="296"/>
      <c r="S312" s="296"/>
      <c r="T312" s="296">
        <f t="shared" si="16"/>
        <v>0</v>
      </c>
      <c r="U312" s="296"/>
      <c r="V312" s="296"/>
      <c r="W312" s="296">
        <f t="shared" si="17"/>
        <v>0</v>
      </c>
      <c r="X312" s="296">
        <f t="shared" si="18"/>
        <v>0</v>
      </c>
      <c r="Y312" s="296"/>
      <c r="Z312" s="296"/>
      <c r="AA312" s="296">
        <f t="shared" si="19"/>
        <v>-13668.1</v>
      </c>
      <c r="AB312" s="296" t="s">
        <v>9939</v>
      </c>
      <c r="AC312" s="296"/>
      <c r="AD312" s="296"/>
      <c r="AE312" s="296"/>
      <c r="AF312" s="296"/>
      <c r="AG312" s="296"/>
      <c r="AH312" s="296"/>
      <c r="AI312" s="314"/>
      <c r="AJ312" s="296"/>
      <c r="AK312" s="296"/>
    </row>
    <row r="313" s="285" customFormat="1" ht="42.75" spans="1:37">
      <c r="A313" s="296">
        <v>309</v>
      </c>
      <c r="B313" s="297">
        <v>1328</v>
      </c>
      <c r="C313" s="298" t="str">
        <f>VLOOKUP(B313,[4]Sheet2!A:B,2,FALSE)</f>
        <v>HBGH-ZZ-JQ-025
HBGH-ZZ-JQ-026
HBGH-ZZ-JQ-027</v>
      </c>
      <c r="D313" s="296" t="s">
        <v>10409</v>
      </c>
      <c r="E313" s="296" t="s">
        <v>10406</v>
      </c>
      <c r="F313" s="296" t="s">
        <v>9930</v>
      </c>
      <c r="G313" s="191" t="s">
        <v>6587</v>
      </c>
      <c r="H313" s="191" t="s">
        <v>10400</v>
      </c>
      <c r="I313" s="310">
        <v>43098</v>
      </c>
      <c r="J313" s="191">
        <v>19</v>
      </c>
      <c r="K313" s="298" t="s">
        <v>10401</v>
      </c>
      <c r="L313" s="296">
        <v>3</v>
      </c>
      <c r="M313" s="296"/>
      <c r="N313" s="72">
        <v>41025.63</v>
      </c>
      <c r="O313" s="72">
        <v>34529.83</v>
      </c>
      <c r="P313" s="296">
        <v>3</v>
      </c>
      <c r="Q313" s="296"/>
      <c r="R313" s="296"/>
      <c r="S313" s="296"/>
      <c r="T313" s="296">
        <f t="shared" si="16"/>
        <v>0</v>
      </c>
      <c r="U313" s="296"/>
      <c r="V313" s="296"/>
      <c r="W313" s="296">
        <f t="shared" si="17"/>
        <v>0</v>
      </c>
      <c r="X313" s="296">
        <f t="shared" si="18"/>
        <v>0</v>
      </c>
      <c r="Y313" s="296"/>
      <c r="Z313" s="296"/>
      <c r="AA313" s="296">
        <f t="shared" si="19"/>
        <v>-34529.83</v>
      </c>
      <c r="AB313" s="296" t="s">
        <v>9939</v>
      </c>
      <c r="AC313" s="296"/>
      <c r="AD313" s="296"/>
      <c r="AE313" s="296"/>
      <c r="AF313" s="296"/>
      <c r="AG313" s="296"/>
      <c r="AH313" s="296"/>
      <c r="AI313" s="314"/>
      <c r="AJ313" s="296"/>
      <c r="AK313" s="296"/>
    </row>
    <row r="314" s="285" customFormat="1" ht="14.25" spans="1:37">
      <c r="A314" s="296">
        <v>310</v>
      </c>
      <c r="B314" s="297">
        <v>1329</v>
      </c>
      <c r="C314" s="298" t="str">
        <f>VLOOKUP(B314,[4]Sheet2!A:B,2,FALSE)</f>
        <v>HBGH-ZZ-JQ-030</v>
      </c>
      <c r="D314" s="296" t="s">
        <v>10410</v>
      </c>
      <c r="E314" s="296" t="s">
        <v>10411</v>
      </c>
      <c r="F314" s="296" t="s">
        <v>9930</v>
      </c>
      <c r="G314" s="191" t="s">
        <v>6587</v>
      </c>
      <c r="H314" s="191" t="s">
        <v>10178</v>
      </c>
      <c r="I314" s="310">
        <v>43098</v>
      </c>
      <c r="J314" s="191">
        <v>19</v>
      </c>
      <c r="K314" s="298" t="s">
        <v>9961</v>
      </c>
      <c r="L314" s="296">
        <v>1</v>
      </c>
      <c r="M314" s="296"/>
      <c r="N314" s="72">
        <v>4102.56</v>
      </c>
      <c r="O314" s="72">
        <v>3452.96</v>
      </c>
      <c r="P314" s="296">
        <v>1</v>
      </c>
      <c r="Q314" s="296"/>
      <c r="R314" s="296"/>
      <c r="S314" s="296"/>
      <c r="T314" s="296">
        <f t="shared" si="16"/>
        <v>0</v>
      </c>
      <c r="U314" s="296"/>
      <c r="V314" s="296"/>
      <c r="W314" s="296">
        <f t="shared" si="17"/>
        <v>0</v>
      </c>
      <c r="X314" s="296">
        <f t="shared" si="18"/>
        <v>0</v>
      </c>
      <c r="Y314" s="296"/>
      <c r="Z314" s="296"/>
      <c r="AA314" s="296">
        <f t="shared" si="19"/>
        <v>-3452.96</v>
      </c>
      <c r="AB314" s="296" t="s">
        <v>9939</v>
      </c>
      <c r="AC314" s="296"/>
      <c r="AD314" s="296"/>
      <c r="AE314" s="296"/>
      <c r="AF314" s="296"/>
      <c r="AG314" s="296"/>
      <c r="AH314" s="296"/>
      <c r="AI314" s="314"/>
      <c r="AJ314" s="296"/>
      <c r="AK314" s="296"/>
    </row>
    <row r="315" s="285" customFormat="1" ht="14.25" spans="1:37">
      <c r="A315" s="296">
        <v>311</v>
      </c>
      <c r="B315" s="297">
        <v>1330</v>
      </c>
      <c r="C315" s="298" t="str">
        <f>VLOOKUP(B315,[4]Sheet2!A:B,2,FALSE)</f>
        <v>HBGH-ZZ-JQ-029</v>
      </c>
      <c r="D315" s="296" t="s">
        <v>10412</v>
      </c>
      <c r="E315" s="296" t="s">
        <v>10406</v>
      </c>
      <c r="F315" s="296" t="s">
        <v>9930</v>
      </c>
      <c r="G315" s="191" t="s">
        <v>6587</v>
      </c>
      <c r="H315" s="191" t="s">
        <v>9931</v>
      </c>
      <c r="I315" s="310">
        <v>43098</v>
      </c>
      <c r="J315" s="191">
        <v>19</v>
      </c>
      <c r="K315" s="298" t="s">
        <v>9932</v>
      </c>
      <c r="L315" s="296">
        <v>1</v>
      </c>
      <c r="M315" s="296"/>
      <c r="N315" s="72">
        <v>15811.97</v>
      </c>
      <c r="O315" s="72">
        <v>13308.37</v>
      </c>
      <c r="P315" s="296">
        <v>1</v>
      </c>
      <c r="Q315" s="296"/>
      <c r="R315" s="296"/>
      <c r="S315" s="296"/>
      <c r="T315" s="296">
        <f t="shared" si="16"/>
        <v>0</v>
      </c>
      <c r="U315" s="296"/>
      <c r="V315" s="296"/>
      <c r="W315" s="296">
        <f t="shared" si="17"/>
        <v>0</v>
      </c>
      <c r="X315" s="296">
        <f t="shared" si="18"/>
        <v>0</v>
      </c>
      <c r="Y315" s="296"/>
      <c r="Z315" s="296"/>
      <c r="AA315" s="296">
        <f t="shared" si="19"/>
        <v>-13308.37</v>
      </c>
      <c r="AB315" s="296" t="s">
        <v>9939</v>
      </c>
      <c r="AC315" s="296"/>
      <c r="AD315" s="296"/>
      <c r="AE315" s="296"/>
      <c r="AF315" s="296"/>
      <c r="AG315" s="296"/>
      <c r="AH315" s="296"/>
      <c r="AI315" s="314"/>
      <c r="AJ315" s="296"/>
      <c r="AK315" s="296"/>
    </row>
    <row r="316" s="285" customFormat="1" ht="14.25" spans="1:37">
      <c r="A316" s="296">
        <v>312</v>
      </c>
      <c r="B316" s="297">
        <v>1331</v>
      </c>
      <c r="C316" s="298" t="str">
        <f>VLOOKUP(B316,[4]Sheet2!A:B,2,FALSE)</f>
        <v>HBGH-HB-JQ-005</v>
      </c>
      <c r="D316" s="296" t="s">
        <v>10413</v>
      </c>
      <c r="E316" s="296" t="s">
        <v>10414</v>
      </c>
      <c r="F316" s="296" t="s">
        <v>9930</v>
      </c>
      <c r="G316" s="191" t="s">
        <v>6587</v>
      </c>
      <c r="H316" s="191" t="s">
        <v>9931</v>
      </c>
      <c r="I316" s="310">
        <v>43100</v>
      </c>
      <c r="J316" s="191">
        <v>19</v>
      </c>
      <c r="K316" s="298" t="s">
        <v>9932</v>
      </c>
      <c r="L316" s="296">
        <v>1</v>
      </c>
      <c r="M316" s="296"/>
      <c r="N316" s="72">
        <v>157264.96</v>
      </c>
      <c r="O316" s="72">
        <v>132364.76</v>
      </c>
      <c r="P316" s="296">
        <v>1</v>
      </c>
      <c r="Q316" s="296"/>
      <c r="R316" s="296"/>
      <c r="S316" s="296"/>
      <c r="T316" s="296">
        <f t="shared" si="16"/>
        <v>0</v>
      </c>
      <c r="U316" s="296"/>
      <c r="V316" s="296"/>
      <c r="W316" s="296">
        <f t="shared" si="17"/>
        <v>0</v>
      </c>
      <c r="X316" s="296">
        <f t="shared" si="18"/>
        <v>0</v>
      </c>
      <c r="Y316" s="296"/>
      <c r="Z316" s="296"/>
      <c r="AA316" s="296">
        <f t="shared" si="19"/>
        <v>-132364.76</v>
      </c>
      <c r="AB316" s="296" t="s">
        <v>9939</v>
      </c>
      <c r="AC316" s="296"/>
      <c r="AD316" s="296"/>
      <c r="AE316" s="296"/>
      <c r="AF316" s="296"/>
      <c r="AG316" s="296"/>
      <c r="AH316" s="296"/>
      <c r="AI316" s="314"/>
      <c r="AJ316" s="296"/>
      <c r="AK316" s="296"/>
    </row>
    <row r="317" s="285" customFormat="1" ht="14.25" spans="1:37">
      <c r="A317" s="296">
        <v>313</v>
      </c>
      <c r="B317" s="297">
        <v>1332</v>
      </c>
      <c r="C317" s="298" t="str">
        <f>VLOOKUP(B317,[4]Sheet2!A:B,2,FALSE)</f>
        <v>HBGH-HB-JQ-001</v>
      </c>
      <c r="D317" s="296" t="s">
        <v>10415</v>
      </c>
      <c r="E317" s="296" t="s">
        <v>10416</v>
      </c>
      <c r="F317" s="296" t="s">
        <v>9930</v>
      </c>
      <c r="G317" s="191" t="s">
        <v>6587</v>
      </c>
      <c r="H317" s="191" t="s">
        <v>10178</v>
      </c>
      <c r="I317" s="310">
        <v>43100</v>
      </c>
      <c r="J317" s="191">
        <v>19</v>
      </c>
      <c r="K317" s="298" t="s">
        <v>9961</v>
      </c>
      <c r="L317" s="296">
        <v>1</v>
      </c>
      <c r="M317" s="296"/>
      <c r="N317" s="72">
        <v>42735.04</v>
      </c>
      <c r="O317" s="72">
        <v>35968.64</v>
      </c>
      <c r="P317" s="296">
        <v>1</v>
      </c>
      <c r="Q317" s="296"/>
      <c r="R317" s="296"/>
      <c r="S317" s="296"/>
      <c r="T317" s="296">
        <f t="shared" si="16"/>
        <v>0</v>
      </c>
      <c r="U317" s="296"/>
      <c r="V317" s="296"/>
      <c r="W317" s="296">
        <f t="shared" si="17"/>
        <v>0</v>
      </c>
      <c r="X317" s="296">
        <f t="shared" si="18"/>
        <v>0</v>
      </c>
      <c r="Y317" s="296"/>
      <c r="Z317" s="296"/>
      <c r="AA317" s="296">
        <f t="shared" si="19"/>
        <v>-35968.64</v>
      </c>
      <c r="AB317" s="296" t="s">
        <v>9939</v>
      </c>
      <c r="AC317" s="296"/>
      <c r="AD317" s="296"/>
      <c r="AE317" s="296"/>
      <c r="AF317" s="296"/>
      <c r="AG317" s="296"/>
      <c r="AH317" s="296"/>
      <c r="AI317" s="314"/>
      <c r="AJ317" s="296"/>
      <c r="AK317" s="296"/>
    </row>
    <row r="318" s="285" customFormat="1" ht="14.25" spans="1:37">
      <c r="A318" s="296">
        <v>314</v>
      </c>
      <c r="B318" s="297">
        <v>1333</v>
      </c>
      <c r="C318" s="298" t="str">
        <f>VLOOKUP(B318,[4]Sheet2!A:B,2,FALSE)</f>
        <v>HBGH-HB-JQ-002</v>
      </c>
      <c r="D318" s="296" t="s">
        <v>10415</v>
      </c>
      <c r="E318" s="296" t="s">
        <v>10416</v>
      </c>
      <c r="F318" s="296" t="s">
        <v>9930</v>
      </c>
      <c r="G318" s="191" t="s">
        <v>6587</v>
      </c>
      <c r="H318" s="191" t="s">
        <v>10229</v>
      </c>
      <c r="I318" s="310">
        <v>43100</v>
      </c>
      <c r="J318" s="191">
        <v>19</v>
      </c>
      <c r="K318" s="298" t="s">
        <v>9938</v>
      </c>
      <c r="L318" s="296">
        <v>2</v>
      </c>
      <c r="M318" s="296"/>
      <c r="N318" s="72">
        <v>85470.09</v>
      </c>
      <c r="O318" s="72">
        <v>71937.29</v>
      </c>
      <c r="P318" s="296">
        <v>2</v>
      </c>
      <c r="Q318" s="296"/>
      <c r="R318" s="296"/>
      <c r="S318" s="296"/>
      <c r="T318" s="296">
        <f t="shared" si="16"/>
        <v>0</v>
      </c>
      <c r="U318" s="296"/>
      <c r="V318" s="296"/>
      <c r="W318" s="296">
        <f t="shared" si="17"/>
        <v>0</v>
      </c>
      <c r="X318" s="296">
        <f t="shared" si="18"/>
        <v>0</v>
      </c>
      <c r="Y318" s="296"/>
      <c r="Z318" s="296"/>
      <c r="AA318" s="296">
        <f t="shared" si="19"/>
        <v>-71937.29</v>
      </c>
      <c r="AB318" s="296" t="s">
        <v>9939</v>
      </c>
      <c r="AC318" s="296"/>
      <c r="AD318" s="296"/>
      <c r="AE318" s="296"/>
      <c r="AF318" s="296"/>
      <c r="AG318" s="296"/>
      <c r="AH318" s="296"/>
      <c r="AI318" s="314"/>
      <c r="AJ318" s="296"/>
      <c r="AK318" s="296"/>
    </row>
    <row r="319" s="285" customFormat="1" ht="14.25" spans="1:37">
      <c r="A319" s="296">
        <v>315</v>
      </c>
      <c r="B319" s="297">
        <v>1334</v>
      </c>
      <c r="C319" s="298" t="str">
        <f>VLOOKUP(B319,[4]Sheet2!A:B,2,FALSE)</f>
        <v>HBGH-HB-JQ-003</v>
      </c>
      <c r="D319" s="296" t="s">
        <v>10417</v>
      </c>
      <c r="E319" s="296" t="s">
        <v>10418</v>
      </c>
      <c r="F319" s="296" t="s">
        <v>9930</v>
      </c>
      <c r="G319" s="191" t="s">
        <v>6587</v>
      </c>
      <c r="H319" s="191" t="s">
        <v>10185</v>
      </c>
      <c r="I319" s="310">
        <v>43100</v>
      </c>
      <c r="J319" s="191">
        <v>19</v>
      </c>
      <c r="K319" s="298" t="s">
        <v>10029</v>
      </c>
      <c r="L319" s="296">
        <v>3</v>
      </c>
      <c r="M319" s="296"/>
      <c r="N319" s="72">
        <v>179487.18</v>
      </c>
      <c r="O319" s="72">
        <v>151068.38</v>
      </c>
      <c r="P319" s="296">
        <v>3</v>
      </c>
      <c r="Q319" s="296"/>
      <c r="R319" s="296"/>
      <c r="S319" s="296"/>
      <c r="T319" s="296">
        <f t="shared" si="16"/>
        <v>0</v>
      </c>
      <c r="U319" s="296"/>
      <c r="V319" s="296"/>
      <c r="W319" s="296">
        <f t="shared" si="17"/>
        <v>0</v>
      </c>
      <c r="X319" s="296">
        <f t="shared" si="18"/>
        <v>0</v>
      </c>
      <c r="Y319" s="296"/>
      <c r="Z319" s="296"/>
      <c r="AA319" s="296">
        <f t="shared" si="19"/>
        <v>-151068.38</v>
      </c>
      <c r="AB319" s="296" t="s">
        <v>9939</v>
      </c>
      <c r="AC319" s="296"/>
      <c r="AD319" s="296"/>
      <c r="AE319" s="296"/>
      <c r="AF319" s="296"/>
      <c r="AG319" s="296"/>
      <c r="AH319" s="296"/>
      <c r="AI319" s="314"/>
      <c r="AJ319" s="296"/>
      <c r="AK319" s="296"/>
    </row>
    <row r="320" s="285" customFormat="1" ht="14.25" spans="1:37">
      <c r="A320" s="296">
        <v>316</v>
      </c>
      <c r="B320" s="297">
        <v>1335</v>
      </c>
      <c r="C320" s="298" t="str">
        <f>VLOOKUP(B320,[4]Sheet2!A:B,2,FALSE)</f>
        <v>HBGH-ZS-JQ-025</v>
      </c>
      <c r="D320" s="296" t="s">
        <v>10419</v>
      </c>
      <c r="E320" s="296" t="s">
        <v>10420</v>
      </c>
      <c r="F320" s="296" t="s">
        <v>9930</v>
      </c>
      <c r="G320" s="191" t="s">
        <v>9941</v>
      </c>
      <c r="H320" s="191" t="s">
        <v>9931</v>
      </c>
      <c r="I320" s="310">
        <v>43130</v>
      </c>
      <c r="J320" s="191">
        <v>18</v>
      </c>
      <c r="K320" s="298" t="s">
        <v>9932</v>
      </c>
      <c r="L320" s="296">
        <v>1</v>
      </c>
      <c r="M320" s="296"/>
      <c r="N320" s="72">
        <v>220512.83</v>
      </c>
      <c r="O320" s="72">
        <v>187343.96</v>
      </c>
      <c r="P320" s="296">
        <v>1</v>
      </c>
      <c r="Q320" s="296"/>
      <c r="R320" s="296"/>
      <c r="S320" s="296"/>
      <c r="T320" s="296">
        <f t="shared" si="16"/>
        <v>0</v>
      </c>
      <c r="U320" s="296"/>
      <c r="V320" s="296"/>
      <c r="W320" s="296">
        <f t="shared" si="17"/>
        <v>0</v>
      </c>
      <c r="X320" s="296">
        <f t="shared" si="18"/>
        <v>0</v>
      </c>
      <c r="Y320" s="296"/>
      <c r="Z320" s="296"/>
      <c r="AA320" s="296">
        <f t="shared" si="19"/>
        <v>-187343.96</v>
      </c>
      <c r="AB320" s="296" t="s">
        <v>9939</v>
      </c>
      <c r="AC320" s="296"/>
      <c r="AD320" s="296"/>
      <c r="AE320" s="296"/>
      <c r="AF320" s="296"/>
      <c r="AG320" s="296"/>
      <c r="AH320" s="296"/>
      <c r="AI320" s="314"/>
      <c r="AJ320" s="296"/>
      <c r="AK320" s="296"/>
    </row>
    <row r="321" s="285" customFormat="1" ht="14.25" spans="1:37">
      <c r="A321" s="296">
        <v>317</v>
      </c>
      <c r="B321" s="297">
        <v>1352</v>
      </c>
      <c r="C321" s="298" t="str">
        <f>VLOOKUP(B321,[4]Sheet2!A:B,2,FALSE)</f>
        <v>HBGH-DY-JQ-008</v>
      </c>
      <c r="D321" s="296" t="s">
        <v>10421</v>
      </c>
      <c r="E321" s="296"/>
      <c r="F321" s="296" t="s">
        <v>9930</v>
      </c>
      <c r="G321" s="191" t="s">
        <v>9941</v>
      </c>
      <c r="H321" s="191" t="s">
        <v>10178</v>
      </c>
      <c r="I321" s="310">
        <v>43141</v>
      </c>
      <c r="J321" s="191">
        <v>17</v>
      </c>
      <c r="K321" s="298" t="s">
        <v>9961</v>
      </c>
      <c r="L321" s="296">
        <v>1</v>
      </c>
      <c r="M321" s="296"/>
      <c r="N321" s="72">
        <v>20000</v>
      </c>
      <c r="O321" s="72">
        <v>17150.06</v>
      </c>
      <c r="P321" s="296">
        <v>1</v>
      </c>
      <c r="Q321" s="296"/>
      <c r="R321" s="296"/>
      <c r="S321" s="296"/>
      <c r="T321" s="296">
        <f t="shared" si="16"/>
        <v>0</v>
      </c>
      <c r="U321" s="296"/>
      <c r="V321" s="296"/>
      <c r="W321" s="296">
        <f t="shared" si="17"/>
        <v>0</v>
      </c>
      <c r="X321" s="296">
        <f t="shared" si="18"/>
        <v>0</v>
      </c>
      <c r="Y321" s="296"/>
      <c r="Z321" s="296"/>
      <c r="AA321" s="296">
        <f t="shared" si="19"/>
        <v>-17150.06</v>
      </c>
      <c r="AB321" s="296" t="s">
        <v>9939</v>
      </c>
      <c r="AC321" s="296"/>
      <c r="AD321" s="296"/>
      <c r="AE321" s="296"/>
      <c r="AF321" s="296"/>
      <c r="AG321" s="296"/>
      <c r="AH321" s="296"/>
      <c r="AI321" s="314"/>
      <c r="AJ321" s="296"/>
      <c r="AK321" s="296"/>
    </row>
    <row r="322" s="285" customFormat="1" ht="14.25" spans="1:37">
      <c r="A322" s="296">
        <v>318</v>
      </c>
      <c r="B322" s="297">
        <v>1383</v>
      </c>
      <c r="C322" s="298">
        <f>VLOOKUP(B322,[4]Sheet2!A:B,2,FALSE)</f>
        <v>0</v>
      </c>
      <c r="D322" s="296" t="s">
        <v>10422</v>
      </c>
      <c r="E322" s="296"/>
      <c r="F322" s="296" t="s">
        <v>9930</v>
      </c>
      <c r="G322" s="191" t="s">
        <v>6587</v>
      </c>
      <c r="H322" s="191" t="s">
        <v>10400</v>
      </c>
      <c r="I322" s="310">
        <v>43143</v>
      </c>
      <c r="J322" s="191">
        <v>17</v>
      </c>
      <c r="K322" s="298" t="s">
        <v>10401</v>
      </c>
      <c r="L322" s="296">
        <v>1</v>
      </c>
      <c r="M322" s="296"/>
      <c r="N322" s="72">
        <v>55130.18</v>
      </c>
      <c r="O322" s="72">
        <v>47274.08</v>
      </c>
      <c r="P322" s="296">
        <v>1</v>
      </c>
      <c r="Q322" s="296"/>
      <c r="R322" s="296"/>
      <c r="S322" s="296"/>
      <c r="T322" s="296">
        <f t="shared" si="16"/>
        <v>0</v>
      </c>
      <c r="U322" s="296"/>
      <c r="V322" s="296"/>
      <c r="W322" s="296">
        <f t="shared" si="17"/>
        <v>0</v>
      </c>
      <c r="X322" s="296">
        <f t="shared" si="18"/>
        <v>0</v>
      </c>
      <c r="Y322" s="296"/>
      <c r="Z322" s="296"/>
      <c r="AA322" s="296">
        <f t="shared" si="19"/>
        <v>-47274.08</v>
      </c>
      <c r="AB322" s="296" t="s">
        <v>9939</v>
      </c>
      <c r="AC322" s="296"/>
      <c r="AD322" s="296"/>
      <c r="AE322" s="296"/>
      <c r="AF322" s="296"/>
      <c r="AG322" s="296"/>
      <c r="AH322" s="296"/>
      <c r="AI322" s="314"/>
      <c r="AJ322" s="296"/>
      <c r="AK322" s="296"/>
    </row>
    <row r="323" s="285" customFormat="1" ht="14.25" spans="1:37">
      <c r="A323" s="296">
        <v>319</v>
      </c>
      <c r="B323" s="297">
        <v>1384</v>
      </c>
      <c r="C323" s="298" t="str">
        <f>VLOOKUP(B323,[4]Sheet2!A:B,2,FALSE)</f>
        <v>————</v>
      </c>
      <c r="D323" s="296" t="s">
        <v>10423</v>
      </c>
      <c r="E323" s="296" t="s">
        <v>10424</v>
      </c>
      <c r="F323" s="296" t="s">
        <v>9930</v>
      </c>
      <c r="G323" s="191"/>
      <c r="H323" s="191" t="s">
        <v>10178</v>
      </c>
      <c r="I323" s="310">
        <v>43190</v>
      </c>
      <c r="J323" s="191">
        <v>16</v>
      </c>
      <c r="K323" s="298" t="s">
        <v>9961</v>
      </c>
      <c r="L323" s="296">
        <v>1</v>
      </c>
      <c r="M323" s="296"/>
      <c r="N323" s="72">
        <v>9401.71</v>
      </c>
      <c r="O323" s="72">
        <v>8136.4</v>
      </c>
      <c r="P323" s="296">
        <v>1</v>
      </c>
      <c r="Q323" s="296"/>
      <c r="R323" s="296"/>
      <c r="S323" s="296"/>
      <c r="T323" s="296">
        <f t="shared" si="16"/>
        <v>0</v>
      </c>
      <c r="U323" s="296"/>
      <c r="V323" s="296"/>
      <c r="W323" s="296">
        <f t="shared" si="17"/>
        <v>0</v>
      </c>
      <c r="X323" s="296">
        <f t="shared" si="18"/>
        <v>0</v>
      </c>
      <c r="Y323" s="296"/>
      <c r="Z323" s="296"/>
      <c r="AA323" s="296">
        <f t="shared" si="19"/>
        <v>-8136.4</v>
      </c>
      <c r="AB323" s="296" t="s">
        <v>9939</v>
      </c>
      <c r="AC323" s="296"/>
      <c r="AD323" s="296"/>
      <c r="AE323" s="296"/>
      <c r="AF323" s="296"/>
      <c r="AG323" s="296"/>
      <c r="AH323" s="296"/>
      <c r="AI323" s="314"/>
      <c r="AJ323" s="296"/>
      <c r="AK323" s="296"/>
    </row>
    <row r="324" s="285" customFormat="1" ht="14.25" spans="1:37">
      <c r="A324" s="296">
        <v>320</v>
      </c>
      <c r="B324" s="297">
        <v>1385</v>
      </c>
      <c r="C324" s="298" t="str">
        <f>VLOOKUP(B324,[4]Sheet2!A:B,2,FALSE)</f>
        <v>HBGH-FP-JQ-029</v>
      </c>
      <c r="D324" s="296" t="s">
        <v>10425</v>
      </c>
      <c r="E324" s="296"/>
      <c r="F324" s="296" t="s">
        <v>9930</v>
      </c>
      <c r="G324" s="191" t="s">
        <v>6587</v>
      </c>
      <c r="H324" s="191" t="s">
        <v>10229</v>
      </c>
      <c r="I324" s="310">
        <v>43190</v>
      </c>
      <c r="J324" s="191">
        <v>16</v>
      </c>
      <c r="K324" s="298" t="s">
        <v>9938</v>
      </c>
      <c r="L324" s="296">
        <v>1</v>
      </c>
      <c r="M324" s="296"/>
      <c r="N324" s="72">
        <v>11700</v>
      </c>
      <c r="O324" s="72">
        <v>10125.29</v>
      </c>
      <c r="P324" s="296">
        <v>1</v>
      </c>
      <c r="Q324" s="296"/>
      <c r="R324" s="296"/>
      <c r="S324" s="296"/>
      <c r="T324" s="296">
        <f t="shared" si="16"/>
        <v>0</v>
      </c>
      <c r="U324" s="296"/>
      <c r="V324" s="296"/>
      <c r="W324" s="296">
        <f t="shared" si="17"/>
        <v>0</v>
      </c>
      <c r="X324" s="296">
        <f t="shared" si="18"/>
        <v>0</v>
      </c>
      <c r="Y324" s="296"/>
      <c r="Z324" s="296"/>
      <c r="AA324" s="296">
        <f t="shared" si="19"/>
        <v>-10125.29</v>
      </c>
      <c r="AB324" s="296" t="s">
        <v>9939</v>
      </c>
      <c r="AC324" s="296"/>
      <c r="AD324" s="296"/>
      <c r="AE324" s="296"/>
      <c r="AF324" s="296"/>
      <c r="AG324" s="296"/>
      <c r="AH324" s="296"/>
      <c r="AI324" s="314"/>
      <c r="AJ324" s="296"/>
      <c r="AK324" s="296"/>
    </row>
    <row r="325" s="285" customFormat="1" ht="14.25" spans="1:37">
      <c r="A325" s="296">
        <v>321</v>
      </c>
      <c r="B325" s="297">
        <v>1386</v>
      </c>
      <c r="C325" s="298" t="str">
        <f>VLOOKUP(B325,[4]Sheet2!A:B,2,FALSE)</f>
        <v>HBGH-HB-JQ-004</v>
      </c>
      <c r="D325" s="296" t="s">
        <v>10426</v>
      </c>
      <c r="E325" s="296"/>
      <c r="F325" s="296" t="s">
        <v>9930</v>
      </c>
      <c r="G325" s="191" t="s">
        <v>9941</v>
      </c>
      <c r="H325" s="191" t="s">
        <v>10185</v>
      </c>
      <c r="I325" s="310">
        <v>43190</v>
      </c>
      <c r="J325" s="191">
        <v>16</v>
      </c>
      <c r="K325" s="298" t="s">
        <v>10029</v>
      </c>
      <c r="L325" s="296">
        <v>6</v>
      </c>
      <c r="M325" s="296"/>
      <c r="N325" s="72">
        <v>202564.11</v>
      </c>
      <c r="O325" s="72">
        <v>175302.4</v>
      </c>
      <c r="P325" s="296">
        <v>6</v>
      </c>
      <c r="Q325" s="296"/>
      <c r="R325" s="296"/>
      <c r="S325" s="296"/>
      <c r="T325" s="296">
        <f t="shared" ref="T325:T378" si="20">IF((P325-L325)&gt;0,P325-L325,0)</f>
        <v>0</v>
      </c>
      <c r="U325" s="296"/>
      <c r="V325" s="296"/>
      <c r="W325" s="296">
        <f t="shared" ref="W325:W378" si="21">IF((S325-O325)&gt;0,S325-O325,0)</f>
        <v>0</v>
      </c>
      <c r="X325" s="296">
        <f t="shared" ref="X325:X378" si="22">IF((P325-L325)&lt;0,P325-L325,0)</f>
        <v>0</v>
      </c>
      <c r="Y325" s="296"/>
      <c r="Z325" s="296"/>
      <c r="AA325" s="296">
        <f t="shared" ref="AA325:AA378" si="23">IF((S325-O325)&lt;0,S325-O325,0)</f>
        <v>-175302.4</v>
      </c>
      <c r="AB325" s="296" t="s">
        <v>9939</v>
      </c>
      <c r="AC325" s="296"/>
      <c r="AD325" s="296"/>
      <c r="AE325" s="296"/>
      <c r="AF325" s="296"/>
      <c r="AG325" s="296"/>
      <c r="AH325" s="296"/>
      <c r="AI325" s="314"/>
      <c r="AJ325" s="296"/>
      <c r="AK325" s="296"/>
    </row>
    <row r="326" s="285" customFormat="1" ht="14.25" spans="1:37">
      <c r="A326" s="296">
        <v>322</v>
      </c>
      <c r="B326" s="297">
        <v>1433</v>
      </c>
      <c r="C326" s="298" t="str">
        <f>VLOOKUP(B326,[4]Sheet2!A:B,2,FALSE)</f>
        <v>HBGH-ZZ-JQ-024</v>
      </c>
      <c r="D326" s="296" t="s">
        <v>10427</v>
      </c>
      <c r="E326" s="296" t="s">
        <v>10428</v>
      </c>
      <c r="F326" s="296" t="s">
        <v>9930</v>
      </c>
      <c r="G326" s="191" t="s">
        <v>6587</v>
      </c>
      <c r="H326" s="191" t="s">
        <v>10400</v>
      </c>
      <c r="I326" s="310">
        <v>43216</v>
      </c>
      <c r="J326" s="191">
        <v>15</v>
      </c>
      <c r="K326" s="298" t="s">
        <v>10401</v>
      </c>
      <c r="L326" s="296">
        <v>1</v>
      </c>
      <c r="M326" s="296"/>
      <c r="N326" s="72">
        <v>12179.49</v>
      </c>
      <c r="O326" s="72">
        <v>10636.77</v>
      </c>
      <c r="P326" s="296">
        <v>1</v>
      </c>
      <c r="Q326" s="296"/>
      <c r="R326" s="296"/>
      <c r="S326" s="296"/>
      <c r="T326" s="296">
        <f t="shared" si="20"/>
        <v>0</v>
      </c>
      <c r="U326" s="296"/>
      <c r="V326" s="296"/>
      <c r="W326" s="296">
        <f t="shared" si="21"/>
        <v>0</v>
      </c>
      <c r="X326" s="296">
        <f t="shared" si="22"/>
        <v>0</v>
      </c>
      <c r="Y326" s="296"/>
      <c r="Z326" s="296"/>
      <c r="AA326" s="296">
        <f t="shared" si="23"/>
        <v>-10636.77</v>
      </c>
      <c r="AB326" s="296" t="s">
        <v>9939</v>
      </c>
      <c r="AC326" s="296"/>
      <c r="AD326" s="296"/>
      <c r="AE326" s="296"/>
      <c r="AF326" s="296"/>
      <c r="AG326" s="296"/>
      <c r="AH326" s="296"/>
      <c r="AI326" s="314"/>
      <c r="AJ326" s="296"/>
      <c r="AK326" s="296"/>
    </row>
    <row r="327" s="285" customFormat="1" ht="14.25" spans="1:37">
      <c r="A327" s="296">
        <v>323</v>
      </c>
      <c r="B327" s="297">
        <v>1434</v>
      </c>
      <c r="C327" s="298" t="str">
        <f>VLOOKUP(B327,[4]Sheet2!A:B,2,FALSE)</f>
        <v>HBGH-ZZ-JQ-028</v>
      </c>
      <c r="D327" s="296" t="s">
        <v>10429</v>
      </c>
      <c r="E327" s="296" t="s">
        <v>10430</v>
      </c>
      <c r="F327" s="296" t="s">
        <v>9930</v>
      </c>
      <c r="G327" s="191" t="s">
        <v>6587</v>
      </c>
      <c r="H327" s="191" t="s">
        <v>10400</v>
      </c>
      <c r="I327" s="310">
        <v>43216</v>
      </c>
      <c r="J327" s="191">
        <v>15</v>
      </c>
      <c r="K327" s="298" t="s">
        <v>10401</v>
      </c>
      <c r="L327" s="296">
        <v>1</v>
      </c>
      <c r="M327" s="296"/>
      <c r="N327" s="72">
        <v>19615.38</v>
      </c>
      <c r="O327" s="72">
        <v>17130.74</v>
      </c>
      <c r="P327" s="296">
        <v>1</v>
      </c>
      <c r="Q327" s="296"/>
      <c r="R327" s="296"/>
      <c r="S327" s="296"/>
      <c r="T327" s="296">
        <f t="shared" si="20"/>
        <v>0</v>
      </c>
      <c r="U327" s="296"/>
      <c r="V327" s="296"/>
      <c r="W327" s="296">
        <f t="shared" si="21"/>
        <v>0</v>
      </c>
      <c r="X327" s="296">
        <f t="shared" si="22"/>
        <v>0</v>
      </c>
      <c r="Y327" s="296"/>
      <c r="Z327" s="296"/>
      <c r="AA327" s="296">
        <f t="shared" si="23"/>
        <v>-17130.74</v>
      </c>
      <c r="AB327" s="296" t="s">
        <v>9939</v>
      </c>
      <c r="AC327" s="296"/>
      <c r="AD327" s="296"/>
      <c r="AE327" s="296"/>
      <c r="AF327" s="296"/>
      <c r="AG327" s="296"/>
      <c r="AH327" s="296"/>
      <c r="AI327" s="314"/>
      <c r="AJ327" s="296"/>
      <c r="AK327" s="296"/>
    </row>
    <row r="328" s="285" customFormat="1" ht="14.25" spans="1:37">
      <c r="A328" s="296">
        <v>324</v>
      </c>
      <c r="B328" s="297">
        <v>1435</v>
      </c>
      <c r="C328" s="298" t="str">
        <f>VLOOKUP(B328,[4]Sheet2!A:B,2,FALSE)</f>
        <v>HBGH-HJZDH-JQ-036</v>
      </c>
      <c r="D328" s="296" t="s">
        <v>10431</v>
      </c>
      <c r="E328" s="296" t="s">
        <v>10432</v>
      </c>
      <c r="F328" s="296" t="s">
        <v>9930</v>
      </c>
      <c r="G328" s="191" t="s">
        <v>6587</v>
      </c>
      <c r="H328" s="191" t="s">
        <v>10185</v>
      </c>
      <c r="I328" s="310">
        <v>43216</v>
      </c>
      <c r="J328" s="191">
        <v>15</v>
      </c>
      <c r="K328" s="298" t="s">
        <v>10029</v>
      </c>
      <c r="L328" s="296">
        <v>30</v>
      </c>
      <c r="M328" s="296"/>
      <c r="N328" s="72">
        <v>140384.62</v>
      </c>
      <c r="O328" s="72">
        <v>122602.54</v>
      </c>
      <c r="P328" s="296">
        <v>30</v>
      </c>
      <c r="Q328" s="296"/>
      <c r="R328" s="296"/>
      <c r="S328" s="296"/>
      <c r="T328" s="296">
        <f t="shared" si="20"/>
        <v>0</v>
      </c>
      <c r="U328" s="296"/>
      <c r="V328" s="296"/>
      <c r="W328" s="296">
        <f t="shared" si="21"/>
        <v>0</v>
      </c>
      <c r="X328" s="296">
        <f t="shared" si="22"/>
        <v>0</v>
      </c>
      <c r="Y328" s="296"/>
      <c r="Z328" s="296"/>
      <c r="AA328" s="296">
        <f t="shared" si="23"/>
        <v>-122602.54</v>
      </c>
      <c r="AB328" s="296" t="s">
        <v>9939</v>
      </c>
      <c r="AC328" s="296"/>
      <c r="AD328" s="296"/>
      <c r="AE328" s="296"/>
      <c r="AF328" s="296"/>
      <c r="AG328" s="296"/>
      <c r="AH328" s="296"/>
      <c r="AI328" s="314"/>
      <c r="AJ328" s="296"/>
      <c r="AK328" s="296"/>
    </row>
    <row r="329" s="285" customFormat="1" ht="14.25" spans="1:37">
      <c r="A329" s="296">
        <v>325</v>
      </c>
      <c r="B329" s="297">
        <v>1436</v>
      </c>
      <c r="C329" s="298">
        <f>VLOOKUP(B329,[4]Sheet2!A:B,2,FALSE)</f>
        <v>0</v>
      </c>
      <c r="D329" s="296" t="s">
        <v>10433</v>
      </c>
      <c r="E329" s="296"/>
      <c r="F329" s="296" t="s">
        <v>9930</v>
      </c>
      <c r="G329" s="191" t="s">
        <v>6587</v>
      </c>
      <c r="H329" s="191" t="s">
        <v>10400</v>
      </c>
      <c r="I329" s="310">
        <v>43219</v>
      </c>
      <c r="J329" s="191">
        <v>15</v>
      </c>
      <c r="K329" s="298" t="s">
        <v>10401</v>
      </c>
      <c r="L329" s="296">
        <v>1</v>
      </c>
      <c r="M329" s="296"/>
      <c r="N329" s="72">
        <v>155700</v>
      </c>
      <c r="O329" s="72">
        <v>135977.92</v>
      </c>
      <c r="P329" s="296">
        <v>1</v>
      </c>
      <c r="Q329" s="296"/>
      <c r="R329" s="296"/>
      <c r="S329" s="296"/>
      <c r="T329" s="296">
        <f t="shared" si="20"/>
        <v>0</v>
      </c>
      <c r="U329" s="296"/>
      <c r="V329" s="296"/>
      <c r="W329" s="296">
        <f t="shared" si="21"/>
        <v>0</v>
      </c>
      <c r="X329" s="296">
        <f t="shared" si="22"/>
        <v>0</v>
      </c>
      <c r="Y329" s="296"/>
      <c r="Z329" s="296"/>
      <c r="AA329" s="296">
        <f t="shared" si="23"/>
        <v>-135977.92</v>
      </c>
      <c r="AB329" s="296" t="s">
        <v>9939</v>
      </c>
      <c r="AC329" s="296"/>
      <c r="AD329" s="296"/>
      <c r="AE329" s="296"/>
      <c r="AF329" s="296"/>
      <c r="AG329" s="296"/>
      <c r="AH329" s="296"/>
      <c r="AI329" s="314"/>
      <c r="AJ329" s="296"/>
      <c r="AK329" s="296"/>
    </row>
    <row r="330" s="285" customFormat="1" ht="14.25" spans="1:37">
      <c r="A330" s="296">
        <v>326</v>
      </c>
      <c r="B330" s="297">
        <v>1437</v>
      </c>
      <c r="C330" s="298" t="str">
        <f>VLOOKUP(B330,[4]Sheet2!A:B,2,FALSE)</f>
        <v>HBGH-HJQGX-JQ-030</v>
      </c>
      <c r="D330" s="296" t="s">
        <v>10434</v>
      </c>
      <c r="E330" s="296" t="s">
        <v>10435</v>
      </c>
      <c r="F330" s="296" t="s">
        <v>9930</v>
      </c>
      <c r="G330" s="191" t="s">
        <v>9941</v>
      </c>
      <c r="H330" s="191" t="s">
        <v>10270</v>
      </c>
      <c r="I330" s="310">
        <v>43219</v>
      </c>
      <c r="J330" s="191">
        <v>15</v>
      </c>
      <c r="K330" s="298" t="s">
        <v>9942</v>
      </c>
      <c r="L330" s="296">
        <v>1</v>
      </c>
      <c r="M330" s="296"/>
      <c r="N330" s="72">
        <v>83760.68</v>
      </c>
      <c r="O330" s="72">
        <v>73150.92</v>
      </c>
      <c r="P330" s="296">
        <v>1</v>
      </c>
      <c r="Q330" s="296"/>
      <c r="R330" s="296"/>
      <c r="S330" s="296"/>
      <c r="T330" s="296">
        <f t="shared" si="20"/>
        <v>0</v>
      </c>
      <c r="U330" s="296"/>
      <c r="V330" s="296"/>
      <c r="W330" s="296">
        <f t="shared" si="21"/>
        <v>0</v>
      </c>
      <c r="X330" s="296">
        <f t="shared" si="22"/>
        <v>0</v>
      </c>
      <c r="Y330" s="296"/>
      <c r="Z330" s="296"/>
      <c r="AA330" s="296">
        <f t="shared" si="23"/>
        <v>-73150.92</v>
      </c>
      <c r="AB330" s="296" t="s">
        <v>9939</v>
      </c>
      <c r="AC330" s="296"/>
      <c r="AD330" s="296"/>
      <c r="AE330" s="296"/>
      <c r="AF330" s="296"/>
      <c r="AG330" s="296"/>
      <c r="AH330" s="296"/>
      <c r="AI330" s="314"/>
      <c r="AJ330" s="296"/>
      <c r="AK330" s="296"/>
    </row>
    <row r="331" s="285" customFormat="1" ht="14.25" spans="1:37">
      <c r="A331" s="296">
        <v>327</v>
      </c>
      <c r="B331" s="297">
        <v>1438</v>
      </c>
      <c r="C331" s="298" t="str">
        <f>VLOOKUP(B331,[4]Sheet2!A:B,2,FALSE)</f>
        <v>HBGH-ZZ-JQ-033</v>
      </c>
      <c r="D331" s="296" t="s">
        <v>10436</v>
      </c>
      <c r="E331" s="296"/>
      <c r="F331" s="296" t="s">
        <v>9930</v>
      </c>
      <c r="G331" s="191" t="s">
        <v>6587</v>
      </c>
      <c r="H331" s="191" t="s">
        <v>10400</v>
      </c>
      <c r="I331" s="310">
        <v>43219</v>
      </c>
      <c r="J331" s="191">
        <v>15</v>
      </c>
      <c r="K331" s="298" t="s">
        <v>10401</v>
      </c>
      <c r="L331" s="296">
        <v>1</v>
      </c>
      <c r="M331" s="296"/>
      <c r="N331" s="72">
        <v>126126.13</v>
      </c>
      <c r="O331" s="72">
        <v>110150.13</v>
      </c>
      <c r="P331" s="296">
        <v>1</v>
      </c>
      <c r="Q331" s="296"/>
      <c r="R331" s="296"/>
      <c r="S331" s="296"/>
      <c r="T331" s="296">
        <f t="shared" si="20"/>
        <v>0</v>
      </c>
      <c r="U331" s="296"/>
      <c r="V331" s="296"/>
      <c r="W331" s="296">
        <f t="shared" si="21"/>
        <v>0</v>
      </c>
      <c r="X331" s="296">
        <f t="shared" si="22"/>
        <v>0</v>
      </c>
      <c r="Y331" s="296"/>
      <c r="Z331" s="296"/>
      <c r="AA331" s="296">
        <f t="shared" si="23"/>
        <v>-110150.13</v>
      </c>
      <c r="AB331" s="296" t="s">
        <v>9939</v>
      </c>
      <c r="AC331" s="296"/>
      <c r="AD331" s="296"/>
      <c r="AE331" s="296"/>
      <c r="AF331" s="296"/>
      <c r="AG331" s="296"/>
      <c r="AH331" s="296"/>
      <c r="AI331" s="314"/>
      <c r="AJ331" s="296"/>
      <c r="AK331" s="296"/>
    </row>
    <row r="332" s="285" customFormat="1" ht="14.25" spans="1:37">
      <c r="A332" s="296">
        <v>328</v>
      </c>
      <c r="B332" s="297">
        <v>1439</v>
      </c>
      <c r="C332" s="298">
        <f>VLOOKUP(B332,[4]Sheet2!A:B,2,FALSE)</f>
        <v>0</v>
      </c>
      <c r="D332" s="296" t="s">
        <v>10437</v>
      </c>
      <c r="E332" s="296"/>
      <c r="F332" s="296" t="s">
        <v>9930</v>
      </c>
      <c r="G332" s="191" t="s">
        <v>6587</v>
      </c>
      <c r="H332" s="191" t="s">
        <v>10400</v>
      </c>
      <c r="I332" s="310">
        <v>43219</v>
      </c>
      <c r="J332" s="191">
        <v>15</v>
      </c>
      <c r="K332" s="298" t="s">
        <v>10401</v>
      </c>
      <c r="L332" s="296">
        <v>1</v>
      </c>
      <c r="M332" s="296"/>
      <c r="N332" s="72">
        <v>121621.62</v>
      </c>
      <c r="O332" s="72">
        <v>106216.18</v>
      </c>
      <c r="P332" s="296">
        <v>1</v>
      </c>
      <c r="Q332" s="296"/>
      <c r="R332" s="296"/>
      <c r="S332" s="296"/>
      <c r="T332" s="296">
        <f t="shared" si="20"/>
        <v>0</v>
      </c>
      <c r="U332" s="296"/>
      <c r="V332" s="296"/>
      <c r="W332" s="296">
        <f t="shared" si="21"/>
        <v>0</v>
      </c>
      <c r="X332" s="296">
        <f t="shared" si="22"/>
        <v>0</v>
      </c>
      <c r="Y332" s="296"/>
      <c r="Z332" s="296"/>
      <c r="AA332" s="296">
        <f t="shared" si="23"/>
        <v>-106216.18</v>
      </c>
      <c r="AB332" s="296" t="s">
        <v>9939</v>
      </c>
      <c r="AC332" s="296"/>
      <c r="AD332" s="296"/>
      <c r="AE332" s="296"/>
      <c r="AF332" s="296"/>
      <c r="AG332" s="296"/>
      <c r="AH332" s="296"/>
      <c r="AI332" s="314"/>
      <c r="AJ332" s="296"/>
      <c r="AK332" s="296"/>
    </row>
    <row r="333" s="285" customFormat="1" ht="14.25" spans="1:37">
      <c r="A333" s="296">
        <v>329</v>
      </c>
      <c r="B333" s="297">
        <v>1440</v>
      </c>
      <c r="C333" s="298">
        <f>VLOOKUP(B333,[4]Sheet2!A:B,2,FALSE)</f>
        <v>0</v>
      </c>
      <c r="D333" s="296" t="s">
        <v>10438</v>
      </c>
      <c r="E333" s="296"/>
      <c r="F333" s="296" t="s">
        <v>9930</v>
      </c>
      <c r="G333" s="191" t="s">
        <v>6587</v>
      </c>
      <c r="H333" s="191" t="s">
        <v>10400</v>
      </c>
      <c r="I333" s="310">
        <v>43220</v>
      </c>
      <c r="J333" s="191">
        <v>15</v>
      </c>
      <c r="K333" s="298" t="s">
        <v>10401</v>
      </c>
      <c r="L333" s="296">
        <v>1</v>
      </c>
      <c r="M333" s="296"/>
      <c r="N333" s="72">
        <v>103000</v>
      </c>
      <c r="O333" s="72">
        <v>89953.28</v>
      </c>
      <c r="P333" s="296">
        <v>1</v>
      </c>
      <c r="Q333" s="296"/>
      <c r="R333" s="296"/>
      <c r="S333" s="296"/>
      <c r="T333" s="296">
        <f t="shared" si="20"/>
        <v>0</v>
      </c>
      <c r="U333" s="296"/>
      <c r="V333" s="296"/>
      <c r="W333" s="296">
        <f t="shared" si="21"/>
        <v>0</v>
      </c>
      <c r="X333" s="296">
        <f t="shared" si="22"/>
        <v>0</v>
      </c>
      <c r="Y333" s="296"/>
      <c r="Z333" s="296"/>
      <c r="AA333" s="296">
        <f t="shared" si="23"/>
        <v>-89953.28</v>
      </c>
      <c r="AB333" s="296" t="s">
        <v>9939</v>
      </c>
      <c r="AC333" s="296"/>
      <c r="AD333" s="296"/>
      <c r="AE333" s="296"/>
      <c r="AF333" s="296"/>
      <c r="AG333" s="296"/>
      <c r="AH333" s="296"/>
      <c r="AI333" s="314"/>
      <c r="AJ333" s="296"/>
      <c r="AK333" s="296"/>
    </row>
    <row r="334" s="285" customFormat="1" ht="14.25" spans="1:37">
      <c r="A334" s="296">
        <v>330</v>
      </c>
      <c r="B334" s="297">
        <v>1441</v>
      </c>
      <c r="C334" s="298">
        <f>VLOOKUP(B334,[4]Sheet2!A:B,2,FALSE)</f>
        <v>0</v>
      </c>
      <c r="D334" s="296" t="s">
        <v>10439</v>
      </c>
      <c r="E334" s="296"/>
      <c r="F334" s="296" t="s">
        <v>9930</v>
      </c>
      <c r="G334" s="191" t="s">
        <v>6587</v>
      </c>
      <c r="H334" s="191" t="s">
        <v>10400</v>
      </c>
      <c r="I334" s="310">
        <v>43220</v>
      </c>
      <c r="J334" s="191">
        <v>15</v>
      </c>
      <c r="K334" s="298" t="s">
        <v>10401</v>
      </c>
      <c r="L334" s="296">
        <v>1</v>
      </c>
      <c r="M334" s="296"/>
      <c r="N334" s="72">
        <v>30000</v>
      </c>
      <c r="O334" s="72">
        <v>26200</v>
      </c>
      <c r="P334" s="296">
        <v>1</v>
      </c>
      <c r="Q334" s="296"/>
      <c r="R334" s="296"/>
      <c r="S334" s="296"/>
      <c r="T334" s="296">
        <f t="shared" si="20"/>
        <v>0</v>
      </c>
      <c r="U334" s="296"/>
      <c r="V334" s="296"/>
      <c r="W334" s="296">
        <f t="shared" si="21"/>
        <v>0</v>
      </c>
      <c r="X334" s="296">
        <f t="shared" si="22"/>
        <v>0</v>
      </c>
      <c r="Y334" s="296"/>
      <c r="Z334" s="296"/>
      <c r="AA334" s="296">
        <f t="shared" si="23"/>
        <v>-26200</v>
      </c>
      <c r="AB334" s="296" t="s">
        <v>9939</v>
      </c>
      <c r="AC334" s="296"/>
      <c r="AD334" s="296"/>
      <c r="AE334" s="296"/>
      <c r="AF334" s="296"/>
      <c r="AG334" s="296"/>
      <c r="AH334" s="296"/>
      <c r="AI334" s="314"/>
      <c r="AJ334" s="296"/>
      <c r="AK334" s="296"/>
    </row>
    <row r="335" s="285" customFormat="1" ht="14.25" spans="1:37">
      <c r="A335" s="296">
        <v>331</v>
      </c>
      <c r="B335" s="297">
        <v>1442</v>
      </c>
      <c r="C335" s="298" t="str">
        <f>VLOOKUP(B335,[4]Sheet2!A:B,2,FALSE)</f>
        <v>————</v>
      </c>
      <c r="D335" s="296" t="s">
        <v>10440</v>
      </c>
      <c r="E335" s="296"/>
      <c r="F335" s="296" t="s">
        <v>9930</v>
      </c>
      <c r="G335" s="191" t="s">
        <v>6587</v>
      </c>
      <c r="H335" s="191" t="s">
        <v>10178</v>
      </c>
      <c r="I335" s="310">
        <v>43220</v>
      </c>
      <c r="J335" s="191">
        <v>15</v>
      </c>
      <c r="K335" s="298" t="s">
        <v>9961</v>
      </c>
      <c r="L335" s="296">
        <v>1</v>
      </c>
      <c r="M335" s="296"/>
      <c r="N335" s="72">
        <v>3233</v>
      </c>
      <c r="O335" s="72">
        <v>2823.56</v>
      </c>
      <c r="P335" s="296">
        <v>1</v>
      </c>
      <c r="Q335" s="296"/>
      <c r="R335" s="296"/>
      <c r="S335" s="296"/>
      <c r="T335" s="296">
        <f t="shared" si="20"/>
        <v>0</v>
      </c>
      <c r="U335" s="296"/>
      <c r="V335" s="296"/>
      <c r="W335" s="296">
        <f t="shared" si="21"/>
        <v>0</v>
      </c>
      <c r="X335" s="296">
        <f t="shared" si="22"/>
        <v>0</v>
      </c>
      <c r="Y335" s="296"/>
      <c r="Z335" s="296"/>
      <c r="AA335" s="296">
        <f t="shared" si="23"/>
        <v>-2823.56</v>
      </c>
      <c r="AB335" s="296" t="s">
        <v>9939</v>
      </c>
      <c r="AC335" s="296"/>
      <c r="AD335" s="296"/>
      <c r="AE335" s="296"/>
      <c r="AF335" s="296"/>
      <c r="AG335" s="296"/>
      <c r="AH335" s="296"/>
      <c r="AI335" s="314"/>
      <c r="AJ335" s="296"/>
      <c r="AK335" s="296"/>
    </row>
    <row r="336" s="285" customFormat="1" ht="14.25" spans="1:37">
      <c r="A336" s="296">
        <v>332</v>
      </c>
      <c r="B336" s="297">
        <v>1443</v>
      </c>
      <c r="C336" s="298" t="str">
        <f>VLOOKUP(B336,[4]Sheet2!A:B,2,FALSE)</f>
        <v>————</v>
      </c>
      <c r="D336" s="296" t="s">
        <v>10440</v>
      </c>
      <c r="E336" s="296"/>
      <c r="F336" s="296" t="s">
        <v>9930</v>
      </c>
      <c r="G336" s="191" t="s">
        <v>6587</v>
      </c>
      <c r="H336" s="191" t="s">
        <v>10229</v>
      </c>
      <c r="I336" s="310">
        <v>43220</v>
      </c>
      <c r="J336" s="191">
        <v>15</v>
      </c>
      <c r="K336" s="298" t="s">
        <v>9938</v>
      </c>
      <c r="L336" s="296">
        <v>2</v>
      </c>
      <c r="M336" s="296"/>
      <c r="N336" s="72">
        <v>6467</v>
      </c>
      <c r="O336" s="72">
        <v>5647.8</v>
      </c>
      <c r="P336" s="296">
        <v>2</v>
      </c>
      <c r="Q336" s="296"/>
      <c r="R336" s="296"/>
      <c r="S336" s="296"/>
      <c r="T336" s="296">
        <f t="shared" si="20"/>
        <v>0</v>
      </c>
      <c r="U336" s="296"/>
      <c r="V336" s="296"/>
      <c r="W336" s="296">
        <f t="shared" si="21"/>
        <v>0</v>
      </c>
      <c r="X336" s="296">
        <f t="shared" si="22"/>
        <v>0</v>
      </c>
      <c r="Y336" s="296"/>
      <c r="Z336" s="296"/>
      <c r="AA336" s="296">
        <f t="shared" si="23"/>
        <v>-5647.8</v>
      </c>
      <c r="AB336" s="296" t="s">
        <v>9939</v>
      </c>
      <c r="AC336" s="296"/>
      <c r="AD336" s="296"/>
      <c r="AE336" s="296"/>
      <c r="AF336" s="296"/>
      <c r="AG336" s="296"/>
      <c r="AH336" s="296"/>
      <c r="AI336" s="314"/>
      <c r="AJ336" s="296"/>
      <c r="AK336" s="296"/>
    </row>
    <row r="337" s="285" customFormat="1" ht="14.25" spans="1:37">
      <c r="A337" s="296">
        <v>333</v>
      </c>
      <c r="B337" s="297">
        <v>1448</v>
      </c>
      <c r="C337" s="298" t="str">
        <f>VLOOKUP(B337,[4]Sheet2!A:B,2,FALSE)</f>
        <v>HBGH-ZS-JQ-023</v>
      </c>
      <c r="D337" s="296" t="s">
        <v>10441</v>
      </c>
      <c r="E337" s="296"/>
      <c r="F337" s="296" t="s">
        <v>9930</v>
      </c>
      <c r="G337" s="191" t="s">
        <v>9941</v>
      </c>
      <c r="H337" s="191" t="s">
        <v>9931</v>
      </c>
      <c r="I337" s="310">
        <v>43244</v>
      </c>
      <c r="J337" s="191">
        <v>14</v>
      </c>
      <c r="K337" s="298" t="s">
        <v>9932</v>
      </c>
      <c r="L337" s="296">
        <v>1</v>
      </c>
      <c r="M337" s="296"/>
      <c r="N337" s="72">
        <v>1623.93</v>
      </c>
      <c r="O337" s="72">
        <v>981.18</v>
      </c>
      <c r="P337" s="296">
        <v>1</v>
      </c>
      <c r="Q337" s="296"/>
      <c r="R337" s="296"/>
      <c r="S337" s="296"/>
      <c r="T337" s="296">
        <f t="shared" si="20"/>
        <v>0</v>
      </c>
      <c r="U337" s="296"/>
      <c r="V337" s="296"/>
      <c r="W337" s="296">
        <f t="shared" si="21"/>
        <v>0</v>
      </c>
      <c r="X337" s="296">
        <f t="shared" si="22"/>
        <v>0</v>
      </c>
      <c r="Y337" s="296"/>
      <c r="Z337" s="296"/>
      <c r="AA337" s="296">
        <f t="shared" si="23"/>
        <v>-981.18</v>
      </c>
      <c r="AB337" s="296" t="s">
        <v>9939</v>
      </c>
      <c r="AC337" s="296"/>
      <c r="AD337" s="296"/>
      <c r="AE337" s="296"/>
      <c r="AF337" s="296"/>
      <c r="AG337" s="296"/>
      <c r="AH337" s="296"/>
      <c r="AI337" s="314"/>
      <c r="AJ337" s="296"/>
      <c r="AK337" s="296"/>
    </row>
    <row r="338" s="285" customFormat="1" ht="14.25" spans="1:37">
      <c r="A338" s="296">
        <v>334</v>
      </c>
      <c r="B338" s="297">
        <v>1461</v>
      </c>
      <c r="C338" s="298" t="str">
        <f>VLOOKUP(B338,[4]Sheet2!A:B,2,FALSE)</f>
        <v>HBGH-ZS-JQ-024</v>
      </c>
      <c r="D338" s="296" t="s">
        <v>10442</v>
      </c>
      <c r="E338" s="296"/>
      <c r="F338" s="296" t="s">
        <v>9930</v>
      </c>
      <c r="G338" s="191" t="s">
        <v>9941</v>
      </c>
      <c r="H338" s="191" t="s">
        <v>9931</v>
      </c>
      <c r="I338" s="310">
        <v>43251</v>
      </c>
      <c r="J338" s="191">
        <v>14</v>
      </c>
      <c r="K338" s="298" t="s">
        <v>9932</v>
      </c>
      <c r="L338" s="296">
        <v>1</v>
      </c>
      <c r="M338" s="296"/>
      <c r="N338" s="72">
        <v>2241.38</v>
      </c>
      <c r="O338" s="72">
        <v>1975.28</v>
      </c>
      <c r="P338" s="296">
        <v>1</v>
      </c>
      <c r="Q338" s="296"/>
      <c r="R338" s="296"/>
      <c r="S338" s="296"/>
      <c r="T338" s="296">
        <f t="shared" si="20"/>
        <v>0</v>
      </c>
      <c r="U338" s="296"/>
      <c r="V338" s="296"/>
      <c r="W338" s="296">
        <f t="shared" si="21"/>
        <v>0</v>
      </c>
      <c r="X338" s="296">
        <f t="shared" si="22"/>
        <v>0</v>
      </c>
      <c r="Y338" s="296"/>
      <c r="Z338" s="296"/>
      <c r="AA338" s="296">
        <f t="shared" si="23"/>
        <v>-1975.28</v>
      </c>
      <c r="AB338" s="296" t="s">
        <v>9939</v>
      </c>
      <c r="AC338" s="296"/>
      <c r="AD338" s="296"/>
      <c r="AE338" s="296"/>
      <c r="AF338" s="296"/>
      <c r="AG338" s="296"/>
      <c r="AH338" s="296"/>
      <c r="AI338" s="314"/>
      <c r="AJ338" s="296"/>
      <c r="AK338" s="296"/>
    </row>
    <row r="339" s="285" customFormat="1" ht="14.25" spans="1:37">
      <c r="A339" s="296">
        <v>335</v>
      </c>
      <c r="B339" s="297">
        <v>1466</v>
      </c>
      <c r="C339" s="298" t="str">
        <f>VLOOKUP(B339,[4]Sheet2!A:B,2,FALSE)</f>
        <v>————</v>
      </c>
      <c r="D339" s="296" t="s">
        <v>10443</v>
      </c>
      <c r="E339" s="296"/>
      <c r="F339" s="296" t="s">
        <v>9930</v>
      </c>
      <c r="G339" s="191" t="s">
        <v>6587</v>
      </c>
      <c r="H339" s="191" t="s">
        <v>10277</v>
      </c>
      <c r="I339" s="310">
        <v>43265</v>
      </c>
      <c r="J339" s="191">
        <v>13</v>
      </c>
      <c r="K339" s="298" t="s">
        <v>9938</v>
      </c>
      <c r="L339" s="296">
        <v>1</v>
      </c>
      <c r="M339" s="296"/>
      <c r="N339" s="72">
        <v>20512.82</v>
      </c>
      <c r="O339" s="72">
        <v>18239.36</v>
      </c>
      <c r="P339" s="296">
        <v>1</v>
      </c>
      <c r="Q339" s="296"/>
      <c r="R339" s="296"/>
      <c r="S339" s="296"/>
      <c r="T339" s="296">
        <f t="shared" si="20"/>
        <v>0</v>
      </c>
      <c r="U339" s="296"/>
      <c r="V339" s="296"/>
      <c r="W339" s="296">
        <f t="shared" si="21"/>
        <v>0</v>
      </c>
      <c r="X339" s="296">
        <f t="shared" si="22"/>
        <v>0</v>
      </c>
      <c r="Y339" s="296"/>
      <c r="Z339" s="296"/>
      <c r="AA339" s="296">
        <f t="shared" si="23"/>
        <v>-18239.36</v>
      </c>
      <c r="AB339" s="296" t="s">
        <v>9939</v>
      </c>
      <c r="AC339" s="296"/>
      <c r="AD339" s="296"/>
      <c r="AE339" s="296"/>
      <c r="AF339" s="296"/>
      <c r="AG339" s="296"/>
      <c r="AH339" s="296"/>
      <c r="AI339" s="314"/>
      <c r="AJ339" s="296"/>
      <c r="AK339" s="296"/>
    </row>
    <row r="340" s="285" customFormat="1" ht="14.25" spans="1:37">
      <c r="A340" s="296">
        <v>336</v>
      </c>
      <c r="B340" s="297">
        <v>1477</v>
      </c>
      <c r="C340" s="298" t="str">
        <f>VLOOKUP(B340,[4]Sheet2!A:B,2,FALSE)</f>
        <v>HBGH-FP-JQ-033</v>
      </c>
      <c r="D340" s="296" t="s">
        <v>10444</v>
      </c>
      <c r="E340" s="296" t="s">
        <v>10445</v>
      </c>
      <c r="F340" s="296" t="s">
        <v>9930</v>
      </c>
      <c r="G340" s="191" t="s">
        <v>9941</v>
      </c>
      <c r="H340" s="191" t="s">
        <v>10229</v>
      </c>
      <c r="I340" s="310">
        <v>43281</v>
      </c>
      <c r="J340" s="191">
        <v>13</v>
      </c>
      <c r="K340" s="298" t="s">
        <v>9938</v>
      </c>
      <c r="L340" s="296">
        <v>1</v>
      </c>
      <c r="M340" s="296"/>
      <c r="N340" s="72">
        <v>162068.96</v>
      </c>
      <c r="O340" s="72">
        <v>144106.26</v>
      </c>
      <c r="P340" s="296">
        <v>1</v>
      </c>
      <c r="Q340" s="296"/>
      <c r="R340" s="296"/>
      <c r="S340" s="296"/>
      <c r="T340" s="296">
        <f t="shared" si="20"/>
        <v>0</v>
      </c>
      <c r="U340" s="296"/>
      <c r="V340" s="296"/>
      <c r="W340" s="296">
        <f t="shared" si="21"/>
        <v>0</v>
      </c>
      <c r="X340" s="296">
        <f t="shared" si="22"/>
        <v>0</v>
      </c>
      <c r="Y340" s="296"/>
      <c r="Z340" s="296"/>
      <c r="AA340" s="296">
        <f t="shared" si="23"/>
        <v>-144106.26</v>
      </c>
      <c r="AB340" s="296" t="s">
        <v>9939</v>
      </c>
      <c r="AC340" s="296"/>
      <c r="AD340" s="296"/>
      <c r="AE340" s="296"/>
      <c r="AF340" s="296"/>
      <c r="AG340" s="296"/>
      <c r="AH340" s="296"/>
      <c r="AI340" s="314"/>
      <c r="AJ340" s="296"/>
      <c r="AK340" s="296"/>
    </row>
    <row r="341" s="285" customFormat="1" ht="14.25" spans="1:37">
      <c r="A341" s="296">
        <v>337</v>
      </c>
      <c r="B341" s="297">
        <v>1478</v>
      </c>
      <c r="C341" s="298" t="str">
        <f>VLOOKUP(B341,[4]Sheet2!A:B,2,FALSE)</f>
        <v>HBGH-FP-JQ-032</v>
      </c>
      <c r="D341" s="296" t="s">
        <v>10446</v>
      </c>
      <c r="E341" s="296" t="s">
        <v>10447</v>
      </c>
      <c r="F341" s="296" t="s">
        <v>9930</v>
      </c>
      <c r="G341" s="191" t="s">
        <v>9941</v>
      </c>
      <c r="H341" s="191" t="s">
        <v>10229</v>
      </c>
      <c r="I341" s="310">
        <v>43281</v>
      </c>
      <c r="J341" s="191">
        <v>13</v>
      </c>
      <c r="K341" s="298" t="s">
        <v>9938</v>
      </c>
      <c r="L341" s="296">
        <v>1</v>
      </c>
      <c r="M341" s="296"/>
      <c r="N341" s="72">
        <v>241379.3</v>
      </c>
      <c r="O341" s="72">
        <v>214626.42</v>
      </c>
      <c r="P341" s="296">
        <v>1</v>
      </c>
      <c r="Q341" s="296"/>
      <c r="R341" s="296"/>
      <c r="S341" s="296"/>
      <c r="T341" s="296">
        <f t="shared" si="20"/>
        <v>0</v>
      </c>
      <c r="U341" s="296"/>
      <c r="V341" s="296"/>
      <c r="W341" s="296">
        <f t="shared" si="21"/>
        <v>0</v>
      </c>
      <c r="X341" s="296">
        <f t="shared" si="22"/>
        <v>0</v>
      </c>
      <c r="Y341" s="296"/>
      <c r="Z341" s="296"/>
      <c r="AA341" s="296">
        <f t="shared" si="23"/>
        <v>-214626.42</v>
      </c>
      <c r="AB341" s="296" t="s">
        <v>9939</v>
      </c>
      <c r="AC341" s="296"/>
      <c r="AD341" s="296"/>
      <c r="AE341" s="296"/>
      <c r="AF341" s="296"/>
      <c r="AG341" s="296"/>
      <c r="AH341" s="296"/>
      <c r="AI341" s="314"/>
      <c r="AJ341" s="296"/>
      <c r="AK341" s="296"/>
    </row>
    <row r="342" s="285" customFormat="1" ht="14.25" spans="1:37">
      <c r="A342" s="296">
        <v>338</v>
      </c>
      <c r="B342" s="297">
        <v>1479</v>
      </c>
      <c r="C342" s="298" t="str">
        <f>VLOOKUP(B342,[4]Sheet2!A:B,2,FALSE)</f>
        <v>HBGH-FP-JQ-037</v>
      </c>
      <c r="D342" s="296" t="s">
        <v>10448</v>
      </c>
      <c r="E342" s="296" t="s">
        <v>10449</v>
      </c>
      <c r="F342" s="296" t="s">
        <v>9930</v>
      </c>
      <c r="G342" s="191" t="s">
        <v>9941</v>
      </c>
      <c r="H342" s="191" t="s">
        <v>10229</v>
      </c>
      <c r="I342" s="310">
        <v>43281</v>
      </c>
      <c r="J342" s="191">
        <v>13</v>
      </c>
      <c r="K342" s="298" t="s">
        <v>9938</v>
      </c>
      <c r="L342" s="296">
        <v>1</v>
      </c>
      <c r="M342" s="296"/>
      <c r="N342" s="72">
        <v>2586.2</v>
      </c>
      <c r="O342" s="72">
        <v>2299.62</v>
      </c>
      <c r="P342" s="296">
        <v>1</v>
      </c>
      <c r="Q342" s="296"/>
      <c r="R342" s="296"/>
      <c r="S342" s="296"/>
      <c r="T342" s="296">
        <f t="shared" si="20"/>
        <v>0</v>
      </c>
      <c r="U342" s="296"/>
      <c r="V342" s="296"/>
      <c r="W342" s="296">
        <f t="shared" si="21"/>
        <v>0</v>
      </c>
      <c r="X342" s="296">
        <f t="shared" si="22"/>
        <v>0</v>
      </c>
      <c r="Y342" s="296"/>
      <c r="Z342" s="296"/>
      <c r="AA342" s="296">
        <f t="shared" si="23"/>
        <v>-2299.62</v>
      </c>
      <c r="AB342" s="296" t="s">
        <v>9939</v>
      </c>
      <c r="AC342" s="296"/>
      <c r="AD342" s="296"/>
      <c r="AE342" s="296"/>
      <c r="AF342" s="296"/>
      <c r="AG342" s="296"/>
      <c r="AH342" s="296"/>
      <c r="AI342" s="314"/>
      <c r="AJ342" s="296"/>
      <c r="AK342" s="296"/>
    </row>
    <row r="343" s="285" customFormat="1" ht="14.25" spans="1:37">
      <c r="A343" s="296">
        <v>339</v>
      </c>
      <c r="B343" s="297">
        <v>1480</v>
      </c>
      <c r="C343" s="298" t="str">
        <f>VLOOKUP(B343,[4]Sheet2!A:B,2,FALSE)</f>
        <v>HBGH-FP-JQ-038</v>
      </c>
      <c r="D343" s="296" t="s">
        <v>10450</v>
      </c>
      <c r="E343" s="296" t="s">
        <v>10451</v>
      </c>
      <c r="F343" s="296" t="s">
        <v>9930</v>
      </c>
      <c r="G343" s="191" t="s">
        <v>9941</v>
      </c>
      <c r="H343" s="191" t="s">
        <v>10229</v>
      </c>
      <c r="I343" s="310">
        <v>43281</v>
      </c>
      <c r="J343" s="191">
        <v>13</v>
      </c>
      <c r="K343" s="298" t="s">
        <v>9938</v>
      </c>
      <c r="L343" s="296">
        <v>1</v>
      </c>
      <c r="M343" s="296"/>
      <c r="N343" s="72">
        <v>2586.2</v>
      </c>
      <c r="O343" s="72">
        <v>2299.62</v>
      </c>
      <c r="P343" s="296">
        <v>1</v>
      </c>
      <c r="Q343" s="296"/>
      <c r="R343" s="296"/>
      <c r="S343" s="296"/>
      <c r="T343" s="296">
        <f t="shared" si="20"/>
        <v>0</v>
      </c>
      <c r="U343" s="296"/>
      <c r="V343" s="296"/>
      <c r="W343" s="296">
        <f t="shared" si="21"/>
        <v>0</v>
      </c>
      <c r="X343" s="296">
        <f t="shared" si="22"/>
        <v>0</v>
      </c>
      <c r="Y343" s="296"/>
      <c r="Z343" s="296"/>
      <c r="AA343" s="296">
        <f t="shared" si="23"/>
        <v>-2299.62</v>
      </c>
      <c r="AB343" s="296" t="s">
        <v>9939</v>
      </c>
      <c r="AC343" s="296"/>
      <c r="AD343" s="296"/>
      <c r="AE343" s="296"/>
      <c r="AF343" s="296"/>
      <c r="AG343" s="296"/>
      <c r="AH343" s="296"/>
      <c r="AI343" s="314"/>
      <c r="AJ343" s="296"/>
      <c r="AK343" s="296"/>
    </row>
    <row r="344" s="285" customFormat="1" ht="14.25" spans="1:37">
      <c r="A344" s="296">
        <v>340</v>
      </c>
      <c r="B344" s="297">
        <v>1481</v>
      </c>
      <c r="C344" s="298" t="str">
        <f>VLOOKUP(B344,[4]Sheet2!A:B,2,FALSE)</f>
        <v>HBGH-FP-JQ-039</v>
      </c>
      <c r="D344" s="296" t="s">
        <v>10452</v>
      </c>
      <c r="E344" s="296" t="s">
        <v>10453</v>
      </c>
      <c r="F344" s="296" t="s">
        <v>9930</v>
      </c>
      <c r="G344" s="191" t="s">
        <v>9941</v>
      </c>
      <c r="H344" s="191" t="s">
        <v>10229</v>
      </c>
      <c r="I344" s="310">
        <v>43281</v>
      </c>
      <c r="J344" s="191">
        <v>13</v>
      </c>
      <c r="K344" s="298" t="s">
        <v>9938</v>
      </c>
      <c r="L344" s="296">
        <v>1</v>
      </c>
      <c r="M344" s="296"/>
      <c r="N344" s="72">
        <v>2586.2</v>
      </c>
      <c r="O344" s="72">
        <v>2299.62</v>
      </c>
      <c r="P344" s="296">
        <v>1</v>
      </c>
      <c r="Q344" s="296"/>
      <c r="R344" s="296"/>
      <c r="S344" s="296"/>
      <c r="T344" s="296">
        <f t="shared" si="20"/>
        <v>0</v>
      </c>
      <c r="U344" s="296"/>
      <c r="V344" s="296"/>
      <c r="W344" s="296">
        <f t="shared" si="21"/>
        <v>0</v>
      </c>
      <c r="X344" s="296">
        <f t="shared" si="22"/>
        <v>0</v>
      </c>
      <c r="Y344" s="296"/>
      <c r="Z344" s="296"/>
      <c r="AA344" s="296">
        <f t="shared" si="23"/>
        <v>-2299.62</v>
      </c>
      <c r="AB344" s="296" t="s">
        <v>9939</v>
      </c>
      <c r="AC344" s="296"/>
      <c r="AD344" s="296"/>
      <c r="AE344" s="296"/>
      <c r="AF344" s="296"/>
      <c r="AG344" s="296"/>
      <c r="AH344" s="296"/>
      <c r="AI344" s="314"/>
      <c r="AJ344" s="296"/>
      <c r="AK344" s="296"/>
    </row>
    <row r="345" s="285" customFormat="1" ht="14.25" spans="1:37">
      <c r="A345" s="296">
        <v>341</v>
      </c>
      <c r="B345" s="297">
        <v>1482</v>
      </c>
      <c r="C345" s="298" t="str">
        <f>VLOOKUP(B345,[4]Sheet2!A:B,2,FALSE)</f>
        <v>HBGH-FP-JQ-034</v>
      </c>
      <c r="D345" s="296" t="s">
        <v>10454</v>
      </c>
      <c r="E345" s="296" t="s">
        <v>10455</v>
      </c>
      <c r="F345" s="296" t="s">
        <v>9930</v>
      </c>
      <c r="G345" s="191" t="s">
        <v>9941</v>
      </c>
      <c r="H345" s="191" t="s">
        <v>10229</v>
      </c>
      <c r="I345" s="310">
        <v>43281</v>
      </c>
      <c r="J345" s="191">
        <v>13</v>
      </c>
      <c r="K345" s="298" t="s">
        <v>9938</v>
      </c>
      <c r="L345" s="296">
        <v>1</v>
      </c>
      <c r="M345" s="296"/>
      <c r="N345" s="72">
        <v>32758.62</v>
      </c>
      <c r="O345" s="72">
        <v>29127.86</v>
      </c>
      <c r="P345" s="296">
        <v>1</v>
      </c>
      <c r="Q345" s="296"/>
      <c r="R345" s="296"/>
      <c r="S345" s="296"/>
      <c r="T345" s="296">
        <f t="shared" si="20"/>
        <v>0</v>
      </c>
      <c r="U345" s="296"/>
      <c r="V345" s="296"/>
      <c r="W345" s="296">
        <f t="shared" si="21"/>
        <v>0</v>
      </c>
      <c r="X345" s="296">
        <f t="shared" si="22"/>
        <v>0</v>
      </c>
      <c r="Y345" s="296"/>
      <c r="Z345" s="296"/>
      <c r="AA345" s="296">
        <f t="shared" si="23"/>
        <v>-29127.86</v>
      </c>
      <c r="AB345" s="296" t="s">
        <v>9939</v>
      </c>
      <c r="AC345" s="296"/>
      <c r="AD345" s="296"/>
      <c r="AE345" s="296"/>
      <c r="AF345" s="296"/>
      <c r="AG345" s="296"/>
      <c r="AH345" s="296"/>
      <c r="AI345" s="314"/>
      <c r="AJ345" s="296"/>
      <c r="AK345" s="296"/>
    </row>
    <row r="346" s="285" customFormat="1" ht="14.25" spans="1:37">
      <c r="A346" s="296">
        <v>342</v>
      </c>
      <c r="B346" s="297">
        <v>1483</v>
      </c>
      <c r="C346" s="298" t="str">
        <f>VLOOKUP(B346,[4]Sheet2!A:B,2,FALSE)</f>
        <v>HBGH-FP-JQ-035</v>
      </c>
      <c r="D346" s="296" t="s">
        <v>10456</v>
      </c>
      <c r="E346" s="296" t="s">
        <v>10457</v>
      </c>
      <c r="F346" s="296" t="s">
        <v>9930</v>
      </c>
      <c r="G346" s="191" t="s">
        <v>9941</v>
      </c>
      <c r="H346" s="191" t="s">
        <v>10229</v>
      </c>
      <c r="I346" s="310">
        <v>43281</v>
      </c>
      <c r="J346" s="191">
        <v>13</v>
      </c>
      <c r="K346" s="298" t="s">
        <v>9938</v>
      </c>
      <c r="L346" s="296">
        <v>1</v>
      </c>
      <c r="M346" s="296"/>
      <c r="N346" s="72">
        <v>42241.38</v>
      </c>
      <c r="O346" s="72">
        <v>37559.64</v>
      </c>
      <c r="P346" s="296">
        <v>1</v>
      </c>
      <c r="Q346" s="296"/>
      <c r="R346" s="296"/>
      <c r="S346" s="296"/>
      <c r="T346" s="296">
        <f t="shared" si="20"/>
        <v>0</v>
      </c>
      <c r="U346" s="296"/>
      <c r="V346" s="296"/>
      <c r="W346" s="296">
        <f t="shared" si="21"/>
        <v>0</v>
      </c>
      <c r="X346" s="296">
        <f t="shared" si="22"/>
        <v>0</v>
      </c>
      <c r="Y346" s="296"/>
      <c r="Z346" s="296"/>
      <c r="AA346" s="296">
        <f t="shared" si="23"/>
        <v>-37559.64</v>
      </c>
      <c r="AB346" s="296" t="s">
        <v>9939</v>
      </c>
      <c r="AC346" s="296"/>
      <c r="AD346" s="296"/>
      <c r="AE346" s="296"/>
      <c r="AF346" s="296"/>
      <c r="AG346" s="296"/>
      <c r="AH346" s="296"/>
      <c r="AI346" s="314"/>
      <c r="AJ346" s="296"/>
      <c r="AK346" s="296"/>
    </row>
    <row r="347" s="285" customFormat="1" ht="14.25" spans="1:37">
      <c r="A347" s="296">
        <v>343</v>
      </c>
      <c r="B347" s="297">
        <v>1484</v>
      </c>
      <c r="C347" s="298" t="str">
        <f>VLOOKUP(B347,[4]Sheet2!A:B,2,FALSE)</f>
        <v>HBGH-FP-JQ-036</v>
      </c>
      <c r="D347" s="296" t="s">
        <v>10458</v>
      </c>
      <c r="E347" s="296" t="s">
        <v>10459</v>
      </c>
      <c r="F347" s="296" t="s">
        <v>9930</v>
      </c>
      <c r="G347" s="191" t="s">
        <v>9941</v>
      </c>
      <c r="H347" s="191" t="s">
        <v>10229</v>
      </c>
      <c r="I347" s="310">
        <v>43281</v>
      </c>
      <c r="J347" s="191">
        <v>13</v>
      </c>
      <c r="K347" s="298" t="s">
        <v>9938</v>
      </c>
      <c r="L347" s="296">
        <v>1</v>
      </c>
      <c r="M347" s="296"/>
      <c r="N347" s="72">
        <v>13793.1</v>
      </c>
      <c r="O347" s="72">
        <v>12264.3</v>
      </c>
      <c r="P347" s="296">
        <v>1</v>
      </c>
      <c r="Q347" s="296"/>
      <c r="R347" s="296"/>
      <c r="S347" s="296"/>
      <c r="T347" s="296">
        <f t="shared" si="20"/>
        <v>0</v>
      </c>
      <c r="U347" s="296"/>
      <c r="V347" s="296"/>
      <c r="W347" s="296">
        <f t="shared" si="21"/>
        <v>0</v>
      </c>
      <c r="X347" s="296">
        <f t="shared" si="22"/>
        <v>0</v>
      </c>
      <c r="Y347" s="296"/>
      <c r="Z347" s="296"/>
      <c r="AA347" s="296">
        <f t="shared" si="23"/>
        <v>-12264.3</v>
      </c>
      <c r="AB347" s="296" t="s">
        <v>9939</v>
      </c>
      <c r="AC347" s="296"/>
      <c r="AD347" s="296"/>
      <c r="AE347" s="296"/>
      <c r="AF347" s="296"/>
      <c r="AG347" s="296"/>
      <c r="AH347" s="296"/>
      <c r="AI347" s="314"/>
      <c r="AJ347" s="296"/>
      <c r="AK347" s="296"/>
    </row>
    <row r="348" s="285" customFormat="1" ht="14.25" spans="1:37">
      <c r="A348" s="296">
        <v>344</v>
      </c>
      <c r="B348" s="297">
        <v>1485</v>
      </c>
      <c r="C348" s="298">
        <f>VLOOKUP(B348,[4]Sheet2!A:B,2,FALSE)</f>
        <v>0</v>
      </c>
      <c r="D348" s="296" t="s">
        <v>10460</v>
      </c>
      <c r="E348" s="296"/>
      <c r="F348" s="296" t="s">
        <v>9930</v>
      </c>
      <c r="G348" s="191" t="s">
        <v>6641</v>
      </c>
      <c r="H348" s="191" t="s">
        <v>10400</v>
      </c>
      <c r="I348" s="310">
        <v>43281</v>
      </c>
      <c r="J348" s="191">
        <v>13</v>
      </c>
      <c r="K348" s="298" t="s">
        <v>10401</v>
      </c>
      <c r="L348" s="296">
        <v>4</v>
      </c>
      <c r="M348" s="296"/>
      <c r="N348" s="72">
        <v>1170</v>
      </c>
      <c r="O348" s="72">
        <v>1040.36</v>
      </c>
      <c r="P348" s="296">
        <v>4</v>
      </c>
      <c r="Q348" s="296"/>
      <c r="R348" s="296"/>
      <c r="S348" s="296"/>
      <c r="T348" s="296">
        <f t="shared" si="20"/>
        <v>0</v>
      </c>
      <c r="U348" s="296"/>
      <c r="V348" s="296"/>
      <c r="W348" s="296">
        <f t="shared" si="21"/>
        <v>0</v>
      </c>
      <c r="X348" s="296">
        <f t="shared" si="22"/>
        <v>0</v>
      </c>
      <c r="Y348" s="296"/>
      <c r="Z348" s="296"/>
      <c r="AA348" s="296">
        <f t="shared" si="23"/>
        <v>-1040.36</v>
      </c>
      <c r="AB348" s="296" t="s">
        <v>9939</v>
      </c>
      <c r="AC348" s="296"/>
      <c r="AD348" s="296"/>
      <c r="AE348" s="296"/>
      <c r="AF348" s="296"/>
      <c r="AG348" s="296"/>
      <c r="AH348" s="296"/>
      <c r="AI348" s="314"/>
      <c r="AJ348" s="296"/>
      <c r="AK348" s="296"/>
    </row>
    <row r="349" s="285" customFormat="1" ht="14.25" spans="1:37">
      <c r="A349" s="296">
        <v>345</v>
      </c>
      <c r="B349" s="297">
        <v>1502</v>
      </c>
      <c r="C349" s="298">
        <f>VLOOKUP(B349,[4]Sheet2!A:B,2,FALSE)</f>
        <v>0</v>
      </c>
      <c r="D349" s="296" t="s">
        <v>10461</v>
      </c>
      <c r="E349" s="296" t="s">
        <v>10462</v>
      </c>
      <c r="F349" s="296" t="s">
        <v>9930</v>
      </c>
      <c r="G349" s="191"/>
      <c r="H349" s="191" t="s">
        <v>10400</v>
      </c>
      <c r="I349" s="310">
        <v>43281</v>
      </c>
      <c r="J349" s="191">
        <v>13</v>
      </c>
      <c r="K349" s="298" t="s">
        <v>10401</v>
      </c>
      <c r="L349" s="296">
        <v>24</v>
      </c>
      <c r="M349" s="296"/>
      <c r="N349" s="72">
        <v>1986.21</v>
      </c>
      <c r="O349" s="72">
        <v>1766.13</v>
      </c>
      <c r="P349" s="296">
        <v>24</v>
      </c>
      <c r="Q349" s="296"/>
      <c r="R349" s="296"/>
      <c r="S349" s="296"/>
      <c r="T349" s="296">
        <f t="shared" si="20"/>
        <v>0</v>
      </c>
      <c r="U349" s="296"/>
      <c r="V349" s="296"/>
      <c r="W349" s="296">
        <f t="shared" si="21"/>
        <v>0</v>
      </c>
      <c r="X349" s="296">
        <f t="shared" si="22"/>
        <v>0</v>
      </c>
      <c r="Y349" s="296"/>
      <c r="Z349" s="296"/>
      <c r="AA349" s="296">
        <f t="shared" si="23"/>
        <v>-1766.13</v>
      </c>
      <c r="AB349" s="296" t="s">
        <v>9939</v>
      </c>
      <c r="AC349" s="296"/>
      <c r="AD349" s="296"/>
      <c r="AE349" s="296"/>
      <c r="AF349" s="296"/>
      <c r="AG349" s="296"/>
      <c r="AH349" s="296"/>
      <c r="AI349" s="314"/>
      <c r="AJ349" s="296"/>
      <c r="AK349" s="296"/>
    </row>
    <row r="350" s="285" customFormat="1" ht="14.25" spans="1:37">
      <c r="A350" s="296">
        <v>346</v>
      </c>
      <c r="B350" s="297">
        <v>1568</v>
      </c>
      <c r="C350" s="298" t="str">
        <f>VLOOKUP(B350,[4]Sheet2!A:B,2,FALSE)</f>
        <v>HBGH-PT-JQ-001</v>
      </c>
      <c r="D350" s="296" t="s">
        <v>10463</v>
      </c>
      <c r="E350" s="296" t="s">
        <v>10464</v>
      </c>
      <c r="F350" s="296" t="s">
        <v>9930</v>
      </c>
      <c r="G350" s="191" t="s">
        <v>6587</v>
      </c>
      <c r="H350" s="191" t="s">
        <v>10400</v>
      </c>
      <c r="I350" s="310">
        <v>43343</v>
      </c>
      <c r="J350" s="191">
        <v>11</v>
      </c>
      <c r="K350" s="298" t="s">
        <v>10401</v>
      </c>
      <c r="L350" s="296">
        <v>1</v>
      </c>
      <c r="M350" s="296"/>
      <c r="N350" s="72">
        <v>1111111.16</v>
      </c>
      <c r="O350" s="72">
        <v>1005555.56</v>
      </c>
      <c r="P350" s="296">
        <v>1</v>
      </c>
      <c r="Q350" s="296"/>
      <c r="R350" s="296"/>
      <c r="S350" s="296"/>
      <c r="T350" s="296">
        <f t="shared" si="20"/>
        <v>0</v>
      </c>
      <c r="U350" s="296"/>
      <c r="V350" s="296"/>
      <c r="W350" s="296">
        <f t="shared" si="21"/>
        <v>0</v>
      </c>
      <c r="X350" s="296">
        <f t="shared" si="22"/>
        <v>0</v>
      </c>
      <c r="Y350" s="296"/>
      <c r="Z350" s="296"/>
      <c r="AA350" s="296">
        <f t="shared" si="23"/>
        <v>-1005555.56</v>
      </c>
      <c r="AB350" s="296" t="s">
        <v>9939</v>
      </c>
      <c r="AC350" s="296"/>
      <c r="AD350" s="296"/>
      <c r="AE350" s="296"/>
      <c r="AF350" s="296"/>
      <c r="AG350" s="296"/>
      <c r="AH350" s="296"/>
      <c r="AI350" s="314"/>
      <c r="AJ350" s="296"/>
      <c r="AK350" s="296"/>
    </row>
    <row r="351" s="285" customFormat="1" ht="14.25" spans="1:37">
      <c r="A351" s="296">
        <v>347</v>
      </c>
      <c r="B351" s="297">
        <v>1569</v>
      </c>
      <c r="C351" s="298" t="str">
        <f>VLOOKUP(B351,[4]Sheet2!A:B,2,FALSE)</f>
        <v>HBGH-ZL-JC-032</v>
      </c>
      <c r="D351" s="296" t="s">
        <v>10465</v>
      </c>
      <c r="E351" s="296" t="s">
        <v>10466</v>
      </c>
      <c r="F351" s="296" t="s">
        <v>9930</v>
      </c>
      <c r="G351" s="191" t="s">
        <v>9941</v>
      </c>
      <c r="H351" s="191" t="s">
        <v>10467</v>
      </c>
      <c r="I351" s="310">
        <v>43363</v>
      </c>
      <c r="J351" s="191">
        <v>10</v>
      </c>
      <c r="K351" s="298" t="s">
        <v>10088</v>
      </c>
      <c r="L351" s="296">
        <v>1</v>
      </c>
      <c r="M351" s="296"/>
      <c r="N351" s="72">
        <v>1293.1</v>
      </c>
      <c r="O351" s="72">
        <v>1180.46</v>
      </c>
      <c r="P351" s="296">
        <v>1</v>
      </c>
      <c r="Q351" s="296"/>
      <c r="R351" s="296"/>
      <c r="S351" s="296"/>
      <c r="T351" s="296">
        <f t="shared" si="20"/>
        <v>0</v>
      </c>
      <c r="U351" s="296"/>
      <c r="V351" s="296"/>
      <c r="W351" s="296">
        <f t="shared" si="21"/>
        <v>0</v>
      </c>
      <c r="X351" s="296">
        <f t="shared" si="22"/>
        <v>0</v>
      </c>
      <c r="Y351" s="296"/>
      <c r="Z351" s="296"/>
      <c r="AA351" s="296">
        <f t="shared" si="23"/>
        <v>-1180.46</v>
      </c>
      <c r="AB351" s="296" t="s">
        <v>9939</v>
      </c>
      <c r="AC351" s="296"/>
      <c r="AD351" s="296"/>
      <c r="AE351" s="296"/>
      <c r="AF351" s="296"/>
      <c r="AG351" s="296"/>
      <c r="AH351" s="296"/>
      <c r="AI351" s="314"/>
      <c r="AJ351" s="296"/>
      <c r="AK351" s="296"/>
    </row>
    <row r="352" s="285" customFormat="1" ht="14.25" spans="1:37">
      <c r="A352" s="296">
        <v>348</v>
      </c>
      <c r="B352" s="297">
        <v>1574</v>
      </c>
      <c r="C352" s="298" t="str">
        <f>VLOOKUP(B352,[4]Sheet2!A:B,2,FALSE)</f>
        <v>HBGH-ZS-JQ-078</v>
      </c>
      <c r="D352" s="296" t="s">
        <v>10468</v>
      </c>
      <c r="E352" s="296" t="s">
        <v>10469</v>
      </c>
      <c r="F352" s="296" t="s">
        <v>9930</v>
      </c>
      <c r="G352" s="191" t="s">
        <v>9941</v>
      </c>
      <c r="H352" s="191" t="s">
        <v>9931</v>
      </c>
      <c r="I352" s="310">
        <v>43363</v>
      </c>
      <c r="J352" s="191">
        <v>10</v>
      </c>
      <c r="K352" s="298" t="s">
        <v>9932</v>
      </c>
      <c r="L352" s="296">
        <v>1</v>
      </c>
      <c r="M352" s="296"/>
      <c r="N352" s="72">
        <v>15344.83</v>
      </c>
      <c r="O352" s="72">
        <v>14008.55</v>
      </c>
      <c r="P352" s="296">
        <v>1</v>
      </c>
      <c r="Q352" s="296"/>
      <c r="R352" s="296"/>
      <c r="S352" s="296"/>
      <c r="T352" s="296">
        <f t="shared" si="20"/>
        <v>0</v>
      </c>
      <c r="U352" s="296"/>
      <c r="V352" s="296"/>
      <c r="W352" s="296">
        <f t="shared" si="21"/>
        <v>0</v>
      </c>
      <c r="X352" s="296">
        <f t="shared" si="22"/>
        <v>0</v>
      </c>
      <c r="Y352" s="296"/>
      <c r="Z352" s="296"/>
      <c r="AA352" s="296">
        <f t="shared" si="23"/>
        <v>-14008.55</v>
      </c>
      <c r="AB352" s="296" t="s">
        <v>9939</v>
      </c>
      <c r="AC352" s="296"/>
      <c r="AD352" s="296"/>
      <c r="AE352" s="296"/>
      <c r="AF352" s="296"/>
      <c r="AG352" s="296"/>
      <c r="AH352" s="296"/>
      <c r="AI352" s="314"/>
      <c r="AJ352" s="296"/>
      <c r="AK352" s="296"/>
    </row>
    <row r="353" s="285" customFormat="1" ht="14.25" spans="1:37">
      <c r="A353" s="296">
        <v>349</v>
      </c>
      <c r="B353" s="297">
        <v>1575</v>
      </c>
      <c r="C353" s="298" t="str">
        <f>VLOOKUP(B353,[4]Sheet2!A:B,2,FALSE)</f>
        <v>HBGH-ZS-JQ-079</v>
      </c>
      <c r="D353" s="296" t="s">
        <v>10470</v>
      </c>
      <c r="E353" s="296" t="s">
        <v>10471</v>
      </c>
      <c r="F353" s="296" t="s">
        <v>9930</v>
      </c>
      <c r="G353" s="191" t="s">
        <v>9941</v>
      </c>
      <c r="H353" s="191" t="s">
        <v>9931</v>
      </c>
      <c r="I353" s="310">
        <v>43363</v>
      </c>
      <c r="J353" s="191">
        <v>10</v>
      </c>
      <c r="K353" s="298" t="s">
        <v>9932</v>
      </c>
      <c r="L353" s="296">
        <v>1</v>
      </c>
      <c r="M353" s="296"/>
      <c r="N353" s="72">
        <v>2310.34</v>
      </c>
      <c r="O353" s="72">
        <v>2109.15</v>
      </c>
      <c r="P353" s="296">
        <v>1</v>
      </c>
      <c r="Q353" s="296"/>
      <c r="R353" s="296"/>
      <c r="S353" s="296"/>
      <c r="T353" s="296">
        <f t="shared" si="20"/>
        <v>0</v>
      </c>
      <c r="U353" s="296"/>
      <c r="V353" s="296"/>
      <c r="W353" s="296">
        <f t="shared" si="21"/>
        <v>0</v>
      </c>
      <c r="X353" s="296">
        <f t="shared" si="22"/>
        <v>0</v>
      </c>
      <c r="Y353" s="296"/>
      <c r="Z353" s="296"/>
      <c r="AA353" s="296">
        <f t="shared" si="23"/>
        <v>-2109.15</v>
      </c>
      <c r="AB353" s="296" t="s">
        <v>9939</v>
      </c>
      <c r="AC353" s="296"/>
      <c r="AD353" s="296"/>
      <c r="AE353" s="296"/>
      <c r="AF353" s="296"/>
      <c r="AG353" s="296"/>
      <c r="AH353" s="296"/>
      <c r="AI353" s="314"/>
      <c r="AJ353" s="296"/>
      <c r="AK353" s="296"/>
    </row>
    <row r="354" s="285" customFormat="1" ht="14.25" spans="1:37">
      <c r="A354" s="296">
        <v>350</v>
      </c>
      <c r="B354" s="297">
        <v>1590</v>
      </c>
      <c r="C354" s="298" t="str">
        <f>VLOOKUP(B354,[4]Sheet2!A:B,2,FALSE)</f>
        <v>HBGH-DJ-JQ-051</v>
      </c>
      <c r="D354" s="296" t="s">
        <v>10472</v>
      </c>
      <c r="E354" s="296" t="s">
        <v>10473</v>
      </c>
      <c r="F354" s="296" t="s">
        <v>9930</v>
      </c>
      <c r="G354" s="191" t="s">
        <v>6587</v>
      </c>
      <c r="H354" s="191" t="s">
        <v>10386</v>
      </c>
      <c r="I354" s="310">
        <v>43372</v>
      </c>
      <c r="J354" s="191">
        <v>10</v>
      </c>
      <c r="K354" s="298" t="s">
        <v>10001</v>
      </c>
      <c r="L354" s="296">
        <v>10</v>
      </c>
      <c r="M354" s="296"/>
      <c r="N354" s="72">
        <v>22413.79</v>
      </c>
      <c r="O354" s="72">
        <v>20461.95</v>
      </c>
      <c r="P354" s="296">
        <v>10</v>
      </c>
      <c r="Q354" s="296"/>
      <c r="R354" s="296"/>
      <c r="S354" s="296"/>
      <c r="T354" s="296">
        <f t="shared" si="20"/>
        <v>0</v>
      </c>
      <c r="U354" s="296"/>
      <c r="V354" s="296"/>
      <c r="W354" s="296">
        <f t="shared" si="21"/>
        <v>0</v>
      </c>
      <c r="X354" s="296">
        <f t="shared" si="22"/>
        <v>0</v>
      </c>
      <c r="Y354" s="296"/>
      <c r="Z354" s="296"/>
      <c r="AA354" s="296">
        <f t="shared" si="23"/>
        <v>-20461.95</v>
      </c>
      <c r="AB354" s="296" t="s">
        <v>9939</v>
      </c>
      <c r="AC354" s="296"/>
      <c r="AD354" s="296"/>
      <c r="AE354" s="296"/>
      <c r="AF354" s="296"/>
      <c r="AG354" s="296"/>
      <c r="AH354" s="296"/>
      <c r="AI354" s="314"/>
      <c r="AJ354" s="296"/>
      <c r="AK354" s="296"/>
    </row>
    <row r="355" s="285" customFormat="1" ht="14.25" spans="1:37">
      <c r="A355" s="296">
        <v>351</v>
      </c>
      <c r="B355" s="297">
        <v>1591</v>
      </c>
      <c r="C355" s="298" t="str">
        <f>VLOOKUP(B355,[4]Sheet2!A:B,2,FALSE)</f>
        <v>HBGH-DJ-JQ-049</v>
      </c>
      <c r="D355" s="296" t="s">
        <v>10474</v>
      </c>
      <c r="E355" s="296" t="s">
        <v>10475</v>
      </c>
      <c r="F355" s="296" t="s">
        <v>9930</v>
      </c>
      <c r="G355" s="191" t="s">
        <v>6587</v>
      </c>
      <c r="H355" s="191" t="s">
        <v>10386</v>
      </c>
      <c r="I355" s="310">
        <v>43372</v>
      </c>
      <c r="J355" s="191">
        <v>10</v>
      </c>
      <c r="K355" s="298" t="s">
        <v>10001</v>
      </c>
      <c r="L355" s="296">
        <v>4</v>
      </c>
      <c r="M355" s="296"/>
      <c r="N355" s="72">
        <v>6206.9</v>
      </c>
      <c r="O355" s="72">
        <v>5666.36</v>
      </c>
      <c r="P355" s="296">
        <v>4</v>
      </c>
      <c r="Q355" s="296"/>
      <c r="R355" s="296"/>
      <c r="S355" s="296"/>
      <c r="T355" s="296">
        <f t="shared" si="20"/>
        <v>0</v>
      </c>
      <c r="U355" s="296"/>
      <c r="V355" s="296"/>
      <c r="W355" s="296">
        <f t="shared" si="21"/>
        <v>0</v>
      </c>
      <c r="X355" s="296">
        <f t="shared" si="22"/>
        <v>0</v>
      </c>
      <c r="Y355" s="296"/>
      <c r="Z355" s="296"/>
      <c r="AA355" s="296">
        <f t="shared" si="23"/>
        <v>-5666.36</v>
      </c>
      <c r="AB355" s="296" t="s">
        <v>9939</v>
      </c>
      <c r="AC355" s="296"/>
      <c r="AD355" s="296"/>
      <c r="AE355" s="296"/>
      <c r="AF355" s="296"/>
      <c r="AG355" s="296"/>
      <c r="AH355" s="296"/>
      <c r="AI355" s="314"/>
      <c r="AJ355" s="296"/>
      <c r="AK355" s="296"/>
    </row>
    <row r="356" s="285" customFormat="1" ht="14.25" spans="1:37">
      <c r="A356" s="296">
        <v>352</v>
      </c>
      <c r="B356" s="297">
        <v>1592</v>
      </c>
      <c r="C356" s="298" t="str">
        <f>VLOOKUP(B356,[4]Sheet2!A:B,2,FALSE)</f>
        <v>HBGH-DJ-JQ-050</v>
      </c>
      <c r="D356" s="296" t="s">
        <v>10476</v>
      </c>
      <c r="E356" s="296" t="s">
        <v>10477</v>
      </c>
      <c r="F356" s="296" t="s">
        <v>9930</v>
      </c>
      <c r="G356" s="191" t="s">
        <v>6587</v>
      </c>
      <c r="H356" s="191" t="s">
        <v>10386</v>
      </c>
      <c r="I356" s="310">
        <v>43372</v>
      </c>
      <c r="J356" s="191">
        <v>10</v>
      </c>
      <c r="K356" s="298" t="s">
        <v>10001</v>
      </c>
      <c r="L356" s="296">
        <v>2</v>
      </c>
      <c r="M356" s="296"/>
      <c r="N356" s="72">
        <v>3103.45</v>
      </c>
      <c r="O356" s="72">
        <v>2833.18</v>
      </c>
      <c r="P356" s="296">
        <v>2</v>
      </c>
      <c r="Q356" s="296"/>
      <c r="R356" s="296"/>
      <c r="S356" s="296"/>
      <c r="T356" s="296">
        <f t="shared" si="20"/>
        <v>0</v>
      </c>
      <c r="U356" s="296"/>
      <c r="V356" s="296"/>
      <c r="W356" s="296">
        <f t="shared" si="21"/>
        <v>0</v>
      </c>
      <c r="X356" s="296">
        <f t="shared" si="22"/>
        <v>0</v>
      </c>
      <c r="Y356" s="296"/>
      <c r="Z356" s="296"/>
      <c r="AA356" s="296">
        <f t="shared" si="23"/>
        <v>-2833.18</v>
      </c>
      <c r="AB356" s="296" t="s">
        <v>9939</v>
      </c>
      <c r="AC356" s="296"/>
      <c r="AD356" s="296"/>
      <c r="AE356" s="296"/>
      <c r="AF356" s="296"/>
      <c r="AG356" s="296"/>
      <c r="AH356" s="296"/>
      <c r="AI356" s="314"/>
      <c r="AJ356" s="296"/>
      <c r="AK356" s="296"/>
    </row>
    <row r="357" s="285" customFormat="1" ht="14.25" spans="1:37">
      <c r="A357" s="296">
        <v>353</v>
      </c>
      <c r="B357" s="297">
        <v>1630</v>
      </c>
      <c r="C357" s="298" t="str">
        <f>VLOOKUP(B357,[4]Sheet2!A:B,2,FALSE)</f>
        <v>HBGH-ZL-JC-033</v>
      </c>
      <c r="D357" s="296" t="s">
        <v>10478</v>
      </c>
      <c r="E357" s="296" t="s">
        <v>10479</v>
      </c>
      <c r="F357" s="296" t="s">
        <v>9930</v>
      </c>
      <c r="G357" s="191" t="s">
        <v>9941</v>
      </c>
      <c r="H357" s="191" t="s">
        <v>10249</v>
      </c>
      <c r="I357" s="310">
        <v>43420</v>
      </c>
      <c r="J357" s="191">
        <v>8</v>
      </c>
      <c r="K357" s="298" t="s">
        <v>10088</v>
      </c>
      <c r="L357" s="296">
        <v>1</v>
      </c>
      <c r="M357" s="296"/>
      <c r="N357" s="72">
        <v>44827.59</v>
      </c>
      <c r="O357" s="72">
        <v>41633.58</v>
      </c>
      <c r="P357" s="296">
        <v>1</v>
      </c>
      <c r="Q357" s="296"/>
      <c r="R357" s="296"/>
      <c r="S357" s="296"/>
      <c r="T357" s="296">
        <f t="shared" si="20"/>
        <v>0</v>
      </c>
      <c r="U357" s="296"/>
      <c r="V357" s="296"/>
      <c r="W357" s="296">
        <f t="shared" si="21"/>
        <v>0</v>
      </c>
      <c r="X357" s="296">
        <f t="shared" si="22"/>
        <v>0</v>
      </c>
      <c r="Y357" s="296"/>
      <c r="Z357" s="296"/>
      <c r="AA357" s="296">
        <f t="shared" si="23"/>
        <v>-41633.58</v>
      </c>
      <c r="AB357" s="296" t="s">
        <v>9939</v>
      </c>
      <c r="AC357" s="296"/>
      <c r="AD357" s="296"/>
      <c r="AE357" s="296"/>
      <c r="AF357" s="296"/>
      <c r="AG357" s="296"/>
      <c r="AH357" s="296"/>
      <c r="AI357" s="314"/>
      <c r="AJ357" s="296"/>
      <c r="AK357" s="296"/>
    </row>
    <row r="358" s="285" customFormat="1" ht="14.25" spans="1:37">
      <c r="A358" s="296">
        <v>354</v>
      </c>
      <c r="B358" s="297">
        <v>1644</v>
      </c>
      <c r="C358" s="298" t="str">
        <f>VLOOKUP(B358,[4]Sheet2!A:B,2,FALSE)</f>
        <v>HBGH-MJ-JQ-032</v>
      </c>
      <c r="D358" s="296" t="s">
        <v>10480</v>
      </c>
      <c r="E358" s="296" t="s">
        <v>10481</v>
      </c>
      <c r="F358" s="296" t="s">
        <v>9930</v>
      </c>
      <c r="G358" s="191" t="s">
        <v>6587</v>
      </c>
      <c r="H358" s="191" t="s">
        <v>10270</v>
      </c>
      <c r="I358" s="310">
        <v>43434</v>
      </c>
      <c r="J358" s="191">
        <v>8</v>
      </c>
      <c r="K358" s="298" t="s">
        <v>9942</v>
      </c>
      <c r="L358" s="296">
        <v>3</v>
      </c>
      <c r="M358" s="296"/>
      <c r="N358" s="72">
        <v>65431.05</v>
      </c>
      <c r="O358" s="72">
        <v>60769.05</v>
      </c>
      <c r="P358" s="296">
        <v>3</v>
      </c>
      <c r="Q358" s="296"/>
      <c r="R358" s="296"/>
      <c r="S358" s="296"/>
      <c r="T358" s="296">
        <f t="shared" si="20"/>
        <v>0</v>
      </c>
      <c r="U358" s="296"/>
      <c r="V358" s="296"/>
      <c r="W358" s="296">
        <f t="shared" si="21"/>
        <v>0</v>
      </c>
      <c r="X358" s="296">
        <f t="shared" si="22"/>
        <v>0</v>
      </c>
      <c r="Y358" s="296"/>
      <c r="Z358" s="296"/>
      <c r="AA358" s="296">
        <f t="shared" si="23"/>
        <v>-60769.05</v>
      </c>
      <c r="AB358" s="296" t="s">
        <v>9939</v>
      </c>
      <c r="AC358" s="296"/>
      <c r="AD358" s="296"/>
      <c r="AE358" s="296"/>
      <c r="AF358" s="296"/>
      <c r="AG358" s="296"/>
      <c r="AH358" s="296"/>
      <c r="AI358" s="314"/>
      <c r="AJ358" s="296"/>
      <c r="AK358" s="296"/>
    </row>
    <row r="359" s="285" customFormat="1" ht="14.25" spans="1:37">
      <c r="A359" s="296">
        <v>355</v>
      </c>
      <c r="B359" s="297">
        <v>1645</v>
      </c>
      <c r="C359" s="298" t="str">
        <f>VLOOKUP(B359,[4]Sheet2!A:B,2,FALSE)</f>
        <v>HBGH-MJ-JQ-032</v>
      </c>
      <c r="D359" s="296" t="s">
        <v>10482</v>
      </c>
      <c r="E359" s="296"/>
      <c r="F359" s="296" t="s">
        <v>9930</v>
      </c>
      <c r="G359" s="191" t="s">
        <v>6587</v>
      </c>
      <c r="H359" s="191" t="s">
        <v>10270</v>
      </c>
      <c r="I359" s="310">
        <v>43434</v>
      </c>
      <c r="J359" s="191">
        <v>8</v>
      </c>
      <c r="K359" s="298" t="s">
        <v>9942</v>
      </c>
      <c r="L359" s="296">
        <v>3</v>
      </c>
      <c r="M359" s="296"/>
      <c r="N359" s="72">
        <v>18534.48</v>
      </c>
      <c r="O359" s="72">
        <v>17213.91</v>
      </c>
      <c r="P359" s="296">
        <v>3</v>
      </c>
      <c r="Q359" s="296"/>
      <c r="R359" s="296"/>
      <c r="S359" s="296"/>
      <c r="T359" s="296">
        <f t="shared" si="20"/>
        <v>0</v>
      </c>
      <c r="U359" s="296"/>
      <c r="V359" s="296"/>
      <c r="W359" s="296">
        <f t="shared" si="21"/>
        <v>0</v>
      </c>
      <c r="X359" s="296">
        <f t="shared" si="22"/>
        <v>0</v>
      </c>
      <c r="Y359" s="296"/>
      <c r="Z359" s="296"/>
      <c r="AA359" s="296">
        <f t="shared" si="23"/>
        <v>-17213.91</v>
      </c>
      <c r="AB359" s="296" t="s">
        <v>9939</v>
      </c>
      <c r="AC359" s="296"/>
      <c r="AD359" s="296"/>
      <c r="AE359" s="296"/>
      <c r="AF359" s="296"/>
      <c r="AG359" s="296"/>
      <c r="AH359" s="296"/>
      <c r="AI359" s="314"/>
      <c r="AJ359" s="296"/>
      <c r="AK359" s="296"/>
    </row>
    <row r="360" s="285" customFormat="1" ht="14.25" spans="1:37">
      <c r="A360" s="296">
        <v>356</v>
      </c>
      <c r="B360" s="297">
        <v>1646</v>
      </c>
      <c r="C360" s="298" t="str">
        <f>VLOOKUP(B360,[4]Sheet2!A:B,2,FALSE)</f>
        <v>HBGH-ZS-JQ-080</v>
      </c>
      <c r="D360" s="296" t="s">
        <v>10483</v>
      </c>
      <c r="E360" s="296"/>
      <c r="F360" s="296" t="s">
        <v>9930</v>
      </c>
      <c r="G360" s="191" t="s">
        <v>6587</v>
      </c>
      <c r="H360" s="191" t="s">
        <v>9931</v>
      </c>
      <c r="I360" s="310">
        <v>43434</v>
      </c>
      <c r="J360" s="191">
        <v>8</v>
      </c>
      <c r="K360" s="298" t="s">
        <v>9932</v>
      </c>
      <c r="L360" s="296">
        <v>1</v>
      </c>
      <c r="M360" s="296"/>
      <c r="N360" s="72">
        <v>777426</v>
      </c>
      <c r="O360" s="72">
        <v>722760.09</v>
      </c>
      <c r="P360" s="296">
        <v>1</v>
      </c>
      <c r="Q360" s="296"/>
      <c r="R360" s="296"/>
      <c r="S360" s="296"/>
      <c r="T360" s="296">
        <f t="shared" si="20"/>
        <v>0</v>
      </c>
      <c r="U360" s="296"/>
      <c r="V360" s="296"/>
      <c r="W360" s="296">
        <f t="shared" si="21"/>
        <v>0</v>
      </c>
      <c r="X360" s="296">
        <f t="shared" si="22"/>
        <v>0</v>
      </c>
      <c r="Y360" s="296"/>
      <c r="Z360" s="296"/>
      <c r="AA360" s="296">
        <f t="shared" si="23"/>
        <v>-722760.09</v>
      </c>
      <c r="AB360" s="296" t="s">
        <v>9939</v>
      </c>
      <c r="AC360" s="296"/>
      <c r="AD360" s="296"/>
      <c r="AE360" s="296"/>
      <c r="AF360" s="296"/>
      <c r="AG360" s="296"/>
      <c r="AH360" s="296"/>
      <c r="AI360" s="314"/>
      <c r="AJ360" s="296"/>
      <c r="AK360" s="296"/>
    </row>
    <row r="361" s="285" customFormat="1" ht="14.25" spans="1:37">
      <c r="A361" s="296">
        <v>357</v>
      </c>
      <c r="B361" s="297">
        <v>1647</v>
      </c>
      <c r="C361" s="298" t="str">
        <f>VLOOKUP(B361,[4]Sheet2!A:B,2,FALSE)</f>
        <v>HBGH-HJC32B-JQ-030</v>
      </c>
      <c r="D361" s="296" t="s">
        <v>10484</v>
      </c>
      <c r="E361" s="296" t="s">
        <v>10485</v>
      </c>
      <c r="F361" s="296" t="s">
        <v>9930</v>
      </c>
      <c r="G361" s="191" t="s">
        <v>9941</v>
      </c>
      <c r="H361" s="191" t="s">
        <v>10270</v>
      </c>
      <c r="I361" s="310">
        <v>43434</v>
      </c>
      <c r="J361" s="191">
        <v>8</v>
      </c>
      <c r="K361" s="298" t="s">
        <v>9942</v>
      </c>
      <c r="L361" s="296">
        <v>1</v>
      </c>
      <c r="M361" s="296"/>
      <c r="N361" s="72">
        <v>85470.09</v>
      </c>
      <c r="O361" s="72">
        <v>79380.33</v>
      </c>
      <c r="P361" s="296">
        <v>1</v>
      </c>
      <c r="Q361" s="296"/>
      <c r="R361" s="296"/>
      <c r="S361" s="296"/>
      <c r="T361" s="296">
        <f t="shared" si="20"/>
        <v>0</v>
      </c>
      <c r="U361" s="296"/>
      <c r="V361" s="296"/>
      <c r="W361" s="296">
        <f t="shared" si="21"/>
        <v>0</v>
      </c>
      <c r="X361" s="296">
        <f t="shared" si="22"/>
        <v>0</v>
      </c>
      <c r="Y361" s="296"/>
      <c r="Z361" s="296"/>
      <c r="AA361" s="296">
        <f t="shared" si="23"/>
        <v>-79380.33</v>
      </c>
      <c r="AB361" s="296" t="s">
        <v>9939</v>
      </c>
      <c r="AC361" s="296"/>
      <c r="AD361" s="296"/>
      <c r="AE361" s="296"/>
      <c r="AF361" s="296"/>
      <c r="AG361" s="296"/>
      <c r="AH361" s="296"/>
      <c r="AI361" s="314"/>
      <c r="AJ361" s="296"/>
      <c r="AK361" s="296"/>
    </row>
    <row r="362" s="285" customFormat="1" ht="14.25" spans="1:37">
      <c r="A362" s="296">
        <v>358</v>
      </c>
      <c r="B362" s="297">
        <v>1648</v>
      </c>
      <c r="C362" s="298" t="str">
        <f>VLOOKUP(B362,[4]Sheet2!A:B,2,FALSE)</f>
        <v>HBGH-HJC32B-JQ-031</v>
      </c>
      <c r="D362" s="296" t="s">
        <v>10486</v>
      </c>
      <c r="E362" s="296" t="s">
        <v>10487</v>
      </c>
      <c r="F362" s="296" t="s">
        <v>9930</v>
      </c>
      <c r="G362" s="191" t="s">
        <v>9941</v>
      </c>
      <c r="H362" s="191" t="s">
        <v>10270</v>
      </c>
      <c r="I362" s="310">
        <v>43434</v>
      </c>
      <c r="J362" s="191">
        <v>8</v>
      </c>
      <c r="K362" s="298" t="s">
        <v>9942</v>
      </c>
      <c r="L362" s="296">
        <v>1</v>
      </c>
      <c r="M362" s="296"/>
      <c r="N362" s="72">
        <v>316239.3</v>
      </c>
      <c r="O362" s="72">
        <v>293707.26</v>
      </c>
      <c r="P362" s="296">
        <v>1</v>
      </c>
      <c r="Q362" s="296"/>
      <c r="R362" s="296"/>
      <c r="S362" s="296"/>
      <c r="T362" s="296">
        <f t="shared" si="20"/>
        <v>0</v>
      </c>
      <c r="U362" s="296"/>
      <c r="V362" s="296"/>
      <c r="W362" s="296">
        <f t="shared" si="21"/>
        <v>0</v>
      </c>
      <c r="X362" s="296">
        <f t="shared" si="22"/>
        <v>0</v>
      </c>
      <c r="Y362" s="296"/>
      <c r="Z362" s="296"/>
      <c r="AA362" s="296">
        <f t="shared" si="23"/>
        <v>-293707.26</v>
      </c>
      <c r="AB362" s="296" t="s">
        <v>9939</v>
      </c>
      <c r="AC362" s="296"/>
      <c r="AD362" s="296"/>
      <c r="AE362" s="296"/>
      <c r="AF362" s="296"/>
      <c r="AG362" s="296"/>
      <c r="AH362" s="296"/>
      <c r="AI362" s="314"/>
      <c r="AJ362" s="296"/>
      <c r="AK362" s="296"/>
    </row>
    <row r="363" s="285" customFormat="1" ht="14.25" spans="1:37">
      <c r="A363" s="296">
        <v>359</v>
      </c>
      <c r="B363" s="297">
        <v>1649</v>
      </c>
      <c r="C363" s="298" t="str">
        <f>VLOOKUP(B363,[4]Sheet2!A:B,2,FALSE)</f>
        <v>HBGH-HJC32B-JQ-032</v>
      </c>
      <c r="D363" s="296" t="s">
        <v>10486</v>
      </c>
      <c r="E363" s="296" t="s">
        <v>10487</v>
      </c>
      <c r="F363" s="296" t="s">
        <v>9930</v>
      </c>
      <c r="G363" s="191" t="s">
        <v>9941</v>
      </c>
      <c r="H363" s="191" t="s">
        <v>10270</v>
      </c>
      <c r="I363" s="310">
        <v>43434</v>
      </c>
      <c r="J363" s="191">
        <v>8</v>
      </c>
      <c r="K363" s="298" t="s">
        <v>9942</v>
      </c>
      <c r="L363" s="296">
        <v>1</v>
      </c>
      <c r="M363" s="296"/>
      <c r="N363" s="72">
        <v>316239.3</v>
      </c>
      <c r="O363" s="72">
        <v>293707.26</v>
      </c>
      <c r="P363" s="296">
        <v>1</v>
      </c>
      <c r="Q363" s="296"/>
      <c r="R363" s="296"/>
      <c r="S363" s="296"/>
      <c r="T363" s="296">
        <f t="shared" si="20"/>
        <v>0</v>
      </c>
      <c r="U363" s="296"/>
      <c r="V363" s="296"/>
      <c r="W363" s="296">
        <f t="shared" si="21"/>
        <v>0</v>
      </c>
      <c r="X363" s="296">
        <f t="shared" si="22"/>
        <v>0</v>
      </c>
      <c r="Y363" s="296"/>
      <c r="Z363" s="296"/>
      <c r="AA363" s="296">
        <f t="shared" si="23"/>
        <v>-293707.26</v>
      </c>
      <c r="AB363" s="296" t="s">
        <v>9939</v>
      </c>
      <c r="AC363" s="296"/>
      <c r="AD363" s="296"/>
      <c r="AE363" s="296"/>
      <c r="AF363" s="296"/>
      <c r="AG363" s="296"/>
      <c r="AH363" s="296"/>
      <c r="AI363" s="314"/>
      <c r="AJ363" s="296"/>
      <c r="AK363" s="296"/>
    </row>
    <row r="364" s="285" customFormat="1" ht="14.25" spans="1:37">
      <c r="A364" s="296">
        <v>360</v>
      </c>
      <c r="B364" s="297">
        <v>1650</v>
      </c>
      <c r="C364" s="298" t="str">
        <f>VLOOKUP(B364,[4]Sheet2!A:B,2,FALSE)</f>
        <v>HBGH-HJC32B-JQ-029</v>
      </c>
      <c r="D364" s="296" t="s">
        <v>10488</v>
      </c>
      <c r="E364" s="296"/>
      <c r="F364" s="296" t="s">
        <v>9930</v>
      </c>
      <c r="G364" s="191" t="s">
        <v>6587</v>
      </c>
      <c r="H364" s="191" t="s">
        <v>10270</v>
      </c>
      <c r="I364" s="310">
        <v>43434</v>
      </c>
      <c r="J364" s="191">
        <v>8</v>
      </c>
      <c r="K364" s="298" t="s">
        <v>9942</v>
      </c>
      <c r="L364" s="296">
        <v>1</v>
      </c>
      <c r="M364" s="296"/>
      <c r="N364" s="257">
        <v>641025.64</v>
      </c>
      <c r="O364" s="257">
        <v>595352.53</v>
      </c>
      <c r="P364" s="296">
        <v>1</v>
      </c>
      <c r="Q364" s="296"/>
      <c r="R364" s="296"/>
      <c r="S364" s="296"/>
      <c r="T364" s="296">
        <f t="shared" si="20"/>
        <v>0</v>
      </c>
      <c r="U364" s="296"/>
      <c r="V364" s="296"/>
      <c r="W364" s="296">
        <f t="shared" si="21"/>
        <v>0</v>
      </c>
      <c r="X364" s="296">
        <f t="shared" si="22"/>
        <v>0</v>
      </c>
      <c r="Y364" s="296"/>
      <c r="Z364" s="296"/>
      <c r="AA364" s="296">
        <f t="shared" si="23"/>
        <v>-595352.53</v>
      </c>
      <c r="AB364" s="296" t="s">
        <v>9939</v>
      </c>
      <c r="AC364" s="296"/>
      <c r="AD364" s="296"/>
      <c r="AE364" s="296"/>
      <c r="AF364" s="296"/>
      <c r="AG364" s="296"/>
      <c r="AH364" s="296"/>
      <c r="AI364" s="314"/>
      <c r="AJ364" s="296"/>
      <c r="AK364" s="296"/>
    </row>
    <row r="365" s="285" customFormat="1" ht="14.25" spans="1:37">
      <c r="A365" s="296">
        <v>361</v>
      </c>
      <c r="B365" s="297">
        <v>1656</v>
      </c>
      <c r="C365" s="298" t="s">
        <v>10489</v>
      </c>
      <c r="D365" s="296" t="s">
        <v>10490</v>
      </c>
      <c r="E365" s="296" t="s">
        <v>10491</v>
      </c>
      <c r="F365" s="296" t="s">
        <v>9930</v>
      </c>
      <c r="G365" s="191" t="s">
        <v>6587</v>
      </c>
      <c r="H365" s="191" t="s">
        <v>10386</v>
      </c>
      <c r="I365" s="310">
        <v>43461</v>
      </c>
      <c r="J365" s="191">
        <v>7</v>
      </c>
      <c r="K365" s="298" t="s">
        <v>10001</v>
      </c>
      <c r="L365" s="296">
        <v>6</v>
      </c>
      <c r="M365" s="296"/>
      <c r="N365" s="257">
        <v>66666.66</v>
      </c>
      <c r="O365" s="257">
        <v>62444.42</v>
      </c>
      <c r="P365" s="296">
        <v>6</v>
      </c>
      <c r="Q365" s="296"/>
      <c r="R365" s="296"/>
      <c r="S365" s="296"/>
      <c r="T365" s="296">
        <f t="shared" si="20"/>
        <v>0</v>
      </c>
      <c r="U365" s="296"/>
      <c r="V365" s="296"/>
      <c r="W365" s="296">
        <f t="shared" si="21"/>
        <v>0</v>
      </c>
      <c r="X365" s="296">
        <f t="shared" si="22"/>
        <v>0</v>
      </c>
      <c r="Y365" s="296"/>
      <c r="Z365" s="296"/>
      <c r="AA365" s="296">
        <f t="shared" si="23"/>
        <v>-62444.42</v>
      </c>
      <c r="AB365" s="296" t="s">
        <v>9939</v>
      </c>
      <c r="AC365" s="296"/>
      <c r="AD365" s="296"/>
      <c r="AE365" s="296"/>
      <c r="AF365" s="296"/>
      <c r="AG365" s="296"/>
      <c r="AH365" s="296"/>
      <c r="AI365" s="314"/>
      <c r="AJ365" s="296"/>
      <c r="AK365" s="296"/>
    </row>
    <row r="366" s="285" customFormat="1" ht="14.25" spans="1:37">
      <c r="A366" s="296">
        <v>362</v>
      </c>
      <c r="B366" s="297">
        <v>1657</v>
      </c>
      <c r="C366" s="298" t="str">
        <f>VLOOKUP(B366,[4]Sheet2!A:B,2,FALSE)</f>
        <v>HBGH-ZS-JQ-081</v>
      </c>
      <c r="D366" s="296" t="s">
        <v>10492</v>
      </c>
      <c r="E366" s="296" t="s">
        <v>10493</v>
      </c>
      <c r="F366" s="296" t="s">
        <v>9930</v>
      </c>
      <c r="G366" s="191" t="s">
        <v>6587</v>
      </c>
      <c r="H366" s="191" t="s">
        <v>9931</v>
      </c>
      <c r="I366" s="310">
        <v>43462</v>
      </c>
      <c r="J366" s="191">
        <v>7</v>
      </c>
      <c r="K366" s="298" t="s">
        <v>9932</v>
      </c>
      <c r="L366" s="296">
        <v>1</v>
      </c>
      <c r="M366" s="296"/>
      <c r="N366" s="257">
        <v>8189.66</v>
      </c>
      <c r="O366" s="257">
        <v>7671.02</v>
      </c>
      <c r="P366" s="296">
        <v>1</v>
      </c>
      <c r="Q366" s="296"/>
      <c r="R366" s="296"/>
      <c r="S366" s="296"/>
      <c r="T366" s="296">
        <f t="shared" si="20"/>
        <v>0</v>
      </c>
      <c r="U366" s="296"/>
      <c r="V366" s="296"/>
      <c r="W366" s="296">
        <f t="shared" si="21"/>
        <v>0</v>
      </c>
      <c r="X366" s="296">
        <f t="shared" si="22"/>
        <v>0</v>
      </c>
      <c r="Y366" s="296"/>
      <c r="Z366" s="296"/>
      <c r="AA366" s="296">
        <f t="shared" si="23"/>
        <v>-7671.02</v>
      </c>
      <c r="AB366" s="296" t="s">
        <v>9939</v>
      </c>
      <c r="AC366" s="296"/>
      <c r="AD366" s="296"/>
      <c r="AE366" s="296"/>
      <c r="AF366" s="296"/>
      <c r="AG366" s="296"/>
      <c r="AH366" s="296"/>
      <c r="AI366" s="314"/>
      <c r="AJ366" s="296"/>
      <c r="AK366" s="296"/>
    </row>
    <row r="367" s="285" customFormat="1" ht="14.25" spans="1:37">
      <c r="A367" s="296">
        <v>363</v>
      </c>
      <c r="B367" s="297">
        <v>1658</v>
      </c>
      <c r="C367" s="298" t="str">
        <f>VLOOKUP(B367,[4]Sheet2!A:B,2,FALSE)</f>
        <v>HBGH-ZZ-JQ-014</v>
      </c>
      <c r="D367" s="296" t="s">
        <v>10494</v>
      </c>
      <c r="E367" s="296" t="s">
        <v>10495</v>
      </c>
      <c r="F367" s="296" t="s">
        <v>9930</v>
      </c>
      <c r="G367" s="191" t="s">
        <v>6587</v>
      </c>
      <c r="H367" s="191" t="s">
        <v>10386</v>
      </c>
      <c r="I367" s="310">
        <v>43462</v>
      </c>
      <c r="J367" s="191">
        <v>7</v>
      </c>
      <c r="K367" s="298" t="s">
        <v>10001</v>
      </c>
      <c r="L367" s="296">
        <v>1</v>
      </c>
      <c r="M367" s="296"/>
      <c r="N367" s="257">
        <v>316331.72</v>
      </c>
      <c r="O367" s="257">
        <v>296297.4</v>
      </c>
      <c r="P367" s="296">
        <v>1</v>
      </c>
      <c r="Q367" s="296"/>
      <c r="R367" s="296"/>
      <c r="S367" s="296"/>
      <c r="T367" s="296">
        <f t="shared" si="20"/>
        <v>0</v>
      </c>
      <c r="U367" s="296"/>
      <c r="V367" s="296"/>
      <c r="W367" s="296">
        <f t="shared" si="21"/>
        <v>0</v>
      </c>
      <c r="X367" s="296">
        <f t="shared" si="22"/>
        <v>0</v>
      </c>
      <c r="Y367" s="296"/>
      <c r="Z367" s="296"/>
      <c r="AA367" s="296">
        <f t="shared" si="23"/>
        <v>-296297.4</v>
      </c>
      <c r="AB367" s="296" t="s">
        <v>9939</v>
      </c>
      <c r="AC367" s="296"/>
      <c r="AD367" s="296"/>
      <c r="AE367" s="296"/>
      <c r="AF367" s="296"/>
      <c r="AG367" s="296"/>
      <c r="AH367" s="296"/>
      <c r="AI367" s="314"/>
      <c r="AJ367" s="296"/>
      <c r="AK367" s="296"/>
    </row>
    <row r="368" s="285" customFormat="1" ht="14.25" spans="1:37">
      <c r="A368" s="296">
        <v>364</v>
      </c>
      <c r="B368" s="297">
        <v>1659</v>
      </c>
      <c r="C368" s="298" t="str">
        <f>VLOOKUP(B368,[4]Sheet2!A:B,2,FALSE)</f>
        <v>HBGH-HJZDH-JQ-031~033</v>
      </c>
      <c r="D368" s="296" t="s">
        <v>10496</v>
      </c>
      <c r="E368" s="296"/>
      <c r="F368" s="296" t="s">
        <v>9930</v>
      </c>
      <c r="G368" s="191" t="s">
        <v>6587</v>
      </c>
      <c r="H368" s="191" t="s">
        <v>10185</v>
      </c>
      <c r="I368" s="310">
        <v>43462</v>
      </c>
      <c r="J368" s="191">
        <v>7</v>
      </c>
      <c r="K368" s="298" t="s">
        <v>10029</v>
      </c>
      <c r="L368" s="296">
        <v>6</v>
      </c>
      <c r="M368" s="296"/>
      <c r="N368" s="257">
        <v>2119657.91</v>
      </c>
      <c r="O368" s="257">
        <v>1985412.87</v>
      </c>
      <c r="P368" s="296">
        <v>6</v>
      </c>
      <c r="Q368" s="296"/>
      <c r="R368" s="296"/>
      <c r="S368" s="296"/>
      <c r="T368" s="296">
        <f t="shared" si="20"/>
        <v>0</v>
      </c>
      <c r="U368" s="296"/>
      <c r="V368" s="296"/>
      <c r="W368" s="296">
        <f t="shared" si="21"/>
        <v>0</v>
      </c>
      <c r="X368" s="296">
        <f t="shared" si="22"/>
        <v>0</v>
      </c>
      <c r="Y368" s="296"/>
      <c r="Z368" s="296"/>
      <c r="AA368" s="296">
        <f t="shared" si="23"/>
        <v>-1985412.87</v>
      </c>
      <c r="AB368" s="296" t="s">
        <v>9939</v>
      </c>
      <c r="AC368" s="296"/>
      <c r="AD368" s="296"/>
      <c r="AE368" s="296"/>
      <c r="AF368" s="296"/>
      <c r="AG368" s="296"/>
      <c r="AH368" s="296"/>
      <c r="AI368" s="314"/>
      <c r="AJ368" s="296"/>
      <c r="AK368" s="296"/>
    </row>
    <row r="369" s="285" customFormat="1" ht="14.25" spans="1:37">
      <c r="A369" s="296">
        <v>365</v>
      </c>
      <c r="B369" s="297">
        <v>1757</v>
      </c>
      <c r="C369" s="298" t="s">
        <v>10497</v>
      </c>
      <c r="D369" s="296" t="s">
        <v>10498</v>
      </c>
      <c r="E369" s="296"/>
      <c r="F369" s="296" t="s">
        <v>9930</v>
      </c>
      <c r="G369" s="191" t="s">
        <v>6587</v>
      </c>
      <c r="H369" s="191" t="s">
        <v>10400</v>
      </c>
      <c r="I369" s="310">
        <v>43465</v>
      </c>
      <c r="J369" s="191">
        <v>7</v>
      </c>
      <c r="K369" s="298" t="s">
        <v>10499</v>
      </c>
      <c r="L369" s="296">
        <v>1</v>
      </c>
      <c r="M369" s="296"/>
      <c r="N369" s="257">
        <v>15078853.85</v>
      </c>
      <c r="O369" s="257">
        <v>14123859.77</v>
      </c>
      <c r="P369" s="296">
        <v>1</v>
      </c>
      <c r="Q369" s="296"/>
      <c r="R369" s="296"/>
      <c r="S369" s="296"/>
      <c r="T369" s="296">
        <f t="shared" si="20"/>
        <v>0</v>
      </c>
      <c r="U369" s="296"/>
      <c r="V369" s="296"/>
      <c r="W369" s="296">
        <f t="shared" si="21"/>
        <v>0</v>
      </c>
      <c r="X369" s="296">
        <f t="shared" si="22"/>
        <v>0</v>
      </c>
      <c r="Y369" s="296"/>
      <c r="Z369" s="296"/>
      <c r="AA369" s="296">
        <f t="shared" si="23"/>
        <v>-14123859.77</v>
      </c>
      <c r="AB369" s="296" t="s">
        <v>9939</v>
      </c>
      <c r="AC369" s="296"/>
      <c r="AD369" s="296"/>
      <c r="AE369" s="296"/>
      <c r="AF369" s="296"/>
      <c r="AG369" s="296"/>
      <c r="AH369" s="296"/>
      <c r="AI369" s="314"/>
      <c r="AJ369" s="296"/>
      <c r="AK369" s="296"/>
    </row>
    <row r="370" s="285" customFormat="1" ht="14.25" spans="1:37">
      <c r="A370" s="296">
        <v>366</v>
      </c>
      <c r="B370" s="297">
        <v>1854</v>
      </c>
      <c r="C370" s="298" t="s">
        <v>10500</v>
      </c>
      <c r="D370" s="296" t="s">
        <v>10501</v>
      </c>
      <c r="E370" s="296"/>
      <c r="F370" s="296" t="s">
        <v>9930</v>
      </c>
      <c r="G370" s="191" t="s">
        <v>6587</v>
      </c>
      <c r="H370" s="191" t="s">
        <v>9931</v>
      </c>
      <c r="I370" s="310">
        <v>43585</v>
      </c>
      <c r="J370" s="191">
        <v>3</v>
      </c>
      <c r="K370" s="298" t="s">
        <v>9932</v>
      </c>
      <c r="L370" s="296">
        <v>21</v>
      </c>
      <c r="M370" s="296"/>
      <c r="N370" s="257">
        <v>17160</v>
      </c>
      <c r="O370" s="257">
        <v>16632.44</v>
      </c>
      <c r="P370" s="296">
        <v>21</v>
      </c>
      <c r="Q370" s="296"/>
      <c r="R370" s="296"/>
      <c r="S370" s="296"/>
      <c r="T370" s="296">
        <f t="shared" si="20"/>
        <v>0</v>
      </c>
      <c r="U370" s="296"/>
      <c r="V370" s="296"/>
      <c r="W370" s="296">
        <f t="shared" si="21"/>
        <v>0</v>
      </c>
      <c r="X370" s="296">
        <f t="shared" si="22"/>
        <v>0</v>
      </c>
      <c r="Y370" s="296"/>
      <c r="Z370" s="296"/>
      <c r="AA370" s="296">
        <f t="shared" si="23"/>
        <v>-16632.44</v>
      </c>
      <c r="AB370" s="296" t="s">
        <v>9939</v>
      </c>
      <c r="AC370" s="296"/>
      <c r="AD370" s="296"/>
      <c r="AE370" s="296"/>
      <c r="AF370" s="296"/>
      <c r="AG370" s="296"/>
      <c r="AH370" s="296"/>
      <c r="AI370" s="314"/>
      <c r="AJ370" s="296"/>
      <c r="AK370" s="296"/>
    </row>
    <row r="371" s="285" customFormat="1" ht="14.25" spans="1:37">
      <c r="A371" s="296">
        <v>367</v>
      </c>
      <c r="B371" s="297">
        <v>1860</v>
      </c>
      <c r="C371" s="298" t="s">
        <v>10502</v>
      </c>
      <c r="D371" s="296" t="s">
        <v>10503</v>
      </c>
      <c r="E371" s="296" t="s">
        <v>10504</v>
      </c>
      <c r="F371" s="296" t="s">
        <v>9930</v>
      </c>
      <c r="G371" s="191" t="s">
        <v>9941</v>
      </c>
      <c r="H371" s="191" t="s">
        <v>10386</v>
      </c>
      <c r="I371" s="310">
        <v>43613</v>
      </c>
      <c r="J371" s="191">
        <v>2</v>
      </c>
      <c r="K371" s="298" t="s">
        <v>10001</v>
      </c>
      <c r="L371" s="296">
        <v>1</v>
      </c>
      <c r="M371" s="296"/>
      <c r="N371" s="257">
        <v>23008.85</v>
      </c>
      <c r="O371" s="257">
        <v>22462.4</v>
      </c>
      <c r="P371" s="296">
        <v>1</v>
      </c>
      <c r="Q371" s="296"/>
      <c r="R371" s="296"/>
      <c r="S371" s="296"/>
      <c r="T371" s="296">
        <f t="shared" si="20"/>
        <v>0</v>
      </c>
      <c r="U371" s="296"/>
      <c r="V371" s="296"/>
      <c r="W371" s="296">
        <f t="shared" si="21"/>
        <v>0</v>
      </c>
      <c r="X371" s="296">
        <f t="shared" si="22"/>
        <v>0</v>
      </c>
      <c r="Y371" s="296"/>
      <c r="Z371" s="296"/>
      <c r="AA371" s="296">
        <f t="shared" si="23"/>
        <v>-22462.4</v>
      </c>
      <c r="AB371" s="296" t="s">
        <v>9939</v>
      </c>
      <c r="AC371" s="296"/>
      <c r="AD371" s="296"/>
      <c r="AE371" s="296"/>
      <c r="AF371" s="296"/>
      <c r="AG371" s="296"/>
      <c r="AH371" s="296"/>
      <c r="AI371" s="314"/>
      <c r="AJ371" s="296"/>
      <c r="AK371" s="296"/>
    </row>
    <row r="372" s="285" customFormat="1" ht="14.25" spans="1:37">
      <c r="A372" s="296">
        <v>368</v>
      </c>
      <c r="B372" s="297">
        <v>1868</v>
      </c>
      <c r="C372" s="298" t="s">
        <v>10505</v>
      </c>
      <c r="D372" s="296" t="s">
        <v>10506</v>
      </c>
      <c r="E372" s="296" t="s">
        <v>10507</v>
      </c>
      <c r="F372" s="296" t="s">
        <v>9930</v>
      </c>
      <c r="G372" s="191" t="s">
        <v>9941</v>
      </c>
      <c r="H372" s="191" t="s">
        <v>9931</v>
      </c>
      <c r="I372" s="310">
        <v>43645</v>
      </c>
      <c r="J372" s="191">
        <v>1</v>
      </c>
      <c r="K372" s="298" t="s">
        <v>9932</v>
      </c>
      <c r="L372" s="296">
        <v>1</v>
      </c>
      <c r="M372" s="296"/>
      <c r="N372" s="257">
        <v>14159.29</v>
      </c>
      <c r="O372" s="257">
        <v>13935.11</v>
      </c>
      <c r="P372" s="296">
        <v>1</v>
      </c>
      <c r="Q372" s="296"/>
      <c r="R372" s="296"/>
      <c r="S372" s="296"/>
      <c r="T372" s="296">
        <f t="shared" si="20"/>
        <v>0</v>
      </c>
      <c r="U372" s="296"/>
      <c r="V372" s="296"/>
      <c r="W372" s="296">
        <f t="shared" si="21"/>
        <v>0</v>
      </c>
      <c r="X372" s="296">
        <f t="shared" si="22"/>
        <v>0</v>
      </c>
      <c r="Y372" s="296"/>
      <c r="Z372" s="296"/>
      <c r="AA372" s="296">
        <f t="shared" si="23"/>
        <v>-13935.11</v>
      </c>
      <c r="AB372" s="296" t="s">
        <v>9939</v>
      </c>
      <c r="AC372" s="296"/>
      <c r="AD372" s="296"/>
      <c r="AE372" s="296"/>
      <c r="AF372" s="296"/>
      <c r="AG372" s="296"/>
      <c r="AH372" s="296"/>
      <c r="AI372" s="314"/>
      <c r="AJ372" s="296"/>
      <c r="AK372" s="296"/>
    </row>
    <row r="373" s="287" customFormat="1" ht="14.25" spans="1:16384">
      <c r="A373" s="302">
        <v>369</v>
      </c>
      <c r="B373" s="303">
        <v>1869</v>
      </c>
      <c r="C373" s="304" t="s">
        <v>10508</v>
      </c>
      <c r="D373" s="302" t="s">
        <v>10509</v>
      </c>
      <c r="E373" s="302" t="s">
        <v>10510</v>
      </c>
      <c r="F373" s="302" t="s">
        <v>9930</v>
      </c>
      <c r="G373" s="305" t="s">
        <v>9941</v>
      </c>
      <c r="H373" s="305" t="s">
        <v>10229</v>
      </c>
      <c r="I373" s="312">
        <v>43646</v>
      </c>
      <c r="J373" s="305">
        <v>1</v>
      </c>
      <c r="K373" s="304" t="s">
        <v>9938</v>
      </c>
      <c r="L373" s="302">
        <v>1</v>
      </c>
      <c r="M373" s="302"/>
      <c r="N373" s="343">
        <v>28609.24</v>
      </c>
      <c r="O373" s="343">
        <v>28156.26</v>
      </c>
      <c r="P373" s="302"/>
      <c r="Q373" s="302"/>
      <c r="R373" s="302"/>
      <c r="S373" s="302"/>
      <c r="T373" s="302">
        <f t="shared" si="20"/>
        <v>0</v>
      </c>
      <c r="U373" s="302"/>
      <c r="V373" s="302"/>
      <c r="W373" s="302">
        <f t="shared" si="21"/>
        <v>0</v>
      </c>
      <c r="X373" s="302">
        <f t="shared" si="22"/>
        <v>-1</v>
      </c>
      <c r="Y373" s="302"/>
      <c r="Z373" s="302"/>
      <c r="AA373" s="302">
        <f t="shared" si="23"/>
        <v>-28156.26</v>
      </c>
      <c r="AB373" s="302" t="s">
        <v>9939</v>
      </c>
      <c r="AC373" s="302"/>
      <c r="AD373" s="302"/>
      <c r="AE373" s="302"/>
      <c r="AF373" s="302"/>
      <c r="AG373" s="302"/>
      <c r="AH373" s="302"/>
      <c r="AI373" s="314"/>
      <c r="AJ373" s="302"/>
      <c r="AK373" s="302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16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/>
      <c r="BK373" s="316"/>
      <c r="BL373" s="316"/>
      <c r="BM373" s="316"/>
      <c r="BN373" s="316"/>
      <c r="BO373" s="316"/>
      <c r="BP373" s="316"/>
      <c r="BQ373" s="316"/>
      <c r="BR373" s="316"/>
      <c r="BS373" s="316"/>
      <c r="BT373" s="316"/>
      <c r="BU373" s="316"/>
      <c r="BV373" s="316"/>
      <c r="BW373" s="316"/>
      <c r="BX373" s="316"/>
      <c r="BY373" s="316"/>
      <c r="BZ373" s="316"/>
      <c r="CA373" s="316"/>
      <c r="CB373" s="316"/>
      <c r="CC373" s="316"/>
      <c r="CD373" s="316"/>
      <c r="CE373" s="316"/>
      <c r="CF373" s="316"/>
      <c r="CG373" s="316"/>
      <c r="CH373" s="316"/>
      <c r="CI373" s="316"/>
      <c r="CJ373" s="316"/>
      <c r="CK373" s="316"/>
      <c r="CL373" s="316"/>
      <c r="CM373" s="316"/>
      <c r="CN373" s="316"/>
      <c r="CO373" s="316"/>
      <c r="CP373" s="316"/>
      <c r="CQ373" s="316"/>
      <c r="CR373" s="316"/>
      <c r="CS373" s="316"/>
      <c r="CT373" s="316"/>
      <c r="CU373" s="316"/>
      <c r="CV373" s="316"/>
      <c r="CW373" s="316"/>
      <c r="CX373" s="316"/>
      <c r="CY373" s="316"/>
      <c r="CZ373" s="316"/>
      <c r="DA373" s="316"/>
      <c r="DB373" s="316"/>
      <c r="DC373" s="316"/>
      <c r="DD373" s="316"/>
      <c r="DE373" s="316"/>
      <c r="DF373" s="316"/>
      <c r="DG373" s="316"/>
      <c r="DH373" s="316"/>
      <c r="DI373" s="316"/>
      <c r="DJ373" s="316"/>
      <c r="DK373" s="316"/>
      <c r="DL373" s="316"/>
      <c r="DM373" s="316"/>
      <c r="DN373" s="316"/>
      <c r="DO373" s="316"/>
      <c r="DP373" s="316"/>
      <c r="DQ373" s="316"/>
      <c r="DR373" s="316"/>
      <c r="DS373" s="316"/>
      <c r="DT373" s="316"/>
      <c r="DU373" s="316"/>
      <c r="DV373" s="316"/>
      <c r="DW373" s="316"/>
      <c r="DX373" s="316"/>
      <c r="DY373" s="316"/>
      <c r="DZ373" s="316"/>
      <c r="EA373" s="316"/>
      <c r="EB373" s="316"/>
      <c r="EC373" s="316"/>
      <c r="ED373" s="316"/>
      <c r="EE373" s="316"/>
      <c r="EF373" s="316"/>
      <c r="EG373" s="316"/>
      <c r="EH373" s="316"/>
      <c r="EI373" s="316"/>
      <c r="EJ373" s="316"/>
      <c r="EK373" s="316"/>
      <c r="EL373" s="316"/>
      <c r="EM373" s="316"/>
      <c r="EN373" s="316"/>
      <c r="EO373" s="316"/>
      <c r="EP373" s="316"/>
      <c r="EQ373" s="316"/>
      <c r="ER373" s="316"/>
      <c r="ES373" s="316"/>
      <c r="ET373" s="316"/>
      <c r="EU373" s="316"/>
      <c r="EV373" s="316"/>
      <c r="EW373" s="316"/>
      <c r="EX373" s="316"/>
      <c r="EY373" s="316"/>
      <c r="EZ373" s="316"/>
      <c r="FA373" s="316"/>
      <c r="FB373" s="316"/>
      <c r="FC373" s="316"/>
      <c r="FD373" s="316"/>
      <c r="FE373" s="316"/>
      <c r="FF373" s="316"/>
      <c r="FG373" s="316"/>
      <c r="FH373" s="316"/>
      <c r="FI373" s="316"/>
      <c r="FJ373" s="316"/>
      <c r="FK373" s="316"/>
      <c r="FL373" s="316"/>
      <c r="FM373" s="316"/>
      <c r="FN373" s="316"/>
      <c r="FO373" s="316"/>
      <c r="FP373" s="316"/>
      <c r="FQ373" s="316"/>
      <c r="FR373" s="316"/>
      <c r="FS373" s="316"/>
      <c r="FT373" s="316"/>
      <c r="FU373" s="316"/>
      <c r="FV373" s="316"/>
      <c r="FW373" s="316"/>
      <c r="FX373" s="316"/>
      <c r="FY373" s="316"/>
      <c r="FZ373" s="316"/>
      <c r="GA373" s="316"/>
      <c r="GB373" s="316"/>
      <c r="GC373" s="316"/>
      <c r="GD373" s="316"/>
      <c r="GE373" s="316"/>
      <c r="GF373" s="316"/>
      <c r="GG373" s="316"/>
      <c r="GH373" s="316"/>
      <c r="GI373" s="316"/>
      <c r="GJ373" s="316"/>
      <c r="GK373" s="316"/>
      <c r="GL373" s="316"/>
      <c r="GM373" s="316"/>
      <c r="GN373" s="316"/>
      <c r="GO373" s="316"/>
      <c r="GP373" s="316"/>
      <c r="GQ373" s="316"/>
      <c r="GR373" s="316"/>
      <c r="GS373" s="316"/>
      <c r="GT373" s="316"/>
      <c r="GU373" s="316"/>
      <c r="GV373" s="316"/>
      <c r="GW373" s="316"/>
      <c r="GX373" s="316"/>
      <c r="GY373" s="316"/>
      <c r="GZ373" s="316"/>
      <c r="HA373" s="316"/>
      <c r="HB373" s="316"/>
      <c r="HC373" s="316"/>
      <c r="HD373" s="316"/>
      <c r="HE373" s="316"/>
      <c r="HF373" s="316"/>
      <c r="HG373" s="316"/>
      <c r="HH373" s="316"/>
      <c r="HI373" s="316"/>
      <c r="HJ373" s="316"/>
      <c r="HK373" s="316"/>
      <c r="HL373" s="316"/>
      <c r="HM373" s="316"/>
      <c r="HN373" s="316"/>
      <c r="HO373" s="316"/>
      <c r="HP373" s="316"/>
      <c r="HQ373" s="316"/>
      <c r="HR373" s="316"/>
      <c r="HS373" s="316"/>
      <c r="HT373" s="316"/>
      <c r="HU373" s="316"/>
      <c r="HV373" s="316"/>
      <c r="HW373" s="316"/>
      <c r="HX373" s="316"/>
      <c r="HY373" s="316"/>
      <c r="HZ373" s="316"/>
      <c r="IA373" s="316"/>
      <c r="IB373" s="316"/>
      <c r="IC373" s="316"/>
      <c r="ID373" s="316"/>
      <c r="IE373" s="316"/>
      <c r="IF373" s="316"/>
      <c r="IG373" s="316"/>
      <c r="IH373" s="316"/>
      <c r="II373" s="316"/>
      <c r="IJ373" s="316"/>
      <c r="IK373" s="316"/>
      <c r="IL373" s="316"/>
      <c r="IM373" s="316"/>
      <c r="IN373" s="316"/>
      <c r="IO373" s="316"/>
      <c r="IP373" s="316"/>
      <c r="IQ373" s="316"/>
      <c r="IR373" s="316"/>
      <c r="IS373" s="316"/>
      <c r="IT373" s="316"/>
      <c r="IU373" s="316"/>
      <c r="IV373" s="316"/>
      <c r="IW373" s="316"/>
      <c r="IX373" s="316"/>
      <c r="IY373" s="316"/>
      <c r="IZ373" s="316"/>
      <c r="JA373" s="316"/>
      <c r="JB373" s="316"/>
      <c r="JC373" s="316"/>
      <c r="JD373" s="316"/>
      <c r="JE373" s="316"/>
      <c r="JF373" s="316"/>
      <c r="JG373" s="316"/>
      <c r="JH373" s="316"/>
      <c r="JI373" s="316"/>
      <c r="JJ373" s="316"/>
      <c r="JK373" s="316"/>
      <c r="JL373" s="316"/>
      <c r="JM373" s="316"/>
      <c r="JN373" s="316"/>
      <c r="JO373" s="316"/>
      <c r="JP373" s="316"/>
      <c r="JQ373" s="316"/>
      <c r="JR373" s="316"/>
      <c r="JS373" s="316"/>
      <c r="JT373" s="316"/>
      <c r="JU373" s="316"/>
      <c r="JV373" s="316"/>
      <c r="JW373" s="316"/>
      <c r="JX373" s="316"/>
      <c r="JY373" s="316"/>
      <c r="JZ373" s="316"/>
      <c r="KA373" s="316"/>
      <c r="KB373" s="316"/>
      <c r="KC373" s="316"/>
      <c r="KD373" s="316"/>
      <c r="KE373" s="316"/>
      <c r="KF373" s="316"/>
      <c r="KG373" s="316"/>
      <c r="KH373" s="316"/>
      <c r="KI373" s="316"/>
      <c r="KJ373" s="316"/>
      <c r="KK373" s="316"/>
      <c r="KL373" s="316"/>
      <c r="KM373" s="316"/>
      <c r="KN373" s="316"/>
      <c r="KO373" s="316"/>
      <c r="KP373" s="316"/>
      <c r="KQ373" s="316"/>
      <c r="KR373" s="316"/>
      <c r="KS373" s="316"/>
      <c r="KT373" s="316"/>
      <c r="KU373" s="316"/>
      <c r="KV373" s="316"/>
      <c r="KW373" s="316"/>
      <c r="KX373" s="316"/>
      <c r="KY373" s="316"/>
      <c r="KZ373" s="316"/>
      <c r="LA373" s="316"/>
      <c r="LB373" s="316"/>
      <c r="LC373" s="316"/>
      <c r="LD373" s="316"/>
      <c r="LE373" s="316"/>
      <c r="LF373" s="316"/>
      <c r="LG373" s="316"/>
      <c r="LH373" s="316"/>
      <c r="LI373" s="316"/>
      <c r="LJ373" s="316"/>
      <c r="LK373" s="316"/>
      <c r="LL373" s="316"/>
      <c r="LM373" s="316"/>
      <c r="LN373" s="316"/>
      <c r="LO373" s="316"/>
      <c r="LP373" s="316"/>
      <c r="LQ373" s="316"/>
      <c r="LR373" s="316"/>
      <c r="LS373" s="316"/>
      <c r="LT373" s="316"/>
      <c r="LU373" s="316"/>
      <c r="LV373" s="316"/>
      <c r="LW373" s="316"/>
      <c r="LX373" s="316"/>
      <c r="LY373" s="316"/>
      <c r="LZ373" s="316"/>
      <c r="MA373" s="316"/>
      <c r="MB373" s="316"/>
      <c r="MC373" s="316"/>
      <c r="MD373" s="316"/>
      <c r="ME373" s="316"/>
      <c r="MF373" s="316"/>
      <c r="MG373" s="316"/>
      <c r="MH373" s="316"/>
      <c r="MI373" s="316"/>
      <c r="MJ373" s="316"/>
      <c r="MK373" s="316"/>
      <c r="ML373" s="316"/>
      <c r="MM373" s="316"/>
      <c r="MN373" s="316"/>
      <c r="MO373" s="316"/>
      <c r="MP373" s="316"/>
      <c r="MQ373" s="316"/>
      <c r="MR373" s="316"/>
      <c r="MS373" s="316"/>
      <c r="MT373" s="316"/>
      <c r="MU373" s="316"/>
      <c r="MV373" s="316"/>
      <c r="MW373" s="316"/>
      <c r="MX373" s="316"/>
      <c r="MY373" s="316"/>
      <c r="MZ373" s="316"/>
      <c r="NA373" s="316"/>
      <c r="NB373" s="316"/>
      <c r="NC373" s="316"/>
      <c r="ND373" s="316"/>
      <c r="NE373" s="316"/>
      <c r="NF373" s="316"/>
      <c r="NG373" s="316"/>
      <c r="NH373" s="316"/>
      <c r="NI373" s="316"/>
      <c r="NJ373" s="316"/>
      <c r="NK373" s="316"/>
      <c r="NL373" s="316"/>
      <c r="NM373" s="316"/>
      <c r="NN373" s="316"/>
      <c r="NO373" s="316"/>
      <c r="NP373" s="316"/>
      <c r="NQ373" s="316"/>
      <c r="NR373" s="316"/>
      <c r="NS373" s="316"/>
      <c r="NT373" s="316"/>
      <c r="NU373" s="316"/>
      <c r="NV373" s="316"/>
      <c r="NW373" s="316"/>
      <c r="NX373" s="316"/>
      <c r="NY373" s="316"/>
      <c r="NZ373" s="316"/>
      <c r="OA373" s="316"/>
      <c r="OB373" s="316"/>
      <c r="OC373" s="316"/>
      <c r="OD373" s="316"/>
      <c r="OE373" s="316"/>
      <c r="OF373" s="316"/>
      <c r="OG373" s="316"/>
      <c r="OH373" s="316"/>
      <c r="OI373" s="316"/>
      <c r="OJ373" s="316"/>
      <c r="OK373" s="316"/>
      <c r="OL373" s="316"/>
      <c r="OM373" s="316"/>
      <c r="ON373" s="316"/>
      <c r="OO373" s="316"/>
      <c r="OP373" s="316"/>
      <c r="OQ373" s="316"/>
      <c r="OR373" s="316"/>
      <c r="OS373" s="316"/>
      <c r="OT373" s="316"/>
      <c r="OU373" s="316"/>
      <c r="OV373" s="316"/>
      <c r="OW373" s="316"/>
      <c r="OX373" s="316"/>
      <c r="OY373" s="316"/>
      <c r="OZ373" s="316"/>
      <c r="PA373" s="316"/>
      <c r="PB373" s="316"/>
      <c r="PC373" s="316"/>
      <c r="PD373" s="316"/>
      <c r="PE373" s="316"/>
      <c r="PF373" s="316"/>
      <c r="PG373" s="316"/>
      <c r="PH373" s="316"/>
      <c r="PI373" s="316"/>
      <c r="PJ373" s="316"/>
      <c r="PK373" s="316"/>
      <c r="PL373" s="316"/>
      <c r="PM373" s="316"/>
      <c r="PN373" s="316"/>
      <c r="PO373" s="316"/>
      <c r="PP373" s="316"/>
      <c r="PQ373" s="316"/>
      <c r="PR373" s="316"/>
      <c r="PS373" s="316"/>
      <c r="PT373" s="316"/>
      <c r="PU373" s="316"/>
      <c r="PV373" s="316"/>
      <c r="PW373" s="316"/>
      <c r="PX373" s="316"/>
      <c r="PY373" s="316"/>
      <c r="PZ373" s="316"/>
      <c r="QA373" s="316"/>
      <c r="QB373" s="316"/>
      <c r="QC373" s="316"/>
      <c r="QD373" s="316"/>
      <c r="QE373" s="316"/>
      <c r="QF373" s="316"/>
      <c r="QG373" s="316"/>
      <c r="QH373" s="316"/>
      <c r="QI373" s="316"/>
      <c r="QJ373" s="316"/>
      <c r="QK373" s="316"/>
      <c r="QL373" s="316"/>
      <c r="QM373" s="316"/>
      <c r="QN373" s="316"/>
      <c r="QO373" s="316"/>
      <c r="QP373" s="316"/>
      <c r="QQ373" s="316"/>
      <c r="QR373" s="316"/>
      <c r="QS373" s="316"/>
      <c r="QT373" s="316"/>
      <c r="QU373" s="316"/>
      <c r="QV373" s="316"/>
      <c r="QW373" s="316"/>
      <c r="QX373" s="316"/>
      <c r="QY373" s="316"/>
      <c r="QZ373" s="316"/>
      <c r="RA373" s="316"/>
      <c r="RB373" s="316"/>
      <c r="RC373" s="316"/>
      <c r="RD373" s="316"/>
      <c r="RE373" s="316"/>
      <c r="RF373" s="316"/>
      <c r="RG373" s="316"/>
      <c r="RH373" s="316"/>
      <c r="RI373" s="316"/>
      <c r="RJ373" s="316"/>
      <c r="RK373" s="316"/>
      <c r="RL373" s="316"/>
      <c r="RM373" s="316"/>
      <c r="RN373" s="316"/>
      <c r="RO373" s="316"/>
      <c r="RP373" s="316"/>
      <c r="RQ373" s="316"/>
      <c r="RR373" s="316"/>
      <c r="RS373" s="316"/>
      <c r="RT373" s="316"/>
      <c r="RU373" s="316"/>
      <c r="RV373" s="316"/>
      <c r="RW373" s="316"/>
      <c r="RX373" s="316"/>
      <c r="RY373" s="316"/>
      <c r="RZ373" s="316"/>
      <c r="SA373" s="316"/>
      <c r="SB373" s="316"/>
      <c r="SC373" s="316"/>
      <c r="SD373" s="316"/>
      <c r="SE373" s="316"/>
      <c r="SF373" s="316"/>
      <c r="SG373" s="316"/>
      <c r="SH373" s="316"/>
      <c r="SI373" s="316"/>
      <c r="SJ373" s="316"/>
      <c r="SK373" s="316"/>
      <c r="SL373" s="316"/>
      <c r="SM373" s="316"/>
      <c r="SN373" s="316"/>
      <c r="SO373" s="316"/>
      <c r="SP373" s="316"/>
      <c r="SQ373" s="316"/>
      <c r="SR373" s="316"/>
      <c r="SS373" s="316"/>
      <c r="ST373" s="316"/>
      <c r="SU373" s="316"/>
      <c r="SV373" s="316"/>
      <c r="SW373" s="316"/>
      <c r="SX373" s="316"/>
      <c r="SY373" s="316"/>
      <c r="SZ373" s="316"/>
      <c r="TA373" s="316"/>
      <c r="TB373" s="316"/>
      <c r="TC373" s="316"/>
      <c r="TD373" s="316"/>
      <c r="TE373" s="316"/>
      <c r="TF373" s="316"/>
      <c r="TG373" s="316"/>
      <c r="TH373" s="316"/>
      <c r="TI373" s="316"/>
      <c r="TJ373" s="316"/>
      <c r="TK373" s="316"/>
      <c r="TL373" s="316"/>
      <c r="TM373" s="316"/>
      <c r="TN373" s="316"/>
      <c r="TO373" s="316"/>
      <c r="TP373" s="316"/>
      <c r="TQ373" s="316"/>
      <c r="TR373" s="316"/>
      <c r="TS373" s="316"/>
      <c r="TT373" s="316"/>
      <c r="TU373" s="316"/>
      <c r="TV373" s="316"/>
      <c r="TW373" s="316"/>
      <c r="TX373" s="316"/>
      <c r="TY373" s="316"/>
      <c r="TZ373" s="316"/>
      <c r="UA373" s="316"/>
      <c r="UB373" s="316"/>
      <c r="UC373" s="316"/>
      <c r="UD373" s="316"/>
      <c r="UE373" s="316"/>
      <c r="UF373" s="316"/>
      <c r="UG373" s="316"/>
      <c r="UH373" s="316"/>
      <c r="UI373" s="316"/>
      <c r="UJ373" s="316"/>
      <c r="UK373" s="316"/>
      <c r="UL373" s="316"/>
      <c r="UM373" s="316"/>
      <c r="UN373" s="316"/>
      <c r="UO373" s="316"/>
      <c r="UP373" s="316"/>
      <c r="UQ373" s="316"/>
      <c r="UR373" s="316"/>
      <c r="US373" s="316"/>
      <c r="UT373" s="316"/>
      <c r="UU373" s="316"/>
      <c r="UV373" s="316"/>
      <c r="UW373" s="316"/>
      <c r="UX373" s="316"/>
      <c r="UY373" s="316"/>
      <c r="UZ373" s="316"/>
      <c r="VA373" s="316"/>
      <c r="VB373" s="316"/>
      <c r="VC373" s="316"/>
      <c r="VD373" s="316"/>
      <c r="VE373" s="316"/>
      <c r="VF373" s="316"/>
      <c r="VG373" s="316"/>
      <c r="VH373" s="316"/>
      <c r="VI373" s="316"/>
      <c r="VJ373" s="316"/>
      <c r="VK373" s="316"/>
      <c r="VL373" s="316"/>
      <c r="VM373" s="316"/>
      <c r="VN373" s="316"/>
      <c r="VO373" s="316"/>
      <c r="VP373" s="316"/>
      <c r="VQ373" s="316"/>
      <c r="VR373" s="316"/>
      <c r="VS373" s="316"/>
      <c r="VT373" s="316"/>
      <c r="VU373" s="316"/>
      <c r="VV373" s="316"/>
      <c r="VW373" s="316"/>
      <c r="VX373" s="316"/>
      <c r="VY373" s="316"/>
      <c r="VZ373" s="316"/>
      <c r="WA373" s="316"/>
      <c r="WB373" s="316"/>
      <c r="WC373" s="316"/>
      <c r="WD373" s="316"/>
      <c r="WE373" s="316"/>
      <c r="WF373" s="316"/>
      <c r="WG373" s="316"/>
      <c r="WH373" s="316"/>
      <c r="WI373" s="316"/>
      <c r="WJ373" s="316"/>
      <c r="WK373" s="316"/>
      <c r="WL373" s="316"/>
      <c r="WM373" s="316"/>
      <c r="WN373" s="316"/>
      <c r="WO373" s="316"/>
      <c r="WP373" s="316"/>
      <c r="WQ373" s="316"/>
      <c r="WR373" s="316"/>
      <c r="WS373" s="316"/>
      <c r="WT373" s="316"/>
      <c r="WU373" s="316"/>
      <c r="WV373" s="316"/>
      <c r="WW373" s="316"/>
      <c r="WX373" s="316"/>
      <c r="WY373" s="316"/>
      <c r="WZ373" s="316"/>
      <c r="XA373" s="316"/>
      <c r="XB373" s="316"/>
      <c r="XC373" s="316"/>
      <c r="XD373" s="316"/>
      <c r="XE373" s="316"/>
      <c r="XF373" s="316"/>
      <c r="XG373" s="316"/>
      <c r="XH373" s="316"/>
      <c r="XI373" s="316"/>
      <c r="XJ373" s="316"/>
      <c r="XK373" s="316"/>
      <c r="XL373" s="316"/>
      <c r="XM373" s="316"/>
      <c r="XN373" s="316"/>
      <c r="XO373" s="316"/>
      <c r="XP373" s="316"/>
      <c r="XQ373" s="316"/>
      <c r="XR373" s="316"/>
      <c r="XS373" s="316"/>
      <c r="XT373" s="316"/>
      <c r="XU373" s="316"/>
      <c r="XV373" s="316"/>
      <c r="XW373" s="316"/>
      <c r="XX373" s="316"/>
      <c r="XY373" s="316"/>
      <c r="XZ373" s="316"/>
      <c r="YA373" s="316"/>
      <c r="YB373" s="316"/>
      <c r="YC373" s="316"/>
      <c r="YD373" s="316"/>
      <c r="YE373" s="316"/>
      <c r="YF373" s="316"/>
      <c r="YG373" s="316"/>
      <c r="YH373" s="316"/>
      <c r="YI373" s="316"/>
      <c r="YJ373" s="316"/>
      <c r="YK373" s="316"/>
      <c r="YL373" s="316"/>
      <c r="YM373" s="316"/>
      <c r="YN373" s="316"/>
      <c r="YO373" s="316"/>
      <c r="YP373" s="316"/>
      <c r="YQ373" s="316"/>
      <c r="YR373" s="316"/>
      <c r="YS373" s="316"/>
      <c r="YT373" s="316"/>
      <c r="YU373" s="316"/>
      <c r="YV373" s="316"/>
      <c r="YW373" s="316"/>
      <c r="YX373" s="316"/>
      <c r="YY373" s="316"/>
      <c r="YZ373" s="316"/>
      <c r="ZA373" s="316"/>
      <c r="ZB373" s="316"/>
      <c r="ZC373" s="316"/>
      <c r="ZD373" s="316"/>
      <c r="ZE373" s="316"/>
      <c r="ZF373" s="316"/>
      <c r="ZG373" s="316"/>
      <c r="ZH373" s="316"/>
      <c r="ZI373" s="316"/>
      <c r="ZJ373" s="316"/>
      <c r="ZK373" s="316"/>
      <c r="ZL373" s="316"/>
      <c r="ZM373" s="316"/>
      <c r="ZN373" s="316"/>
      <c r="ZO373" s="316"/>
      <c r="ZP373" s="316"/>
      <c r="ZQ373" s="316"/>
      <c r="ZR373" s="316"/>
      <c r="ZS373" s="316"/>
      <c r="ZT373" s="316"/>
      <c r="ZU373" s="316"/>
      <c r="ZV373" s="316"/>
      <c r="ZW373" s="316"/>
      <c r="ZX373" s="316"/>
      <c r="ZY373" s="316"/>
      <c r="ZZ373" s="316"/>
      <c r="AAA373" s="316"/>
      <c r="AAB373" s="316"/>
      <c r="AAC373" s="316"/>
      <c r="AAD373" s="316"/>
      <c r="AAE373" s="316"/>
      <c r="AAF373" s="316"/>
      <c r="AAG373" s="316"/>
      <c r="AAH373" s="316"/>
      <c r="AAI373" s="316"/>
      <c r="AAJ373" s="316"/>
      <c r="AAK373" s="316"/>
      <c r="AAL373" s="316"/>
      <c r="AAM373" s="316"/>
      <c r="AAN373" s="316"/>
      <c r="AAO373" s="316"/>
      <c r="AAP373" s="316"/>
      <c r="AAQ373" s="316"/>
      <c r="AAR373" s="316"/>
      <c r="AAS373" s="316"/>
      <c r="AAT373" s="316"/>
      <c r="AAU373" s="316"/>
      <c r="AAV373" s="316"/>
      <c r="AAW373" s="316"/>
      <c r="AAX373" s="316"/>
      <c r="AAY373" s="316"/>
      <c r="AAZ373" s="316"/>
      <c r="ABA373" s="316"/>
      <c r="ABB373" s="316"/>
      <c r="ABC373" s="316"/>
      <c r="ABD373" s="316"/>
      <c r="ABE373" s="316"/>
      <c r="ABF373" s="316"/>
      <c r="ABG373" s="316"/>
      <c r="ABH373" s="316"/>
      <c r="ABI373" s="316"/>
      <c r="ABJ373" s="316"/>
      <c r="ABK373" s="316"/>
      <c r="ABL373" s="316"/>
      <c r="ABM373" s="316"/>
      <c r="ABN373" s="316"/>
      <c r="ABO373" s="316"/>
      <c r="ABP373" s="316"/>
      <c r="ABQ373" s="316"/>
      <c r="ABR373" s="316"/>
      <c r="ABS373" s="316"/>
      <c r="ABT373" s="316"/>
      <c r="ABU373" s="316"/>
      <c r="ABV373" s="316"/>
      <c r="ABW373" s="316"/>
      <c r="ABX373" s="316"/>
      <c r="ABY373" s="316"/>
      <c r="ABZ373" s="316"/>
      <c r="ACA373" s="316"/>
      <c r="ACB373" s="316"/>
      <c r="ACC373" s="316"/>
      <c r="ACD373" s="316"/>
      <c r="ACE373" s="316"/>
      <c r="ACF373" s="316"/>
      <c r="ACG373" s="316"/>
      <c r="ACH373" s="316"/>
      <c r="ACI373" s="316"/>
      <c r="ACJ373" s="316"/>
      <c r="ACK373" s="316"/>
      <c r="ACL373" s="316"/>
      <c r="ACM373" s="316"/>
      <c r="ACN373" s="316"/>
      <c r="ACO373" s="316"/>
      <c r="ACP373" s="316"/>
      <c r="ACQ373" s="316"/>
      <c r="ACR373" s="316"/>
      <c r="ACS373" s="316"/>
      <c r="ACT373" s="316"/>
      <c r="ACU373" s="316"/>
      <c r="ACV373" s="316"/>
      <c r="ACW373" s="316"/>
      <c r="ACX373" s="316"/>
      <c r="ACY373" s="316"/>
      <c r="ACZ373" s="316"/>
      <c r="ADA373" s="316"/>
      <c r="ADB373" s="316"/>
      <c r="ADC373" s="316"/>
      <c r="ADD373" s="316"/>
      <c r="ADE373" s="316"/>
      <c r="ADF373" s="316"/>
      <c r="ADG373" s="316"/>
      <c r="ADH373" s="316"/>
      <c r="ADI373" s="316"/>
      <c r="ADJ373" s="316"/>
      <c r="ADK373" s="316"/>
      <c r="ADL373" s="316"/>
      <c r="ADM373" s="316"/>
      <c r="ADN373" s="316"/>
      <c r="ADO373" s="316"/>
      <c r="ADP373" s="316"/>
      <c r="ADQ373" s="316"/>
      <c r="ADR373" s="316"/>
      <c r="ADS373" s="316"/>
      <c r="ADT373" s="316"/>
      <c r="ADU373" s="316"/>
      <c r="ADV373" s="316"/>
      <c r="ADW373" s="316"/>
      <c r="ADX373" s="316"/>
      <c r="ADY373" s="316"/>
      <c r="ADZ373" s="316"/>
      <c r="AEA373" s="316"/>
      <c r="AEB373" s="316"/>
      <c r="AEC373" s="316"/>
      <c r="AED373" s="316"/>
      <c r="AEE373" s="316"/>
      <c r="AEF373" s="316"/>
      <c r="AEG373" s="316"/>
      <c r="AEH373" s="316"/>
      <c r="AEI373" s="316"/>
      <c r="AEJ373" s="316"/>
      <c r="AEK373" s="316"/>
      <c r="AEL373" s="316"/>
      <c r="AEM373" s="316"/>
      <c r="AEN373" s="316"/>
      <c r="AEO373" s="316"/>
      <c r="AEP373" s="316"/>
      <c r="AEQ373" s="316"/>
      <c r="AER373" s="316"/>
      <c r="AES373" s="316"/>
      <c r="AET373" s="316"/>
      <c r="AEU373" s="316"/>
      <c r="AEV373" s="316"/>
      <c r="AEW373" s="316"/>
      <c r="AEX373" s="316"/>
      <c r="AEY373" s="316"/>
      <c r="AEZ373" s="316"/>
      <c r="AFA373" s="316"/>
      <c r="AFB373" s="316"/>
      <c r="AFC373" s="316"/>
      <c r="AFD373" s="316"/>
      <c r="AFE373" s="316"/>
      <c r="AFF373" s="316"/>
      <c r="AFG373" s="316"/>
      <c r="AFH373" s="316"/>
      <c r="AFI373" s="316"/>
      <c r="AFJ373" s="316"/>
      <c r="AFK373" s="316"/>
      <c r="AFL373" s="316"/>
      <c r="AFM373" s="316"/>
      <c r="AFN373" s="316"/>
      <c r="AFO373" s="316"/>
      <c r="AFP373" s="316"/>
      <c r="AFQ373" s="316"/>
      <c r="AFR373" s="316"/>
      <c r="AFS373" s="316"/>
      <c r="AFT373" s="316"/>
      <c r="AFU373" s="316"/>
      <c r="AFV373" s="316"/>
      <c r="AFW373" s="316"/>
      <c r="AFX373" s="316"/>
      <c r="AFY373" s="316"/>
      <c r="AFZ373" s="316"/>
      <c r="AGA373" s="316"/>
      <c r="AGB373" s="316"/>
      <c r="AGC373" s="316"/>
      <c r="AGD373" s="316"/>
      <c r="AGE373" s="316"/>
      <c r="AGF373" s="316"/>
      <c r="AGG373" s="316"/>
      <c r="AGH373" s="316"/>
      <c r="AGI373" s="316"/>
      <c r="AGJ373" s="316"/>
      <c r="AGK373" s="316"/>
      <c r="AGL373" s="316"/>
      <c r="AGM373" s="316"/>
      <c r="AGN373" s="316"/>
      <c r="AGO373" s="316"/>
      <c r="AGP373" s="316"/>
      <c r="AGQ373" s="316"/>
      <c r="AGR373" s="316"/>
      <c r="AGS373" s="316"/>
      <c r="AGT373" s="316"/>
      <c r="AGU373" s="316"/>
      <c r="AGV373" s="316"/>
      <c r="AGW373" s="316"/>
      <c r="AGX373" s="316"/>
      <c r="AGY373" s="316"/>
      <c r="AGZ373" s="316"/>
      <c r="AHA373" s="316"/>
      <c r="AHB373" s="316"/>
      <c r="AHC373" s="316"/>
      <c r="AHD373" s="316"/>
      <c r="AHE373" s="316"/>
      <c r="AHF373" s="316"/>
      <c r="AHG373" s="316"/>
      <c r="AHH373" s="316"/>
      <c r="AHI373" s="316"/>
      <c r="AHJ373" s="316"/>
      <c r="AHK373" s="316"/>
      <c r="AHL373" s="316"/>
      <c r="AHM373" s="316"/>
      <c r="AHN373" s="316"/>
      <c r="AHO373" s="316"/>
      <c r="AHP373" s="316"/>
      <c r="AHQ373" s="316"/>
      <c r="AHR373" s="316"/>
      <c r="AHS373" s="316"/>
      <c r="AHT373" s="316"/>
      <c r="AHU373" s="316"/>
      <c r="AHV373" s="316"/>
      <c r="AHW373" s="316"/>
      <c r="AHX373" s="316"/>
      <c r="AHY373" s="316"/>
      <c r="AHZ373" s="316"/>
      <c r="AIA373" s="316"/>
      <c r="AIB373" s="316"/>
      <c r="AIC373" s="316"/>
      <c r="AID373" s="316"/>
      <c r="AIE373" s="316"/>
      <c r="AIF373" s="316"/>
      <c r="AIG373" s="316"/>
      <c r="AIH373" s="316"/>
      <c r="AII373" s="316"/>
      <c r="AIJ373" s="316"/>
      <c r="AIK373" s="316"/>
      <c r="AIL373" s="316"/>
      <c r="AIM373" s="316"/>
      <c r="AIN373" s="316"/>
      <c r="AIO373" s="316"/>
      <c r="AIP373" s="316"/>
      <c r="AIQ373" s="316"/>
      <c r="AIR373" s="316"/>
      <c r="AIS373" s="316"/>
      <c r="AIT373" s="316"/>
      <c r="AIU373" s="316"/>
      <c r="AIV373" s="316"/>
      <c r="AIW373" s="316"/>
      <c r="AIX373" s="316"/>
      <c r="AIY373" s="316"/>
      <c r="AIZ373" s="316"/>
      <c r="AJA373" s="316"/>
      <c r="AJB373" s="316"/>
      <c r="AJC373" s="316"/>
      <c r="AJD373" s="316"/>
      <c r="AJE373" s="316"/>
      <c r="AJF373" s="316"/>
      <c r="AJG373" s="316"/>
      <c r="AJH373" s="316"/>
      <c r="AJI373" s="316"/>
      <c r="AJJ373" s="316"/>
      <c r="AJK373" s="316"/>
      <c r="AJL373" s="316"/>
      <c r="AJM373" s="316"/>
      <c r="AJN373" s="316"/>
      <c r="AJO373" s="316"/>
      <c r="AJP373" s="316"/>
      <c r="AJQ373" s="316"/>
      <c r="AJR373" s="316"/>
      <c r="AJS373" s="316"/>
      <c r="AJT373" s="316"/>
      <c r="AJU373" s="316"/>
      <c r="AJV373" s="316"/>
      <c r="AJW373" s="316"/>
      <c r="AJX373" s="316"/>
      <c r="AJY373" s="316"/>
      <c r="AJZ373" s="316"/>
      <c r="AKA373" s="316"/>
      <c r="AKB373" s="316"/>
      <c r="AKC373" s="316"/>
      <c r="AKD373" s="316"/>
      <c r="AKE373" s="316"/>
      <c r="AKF373" s="316"/>
      <c r="AKG373" s="316"/>
      <c r="AKH373" s="316"/>
      <c r="AKI373" s="316"/>
      <c r="AKJ373" s="316"/>
      <c r="AKK373" s="316"/>
      <c r="AKL373" s="316"/>
      <c r="AKM373" s="316"/>
      <c r="AKN373" s="316"/>
      <c r="AKO373" s="316"/>
      <c r="AKP373" s="316"/>
      <c r="AKQ373" s="316"/>
      <c r="AKR373" s="316"/>
      <c r="AKS373" s="316"/>
      <c r="AKT373" s="316"/>
      <c r="AKU373" s="316"/>
      <c r="AKV373" s="316"/>
      <c r="AKW373" s="316"/>
      <c r="AKX373" s="316"/>
      <c r="AKY373" s="316"/>
      <c r="AKZ373" s="316"/>
      <c r="ALA373" s="316"/>
      <c r="ALB373" s="316"/>
      <c r="ALC373" s="316"/>
      <c r="ALD373" s="316"/>
      <c r="ALE373" s="316"/>
      <c r="ALF373" s="316"/>
      <c r="ALG373" s="316"/>
      <c r="ALH373" s="316"/>
      <c r="ALI373" s="316"/>
      <c r="ALJ373" s="316"/>
      <c r="ALK373" s="316"/>
      <c r="ALL373" s="316"/>
      <c r="ALM373" s="316"/>
      <c r="ALN373" s="316"/>
      <c r="ALO373" s="316"/>
      <c r="ALP373" s="316"/>
      <c r="ALQ373" s="316"/>
      <c r="ALR373" s="316"/>
      <c r="ALS373" s="316"/>
      <c r="ALT373" s="316"/>
      <c r="ALU373" s="316"/>
      <c r="ALV373" s="316"/>
      <c r="ALW373" s="316"/>
      <c r="ALX373" s="316"/>
      <c r="ALY373" s="316"/>
      <c r="ALZ373" s="316"/>
      <c r="AMA373" s="316"/>
      <c r="AMB373" s="316"/>
      <c r="AMC373" s="316"/>
      <c r="AMD373" s="316"/>
      <c r="AME373" s="316"/>
      <c r="AMF373" s="316"/>
      <c r="AMG373" s="316"/>
      <c r="AMH373" s="316"/>
      <c r="AMI373" s="316"/>
      <c r="AMJ373" s="316"/>
      <c r="AMK373" s="316"/>
      <c r="AML373" s="316"/>
      <c r="AMM373" s="316"/>
      <c r="AMN373" s="316"/>
      <c r="AMO373" s="316"/>
      <c r="AMP373" s="316"/>
      <c r="AMQ373" s="316"/>
      <c r="AMR373" s="316"/>
      <c r="AMS373" s="316"/>
      <c r="AMT373" s="316"/>
      <c r="AMU373" s="316"/>
      <c r="AMV373" s="316"/>
      <c r="AMW373" s="316"/>
      <c r="AMX373" s="316"/>
      <c r="AMY373" s="316"/>
      <c r="AMZ373" s="316"/>
      <c r="ANA373" s="316"/>
      <c r="ANB373" s="316"/>
      <c r="ANC373" s="316"/>
      <c r="AND373" s="316"/>
      <c r="ANE373" s="316"/>
      <c r="ANF373" s="316"/>
      <c r="ANG373" s="316"/>
      <c r="ANH373" s="316"/>
      <c r="ANI373" s="316"/>
      <c r="ANJ373" s="316"/>
      <c r="ANK373" s="316"/>
      <c r="ANL373" s="316"/>
      <c r="ANM373" s="316"/>
      <c r="ANN373" s="316"/>
      <c r="ANO373" s="316"/>
      <c r="ANP373" s="316"/>
      <c r="ANQ373" s="316"/>
      <c r="ANR373" s="316"/>
      <c r="ANS373" s="316"/>
      <c r="ANT373" s="316"/>
      <c r="ANU373" s="316"/>
      <c r="ANV373" s="316"/>
      <c r="ANW373" s="316"/>
      <c r="ANX373" s="316"/>
      <c r="ANY373" s="316"/>
      <c r="ANZ373" s="316"/>
      <c r="AOA373" s="316"/>
      <c r="AOB373" s="316"/>
      <c r="AOC373" s="316"/>
      <c r="AOD373" s="316"/>
      <c r="AOE373" s="316"/>
      <c r="AOF373" s="316"/>
      <c r="AOG373" s="316"/>
      <c r="AOH373" s="316"/>
      <c r="AOI373" s="316"/>
      <c r="AOJ373" s="316"/>
      <c r="AOK373" s="316"/>
      <c r="AOL373" s="316"/>
      <c r="AOM373" s="316"/>
      <c r="AON373" s="316"/>
      <c r="AOO373" s="316"/>
      <c r="AOP373" s="316"/>
      <c r="AOQ373" s="316"/>
      <c r="AOR373" s="316"/>
      <c r="AOS373" s="316"/>
      <c r="AOT373" s="316"/>
      <c r="AOU373" s="316"/>
      <c r="AOV373" s="316"/>
      <c r="AOW373" s="316"/>
      <c r="AOX373" s="316"/>
      <c r="AOY373" s="316"/>
      <c r="AOZ373" s="316"/>
      <c r="APA373" s="316"/>
      <c r="APB373" s="316"/>
      <c r="APC373" s="316"/>
      <c r="APD373" s="316"/>
      <c r="APE373" s="316"/>
      <c r="APF373" s="316"/>
      <c r="APG373" s="316"/>
      <c r="APH373" s="316"/>
      <c r="API373" s="316"/>
      <c r="APJ373" s="316"/>
      <c r="APK373" s="316"/>
      <c r="APL373" s="316"/>
      <c r="APM373" s="316"/>
      <c r="APN373" s="316"/>
      <c r="APO373" s="316"/>
      <c r="APP373" s="316"/>
      <c r="APQ373" s="316"/>
      <c r="APR373" s="316"/>
      <c r="APS373" s="316"/>
      <c r="APT373" s="316"/>
      <c r="APU373" s="316"/>
      <c r="APV373" s="316"/>
      <c r="APW373" s="316"/>
      <c r="APX373" s="316"/>
      <c r="APY373" s="316"/>
      <c r="APZ373" s="316"/>
      <c r="AQA373" s="316"/>
      <c r="AQB373" s="316"/>
      <c r="AQC373" s="316"/>
      <c r="AQD373" s="316"/>
      <c r="AQE373" s="316"/>
      <c r="AQF373" s="316"/>
      <c r="AQG373" s="316"/>
      <c r="AQH373" s="316"/>
      <c r="AQI373" s="316"/>
      <c r="AQJ373" s="316"/>
      <c r="AQK373" s="316"/>
      <c r="AQL373" s="316"/>
      <c r="AQM373" s="316"/>
      <c r="AQN373" s="316"/>
      <c r="AQO373" s="316"/>
      <c r="AQP373" s="316"/>
      <c r="AQQ373" s="316"/>
      <c r="AQR373" s="316"/>
      <c r="AQS373" s="316"/>
      <c r="AQT373" s="316"/>
      <c r="AQU373" s="316"/>
      <c r="AQV373" s="316"/>
      <c r="AQW373" s="316"/>
      <c r="AQX373" s="316"/>
      <c r="AQY373" s="316"/>
      <c r="AQZ373" s="316"/>
      <c r="ARA373" s="316"/>
      <c r="ARB373" s="316"/>
      <c r="ARC373" s="316"/>
      <c r="ARD373" s="316"/>
      <c r="ARE373" s="316"/>
      <c r="ARF373" s="316"/>
      <c r="ARG373" s="316"/>
      <c r="ARH373" s="316"/>
      <c r="ARI373" s="316"/>
      <c r="ARJ373" s="316"/>
      <c r="ARK373" s="316"/>
      <c r="ARL373" s="316"/>
      <c r="ARM373" s="316"/>
      <c r="ARN373" s="316"/>
      <c r="ARO373" s="316"/>
      <c r="ARP373" s="316"/>
      <c r="ARQ373" s="316"/>
      <c r="ARR373" s="316"/>
      <c r="ARS373" s="316"/>
      <c r="ART373" s="316"/>
      <c r="ARU373" s="316"/>
      <c r="ARV373" s="316"/>
      <c r="ARW373" s="316"/>
      <c r="ARX373" s="316"/>
      <c r="ARY373" s="316"/>
      <c r="ARZ373" s="316"/>
      <c r="ASA373" s="316"/>
      <c r="ASB373" s="316"/>
      <c r="ASC373" s="316"/>
      <c r="ASD373" s="316"/>
      <c r="ASE373" s="316"/>
      <c r="ASF373" s="316"/>
      <c r="ASG373" s="316"/>
      <c r="ASH373" s="316"/>
      <c r="ASI373" s="316"/>
      <c r="ASJ373" s="316"/>
      <c r="ASK373" s="316"/>
      <c r="ASL373" s="316"/>
      <c r="ASM373" s="316"/>
      <c r="ASN373" s="316"/>
      <c r="ASO373" s="316"/>
      <c r="ASP373" s="316"/>
      <c r="ASQ373" s="316"/>
      <c r="ASR373" s="316"/>
      <c r="ASS373" s="316"/>
      <c r="AST373" s="316"/>
      <c r="ASU373" s="316"/>
      <c r="ASV373" s="316"/>
      <c r="ASW373" s="316"/>
      <c r="ASX373" s="316"/>
      <c r="ASY373" s="316"/>
      <c r="ASZ373" s="316"/>
      <c r="ATA373" s="316"/>
      <c r="ATB373" s="316"/>
      <c r="ATC373" s="316"/>
      <c r="ATD373" s="316"/>
      <c r="ATE373" s="316"/>
      <c r="ATF373" s="316"/>
      <c r="ATG373" s="316"/>
      <c r="ATH373" s="316"/>
      <c r="ATI373" s="316"/>
      <c r="ATJ373" s="316"/>
      <c r="ATK373" s="316"/>
      <c r="ATL373" s="316"/>
      <c r="ATM373" s="316"/>
      <c r="ATN373" s="316"/>
      <c r="ATO373" s="316"/>
      <c r="ATP373" s="316"/>
      <c r="ATQ373" s="316"/>
      <c r="ATR373" s="316"/>
      <c r="ATS373" s="316"/>
      <c r="ATT373" s="316"/>
      <c r="ATU373" s="316"/>
      <c r="ATV373" s="316"/>
      <c r="ATW373" s="316"/>
      <c r="ATX373" s="316"/>
      <c r="ATY373" s="316"/>
      <c r="ATZ373" s="316"/>
      <c r="AUA373" s="316"/>
      <c r="AUB373" s="316"/>
      <c r="AUC373" s="316"/>
      <c r="AUD373" s="316"/>
      <c r="AUE373" s="316"/>
      <c r="AUF373" s="316"/>
      <c r="AUG373" s="316"/>
      <c r="AUH373" s="316"/>
      <c r="AUI373" s="316"/>
      <c r="AUJ373" s="316"/>
      <c r="AUK373" s="316"/>
      <c r="AUL373" s="316"/>
      <c r="AUM373" s="316"/>
      <c r="AUN373" s="316"/>
      <c r="AUO373" s="316"/>
      <c r="AUP373" s="316"/>
      <c r="AUQ373" s="316"/>
      <c r="AUR373" s="316"/>
      <c r="AUS373" s="316"/>
      <c r="AUT373" s="316"/>
      <c r="AUU373" s="316"/>
      <c r="AUV373" s="316"/>
      <c r="AUW373" s="316"/>
      <c r="AUX373" s="316"/>
      <c r="AUY373" s="316"/>
      <c r="AUZ373" s="316"/>
      <c r="AVA373" s="316"/>
      <c r="AVB373" s="316"/>
      <c r="AVC373" s="316"/>
      <c r="AVD373" s="316"/>
      <c r="AVE373" s="316"/>
      <c r="AVF373" s="316"/>
      <c r="AVG373" s="316"/>
      <c r="AVH373" s="316"/>
      <c r="AVI373" s="316"/>
      <c r="AVJ373" s="316"/>
      <c r="AVK373" s="316"/>
      <c r="AVL373" s="316"/>
      <c r="AVM373" s="316"/>
      <c r="AVN373" s="316"/>
      <c r="AVO373" s="316"/>
      <c r="AVP373" s="316"/>
      <c r="AVQ373" s="316"/>
      <c r="AVR373" s="316"/>
      <c r="AVS373" s="316"/>
      <c r="AVT373" s="316"/>
      <c r="AVU373" s="316"/>
      <c r="AVV373" s="316"/>
      <c r="AVW373" s="316"/>
      <c r="AVX373" s="316"/>
      <c r="AVY373" s="316"/>
      <c r="AVZ373" s="316"/>
      <c r="AWA373" s="316"/>
      <c r="AWB373" s="316"/>
      <c r="AWC373" s="316"/>
      <c r="AWD373" s="316"/>
      <c r="AWE373" s="316"/>
      <c r="AWF373" s="316"/>
      <c r="AWG373" s="316"/>
      <c r="AWH373" s="316"/>
      <c r="AWI373" s="316"/>
      <c r="AWJ373" s="316"/>
      <c r="AWK373" s="316"/>
      <c r="AWL373" s="316"/>
      <c r="AWM373" s="316"/>
      <c r="AWN373" s="316"/>
      <c r="AWO373" s="316"/>
      <c r="AWP373" s="316"/>
      <c r="AWQ373" s="316"/>
      <c r="AWR373" s="316"/>
      <c r="AWS373" s="316"/>
      <c r="AWT373" s="316"/>
      <c r="AWU373" s="316"/>
      <c r="AWV373" s="316"/>
      <c r="AWW373" s="316"/>
      <c r="AWX373" s="316"/>
      <c r="AWY373" s="316"/>
      <c r="AWZ373" s="316"/>
      <c r="AXA373" s="316"/>
      <c r="AXB373" s="316"/>
      <c r="AXC373" s="316"/>
      <c r="AXD373" s="316"/>
      <c r="AXE373" s="316"/>
      <c r="AXF373" s="316"/>
      <c r="AXG373" s="316"/>
      <c r="AXH373" s="316"/>
      <c r="AXI373" s="316"/>
      <c r="AXJ373" s="316"/>
      <c r="AXK373" s="316"/>
      <c r="AXL373" s="316"/>
      <c r="AXM373" s="316"/>
      <c r="AXN373" s="316"/>
      <c r="AXO373" s="316"/>
      <c r="AXP373" s="316"/>
      <c r="AXQ373" s="316"/>
      <c r="AXR373" s="316"/>
      <c r="AXS373" s="316"/>
      <c r="AXT373" s="316"/>
      <c r="AXU373" s="316"/>
      <c r="AXV373" s="316"/>
      <c r="AXW373" s="316"/>
      <c r="AXX373" s="316"/>
      <c r="AXY373" s="316"/>
      <c r="AXZ373" s="316"/>
      <c r="AYA373" s="316"/>
      <c r="AYB373" s="316"/>
      <c r="AYC373" s="316"/>
      <c r="AYD373" s="316"/>
      <c r="AYE373" s="316"/>
      <c r="AYF373" s="316"/>
      <c r="AYG373" s="316"/>
      <c r="AYH373" s="316"/>
      <c r="AYI373" s="316"/>
      <c r="AYJ373" s="316"/>
      <c r="AYK373" s="316"/>
      <c r="AYL373" s="316"/>
      <c r="AYM373" s="316"/>
      <c r="AYN373" s="316"/>
      <c r="AYO373" s="316"/>
      <c r="AYP373" s="316"/>
      <c r="AYQ373" s="316"/>
      <c r="AYR373" s="316"/>
      <c r="AYS373" s="316"/>
      <c r="AYT373" s="316"/>
      <c r="AYU373" s="316"/>
      <c r="AYV373" s="316"/>
      <c r="AYW373" s="316"/>
      <c r="AYX373" s="316"/>
      <c r="AYY373" s="316"/>
      <c r="AYZ373" s="316"/>
      <c r="AZA373" s="316"/>
      <c r="AZB373" s="316"/>
      <c r="AZC373" s="316"/>
      <c r="AZD373" s="316"/>
      <c r="AZE373" s="316"/>
      <c r="AZF373" s="316"/>
      <c r="AZG373" s="316"/>
      <c r="AZH373" s="316"/>
      <c r="AZI373" s="316"/>
      <c r="AZJ373" s="316"/>
      <c r="AZK373" s="316"/>
      <c r="AZL373" s="316"/>
      <c r="AZM373" s="316"/>
      <c r="AZN373" s="316"/>
      <c r="AZO373" s="316"/>
      <c r="AZP373" s="316"/>
      <c r="AZQ373" s="316"/>
      <c r="AZR373" s="316"/>
      <c r="AZS373" s="316"/>
      <c r="AZT373" s="316"/>
      <c r="AZU373" s="316"/>
      <c r="AZV373" s="316"/>
      <c r="AZW373" s="316"/>
      <c r="AZX373" s="316"/>
      <c r="AZY373" s="316"/>
      <c r="AZZ373" s="316"/>
      <c r="BAA373" s="316"/>
      <c r="BAB373" s="316"/>
      <c r="BAC373" s="316"/>
      <c r="BAD373" s="316"/>
      <c r="BAE373" s="316"/>
      <c r="BAF373" s="316"/>
      <c r="BAG373" s="316"/>
      <c r="BAH373" s="316"/>
      <c r="BAI373" s="316"/>
      <c r="BAJ373" s="316"/>
      <c r="BAK373" s="316"/>
      <c r="BAL373" s="316"/>
      <c r="BAM373" s="316"/>
      <c r="BAN373" s="316"/>
      <c r="BAO373" s="316"/>
      <c r="BAP373" s="316"/>
      <c r="BAQ373" s="316"/>
      <c r="BAR373" s="316"/>
      <c r="BAS373" s="316"/>
      <c r="BAT373" s="316"/>
      <c r="BAU373" s="316"/>
      <c r="BAV373" s="316"/>
      <c r="BAW373" s="316"/>
      <c r="BAX373" s="316"/>
      <c r="BAY373" s="316"/>
      <c r="BAZ373" s="316"/>
      <c r="BBA373" s="316"/>
      <c r="BBB373" s="316"/>
      <c r="BBC373" s="316"/>
      <c r="BBD373" s="316"/>
      <c r="BBE373" s="316"/>
      <c r="BBF373" s="316"/>
      <c r="BBG373" s="316"/>
      <c r="BBH373" s="316"/>
      <c r="BBI373" s="316"/>
      <c r="BBJ373" s="316"/>
      <c r="BBK373" s="316"/>
      <c r="BBL373" s="316"/>
      <c r="BBM373" s="316"/>
      <c r="BBN373" s="316"/>
      <c r="BBO373" s="316"/>
      <c r="BBP373" s="316"/>
      <c r="BBQ373" s="316"/>
      <c r="BBR373" s="316"/>
      <c r="BBS373" s="316"/>
      <c r="BBT373" s="316"/>
      <c r="BBU373" s="316"/>
      <c r="BBV373" s="316"/>
      <c r="BBW373" s="316"/>
      <c r="BBX373" s="316"/>
      <c r="BBY373" s="316"/>
      <c r="BBZ373" s="316"/>
      <c r="BCA373" s="316"/>
      <c r="BCB373" s="316"/>
      <c r="BCC373" s="316"/>
      <c r="BCD373" s="316"/>
      <c r="BCE373" s="316"/>
      <c r="BCF373" s="316"/>
      <c r="BCG373" s="316"/>
      <c r="BCH373" s="316"/>
      <c r="BCI373" s="316"/>
      <c r="BCJ373" s="316"/>
      <c r="BCK373" s="316"/>
      <c r="BCL373" s="316"/>
      <c r="BCM373" s="316"/>
      <c r="BCN373" s="316"/>
      <c r="BCO373" s="316"/>
      <c r="BCP373" s="316"/>
      <c r="BCQ373" s="316"/>
      <c r="BCR373" s="316"/>
      <c r="BCS373" s="316"/>
      <c r="BCT373" s="316"/>
      <c r="BCU373" s="316"/>
      <c r="BCV373" s="316"/>
      <c r="BCW373" s="316"/>
      <c r="BCX373" s="316"/>
      <c r="BCY373" s="316"/>
      <c r="BCZ373" s="316"/>
      <c r="BDA373" s="316"/>
      <c r="BDB373" s="316"/>
      <c r="BDC373" s="316"/>
      <c r="BDD373" s="316"/>
      <c r="BDE373" s="316"/>
      <c r="BDF373" s="316"/>
      <c r="BDG373" s="316"/>
      <c r="BDH373" s="316"/>
      <c r="BDI373" s="316"/>
      <c r="BDJ373" s="316"/>
      <c r="BDK373" s="316"/>
      <c r="BDL373" s="316"/>
      <c r="BDM373" s="316"/>
      <c r="BDN373" s="316"/>
      <c r="BDO373" s="316"/>
      <c r="BDP373" s="316"/>
      <c r="BDQ373" s="316"/>
      <c r="BDR373" s="316"/>
      <c r="BDS373" s="316"/>
      <c r="BDT373" s="316"/>
      <c r="BDU373" s="316"/>
      <c r="BDV373" s="316"/>
      <c r="BDW373" s="316"/>
      <c r="BDX373" s="316"/>
      <c r="BDY373" s="316"/>
      <c r="BDZ373" s="316"/>
      <c r="BEA373" s="316"/>
      <c r="BEB373" s="316"/>
      <c r="BEC373" s="316"/>
      <c r="BED373" s="316"/>
      <c r="BEE373" s="316"/>
      <c r="BEF373" s="316"/>
      <c r="BEG373" s="316"/>
      <c r="BEH373" s="316"/>
      <c r="BEI373" s="316"/>
      <c r="BEJ373" s="316"/>
      <c r="BEK373" s="316"/>
      <c r="BEL373" s="316"/>
      <c r="BEM373" s="316"/>
      <c r="BEN373" s="316"/>
      <c r="BEO373" s="316"/>
      <c r="BEP373" s="316"/>
      <c r="BEQ373" s="316"/>
      <c r="BER373" s="316"/>
      <c r="BES373" s="316"/>
      <c r="BET373" s="316"/>
      <c r="BEU373" s="316"/>
      <c r="BEV373" s="316"/>
      <c r="BEW373" s="316"/>
      <c r="BEX373" s="316"/>
      <c r="BEY373" s="316"/>
      <c r="BEZ373" s="316"/>
      <c r="BFA373" s="316"/>
      <c r="BFB373" s="316"/>
      <c r="BFC373" s="316"/>
      <c r="BFD373" s="316"/>
      <c r="BFE373" s="316"/>
      <c r="BFF373" s="316"/>
      <c r="BFG373" s="316"/>
      <c r="BFH373" s="316"/>
      <c r="BFI373" s="316"/>
      <c r="BFJ373" s="316"/>
      <c r="BFK373" s="316"/>
      <c r="BFL373" s="316"/>
      <c r="BFM373" s="316"/>
      <c r="BFN373" s="316"/>
      <c r="BFO373" s="316"/>
      <c r="BFP373" s="316"/>
      <c r="BFQ373" s="316"/>
      <c r="BFR373" s="316"/>
      <c r="BFS373" s="316"/>
      <c r="BFT373" s="316"/>
      <c r="BFU373" s="316"/>
      <c r="BFV373" s="316"/>
      <c r="BFW373" s="316"/>
      <c r="BFX373" s="316"/>
      <c r="BFY373" s="316"/>
      <c r="BFZ373" s="316"/>
      <c r="BGA373" s="316"/>
      <c r="BGB373" s="316"/>
      <c r="BGC373" s="316"/>
      <c r="BGD373" s="316"/>
      <c r="BGE373" s="316"/>
      <c r="BGF373" s="316"/>
      <c r="BGG373" s="316"/>
      <c r="BGH373" s="316"/>
      <c r="BGI373" s="316"/>
      <c r="BGJ373" s="316"/>
      <c r="BGK373" s="316"/>
      <c r="BGL373" s="316"/>
      <c r="BGM373" s="316"/>
      <c r="BGN373" s="316"/>
      <c r="BGO373" s="316"/>
      <c r="BGP373" s="316"/>
      <c r="BGQ373" s="316"/>
      <c r="BGR373" s="316"/>
      <c r="BGS373" s="316"/>
      <c r="BGT373" s="316"/>
      <c r="BGU373" s="316"/>
      <c r="BGV373" s="316"/>
      <c r="BGW373" s="316"/>
      <c r="BGX373" s="316"/>
      <c r="BGY373" s="316"/>
      <c r="BGZ373" s="316"/>
      <c r="BHA373" s="316"/>
      <c r="BHB373" s="316"/>
      <c r="BHC373" s="316"/>
      <c r="BHD373" s="316"/>
      <c r="BHE373" s="316"/>
      <c r="BHF373" s="316"/>
      <c r="BHG373" s="316"/>
      <c r="BHH373" s="316"/>
      <c r="BHI373" s="316"/>
      <c r="BHJ373" s="316"/>
      <c r="BHK373" s="316"/>
      <c r="BHL373" s="316"/>
      <c r="BHM373" s="316"/>
      <c r="BHN373" s="316"/>
      <c r="BHO373" s="316"/>
      <c r="BHP373" s="316"/>
      <c r="BHQ373" s="316"/>
      <c r="BHR373" s="316"/>
      <c r="BHS373" s="316"/>
      <c r="BHT373" s="316"/>
      <c r="BHU373" s="316"/>
      <c r="BHV373" s="316"/>
      <c r="BHW373" s="316"/>
      <c r="BHX373" s="316"/>
      <c r="BHY373" s="316"/>
      <c r="BHZ373" s="316"/>
      <c r="BIA373" s="316"/>
      <c r="BIB373" s="316"/>
      <c r="BIC373" s="316"/>
      <c r="BID373" s="316"/>
      <c r="BIE373" s="316"/>
      <c r="BIF373" s="316"/>
      <c r="BIG373" s="316"/>
      <c r="BIH373" s="316"/>
      <c r="BII373" s="316"/>
      <c r="BIJ373" s="316"/>
      <c r="BIK373" s="316"/>
      <c r="BIL373" s="316"/>
      <c r="BIM373" s="316"/>
      <c r="BIN373" s="316"/>
      <c r="BIO373" s="316"/>
      <c r="BIP373" s="316"/>
      <c r="BIQ373" s="316"/>
      <c r="BIR373" s="316"/>
      <c r="BIS373" s="316"/>
      <c r="BIT373" s="316"/>
      <c r="BIU373" s="316"/>
      <c r="BIV373" s="316"/>
      <c r="BIW373" s="316"/>
      <c r="BIX373" s="316"/>
      <c r="BIY373" s="316"/>
      <c r="BIZ373" s="316"/>
      <c r="BJA373" s="316"/>
      <c r="BJB373" s="316"/>
      <c r="BJC373" s="316"/>
      <c r="BJD373" s="316"/>
      <c r="BJE373" s="316"/>
      <c r="BJF373" s="316"/>
      <c r="BJG373" s="316"/>
      <c r="BJH373" s="316"/>
      <c r="BJI373" s="316"/>
      <c r="BJJ373" s="316"/>
      <c r="BJK373" s="316"/>
      <c r="BJL373" s="316"/>
      <c r="BJM373" s="316"/>
      <c r="BJN373" s="316"/>
      <c r="BJO373" s="316"/>
      <c r="BJP373" s="316"/>
      <c r="BJQ373" s="316"/>
      <c r="BJR373" s="316"/>
      <c r="BJS373" s="316"/>
      <c r="BJT373" s="316"/>
      <c r="BJU373" s="316"/>
      <c r="BJV373" s="316"/>
      <c r="BJW373" s="316"/>
      <c r="BJX373" s="316"/>
      <c r="BJY373" s="316"/>
      <c r="BJZ373" s="316"/>
      <c r="BKA373" s="316"/>
      <c r="BKB373" s="316"/>
      <c r="BKC373" s="316"/>
      <c r="BKD373" s="316"/>
      <c r="BKE373" s="316"/>
      <c r="BKF373" s="316"/>
      <c r="BKG373" s="316"/>
      <c r="BKH373" s="316"/>
      <c r="BKI373" s="316"/>
      <c r="BKJ373" s="316"/>
      <c r="BKK373" s="316"/>
      <c r="BKL373" s="316"/>
      <c r="BKM373" s="316"/>
      <c r="BKN373" s="316"/>
      <c r="BKO373" s="316"/>
      <c r="BKP373" s="316"/>
      <c r="BKQ373" s="316"/>
      <c r="BKR373" s="316"/>
      <c r="BKS373" s="316"/>
      <c r="BKT373" s="316"/>
      <c r="BKU373" s="316"/>
      <c r="BKV373" s="316"/>
      <c r="BKW373" s="316"/>
      <c r="BKX373" s="316"/>
      <c r="BKY373" s="316"/>
      <c r="BKZ373" s="316"/>
      <c r="BLA373" s="316"/>
      <c r="BLB373" s="316"/>
      <c r="BLC373" s="316"/>
      <c r="BLD373" s="316"/>
      <c r="BLE373" s="316"/>
      <c r="BLF373" s="316"/>
      <c r="BLG373" s="316"/>
      <c r="BLH373" s="316"/>
      <c r="BLI373" s="316"/>
      <c r="BLJ373" s="316"/>
      <c r="BLK373" s="316"/>
      <c r="BLL373" s="316"/>
      <c r="BLM373" s="316"/>
      <c r="BLN373" s="316"/>
      <c r="BLO373" s="316"/>
      <c r="BLP373" s="316"/>
      <c r="BLQ373" s="316"/>
      <c r="BLR373" s="316"/>
      <c r="BLS373" s="316"/>
      <c r="BLT373" s="316"/>
      <c r="BLU373" s="316"/>
      <c r="BLV373" s="316"/>
      <c r="BLW373" s="316"/>
      <c r="BLX373" s="316"/>
      <c r="BLY373" s="316"/>
      <c r="BLZ373" s="316"/>
      <c r="BMA373" s="316"/>
      <c r="BMB373" s="316"/>
      <c r="BMC373" s="316"/>
      <c r="BMD373" s="316"/>
      <c r="BME373" s="316"/>
      <c r="BMF373" s="316"/>
      <c r="BMG373" s="316"/>
      <c r="BMH373" s="316"/>
      <c r="BMI373" s="316"/>
      <c r="BMJ373" s="316"/>
      <c r="BMK373" s="316"/>
      <c r="BML373" s="316"/>
      <c r="BMM373" s="316"/>
      <c r="BMN373" s="316"/>
      <c r="BMO373" s="316"/>
      <c r="BMP373" s="316"/>
      <c r="BMQ373" s="316"/>
      <c r="BMR373" s="316"/>
      <c r="BMS373" s="316"/>
      <c r="BMT373" s="316"/>
      <c r="BMU373" s="316"/>
      <c r="BMV373" s="316"/>
      <c r="BMW373" s="316"/>
      <c r="BMX373" s="316"/>
      <c r="BMY373" s="316"/>
      <c r="BMZ373" s="316"/>
      <c r="BNA373" s="316"/>
      <c r="BNB373" s="316"/>
      <c r="BNC373" s="316"/>
      <c r="BND373" s="316"/>
      <c r="BNE373" s="316"/>
      <c r="BNF373" s="316"/>
      <c r="BNG373" s="316"/>
      <c r="BNH373" s="316"/>
      <c r="BNI373" s="316"/>
      <c r="BNJ373" s="316"/>
      <c r="BNK373" s="316"/>
      <c r="BNL373" s="316"/>
      <c r="BNM373" s="316"/>
      <c r="BNN373" s="316"/>
      <c r="BNO373" s="316"/>
      <c r="BNP373" s="316"/>
      <c r="BNQ373" s="316"/>
      <c r="BNR373" s="316"/>
      <c r="BNS373" s="316"/>
      <c r="BNT373" s="316"/>
      <c r="BNU373" s="316"/>
      <c r="BNV373" s="316"/>
      <c r="BNW373" s="316"/>
      <c r="BNX373" s="316"/>
      <c r="BNY373" s="316"/>
      <c r="BNZ373" s="316"/>
      <c r="BOA373" s="316"/>
      <c r="BOB373" s="316"/>
      <c r="BOC373" s="316"/>
      <c r="BOD373" s="316"/>
      <c r="BOE373" s="316"/>
      <c r="BOF373" s="316"/>
      <c r="BOG373" s="316"/>
      <c r="BOH373" s="316"/>
      <c r="BOI373" s="316"/>
      <c r="BOJ373" s="316"/>
      <c r="BOK373" s="316"/>
      <c r="BOL373" s="316"/>
      <c r="BOM373" s="316"/>
      <c r="BON373" s="316"/>
      <c r="BOO373" s="316"/>
      <c r="BOP373" s="316"/>
      <c r="BOQ373" s="316"/>
      <c r="BOR373" s="316"/>
      <c r="BOS373" s="316"/>
      <c r="BOT373" s="316"/>
      <c r="BOU373" s="316"/>
      <c r="BOV373" s="316"/>
      <c r="BOW373" s="316"/>
      <c r="BOX373" s="316"/>
      <c r="BOY373" s="316"/>
      <c r="BOZ373" s="316"/>
      <c r="BPA373" s="316"/>
      <c r="BPB373" s="316"/>
      <c r="BPC373" s="316"/>
      <c r="BPD373" s="316"/>
      <c r="BPE373" s="316"/>
      <c r="BPF373" s="316"/>
      <c r="BPG373" s="316"/>
      <c r="BPH373" s="316"/>
      <c r="BPI373" s="316"/>
      <c r="BPJ373" s="316"/>
      <c r="BPK373" s="316"/>
      <c r="BPL373" s="316"/>
      <c r="BPM373" s="316"/>
      <c r="BPN373" s="316"/>
      <c r="BPO373" s="316"/>
      <c r="BPP373" s="316"/>
      <c r="BPQ373" s="316"/>
      <c r="BPR373" s="316"/>
      <c r="BPS373" s="316"/>
      <c r="BPT373" s="316"/>
      <c r="BPU373" s="316"/>
      <c r="BPV373" s="316"/>
      <c r="BPW373" s="316"/>
      <c r="BPX373" s="316"/>
      <c r="BPY373" s="316"/>
      <c r="BPZ373" s="316"/>
      <c r="BQA373" s="316"/>
      <c r="BQB373" s="316"/>
      <c r="BQC373" s="316"/>
      <c r="BQD373" s="316"/>
      <c r="BQE373" s="316"/>
      <c r="BQF373" s="316"/>
      <c r="BQG373" s="316"/>
      <c r="BQH373" s="316"/>
      <c r="BQI373" s="316"/>
      <c r="BQJ373" s="316"/>
      <c r="BQK373" s="316"/>
      <c r="BQL373" s="316"/>
      <c r="BQM373" s="316"/>
      <c r="BQN373" s="316"/>
      <c r="BQO373" s="316"/>
      <c r="BQP373" s="316"/>
      <c r="BQQ373" s="316"/>
      <c r="BQR373" s="316"/>
      <c r="BQS373" s="316"/>
      <c r="BQT373" s="316"/>
      <c r="BQU373" s="316"/>
      <c r="BQV373" s="316"/>
      <c r="BQW373" s="316"/>
      <c r="BQX373" s="316"/>
      <c r="BQY373" s="316"/>
      <c r="BQZ373" s="316"/>
      <c r="BRA373" s="316"/>
      <c r="BRB373" s="316"/>
      <c r="BRC373" s="316"/>
      <c r="BRD373" s="316"/>
      <c r="BRE373" s="316"/>
      <c r="BRF373" s="316"/>
      <c r="BRG373" s="316"/>
      <c r="BRH373" s="316"/>
      <c r="BRI373" s="316"/>
      <c r="BRJ373" s="316"/>
      <c r="BRK373" s="316"/>
      <c r="BRL373" s="316"/>
      <c r="BRM373" s="316"/>
      <c r="BRN373" s="316"/>
      <c r="BRO373" s="316"/>
      <c r="BRP373" s="316"/>
      <c r="BRQ373" s="316"/>
      <c r="BRR373" s="316"/>
      <c r="BRS373" s="316"/>
      <c r="BRT373" s="316"/>
      <c r="BRU373" s="316"/>
      <c r="BRV373" s="316"/>
      <c r="BRW373" s="316"/>
      <c r="BRX373" s="316"/>
      <c r="BRY373" s="316"/>
      <c r="BRZ373" s="316"/>
      <c r="BSA373" s="316"/>
      <c r="BSB373" s="316"/>
      <c r="BSC373" s="316"/>
      <c r="BSD373" s="316"/>
      <c r="BSE373" s="316"/>
      <c r="BSF373" s="316"/>
      <c r="BSG373" s="316"/>
      <c r="BSH373" s="316"/>
      <c r="BSI373" s="316"/>
      <c r="BSJ373" s="316"/>
      <c r="BSK373" s="316"/>
      <c r="BSL373" s="316"/>
      <c r="BSM373" s="316"/>
      <c r="BSN373" s="316"/>
      <c r="BSO373" s="316"/>
      <c r="BSP373" s="316"/>
      <c r="BSQ373" s="316"/>
      <c r="BSR373" s="316"/>
      <c r="BSS373" s="316"/>
      <c r="BST373" s="316"/>
      <c r="BSU373" s="316"/>
      <c r="BSV373" s="316"/>
      <c r="BSW373" s="316"/>
      <c r="BSX373" s="316"/>
      <c r="BSY373" s="316"/>
      <c r="BSZ373" s="316"/>
      <c r="BTA373" s="316"/>
      <c r="BTB373" s="316"/>
      <c r="BTC373" s="316"/>
      <c r="BTD373" s="316"/>
      <c r="BTE373" s="316"/>
      <c r="BTF373" s="316"/>
      <c r="BTG373" s="316"/>
      <c r="BTH373" s="316"/>
      <c r="BTI373" s="316"/>
      <c r="BTJ373" s="316"/>
      <c r="BTK373" s="316"/>
      <c r="BTL373" s="316"/>
      <c r="BTM373" s="316"/>
      <c r="BTN373" s="316"/>
      <c r="BTO373" s="316"/>
      <c r="BTP373" s="316"/>
      <c r="BTQ373" s="316"/>
      <c r="BTR373" s="316"/>
      <c r="BTS373" s="316"/>
      <c r="BTT373" s="316"/>
      <c r="BTU373" s="316"/>
      <c r="BTV373" s="316"/>
      <c r="BTW373" s="316"/>
      <c r="BTX373" s="316"/>
      <c r="BTY373" s="316"/>
      <c r="BTZ373" s="316"/>
      <c r="BUA373" s="316"/>
      <c r="BUB373" s="316"/>
      <c r="BUC373" s="316"/>
      <c r="BUD373" s="316"/>
      <c r="BUE373" s="316"/>
      <c r="BUF373" s="316"/>
      <c r="BUG373" s="316"/>
      <c r="BUH373" s="316"/>
      <c r="BUI373" s="316"/>
      <c r="BUJ373" s="316"/>
      <c r="BUK373" s="316"/>
      <c r="BUL373" s="316"/>
      <c r="BUM373" s="316"/>
      <c r="BUN373" s="316"/>
      <c r="BUO373" s="316"/>
      <c r="BUP373" s="316"/>
      <c r="BUQ373" s="316"/>
      <c r="BUR373" s="316"/>
      <c r="BUS373" s="316"/>
      <c r="BUT373" s="316"/>
      <c r="BUU373" s="316"/>
      <c r="BUV373" s="316"/>
      <c r="BUW373" s="316"/>
      <c r="BUX373" s="316"/>
      <c r="BUY373" s="316"/>
      <c r="BUZ373" s="316"/>
      <c r="BVA373" s="316"/>
      <c r="BVB373" s="316"/>
      <c r="BVC373" s="316"/>
      <c r="BVD373" s="316"/>
      <c r="BVE373" s="316"/>
      <c r="BVF373" s="316"/>
      <c r="BVG373" s="316"/>
      <c r="BVH373" s="316"/>
      <c r="BVI373" s="316"/>
      <c r="BVJ373" s="316"/>
      <c r="BVK373" s="316"/>
      <c r="BVL373" s="316"/>
      <c r="BVM373" s="316"/>
      <c r="BVN373" s="316"/>
      <c r="BVO373" s="316"/>
      <c r="BVP373" s="316"/>
      <c r="BVQ373" s="316"/>
      <c r="BVR373" s="316"/>
      <c r="BVS373" s="316"/>
      <c r="BVT373" s="316"/>
      <c r="BVU373" s="316"/>
      <c r="BVV373" s="316"/>
      <c r="BVW373" s="316"/>
      <c r="BVX373" s="316"/>
      <c r="BVY373" s="316"/>
      <c r="BVZ373" s="316"/>
      <c r="BWA373" s="316"/>
      <c r="BWB373" s="316"/>
      <c r="BWC373" s="316"/>
      <c r="BWD373" s="316"/>
      <c r="BWE373" s="316"/>
      <c r="BWF373" s="316"/>
      <c r="BWG373" s="316"/>
      <c r="BWH373" s="316"/>
      <c r="BWI373" s="316"/>
      <c r="BWJ373" s="316"/>
      <c r="BWK373" s="316"/>
      <c r="BWL373" s="316"/>
      <c r="BWM373" s="316"/>
      <c r="BWN373" s="316"/>
      <c r="BWO373" s="316"/>
      <c r="BWP373" s="316"/>
      <c r="BWQ373" s="316"/>
      <c r="BWR373" s="316"/>
      <c r="BWS373" s="316"/>
      <c r="BWT373" s="316"/>
      <c r="BWU373" s="316"/>
      <c r="BWV373" s="316"/>
      <c r="BWW373" s="316"/>
      <c r="BWX373" s="316"/>
      <c r="BWY373" s="316"/>
      <c r="BWZ373" s="316"/>
      <c r="BXA373" s="316"/>
      <c r="BXB373" s="316"/>
      <c r="BXC373" s="316"/>
      <c r="BXD373" s="316"/>
      <c r="BXE373" s="316"/>
      <c r="BXF373" s="316"/>
      <c r="BXG373" s="316"/>
      <c r="BXH373" s="316"/>
      <c r="BXI373" s="316"/>
      <c r="BXJ373" s="316"/>
      <c r="BXK373" s="316"/>
      <c r="BXL373" s="316"/>
      <c r="BXM373" s="316"/>
      <c r="BXN373" s="316"/>
      <c r="BXO373" s="316"/>
      <c r="BXP373" s="316"/>
      <c r="BXQ373" s="316"/>
      <c r="BXR373" s="316"/>
      <c r="BXS373" s="316"/>
      <c r="BXT373" s="316"/>
      <c r="BXU373" s="316"/>
      <c r="BXV373" s="316"/>
      <c r="BXW373" s="316"/>
      <c r="BXX373" s="316"/>
      <c r="BXY373" s="316"/>
      <c r="BXZ373" s="316"/>
      <c r="BYA373" s="316"/>
      <c r="BYB373" s="316"/>
      <c r="BYC373" s="316"/>
      <c r="BYD373" s="316"/>
      <c r="BYE373" s="316"/>
      <c r="BYF373" s="316"/>
      <c r="BYG373" s="316"/>
      <c r="BYH373" s="316"/>
      <c r="BYI373" s="316"/>
      <c r="BYJ373" s="316"/>
      <c r="BYK373" s="316"/>
      <c r="BYL373" s="316"/>
      <c r="BYM373" s="316"/>
      <c r="BYN373" s="316"/>
      <c r="BYO373" s="316"/>
      <c r="BYP373" s="316"/>
      <c r="BYQ373" s="316"/>
      <c r="BYR373" s="316"/>
      <c r="BYS373" s="316"/>
      <c r="BYT373" s="316"/>
      <c r="BYU373" s="316"/>
      <c r="BYV373" s="316"/>
      <c r="BYW373" s="316"/>
      <c r="BYX373" s="316"/>
      <c r="BYY373" s="316"/>
      <c r="BYZ373" s="316"/>
      <c r="BZA373" s="316"/>
      <c r="BZB373" s="316"/>
      <c r="BZC373" s="316"/>
      <c r="BZD373" s="316"/>
      <c r="BZE373" s="316"/>
      <c r="BZF373" s="316"/>
      <c r="BZG373" s="316"/>
      <c r="BZH373" s="316"/>
      <c r="BZI373" s="316"/>
      <c r="BZJ373" s="316"/>
      <c r="BZK373" s="316"/>
      <c r="BZL373" s="316"/>
      <c r="BZM373" s="316"/>
      <c r="BZN373" s="316"/>
      <c r="BZO373" s="316"/>
      <c r="BZP373" s="316"/>
      <c r="BZQ373" s="316"/>
      <c r="BZR373" s="316"/>
      <c r="BZS373" s="316"/>
      <c r="BZT373" s="316"/>
      <c r="BZU373" s="316"/>
      <c r="BZV373" s="316"/>
      <c r="BZW373" s="316"/>
      <c r="BZX373" s="316"/>
      <c r="BZY373" s="316"/>
      <c r="BZZ373" s="316"/>
      <c r="CAA373" s="316"/>
      <c r="CAB373" s="316"/>
      <c r="CAC373" s="316"/>
      <c r="CAD373" s="316"/>
      <c r="CAE373" s="316"/>
      <c r="CAF373" s="316"/>
      <c r="CAG373" s="316"/>
      <c r="CAH373" s="316"/>
      <c r="CAI373" s="316"/>
      <c r="CAJ373" s="316"/>
      <c r="CAK373" s="316"/>
      <c r="CAL373" s="316"/>
      <c r="CAM373" s="316"/>
      <c r="CAN373" s="316"/>
      <c r="CAO373" s="316"/>
      <c r="CAP373" s="316"/>
      <c r="CAQ373" s="316"/>
      <c r="CAR373" s="316"/>
      <c r="CAS373" s="316"/>
      <c r="CAT373" s="316"/>
      <c r="CAU373" s="316"/>
      <c r="CAV373" s="316"/>
      <c r="CAW373" s="316"/>
      <c r="CAX373" s="316"/>
      <c r="CAY373" s="316"/>
      <c r="CAZ373" s="316"/>
      <c r="CBA373" s="316"/>
      <c r="CBB373" s="316"/>
      <c r="CBC373" s="316"/>
      <c r="CBD373" s="316"/>
      <c r="CBE373" s="316"/>
      <c r="CBF373" s="316"/>
      <c r="CBG373" s="316"/>
      <c r="CBH373" s="316"/>
      <c r="CBI373" s="316"/>
      <c r="CBJ373" s="316"/>
      <c r="CBK373" s="316"/>
      <c r="CBL373" s="316"/>
      <c r="CBM373" s="316"/>
      <c r="CBN373" s="316"/>
      <c r="CBO373" s="316"/>
      <c r="CBP373" s="316"/>
      <c r="CBQ373" s="316"/>
      <c r="CBR373" s="316"/>
      <c r="CBS373" s="316"/>
      <c r="CBT373" s="316"/>
      <c r="CBU373" s="316"/>
      <c r="CBV373" s="316"/>
      <c r="CBW373" s="316"/>
      <c r="CBX373" s="316"/>
      <c r="CBY373" s="316"/>
      <c r="CBZ373" s="316"/>
      <c r="CCA373" s="316"/>
      <c r="CCB373" s="316"/>
      <c r="CCC373" s="316"/>
      <c r="CCD373" s="316"/>
      <c r="CCE373" s="316"/>
      <c r="CCF373" s="316"/>
      <c r="CCG373" s="316"/>
      <c r="CCH373" s="316"/>
      <c r="CCI373" s="316"/>
      <c r="CCJ373" s="316"/>
      <c r="CCK373" s="316"/>
      <c r="CCL373" s="316"/>
      <c r="CCM373" s="316"/>
      <c r="CCN373" s="316"/>
      <c r="CCO373" s="316"/>
      <c r="CCP373" s="316"/>
      <c r="CCQ373" s="316"/>
      <c r="CCR373" s="316"/>
      <c r="CCS373" s="316"/>
      <c r="CCT373" s="316"/>
      <c r="CCU373" s="316"/>
      <c r="CCV373" s="316"/>
      <c r="CCW373" s="316"/>
      <c r="CCX373" s="316"/>
      <c r="CCY373" s="316"/>
      <c r="CCZ373" s="316"/>
      <c r="CDA373" s="316"/>
      <c r="CDB373" s="316"/>
      <c r="CDC373" s="316"/>
      <c r="CDD373" s="316"/>
      <c r="CDE373" s="316"/>
      <c r="CDF373" s="316"/>
      <c r="CDG373" s="316"/>
      <c r="CDH373" s="316"/>
      <c r="CDI373" s="316"/>
      <c r="CDJ373" s="316"/>
      <c r="CDK373" s="316"/>
      <c r="CDL373" s="316"/>
      <c r="CDM373" s="316"/>
      <c r="CDN373" s="316"/>
      <c r="CDO373" s="316"/>
      <c r="CDP373" s="316"/>
      <c r="CDQ373" s="316"/>
      <c r="CDR373" s="316"/>
      <c r="CDS373" s="316"/>
      <c r="CDT373" s="316"/>
      <c r="CDU373" s="316"/>
      <c r="CDV373" s="316"/>
      <c r="CDW373" s="316"/>
      <c r="CDX373" s="316"/>
      <c r="CDY373" s="316"/>
      <c r="CDZ373" s="316"/>
      <c r="CEA373" s="316"/>
      <c r="CEB373" s="316"/>
      <c r="CEC373" s="316"/>
      <c r="CED373" s="316"/>
      <c r="CEE373" s="316"/>
      <c r="CEF373" s="316"/>
      <c r="CEG373" s="316"/>
      <c r="CEH373" s="316"/>
      <c r="CEI373" s="316"/>
      <c r="CEJ373" s="316"/>
      <c r="CEK373" s="316"/>
      <c r="CEL373" s="316"/>
      <c r="CEM373" s="316"/>
      <c r="CEN373" s="316"/>
      <c r="CEO373" s="316"/>
      <c r="CEP373" s="316"/>
      <c r="CEQ373" s="316"/>
      <c r="CER373" s="316"/>
      <c r="CES373" s="316"/>
      <c r="CET373" s="316"/>
      <c r="CEU373" s="316"/>
      <c r="CEV373" s="316"/>
      <c r="CEW373" s="316"/>
      <c r="CEX373" s="316"/>
      <c r="CEY373" s="316"/>
      <c r="CEZ373" s="316"/>
      <c r="CFA373" s="316"/>
      <c r="CFB373" s="316"/>
      <c r="CFC373" s="316"/>
      <c r="CFD373" s="316"/>
      <c r="CFE373" s="316"/>
      <c r="CFF373" s="316"/>
      <c r="CFG373" s="316"/>
      <c r="CFH373" s="316"/>
      <c r="CFI373" s="316"/>
      <c r="CFJ373" s="316"/>
      <c r="CFK373" s="316"/>
      <c r="CFL373" s="316"/>
      <c r="CFM373" s="316"/>
      <c r="CFN373" s="316"/>
      <c r="CFO373" s="316"/>
      <c r="CFP373" s="316"/>
      <c r="CFQ373" s="316"/>
      <c r="CFR373" s="316"/>
      <c r="CFS373" s="316"/>
      <c r="CFT373" s="316"/>
      <c r="CFU373" s="316"/>
      <c r="CFV373" s="316"/>
      <c r="CFW373" s="316"/>
      <c r="CFX373" s="316"/>
      <c r="CFY373" s="316"/>
      <c r="CFZ373" s="316"/>
      <c r="CGA373" s="316"/>
      <c r="CGB373" s="316"/>
      <c r="CGC373" s="316"/>
      <c r="CGD373" s="316"/>
      <c r="CGE373" s="316"/>
      <c r="CGF373" s="316"/>
      <c r="CGG373" s="316"/>
      <c r="CGH373" s="316"/>
      <c r="CGI373" s="316"/>
      <c r="CGJ373" s="316"/>
      <c r="CGK373" s="316"/>
      <c r="CGL373" s="316"/>
      <c r="CGM373" s="316"/>
      <c r="CGN373" s="316"/>
      <c r="CGO373" s="316"/>
      <c r="CGP373" s="316"/>
      <c r="CGQ373" s="316"/>
      <c r="CGR373" s="316"/>
      <c r="CGS373" s="316"/>
      <c r="CGT373" s="316"/>
      <c r="CGU373" s="316"/>
      <c r="CGV373" s="316"/>
      <c r="CGW373" s="316"/>
      <c r="CGX373" s="316"/>
      <c r="CGY373" s="316"/>
      <c r="CGZ373" s="316"/>
      <c r="CHA373" s="316"/>
      <c r="CHB373" s="316"/>
      <c r="CHC373" s="316"/>
      <c r="CHD373" s="316"/>
      <c r="CHE373" s="316"/>
      <c r="CHF373" s="316"/>
      <c r="CHG373" s="316"/>
      <c r="CHH373" s="316"/>
      <c r="CHI373" s="316"/>
      <c r="CHJ373" s="316"/>
      <c r="CHK373" s="316"/>
      <c r="CHL373" s="316"/>
      <c r="CHM373" s="316"/>
      <c r="CHN373" s="316"/>
      <c r="CHO373" s="316"/>
      <c r="CHP373" s="316"/>
      <c r="CHQ373" s="316"/>
      <c r="CHR373" s="316"/>
      <c r="CHS373" s="316"/>
      <c r="CHT373" s="316"/>
      <c r="CHU373" s="316"/>
      <c r="CHV373" s="316"/>
      <c r="CHW373" s="316"/>
      <c r="CHX373" s="316"/>
      <c r="CHY373" s="316"/>
      <c r="CHZ373" s="316"/>
      <c r="CIA373" s="316"/>
      <c r="CIB373" s="316"/>
      <c r="CIC373" s="316"/>
      <c r="CID373" s="316"/>
      <c r="CIE373" s="316"/>
      <c r="CIF373" s="316"/>
      <c r="CIG373" s="316"/>
      <c r="CIH373" s="316"/>
      <c r="CII373" s="316"/>
      <c r="CIJ373" s="316"/>
      <c r="CIK373" s="316"/>
      <c r="CIL373" s="316"/>
      <c r="CIM373" s="316"/>
      <c r="CIN373" s="316"/>
      <c r="CIO373" s="316"/>
      <c r="CIP373" s="316"/>
      <c r="CIQ373" s="316"/>
      <c r="CIR373" s="316"/>
      <c r="CIS373" s="316"/>
      <c r="CIT373" s="316"/>
      <c r="CIU373" s="316"/>
      <c r="CIV373" s="316"/>
      <c r="CIW373" s="316"/>
      <c r="CIX373" s="316"/>
      <c r="CIY373" s="316"/>
      <c r="CIZ373" s="316"/>
      <c r="CJA373" s="316"/>
      <c r="CJB373" s="316"/>
      <c r="CJC373" s="316"/>
      <c r="CJD373" s="316"/>
      <c r="CJE373" s="316"/>
      <c r="CJF373" s="316"/>
      <c r="CJG373" s="316"/>
      <c r="CJH373" s="316"/>
      <c r="CJI373" s="316"/>
      <c r="CJJ373" s="316"/>
      <c r="CJK373" s="316"/>
      <c r="CJL373" s="316"/>
      <c r="CJM373" s="316"/>
      <c r="CJN373" s="316"/>
      <c r="CJO373" s="316"/>
      <c r="CJP373" s="316"/>
      <c r="CJQ373" s="316"/>
      <c r="CJR373" s="316"/>
      <c r="CJS373" s="316"/>
      <c r="CJT373" s="316"/>
      <c r="CJU373" s="316"/>
      <c r="CJV373" s="316"/>
      <c r="CJW373" s="316"/>
      <c r="CJX373" s="316"/>
      <c r="CJY373" s="316"/>
      <c r="CJZ373" s="316"/>
      <c r="CKA373" s="316"/>
      <c r="CKB373" s="316"/>
      <c r="CKC373" s="316"/>
      <c r="CKD373" s="316"/>
      <c r="CKE373" s="316"/>
      <c r="CKF373" s="316"/>
      <c r="CKG373" s="316"/>
      <c r="CKH373" s="316"/>
      <c r="CKI373" s="316"/>
      <c r="CKJ373" s="316"/>
      <c r="CKK373" s="316"/>
      <c r="CKL373" s="316"/>
      <c r="CKM373" s="316"/>
      <c r="CKN373" s="316"/>
      <c r="CKO373" s="316"/>
      <c r="CKP373" s="316"/>
      <c r="CKQ373" s="316"/>
      <c r="CKR373" s="316"/>
      <c r="CKS373" s="316"/>
      <c r="CKT373" s="316"/>
      <c r="CKU373" s="316"/>
      <c r="CKV373" s="316"/>
      <c r="CKW373" s="316"/>
      <c r="CKX373" s="316"/>
      <c r="CKY373" s="316"/>
      <c r="CKZ373" s="316"/>
      <c r="CLA373" s="316"/>
      <c r="CLB373" s="316"/>
      <c r="CLC373" s="316"/>
      <c r="CLD373" s="316"/>
      <c r="CLE373" s="316"/>
      <c r="CLF373" s="316"/>
      <c r="CLG373" s="316"/>
      <c r="CLH373" s="316"/>
      <c r="CLI373" s="316"/>
      <c r="CLJ373" s="316"/>
      <c r="CLK373" s="316"/>
      <c r="CLL373" s="316"/>
      <c r="CLM373" s="316"/>
      <c r="CLN373" s="316"/>
      <c r="CLO373" s="316"/>
      <c r="CLP373" s="316"/>
      <c r="CLQ373" s="316"/>
      <c r="CLR373" s="316"/>
      <c r="CLS373" s="316"/>
      <c r="CLT373" s="316"/>
      <c r="CLU373" s="316"/>
      <c r="CLV373" s="316"/>
      <c r="CLW373" s="316"/>
      <c r="CLX373" s="316"/>
      <c r="CLY373" s="316"/>
      <c r="CLZ373" s="316"/>
      <c r="CMA373" s="316"/>
      <c r="CMB373" s="316"/>
      <c r="CMC373" s="316"/>
      <c r="CMD373" s="316"/>
      <c r="CME373" s="316"/>
      <c r="CMF373" s="316"/>
      <c r="CMG373" s="316"/>
      <c r="CMH373" s="316"/>
      <c r="CMI373" s="316"/>
      <c r="CMJ373" s="316"/>
      <c r="CMK373" s="316"/>
      <c r="CML373" s="316"/>
      <c r="CMM373" s="316"/>
      <c r="CMN373" s="316"/>
      <c r="CMO373" s="316"/>
      <c r="CMP373" s="316"/>
      <c r="CMQ373" s="316"/>
      <c r="CMR373" s="316"/>
      <c r="CMS373" s="316"/>
      <c r="CMT373" s="316"/>
      <c r="CMU373" s="316"/>
      <c r="CMV373" s="316"/>
      <c r="CMW373" s="316"/>
      <c r="CMX373" s="316"/>
      <c r="CMY373" s="316"/>
      <c r="CMZ373" s="316"/>
      <c r="CNA373" s="316"/>
      <c r="CNB373" s="316"/>
      <c r="CNC373" s="316"/>
      <c r="CND373" s="316"/>
      <c r="CNE373" s="316"/>
      <c r="CNF373" s="316"/>
      <c r="CNG373" s="316"/>
      <c r="CNH373" s="316"/>
      <c r="CNI373" s="316"/>
      <c r="CNJ373" s="316"/>
      <c r="CNK373" s="316"/>
      <c r="CNL373" s="316"/>
      <c r="CNM373" s="316"/>
      <c r="CNN373" s="316"/>
      <c r="CNO373" s="316"/>
      <c r="CNP373" s="316"/>
      <c r="CNQ373" s="316"/>
      <c r="CNR373" s="316"/>
      <c r="CNS373" s="316"/>
      <c r="CNT373" s="316"/>
      <c r="CNU373" s="316"/>
      <c r="CNV373" s="316"/>
      <c r="CNW373" s="316"/>
      <c r="CNX373" s="316"/>
      <c r="CNY373" s="316"/>
      <c r="CNZ373" s="316"/>
      <c r="COA373" s="316"/>
      <c r="COB373" s="316"/>
      <c r="COC373" s="316"/>
      <c r="COD373" s="316"/>
      <c r="COE373" s="316"/>
      <c r="COF373" s="316"/>
      <c r="COG373" s="316"/>
      <c r="COH373" s="316"/>
      <c r="COI373" s="316"/>
      <c r="COJ373" s="316"/>
      <c r="COK373" s="316"/>
      <c r="COL373" s="316"/>
      <c r="COM373" s="316"/>
      <c r="CON373" s="316"/>
      <c r="COO373" s="316"/>
      <c r="COP373" s="316"/>
      <c r="COQ373" s="316"/>
      <c r="COR373" s="316"/>
      <c r="COS373" s="316"/>
      <c r="COT373" s="316"/>
      <c r="COU373" s="316"/>
      <c r="COV373" s="316"/>
      <c r="COW373" s="316"/>
      <c r="COX373" s="316"/>
      <c r="COY373" s="316"/>
      <c r="COZ373" s="316"/>
      <c r="CPA373" s="316"/>
      <c r="CPB373" s="316"/>
      <c r="CPC373" s="316"/>
      <c r="CPD373" s="316"/>
      <c r="CPE373" s="316"/>
      <c r="CPF373" s="316"/>
      <c r="CPG373" s="316"/>
      <c r="CPH373" s="316"/>
      <c r="CPI373" s="316"/>
      <c r="CPJ373" s="316"/>
      <c r="CPK373" s="316"/>
      <c r="CPL373" s="316"/>
      <c r="CPM373" s="316"/>
      <c r="CPN373" s="316"/>
      <c r="CPO373" s="316"/>
      <c r="CPP373" s="316"/>
      <c r="CPQ373" s="316"/>
      <c r="CPR373" s="316"/>
      <c r="CPS373" s="316"/>
      <c r="CPT373" s="316"/>
      <c r="CPU373" s="316"/>
      <c r="CPV373" s="316"/>
      <c r="CPW373" s="316"/>
      <c r="CPX373" s="316"/>
      <c r="CPY373" s="316"/>
      <c r="CPZ373" s="316"/>
      <c r="CQA373" s="316"/>
      <c r="CQB373" s="316"/>
      <c r="CQC373" s="316"/>
      <c r="CQD373" s="316"/>
      <c r="CQE373" s="316"/>
      <c r="CQF373" s="316"/>
      <c r="CQG373" s="316"/>
      <c r="CQH373" s="316"/>
      <c r="CQI373" s="316"/>
      <c r="CQJ373" s="316"/>
      <c r="CQK373" s="316"/>
      <c r="CQL373" s="316"/>
      <c r="CQM373" s="316"/>
      <c r="CQN373" s="316"/>
      <c r="CQO373" s="316"/>
      <c r="CQP373" s="316"/>
      <c r="CQQ373" s="316"/>
      <c r="CQR373" s="316"/>
      <c r="CQS373" s="316"/>
      <c r="CQT373" s="316"/>
      <c r="CQU373" s="316"/>
      <c r="CQV373" s="316"/>
      <c r="CQW373" s="316"/>
      <c r="CQX373" s="316"/>
      <c r="CQY373" s="316"/>
      <c r="CQZ373" s="316"/>
      <c r="CRA373" s="316"/>
      <c r="CRB373" s="316"/>
      <c r="CRC373" s="316"/>
      <c r="CRD373" s="316"/>
      <c r="CRE373" s="316"/>
      <c r="CRF373" s="316"/>
      <c r="CRG373" s="316"/>
      <c r="CRH373" s="316"/>
      <c r="CRI373" s="316"/>
      <c r="CRJ373" s="316"/>
      <c r="CRK373" s="316"/>
      <c r="CRL373" s="316"/>
      <c r="CRM373" s="316"/>
      <c r="CRN373" s="316"/>
      <c r="CRO373" s="316"/>
      <c r="CRP373" s="316"/>
      <c r="CRQ373" s="316"/>
      <c r="CRR373" s="316"/>
      <c r="CRS373" s="316"/>
      <c r="CRT373" s="316"/>
      <c r="CRU373" s="316"/>
      <c r="CRV373" s="316"/>
      <c r="CRW373" s="316"/>
      <c r="CRX373" s="316"/>
      <c r="CRY373" s="316"/>
      <c r="CRZ373" s="316"/>
      <c r="CSA373" s="316"/>
      <c r="CSB373" s="316"/>
      <c r="CSC373" s="316"/>
      <c r="CSD373" s="316"/>
      <c r="CSE373" s="316"/>
      <c r="CSF373" s="316"/>
      <c r="CSG373" s="316"/>
      <c r="CSH373" s="316"/>
      <c r="CSI373" s="316"/>
      <c r="CSJ373" s="316"/>
      <c r="CSK373" s="316"/>
      <c r="CSL373" s="316"/>
      <c r="CSM373" s="316"/>
      <c r="CSN373" s="316"/>
      <c r="CSO373" s="316"/>
      <c r="CSP373" s="316"/>
      <c r="CSQ373" s="316"/>
      <c r="CSR373" s="316"/>
      <c r="CSS373" s="316"/>
      <c r="CST373" s="316"/>
      <c r="CSU373" s="316"/>
      <c r="CSV373" s="316"/>
      <c r="CSW373" s="316"/>
      <c r="CSX373" s="316"/>
      <c r="CSY373" s="316"/>
      <c r="CSZ373" s="316"/>
      <c r="CTA373" s="316"/>
      <c r="CTB373" s="316"/>
      <c r="CTC373" s="316"/>
      <c r="CTD373" s="316"/>
      <c r="CTE373" s="316"/>
      <c r="CTF373" s="316"/>
      <c r="CTG373" s="316"/>
      <c r="CTH373" s="316"/>
      <c r="CTI373" s="316"/>
      <c r="CTJ373" s="316"/>
      <c r="CTK373" s="316"/>
      <c r="CTL373" s="316"/>
      <c r="CTM373" s="316"/>
      <c r="CTN373" s="316"/>
      <c r="CTO373" s="316"/>
      <c r="CTP373" s="316"/>
      <c r="CTQ373" s="316"/>
      <c r="CTR373" s="316"/>
      <c r="CTS373" s="316"/>
      <c r="CTT373" s="316"/>
      <c r="CTU373" s="316"/>
      <c r="CTV373" s="316"/>
      <c r="CTW373" s="316"/>
      <c r="CTX373" s="316"/>
      <c r="CTY373" s="316"/>
      <c r="CTZ373" s="316"/>
      <c r="CUA373" s="316"/>
      <c r="CUB373" s="316"/>
      <c r="CUC373" s="316"/>
      <c r="CUD373" s="316"/>
      <c r="CUE373" s="316"/>
      <c r="CUF373" s="316"/>
      <c r="CUG373" s="316"/>
      <c r="CUH373" s="316"/>
      <c r="CUI373" s="316"/>
      <c r="CUJ373" s="316"/>
      <c r="CUK373" s="316"/>
      <c r="CUL373" s="316"/>
      <c r="CUM373" s="316"/>
      <c r="CUN373" s="316"/>
      <c r="CUO373" s="316"/>
      <c r="CUP373" s="316"/>
      <c r="CUQ373" s="316"/>
      <c r="CUR373" s="316"/>
      <c r="CUS373" s="316"/>
      <c r="CUT373" s="316"/>
      <c r="CUU373" s="316"/>
      <c r="CUV373" s="316"/>
      <c r="CUW373" s="316"/>
      <c r="CUX373" s="316"/>
      <c r="CUY373" s="316"/>
      <c r="CUZ373" s="316"/>
      <c r="CVA373" s="316"/>
      <c r="CVB373" s="316"/>
      <c r="CVC373" s="316"/>
      <c r="CVD373" s="316"/>
      <c r="CVE373" s="316"/>
      <c r="CVF373" s="316"/>
      <c r="CVG373" s="316"/>
      <c r="CVH373" s="316"/>
      <c r="CVI373" s="316"/>
      <c r="CVJ373" s="316"/>
      <c r="CVK373" s="316"/>
      <c r="CVL373" s="316"/>
      <c r="CVM373" s="316"/>
      <c r="CVN373" s="316"/>
      <c r="CVO373" s="316"/>
      <c r="CVP373" s="316"/>
      <c r="CVQ373" s="316"/>
      <c r="CVR373" s="316"/>
      <c r="CVS373" s="316"/>
      <c r="CVT373" s="316"/>
      <c r="CVU373" s="316"/>
      <c r="CVV373" s="316"/>
      <c r="CVW373" s="316"/>
      <c r="CVX373" s="316"/>
      <c r="CVY373" s="316"/>
      <c r="CVZ373" s="316"/>
      <c r="CWA373" s="316"/>
      <c r="CWB373" s="316"/>
      <c r="CWC373" s="316"/>
      <c r="CWD373" s="316"/>
      <c r="CWE373" s="316"/>
      <c r="CWF373" s="316"/>
      <c r="CWG373" s="316"/>
      <c r="CWH373" s="316"/>
      <c r="CWI373" s="316"/>
      <c r="CWJ373" s="316"/>
      <c r="CWK373" s="316"/>
      <c r="CWL373" s="316"/>
      <c r="CWM373" s="316"/>
      <c r="CWN373" s="316"/>
      <c r="CWO373" s="316"/>
      <c r="CWP373" s="316"/>
      <c r="CWQ373" s="316"/>
      <c r="CWR373" s="316"/>
      <c r="CWS373" s="316"/>
      <c r="CWT373" s="316"/>
      <c r="CWU373" s="316"/>
      <c r="CWV373" s="316"/>
      <c r="CWW373" s="316"/>
      <c r="CWX373" s="316"/>
      <c r="CWY373" s="316"/>
      <c r="CWZ373" s="316"/>
      <c r="CXA373" s="316"/>
      <c r="CXB373" s="316"/>
      <c r="CXC373" s="316"/>
      <c r="CXD373" s="316"/>
      <c r="CXE373" s="316"/>
      <c r="CXF373" s="316"/>
      <c r="CXG373" s="316"/>
      <c r="CXH373" s="316"/>
      <c r="CXI373" s="316"/>
      <c r="CXJ373" s="316"/>
      <c r="CXK373" s="316"/>
      <c r="CXL373" s="316"/>
      <c r="CXM373" s="316"/>
      <c r="CXN373" s="316"/>
      <c r="CXO373" s="316"/>
      <c r="CXP373" s="316"/>
      <c r="CXQ373" s="316"/>
      <c r="CXR373" s="316"/>
      <c r="CXS373" s="316"/>
      <c r="CXT373" s="316"/>
      <c r="CXU373" s="316"/>
      <c r="CXV373" s="316"/>
      <c r="CXW373" s="316"/>
      <c r="CXX373" s="316"/>
      <c r="CXY373" s="316"/>
      <c r="CXZ373" s="316"/>
      <c r="CYA373" s="316"/>
      <c r="CYB373" s="316"/>
      <c r="CYC373" s="316"/>
      <c r="CYD373" s="316"/>
      <c r="CYE373" s="316"/>
      <c r="CYF373" s="316"/>
      <c r="CYG373" s="316"/>
      <c r="CYH373" s="316"/>
      <c r="CYI373" s="316"/>
      <c r="CYJ373" s="316"/>
      <c r="CYK373" s="316"/>
      <c r="CYL373" s="316"/>
      <c r="CYM373" s="316"/>
      <c r="CYN373" s="316"/>
      <c r="CYO373" s="316"/>
      <c r="CYP373" s="316"/>
      <c r="CYQ373" s="316"/>
      <c r="CYR373" s="316"/>
      <c r="CYS373" s="316"/>
      <c r="CYT373" s="316"/>
      <c r="CYU373" s="316"/>
      <c r="CYV373" s="316"/>
      <c r="CYW373" s="316"/>
      <c r="CYX373" s="316"/>
      <c r="CYY373" s="316"/>
      <c r="CYZ373" s="316"/>
      <c r="CZA373" s="316"/>
      <c r="CZB373" s="316"/>
      <c r="CZC373" s="316"/>
      <c r="CZD373" s="316"/>
      <c r="CZE373" s="316"/>
      <c r="CZF373" s="316"/>
      <c r="CZG373" s="316"/>
      <c r="CZH373" s="316"/>
      <c r="CZI373" s="316"/>
      <c r="CZJ373" s="316"/>
      <c r="CZK373" s="316"/>
      <c r="CZL373" s="316"/>
      <c r="CZM373" s="316"/>
      <c r="CZN373" s="316"/>
      <c r="CZO373" s="316"/>
      <c r="CZP373" s="316"/>
      <c r="CZQ373" s="316"/>
      <c r="CZR373" s="316"/>
      <c r="CZS373" s="316"/>
      <c r="CZT373" s="316"/>
      <c r="CZU373" s="316"/>
      <c r="CZV373" s="316"/>
      <c r="CZW373" s="316"/>
      <c r="CZX373" s="316"/>
      <c r="CZY373" s="316"/>
      <c r="CZZ373" s="316"/>
      <c r="DAA373" s="316"/>
      <c r="DAB373" s="316"/>
      <c r="DAC373" s="316"/>
      <c r="DAD373" s="316"/>
      <c r="DAE373" s="316"/>
      <c r="DAF373" s="316"/>
      <c r="DAG373" s="316"/>
      <c r="DAH373" s="316"/>
      <c r="DAI373" s="316"/>
      <c r="DAJ373" s="316"/>
      <c r="DAK373" s="316"/>
      <c r="DAL373" s="316"/>
      <c r="DAM373" s="316"/>
      <c r="DAN373" s="316"/>
      <c r="DAO373" s="316"/>
      <c r="DAP373" s="316"/>
      <c r="DAQ373" s="316"/>
      <c r="DAR373" s="316"/>
      <c r="DAS373" s="316"/>
      <c r="DAT373" s="316"/>
      <c r="DAU373" s="316"/>
      <c r="DAV373" s="316"/>
      <c r="DAW373" s="316"/>
      <c r="DAX373" s="316"/>
      <c r="DAY373" s="316"/>
      <c r="DAZ373" s="316"/>
      <c r="DBA373" s="316"/>
      <c r="DBB373" s="316"/>
      <c r="DBC373" s="316"/>
      <c r="DBD373" s="316"/>
      <c r="DBE373" s="316"/>
      <c r="DBF373" s="316"/>
      <c r="DBG373" s="316"/>
      <c r="DBH373" s="316"/>
      <c r="DBI373" s="316"/>
      <c r="DBJ373" s="316"/>
      <c r="DBK373" s="316"/>
      <c r="DBL373" s="316"/>
      <c r="DBM373" s="316"/>
      <c r="DBN373" s="316"/>
      <c r="DBO373" s="316"/>
      <c r="DBP373" s="316"/>
      <c r="DBQ373" s="316"/>
      <c r="DBR373" s="316"/>
      <c r="DBS373" s="316"/>
      <c r="DBT373" s="316"/>
      <c r="DBU373" s="316"/>
      <c r="DBV373" s="316"/>
      <c r="DBW373" s="316"/>
      <c r="DBX373" s="316"/>
      <c r="DBY373" s="316"/>
      <c r="DBZ373" s="316"/>
      <c r="DCA373" s="316"/>
      <c r="DCB373" s="316"/>
      <c r="DCC373" s="316"/>
      <c r="DCD373" s="316"/>
      <c r="DCE373" s="316"/>
      <c r="DCF373" s="316"/>
      <c r="DCG373" s="316"/>
      <c r="DCH373" s="316"/>
      <c r="DCI373" s="316"/>
      <c r="DCJ373" s="316"/>
      <c r="DCK373" s="316"/>
      <c r="DCL373" s="316"/>
      <c r="DCM373" s="316"/>
      <c r="DCN373" s="316"/>
      <c r="DCO373" s="316"/>
      <c r="DCP373" s="316"/>
      <c r="DCQ373" s="316"/>
      <c r="DCR373" s="316"/>
      <c r="DCS373" s="316"/>
      <c r="DCT373" s="316"/>
      <c r="DCU373" s="316"/>
      <c r="DCV373" s="316"/>
      <c r="DCW373" s="316"/>
      <c r="DCX373" s="316"/>
      <c r="DCY373" s="316"/>
      <c r="DCZ373" s="316"/>
      <c r="DDA373" s="316"/>
      <c r="DDB373" s="316"/>
      <c r="DDC373" s="316"/>
      <c r="DDD373" s="316"/>
      <c r="DDE373" s="316"/>
      <c r="DDF373" s="316"/>
      <c r="DDG373" s="316"/>
      <c r="DDH373" s="316"/>
      <c r="DDI373" s="316"/>
      <c r="DDJ373" s="316"/>
      <c r="DDK373" s="316"/>
      <c r="DDL373" s="316"/>
      <c r="DDM373" s="316"/>
      <c r="DDN373" s="316"/>
      <c r="DDO373" s="316"/>
      <c r="DDP373" s="316"/>
      <c r="DDQ373" s="316"/>
      <c r="DDR373" s="316"/>
      <c r="DDS373" s="316"/>
      <c r="DDT373" s="316"/>
      <c r="DDU373" s="316"/>
      <c r="DDV373" s="316"/>
      <c r="DDW373" s="316"/>
      <c r="DDX373" s="316"/>
      <c r="DDY373" s="316"/>
      <c r="DDZ373" s="316"/>
      <c r="DEA373" s="316"/>
      <c r="DEB373" s="316"/>
      <c r="DEC373" s="316"/>
      <c r="DED373" s="316"/>
      <c r="DEE373" s="316"/>
      <c r="DEF373" s="316"/>
      <c r="DEG373" s="316"/>
      <c r="DEH373" s="316"/>
      <c r="DEI373" s="316"/>
      <c r="DEJ373" s="316"/>
      <c r="DEK373" s="316"/>
      <c r="DEL373" s="316"/>
      <c r="DEM373" s="316"/>
      <c r="DEN373" s="316"/>
      <c r="DEO373" s="316"/>
      <c r="DEP373" s="316"/>
      <c r="DEQ373" s="316"/>
      <c r="DER373" s="316"/>
      <c r="DES373" s="316"/>
      <c r="DET373" s="316"/>
      <c r="DEU373" s="316"/>
      <c r="DEV373" s="316"/>
      <c r="DEW373" s="316"/>
      <c r="DEX373" s="316"/>
      <c r="DEY373" s="316"/>
      <c r="DEZ373" s="316"/>
      <c r="DFA373" s="316"/>
      <c r="DFB373" s="316"/>
      <c r="DFC373" s="316"/>
      <c r="DFD373" s="316"/>
      <c r="DFE373" s="316"/>
      <c r="DFF373" s="316"/>
      <c r="DFG373" s="316"/>
      <c r="DFH373" s="316"/>
      <c r="DFI373" s="316"/>
      <c r="DFJ373" s="316"/>
      <c r="DFK373" s="316"/>
      <c r="DFL373" s="316"/>
      <c r="DFM373" s="316"/>
      <c r="DFN373" s="316"/>
      <c r="DFO373" s="316"/>
      <c r="DFP373" s="316"/>
      <c r="DFQ373" s="316"/>
      <c r="DFR373" s="316"/>
      <c r="DFS373" s="316"/>
      <c r="DFT373" s="316"/>
      <c r="DFU373" s="316"/>
      <c r="DFV373" s="316"/>
      <c r="DFW373" s="316"/>
      <c r="DFX373" s="316"/>
      <c r="DFY373" s="316"/>
      <c r="DFZ373" s="316"/>
      <c r="DGA373" s="316"/>
      <c r="DGB373" s="316"/>
      <c r="DGC373" s="316"/>
      <c r="DGD373" s="316"/>
      <c r="DGE373" s="316"/>
      <c r="DGF373" s="316"/>
      <c r="DGG373" s="316"/>
      <c r="DGH373" s="316"/>
      <c r="DGI373" s="316"/>
      <c r="DGJ373" s="316"/>
      <c r="DGK373" s="316"/>
      <c r="DGL373" s="316"/>
      <c r="DGM373" s="316"/>
      <c r="DGN373" s="316"/>
      <c r="DGO373" s="316"/>
      <c r="DGP373" s="316"/>
      <c r="DGQ373" s="316"/>
      <c r="DGR373" s="316"/>
      <c r="DGS373" s="316"/>
      <c r="DGT373" s="316"/>
      <c r="DGU373" s="316"/>
      <c r="DGV373" s="316"/>
      <c r="DGW373" s="316"/>
      <c r="DGX373" s="316"/>
      <c r="DGY373" s="316"/>
      <c r="DGZ373" s="316"/>
      <c r="DHA373" s="316"/>
      <c r="DHB373" s="316"/>
      <c r="DHC373" s="316"/>
      <c r="DHD373" s="316"/>
      <c r="DHE373" s="316"/>
      <c r="DHF373" s="316"/>
      <c r="DHG373" s="316"/>
      <c r="DHH373" s="316"/>
      <c r="DHI373" s="316"/>
      <c r="DHJ373" s="316"/>
      <c r="DHK373" s="316"/>
      <c r="DHL373" s="316"/>
      <c r="DHM373" s="316"/>
      <c r="DHN373" s="316"/>
      <c r="DHO373" s="316"/>
      <c r="DHP373" s="316"/>
      <c r="DHQ373" s="316"/>
      <c r="DHR373" s="316"/>
      <c r="DHS373" s="316"/>
      <c r="DHT373" s="316"/>
      <c r="DHU373" s="316"/>
      <c r="DHV373" s="316"/>
      <c r="DHW373" s="316"/>
      <c r="DHX373" s="316"/>
      <c r="DHY373" s="316"/>
      <c r="DHZ373" s="316"/>
      <c r="DIA373" s="316"/>
      <c r="DIB373" s="316"/>
      <c r="DIC373" s="316"/>
      <c r="DID373" s="316"/>
      <c r="DIE373" s="316"/>
      <c r="DIF373" s="316"/>
      <c r="DIG373" s="316"/>
      <c r="DIH373" s="316"/>
      <c r="DII373" s="316"/>
      <c r="DIJ373" s="316"/>
      <c r="DIK373" s="316"/>
      <c r="DIL373" s="316"/>
      <c r="DIM373" s="316"/>
      <c r="DIN373" s="316"/>
      <c r="DIO373" s="316"/>
      <c r="DIP373" s="316"/>
      <c r="DIQ373" s="316"/>
      <c r="DIR373" s="316"/>
      <c r="DIS373" s="316"/>
      <c r="DIT373" s="316"/>
      <c r="DIU373" s="316"/>
      <c r="DIV373" s="316"/>
      <c r="DIW373" s="316"/>
      <c r="DIX373" s="316"/>
      <c r="DIY373" s="316"/>
      <c r="DIZ373" s="316"/>
      <c r="DJA373" s="316"/>
      <c r="DJB373" s="316"/>
      <c r="DJC373" s="316"/>
      <c r="DJD373" s="316"/>
      <c r="DJE373" s="316"/>
      <c r="DJF373" s="316"/>
      <c r="DJG373" s="316"/>
      <c r="DJH373" s="316"/>
      <c r="DJI373" s="316"/>
      <c r="DJJ373" s="316"/>
      <c r="DJK373" s="316"/>
      <c r="DJL373" s="316"/>
      <c r="DJM373" s="316"/>
      <c r="DJN373" s="316"/>
      <c r="DJO373" s="316"/>
      <c r="DJP373" s="316"/>
      <c r="DJQ373" s="316"/>
      <c r="DJR373" s="316"/>
      <c r="DJS373" s="316"/>
      <c r="DJT373" s="316"/>
      <c r="DJU373" s="316"/>
      <c r="DJV373" s="316"/>
      <c r="DJW373" s="316"/>
      <c r="DJX373" s="316"/>
      <c r="DJY373" s="316"/>
      <c r="DJZ373" s="316"/>
      <c r="DKA373" s="316"/>
      <c r="DKB373" s="316"/>
      <c r="DKC373" s="316"/>
      <c r="DKD373" s="316"/>
      <c r="DKE373" s="316"/>
      <c r="DKF373" s="316"/>
      <c r="DKG373" s="316"/>
      <c r="DKH373" s="316"/>
      <c r="DKI373" s="316"/>
      <c r="DKJ373" s="316"/>
      <c r="DKK373" s="316"/>
      <c r="DKL373" s="316"/>
      <c r="DKM373" s="316"/>
      <c r="DKN373" s="316"/>
      <c r="DKO373" s="316"/>
      <c r="DKP373" s="316"/>
      <c r="DKQ373" s="316"/>
      <c r="DKR373" s="316"/>
      <c r="DKS373" s="316"/>
      <c r="DKT373" s="316"/>
      <c r="DKU373" s="316"/>
      <c r="DKV373" s="316"/>
      <c r="DKW373" s="316"/>
      <c r="DKX373" s="316"/>
      <c r="DKY373" s="316"/>
      <c r="DKZ373" s="316"/>
      <c r="DLA373" s="316"/>
      <c r="DLB373" s="316"/>
      <c r="DLC373" s="316"/>
      <c r="DLD373" s="316"/>
      <c r="DLE373" s="316"/>
      <c r="DLF373" s="316"/>
      <c r="DLG373" s="316"/>
      <c r="DLH373" s="316"/>
      <c r="DLI373" s="316"/>
      <c r="DLJ373" s="316"/>
      <c r="DLK373" s="316"/>
      <c r="DLL373" s="316"/>
      <c r="DLM373" s="316"/>
      <c r="DLN373" s="316"/>
      <c r="DLO373" s="316"/>
      <c r="DLP373" s="316"/>
      <c r="DLQ373" s="316"/>
      <c r="DLR373" s="316"/>
      <c r="DLS373" s="316"/>
      <c r="DLT373" s="316"/>
      <c r="DLU373" s="316"/>
      <c r="DLV373" s="316"/>
      <c r="DLW373" s="316"/>
      <c r="DLX373" s="316"/>
      <c r="DLY373" s="316"/>
      <c r="DLZ373" s="316"/>
      <c r="DMA373" s="316"/>
      <c r="DMB373" s="316"/>
      <c r="DMC373" s="316"/>
      <c r="DMD373" s="316"/>
      <c r="DME373" s="316"/>
      <c r="DMF373" s="316"/>
      <c r="DMG373" s="316"/>
      <c r="DMH373" s="316"/>
      <c r="DMI373" s="316"/>
      <c r="DMJ373" s="316"/>
      <c r="DMK373" s="316"/>
      <c r="DML373" s="316"/>
      <c r="DMM373" s="316"/>
      <c r="DMN373" s="316"/>
      <c r="DMO373" s="316"/>
      <c r="DMP373" s="316"/>
      <c r="DMQ373" s="316"/>
      <c r="DMR373" s="316"/>
      <c r="DMS373" s="316"/>
      <c r="DMT373" s="316"/>
      <c r="DMU373" s="316"/>
      <c r="DMV373" s="316"/>
      <c r="DMW373" s="316"/>
      <c r="DMX373" s="316"/>
      <c r="DMY373" s="316"/>
      <c r="DMZ373" s="316"/>
      <c r="DNA373" s="316"/>
      <c r="DNB373" s="316"/>
      <c r="DNC373" s="316"/>
      <c r="DND373" s="316"/>
      <c r="DNE373" s="316"/>
      <c r="DNF373" s="316"/>
      <c r="DNG373" s="316"/>
      <c r="DNH373" s="316"/>
      <c r="DNI373" s="316"/>
      <c r="DNJ373" s="316"/>
      <c r="DNK373" s="316"/>
      <c r="DNL373" s="316"/>
      <c r="DNM373" s="316"/>
      <c r="DNN373" s="316"/>
      <c r="DNO373" s="316"/>
      <c r="DNP373" s="316"/>
      <c r="DNQ373" s="316"/>
      <c r="DNR373" s="316"/>
      <c r="DNS373" s="316"/>
      <c r="DNT373" s="316"/>
      <c r="DNU373" s="316"/>
      <c r="DNV373" s="316"/>
      <c r="DNW373" s="316"/>
      <c r="DNX373" s="316"/>
      <c r="DNY373" s="316"/>
      <c r="DNZ373" s="316"/>
      <c r="DOA373" s="316"/>
      <c r="DOB373" s="316"/>
      <c r="DOC373" s="316"/>
      <c r="DOD373" s="316"/>
      <c r="DOE373" s="316"/>
      <c r="DOF373" s="316"/>
      <c r="DOG373" s="316"/>
      <c r="DOH373" s="316"/>
      <c r="DOI373" s="316"/>
      <c r="DOJ373" s="316"/>
      <c r="DOK373" s="316"/>
      <c r="DOL373" s="316"/>
      <c r="DOM373" s="316"/>
      <c r="DON373" s="316"/>
      <c r="DOO373" s="316"/>
      <c r="DOP373" s="316"/>
      <c r="DOQ373" s="316"/>
      <c r="DOR373" s="316"/>
      <c r="DOS373" s="316"/>
      <c r="DOT373" s="316"/>
      <c r="DOU373" s="316"/>
      <c r="DOV373" s="316"/>
      <c r="DOW373" s="316"/>
      <c r="DOX373" s="316"/>
      <c r="DOY373" s="316"/>
      <c r="DOZ373" s="316"/>
      <c r="DPA373" s="316"/>
      <c r="DPB373" s="316"/>
      <c r="DPC373" s="316"/>
      <c r="DPD373" s="316"/>
      <c r="DPE373" s="316"/>
      <c r="DPF373" s="316"/>
      <c r="DPG373" s="316"/>
      <c r="DPH373" s="316"/>
      <c r="DPI373" s="316"/>
      <c r="DPJ373" s="316"/>
      <c r="DPK373" s="316"/>
      <c r="DPL373" s="316"/>
      <c r="DPM373" s="316"/>
      <c r="DPN373" s="316"/>
      <c r="DPO373" s="316"/>
      <c r="DPP373" s="316"/>
      <c r="DPQ373" s="316"/>
      <c r="DPR373" s="316"/>
      <c r="DPS373" s="316"/>
      <c r="DPT373" s="316"/>
      <c r="DPU373" s="316"/>
      <c r="DPV373" s="316"/>
      <c r="DPW373" s="316"/>
      <c r="DPX373" s="316"/>
      <c r="DPY373" s="316"/>
      <c r="DPZ373" s="316"/>
      <c r="DQA373" s="316"/>
      <c r="DQB373" s="316"/>
      <c r="DQC373" s="316"/>
      <c r="DQD373" s="316"/>
      <c r="DQE373" s="316"/>
      <c r="DQF373" s="316"/>
      <c r="DQG373" s="316"/>
      <c r="DQH373" s="316"/>
      <c r="DQI373" s="316"/>
      <c r="DQJ373" s="316"/>
      <c r="DQK373" s="316"/>
      <c r="DQL373" s="316"/>
      <c r="DQM373" s="316"/>
      <c r="DQN373" s="316"/>
      <c r="DQO373" s="316"/>
      <c r="DQP373" s="316"/>
      <c r="DQQ373" s="316"/>
      <c r="DQR373" s="316"/>
      <c r="DQS373" s="316"/>
      <c r="DQT373" s="316"/>
      <c r="DQU373" s="316"/>
      <c r="DQV373" s="316"/>
      <c r="DQW373" s="316"/>
      <c r="DQX373" s="316"/>
      <c r="DQY373" s="316"/>
      <c r="DQZ373" s="316"/>
      <c r="DRA373" s="316"/>
      <c r="DRB373" s="316"/>
      <c r="DRC373" s="316"/>
      <c r="DRD373" s="316"/>
      <c r="DRE373" s="316"/>
      <c r="DRF373" s="316"/>
      <c r="DRG373" s="316"/>
      <c r="DRH373" s="316"/>
      <c r="DRI373" s="316"/>
      <c r="DRJ373" s="316"/>
      <c r="DRK373" s="316"/>
      <c r="DRL373" s="316"/>
      <c r="DRM373" s="316"/>
      <c r="DRN373" s="316"/>
      <c r="DRO373" s="316"/>
      <c r="DRP373" s="316"/>
      <c r="DRQ373" s="316"/>
      <c r="DRR373" s="316"/>
      <c r="DRS373" s="316"/>
      <c r="DRT373" s="316"/>
      <c r="DRU373" s="316"/>
      <c r="DRV373" s="316"/>
      <c r="DRW373" s="316"/>
      <c r="DRX373" s="316"/>
      <c r="DRY373" s="316"/>
      <c r="DRZ373" s="316"/>
      <c r="DSA373" s="316"/>
      <c r="DSB373" s="316"/>
      <c r="DSC373" s="316"/>
      <c r="DSD373" s="316"/>
      <c r="DSE373" s="316"/>
      <c r="DSF373" s="316"/>
      <c r="DSG373" s="316"/>
      <c r="DSH373" s="316"/>
      <c r="DSI373" s="316"/>
      <c r="DSJ373" s="316"/>
      <c r="DSK373" s="316"/>
      <c r="DSL373" s="316"/>
      <c r="DSM373" s="316"/>
      <c r="DSN373" s="316"/>
      <c r="DSO373" s="316"/>
      <c r="DSP373" s="316"/>
      <c r="DSQ373" s="316"/>
      <c r="DSR373" s="316"/>
      <c r="DSS373" s="316"/>
      <c r="DST373" s="316"/>
      <c r="DSU373" s="316"/>
      <c r="DSV373" s="316"/>
      <c r="DSW373" s="316"/>
      <c r="DSX373" s="316"/>
      <c r="DSY373" s="316"/>
      <c r="DSZ373" s="316"/>
      <c r="DTA373" s="316"/>
      <c r="DTB373" s="316"/>
      <c r="DTC373" s="316"/>
      <c r="DTD373" s="316"/>
      <c r="DTE373" s="316"/>
      <c r="DTF373" s="316"/>
      <c r="DTG373" s="316"/>
      <c r="DTH373" s="316"/>
      <c r="DTI373" s="316"/>
      <c r="DTJ373" s="316"/>
      <c r="DTK373" s="316"/>
      <c r="DTL373" s="316"/>
      <c r="DTM373" s="316"/>
      <c r="DTN373" s="316"/>
      <c r="DTO373" s="316"/>
      <c r="DTP373" s="316"/>
      <c r="DTQ373" s="316"/>
      <c r="DTR373" s="316"/>
      <c r="DTS373" s="316"/>
      <c r="DTT373" s="316"/>
      <c r="DTU373" s="316"/>
      <c r="DTV373" s="316"/>
      <c r="DTW373" s="316"/>
      <c r="DTX373" s="316"/>
      <c r="DTY373" s="316"/>
      <c r="DTZ373" s="316"/>
      <c r="DUA373" s="316"/>
      <c r="DUB373" s="316"/>
      <c r="DUC373" s="316"/>
      <c r="DUD373" s="316"/>
      <c r="DUE373" s="316"/>
      <c r="DUF373" s="316"/>
      <c r="DUG373" s="316"/>
      <c r="DUH373" s="316"/>
      <c r="DUI373" s="316"/>
      <c r="DUJ373" s="316"/>
      <c r="DUK373" s="316"/>
      <c r="DUL373" s="316"/>
      <c r="DUM373" s="316"/>
      <c r="DUN373" s="316"/>
      <c r="DUO373" s="316"/>
      <c r="DUP373" s="316"/>
      <c r="DUQ373" s="316"/>
      <c r="DUR373" s="316"/>
      <c r="DUS373" s="316"/>
      <c r="DUT373" s="316"/>
      <c r="DUU373" s="316"/>
      <c r="DUV373" s="316"/>
      <c r="DUW373" s="316"/>
      <c r="DUX373" s="316"/>
      <c r="DUY373" s="316"/>
      <c r="DUZ373" s="316"/>
      <c r="DVA373" s="316"/>
      <c r="DVB373" s="316"/>
      <c r="DVC373" s="316"/>
      <c r="DVD373" s="316"/>
      <c r="DVE373" s="316"/>
      <c r="DVF373" s="316"/>
      <c r="DVG373" s="316"/>
      <c r="DVH373" s="316"/>
      <c r="DVI373" s="316"/>
      <c r="DVJ373" s="316"/>
      <c r="DVK373" s="316"/>
      <c r="DVL373" s="316"/>
      <c r="DVM373" s="316"/>
      <c r="DVN373" s="316"/>
      <c r="DVO373" s="316"/>
      <c r="DVP373" s="316"/>
      <c r="DVQ373" s="316"/>
      <c r="DVR373" s="316"/>
      <c r="DVS373" s="316"/>
      <c r="DVT373" s="316"/>
      <c r="DVU373" s="316"/>
      <c r="DVV373" s="316"/>
      <c r="DVW373" s="316"/>
      <c r="DVX373" s="316"/>
      <c r="DVY373" s="316"/>
      <c r="DVZ373" s="316"/>
      <c r="DWA373" s="316"/>
      <c r="DWB373" s="316"/>
      <c r="DWC373" s="316"/>
      <c r="DWD373" s="316"/>
      <c r="DWE373" s="316"/>
      <c r="DWF373" s="316"/>
      <c r="DWG373" s="316"/>
      <c r="DWH373" s="316"/>
      <c r="DWI373" s="316"/>
      <c r="DWJ373" s="316"/>
      <c r="DWK373" s="316"/>
      <c r="DWL373" s="316"/>
      <c r="DWM373" s="316"/>
      <c r="DWN373" s="316"/>
      <c r="DWO373" s="316"/>
      <c r="DWP373" s="316"/>
      <c r="DWQ373" s="316"/>
      <c r="DWR373" s="316"/>
      <c r="DWS373" s="316"/>
      <c r="DWT373" s="316"/>
      <c r="DWU373" s="316"/>
      <c r="DWV373" s="316"/>
      <c r="DWW373" s="316"/>
      <c r="DWX373" s="316"/>
      <c r="DWY373" s="316"/>
      <c r="DWZ373" s="316"/>
      <c r="DXA373" s="316"/>
      <c r="DXB373" s="316"/>
      <c r="DXC373" s="316"/>
      <c r="DXD373" s="316"/>
      <c r="DXE373" s="316"/>
      <c r="DXF373" s="316"/>
      <c r="DXG373" s="316"/>
      <c r="DXH373" s="316"/>
      <c r="DXI373" s="316"/>
      <c r="DXJ373" s="316"/>
      <c r="DXK373" s="316"/>
      <c r="DXL373" s="316"/>
      <c r="DXM373" s="316"/>
      <c r="DXN373" s="316"/>
      <c r="DXO373" s="316"/>
      <c r="DXP373" s="316"/>
      <c r="DXQ373" s="316"/>
      <c r="DXR373" s="316"/>
      <c r="DXS373" s="316"/>
      <c r="DXT373" s="316"/>
      <c r="DXU373" s="316"/>
      <c r="DXV373" s="316"/>
      <c r="DXW373" s="316"/>
      <c r="DXX373" s="316"/>
      <c r="DXY373" s="316"/>
      <c r="DXZ373" s="316"/>
      <c r="DYA373" s="316"/>
      <c r="DYB373" s="316"/>
      <c r="DYC373" s="316"/>
      <c r="DYD373" s="316"/>
      <c r="DYE373" s="316"/>
      <c r="DYF373" s="316"/>
      <c r="DYG373" s="316"/>
      <c r="DYH373" s="316"/>
      <c r="DYI373" s="316"/>
      <c r="DYJ373" s="316"/>
      <c r="DYK373" s="316"/>
      <c r="DYL373" s="316"/>
      <c r="DYM373" s="316"/>
      <c r="DYN373" s="316"/>
      <c r="DYO373" s="316"/>
      <c r="DYP373" s="316"/>
      <c r="DYQ373" s="316"/>
      <c r="DYR373" s="316"/>
      <c r="DYS373" s="316"/>
      <c r="DYT373" s="316"/>
      <c r="DYU373" s="316"/>
      <c r="DYV373" s="316"/>
      <c r="DYW373" s="316"/>
      <c r="DYX373" s="316"/>
      <c r="DYY373" s="316"/>
      <c r="DYZ373" s="316"/>
      <c r="DZA373" s="316"/>
      <c r="DZB373" s="316"/>
      <c r="DZC373" s="316"/>
      <c r="DZD373" s="316"/>
      <c r="DZE373" s="316"/>
      <c r="DZF373" s="316"/>
      <c r="DZG373" s="316"/>
      <c r="DZH373" s="316"/>
      <c r="DZI373" s="316"/>
      <c r="DZJ373" s="316"/>
      <c r="DZK373" s="316"/>
      <c r="DZL373" s="316"/>
      <c r="DZM373" s="316"/>
      <c r="DZN373" s="316"/>
      <c r="DZO373" s="316"/>
      <c r="DZP373" s="316"/>
      <c r="DZQ373" s="316"/>
      <c r="DZR373" s="316"/>
      <c r="DZS373" s="316"/>
      <c r="DZT373" s="316"/>
      <c r="DZU373" s="316"/>
      <c r="DZV373" s="316"/>
      <c r="DZW373" s="316"/>
      <c r="DZX373" s="316"/>
      <c r="DZY373" s="316"/>
      <c r="DZZ373" s="316"/>
      <c r="EAA373" s="316"/>
      <c r="EAB373" s="316"/>
      <c r="EAC373" s="316"/>
      <c r="EAD373" s="316"/>
      <c r="EAE373" s="316"/>
      <c r="EAF373" s="316"/>
      <c r="EAG373" s="316"/>
      <c r="EAH373" s="316"/>
      <c r="EAI373" s="316"/>
      <c r="EAJ373" s="316"/>
      <c r="EAK373" s="316"/>
      <c r="EAL373" s="316"/>
      <c r="EAM373" s="316"/>
      <c r="EAN373" s="316"/>
      <c r="EAO373" s="316"/>
      <c r="EAP373" s="316"/>
      <c r="EAQ373" s="316"/>
      <c r="EAR373" s="316"/>
      <c r="EAS373" s="316"/>
      <c r="EAT373" s="316"/>
      <c r="EAU373" s="316"/>
      <c r="EAV373" s="316"/>
      <c r="EAW373" s="316"/>
      <c r="EAX373" s="316"/>
      <c r="EAY373" s="316"/>
      <c r="EAZ373" s="316"/>
      <c r="EBA373" s="316"/>
      <c r="EBB373" s="316"/>
      <c r="EBC373" s="316"/>
      <c r="EBD373" s="316"/>
      <c r="EBE373" s="316"/>
      <c r="EBF373" s="316"/>
      <c r="EBG373" s="316"/>
      <c r="EBH373" s="316"/>
      <c r="EBI373" s="316"/>
      <c r="EBJ373" s="316"/>
      <c r="EBK373" s="316"/>
      <c r="EBL373" s="316"/>
      <c r="EBM373" s="316"/>
      <c r="EBN373" s="316"/>
      <c r="EBO373" s="316"/>
      <c r="EBP373" s="316"/>
      <c r="EBQ373" s="316"/>
      <c r="EBR373" s="316"/>
      <c r="EBS373" s="316"/>
      <c r="EBT373" s="316"/>
      <c r="EBU373" s="316"/>
      <c r="EBV373" s="316"/>
      <c r="EBW373" s="316"/>
      <c r="EBX373" s="316"/>
      <c r="EBY373" s="316"/>
      <c r="EBZ373" s="316"/>
      <c r="ECA373" s="316"/>
      <c r="ECB373" s="316"/>
      <c r="ECC373" s="316"/>
      <c r="ECD373" s="316"/>
      <c r="ECE373" s="316"/>
      <c r="ECF373" s="316"/>
      <c r="ECG373" s="316"/>
      <c r="ECH373" s="316"/>
      <c r="ECI373" s="316"/>
      <c r="ECJ373" s="316"/>
      <c r="ECK373" s="316"/>
      <c r="ECL373" s="316"/>
      <c r="ECM373" s="316"/>
      <c r="ECN373" s="316"/>
      <c r="ECO373" s="316"/>
      <c r="ECP373" s="316"/>
      <c r="ECQ373" s="316"/>
      <c r="ECR373" s="316"/>
      <c r="ECS373" s="316"/>
      <c r="ECT373" s="316"/>
      <c r="ECU373" s="316"/>
      <c r="ECV373" s="316"/>
      <c r="ECW373" s="316"/>
      <c r="ECX373" s="316"/>
      <c r="ECY373" s="316"/>
      <c r="ECZ373" s="316"/>
      <c r="EDA373" s="316"/>
      <c r="EDB373" s="316"/>
      <c r="EDC373" s="316"/>
      <c r="EDD373" s="316"/>
      <c r="EDE373" s="316"/>
      <c r="EDF373" s="316"/>
      <c r="EDG373" s="316"/>
      <c r="EDH373" s="316"/>
      <c r="EDI373" s="316"/>
      <c r="EDJ373" s="316"/>
      <c r="EDK373" s="316"/>
      <c r="EDL373" s="316"/>
      <c r="EDM373" s="316"/>
      <c r="EDN373" s="316"/>
      <c r="EDO373" s="316"/>
      <c r="EDP373" s="316"/>
      <c r="EDQ373" s="316"/>
      <c r="EDR373" s="316"/>
      <c r="EDS373" s="316"/>
      <c r="EDT373" s="316"/>
      <c r="EDU373" s="316"/>
      <c r="EDV373" s="316"/>
      <c r="EDW373" s="316"/>
      <c r="EDX373" s="316"/>
      <c r="EDY373" s="316"/>
      <c r="EDZ373" s="316"/>
      <c r="EEA373" s="316"/>
      <c r="EEB373" s="316"/>
      <c r="EEC373" s="316"/>
      <c r="EED373" s="316"/>
      <c r="EEE373" s="316"/>
      <c r="EEF373" s="316"/>
      <c r="EEG373" s="316"/>
      <c r="EEH373" s="316"/>
      <c r="EEI373" s="316"/>
      <c r="EEJ373" s="316"/>
      <c r="EEK373" s="316"/>
      <c r="EEL373" s="316"/>
      <c r="EEM373" s="316"/>
      <c r="EEN373" s="316"/>
      <c r="EEO373" s="316"/>
      <c r="EEP373" s="316"/>
      <c r="EEQ373" s="316"/>
      <c r="EER373" s="316"/>
      <c r="EES373" s="316"/>
      <c r="EET373" s="316"/>
      <c r="EEU373" s="316"/>
      <c r="EEV373" s="316"/>
      <c r="EEW373" s="316"/>
      <c r="EEX373" s="316"/>
      <c r="EEY373" s="316"/>
      <c r="EEZ373" s="316"/>
      <c r="EFA373" s="316"/>
      <c r="EFB373" s="316"/>
      <c r="EFC373" s="316"/>
      <c r="EFD373" s="316"/>
      <c r="EFE373" s="316"/>
      <c r="EFF373" s="316"/>
      <c r="EFG373" s="316"/>
      <c r="EFH373" s="316"/>
      <c r="EFI373" s="316"/>
      <c r="EFJ373" s="316"/>
      <c r="EFK373" s="316"/>
      <c r="EFL373" s="316"/>
      <c r="EFM373" s="316"/>
      <c r="EFN373" s="316"/>
      <c r="EFO373" s="316"/>
      <c r="EFP373" s="316"/>
      <c r="EFQ373" s="316"/>
      <c r="EFR373" s="316"/>
      <c r="EFS373" s="316"/>
      <c r="EFT373" s="316"/>
      <c r="EFU373" s="316"/>
      <c r="EFV373" s="316"/>
      <c r="EFW373" s="316"/>
      <c r="EFX373" s="316"/>
      <c r="EFY373" s="316"/>
      <c r="EFZ373" s="316"/>
      <c r="EGA373" s="316"/>
      <c r="EGB373" s="316"/>
      <c r="EGC373" s="316"/>
      <c r="EGD373" s="316"/>
      <c r="EGE373" s="316"/>
      <c r="EGF373" s="316"/>
      <c r="EGG373" s="316"/>
      <c r="EGH373" s="316"/>
      <c r="EGI373" s="316"/>
      <c r="EGJ373" s="316"/>
      <c r="EGK373" s="316"/>
      <c r="EGL373" s="316"/>
      <c r="EGM373" s="316"/>
      <c r="EGN373" s="316"/>
      <c r="EGO373" s="316"/>
      <c r="EGP373" s="316"/>
      <c r="EGQ373" s="316"/>
      <c r="EGR373" s="316"/>
      <c r="EGS373" s="316"/>
      <c r="EGT373" s="316"/>
      <c r="EGU373" s="316"/>
      <c r="EGV373" s="316"/>
      <c r="EGW373" s="316"/>
      <c r="EGX373" s="316"/>
      <c r="EGY373" s="316"/>
      <c r="EGZ373" s="316"/>
      <c r="EHA373" s="316"/>
      <c r="EHB373" s="316"/>
      <c r="EHC373" s="316"/>
      <c r="EHD373" s="316"/>
      <c r="EHE373" s="316"/>
      <c r="EHF373" s="316"/>
      <c r="EHG373" s="316"/>
      <c r="EHH373" s="316"/>
      <c r="EHI373" s="316"/>
      <c r="EHJ373" s="316"/>
      <c r="EHK373" s="316"/>
      <c r="EHL373" s="316"/>
      <c r="EHM373" s="316"/>
      <c r="EHN373" s="316"/>
      <c r="EHO373" s="316"/>
      <c r="EHP373" s="316"/>
      <c r="EHQ373" s="316"/>
      <c r="EHR373" s="316"/>
      <c r="EHS373" s="316"/>
      <c r="EHT373" s="316"/>
      <c r="EHU373" s="316"/>
      <c r="EHV373" s="316"/>
      <c r="EHW373" s="316"/>
      <c r="EHX373" s="316"/>
      <c r="EHY373" s="316"/>
      <c r="EHZ373" s="316"/>
      <c r="EIA373" s="316"/>
      <c r="EIB373" s="316"/>
      <c r="EIC373" s="316"/>
      <c r="EID373" s="316"/>
      <c r="EIE373" s="316"/>
      <c r="EIF373" s="316"/>
      <c r="EIG373" s="316"/>
      <c r="EIH373" s="316"/>
      <c r="EII373" s="316"/>
      <c r="EIJ373" s="316"/>
      <c r="EIK373" s="316"/>
      <c r="EIL373" s="316"/>
      <c r="EIM373" s="316"/>
      <c r="EIN373" s="316"/>
      <c r="EIO373" s="316"/>
      <c r="EIP373" s="316"/>
      <c r="EIQ373" s="316"/>
      <c r="EIR373" s="316"/>
      <c r="EIS373" s="316"/>
      <c r="EIT373" s="316"/>
      <c r="EIU373" s="316"/>
      <c r="EIV373" s="316"/>
      <c r="EIW373" s="316"/>
      <c r="EIX373" s="316"/>
      <c r="EIY373" s="316"/>
      <c r="EIZ373" s="316"/>
      <c r="EJA373" s="316"/>
      <c r="EJB373" s="316"/>
      <c r="EJC373" s="316"/>
      <c r="EJD373" s="316"/>
      <c r="EJE373" s="316"/>
      <c r="EJF373" s="316"/>
      <c r="EJG373" s="316"/>
      <c r="EJH373" s="316"/>
      <c r="EJI373" s="316"/>
      <c r="EJJ373" s="316"/>
      <c r="EJK373" s="316"/>
      <c r="EJL373" s="316"/>
      <c r="EJM373" s="316"/>
      <c r="EJN373" s="316"/>
      <c r="EJO373" s="316"/>
      <c r="EJP373" s="316"/>
      <c r="EJQ373" s="316"/>
      <c r="EJR373" s="316"/>
      <c r="EJS373" s="316"/>
      <c r="EJT373" s="316"/>
      <c r="EJU373" s="316"/>
      <c r="EJV373" s="316"/>
      <c r="EJW373" s="316"/>
      <c r="EJX373" s="316"/>
      <c r="EJY373" s="316"/>
      <c r="EJZ373" s="316"/>
      <c r="EKA373" s="316"/>
      <c r="EKB373" s="316"/>
      <c r="EKC373" s="316"/>
      <c r="EKD373" s="316"/>
      <c r="EKE373" s="316"/>
      <c r="EKF373" s="316"/>
      <c r="EKG373" s="316"/>
      <c r="EKH373" s="316"/>
      <c r="EKI373" s="316"/>
      <c r="EKJ373" s="316"/>
      <c r="EKK373" s="316"/>
      <c r="EKL373" s="316"/>
      <c r="EKM373" s="316"/>
      <c r="EKN373" s="316"/>
      <c r="EKO373" s="316"/>
      <c r="EKP373" s="316"/>
      <c r="EKQ373" s="316"/>
      <c r="EKR373" s="316"/>
      <c r="EKS373" s="316"/>
      <c r="EKT373" s="316"/>
      <c r="EKU373" s="316"/>
      <c r="EKV373" s="316"/>
      <c r="EKW373" s="316"/>
      <c r="EKX373" s="316"/>
      <c r="EKY373" s="316"/>
      <c r="EKZ373" s="316"/>
      <c r="ELA373" s="316"/>
      <c r="ELB373" s="316"/>
      <c r="ELC373" s="316"/>
      <c r="ELD373" s="316"/>
      <c r="ELE373" s="316"/>
      <c r="ELF373" s="316"/>
      <c r="ELG373" s="316"/>
      <c r="ELH373" s="316"/>
      <c r="ELI373" s="316"/>
      <c r="ELJ373" s="316"/>
      <c r="ELK373" s="316"/>
      <c r="ELL373" s="316"/>
      <c r="ELM373" s="316"/>
      <c r="ELN373" s="316"/>
      <c r="ELO373" s="316"/>
      <c r="ELP373" s="316"/>
      <c r="ELQ373" s="316"/>
      <c r="ELR373" s="316"/>
      <c r="ELS373" s="316"/>
      <c r="ELT373" s="316"/>
      <c r="ELU373" s="316"/>
      <c r="ELV373" s="316"/>
      <c r="ELW373" s="316"/>
      <c r="ELX373" s="316"/>
      <c r="ELY373" s="316"/>
      <c r="ELZ373" s="316"/>
      <c r="EMA373" s="316"/>
      <c r="EMB373" s="316"/>
      <c r="EMC373" s="316"/>
      <c r="EMD373" s="316"/>
      <c r="EME373" s="316"/>
      <c r="EMF373" s="316"/>
      <c r="EMG373" s="316"/>
      <c r="EMH373" s="316"/>
      <c r="EMI373" s="316"/>
      <c r="EMJ373" s="316"/>
      <c r="EMK373" s="316"/>
      <c r="EML373" s="316"/>
      <c r="EMM373" s="316"/>
      <c r="EMN373" s="316"/>
      <c r="EMO373" s="316"/>
      <c r="EMP373" s="316"/>
      <c r="EMQ373" s="316"/>
      <c r="EMR373" s="316"/>
      <c r="EMS373" s="316"/>
      <c r="EMT373" s="316"/>
      <c r="EMU373" s="316"/>
      <c r="EMV373" s="316"/>
      <c r="EMW373" s="316"/>
      <c r="EMX373" s="316"/>
      <c r="EMY373" s="316"/>
      <c r="EMZ373" s="316"/>
      <c r="ENA373" s="316"/>
      <c r="ENB373" s="316"/>
      <c r="ENC373" s="316"/>
      <c r="END373" s="316"/>
      <c r="ENE373" s="316"/>
      <c r="ENF373" s="316"/>
      <c r="ENG373" s="316"/>
      <c r="ENH373" s="316"/>
      <c r="ENI373" s="316"/>
      <c r="ENJ373" s="316"/>
      <c r="ENK373" s="316"/>
      <c r="ENL373" s="316"/>
      <c r="ENM373" s="316"/>
      <c r="ENN373" s="316"/>
      <c r="ENO373" s="316"/>
      <c r="ENP373" s="316"/>
      <c r="ENQ373" s="316"/>
      <c r="ENR373" s="316"/>
      <c r="ENS373" s="316"/>
      <c r="ENT373" s="316"/>
      <c r="ENU373" s="316"/>
      <c r="ENV373" s="316"/>
      <c r="ENW373" s="316"/>
      <c r="ENX373" s="316"/>
      <c r="ENY373" s="316"/>
      <c r="ENZ373" s="316"/>
      <c r="EOA373" s="316"/>
      <c r="EOB373" s="316"/>
      <c r="EOC373" s="316"/>
      <c r="EOD373" s="316"/>
      <c r="EOE373" s="316"/>
      <c r="EOF373" s="316"/>
      <c r="EOG373" s="316"/>
      <c r="EOH373" s="316"/>
      <c r="EOI373" s="316"/>
      <c r="EOJ373" s="316"/>
      <c r="EOK373" s="316"/>
      <c r="EOL373" s="316"/>
      <c r="EOM373" s="316"/>
      <c r="EON373" s="316"/>
      <c r="EOO373" s="316"/>
      <c r="EOP373" s="316"/>
      <c r="EOQ373" s="316"/>
      <c r="EOR373" s="316"/>
      <c r="EOS373" s="316"/>
      <c r="EOT373" s="316"/>
      <c r="EOU373" s="316"/>
      <c r="EOV373" s="316"/>
      <c r="EOW373" s="316"/>
      <c r="EOX373" s="316"/>
      <c r="EOY373" s="316"/>
      <c r="EOZ373" s="316"/>
      <c r="EPA373" s="316"/>
      <c r="EPB373" s="316"/>
      <c r="EPC373" s="316"/>
      <c r="EPD373" s="316"/>
      <c r="EPE373" s="316"/>
      <c r="EPF373" s="316"/>
      <c r="EPG373" s="316"/>
      <c r="EPH373" s="316"/>
      <c r="EPI373" s="316"/>
      <c r="EPJ373" s="316"/>
      <c r="EPK373" s="316"/>
      <c r="EPL373" s="316"/>
      <c r="EPM373" s="316"/>
      <c r="EPN373" s="316"/>
      <c r="EPO373" s="316"/>
      <c r="EPP373" s="316"/>
      <c r="EPQ373" s="316"/>
      <c r="EPR373" s="316"/>
      <c r="EPS373" s="316"/>
      <c r="EPT373" s="316"/>
      <c r="EPU373" s="316"/>
      <c r="EPV373" s="316"/>
      <c r="EPW373" s="316"/>
      <c r="EPX373" s="316"/>
      <c r="EPY373" s="316"/>
      <c r="EPZ373" s="316"/>
      <c r="EQA373" s="316"/>
      <c r="EQB373" s="316"/>
      <c r="EQC373" s="316"/>
      <c r="EQD373" s="316"/>
      <c r="EQE373" s="316"/>
      <c r="EQF373" s="316"/>
      <c r="EQG373" s="316"/>
      <c r="EQH373" s="316"/>
      <c r="EQI373" s="316"/>
      <c r="EQJ373" s="316"/>
      <c r="EQK373" s="316"/>
      <c r="EQL373" s="316"/>
      <c r="EQM373" s="316"/>
      <c r="EQN373" s="316"/>
      <c r="EQO373" s="316"/>
      <c r="EQP373" s="316"/>
      <c r="EQQ373" s="316"/>
      <c r="EQR373" s="316"/>
      <c r="EQS373" s="316"/>
      <c r="EQT373" s="316"/>
      <c r="EQU373" s="316"/>
      <c r="EQV373" s="316"/>
      <c r="EQW373" s="316"/>
      <c r="EQX373" s="316"/>
      <c r="EQY373" s="316"/>
      <c r="EQZ373" s="316"/>
      <c r="ERA373" s="316"/>
      <c r="ERB373" s="316"/>
      <c r="ERC373" s="316"/>
      <c r="ERD373" s="316"/>
      <c r="ERE373" s="316"/>
      <c r="ERF373" s="316"/>
      <c r="ERG373" s="316"/>
      <c r="ERH373" s="316"/>
      <c r="ERI373" s="316"/>
      <c r="ERJ373" s="316"/>
      <c r="ERK373" s="316"/>
      <c r="ERL373" s="316"/>
      <c r="ERM373" s="316"/>
      <c r="ERN373" s="316"/>
      <c r="ERO373" s="316"/>
      <c r="ERP373" s="316"/>
      <c r="ERQ373" s="316"/>
      <c r="ERR373" s="316"/>
      <c r="ERS373" s="316"/>
      <c r="ERT373" s="316"/>
      <c r="ERU373" s="316"/>
      <c r="ERV373" s="316"/>
      <c r="ERW373" s="316"/>
      <c r="ERX373" s="316"/>
      <c r="ERY373" s="316"/>
      <c r="ERZ373" s="316"/>
      <c r="ESA373" s="316"/>
      <c r="ESB373" s="316"/>
      <c r="ESC373" s="316"/>
      <c r="ESD373" s="316"/>
      <c r="ESE373" s="316"/>
      <c r="ESF373" s="316"/>
      <c r="ESG373" s="316"/>
      <c r="ESH373" s="316"/>
      <c r="ESI373" s="316"/>
      <c r="ESJ373" s="316"/>
      <c r="ESK373" s="316"/>
      <c r="ESL373" s="316"/>
      <c r="ESM373" s="316"/>
      <c r="ESN373" s="316"/>
      <c r="ESO373" s="316"/>
      <c r="ESP373" s="316"/>
      <c r="ESQ373" s="316"/>
      <c r="ESR373" s="316"/>
      <c r="ESS373" s="316"/>
      <c r="EST373" s="316"/>
      <c r="ESU373" s="316"/>
      <c r="ESV373" s="316"/>
      <c r="ESW373" s="316"/>
      <c r="ESX373" s="316"/>
      <c r="ESY373" s="316"/>
      <c r="ESZ373" s="316"/>
      <c r="ETA373" s="316"/>
      <c r="ETB373" s="316"/>
      <c r="ETC373" s="316"/>
      <c r="ETD373" s="316"/>
      <c r="ETE373" s="316"/>
      <c r="ETF373" s="316"/>
      <c r="ETG373" s="316"/>
      <c r="ETH373" s="316"/>
      <c r="ETI373" s="316"/>
      <c r="ETJ373" s="316"/>
      <c r="ETK373" s="316"/>
      <c r="ETL373" s="316"/>
      <c r="ETM373" s="316"/>
      <c r="ETN373" s="316"/>
      <c r="ETO373" s="316"/>
      <c r="ETP373" s="316"/>
      <c r="ETQ373" s="316"/>
      <c r="ETR373" s="316"/>
      <c r="ETS373" s="316"/>
      <c r="ETT373" s="316"/>
      <c r="ETU373" s="316"/>
      <c r="ETV373" s="316"/>
      <c r="ETW373" s="316"/>
      <c r="ETX373" s="316"/>
      <c r="ETY373" s="316"/>
      <c r="ETZ373" s="316"/>
      <c r="EUA373" s="316"/>
      <c r="EUB373" s="316"/>
      <c r="EUC373" s="316"/>
      <c r="EUD373" s="316"/>
      <c r="EUE373" s="316"/>
      <c r="EUF373" s="316"/>
      <c r="EUG373" s="316"/>
      <c r="EUH373" s="316"/>
      <c r="EUI373" s="316"/>
      <c r="EUJ373" s="316"/>
      <c r="EUK373" s="316"/>
      <c r="EUL373" s="316"/>
      <c r="EUM373" s="316"/>
      <c r="EUN373" s="316"/>
      <c r="EUO373" s="316"/>
      <c r="EUP373" s="316"/>
      <c r="EUQ373" s="316"/>
      <c r="EUR373" s="316"/>
      <c r="EUS373" s="316"/>
      <c r="EUT373" s="316"/>
      <c r="EUU373" s="316"/>
      <c r="EUV373" s="316"/>
      <c r="EUW373" s="316"/>
      <c r="EUX373" s="316"/>
      <c r="EUY373" s="316"/>
      <c r="EUZ373" s="316"/>
      <c r="EVA373" s="316"/>
      <c r="EVB373" s="316"/>
      <c r="EVC373" s="316"/>
      <c r="EVD373" s="316"/>
      <c r="EVE373" s="316"/>
      <c r="EVF373" s="316"/>
      <c r="EVG373" s="316"/>
      <c r="EVH373" s="316"/>
      <c r="EVI373" s="316"/>
      <c r="EVJ373" s="316"/>
      <c r="EVK373" s="316"/>
      <c r="EVL373" s="316"/>
      <c r="EVM373" s="316"/>
      <c r="EVN373" s="316"/>
      <c r="EVO373" s="316"/>
      <c r="EVP373" s="316"/>
      <c r="EVQ373" s="316"/>
      <c r="EVR373" s="316"/>
      <c r="EVS373" s="316"/>
      <c r="EVT373" s="316"/>
      <c r="EVU373" s="316"/>
      <c r="EVV373" s="316"/>
      <c r="EVW373" s="316"/>
      <c r="EVX373" s="316"/>
      <c r="EVY373" s="316"/>
      <c r="EVZ373" s="316"/>
      <c r="EWA373" s="316"/>
      <c r="EWB373" s="316"/>
      <c r="EWC373" s="316"/>
      <c r="EWD373" s="316"/>
      <c r="EWE373" s="316"/>
      <c r="EWF373" s="316"/>
      <c r="EWG373" s="316"/>
      <c r="EWH373" s="316"/>
      <c r="EWI373" s="316"/>
      <c r="EWJ373" s="316"/>
      <c r="EWK373" s="316"/>
      <c r="EWL373" s="316"/>
      <c r="EWM373" s="316"/>
      <c r="EWN373" s="316"/>
      <c r="EWO373" s="316"/>
      <c r="EWP373" s="316"/>
      <c r="EWQ373" s="316"/>
      <c r="EWR373" s="316"/>
      <c r="EWS373" s="316"/>
      <c r="EWT373" s="316"/>
      <c r="EWU373" s="316"/>
      <c r="EWV373" s="316"/>
      <c r="EWW373" s="316"/>
      <c r="EWX373" s="316"/>
      <c r="EWY373" s="316"/>
      <c r="EWZ373" s="316"/>
      <c r="EXA373" s="316"/>
      <c r="EXB373" s="316"/>
      <c r="EXC373" s="316"/>
      <c r="EXD373" s="316"/>
      <c r="EXE373" s="316"/>
      <c r="EXF373" s="316"/>
      <c r="EXG373" s="316"/>
      <c r="EXH373" s="316"/>
      <c r="EXI373" s="316"/>
      <c r="EXJ373" s="316"/>
      <c r="EXK373" s="316"/>
      <c r="EXL373" s="316"/>
      <c r="EXM373" s="316"/>
      <c r="EXN373" s="316"/>
      <c r="EXO373" s="316"/>
      <c r="EXP373" s="316"/>
      <c r="EXQ373" s="316"/>
      <c r="EXR373" s="316"/>
      <c r="EXS373" s="316"/>
      <c r="EXT373" s="316"/>
      <c r="EXU373" s="316"/>
      <c r="EXV373" s="316"/>
      <c r="EXW373" s="316"/>
      <c r="EXX373" s="316"/>
      <c r="EXY373" s="316"/>
      <c r="EXZ373" s="316"/>
      <c r="EYA373" s="316"/>
      <c r="EYB373" s="316"/>
      <c r="EYC373" s="316"/>
      <c r="EYD373" s="316"/>
      <c r="EYE373" s="316"/>
      <c r="EYF373" s="316"/>
      <c r="EYG373" s="316"/>
      <c r="EYH373" s="316"/>
      <c r="EYI373" s="316"/>
      <c r="EYJ373" s="316"/>
      <c r="EYK373" s="316"/>
      <c r="EYL373" s="316"/>
      <c r="EYM373" s="316"/>
      <c r="EYN373" s="316"/>
      <c r="EYO373" s="316"/>
      <c r="EYP373" s="316"/>
      <c r="EYQ373" s="316"/>
      <c r="EYR373" s="316"/>
      <c r="EYS373" s="316"/>
      <c r="EYT373" s="316"/>
      <c r="EYU373" s="316"/>
      <c r="EYV373" s="316"/>
      <c r="EYW373" s="316"/>
      <c r="EYX373" s="316"/>
      <c r="EYY373" s="316"/>
      <c r="EYZ373" s="316"/>
      <c r="EZA373" s="316"/>
      <c r="EZB373" s="316"/>
      <c r="EZC373" s="316"/>
      <c r="EZD373" s="316"/>
      <c r="EZE373" s="316"/>
      <c r="EZF373" s="316"/>
      <c r="EZG373" s="316"/>
      <c r="EZH373" s="316"/>
      <c r="EZI373" s="316"/>
      <c r="EZJ373" s="316"/>
      <c r="EZK373" s="316"/>
      <c r="EZL373" s="316"/>
      <c r="EZM373" s="316"/>
      <c r="EZN373" s="316"/>
      <c r="EZO373" s="316"/>
      <c r="EZP373" s="316"/>
      <c r="EZQ373" s="316"/>
      <c r="EZR373" s="316"/>
      <c r="EZS373" s="316"/>
      <c r="EZT373" s="316"/>
      <c r="EZU373" s="316"/>
      <c r="EZV373" s="316"/>
      <c r="EZW373" s="316"/>
      <c r="EZX373" s="316"/>
      <c r="EZY373" s="316"/>
      <c r="EZZ373" s="316"/>
      <c r="FAA373" s="316"/>
      <c r="FAB373" s="316"/>
      <c r="FAC373" s="316"/>
      <c r="FAD373" s="316"/>
      <c r="FAE373" s="316"/>
      <c r="FAF373" s="316"/>
      <c r="FAG373" s="316"/>
      <c r="FAH373" s="316"/>
      <c r="FAI373" s="316"/>
      <c r="FAJ373" s="316"/>
      <c r="FAK373" s="316"/>
      <c r="FAL373" s="316"/>
      <c r="FAM373" s="316"/>
      <c r="FAN373" s="316"/>
      <c r="FAO373" s="316"/>
      <c r="FAP373" s="316"/>
      <c r="FAQ373" s="316"/>
      <c r="FAR373" s="316"/>
      <c r="FAS373" s="316"/>
      <c r="FAT373" s="316"/>
      <c r="FAU373" s="316"/>
      <c r="FAV373" s="316"/>
      <c r="FAW373" s="316"/>
      <c r="FAX373" s="316"/>
      <c r="FAY373" s="316"/>
      <c r="FAZ373" s="316"/>
      <c r="FBA373" s="316"/>
      <c r="FBB373" s="316"/>
      <c r="FBC373" s="316"/>
      <c r="FBD373" s="316"/>
      <c r="FBE373" s="316"/>
      <c r="FBF373" s="316"/>
      <c r="FBG373" s="316"/>
      <c r="FBH373" s="316"/>
      <c r="FBI373" s="316"/>
      <c r="FBJ373" s="316"/>
      <c r="FBK373" s="316"/>
      <c r="FBL373" s="316"/>
      <c r="FBM373" s="316"/>
      <c r="FBN373" s="316"/>
      <c r="FBO373" s="316"/>
      <c r="FBP373" s="316"/>
      <c r="FBQ373" s="316"/>
      <c r="FBR373" s="316"/>
      <c r="FBS373" s="316"/>
      <c r="FBT373" s="316"/>
      <c r="FBU373" s="316"/>
      <c r="FBV373" s="316"/>
      <c r="FBW373" s="316"/>
      <c r="FBX373" s="316"/>
      <c r="FBY373" s="316"/>
      <c r="FBZ373" s="316"/>
      <c r="FCA373" s="316"/>
      <c r="FCB373" s="316"/>
      <c r="FCC373" s="316"/>
      <c r="FCD373" s="316"/>
      <c r="FCE373" s="316"/>
      <c r="FCF373" s="316"/>
      <c r="FCG373" s="316"/>
      <c r="FCH373" s="316"/>
      <c r="FCI373" s="316"/>
      <c r="FCJ373" s="316"/>
      <c r="FCK373" s="316"/>
      <c r="FCL373" s="316"/>
      <c r="FCM373" s="316"/>
      <c r="FCN373" s="316"/>
      <c r="FCO373" s="316"/>
      <c r="FCP373" s="316"/>
      <c r="FCQ373" s="316"/>
      <c r="FCR373" s="316"/>
      <c r="FCS373" s="316"/>
      <c r="FCT373" s="316"/>
      <c r="FCU373" s="316"/>
      <c r="FCV373" s="316"/>
      <c r="FCW373" s="316"/>
      <c r="FCX373" s="316"/>
      <c r="FCY373" s="316"/>
      <c r="FCZ373" s="316"/>
      <c r="FDA373" s="316"/>
      <c r="FDB373" s="316"/>
      <c r="FDC373" s="316"/>
      <c r="FDD373" s="316"/>
      <c r="FDE373" s="316"/>
      <c r="FDF373" s="316"/>
      <c r="FDG373" s="316"/>
      <c r="FDH373" s="316"/>
      <c r="FDI373" s="316"/>
      <c r="FDJ373" s="316"/>
      <c r="FDK373" s="316"/>
      <c r="FDL373" s="316"/>
      <c r="FDM373" s="316"/>
      <c r="FDN373" s="316"/>
      <c r="FDO373" s="316"/>
      <c r="FDP373" s="316"/>
      <c r="FDQ373" s="316"/>
      <c r="FDR373" s="316"/>
      <c r="FDS373" s="316"/>
      <c r="FDT373" s="316"/>
      <c r="FDU373" s="316"/>
      <c r="FDV373" s="316"/>
      <c r="FDW373" s="316"/>
      <c r="FDX373" s="316"/>
      <c r="FDY373" s="316"/>
      <c r="FDZ373" s="316"/>
      <c r="FEA373" s="316"/>
      <c r="FEB373" s="316"/>
      <c r="FEC373" s="316"/>
      <c r="FED373" s="316"/>
      <c r="FEE373" s="316"/>
      <c r="FEF373" s="316"/>
      <c r="FEG373" s="316"/>
      <c r="FEH373" s="316"/>
      <c r="FEI373" s="316"/>
      <c r="FEJ373" s="316"/>
      <c r="FEK373" s="316"/>
      <c r="FEL373" s="316"/>
      <c r="FEM373" s="316"/>
      <c r="FEN373" s="316"/>
      <c r="FEO373" s="316"/>
      <c r="FEP373" s="316"/>
      <c r="FEQ373" s="316"/>
      <c r="FER373" s="316"/>
      <c r="FES373" s="316"/>
      <c r="FET373" s="316"/>
      <c r="FEU373" s="316"/>
      <c r="FEV373" s="316"/>
      <c r="FEW373" s="316"/>
      <c r="FEX373" s="316"/>
      <c r="FEY373" s="316"/>
      <c r="FEZ373" s="316"/>
      <c r="FFA373" s="316"/>
      <c r="FFB373" s="316"/>
      <c r="FFC373" s="316"/>
      <c r="FFD373" s="316"/>
      <c r="FFE373" s="316"/>
      <c r="FFF373" s="316"/>
      <c r="FFG373" s="316"/>
      <c r="FFH373" s="316"/>
      <c r="FFI373" s="316"/>
      <c r="FFJ373" s="316"/>
      <c r="FFK373" s="316"/>
      <c r="FFL373" s="316"/>
      <c r="FFM373" s="316"/>
      <c r="FFN373" s="316"/>
      <c r="FFO373" s="316"/>
      <c r="FFP373" s="316"/>
      <c r="FFQ373" s="316"/>
      <c r="FFR373" s="316"/>
      <c r="FFS373" s="316"/>
      <c r="FFT373" s="316"/>
      <c r="FFU373" s="316"/>
      <c r="FFV373" s="316"/>
      <c r="FFW373" s="316"/>
      <c r="FFX373" s="316"/>
      <c r="FFY373" s="316"/>
      <c r="FFZ373" s="316"/>
      <c r="FGA373" s="316"/>
      <c r="FGB373" s="316"/>
      <c r="FGC373" s="316"/>
      <c r="FGD373" s="316"/>
      <c r="FGE373" s="316"/>
      <c r="FGF373" s="316"/>
      <c r="FGG373" s="316"/>
      <c r="FGH373" s="316"/>
      <c r="FGI373" s="316"/>
      <c r="FGJ373" s="316"/>
      <c r="FGK373" s="316"/>
      <c r="FGL373" s="316"/>
      <c r="FGM373" s="316"/>
      <c r="FGN373" s="316"/>
      <c r="FGO373" s="316"/>
      <c r="FGP373" s="316"/>
      <c r="FGQ373" s="316"/>
      <c r="FGR373" s="316"/>
      <c r="FGS373" s="316"/>
      <c r="FGT373" s="316"/>
      <c r="FGU373" s="316"/>
      <c r="FGV373" s="316"/>
      <c r="FGW373" s="316"/>
      <c r="FGX373" s="316"/>
      <c r="FGY373" s="316"/>
      <c r="FGZ373" s="316"/>
      <c r="FHA373" s="316"/>
      <c r="FHB373" s="316"/>
      <c r="FHC373" s="316"/>
      <c r="FHD373" s="316"/>
      <c r="FHE373" s="316"/>
      <c r="FHF373" s="316"/>
      <c r="FHG373" s="316"/>
      <c r="FHH373" s="316"/>
      <c r="FHI373" s="316"/>
      <c r="FHJ373" s="316"/>
      <c r="FHK373" s="316"/>
      <c r="FHL373" s="316"/>
      <c r="FHM373" s="316"/>
      <c r="FHN373" s="316"/>
      <c r="FHO373" s="316"/>
      <c r="FHP373" s="316"/>
      <c r="FHQ373" s="316"/>
      <c r="FHR373" s="316"/>
      <c r="FHS373" s="316"/>
      <c r="FHT373" s="316"/>
      <c r="FHU373" s="316"/>
      <c r="FHV373" s="316"/>
      <c r="FHW373" s="316"/>
      <c r="FHX373" s="316"/>
      <c r="FHY373" s="316"/>
      <c r="FHZ373" s="316"/>
      <c r="FIA373" s="316"/>
      <c r="FIB373" s="316"/>
      <c r="FIC373" s="316"/>
      <c r="FID373" s="316"/>
      <c r="FIE373" s="316"/>
      <c r="FIF373" s="316"/>
      <c r="FIG373" s="316"/>
      <c r="FIH373" s="316"/>
      <c r="FII373" s="316"/>
      <c r="FIJ373" s="316"/>
      <c r="FIK373" s="316"/>
      <c r="FIL373" s="316"/>
      <c r="FIM373" s="316"/>
      <c r="FIN373" s="316"/>
      <c r="FIO373" s="316"/>
      <c r="FIP373" s="316"/>
      <c r="FIQ373" s="316"/>
      <c r="FIR373" s="316"/>
      <c r="FIS373" s="316"/>
      <c r="FIT373" s="316"/>
      <c r="FIU373" s="316"/>
      <c r="FIV373" s="316"/>
      <c r="FIW373" s="316"/>
      <c r="FIX373" s="316"/>
      <c r="FIY373" s="316"/>
      <c r="FIZ373" s="316"/>
      <c r="FJA373" s="316"/>
      <c r="FJB373" s="316"/>
      <c r="FJC373" s="316"/>
      <c r="FJD373" s="316"/>
      <c r="FJE373" s="316"/>
      <c r="FJF373" s="316"/>
      <c r="FJG373" s="316"/>
      <c r="FJH373" s="316"/>
      <c r="FJI373" s="316"/>
      <c r="FJJ373" s="316"/>
      <c r="FJK373" s="316"/>
      <c r="FJL373" s="316"/>
      <c r="FJM373" s="316"/>
      <c r="FJN373" s="316"/>
      <c r="FJO373" s="316"/>
      <c r="FJP373" s="316"/>
      <c r="FJQ373" s="316"/>
      <c r="FJR373" s="316"/>
      <c r="FJS373" s="316"/>
      <c r="FJT373" s="316"/>
      <c r="FJU373" s="316"/>
      <c r="FJV373" s="316"/>
      <c r="FJW373" s="316"/>
      <c r="FJX373" s="316"/>
      <c r="FJY373" s="316"/>
      <c r="FJZ373" s="316"/>
      <c r="FKA373" s="316"/>
      <c r="FKB373" s="316"/>
      <c r="FKC373" s="316"/>
      <c r="FKD373" s="316"/>
      <c r="FKE373" s="316"/>
      <c r="FKF373" s="316"/>
      <c r="FKG373" s="316"/>
      <c r="FKH373" s="316"/>
      <c r="FKI373" s="316"/>
      <c r="FKJ373" s="316"/>
      <c r="FKK373" s="316"/>
      <c r="FKL373" s="316"/>
      <c r="FKM373" s="316"/>
      <c r="FKN373" s="316"/>
      <c r="FKO373" s="316"/>
      <c r="FKP373" s="316"/>
      <c r="FKQ373" s="316"/>
      <c r="FKR373" s="316"/>
      <c r="FKS373" s="316"/>
      <c r="FKT373" s="316"/>
      <c r="FKU373" s="316"/>
      <c r="FKV373" s="316"/>
      <c r="FKW373" s="316"/>
      <c r="FKX373" s="316"/>
      <c r="FKY373" s="316"/>
      <c r="FKZ373" s="316"/>
      <c r="FLA373" s="316"/>
      <c r="FLB373" s="316"/>
      <c r="FLC373" s="316"/>
      <c r="FLD373" s="316"/>
      <c r="FLE373" s="316"/>
      <c r="FLF373" s="316"/>
      <c r="FLG373" s="316"/>
      <c r="FLH373" s="316"/>
      <c r="FLI373" s="316"/>
      <c r="FLJ373" s="316"/>
      <c r="FLK373" s="316"/>
      <c r="FLL373" s="316"/>
      <c r="FLM373" s="316"/>
      <c r="FLN373" s="316"/>
      <c r="FLO373" s="316"/>
      <c r="FLP373" s="316"/>
      <c r="FLQ373" s="316"/>
      <c r="FLR373" s="316"/>
      <c r="FLS373" s="316"/>
      <c r="FLT373" s="316"/>
      <c r="FLU373" s="316"/>
      <c r="FLV373" s="316"/>
      <c r="FLW373" s="316"/>
      <c r="FLX373" s="316"/>
      <c r="FLY373" s="316"/>
      <c r="FLZ373" s="316"/>
      <c r="FMA373" s="316"/>
      <c r="FMB373" s="316"/>
      <c r="FMC373" s="316"/>
      <c r="FMD373" s="316"/>
      <c r="FME373" s="316"/>
      <c r="FMF373" s="316"/>
      <c r="FMG373" s="316"/>
      <c r="FMH373" s="316"/>
      <c r="FMI373" s="316"/>
      <c r="FMJ373" s="316"/>
      <c r="FMK373" s="316"/>
      <c r="FML373" s="316"/>
      <c r="FMM373" s="316"/>
      <c r="FMN373" s="316"/>
      <c r="FMO373" s="316"/>
      <c r="FMP373" s="316"/>
      <c r="FMQ373" s="316"/>
      <c r="FMR373" s="316"/>
      <c r="FMS373" s="316"/>
      <c r="FMT373" s="316"/>
      <c r="FMU373" s="316"/>
      <c r="FMV373" s="316"/>
      <c r="FMW373" s="316"/>
      <c r="FMX373" s="316"/>
      <c r="FMY373" s="316"/>
      <c r="FMZ373" s="316"/>
      <c r="FNA373" s="316"/>
      <c r="FNB373" s="316"/>
      <c r="FNC373" s="316"/>
      <c r="FND373" s="316"/>
      <c r="FNE373" s="316"/>
      <c r="FNF373" s="316"/>
      <c r="FNG373" s="316"/>
      <c r="FNH373" s="316"/>
      <c r="FNI373" s="316"/>
      <c r="FNJ373" s="316"/>
      <c r="FNK373" s="316"/>
      <c r="FNL373" s="316"/>
      <c r="FNM373" s="316"/>
      <c r="FNN373" s="316"/>
      <c r="FNO373" s="316"/>
      <c r="FNP373" s="316"/>
      <c r="FNQ373" s="316"/>
      <c r="FNR373" s="316"/>
      <c r="FNS373" s="316"/>
      <c r="FNT373" s="316"/>
      <c r="FNU373" s="316"/>
      <c r="FNV373" s="316"/>
      <c r="FNW373" s="316"/>
      <c r="FNX373" s="316"/>
      <c r="FNY373" s="316"/>
      <c r="FNZ373" s="316"/>
      <c r="FOA373" s="316"/>
      <c r="FOB373" s="316"/>
      <c r="FOC373" s="316"/>
      <c r="FOD373" s="316"/>
      <c r="FOE373" s="316"/>
      <c r="FOF373" s="316"/>
      <c r="FOG373" s="316"/>
      <c r="FOH373" s="316"/>
      <c r="FOI373" s="316"/>
      <c r="FOJ373" s="316"/>
      <c r="FOK373" s="316"/>
      <c r="FOL373" s="316"/>
      <c r="FOM373" s="316"/>
      <c r="FON373" s="316"/>
      <c r="FOO373" s="316"/>
      <c r="FOP373" s="316"/>
      <c r="FOQ373" s="316"/>
      <c r="FOR373" s="316"/>
      <c r="FOS373" s="316"/>
      <c r="FOT373" s="316"/>
      <c r="FOU373" s="316"/>
      <c r="FOV373" s="316"/>
      <c r="FOW373" s="316"/>
      <c r="FOX373" s="316"/>
      <c r="FOY373" s="316"/>
      <c r="FOZ373" s="316"/>
      <c r="FPA373" s="316"/>
      <c r="FPB373" s="316"/>
      <c r="FPC373" s="316"/>
      <c r="FPD373" s="316"/>
      <c r="FPE373" s="316"/>
      <c r="FPF373" s="316"/>
      <c r="FPG373" s="316"/>
      <c r="FPH373" s="316"/>
      <c r="FPI373" s="316"/>
      <c r="FPJ373" s="316"/>
      <c r="FPK373" s="316"/>
      <c r="FPL373" s="316"/>
      <c r="FPM373" s="316"/>
      <c r="FPN373" s="316"/>
      <c r="FPO373" s="316"/>
      <c r="FPP373" s="316"/>
      <c r="FPQ373" s="316"/>
      <c r="FPR373" s="316"/>
      <c r="FPS373" s="316"/>
      <c r="FPT373" s="316"/>
      <c r="FPU373" s="316"/>
      <c r="FPV373" s="316"/>
      <c r="FPW373" s="316"/>
      <c r="FPX373" s="316"/>
      <c r="FPY373" s="316"/>
      <c r="FPZ373" s="316"/>
      <c r="FQA373" s="316"/>
      <c r="FQB373" s="316"/>
      <c r="FQC373" s="316"/>
      <c r="FQD373" s="316"/>
      <c r="FQE373" s="316"/>
      <c r="FQF373" s="316"/>
      <c r="FQG373" s="316"/>
      <c r="FQH373" s="316"/>
      <c r="FQI373" s="316"/>
      <c r="FQJ373" s="316"/>
      <c r="FQK373" s="316"/>
      <c r="FQL373" s="316"/>
      <c r="FQM373" s="316"/>
      <c r="FQN373" s="316"/>
      <c r="FQO373" s="316"/>
      <c r="FQP373" s="316"/>
      <c r="FQQ373" s="316"/>
      <c r="FQR373" s="316"/>
      <c r="FQS373" s="316"/>
      <c r="FQT373" s="316"/>
      <c r="FQU373" s="316"/>
      <c r="FQV373" s="316"/>
      <c r="FQW373" s="316"/>
      <c r="FQX373" s="316"/>
      <c r="FQY373" s="316"/>
      <c r="FQZ373" s="316"/>
      <c r="FRA373" s="316"/>
      <c r="FRB373" s="316"/>
      <c r="FRC373" s="316"/>
      <c r="FRD373" s="316"/>
      <c r="FRE373" s="316"/>
      <c r="FRF373" s="316"/>
      <c r="FRG373" s="316"/>
      <c r="FRH373" s="316"/>
      <c r="FRI373" s="316"/>
      <c r="FRJ373" s="316"/>
      <c r="FRK373" s="316"/>
      <c r="FRL373" s="316"/>
      <c r="FRM373" s="316"/>
      <c r="FRN373" s="316"/>
      <c r="FRO373" s="316"/>
      <c r="FRP373" s="316"/>
      <c r="FRQ373" s="316"/>
      <c r="FRR373" s="316"/>
      <c r="FRS373" s="316"/>
      <c r="FRT373" s="316"/>
      <c r="FRU373" s="316"/>
      <c r="FRV373" s="316"/>
      <c r="FRW373" s="316"/>
      <c r="FRX373" s="316"/>
      <c r="FRY373" s="316"/>
      <c r="FRZ373" s="316"/>
      <c r="FSA373" s="316"/>
      <c r="FSB373" s="316"/>
      <c r="FSC373" s="316"/>
      <c r="FSD373" s="316"/>
      <c r="FSE373" s="316"/>
      <c r="FSF373" s="316"/>
      <c r="FSG373" s="316"/>
      <c r="FSH373" s="316"/>
      <c r="FSI373" s="316"/>
      <c r="FSJ373" s="316"/>
      <c r="FSK373" s="316"/>
      <c r="FSL373" s="316"/>
      <c r="FSM373" s="316"/>
      <c r="FSN373" s="316"/>
      <c r="FSO373" s="316"/>
      <c r="FSP373" s="316"/>
      <c r="FSQ373" s="316"/>
      <c r="FSR373" s="316"/>
      <c r="FSS373" s="316"/>
      <c r="FST373" s="316"/>
      <c r="FSU373" s="316"/>
      <c r="FSV373" s="316"/>
      <c r="FSW373" s="316"/>
      <c r="FSX373" s="316"/>
      <c r="FSY373" s="316"/>
      <c r="FSZ373" s="316"/>
      <c r="FTA373" s="316"/>
      <c r="FTB373" s="316"/>
      <c r="FTC373" s="316"/>
      <c r="FTD373" s="316"/>
      <c r="FTE373" s="316"/>
      <c r="FTF373" s="316"/>
      <c r="FTG373" s="316"/>
      <c r="FTH373" s="316"/>
      <c r="FTI373" s="316"/>
      <c r="FTJ373" s="316"/>
      <c r="FTK373" s="316"/>
      <c r="FTL373" s="316"/>
      <c r="FTM373" s="316"/>
      <c r="FTN373" s="316"/>
      <c r="FTO373" s="316"/>
      <c r="FTP373" s="316"/>
      <c r="FTQ373" s="316"/>
      <c r="FTR373" s="316"/>
      <c r="FTS373" s="316"/>
      <c r="FTT373" s="316"/>
      <c r="FTU373" s="316"/>
      <c r="FTV373" s="316"/>
      <c r="FTW373" s="316"/>
      <c r="FTX373" s="316"/>
      <c r="FTY373" s="316"/>
      <c r="FTZ373" s="316"/>
      <c r="FUA373" s="316"/>
      <c r="FUB373" s="316"/>
      <c r="FUC373" s="316"/>
      <c r="FUD373" s="316"/>
      <c r="FUE373" s="316"/>
      <c r="FUF373" s="316"/>
      <c r="FUG373" s="316"/>
      <c r="FUH373" s="316"/>
      <c r="FUI373" s="316"/>
      <c r="FUJ373" s="316"/>
      <c r="FUK373" s="316"/>
      <c r="FUL373" s="316"/>
      <c r="FUM373" s="316"/>
      <c r="FUN373" s="316"/>
      <c r="FUO373" s="316"/>
      <c r="FUP373" s="316"/>
      <c r="FUQ373" s="316"/>
      <c r="FUR373" s="316"/>
      <c r="FUS373" s="316"/>
      <c r="FUT373" s="316"/>
      <c r="FUU373" s="316"/>
      <c r="FUV373" s="316"/>
      <c r="FUW373" s="316"/>
      <c r="FUX373" s="316"/>
      <c r="FUY373" s="316"/>
      <c r="FUZ373" s="316"/>
      <c r="FVA373" s="316"/>
      <c r="FVB373" s="316"/>
      <c r="FVC373" s="316"/>
      <c r="FVD373" s="316"/>
      <c r="FVE373" s="316"/>
      <c r="FVF373" s="316"/>
      <c r="FVG373" s="316"/>
      <c r="FVH373" s="316"/>
      <c r="FVI373" s="316"/>
      <c r="FVJ373" s="316"/>
      <c r="FVK373" s="316"/>
      <c r="FVL373" s="316"/>
      <c r="FVM373" s="316"/>
      <c r="FVN373" s="316"/>
      <c r="FVO373" s="316"/>
      <c r="FVP373" s="316"/>
      <c r="FVQ373" s="316"/>
      <c r="FVR373" s="316"/>
      <c r="FVS373" s="316"/>
      <c r="FVT373" s="316"/>
      <c r="FVU373" s="316"/>
      <c r="FVV373" s="316"/>
      <c r="FVW373" s="316"/>
      <c r="FVX373" s="316"/>
      <c r="FVY373" s="316"/>
      <c r="FVZ373" s="316"/>
      <c r="FWA373" s="316"/>
      <c r="FWB373" s="316"/>
      <c r="FWC373" s="316"/>
      <c r="FWD373" s="316"/>
      <c r="FWE373" s="316"/>
      <c r="FWF373" s="316"/>
      <c r="FWG373" s="316"/>
      <c r="FWH373" s="316"/>
      <c r="FWI373" s="316"/>
      <c r="FWJ373" s="316"/>
      <c r="FWK373" s="316"/>
      <c r="FWL373" s="316"/>
      <c r="FWM373" s="316"/>
      <c r="FWN373" s="316"/>
      <c r="FWO373" s="316"/>
      <c r="FWP373" s="316"/>
      <c r="FWQ373" s="316"/>
      <c r="FWR373" s="316"/>
      <c r="FWS373" s="316"/>
      <c r="FWT373" s="316"/>
      <c r="FWU373" s="316"/>
      <c r="FWV373" s="316"/>
      <c r="FWW373" s="316"/>
      <c r="FWX373" s="316"/>
      <c r="FWY373" s="316"/>
      <c r="FWZ373" s="316"/>
      <c r="FXA373" s="316"/>
      <c r="FXB373" s="316"/>
      <c r="FXC373" s="316"/>
      <c r="FXD373" s="316"/>
      <c r="FXE373" s="316"/>
      <c r="FXF373" s="316"/>
      <c r="FXG373" s="316"/>
      <c r="FXH373" s="316"/>
      <c r="FXI373" s="316"/>
      <c r="FXJ373" s="316"/>
      <c r="FXK373" s="316"/>
      <c r="FXL373" s="316"/>
      <c r="FXM373" s="316"/>
      <c r="FXN373" s="316"/>
      <c r="FXO373" s="316"/>
      <c r="FXP373" s="316"/>
      <c r="FXQ373" s="316"/>
      <c r="FXR373" s="316"/>
      <c r="FXS373" s="316"/>
      <c r="FXT373" s="316"/>
      <c r="FXU373" s="316"/>
      <c r="FXV373" s="316"/>
      <c r="FXW373" s="316"/>
      <c r="FXX373" s="316"/>
      <c r="FXY373" s="316"/>
      <c r="FXZ373" s="316"/>
      <c r="FYA373" s="316"/>
      <c r="FYB373" s="316"/>
      <c r="FYC373" s="316"/>
      <c r="FYD373" s="316"/>
      <c r="FYE373" s="316"/>
      <c r="FYF373" s="316"/>
      <c r="FYG373" s="316"/>
      <c r="FYH373" s="316"/>
      <c r="FYI373" s="316"/>
      <c r="FYJ373" s="316"/>
      <c r="FYK373" s="316"/>
      <c r="FYL373" s="316"/>
      <c r="FYM373" s="316"/>
      <c r="FYN373" s="316"/>
      <c r="FYO373" s="316"/>
      <c r="FYP373" s="316"/>
      <c r="FYQ373" s="316"/>
      <c r="FYR373" s="316"/>
      <c r="FYS373" s="316"/>
      <c r="FYT373" s="316"/>
      <c r="FYU373" s="316"/>
      <c r="FYV373" s="316"/>
      <c r="FYW373" s="316"/>
      <c r="FYX373" s="316"/>
      <c r="FYY373" s="316"/>
      <c r="FYZ373" s="316"/>
      <c r="FZA373" s="316"/>
      <c r="FZB373" s="316"/>
      <c r="FZC373" s="316"/>
      <c r="FZD373" s="316"/>
      <c r="FZE373" s="316"/>
      <c r="FZF373" s="316"/>
      <c r="FZG373" s="316"/>
      <c r="FZH373" s="316"/>
      <c r="FZI373" s="316"/>
      <c r="FZJ373" s="316"/>
      <c r="FZK373" s="316"/>
      <c r="FZL373" s="316"/>
      <c r="FZM373" s="316"/>
      <c r="FZN373" s="316"/>
      <c r="FZO373" s="316"/>
      <c r="FZP373" s="316"/>
      <c r="FZQ373" s="316"/>
      <c r="FZR373" s="316"/>
      <c r="FZS373" s="316"/>
      <c r="FZT373" s="316"/>
      <c r="FZU373" s="316"/>
      <c r="FZV373" s="316"/>
      <c r="FZW373" s="316"/>
      <c r="FZX373" s="316"/>
      <c r="FZY373" s="316"/>
      <c r="FZZ373" s="316"/>
      <c r="GAA373" s="316"/>
      <c r="GAB373" s="316"/>
      <c r="GAC373" s="316"/>
      <c r="GAD373" s="316"/>
      <c r="GAE373" s="316"/>
      <c r="GAF373" s="316"/>
      <c r="GAG373" s="316"/>
      <c r="GAH373" s="316"/>
      <c r="GAI373" s="316"/>
      <c r="GAJ373" s="316"/>
      <c r="GAK373" s="316"/>
      <c r="GAL373" s="316"/>
      <c r="GAM373" s="316"/>
      <c r="GAN373" s="316"/>
      <c r="GAO373" s="316"/>
      <c r="GAP373" s="316"/>
      <c r="GAQ373" s="316"/>
      <c r="GAR373" s="316"/>
      <c r="GAS373" s="316"/>
      <c r="GAT373" s="316"/>
      <c r="GAU373" s="316"/>
      <c r="GAV373" s="316"/>
      <c r="GAW373" s="316"/>
      <c r="GAX373" s="316"/>
      <c r="GAY373" s="316"/>
      <c r="GAZ373" s="316"/>
      <c r="GBA373" s="316"/>
      <c r="GBB373" s="316"/>
      <c r="GBC373" s="316"/>
      <c r="GBD373" s="316"/>
      <c r="GBE373" s="316"/>
      <c r="GBF373" s="316"/>
      <c r="GBG373" s="316"/>
      <c r="GBH373" s="316"/>
      <c r="GBI373" s="316"/>
      <c r="GBJ373" s="316"/>
      <c r="GBK373" s="316"/>
      <c r="GBL373" s="316"/>
      <c r="GBM373" s="316"/>
      <c r="GBN373" s="316"/>
      <c r="GBO373" s="316"/>
      <c r="GBP373" s="316"/>
      <c r="GBQ373" s="316"/>
      <c r="GBR373" s="316"/>
      <c r="GBS373" s="316"/>
      <c r="GBT373" s="316"/>
      <c r="GBU373" s="316"/>
      <c r="GBV373" s="316"/>
      <c r="GBW373" s="316"/>
      <c r="GBX373" s="316"/>
      <c r="GBY373" s="316"/>
      <c r="GBZ373" s="316"/>
      <c r="GCA373" s="316"/>
      <c r="GCB373" s="316"/>
      <c r="GCC373" s="316"/>
      <c r="GCD373" s="316"/>
      <c r="GCE373" s="316"/>
      <c r="GCF373" s="316"/>
      <c r="GCG373" s="316"/>
      <c r="GCH373" s="316"/>
      <c r="GCI373" s="316"/>
      <c r="GCJ373" s="316"/>
      <c r="GCK373" s="316"/>
      <c r="GCL373" s="316"/>
      <c r="GCM373" s="316"/>
      <c r="GCN373" s="316"/>
      <c r="GCO373" s="316"/>
      <c r="GCP373" s="316"/>
      <c r="GCQ373" s="316"/>
      <c r="GCR373" s="316"/>
      <c r="GCS373" s="316"/>
      <c r="GCT373" s="316"/>
      <c r="GCU373" s="316"/>
      <c r="GCV373" s="316"/>
      <c r="GCW373" s="316"/>
      <c r="GCX373" s="316"/>
      <c r="GCY373" s="316"/>
      <c r="GCZ373" s="316"/>
      <c r="GDA373" s="316"/>
      <c r="GDB373" s="316"/>
      <c r="GDC373" s="316"/>
      <c r="GDD373" s="316"/>
      <c r="GDE373" s="316"/>
      <c r="GDF373" s="316"/>
      <c r="GDG373" s="316"/>
      <c r="GDH373" s="316"/>
      <c r="GDI373" s="316"/>
      <c r="GDJ373" s="316"/>
      <c r="GDK373" s="316"/>
      <c r="GDL373" s="316"/>
      <c r="GDM373" s="316"/>
      <c r="GDN373" s="316"/>
      <c r="GDO373" s="316"/>
      <c r="GDP373" s="316"/>
      <c r="GDQ373" s="316"/>
      <c r="GDR373" s="316"/>
      <c r="GDS373" s="316"/>
      <c r="GDT373" s="316"/>
      <c r="GDU373" s="316"/>
      <c r="GDV373" s="316"/>
      <c r="GDW373" s="316"/>
      <c r="GDX373" s="316"/>
      <c r="GDY373" s="316"/>
      <c r="GDZ373" s="316"/>
      <c r="GEA373" s="316"/>
      <c r="GEB373" s="316"/>
      <c r="GEC373" s="316"/>
      <c r="GED373" s="316"/>
      <c r="GEE373" s="316"/>
      <c r="GEF373" s="316"/>
      <c r="GEG373" s="316"/>
      <c r="GEH373" s="316"/>
      <c r="GEI373" s="316"/>
      <c r="GEJ373" s="316"/>
      <c r="GEK373" s="316"/>
      <c r="GEL373" s="316"/>
      <c r="GEM373" s="316"/>
      <c r="GEN373" s="316"/>
      <c r="GEO373" s="316"/>
      <c r="GEP373" s="316"/>
      <c r="GEQ373" s="316"/>
      <c r="GER373" s="316"/>
      <c r="GES373" s="316"/>
      <c r="GET373" s="316"/>
      <c r="GEU373" s="316"/>
      <c r="GEV373" s="316"/>
      <c r="GEW373" s="316"/>
      <c r="GEX373" s="316"/>
      <c r="GEY373" s="316"/>
      <c r="GEZ373" s="316"/>
      <c r="GFA373" s="316"/>
      <c r="GFB373" s="316"/>
      <c r="GFC373" s="316"/>
      <c r="GFD373" s="316"/>
      <c r="GFE373" s="316"/>
      <c r="GFF373" s="316"/>
      <c r="GFG373" s="316"/>
      <c r="GFH373" s="316"/>
      <c r="GFI373" s="316"/>
      <c r="GFJ373" s="316"/>
      <c r="GFK373" s="316"/>
      <c r="GFL373" s="316"/>
      <c r="GFM373" s="316"/>
      <c r="GFN373" s="316"/>
      <c r="GFO373" s="316"/>
      <c r="GFP373" s="316"/>
      <c r="GFQ373" s="316"/>
      <c r="GFR373" s="316"/>
      <c r="GFS373" s="316"/>
      <c r="GFT373" s="316"/>
      <c r="GFU373" s="316"/>
      <c r="GFV373" s="316"/>
      <c r="GFW373" s="316"/>
      <c r="GFX373" s="316"/>
      <c r="GFY373" s="316"/>
      <c r="GFZ373" s="316"/>
      <c r="GGA373" s="316"/>
      <c r="GGB373" s="316"/>
      <c r="GGC373" s="316"/>
      <c r="GGD373" s="316"/>
      <c r="GGE373" s="316"/>
      <c r="GGF373" s="316"/>
      <c r="GGG373" s="316"/>
      <c r="GGH373" s="316"/>
      <c r="GGI373" s="316"/>
      <c r="GGJ373" s="316"/>
      <c r="GGK373" s="316"/>
      <c r="GGL373" s="316"/>
      <c r="GGM373" s="316"/>
      <c r="GGN373" s="316"/>
      <c r="GGO373" s="316"/>
      <c r="GGP373" s="316"/>
      <c r="GGQ373" s="316"/>
      <c r="GGR373" s="316"/>
      <c r="GGS373" s="316"/>
      <c r="GGT373" s="316"/>
      <c r="GGU373" s="316"/>
      <c r="GGV373" s="316"/>
      <c r="GGW373" s="316"/>
      <c r="GGX373" s="316"/>
      <c r="GGY373" s="316"/>
      <c r="GGZ373" s="316"/>
      <c r="GHA373" s="316"/>
      <c r="GHB373" s="316"/>
      <c r="GHC373" s="316"/>
      <c r="GHD373" s="316"/>
      <c r="GHE373" s="316"/>
      <c r="GHF373" s="316"/>
      <c r="GHG373" s="316"/>
      <c r="GHH373" s="316"/>
      <c r="GHI373" s="316"/>
      <c r="GHJ373" s="316"/>
      <c r="GHK373" s="316"/>
      <c r="GHL373" s="316"/>
      <c r="GHM373" s="316"/>
      <c r="GHN373" s="316"/>
      <c r="GHO373" s="316"/>
      <c r="GHP373" s="316"/>
      <c r="GHQ373" s="316"/>
      <c r="GHR373" s="316"/>
      <c r="GHS373" s="316"/>
      <c r="GHT373" s="316"/>
      <c r="GHU373" s="316"/>
      <c r="GHV373" s="316"/>
      <c r="GHW373" s="316"/>
      <c r="GHX373" s="316"/>
      <c r="GHY373" s="316"/>
      <c r="GHZ373" s="316"/>
      <c r="GIA373" s="316"/>
      <c r="GIB373" s="316"/>
      <c r="GIC373" s="316"/>
      <c r="GID373" s="316"/>
      <c r="GIE373" s="316"/>
      <c r="GIF373" s="316"/>
      <c r="GIG373" s="316"/>
      <c r="GIH373" s="316"/>
      <c r="GII373" s="316"/>
      <c r="GIJ373" s="316"/>
      <c r="GIK373" s="316"/>
      <c r="GIL373" s="316"/>
      <c r="GIM373" s="316"/>
      <c r="GIN373" s="316"/>
      <c r="GIO373" s="316"/>
      <c r="GIP373" s="316"/>
      <c r="GIQ373" s="316"/>
      <c r="GIR373" s="316"/>
      <c r="GIS373" s="316"/>
      <c r="GIT373" s="316"/>
      <c r="GIU373" s="316"/>
      <c r="GIV373" s="316"/>
      <c r="GIW373" s="316"/>
      <c r="GIX373" s="316"/>
      <c r="GIY373" s="316"/>
      <c r="GIZ373" s="316"/>
      <c r="GJA373" s="316"/>
      <c r="GJB373" s="316"/>
      <c r="GJC373" s="316"/>
      <c r="GJD373" s="316"/>
      <c r="GJE373" s="316"/>
      <c r="GJF373" s="316"/>
      <c r="GJG373" s="316"/>
      <c r="GJH373" s="316"/>
      <c r="GJI373" s="316"/>
      <c r="GJJ373" s="316"/>
      <c r="GJK373" s="316"/>
      <c r="GJL373" s="316"/>
      <c r="GJM373" s="316"/>
      <c r="GJN373" s="316"/>
      <c r="GJO373" s="316"/>
      <c r="GJP373" s="316"/>
      <c r="GJQ373" s="316"/>
      <c r="GJR373" s="316"/>
      <c r="GJS373" s="316"/>
      <c r="GJT373" s="316"/>
      <c r="GJU373" s="316"/>
      <c r="GJV373" s="316"/>
      <c r="GJW373" s="316"/>
      <c r="GJX373" s="316"/>
      <c r="GJY373" s="316"/>
      <c r="GJZ373" s="316"/>
      <c r="GKA373" s="316"/>
      <c r="GKB373" s="316"/>
      <c r="GKC373" s="316"/>
      <c r="GKD373" s="316"/>
      <c r="GKE373" s="316"/>
      <c r="GKF373" s="316"/>
      <c r="GKG373" s="316"/>
      <c r="GKH373" s="316"/>
      <c r="GKI373" s="316"/>
      <c r="GKJ373" s="316"/>
      <c r="GKK373" s="316"/>
      <c r="GKL373" s="316"/>
      <c r="GKM373" s="316"/>
      <c r="GKN373" s="316"/>
      <c r="GKO373" s="316"/>
      <c r="GKP373" s="316"/>
      <c r="GKQ373" s="316"/>
      <c r="GKR373" s="316"/>
      <c r="GKS373" s="316"/>
      <c r="GKT373" s="316"/>
      <c r="GKU373" s="316"/>
      <c r="GKV373" s="316"/>
      <c r="GKW373" s="316"/>
      <c r="GKX373" s="316"/>
      <c r="GKY373" s="316"/>
      <c r="GKZ373" s="316"/>
      <c r="GLA373" s="316"/>
      <c r="GLB373" s="316"/>
      <c r="GLC373" s="316"/>
      <c r="GLD373" s="316"/>
      <c r="GLE373" s="316"/>
      <c r="GLF373" s="316"/>
      <c r="GLG373" s="316"/>
      <c r="GLH373" s="316"/>
      <c r="GLI373" s="316"/>
      <c r="GLJ373" s="316"/>
      <c r="GLK373" s="316"/>
      <c r="GLL373" s="316"/>
      <c r="GLM373" s="316"/>
      <c r="GLN373" s="316"/>
      <c r="GLO373" s="316"/>
      <c r="GLP373" s="316"/>
      <c r="GLQ373" s="316"/>
      <c r="GLR373" s="316"/>
      <c r="GLS373" s="316"/>
      <c r="GLT373" s="316"/>
      <c r="GLU373" s="316"/>
      <c r="GLV373" s="316"/>
      <c r="GLW373" s="316"/>
      <c r="GLX373" s="316"/>
      <c r="GLY373" s="316"/>
      <c r="GLZ373" s="316"/>
      <c r="GMA373" s="316"/>
      <c r="GMB373" s="316"/>
      <c r="GMC373" s="316"/>
      <c r="GMD373" s="316"/>
      <c r="GME373" s="316"/>
      <c r="GMF373" s="316"/>
      <c r="GMG373" s="316"/>
      <c r="GMH373" s="316"/>
      <c r="GMI373" s="316"/>
      <c r="GMJ373" s="316"/>
      <c r="GMK373" s="316"/>
      <c r="GML373" s="316"/>
      <c r="GMM373" s="316"/>
      <c r="GMN373" s="316"/>
      <c r="GMO373" s="316"/>
      <c r="GMP373" s="316"/>
      <c r="GMQ373" s="316"/>
      <c r="GMR373" s="316"/>
      <c r="GMS373" s="316"/>
      <c r="GMT373" s="316"/>
      <c r="GMU373" s="316"/>
      <c r="GMV373" s="316"/>
      <c r="GMW373" s="316"/>
      <c r="GMX373" s="316"/>
      <c r="GMY373" s="316"/>
      <c r="GMZ373" s="316"/>
      <c r="GNA373" s="316"/>
      <c r="GNB373" s="316"/>
      <c r="GNC373" s="316"/>
      <c r="GND373" s="316"/>
      <c r="GNE373" s="316"/>
      <c r="GNF373" s="316"/>
      <c r="GNG373" s="316"/>
      <c r="GNH373" s="316"/>
      <c r="GNI373" s="316"/>
      <c r="GNJ373" s="316"/>
      <c r="GNK373" s="316"/>
      <c r="GNL373" s="316"/>
      <c r="GNM373" s="316"/>
      <c r="GNN373" s="316"/>
      <c r="GNO373" s="316"/>
      <c r="GNP373" s="316"/>
      <c r="GNQ373" s="316"/>
      <c r="GNR373" s="316"/>
      <c r="GNS373" s="316"/>
      <c r="GNT373" s="316"/>
      <c r="GNU373" s="316"/>
      <c r="GNV373" s="316"/>
      <c r="GNW373" s="316"/>
      <c r="GNX373" s="316"/>
      <c r="GNY373" s="316"/>
      <c r="GNZ373" s="316"/>
      <c r="GOA373" s="316"/>
      <c r="GOB373" s="316"/>
      <c r="GOC373" s="316"/>
      <c r="GOD373" s="316"/>
      <c r="GOE373" s="316"/>
      <c r="GOF373" s="316"/>
      <c r="GOG373" s="316"/>
      <c r="GOH373" s="316"/>
      <c r="GOI373" s="316"/>
      <c r="GOJ373" s="316"/>
      <c r="GOK373" s="316"/>
      <c r="GOL373" s="316"/>
      <c r="GOM373" s="316"/>
      <c r="GON373" s="316"/>
      <c r="GOO373" s="316"/>
      <c r="GOP373" s="316"/>
      <c r="GOQ373" s="316"/>
      <c r="GOR373" s="316"/>
      <c r="GOS373" s="316"/>
      <c r="GOT373" s="316"/>
      <c r="GOU373" s="316"/>
      <c r="GOV373" s="316"/>
      <c r="GOW373" s="316"/>
      <c r="GOX373" s="316"/>
      <c r="GOY373" s="316"/>
      <c r="GOZ373" s="316"/>
      <c r="GPA373" s="316"/>
      <c r="GPB373" s="316"/>
      <c r="GPC373" s="316"/>
      <c r="GPD373" s="316"/>
      <c r="GPE373" s="316"/>
      <c r="GPF373" s="316"/>
      <c r="GPG373" s="316"/>
      <c r="GPH373" s="316"/>
      <c r="GPI373" s="316"/>
      <c r="GPJ373" s="316"/>
      <c r="GPK373" s="316"/>
      <c r="GPL373" s="316"/>
      <c r="GPM373" s="316"/>
      <c r="GPN373" s="316"/>
      <c r="GPO373" s="316"/>
      <c r="GPP373" s="316"/>
      <c r="GPQ373" s="316"/>
      <c r="GPR373" s="316"/>
      <c r="GPS373" s="316"/>
      <c r="GPT373" s="316"/>
      <c r="GPU373" s="316"/>
      <c r="GPV373" s="316"/>
      <c r="GPW373" s="316"/>
      <c r="GPX373" s="316"/>
      <c r="GPY373" s="316"/>
      <c r="GPZ373" s="316"/>
      <c r="GQA373" s="316"/>
      <c r="GQB373" s="316"/>
      <c r="GQC373" s="316"/>
      <c r="GQD373" s="316"/>
      <c r="GQE373" s="316"/>
      <c r="GQF373" s="316"/>
      <c r="GQG373" s="316"/>
      <c r="GQH373" s="316"/>
      <c r="GQI373" s="316"/>
      <c r="GQJ373" s="316"/>
      <c r="GQK373" s="316"/>
      <c r="GQL373" s="316"/>
      <c r="GQM373" s="316"/>
      <c r="GQN373" s="316"/>
      <c r="GQO373" s="316"/>
      <c r="GQP373" s="316"/>
      <c r="GQQ373" s="316"/>
      <c r="GQR373" s="316"/>
      <c r="GQS373" s="316"/>
      <c r="GQT373" s="316"/>
      <c r="GQU373" s="316"/>
      <c r="GQV373" s="316"/>
      <c r="GQW373" s="316"/>
      <c r="GQX373" s="316"/>
      <c r="GQY373" s="316"/>
      <c r="GQZ373" s="316"/>
      <c r="GRA373" s="316"/>
      <c r="GRB373" s="316"/>
      <c r="GRC373" s="316"/>
      <c r="GRD373" s="316"/>
      <c r="GRE373" s="316"/>
      <c r="GRF373" s="316"/>
      <c r="GRG373" s="316"/>
      <c r="GRH373" s="316"/>
      <c r="GRI373" s="316"/>
      <c r="GRJ373" s="316"/>
      <c r="GRK373" s="316"/>
      <c r="GRL373" s="316"/>
      <c r="GRM373" s="316"/>
      <c r="GRN373" s="316"/>
      <c r="GRO373" s="316"/>
      <c r="GRP373" s="316"/>
      <c r="GRQ373" s="316"/>
      <c r="GRR373" s="316"/>
      <c r="GRS373" s="316"/>
      <c r="GRT373" s="316"/>
      <c r="GRU373" s="316"/>
      <c r="GRV373" s="316"/>
      <c r="GRW373" s="316"/>
      <c r="GRX373" s="316"/>
      <c r="GRY373" s="316"/>
      <c r="GRZ373" s="316"/>
      <c r="GSA373" s="316"/>
      <c r="GSB373" s="316"/>
      <c r="GSC373" s="316"/>
      <c r="GSD373" s="316"/>
      <c r="GSE373" s="316"/>
      <c r="GSF373" s="316"/>
      <c r="GSG373" s="316"/>
      <c r="GSH373" s="316"/>
      <c r="GSI373" s="316"/>
      <c r="GSJ373" s="316"/>
      <c r="GSK373" s="316"/>
      <c r="GSL373" s="316"/>
      <c r="GSM373" s="316"/>
      <c r="GSN373" s="316"/>
      <c r="GSO373" s="316"/>
      <c r="GSP373" s="316"/>
      <c r="GSQ373" s="316"/>
      <c r="GSR373" s="316"/>
      <c r="GSS373" s="316"/>
      <c r="GST373" s="316"/>
      <c r="GSU373" s="316"/>
      <c r="GSV373" s="316"/>
      <c r="GSW373" s="316"/>
      <c r="GSX373" s="316"/>
      <c r="GSY373" s="316"/>
      <c r="GSZ373" s="316"/>
      <c r="GTA373" s="316"/>
      <c r="GTB373" s="316"/>
      <c r="GTC373" s="316"/>
      <c r="GTD373" s="316"/>
      <c r="GTE373" s="316"/>
      <c r="GTF373" s="316"/>
      <c r="GTG373" s="316"/>
      <c r="GTH373" s="316"/>
      <c r="GTI373" s="316"/>
      <c r="GTJ373" s="316"/>
      <c r="GTK373" s="316"/>
      <c r="GTL373" s="316"/>
      <c r="GTM373" s="316"/>
      <c r="GTN373" s="316"/>
      <c r="GTO373" s="316"/>
      <c r="GTP373" s="316"/>
      <c r="GTQ373" s="316"/>
      <c r="GTR373" s="316"/>
      <c r="GTS373" s="316"/>
      <c r="GTT373" s="316"/>
      <c r="GTU373" s="316"/>
      <c r="GTV373" s="316"/>
      <c r="GTW373" s="316"/>
      <c r="GTX373" s="316"/>
      <c r="GTY373" s="316"/>
      <c r="GTZ373" s="316"/>
      <c r="GUA373" s="316"/>
      <c r="GUB373" s="316"/>
      <c r="GUC373" s="316"/>
      <c r="GUD373" s="316"/>
      <c r="GUE373" s="316"/>
      <c r="GUF373" s="316"/>
      <c r="GUG373" s="316"/>
      <c r="GUH373" s="316"/>
      <c r="GUI373" s="316"/>
      <c r="GUJ373" s="316"/>
      <c r="GUK373" s="316"/>
      <c r="GUL373" s="316"/>
      <c r="GUM373" s="316"/>
      <c r="GUN373" s="316"/>
      <c r="GUO373" s="316"/>
      <c r="GUP373" s="316"/>
      <c r="GUQ373" s="316"/>
      <c r="GUR373" s="316"/>
      <c r="GUS373" s="316"/>
      <c r="GUT373" s="316"/>
      <c r="GUU373" s="316"/>
      <c r="GUV373" s="316"/>
      <c r="GUW373" s="316"/>
      <c r="GUX373" s="316"/>
      <c r="GUY373" s="316"/>
      <c r="GUZ373" s="316"/>
      <c r="GVA373" s="316"/>
      <c r="GVB373" s="316"/>
      <c r="GVC373" s="316"/>
      <c r="GVD373" s="316"/>
      <c r="GVE373" s="316"/>
      <c r="GVF373" s="316"/>
      <c r="GVG373" s="316"/>
      <c r="GVH373" s="316"/>
      <c r="GVI373" s="316"/>
      <c r="GVJ373" s="316"/>
      <c r="GVK373" s="316"/>
      <c r="GVL373" s="316"/>
      <c r="GVM373" s="316"/>
      <c r="GVN373" s="316"/>
      <c r="GVO373" s="316"/>
      <c r="GVP373" s="316"/>
      <c r="GVQ373" s="316"/>
      <c r="GVR373" s="316"/>
      <c r="GVS373" s="316"/>
      <c r="GVT373" s="316"/>
      <c r="GVU373" s="316"/>
      <c r="GVV373" s="316"/>
      <c r="GVW373" s="316"/>
      <c r="GVX373" s="316"/>
      <c r="GVY373" s="316"/>
      <c r="GVZ373" s="316"/>
      <c r="GWA373" s="316"/>
      <c r="GWB373" s="316"/>
      <c r="GWC373" s="316"/>
      <c r="GWD373" s="316"/>
      <c r="GWE373" s="316"/>
      <c r="GWF373" s="316"/>
      <c r="GWG373" s="316"/>
      <c r="GWH373" s="316"/>
      <c r="GWI373" s="316"/>
      <c r="GWJ373" s="316"/>
      <c r="GWK373" s="316"/>
      <c r="GWL373" s="316"/>
      <c r="GWM373" s="316"/>
      <c r="GWN373" s="316"/>
      <c r="GWO373" s="316"/>
      <c r="GWP373" s="316"/>
      <c r="GWQ373" s="316"/>
      <c r="GWR373" s="316"/>
      <c r="GWS373" s="316"/>
      <c r="GWT373" s="316"/>
      <c r="GWU373" s="316"/>
      <c r="GWV373" s="316"/>
      <c r="GWW373" s="316"/>
      <c r="GWX373" s="316"/>
      <c r="GWY373" s="316"/>
      <c r="GWZ373" s="316"/>
      <c r="GXA373" s="316"/>
      <c r="GXB373" s="316"/>
      <c r="GXC373" s="316"/>
      <c r="GXD373" s="316"/>
      <c r="GXE373" s="316"/>
      <c r="GXF373" s="316"/>
      <c r="GXG373" s="316"/>
      <c r="GXH373" s="316"/>
      <c r="GXI373" s="316"/>
      <c r="GXJ373" s="316"/>
      <c r="GXK373" s="316"/>
      <c r="GXL373" s="316"/>
      <c r="GXM373" s="316"/>
      <c r="GXN373" s="316"/>
      <c r="GXO373" s="316"/>
      <c r="GXP373" s="316"/>
      <c r="GXQ373" s="316"/>
      <c r="GXR373" s="316"/>
      <c r="GXS373" s="316"/>
      <c r="GXT373" s="316"/>
      <c r="GXU373" s="316"/>
      <c r="GXV373" s="316"/>
      <c r="GXW373" s="316"/>
      <c r="GXX373" s="316"/>
      <c r="GXY373" s="316"/>
      <c r="GXZ373" s="316"/>
      <c r="GYA373" s="316"/>
      <c r="GYB373" s="316"/>
      <c r="GYC373" s="316"/>
      <c r="GYD373" s="316"/>
      <c r="GYE373" s="316"/>
      <c r="GYF373" s="316"/>
      <c r="GYG373" s="316"/>
      <c r="GYH373" s="316"/>
      <c r="GYI373" s="316"/>
      <c r="GYJ373" s="316"/>
      <c r="GYK373" s="316"/>
      <c r="GYL373" s="316"/>
      <c r="GYM373" s="316"/>
      <c r="GYN373" s="316"/>
      <c r="GYO373" s="316"/>
      <c r="GYP373" s="316"/>
      <c r="GYQ373" s="316"/>
      <c r="GYR373" s="316"/>
      <c r="GYS373" s="316"/>
      <c r="GYT373" s="316"/>
      <c r="GYU373" s="316"/>
      <c r="GYV373" s="316"/>
      <c r="GYW373" s="316"/>
      <c r="GYX373" s="316"/>
      <c r="GYY373" s="316"/>
      <c r="GYZ373" s="316"/>
      <c r="GZA373" s="316"/>
      <c r="GZB373" s="316"/>
      <c r="GZC373" s="316"/>
      <c r="GZD373" s="316"/>
      <c r="GZE373" s="316"/>
      <c r="GZF373" s="316"/>
      <c r="GZG373" s="316"/>
      <c r="GZH373" s="316"/>
      <c r="GZI373" s="316"/>
      <c r="GZJ373" s="316"/>
      <c r="GZK373" s="316"/>
      <c r="GZL373" s="316"/>
      <c r="GZM373" s="316"/>
      <c r="GZN373" s="316"/>
      <c r="GZO373" s="316"/>
      <c r="GZP373" s="316"/>
      <c r="GZQ373" s="316"/>
      <c r="GZR373" s="316"/>
      <c r="GZS373" s="316"/>
      <c r="GZT373" s="316"/>
      <c r="GZU373" s="316"/>
      <c r="GZV373" s="316"/>
      <c r="GZW373" s="316"/>
      <c r="GZX373" s="316"/>
      <c r="GZY373" s="316"/>
      <c r="GZZ373" s="316"/>
      <c r="HAA373" s="316"/>
      <c r="HAB373" s="316"/>
      <c r="HAC373" s="316"/>
      <c r="HAD373" s="316"/>
      <c r="HAE373" s="316"/>
      <c r="HAF373" s="316"/>
      <c r="HAG373" s="316"/>
      <c r="HAH373" s="316"/>
      <c r="HAI373" s="316"/>
      <c r="HAJ373" s="316"/>
      <c r="HAK373" s="316"/>
      <c r="HAL373" s="316"/>
      <c r="HAM373" s="316"/>
      <c r="HAN373" s="316"/>
      <c r="HAO373" s="316"/>
      <c r="HAP373" s="316"/>
      <c r="HAQ373" s="316"/>
      <c r="HAR373" s="316"/>
      <c r="HAS373" s="316"/>
      <c r="HAT373" s="316"/>
      <c r="HAU373" s="316"/>
      <c r="HAV373" s="316"/>
      <c r="HAW373" s="316"/>
      <c r="HAX373" s="316"/>
      <c r="HAY373" s="316"/>
      <c r="HAZ373" s="316"/>
      <c r="HBA373" s="316"/>
      <c r="HBB373" s="316"/>
      <c r="HBC373" s="316"/>
      <c r="HBD373" s="316"/>
      <c r="HBE373" s="316"/>
      <c r="HBF373" s="316"/>
      <c r="HBG373" s="316"/>
      <c r="HBH373" s="316"/>
      <c r="HBI373" s="316"/>
      <c r="HBJ373" s="316"/>
      <c r="HBK373" s="316"/>
      <c r="HBL373" s="316"/>
      <c r="HBM373" s="316"/>
      <c r="HBN373" s="316"/>
      <c r="HBO373" s="316"/>
      <c r="HBP373" s="316"/>
      <c r="HBQ373" s="316"/>
      <c r="HBR373" s="316"/>
      <c r="HBS373" s="316"/>
      <c r="HBT373" s="316"/>
      <c r="HBU373" s="316"/>
      <c r="HBV373" s="316"/>
      <c r="HBW373" s="316"/>
      <c r="HBX373" s="316"/>
      <c r="HBY373" s="316"/>
      <c r="HBZ373" s="316"/>
      <c r="HCA373" s="316"/>
      <c r="HCB373" s="316"/>
      <c r="HCC373" s="316"/>
      <c r="HCD373" s="316"/>
      <c r="HCE373" s="316"/>
      <c r="HCF373" s="316"/>
      <c r="HCG373" s="316"/>
      <c r="HCH373" s="316"/>
      <c r="HCI373" s="316"/>
      <c r="HCJ373" s="316"/>
      <c r="HCK373" s="316"/>
      <c r="HCL373" s="316"/>
      <c r="HCM373" s="316"/>
      <c r="HCN373" s="316"/>
      <c r="HCO373" s="316"/>
      <c r="HCP373" s="316"/>
      <c r="HCQ373" s="316"/>
      <c r="HCR373" s="316"/>
      <c r="HCS373" s="316"/>
      <c r="HCT373" s="316"/>
      <c r="HCU373" s="316"/>
      <c r="HCV373" s="316"/>
      <c r="HCW373" s="316"/>
      <c r="HCX373" s="316"/>
      <c r="HCY373" s="316"/>
      <c r="HCZ373" s="316"/>
      <c r="HDA373" s="316"/>
      <c r="HDB373" s="316"/>
      <c r="HDC373" s="316"/>
      <c r="HDD373" s="316"/>
      <c r="HDE373" s="316"/>
      <c r="HDF373" s="316"/>
      <c r="HDG373" s="316"/>
      <c r="HDH373" s="316"/>
      <c r="HDI373" s="316"/>
      <c r="HDJ373" s="316"/>
      <c r="HDK373" s="316"/>
      <c r="HDL373" s="316"/>
      <c r="HDM373" s="316"/>
      <c r="HDN373" s="316"/>
      <c r="HDO373" s="316"/>
      <c r="HDP373" s="316"/>
      <c r="HDQ373" s="316"/>
      <c r="HDR373" s="316"/>
      <c r="HDS373" s="316"/>
      <c r="HDT373" s="316"/>
      <c r="HDU373" s="316"/>
      <c r="HDV373" s="316"/>
      <c r="HDW373" s="316"/>
      <c r="HDX373" s="316"/>
      <c r="HDY373" s="316"/>
      <c r="HDZ373" s="316"/>
      <c r="HEA373" s="316"/>
      <c r="HEB373" s="316"/>
      <c r="HEC373" s="316"/>
      <c r="HED373" s="316"/>
      <c r="HEE373" s="316"/>
      <c r="HEF373" s="316"/>
      <c r="HEG373" s="316"/>
      <c r="HEH373" s="316"/>
      <c r="HEI373" s="316"/>
      <c r="HEJ373" s="316"/>
      <c r="HEK373" s="316"/>
      <c r="HEL373" s="316"/>
      <c r="HEM373" s="316"/>
      <c r="HEN373" s="316"/>
      <c r="HEO373" s="316"/>
      <c r="HEP373" s="316"/>
      <c r="HEQ373" s="316"/>
      <c r="HER373" s="316"/>
      <c r="HES373" s="316"/>
      <c r="HET373" s="316"/>
      <c r="HEU373" s="316"/>
      <c r="HEV373" s="316"/>
      <c r="HEW373" s="316"/>
      <c r="HEX373" s="316"/>
      <c r="HEY373" s="316"/>
      <c r="HEZ373" s="316"/>
      <c r="HFA373" s="316"/>
      <c r="HFB373" s="316"/>
      <c r="HFC373" s="316"/>
      <c r="HFD373" s="316"/>
      <c r="HFE373" s="316"/>
      <c r="HFF373" s="316"/>
      <c r="HFG373" s="316"/>
      <c r="HFH373" s="316"/>
      <c r="HFI373" s="316"/>
      <c r="HFJ373" s="316"/>
      <c r="HFK373" s="316"/>
      <c r="HFL373" s="316"/>
      <c r="HFM373" s="316"/>
      <c r="HFN373" s="316"/>
      <c r="HFO373" s="316"/>
      <c r="HFP373" s="316"/>
      <c r="HFQ373" s="316"/>
      <c r="HFR373" s="316"/>
      <c r="HFS373" s="316"/>
      <c r="HFT373" s="316"/>
      <c r="HFU373" s="316"/>
      <c r="HFV373" s="316"/>
      <c r="HFW373" s="316"/>
      <c r="HFX373" s="316"/>
      <c r="HFY373" s="316"/>
      <c r="HFZ373" s="316"/>
      <c r="HGA373" s="316"/>
      <c r="HGB373" s="316"/>
      <c r="HGC373" s="316"/>
      <c r="HGD373" s="316"/>
      <c r="HGE373" s="316"/>
      <c r="HGF373" s="316"/>
      <c r="HGG373" s="316"/>
      <c r="HGH373" s="316"/>
      <c r="HGI373" s="316"/>
      <c r="HGJ373" s="316"/>
      <c r="HGK373" s="316"/>
      <c r="HGL373" s="316"/>
      <c r="HGM373" s="316"/>
      <c r="HGN373" s="316"/>
      <c r="HGO373" s="316"/>
      <c r="HGP373" s="316"/>
      <c r="HGQ373" s="316"/>
      <c r="HGR373" s="316"/>
      <c r="HGS373" s="316"/>
      <c r="HGT373" s="316"/>
      <c r="HGU373" s="316"/>
      <c r="HGV373" s="316"/>
      <c r="HGW373" s="316"/>
      <c r="HGX373" s="316"/>
      <c r="HGY373" s="316"/>
      <c r="HGZ373" s="316"/>
      <c r="HHA373" s="316"/>
      <c r="HHB373" s="316"/>
      <c r="HHC373" s="316"/>
      <c r="HHD373" s="316"/>
      <c r="HHE373" s="316"/>
      <c r="HHF373" s="316"/>
      <c r="HHG373" s="316"/>
      <c r="HHH373" s="316"/>
      <c r="HHI373" s="316"/>
      <c r="HHJ373" s="316"/>
      <c r="HHK373" s="316"/>
      <c r="HHL373" s="316"/>
      <c r="HHM373" s="316"/>
      <c r="HHN373" s="316"/>
      <c r="HHO373" s="316"/>
      <c r="HHP373" s="316"/>
      <c r="HHQ373" s="316"/>
      <c r="HHR373" s="316"/>
      <c r="HHS373" s="316"/>
      <c r="HHT373" s="316"/>
      <c r="HHU373" s="316"/>
      <c r="HHV373" s="316"/>
      <c r="HHW373" s="316"/>
      <c r="HHX373" s="316"/>
      <c r="HHY373" s="316"/>
      <c r="HHZ373" s="316"/>
      <c r="HIA373" s="316"/>
      <c r="HIB373" s="316"/>
      <c r="HIC373" s="316"/>
      <c r="HID373" s="316"/>
      <c r="HIE373" s="316"/>
      <c r="HIF373" s="316"/>
      <c r="HIG373" s="316"/>
      <c r="HIH373" s="316"/>
      <c r="HII373" s="316"/>
      <c r="HIJ373" s="316"/>
      <c r="HIK373" s="316"/>
      <c r="HIL373" s="316"/>
      <c r="HIM373" s="316"/>
      <c r="HIN373" s="316"/>
      <c r="HIO373" s="316"/>
      <c r="HIP373" s="316"/>
      <c r="HIQ373" s="316"/>
      <c r="HIR373" s="316"/>
      <c r="HIS373" s="316"/>
      <c r="HIT373" s="316"/>
      <c r="HIU373" s="316"/>
      <c r="HIV373" s="316"/>
      <c r="HIW373" s="316"/>
      <c r="HIX373" s="316"/>
      <c r="HIY373" s="316"/>
      <c r="HIZ373" s="316"/>
      <c r="HJA373" s="316"/>
      <c r="HJB373" s="316"/>
      <c r="HJC373" s="316"/>
      <c r="HJD373" s="316"/>
      <c r="HJE373" s="316"/>
      <c r="HJF373" s="316"/>
      <c r="HJG373" s="316"/>
      <c r="HJH373" s="316"/>
      <c r="HJI373" s="316"/>
      <c r="HJJ373" s="316"/>
      <c r="HJK373" s="316"/>
      <c r="HJL373" s="316"/>
      <c r="HJM373" s="316"/>
      <c r="HJN373" s="316"/>
      <c r="HJO373" s="316"/>
      <c r="HJP373" s="316"/>
      <c r="HJQ373" s="316"/>
      <c r="HJR373" s="316"/>
      <c r="HJS373" s="316"/>
      <c r="HJT373" s="316"/>
      <c r="HJU373" s="316"/>
      <c r="HJV373" s="316"/>
      <c r="HJW373" s="316"/>
      <c r="HJX373" s="316"/>
      <c r="HJY373" s="316"/>
      <c r="HJZ373" s="316"/>
      <c r="HKA373" s="316"/>
      <c r="HKB373" s="316"/>
      <c r="HKC373" s="316"/>
      <c r="HKD373" s="316"/>
      <c r="HKE373" s="316"/>
      <c r="HKF373" s="316"/>
      <c r="HKG373" s="316"/>
      <c r="HKH373" s="316"/>
      <c r="HKI373" s="316"/>
      <c r="HKJ373" s="316"/>
      <c r="HKK373" s="316"/>
      <c r="HKL373" s="316"/>
      <c r="HKM373" s="316"/>
      <c r="HKN373" s="316"/>
      <c r="HKO373" s="316"/>
      <c r="HKP373" s="316"/>
      <c r="HKQ373" s="316"/>
      <c r="HKR373" s="316"/>
      <c r="HKS373" s="316"/>
      <c r="HKT373" s="316"/>
      <c r="HKU373" s="316"/>
      <c r="HKV373" s="316"/>
      <c r="HKW373" s="316"/>
      <c r="HKX373" s="316"/>
      <c r="HKY373" s="316"/>
      <c r="HKZ373" s="316"/>
      <c r="HLA373" s="316"/>
      <c r="HLB373" s="316"/>
      <c r="HLC373" s="316"/>
      <c r="HLD373" s="316"/>
      <c r="HLE373" s="316"/>
      <c r="HLF373" s="316"/>
      <c r="HLG373" s="316"/>
      <c r="HLH373" s="316"/>
      <c r="HLI373" s="316"/>
      <c r="HLJ373" s="316"/>
      <c r="HLK373" s="316"/>
      <c r="HLL373" s="316"/>
      <c r="HLM373" s="316"/>
      <c r="HLN373" s="316"/>
      <c r="HLO373" s="316"/>
      <c r="HLP373" s="316"/>
      <c r="HLQ373" s="316"/>
      <c r="HLR373" s="316"/>
      <c r="HLS373" s="316"/>
      <c r="HLT373" s="316"/>
      <c r="HLU373" s="316"/>
      <c r="HLV373" s="316"/>
      <c r="HLW373" s="316"/>
      <c r="HLX373" s="316"/>
      <c r="HLY373" s="316"/>
      <c r="HLZ373" s="316"/>
      <c r="HMA373" s="316"/>
      <c r="HMB373" s="316"/>
      <c r="HMC373" s="316"/>
      <c r="HMD373" s="316"/>
      <c r="HME373" s="316"/>
      <c r="HMF373" s="316"/>
      <c r="HMG373" s="316"/>
      <c r="HMH373" s="316"/>
      <c r="HMI373" s="316"/>
      <c r="HMJ373" s="316"/>
      <c r="HMK373" s="316"/>
      <c r="HML373" s="316"/>
      <c r="HMM373" s="316"/>
      <c r="HMN373" s="316"/>
      <c r="HMO373" s="316"/>
      <c r="HMP373" s="316"/>
      <c r="HMQ373" s="316"/>
      <c r="HMR373" s="316"/>
      <c r="HMS373" s="316"/>
      <c r="HMT373" s="316"/>
      <c r="HMU373" s="316"/>
      <c r="HMV373" s="316"/>
      <c r="HMW373" s="316"/>
      <c r="HMX373" s="316"/>
      <c r="HMY373" s="316"/>
      <c r="HMZ373" s="316"/>
      <c r="HNA373" s="316"/>
      <c r="HNB373" s="316"/>
      <c r="HNC373" s="316"/>
      <c r="HND373" s="316"/>
      <c r="HNE373" s="316"/>
      <c r="HNF373" s="316"/>
      <c r="HNG373" s="316"/>
      <c r="HNH373" s="316"/>
      <c r="HNI373" s="316"/>
      <c r="HNJ373" s="316"/>
      <c r="HNK373" s="316"/>
      <c r="HNL373" s="316"/>
      <c r="HNM373" s="316"/>
      <c r="HNN373" s="316"/>
      <c r="HNO373" s="316"/>
      <c r="HNP373" s="316"/>
      <c r="HNQ373" s="316"/>
      <c r="HNR373" s="316"/>
      <c r="HNS373" s="316"/>
      <c r="HNT373" s="316"/>
      <c r="HNU373" s="316"/>
      <c r="HNV373" s="316"/>
      <c r="HNW373" s="316"/>
      <c r="HNX373" s="316"/>
      <c r="HNY373" s="316"/>
      <c r="HNZ373" s="316"/>
      <c r="HOA373" s="316"/>
      <c r="HOB373" s="316"/>
      <c r="HOC373" s="316"/>
      <c r="HOD373" s="316"/>
      <c r="HOE373" s="316"/>
      <c r="HOF373" s="316"/>
      <c r="HOG373" s="316"/>
      <c r="HOH373" s="316"/>
      <c r="HOI373" s="316"/>
      <c r="HOJ373" s="316"/>
      <c r="HOK373" s="316"/>
      <c r="HOL373" s="316"/>
      <c r="HOM373" s="316"/>
      <c r="HON373" s="316"/>
      <c r="HOO373" s="316"/>
      <c r="HOP373" s="316"/>
      <c r="HOQ373" s="316"/>
      <c r="HOR373" s="316"/>
      <c r="HOS373" s="316"/>
      <c r="HOT373" s="316"/>
      <c r="HOU373" s="316"/>
      <c r="HOV373" s="316"/>
      <c r="HOW373" s="316"/>
      <c r="HOX373" s="316"/>
      <c r="HOY373" s="316"/>
      <c r="HOZ373" s="316"/>
      <c r="HPA373" s="316"/>
      <c r="HPB373" s="316"/>
      <c r="HPC373" s="316"/>
      <c r="HPD373" s="316"/>
      <c r="HPE373" s="316"/>
      <c r="HPF373" s="316"/>
      <c r="HPG373" s="316"/>
      <c r="HPH373" s="316"/>
      <c r="HPI373" s="316"/>
      <c r="HPJ373" s="316"/>
      <c r="HPK373" s="316"/>
      <c r="HPL373" s="316"/>
      <c r="HPM373" s="316"/>
      <c r="HPN373" s="316"/>
      <c r="HPO373" s="316"/>
      <c r="HPP373" s="316"/>
      <c r="HPQ373" s="316"/>
      <c r="HPR373" s="316"/>
      <c r="HPS373" s="316"/>
      <c r="HPT373" s="316"/>
      <c r="HPU373" s="316"/>
      <c r="HPV373" s="316"/>
      <c r="HPW373" s="316"/>
      <c r="HPX373" s="316"/>
      <c r="HPY373" s="316"/>
      <c r="HPZ373" s="316"/>
      <c r="HQA373" s="316"/>
      <c r="HQB373" s="316"/>
      <c r="HQC373" s="316"/>
      <c r="HQD373" s="316"/>
      <c r="HQE373" s="316"/>
      <c r="HQF373" s="316"/>
      <c r="HQG373" s="316"/>
      <c r="HQH373" s="316"/>
      <c r="HQI373" s="316"/>
      <c r="HQJ373" s="316"/>
      <c r="HQK373" s="316"/>
      <c r="HQL373" s="316"/>
      <c r="HQM373" s="316"/>
      <c r="HQN373" s="316"/>
      <c r="HQO373" s="316"/>
      <c r="HQP373" s="316"/>
      <c r="HQQ373" s="316"/>
      <c r="HQR373" s="316"/>
      <c r="HQS373" s="316"/>
      <c r="HQT373" s="316"/>
      <c r="HQU373" s="316"/>
      <c r="HQV373" s="316"/>
      <c r="HQW373" s="316"/>
      <c r="HQX373" s="316"/>
      <c r="HQY373" s="316"/>
      <c r="HQZ373" s="316"/>
      <c r="HRA373" s="316"/>
      <c r="HRB373" s="316"/>
      <c r="HRC373" s="316"/>
      <c r="HRD373" s="316"/>
      <c r="HRE373" s="316"/>
      <c r="HRF373" s="316"/>
      <c r="HRG373" s="316"/>
      <c r="HRH373" s="316"/>
      <c r="HRI373" s="316"/>
      <c r="HRJ373" s="316"/>
      <c r="HRK373" s="316"/>
      <c r="HRL373" s="316"/>
      <c r="HRM373" s="316"/>
      <c r="HRN373" s="316"/>
      <c r="HRO373" s="316"/>
      <c r="HRP373" s="316"/>
      <c r="HRQ373" s="316"/>
      <c r="HRR373" s="316"/>
      <c r="HRS373" s="316"/>
      <c r="HRT373" s="316"/>
      <c r="HRU373" s="316"/>
      <c r="HRV373" s="316"/>
      <c r="HRW373" s="316"/>
      <c r="HRX373" s="316"/>
      <c r="HRY373" s="316"/>
      <c r="HRZ373" s="316"/>
      <c r="HSA373" s="316"/>
      <c r="HSB373" s="316"/>
      <c r="HSC373" s="316"/>
      <c r="HSD373" s="316"/>
      <c r="HSE373" s="316"/>
      <c r="HSF373" s="316"/>
      <c r="HSG373" s="316"/>
      <c r="HSH373" s="316"/>
      <c r="HSI373" s="316"/>
      <c r="HSJ373" s="316"/>
      <c r="HSK373" s="316"/>
      <c r="HSL373" s="316"/>
      <c r="HSM373" s="316"/>
      <c r="HSN373" s="316"/>
      <c r="HSO373" s="316"/>
      <c r="HSP373" s="316"/>
      <c r="HSQ373" s="316"/>
      <c r="HSR373" s="316"/>
      <c r="HSS373" s="316"/>
      <c r="HST373" s="316"/>
      <c r="HSU373" s="316"/>
      <c r="HSV373" s="316"/>
      <c r="HSW373" s="316"/>
      <c r="HSX373" s="316"/>
      <c r="HSY373" s="316"/>
      <c r="HSZ373" s="316"/>
      <c r="HTA373" s="316"/>
      <c r="HTB373" s="316"/>
      <c r="HTC373" s="316"/>
      <c r="HTD373" s="316"/>
      <c r="HTE373" s="316"/>
      <c r="HTF373" s="316"/>
      <c r="HTG373" s="316"/>
      <c r="HTH373" s="316"/>
      <c r="HTI373" s="316"/>
      <c r="HTJ373" s="316"/>
      <c r="HTK373" s="316"/>
      <c r="HTL373" s="316"/>
      <c r="HTM373" s="316"/>
      <c r="HTN373" s="316"/>
      <c r="HTO373" s="316"/>
      <c r="HTP373" s="316"/>
      <c r="HTQ373" s="316"/>
      <c r="HTR373" s="316"/>
      <c r="HTS373" s="316"/>
      <c r="HTT373" s="316"/>
      <c r="HTU373" s="316"/>
      <c r="HTV373" s="316"/>
      <c r="HTW373" s="316"/>
      <c r="HTX373" s="316"/>
      <c r="HTY373" s="316"/>
      <c r="HTZ373" s="316"/>
      <c r="HUA373" s="316"/>
      <c r="HUB373" s="316"/>
      <c r="HUC373" s="316"/>
      <c r="HUD373" s="316"/>
      <c r="HUE373" s="316"/>
      <c r="HUF373" s="316"/>
      <c r="HUG373" s="316"/>
      <c r="HUH373" s="316"/>
      <c r="HUI373" s="316"/>
      <c r="HUJ373" s="316"/>
      <c r="HUK373" s="316"/>
      <c r="HUL373" s="316"/>
      <c r="HUM373" s="316"/>
      <c r="HUN373" s="316"/>
      <c r="HUO373" s="316"/>
      <c r="HUP373" s="316"/>
      <c r="HUQ373" s="316"/>
      <c r="HUR373" s="316"/>
      <c r="HUS373" s="316"/>
      <c r="HUT373" s="316"/>
      <c r="HUU373" s="316"/>
      <c r="HUV373" s="316"/>
      <c r="HUW373" s="316"/>
      <c r="HUX373" s="316"/>
      <c r="HUY373" s="316"/>
      <c r="HUZ373" s="316"/>
      <c r="HVA373" s="316"/>
      <c r="HVB373" s="316"/>
      <c r="HVC373" s="316"/>
      <c r="HVD373" s="316"/>
      <c r="HVE373" s="316"/>
      <c r="HVF373" s="316"/>
      <c r="HVG373" s="316"/>
      <c r="HVH373" s="316"/>
      <c r="HVI373" s="316"/>
      <c r="HVJ373" s="316"/>
      <c r="HVK373" s="316"/>
      <c r="HVL373" s="316"/>
      <c r="HVM373" s="316"/>
      <c r="HVN373" s="316"/>
      <c r="HVO373" s="316"/>
      <c r="HVP373" s="316"/>
      <c r="HVQ373" s="316"/>
      <c r="HVR373" s="316"/>
      <c r="HVS373" s="316"/>
      <c r="HVT373" s="316"/>
      <c r="HVU373" s="316"/>
      <c r="HVV373" s="316"/>
      <c r="HVW373" s="316"/>
      <c r="HVX373" s="316"/>
      <c r="HVY373" s="316"/>
      <c r="HVZ373" s="316"/>
      <c r="HWA373" s="316"/>
      <c r="HWB373" s="316"/>
      <c r="HWC373" s="316"/>
      <c r="HWD373" s="316"/>
      <c r="HWE373" s="316"/>
      <c r="HWF373" s="316"/>
      <c r="HWG373" s="316"/>
      <c r="HWH373" s="316"/>
      <c r="HWI373" s="316"/>
      <c r="HWJ373" s="316"/>
      <c r="HWK373" s="316"/>
      <c r="HWL373" s="316"/>
      <c r="HWM373" s="316"/>
      <c r="HWN373" s="316"/>
      <c r="HWO373" s="316"/>
      <c r="HWP373" s="316"/>
      <c r="HWQ373" s="316"/>
      <c r="HWR373" s="316"/>
      <c r="HWS373" s="316"/>
      <c r="HWT373" s="316"/>
      <c r="HWU373" s="316"/>
      <c r="HWV373" s="316"/>
      <c r="HWW373" s="316"/>
      <c r="HWX373" s="316"/>
      <c r="HWY373" s="316"/>
      <c r="HWZ373" s="316"/>
      <c r="HXA373" s="316"/>
      <c r="HXB373" s="316"/>
      <c r="HXC373" s="316"/>
      <c r="HXD373" s="316"/>
      <c r="HXE373" s="316"/>
      <c r="HXF373" s="316"/>
      <c r="HXG373" s="316"/>
      <c r="HXH373" s="316"/>
      <c r="HXI373" s="316"/>
      <c r="HXJ373" s="316"/>
      <c r="HXK373" s="316"/>
      <c r="HXL373" s="316"/>
      <c r="HXM373" s="316"/>
      <c r="HXN373" s="316"/>
      <c r="HXO373" s="316"/>
      <c r="HXP373" s="316"/>
      <c r="HXQ373" s="316"/>
      <c r="HXR373" s="316"/>
      <c r="HXS373" s="316"/>
      <c r="HXT373" s="316"/>
      <c r="HXU373" s="316"/>
      <c r="HXV373" s="316"/>
      <c r="HXW373" s="316"/>
      <c r="HXX373" s="316"/>
      <c r="HXY373" s="316"/>
      <c r="HXZ373" s="316"/>
      <c r="HYA373" s="316"/>
      <c r="HYB373" s="316"/>
      <c r="HYC373" s="316"/>
      <c r="HYD373" s="316"/>
      <c r="HYE373" s="316"/>
      <c r="HYF373" s="316"/>
      <c r="HYG373" s="316"/>
      <c r="HYH373" s="316"/>
      <c r="HYI373" s="316"/>
      <c r="HYJ373" s="316"/>
      <c r="HYK373" s="316"/>
      <c r="HYL373" s="316"/>
      <c r="HYM373" s="316"/>
      <c r="HYN373" s="316"/>
      <c r="HYO373" s="316"/>
      <c r="HYP373" s="316"/>
      <c r="HYQ373" s="316"/>
      <c r="HYR373" s="316"/>
      <c r="HYS373" s="316"/>
      <c r="HYT373" s="316"/>
      <c r="HYU373" s="316"/>
      <c r="HYV373" s="316"/>
      <c r="HYW373" s="316"/>
      <c r="HYX373" s="316"/>
      <c r="HYY373" s="316"/>
      <c r="HYZ373" s="316"/>
      <c r="HZA373" s="316"/>
      <c r="HZB373" s="316"/>
      <c r="HZC373" s="316"/>
      <c r="HZD373" s="316"/>
      <c r="HZE373" s="316"/>
      <c r="HZF373" s="316"/>
      <c r="HZG373" s="316"/>
      <c r="HZH373" s="316"/>
      <c r="HZI373" s="316"/>
      <c r="HZJ373" s="316"/>
      <c r="HZK373" s="316"/>
      <c r="HZL373" s="316"/>
      <c r="HZM373" s="316"/>
      <c r="HZN373" s="316"/>
      <c r="HZO373" s="316"/>
      <c r="HZP373" s="316"/>
      <c r="HZQ373" s="316"/>
      <c r="HZR373" s="316"/>
      <c r="HZS373" s="316"/>
      <c r="HZT373" s="316"/>
      <c r="HZU373" s="316"/>
      <c r="HZV373" s="316"/>
      <c r="HZW373" s="316"/>
      <c r="HZX373" s="316"/>
      <c r="HZY373" s="316"/>
      <c r="HZZ373" s="316"/>
      <c r="IAA373" s="316"/>
      <c r="IAB373" s="316"/>
      <c r="IAC373" s="316"/>
      <c r="IAD373" s="316"/>
      <c r="IAE373" s="316"/>
      <c r="IAF373" s="316"/>
      <c r="IAG373" s="316"/>
      <c r="IAH373" s="316"/>
      <c r="IAI373" s="316"/>
      <c r="IAJ373" s="316"/>
      <c r="IAK373" s="316"/>
      <c r="IAL373" s="316"/>
      <c r="IAM373" s="316"/>
      <c r="IAN373" s="316"/>
      <c r="IAO373" s="316"/>
      <c r="IAP373" s="316"/>
      <c r="IAQ373" s="316"/>
      <c r="IAR373" s="316"/>
      <c r="IAS373" s="316"/>
      <c r="IAT373" s="316"/>
      <c r="IAU373" s="316"/>
      <c r="IAV373" s="316"/>
      <c r="IAW373" s="316"/>
      <c r="IAX373" s="316"/>
      <c r="IAY373" s="316"/>
      <c r="IAZ373" s="316"/>
      <c r="IBA373" s="316"/>
      <c r="IBB373" s="316"/>
      <c r="IBC373" s="316"/>
      <c r="IBD373" s="316"/>
      <c r="IBE373" s="316"/>
      <c r="IBF373" s="316"/>
      <c r="IBG373" s="316"/>
      <c r="IBH373" s="316"/>
      <c r="IBI373" s="316"/>
      <c r="IBJ373" s="316"/>
      <c r="IBK373" s="316"/>
      <c r="IBL373" s="316"/>
      <c r="IBM373" s="316"/>
      <c r="IBN373" s="316"/>
      <c r="IBO373" s="316"/>
      <c r="IBP373" s="316"/>
      <c r="IBQ373" s="316"/>
      <c r="IBR373" s="316"/>
      <c r="IBS373" s="316"/>
      <c r="IBT373" s="316"/>
      <c r="IBU373" s="316"/>
      <c r="IBV373" s="316"/>
      <c r="IBW373" s="316"/>
      <c r="IBX373" s="316"/>
      <c r="IBY373" s="316"/>
      <c r="IBZ373" s="316"/>
      <c r="ICA373" s="316"/>
      <c r="ICB373" s="316"/>
      <c r="ICC373" s="316"/>
      <c r="ICD373" s="316"/>
      <c r="ICE373" s="316"/>
      <c r="ICF373" s="316"/>
      <c r="ICG373" s="316"/>
      <c r="ICH373" s="316"/>
      <c r="ICI373" s="316"/>
      <c r="ICJ373" s="316"/>
      <c r="ICK373" s="316"/>
      <c r="ICL373" s="316"/>
      <c r="ICM373" s="316"/>
      <c r="ICN373" s="316"/>
      <c r="ICO373" s="316"/>
      <c r="ICP373" s="316"/>
      <c r="ICQ373" s="316"/>
      <c r="ICR373" s="316"/>
      <c r="ICS373" s="316"/>
      <c r="ICT373" s="316"/>
      <c r="ICU373" s="316"/>
      <c r="ICV373" s="316"/>
      <c r="ICW373" s="316"/>
      <c r="ICX373" s="316"/>
      <c r="ICY373" s="316"/>
      <c r="ICZ373" s="316"/>
      <c r="IDA373" s="316"/>
      <c r="IDB373" s="316"/>
      <c r="IDC373" s="316"/>
      <c r="IDD373" s="316"/>
      <c r="IDE373" s="316"/>
      <c r="IDF373" s="316"/>
      <c r="IDG373" s="316"/>
      <c r="IDH373" s="316"/>
      <c r="IDI373" s="316"/>
      <c r="IDJ373" s="316"/>
      <c r="IDK373" s="316"/>
      <c r="IDL373" s="316"/>
      <c r="IDM373" s="316"/>
      <c r="IDN373" s="316"/>
      <c r="IDO373" s="316"/>
      <c r="IDP373" s="316"/>
      <c r="IDQ373" s="316"/>
      <c r="IDR373" s="316"/>
      <c r="IDS373" s="316"/>
      <c r="IDT373" s="316"/>
      <c r="IDU373" s="316"/>
      <c r="IDV373" s="316"/>
      <c r="IDW373" s="316"/>
      <c r="IDX373" s="316"/>
      <c r="IDY373" s="316"/>
      <c r="IDZ373" s="316"/>
      <c r="IEA373" s="316"/>
      <c r="IEB373" s="316"/>
      <c r="IEC373" s="316"/>
      <c r="IED373" s="316"/>
      <c r="IEE373" s="316"/>
      <c r="IEF373" s="316"/>
      <c r="IEG373" s="316"/>
      <c r="IEH373" s="316"/>
      <c r="IEI373" s="316"/>
      <c r="IEJ373" s="316"/>
      <c r="IEK373" s="316"/>
      <c r="IEL373" s="316"/>
      <c r="IEM373" s="316"/>
      <c r="IEN373" s="316"/>
      <c r="IEO373" s="316"/>
      <c r="IEP373" s="316"/>
      <c r="IEQ373" s="316"/>
      <c r="IER373" s="316"/>
      <c r="IES373" s="316"/>
      <c r="IET373" s="316"/>
      <c r="IEU373" s="316"/>
      <c r="IEV373" s="316"/>
      <c r="IEW373" s="316"/>
      <c r="IEX373" s="316"/>
      <c r="IEY373" s="316"/>
      <c r="IEZ373" s="316"/>
      <c r="IFA373" s="316"/>
      <c r="IFB373" s="316"/>
      <c r="IFC373" s="316"/>
      <c r="IFD373" s="316"/>
      <c r="IFE373" s="316"/>
      <c r="IFF373" s="316"/>
      <c r="IFG373" s="316"/>
      <c r="IFH373" s="316"/>
      <c r="IFI373" s="316"/>
      <c r="IFJ373" s="316"/>
      <c r="IFK373" s="316"/>
      <c r="IFL373" s="316"/>
      <c r="IFM373" s="316"/>
      <c r="IFN373" s="316"/>
      <c r="IFO373" s="316"/>
      <c r="IFP373" s="316"/>
      <c r="IFQ373" s="316"/>
      <c r="IFR373" s="316"/>
      <c r="IFS373" s="316"/>
      <c r="IFT373" s="316"/>
      <c r="IFU373" s="316"/>
      <c r="IFV373" s="316"/>
      <c r="IFW373" s="316"/>
      <c r="IFX373" s="316"/>
      <c r="IFY373" s="316"/>
      <c r="IFZ373" s="316"/>
      <c r="IGA373" s="316"/>
      <c r="IGB373" s="316"/>
      <c r="IGC373" s="316"/>
      <c r="IGD373" s="316"/>
      <c r="IGE373" s="316"/>
      <c r="IGF373" s="316"/>
      <c r="IGG373" s="316"/>
      <c r="IGH373" s="316"/>
      <c r="IGI373" s="316"/>
      <c r="IGJ373" s="316"/>
      <c r="IGK373" s="316"/>
      <c r="IGL373" s="316"/>
      <c r="IGM373" s="316"/>
      <c r="IGN373" s="316"/>
      <c r="IGO373" s="316"/>
      <c r="IGP373" s="316"/>
      <c r="IGQ373" s="316"/>
      <c r="IGR373" s="316"/>
      <c r="IGS373" s="316"/>
      <c r="IGT373" s="316"/>
      <c r="IGU373" s="316"/>
      <c r="IGV373" s="316"/>
      <c r="IGW373" s="316"/>
      <c r="IGX373" s="316"/>
      <c r="IGY373" s="316"/>
      <c r="IGZ373" s="316"/>
      <c r="IHA373" s="316"/>
      <c r="IHB373" s="316"/>
      <c r="IHC373" s="316"/>
      <c r="IHD373" s="316"/>
      <c r="IHE373" s="316"/>
      <c r="IHF373" s="316"/>
      <c r="IHG373" s="316"/>
      <c r="IHH373" s="316"/>
      <c r="IHI373" s="316"/>
      <c r="IHJ373" s="316"/>
      <c r="IHK373" s="316"/>
      <c r="IHL373" s="316"/>
      <c r="IHM373" s="316"/>
      <c r="IHN373" s="316"/>
      <c r="IHO373" s="316"/>
      <c r="IHP373" s="316"/>
      <c r="IHQ373" s="316"/>
      <c r="IHR373" s="316"/>
      <c r="IHS373" s="316"/>
      <c r="IHT373" s="316"/>
      <c r="IHU373" s="316"/>
      <c r="IHV373" s="316"/>
      <c r="IHW373" s="316"/>
      <c r="IHX373" s="316"/>
      <c r="IHY373" s="316"/>
      <c r="IHZ373" s="316"/>
      <c r="IIA373" s="316"/>
      <c r="IIB373" s="316"/>
      <c r="IIC373" s="316"/>
      <c r="IID373" s="316"/>
      <c r="IIE373" s="316"/>
      <c r="IIF373" s="316"/>
      <c r="IIG373" s="316"/>
      <c r="IIH373" s="316"/>
      <c r="III373" s="316"/>
      <c r="IIJ373" s="316"/>
      <c r="IIK373" s="316"/>
      <c r="IIL373" s="316"/>
      <c r="IIM373" s="316"/>
      <c r="IIN373" s="316"/>
      <c r="IIO373" s="316"/>
      <c r="IIP373" s="316"/>
      <c r="IIQ373" s="316"/>
      <c r="IIR373" s="316"/>
      <c r="IIS373" s="316"/>
      <c r="IIT373" s="316"/>
      <c r="IIU373" s="316"/>
      <c r="IIV373" s="316"/>
      <c r="IIW373" s="316"/>
      <c r="IIX373" s="316"/>
      <c r="IIY373" s="316"/>
      <c r="IIZ373" s="316"/>
      <c r="IJA373" s="316"/>
      <c r="IJB373" s="316"/>
      <c r="IJC373" s="316"/>
      <c r="IJD373" s="316"/>
      <c r="IJE373" s="316"/>
      <c r="IJF373" s="316"/>
      <c r="IJG373" s="316"/>
      <c r="IJH373" s="316"/>
      <c r="IJI373" s="316"/>
      <c r="IJJ373" s="316"/>
      <c r="IJK373" s="316"/>
      <c r="IJL373" s="316"/>
      <c r="IJM373" s="316"/>
      <c r="IJN373" s="316"/>
      <c r="IJO373" s="316"/>
      <c r="IJP373" s="316"/>
      <c r="IJQ373" s="316"/>
      <c r="IJR373" s="316"/>
      <c r="IJS373" s="316"/>
      <c r="IJT373" s="316"/>
      <c r="IJU373" s="316"/>
      <c r="IJV373" s="316"/>
      <c r="IJW373" s="316"/>
      <c r="IJX373" s="316"/>
      <c r="IJY373" s="316"/>
      <c r="IJZ373" s="316"/>
      <c r="IKA373" s="316"/>
      <c r="IKB373" s="316"/>
      <c r="IKC373" s="316"/>
      <c r="IKD373" s="316"/>
      <c r="IKE373" s="316"/>
      <c r="IKF373" s="316"/>
      <c r="IKG373" s="316"/>
      <c r="IKH373" s="316"/>
      <c r="IKI373" s="316"/>
      <c r="IKJ373" s="316"/>
      <c r="IKK373" s="316"/>
      <c r="IKL373" s="316"/>
      <c r="IKM373" s="316"/>
      <c r="IKN373" s="316"/>
      <c r="IKO373" s="316"/>
      <c r="IKP373" s="316"/>
      <c r="IKQ373" s="316"/>
      <c r="IKR373" s="316"/>
      <c r="IKS373" s="316"/>
      <c r="IKT373" s="316"/>
      <c r="IKU373" s="316"/>
      <c r="IKV373" s="316"/>
      <c r="IKW373" s="316"/>
      <c r="IKX373" s="316"/>
      <c r="IKY373" s="316"/>
      <c r="IKZ373" s="316"/>
      <c r="ILA373" s="316"/>
      <c r="ILB373" s="316"/>
      <c r="ILC373" s="316"/>
      <c r="ILD373" s="316"/>
      <c r="ILE373" s="316"/>
      <c r="ILF373" s="316"/>
      <c r="ILG373" s="316"/>
      <c r="ILH373" s="316"/>
      <c r="ILI373" s="316"/>
      <c r="ILJ373" s="316"/>
      <c r="ILK373" s="316"/>
      <c r="ILL373" s="316"/>
      <c r="ILM373" s="316"/>
      <c r="ILN373" s="316"/>
      <c r="ILO373" s="316"/>
      <c r="ILP373" s="316"/>
      <c r="ILQ373" s="316"/>
      <c r="ILR373" s="316"/>
      <c r="ILS373" s="316"/>
      <c r="ILT373" s="316"/>
      <c r="ILU373" s="316"/>
      <c r="ILV373" s="316"/>
      <c r="ILW373" s="316"/>
      <c r="ILX373" s="316"/>
      <c r="ILY373" s="316"/>
      <c r="ILZ373" s="316"/>
      <c r="IMA373" s="316"/>
      <c r="IMB373" s="316"/>
      <c r="IMC373" s="316"/>
      <c r="IMD373" s="316"/>
      <c r="IME373" s="316"/>
      <c r="IMF373" s="316"/>
      <c r="IMG373" s="316"/>
      <c r="IMH373" s="316"/>
      <c r="IMI373" s="316"/>
      <c r="IMJ373" s="316"/>
      <c r="IMK373" s="316"/>
      <c r="IML373" s="316"/>
      <c r="IMM373" s="316"/>
      <c r="IMN373" s="316"/>
      <c r="IMO373" s="316"/>
      <c r="IMP373" s="316"/>
      <c r="IMQ373" s="316"/>
      <c r="IMR373" s="316"/>
      <c r="IMS373" s="316"/>
      <c r="IMT373" s="316"/>
      <c r="IMU373" s="316"/>
      <c r="IMV373" s="316"/>
      <c r="IMW373" s="316"/>
      <c r="IMX373" s="316"/>
      <c r="IMY373" s="316"/>
      <c r="IMZ373" s="316"/>
      <c r="INA373" s="316"/>
      <c r="INB373" s="316"/>
      <c r="INC373" s="316"/>
      <c r="IND373" s="316"/>
      <c r="INE373" s="316"/>
      <c r="INF373" s="316"/>
      <c r="ING373" s="316"/>
      <c r="INH373" s="316"/>
      <c r="INI373" s="316"/>
      <c r="INJ373" s="316"/>
      <c r="INK373" s="316"/>
      <c r="INL373" s="316"/>
      <c r="INM373" s="316"/>
      <c r="INN373" s="316"/>
      <c r="INO373" s="316"/>
      <c r="INP373" s="316"/>
      <c r="INQ373" s="316"/>
      <c r="INR373" s="316"/>
      <c r="INS373" s="316"/>
      <c r="INT373" s="316"/>
      <c r="INU373" s="316"/>
      <c r="INV373" s="316"/>
      <c r="INW373" s="316"/>
      <c r="INX373" s="316"/>
      <c r="INY373" s="316"/>
      <c r="INZ373" s="316"/>
      <c r="IOA373" s="316"/>
      <c r="IOB373" s="316"/>
      <c r="IOC373" s="316"/>
      <c r="IOD373" s="316"/>
      <c r="IOE373" s="316"/>
      <c r="IOF373" s="316"/>
      <c r="IOG373" s="316"/>
      <c r="IOH373" s="316"/>
      <c r="IOI373" s="316"/>
      <c r="IOJ373" s="316"/>
      <c r="IOK373" s="316"/>
      <c r="IOL373" s="316"/>
      <c r="IOM373" s="316"/>
      <c r="ION373" s="316"/>
      <c r="IOO373" s="316"/>
      <c r="IOP373" s="316"/>
      <c r="IOQ373" s="316"/>
      <c r="IOR373" s="316"/>
      <c r="IOS373" s="316"/>
      <c r="IOT373" s="316"/>
      <c r="IOU373" s="316"/>
      <c r="IOV373" s="316"/>
      <c r="IOW373" s="316"/>
      <c r="IOX373" s="316"/>
      <c r="IOY373" s="316"/>
      <c r="IOZ373" s="316"/>
      <c r="IPA373" s="316"/>
      <c r="IPB373" s="316"/>
      <c r="IPC373" s="316"/>
      <c r="IPD373" s="316"/>
      <c r="IPE373" s="316"/>
      <c r="IPF373" s="316"/>
      <c r="IPG373" s="316"/>
      <c r="IPH373" s="316"/>
      <c r="IPI373" s="316"/>
      <c r="IPJ373" s="316"/>
      <c r="IPK373" s="316"/>
      <c r="IPL373" s="316"/>
      <c r="IPM373" s="316"/>
      <c r="IPN373" s="316"/>
      <c r="IPO373" s="316"/>
      <c r="IPP373" s="316"/>
      <c r="IPQ373" s="316"/>
      <c r="IPR373" s="316"/>
      <c r="IPS373" s="316"/>
      <c r="IPT373" s="316"/>
      <c r="IPU373" s="316"/>
      <c r="IPV373" s="316"/>
      <c r="IPW373" s="316"/>
      <c r="IPX373" s="316"/>
      <c r="IPY373" s="316"/>
      <c r="IPZ373" s="316"/>
      <c r="IQA373" s="316"/>
      <c r="IQB373" s="316"/>
      <c r="IQC373" s="316"/>
      <c r="IQD373" s="316"/>
      <c r="IQE373" s="316"/>
      <c r="IQF373" s="316"/>
      <c r="IQG373" s="316"/>
      <c r="IQH373" s="316"/>
      <c r="IQI373" s="316"/>
      <c r="IQJ373" s="316"/>
      <c r="IQK373" s="316"/>
      <c r="IQL373" s="316"/>
      <c r="IQM373" s="316"/>
      <c r="IQN373" s="316"/>
      <c r="IQO373" s="316"/>
      <c r="IQP373" s="316"/>
      <c r="IQQ373" s="316"/>
      <c r="IQR373" s="316"/>
      <c r="IQS373" s="316"/>
      <c r="IQT373" s="316"/>
      <c r="IQU373" s="316"/>
      <c r="IQV373" s="316"/>
      <c r="IQW373" s="316"/>
      <c r="IQX373" s="316"/>
      <c r="IQY373" s="316"/>
      <c r="IQZ373" s="316"/>
      <c r="IRA373" s="316"/>
      <c r="IRB373" s="316"/>
      <c r="IRC373" s="316"/>
      <c r="IRD373" s="316"/>
      <c r="IRE373" s="316"/>
      <c r="IRF373" s="316"/>
      <c r="IRG373" s="316"/>
      <c r="IRH373" s="316"/>
      <c r="IRI373" s="316"/>
      <c r="IRJ373" s="316"/>
      <c r="IRK373" s="316"/>
      <c r="IRL373" s="316"/>
      <c r="IRM373" s="316"/>
      <c r="IRN373" s="316"/>
      <c r="IRO373" s="316"/>
      <c r="IRP373" s="316"/>
      <c r="IRQ373" s="316"/>
      <c r="IRR373" s="316"/>
      <c r="IRS373" s="316"/>
      <c r="IRT373" s="316"/>
      <c r="IRU373" s="316"/>
      <c r="IRV373" s="316"/>
      <c r="IRW373" s="316"/>
      <c r="IRX373" s="316"/>
      <c r="IRY373" s="316"/>
      <c r="IRZ373" s="316"/>
      <c r="ISA373" s="316"/>
      <c r="ISB373" s="316"/>
      <c r="ISC373" s="316"/>
      <c r="ISD373" s="316"/>
      <c r="ISE373" s="316"/>
      <c r="ISF373" s="316"/>
      <c r="ISG373" s="316"/>
      <c r="ISH373" s="316"/>
      <c r="ISI373" s="316"/>
      <c r="ISJ373" s="316"/>
      <c r="ISK373" s="316"/>
      <c r="ISL373" s="316"/>
      <c r="ISM373" s="316"/>
      <c r="ISN373" s="316"/>
      <c r="ISO373" s="316"/>
      <c r="ISP373" s="316"/>
      <c r="ISQ373" s="316"/>
      <c r="ISR373" s="316"/>
      <c r="ISS373" s="316"/>
      <c r="IST373" s="316"/>
      <c r="ISU373" s="316"/>
      <c r="ISV373" s="316"/>
      <c r="ISW373" s="316"/>
      <c r="ISX373" s="316"/>
      <c r="ISY373" s="316"/>
      <c r="ISZ373" s="316"/>
      <c r="ITA373" s="316"/>
      <c r="ITB373" s="316"/>
      <c r="ITC373" s="316"/>
      <c r="ITD373" s="316"/>
      <c r="ITE373" s="316"/>
      <c r="ITF373" s="316"/>
      <c r="ITG373" s="316"/>
      <c r="ITH373" s="316"/>
      <c r="ITI373" s="316"/>
      <c r="ITJ373" s="316"/>
      <c r="ITK373" s="316"/>
      <c r="ITL373" s="316"/>
      <c r="ITM373" s="316"/>
      <c r="ITN373" s="316"/>
      <c r="ITO373" s="316"/>
      <c r="ITP373" s="316"/>
      <c r="ITQ373" s="316"/>
      <c r="ITR373" s="316"/>
      <c r="ITS373" s="316"/>
      <c r="ITT373" s="316"/>
      <c r="ITU373" s="316"/>
      <c r="ITV373" s="316"/>
      <c r="ITW373" s="316"/>
      <c r="ITX373" s="316"/>
      <c r="ITY373" s="316"/>
      <c r="ITZ373" s="316"/>
      <c r="IUA373" s="316"/>
      <c r="IUB373" s="316"/>
      <c r="IUC373" s="316"/>
      <c r="IUD373" s="316"/>
      <c r="IUE373" s="316"/>
      <c r="IUF373" s="316"/>
      <c r="IUG373" s="316"/>
      <c r="IUH373" s="316"/>
      <c r="IUI373" s="316"/>
      <c r="IUJ373" s="316"/>
      <c r="IUK373" s="316"/>
      <c r="IUL373" s="316"/>
      <c r="IUM373" s="316"/>
      <c r="IUN373" s="316"/>
      <c r="IUO373" s="316"/>
      <c r="IUP373" s="316"/>
      <c r="IUQ373" s="316"/>
      <c r="IUR373" s="316"/>
      <c r="IUS373" s="316"/>
      <c r="IUT373" s="316"/>
      <c r="IUU373" s="316"/>
      <c r="IUV373" s="316"/>
      <c r="IUW373" s="316"/>
      <c r="IUX373" s="316"/>
      <c r="IUY373" s="316"/>
      <c r="IUZ373" s="316"/>
      <c r="IVA373" s="316"/>
      <c r="IVB373" s="316"/>
      <c r="IVC373" s="316"/>
      <c r="IVD373" s="316"/>
      <c r="IVE373" s="316"/>
      <c r="IVF373" s="316"/>
      <c r="IVG373" s="316"/>
      <c r="IVH373" s="316"/>
      <c r="IVI373" s="316"/>
      <c r="IVJ373" s="316"/>
      <c r="IVK373" s="316"/>
      <c r="IVL373" s="316"/>
      <c r="IVM373" s="316"/>
      <c r="IVN373" s="316"/>
      <c r="IVO373" s="316"/>
      <c r="IVP373" s="316"/>
      <c r="IVQ373" s="316"/>
      <c r="IVR373" s="316"/>
      <c r="IVS373" s="316"/>
      <c r="IVT373" s="316"/>
      <c r="IVU373" s="316"/>
      <c r="IVV373" s="316"/>
      <c r="IVW373" s="316"/>
      <c r="IVX373" s="316"/>
      <c r="IVY373" s="316"/>
      <c r="IVZ373" s="316"/>
      <c r="IWA373" s="316"/>
      <c r="IWB373" s="316"/>
      <c r="IWC373" s="316"/>
      <c r="IWD373" s="316"/>
      <c r="IWE373" s="316"/>
      <c r="IWF373" s="316"/>
      <c r="IWG373" s="316"/>
      <c r="IWH373" s="316"/>
      <c r="IWI373" s="316"/>
      <c r="IWJ373" s="316"/>
      <c r="IWK373" s="316"/>
      <c r="IWL373" s="316"/>
      <c r="IWM373" s="316"/>
      <c r="IWN373" s="316"/>
      <c r="IWO373" s="316"/>
      <c r="IWP373" s="316"/>
      <c r="IWQ373" s="316"/>
      <c r="IWR373" s="316"/>
      <c r="IWS373" s="316"/>
      <c r="IWT373" s="316"/>
      <c r="IWU373" s="316"/>
      <c r="IWV373" s="316"/>
      <c r="IWW373" s="316"/>
      <c r="IWX373" s="316"/>
      <c r="IWY373" s="316"/>
      <c r="IWZ373" s="316"/>
      <c r="IXA373" s="316"/>
      <c r="IXB373" s="316"/>
      <c r="IXC373" s="316"/>
      <c r="IXD373" s="316"/>
      <c r="IXE373" s="316"/>
      <c r="IXF373" s="316"/>
      <c r="IXG373" s="316"/>
      <c r="IXH373" s="316"/>
      <c r="IXI373" s="316"/>
      <c r="IXJ373" s="316"/>
      <c r="IXK373" s="316"/>
      <c r="IXL373" s="316"/>
      <c r="IXM373" s="316"/>
      <c r="IXN373" s="316"/>
      <c r="IXO373" s="316"/>
      <c r="IXP373" s="316"/>
      <c r="IXQ373" s="316"/>
      <c r="IXR373" s="316"/>
      <c r="IXS373" s="316"/>
      <c r="IXT373" s="316"/>
      <c r="IXU373" s="316"/>
      <c r="IXV373" s="316"/>
      <c r="IXW373" s="316"/>
      <c r="IXX373" s="316"/>
      <c r="IXY373" s="316"/>
      <c r="IXZ373" s="316"/>
      <c r="IYA373" s="316"/>
      <c r="IYB373" s="316"/>
      <c r="IYC373" s="316"/>
      <c r="IYD373" s="316"/>
      <c r="IYE373" s="316"/>
      <c r="IYF373" s="316"/>
      <c r="IYG373" s="316"/>
      <c r="IYH373" s="316"/>
      <c r="IYI373" s="316"/>
      <c r="IYJ373" s="316"/>
      <c r="IYK373" s="316"/>
      <c r="IYL373" s="316"/>
      <c r="IYM373" s="316"/>
      <c r="IYN373" s="316"/>
      <c r="IYO373" s="316"/>
      <c r="IYP373" s="316"/>
      <c r="IYQ373" s="316"/>
      <c r="IYR373" s="316"/>
      <c r="IYS373" s="316"/>
      <c r="IYT373" s="316"/>
      <c r="IYU373" s="316"/>
      <c r="IYV373" s="316"/>
      <c r="IYW373" s="316"/>
      <c r="IYX373" s="316"/>
      <c r="IYY373" s="316"/>
      <c r="IYZ373" s="316"/>
      <c r="IZA373" s="316"/>
      <c r="IZB373" s="316"/>
      <c r="IZC373" s="316"/>
      <c r="IZD373" s="316"/>
      <c r="IZE373" s="316"/>
      <c r="IZF373" s="316"/>
      <c r="IZG373" s="316"/>
      <c r="IZH373" s="316"/>
      <c r="IZI373" s="316"/>
      <c r="IZJ373" s="316"/>
      <c r="IZK373" s="316"/>
      <c r="IZL373" s="316"/>
      <c r="IZM373" s="316"/>
      <c r="IZN373" s="316"/>
      <c r="IZO373" s="316"/>
      <c r="IZP373" s="316"/>
      <c r="IZQ373" s="316"/>
      <c r="IZR373" s="316"/>
      <c r="IZS373" s="316"/>
      <c r="IZT373" s="316"/>
      <c r="IZU373" s="316"/>
      <c r="IZV373" s="316"/>
      <c r="IZW373" s="316"/>
      <c r="IZX373" s="316"/>
      <c r="IZY373" s="316"/>
      <c r="IZZ373" s="316"/>
      <c r="JAA373" s="316"/>
      <c r="JAB373" s="316"/>
      <c r="JAC373" s="316"/>
      <c r="JAD373" s="316"/>
      <c r="JAE373" s="316"/>
      <c r="JAF373" s="316"/>
      <c r="JAG373" s="316"/>
      <c r="JAH373" s="316"/>
      <c r="JAI373" s="316"/>
      <c r="JAJ373" s="316"/>
      <c r="JAK373" s="316"/>
      <c r="JAL373" s="316"/>
      <c r="JAM373" s="316"/>
      <c r="JAN373" s="316"/>
      <c r="JAO373" s="316"/>
      <c r="JAP373" s="316"/>
      <c r="JAQ373" s="316"/>
      <c r="JAR373" s="316"/>
      <c r="JAS373" s="316"/>
      <c r="JAT373" s="316"/>
      <c r="JAU373" s="316"/>
      <c r="JAV373" s="316"/>
      <c r="JAW373" s="316"/>
      <c r="JAX373" s="316"/>
      <c r="JAY373" s="316"/>
      <c r="JAZ373" s="316"/>
      <c r="JBA373" s="316"/>
      <c r="JBB373" s="316"/>
      <c r="JBC373" s="316"/>
      <c r="JBD373" s="316"/>
      <c r="JBE373" s="316"/>
      <c r="JBF373" s="316"/>
      <c r="JBG373" s="316"/>
      <c r="JBH373" s="316"/>
      <c r="JBI373" s="316"/>
      <c r="JBJ373" s="316"/>
      <c r="JBK373" s="316"/>
      <c r="JBL373" s="316"/>
      <c r="JBM373" s="316"/>
      <c r="JBN373" s="316"/>
      <c r="JBO373" s="316"/>
      <c r="JBP373" s="316"/>
      <c r="JBQ373" s="316"/>
      <c r="JBR373" s="316"/>
      <c r="JBS373" s="316"/>
      <c r="JBT373" s="316"/>
      <c r="JBU373" s="316"/>
      <c r="JBV373" s="316"/>
      <c r="JBW373" s="316"/>
      <c r="JBX373" s="316"/>
      <c r="JBY373" s="316"/>
      <c r="JBZ373" s="316"/>
      <c r="JCA373" s="316"/>
      <c r="JCB373" s="316"/>
      <c r="JCC373" s="316"/>
      <c r="JCD373" s="316"/>
      <c r="JCE373" s="316"/>
      <c r="JCF373" s="316"/>
      <c r="JCG373" s="316"/>
      <c r="JCH373" s="316"/>
      <c r="JCI373" s="316"/>
      <c r="JCJ373" s="316"/>
      <c r="JCK373" s="316"/>
      <c r="JCL373" s="316"/>
      <c r="JCM373" s="316"/>
      <c r="JCN373" s="316"/>
      <c r="JCO373" s="316"/>
      <c r="JCP373" s="316"/>
      <c r="JCQ373" s="316"/>
      <c r="JCR373" s="316"/>
      <c r="JCS373" s="316"/>
      <c r="JCT373" s="316"/>
      <c r="JCU373" s="316"/>
      <c r="JCV373" s="316"/>
      <c r="JCW373" s="316"/>
      <c r="JCX373" s="316"/>
      <c r="JCY373" s="316"/>
      <c r="JCZ373" s="316"/>
      <c r="JDA373" s="316"/>
      <c r="JDB373" s="316"/>
      <c r="JDC373" s="316"/>
      <c r="JDD373" s="316"/>
      <c r="JDE373" s="316"/>
      <c r="JDF373" s="316"/>
      <c r="JDG373" s="316"/>
      <c r="JDH373" s="316"/>
      <c r="JDI373" s="316"/>
      <c r="JDJ373" s="316"/>
      <c r="JDK373" s="316"/>
      <c r="JDL373" s="316"/>
      <c r="JDM373" s="316"/>
      <c r="JDN373" s="316"/>
      <c r="JDO373" s="316"/>
      <c r="JDP373" s="316"/>
      <c r="JDQ373" s="316"/>
      <c r="JDR373" s="316"/>
      <c r="JDS373" s="316"/>
      <c r="JDT373" s="316"/>
      <c r="JDU373" s="316"/>
      <c r="JDV373" s="316"/>
      <c r="JDW373" s="316"/>
      <c r="JDX373" s="316"/>
      <c r="JDY373" s="316"/>
      <c r="JDZ373" s="316"/>
      <c r="JEA373" s="316"/>
      <c r="JEB373" s="316"/>
      <c r="JEC373" s="316"/>
      <c r="JED373" s="316"/>
      <c r="JEE373" s="316"/>
      <c r="JEF373" s="316"/>
      <c r="JEG373" s="316"/>
      <c r="JEH373" s="316"/>
      <c r="JEI373" s="316"/>
      <c r="JEJ373" s="316"/>
      <c r="JEK373" s="316"/>
      <c r="JEL373" s="316"/>
      <c r="JEM373" s="316"/>
      <c r="JEN373" s="316"/>
      <c r="JEO373" s="316"/>
      <c r="JEP373" s="316"/>
      <c r="JEQ373" s="316"/>
      <c r="JER373" s="316"/>
      <c r="JES373" s="316"/>
      <c r="JET373" s="316"/>
      <c r="JEU373" s="316"/>
      <c r="JEV373" s="316"/>
      <c r="JEW373" s="316"/>
      <c r="JEX373" s="316"/>
      <c r="JEY373" s="316"/>
      <c r="JEZ373" s="316"/>
      <c r="JFA373" s="316"/>
      <c r="JFB373" s="316"/>
      <c r="JFC373" s="316"/>
      <c r="JFD373" s="316"/>
      <c r="JFE373" s="316"/>
      <c r="JFF373" s="316"/>
      <c r="JFG373" s="316"/>
      <c r="JFH373" s="316"/>
      <c r="JFI373" s="316"/>
      <c r="JFJ373" s="316"/>
      <c r="JFK373" s="316"/>
      <c r="JFL373" s="316"/>
      <c r="JFM373" s="316"/>
      <c r="JFN373" s="316"/>
      <c r="JFO373" s="316"/>
      <c r="JFP373" s="316"/>
      <c r="JFQ373" s="316"/>
      <c r="JFR373" s="316"/>
      <c r="JFS373" s="316"/>
      <c r="JFT373" s="316"/>
      <c r="JFU373" s="316"/>
      <c r="JFV373" s="316"/>
      <c r="JFW373" s="316"/>
      <c r="JFX373" s="316"/>
      <c r="JFY373" s="316"/>
      <c r="JFZ373" s="316"/>
      <c r="JGA373" s="316"/>
      <c r="JGB373" s="316"/>
      <c r="JGC373" s="316"/>
      <c r="JGD373" s="316"/>
      <c r="JGE373" s="316"/>
      <c r="JGF373" s="316"/>
      <c r="JGG373" s="316"/>
      <c r="JGH373" s="316"/>
      <c r="JGI373" s="316"/>
      <c r="JGJ373" s="316"/>
      <c r="JGK373" s="316"/>
      <c r="JGL373" s="316"/>
      <c r="JGM373" s="316"/>
      <c r="JGN373" s="316"/>
      <c r="JGO373" s="316"/>
      <c r="JGP373" s="316"/>
      <c r="JGQ373" s="316"/>
      <c r="JGR373" s="316"/>
      <c r="JGS373" s="316"/>
      <c r="JGT373" s="316"/>
      <c r="JGU373" s="316"/>
      <c r="JGV373" s="316"/>
      <c r="JGW373" s="316"/>
      <c r="JGX373" s="316"/>
      <c r="JGY373" s="316"/>
      <c r="JGZ373" s="316"/>
      <c r="JHA373" s="316"/>
      <c r="JHB373" s="316"/>
      <c r="JHC373" s="316"/>
      <c r="JHD373" s="316"/>
      <c r="JHE373" s="316"/>
      <c r="JHF373" s="316"/>
      <c r="JHG373" s="316"/>
      <c r="JHH373" s="316"/>
      <c r="JHI373" s="316"/>
      <c r="JHJ373" s="316"/>
      <c r="JHK373" s="316"/>
      <c r="JHL373" s="316"/>
      <c r="JHM373" s="316"/>
      <c r="JHN373" s="316"/>
      <c r="JHO373" s="316"/>
      <c r="JHP373" s="316"/>
      <c r="JHQ373" s="316"/>
      <c r="JHR373" s="316"/>
      <c r="JHS373" s="316"/>
      <c r="JHT373" s="316"/>
      <c r="JHU373" s="316"/>
      <c r="JHV373" s="316"/>
      <c r="JHW373" s="316"/>
      <c r="JHX373" s="316"/>
      <c r="JHY373" s="316"/>
      <c r="JHZ373" s="316"/>
      <c r="JIA373" s="316"/>
      <c r="JIB373" s="316"/>
      <c r="JIC373" s="316"/>
      <c r="JID373" s="316"/>
      <c r="JIE373" s="316"/>
      <c r="JIF373" s="316"/>
      <c r="JIG373" s="316"/>
      <c r="JIH373" s="316"/>
      <c r="JII373" s="316"/>
      <c r="JIJ373" s="316"/>
      <c r="JIK373" s="316"/>
      <c r="JIL373" s="316"/>
      <c r="JIM373" s="316"/>
      <c r="JIN373" s="316"/>
      <c r="JIO373" s="316"/>
      <c r="JIP373" s="316"/>
      <c r="JIQ373" s="316"/>
      <c r="JIR373" s="316"/>
      <c r="JIS373" s="316"/>
      <c r="JIT373" s="316"/>
      <c r="JIU373" s="316"/>
      <c r="JIV373" s="316"/>
      <c r="JIW373" s="316"/>
      <c r="JIX373" s="316"/>
      <c r="JIY373" s="316"/>
      <c r="JIZ373" s="316"/>
      <c r="JJA373" s="316"/>
      <c r="JJB373" s="316"/>
      <c r="JJC373" s="316"/>
      <c r="JJD373" s="316"/>
      <c r="JJE373" s="316"/>
      <c r="JJF373" s="316"/>
      <c r="JJG373" s="316"/>
      <c r="JJH373" s="316"/>
      <c r="JJI373" s="316"/>
      <c r="JJJ373" s="316"/>
      <c r="JJK373" s="316"/>
      <c r="JJL373" s="316"/>
      <c r="JJM373" s="316"/>
      <c r="JJN373" s="316"/>
      <c r="JJO373" s="316"/>
      <c r="JJP373" s="316"/>
      <c r="JJQ373" s="316"/>
      <c r="JJR373" s="316"/>
      <c r="JJS373" s="316"/>
      <c r="JJT373" s="316"/>
      <c r="JJU373" s="316"/>
      <c r="JJV373" s="316"/>
      <c r="JJW373" s="316"/>
      <c r="JJX373" s="316"/>
      <c r="JJY373" s="316"/>
      <c r="JJZ373" s="316"/>
      <c r="JKA373" s="316"/>
      <c r="JKB373" s="316"/>
      <c r="JKC373" s="316"/>
      <c r="JKD373" s="316"/>
      <c r="JKE373" s="316"/>
      <c r="JKF373" s="316"/>
      <c r="JKG373" s="316"/>
      <c r="JKH373" s="316"/>
      <c r="JKI373" s="316"/>
      <c r="JKJ373" s="316"/>
      <c r="JKK373" s="316"/>
      <c r="JKL373" s="316"/>
      <c r="JKM373" s="316"/>
      <c r="JKN373" s="316"/>
      <c r="JKO373" s="316"/>
      <c r="JKP373" s="316"/>
      <c r="JKQ373" s="316"/>
      <c r="JKR373" s="316"/>
      <c r="JKS373" s="316"/>
      <c r="JKT373" s="316"/>
      <c r="JKU373" s="316"/>
      <c r="JKV373" s="316"/>
      <c r="JKW373" s="316"/>
      <c r="JKX373" s="316"/>
      <c r="JKY373" s="316"/>
      <c r="JKZ373" s="316"/>
      <c r="JLA373" s="316"/>
      <c r="JLB373" s="316"/>
      <c r="JLC373" s="316"/>
      <c r="JLD373" s="316"/>
      <c r="JLE373" s="316"/>
      <c r="JLF373" s="316"/>
      <c r="JLG373" s="316"/>
      <c r="JLH373" s="316"/>
      <c r="JLI373" s="316"/>
      <c r="JLJ373" s="316"/>
      <c r="JLK373" s="316"/>
      <c r="JLL373" s="316"/>
      <c r="JLM373" s="316"/>
      <c r="JLN373" s="316"/>
      <c r="JLO373" s="316"/>
      <c r="JLP373" s="316"/>
      <c r="JLQ373" s="316"/>
      <c r="JLR373" s="316"/>
      <c r="JLS373" s="316"/>
      <c r="JLT373" s="316"/>
      <c r="JLU373" s="316"/>
      <c r="JLV373" s="316"/>
      <c r="JLW373" s="316"/>
      <c r="JLX373" s="316"/>
      <c r="JLY373" s="316"/>
      <c r="JLZ373" s="316"/>
      <c r="JMA373" s="316"/>
      <c r="JMB373" s="316"/>
      <c r="JMC373" s="316"/>
      <c r="JMD373" s="316"/>
      <c r="JME373" s="316"/>
      <c r="JMF373" s="316"/>
      <c r="JMG373" s="316"/>
      <c r="JMH373" s="316"/>
      <c r="JMI373" s="316"/>
      <c r="JMJ373" s="316"/>
      <c r="JMK373" s="316"/>
      <c r="JML373" s="316"/>
      <c r="JMM373" s="316"/>
      <c r="JMN373" s="316"/>
      <c r="JMO373" s="316"/>
      <c r="JMP373" s="316"/>
      <c r="JMQ373" s="316"/>
      <c r="JMR373" s="316"/>
      <c r="JMS373" s="316"/>
      <c r="JMT373" s="316"/>
      <c r="JMU373" s="316"/>
      <c r="JMV373" s="316"/>
      <c r="JMW373" s="316"/>
      <c r="JMX373" s="316"/>
      <c r="JMY373" s="316"/>
      <c r="JMZ373" s="316"/>
      <c r="JNA373" s="316"/>
      <c r="JNB373" s="316"/>
      <c r="JNC373" s="316"/>
      <c r="JND373" s="316"/>
      <c r="JNE373" s="316"/>
      <c r="JNF373" s="316"/>
      <c r="JNG373" s="316"/>
      <c r="JNH373" s="316"/>
      <c r="JNI373" s="316"/>
      <c r="JNJ373" s="316"/>
      <c r="JNK373" s="316"/>
      <c r="JNL373" s="316"/>
      <c r="JNM373" s="316"/>
      <c r="JNN373" s="316"/>
      <c r="JNO373" s="316"/>
      <c r="JNP373" s="316"/>
      <c r="JNQ373" s="316"/>
      <c r="JNR373" s="316"/>
      <c r="JNS373" s="316"/>
      <c r="JNT373" s="316"/>
      <c r="JNU373" s="316"/>
      <c r="JNV373" s="316"/>
      <c r="JNW373" s="316"/>
      <c r="JNX373" s="316"/>
      <c r="JNY373" s="316"/>
      <c r="JNZ373" s="316"/>
      <c r="JOA373" s="316"/>
      <c r="JOB373" s="316"/>
      <c r="JOC373" s="316"/>
      <c r="JOD373" s="316"/>
      <c r="JOE373" s="316"/>
      <c r="JOF373" s="316"/>
      <c r="JOG373" s="316"/>
      <c r="JOH373" s="316"/>
      <c r="JOI373" s="316"/>
      <c r="JOJ373" s="316"/>
      <c r="JOK373" s="316"/>
      <c r="JOL373" s="316"/>
      <c r="JOM373" s="316"/>
      <c r="JON373" s="316"/>
      <c r="JOO373" s="316"/>
      <c r="JOP373" s="316"/>
      <c r="JOQ373" s="316"/>
      <c r="JOR373" s="316"/>
      <c r="JOS373" s="316"/>
      <c r="JOT373" s="316"/>
      <c r="JOU373" s="316"/>
      <c r="JOV373" s="316"/>
      <c r="JOW373" s="316"/>
      <c r="JOX373" s="316"/>
      <c r="JOY373" s="316"/>
      <c r="JOZ373" s="316"/>
      <c r="JPA373" s="316"/>
      <c r="JPB373" s="316"/>
      <c r="JPC373" s="316"/>
      <c r="JPD373" s="316"/>
      <c r="JPE373" s="316"/>
      <c r="JPF373" s="316"/>
      <c r="JPG373" s="316"/>
      <c r="JPH373" s="316"/>
      <c r="JPI373" s="316"/>
      <c r="JPJ373" s="316"/>
      <c r="JPK373" s="316"/>
      <c r="JPL373" s="316"/>
      <c r="JPM373" s="316"/>
      <c r="JPN373" s="316"/>
      <c r="JPO373" s="316"/>
      <c r="JPP373" s="316"/>
      <c r="JPQ373" s="316"/>
      <c r="JPR373" s="316"/>
      <c r="JPS373" s="316"/>
      <c r="JPT373" s="316"/>
      <c r="JPU373" s="316"/>
      <c r="JPV373" s="316"/>
      <c r="JPW373" s="316"/>
      <c r="JPX373" s="316"/>
      <c r="JPY373" s="316"/>
      <c r="JPZ373" s="316"/>
      <c r="JQA373" s="316"/>
      <c r="JQB373" s="316"/>
      <c r="JQC373" s="316"/>
      <c r="JQD373" s="316"/>
      <c r="JQE373" s="316"/>
      <c r="JQF373" s="316"/>
      <c r="JQG373" s="316"/>
      <c r="JQH373" s="316"/>
      <c r="JQI373" s="316"/>
      <c r="JQJ373" s="316"/>
      <c r="JQK373" s="316"/>
      <c r="JQL373" s="316"/>
      <c r="JQM373" s="316"/>
      <c r="JQN373" s="316"/>
      <c r="JQO373" s="316"/>
      <c r="JQP373" s="316"/>
      <c r="JQQ373" s="316"/>
      <c r="JQR373" s="316"/>
      <c r="JQS373" s="316"/>
      <c r="JQT373" s="316"/>
      <c r="JQU373" s="316"/>
      <c r="JQV373" s="316"/>
      <c r="JQW373" s="316"/>
      <c r="JQX373" s="316"/>
      <c r="JQY373" s="316"/>
      <c r="JQZ373" s="316"/>
      <c r="JRA373" s="316"/>
      <c r="JRB373" s="316"/>
      <c r="JRC373" s="316"/>
      <c r="JRD373" s="316"/>
      <c r="JRE373" s="316"/>
      <c r="JRF373" s="316"/>
      <c r="JRG373" s="316"/>
      <c r="JRH373" s="316"/>
      <c r="JRI373" s="316"/>
      <c r="JRJ373" s="316"/>
      <c r="JRK373" s="316"/>
      <c r="JRL373" s="316"/>
      <c r="JRM373" s="316"/>
      <c r="JRN373" s="316"/>
      <c r="JRO373" s="316"/>
      <c r="JRP373" s="316"/>
      <c r="JRQ373" s="316"/>
      <c r="JRR373" s="316"/>
      <c r="JRS373" s="316"/>
      <c r="JRT373" s="316"/>
      <c r="JRU373" s="316"/>
      <c r="JRV373" s="316"/>
      <c r="JRW373" s="316"/>
      <c r="JRX373" s="316"/>
      <c r="JRY373" s="316"/>
      <c r="JRZ373" s="316"/>
      <c r="JSA373" s="316"/>
      <c r="JSB373" s="316"/>
      <c r="JSC373" s="316"/>
      <c r="JSD373" s="316"/>
      <c r="JSE373" s="316"/>
      <c r="JSF373" s="316"/>
      <c r="JSG373" s="316"/>
      <c r="JSH373" s="316"/>
      <c r="JSI373" s="316"/>
      <c r="JSJ373" s="316"/>
      <c r="JSK373" s="316"/>
      <c r="JSL373" s="316"/>
      <c r="JSM373" s="316"/>
      <c r="JSN373" s="316"/>
      <c r="JSO373" s="316"/>
      <c r="JSP373" s="316"/>
      <c r="JSQ373" s="316"/>
      <c r="JSR373" s="316"/>
      <c r="JSS373" s="316"/>
      <c r="JST373" s="316"/>
      <c r="JSU373" s="316"/>
      <c r="JSV373" s="316"/>
      <c r="JSW373" s="316"/>
      <c r="JSX373" s="316"/>
      <c r="JSY373" s="316"/>
      <c r="JSZ373" s="316"/>
      <c r="JTA373" s="316"/>
      <c r="JTB373" s="316"/>
      <c r="JTC373" s="316"/>
      <c r="JTD373" s="316"/>
      <c r="JTE373" s="316"/>
      <c r="JTF373" s="316"/>
      <c r="JTG373" s="316"/>
      <c r="JTH373" s="316"/>
      <c r="JTI373" s="316"/>
      <c r="JTJ373" s="316"/>
      <c r="JTK373" s="316"/>
      <c r="JTL373" s="316"/>
      <c r="JTM373" s="316"/>
      <c r="JTN373" s="316"/>
      <c r="JTO373" s="316"/>
      <c r="JTP373" s="316"/>
      <c r="JTQ373" s="316"/>
      <c r="JTR373" s="316"/>
      <c r="JTS373" s="316"/>
      <c r="JTT373" s="316"/>
      <c r="JTU373" s="316"/>
      <c r="JTV373" s="316"/>
      <c r="JTW373" s="316"/>
      <c r="JTX373" s="316"/>
      <c r="JTY373" s="316"/>
      <c r="JTZ373" s="316"/>
      <c r="JUA373" s="316"/>
      <c r="JUB373" s="316"/>
      <c r="JUC373" s="316"/>
      <c r="JUD373" s="316"/>
      <c r="JUE373" s="316"/>
      <c r="JUF373" s="316"/>
      <c r="JUG373" s="316"/>
      <c r="JUH373" s="316"/>
      <c r="JUI373" s="316"/>
      <c r="JUJ373" s="316"/>
      <c r="JUK373" s="316"/>
      <c r="JUL373" s="316"/>
      <c r="JUM373" s="316"/>
      <c r="JUN373" s="316"/>
      <c r="JUO373" s="316"/>
      <c r="JUP373" s="316"/>
      <c r="JUQ373" s="316"/>
      <c r="JUR373" s="316"/>
      <c r="JUS373" s="316"/>
      <c r="JUT373" s="316"/>
      <c r="JUU373" s="316"/>
      <c r="JUV373" s="316"/>
      <c r="JUW373" s="316"/>
      <c r="JUX373" s="316"/>
      <c r="JUY373" s="316"/>
      <c r="JUZ373" s="316"/>
      <c r="JVA373" s="316"/>
      <c r="JVB373" s="316"/>
      <c r="JVC373" s="316"/>
      <c r="JVD373" s="316"/>
      <c r="JVE373" s="316"/>
      <c r="JVF373" s="316"/>
      <c r="JVG373" s="316"/>
      <c r="JVH373" s="316"/>
      <c r="JVI373" s="316"/>
      <c r="JVJ373" s="316"/>
      <c r="JVK373" s="316"/>
      <c r="JVL373" s="316"/>
      <c r="JVM373" s="316"/>
      <c r="JVN373" s="316"/>
      <c r="JVO373" s="316"/>
      <c r="JVP373" s="316"/>
      <c r="JVQ373" s="316"/>
      <c r="JVR373" s="316"/>
      <c r="JVS373" s="316"/>
      <c r="JVT373" s="316"/>
      <c r="JVU373" s="316"/>
      <c r="JVV373" s="316"/>
      <c r="JVW373" s="316"/>
      <c r="JVX373" s="316"/>
      <c r="JVY373" s="316"/>
      <c r="JVZ373" s="316"/>
      <c r="JWA373" s="316"/>
      <c r="JWB373" s="316"/>
      <c r="JWC373" s="316"/>
      <c r="JWD373" s="316"/>
      <c r="JWE373" s="316"/>
      <c r="JWF373" s="316"/>
      <c r="JWG373" s="316"/>
      <c r="JWH373" s="316"/>
      <c r="JWI373" s="316"/>
      <c r="JWJ373" s="316"/>
      <c r="JWK373" s="316"/>
      <c r="JWL373" s="316"/>
      <c r="JWM373" s="316"/>
      <c r="JWN373" s="316"/>
      <c r="JWO373" s="316"/>
      <c r="JWP373" s="316"/>
      <c r="JWQ373" s="316"/>
      <c r="JWR373" s="316"/>
      <c r="JWS373" s="316"/>
      <c r="JWT373" s="316"/>
      <c r="JWU373" s="316"/>
      <c r="JWV373" s="316"/>
      <c r="JWW373" s="316"/>
      <c r="JWX373" s="316"/>
      <c r="JWY373" s="316"/>
      <c r="JWZ373" s="316"/>
      <c r="JXA373" s="316"/>
      <c r="JXB373" s="316"/>
      <c r="JXC373" s="316"/>
      <c r="JXD373" s="316"/>
      <c r="JXE373" s="316"/>
      <c r="JXF373" s="316"/>
      <c r="JXG373" s="316"/>
      <c r="JXH373" s="316"/>
      <c r="JXI373" s="316"/>
      <c r="JXJ373" s="316"/>
      <c r="JXK373" s="316"/>
      <c r="JXL373" s="316"/>
      <c r="JXM373" s="316"/>
      <c r="JXN373" s="316"/>
      <c r="JXO373" s="316"/>
      <c r="JXP373" s="316"/>
      <c r="JXQ373" s="316"/>
      <c r="JXR373" s="316"/>
      <c r="JXS373" s="316"/>
      <c r="JXT373" s="316"/>
      <c r="JXU373" s="316"/>
      <c r="JXV373" s="316"/>
      <c r="JXW373" s="316"/>
      <c r="JXX373" s="316"/>
      <c r="JXY373" s="316"/>
      <c r="JXZ373" s="316"/>
      <c r="JYA373" s="316"/>
      <c r="JYB373" s="316"/>
      <c r="JYC373" s="316"/>
      <c r="JYD373" s="316"/>
      <c r="JYE373" s="316"/>
      <c r="JYF373" s="316"/>
      <c r="JYG373" s="316"/>
      <c r="JYH373" s="316"/>
      <c r="JYI373" s="316"/>
      <c r="JYJ373" s="316"/>
      <c r="JYK373" s="316"/>
      <c r="JYL373" s="316"/>
      <c r="JYM373" s="316"/>
      <c r="JYN373" s="316"/>
      <c r="JYO373" s="316"/>
      <c r="JYP373" s="316"/>
      <c r="JYQ373" s="316"/>
      <c r="JYR373" s="316"/>
      <c r="JYS373" s="316"/>
      <c r="JYT373" s="316"/>
      <c r="JYU373" s="316"/>
      <c r="JYV373" s="316"/>
      <c r="JYW373" s="316"/>
      <c r="JYX373" s="316"/>
      <c r="JYY373" s="316"/>
      <c r="JYZ373" s="316"/>
      <c r="JZA373" s="316"/>
      <c r="JZB373" s="316"/>
      <c r="JZC373" s="316"/>
      <c r="JZD373" s="316"/>
      <c r="JZE373" s="316"/>
      <c r="JZF373" s="316"/>
      <c r="JZG373" s="316"/>
      <c r="JZH373" s="316"/>
      <c r="JZI373" s="316"/>
      <c r="JZJ373" s="316"/>
      <c r="JZK373" s="316"/>
      <c r="JZL373" s="316"/>
      <c r="JZM373" s="316"/>
      <c r="JZN373" s="316"/>
      <c r="JZO373" s="316"/>
      <c r="JZP373" s="316"/>
      <c r="JZQ373" s="316"/>
      <c r="JZR373" s="316"/>
      <c r="JZS373" s="316"/>
      <c r="JZT373" s="316"/>
      <c r="JZU373" s="316"/>
      <c r="JZV373" s="316"/>
      <c r="JZW373" s="316"/>
      <c r="JZX373" s="316"/>
      <c r="JZY373" s="316"/>
      <c r="JZZ373" s="316"/>
      <c r="KAA373" s="316"/>
      <c r="KAB373" s="316"/>
      <c r="KAC373" s="316"/>
      <c r="KAD373" s="316"/>
      <c r="KAE373" s="316"/>
      <c r="KAF373" s="316"/>
      <c r="KAG373" s="316"/>
      <c r="KAH373" s="316"/>
      <c r="KAI373" s="316"/>
      <c r="KAJ373" s="316"/>
      <c r="KAK373" s="316"/>
      <c r="KAL373" s="316"/>
      <c r="KAM373" s="316"/>
      <c r="KAN373" s="316"/>
      <c r="KAO373" s="316"/>
      <c r="KAP373" s="316"/>
      <c r="KAQ373" s="316"/>
      <c r="KAR373" s="316"/>
      <c r="KAS373" s="316"/>
      <c r="KAT373" s="316"/>
      <c r="KAU373" s="316"/>
      <c r="KAV373" s="316"/>
      <c r="KAW373" s="316"/>
      <c r="KAX373" s="316"/>
      <c r="KAY373" s="316"/>
      <c r="KAZ373" s="316"/>
      <c r="KBA373" s="316"/>
      <c r="KBB373" s="316"/>
      <c r="KBC373" s="316"/>
      <c r="KBD373" s="316"/>
      <c r="KBE373" s="316"/>
      <c r="KBF373" s="316"/>
      <c r="KBG373" s="316"/>
      <c r="KBH373" s="316"/>
      <c r="KBI373" s="316"/>
      <c r="KBJ373" s="316"/>
      <c r="KBK373" s="316"/>
      <c r="KBL373" s="316"/>
      <c r="KBM373" s="316"/>
      <c r="KBN373" s="316"/>
      <c r="KBO373" s="316"/>
      <c r="KBP373" s="316"/>
      <c r="KBQ373" s="316"/>
      <c r="KBR373" s="316"/>
      <c r="KBS373" s="316"/>
      <c r="KBT373" s="316"/>
      <c r="KBU373" s="316"/>
      <c r="KBV373" s="316"/>
      <c r="KBW373" s="316"/>
      <c r="KBX373" s="316"/>
      <c r="KBY373" s="316"/>
      <c r="KBZ373" s="316"/>
      <c r="KCA373" s="316"/>
      <c r="KCB373" s="316"/>
      <c r="KCC373" s="316"/>
      <c r="KCD373" s="316"/>
      <c r="KCE373" s="316"/>
      <c r="KCF373" s="316"/>
      <c r="KCG373" s="316"/>
      <c r="KCH373" s="316"/>
      <c r="KCI373" s="316"/>
      <c r="KCJ373" s="316"/>
      <c r="KCK373" s="316"/>
      <c r="KCL373" s="316"/>
      <c r="KCM373" s="316"/>
      <c r="KCN373" s="316"/>
      <c r="KCO373" s="316"/>
      <c r="KCP373" s="316"/>
      <c r="KCQ373" s="316"/>
      <c r="KCR373" s="316"/>
      <c r="KCS373" s="316"/>
      <c r="KCT373" s="316"/>
      <c r="KCU373" s="316"/>
      <c r="KCV373" s="316"/>
      <c r="KCW373" s="316"/>
      <c r="KCX373" s="316"/>
      <c r="KCY373" s="316"/>
      <c r="KCZ373" s="316"/>
      <c r="KDA373" s="316"/>
      <c r="KDB373" s="316"/>
      <c r="KDC373" s="316"/>
      <c r="KDD373" s="316"/>
      <c r="KDE373" s="316"/>
      <c r="KDF373" s="316"/>
      <c r="KDG373" s="316"/>
      <c r="KDH373" s="316"/>
      <c r="KDI373" s="316"/>
      <c r="KDJ373" s="316"/>
      <c r="KDK373" s="316"/>
      <c r="KDL373" s="316"/>
      <c r="KDM373" s="316"/>
      <c r="KDN373" s="316"/>
      <c r="KDO373" s="316"/>
      <c r="KDP373" s="316"/>
      <c r="KDQ373" s="316"/>
      <c r="KDR373" s="316"/>
      <c r="KDS373" s="316"/>
      <c r="KDT373" s="316"/>
      <c r="KDU373" s="316"/>
      <c r="KDV373" s="316"/>
      <c r="KDW373" s="316"/>
      <c r="KDX373" s="316"/>
      <c r="KDY373" s="316"/>
      <c r="KDZ373" s="316"/>
      <c r="KEA373" s="316"/>
      <c r="KEB373" s="316"/>
      <c r="KEC373" s="316"/>
      <c r="KED373" s="316"/>
      <c r="KEE373" s="316"/>
      <c r="KEF373" s="316"/>
      <c r="KEG373" s="316"/>
      <c r="KEH373" s="316"/>
      <c r="KEI373" s="316"/>
      <c r="KEJ373" s="316"/>
      <c r="KEK373" s="316"/>
      <c r="KEL373" s="316"/>
      <c r="KEM373" s="316"/>
      <c r="KEN373" s="316"/>
      <c r="KEO373" s="316"/>
      <c r="KEP373" s="316"/>
      <c r="KEQ373" s="316"/>
      <c r="KER373" s="316"/>
      <c r="KES373" s="316"/>
      <c r="KET373" s="316"/>
      <c r="KEU373" s="316"/>
      <c r="KEV373" s="316"/>
      <c r="KEW373" s="316"/>
      <c r="KEX373" s="316"/>
      <c r="KEY373" s="316"/>
      <c r="KEZ373" s="316"/>
      <c r="KFA373" s="316"/>
      <c r="KFB373" s="316"/>
      <c r="KFC373" s="316"/>
      <c r="KFD373" s="316"/>
      <c r="KFE373" s="316"/>
      <c r="KFF373" s="316"/>
      <c r="KFG373" s="316"/>
      <c r="KFH373" s="316"/>
      <c r="KFI373" s="316"/>
      <c r="KFJ373" s="316"/>
      <c r="KFK373" s="316"/>
      <c r="KFL373" s="316"/>
      <c r="KFM373" s="316"/>
      <c r="KFN373" s="316"/>
      <c r="KFO373" s="316"/>
      <c r="KFP373" s="316"/>
      <c r="KFQ373" s="316"/>
      <c r="KFR373" s="316"/>
      <c r="KFS373" s="316"/>
      <c r="KFT373" s="316"/>
      <c r="KFU373" s="316"/>
      <c r="KFV373" s="316"/>
      <c r="KFW373" s="316"/>
      <c r="KFX373" s="316"/>
      <c r="KFY373" s="316"/>
      <c r="KFZ373" s="316"/>
      <c r="KGA373" s="316"/>
      <c r="KGB373" s="316"/>
      <c r="KGC373" s="316"/>
      <c r="KGD373" s="316"/>
      <c r="KGE373" s="316"/>
      <c r="KGF373" s="316"/>
      <c r="KGG373" s="316"/>
      <c r="KGH373" s="316"/>
      <c r="KGI373" s="316"/>
      <c r="KGJ373" s="316"/>
      <c r="KGK373" s="316"/>
      <c r="KGL373" s="316"/>
      <c r="KGM373" s="316"/>
      <c r="KGN373" s="316"/>
      <c r="KGO373" s="316"/>
      <c r="KGP373" s="316"/>
      <c r="KGQ373" s="316"/>
      <c r="KGR373" s="316"/>
      <c r="KGS373" s="316"/>
      <c r="KGT373" s="316"/>
      <c r="KGU373" s="316"/>
      <c r="KGV373" s="316"/>
      <c r="KGW373" s="316"/>
      <c r="KGX373" s="316"/>
      <c r="KGY373" s="316"/>
      <c r="KGZ373" s="316"/>
      <c r="KHA373" s="316"/>
      <c r="KHB373" s="316"/>
      <c r="KHC373" s="316"/>
      <c r="KHD373" s="316"/>
      <c r="KHE373" s="316"/>
      <c r="KHF373" s="316"/>
      <c r="KHG373" s="316"/>
      <c r="KHH373" s="316"/>
      <c r="KHI373" s="316"/>
      <c r="KHJ373" s="316"/>
      <c r="KHK373" s="316"/>
      <c r="KHL373" s="316"/>
      <c r="KHM373" s="316"/>
      <c r="KHN373" s="316"/>
      <c r="KHO373" s="316"/>
      <c r="KHP373" s="316"/>
      <c r="KHQ373" s="316"/>
      <c r="KHR373" s="316"/>
      <c r="KHS373" s="316"/>
      <c r="KHT373" s="316"/>
      <c r="KHU373" s="316"/>
      <c r="KHV373" s="316"/>
      <c r="KHW373" s="316"/>
      <c r="KHX373" s="316"/>
      <c r="KHY373" s="316"/>
      <c r="KHZ373" s="316"/>
      <c r="KIA373" s="316"/>
      <c r="KIB373" s="316"/>
      <c r="KIC373" s="316"/>
      <c r="KID373" s="316"/>
      <c r="KIE373" s="316"/>
      <c r="KIF373" s="316"/>
      <c r="KIG373" s="316"/>
      <c r="KIH373" s="316"/>
      <c r="KII373" s="316"/>
      <c r="KIJ373" s="316"/>
      <c r="KIK373" s="316"/>
      <c r="KIL373" s="316"/>
      <c r="KIM373" s="316"/>
      <c r="KIN373" s="316"/>
      <c r="KIO373" s="316"/>
      <c r="KIP373" s="316"/>
      <c r="KIQ373" s="316"/>
      <c r="KIR373" s="316"/>
      <c r="KIS373" s="316"/>
      <c r="KIT373" s="316"/>
      <c r="KIU373" s="316"/>
      <c r="KIV373" s="316"/>
      <c r="KIW373" s="316"/>
      <c r="KIX373" s="316"/>
      <c r="KIY373" s="316"/>
      <c r="KIZ373" s="316"/>
      <c r="KJA373" s="316"/>
      <c r="KJB373" s="316"/>
      <c r="KJC373" s="316"/>
      <c r="KJD373" s="316"/>
      <c r="KJE373" s="316"/>
      <c r="KJF373" s="316"/>
      <c r="KJG373" s="316"/>
      <c r="KJH373" s="316"/>
      <c r="KJI373" s="316"/>
      <c r="KJJ373" s="316"/>
      <c r="KJK373" s="316"/>
      <c r="KJL373" s="316"/>
      <c r="KJM373" s="316"/>
      <c r="KJN373" s="316"/>
      <c r="KJO373" s="316"/>
      <c r="KJP373" s="316"/>
      <c r="KJQ373" s="316"/>
      <c r="KJR373" s="316"/>
      <c r="KJS373" s="316"/>
      <c r="KJT373" s="316"/>
      <c r="KJU373" s="316"/>
      <c r="KJV373" s="316"/>
      <c r="KJW373" s="316"/>
      <c r="KJX373" s="316"/>
      <c r="KJY373" s="316"/>
      <c r="KJZ373" s="316"/>
      <c r="KKA373" s="316"/>
      <c r="KKB373" s="316"/>
      <c r="KKC373" s="316"/>
      <c r="KKD373" s="316"/>
      <c r="KKE373" s="316"/>
      <c r="KKF373" s="316"/>
      <c r="KKG373" s="316"/>
      <c r="KKH373" s="316"/>
      <c r="KKI373" s="316"/>
      <c r="KKJ373" s="316"/>
      <c r="KKK373" s="316"/>
      <c r="KKL373" s="316"/>
      <c r="KKM373" s="316"/>
      <c r="KKN373" s="316"/>
      <c r="KKO373" s="316"/>
      <c r="KKP373" s="316"/>
      <c r="KKQ373" s="316"/>
      <c r="KKR373" s="316"/>
      <c r="KKS373" s="316"/>
      <c r="KKT373" s="316"/>
      <c r="KKU373" s="316"/>
      <c r="KKV373" s="316"/>
      <c r="KKW373" s="316"/>
      <c r="KKX373" s="316"/>
      <c r="KKY373" s="316"/>
      <c r="KKZ373" s="316"/>
      <c r="KLA373" s="316"/>
      <c r="KLB373" s="316"/>
      <c r="KLC373" s="316"/>
      <c r="KLD373" s="316"/>
      <c r="KLE373" s="316"/>
      <c r="KLF373" s="316"/>
      <c r="KLG373" s="316"/>
      <c r="KLH373" s="316"/>
      <c r="KLI373" s="316"/>
      <c r="KLJ373" s="316"/>
      <c r="KLK373" s="316"/>
      <c r="KLL373" s="316"/>
      <c r="KLM373" s="316"/>
      <c r="KLN373" s="316"/>
      <c r="KLO373" s="316"/>
      <c r="KLP373" s="316"/>
      <c r="KLQ373" s="316"/>
      <c r="KLR373" s="316"/>
      <c r="KLS373" s="316"/>
      <c r="KLT373" s="316"/>
      <c r="KLU373" s="316"/>
      <c r="KLV373" s="316"/>
      <c r="KLW373" s="316"/>
      <c r="KLX373" s="316"/>
      <c r="KLY373" s="316"/>
      <c r="KLZ373" s="316"/>
      <c r="KMA373" s="316"/>
      <c r="KMB373" s="316"/>
      <c r="KMC373" s="316"/>
      <c r="KMD373" s="316"/>
      <c r="KME373" s="316"/>
      <c r="KMF373" s="316"/>
      <c r="KMG373" s="316"/>
      <c r="KMH373" s="316"/>
      <c r="KMI373" s="316"/>
      <c r="KMJ373" s="316"/>
      <c r="KMK373" s="316"/>
      <c r="KML373" s="316"/>
      <c r="KMM373" s="316"/>
      <c r="KMN373" s="316"/>
      <c r="KMO373" s="316"/>
      <c r="KMP373" s="316"/>
      <c r="KMQ373" s="316"/>
      <c r="KMR373" s="316"/>
      <c r="KMS373" s="316"/>
      <c r="KMT373" s="316"/>
      <c r="KMU373" s="316"/>
      <c r="KMV373" s="316"/>
      <c r="KMW373" s="316"/>
      <c r="KMX373" s="316"/>
      <c r="KMY373" s="316"/>
      <c r="KMZ373" s="316"/>
      <c r="KNA373" s="316"/>
      <c r="KNB373" s="316"/>
      <c r="KNC373" s="316"/>
      <c r="KND373" s="316"/>
      <c r="KNE373" s="316"/>
      <c r="KNF373" s="316"/>
      <c r="KNG373" s="316"/>
      <c r="KNH373" s="316"/>
      <c r="KNI373" s="316"/>
      <c r="KNJ373" s="316"/>
      <c r="KNK373" s="316"/>
      <c r="KNL373" s="316"/>
      <c r="KNM373" s="316"/>
      <c r="KNN373" s="316"/>
      <c r="KNO373" s="316"/>
      <c r="KNP373" s="316"/>
      <c r="KNQ373" s="316"/>
      <c r="KNR373" s="316"/>
      <c r="KNS373" s="316"/>
      <c r="KNT373" s="316"/>
      <c r="KNU373" s="316"/>
      <c r="KNV373" s="316"/>
      <c r="KNW373" s="316"/>
      <c r="KNX373" s="316"/>
      <c r="KNY373" s="316"/>
      <c r="KNZ373" s="316"/>
      <c r="KOA373" s="316"/>
      <c r="KOB373" s="316"/>
      <c r="KOC373" s="316"/>
      <c r="KOD373" s="316"/>
      <c r="KOE373" s="316"/>
      <c r="KOF373" s="316"/>
      <c r="KOG373" s="316"/>
      <c r="KOH373" s="316"/>
      <c r="KOI373" s="316"/>
      <c r="KOJ373" s="316"/>
      <c r="KOK373" s="316"/>
      <c r="KOL373" s="316"/>
      <c r="KOM373" s="316"/>
      <c r="KON373" s="316"/>
      <c r="KOO373" s="316"/>
      <c r="KOP373" s="316"/>
      <c r="KOQ373" s="316"/>
      <c r="KOR373" s="316"/>
      <c r="KOS373" s="316"/>
      <c r="KOT373" s="316"/>
      <c r="KOU373" s="316"/>
      <c r="KOV373" s="316"/>
      <c r="KOW373" s="316"/>
      <c r="KOX373" s="316"/>
      <c r="KOY373" s="316"/>
      <c r="KOZ373" s="316"/>
      <c r="KPA373" s="316"/>
      <c r="KPB373" s="316"/>
      <c r="KPC373" s="316"/>
      <c r="KPD373" s="316"/>
      <c r="KPE373" s="316"/>
      <c r="KPF373" s="316"/>
      <c r="KPG373" s="316"/>
      <c r="KPH373" s="316"/>
      <c r="KPI373" s="316"/>
      <c r="KPJ373" s="316"/>
      <c r="KPK373" s="316"/>
      <c r="KPL373" s="316"/>
      <c r="KPM373" s="316"/>
      <c r="KPN373" s="316"/>
      <c r="KPO373" s="316"/>
      <c r="KPP373" s="316"/>
      <c r="KPQ373" s="316"/>
      <c r="KPR373" s="316"/>
      <c r="KPS373" s="316"/>
      <c r="KPT373" s="316"/>
      <c r="KPU373" s="316"/>
      <c r="KPV373" s="316"/>
      <c r="KPW373" s="316"/>
      <c r="KPX373" s="316"/>
      <c r="KPY373" s="316"/>
      <c r="KPZ373" s="316"/>
      <c r="KQA373" s="316"/>
      <c r="KQB373" s="316"/>
      <c r="KQC373" s="316"/>
      <c r="KQD373" s="316"/>
      <c r="KQE373" s="316"/>
      <c r="KQF373" s="316"/>
      <c r="KQG373" s="316"/>
      <c r="KQH373" s="316"/>
      <c r="KQI373" s="316"/>
      <c r="KQJ373" s="316"/>
      <c r="KQK373" s="316"/>
      <c r="KQL373" s="316"/>
      <c r="KQM373" s="316"/>
      <c r="KQN373" s="316"/>
      <c r="KQO373" s="316"/>
      <c r="KQP373" s="316"/>
      <c r="KQQ373" s="316"/>
      <c r="KQR373" s="316"/>
      <c r="KQS373" s="316"/>
      <c r="KQT373" s="316"/>
      <c r="KQU373" s="316"/>
      <c r="KQV373" s="316"/>
      <c r="KQW373" s="316"/>
      <c r="KQX373" s="316"/>
      <c r="KQY373" s="316"/>
      <c r="KQZ373" s="316"/>
      <c r="KRA373" s="316"/>
      <c r="KRB373" s="316"/>
      <c r="KRC373" s="316"/>
      <c r="KRD373" s="316"/>
      <c r="KRE373" s="316"/>
      <c r="KRF373" s="316"/>
      <c r="KRG373" s="316"/>
      <c r="KRH373" s="316"/>
      <c r="KRI373" s="316"/>
      <c r="KRJ373" s="316"/>
      <c r="KRK373" s="316"/>
      <c r="KRL373" s="316"/>
      <c r="KRM373" s="316"/>
      <c r="KRN373" s="316"/>
      <c r="KRO373" s="316"/>
      <c r="KRP373" s="316"/>
      <c r="KRQ373" s="316"/>
      <c r="KRR373" s="316"/>
      <c r="KRS373" s="316"/>
      <c r="KRT373" s="316"/>
      <c r="KRU373" s="316"/>
      <c r="KRV373" s="316"/>
      <c r="KRW373" s="316"/>
      <c r="KRX373" s="316"/>
      <c r="KRY373" s="316"/>
      <c r="KRZ373" s="316"/>
      <c r="KSA373" s="316"/>
      <c r="KSB373" s="316"/>
      <c r="KSC373" s="316"/>
      <c r="KSD373" s="316"/>
      <c r="KSE373" s="316"/>
      <c r="KSF373" s="316"/>
      <c r="KSG373" s="316"/>
      <c r="KSH373" s="316"/>
      <c r="KSI373" s="316"/>
      <c r="KSJ373" s="316"/>
      <c r="KSK373" s="316"/>
      <c r="KSL373" s="316"/>
      <c r="KSM373" s="316"/>
      <c r="KSN373" s="316"/>
      <c r="KSO373" s="316"/>
      <c r="KSP373" s="316"/>
      <c r="KSQ373" s="316"/>
      <c r="KSR373" s="316"/>
      <c r="KSS373" s="316"/>
      <c r="KST373" s="316"/>
      <c r="KSU373" s="316"/>
      <c r="KSV373" s="316"/>
      <c r="KSW373" s="316"/>
      <c r="KSX373" s="316"/>
      <c r="KSY373" s="316"/>
      <c r="KSZ373" s="316"/>
      <c r="KTA373" s="316"/>
      <c r="KTB373" s="316"/>
      <c r="KTC373" s="316"/>
      <c r="KTD373" s="316"/>
      <c r="KTE373" s="316"/>
      <c r="KTF373" s="316"/>
      <c r="KTG373" s="316"/>
      <c r="KTH373" s="316"/>
      <c r="KTI373" s="316"/>
      <c r="KTJ373" s="316"/>
      <c r="KTK373" s="316"/>
      <c r="KTL373" s="316"/>
      <c r="KTM373" s="316"/>
      <c r="KTN373" s="316"/>
      <c r="KTO373" s="316"/>
      <c r="KTP373" s="316"/>
      <c r="KTQ373" s="316"/>
      <c r="KTR373" s="316"/>
      <c r="KTS373" s="316"/>
      <c r="KTT373" s="316"/>
      <c r="KTU373" s="316"/>
      <c r="KTV373" s="316"/>
      <c r="KTW373" s="316"/>
      <c r="KTX373" s="316"/>
      <c r="KTY373" s="316"/>
      <c r="KTZ373" s="316"/>
      <c r="KUA373" s="316"/>
      <c r="KUB373" s="316"/>
      <c r="KUC373" s="316"/>
      <c r="KUD373" s="316"/>
      <c r="KUE373" s="316"/>
      <c r="KUF373" s="316"/>
      <c r="KUG373" s="316"/>
      <c r="KUH373" s="316"/>
      <c r="KUI373" s="316"/>
      <c r="KUJ373" s="316"/>
      <c r="KUK373" s="316"/>
      <c r="KUL373" s="316"/>
      <c r="KUM373" s="316"/>
      <c r="KUN373" s="316"/>
      <c r="KUO373" s="316"/>
      <c r="KUP373" s="316"/>
      <c r="KUQ373" s="316"/>
      <c r="KUR373" s="316"/>
      <c r="KUS373" s="316"/>
      <c r="KUT373" s="316"/>
      <c r="KUU373" s="316"/>
      <c r="KUV373" s="316"/>
      <c r="KUW373" s="316"/>
      <c r="KUX373" s="316"/>
      <c r="KUY373" s="316"/>
      <c r="KUZ373" s="316"/>
      <c r="KVA373" s="316"/>
      <c r="KVB373" s="316"/>
      <c r="KVC373" s="316"/>
      <c r="KVD373" s="316"/>
      <c r="KVE373" s="316"/>
      <c r="KVF373" s="316"/>
      <c r="KVG373" s="316"/>
      <c r="KVH373" s="316"/>
      <c r="KVI373" s="316"/>
      <c r="KVJ373" s="316"/>
      <c r="KVK373" s="316"/>
      <c r="KVL373" s="316"/>
      <c r="KVM373" s="316"/>
      <c r="KVN373" s="316"/>
      <c r="KVO373" s="316"/>
      <c r="KVP373" s="316"/>
      <c r="KVQ373" s="316"/>
      <c r="KVR373" s="316"/>
      <c r="KVS373" s="316"/>
      <c r="KVT373" s="316"/>
      <c r="KVU373" s="316"/>
      <c r="KVV373" s="316"/>
      <c r="KVW373" s="316"/>
      <c r="KVX373" s="316"/>
      <c r="KVY373" s="316"/>
      <c r="KVZ373" s="316"/>
      <c r="KWA373" s="316"/>
      <c r="KWB373" s="316"/>
      <c r="KWC373" s="316"/>
      <c r="KWD373" s="316"/>
      <c r="KWE373" s="316"/>
      <c r="KWF373" s="316"/>
      <c r="KWG373" s="316"/>
      <c r="KWH373" s="316"/>
      <c r="KWI373" s="316"/>
      <c r="KWJ373" s="316"/>
      <c r="KWK373" s="316"/>
      <c r="KWL373" s="316"/>
      <c r="KWM373" s="316"/>
      <c r="KWN373" s="316"/>
      <c r="KWO373" s="316"/>
      <c r="KWP373" s="316"/>
      <c r="KWQ373" s="316"/>
      <c r="KWR373" s="316"/>
      <c r="KWS373" s="316"/>
      <c r="KWT373" s="316"/>
      <c r="KWU373" s="316"/>
      <c r="KWV373" s="316"/>
      <c r="KWW373" s="316"/>
      <c r="KWX373" s="316"/>
      <c r="KWY373" s="316"/>
      <c r="KWZ373" s="316"/>
      <c r="KXA373" s="316"/>
      <c r="KXB373" s="316"/>
      <c r="KXC373" s="316"/>
      <c r="KXD373" s="316"/>
      <c r="KXE373" s="316"/>
      <c r="KXF373" s="316"/>
      <c r="KXG373" s="316"/>
      <c r="KXH373" s="316"/>
      <c r="KXI373" s="316"/>
      <c r="KXJ373" s="316"/>
      <c r="KXK373" s="316"/>
      <c r="KXL373" s="316"/>
      <c r="KXM373" s="316"/>
      <c r="KXN373" s="316"/>
      <c r="KXO373" s="316"/>
      <c r="KXP373" s="316"/>
      <c r="KXQ373" s="316"/>
      <c r="KXR373" s="316"/>
      <c r="KXS373" s="316"/>
      <c r="KXT373" s="316"/>
      <c r="KXU373" s="316"/>
      <c r="KXV373" s="316"/>
      <c r="KXW373" s="316"/>
      <c r="KXX373" s="316"/>
      <c r="KXY373" s="316"/>
      <c r="KXZ373" s="316"/>
      <c r="KYA373" s="316"/>
      <c r="KYB373" s="316"/>
      <c r="KYC373" s="316"/>
      <c r="KYD373" s="316"/>
      <c r="KYE373" s="316"/>
      <c r="KYF373" s="316"/>
      <c r="KYG373" s="316"/>
      <c r="KYH373" s="316"/>
      <c r="KYI373" s="316"/>
      <c r="KYJ373" s="316"/>
      <c r="KYK373" s="316"/>
      <c r="KYL373" s="316"/>
      <c r="KYM373" s="316"/>
      <c r="KYN373" s="316"/>
      <c r="KYO373" s="316"/>
      <c r="KYP373" s="316"/>
      <c r="KYQ373" s="316"/>
      <c r="KYR373" s="316"/>
      <c r="KYS373" s="316"/>
      <c r="KYT373" s="316"/>
      <c r="KYU373" s="316"/>
      <c r="KYV373" s="316"/>
      <c r="KYW373" s="316"/>
      <c r="KYX373" s="316"/>
      <c r="KYY373" s="316"/>
      <c r="KYZ373" s="316"/>
      <c r="KZA373" s="316"/>
      <c r="KZB373" s="316"/>
      <c r="KZC373" s="316"/>
      <c r="KZD373" s="316"/>
      <c r="KZE373" s="316"/>
      <c r="KZF373" s="316"/>
      <c r="KZG373" s="316"/>
      <c r="KZH373" s="316"/>
      <c r="KZI373" s="316"/>
      <c r="KZJ373" s="316"/>
      <c r="KZK373" s="316"/>
      <c r="KZL373" s="316"/>
      <c r="KZM373" s="316"/>
      <c r="KZN373" s="316"/>
      <c r="KZO373" s="316"/>
      <c r="KZP373" s="316"/>
      <c r="KZQ373" s="316"/>
      <c r="KZR373" s="316"/>
      <c r="KZS373" s="316"/>
      <c r="KZT373" s="316"/>
      <c r="KZU373" s="316"/>
      <c r="KZV373" s="316"/>
      <c r="KZW373" s="316"/>
      <c r="KZX373" s="316"/>
      <c r="KZY373" s="316"/>
      <c r="KZZ373" s="316"/>
      <c r="LAA373" s="316"/>
      <c r="LAB373" s="316"/>
      <c r="LAC373" s="316"/>
      <c r="LAD373" s="316"/>
      <c r="LAE373" s="316"/>
      <c r="LAF373" s="316"/>
      <c r="LAG373" s="316"/>
      <c r="LAH373" s="316"/>
      <c r="LAI373" s="316"/>
      <c r="LAJ373" s="316"/>
      <c r="LAK373" s="316"/>
      <c r="LAL373" s="316"/>
      <c r="LAM373" s="316"/>
      <c r="LAN373" s="316"/>
      <c r="LAO373" s="316"/>
      <c r="LAP373" s="316"/>
      <c r="LAQ373" s="316"/>
      <c r="LAR373" s="316"/>
      <c r="LAS373" s="316"/>
      <c r="LAT373" s="316"/>
      <c r="LAU373" s="316"/>
      <c r="LAV373" s="316"/>
      <c r="LAW373" s="316"/>
      <c r="LAX373" s="316"/>
      <c r="LAY373" s="316"/>
      <c r="LAZ373" s="316"/>
      <c r="LBA373" s="316"/>
      <c r="LBB373" s="316"/>
      <c r="LBC373" s="316"/>
      <c r="LBD373" s="316"/>
      <c r="LBE373" s="316"/>
      <c r="LBF373" s="316"/>
      <c r="LBG373" s="316"/>
      <c r="LBH373" s="316"/>
      <c r="LBI373" s="316"/>
      <c r="LBJ373" s="316"/>
      <c r="LBK373" s="316"/>
      <c r="LBL373" s="316"/>
      <c r="LBM373" s="316"/>
      <c r="LBN373" s="316"/>
      <c r="LBO373" s="316"/>
      <c r="LBP373" s="316"/>
      <c r="LBQ373" s="316"/>
      <c r="LBR373" s="316"/>
      <c r="LBS373" s="316"/>
      <c r="LBT373" s="316"/>
      <c r="LBU373" s="316"/>
      <c r="LBV373" s="316"/>
      <c r="LBW373" s="316"/>
      <c r="LBX373" s="316"/>
      <c r="LBY373" s="316"/>
      <c r="LBZ373" s="316"/>
      <c r="LCA373" s="316"/>
      <c r="LCB373" s="316"/>
      <c r="LCC373" s="316"/>
      <c r="LCD373" s="316"/>
      <c r="LCE373" s="316"/>
      <c r="LCF373" s="316"/>
      <c r="LCG373" s="316"/>
      <c r="LCH373" s="316"/>
      <c r="LCI373" s="316"/>
      <c r="LCJ373" s="316"/>
      <c r="LCK373" s="316"/>
      <c r="LCL373" s="316"/>
      <c r="LCM373" s="316"/>
      <c r="LCN373" s="316"/>
      <c r="LCO373" s="316"/>
      <c r="LCP373" s="316"/>
      <c r="LCQ373" s="316"/>
      <c r="LCR373" s="316"/>
      <c r="LCS373" s="316"/>
      <c r="LCT373" s="316"/>
      <c r="LCU373" s="316"/>
      <c r="LCV373" s="316"/>
      <c r="LCW373" s="316"/>
      <c r="LCX373" s="316"/>
      <c r="LCY373" s="316"/>
      <c r="LCZ373" s="316"/>
      <c r="LDA373" s="316"/>
      <c r="LDB373" s="316"/>
      <c r="LDC373" s="316"/>
      <c r="LDD373" s="316"/>
      <c r="LDE373" s="316"/>
      <c r="LDF373" s="316"/>
      <c r="LDG373" s="316"/>
      <c r="LDH373" s="316"/>
      <c r="LDI373" s="316"/>
      <c r="LDJ373" s="316"/>
      <c r="LDK373" s="316"/>
      <c r="LDL373" s="316"/>
      <c r="LDM373" s="316"/>
      <c r="LDN373" s="316"/>
      <c r="LDO373" s="316"/>
      <c r="LDP373" s="316"/>
      <c r="LDQ373" s="316"/>
      <c r="LDR373" s="316"/>
      <c r="LDS373" s="316"/>
      <c r="LDT373" s="316"/>
      <c r="LDU373" s="316"/>
      <c r="LDV373" s="316"/>
      <c r="LDW373" s="316"/>
      <c r="LDX373" s="316"/>
      <c r="LDY373" s="316"/>
      <c r="LDZ373" s="316"/>
      <c r="LEA373" s="316"/>
      <c r="LEB373" s="316"/>
      <c r="LEC373" s="316"/>
      <c r="LED373" s="316"/>
      <c r="LEE373" s="316"/>
      <c r="LEF373" s="316"/>
      <c r="LEG373" s="316"/>
      <c r="LEH373" s="316"/>
      <c r="LEI373" s="316"/>
      <c r="LEJ373" s="316"/>
      <c r="LEK373" s="316"/>
      <c r="LEL373" s="316"/>
      <c r="LEM373" s="316"/>
      <c r="LEN373" s="316"/>
      <c r="LEO373" s="316"/>
      <c r="LEP373" s="316"/>
      <c r="LEQ373" s="316"/>
      <c r="LER373" s="316"/>
      <c r="LES373" s="316"/>
      <c r="LET373" s="316"/>
      <c r="LEU373" s="316"/>
      <c r="LEV373" s="316"/>
      <c r="LEW373" s="316"/>
      <c r="LEX373" s="316"/>
      <c r="LEY373" s="316"/>
      <c r="LEZ373" s="316"/>
      <c r="LFA373" s="316"/>
      <c r="LFB373" s="316"/>
      <c r="LFC373" s="316"/>
      <c r="LFD373" s="316"/>
      <c r="LFE373" s="316"/>
      <c r="LFF373" s="316"/>
      <c r="LFG373" s="316"/>
      <c r="LFH373" s="316"/>
      <c r="LFI373" s="316"/>
      <c r="LFJ373" s="316"/>
      <c r="LFK373" s="316"/>
      <c r="LFL373" s="316"/>
      <c r="LFM373" s="316"/>
      <c r="LFN373" s="316"/>
      <c r="LFO373" s="316"/>
      <c r="LFP373" s="316"/>
      <c r="LFQ373" s="316"/>
      <c r="LFR373" s="316"/>
      <c r="LFS373" s="316"/>
      <c r="LFT373" s="316"/>
      <c r="LFU373" s="316"/>
      <c r="LFV373" s="316"/>
      <c r="LFW373" s="316"/>
      <c r="LFX373" s="316"/>
      <c r="LFY373" s="316"/>
      <c r="LFZ373" s="316"/>
      <c r="LGA373" s="316"/>
      <c r="LGB373" s="316"/>
      <c r="LGC373" s="316"/>
      <c r="LGD373" s="316"/>
      <c r="LGE373" s="316"/>
      <c r="LGF373" s="316"/>
      <c r="LGG373" s="316"/>
      <c r="LGH373" s="316"/>
      <c r="LGI373" s="316"/>
      <c r="LGJ373" s="316"/>
      <c r="LGK373" s="316"/>
      <c r="LGL373" s="316"/>
      <c r="LGM373" s="316"/>
      <c r="LGN373" s="316"/>
      <c r="LGO373" s="316"/>
      <c r="LGP373" s="316"/>
      <c r="LGQ373" s="316"/>
      <c r="LGR373" s="316"/>
      <c r="LGS373" s="316"/>
      <c r="LGT373" s="316"/>
      <c r="LGU373" s="316"/>
      <c r="LGV373" s="316"/>
      <c r="LGW373" s="316"/>
      <c r="LGX373" s="316"/>
      <c r="LGY373" s="316"/>
      <c r="LGZ373" s="316"/>
      <c r="LHA373" s="316"/>
      <c r="LHB373" s="316"/>
      <c r="LHC373" s="316"/>
      <c r="LHD373" s="316"/>
      <c r="LHE373" s="316"/>
      <c r="LHF373" s="316"/>
      <c r="LHG373" s="316"/>
      <c r="LHH373" s="316"/>
      <c r="LHI373" s="316"/>
      <c r="LHJ373" s="316"/>
      <c r="LHK373" s="316"/>
      <c r="LHL373" s="316"/>
      <c r="LHM373" s="316"/>
      <c r="LHN373" s="316"/>
      <c r="LHO373" s="316"/>
      <c r="LHP373" s="316"/>
      <c r="LHQ373" s="316"/>
      <c r="LHR373" s="316"/>
      <c r="LHS373" s="316"/>
      <c r="LHT373" s="316"/>
      <c r="LHU373" s="316"/>
      <c r="LHV373" s="316"/>
      <c r="LHW373" s="316"/>
      <c r="LHX373" s="316"/>
      <c r="LHY373" s="316"/>
      <c r="LHZ373" s="316"/>
      <c r="LIA373" s="316"/>
      <c r="LIB373" s="316"/>
      <c r="LIC373" s="316"/>
      <c r="LID373" s="316"/>
      <c r="LIE373" s="316"/>
      <c r="LIF373" s="316"/>
      <c r="LIG373" s="316"/>
      <c r="LIH373" s="316"/>
      <c r="LII373" s="316"/>
      <c r="LIJ373" s="316"/>
      <c r="LIK373" s="316"/>
      <c r="LIL373" s="316"/>
      <c r="LIM373" s="316"/>
      <c r="LIN373" s="316"/>
      <c r="LIO373" s="316"/>
      <c r="LIP373" s="316"/>
      <c r="LIQ373" s="316"/>
      <c r="LIR373" s="316"/>
      <c r="LIS373" s="316"/>
      <c r="LIT373" s="316"/>
      <c r="LIU373" s="316"/>
      <c r="LIV373" s="316"/>
      <c r="LIW373" s="316"/>
      <c r="LIX373" s="316"/>
      <c r="LIY373" s="316"/>
      <c r="LIZ373" s="316"/>
      <c r="LJA373" s="316"/>
      <c r="LJB373" s="316"/>
      <c r="LJC373" s="316"/>
      <c r="LJD373" s="316"/>
      <c r="LJE373" s="316"/>
      <c r="LJF373" s="316"/>
      <c r="LJG373" s="316"/>
      <c r="LJH373" s="316"/>
      <c r="LJI373" s="316"/>
      <c r="LJJ373" s="316"/>
      <c r="LJK373" s="316"/>
      <c r="LJL373" s="316"/>
      <c r="LJM373" s="316"/>
      <c r="LJN373" s="316"/>
      <c r="LJO373" s="316"/>
      <c r="LJP373" s="316"/>
      <c r="LJQ373" s="316"/>
      <c r="LJR373" s="316"/>
      <c r="LJS373" s="316"/>
      <c r="LJT373" s="316"/>
      <c r="LJU373" s="316"/>
      <c r="LJV373" s="316"/>
      <c r="LJW373" s="316"/>
      <c r="LJX373" s="316"/>
      <c r="LJY373" s="316"/>
      <c r="LJZ373" s="316"/>
      <c r="LKA373" s="316"/>
      <c r="LKB373" s="316"/>
      <c r="LKC373" s="316"/>
      <c r="LKD373" s="316"/>
      <c r="LKE373" s="316"/>
      <c r="LKF373" s="316"/>
      <c r="LKG373" s="316"/>
      <c r="LKH373" s="316"/>
      <c r="LKI373" s="316"/>
      <c r="LKJ373" s="316"/>
      <c r="LKK373" s="316"/>
      <c r="LKL373" s="316"/>
      <c r="LKM373" s="316"/>
      <c r="LKN373" s="316"/>
      <c r="LKO373" s="316"/>
      <c r="LKP373" s="316"/>
      <c r="LKQ373" s="316"/>
      <c r="LKR373" s="316"/>
      <c r="LKS373" s="316"/>
      <c r="LKT373" s="316"/>
      <c r="LKU373" s="316"/>
      <c r="LKV373" s="316"/>
      <c r="LKW373" s="316"/>
      <c r="LKX373" s="316"/>
      <c r="LKY373" s="316"/>
      <c r="LKZ373" s="316"/>
      <c r="LLA373" s="316"/>
      <c r="LLB373" s="316"/>
      <c r="LLC373" s="316"/>
      <c r="LLD373" s="316"/>
      <c r="LLE373" s="316"/>
      <c r="LLF373" s="316"/>
      <c r="LLG373" s="316"/>
      <c r="LLH373" s="316"/>
      <c r="LLI373" s="316"/>
      <c r="LLJ373" s="316"/>
      <c r="LLK373" s="316"/>
      <c r="LLL373" s="316"/>
      <c r="LLM373" s="316"/>
      <c r="LLN373" s="316"/>
      <c r="LLO373" s="316"/>
      <c r="LLP373" s="316"/>
      <c r="LLQ373" s="316"/>
      <c r="LLR373" s="316"/>
      <c r="LLS373" s="316"/>
      <c r="LLT373" s="316"/>
      <c r="LLU373" s="316"/>
      <c r="LLV373" s="316"/>
      <c r="LLW373" s="316"/>
      <c r="LLX373" s="316"/>
      <c r="LLY373" s="316"/>
      <c r="LLZ373" s="316"/>
      <c r="LMA373" s="316"/>
      <c r="LMB373" s="316"/>
      <c r="LMC373" s="316"/>
      <c r="LMD373" s="316"/>
      <c r="LME373" s="316"/>
      <c r="LMF373" s="316"/>
      <c r="LMG373" s="316"/>
      <c r="LMH373" s="316"/>
      <c r="LMI373" s="316"/>
      <c r="LMJ373" s="316"/>
      <c r="LMK373" s="316"/>
      <c r="LML373" s="316"/>
      <c r="LMM373" s="316"/>
      <c r="LMN373" s="316"/>
      <c r="LMO373" s="316"/>
      <c r="LMP373" s="316"/>
      <c r="LMQ373" s="316"/>
      <c r="LMR373" s="316"/>
      <c r="LMS373" s="316"/>
      <c r="LMT373" s="316"/>
      <c r="LMU373" s="316"/>
      <c r="LMV373" s="316"/>
      <c r="LMW373" s="316"/>
      <c r="LMX373" s="316"/>
      <c r="LMY373" s="316"/>
      <c r="LMZ373" s="316"/>
      <c r="LNA373" s="316"/>
      <c r="LNB373" s="316"/>
      <c r="LNC373" s="316"/>
      <c r="LND373" s="316"/>
      <c r="LNE373" s="316"/>
      <c r="LNF373" s="316"/>
      <c r="LNG373" s="316"/>
      <c r="LNH373" s="316"/>
      <c r="LNI373" s="316"/>
      <c r="LNJ373" s="316"/>
      <c r="LNK373" s="316"/>
      <c r="LNL373" s="316"/>
      <c r="LNM373" s="316"/>
      <c r="LNN373" s="316"/>
      <c r="LNO373" s="316"/>
      <c r="LNP373" s="316"/>
      <c r="LNQ373" s="316"/>
      <c r="LNR373" s="316"/>
      <c r="LNS373" s="316"/>
      <c r="LNT373" s="316"/>
      <c r="LNU373" s="316"/>
      <c r="LNV373" s="316"/>
      <c r="LNW373" s="316"/>
      <c r="LNX373" s="316"/>
      <c r="LNY373" s="316"/>
      <c r="LNZ373" s="316"/>
      <c r="LOA373" s="316"/>
      <c r="LOB373" s="316"/>
      <c r="LOC373" s="316"/>
      <c r="LOD373" s="316"/>
      <c r="LOE373" s="316"/>
      <c r="LOF373" s="316"/>
      <c r="LOG373" s="316"/>
      <c r="LOH373" s="316"/>
      <c r="LOI373" s="316"/>
      <c r="LOJ373" s="316"/>
      <c r="LOK373" s="316"/>
      <c r="LOL373" s="316"/>
      <c r="LOM373" s="316"/>
      <c r="LON373" s="316"/>
      <c r="LOO373" s="316"/>
      <c r="LOP373" s="316"/>
      <c r="LOQ373" s="316"/>
      <c r="LOR373" s="316"/>
      <c r="LOS373" s="316"/>
      <c r="LOT373" s="316"/>
      <c r="LOU373" s="316"/>
      <c r="LOV373" s="316"/>
      <c r="LOW373" s="316"/>
      <c r="LOX373" s="316"/>
      <c r="LOY373" s="316"/>
      <c r="LOZ373" s="316"/>
      <c r="LPA373" s="316"/>
      <c r="LPB373" s="316"/>
      <c r="LPC373" s="316"/>
      <c r="LPD373" s="316"/>
      <c r="LPE373" s="316"/>
      <c r="LPF373" s="316"/>
      <c r="LPG373" s="316"/>
      <c r="LPH373" s="316"/>
      <c r="LPI373" s="316"/>
      <c r="LPJ373" s="316"/>
      <c r="LPK373" s="316"/>
      <c r="LPL373" s="316"/>
      <c r="LPM373" s="316"/>
      <c r="LPN373" s="316"/>
      <c r="LPO373" s="316"/>
      <c r="LPP373" s="316"/>
      <c r="LPQ373" s="316"/>
      <c r="LPR373" s="316"/>
      <c r="LPS373" s="316"/>
      <c r="LPT373" s="316"/>
      <c r="LPU373" s="316"/>
      <c r="LPV373" s="316"/>
      <c r="LPW373" s="316"/>
      <c r="LPX373" s="316"/>
      <c r="LPY373" s="316"/>
      <c r="LPZ373" s="316"/>
      <c r="LQA373" s="316"/>
      <c r="LQB373" s="316"/>
      <c r="LQC373" s="316"/>
      <c r="LQD373" s="316"/>
      <c r="LQE373" s="316"/>
      <c r="LQF373" s="316"/>
      <c r="LQG373" s="316"/>
      <c r="LQH373" s="316"/>
      <c r="LQI373" s="316"/>
      <c r="LQJ373" s="316"/>
      <c r="LQK373" s="316"/>
      <c r="LQL373" s="316"/>
      <c r="LQM373" s="316"/>
      <c r="LQN373" s="316"/>
      <c r="LQO373" s="316"/>
      <c r="LQP373" s="316"/>
      <c r="LQQ373" s="316"/>
      <c r="LQR373" s="316"/>
      <c r="LQS373" s="316"/>
      <c r="LQT373" s="316"/>
      <c r="LQU373" s="316"/>
      <c r="LQV373" s="316"/>
      <c r="LQW373" s="316"/>
      <c r="LQX373" s="316"/>
      <c r="LQY373" s="316"/>
      <c r="LQZ373" s="316"/>
      <c r="LRA373" s="316"/>
      <c r="LRB373" s="316"/>
      <c r="LRC373" s="316"/>
      <c r="LRD373" s="316"/>
      <c r="LRE373" s="316"/>
      <c r="LRF373" s="316"/>
      <c r="LRG373" s="316"/>
      <c r="LRH373" s="316"/>
      <c r="LRI373" s="316"/>
      <c r="LRJ373" s="316"/>
      <c r="LRK373" s="316"/>
      <c r="LRL373" s="316"/>
      <c r="LRM373" s="316"/>
      <c r="LRN373" s="316"/>
      <c r="LRO373" s="316"/>
      <c r="LRP373" s="316"/>
      <c r="LRQ373" s="316"/>
      <c r="LRR373" s="316"/>
      <c r="LRS373" s="316"/>
      <c r="LRT373" s="316"/>
      <c r="LRU373" s="316"/>
      <c r="LRV373" s="316"/>
      <c r="LRW373" s="316"/>
      <c r="LRX373" s="316"/>
      <c r="LRY373" s="316"/>
      <c r="LRZ373" s="316"/>
      <c r="LSA373" s="316"/>
      <c r="LSB373" s="316"/>
      <c r="LSC373" s="316"/>
      <c r="LSD373" s="316"/>
      <c r="LSE373" s="316"/>
      <c r="LSF373" s="316"/>
      <c r="LSG373" s="316"/>
      <c r="LSH373" s="316"/>
      <c r="LSI373" s="316"/>
      <c r="LSJ373" s="316"/>
      <c r="LSK373" s="316"/>
      <c r="LSL373" s="316"/>
      <c r="LSM373" s="316"/>
      <c r="LSN373" s="316"/>
      <c r="LSO373" s="316"/>
      <c r="LSP373" s="316"/>
      <c r="LSQ373" s="316"/>
      <c r="LSR373" s="316"/>
      <c r="LSS373" s="316"/>
      <c r="LST373" s="316"/>
      <c r="LSU373" s="316"/>
      <c r="LSV373" s="316"/>
      <c r="LSW373" s="316"/>
      <c r="LSX373" s="316"/>
      <c r="LSY373" s="316"/>
      <c r="LSZ373" s="316"/>
      <c r="LTA373" s="316"/>
      <c r="LTB373" s="316"/>
      <c r="LTC373" s="316"/>
      <c r="LTD373" s="316"/>
      <c r="LTE373" s="316"/>
      <c r="LTF373" s="316"/>
      <c r="LTG373" s="316"/>
      <c r="LTH373" s="316"/>
      <c r="LTI373" s="316"/>
      <c r="LTJ373" s="316"/>
      <c r="LTK373" s="316"/>
      <c r="LTL373" s="316"/>
      <c r="LTM373" s="316"/>
      <c r="LTN373" s="316"/>
      <c r="LTO373" s="316"/>
      <c r="LTP373" s="316"/>
      <c r="LTQ373" s="316"/>
      <c r="LTR373" s="316"/>
      <c r="LTS373" s="316"/>
      <c r="LTT373" s="316"/>
      <c r="LTU373" s="316"/>
      <c r="LTV373" s="316"/>
      <c r="LTW373" s="316"/>
      <c r="LTX373" s="316"/>
      <c r="LTY373" s="316"/>
      <c r="LTZ373" s="316"/>
      <c r="LUA373" s="316"/>
      <c r="LUB373" s="316"/>
      <c r="LUC373" s="316"/>
      <c r="LUD373" s="316"/>
      <c r="LUE373" s="316"/>
      <c r="LUF373" s="316"/>
      <c r="LUG373" s="316"/>
      <c r="LUH373" s="316"/>
      <c r="LUI373" s="316"/>
      <c r="LUJ373" s="316"/>
      <c r="LUK373" s="316"/>
      <c r="LUL373" s="316"/>
      <c r="LUM373" s="316"/>
      <c r="LUN373" s="316"/>
      <c r="LUO373" s="316"/>
      <c r="LUP373" s="316"/>
      <c r="LUQ373" s="316"/>
      <c r="LUR373" s="316"/>
      <c r="LUS373" s="316"/>
      <c r="LUT373" s="316"/>
      <c r="LUU373" s="316"/>
      <c r="LUV373" s="316"/>
      <c r="LUW373" s="316"/>
      <c r="LUX373" s="316"/>
      <c r="LUY373" s="316"/>
      <c r="LUZ373" s="316"/>
      <c r="LVA373" s="316"/>
      <c r="LVB373" s="316"/>
      <c r="LVC373" s="316"/>
      <c r="LVD373" s="316"/>
      <c r="LVE373" s="316"/>
      <c r="LVF373" s="316"/>
      <c r="LVG373" s="316"/>
      <c r="LVH373" s="316"/>
      <c r="LVI373" s="316"/>
      <c r="LVJ373" s="316"/>
      <c r="LVK373" s="316"/>
      <c r="LVL373" s="316"/>
      <c r="LVM373" s="316"/>
      <c r="LVN373" s="316"/>
      <c r="LVO373" s="316"/>
      <c r="LVP373" s="316"/>
      <c r="LVQ373" s="316"/>
      <c r="LVR373" s="316"/>
      <c r="LVS373" s="316"/>
      <c r="LVT373" s="316"/>
      <c r="LVU373" s="316"/>
      <c r="LVV373" s="316"/>
      <c r="LVW373" s="316"/>
      <c r="LVX373" s="316"/>
      <c r="LVY373" s="316"/>
      <c r="LVZ373" s="316"/>
      <c r="LWA373" s="316"/>
      <c r="LWB373" s="316"/>
      <c r="LWC373" s="316"/>
      <c r="LWD373" s="316"/>
      <c r="LWE373" s="316"/>
      <c r="LWF373" s="316"/>
      <c r="LWG373" s="316"/>
      <c r="LWH373" s="316"/>
      <c r="LWI373" s="316"/>
      <c r="LWJ373" s="316"/>
      <c r="LWK373" s="316"/>
      <c r="LWL373" s="316"/>
      <c r="LWM373" s="316"/>
      <c r="LWN373" s="316"/>
      <c r="LWO373" s="316"/>
      <c r="LWP373" s="316"/>
      <c r="LWQ373" s="316"/>
      <c r="LWR373" s="316"/>
      <c r="LWS373" s="316"/>
      <c r="LWT373" s="316"/>
      <c r="LWU373" s="316"/>
      <c r="LWV373" s="316"/>
      <c r="LWW373" s="316"/>
      <c r="LWX373" s="316"/>
      <c r="LWY373" s="316"/>
      <c r="LWZ373" s="316"/>
      <c r="LXA373" s="316"/>
      <c r="LXB373" s="316"/>
      <c r="LXC373" s="316"/>
      <c r="LXD373" s="316"/>
      <c r="LXE373" s="316"/>
      <c r="LXF373" s="316"/>
      <c r="LXG373" s="316"/>
      <c r="LXH373" s="316"/>
      <c r="LXI373" s="316"/>
      <c r="LXJ373" s="316"/>
      <c r="LXK373" s="316"/>
      <c r="LXL373" s="316"/>
      <c r="LXM373" s="316"/>
      <c r="LXN373" s="316"/>
      <c r="LXO373" s="316"/>
      <c r="LXP373" s="316"/>
      <c r="LXQ373" s="316"/>
      <c r="LXR373" s="316"/>
      <c r="LXS373" s="316"/>
      <c r="LXT373" s="316"/>
      <c r="LXU373" s="316"/>
      <c r="LXV373" s="316"/>
      <c r="LXW373" s="316"/>
      <c r="LXX373" s="316"/>
      <c r="LXY373" s="316"/>
      <c r="LXZ373" s="316"/>
      <c r="LYA373" s="316"/>
      <c r="LYB373" s="316"/>
      <c r="LYC373" s="316"/>
      <c r="LYD373" s="316"/>
      <c r="LYE373" s="316"/>
      <c r="LYF373" s="316"/>
      <c r="LYG373" s="316"/>
      <c r="LYH373" s="316"/>
      <c r="LYI373" s="316"/>
      <c r="LYJ373" s="316"/>
      <c r="LYK373" s="316"/>
      <c r="LYL373" s="316"/>
      <c r="LYM373" s="316"/>
      <c r="LYN373" s="316"/>
      <c r="LYO373" s="316"/>
      <c r="LYP373" s="316"/>
      <c r="LYQ373" s="316"/>
      <c r="LYR373" s="316"/>
      <c r="LYS373" s="316"/>
      <c r="LYT373" s="316"/>
      <c r="LYU373" s="316"/>
      <c r="LYV373" s="316"/>
      <c r="LYW373" s="316"/>
      <c r="LYX373" s="316"/>
      <c r="LYY373" s="316"/>
      <c r="LYZ373" s="316"/>
      <c r="LZA373" s="316"/>
      <c r="LZB373" s="316"/>
      <c r="LZC373" s="316"/>
      <c r="LZD373" s="316"/>
      <c r="LZE373" s="316"/>
      <c r="LZF373" s="316"/>
      <c r="LZG373" s="316"/>
      <c r="LZH373" s="316"/>
      <c r="LZI373" s="316"/>
      <c r="LZJ373" s="316"/>
      <c r="LZK373" s="316"/>
      <c r="LZL373" s="316"/>
      <c r="LZM373" s="316"/>
      <c r="LZN373" s="316"/>
      <c r="LZO373" s="316"/>
      <c r="LZP373" s="316"/>
      <c r="LZQ373" s="316"/>
      <c r="LZR373" s="316"/>
      <c r="LZS373" s="316"/>
      <c r="LZT373" s="316"/>
      <c r="LZU373" s="316"/>
      <c r="LZV373" s="316"/>
      <c r="LZW373" s="316"/>
      <c r="LZX373" s="316"/>
      <c r="LZY373" s="316"/>
      <c r="LZZ373" s="316"/>
      <c r="MAA373" s="316"/>
      <c r="MAB373" s="316"/>
      <c r="MAC373" s="316"/>
      <c r="MAD373" s="316"/>
      <c r="MAE373" s="316"/>
      <c r="MAF373" s="316"/>
      <c r="MAG373" s="316"/>
      <c r="MAH373" s="316"/>
      <c r="MAI373" s="316"/>
      <c r="MAJ373" s="316"/>
      <c r="MAK373" s="316"/>
      <c r="MAL373" s="316"/>
      <c r="MAM373" s="316"/>
      <c r="MAN373" s="316"/>
      <c r="MAO373" s="316"/>
      <c r="MAP373" s="316"/>
      <c r="MAQ373" s="316"/>
      <c r="MAR373" s="316"/>
      <c r="MAS373" s="316"/>
      <c r="MAT373" s="316"/>
      <c r="MAU373" s="316"/>
      <c r="MAV373" s="316"/>
      <c r="MAW373" s="316"/>
      <c r="MAX373" s="316"/>
      <c r="MAY373" s="316"/>
      <c r="MAZ373" s="316"/>
      <c r="MBA373" s="316"/>
      <c r="MBB373" s="316"/>
      <c r="MBC373" s="316"/>
      <c r="MBD373" s="316"/>
      <c r="MBE373" s="316"/>
      <c r="MBF373" s="316"/>
      <c r="MBG373" s="316"/>
      <c r="MBH373" s="316"/>
      <c r="MBI373" s="316"/>
      <c r="MBJ373" s="316"/>
      <c r="MBK373" s="316"/>
      <c r="MBL373" s="316"/>
      <c r="MBM373" s="316"/>
      <c r="MBN373" s="316"/>
      <c r="MBO373" s="316"/>
      <c r="MBP373" s="316"/>
      <c r="MBQ373" s="316"/>
      <c r="MBR373" s="316"/>
      <c r="MBS373" s="316"/>
      <c r="MBT373" s="316"/>
      <c r="MBU373" s="316"/>
      <c r="MBV373" s="316"/>
      <c r="MBW373" s="316"/>
      <c r="MBX373" s="316"/>
      <c r="MBY373" s="316"/>
      <c r="MBZ373" s="316"/>
      <c r="MCA373" s="316"/>
      <c r="MCB373" s="316"/>
      <c r="MCC373" s="316"/>
      <c r="MCD373" s="316"/>
      <c r="MCE373" s="316"/>
      <c r="MCF373" s="316"/>
      <c r="MCG373" s="316"/>
      <c r="MCH373" s="316"/>
      <c r="MCI373" s="316"/>
      <c r="MCJ373" s="316"/>
      <c r="MCK373" s="316"/>
      <c r="MCL373" s="316"/>
      <c r="MCM373" s="316"/>
      <c r="MCN373" s="316"/>
      <c r="MCO373" s="316"/>
      <c r="MCP373" s="316"/>
      <c r="MCQ373" s="316"/>
      <c r="MCR373" s="316"/>
      <c r="MCS373" s="316"/>
      <c r="MCT373" s="316"/>
      <c r="MCU373" s="316"/>
      <c r="MCV373" s="316"/>
      <c r="MCW373" s="316"/>
      <c r="MCX373" s="316"/>
      <c r="MCY373" s="316"/>
      <c r="MCZ373" s="316"/>
      <c r="MDA373" s="316"/>
      <c r="MDB373" s="316"/>
      <c r="MDC373" s="316"/>
      <c r="MDD373" s="316"/>
      <c r="MDE373" s="316"/>
      <c r="MDF373" s="316"/>
      <c r="MDG373" s="316"/>
      <c r="MDH373" s="316"/>
      <c r="MDI373" s="316"/>
      <c r="MDJ373" s="316"/>
      <c r="MDK373" s="316"/>
      <c r="MDL373" s="316"/>
      <c r="MDM373" s="316"/>
      <c r="MDN373" s="316"/>
      <c r="MDO373" s="316"/>
      <c r="MDP373" s="316"/>
      <c r="MDQ373" s="316"/>
      <c r="MDR373" s="316"/>
      <c r="MDS373" s="316"/>
      <c r="MDT373" s="316"/>
      <c r="MDU373" s="316"/>
      <c r="MDV373" s="316"/>
      <c r="MDW373" s="316"/>
      <c r="MDX373" s="316"/>
      <c r="MDY373" s="316"/>
      <c r="MDZ373" s="316"/>
      <c r="MEA373" s="316"/>
      <c r="MEB373" s="316"/>
      <c r="MEC373" s="316"/>
      <c r="MED373" s="316"/>
      <c r="MEE373" s="316"/>
      <c r="MEF373" s="316"/>
      <c r="MEG373" s="316"/>
      <c r="MEH373" s="316"/>
      <c r="MEI373" s="316"/>
      <c r="MEJ373" s="316"/>
      <c r="MEK373" s="316"/>
      <c r="MEL373" s="316"/>
      <c r="MEM373" s="316"/>
      <c r="MEN373" s="316"/>
      <c r="MEO373" s="316"/>
      <c r="MEP373" s="316"/>
      <c r="MEQ373" s="316"/>
      <c r="MER373" s="316"/>
      <c r="MES373" s="316"/>
      <c r="MET373" s="316"/>
      <c r="MEU373" s="316"/>
      <c r="MEV373" s="316"/>
      <c r="MEW373" s="316"/>
      <c r="MEX373" s="316"/>
      <c r="MEY373" s="316"/>
      <c r="MEZ373" s="316"/>
      <c r="MFA373" s="316"/>
      <c r="MFB373" s="316"/>
      <c r="MFC373" s="316"/>
      <c r="MFD373" s="316"/>
      <c r="MFE373" s="316"/>
      <c r="MFF373" s="316"/>
      <c r="MFG373" s="316"/>
      <c r="MFH373" s="316"/>
      <c r="MFI373" s="316"/>
      <c r="MFJ373" s="316"/>
      <c r="MFK373" s="316"/>
      <c r="MFL373" s="316"/>
      <c r="MFM373" s="316"/>
      <c r="MFN373" s="316"/>
      <c r="MFO373" s="316"/>
      <c r="MFP373" s="316"/>
      <c r="MFQ373" s="316"/>
      <c r="MFR373" s="316"/>
      <c r="MFS373" s="316"/>
      <c r="MFT373" s="316"/>
      <c r="MFU373" s="316"/>
      <c r="MFV373" s="316"/>
      <c r="MFW373" s="316"/>
      <c r="MFX373" s="316"/>
      <c r="MFY373" s="316"/>
      <c r="MFZ373" s="316"/>
      <c r="MGA373" s="316"/>
      <c r="MGB373" s="316"/>
      <c r="MGC373" s="316"/>
      <c r="MGD373" s="316"/>
      <c r="MGE373" s="316"/>
      <c r="MGF373" s="316"/>
      <c r="MGG373" s="316"/>
      <c r="MGH373" s="316"/>
      <c r="MGI373" s="316"/>
      <c r="MGJ373" s="316"/>
      <c r="MGK373" s="316"/>
      <c r="MGL373" s="316"/>
      <c r="MGM373" s="316"/>
      <c r="MGN373" s="316"/>
      <c r="MGO373" s="316"/>
      <c r="MGP373" s="316"/>
      <c r="MGQ373" s="316"/>
      <c r="MGR373" s="316"/>
      <c r="MGS373" s="316"/>
      <c r="MGT373" s="316"/>
      <c r="MGU373" s="316"/>
      <c r="MGV373" s="316"/>
      <c r="MGW373" s="316"/>
      <c r="MGX373" s="316"/>
      <c r="MGY373" s="316"/>
      <c r="MGZ373" s="316"/>
      <c r="MHA373" s="316"/>
      <c r="MHB373" s="316"/>
      <c r="MHC373" s="316"/>
      <c r="MHD373" s="316"/>
      <c r="MHE373" s="316"/>
      <c r="MHF373" s="316"/>
      <c r="MHG373" s="316"/>
      <c r="MHH373" s="316"/>
      <c r="MHI373" s="316"/>
      <c r="MHJ373" s="316"/>
      <c r="MHK373" s="316"/>
      <c r="MHL373" s="316"/>
      <c r="MHM373" s="316"/>
      <c r="MHN373" s="316"/>
      <c r="MHO373" s="316"/>
      <c r="MHP373" s="316"/>
      <c r="MHQ373" s="316"/>
      <c r="MHR373" s="316"/>
      <c r="MHS373" s="316"/>
      <c r="MHT373" s="316"/>
      <c r="MHU373" s="316"/>
      <c r="MHV373" s="316"/>
      <c r="MHW373" s="316"/>
      <c r="MHX373" s="316"/>
      <c r="MHY373" s="316"/>
      <c r="MHZ373" s="316"/>
      <c r="MIA373" s="316"/>
      <c r="MIB373" s="316"/>
      <c r="MIC373" s="316"/>
      <c r="MID373" s="316"/>
      <c r="MIE373" s="316"/>
      <c r="MIF373" s="316"/>
      <c r="MIG373" s="316"/>
      <c r="MIH373" s="316"/>
      <c r="MII373" s="316"/>
      <c r="MIJ373" s="316"/>
      <c r="MIK373" s="316"/>
      <c r="MIL373" s="316"/>
      <c r="MIM373" s="316"/>
      <c r="MIN373" s="316"/>
      <c r="MIO373" s="316"/>
      <c r="MIP373" s="316"/>
      <c r="MIQ373" s="316"/>
      <c r="MIR373" s="316"/>
      <c r="MIS373" s="316"/>
      <c r="MIT373" s="316"/>
      <c r="MIU373" s="316"/>
      <c r="MIV373" s="316"/>
      <c r="MIW373" s="316"/>
      <c r="MIX373" s="316"/>
      <c r="MIY373" s="316"/>
      <c r="MIZ373" s="316"/>
      <c r="MJA373" s="316"/>
      <c r="MJB373" s="316"/>
      <c r="MJC373" s="316"/>
      <c r="MJD373" s="316"/>
      <c r="MJE373" s="316"/>
      <c r="MJF373" s="316"/>
      <c r="MJG373" s="316"/>
      <c r="MJH373" s="316"/>
      <c r="MJI373" s="316"/>
      <c r="MJJ373" s="316"/>
      <c r="MJK373" s="316"/>
      <c r="MJL373" s="316"/>
      <c r="MJM373" s="316"/>
      <c r="MJN373" s="316"/>
      <c r="MJO373" s="316"/>
      <c r="MJP373" s="316"/>
      <c r="MJQ373" s="316"/>
      <c r="MJR373" s="316"/>
      <c r="MJS373" s="316"/>
      <c r="MJT373" s="316"/>
      <c r="MJU373" s="316"/>
      <c r="MJV373" s="316"/>
      <c r="MJW373" s="316"/>
      <c r="MJX373" s="316"/>
      <c r="MJY373" s="316"/>
      <c r="MJZ373" s="316"/>
      <c r="MKA373" s="316"/>
      <c r="MKB373" s="316"/>
      <c r="MKC373" s="316"/>
      <c r="MKD373" s="316"/>
      <c r="MKE373" s="316"/>
      <c r="MKF373" s="316"/>
      <c r="MKG373" s="316"/>
      <c r="MKH373" s="316"/>
      <c r="MKI373" s="316"/>
      <c r="MKJ373" s="316"/>
      <c r="MKK373" s="316"/>
      <c r="MKL373" s="316"/>
      <c r="MKM373" s="316"/>
      <c r="MKN373" s="316"/>
      <c r="MKO373" s="316"/>
      <c r="MKP373" s="316"/>
      <c r="MKQ373" s="316"/>
      <c r="MKR373" s="316"/>
      <c r="MKS373" s="316"/>
      <c r="MKT373" s="316"/>
      <c r="MKU373" s="316"/>
      <c r="MKV373" s="316"/>
      <c r="MKW373" s="316"/>
      <c r="MKX373" s="316"/>
      <c r="MKY373" s="316"/>
      <c r="MKZ373" s="316"/>
      <c r="MLA373" s="316"/>
      <c r="MLB373" s="316"/>
      <c r="MLC373" s="316"/>
      <c r="MLD373" s="316"/>
      <c r="MLE373" s="316"/>
      <c r="MLF373" s="316"/>
      <c r="MLG373" s="316"/>
      <c r="MLH373" s="316"/>
      <c r="MLI373" s="316"/>
      <c r="MLJ373" s="316"/>
      <c r="MLK373" s="316"/>
      <c r="MLL373" s="316"/>
      <c r="MLM373" s="316"/>
      <c r="MLN373" s="316"/>
      <c r="MLO373" s="316"/>
      <c r="MLP373" s="316"/>
      <c r="MLQ373" s="316"/>
      <c r="MLR373" s="316"/>
      <c r="MLS373" s="316"/>
      <c r="MLT373" s="316"/>
      <c r="MLU373" s="316"/>
      <c r="MLV373" s="316"/>
      <c r="MLW373" s="316"/>
      <c r="MLX373" s="316"/>
      <c r="MLY373" s="316"/>
      <c r="MLZ373" s="316"/>
      <c r="MMA373" s="316"/>
      <c r="MMB373" s="316"/>
      <c r="MMC373" s="316"/>
      <c r="MMD373" s="316"/>
      <c r="MME373" s="316"/>
      <c r="MMF373" s="316"/>
      <c r="MMG373" s="316"/>
      <c r="MMH373" s="316"/>
      <c r="MMI373" s="316"/>
      <c r="MMJ373" s="316"/>
      <c r="MMK373" s="316"/>
      <c r="MML373" s="316"/>
      <c r="MMM373" s="316"/>
      <c r="MMN373" s="316"/>
      <c r="MMO373" s="316"/>
      <c r="MMP373" s="316"/>
      <c r="MMQ373" s="316"/>
      <c r="MMR373" s="316"/>
      <c r="MMS373" s="316"/>
      <c r="MMT373" s="316"/>
      <c r="MMU373" s="316"/>
      <c r="MMV373" s="316"/>
      <c r="MMW373" s="316"/>
      <c r="MMX373" s="316"/>
      <c r="MMY373" s="316"/>
      <c r="MMZ373" s="316"/>
      <c r="MNA373" s="316"/>
      <c r="MNB373" s="316"/>
      <c r="MNC373" s="316"/>
      <c r="MND373" s="316"/>
      <c r="MNE373" s="316"/>
      <c r="MNF373" s="316"/>
      <c r="MNG373" s="316"/>
      <c r="MNH373" s="316"/>
      <c r="MNI373" s="316"/>
      <c r="MNJ373" s="316"/>
      <c r="MNK373" s="316"/>
      <c r="MNL373" s="316"/>
      <c r="MNM373" s="316"/>
      <c r="MNN373" s="316"/>
      <c r="MNO373" s="316"/>
      <c r="MNP373" s="316"/>
      <c r="MNQ373" s="316"/>
      <c r="MNR373" s="316"/>
      <c r="MNS373" s="316"/>
      <c r="MNT373" s="316"/>
      <c r="MNU373" s="316"/>
      <c r="MNV373" s="316"/>
      <c r="MNW373" s="316"/>
      <c r="MNX373" s="316"/>
      <c r="MNY373" s="316"/>
      <c r="MNZ373" s="316"/>
      <c r="MOA373" s="316"/>
      <c r="MOB373" s="316"/>
      <c r="MOC373" s="316"/>
      <c r="MOD373" s="316"/>
      <c r="MOE373" s="316"/>
      <c r="MOF373" s="316"/>
      <c r="MOG373" s="316"/>
      <c r="MOH373" s="316"/>
      <c r="MOI373" s="316"/>
      <c r="MOJ373" s="316"/>
      <c r="MOK373" s="316"/>
      <c r="MOL373" s="316"/>
      <c r="MOM373" s="316"/>
      <c r="MON373" s="316"/>
      <c r="MOO373" s="316"/>
      <c r="MOP373" s="316"/>
      <c r="MOQ373" s="316"/>
      <c r="MOR373" s="316"/>
      <c r="MOS373" s="316"/>
      <c r="MOT373" s="316"/>
      <c r="MOU373" s="316"/>
      <c r="MOV373" s="316"/>
      <c r="MOW373" s="316"/>
      <c r="MOX373" s="316"/>
      <c r="MOY373" s="316"/>
      <c r="MOZ373" s="316"/>
      <c r="MPA373" s="316"/>
      <c r="MPB373" s="316"/>
      <c r="MPC373" s="316"/>
      <c r="MPD373" s="316"/>
      <c r="MPE373" s="316"/>
      <c r="MPF373" s="316"/>
      <c r="MPG373" s="316"/>
      <c r="MPH373" s="316"/>
      <c r="MPI373" s="316"/>
      <c r="MPJ373" s="316"/>
      <c r="MPK373" s="316"/>
      <c r="MPL373" s="316"/>
      <c r="MPM373" s="316"/>
      <c r="MPN373" s="316"/>
      <c r="MPO373" s="316"/>
      <c r="MPP373" s="316"/>
      <c r="MPQ373" s="316"/>
      <c r="MPR373" s="316"/>
      <c r="MPS373" s="316"/>
      <c r="MPT373" s="316"/>
      <c r="MPU373" s="316"/>
      <c r="MPV373" s="316"/>
      <c r="MPW373" s="316"/>
      <c r="MPX373" s="316"/>
      <c r="MPY373" s="316"/>
      <c r="MPZ373" s="316"/>
      <c r="MQA373" s="316"/>
      <c r="MQB373" s="316"/>
      <c r="MQC373" s="316"/>
      <c r="MQD373" s="316"/>
      <c r="MQE373" s="316"/>
      <c r="MQF373" s="316"/>
      <c r="MQG373" s="316"/>
      <c r="MQH373" s="316"/>
      <c r="MQI373" s="316"/>
      <c r="MQJ373" s="316"/>
      <c r="MQK373" s="316"/>
      <c r="MQL373" s="316"/>
      <c r="MQM373" s="316"/>
      <c r="MQN373" s="316"/>
      <c r="MQO373" s="316"/>
      <c r="MQP373" s="316"/>
      <c r="MQQ373" s="316"/>
      <c r="MQR373" s="316"/>
      <c r="MQS373" s="316"/>
      <c r="MQT373" s="316"/>
      <c r="MQU373" s="316"/>
      <c r="MQV373" s="316"/>
      <c r="MQW373" s="316"/>
      <c r="MQX373" s="316"/>
      <c r="MQY373" s="316"/>
      <c r="MQZ373" s="316"/>
      <c r="MRA373" s="316"/>
      <c r="MRB373" s="316"/>
      <c r="MRC373" s="316"/>
      <c r="MRD373" s="316"/>
      <c r="MRE373" s="316"/>
      <c r="MRF373" s="316"/>
      <c r="MRG373" s="316"/>
      <c r="MRH373" s="316"/>
      <c r="MRI373" s="316"/>
      <c r="MRJ373" s="316"/>
      <c r="MRK373" s="316"/>
      <c r="MRL373" s="316"/>
      <c r="MRM373" s="316"/>
      <c r="MRN373" s="316"/>
      <c r="MRO373" s="316"/>
      <c r="MRP373" s="316"/>
      <c r="MRQ373" s="316"/>
      <c r="MRR373" s="316"/>
      <c r="MRS373" s="316"/>
      <c r="MRT373" s="316"/>
      <c r="MRU373" s="316"/>
      <c r="MRV373" s="316"/>
      <c r="MRW373" s="316"/>
      <c r="MRX373" s="316"/>
      <c r="MRY373" s="316"/>
      <c r="MRZ373" s="316"/>
      <c r="MSA373" s="316"/>
      <c r="MSB373" s="316"/>
      <c r="MSC373" s="316"/>
      <c r="MSD373" s="316"/>
      <c r="MSE373" s="316"/>
      <c r="MSF373" s="316"/>
      <c r="MSG373" s="316"/>
      <c r="MSH373" s="316"/>
      <c r="MSI373" s="316"/>
      <c r="MSJ373" s="316"/>
      <c r="MSK373" s="316"/>
      <c r="MSL373" s="316"/>
      <c r="MSM373" s="316"/>
      <c r="MSN373" s="316"/>
      <c r="MSO373" s="316"/>
      <c r="MSP373" s="316"/>
      <c r="MSQ373" s="316"/>
      <c r="MSR373" s="316"/>
      <c r="MSS373" s="316"/>
      <c r="MST373" s="316"/>
      <c r="MSU373" s="316"/>
      <c r="MSV373" s="316"/>
      <c r="MSW373" s="316"/>
      <c r="MSX373" s="316"/>
      <c r="MSY373" s="316"/>
      <c r="MSZ373" s="316"/>
      <c r="MTA373" s="316"/>
      <c r="MTB373" s="316"/>
      <c r="MTC373" s="316"/>
      <c r="MTD373" s="316"/>
      <c r="MTE373" s="316"/>
      <c r="MTF373" s="316"/>
      <c r="MTG373" s="316"/>
      <c r="MTH373" s="316"/>
      <c r="MTI373" s="316"/>
      <c r="MTJ373" s="316"/>
      <c r="MTK373" s="316"/>
      <c r="MTL373" s="316"/>
      <c r="MTM373" s="316"/>
      <c r="MTN373" s="316"/>
      <c r="MTO373" s="316"/>
      <c r="MTP373" s="316"/>
      <c r="MTQ373" s="316"/>
      <c r="MTR373" s="316"/>
      <c r="MTS373" s="316"/>
      <c r="MTT373" s="316"/>
      <c r="MTU373" s="316"/>
      <c r="MTV373" s="316"/>
      <c r="MTW373" s="316"/>
      <c r="MTX373" s="316"/>
      <c r="MTY373" s="316"/>
      <c r="MTZ373" s="316"/>
      <c r="MUA373" s="316"/>
      <c r="MUB373" s="316"/>
      <c r="MUC373" s="316"/>
      <c r="MUD373" s="316"/>
      <c r="MUE373" s="316"/>
      <c r="MUF373" s="316"/>
      <c r="MUG373" s="316"/>
      <c r="MUH373" s="316"/>
      <c r="MUI373" s="316"/>
      <c r="MUJ373" s="316"/>
      <c r="MUK373" s="316"/>
      <c r="MUL373" s="316"/>
      <c r="MUM373" s="316"/>
      <c r="MUN373" s="316"/>
      <c r="MUO373" s="316"/>
      <c r="MUP373" s="316"/>
      <c r="MUQ373" s="316"/>
      <c r="MUR373" s="316"/>
      <c r="MUS373" s="316"/>
      <c r="MUT373" s="316"/>
      <c r="MUU373" s="316"/>
      <c r="MUV373" s="316"/>
      <c r="MUW373" s="316"/>
      <c r="MUX373" s="316"/>
      <c r="MUY373" s="316"/>
      <c r="MUZ373" s="316"/>
      <c r="MVA373" s="316"/>
      <c r="MVB373" s="316"/>
      <c r="MVC373" s="316"/>
      <c r="MVD373" s="316"/>
      <c r="MVE373" s="316"/>
      <c r="MVF373" s="316"/>
      <c r="MVG373" s="316"/>
      <c r="MVH373" s="316"/>
      <c r="MVI373" s="316"/>
      <c r="MVJ373" s="316"/>
      <c r="MVK373" s="316"/>
      <c r="MVL373" s="316"/>
      <c r="MVM373" s="316"/>
      <c r="MVN373" s="316"/>
      <c r="MVO373" s="316"/>
      <c r="MVP373" s="316"/>
      <c r="MVQ373" s="316"/>
      <c r="MVR373" s="316"/>
      <c r="MVS373" s="316"/>
      <c r="MVT373" s="316"/>
      <c r="MVU373" s="316"/>
      <c r="MVV373" s="316"/>
      <c r="MVW373" s="316"/>
      <c r="MVX373" s="316"/>
      <c r="MVY373" s="316"/>
      <c r="MVZ373" s="316"/>
      <c r="MWA373" s="316"/>
      <c r="MWB373" s="316"/>
      <c r="MWC373" s="316"/>
      <c r="MWD373" s="316"/>
      <c r="MWE373" s="316"/>
      <c r="MWF373" s="316"/>
      <c r="MWG373" s="316"/>
      <c r="MWH373" s="316"/>
      <c r="MWI373" s="316"/>
      <c r="MWJ373" s="316"/>
      <c r="MWK373" s="316"/>
      <c r="MWL373" s="316"/>
      <c r="MWM373" s="316"/>
      <c r="MWN373" s="316"/>
      <c r="MWO373" s="316"/>
      <c r="MWP373" s="316"/>
      <c r="MWQ373" s="316"/>
      <c r="MWR373" s="316"/>
      <c r="MWS373" s="316"/>
      <c r="MWT373" s="316"/>
      <c r="MWU373" s="316"/>
      <c r="MWV373" s="316"/>
      <c r="MWW373" s="316"/>
      <c r="MWX373" s="316"/>
      <c r="MWY373" s="316"/>
      <c r="MWZ373" s="316"/>
      <c r="MXA373" s="316"/>
      <c r="MXB373" s="316"/>
      <c r="MXC373" s="316"/>
      <c r="MXD373" s="316"/>
      <c r="MXE373" s="316"/>
      <c r="MXF373" s="316"/>
      <c r="MXG373" s="316"/>
      <c r="MXH373" s="316"/>
      <c r="MXI373" s="316"/>
      <c r="MXJ373" s="316"/>
      <c r="MXK373" s="316"/>
      <c r="MXL373" s="316"/>
      <c r="MXM373" s="316"/>
      <c r="MXN373" s="316"/>
      <c r="MXO373" s="316"/>
      <c r="MXP373" s="316"/>
      <c r="MXQ373" s="316"/>
      <c r="MXR373" s="316"/>
      <c r="MXS373" s="316"/>
      <c r="MXT373" s="316"/>
      <c r="MXU373" s="316"/>
      <c r="MXV373" s="316"/>
      <c r="MXW373" s="316"/>
      <c r="MXX373" s="316"/>
      <c r="MXY373" s="316"/>
      <c r="MXZ373" s="316"/>
      <c r="MYA373" s="316"/>
      <c r="MYB373" s="316"/>
      <c r="MYC373" s="316"/>
      <c r="MYD373" s="316"/>
      <c r="MYE373" s="316"/>
      <c r="MYF373" s="316"/>
      <c r="MYG373" s="316"/>
      <c r="MYH373" s="316"/>
      <c r="MYI373" s="316"/>
      <c r="MYJ373" s="316"/>
      <c r="MYK373" s="316"/>
      <c r="MYL373" s="316"/>
      <c r="MYM373" s="316"/>
      <c r="MYN373" s="316"/>
      <c r="MYO373" s="316"/>
      <c r="MYP373" s="316"/>
      <c r="MYQ373" s="316"/>
      <c r="MYR373" s="316"/>
      <c r="MYS373" s="316"/>
      <c r="MYT373" s="316"/>
      <c r="MYU373" s="316"/>
      <c r="MYV373" s="316"/>
      <c r="MYW373" s="316"/>
      <c r="MYX373" s="316"/>
      <c r="MYY373" s="316"/>
      <c r="MYZ373" s="316"/>
      <c r="MZA373" s="316"/>
      <c r="MZB373" s="316"/>
      <c r="MZC373" s="316"/>
      <c r="MZD373" s="316"/>
      <c r="MZE373" s="316"/>
      <c r="MZF373" s="316"/>
      <c r="MZG373" s="316"/>
      <c r="MZH373" s="316"/>
      <c r="MZI373" s="316"/>
      <c r="MZJ373" s="316"/>
      <c r="MZK373" s="316"/>
      <c r="MZL373" s="316"/>
      <c r="MZM373" s="316"/>
      <c r="MZN373" s="316"/>
      <c r="MZO373" s="316"/>
      <c r="MZP373" s="316"/>
      <c r="MZQ373" s="316"/>
      <c r="MZR373" s="316"/>
      <c r="MZS373" s="316"/>
      <c r="MZT373" s="316"/>
      <c r="MZU373" s="316"/>
      <c r="MZV373" s="316"/>
      <c r="MZW373" s="316"/>
      <c r="MZX373" s="316"/>
      <c r="MZY373" s="316"/>
      <c r="MZZ373" s="316"/>
      <c r="NAA373" s="316"/>
      <c r="NAB373" s="316"/>
      <c r="NAC373" s="316"/>
      <c r="NAD373" s="316"/>
      <c r="NAE373" s="316"/>
      <c r="NAF373" s="316"/>
      <c r="NAG373" s="316"/>
      <c r="NAH373" s="316"/>
      <c r="NAI373" s="316"/>
      <c r="NAJ373" s="316"/>
      <c r="NAK373" s="316"/>
      <c r="NAL373" s="316"/>
      <c r="NAM373" s="316"/>
      <c r="NAN373" s="316"/>
      <c r="NAO373" s="316"/>
      <c r="NAP373" s="316"/>
      <c r="NAQ373" s="316"/>
      <c r="NAR373" s="316"/>
      <c r="NAS373" s="316"/>
      <c r="NAT373" s="316"/>
      <c r="NAU373" s="316"/>
      <c r="NAV373" s="316"/>
      <c r="NAW373" s="316"/>
      <c r="NAX373" s="316"/>
      <c r="NAY373" s="316"/>
      <c r="NAZ373" s="316"/>
      <c r="NBA373" s="316"/>
      <c r="NBB373" s="316"/>
      <c r="NBC373" s="316"/>
      <c r="NBD373" s="316"/>
      <c r="NBE373" s="316"/>
      <c r="NBF373" s="316"/>
      <c r="NBG373" s="316"/>
      <c r="NBH373" s="316"/>
      <c r="NBI373" s="316"/>
      <c r="NBJ373" s="316"/>
      <c r="NBK373" s="316"/>
      <c r="NBL373" s="316"/>
      <c r="NBM373" s="316"/>
      <c r="NBN373" s="316"/>
      <c r="NBO373" s="316"/>
      <c r="NBP373" s="316"/>
      <c r="NBQ373" s="316"/>
      <c r="NBR373" s="316"/>
      <c r="NBS373" s="316"/>
      <c r="NBT373" s="316"/>
      <c r="NBU373" s="316"/>
      <c r="NBV373" s="316"/>
      <c r="NBW373" s="316"/>
      <c r="NBX373" s="316"/>
      <c r="NBY373" s="316"/>
      <c r="NBZ373" s="316"/>
      <c r="NCA373" s="316"/>
      <c r="NCB373" s="316"/>
      <c r="NCC373" s="316"/>
      <c r="NCD373" s="316"/>
      <c r="NCE373" s="316"/>
      <c r="NCF373" s="316"/>
      <c r="NCG373" s="316"/>
      <c r="NCH373" s="316"/>
      <c r="NCI373" s="316"/>
      <c r="NCJ373" s="316"/>
      <c r="NCK373" s="316"/>
      <c r="NCL373" s="316"/>
      <c r="NCM373" s="316"/>
      <c r="NCN373" s="316"/>
      <c r="NCO373" s="316"/>
      <c r="NCP373" s="316"/>
      <c r="NCQ373" s="316"/>
      <c r="NCR373" s="316"/>
      <c r="NCS373" s="316"/>
      <c r="NCT373" s="316"/>
      <c r="NCU373" s="316"/>
      <c r="NCV373" s="316"/>
      <c r="NCW373" s="316"/>
      <c r="NCX373" s="316"/>
      <c r="NCY373" s="316"/>
      <c r="NCZ373" s="316"/>
      <c r="NDA373" s="316"/>
      <c r="NDB373" s="316"/>
      <c r="NDC373" s="316"/>
      <c r="NDD373" s="316"/>
      <c r="NDE373" s="316"/>
      <c r="NDF373" s="316"/>
      <c r="NDG373" s="316"/>
      <c r="NDH373" s="316"/>
      <c r="NDI373" s="316"/>
      <c r="NDJ373" s="316"/>
      <c r="NDK373" s="316"/>
      <c r="NDL373" s="316"/>
      <c r="NDM373" s="316"/>
      <c r="NDN373" s="316"/>
      <c r="NDO373" s="316"/>
      <c r="NDP373" s="316"/>
      <c r="NDQ373" s="316"/>
      <c r="NDR373" s="316"/>
      <c r="NDS373" s="316"/>
      <c r="NDT373" s="316"/>
      <c r="NDU373" s="316"/>
      <c r="NDV373" s="316"/>
      <c r="NDW373" s="316"/>
      <c r="NDX373" s="316"/>
      <c r="NDY373" s="316"/>
      <c r="NDZ373" s="316"/>
      <c r="NEA373" s="316"/>
      <c r="NEB373" s="316"/>
      <c r="NEC373" s="316"/>
      <c r="NED373" s="316"/>
      <c r="NEE373" s="316"/>
      <c r="NEF373" s="316"/>
      <c r="NEG373" s="316"/>
      <c r="NEH373" s="316"/>
      <c r="NEI373" s="316"/>
      <c r="NEJ373" s="316"/>
      <c r="NEK373" s="316"/>
      <c r="NEL373" s="316"/>
      <c r="NEM373" s="316"/>
      <c r="NEN373" s="316"/>
      <c r="NEO373" s="316"/>
      <c r="NEP373" s="316"/>
      <c r="NEQ373" s="316"/>
      <c r="NER373" s="316"/>
      <c r="NES373" s="316"/>
      <c r="NET373" s="316"/>
      <c r="NEU373" s="316"/>
      <c r="NEV373" s="316"/>
      <c r="NEW373" s="316"/>
      <c r="NEX373" s="316"/>
      <c r="NEY373" s="316"/>
      <c r="NEZ373" s="316"/>
      <c r="NFA373" s="316"/>
      <c r="NFB373" s="316"/>
      <c r="NFC373" s="316"/>
      <c r="NFD373" s="316"/>
      <c r="NFE373" s="316"/>
      <c r="NFF373" s="316"/>
      <c r="NFG373" s="316"/>
      <c r="NFH373" s="316"/>
      <c r="NFI373" s="316"/>
      <c r="NFJ373" s="316"/>
      <c r="NFK373" s="316"/>
      <c r="NFL373" s="316"/>
      <c r="NFM373" s="316"/>
      <c r="NFN373" s="316"/>
      <c r="NFO373" s="316"/>
      <c r="NFP373" s="316"/>
      <c r="NFQ373" s="316"/>
      <c r="NFR373" s="316"/>
      <c r="NFS373" s="316"/>
      <c r="NFT373" s="316"/>
      <c r="NFU373" s="316"/>
      <c r="NFV373" s="316"/>
      <c r="NFW373" s="316"/>
      <c r="NFX373" s="316"/>
      <c r="NFY373" s="316"/>
      <c r="NFZ373" s="316"/>
      <c r="NGA373" s="316"/>
      <c r="NGB373" s="316"/>
      <c r="NGC373" s="316"/>
      <c r="NGD373" s="316"/>
      <c r="NGE373" s="316"/>
      <c r="NGF373" s="316"/>
      <c r="NGG373" s="316"/>
      <c r="NGH373" s="316"/>
      <c r="NGI373" s="316"/>
      <c r="NGJ373" s="316"/>
      <c r="NGK373" s="316"/>
      <c r="NGL373" s="316"/>
      <c r="NGM373" s="316"/>
      <c r="NGN373" s="316"/>
      <c r="NGO373" s="316"/>
      <c r="NGP373" s="316"/>
      <c r="NGQ373" s="316"/>
      <c r="NGR373" s="316"/>
      <c r="NGS373" s="316"/>
      <c r="NGT373" s="316"/>
      <c r="NGU373" s="316"/>
      <c r="NGV373" s="316"/>
      <c r="NGW373" s="316"/>
      <c r="NGX373" s="316"/>
      <c r="NGY373" s="316"/>
      <c r="NGZ373" s="316"/>
      <c r="NHA373" s="316"/>
      <c r="NHB373" s="316"/>
      <c r="NHC373" s="316"/>
      <c r="NHD373" s="316"/>
      <c r="NHE373" s="316"/>
      <c r="NHF373" s="316"/>
      <c r="NHG373" s="316"/>
      <c r="NHH373" s="316"/>
      <c r="NHI373" s="316"/>
      <c r="NHJ373" s="316"/>
      <c r="NHK373" s="316"/>
      <c r="NHL373" s="316"/>
      <c r="NHM373" s="316"/>
      <c r="NHN373" s="316"/>
      <c r="NHO373" s="316"/>
      <c r="NHP373" s="316"/>
      <c r="NHQ373" s="316"/>
      <c r="NHR373" s="316"/>
      <c r="NHS373" s="316"/>
      <c r="NHT373" s="316"/>
      <c r="NHU373" s="316"/>
      <c r="NHV373" s="316"/>
      <c r="NHW373" s="316"/>
      <c r="NHX373" s="316"/>
      <c r="NHY373" s="316"/>
      <c r="NHZ373" s="316"/>
      <c r="NIA373" s="316"/>
      <c r="NIB373" s="316"/>
      <c r="NIC373" s="316"/>
      <c r="NID373" s="316"/>
      <c r="NIE373" s="316"/>
      <c r="NIF373" s="316"/>
      <c r="NIG373" s="316"/>
      <c r="NIH373" s="316"/>
      <c r="NII373" s="316"/>
      <c r="NIJ373" s="316"/>
      <c r="NIK373" s="316"/>
      <c r="NIL373" s="316"/>
      <c r="NIM373" s="316"/>
      <c r="NIN373" s="316"/>
      <c r="NIO373" s="316"/>
      <c r="NIP373" s="316"/>
      <c r="NIQ373" s="316"/>
      <c r="NIR373" s="316"/>
      <c r="NIS373" s="316"/>
      <c r="NIT373" s="316"/>
      <c r="NIU373" s="316"/>
      <c r="NIV373" s="316"/>
      <c r="NIW373" s="316"/>
      <c r="NIX373" s="316"/>
      <c r="NIY373" s="316"/>
      <c r="NIZ373" s="316"/>
      <c r="NJA373" s="316"/>
      <c r="NJB373" s="316"/>
      <c r="NJC373" s="316"/>
      <c r="NJD373" s="316"/>
      <c r="NJE373" s="316"/>
      <c r="NJF373" s="316"/>
      <c r="NJG373" s="316"/>
      <c r="NJH373" s="316"/>
      <c r="NJI373" s="316"/>
      <c r="NJJ373" s="316"/>
      <c r="NJK373" s="316"/>
      <c r="NJL373" s="316"/>
      <c r="NJM373" s="316"/>
      <c r="NJN373" s="316"/>
      <c r="NJO373" s="316"/>
      <c r="NJP373" s="316"/>
      <c r="NJQ373" s="316"/>
      <c r="NJR373" s="316"/>
      <c r="NJS373" s="316"/>
      <c r="NJT373" s="316"/>
      <c r="NJU373" s="316"/>
      <c r="NJV373" s="316"/>
      <c r="NJW373" s="316"/>
      <c r="NJX373" s="316"/>
      <c r="NJY373" s="316"/>
      <c r="NJZ373" s="316"/>
      <c r="NKA373" s="316"/>
      <c r="NKB373" s="316"/>
      <c r="NKC373" s="316"/>
      <c r="NKD373" s="316"/>
      <c r="NKE373" s="316"/>
      <c r="NKF373" s="316"/>
      <c r="NKG373" s="316"/>
      <c r="NKH373" s="316"/>
      <c r="NKI373" s="316"/>
      <c r="NKJ373" s="316"/>
      <c r="NKK373" s="316"/>
      <c r="NKL373" s="316"/>
      <c r="NKM373" s="316"/>
      <c r="NKN373" s="316"/>
      <c r="NKO373" s="316"/>
      <c r="NKP373" s="316"/>
      <c r="NKQ373" s="316"/>
      <c r="NKR373" s="316"/>
      <c r="NKS373" s="316"/>
      <c r="NKT373" s="316"/>
      <c r="NKU373" s="316"/>
      <c r="NKV373" s="316"/>
      <c r="NKW373" s="316"/>
      <c r="NKX373" s="316"/>
      <c r="NKY373" s="316"/>
      <c r="NKZ373" s="316"/>
      <c r="NLA373" s="316"/>
      <c r="NLB373" s="316"/>
      <c r="NLC373" s="316"/>
      <c r="NLD373" s="316"/>
      <c r="NLE373" s="316"/>
      <c r="NLF373" s="316"/>
      <c r="NLG373" s="316"/>
      <c r="NLH373" s="316"/>
      <c r="NLI373" s="316"/>
      <c r="NLJ373" s="316"/>
      <c r="NLK373" s="316"/>
      <c r="NLL373" s="316"/>
      <c r="NLM373" s="316"/>
      <c r="NLN373" s="316"/>
      <c r="NLO373" s="316"/>
      <c r="NLP373" s="316"/>
      <c r="NLQ373" s="316"/>
      <c r="NLR373" s="316"/>
      <c r="NLS373" s="316"/>
      <c r="NLT373" s="316"/>
      <c r="NLU373" s="316"/>
      <c r="NLV373" s="316"/>
      <c r="NLW373" s="316"/>
      <c r="NLX373" s="316"/>
      <c r="NLY373" s="316"/>
      <c r="NLZ373" s="316"/>
      <c r="NMA373" s="316"/>
      <c r="NMB373" s="316"/>
      <c r="NMC373" s="316"/>
      <c r="NMD373" s="316"/>
      <c r="NME373" s="316"/>
      <c r="NMF373" s="316"/>
      <c r="NMG373" s="316"/>
      <c r="NMH373" s="316"/>
      <c r="NMI373" s="316"/>
      <c r="NMJ373" s="316"/>
      <c r="NMK373" s="316"/>
      <c r="NML373" s="316"/>
      <c r="NMM373" s="316"/>
      <c r="NMN373" s="316"/>
      <c r="NMO373" s="316"/>
      <c r="NMP373" s="316"/>
      <c r="NMQ373" s="316"/>
      <c r="NMR373" s="316"/>
      <c r="NMS373" s="316"/>
      <c r="NMT373" s="316"/>
      <c r="NMU373" s="316"/>
      <c r="NMV373" s="316"/>
      <c r="NMW373" s="316"/>
      <c r="NMX373" s="316"/>
      <c r="NMY373" s="316"/>
      <c r="NMZ373" s="316"/>
      <c r="NNA373" s="316"/>
      <c r="NNB373" s="316"/>
      <c r="NNC373" s="316"/>
      <c r="NND373" s="316"/>
      <c r="NNE373" s="316"/>
      <c r="NNF373" s="316"/>
      <c r="NNG373" s="316"/>
      <c r="NNH373" s="316"/>
      <c r="NNI373" s="316"/>
      <c r="NNJ373" s="316"/>
      <c r="NNK373" s="316"/>
      <c r="NNL373" s="316"/>
      <c r="NNM373" s="316"/>
      <c r="NNN373" s="316"/>
      <c r="NNO373" s="316"/>
      <c r="NNP373" s="316"/>
      <c r="NNQ373" s="316"/>
      <c r="NNR373" s="316"/>
      <c r="NNS373" s="316"/>
      <c r="NNT373" s="316"/>
      <c r="NNU373" s="316"/>
      <c r="NNV373" s="316"/>
      <c r="NNW373" s="316"/>
      <c r="NNX373" s="316"/>
      <c r="NNY373" s="316"/>
      <c r="NNZ373" s="316"/>
      <c r="NOA373" s="316"/>
      <c r="NOB373" s="316"/>
      <c r="NOC373" s="316"/>
      <c r="NOD373" s="316"/>
      <c r="NOE373" s="316"/>
      <c r="NOF373" s="316"/>
      <c r="NOG373" s="316"/>
      <c r="NOH373" s="316"/>
      <c r="NOI373" s="316"/>
      <c r="NOJ373" s="316"/>
      <c r="NOK373" s="316"/>
      <c r="NOL373" s="316"/>
      <c r="NOM373" s="316"/>
      <c r="NON373" s="316"/>
      <c r="NOO373" s="316"/>
      <c r="NOP373" s="316"/>
      <c r="NOQ373" s="316"/>
      <c r="NOR373" s="316"/>
      <c r="NOS373" s="316"/>
      <c r="NOT373" s="316"/>
      <c r="NOU373" s="316"/>
      <c r="NOV373" s="316"/>
      <c r="NOW373" s="316"/>
      <c r="NOX373" s="316"/>
      <c r="NOY373" s="316"/>
      <c r="NOZ373" s="316"/>
      <c r="NPA373" s="316"/>
      <c r="NPB373" s="316"/>
      <c r="NPC373" s="316"/>
      <c r="NPD373" s="316"/>
      <c r="NPE373" s="316"/>
      <c r="NPF373" s="316"/>
      <c r="NPG373" s="316"/>
      <c r="NPH373" s="316"/>
      <c r="NPI373" s="316"/>
      <c r="NPJ373" s="316"/>
      <c r="NPK373" s="316"/>
      <c r="NPL373" s="316"/>
      <c r="NPM373" s="316"/>
      <c r="NPN373" s="316"/>
      <c r="NPO373" s="316"/>
      <c r="NPP373" s="316"/>
      <c r="NPQ373" s="316"/>
      <c r="NPR373" s="316"/>
      <c r="NPS373" s="316"/>
      <c r="NPT373" s="316"/>
      <c r="NPU373" s="316"/>
      <c r="NPV373" s="316"/>
      <c r="NPW373" s="316"/>
      <c r="NPX373" s="316"/>
      <c r="NPY373" s="316"/>
      <c r="NPZ373" s="316"/>
      <c r="NQA373" s="316"/>
      <c r="NQB373" s="316"/>
      <c r="NQC373" s="316"/>
      <c r="NQD373" s="316"/>
      <c r="NQE373" s="316"/>
      <c r="NQF373" s="316"/>
      <c r="NQG373" s="316"/>
      <c r="NQH373" s="316"/>
      <c r="NQI373" s="316"/>
      <c r="NQJ373" s="316"/>
      <c r="NQK373" s="316"/>
      <c r="NQL373" s="316"/>
      <c r="NQM373" s="316"/>
      <c r="NQN373" s="316"/>
      <c r="NQO373" s="316"/>
      <c r="NQP373" s="316"/>
      <c r="NQQ373" s="316"/>
      <c r="NQR373" s="316"/>
      <c r="NQS373" s="316"/>
      <c r="NQT373" s="316"/>
      <c r="NQU373" s="316"/>
      <c r="NQV373" s="316"/>
      <c r="NQW373" s="316"/>
      <c r="NQX373" s="316"/>
      <c r="NQY373" s="316"/>
      <c r="NQZ373" s="316"/>
      <c r="NRA373" s="316"/>
      <c r="NRB373" s="316"/>
      <c r="NRC373" s="316"/>
      <c r="NRD373" s="316"/>
      <c r="NRE373" s="316"/>
      <c r="NRF373" s="316"/>
      <c r="NRG373" s="316"/>
      <c r="NRH373" s="316"/>
      <c r="NRI373" s="316"/>
      <c r="NRJ373" s="316"/>
      <c r="NRK373" s="316"/>
      <c r="NRL373" s="316"/>
      <c r="NRM373" s="316"/>
      <c r="NRN373" s="316"/>
      <c r="NRO373" s="316"/>
      <c r="NRP373" s="316"/>
      <c r="NRQ373" s="316"/>
      <c r="NRR373" s="316"/>
      <c r="NRS373" s="316"/>
      <c r="NRT373" s="316"/>
      <c r="NRU373" s="316"/>
      <c r="NRV373" s="316"/>
      <c r="NRW373" s="316"/>
      <c r="NRX373" s="316"/>
      <c r="NRY373" s="316"/>
      <c r="NRZ373" s="316"/>
      <c r="NSA373" s="316"/>
      <c r="NSB373" s="316"/>
      <c r="NSC373" s="316"/>
      <c r="NSD373" s="316"/>
      <c r="NSE373" s="316"/>
      <c r="NSF373" s="316"/>
      <c r="NSG373" s="316"/>
      <c r="NSH373" s="316"/>
      <c r="NSI373" s="316"/>
      <c r="NSJ373" s="316"/>
      <c r="NSK373" s="316"/>
      <c r="NSL373" s="316"/>
      <c r="NSM373" s="316"/>
      <c r="NSN373" s="316"/>
      <c r="NSO373" s="316"/>
      <c r="NSP373" s="316"/>
      <c r="NSQ373" s="316"/>
      <c r="NSR373" s="316"/>
      <c r="NSS373" s="316"/>
      <c r="NST373" s="316"/>
      <c r="NSU373" s="316"/>
      <c r="NSV373" s="316"/>
      <c r="NSW373" s="316"/>
      <c r="NSX373" s="316"/>
      <c r="NSY373" s="316"/>
      <c r="NSZ373" s="316"/>
      <c r="NTA373" s="316"/>
      <c r="NTB373" s="316"/>
      <c r="NTC373" s="316"/>
      <c r="NTD373" s="316"/>
      <c r="NTE373" s="316"/>
      <c r="NTF373" s="316"/>
      <c r="NTG373" s="316"/>
      <c r="NTH373" s="316"/>
      <c r="NTI373" s="316"/>
      <c r="NTJ373" s="316"/>
      <c r="NTK373" s="316"/>
      <c r="NTL373" s="316"/>
      <c r="NTM373" s="316"/>
      <c r="NTN373" s="316"/>
      <c r="NTO373" s="316"/>
      <c r="NTP373" s="316"/>
      <c r="NTQ373" s="316"/>
      <c r="NTR373" s="316"/>
      <c r="NTS373" s="316"/>
      <c r="NTT373" s="316"/>
      <c r="NTU373" s="316"/>
      <c r="NTV373" s="316"/>
      <c r="NTW373" s="316"/>
      <c r="NTX373" s="316"/>
      <c r="NTY373" s="316"/>
      <c r="NTZ373" s="316"/>
      <c r="NUA373" s="316"/>
      <c r="NUB373" s="316"/>
      <c r="NUC373" s="316"/>
      <c r="NUD373" s="316"/>
      <c r="NUE373" s="316"/>
      <c r="NUF373" s="316"/>
      <c r="NUG373" s="316"/>
      <c r="NUH373" s="316"/>
      <c r="NUI373" s="316"/>
      <c r="NUJ373" s="316"/>
      <c r="NUK373" s="316"/>
      <c r="NUL373" s="316"/>
      <c r="NUM373" s="316"/>
      <c r="NUN373" s="316"/>
      <c r="NUO373" s="316"/>
      <c r="NUP373" s="316"/>
      <c r="NUQ373" s="316"/>
      <c r="NUR373" s="316"/>
      <c r="NUS373" s="316"/>
      <c r="NUT373" s="316"/>
      <c r="NUU373" s="316"/>
      <c r="NUV373" s="316"/>
      <c r="NUW373" s="316"/>
      <c r="NUX373" s="316"/>
      <c r="NUY373" s="316"/>
      <c r="NUZ373" s="316"/>
      <c r="NVA373" s="316"/>
      <c r="NVB373" s="316"/>
      <c r="NVC373" s="316"/>
      <c r="NVD373" s="316"/>
      <c r="NVE373" s="316"/>
      <c r="NVF373" s="316"/>
      <c r="NVG373" s="316"/>
      <c r="NVH373" s="316"/>
      <c r="NVI373" s="316"/>
      <c r="NVJ373" s="316"/>
      <c r="NVK373" s="316"/>
      <c r="NVL373" s="316"/>
      <c r="NVM373" s="316"/>
      <c r="NVN373" s="316"/>
      <c r="NVO373" s="316"/>
      <c r="NVP373" s="316"/>
      <c r="NVQ373" s="316"/>
      <c r="NVR373" s="316"/>
      <c r="NVS373" s="316"/>
      <c r="NVT373" s="316"/>
      <c r="NVU373" s="316"/>
      <c r="NVV373" s="316"/>
      <c r="NVW373" s="316"/>
      <c r="NVX373" s="316"/>
      <c r="NVY373" s="316"/>
      <c r="NVZ373" s="316"/>
      <c r="NWA373" s="316"/>
      <c r="NWB373" s="316"/>
      <c r="NWC373" s="316"/>
      <c r="NWD373" s="316"/>
      <c r="NWE373" s="316"/>
      <c r="NWF373" s="316"/>
      <c r="NWG373" s="316"/>
      <c r="NWH373" s="316"/>
      <c r="NWI373" s="316"/>
      <c r="NWJ373" s="316"/>
      <c r="NWK373" s="316"/>
      <c r="NWL373" s="316"/>
      <c r="NWM373" s="316"/>
      <c r="NWN373" s="316"/>
      <c r="NWO373" s="316"/>
      <c r="NWP373" s="316"/>
      <c r="NWQ373" s="316"/>
      <c r="NWR373" s="316"/>
      <c r="NWS373" s="316"/>
      <c r="NWT373" s="316"/>
      <c r="NWU373" s="316"/>
      <c r="NWV373" s="316"/>
      <c r="NWW373" s="316"/>
      <c r="NWX373" s="316"/>
      <c r="NWY373" s="316"/>
      <c r="NWZ373" s="316"/>
      <c r="NXA373" s="316"/>
      <c r="NXB373" s="316"/>
      <c r="NXC373" s="316"/>
      <c r="NXD373" s="316"/>
      <c r="NXE373" s="316"/>
      <c r="NXF373" s="316"/>
      <c r="NXG373" s="316"/>
      <c r="NXH373" s="316"/>
      <c r="NXI373" s="316"/>
      <c r="NXJ373" s="316"/>
      <c r="NXK373" s="316"/>
      <c r="NXL373" s="316"/>
      <c r="NXM373" s="316"/>
      <c r="NXN373" s="316"/>
      <c r="NXO373" s="316"/>
      <c r="NXP373" s="316"/>
      <c r="NXQ373" s="316"/>
      <c r="NXR373" s="316"/>
      <c r="NXS373" s="316"/>
      <c r="NXT373" s="316"/>
      <c r="NXU373" s="316"/>
      <c r="NXV373" s="316"/>
      <c r="NXW373" s="316"/>
      <c r="NXX373" s="316"/>
      <c r="NXY373" s="316"/>
      <c r="NXZ373" s="316"/>
      <c r="NYA373" s="316"/>
      <c r="NYB373" s="316"/>
      <c r="NYC373" s="316"/>
      <c r="NYD373" s="316"/>
      <c r="NYE373" s="316"/>
      <c r="NYF373" s="316"/>
      <c r="NYG373" s="316"/>
      <c r="NYH373" s="316"/>
      <c r="NYI373" s="316"/>
      <c r="NYJ373" s="316"/>
      <c r="NYK373" s="316"/>
      <c r="NYL373" s="316"/>
      <c r="NYM373" s="316"/>
      <c r="NYN373" s="316"/>
      <c r="NYO373" s="316"/>
      <c r="NYP373" s="316"/>
      <c r="NYQ373" s="316"/>
      <c r="NYR373" s="316"/>
      <c r="NYS373" s="316"/>
      <c r="NYT373" s="316"/>
      <c r="NYU373" s="316"/>
      <c r="NYV373" s="316"/>
      <c r="NYW373" s="316"/>
      <c r="NYX373" s="316"/>
      <c r="NYY373" s="316"/>
      <c r="NYZ373" s="316"/>
      <c r="NZA373" s="316"/>
      <c r="NZB373" s="316"/>
      <c r="NZC373" s="316"/>
      <c r="NZD373" s="316"/>
      <c r="NZE373" s="316"/>
      <c r="NZF373" s="316"/>
      <c r="NZG373" s="316"/>
      <c r="NZH373" s="316"/>
      <c r="NZI373" s="316"/>
      <c r="NZJ373" s="316"/>
      <c r="NZK373" s="316"/>
      <c r="NZL373" s="316"/>
      <c r="NZM373" s="316"/>
      <c r="NZN373" s="316"/>
      <c r="NZO373" s="316"/>
      <c r="NZP373" s="316"/>
      <c r="NZQ373" s="316"/>
      <c r="NZR373" s="316"/>
      <c r="NZS373" s="316"/>
      <c r="NZT373" s="316"/>
      <c r="NZU373" s="316"/>
      <c r="NZV373" s="316"/>
      <c r="NZW373" s="316"/>
      <c r="NZX373" s="316"/>
      <c r="NZY373" s="316"/>
      <c r="NZZ373" s="316"/>
      <c r="OAA373" s="316"/>
      <c r="OAB373" s="316"/>
      <c r="OAC373" s="316"/>
      <c r="OAD373" s="316"/>
      <c r="OAE373" s="316"/>
      <c r="OAF373" s="316"/>
      <c r="OAG373" s="316"/>
      <c r="OAH373" s="316"/>
      <c r="OAI373" s="316"/>
      <c r="OAJ373" s="316"/>
      <c r="OAK373" s="316"/>
      <c r="OAL373" s="316"/>
      <c r="OAM373" s="316"/>
      <c r="OAN373" s="316"/>
      <c r="OAO373" s="316"/>
      <c r="OAP373" s="316"/>
      <c r="OAQ373" s="316"/>
      <c r="OAR373" s="316"/>
      <c r="OAS373" s="316"/>
      <c r="OAT373" s="316"/>
      <c r="OAU373" s="316"/>
      <c r="OAV373" s="316"/>
      <c r="OAW373" s="316"/>
      <c r="OAX373" s="316"/>
      <c r="OAY373" s="316"/>
      <c r="OAZ373" s="316"/>
      <c r="OBA373" s="316"/>
      <c r="OBB373" s="316"/>
      <c r="OBC373" s="316"/>
      <c r="OBD373" s="316"/>
      <c r="OBE373" s="316"/>
      <c r="OBF373" s="316"/>
      <c r="OBG373" s="316"/>
      <c r="OBH373" s="316"/>
      <c r="OBI373" s="316"/>
      <c r="OBJ373" s="316"/>
      <c r="OBK373" s="316"/>
      <c r="OBL373" s="316"/>
      <c r="OBM373" s="316"/>
      <c r="OBN373" s="316"/>
      <c r="OBO373" s="316"/>
      <c r="OBP373" s="316"/>
      <c r="OBQ373" s="316"/>
      <c r="OBR373" s="316"/>
      <c r="OBS373" s="316"/>
      <c r="OBT373" s="316"/>
      <c r="OBU373" s="316"/>
      <c r="OBV373" s="316"/>
      <c r="OBW373" s="316"/>
      <c r="OBX373" s="316"/>
      <c r="OBY373" s="316"/>
      <c r="OBZ373" s="316"/>
      <c r="OCA373" s="316"/>
      <c r="OCB373" s="316"/>
      <c r="OCC373" s="316"/>
      <c r="OCD373" s="316"/>
      <c r="OCE373" s="316"/>
      <c r="OCF373" s="316"/>
      <c r="OCG373" s="316"/>
      <c r="OCH373" s="316"/>
      <c r="OCI373" s="316"/>
      <c r="OCJ373" s="316"/>
      <c r="OCK373" s="316"/>
      <c r="OCL373" s="316"/>
      <c r="OCM373" s="316"/>
      <c r="OCN373" s="316"/>
      <c r="OCO373" s="316"/>
      <c r="OCP373" s="316"/>
      <c r="OCQ373" s="316"/>
      <c r="OCR373" s="316"/>
      <c r="OCS373" s="316"/>
      <c r="OCT373" s="316"/>
      <c r="OCU373" s="316"/>
      <c r="OCV373" s="316"/>
      <c r="OCW373" s="316"/>
      <c r="OCX373" s="316"/>
      <c r="OCY373" s="316"/>
      <c r="OCZ373" s="316"/>
      <c r="ODA373" s="316"/>
      <c r="ODB373" s="316"/>
      <c r="ODC373" s="316"/>
      <c r="ODD373" s="316"/>
      <c r="ODE373" s="316"/>
      <c r="ODF373" s="316"/>
      <c r="ODG373" s="316"/>
      <c r="ODH373" s="316"/>
      <c r="ODI373" s="316"/>
      <c r="ODJ373" s="316"/>
      <c r="ODK373" s="316"/>
      <c r="ODL373" s="316"/>
      <c r="ODM373" s="316"/>
      <c r="ODN373" s="316"/>
      <c r="ODO373" s="316"/>
      <c r="ODP373" s="316"/>
      <c r="ODQ373" s="316"/>
      <c r="ODR373" s="316"/>
      <c r="ODS373" s="316"/>
      <c r="ODT373" s="316"/>
      <c r="ODU373" s="316"/>
      <c r="ODV373" s="316"/>
      <c r="ODW373" s="316"/>
      <c r="ODX373" s="316"/>
      <c r="ODY373" s="316"/>
      <c r="ODZ373" s="316"/>
      <c r="OEA373" s="316"/>
      <c r="OEB373" s="316"/>
      <c r="OEC373" s="316"/>
      <c r="OED373" s="316"/>
      <c r="OEE373" s="316"/>
      <c r="OEF373" s="316"/>
      <c r="OEG373" s="316"/>
      <c r="OEH373" s="316"/>
      <c r="OEI373" s="316"/>
      <c r="OEJ373" s="316"/>
      <c r="OEK373" s="316"/>
      <c r="OEL373" s="316"/>
      <c r="OEM373" s="316"/>
      <c r="OEN373" s="316"/>
      <c r="OEO373" s="316"/>
      <c r="OEP373" s="316"/>
      <c r="OEQ373" s="316"/>
      <c r="OER373" s="316"/>
      <c r="OES373" s="316"/>
      <c r="OET373" s="316"/>
      <c r="OEU373" s="316"/>
      <c r="OEV373" s="316"/>
      <c r="OEW373" s="316"/>
      <c r="OEX373" s="316"/>
      <c r="OEY373" s="316"/>
      <c r="OEZ373" s="316"/>
      <c r="OFA373" s="316"/>
      <c r="OFB373" s="316"/>
      <c r="OFC373" s="316"/>
      <c r="OFD373" s="316"/>
      <c r="OFE373" s="316"/>
      <c r="OFF373" s="316"/>
      <c r="OFG373" s="316"/>
      <c r="OFH373" s="316"/>
      <c r="OFI373" s="316"/>
      <c r="OFJ373" s="316"/>
      <c r="OFK373" s="316"/>
      <c r="OFL373" s="316"/>
      <c r="OFM373" s="316"/>
      <c r="OFN373" s="316"/>
      <c r="OFO373" s="316"/>
      <c r="OFP373" s="316"/>
      <c r="OFQ373" s="316"/>
      <c r="OFR373" s="316"/>
      <c r="OFS373" s="316"/>
      <c r="OFT373" s="316"/>
      <c r="OFU373" s="316"/>
      <c r="OFV373" s="316"/>
      <c r="OFW373" s="316"/>
      <c r="OFX373" s="316"/>
      <c r="OFY373" s="316"/>
      <c r="OFZ373" s="316"/>
      <c r="OGA373" s="316"/>
      <c r="OGB373" s="316"/>
      <c r="OGC373" s="316"/>
      <c r="OGD373" s="316"/>
      <c r="OGE373" s="316"/>
      <c r="OGF373" s="316"/>
      <c r="OGG373" s="316"/>
      <c r="OGH373" s="316"/>
      <c r="OGI373" s="316"/>
      <c r="OGJ373" s="316"/>
      <c r="OGK373" s="316"/>
      <c r="OGL373" s="316"/>
      <c r="OGM373" s="316"/>
      <c r="OGN373" s="316"/>
      <c r="OGO373" s="316"/>
      <c r="OGP373" s="316"/>
      <c r="OGQ373" s="316"/>
      <c r="OGR373" s="316"/>
      <c r="OGS373" s="316"/>
      <c r="OGT373" s="316"/>
      <c r="OGU373" s="316"/>
      <c r="OGV373" s="316"/>
      <c r="OGW373" s="316"/>
      <c r="OGX373" s="316"/>
      <c r="OGY373" s="316"/>
      <c r="OGZ373" s="316"/>
      <c r="OHA373" s="316"/>
      <c r="OHB373" s="316"/>
      <c r="OHC373" s="316"/>
      <c r="OHD373" s="316"/>
      <c r="OHE373" s="316"/>
      <c r="OHF373" s="316"/>
      <c r="OHG373" s="316"/>
      <c r="OHH373" s="316"/>
      <c r="OHI373" s="316"/>
      <c r="OHJ373" s="316"/>
      <c r="OHK373" s="316"/>
      <c r="OHL373" s="316"/>
      <c r="OHM373" s="316"/>
      <c r="OHN373" s="316"/>
      <c r="OHO373" s="316"/>
      <c r="OHP373" s="316"/>
      <c r="OHQ373" s="316"/>
      <c r="OHR373" s="316"/>
      <c r="OHS373" s="316"/>
      <c r="OHT373" s="316"/>
      <c r="OHU373" s="316"/>
      <c r="OHV373" s="316"/>
      <c r="OHW373" s="316"/>
      <c r="OHX373" s="316"/>
      <c r="OHY373" s="316"/>
      <c r="OHZ373" s="316"/>
      <c r="OIA373" s="316"/>
      <c r="OIB373" s="316"/>
      <c r="OIC373" s="316"/>
      <c r="OID373" s="316"/>
      <c r="OIE373" s="316"/>
      <c r="OIF373" s="316"/>
      <c r="OIG373" s="316"/>
      <c r="OIH373" s="316"/>
      <c r="OII373" s="316"/>
      <c r="OIJ373" s="316"/>
      <c r="OIK373" s="316"/>
      <c r="OIL373" s="316"/>
      <c r="OIM373" s="316"/>
      <c r="OIN373" s="316"/>
      <c r="OIO373" s="316"/>
      <c r="OIP373" s="316"/>
      <c r="OIQ373" s="316"/>
      <c r="OIR373" s="316"/>
      <c r="OIS373" s="316"/>
      <c r="OIT373" s="316"/>
      <c r="OIU373" s="316"/>
      <c r="OIV373" s="316"/>
      <c r="OIW373" s="316"/>
      <c r="OIX373" s="316"/>
      <c r="OIY373" s="316"/>
      <c r="OIZ373" s="316"/>
      <c r="OJA373" s="316"/>
      <c r="OJB373" s="316"/>
      <c r="OJC373" s="316"/>
      <c r="OJD373" s="316"/>
      <c r="OJE373" s="316"/>
      <c r="OJF373" s="316"/>
      <c r="OJG373" s="316"/>
      <c r="OJH373" s="316"/>
      <c r="OJI373" s="316"/>
      <c r="OJJ373" s="316"/>
      <c r="OJK373" s="316"/>
      <c r="OJL373" s="316"/>
      <c r="OJM373" s="316"/>
      <c r="OJN373" s="316"/>
      <c r="OJO373" s="316"/>
      <c r="OJP373" s="316"/>
      <c r="OJQ373" s="316"/>
      <c r="OJR373" s="316"/>
      <c r="OJS373" s="316"/>
      <c r="OJT373" s="316"/>
      <c r="OJU373" s="316"/>
      <c r="OJV373" s="316"/>
      <c r="OJW373" s="316"/>
      <c r="OJX373" s="316"/>
      <c r="OJY373" s="316"/>
      <c r="OJZ373" s="316"/>
      <c r="OKA373" s="316"/>
      <c r="OKB373" s="316"/>
      <c r="OKC373" s="316"/>
      <c r="OKD373" s="316"/>
      <c r="OKE373" s="316"/>
      <c r="OKF373" s="316"/>
      <c r="OKG373" s="316"/>
      <c r="OKH373" s="316"/>
      <c r="OKI373" s="316"/>
      <c r="OKJ373" s="316"/>
      <c r="OKK373" s="316"/>
      <c r="OKL373" s="316"/>
      <c r="OKM373" s="316"/>
      <c r="OKN373" s="316"/>
      <c r="OKO373" s="316"/>
      <c r="OKP373" s="316"/>
      <c r="OKQ373" s="316"/>
      <c r="OKR373" s="316"/>
      <c r="OKS373" s="316"/>
      <c r="OKT373" s="316"/>
      <c r="OKU373" s="316"/>
      <c r="OKV373" s="316"/>
      <c r="OKW373" s="316"/>
      <c r="OKX373" s="316"/>
      <c r="OKY373" s="316"/>
      <c r="OKZ373" s="316"/>
      <c r="OLA373" s="316"/>
      <c r="OLB373" s="316"/>
      <c r="OLC373" s="316"/>
      <c r="OLD373" s="316"/>
      <c r="OLE373" s="316"/>
      <c r="OLF373" s="316"/>
      <c r="OLG373" s="316"/>
      <c r="OLH373" s="316"/>
      <c r="OLI373" s="316"/>
      <c r="OLJ373" s="316"/>
      <c r="OLK373" s="316"/>
      <c r="OLL373" s="316"/>
      <c r="OLM373" s="316"/>
      <c r="OLN373" s="316"/>
      <c r="OLO373" s="316"/>
      <c r="OLP373" s="316"/>
      <c r="OLQ373" s="316"/>
      <c r="OLR373" s="316"/>
      <c r="OLS373" s="316"/>
      <c r="OLT373" s="316"/>
      <c r="OLU373" s="316"/>
      <c r="OLV373" s="316"/>
      <c r="OLW373" s="316"/>
      <c r="OLX373" s="316"/>
      <c r="OLY373" s="316"/>
      <c r="OLZ373" s="316"/>
      <c r="OMA373" s="316"/>
      <c r="OMB373" s="316"/>
      <c r="OMC373" s="316"/>
      <c r="OMD373" s="316"/>
      <c r="OME373" s="316"/>
      <c r="OMF373" s="316"/>
      <c r="OMG373" s="316"/>
      <c r="OMH373" s="316"/>
      <c r="OMI373" s="316"/>
      <c r="OMJ373" s="316"/>
      <c r="OMK373" s="316"/>
      <c r="OML373" s="316"/>
      <c r="OMM373" s="316"/>
      <c r="OMN373" s="316"/>
      <c r="OMO373" s="316"/>
      <c r="OMP373" s="316"/>
      <c r="OMQ373" s="316"/>
      <c r="OMR373" s="316"/>
      <c r="OMS373" s="316"/>
      <c r="OMT373" s="316"/>
      <c r="OMU373" s="316"/>
      <c r="OMV373" s="316"/>
      <c r="OMW373" s="316"/>
      <c r="OMX373" s="316"/>
      <c r="OMY373" s="316"/>
      <c r="OMZ373" s="316"/>
      <c r="ONA373" s="316"/>
      <c r="ONB373" s="316"/>
      <c r="ONC373" s="316"/>
      <c r="OND373" s="316"/>
      <c r="ONE373" s="316"/>
      <c r="ONF373" s="316"/>
      <c r="ONG373" s="316"/>
      <c r="ONH373" s="316"/>
      <c r="ONI373" s="316"/>
      <c r="ONJ373" s="316"/>
      <c r="ONK373" s="316"/>
      <c r="ONL373" s="316"/>
      <c r="ONM373" s="316"/>
      <c r="ONN373" s="316"/>
      <c r="ONO373" s="316"/>
      <c r="ONP373" s="316"/>
      <c r="ONQ373" s="316"/>
      <c r="ONR373" s="316"/>
      <c r="ONS373" s="316"/>
      <c r="ONT373" s="316"/>
      <c r="ONU373" s="316"/>
      <c r="ONV373" s="316"/>
      <c r="ONW373" s="316"/>
      <c r="ONX373" s="316"/>
      <c r="ONY373" s="316"/>
      <c r="ONZ373" s="316"/>
      <c r="OOA373" s="316"/>
      <c r="OOB373" s="316"/>
      <c r="OOC373" s="316"/>
      <c r="OOD373" s="316"/>
      <c r="OOE373" s="316"/>
      <c r="OOF373" s="316"/>
      <c r="OOG373" s="316"/>
      <c r="OOH373" s="316"/>
      <c r="OOI373" s="316"/>
      <c r="OOJ373" s="316"/>
      <c r="OOK373" s="316"/>
      <c r="OOL373" s="316"/>
      <c r="OOM373" s="316"/>
      <c r="OON373" s="316"/>
      <c r="OOO373" s="316"/>
      <c r="OOP373" s="316"/>
      <c r="OOQ373" s="316"/>
      <c r="OOR373" s="316"/>
      <c r="OOS373" s="316"/>
      <c r="OOT373" s="316"/>
      <c r="OOU373" s="316"/>
      <c r="OOV373" s="316"/>
      <c r="OOW373" s="316"/>
      <c r="OOX373" s="316"/>
      <c r="OOY373" s="316"/>
      <c r="OOZ373" s="316"/>
      <c r="OPA373" s="316"/>
      <c r="OPB373" s="316"/>
      <c r="OPC373" s="316"/>
      <c r="OPD373" s="316"/>
      <c r="OPE373" s="316"/>
      <c r="OPF373" s="316"/>
      <c r="OPG373" s="316"/>
      <c r="OPH373" s="316"/>
      <c r="OPI373" s="316"/>
      <c r="OPJ373" s="316"/>
      <c r="OPK373" s="316"/>
      <c r="OPL373" s="316"/>
      <c r="OPM373" s="316"/>
      <c r="OPN373" s="316"/>
      <c r="OPO373" s="316"/>
      <c r="OPP373" s="316"/>
      <c r="OPQ373" s="316"/>
      <c r="OPR373" s="316"/>
      <c r="OPS373" s="316"/>
      <c r="OPT373" s="316"/>
      <c r="OPU373" s="316"/>
      <c r="OPV373" s="316"/>
      <c r="OPW373" s="316"/>
      <c r="OPX373" s="316"/>
      <c r="OPY373" s="316"/>
      <c r="OPZ373" s="316"/>
      <c r="OQA373" s="316"/>
      <c r="OQB373" s="316"/>
      <c r="OQC373" s="316"/>
      <c r="OQD373" s="316"/>
      <c r="OQE373" s="316"/>
      <c r="OQF373" s="316"/>
      <c r="OQG373" s="316"/>
      <c r="OQH373" s="316"/>
      <c r="OQI373" s="316"/>
      <c r="OQJ373" s="316"/>
      <c r="OQK373" s="316"/>
      <c r="OQL373" s="316"/>
      <c r="OQM373" s="316"/>
      <c r="OQN373" s="316"/>
      <c r="OQO373" s="316"/>
      <c r="OQP373" s="316"/>
      <c r="OQQ373" s="316"/>
      <c r="OQR373" s="316"/>
      <c r="OQS373" s="316"/>
      <c r="OQT373" s="316"/>
      <c r="OQU373" s="316"/>
      <c r="OQV373" s="316"/>
      <c r="OQW373" s="316"/>
      <c r="OQX373" s="316"/>
      <c r="OQY373" s="316"/>
      <c r="OQZ373" s="316"/>
      <c r="ORA373" s="316"/>
      <c r="ORB373" s="316"/>
      <c r="ORC373" s="316"/>
      <c r="ORD373" s="316"/>
      <c r="ORE373" s="316"/>
      <c r="ORF373" s="316"/>
      <c r="ORG373" s="316"/>
      <c r="ORH373" s="316"/>
      <c r="ORI373" s="316"/>
      <c r="ORJ373" s="316"/>
      <c r="ORK373" s="316"/>
      <c r="ORL373" s="316"/>
      <c r="ORM373" s="316"/>
      <c r="ORN373" s="316"/>
      <c r="ORO373" s="316"/>
      <c r="ORP373" s="316"/>
      <c r="ORQ373" s="316"/>
      <c r="ORR373" s="316"/>
      <c r="ORS373" s="316"/>
      <c r="ORT373" s="316"/>
      <c r="ORU373" s="316"/>
      <c r="ORV373" s="316"/>
      <c r="ORW373" s="316"/>
      <c r="ORX373" s="316"/>
      <c r="ORY373" s="316"/>
      <c r="ORZ373" s="316"/>
      <c r="OSA373" s="316"/>
      <c r="OSB373" s="316"/>
      <c r="OSC373" s="316"/>
      <c r="OSD373" s="316"/>
      <c r="OSE373" s="316"/>
      <c r="OSF373" s="316"/>
      <c r="OSG373" s="316"/>
      <c r="OSH373" s="316"/>
      <c r="OSI373" s="316"/>
      <c r="OSJ373" s="316"/>
      <c r="OSK373" s="316"/>
      <c r="OSL373" s="316"/>
      <c r="OSM373" s="316"/>
      <c r="OSN373" s="316"/>
      <c r="OSO373" s="316"/>
      <c r="OSP373" s="316"/>
      <c r="OSQ373" s="316"/>
      <c r="OSR373" s="316"/>
      <c r="OSS373" s="316"/>
      <c r="OST373" s="316"/>
      <c r="OSU373" s="316"/>
      <c r="OSV373" s="316"/>
      <c r="OSW373" s="316"/>
      <c r="OSX373" s="316"/>
      <c r="OSY373" s="316"/>
      <c r="OSZ373" s="316"/>
      <c r="OTA373" s="316"/>
      <c r="OTB373" s="316"/>
      <c r="OTC373" s="316"/>
      <c r="OTD373" s="316"/>
      <c r="OTE373" s="316"/>
      <c r="OTF373" s="316"/>
      <c r="OTG373" s="316"/>
      <c r="OTH373" s="316"/>
      <c r="OTI373" s="316"/>
      <c r="OTJ373" s="316"/>
      <c r="OTK373" s="316"/>
      <c r="OTL373" s="316"/>
      <c r="OTM373" s="316"/>
      <c r="OTN373" s="316"/>
      <c r="OTO373" s="316"/>
      <c r="OTP373" s="316"/>
      <c r="OTQ373" s="316"/>
      <c r="OTR373" s="316"/>
      <c r="OTS373" s="316"/>
      <c r="OTT373" s="316"/>
      <c r="OTU373" s="316"/>
      <c r="OTV373" s="316"/>
      <c r="OTW373" s="316"/>
      <c r="OTX373" s="316"/>
      <c r="OTY373" s="316"/>
      <c r="OTZ373" s="316"/>
      <c r="OUA373" s="316"/>
      <c r="OUB373" s="316"/>
      <c r="OUC373" s="316"/>
      <c r="OUD373" s="316"/>
      <c r="OUE373" s="316"/>
      <c r="OUF373" s="316"/>
      <c r="OUG373" s="316"/>
      <c r="OUH373" s="316"/>
      <c r="OUI373" s="316"/>
      <c r="OUJ373" s="316"/>
      <c r="OUK373" s="316"/>
      <c r="OUL373" s="316"/>
      <c r="OUM373" s="316"/>
      <c r="OUN373" s="316"/>
      <c r="OUO373" s="316"/>
      <c r="OUP373" s="316"/>
      <c r="OUQ373" s="316"/>
      <c r="OUR373" s="316"/>
      <c r="OUS373" s="316"/>
      <c r="OUT373" s="316"/>
      <c r="OUU373" s="316"/>
      <c r="OUV373" s="316"/>
      <c r="OUW373" s="316"/>
      <c r="OUX373" s="316"/>
      <c r="OUY373" s="316"/>
      <c r="OUZ373" s="316"/>
      <c r="OVA373" s="316"/>
      <c r="OVB373" s="316"/>
      <c r="OVC373" s="316"/>
      <c r="OVD373" s="316"/>
      <c r="OVE373" s="316"/>
      <c r="OVF373" s="316"/>
      <c r="OVG373" s="316"/>
      <c r="OVH373" s="316"/>
      <c r="OVI373" s="316"/>
      <c r="OVJ373" s="316"/>
      <c r="OVK373" s="316"/>
      <c r="OVL373" s="316"/>
      <c r="OVM373" s="316"/>
      <c r="OVN373" s="316"/>
      <c r="OVO373" s="316"/>
      <c r="OVP373" s="316"/>
      <c r="OVQ373" s="316"/>
      <c r="OVR373" s="316"/>
      <c r="OVS373" s="316"/>
      <c r="OVT373" s="316"/>
      <c r="OVU373" s="316"/>
      <c r="OVV373" s="316"/>
      <c r="OVW373" s="316"/>
      <c r="OVX373" s="316"/>
      <c r="OVY373" s="316"/>
      <c r="OVZ373" s="316"/>
      <c r="OWA373" s="316"/>
      <c r="OWB373" s="316"/>
      <c r="OWC373" s="316"/>
      <c r="OWD373" s="316"/>
      <c r="OWE373" s="316"/>
      <c r="OWF373" s="316"/>
      <c r="OWG373" s="316"/>
      <c r="OWH373" s="316"/>
      <c r="OWI373" s="316"/>
      <c r="OWJ373" s="316"/>
      <c r="OWK373" s="316"/>
      <c r="OWL373" s="316"/>
      <c r="OWM373" s="316"/>
      <c r="OWN373" s="316"/>
      <c r="OWO373" s="316"/>
      <c r="OWP373" s="316"/>
      <c r="OWQ373" s="316"/>
      <c r="OWR373" s="316"/>
      <c r="OWS373" s="316"/>
      <c r="OWT373" s="316"/>
      <c r="OWU373" s="316"/>
      <c r="OWV373" s="316"/>
      <c r="OWW373" s="316"/>
      <c r="OWX373" s="316"/>
      <c r="OWY373" s="316"/>
      <c r="OWZ373" s="316"/>
      <c r="OXA373" s="316"/>
      <c r="OXB373" s="316"/>
      <c r="OXC373" s="316"/>
      <c r="OXD373" s="316"/>
      <c r="OXE373" s="316"/>
      <c r="OXF373" s="316"/>
      <c r="OXG373" s="316"/>
      <c r="OXH373" s="316"/>
      <c r="OXI373" s="316"/>
      <c r="OXJ373" s="316"/>
      <c r="OXK373" s="316"/>
      <c r="OXL373" s="316"/>
      <c r="OXM373" s="316"/>
      <c r="OXN373" s="316"/>
      <c r="OXO373" s="316"/>
      <c r="OXP373" s="316"/>
      <c r="OXQ373" s="316"/>
      <c r="OXR373" s="316"/>
      <c r="OXS373" s="316"/>
      <c r="OXT373" s="316"/>
      <c r="OXU373" s="316"/>
      <c r="OXV373" s="316"/>
      <c r="OXW373" s="316"/>
      <c r="OXX373" s="316"/>
      <c r="OXY373" s="316"/>
      <c r="OXZ373" s="316"/>
      <c r="OYA373" s="316"/>
      <c r="OYB373" s="316"/>
      <c r="OYC373" s="316"/>
      <c r="OYD373" s="316"/>
      <c r="OYE373" s="316"/>
      <c r="OYF373" s="316"/>
      <c r="OYG373" s="316"/>
      <c r="OYH373" s="316"/>
      <c r="OYI373" s="316"/>
      <c r="OYJ373" s="316"/>
      <c r="OYK373" s="316"/>
      <c r="OYL373" s="316"/>
      <c r="OYM373" s="316"/>
      <c r="OYN373" s="316"/>
      <c r="OYO373" s="316"/>
      <c r="OYP373" s="316"/>
      <c r="OYQ373" s="316"/>
      <c r="OYR373" s="316"/>
      <c r="OYS373" s="316"/>
      <c r="OYT373" s="316"/>
      <c r="OYU373" s="316"/>
      <c r="OYV373" s="316"/>
      <c r="OYW373" s="316"/>
      <c r="OYX373" s="316"/>
      <c r="OYY373" s="316"/>
      <c r="OYZ373" s="316"/>
      <c r="OZA373" s="316"/>
      <c r="OZB373" s="316"/>
      <c r="OZC373" s="316"/>
      <c r="OZD373" s="316"/>
      <c r="OZE373" s="316"/>
      <c r="OZF373" s="316"/>
      <c r="OZG373" s="316"/>
      <c r="OZH373" s="316"/>
      <c r="OZI373" s="316"/>
      <c r="OZJ373" s="316"/>
      <c r="OZK373" s="316"/>
      <c r="OZL373" s="316"/>
      <c r="OZM373" s="316"/>
      <c r="OZN373" s="316"/>
      <c r="OZO373" s="316"/>
      <c r="OZP373" s="316"/>
      <c r="OZQ373" s="316"/>
      <c r="OZR373" s="316"/>
      <c r="OZS373" s="316"/>
      <c r="OZT373" s="316"/>
      <c r="OZU373" s="316"/>
      <c r="OZV373" s="316"/>
      <c r="OZW373" s="316"/>
      <c r="OZX373" s="316"/>
      <c r="OZY373" s="316"/>
      <c r="OZZ373" s="316"/>
      <c r="PAA373" s="316"/>
      <c r="PAB373" s="316"/>
      <c r="PAC373" s="316"/>
      <c r="PAD373" s="316"/>
      <c r="PAE373" s="316"/>
      <c r="PAF373" s="316"/>
      <c r="PAG373" s="316"/>
      <c r="PAH373" s="316"/>
      <c r="PAI373" s="316"/>
      <c r="PAJ373" s="316"/>
      <c r="PAK373" s="316"/>
      <c r="PAL373" s="316"/>
      <c r="PAM373" s="316"/>
      <c r="PAN373" s="316"/>
      <c r="PAO373" s="316"/>
      <c r="PAP373" s="316"/>
      <c r="PAQ373" s="316"/>
      <c r="PAR373" s="316"/>
      <c r="PAS373" s="316"/>
      <c r="PAT373" s="316"/>
      <c r="PAU373" s="316"/>
      <c r="PAV373" s="316"/>
      <c r="PAW373" s="316"/>
      <c r="PAX373" s="316"/>
      <c r="PAY373" s="316"/>
      <c r="PAZ373" s="316"/>
      <c r="PBA373" s="316"/>
      <c r="PBB373" s="316"/>
      <c r="PBC373" s="316"/>
      <c r="PBD373" s="316"/>
      <c r="PBE373" s="316"/>
      <c r="PBF373" s="316"/>
      <c r="PBG373" s="316"/>
      <c r="PBH373" s="316"/>
      <c r="PBI373" s="316"/>
      <c r="PBJ373" s="316"/>
      <c r="PBK373" s="316"/>
      <c r="PBL373" s="316"/>
      <c r="PBM373" s="316"/>
      <c r="PBN373" s="316"/>
      <c r="PBO373" s="316"/>
      <c r="PBP373" s="316"/>
      <c r="PBQ373" s="316"/>
      <c r="PBR373" s="316"/>
      <c r="PBS373" s="316"/>
      <c r="PBT373" s="316"/>
      <c r="PBU373" s="316"/>
      <c r="PBV373" s="316"/>
      <c r="PBW373" s="316"/>
      <c r="PBX373" s="316"/>
      <c r="PBY373" s="316"/>
      <c r="PBZ373" s="316"/>
      <c r="PCA373" s="316"/>
      <c r="PCB373" s="316"/>
      <c r="PCC373" s="316"/>
      <c r="PCD373" s="316"/>
      <c r="PCE373" s="316"/>
      <c r="PCF373" s="316"/>
      <c r="PCG373" s="316"/>
      <c r="PCH373" s="316"/>
      <c r="PCI373" s="316"/>
      <c r="PCJ373" s="316"/>
      <c r="PCK373" s="316"/>
      <c r="PCL373" s="316"/>
      <c r="PCM373" s="316"/>
      <c r="PCN373" s="316"/>
      <c r="PCO373" s="316"/>
      <c r="PCP373" s="316"/>
      <c r="PCQ373" s="316"/>
      <c r="PCR373" s="316"/>
      <c r="PCS373" s="316"/>
      <c r="PCT373" s="316"/>
      <c r="PCU373" s="316"/>
      <c r="PCV373" s="316"/>
      <c r="PCW373" s="316"/>
      <c r="PCX373" s="316"/>
      <c r="PCY373" s="316"/>
      <c r="PCZ373" s="316"/>
      <c r="PDA373" s="316"/>
      <c r="PDB373" s="316"/>
      <c r="PDC373" s="316"/>
      <c r="PDD373" s="316"/>
      <c r="PDE373" s="316"/>
      <c r="PDF373" s="316"/>
      <c r="PDG373" s="316"/>
      <c r="PDH373" s="316"/>
      <c r="PDI373" s="316"/>
      <c r="PDJ373" s="316"/>
      <c r="PDK373" s="316"/>
      <c r="PDL373" s="316"/>
      <c r="PDM373" s="316"/>
      <c r="PDN373" s="316"/>
      <c r="PDO373" s="316"/>
      <c r="PDP373" s="316"/>
      <c r="PDQ373" s="316"/>
      <c r="PDR373" s="316"/>
      <c r="PDS373" s="316"/>
      <c r="PDT373" s="316"/>
      <c r="PDU373" s="316"/>
      <c r="PDV373" s="316"/>
      <c r="PDW373" s="316"/>
      <c r="PDX373" s="316"/>
      <c r="PDY373" s="316"/>
      <c r="PDZ373" s="316"/>
      <c r="PEA373" s="316"/>
      <c r="PEB373" s="316"/>
      <c r="PEC373" s="316"/>
      <c r="PED373" s="316"/>
      <c r="PEE373" s="316"/>
      <c r="PEF373" s="316"/>
      <c r="PEG373" s="316"/>
      <c r="PEH373" s="316"/>
      <c r="PEI373" s="316"/>
      <c r="PEJ373" s="316"/>
      <c r="PEK373" s="316"/>
      <c r="PEL373" s="316"/>
      <c r="PEM373" s="316"/>
      <c r="PEN373" s="316"/>
      <c r="PEO373" s="316"/>
      <c r="PEP373" s="316"/>
      <c r="PEQ373" s="316"/>
      <c r="PER373" s="316"/>
      <c r="PES373" s="316"/>
      <c r="PET373" s="316"/>
      <c r="PEU373" s="316"/>
      <c r="PEV373" s="316"/>
      <c r="PEW373" s="316"/>
      <c r="PEX373" s="316"/>
      <c r="PEY373" s="316"/>
      <c r="PEZ373" s="316"/>
      <c r="PFA373" s="316"/>
      <c r="PFB373" s="316"/>
      <c r="PFC373" s="316"/>
      <c r="PFD373" s="316"/>
      <c r="PFE373" s="316"/>
      <c r="PFF373" s="316"/>
      <c r="PFG373" s="316"/>
      <c r="PFH373" s="316"/>
      <c r="PFI373" s="316"/>
      <c r="PFJ373" s="316"/>
      <c r="PFK373" s="316"/>
      <c r="PFL373" s="316"/>
      <c r="PFM373" s="316"/>
      <c r="PFN373" s="316"/>
      <c r="PFO373" s="316"/>
      <c r="PFP373" s="316"/>
      <c r="PFQ373" s="316"/>
      <c r="PFR373" s="316"/>
      <c r="PFS373" s="316"/>
      <c r="PFT373" s="316"/>
      <c r="PFU373" s="316"/>
      <c r="PFV373" s="316"/>
      <c r="PFW373" s="316"/>
      <c r="PFX373" s="316"/>
      <c r="PFY373" s="316"/>
      <c r="PFZ373" s="316"/>
      <c r="PGA373" s="316"/>
      <c r="PGB373" s="316"/>
      <c r="PGC373" s="316"/>
      <c r="PGD373" s="316"/>
      <c r="PGE373" s="316"/>
      <c r="PGF373" s="316"/>
      <c r="PGG373" s="316"/>
      <c r="PGH373" s="316"/>
      <c r="PGI373" s="316"/>
      <c r="PGJ373" s="316"/>
      <c r="PGK373" s="316"/>
      <c r="PGL373" s="316"/>
      <c r="PGM373" s="316"/>
      <c r="PGN373" s="316"/>
      <c r="PGO373" s="316"/>
      <c r="PGP373" s="316"/>
      <c r="PGQ373" s="316"/>
      <c r="PGR373" s="316"/>
      <c r="PGS373" s="316"/>
      <c r="PGT373" s="316"/>
      <c r="PGU373" s="316"/>
      <c r="PGV373" s="316"/>
      <c r="PGW373" s="316"/>
      <c r="PGX373" s="316"/>
      <c r="PGY373" s="316"/>
      <c r="PGZ373" s="316"/>
      <c r="PHA373" s="316"/>
      <c r="PHB373" s="316"/>
      <c r="PHC373" s="316"/>
      <c r="PHD373" s="316"/>
      <c r="PHE373" s="316"/>
      <c r="PHF373" s="316"/>
      <c r="PHG373" s="316"/>
      <c r="PHH373" s="316"/>
      <c r="PHI373" s="316"/>
      <c r="PHJ373" s="316"/>
      <c r="PHK373" s="316"/>
      <c r="PHL373" s="316"/>
      <c r="PHM373" s="316"/>
      <c r="PHN373" s="316"/>
      <c r="PHO373" s="316"/>
      <c r="PHP373" s="316"/>
      <c r="PHQ373" s="316"/>
      <c r="PHR373" s="316"/>
      <c r="PHS373" s="316"/>
      <c r="PHT373" s="316"/>
      <c r="PHU373" s="316"/>
      <c r="PHV373" s="316"/>
      <c r="PHW373" s="316"/>
      <c r="PHX373" s="316"/>
      <c r="PHY373" s="316"/>
      <c r="PHZ373" s="316"/>
      <c r="PIA373" s="316"/>
      <c r="PIB373" s="316"/>
      <c r="PIC373" s="316"/>
      <c r="PID373" s="316"/>
      <c r="PIE373" s="316"/>
      <c r="PIF373" s="316"/>
      <c r="PIG373" s="316"/>
      <c r="PIH373" s="316"/>
      <c r="PII373" s="316"/>
      <c r="PIJ373" s="316"/>
      <c r="PIK373" s="316"/>
      <c r="PIL373" s="316"/>
      <c r="PIM373" s="316"/>
      <c r="PIN373" s="316"/>
      <c r="PIO373" s="316"/>
      <c r="PIP373" s="316"/>
      <c r="PIQ373" s="316"/>
      <c r="PIR373" s="316"/>
      <c r="PIS373" s="316"/>
      <c r="PIT373" s="316"/>
      <c r="PIU373" s="316"/>
      <c r="PIV373" s="316"/>
      <c r="PIW373" s="316"/>
      <c r="PIX373" s="316"/>
      <c r="PIY373" s="316"/>
      <c r="PIZ373" s="316"/>
      <c r="PJA373" s="316"/>
      <c r="PJB373" s="316"/>
      <c r="PJC373" s="316"/>
      <c r="PJD373" s="316"/>
      <c r="PJE373" s="316"/>
      <c r="PJF373" s="316"/>
      <c r="PJG373" s="316"/>
      <c r="PJH373" s="316"/>
      <c r="PJI373" s="316"/>
      <c r="PJJ373" s="316"/>
      <c r="PJK373" s="316"/>
      <c r="PJL373" s="316"/>
      <c r="PJM373" s="316"/>
      <c r="PJN373" s="316"/>
      <c r="PJO373" s="316"/>
      <c r="PJP373" s="316"/>
      <c r="PJQ373" s="316"/>
      <c r="PJR373" s="316"/>
      <c r="PJS373" s="316"/>
      <c r="PJT373" s="316"/>
      <c r="PJU373" s="316"/>
      <c r="PJV373" s="316"/>
      <c r="PJW373" s="316"/>
      <c r="PJX373" s="316"/>
      <c r="PJY373" s="316"/>
      <c r="PJZ373" s="316"/>
      <c r="PKA373" s="316"/>
      <c r="PKB373" s="316"/>
      <c r="PKC373" s="316"/>
      <c r="PKD373" s="316"/>
      <c r="PKE373" s="316"/>
      <c r="PKF373" s="316"/>
      <c r="PKG373" s="316"/>
      <c r="PKH373" s="316"/>
      <c r="PKI373" s="316"/>
      <c r="PKJ373" s="316"/>
      <c r="PKK373" s="316"/>
      <c r="PKL373" s="316"/>
      <c r="PKM373" s="316"/>
      <c r="PKN373" s="316"/>
      <c r="PKO373" s="316"/>
      <c r="PKP373" s="316"/>
      <c r="PKQ373" s="316"/>
      <c r="PKR373" s="316"/>
      <c r="PKS373" s="316"/>
      <c r="PKT373" s="316"/>
      <c r="PKU373" s="316"/>
      <c r="PKV373" s="316"/>
      <c r="PKW373" s="316"/>
      <c r="PKX373" s="316"/>
      <c r="PKY373" s="316"/>
      <c r="PKZ373" s="316"/>
      <c r="PLA373" s="316"/>
      <c r="PLB373" s="316"/>
      <c r="PLC373" s="316"/>
      <c r="PLD373" s="316"/>
      <c r="PLE373" s="316"/>
      <c r="PLF373" s="316"/>
      <c r="PLG373" s="316"/>
      <c r="PLH373" s="316"/>
      <c r="PLI373" s="316"/>
      <c r="PLJ373" s="316"/>
      <c r="PLK373" s="316"/>
      <c r="PLL373" s="316"/>
      <c r="PLM373" s="316"/>
      <c r="PLN373" s="316"/>
      <c r="PLO373" s="316"/>
      <c r="PLP373" s="316"/>
      <c r="PLQ373" s="316"/>
      <c r="PLR373" s="316"/>
      <c r="PLS373" s="316"/>
      <c r="PLT373" s="316"/>
      <c r="PLU373" s="316"/>
      <c r="PLV373" s="316"/>
      <c r="PLW373" s="316"/>
      <c r="PLX373" s="316"/>
      <c r="PLY373" s="316"/>
      <c r="PLZ373" s="316"/>
      <c r="PMA373" s="316"/>
      <c r="PMB373" s="316"/>
      <c r="PMC373" s="316"/>
      <c r="PMD373" s="316"/>
      <c r="PME373" s="316"/>
      <c r="PMF373" s="316"/>
      <c r="PMG373" s="316"/>
      <c r="PMH373" s="316"/>
      <c r="PMI373" s="316"/>
      <c r="PMJ373" s="316"/>
      <c r="PMK373" s="316"/>
      <c r="PML373" s="316"/>
      <c r="PMM373" s="316"/>
      <c r="PMN373" s="316"/>
      <c r="PMO373" s="316"/>
      <c r="PMP373" s="316"/>
      <c r="PMQ373" s="316"/>
      <c r="PMR373" s="316"/>
      <c r="PMS373" s="316"/>
      <c r="PMT373" s="316"/>
      <c r="PMU373" s="316"/>
      <c r="PMV373" s="316"/>
      <c r="PMW373" s="316"/>
      <c r="PMX373" s="316"/>
      <c r="PMY373" s="316"/>
      <c r="PMZ373" s="316"/>
      <c r="PNA373" s="316"/>
      <c r="PNB373" s="316"/>
      <c r="PNC373" s="316"/>
      <c r="PND373" s="316"/>
      <c r="PNE373" s="316"/>
      <c r="PNF373" s="316"/>
      <c r="PNG373" s="316"/>
      <c r="PNH373" s="316"/>
      <c r="PNI373" s="316"/>
      <c r="PNJ373" s="316"/>
      <c r="PNK373" s="316"/>
      <c r="PNL373" s="316"/>
      <c r="PNM373" s="316"/>
      <c r="PNN373" s="316"/>
      <c r="PNO373" s="316"/>
      <c r="PNP373" s="316"/>
      <c r="PNQ373" s="316"/>
      <c r="PNR373" s="316"/>
      <c r="PNS373" s="316"/>
      <c r="PNT373" s="316"/>
      <c r="PNU373" s="316"/>
      <c r="PNV373" s="316"/>
      <c r="PNW373" s="316"/>
      <c r="PNX373" s="316"/>
      <c r="PNY373" s="316"/>
      <c r="PNZ373" s="316"/>
      <c r="POA373" s="316"/>
      <c r="POB373" s="316"/>
      <c r="POC373" s="316"/>
      <c r="POD373" s="316"/>
      <c r="POE373" s="316"/>
      <c r="POF373" s="316"/>
      <c r="POG373" s="316"/>
      <c r="POH373" s="316"/>
      <c r="POI373" s="316"/>
      <c r="POJ373" s="316"/>
      <c r="POK373" s="316"/>
      <c r="POL373" s="316"/>
      <c r="POM373" s="316"/>
      <c r="PON373" s="316"/>
      <c r="POO373" s="316"/>
      <c r="POP373" s="316"/>
      <c r="POQ373" s="316"/>
      <c r="POR373" s="316"/>
      <c r="POS373" s="316"/>
      <c r="POT373" s="316"/>
      <c r="POU373" s="316"/>
      <c r="POV373" s="316"/>
      <c r="POW373" s="316"/>
      <c r="POX373" s="316"/>
      <c r="POY373" s="316"/>
      <c r="POZ373" s="316"/>
      <c r="PPA373" s="316"/>
      <c r="PPB373" s="316"/>
      <c r="PPC373" s="316"/>
      <c r="PPD373" s="316"/>
      <c r="PPE373" s="316"/>
      <c r="PPF373" s="316"/>
      <c r="PPG373" s="316"/>
      <c r="PPH373" s="316"/>
      <c r="PPI373" s="316"/>
      <c r="PPJ373" s="316"/>
      <c r="PPK373" s="316"/>
      <c r="PPL373" s="316"/>
      <c r="PPM373" s="316"/>
      <c r="PPN373" s="316"/>
      <c r="PPO373" s="316"/>
      <c r="PPP373" s="316"/>
      <c r="PPQ373" s="316"/>
      <c r="PPR373" s="316"/>
      <c r="PPS373" s="316"/>
      <c r="PPT373" s="316"/>
      <c r="PPU373" s="316"/>
      <c r="PPV373" s="316"/>
      <c r="PPW373" s="316"/>
      <c r="PPX373" s="316"/>
      <c r="PPY373" s="316"/>
      <c r="PPZ373" s="316"/>
      <c r="PQA373" s="316"/>
      <c r="PQB373" s="316"/>
      <c r="PQC373" s="316"/>
      <c r="PQD373" s="316"/>
      <c r="PQE373" s="316"/>
      <c r="PQF373" s="316"/>
      <c r="PQG373" s="316"/>
      <c r="PQH373" s="316"/>
      <c r="PQI373" s="316"/>
      <c r="PQJ373" s="316"/>
      <c r="PQK373" s="316"/>
      <c r="PQL373" s="316"/>
      <c r="PQM373" s="316"/>
      <c r="PQN373" s="316"/>
      <c r="PQO373" s="316"/>
      <c r="PQP373" s="316"/>
      <c r="PQQ373" s="316"/>
      <c r="PQR373" s="316"/>
      <c r="PQS373" s="316"/>
      <c r="PQT373" s="316"/>
      <c r="PQU373" s="316"/>
      <c r="PQV373" s="316"/>
      <c r="PQW373" s="316"/>
      <c r="PQX373" s="316"/>
      <c r="PQY373" s="316"/>
      <c r="PQZ373" s="316"/>
      <c r="PRA373" s="316"/>
      <c r="PRB373" s="316"/>
      <c r="PRC373" s="316"/>
      <c r="PRD373" s="316"/>
      <c r="PRE373" s="316"/>
      <c r="PRF373" s="316"/>
      <c r="PRG373" s="316"/>
      <c r="PRH373" s="316"/>
      <c r="PRI373" s="316"/>
      <c r="PRJ373" s="316"/>
      <c r="PRK373" s="316"/>
      <c r="PRL373" s="316"/>
      <c r="PRM373" s="316"/>
      <c r="PRN373" s="316"/>
      <c r="PRO373" s="316"/>
      <c r="PRP373" s="316"/>
      <c r="PRQ373" s="316"/>
      <c r="PRR373" s="316"/>
      <c r="PRS373" s="316"/>
      <c r="PRT373" s="316"/>
      <c r="PRU373" s="316"/>
      <c r="PRV373" s="316"/>
      <c r="PRW373" s="316"/>
      <c r="PRX373" s="316"/>
      <c r="PRY373" s="316"/>
      <c r="PRZ373" s="316"/>
      <c r="PSA373" s="316"/>
      <c r="PSB373" s="316"/>
      <c r="PSC373" s="316"/>
      <c r="PSD373" s="316"/>
      <c r="PSE373" s="316"/>
      <c r="PSF373" s="316"/>
      <c r="PSG373" s="316"/>
      <c r="PSH373" s="316"/>
      <c r="PSI373" s="316"/>
      <c r="PSJ373" s="316"/>
      <c r="PSK373" s="316"/>
      <c r="PSL373" s="316"/>
      <c r="PSM373" s="316"/>
      <c r="PSN373" s="316"/>
      <c r="PSO373" s="316"/>
      <c r="PSP373" s="316"/>
      <c r="PSQ373" s="316"/>
      <c r="PSR373" s="316"/>
      <c r="PSS373" s="316"/>
      <c r="PST373" s="316"/>
      <c r="PSU373" s="316"/>
      <c r="PSV373" s="316"/>
      <c r="PSW373" s="316"/>
      <c r="PSX373" s="316"/>
      <c r="PSY373" s="316"/>
      <c r="PSZ373" s="316"/>
      <c r="PTA373" s="316"/>
      <c r="PTB373" s="316"/>
      <c r="PTC373" s="316"/>
      <c r="PTD373" s="316"/>
      <c r="PTE373" s="316"/>
      <c r="PTF373" s="316"/>
      <c r="PTG373" s="316"/>
      <c r="PTH373" s="316"/>
      <c r="PTI373" s="316"/>
      <c r="PTJ373" s="316"/>
      <c r="PTK373" s="316"/>
      <c r="PTL373" s="316"/>
      <c r="PTM373" s="316"/>
      <c r="PTN373" s="316"/>
      <c r="PTO373" s="316"/>
      <c r="PTP373" s="316"/>
      <c r="PTQ373" s="316"/>
      <c r="PTR373" s="316"/>
      <c r="PTS373" s="316"/>
      <c r="PTT373" s="316"/>
      <c r="PTU373" s="316"/>
      <c r="PTV373" s="316"/>
      <c r="PTW373" s="316"/>
      <c r="PTX373" s="316"/>
      <c r="PTY373" s="316"/>
      <c r="PTZ373" s="316"/>
      <c r="PUA373" s="316"/>
      <c r="PUB373" s="316"/>
      <c r="PUC373" s="316"/>
      <c r="PUD373" s="316"/>
      <c r="PUE373" s="316"/>
      <c r="PUF373" s="316"/>
      <c r="PUG373" s="316"/>
      <c r="PUH373" s="316"/>
      <c r="PUI373" s="316"/>
      <c r="PUJ373" s="316"/>
      <c r="PUK373" s="316"/>
      <c r="PUL373" s="316"/>
      <c r="PUM373" s="316"/>
      <c r="PUN373" s="316"/>
      <c r="PUO373" s="316"/>
      <c r="PUP373" s="316"/>
      <c r="PUQ373" s="316"/>
      <c r="PUR373" s="316"/>
      <c r="PUS373" s="316"/>
      <c r="PUT373" s="316"/>
      <c r="PUU373" s="316"/>
      <c r="PUV373" s="316"/>
      <c r="PUW373" s="316"/>
      <c r="PUX373" s="316"/>
      <c r="PUY373" s="316"/>
      <c r="PUZ373" s="316"/>
      <c r="PVA373" s="316"/>
      <c r="PVB373" s="316"/>
      <c r="PVC373" s="316"/>
      <c r="PVD373" s="316"/>
      <c r="PVE373" s="316"/>
      <c r="PVF373" s="316"/>
      <c r="PVG373" s="316"/>
      <c r="PVH373" s="316"/>
      <c r="PVI373" s="316"/>
      <c r="PVJ373" s="316"/>
      <c r="PVK373" s="316"/>
      <c r="PVL373" s="316"/>
      <c r="PVM373" s="316"/>
      <c r="PVN373" s="316"/>
      <c r="PVO373" s="316"/>
      <c r="PVP373" s="316"/>
      <c r="PVQ373" s="316"/>
      <c r="PVR373" s="316"/>
      <c r="PVS373" s="316"/>
      <c r="PVT373" s="316"/>
      <c r="PVU373" s="316"/>
      <c r="PVV373" s="316"/>
      <c r="PVW373" s="316"/>
      <c r="PVX373" s="316"/>
      <c r="PVY373" s="316"/>
      <c r="PVZ373" s="316"/>
      <c r="PWA373" s="316"/>
      <c r="PWB373" s="316"/>
      <c r="PWC373" s="316"/>
      <c r="PWD373" s="316"/>
      <c r="PWE373" s="316"/>
      <c r="PWF373" s="316"/>
      <c r="PWG373" s="316"/>
      <c r="PWH373" s="316"/>
      <c r="PWI373" s="316"/>
      <c r="PWJ373" s="316"/>
      <c r="PWK373" s="316"/>
      <c r="PWL373" s="316"/>
      <c r="PWM373" s="316"/>
      <c r="PWN373" s="316"/>
      <c r="PWO373" s="316"/>
      <c r="PWP373" s="316"/>
      <c r="PWQ373" s="316"/>
      <c r="PWR373" s="316"/>
      <c r="PWS373" s="316"/>
      <c r="PWT373" s="316"/>
      <c r="PWU373" s="316"/>
      <c r="PWV373" s="316"/>
      <c r="PWW373" s="316"/>
      <c r="PWX373" s="316"/>
      <c r="PWY373" s="316"/>
      <c r="PWZ373" s="316"/>
      <c r="PXA373" s="316"/>
      <c r="PXB373" s="316"/>
      <c r="PXC373" s="316"/>
      <c r="PXD373" s="316"/>
      <c r="PXE373" s="316"/>
      <c r="PXF373" s="316"/>
      <c r="PXG373" s="316"/>
      <c r="PXH373" s="316"/>
      <c r="PXI373" s="316"/>
      <c r="PXJ373" s="316"/>
      <c r="PXK373" s="316"/>
      <c r="PXL373" s="316"/>
      <c r="PXM373" s="316"/>
      <c r="PXN373" s="316"/>
      <c r="PXO373" s="316"/>
      <c r="PXP373" s="316"/>
      <c r="PXQ373" s="316"/>
      <c r="PXR373" s="316"/>
      <c r="PXS373" s="316"/>
      <c r="PXT373" s="316"/>
      <c r="PXU373" s="316"/>
      <c r="PXV373" s="316"/>
      <c r="PXW373" s="316"/>
      <c r="PXX373" s="316"/>
      <c r="PXY373" s="316"/>
      <c r="PXZ373" s="316"/>
      <c r="PYA373" s="316"/>
      <c r="PYB373" s="316"/>
      <c r="PYC373" s="316"/>
      <c r="PYD373" s="316"/>
      <c r="PYE373" s="316"/>
      <c r="PYF373" s="316"/>
      <c r="PYG373" s="316"/>
      <c r="PYH373" s="316"/>
      <c r="PYI373" s="316"/>
      <c r="PYJ373" s="316"/>
      <c r="PYK373" s="316"/>
      <c r="PYL373" s="316"/>
      <c r="PYM373" s="316"/>
      <c r="PYN373" s="316"/>
      <c r="PYO373" s="316"/>
      <c r="PYP373" s="316"/>
      <c r="PYQ373" s="316"/>
      <c r="PYR373" s="316"/>
      <c r="PYS373" s="316"/>
      <c r="PYT373" s="316"/>
      <c r="PYU373" s="316"/>
      <c r="PYV373" s="316"/>
      <c r="PYW373" s="316"/>
      <c r="PYX373" s="316"/>
      <c r="PYY373" s="316"/>
      <c r="PYZ373" s="316"/>
      <c r="PZA373" s="316"/>
      <c r="PZB373" s="316"/>
      <c r="PZC373" s="316"/>
      <c r="PZD373" s="316"/>
      <c r="PZE373" s="316"/>
      <c r="PZF373" s="316"/>
      <c r="PZG373" s="316"/>
      <c r="PZH373" s="316"/>
      <c r="PZI373" s="316"/>
      <c r="PZJ373" s="316"/>
      <c r="PZK373" s="316"/>
      <c r="PZL373" s="316"/>
      <c r="PZM373" s="316"/>
      <c r="PZN373" s="316"/>
      <c r="PZO373" s="316"/>
      <c r="PZP373" s="316"/>
      <c r="PZQ373" s="316"/>
      <c r="PZR373" s="316"/>
      <c r="PZS373" s="316"/>
      <c r="PZT373" s="316"/>
      <c r="PZU373" s="316"/>
      <c r="PZV373" s="316"/>
      <c r="PZW373" s="316"/>
      <c r="PZX373" s="316"/>
      <c r="PZY373" s="316"/>
      <c r="PZZ373" s="316"/>
      <c r="QAA373" s="316"/>
      <c r="QAB373" s="316"/>
      <c r="QAC373" s="316"/>
      <c r="QAD373" s="316"/>
      <c r="QAE373" s="316"/>
      <c r="QAF373" s="316"/>
      <c r="QAG373" s="316"/>
      <c r="QAH373" s="316"/>
      <c r="QAI373" s="316"/>
      <c r="QAJ373" s="316"/>
      <c r="QAK373" s="316"/>
      <c r="QAL373" s="316"/>
      <c r="QAM373" s="316"/>
      <c r="QAN373" s="316"/>
      <c r="QAO373" s="316"/>
      <c r="QAP373" s="316"/>
      <c r="QAQ373" s="316"/>
      <c r="QAR373" s="316"/>
      <c r="QAS373" s="316"/>
      <c r="QAT373" s="316"/>
      <c r="QAU373" s="316"/>
      <c r="QAV373" s="316"/>
      <c r="QAW373" s="316"/>
      <c r="QAX373" s="316"/>
      <c r="QAY373" s="316"/>
      <c r="QAZ373" s="316"/>
      <c r="QBA373" s="316"/>
      <c r="QBB373" s="316"/>
      <c r="QBC373" s="316"/>
      <c r="QBD373" s="316"/>
      <c r="QBE373" s="316"/>
      <c r="QBF373" s="316"/>
      <c r="QBG373" s="316"/>
      <c r="QBH373" s="316"/>
      <c r="QBI373" s="316"/>
      <c r="QBJ373" s="316"/>
      <c r="QBK373" s="316"/>
      <c r="QBL373" s="316"/>
      <c r="QBM373" s="316"/>
      <c r="QBN373" s="316"/>
      <c r="QBO373" s="316"/>
      <c r="QBP373" s="316"/>
      <c r="QBQ373" s="316"/>
      <c r="QBR373" s="316"/>
      <c r="QBS373" s="316"/>
      <c r="QBT373" s="316"/>
      <c r="QBU373" s="316"/>
      <c r="QBV373" s="316"/>
      <c r="QBW373" s="316"/>
      <c r="QBX373" s="316"/>
      <c r="QBY373" s="316"/>
      <c r="QBZ373" s="316"/>
      <c r="QCA373" s="316"/>
      <c r="QCB373" s="316"/>
      <c r="QCC373" s="316"/>
      <c r="QCD373" s="316"/>
      <c r="QCE373" s="316"/>
      <c r="QCF373" s="316"/>
      <c r="QCG373" s="316"/>
      <c r="QCH373" s="316"/>
      <c r="QCI373" s="316"/>
      <c r="QCJ373" s="316"/>
      <c r="QCK373" s="316"/>
      <c r="QCL373" s="316"/>
      <c r="QCM373" s="316"/>
      <c r="QCN373" s="316"/>
      <c r="QCO373" s="316"/>
      <c r="QCP373" s="316"/>
      <c r="QCQ373" s="316"/>
      <c r="QCR373" s="316"/>
      <c r="QCS373" s="316"/>
      <c r="QCT373" s="316"/>
      <c r="QCU373" s="316"/>
      <c r="QCV373" s="316"/>
      <c r="QCW373" s="316"/>
      <c r="QCX373" s="316"/>
      <c r="QCY373" s="316"/>
      <c r="QCZ373" s="316"/>
      <c r="QDA373" s="316"/>
      <c r="QDB373" s="316"/>
      <c r="QDC373" s="316"/>
      <c r="QDD373" s="316"/>
      <c r="QDE373" s="316"/>
      <c r="QDF373" s="316"/>
      <c r="QDG373" s="316"/>
      <c r="QDH373" s="316"/>
      <c r="QDI373" s="316"/>
      <c r="QDJ373" s="316"/>
      <c r="QDK373" s="316"/>
      <c r="QDL373" s="316"/>
      <c r="QDM373" s="316"/>
      <c r="QDN373" s="316"/>
      <c r="QDO373" s="316"/>
      <c r="QDP373" s="316"/>
      <c r="QDQ373" s="316"/>
      <c r="QDR373" s="316"/>
      <c r="QDS373" s="316"/>
      <c r="QDT373" s="316"/>
      <c r="QDU373" s="316"/>
      <c r="QDV373" s="316"/>
      <c r="QDW373" s="316"/>
      <c r="QDX373" s="316"/>
      <c r="QDY373" s="316"/>
      <c r="QDZ373" s="316"/>
      <c r="QEA373" s="316"/>
      <c r="QEB373" s="316"/>
      <c r="QEC373" s="316"/>
      <c r="QED373" s="316"/>
      <c r="QEE373" s="316"/>
      <c r="QEF373" s="316"/>
      <c r="QEG373" s="316"/>
      <c r="QEH373" s="316"/>
      <c r="QEI373" s="316"/>
      <c r="QEJ373" s="316"/>
      <c r="QEK373" s="316"/>
      <c r="QEL373" s="316"/>
      <c r="QEM373" s="316"/>
      <c r="QEN373" s="316"/>
      <c r="QEO373" s="316"/>
      <c r="QEP373" s="316"/>
      <c r="QEQ373" s="316"/>
      <c r="QER373" s="316"/>
      <c r="QES373" s="316"/>
      <c r="QET373" s="316"/>
      <c r="QEU373" s="316"/>
      <c r="QEV373" s="316"/>
      <c r="QEW373" s="316"/>
      <c r="QEX373" s="316"/>
      <c r="QEY373" s="316"/>
      <c r="QEZ373" s="316"/>
      <c r="QFA373" s="316"/>
      <c r="QFB373" s="316"/>
      <c r="QFC373" s="316"/>
      <c r="QFD373" s="316"/>
      <c r="QFE373" s="316"/>
      <c r="QFF373" s="316"/>
      <c r="QFG373" s="316"/>
      <c r="QFH373" s="316"/>
      <c r="QFI373" s="316"/>
      <c r="QFJ373" s="316"/>
      <c r="QFK373" s="316"/>
      <c r="QFL373" s="316"/>
      <c r="QFM373" s="316"/>
      <c r="QFN373" s="316"/>
      <c r="QFO373" s="316"/>
      <c r="QFP373" s="316"/>
      <c r="QFQ373" s="316"/>
      <c r="QFR373" s="316"/>
      <c r="QFS373" s="316"/>
      <c r="QFT373" s="316"/>
      <c r="QFU373" s="316"/>
      <c r="QFV373" s="316"/>
      <c r="QFW373" s="316"/>
      <c r="QFX373" s="316"/>
      <c r="QFY373" s="316"/>
      <c r="QFZ373" s="316"/>
      <c r="QGA373" s="316"/>
      <c r="QGB373" s="316"/>
      <c r="QGC373" s="316"/>
      <c r="QGD373" s="316"/>
      <c r="QGE373" s="316"/>
      <c r="QGF373" s="316"/>
      <c r="QGG373" s="316"/>
      <c r="QGH373" s="316"/>
      <c r="QGI373" s="316"/>
      <c r="QGJ373" s="316"/>
      <c r="QGK373" s="316"/>
      <c r="QGL373" s="316"/>
      <c r="QGM373" s="316"/>
      <c r="QGN373" s="316"/>
      <c r="QGO373" s="316"/>
      <c r="QGP373" s="316"/>
      <c r="QGQ373" s="316"/>
      <c r="QGR373" s="316"/>
      <c r="QGS373" s="316"/>
      <c r="QGT373" s="316"/>
      <c r="QGU373" s="316"/>
      <c r="QGV373" s="316"/>
      <c r="QGW373" s="316"/>
      <c r="QGX373" s="316"/>
      <c r="QGY373" s="316"/>
      <c r="QGZ373" s="316"/>
      <c r="QHA373" s="316"/>
      <c r="QHB373" s="316"/>
      <c r="QHC373" s="316"/>
      <c r="QHD373" s="316"/>
      <c r="QHE373" s="316"/>
      <c r="QHF373" s="316"/>
      <c r="QHG373" s="316"/>
      <c r="QHH373" s="316"/>
      <c r="QHI373" s="316"/>
      <c r="QHJ373" s="316"/>
      <c r="QHK373" s="316"/>
      <c r="QHL373" s="316"/>
      <c r="QHM373" s="316"/>
      <c r="QHN373" s="316"/>
      <c r="QHO373" s="316"/>
      <c r="QHP373" s="316"/>
      <c r="QHQ373" s="316"/>
      <c r="QHR373" s="316"/>
      <c r="QHS373" s="316"/>
      <c r="QHT373" s="316"/>
      <c r="QHU373" s="316"/>
      <c r="QHV373" s="316"/>
      <c r="QHW373" s="316"/>
      <c r="QHX373" s="316"/>
      <c r="QHY373" s="316"/>
      <c r="QHZ373" s="316"/>
      <c r="QIA373" s="316"/>
      <c r="QIB373" s="316"/>
      <c r="QIC373" s="316"/>
      <c r="QID373" s="316"/>
      <c r="QIE373" s="316"/>
      <c r="QIF373" s="316"/>
      <c r="QIG373" s="316"/>
      <c r="QIH373" s="316"/>
      <c r="QII373" s="316"/>
      <c r="QIJ373" s="316"/>
      <c r="QIK373" s="316"/>
      <c r="QIL373" s="316"/>
      <c r="QIM373" s="316"/>
      <c r="QIN373" s="316"/>
      <c r="QIO373" s="316"/>
      <c r="QIP373" s="316"/>
      <c r="QIQ373" s="316"/>
      <c r="QIR373" s="316"/>
      <c r="QIS373" s="316"/>
      <c r="QIT373" s="316"/>
      <c r="QIU373" s="316"/>
      <c r="QIV373" s="316"/>
      <c r="QIW373" s="316"/>
      <c r="QIX373" s="316"/>
      <c r="QIY373" s="316"/>
      <c r="QIZ373" s="316"/>
      <c r="QJA373" s="316"/>
      <c r="QJB373" s="316"/>
      <c r="QJC373" s="316"/>
      <c r="QJD373" s="316"/>
      <c r="QJE373" s="316"/>
      <c r="QJF373" s="316"/>
      <c r="QJG373" s="316"/>
      <c r="QJH373" s="316"/>
      <c r="QJI373" s="316"/>
      <c r="QJJ373" s="316"/>
      <c r="QJK373" s="316"/>
      <c r="QJL373" s="316"/>
      <c r="QJM373" s="316"/>
      <c r="QJN373" s="316"/>
      <c r="QJO373" s="316"/>
      <c r="QJP373" s="316"/>
      <c r="QJQ373" s="316"/>
      <c r="QJR373" s="316"/>
      <c r="QJS373" s="316"/>
      <c r="QJT373" s="316"/>
      <c r="QJU373" s="316"/>
      <c r="QJV373" s="316"/>
      <c r="QJW373" s="316"/>
      <c r="QJX373" s="316"/>
      <c r="QJY373" s="316"/>
      <c r="QJZ373" s="316"/>
      <c r="QKA373" s="316"/>
      <c r="QKB373" s="316"/>
      <c r="QKC373" s="316"/>
      <c r="QKD373" s="316"/>
      <c r="QKE373" s="316"/>
      <c r="QKF373" s="316"/>
      <c r="QKG373" s="316"/>
      <c r="QKH373" s="316"/>
      <c r="QKI373" s="316"/>
      <c r="QKJ373" s="316"/>
      <c r="QKK373" s="316"/>
      <c r="QKL373" s="316"/>
      <c r="QKM373" s="316"/>
      <c r="QKN373" s="316"/>
      <c r="QKO373" s="316"/>
      <c r="QKP373" s="316"/>
      <c r="QKQ373" s="316"/>
      <c r="QKR373" s="316"/>
      <c r="QKS373" s="316"/>
      <c r="QKT373" s="316"/>
      <c r="QKU373" s="316"/>
      <c r="QKV373" s="316"/>
      <c r="QKW373" s="316"/>
      <c r="QKX373" s="316"/>
      <c r="QKY373" s="316"/>
      <c r="QKZ373" s="316"/>
      <c r="QLA373" s="316"/>
      <c r="QLB373" s="316"/>
      <c r="QLC373" s="316"/>
      <c r="QLD373" s="316"/>
      <c r="QLE373" s="316"/>
      <c r="QLF373" s="316"/>
      <c r="QLG373" s="316"/>
      <c r="QLH373" s="316"/>
      <c r="QLI373" s="316"/>
      <c r="QLJ373" s="316"/>
      <c r="QLK373" s="316"/>
      <c r="QLL373" s="316"/>
      <c r="QLM373" s="316"/>
      <c r="QLN373" s="316"/>
      <c r="QLO373" s="316"/>
      <c r="QLP373" s="316"/>
      <c r="QLQ373" s="316"/>
      <c r="QLR373" s="316"/>
      <c r="QLS373" s="316"/>
      <c r="QLT373" s="316"/>
      <c r="QLU373" s="316"/>
      <c r="QLV373" s="316"/>
      <c r="QLW373" s="316"/>
      <c r="QLX373" s="316"/>
      <c r="QLY373" s="316"/>
      <c r="QLZ373" s="316"/>
      <c r="QMA373" s="316"/>
      <c r="QMB373" s="316"/>
      <c r="QMC373" s="316"/>
      <c r="QMD373" s="316"/>
      <c r="QME373" s="316"/>
      <c r="QMF373" s="316"/>
      <c r="QMG373" s="316"/>
      <c r="QMH373" s="316"/>
      <c r="QMI373" s="316"/>
      <c r="QMJ373" s="316"/>
      <c r="QMK373" s="316"/>
      <c r="QML373" s="316"/>
      <c r="QMM373" s="316"/>
      <c r="QMN373" s="316"/>
      <c r="QMO373" s="316"/>
      <c r="QMP373" s="316"/>
      <c r="QMQ373" s="316"/>
      <c r="QMR373" s="316"/>
      <c r="QMS373" s="316"/>
      <c r="QMT373" s="316"/>
      <c r="QMU373" s="316"/>
      <c r="QMV373" s="316"/>
      <c r="QMW373" s="316"/>
      <c r="QMX373" s="316"/>
      <c r="QMY373" s="316"/>
      <c r="QMZ373" s="316"/>
      <c r="QNA373" s="316"/>
      <c r="QNB373" s="316"/>
      <c r="QNC373" s="316"/>
      <c r="QND373" s="316"/>
      <c r="QNE373" s="316"/>
      <c r="QNF373" s="316"/>
      <c r="QNG373" s="316"/>
      <c r="QNH373" s="316"/>
      <c r="QNI373" s="316"/>
      <c r="QNJ373" s="316"/>
      <c r="QNK373" s="316"/>
      <c r="QNL373" s="316"/>
      <c r="QNM373" s="316"/>
      <c r="QNN373" s="316"/>
      <c r="QNO373" s="316"/>
      <c r="QNP373" s="316"/>
      <c r="QNQ373" s="316"/>
      <c r="QNR373" s="316"/>
      <c r="QNS373" s="316"/>
      <c r="QNT373" s="316"/>
      <c r="QNU373" s="316"/>
      <c r="QNV373" s="316"/>
      <c r="QNW373" s="316"/>
      <c r="QNX373" s="316"/>
      <c r="QNY373" s="316"/>
      <c r="QNZ373" s="316"/>
      <c r="QOA373" s="316"/>
      <c r="QOB373" s="316"/>
      <c r="QOC373" s="316"/>
      <c r="QOD373" s="316"/>
      <c r="QOE373" s="316"/>
      <c r="QOF373" s="316"/>
      <c r="QOG373" s="316"/>
      <c r="QOH373" s="316"/>
      <c r="QOI373" s="316"/>
      <c r="QOJ373" s="316"/>
      <c r="QOK373" s="316"/>
      <c r="QOL373" s="316"/>
      <c r="QOM373" s="316"/>
      <c r="QON373" s="316"/>
      <c r="QOO373" s="316"/>
      <c r="QOP373" s="316"/>
      <c r="QOQ373" s="316"/>
      <c r="QOR373" s="316"/>
      <c r="QOS373" s="316"/>
      <c r="QOT373" s="316"/>
      <c r="QOU373" s="316"/>
      <c r="QOV373" s="316"/>
      <c r="QOW373" s="316"/>
      <c r="QOX373" s="316"/>
      <c r="QOY373" s="316"/>
      <c r="QOZ373" s="316"/>
      <c r="QPA373" s="316"/>
      <c r="QPB373" s="316"/>
      <c r="QPC373" s="316"/>
      <c r="QPD373" s="316"/>
      <c r="QPE373" s="316"/>
      <c r="QPF373" s="316"/>
      <c r="QPG373" s="316"/>
      <c r="QPH373" s="316"/>
      <c r="QPI373" s="316"/>
      <c r="QPJ373" s="316"/>
      <c r="QPK373" s="316"/>
      <c r="QPL373" s="316"/>
      <c r="QPM373" s="316"/>
      <c r="QPN373" s="316"/>
      <c r="QPO373" s="316"/>
      <c r="QPP373" s="316"/>
      <c r="QPQ373" s="316"/>
      <c r="QPR373" s="316"/>
      <c r="QPS373" s="316"/>
      <c r="QPT373" s="316"/>
      <c r="QPU373" s="316"/>
      <c r="QPV373" s="316"/>
      <c r="QPW373" s="316"/>
      <c r="QPX373" s="316"/>
      <c r="QPY373" s="316"/>
      <c r="QPZ373" s="316"/>
      <c r="QQA373" s="316"/>
      <c r="QQB373" s="316"/>
      <c r="QQC373" s="316"/>
      <c r="QQD373" s="316"/>
      <c r="QQE373" s="316"/>
      <c r="QQF373" s="316"/>
      <c r="QQG373" s="316"/>
      <c r="QQH373" s="316"/>
      <c r="QQI373" s="316"/>
      <c r="QQJ373" s="316"/>
      <c r="QQK373" s="316"/>
      <c r="QQL373" s="316"/>
      <c r="QQM373" s="316"/>
      <c r="QQN373" s="316"/>
      <c r="QQO373" s="316"/>
      <c r="QQP373" s="316"/>
      <c r="QQQ373" s="316"/>
      <c r="QQR373" s="316"/>
      <c r="QQS373" s="316"/>
      <c r="QQT373" s="316"/>
      <c r="QQU373" s="316"/>
      <c r="QQV373" s="316"/>
      <c r="QQW373" s="316"/>
      <c r="QQX373" s="316"/>
      <c r="QQY373" s="316"/>
      <c r="QQZ373" s="316"/>
      <c r="QRA373" s="316"/>
      <c r="QRB373" s="316"/>
      <c r="QRC373" s="316"/>
      <c r="QRD373" s="316"/>
      <c r="QRE373" s="316"/>
      <c r="QRF373" s="316"/>
      <c r="QRG373" s="316"/>
      <c r="QRH373" s="316"/>
      <c r="QRI373" s="316"/>
      <c r="QRJ373" s="316"/>
      <c r="QRK373" s="316"/>
      <c r="QRL373" s="316"/>
      <c r="QRM373" s="316"/>
      <c r="QRN373" s="316"/>
      <c r="QRO373" s="316"/>
      <c r="QRP373" s="316"/>
      <c r="QRQ373" s="316"/>
      <c r="QRR373" s="316"/>
      <c r="QRS373" s="316"/>
      <c r="QRT373" s="316"/>
      <c r="QRU373" s="316"/>
      <c r="QRV373" s="316"/>
      <c r="QRW373" s="316"/>
      <c r="QRX373" s="316"/>
      <c r="QRY373" s="316"/>
      <c r="QRZ373" s="316"/>
      <c r="QSA373" s="316"/>
      <c r="QSB373" s="316"/>
      <c r="QSC373" s="316"/>
      <c r="QSD373" s="316"/>
      <c r="QSE373" s="316"/>
      <c r="QSF373" s="316"/>
      <c r="QSG373" s="316"/>
      <c r="QSH373" s="316"/>
      <c r="QSI373" s="316"/>
      <c r="QSJ373" s="316"/>
      <c r="QSK373" s="316"/>
      <c r="QSL373" s="316"/>
      <c r="QSM373" s="316"/>
      <c r="QSN373" s="316"/>
      <c r="QSO373" s="316"/>
      <c r="QSP373" s="316"/>
      <c r="QSQ373" s="316"/>
      <c r="QSR373" s="316"/>
      <c r="QSS373" s="316"/>
      <c r="QST373" s="316"/>
      <c r="QSU373" s="316"/>
      <c r="QSV373" s="316"/>
      <c r="QSW373" s="316"/>
      <c r="QSX373" s="316"/>
      <c r="QSY373" s="316"/>
      <c r="QSZ373" s="316"/>
      <c r="QTA373" s="316"/>
      <c r="QTB373" s="316"/>
      <c r="QTC373" s="316"/>
      <c r="QTD373" s="316"/>
      <c r="QTE373" s="316"/>
      <c r="QTF373" s="316"/>
      <c r="QTG373" s="316"/>
      <c r="QTH373" s="316"/>
      <c r="QTI373" s="316"/>
      <c r="QTJ373" s="316"/>
      <c r="QTK373" s="316"/>
      <c r="QTL373" s="316"/>
      <c r="QTM373" s="316"/>
      <c r="QTN373" s="316"/>
      <c r="QTO373" s="316"/>
      <c r="QTP373" s="316"/>
      <c r="QTQ373" s="316"/>
      <c r="QTR373" s="316"/>
      <c r="QTS373" s="316"/>
      <c r="QTT373" s="316"/>
      <c r="QTU373" s="316"/>
      <c r="QTV373" s="316"/>
      <c r="QTW373" s="316"/>
      <c r="QTX373" s="316"/>
      <c r="QTY373" s="316"/>
      <c r="QTZ373" s="316"/>
      <c r="QUA373" s="316"/>
      <c r="QUB373" s="316"/>
      <c r="QUC373" s="316"/>
      <c r="QUD373" s="316"/>
      <c r="QUE373" s="316"/>
      <c r="QUF373" s="316"/>
      <c r="QUG373" s="316"/>
      <c r="QUH373" s="316"/>
      <c r="QUI373" s="316"/>
      <c r="QUJ373" s="316"/>
      <c r="QUK373" s="316"/>
      <c r="QUL373" s="316"/>
      <c r="QUM373" s="316"/>
      <c r="QUN373" s="316"/>
      <c r="QUO373" s="316"/>
      <c r="QUP373" s="316"/>
      <c r="QUQ373" s="316"/>
      <c r="QUR373" s="316"/>
      <c r="QUS373" s="316"/>
      <c r="QUT373" s="316"/>
      <c r="QUU373" s="316"/>
      <c r="QUV373" s="316"/>
      <c r="QUW373" s="316"/>
      <c r="QUX373" s="316"/>
      <c r="QUY373" s="316"/>
      <c r="QUZ373" s="316"/>
      <c r="QVA373" s="316"/>
      <c r="QVB373" s="316"/>
      <c r="QVC373" s="316"/>
      <c r="QVD373" s="316"/>
      <c r="QVE373" s="316"/>
      <c r="QVF373" s="316"/>
      <c r="QVG373" s="316"/>
      <c r="QVH373" s="316"/>
      <c r="QVI373" s="316"/>
      <c r="QVJ373" s="316"/>
      <c r="QVK373" s="316"/>
      <c r="QVL373" s="316"/>
      <c r="QVM373" s="316"/>
      <c r="QVN373" s="316"/>
      <c r="QVO373" s="316"/>
      <c r="QVP373" s="316"/>
      <c r="QVQ373" s="316"/>
      <c r="QVR373" s="316"/>
      <c r="QVS373" s="316"/>
      <c r="QVT373" s="316"/>
      <c r="QVU373" s="316"/>
      <c r="QVV373" s="316"/>
      <c r="QVW373" s="316"/>
      <c r="QVX373" s="316"/>
      <c r="QVY373" s="316"/>
      <c r="QVZ373" s="316"/>
      <c r="QWA373" s="316"/>
      <c r="QWB373" s="316"/>
      <c r="QWC373" s="316"/>
      <c r="QWD373" s="316"/>
      <c r="QWE373" s="316"/>
      <c r="QWF373" s="316"/>
      <c r="QWG373" s="316"/>
      <c r="QWH373" s="316"/>
      <c r="QWI373" s="316"/>
      <c r="QWJ373" s="316"/>
      <c r="QWK373" s="316"/>
      <c r="QWL373" s="316"/>
      <c r="QWM373" s="316"/>
      <c r="QWN373" s="316"/>
      <c r="QWO373" s="316"/>
      <c r="QWP373" s="316"/>
      <c r="QWQ373" s="316"/>
      <c r="QWR373" s="316"/>
      <c r="QWS373" s="316"/>
      <c r="QWT373" s="316"/>
      <c r="QWU373" s="316"/>
      <c r="QWV373" s="316"/>
      <c r="QWW373" s="316"/>
      <c r="QWX373" s="316"/>
      <c r="QWY373" s="316"/>
      <c r="QWZ373" s="316"/>
      <c r="QXA373" s="316"/>
      <c r="QXB373" s="316"/>
      <c r="QXC373" s="316"/>
      <c r="QXD373" s="316"/>
      <c r="QXE373" s="316"/>
      <c r="QXF373" s="316"/>
      <c r="QXG373" s="316"/>
      <c r="QXH373" s="316"/>
      <c r="QXI373" s="316"/>
      <c r="QXJ373" s="316"/>
      <c r="QXK373" s="316"/>
      <c r="QXL373" s="316"/>
      <c r="QXM373" s="316"/>
      <c r="QXN373" s="316"/>
      <c r="QXO373" s="316"/>
      <c r="QXP373" s="316"/>
      <c r="QXQ373" s="316"/>
      <c r="QXR373" s="316"/>
      <c r="QXS373" s="316"/>
      <c r="QXT373" s="316"/>
      <c r="QXU373" s="316"/>
      <c r="QXV373" s="316"/>
      <c r="QXW373" s="316"/>
      <c r="QXX373" s="316"/>
      <c r="QXY373" s="316"/>
      <c r="QXZ373" s="316"/>
      <c r="QYA373" s="316"/>
      <c r="QYB373" s="316"/>
      <c r="QYC373" s="316"/>
      <c r="QYD373" s="316"/>
      <c r="QYE373" s="316"/>
      <c r="QYF373" s="316"/>
      <c r="QYG373" s="316"/>
      <c r="QYH373" s="316"/>
      <c r="QYI373" s="316"/>
      <c r="QYJ373" s="316"/>
      <c r="QYK373" s="316"/>
      <c r="QYL373" s="316"/>
      <c r="QYM373" s="316"/>
      <c r="QYN373" s="316"/>
      <c r="QYO373" s="316"/>
      <c r="QYP373" s="316"/>
      <c r="QYQ373" s="316"/>
      <c r="QYR373" s="316"/>
      <c r="QYS373" s="316"/>
      <c r="QYT373" s="316"/>
      <c r="QYU373" s="316"/>
      <c r="QYV373" s="316"/>
      <c r="QYW373" s="316"/>
      <c r="QYX373" s="316"/>
      <c r="QYY373" s="316"/>
      <c r="QYZ373" s="316"/>
      <c r="QZA373" s="316"/>
      <c r="QZB373" s="316"/>
      <c r="QZC373" s="316"/>
      <c r="QZD373" s="316"/>
      <c r="QZE373" s="316"/>
      <c r="QZF373" s="316"/>
      <c r="QZG373" s="316"/>
      <c r="QZH373" s="316"/>
      <c r="QZI373" s="316"/>
      <c r="QZJ373" s="316"/>
      <c r="QZK373" s="316"/>
      <c r="QZL373" s="316"/>
      <c r="QZM373" s="316"/>
      <c r="QZN373" s="316"/>
      <c r="QZO373" s="316"/>
      <c r="QZP373" s="316"/>
      <c r="QZQ373" s="316"/>
      <c r="QZR373" s="316"/>
      <c r="QZS373" s="316"/>
      <c r="QZT373" s="316"/>
      <c r="QZU373" s="316"/>
      <c r="QZV373" s="316"/>
      <c r="QZW373" s="316"/>
      <c r="QZX373" s="316"/>
      <c r="QZY373" s="316"/>
      <c r="QZZ373" s="316"/>
      <c r="RAA373" s="316"/>
      <c r="RAB373" s="316"/>
      <c r="RAC373" s="316"/>
      <c r="RAD373" s="316"/>
      <c r="RAE373" s="316"/>
      <c r="RAF373" s="316"/>
      <c r="RAG373" s="316"/>
      <c r="RAH373" s="316"/>
      <c r="RAI373" s="316"/>
      <c r="RAJ373" s="316"/>
      <c r="RAK373" s="316"/>
      <c r="RAL373" s="316"/>
      <c r="RAM373" s="316"/>
      <c r="RAN373" s="316"/>
      <c r="RAO373" s="316"/>
      <c r="RAP373" s="316"/>
      <c r="RAQ373" s="316"/>
      <c r="RAR373" s="316"/>
      <c r="RAS373" s="316"/>
      <c r="RAT373" s="316"/>
      <c r="RAU373" s="316"/>
      <c r="RAV373" s="316"/>
      <c r="RAW373" s="316"/>
      <c r="RAX373" s="316"/>
      <c r="RAY373" s="316"/>
      <c r="RAZ373" s="316"/>
      <c r="RBA373" s="316"/>
      <c r="RBB373" s="316"/>
      <c r="RBC373" s="316"/>
      <c r="RBD373" s="316"/>
      <c r="RBE373" s="316"/>
      <c r="RBF373" s="316"/>
      <c r="RBG373" s="316"/>
      <c r="RBH373" s="316"/>
      <c r="RBI373" s="316"/>
      <c r="RBJ373" s="316"/>
      <c r="RBK373" s="316"/>
      <c r="RBL373" s="316"/>
      <c r="RBM373" s="316"/>
      <c r="RBN373" s="316"/>
      <c r="RBO373" s="316"/>
      <c r="RBP373" s="316"/>
      <c r="RBQ373" s="316"/>
      <c r="RBR373" s="316"/>
      <c r="RBS373" s="316"/>
      <c r="RBT373" s="316"/>
      <c r="RBU373" s="316"/>
      <c r="RBV373" s="316"/>
      <c r="RBW373" s="316"/>
      <c r="RBX373" s="316"/>
      <c r="RBY373" s="316"/>
      <c r="RBZ373" s="316"/>
      <c r="RCA373" s="316"/>
      <c r="RCB373" s="316"/>
      <c r="RCC373" s="316"/>
      <c r="RCD373" s="316"/>
      <c r="RCE373" s="316"/>
      <c r="RCF373" s="316"/>
      <c r="RCG373" s="316"/>
      <c r="RCH373" s="316"/>
      <c r="RCI373" s="316"/>
      <c r="RCJ373" s="316"/>
      <c r="RCK373" s="316"/>
      <c r="RCL373" s="316"/>
      <c r="RCM373" s="316"/>
      <c r="RCN373" s="316"/>
      <c r="RCO373" s="316"/>
      <c r="RCP373" s="316"/>
      <c r="RCQ373" s="316"/>
      <c r="RCR373" s="316"/>
      <c r="RCS373" s="316"/>
      <c r="RCT373" s="316"/>
      <c r="RCU373" s="316"/>
      <c r="RCV373" s="316"/>
      <c r="RCW373" s="316"/>
      <c r="RCX373" s="316"/>
      <c r="RCY373" s="316"/>
      <c r="RCZ373" s="316"/>
      <c r="RDA373" s="316"/>
      <c r="RDB373" s="316"/>
      <c r="RDC373" s="316"/>
      <c r="RDD373" s="316"/>
      <c r="RDE373" s="316"/>
      <c r="RDF373" s="316"/>
      <c r="RDG373" s="316"/>
      <c r="RDH373" s="316"/>
      <c r="RDI373" s="316"/>
      <c r="RDJ373" s="316"/>
      <c r="RDK373" s="316"/>
      <c r="RDL373" s="316"/>
      <c r="RDM373" s="316"/>
      <c r="RDN373" s="316"/>
      <c r="RDO373" s="316"/>
      <c r="RDP373" s="316"/>
      <c r="RDQ373" s="316"/>
      <c r="RDR373" s="316"/>
      <c r="RDS373" s="316"/>
      <c r="RDT373" s="316"/>
      <c r="RDU373" s="316"/>
      <c r="RDV373" s="316"/>
      <c r="RDW373" s="316"/>
      <c r="RDX373" s="316"/>
      <c r="RDY373" s="316"/>
      <c r="RDZ373" s="316"/>
      <c r="REA373" s="316"/>
      <c r="REB373" s="316"/>
      <c r="REC373" s="316"/>
      <c r="RED373" s="316"/>
      <c r="REE373" s="316"/>
      <c r="REF373" s="316"/>
      <c r="REG373" s="316"/>
      <c r="REH373" s="316"/>
      <c r="REI373" s="316"/>
      <c r="REJ373" s="316"/>
      <c r="REK373" s="316"/>
      <c r="REL373" s="316"/>
      <c r="REM373" s="316"/>
      <c r="REN373" s="316"/>
      <c r="REO373" s="316"/>
      <c r="REP373" s="316"/>
      <c r="REQ373" s="316"/>
      <c r="RER373" s="316"/>
      <c r="RES373" s="316"/>
      <c r="RET373" s="316"/>
      <c r="REU373" s="316"/>
      <c r="REV373" s="316"/>
      <c r="REW373" s="316"/>
      <c r="REX373" s="316"/>
      <c r="REY373" s="316"/>
      <c r="REZ373" s="316"/>
      <c r="RFA373" s="316"/>
      <c r="RFB373" s="316"/>
      <c r="RFC373" s="316"/>
      <c r="RFD373" s="316"/>
      <c r="RFE373" s="316"/>
      <c r="RFF373" s="316"/>
      <c r="RFG373" s="316"/>
      <c r="RFH373" s="316"/>
      <c r="RFI373" s="316"/>
      <c r="RFJ373" s="316"/>
      <c r="RFK373" s="316"/>
      <c r="RFL373" s="316"/>
      <c r="RFM373" s="316"/>
      <c r="RFN373" s="316"/>
      <c r="RFO373" s="316"/>
      <c r="RFP373" s="316"/>
      <c r="RFQ373" s="316"/>
      <c r="RFR373" s="316"/>
      <c r="RFS373" s="316"/>
      <c r="RFT373" s="316"/>
      <c r="RFU373" s="316"/>
      <c r="RFV373" s="316"/>
      <c r="RFW373" s="316"/>
      <c r="RFX373" s="316"/>
      <c r="RFY373" s="316"/>
      <c r="RFZ373" s="316"/>
      <c r="RGA373" s="316"/>
      <c r="RGB373" s="316"/>
      <c r="RGC373" s="316"/>
      <c r="RGD373" s="316"/>
      <c r="RGE373" s="316"/>
      <c r="RGF373" s="316"/>
      <c r="RGG373" s="316"/>
      <c r="RGH373" s="316"/>
      <c r="RGI373" s="316"/>
      <c r="RGJ373" s="316"/>
      <c r="RGK373" s="316"/>
      <c r="RGL373" s="316"/>
      <c r="RGM373" s="316"/>
      <c r="RGN373" s="316"/>
      <c r="RGO373" s="316"/>
      <c r="RGP373" s="316"/>
      <c r="RGQ373" s="316"/>
      <c r="RGR373" s="316"/>
      <c r="RGS373" s="316"/>
      <c r="RGT373" s="316"/>
      <c r="RGU373" s="316"/>
      <c r="RGV373" s="316"/>
      <c r="RGW373" s="316"/>
      <c r="RGX373" s="316"/>
      <c r="RGY373" s="316"/>
      <c r="RGZ373" s="316"/>
      <c r="RHA373" s="316"/>
      <c r="RHB373" s="316"/>
      <c r="RHC373" s="316"/>
      <c r="RHD373" s="316"/>
      <c r="RHE373" s="316"/>
      <c r="RHF373" s="316"/>
      <c r="RHG373" s="316"/>
      <c r="RHH373" s="316"/>
      <c r="RHI373" s="316"/>
      <c r="RHJ373" s="316"/>
      <c r="RHK373" s="316"/>
      <c r="RHL373" s="316"/>
      <c r="RHM373" s="316"/>
      <c r="RHN373" s="316"/>
      <c r="RHO373" s="316"/>
      <c r="RHP373" s="316"/>
      <c r="RHQ373" s="316"/>
      <c r="RHR373" s="316"/>
      <c r="RHS373" s="316"/>
      <c r="RHT373" s="316"/>
      <c r="RHU373" s="316"/>
      <c r="RHV373" s="316"/>
      <c r="RHW373" s="316"/>
      <c r="RHX373" s="316"/>
      <c r="RHY373" s="316"/>
      <c r="RHZ373" s="316"/>
      <c r="RIA373" s="316"/>
      <c r="RIB373" s="316"/>
      <c r="RIC373" s="316"/>
      <c r="RID373" s="316"/>
      <c r="RIE373" s="316"/>
      <c r="RIF373" s="316"/>
      <c r="RIG373" s="316"/>
      <c r="RIH373" s="316"/>
      <c r="RII373" s="316"/>
      <c r="RIJ373" s="316"/>
      <c r="RIK373" s="316"/>
      <c r="RIL373" s="316"/>
      <c r="RIM373" s="316"/>
      <c r="RIN373" s="316"/>
      <c r="RIO373" s="316"/>
      <c r="RIP373" s="316"/>
      <c r="RIQ373" s="316"/>
      <c r="RIR373" s="316"/>
      <c r="RIS373" s="316"/>
      <c r="RIT373" s="316"/>
      <c r="RIU373" s="316"/>
      <c r="RIV373" s="316"/>
      <c r="RIW373" s="316"/>
      <c r="RIX373" s="316"/>
      <c r="RIY373" s="316"/>
      <c r="RIZ373" s="316"/>
      <c r="RJA373" s="316"/>
      <c r="RJB373" s="316"/>
      <c r="RJC373" s="316"/>
      <c r="RJD373" s="316"/>
      <c r="RJE373" s="316"/>
      <c r="RJF373" s="316"/>
      <c r="RJG373" s="316"/>
      <c r="RJH373" s="316"/>
      <c r="RJI373" s="316"/>
      <c r="RJJ373" s="316"/>
      <c r="RJK373" s="316"/>
      <c r="RJL373" s="316"/>
      <c r="RJM373" s="316"/>
      <c r="RJN373" s="316"/>
      <c r="RJO373" s="316"/>
      <c r="RJP373" s="316"/>
      <c r="RJQ373" s="316"/>
      <c r="RJR373" s="316"/>
      <c r="RJS373" s="316"/>
      <c r="RJT373" s="316"/>
      <c r="RJU373" s="316"/>
      <c r="RJV373" s="316"/>
      <c r="RJW373" s="316"/>
      <c r="RJX373" s="316"/>
      <c r="RJY373" s="316"/>
      <c r="RJZ373" s="316"/>
      <c r="RKA373" s="316"/>
      <c r="RKB373" s="316"/>
      <c r="RKC373" s="316"/>
      <c r="RKD373" s="316"/>
      <c r="RKE373" s="316"/>
      <c r="RKF373" s="316"/>
      <c r="RKG373" s="316"/>
      <c r="RKH373" s="316"/>
      <c r="RKI373" s="316"/>
      <c r="RKJ373" s="316"/>
      <c r="RKK373" s="316"/>
      <c r="RKL373" s="316"/>
      <c r="RKM373" s="316"/>
      <c r="RKN373" s="316"/>
      <c r="RKO373" s="316"/>
      <c r="RKP373" s="316"/>
      <c r="RKQ373" s="316"/>
      <c r="RKR373" s="316"/>
      <c r="RKS373" s="316"/>
      <c r="RKT373" s="316"/>
      <c r="RKU373" s="316"/>
      <c r="RKV373" s="316"/>
      <c r="RKW373" s="316"/>
      <c r="RKX373" s="316"/>
      <c r="RKY373" s="316"/>
      <c r="RKZ373" s="316"/>
      <c r="RLA373" s="316"/>
      <c r="RLB373" s="316"/>
      <c r="RLC373" s="316"/>
      <c r="RLD373" s="316"/>
      <c r="RLE373" s="316"/>
      <c r="RLF373" s="316"/>
      <c r="RLG373" s="316"/>
      <c r="RLH373" s="316"/>
      <c r="RLI373" s="316"/>
      <c r="RLJ373" s="316"/>
      <c r="RLK373" s="316"/>
      <c r="RLL373" s="316"/>
      <c r="RLM373" s="316"/>
      <c r="RLN373" s="316"/>
      <c r="RLO373" s="316"/>
      <c r="RLP373" s="316"/>
      <c r="RLQ373" s="316"/>
      <c r="RLR373" s="316"/>
      <c r="RLS373" s="316"/>
      <c r="RLT373" s="316"/>
      <c r="RLU373" s="316"/>
      <c r="RLV373" s="316"/>
      <c r="RLW373" s="316"/>
      <c r="RLX373" s="316"/>
      <c r="RLY373" s="316"/>
      <c r="RLZ373" s="316"/>
      <c r="RMA373" s="316"/>
      <c r="RMB373" s="316"/>
      <c r="RMC373" s="316"/>
      <c r="RMD373" s="316"/>
      <c r="RME373" s="316"/>
      <c r="RMF373" s="316"/>
      <c r="RMG373" s="316"/>
      <c r="RMH373" s="316"/>
      <c r="RMI373" s="316"/>
      <c r="RMJ373" s="316"/>
      <c r="RMK373" s="316"/>
      <c r="RML373" s="316"/>
      <c r="RMM373" s="316"/>
      <c r="RMN373" s="316"/>
      <c r="RMO373" s="316"/>
      <c r="RMP373" s="316"/>
      <c r="RMQ373" s="316"/>
      <c r="RMR373" s="316"/>
      <c r="RMS373" s="316"/>
      <c r="RMT373" s="316"/>
      <c r="RMU373" s="316"/>
      <c r="RMV373" s="316"/>
      <c r="RMW373" s="316"/>
      <c r="RMX373" s="316"/>
      <c r="RMY373" s="316"/>
      <c r="RMZ373" s="316"/>
      <c r="RNA373" s="316"/>
      <c r="RNB373" s="316"/>
      <c r="RNC373" s="316"/>
      <c r="RND373" s="316"/>
      <c r="RNE373" s="316"/>
      <c r="RNF373" s="316"/>
      <c r="RNG373" s="316"/>
      <c r="RNH373" s="316"/>
      <c r="RNI373" s="316"/>
      <c r="RNJ373" s="316"/>
      <c r="RNK373" s="316"/>
      <c r="RNL373" s="316"/>
      <c r="RNM373" s="316"/>
      <c r="RNN373" s="316"/>
      <c r="RNO373" s="316"/>
      <c r="RNP373" s="316"/>
      <c r="RNQ373" s="316"/>
      <c r="RNR373" s="316"/>
      <c r="RNS373" s="316"/>
      <c r="RNT373" s="316"/>
      <c r="RNU373" s="316"/>
      <c r="RNV373" s="316"/>
      <c r="RNW373" s="316"/>
      <c r="RNX373" s="316"/>
      <c r="RNY373" s="316"/>
      <c r="RNZ373" s="316"/>
      <c r="ROA373" s="316"/>
      <c r="ROB373" s="316"/>
      <c r="ROC373" s="316"/>
      <c r="ROD373" s="316"/>
      <c r="ROE373" s="316"/>
      <c r="ROF373" s="316"/>
      <c r="ROG373" s="316"/>
      <c r="ROH373" s="316"/>
      <c r="ROI373" s="316"/>
      <c r="ROJ373" s="316"/>
      <c r="ROK373" s="316"/>
      <c r="ROL373" s="316"/>
      <c r="ROM373" s="316"/>
      <c r="RON373" s="316"/>
      <c r="ROO373" s="316"/>
      <c r="ROP373" s="316"/>
      <c r="ROQ373" s="316"/>
      <c r="ROR373" s="316"/>
      <c r="ROS373" s="316"/>
      <c r="ROT373" s="316"/>
      <c r="ROU373" s="316"/>
      <c r="ROV373" s="316"/>
      <c r="ROW373" s="316"/>
      <c r="ROX373" s="316"/>
      <c r="ROY373" s="316"/>
      <c r="ROZ373" s="316"/>
      <c r="RPA373" s="316"/>
      <c r="RPB373" s="316"/>
      <c r="RPC373" s="316"/>
      <c r="RPD373" s="316"/>
      <c r="RPE373" s="316"/>
      <c r="RPF373" s="316"/>
      <c r="RPG373" s="316"/>
      <c r="RPH373" s="316"/>
      <c r="RPI373" s="316"/>
      <c r="RPJ373" s="316"/>
      <c r="RPK373" s="316"/>
      <c r="RPL373" s="316"/>
      <c r="RPM373" s="316"/>
      <c r="RPN373" s="316"/>
      <c r="RPO373" s="316"/>
      <c r="RPP373" s="316"/>
      <c r="RPQ373" s="316"/>
      <c r="RPR373" s="316"/>
      <c r="RPS373" s="316"/>
      <c r="RPT373" s="316"/>
      <c r="RPU373" s="316"/>
      <c r="RPV373" s="316"/>
      <c r="RPW373" s="316"/>
      <c r="RPX373" s="316"/>
      <c r="RPY373" s="316"/>
      <c r="RPZ373" s="316"/>
      <c r="RQA373" s="316"/>
      <c r="RQB373" s="316"/>
      <c r="RQC373" s="316"/>
      <c r="RQD373" s="316"/>
      <c r="RQE373" s="316"/>
      <c r="RQF373" s="316"/>
      <c r="RQG373" s="316"/>
      <c r="RQH373" s="316"/>
      <c r="RQI373" s="316"/>
      <c r="RQJ373" s="316"/>
      <c r="RQK373" s="316"/>
      <c r="RQL373" s="316"/>
      <c r="RQM373" s="316"/>
      <c r="RQN373" s="316"/>
      <c r="RQO373" s="316"/>
      <c r="RQP373" s="316"/>
      <c r="RQQ373" s="316"/>
      <c r="RQR373" s="316"/>
      <c r="RQS373" s="316"/>
      <c r="RQT373" s="316"/>
      <c r="RQU373" s="316"/>
      <c r="RQV373" s="316"/>
      <c r="RQW373" s="316"/>
      <c r="RQX373" s="316"/>
      <c r="RQY373" s="316"/>
      <c r="RQZ373" s="316"/>
      <c r="RRA373" s="316"/>
      <c r="RRB373" s="316"/>
      <c r="RRC373" s="316"/>
      <c r="RRD373" s="316"/>
      <c r="RRE373" s="316"/>
      <c r="RRF373" s="316"/>
      <c r="RRG373" s="316"/>
      <c r="RRH373" s="316"/>
      <c r="RRI373" s="316"/>
      <c r="RRJ373" s="316"/>
      <c r="RRK373" s="316"/>
      <c r="RRL373" s="316"/>
      <c r="RRM373" s="316"/>
      <c r="RRN373" s="316"/>
      <c r="RRO373" s="316"/>
      <c r="RRP373" s="316"/>
      <c r="RRQ373" s="316"/>
      <c r="RRR373" s="316"/>
      <c r="RRS373" s="316"/>
      <c r="RRT373" s="316"/>
      <c r="RRU373" s="316"/>
      <c r="RRV373" s="316"/>
      <c r="RRW373" s="316"/>
      <c r="RRX373" s="316"/>
      <c r="RRY373" s="316"/>
      <c r="RRZ373" s="316"/>
      <c r="RSA373" s="316"/>
      <c r="RSB373" s="316"/>
      <c r="RSC373" s="316"/>
      <c r="RSD373" s="316"/>
      <c r="RSE373" s="316"/>
      <c r="RSF373" s="316"/>
      <c r="RSG373" s="316"/>
      <c r="RSH373" s="316"/>
      <c r="RSI373" s="316"/>
      <c r="RSJ373" s="316"/>
      <c r="RSK373" s="316"/>
      <c r="RSL373" s="316"/>
      <c r="RSM373" s="316"/>
      <c r="RSN373" s="316"/>
      <c r="RSO373" s="316"/>
      <c r="RSP373" s="316"/>
      <c r="RSQ373" s="316"/>
      <c r="RSR373" s="316"/>
      <c r="RSS373" s="316"/>
      <c r="RST373" s="316"/>
      <c r="RSU373" s="316"/>
      <c r="RSV373" s="316"/>
      <c r="RSW373" s="316"/>
      <c r="RSX373" s="316"/>
      <c r="RSY373" s="316"/>
      <c r="RSZ373" s="316"/>
      <c r="RTA373" s="316"/>
      <c r="RTB373" s="316"/>
      <c r="RTC373" s="316"/>
      <c r="RTD373" s="316"/>
      <c r="RTE373" s="316"/>
      <c r="RTF373" s="316"/>
      <c r="RTG373" s="316"/>
      <c r="RTH373" s="316"/>
      <c r="RTI373" s="316"/>
      <c r="RTJ373" s="316"/>
      <c r="RTK373" s="316"/>
      <c r="RTL373" s="316"/>
      <c r="RTM373" s="316"/>
      <c r="RTN373" s="316"/>
      <c r="RTO373" s="316"/>
      <c r="RTP373" s="316"/>
      <c r="RTQ373" s="316"/>
      <c r="RTR373" s="316"/>
      <c r="RTS373" s="316"/>
      <c r="RTT373" s="316"/>
      <c r="RTU373" s="316"/>
      <c r="RTV373" s="316"/>
      <c r="RTW373" s="316"/>
      <c r="RTX373" s="316"/>
      <c r="RTY373" s="316"/>
      <c r="RTZ373" s="316"/>
      <c r="RUA373" s="316"/>
      <c r="RUB373" s="316"/>
      <c r="RUC373" s="316"/>
      <c r="RUD373" s="316"/>
      <c r="RUE373" s="316"/>
      <c r="RUF373" s="316"/>
      <c r="RUG373" s="316"/>
      <c r="RUH373" s="316"/>
      <c r="RUI373" s="316"/>
      <c r="RUJ373" s="316"/>
      <c r="RUK373" s="316"/>
      <c r="RUL373" s="316"/>
      <c r="RUM373" s="316"/>
      <c r="RUN373" s="316"/>
      <c r="RUO373" s="316"/>
      <c r="RUP373" s="316"/>
      <c r="RUQ373" s="316"/>
      <c r="RUR373" s="316"/>
      <c r="RUS373" s="316"/>
      <c r="RUT373" s="316"/>
      <c r="RUU373" s="316"/>
      <c r="RUV373" s="316"/>
      <c r="RUW373" s="316"/>
      <c r="RUX373" s="316"/>
      <c r="RUY373" s="316"/>
      <c r="RUZ373" s="316"/>
      <c r="RVA373" s="316"/>
      <c r="RVB373" s="316"/>
      <c r="RVC373" s="316"/>
      <c r="RVD373" s="316"/>
      <c r="RVE373" s="316"/>
      <c r="RVF373" s="316"/>
      <c r="RVG373" s="316"/>
      <c r="RVH373" s="316"/>
      <c r="RVI373" s="316"/>
      <c r="RVJ373" s="316"/>
      <c r="RVK373" s="316"/>
      <c r="RVL373" s="316"/>
      <c r="RVM373" s="316"/>
      <c r="RVN373" s="316"/>
      <c r="RVO373" s="316"/>
      <c r="RVP373" s="316"/>
      <c r="RVQ373" s="316"/>
      <c r="RVR373" s="316"/>
      <c r="RVS373" s="316"/>
      <c r="RVT373" s="316"/>
      <c r="RVU373" s="316"/>
      <c r="RVV373" s="316"/>
      <c r="RVW373" s="316"/>
      <c r="RVX373" s="316"/>
      <c r="RVY373" s="316"/>
      <c r="RVZ373" s="316"/>
      <c r="RWA373" s="316"/>
      <c r="RWB373" s="316"/>
      <c r="RWC373" s="316"/>
      <c r="RWD373" s="316"/>
      <c r="RWE373" s="316"/>
      <c r="RWF373" s="316"/>
      <c r="RWG373" s="316"/>
      <c r="RWH373" s="316"/>
      <c r="RWI373" s="316"/>
      <c r="RWJ373" s="316"/>
      <c r="RWK373" s="316"/>
      <c r="RWL373" s="316"/>
      <c r="RWM373" s="316"/>
      <c r="RWN373" s="316"/>
      <c r="RWO373" s="316"/>
      <c r="RWP373" s="316"/>
      <c r="RWQ373" s="316"/>
      <c r="RWR373" s="316"/>
      <c r="RWS373" s="316"/>
      <c r="RWT373" s="316"/>
      <c r="RWU373" s="316"/>
      <c r="RWV373" s="316"/>
      <c r="RWW373" s="316"/>
      <c r="RWX373" s="316"/>
      <c r="RWY373" s="316"/>
      <c r="RWZ373" s="316"/>
      <c r="RXA373" s="316"/>
      <c r="RXB373" s="316"/>
      <c r="RXC373" s="316"/>
      <c r="RXD373" s="316"/>
      <c r="RXE373" s="316"/>
      <c r="RXF373" s="316"/>
      <c r="RXG373" s="316"/>
      <c r="RXH373" s="316"/>
      <c r="RXI373" s="316"/>
      <c r="RXJ373" s="316"/>
      <c r="RXK373" s="316"/>
      <c r="RXL373" s="316"/>
      <c r="RXM373" s="316"/>
      <c r="RXN373" s="316"/>
      <c r="RXO373" s="316"/>
      <c r="RXP373" s="316"/>
      <c r="RXQ373" s="316"/>
      <c r="RXR373" s="316"/>
      <c r="RXS373" s="316"/>
      <c r="RXT373" s="316"/>
      <c r="RXU373" s="316"/>
      <c r="RXV373" s="316"/>
      <c r="RXW373" s="316"/>
      <c r="RXX373" s="316"/>
      <c r="RXY373" s="316"/>
      <c r="RXZ373" s="316"/>
      <c r="RYA373" s="316"/>
      <c r="RYB373" s="316"/>
      <c r="RYC373" s="316"/>
      <c r="RYD373" s="316"/>
      <c r="RYE373" s="316"/>
      <c r="RYF373" s="316"/>
      <c r="RYG373" s="316"/>
      <c r="RYH373" s="316"/>
      <c r="RYI373" s="316"/>
      <c r="RYJ373" s="316"/>
      <c r="RYK373" s="316"/>
      <c r="RYL373" s="316"/>
      <c r="RYM373" s="316"/>
      <c r="RYN373" s="316"/>
      <c r="RYO373" s="316"/>
      <c r="RYP373" s="316"/>
      <c r="RYQ373" s="316"/>
      <c r="RYR373" s="316"/>
      <c r="RYS373" s="316"/>
      <c r="RYT373" s="316"/>
      <c r="RYU373" s="316"/>
      <c r="RYV373" s="316"/>
      <c r="RYW373" s="316"/>
      <c r="RYX373" s="316"/>
      <c r="RYY373" s="316"/>
      <c r="RYZ373" s="316"/>
      <c r="RZA373" s="316"/>
      <c r="RZB373" s="316"/>
      <c r="RZC373" s="316"/>
      <c r="RZD373" s="316"/>
      <c r="RZE373" s="316"/>
      <c r="RZF373" s="316"/>
      <c r="RZG373" s="316"/>
      <c r="RZH373" s="316"/>
      <c r="RZI373" s="316"/>
      <c r="RZJ373" s="316"/>
      <c r="RZK373" s="316"/>
      <c r="RZL373" s="316"/>
      <c r="RZM373" s="316"/>
      <c r="RZN373" s="316"/>
      <c r="RZO373" s="316"/>
      <c r="RZP373" s="316"/>
      <c r="RZQ373" s="316"/>
      <c r="RZR373" s="316"/>
      <c r="RZS373" s="316"/>
      <c r="RZT373" s="316"/>
      <c r="RZU373" s="316"/>
      <c r="RZV373" s="316"/>
      <c r="RZW373" s="316"/>
      <c r="RZX373" s="316"/>
      <c r="RZY373" s="316"/>
      <c r="RZZ373" s="316"/>
      <c r="SAA373" s="316"/>
      <c r="SAB373" s="316"/>
      <c r="SAC373" s="316"/>
      <c r="SAD373" s="316"/>
      <c r="SAE373" s="316"/>
      <c r="SAF373" s="316"/>
      <c r="SAG373" s="316"/>
      <c r="SAH373" s="316"/>
      <c r="SAI373" s="316"/>
      <c r="SAJ373" s="316"/>
      <c r="SAK373" s="316"/>
      <c r="SAL373" s="316"/>
      <c r="SAM373" s="316"/>
      <c r="SAN373" s="316"/>
      <c r="SAO373" s="316"/>
      <c r="SAP373" s="316"/>
      <c r="SAQ373" s="316"/>
      <c r="SAR373" s="316"/>
      <c r="SAS373" s="316"/>
      <c r="SAT373" s="316"/>
      <c r="SAU373" s="316"/>
      <c r="SAV373" s="316"/>
      <c r="SAW373" s="316"/>
      <c r="SAX373" s="316"/>
      <c r="SAY373" s="316"/>
      <c r="SAZ373" s="316"/>
      <c r="SBA373" s="316"/>
      <c r="SBB373" s="316"/>
      <c r="SBC373" s="316"/>
      <c r="SBD373" s="316"/>
      <c r="SBE373" s="316"/>
      <c r="SBF373" s="316"/>
      <c r="SBG373" s="316"/>
      <c r="SBH373" s="316"/>
      <c r="SBI373" s="316"/>
      <c r="SBJ373" s="316"/>
      <c r="SBK373" s="316"/>
      <c r="SBL373" s="316"/>
      <c r="SBM373" s="316"/>
      <c r="SBN373" s="316"/>
      <c r="SBO373" s="316"/>
      <c r="SBP373" s="316"/>
      <c r="SBQ373" s="316"/>
      <c r="SBR373" s="316"/>
      <c r="SBS373" s="316"/>
      <c r="SBT373" s="316"/>
      <c r="SBU373" s="316"/>
      <c r="SBV373" s="316"/>
      <c r="SBW373" s="316"/>
      <c r="SBX373" s="316"/>
      <c r="SBY373" s="316"/>
      <c r="SBZ373" s="316"/>
      <c r="SCA373" s="316"/>
      <c r="SCB373" s="316"/>
      <c r="SCC373" s="316"/>
      <c r="SCD373" s="316"/>
      <c r="SCE373" s="316"/>
      <c r="SCF373" s="316"/>
      <c r="SCG373" s="316"/>
      <c r="SCH373" s="316"/>
      <c r="SCI373" s="316"/>
      <c r="SCJ373" s="316"/>
      <c r="SCK373" s="316"/>
      <c r="SCL373" s="316"/>
      <c r="SCM373" s="316"/>
      <c r="SCN373" s="316"/>
      <c r="SCO373" s="316"/>
      <c r="SCP373" s="316"/>
      <c r="SCQ373" s="316"/>
      <c r="SCR373" s="316"/>
      <c r="SCS373" s="316"/>
      <c r="SCT373" s="316"/>
      <c r="SCU373" s="316"/>
      <c r="SCV373" s="316"/>
      <c r="SCW373" s="316"/>
      <c r="SCX373" s="316"/>
      <c r="SCY373" s="316"/>
      <c r="SCZ373" s="316"/>
      <c r="SDA373" s="316"/>
      <c r="SDB373" s="316"/>
      <c r="SDC373" s="316"/>
      <c r="SDD373" s="316"/>
      <c r="SDE373" s="316"/>
      <c r="SDF373" s="316"/>
      <c r="SDG373" s="316"/>
      <c r="SDH373" s="316"/>
      <c r="SDI373" s="316"/>
      <c r="SDJ373" s="316"/>
      <c r="SDK373" s="316"/>
      <c r="SDL373" s="316"/>
      <c r="SDM373" s="316"/>
      <c r="SDN373" s="316"/>
      <c r="SDO373" s="316"/>
      <c r="SDP373" s="316"/>
      <c r="SDQ373" s="316"/>
      <c r="SDR373" s="316"/>
      <c r="SDS373" s="316"/>
      <c r="SDT373" s="316"/>
      <c r="SDU373" s="316"/>
      <c r="SDV373" s="316"/>
      <c r="SDW373" s="316"/>
      <c r="SDX373" s="316"/>
      <c r="SDY373" s="316"/>
      <c r="SDZ373" s="316"/>
      <c r="SEA373" s="316"/>
      <c r="SEB373" s="316"/>
      <c r="SEC373" s="316"/>
      <c r="SED373" s="316"/>
      <c r="SEE373" s="316"/>
      <c r="SEF373" s="316"/>
      <c r="SEG373" s="316"/>
      <c r="SEH373" s="316"/>
      <c r="SEI373" s="316"/>
      <c r="SEJ373" s="316"/>
      <c r="SEK373" s="316"/>
      <c r="SEL373" s="316"/>
      <c r="SEM373" s="316"/>
      <c r="SEN373" s="316"/>
      <c r="SEO373" s="316"/>
      <c r="SEP373" s="316"/>
      <c r="SEQ373" s="316"/>
      <c r="SER373" s="316"/>
      <c r="SES373" s="316"/>
      <c r="SET373" s="316"/>
      <c r="SEU373" s="316"/>
      <c r="SEV373" s="316"/>
      <c r="SEW373" s="316"/>
      <c r="SEX373" s="316"/>
      <c r="SEY373" s="316"/>
      <c r="SEZ373" s="316"/>
      <c r="SFA373" s="316"/>
      <c r="SFB373" s="316"/>
      <c r="SFC373" s="316"/>
      <c r="SFD373" s="316"/>
      <c r="SFE373" s="316"/>
      <c r="SFF373" s="316"/>
      <c r="SFG373" s="316"/>
      <c r="SFH373" s="316"/>
      <c r="SFI373" s="316"/>
      <c r="SFJ373" s="316"/>
      <c r="SFK373" s="316"/>
      <c r="SFL373" s="316"/>
      <c r="SFM373" s="316"/>
      <c r="SFN373" s="316"/>
      <c r="SFO373" s="316"/>
      <c r="SFP373" s="316"/>
      <c r="SFQ373" s="316"/>
      <c r="SFR373" s="316"/>
      <c r="SFS373" s="316"/>
      <c r="SFT373" s="316"/>
      <c r="SFU373" s="316"/>
      <c r="SFV373" s="316"/>
      <c r="SFW373" s="316"/>
      <c r="SFX373" s="316"/>
      <c r="SFY373" s="316"/>
      <c r="SFZ373" s="316"/>
      <c r="SGA373" s="316"/>
      <c r="SGB373" s="316"/>
      <c r="SGC373" s="316"/>
      <c r="SGD373" s="316"/>
      <c r="SGE373" s="316"/>
      <c r="SGF373" s="316"/>
      <c r="SGG373" s="316"/>
      <c r="SGH373" s="316"/>
      <c r="SGI373" s="316"/>
      <c r="SGJ373" s="316"/>
      <c r="SGK373" s="316"/>
      <c r="SGL373" s="316"/>
      <c r="SGM373" s="316"/>
      <c r="SGN373" s="316"/>
      <c r="SGO373" s="316"/>
      <c r="SGP373" s="316"/>
      <c r="SGQ373" s="316"/>
      <c r="SGR373" s="316"/>
      <c r="SGS373" s="316"/>
      <c r="SGT373" s="316"/>
      <c r="SGU373" s="316"/>
      <c r="SGV373" s="316"/>
      <c r="SGW373" s="316"/>
      <c r="SGX373" s="316"/>
      <c r="SGY373" s="316"/>
      <c r="SGZ373" s="316"/>
      <c r="SHA373" s="316"/>
      <c r="SHB373" s="316"/>
      <c r="SHC373" s="316"/>
      <c r="SHD373" s="316"/>
      <c r="SHE373" s="316"/>
      <c r="SHF373" s="316"/>
      <c r="SHG373" s="316"/>
      <c r="SHH373" s="316"/>
      <c r="SHI373" s="316"/>
      <c r="SHJ373" s="316"/>
      <c r="SHK373" s="316"/>
      <c r="SHL373" s="316"/>
      <c r="SHM373" s="316"/>
      <c r="SHN373" s="316"/>
      <c r="SHO373" s="316"/>
      <c r="SHP373" s="316"/>
      <c r="SHQ373" s="316"/>
      <c r="SHR373" s="316"/>
      <c r="SHS373" s="316"/>
      <c r="SHT373" s="316"/>
      <c r="SHU373" s="316"/>
      <c r="SHV373" s="316"/>
      <c r="SHW373" s="316"/>
      <c r="SHX373" s="316"/>
      <c r="SHY373" s="316"/>
      <c r="SHZ373" s="316"/>
      <c r="SIA373" s="316"/>
      <c r="SIB373" s="316"/>
      <c r="SIC373" s="316"/>
      <c r="SID373" s="316"/>
      <c r="SIE373" s="316"/>
      <c r="SIF373" s="316"/>
      <c r="SIG373" s="316"/>
      <c r="SIH373" s="316"/>
      <c r="SII373" s="316"/>
      <c r="SIJ373" s="316"/>
      <c r="SIK373" s="316"/>
      <c r="SIL373" s="316"/>
      <c r="SIM373" s="316"/>
      <c r="SIN373" s="316"/>
      <c r="SIO373" s="316"/>
      <c r="SIP373" s="316"/>
      <c r="SIQ373" s="316"/>
      <c r="SIR373" s="316"/>
      <c r="SIS373" s="316"/>
      <c r="SIT373" s="316"/>
      <c r="SIU373" s="316"/>
      <c r="SIV373" s="316"/>
      <c r="SIW373" s="316"/>
      <c r="SIX373" s="316"/>
      <c r="SIY373" s="316"/>
      <c r="SIZ373" s="316"/>
      <c r="SJA373" s="316"/>
      <c r="SJB373" s="316"/>
      <c r="SJC373" s="316"/>
      <c r="SJD373" s="316"/>
      <c r="SJE373" s="316"/>
      <c r="SJF373" s="316"/>
      <c r="SJG373" s="316"/>
      <c r="SJH373" s="316"/>
      <c r="SJI373" s="316"/>
      <c r="SJJ373" s="316"/>
      <c r="SJK373" s="316"/>
      <c r="SJL373" s="316"/>
      <c r="SJM373" s="316"/>
      <c r="SJN373" s="316"/>
      <c r="SJO373" s="316"/>
      <c r="SJP373" s="316"/>
      <c r="SJQ373" s="316"/>
      <c r="SJR373" s="316"/>
      <c r="SJS373" s="316"/>
      <c r="SJT373" s="316"/>
      <c r="SJU373" s="316"/>
      <c r="SJV373" s="316"/>
      <c r="SJW373" s="316"/>
      <c r="SJX373" s="316"/>
      <c r="SJY373" s="316"/>
      <c r="SJZ373" s="316"/>
      <c r="SKA373" s="316"/>
      <c r="SKB373" s="316"/>
      <c r="SKC373" s="316"/>
      <c r="SKD373" s="316"/>
      <c r="SKE373" s="316"/>
      <c r="SKF373" s="316"/>
      <c r="SKG373" s="316"/>
      <c r="SKH373" s="316"/>
      <c r="SKI373" s="316"/>
      <c r="SKJ373" s="316"/>
      <c r="SKK373" s="316"/>
      <c r="SKL373" s="316"/>
      <c r="SKM373" s="316"/>
      <c r="SKN373" s="316"/>
      <c r="SKO373" s="316"/>
      <c r="SKP373" s="316"/>
      <c r="SKQ373" s="316"/>
      <c r="SKR373" s="316"/>
      <c r="SKS373" s="316"/>
      <c r="SKT373" s="316"/>
      <c r="SKU373" s="316"/>
      <c r="SKV373" s="316"/>
      <c r="SKW373" s="316"/>
      <c r="SKX373" s="316"/>
      <c r="SKY373" s="316"/>
      <c r="SKZ373" s="316"/>
      <c r="SLA373" s="316"/>
      <c r="SLB373" s="316"/>
      <c r="SLC373" s="316"/>
      <c r="SLD373" s="316"/>
      <c r="SLE373" s="316"/>
      <c r="SLF373" s="316"/>
      <c r="SLG373" s="316"/>
      <c r="SLH373" s="316"/>
      <c r="SLI373" s="316"/>
      <c r="SLJ373" s="316"/>
      <c r="SLK373" s="316"/>
      <c r="SLL373" s="316"/>
      <c r="SLM373" s="316"/>
      <c r="SLN373" s="316"/>
      <c r="SLO373" s="316"/>
      <c r="SLP373" s="316"/>
      <c r="SLQ373" s="316"/>
      <c r="SLR373" s="316"/>
      <c r="SLS373" s="316"/>
      <c r="SLT373" s="316"/>
      <c r="SLU373" s="316"/>
      <c r="SLV373" s="316"/>
      <c r="SLW373" s="316"/>
      <c r="SLX373" s="316"/>
      <c r="SLY373" s="316"/>
      <c r="SLZ373" s="316"/>
      <c r="SMA373" s="316"/>
      <c r="SMB373" s="316"/>
      <c r="SMC373" s="316"/>
      <c r="SMD373" s="316"/>
      <c r="SME373" s="316"/>
      <c r="SMF373" s="316"/>
      <c r="SMG373" s="316"/>
      <c r="SMH373" s="316"/>
      <c r="SMI373" s="316"/>
      <c r="SMJ373" s="316"/>
      <c r="SMK373" s="316"/>
      <c r="SML373" s="316"/>
      <c r="SMM373" s="316"/>
      <c r="SMN373" s="316"/>
      <c r="SMO373" s="316"/>
      <c r="SMP373" s="316"/>
      <c r="SMQ373" s="316"/>
      <c r="SMR373" s="316"/>
      <c r="SMS373" s="316"/>
      <c r="SMT373" s="316"/>
      <c r="SMU373" s="316"/>
      <c r="SMV373" s="316"/>
      <c r="SMW373" s="316"/>
      <c r="SMX373" s="316"/>
      <c r="SMY373" s="316"/>
      <c r="SMZ373" s="316"/>
      <c r="SNA373" s="316"/>
      <c r="SNB373" s="316"/>
      <c r="SNC373" s="316"/>
      <c r="SND373" s="316"/>
      <c r="SNE373" s="316"/>
      <c r="SNF373" s="316"/>
      <c r="SNG373" s="316"/>
      <c r="SNH373" s="316"/>
      <c r="SNI373" s="316"/>
      <c r="SNJ373" s="316"/>
      <c r="SNK373" s="316"/>
      <c r="SNL373" s="316"/>
      <c r="SNM373" s="316"/>
      <c r="SNN373" s="316"/>
      <c r="SNO373" s="316"/>
      <c r="SNP373" s="316"/>
      <c r="SNQ373" s="316"/>
      <c r="SNR373" s="316"/>
      <c r="SNS373" s="316"/>
      <c r="SNT373" s="316"/>
      <c r="SNU373" s="316"/>
      <c r="SNV373" s="316"/>
      <c r="SNW373" s="316"/>
      <c r="SNX373" s="316"/>
      <c r="SNY373" s="316"/>
      <c r="SNZ373" s="316"/>
      <c r="SOA373" s="316"/>
      <c r="SOB373" s="316"/>
      <c r="SOC373" s="316"/>
      <c r="SOD373" s="316"/>
      <c r="SOE373" s="316"/>
      <c r="SOF373" s="316"/>
      <c r="SOG373" s="316"/>
      <c r="SOH373" s="316"/>
      <c r="SOI373" s="316"/>
      <c r="SOJ373" s="316"/>
      <c r="SOK373" s="316"/>
      <c r="SOL373" s="316"/>
      <c r="SOM373" s="316"/>
      <c r="SON373" s="316"/>
      <c r="SOO373" s="316"/>
      <c r="SOP373" s="316"/>
      <c r="SOQ373" s="316"/>
      <c r="SOR373" s="316"/>
      <c r="SOS373" s="316"/>
      <c r="SOT373" s="316"/>
      <c r="SOU373" s="316"/>
      <c r="SOV373" s="316"/>
      <c r="SOW373" s="316"/>
      <c r="SOX373" s="316"/>
      <c r="SOY373" s="316"/>
      <c r="SOZ373" s="316"/>
      <c r="SPA373" s="316"/>
      <c r="SPB373" s="316"/>
      <c r="SPC373" s="316"/>
      <c r="SPD373" s="316"/>
      <c r="SPE373" s="316"/>
      <c r="SPF373" s="316"/>
      <c r="SPG373" s="316"/>
      <c r="SPH373" s="316"/>
      <c r="SPI373" s="316"/>
      <c r="SPJ373" s="316"/>
      <c r="SPK373" s="316"/>
      <c r="SPL373" s="316"/>
      <c r="SPM373" s="316"/>
      <c r="SPN373" s="316"/>
      <c r="SPO373" s="316"/>
      <c r="SPP373" s="316"/>
      <c r="SPQ373" s="316"/>
      <c r="SPR373" s="316"/>
      <c r="SPS373" s="316"/>
      <c r="SPT373" s="316"/>
      <c r="SPU373" s="316"/>
      <c r="SPV373" s="316"/>
      <c r="SPW373" s="316"/>
      <c r="SPX373" s="316"/>
      <c r="SPY373" s="316"/>
      <c r="SPZ373" s="316"/>
      <c r="SQA373" s="316"/>
      <c r="SQB373" s="316"/>
      <c r="SQC373" s="316"/>
      <c r="SQD373" s="316"/>
      <c r="SQE373" s="316"/>
      <c r="SQF373" s="316"/>
      <c r="SQG373" s="316"/>
      <c r="SQH373" s="316"/>
      <c r="SQI373" s="316"/>
      <c r="SQJ373" s="316"/>
      <c r="SQK373" s="316"/>
      <c r="SQL373" s="316"/>
      <c r="SQM373" s="316"/>
      <c r="SQN373" s="316"/>
      <c r="SQO373" s="316"/>
      <c r="SQP373" s="316"/>
      <c r="SQQ373" s="316"/>
      <c r="SQR373" s="316"/>
      <c r="SQS373" s="316"/>
      <c r="SQT373" s="316"/>
      <c r="SQU373" s="316"/>
      <c r="SQV373" s="316"/>
      <c r="SQW373" s="316"/>
      <c r="SQX373" s="316"/>
      <c r="SQY373" s="316"/>
      <c r="SQZ373" s="316"/>
      <c r="SRA373" s="316"/>
      <c r="SRB373" s="316"/>
      <c r="SRC373" s="316"/>
      <c r="SRD373" s="316"/>
      <c r="SRE373" s="316"/>
      <c r="SRF373" s="316"/>
      <c r="SRG373" s="316"/>
      <c r="SRH373" s="316"/>
      <c r="SRI373" s="316"/>
      <c r="SRJ373" s="316"/>
      <c r="SRK373" s="316"/>
      <c r="SRL373" s="316"/>
      <c r="SRM373" s="316"/>
      <c r="SRN373" s="316"/>
      <c r="SRO373" s="316"/>
      <c r="SRP373" s="316"/>
      <c r="SRQ373" s="316"/>
      <c r="SRR373" s="316"/>
      <c r="SRS373" s="316"/>
      <c r="SRT373" s="316"/>
      <c r="SRU373" s="316"/>
      <c r="SRV373" s="316"/>
      <c r="SRW373" s="316"/>
      <c r="SRX373" s="316"/>
      <c r="SRY373" s="316"/>
      <c r="SRZ373" s="316"/>
      <c r="SSA373" s="316"/>
      <c r="SSB373" s="316"/>
      <c r="SSC373" s="316"/>
      <c r="SSD373" s="316"/>
      <c r="SSE373" s="316"/>
      <c r="SSF373" s="316"/>
      <c r="SSG373" s="316"/>
      <c r="SSH373" s="316"/>
      <c r="SSI373" s="316"/>
      <c r="SSJ373" s="316"/>
      <c r="SSK373" s="316"/>
      <c r="SSL373" s="316"/>
      <c r="SSM373" s="316"/>
      <c r="SSN373" s="316"/>
      <c r="SSO373" s="316"/>
      <c r="SSP373" s="316"/>
      <c r="SSQ373" s="316"/>
      <c r="SSR373" s="316"/>
      <c r="SSS373" s="316"/>
      <c r="SST373" s="316"/>
      <c r="SSU373" s="316"/>
      <c r="SSV373" s="316"/>
      <c r="SSW373" s="316"/>
      <c r="SSX373" s="316"/>
      <c r="SSY373" s="316"/>
      <c r="SSZ373" s="316"/>
      <c r="STA373" s="316"/>
      <c r="STB373" s="316"/>
      <c r="STC373" s="316"/>
      <c r="STD373" s="316"/>
      <c r="STE373" s="316"/>
      <c r="STF373" s="316"/>
      <c r="STG373" s="316"/>
      <c r="STH373" s="316"/>
      <c r="STI373" s="316"/>
      <c r="STJ373" s="316"/>
      <c r="STK373" s="316"/>
      <c r="STL373" s="316"/>
      <c r="STM373" s="316"/>
      <c r="STN373" s="316"/>
      <c r="STO373" s="316"/>
      <c r="STP373" s="316"/>
      <c r="STQ373" s="316"/>
      <c r="STR373" s="316"/>
      <c r="STS373" s="316"/>
      <c r="STT373" s="316"/>
      <c r="STU373" s="316"/>
      <c r="STV373" s="316"/>
      <c r="STW373" s="316"/>
      <c r="STX373" s="316"/>
      <c r="STY373" s="316"/>
      <c r="STZ373" s="316"/>
      <c r="SUA373" s="316"/>
      <c r="SUB373" s="316"/>
      <c r="SUC373" s="316"/>
      <c r="SUD373" s="316"/>
      <c r="SUE373" s="316"/>
      <c r="SUF373" s="316"/>
      <c r="SUG373" s="316"/>
      <c r="SUH373" s="316"/>
      <c r="SUI373" s="316"/>
      <c r="SUJ373" s="316"/>
      <c r="SUK373" s="316"/>
      <c r="SUL373" s="316"/>
      <c r="SUM373" s="316"/>
      <c r="SUN373" s="316"/>
      <c r="SUO373" s="316"/>
      <c r="SUP373" s="316"/>
      <c r="SUQ373" s="316"/>
      <c r="SUR373" s="316"/>
      <c r="SUS373" s="316"/>
      <c r="SUT373" s="316"/>
      <c r="SUU373" s="316"/>
      <c r="SUV373" s="316"/>
      <c r="SUW373" s="316"/>
      <c r="SUX373" s="316"/>
      <c r="SUY373" s="316"/>
      <c r="SUZ373" s="316"/>
      <c r="SVA373" s="316"/>
      <c r="SVB373" s="316"/>
      <c r="SVC373" s="316"/>
      <c r="SVD373" s="316"/>
      <c r="SVE373" s="316"/>
      <c r="SVF373" s="316"/>
      <c r="SVG373" s="316"/>
      <c r="SVH373" s="316"/>
      <c r="SVI373" s="316"/>
      <c r="SVJ373" s="316"/>
      <c r="SVK373" s="316"/>
      <c r="SVL373" s="316"/>
      <c r="SVM373" s="316"/>
      <c r="SVN373" s="316"/>
      <c r="SVO373" s="316"/>
      <c r="SVP373" s="316"/>
      <c r="SVQ373" s="316"/>
      <c r="SVR373" s="316"/>
      <c r="SVS373" s="316"/>
      <c r="SVT373" s="316"/>
      <c r="SVU373" s="316"/>
      <c r="SVV373" s="316"/>
      <c r="SVW373" s="316"/>
      <c r="SVX373" s="316"/>
      <c r="SVY373" s="316"/>
      <c r="SVZ373" s="316"/>
      <c r="SWA373" s="316"/>
      <c r="SWB373" s="316"/>
      <c r="SWC373" s="316"/>
      <c r="SWD373" s="316"/>
      <c r="SWE373" s="316"/>
      <c r="SWF373" s="316"/>
      <c r="SWG373" s="316"/>
      <c r="SWH373" s="316"/>
      <c r="SWI373" s="316"/>
      <c r="SWJ373" s="316"/>
      <c r="SWK373" s="316"/>
      <c r="SWL373" s="316"/>
      <c r="SWM373" s="316"/>
      <c r="SWN373" s="316"/>
      <c r="SWO373" s="316"/>
      <c r="SWP373" s="316"/>
      <c r="SWQ373" s="316"/>
      <c r="SWR373" s="316"/>
      <c r="SWS373" s="316"/>
      <c r="SWT373" s="316"/>
      <c r="SWU373" s="316"/>
      <c r="SWV373" s="316"/>
      <c r="SWW373" s="316"/>
      <c r="SWX373" s="316"/>
      <c r="SWY373" s="316"/>
      <c r="SWZ373" s="316"/>
      <c r="SXA373" s="316"/>
      <c r="SXB373" s="316"/>
      <c r="SXC373" s="316"/>
      <c r="SXD373" s="316"/>
      <c r="SXE373" s="316"/>
      <c r="SXF373" s="316"/>
      <c r="SXG373" s="316"/>
      <c r="SXH373" s="316"/>
      <c r="SXI373" s="316"/>
      <c r="SXJ373" s="316"/>
      <c r="SXK373" s="316"/>
      <c r="SXL373" s="316"/>
      <c r="SXM373" s="316"/>
      <c r="SXN373" s="316"/>
      <c r="SXO373" s="316"/>
      <c r="SXP373" s="316"/>
      <c r="SXQ373" s="316"/>
      <c r="SXR373" s="316"/>
      <c r="SXS373" s="316"/>
      <c r="SXT373" s="316"/>
      <c r="SXU373" s="316"/>
      <c r="SXV373" s="316"/>
      <c r="SXW373" s="316"/>
      <c r="SXX373" s="316"/>
      <c r="SXY373" s="316"/>
      <c r="SXZ373" s="316"/>
      <c r="SYA373" s="316"/>
      <c r="SYB373" s="316"/>
      <c r="SYC373" s="316"/>
      <c r="SYD373" s="316"/>
      <c r="SYE373" s="316"/>
      <c r="SYF373" s="316"/>
      <c r="SYG373" s="316"/>
      <c r="SYH373" s="316"/>
      <c r="SYI373" s="316"/>
      <c r="SYJ373" s="316"/>
      <c r="SYK373" s="316"/>
      <c r="SYL373" s="316"/>
      <c r="SYM373" s="316"/>
      <c r="SYN373" s="316"/>
      <c r="SYO373" s="316"/>
      <c r="SYP373" s="316"/>
      <c r="SYQ373" s="316"/>
      <c r="SYR373" s="316"/>
      <c r="SYS373" s="316"/>
      <c r="SYT373" s="316"/>
      <c r="SYU373" s="316"/>
      <c r="SYV373" s="316"/>
      <c r="SYW373" s="316"/>
      <c r="SYX373" s="316"/>
      <c r="SYY373" s="316"/>
      <c r="SYZ373" s="316"/>
      <c r="SZA373" s="316"/>
      <c r="SZB373" s="316"/>
      <c r="SZC373" s="316"/>
      <c r="SZD373" s="316"/>
      <c r="SZE373" s="316"/>
      <c r="SZF373" s="316"/>
      <c r="SZG373" s="316"/>
      <c r="SZH373" s="316"/>
      <c r="SZI373" s="316"/>
      <c r="SZJ373" s="316"/>
      <c r="SZK373" s="316"/>
      <c r="SZL373" s="316"/>
      <c r="SZM373" s="316"/>
      <c r="SZN373" s="316"/>
      <c r="SZO373" s="316"/>
      <c r="SZP373" s="316"/>
      <c r="SZQ373" s="316"/>
      <c r="SZR373" s="316"/>
      <c r="SZS373" s="316"/>
      <c r="SZT373" s="316"/>
      <c r="SZU373" s="316"/>
      <c r="SZV373" s="316"/>
      <c r="SZW373" s="316"/>
      <c r="SZX373" s="316"/>
      <c r="SZY373" s="316"/>
      <c r="SZZ373" s="316"/>
      <c r="TAA373" s="316"/>
      <c r="TAB373" s="316"/>
      <c r="TAC373" s="316"/>
      <c r="TAD373" s="316"/>
      <c r="TAE373" s="316"/>
      <c r="TAF373" s="316"/>
      <c r="TAG373" s="316"/>
      <c r="TAH373" s="316"/>
      <c r="TAI373" s="316"/>
      <c r="TAJ373" s="316"/>
      <c r="TAK373" s="316"/>
      <c r="TAL373" s="316"/>
      <c r="TAM373" s="316"/>
      <c r="TAN373" s="316"/>
      <c r="TAO373" s="316"/>
      <c r="TAP373" s="316"/>
      <c r="TAQ373" s="316"/>
      <c r="TAR373" s="316"/>
      <c r="TAS373" s="316"/>
      <c r="TAT373" s="316"/>
      <c r="TAU373" s="316"/>
      <c r="TAV373" s="316"/>
      <c r="TAW373" s="316"/>
      <c r="TAX373" s="316"/>
      <c r="TAY373" s="316"/>
      <c r="TAZ373" s="316"/>
      <c r="TBA373" s="316"/>
      <c r="TBB373" s="316"/>
      <c r="TBC373" s="316"/>
      <c r="TBD373" s="316"/>
      <c r="TBE373" s="316"/>
      <c r="TBF373" s="316"/>
      <c r="TBG373" s="316"/>
      <c r="TBH373" s="316"/>
      <c r="TBI373" s="316"/>
      <c r="TBJ373" s="316"/>
      <c r="TBK373" s="316"/>
      <c r="TBL373" s="316"/>
      <c r="TBM373" s="316"/>
      <c r="TBN373" s="316"/>
      <c r="TBO373" s="316"/>
      <c r="TBP373" s="316"/>
      <c r="TBQ373" s="316"/>
      <c r="TBR373" s="316"/>
      <c r="TBS373" s="316"/>
      <c r="TBT373" s="316"/>
      <c r="TBU373" s="316"/>
      <c r="TBV373" s="316"/>
      <c r="TBW373" s="316"/>
      <c r="TBX373" s="316"/>
      <c r="TBY373" s="316"/>
      <c r="TBZ373" s="316"/>
      <c r="TCA373" s="316"/>
      <c r="TCB373" s="316"/>
      <c r="TCC373" s="316"/>
      <c r="TCD373" s="316"/>
      <c r="TCE373" s="316"/>
      <c r="TCF373" s="316"/>
      <c r="TCG373" s="316"/>
      <c r="TCH373" s="316"/>
      <c r="TCI373" s="316"/>
      <c r="TCJ373" s="316"/>
      <c r="TCK373" s="316"/>
      <c r="TCL373" s="316"/>
      <c r="TCM373" s="316"/>
      <c r="TCN373" s="316"/>
      <c r="TCO373" s="316"/>
      <c r="TCP373" s="316"/>
      <c r="TCQ373" s="316"/>
      <c r="TCR373" s="316"/>
      <c r="TCS373" s="316"/>
      <c r="TCT373" s="316"/>
      <c r="TCU373" s="316"/>
      <c r="TCV373" s="316"/>
      <c r="TCW373" s="316"/>
      <c r="TCX373" s="316"/>
      <c r="TCY373" s="316"/>
      <c r="TCZ373" s="316"/>
      <c r="TDA373" s="316"/>
      <c r="TDB373" s="316"/>
      <c r="TDC373" s="316"/>
      <c r="TDD373" s="316"/>
      <c r="TDE373" s="316"/>
      <c r="TDF373" s="316"/>
      <c r="TDG373" s="316"/>
      <c r="TDH373" s="316"/>
      <c r="TDI373" s="316"/>
      <c r="TDJ373" s="316"/>
      <c r="TDK373" s="316"/>
      <c r="TDL373" s="316"/>
      <c r="TDM373" s="316"/>
      <c r="TDN373" s="316"/>
      <c r="TDO373" s="316"/>
      <c r="TDP373" s="316"/>
      <c r="TDQ373" s="316"/>
      <c r="TDR373" s="316"/>
      <c r="TDS373" s="316"/>
      <c r="TDT373" s="316"/>
      <c r="TDU373" s="316"/>
      <c r="TDV373" s="316"/>
      <c r="TDW373" s="316"/>
      <c r="TDX373" s="316"/>
      <c r="TDY373" s="316"/>
      <c r="TDZ373" s="316"/>
      <c r="TEA373" s="316"/>
      <c r="TEB373" s="316"/>
      <c r="TEC373" s="316"/>
      <c r="TED373" s="316"/>
      <c r="TEE373" s="316"/>
      <c r="TEF373" s="316"/>
      <c r="TEG373" s="316"/>
      <c r="TEH373" s="316"/>
      <c r="TEI373" s="316"/>
      <c r="TEJ373" s="316"/>
      <c r="TEK373" s="316"/>
      <c r="TEL373" s="316"/>
      <c r="TEM373" s="316"/>
      <c r="TEN373" s="316"/>
      <c r="TEO373" s="316"/>
      <c r="TEP373" s="316"/>
      <c r="TEQ373" s="316"/>
      <c r="TER373" s="316"/>
      <c r="TES373" s="316"/>
      <c r="TET373" s="316"/>
      <c r="TEU373" s="316"/>
      <c r="TEV373" s="316"/>
      <c r="TEW373" s="316"/>
      <c r="TEX373" s="316"/>
      <c r="TEY373" s="316"/>
      <c r="TEZ373" s="316"/>
      <c r="TFA373" s="316"/>
      <c r="TFB373" s="316"/>
      <c r="TFC373" s="316"/>
      <c r="TFD373" s="316"/>
      <c r="TFE373" s="316"/>
      <c r="TFF373" s="316"/>
      <c r="TFG373" s="316"/>
      <c r="TFH373" s="316"/>
      <c r="TFI373" s="316"/>
      <c r="TFJ373" s="316"/>
      <c r="TFK373" s="316"/>
      <c r="TFL373" s="316"/>
      <c r="TFM373" s="316"/>
      <c r="TFN373" s="316"/>
      <c r="TFO373" s="316"/>
      <c r="TFP373" s="316"/>
      <c r="TFQ373" s="316"/>
      <c r="TFR373" s="316"/>
      <c r="TFS373" s="316"/>
      <c r="TFT373" s="316"/>
      <c r="TFU373" s="316"/>
      <c r="TFV373" s="316"/>
      <c r="TFW373" s="316"/>
      <c r="TFX373" s="316"/>
      <c r="TFY373" s="316"/>
      <c r="TFZ373" s="316"/>
      <c r="TGA373" s="316"/>
      <c r="TGB373" s="316"/>
      <c r="TGC373" s="316"/>
      <c r="TGD373" s="316"/>
      <c r="TGE373" s="316"/>
      <c r="TGF373" s="316"/>
      <c r="TGG373" s="316"/>
      <c r="TGH373" s="316"/>
      <c r="TGI373" s="316"/>
      <c r="TGJ373" s="316"/>
      <c r="TGK373" s="316"/>
      <c r="TGL373" s="316"/>
      <c r="TGM373" s="316"/>
      <c r="TGN373" s="316"/>
      <c r="TGO373" s="316"/>
      <c r="TGP373" s="316"/>
      <c r="TGQ373" s="316"/>
      <c r="TGR373" s="316"/>
      <c r="TGS373" s="316"/>
      <c r="TGT373" s="316"/>
      <c r="TGU373" s="316"/>
      <c r="TGV373" s="316"/>
      <c r="TGW373" s="316"/>
      <c r="TGX373" s="316"/>
      <c r="TGY373" s="316"/>
      <c r="TGZ373" s="316"/>
      <c r="THA373" s="316"/>
      <c r="THB373" s="316"/>
      <c r="THC373" s="316"/>
      <c r="THD373" s="316"/>
      <c r="THE373" s="316"/>
      <c r="THF373" s="316"/>
      <c r="THG373" s="316"/>
      <c r="THH373" s="316"/>
      <c r="THI373" s="316"/>
      <c r="THJ373" s="316"/>
      <c r="THK373" s="316"/>
      <c r="THL373" s="316"/>
      <c r="THM373" s="316"/>
      <c r="THN373" s="316"/>
      <c r="THO373" s="316"/>
      <c r="THP373" s="316"/>
      <c r="THQ373" s="316"/>
      <c r="THR373" s="316"/>
      <c r="THS373" s="316"/>
      <c r="THT373" s="316"/>
      <c r="THU373" s="316"/>
      <c r="THV373" s="316"/>
      <c r="THW373" s="316"/>
      <c r="THX373" s="316"/>
      <c r="THY373" s="316"/>
      <c r="THZ373" s="316"/>
      <c r="TIA373" s="316"/>
      <c r="TIB373" s="316"/>
      <c r="TIC373" s="316"/>
      <c r="TID373" s="316"/>
      <c r="TIE373" s="316"/>
      <c r="TIF373" s="316"/>
      <c r="TIG373" s="316"/>
      <c r="TIH373" s="316"/>
      <c r="TII373" s="316"/>
      <c r="TIJ373" s="316"/>
      <c r="TIK373" s="316"/>
      <c r="TIL373" s="316"/>
      <c r="TIM373" s="316"/>
      <c r="TIN373" s="316"/>
      <c r="TIO373" s="316"/>
      <c r="TIP373" s="316"/>
      <c r="TIQ373" s="316"/>
      <c r="TIR373" s="316"/>
      <c r="TIS373" s="316"/>
      <c r="TIT373" s="316"/>
      <c r="TIU373" s="316"/>
      <c r="TIV373" s="316"/>
      <c r="TIW373" s="316"/>
      <c r="TIX373" s="316"/>
      <c r="TIY373" s="316"/>
      <c r="TIZ373" s="316"/>
      <c r="TJA373" s="316"/>
      <c r="TJB373" s="316"/>
      <c r="TJC373" s="316"/>
      <c r="TJD373" s="316"/>
      <c r="TJE373" s="316"/>
      <c r="TJF373" s="316"/>
      <c r="TJG373" s="316"/>
      <c r="TJH373" s="316"/>
      <c r="TJI373" s="316"/>
      <c r="TJJ373" s="316"/>
      <c r="TJK373" s="316"/>
      <c r="TJL373" s="316"/>
      <c r="TJM373" s="316"/>
      <c r="TJN373" s="316"/>
      <c r="TJO373" s="316"/>
      <c r="TJP373" s="316"/>
      <c r="TJQ373" s="316"/>
      <c r="TJR373" s="316"/>
      <c r="TJS373" s="316"/>
      <c r="TJT373" s="316"/>
      <c r="TJU373" s="316"/>
      <c r="TJV373" s="316"/>
      <c r="TJW373" s="316"/>
      <c r="TJX373" s="316"/>
      <c r="TJY373" s="316"/>
      <c r="TJZ373" s="316"/>
      <c r="TKA373" s="316"/>
      <c r="TKB373" s="316"/>
      <c r="TKC373" s="316"/>
      <c r="TKD373" s="316"/>
      <c r="TKE373" s="316"/>
      <c r="TKF373" s="316"/>
      <c r="TKG373" s="316"/>
      <c r="TKH373" s="316"/>
      <c r="TKI373" s="316"/>
      <c r="TKJ373" s="316"/>
      <c r="TKK373" s="316"/>
      <c r="TKL373" s="316"/>
      <c r="TKM373" s="316"/>
      <c r="TKN373" s="316"/>
      <c r="TKO373" s="316"/>
      <c r="TKP373" s="316"/>
      <c r="TKQ373" s="316"/>
      <c r="TKR373" s="316"/>
      <c r="TKS373" s="316"/>
      <c r="TKT373" s="316"/>
      <c r="TKU373" s="316"/>
      <c r="TKV373" s="316"/>
      <c r="TKW373" s="316"/>
      <c r="TKX373" s="316"/>
      <c r="TKY373" s="316"/>
      <c r="TKZ373" s="316"/>
      <c r="TLA373" s="316"/>
      <c r="TLB373" s="316"/>
      <c r="TLC373" s="316"/>
      <c r="TLD373" s="316"/>
      <c r="TLE373" s="316"/>
      <c r="TLF373" s="316"/>
      <c r="TLG373" s="316"/>
      <c r="TLH373" s="316"/>
      <c r="TLI373" s="316"/>
      <c r="TLJ373" s="316"/>
      <c r="TLK373" s="316"/>
      <c r="TLL373" s="316"/>
      <c r="TLM373" s="316"/>
      <c r="TLN373" s="316"/>
      <c r="TLO373" s="316"/>
      <c r="TLP373" s="316"/>
      <c r="TLQ373" s="316"/>
      <c r="TLR373" s="316"/>
      <c r="TLS373" s="316"/>
      <c r="TLT373" s="316"/>
      <c r="TLU373" s="316"/>
      <c r="TLV373" s="316"/>
      <c r="TLW373" s="316"/>
      <c r="TLX373" s="316"/>
      <c r="TLY373" s="316"/>
      <c r="TLZ373" s="316"/>
      <c r="TMA373" s="316"/>
      <c r="TMB373" s="316"/>
      <c r="TMC373" s="316"/>
      <c r="TMD373" s="316"/>
      <c r="TME373" s="316"/>
      <c r="TMF373" s="316"/>
      <c r="TMG373" s="316"/>
      <c r="TMH373" s="316"/>
      <c r="TMI373" s="316"/>
      <c r="TMJ373" s="316"/>
      <c r="TMK373" s="316"/>
      <c r="TML373" s="316"/>
      <c r="TMM373" s="316"/>
      <c r="TMN373" s="316"/>
      <c r="TMO373" s="316"/>
      <c r="TMP373" s="316"/>
      <c r="TMQ373" s="316"/>
      <c r="TMR373" s="316"/>
      <c r="TMS373" s="316"/>
      <c r="TMT373" s="316"/>
      <c r="TMU373" s="316"/>
      <c r="TMV373" s="316"/>
      <c r="TMW373" s="316"/>
      <c r="TMX373" s="316"/>
      <c r="TMY373" s="316"/>
      <c r="TMZ373" s="316"/>
      <c r="TNA373" s="316"/>
      <c r="TNB373" s="316"/>
      <c r="TNC373" s="316"/>
      <c r="TND373" s="316"/>
      <c r="TNE373" s="316"/>
      <c r="TNF373" s="316"/>
      <c r="TNG373" s="316"/>
      <c r="TNH373" s="316"/>
      <c r="TNI373" s="316"/>
      <c r="TNJ373" s="316"/>
      <c r="TNK373" s="316"/>
      <c r="TNL373" s="316"/>
      <c r="TNM373" s="316"/>
      <c r="TNN373" s="316"/>
      <c r="TNO373" s="316"/>
      <c r="TNP373" s="316"/>
      <c r="TNQ373" s="316"/>
      <c r="TNR373" s="316"/>
      <c r="TNS373" s="316"/>
      <c r="TNT373" s="316"/>
      <c r="TNU373" s="316"/>
      <c r="TNV373" s="316"/>
      <c r="TNW373" s="316"/>
      <c r="TNX373" s="316"/>
      <c r="TNY373" s="316"/>
      <c r="TNZ373" s="316"/>
      <c r="TOA373" s="316"/>
      <c r="TOB373" s="316"/>
      <c r="TOC373" s="316"/>
      <c r="TOD373" s="316"/>
      <c r="TOE373" s="316"/>
      <c r="TOF373" s="316"/>
      <c r="TOG373" s="316"/>
      <c r="TOH373" s="316"/>
      <c r="TOI373" s="316"/>
      <c r="TOJ373" s="316"/>
      <c r="TOK373" s="316"/>
      <c r="TOL373" s="316"/>
      <c r="TOM373" s="316"/>
      <c r="TON373" s="316"/>
      <c r="TOO373" s="316"/>
      <c r="TOP373" s="316"/>
      <c r="TOQ373" s="316"/>
      <c r="TOR373" s="316"/>
      <c r="TOS373" s="316"/>
      <c r="TOT373" s="316"/>
      <c r="TOU373" s="316"/>
      <c r="TOV373" s="316"/>
      <c r="TOW373" s="316"/>
      <c r="TOX373" s="316"/>
      <c r="TOY373" s="316"/>
      <c r="TOZ373" s="316"/>
      <c r="TPA373" s="316"/>
      <c r="TPB373" s="316"/>
      <c r="TPC373" s="316"/>
      <c r="TPD373" s="316"/>
      <c r="TPE373" s="316"/>
      <c r="TPF373" s="316"/>
      <c r="TPG373" s="316"/>
      <c r="TPH373" s="316"/>
      <c r="TPI373" s="316"/>
      <c r="TPJ373" s="316"/>
      <c r="TPK373" s="316"/>
      <c r="TPL373" s="316"/>
      <c r="TPM373" s="316"/>
      <c r="TPN373" s="316"/>
      <c r="TPO373" s="316"/>
      <c r="TPP373" s="316"/>
      <c r="TPQ373" s="316"/>
      <c r="TPR373" s="316"/>
      <c r="TPS373" s="316"/>
      <c r="TPT373" s="316"/>
      <c r="TPU373" s="316"/>
      <c r="TPV373" s="316"/>
      <c r="TPW373" s="316"/>
      <c r="TPX373" s="316"/>
      <c r="TPY373" s="316"/>
      <c r="TPZ373" s="316"/>
      <c r="TQA373" s="316"/>
      <c r="TQB373" s="316"/>
      <c r="TQC373" s="316"/>
      <c r="TQD373" s="316"/>
      <c r="TQE373" s="316"/>
      <c r="TQF373" s="316"/>
      <c r="TQG373" s="316"/>
      <c r="TQH373" s="316"/>
      <c r="TQI373" s="316"/>
      <c r="TQJ373" s="316"/>
      <c r="TQK373" s="316"/>
      <c r="TQL373" s="316"/>
      <c r="TQM373" s="316"/>
      <c r="TQN373" s="316"/>
      <c r="TQO373" s="316"/>
      <c r="TQP373" s="316"/>
      <c r="TQQ373" s="316"/>
      <c r="TQR373" s="316"/>
      <c r="TQS373" s="316"/>
      <c r="TQT373" s="316"/>
      <c r="TQU373" s="316"/>
      <c r="TQV373" s="316"/>
      <c r="TQW373" s="316"/>
      <c r="TQX373" s="316"/>
      <c r="TQY373" s="316"/>
      <c r="TQZ373" s="316"/>
      <c r="TRA373" s="316"/>
      <c r="TRB373" s="316"/>
      <c r="TRC373" s="316"/>
      <c r="TRD373" s="316"/>
      <c r="TRE373" s="316"/>
      <c r="TRF373" s="316"/>
      <c r="TRG373" s="316"/>
      <c r="TRH373" s="316"/>
      <c r="TRI373" s="316"/>
      <c r="TRJ373" s="316"/>
      <c r="TRK373" s="316"/>
      <c r="TRL373" s="316"/>
      <c r="TRM373" s="316"/>
      <c r="TRN373" s="316"/>
      <c r="TRO373" s="316"/>
      <c r="TRP373" s="316"/>
      <c r="TRQ373" s="316"/>
      <c r="TRR373" s="316"/>
      <c r="TRS373" s="316"/>
      <c r="TRT373" s="316"/>
      <c r="TRU373" s="316"/>
      <c r="TRV373" s="316"/>
      <c r="TRW373" s="316"/>
      <c r="TRX373" s="316"/>
      <c r="TRY373" s="316"/>
      <c r="TRZ373" s="316"/>
      <c r="TSA373" s="316"/>
      <c r="TSB373" s="316"/>
      <c r="TSC373" s="316"/>
      <c r="TSD373" s="316"/>
      <c r="TSE373" s="316"/>
      <c r="TSF373" s="316"/>
      <c r="TSG373" s="316"/>
      <c r="TSH373" s="316"/>
      <c r="TSI373" s="316"/>
      <c r="TSJ373" s="316"/>
      <c r="TSK373" s="316"/>
      <c r="TSL373" s="316"/>
      <c r="TSM373" s="316"/>
      <c r="TSN373" s="316"/>
      <c r="TSO373" s="316"/>
      <c r="TSP373" s="316"/>
      <c r="TSQ373" s="316"/>
      <c r="TSR373" s="316"/>
      <c r="TSS373" s="316"/>
      <c r="TST373" s="316"/>
      <c r="TSU373" s="316"/>
      <c r="TSV373" s="316"/>
      <c r="TSW373" s="316"/>
      <c r="TSX373" s="316"/>
      <c r="TSY373" s="316"/>
      <c r="TSZ373" s="316"/>
      <c r="TTA373" s="316"/>
      <c r="TTB373" s="316"/>
      <c r="TTC373" s="316"/>
      <c r="TTD373" s="316"/>
      <c r="TTE373" s="316"/>
      <c r="TTF373" s="316"/>
      <c r="TTG373" s="316"/>
      <c r="TTH373" s="316"/>
      <c r="TTI373" s="316"/>
      <c r="TTJ373" s="316"/>
      <c r="TTK373" s="316"/>
      <c r="TTL373" s="316"/>
      <c r="TTM373" s="316"/>
      <c r="TTN373" s="316"/>
      <c r="TTO373" s="316"/>
      <c r="TTP373" s="316"/>
      <c r="TTQ373" s="316"/>
      <c r="TTR373" s="316"/>
      <c r="TTS373" s="316"/>
      <c r="TTT373" s="316"/>
      <c r="TTU373" s="316"/>
      <c r="TTV373" s="316"/>
      <c r="TTW373" s="316"/>
      <c r="TTX373" s="316"/>
      <c r="TTY373" s="316"/>
      <c r="TTZ373" s="316"/>
      <c r="TUA373" s="316"/>
      <c r="TUB373" s="316"/>
      <c r="TUC373" s="316"/>
      <c r="TUD373" s="316"/>
      <c r="TUE373" s="316"/>
      <c r="TUF373" s="316"/>
      <c r="TUG373" s="316"/>
      <c r="TUH373" s="316"/>
      <c r="TUI373" s="316"/>
      <c r="TUJ373" s="316"/>
      <c r="TUK373" s="316"/>
      <c r="TUL373" s="316"/>
      <c r="TUM373" s="316"/>
      <c r="TUN373" s="316"/>
      <c r="TUO373" s="316"/>
      <c r="TUP373" s="316"/>
      <c r="TUQ373" s="316"/>
      <c r="TUR373" s="316"/>
      <c r="TUS373" s="316"/>
      <c r="TUT373" s="316"/>
      <c r="TUU373" s="316"/>
      <c r="TUV373" s="316"/>
      <c r="TUW373" s="316"/>
      <c r="TUX373" s="316"/>
      <c r="TUY373" s="316"/>
      <c r="TUZ373" s="316"/>
      <c r="TVA373" s="316"/>
      <c r="TVB373" s="316"/>
      <c r="TVC373" s="316"/>
      <c r="TVD373" s="316"/>
      <c r="TVE373" s="316"/>
      <c r="TVF373" s="316"/>
      <c r="TVG373" s="316"/>
      <c r="TVH373" s="316"/>
      <c r="TVI373" s="316"/>
      <c r="TVJ373" s="316"/>
      <c r="TVK373" s="316"/>
      <c r="TVL373" s="316"/>
      <c r="TVM373" s="316"/>
      <c r="TVN373" s="316"/>
      <c r="TVO373" s="316"/>
      <c r="TVP373" s="316"/>
      <c r="TVQ373" s="316"/>
      <c r="TVR373" s="316"/>
      <c r="TVS373" s="316"/>
      <c r="TVT373" s="316"/>
      <c r="TVU373" s="316"/>
      <c r="TVV373" s="316"/>
      <c r="TVW373" s="316"/>
      <c r="TVX373" s="316"/>
      <c r="TVY373" s="316"/>
      <c r="TVZ373" s="316"/>
      <c r="TWA373" s="316"/>
      <c r="TWB373" s="316"/>
      <c r="TWC373" s="316"/>
      <c r="TWD373" s="316"/>
      <c r="TWE373" s="316"/>
      <c r="TWF373" s="316"/>
      <c r="TWG373" s="316"/>
      <c r="TWH373" s="316"/>
      <c r="TWI373" s="316"/>
      <c r="TWJ373" s="316"/>
      <c r="TWK373" s="316"/>
      <c r="TWL373" s="316"/>
      <c r="TWM373" s="316"/>
      <c r="TWN373" s="316"/>
      <c r="TWO373" s="316"/>
      <c r="TWP373" s="316"/>
      <c r="TWQ373" s="316"/>
      <c r="TWR373" s="316"/>
      <c r="TWS373" s="316"/>
      <c r="TWT373" s="316"/>
      <c r="TWU373" s="316"/>
      <c r="TWV373" s="316"/>
      <c r="TWW373" s="316"/>
      <c r="TWX373" s="316"/>
      <c r="TWY373" s="316"/>
      <c r="TWZ373" s="316"/>
      <c r="TXA373" s="316"/>
      <c r="TXB373" s="316"/>
      <c r="TXC373" s="316"/>
      <c r="TXD373" s="316"/>
      <c r="TXE373" s="316"/>
      <c r="TXF373" s="316"/>
      <c r="TXG373" s="316"/>
      <c r="TXH373" s="316"/>
      <c r="TXI373" s="316"/>
      <c r="TXJ373" s="316"/>
      <c r="TXK373" s="316"/>
      <c r="TXL373" s="316"/>
      <c r="TXM373" s="316"/>
      <c r="TXN373" s="316"/>
      <c r="TXO373" s="316"/>
      <c r="TXP373" s="316"/>
      <c r="TXQ373" s="316"/>
      <c r="TXR373" s="316"/>
      <c r="TXS373" s="316"/>
      <c r="TXT373" s="316"/>
      <c r="TXU373" s="316"/>
      <c r="TXV373" s="316"/>
      <c r="TXW373" s="316"/>
      <c r="TXX373" s="316"/>
      <c r="TXY373" s="316"/>
      <c r="TXZ373" s="316"/>
      <c r="TYA373" s="316"/>
      <c r="TYB373" s="316"/>
      <c r="TYC373" s="316"/>
      <c r="TYD373" s="316"/>
      <c r="TYE373" s="316"/>
      <c r="TYF373" s="316"/>
      <c r="TYG373" s="316"/>
      <c r="TYH373" s="316"/>
      <c r="TYI373" s="316"/>
      <c r="TYJ373" s="316"/>
      <c r="TYK373" s="316"/>
      <c r="TYL373" s="316"/>
      <c r="TYM373" s="316"/>
      <c r="TYN373" s="316"/>
      <c r="TYO373" s="316"/>
      <c r="TYP373" s="316"/>
      <c r="TYQ373" s="316"/>
      <c r="TYR373" s="316"/>
      <c r="TYS373" s="316"/>
      <c r="TYT373" s="316"/>
      <c r="TYU373" s="316"/>
      <c r="TYV373" s="316"/>
      <c r="TYW373" s="316"/>
      <c r="TYX373" s="316"/>
      <c r="TYY373" s="316"/>
      <c r="TYZ373" s="316"/>
      <c r="TZA373" s="316"/>
      <c r="TZB373" s="316"/>
      <c r="TZC373" s="316"/>
      <c r="TZD373" s="316"/>
      <c r="TZE373" s="316"/>
      <c r="TZF373" s="316"/>
      <c r="TZG373" s="316"/>
      <c r="TZH373" s="316"/>
      <c r="TZI373" s="316"/>
      <c r="TZJ373" s="316"/>
      <c r="TZK373" s="316"/>
      <c r="TZL373" s="316"/>
      <c r="TZM373" s="316"/>
      <c r="TZN373" s="316"/>
      <c r="TZO373" s="316"/>
      <c r="TZP373" s="316"/>
      <c r="TZQ373" s="316"/>
      <c r="TZR373" s="316"/>
      <c r="TZS373" s="316"/>
      <c r="TZT373" s="316"/>
      <c r="TZU373" s="316"/>
      <c r="TZV373" s="316"/>
      <c r="TZW373" s="316"/>
      <c r="TZX373" s="316"/>
      <c r="TZY373" s="316"/>
      <c r="TZZ373" s="316"/>
      <c r="UAA373" s="316"/>
      <c r="UAB373" s="316"/>
      <c r="UAC373" s="316"/>
      <c r="UAD373" s="316"/>
      <c r="UAE373" s="316"/>
      <c r="UAF373" s="316"/>
      <c r="UAG373" s="316"/>
      <c r="UAH373" s="316"/>
      <c r="UAI373" s="316"/>
      <c r="UAJ373" s="316"/>
      <c r="UAK373" s="316"/>
      <c r="UAL373" s="316"/>
      <c r="UAM373" s="316"/>
      <c r="UAN373" s="316"/>
      <c r="UAO373" s="316"/>
      <c r="UAP373" s="316"/>
      <c r="UAQ373" s="316"/>
      <c r="UAR373" s="316"/>
      <c r="UAS373" s="316"/>
      <c r="UAT373" s="316"/>
      <c r="UAU373" s="316"/>
      <c r="UAV373" s="316"/>
      <c r="UAW373" s="316"/>
      <c r="UAX373" s="316"/>
      <c r="UAY373" s="316"/>
      <c r="UAZ373" s="316"/>
      <c r="UBA373" s="316"/>
      <c r="UBB373" s="316"/>
      <c r="UBC373" s="316"/>
      <c r="UBD373" s="316"/>
      <c r="UBE373" s="316"/>
      <c r="UBF373" s="316"/>
      <c r="UBG373" s="316"/>
      <c r="UBH373" s="316"/>
      <c r="UBI373" s="316"/>
      <c r="UBJ373" s="316"/>
      <c r="UBK373" s="316"/>
      <c r="UBL373" s="316"/>
      <c r="UBM373" s="316"/>
      <c r="UBN373" s="316"/>
      <c r="UBO373" s="316"/>
      <c r="UBP373" s="316"/>
      <c r="UBQ373" s="316"/>
      <c r="UBR373" s="316"/>
      <c r="UBS373" s="316"/>
      <c r="UBT373" s="316"/>
      <c r="UBU373" s="316"/>
      <c r="UBV373" s="316"/>
      <c r="UBW373" s="316"/>
      <c r="UBX373" s="316"/>
      <c r="UBY373" s="316"/>
      <c r="UBZ373" s="316"/>
      <c r="UCA373" s="316"/>
      <c r="UCB373" s="316"/>
      <c r="UCC373" s="316"/>
      <c r="UCD373" s="316"/>
      <c r="UCE373" s="316"/>
      <c r="UCF373" s="316"/>
      <c r="UCG373" s="316"/>
      <c r="UCH373" s="316"/>
      <c r="UCI373" s="316"/>
      <c r="UCJ373" s="316"/>
      <c r="UCK373" s="316"/>
      <c r="UCL373" s="316"/>
      <c r="UCM373" s="316"/>
      <c r="UCN373" s="316"/>
      <c r="UCO373" s="316"/>
      <c r="UCP373" s="316"/>
      <c r="UCQ373" s="316"/>
      <c r="UCR373" s="316"/>
      <c r="UCS373" s="316"/>
      <c r="UCT373" s="316"/>
      <c r="UCU373" s="316"/>
      <c r="UCV373" s="316"/>
      <c r="UCW373" s="316"/>
      <c r="UCX373" s="316"/>
      <c r="UCY373" s="316"/>
      <c r="UCZ373" s="316"/>
      <c r="UDA373" s="316"/>
      <c r="UDB373" s="316"/>
      <c r="UDC373" s="316"/>
      <c r="UDD373" s="316"/>
      <c r="UDE373" s="316"/>
      <c r="UDF373" s="316"/>
      <c r="UDG373" s="316"/>
      <c r="UDH373" s="316"/>
      <c r="UDI373" s="316"/>
      <c r="UDJ373" s="316"/>
      <c r="UDK373" s="316"/>
      <c r="UDL373" s="316"/>
      <c r="UDM373" s="316"/>
      <c r="UDN373" s="316"/>
      <c r="UDO373" s="316"/>
      <c r="UDP373" s="316"/>
      <c r="UDQ373" s="316"/>
      <c r="UDR373" s="316"/>
      <c r="UDS373" s="316"/>
      <c r="UDT373" s="316"/>
      <c r="UDU373" s="316"/>
      <c r="UDV373" s="316"/>
      <c r="UDW373" s="316"/>
      <c r="UDX373" s="316"/>
      <c r="UDY373" s="316"/>
      <c r="UDZ373" s="316"/>
      <c r="UEA373" s="316"/>
      <c r="UEB373" s="316"/>
      <c r="UEC373" s="316"/>
      <c r="UED373" s="316"/>
      <c r="UEE373" s="316"/>
      <c r="UEF373" s="316"/>
      <c r="UEG373" s="316"/>
      <c r="UEH373" s="316"/>
      <c r="UEI373" s="316"/>
      <c r="UEJ373" s="316"/>
      <c r="UEK373" s="316"/>
      <c r="UEL373" s="316"/>
      <c r="UEM373" s="316"/>
      <c r="UEN373" s="316"/>
      <c r="UEO373" s="316"/>
      <c r="UEP373" s="316"/>
      <c r="UEQ373" s="316"/>
      <c r="UER373" s="316"/>
      <c r="UES373" s="316"/>
      <c r="UET373" s="316"/>
      <c r="UEU373" s="316"/>
      <c r="UEV373" s="316"/>
      <c r="UEW373" s="316"/>
      <c r="UEX373" s="316"/>
      <c r="UEY373" s="316"/>
      <c r="UEZ373" s="316"/>
      <c r="UFA373" s="316"/>
      <c r="UFB373" s="316"/>
      <c r="UFC373" s="316"/>
      <c r="UFD373" s="316"/>
      <c r="UFE373" s="316"/>
      <c r="UFF373" s="316"/>
      <c r="UFG373" s="316"/>
      <c r="UFH373" s="316"/>
      <c r="UFI373" s="316"/>
      <c r="UFJ373" s="316"/>
      <c r="UFK373" s="316"/>
      <c r="UFL373" s="316"/>
      <c r="UFM373" s="316"/>
      <c r="UFN373" s="316"/>
      <c r="UFO373" s="316"/>
      <c r="UFP373" s="316"/>
      <c r="UFQ373" s="316"/>
      <c r="UFR373" s="316"/>
      <c r="UFS373" s="316"/>
      <c r="UFT373" s="316"/>
      <c r="UFU373" s="316"/>
      <c r="UFV373" s="316"/>
      <c r="UFW373" s="316"/>
      <c r="UFX373" s="316"/>
      <c r="UFY373" s="316"/>
      <c r="UFZ373" s="316"/>
      <c r="UGA373" s="316"/>
      <c r="UGB373" s="316"/>
      <c r="UGC373" s="316"/>
      <c r="UGD373" s="316"/>
      <c r="UGE373" s="316"/>
      <c r="UGF373" s="316"/>
      <c r="UGG373" s="316"/>
      <c r="UGH373" s="316"/>
      <c r="UGI373" s="316"/>
      <c r="UGJ373" s="316"/>
      <c r="UGK373" s="316"/>
      <c r="UGL373" s="316"/>
      <c r="UGM373" s="316"/>
      <c r="UGN373" s="316"/>
      <c r="UGO373" s="316"/>
      <c r="UGP373" s="316"/>
      <c r="UGQ373" s="316"/>
      <c r="UGR373" s="316"/>
      <c r="UGS373" s="316"/>
      <c r="UGT373" s="316"/>
      <c r="UGU373" s="316"/>
      <c r="UGV373" s="316"/>
      <c r="UGW373" s="316"/>
      <c r="UGX373" s="316"/>
      <c r="UGY373" s="316"/>
      <c r="UGZ373" s="316"/>
      <c r="UHA373" s="316"/>
      <c r="UHB373" s="316"/>
      <c r="UHC373" s="316"/>
      <c r="UHD373" s="316"/>
      <c r="UHE373" s="316"/>
      <c r="UHF373" s="316"/>
      <c r="UHG373" s="316"/>
      <c r="UHH373" s="316"/>
      <c r="UHI373" s="316"/>
      <c r="UHJ373" s="316"/>
      <c r="UHK373" s="316"/>
      <c r="UHL373" s="316"/>
      <c r="UHM373" s="316"/>
      <c r="UHN373" s="316"/>
      <c r="UHO373" s="316"/>
      <c r="UHP373" s="316"/>
      <c r="UHQ373" s="316"/>
      <c r="UHR373" s="316"/>
      <c r="UHS373" s="316"/>
      <c r="UHT373" s="316"/>
      <c r="UHU373" s="316"/>
      <c r="UHV373" s="316"/>
      <c r="UHW373" s="316"/>
      <c r="UHX373" s="316"/>
      <c r="UHY373" s="316"/>
      <c r="UHZ373" s="316"/>
      <c r="UIA373" s="316"/>
      <c r="UIB373" s="316"/>
      <c r="UIC373" s="316"/>
      <c r="UID373" s="316"/>
      <c r="UIE373" s="316"/>
      <c r="UIF373" s="316"/>
      <c r="UIG373" s="316"/>
      <c r="UIH373" s="316"/>
      <c r="UII373" s="316"/>
      <c r="UIJ373" s="316"/>
      <c r="UIK373" s="316"/>
      <c r="UIL373" s="316"/>
      <c r="UIM373" s="316"/>
      <c r="UIN373" s="316"/>
      <c r="UIO373" s="316"/>
      <c r="UIP373" s="316"/>
      <c r="UIQ373" s="316"/>
      <c r="UIR373" s="316"/>
      <c r="UIS373" s="316"/>
      <c r="UIT373" s="316"/>
      <c r="UIU373" s="316"/>
      <c r="UIV373" s="316"/>
      <c r="UIW373" s="316"/>
      <c r="UIX373" s="316"/>
      <c r="UIY373" s="316"/>
      <c r="UIZ373" s="316"/>
      <c r="UJA373" s="316"/>
      <c r="UJB373" s="316"/>
      <c r="UJC373" s="316"/>
      <c r="UJD373" s="316"/>
      <c r="UJE373" s="316"/>
      <c r="UJF373" s="316"/>
      <c r="UJG373" s="316"/>
      <c r="UJH373" s="316"/>
      <c r="UJI373" s="316"/>
      <c r="UJJ373" s="316"/>
      <c r="UJK373" s="316"/>
      <c r="UJL373" s="316"/>
      <c r="UJM373" s="316"/>
      <c r="UJN373" s="316"/>
      <c r="UJO373" s="316"/>
      <c r="UJP373" s="316"/>
      <c r="UJQ373" s="316"/>
      <c r="UJR373" s="316"/>
      <c r="UJS373" s="316"/>
      <c r="UJT373" s="316"/>
      <c r="UJU373" s="316"/>
      <c r="UJV373" s="316"/>
      <c r="UJW373" s="316"/>
      <c r="UJX373" s="316"/>
      <c r="UJY373" s="316"/>
      <c r="UJZ373" s="316"/>
      <c r="UKA373" s="316"/>
      <c r="UKB373" s="316"/>
      <c r="UKC373" s="316"/>
      <c r="UKD373" s="316"/>
      <c r="UKE373" s="316"/>
      <c r="UKF373" s="316"/>
      <c r="UKG373" s="316"/>
      <c r="UKH373" s="316"/>
      <c r="UKI373" s="316"/>
      <c r="UKJ373" s="316"/>
      <c r="UKK373" s="316"/>
      <c r="UKL373" s="316"/>
      <c r="UKM373" s="316"/>
      <c r="UKN373" s="316"/>
      <c r="UKO373" s="316"/>
      <c r="UKP373" s="316"/>
      <c r="UKQ373" s="316"/>
      <c r="UKR373" s="316"/>
      <c r="UKS373" s="316"/>
      <c r="UKT373" s="316"/>
      <c r="UKU373" s="316"/>
      <c r="UKV373" s="316"/>
      <c r="UKW373" s="316"/>
      <c r="UKX373" s="316"/>
      <c r="UKY373" s="316"/>
      <c r="UKZ373" s="316"/>
      <c r="ULA373" s="316"/>
      <c r="ULB373" s="316"/>
      <c r="ULC373" s="316"/>
      <c r="ULD373" s="316"/>
      <c r="ULE373" s="316"/>
      <c r="ULF373" s="316"/>
      <c r="ULG373" s="316"/>
      <c r="ULH373" s="316"/>
      <c r="ULI373" s="316"/>
      <c r="ULJ373" s="316"/>
      <c r="ULK373" s="316"/>
      <c r="ULL373" s="316"/>
      <c r="ULM373" s="316"/>
      <c r="ULN373" s="316"/>
      <c r="ULO373" s="316"/>
      <c r="ULP373" s="316"/>
      <c r="ULQ373" s="316"/>
      <c r="ULR373" s="316"/>
      <c r="ULS373" s="316"/>
      <c r="ULT373" s="316"/>
      <c r="ULU373" s="316"/>
      <c r="ULV373" s="316"/>
      <c r="ULW373" s="316"/>
      <c r="ULX373" s="316"/>
      <c r="ULY373" s="316"/>
      <c r="ULZ373" s="316"/>
      <c r="UMA373" s="316"/>
      <c r="UMB373" s="316"/>
      <c r="UMC373" s="316"/>
      <c r="UMD373" s="316"/>
      <c r="UME373" s="316"/>
      <c r="UMF373" s="316"/>
      <c r="UMG373" s="316"/>
      <c r="UMH373" s="316"/>
      <c r="UMI373" s="316"/>
      <c r="UMJ373" s="316"/>
      <c r="UMK373" s="316"/>
      <c r="UML373" s="316"/>
      <c r="UMM373" s="316"/>
      <c r="UMN373" s="316"/>
      <c r="UMO373" s="316"/>
      <c r="UMP373" s="316"/>
      <c r="UMQ373" s="316"/>
      <c r="UMR373" s="316"/>
      <c r="UMS373" s="316"/>
      <c r="UMT373" s="316"/>
      <c r="UMU373" s="316"/>
      <c r="UMV373" s="316"/>
      <c r="UMW373" s="316"/>
      <c r="UMX373" s="316"/>
      <c r="UMY373" s="316"/>
      <c r="UMZ373" s="316"/>
      <c r="UNA373" s="316"/>
      <c r="UNB373" s="316"/>
      <c r="UNC373" s="316"/>
      <c r="UND373" s="316"/>
      <c r="UNE373" s="316"/>
      <c r="UNF373" s="316"/>
      <c r="UNG373" s="316"/>
      <c r="UNH373" s="316"/>
      <c r="UNI373" s="316"/>
      <c r="UNJ373" s="316"/>
      <c r="UNK373" s="316"/>
      <c r="UNL373" s="316"/>
      <c r="UNM373" s="316"/>
      <c r="UNN373" s="316"/>
      <c r="UNO373" s="316"/>
      <c r="UNP373" s="316"/>
      <c r="UNQ373" s="316"/>
      <c r="UNR373" s="316"/>
      <c r="UNS373" s="316"/>
      <c r="UNT373" s="316"/>
      <c r="UNU373" s="316"/>
      <c r="UNV373" s="316"/>
      <c r="UNW373" s="316"/>
      <c r="UNX373" s="316"/>
      <c r="UNY373" s="316"/>
      <c r="UNZ373" s="316"/>
      <c r="UOA373" s="316"/>
      <c r="UOB373" s="316"/>
      <c r="UOC373" s="316"/>
      <c r="UOD373" s="316"/>
      <c r="UOE373" s="316"/>
      <c r="UOF373" s="316"/>
      <c r="UOG373" s="316"/>
      <c r="UOH373" s="316"/>
      <c r="UOI373" s="316"/>
      <c r="UOJ373" s="316"/>
      <c r="UOK373" s="316"/>
      <c r="UOL373" s="316"/>
      <c r="UOM373" s="316"/>
      <c r="UON373" s="316"/>
      <c r="UOO373" s="316"/>
      <c r="UOP373" s="316"/>
      <c r="UOQ373" s="316"/>
      <c r="UOR373" s="316"/>
      <c r="UOS373" s="316"/>
      <c r="UOT373" s="316"/>
      <c r="UOU373" s="316"/>
      <c r="UOV373" s="316"/>
      <c r="UOW373" s="316"/>
      <c r="UOX373" s="316"/>
      <c r="UOY373" s="316"/>
      <c r="UOZ373" s="316"/>
      <c r="UPA373" s="316"/>
      <c r="UPB373" s="316"/>
      <c r="UPC373" s="316"/>
      <c r="UPD373" s="316"/>
      <c r="UPE373" s="316"/>
      <c r="UPF373" s="316"/>
      <c r="UPG373" s="316"/>
      <c r="UPH373" s="316"/>
      <c r="UPI373" s="316"/>
      <c r="UPJ373" s="316"/>
      <c r="UPK373" s="316"/>
      <c r="UPL373" s="316"/>
      <c r="UPM373" s="316"/>
      <c r="UPN373" s="316"/>
      <c r="UPO373" s="316"/>
      <c r="UPP373" s="316"/>
      <c r="UPQ373" s="316"/>
      <c r="UPR373" s="316"/>
      <c r="UPS373" s="316"/>
      <c r="UPT373" s="316"/>
      <c r="UPU373" s="316"/>
      <c r="UPV373" s="316"/>
      <c r="UPW373" s="316"/>
      <c r="UPX373" s="316"/>
      <c r="UPY373" s="316"/>
      <c r="UPZ373" s="316"/>
      <c r="UQA373" s="316"/>
      <c r="UQB373" s="316"/>
      <c r="UQC373" s="316"/>
      <c r="UQD373" s="316"/>
      <c r="UQE373" s="316"/>
      <c r="UQF373" s="316"/>
      <c r="UQG373" s="316"/>
      <c r="UQH373" s="316"/>
      <c r="UQI373" s="316"/>
      <c r="UQJ373" s="316"/>
      <c r="UQK373" s="316"/>
      <c r="UQL373" s="316"/>
      <c r="UQM373" s="316"/>
      <c r="UQN373" s="316"/>
      <c r="UQO373" s="316"/>
      <c r="UQP373" s="316"/>
      <c r="UQQ373" s="316"/>
      <c r="UQR373" s="316"/>
      <c r="UQS373" s="316"/>
      <c r="UQT373" s="316"/>
      <c r="UQU373" s="316"/>
      <c r="UQV373" s="316"/>
      <c r="UQW373" s="316"/>
      <c r="UQX373" s="316"/>
      <c r="UQY373" s="316"/>
      <c r="UQZ373" s="316"/>
      <c r="URA373" s="316"/>
      <c r="URB373" s="316"/>
      <c r="URC373" s="316"/>
      <c r="URD373" s="316"/>
      <c r="URE373" s="316"/>
      <c r="URF373" s="316"/>
      <c r="URG373" s="316"/>
      <c r="URH373" s="316"/>
      <c r="URI373" s="316"/>
      <c r="URJ373" s="316"/>
      <c r="URK373" s="316"/>
      <c r="URL373" s="316"/>
      <c r="URM373" s="316"/>
      <c r="URN373" s="316"/>
      <c r="URO373" s="316"/>
      <c r="URP373" s="316"/>
      <c r="URQ373" s="316"/>
      <c r="URR373" s="316"/>
      <c r="URS373" s="316"/>
      <c r="URT373" s="316"/>
      <c r="URU373" s="316"/>
      <c r="URV373" s="316"/>
      <c r="URW373" s="316"/>
      <c r="URX373" s="316"/>
      <c r="URY373" s="316"/>
      <c r="URZ373" s="316"/>
      <c r="USA373" s="316"/>
      <c r="USB373" s="316"/>
      <c r="USC373" s="316"/>
      <c r="USD373" s="316"/>
      <c r="USE373" s="316"/>
      <c r="USF373" s="316"/>
      <c r="USG373" s="316"/>
      <c r="USH373" s="316"/>
      <c r="USI373" s="316"/>
      <c r="USJ373" s="316"/>
      <c r="USK373" s="316"/>
      <c r="USL373" s="316"/>
      <c r="USM373" s="316"/>
      <c r="USN373" s="316"/>
      <c r="USO373" s="316"/>
      <c r="USP373" s="316"/>
      <c r="USQ373" s="316"/>
      <c r="USR373" s="316"/>
      <c r="USS373" s="316"/>
      <c r="UST373" s="316"/>
      <c r="USU373" s="316"/>
      <c r="USV373" s="316"/>
      <c r="USW373" s="316"/>
      <c r="USX373" s="316"/>
      <c r="USY373" s="316"/>
      <c r="USZ373" s="316"/>
      <c r="UTA373" s="316"/>
      <c r="UTB373" s="316"/>
      <c r="UTC373" s="316"/>
      <c r="UTD373" s="316"/>
      <c r="UTE373" s="316"/>
      <c r="UTF373" s="316"/>
      <c r="UTG373" s="316"/>
      <c r="UTH373" s="316"/>
      <c r="UTI373" s="316"/>
      <c r="UTJ373" s="316"/>
      <c r="UTK373" s="316"/>
      <c r="UTL373" s="316"/>
      <c r="UTM373" s="316"/>
      <c r="UTN373" s="316"/>
      <c r="UTO373" s="316"/>
      <c r="UTP373" s="316"/>
      <c r="UTQ373" s="316"/>
      <c r="UTR373" s="316"/>
      <c r="UTS373" s="316"/>
      <c r="UTT373" s="316"/>
      <c r="UTU373" s="316"/>
      <c r="UTV373" s="316"/>
      <c r="UTW373" s="316"/>
      <c r="UTX373" s="316"/>
      <c r="UTY373" s="316"/>
      <c r="UTZ373" s="316"/>
      <c r="UUA373" s="316"/>
      <c r="UUB373" s="316"/>
      <c r="UUC373" s="316"/>
      <c r="UUD373" s="316"/>
      <c r="UUE373" s="316"/>
      <c r="UUF373" s="316"/>
      <c r="UUG373" s="316"/>
      <c r="UUH373" s="316"/>
      <c r="UUI373" s="316"/>
      <c r="UUJ373" s="316"/>
      <c r="UUK373" s="316"/>
      <c r="UUL373" s="316"/>
      <c r="UUM373" s="316"/>
      <c r="UUN373" s="316"/>
      <c r="UUO373" s="316"/>
      <c r="UUP373" s="316"/>
      <c r="UUQ373" s="316"/>
      <c r="UUR373" s="316"/>
      <c r="UUS373" s="316"/>
      <c r="UUT373" s="316"/>
      <c r="UUU373" s="316"/>
      <c r="UUV373" s="316"/>
      <c r="UUW373" s="316"/>
      <c r="UUX373" s="316"/>
      <c r="UUY373" s="316"/>
      <c r="UUZ373" s="316"/>
      <c r="UVA373" s="316"/>
      <c r="UVB373" s="316"/>
      <c r="UVC373" s="316"/>
      <c r="UVD373" s="316"/>
      <c r="UVE373" s="316"/>
      <c r="UVF373" s="316"/>
      <c r="UVG373" s="316"/>
      <c r="UVH373" s="316"/>
      <c r="UVI373" s="316"/>
      <c r="UVJ373" s="316"/>
      <c r="UVK373" s="316"/>
      <c r="UVL373" s="316"/>
      <c r="UVM373" s="316"/>
      <c r="UVN373" s="316"/>
      <c r="UVO373" s="316"/>
      <c r="UVP373" s="316"/>
      <c r="UVQ373" s="316"/>
      <c r="UVR373" s="316"/>
      <c r="UVS373" s="316"/>
      <c r="UVT373" s="316"/>
      <c r="UVU373" s="316"/>
      <c r="UVV373" s="316"/>
      <c r="UVW373" s="316"/>
      <c r="UVX373" s="316"/>
      <c r="UVY373" s="316"/>
      <c r="UVZ373" s="316"/>
      <c r="UWA373" s="316"/>
      <c r="UWB373" s="316"/>
      <c r="UWC373" s="316"/>
      <c r="UWD373" s="316"/>
      <c r="UWE373" s="316"/>
      <c r="UWF373" s="316"/>
      <c r="UWG373" s="316"/>
      <c r="UWH373" s="316"/>
      <c r="UWI373" s="316"/>
      <c r="UWJ373" s="316"/>
      <c r="UWK373" s="316"/>
      <c r="UWL373" s="316"/>
      <c r="UWM373" s="316"/>
      <c r="UWN373" s="316"/>
      <c r="UWO373" s="316"/>
      <c r="UWP373" s="316"/>
      <c r="UWQ373" s="316"/>
      <c r="UWR373" s="316"/>
      <c r="UWS373" s="316"/>
      <c r="UWT373" s="316"/>
      <c r="UWU373" s="316"/>
      <c r="UWV373" s="316"/>
      <c r="UWW373" s="316"/>
      <c r="UWX373" s="316"/>
      <c r="UWY373" s="316"/>
      <c r="UWZ373" s="316"/>
      <c r="UXA373" s="316"/>
      <c r="UXB373" s="316"/>
      <c r="UXC373" s="316"/>
      <c r="UXD373" s="316"/>
      <c r="UXE373" s="316"/>
      <c r="UXF373" s="316"/>
      <c r="UXG373" s="316"/>
      <c r="UXH373" s="316"/>
      <c r="UXI373" s="316"/>
      <c r="UXJ373" s="316"/>
      <c r="UXK373" s="316"/>
      <c r="UXL373" s="316"/>
      <c r="UXM373" s="316"/>
      <c r="UXN373" s="316"/>
      <c r="UXO373" s="316"/>
      <c r="UXP373" s="316"/>
      <c r="UXQ373" s="316"/>
      <c r="UXR373" s="316"/>
      <c r="UXS373" s="316"/>
      <c r="UXT373" s="316"/>
      <c r="UXU373" s="316"/>
      <c r="UXV373" s="316"/>
      <c r="UXW373" s="316"/>
      <c r="UXX373" s="316"/>
      <c r="UXY373" s="316"/>
      <c r="UXZ373" s="316"/>
      <c r="UYA373" s="316"/>
      <c r="UYB373" s="316"/>
      <c r="UYC373" s="316"/>
      <c r="UYD373" s="316"/>
      <c r="UYE373" s="316"/>
      <c r="UYF373" s="316"/>
      <c r="UYG373" s="316"/>
      <c r="UYH373" s="316"/>
      <c r="UYI373" s="316"/>
      <c r="UYJ373" s="316"/>
      <c r="UYK373" s="316"/>
      <c r="UYL373" s="316"/>
      <c r="UYM373" s="316"/>
      <c r="UYN373" s="316"/>
      <c r="UYO373" s="316"/>
      <c r="UYP373" s="316"/>
      <c r="UYQ373" s="316"/>
      <c r="UYR373" s="316"/>
      <c r="UYS373" s="316"/>
      <c r="UYT373" s="316"/>
      <c r="UYU373" s="316"/>
      <c r="UYV373" s="316"/>
      <c r="UYW373" s="316"/>
      <c r="UYX373" s="316"/>
      <c r="UYY373" s="316"/>
      <c r="UYZ373" s="316"/>
      <c r="UZA373" s="316"/>
      <c r="UZB373" s="316"/>
      <c r="UZC373" s="316"/>
      <c r="UZD373" s="316"/>
      <c r="UZE373" s="316"/>
      <c r="UZF373" s="316"/>
      <c r="UZG373" s="316"/>
      <c r="UZH373" s="316"/>
      <c r="UZI373" s="316"/>
      <c r="UZJ373" s="316"/>
      <c r="UZK373" s="316"/>
      <c r="UZL373" s="316"/>
      <c r="UZM373" s="316"/>
      <c r="UZN373" s="316"/>
      <c r="UZO373" s="316"/>
      <c r="UZP373" s="316"/>
      <c r="UZQ373" s="316"/>
      <c r="UZR373" s="316"/>
      <c r="UZS373" s="316"/>
      <c r="UZT373" s="316"/>
      <c r="UZU373" s="316"/>
      <c r="UZV373" s="316"/>
      <c r="UZW373" s="316"/>
      <c r="UZX373" s="316"/>
      <c r="UZY373" s="316"/>
      <c r="UZZ373" s="316"/>
      <c r="VAA373" s="316"/>
      <c r="VAB373" s="316"/>
      <c r="VAC373" s="316"/>
      <c r="VAD373" s="316"/>
      <c r="VAE373" s="316"/>
      <c r="VAF373" s="316"/>
      <c r="VAG373" s="316"/>
      <c r="VAH373" s="316"/>
      <c r="VAI373" s="316"/>
      <c r="VAJ373" s="316"/>
      <c r="VAK373" s="316"/>
      <c r="VAL373" s="316"/>
      <c r="VAM373" s="316"/>
      <c r="VAN373" s="316"/>
      <c r="VAO373" s="316"/>
      <c r="VAP373" s="316"/>
      <c r="VAQ373" s="316"/>
      <c r="VAR373" s="316"/>
      <c r="VAS373" s="316"/>
      <c r="VAT373" s="316"/>
      <c r="VAU373" s="316"/>
      <c r="VAV373" s="316"/>
      <c r="VAW373" s="316"/>
      <c r="VAX373" s="316"/>
      <c r="VAY373" s="316"/>
      <c r="VAZ373" s="316"/>
      <c r="VBA373" s="316"/>
      <c r="VBB373" s="316"/>
      <c r="VBC373" s="316"/>
      <c r="VBD373" s="316"/>
      <c r="VBE373" s="316"/>
      <c r="VBF373" s="316"/>
      <c r="VBG373" s="316"/>
      <c r="VBH373" s="316"/>
      <c r="VBI373" s="316"/>
      <c r="VBJ373" s="316"/>
      <c r="VBK373" s="316"/>
      <c r="VBL373" s="316"/>
      <c r="VBM373" s="316"/>
      <c r="VBN373" s="316"/>
      <c r="VBO373" s="316"/>
      <c r="VBP373" s="316"/>
      <c r="VBQ373" s="316"/>
      <c r="VBR373" s="316"/>
      <c r="VBS373" s="316"/>
      <c r="VBT373" s="316"/>
      <c r="VBU373" s="316"/>
      <c r="VBV373" s="316"/>
      <c r="VBW373" s="316"/>
      <c r="VBX373" s="316"/>
      <c r="VBY373" s="316"/>
      <c r="VBZ373" s="316"/>
      <c r="VCA373" s="316"/>
      <c r="VCB373" s="316"/>
      <c r="VCC373" s="316"/>
      <c r="VCD373" s="316"/>
      <c r="VCE373" s="316"/>
      <c r="VCF373" s="316"/>
      <c r="VCG373" s="316"/>
      <c r="VCH373" s="316"/>
      <c r="VCI373" s="316"/>
      <c r="VCJ373" s="316"/>
      <c r="VCK373" s="316"/>
      <c r="VCL373" s="316"/>
      <c r="VCM373" s="316"/>
      <c r="VCN373" s="316"/>
      <c r="VCO373" s="316"/>
      <c r="VCP373" s="316"/>
      <c r="VCQ373" s="316"/>
      <c r="VCR373" s="316"/>
      <c r="VCS373" s="316"/>
      <c r="VCT373" s="316"/>
      <c r="VCU373" s="316"/>
      <c r="VCV373" s="316"/>
      <c r="VCW373" s="316"/>
      <c r="VCX373" s="316"/>
      <c r="VCY373" s="316"/>
      <c r="VCZ373" s="316"/>
      <c r="VDA373" s="316"/>
      <c r="VDB373" s="316"/>
      <c r="VDC373" s="316"/>
      <c r="VDD373" s="316"/>
      <c r="VDE373" s="316"/>
      <c r="VDF373" s="316"/>
      <c r="VDG373" s="316"/>
      <c r="VDH373" s="316"/>
      <c r="VDI373" s="316"/>
      <c r="VDJ373" s="316"/>
      <c r="VDK373" s="316"/>
      <c r="VDL373" s="316"/>
      <c r="VDM373" s="316"/>
      <c r="VDN373" s="316"/>
      <c r="VDO373" s="316"/>
      <c r="VDP373" s="316"/>
      <c r="VDQ373" s="316"/>
      <c r="VDR373" s="316"/>
      <c r="VDS373" s="316"/>
      <c r="VDT373" s="316"/>
      <c r="VDU373" s="316"/>
      <c r="VDV373" s="316"/>
      <c r="VDW373" s="316"/>
      <c r="VDX373" s="316"/>
      <c r="VDY373" s="316"/>
      <c r="VDZ373" s="316"/>
      <c r="VEA373" s="316"/>
      <c r="VEB373" s="316"/>
      <c r="VEC373" s="316"/>
      <c r="VED373" s="316"/>
      <c r="VEE373" s="316"/>
      <c r="VEF373" s="316"/>
      <c r="VEG373" s="316"/>
      <c r="VEH373" s="316"/>
      <c r="VEI373" s="316"/>
      <c r="VEJ373" s="316"/>
      <c r="VEK373" s="316"/>
      <c r="VEL373" s="316"/>
      <c r="VEM373" s="316"/>
      <c r="VEN373" s="316"/>
      <c r="VEO373" s="316"/>
      <c r="VEP373" s="316"/>
      <c r="VEQ373" s="316"/>
      <c r="VER373" s="316"/>
      <c r="VES373" s="316"/>
      <c r="VET373" s="316"/>
      <c r="VEU373" s="316"/>
      <c r="VEV373" s="316"/>
      <c r="VEW373" s="316"/>
      <c r="VEX373" s="316"/>
      <c r="VEY373" s="316"/>
      <c r="VEZ373" s="316"/>
      <c r="VFA373" s="316"/>
      <c r="VFB373" s="316"/>
      <c r="VFC373" s="316"/>
      <c r="VFD373" s="316"/>
      <c r="VFE373" s="316"/>
      <c r="VFF373" s="316"/>
      <c r="VFG373" s="316"/>
      <c r="VFH373" s="316"/>
      <c r="VFI373" s="316"/>
      <c r="VFJ373" s="316"/>
      <c r="VFK373" s="316"/>
      <c r="VFL373" s="316"/>
      <c r="VFM373" s="316"/>
      <c r="VFN373" s="316"/>
      <c r="VFO373" s="316"/>
      <c r="VFP373" s="316"/>
      <c r="VFQ373" s="316"/>
      <c r="VFR373" s="316"/>
      <c r="VFS373" s="316"/>
      <c r="VFT373" s="316"/>
      <c r="VFU373" s="316"/>
      <c r="VFV373" s="316"/>
      <c r="VFW373" s="316"/>
      <c r="VFX373" s="316"/>
      <c r="VFY373" s="316"/>
      <c r="VFZ373" s="316"/>
      <c r="VGA373" s="316"/>
      <c r="VGB373" s="316"/>
      <c r="VGC373" s="316"/>
      <c r="VGD373" s="316"/>
      <c r="VGE373" s="316"/>
      <c r="VGF373" s="316"/>
      <c r="VGG373" s="316"/>
      <c r="VGH373" s="316"/>
      <c r="VGI373" s="316"/>
      <c r="VGJ373" s="316"/>
      <c r="VGK373" s="316"/>
      <c r="VGL373" s="316"/>
      <c r="VGM373" s="316"/>
      <c r="VGN373" s="316"/>
      <c r="VGO373" s="316"/>
      <c r="VGP373" s="316"/>
      <c r="VGQ373" s="316"/>
      <c r="VGR373" s="316"/>
      <c r="VGS373" s="316"/>
      <c r="VGT373" s="316"/>
      <c r="VGU373" s="316"/>
      <c r="VGV373" s="316"/>
      <c r="VGW373" s="316"/>
      <c r="VGX373" s="316"/>
      <c r="VGY373" s="316"/>
      <c r="VGZ373" s="316"/>
      <c r="VHA373" s="316"/>
      <c r="VHB373" s="316"/>
      <c r="VHC373" s="316"/>
      <c r="VHD373" s="316"/>
      <c r="VHE373" s="316"/>
      <c r="VHF373" s="316"/>
      <c r="VHG373" s="316"/>
      <c r="VHH373" s="316"/>
      <c r="VHI373" s="316"/>
      <c r="VHJ373" s="316"/>
      <c r="VHK373" s="316"/>
      <c r="VHL373" s="316"/>
      <c r="VHM373" s="316"/>
      <c r="VHN373" s="316"/>
      <c r="VHO373" s="316"/>
      <c r="VHP373" s="316"/>
      <c r="VHQ373" s="316"/>
      <c r="VHR373" s="316"/>
      <c r="VHS373" s="316"/>
      <c r="VHT373" s="316"/>
      <c r="VHU373" s="316"/>
      <c r="VHV373" s="316"/>
      <c r="VHW373" s="316"/>
      <c r="VHX373" s="316"/>
      <c r="VHY373" s="316"/>
      <c r="VHZ373" s="316"/>
      <c r="VIA373" s="316"/>
      <c r="VIB373" s="316"/>
      <c r="VIC373" s="316"/>
      <c r="VID373" s="316"/>
      <c r="VIE373" s="316"/>
      <c r="VIF373" s="316"/>
      <c r="VIG373" s="316"/>
      <c r="VIH373" s="316"/>
      <c r="VII373" s="316"/>
      <c r="VIJ373" s="316"/>
      <c r="VIK373" s="316"/>
      <c r="VIL373" s="316"/>
      <c r="VIM373" s="316"/>
      <c r="VIN373" s="316"/>
      <c r="VIO373" s="316"/>
      <c r="VIP373" s="316"/>
      <c r="VIQ373" s="316"/>
      <c r="VIR373" s="316"/>
      <c r="VIS373" s="316"/>
      <c r="VIT373" s="316"/>
      <c r="VIU373" s="316"/>
      <c r="VIV373" s="316"/>
      <c r="VIW373" s="316"/>
      <c r="VIX373" s="316"/>
      <c r="VIY373" s="316"/>
      <c r="VIZ373" s="316"/>
      <c r="VJA373" s="316"/>
      <c r="VJB373" s="316"/>
      <c r="VJC373" s="316"/>
      <c r="VJD373" s="316"/>
      <c r="VJE373" s="316"/>
      <c r="VJF373" s="316"/>
      <c r="VJG373" s="316"/>
      <c r="VJH373" s="316"/>
      <c r="VJI373" s="316"/>
      <c r="VJJ373" s="316"/>
      <c r="VJK373" s="316"/>
      <c r="VJL373" s="316"/>
      <c r="VJM373" s="316"/>
      <c r="VJN373" s="316"/>
      <c r="VJO373" s="316"/>
      <c r="VJP373" s="316"/>
      <c r="VJQ373" s="316"/>
      <c r="VJR373" s="316"/>
      <c r="VJS373" s="316"/>
      <c r="VJT373" s="316"/>
      <c r="VJU373" s="316"/>
      <c r="VJV373" s="316"/>
      <c r="VJW373" s="316"/>
      <c r="VJX373" s="316"/>
      <c r="VJY373" s="316"/>
      <c r="VJZ373" s="316"/>
      <c r="VKA373" s="316"/>
      <c r="VKB373" s="316"/>
      <c r="VKC373" s="316"/>
      <c r="VKD373" s="316"/>
      <c r="VKE373" s="316"/>
      <c r="VKF373" s="316"/>
      <c r="VKG373" s="316"/>
      <c r="VKH373" s="316"/>
      <c r="VKI373" s="316"/>
      <c r="VKJ373" s="316"/>
      <c r="VKK373" s="316"/>
      <c r="VKL373" s="316"/>
      <c r="VKM373" s="316"/>
      <c r="VKN373" s="316"/>
      <c r="VKO373" s="316"/>
      <c r="VKP373" s="316"/>
      <c r="VKQ373" s="316"/>
      <c r="VKR373" s="316"/>
      <c r="VKS373" s="316"/>
      <c r="VKT373" s="316"/>
      <c r="VKU373" s="316"/>
      <c r="VKV373" s="316"/>
      <c r="VKW373" s="316"/>
      <c r="VKX373" s="316"/>
      <c r="VKY373" s="316"/>
      <c r="VKZ373" s="316"/>
      <c r="VLA373" s="316"/>
      <c r="VLB373" s="316"/>
      <c r="VLC373" s="316"/>
      <c r="VLD373" s="316"/>
      <c r="VLE373" s="316"/>
      <c r="VLF373" s="316"/>
      <c r="VLG373" s="316"/>
      <c r="VLH373" s="316"/>
      <c r="VLI373" s="316"/>
      <c r="VLJ373" s="316"/>
      <c r="VLK373" s="316"/>
      <c r="VLL373" s="316"/>
      <c r="VLM373" s="316"/>
      <c r="VLN373" s="316"/>
      <c r="VLO373" s="316"/>
      <c r="VLP373" s="316"/>
      <c r="VLQ373" s="316"/>
      <c r="VLR373" s="316"/>
      <c r="VLS373" s="316"/>
      <c r="VLT373" s="316"/>
      <c r="VLU373" s="316"/>
      <c r="VLV373" s="316"/>
      <c r="VLW373" s="316"/>
      <c r="VLX373" s="316"/>
      <c r="VLY373" s="316"/>
      <c r="VLZ373" s="316"/>
      <c r="VMA373" s="316"/>
      <c r="VMB373" s="316"/>
      <c r="VMC373" s="316"/>
      <c r="VMD373" s="316"/>
      <c r="VME373" s="316"/>
      <c r="VMF373" s="316"/>
      <c r="VMG373" s="316"/>
      <c r="VMH373" s="316"/>
      <c r="VMI373" s="316"/>
      <c r="VMJ373" s="316"/>
      <c r="VMK373" s="316"/>
      <c r="VML373" s="316"/>
      <c r="VMM373" s="316"/>
      <c r="VMN373" s="316"/>
      <c r="VMO373" s="316"/>
      <c r="VMP373" s="316"/>
      <c r="VMQ373" s="316"/>
      <c r="VMR373" s="316"/>
      <c r="VMS373" s="316"/>
      <c r="VMT373" s="316"/>
      <c r="VMU373" s="316"/>
      <c r="VMV373" s="316"/>
      <c r="VMW373" s="316"/>
      <c r="VMX373" s="316"/>
      <c r="VMY373" s="316"/>
      <c r="VMZ373" s="316"/>
      <c r="VNA373" s="316"/>
      <c r="VNB373" s="316"/>
      <c r="VNC373" s="316"/>
      <c r="VND373" s="316"/>
      <c r="VNE373" s="316"/>
      <c r="VNF373" s="316"/>
      <c r="VNG373" s="316"/>
      <c r="VNH373" s="316"/>
      <c r="VNI373" s="316"/>
      <c r="VNJ373" s="316"/>
      <c r="VNK373" s="316"/>
      <c r="VNL373" s="316"/>
      <c r="VNM373" s="316"/>
      <c r="VNN373" s="316"/>
      <c r="VNO373" s="316"/>
      <c r="VNP373" s="316"/>
      <c r="VNQ373" s="316"/>
      <c r="VNR373" s="316"/>
      <c r="VNS373" s="316"/>
      <c r="VNT373" s="316"/>
      <c r="VNU373" s="316"/>
      <c r="VNV373" s="316"/>
      <c r="VNW373" s="316"/>
      <c r="VNX373" s="316"/>
      <c r="VNY373" s="316"/>
      <c r="VNZ373" s="316"/>
      <c r="VOA373" s="316"/>
      <c r="VOB373" s="316"/>
      <c r="VOC373" s="316"/>
      <c r="VOD373" s="316"/>
      <c r="VOE373" s="316"/>
      <c r="VOF373" s="316"/>
      <c r="VOG373" s="316"/>
      <c r="VOH373" s="316"/>
      <c r="VOI373" s="316"/>
      <c r="VOJ373" s="316"/>
      <c r="VOK373" s="316"/>
      <c r="VOL373" s="316"/>
      <c r="VOM373" s="316"/>
      <c r="VON373" s="316"/>
      <c r="VOO373" s="316"/>
      <c r="VOP373" s="316"/>
      <c r="VOQ373" s="316"/>
      <c r="VOR373" s="316"/>
      <c r="VOS373" s="316"/>
      <c r="VOT373" s="316"/>
      <c r="VOU373" s="316"/>
      <c r="VOV373" s="316"/>
      <c r="VOW373" s="316"/>
      <c r="VOX373" s="316"/>
      <c r="VOY373" s="316"/>
      <c r="VOZ373" s="316"/>
      <c r="VPA373" s="316"/>
      <c r="VPB373" s="316"/>
      <c r="VPC373" s="316"/>
      <c r="VPD373" s="316"/>
      <c r="VPE373" s="316"/>
      <c r="VPF373" s="316"/>
      <c r="VPG373" s="316"/>
      <c r="VPH373" s="316"/>
      <c r="VPI373" s="316"/>
      <c r="VPJ373" s="316"/>
      <c r="VPK373" s="316"/>
      <c r="VPL373" s="316"/>
      <c r="VPM373" s="316"/>
      <c r="VPN373" s="316"/>
      <c r="VPO373" s="316"/>
      <c r="VPP373" s="316"/>
      <c r="VPQ373" s="316"/>
      <c r="VPR373" s="316"/>
      <c r="VPS373" s="316"/>
      <c r="VPT373" s="316"/>
      <c r="VPU373" s="316"/>
      <c r="VPV373" s="316"/>
      <c r="VPW373" s="316"/>
      <c r="VPX373" s="316"/>
      <c r="VPY373" s="316"/>
      <c r="VPZ373" s="316"/>
      <c r="VQA373" s="316"/>
      <c r="VQB373" s="316"/>
      <c r="VQC373" s="316"/>
      <c r="VQD373" s="316"/>
      <c r="VQE373" s="316"/>
      <c r="VQF373" s="316"/>
      <c r="VQG373" s="316"/>
      <c r="VQH373" s="316"/>
      <c r="VQI373" s="316"/>
      <c r="VQJ373" s="316"/>
      <c r="VQK373" s="316"/>
      <c r="VQL373" s="316"/>
      <c r="VQM373" s="316"/>
      <c r="VQN373" s="316"/>
      <c r="VQO373" s="316"/>
      <c r="VQP373" s="316"/>
      <c r="VQQ373" s="316"/>
      <c r="VQR373" s="316"/>
      <c r="VQS373" s="316"/>
      <c r="VQT373" s="316"/>
      <c r="VQU373" s="316"/>
      <c r="VQV373" s="316"/>
      <c r="VQW373" s="316"/>
      <c r="VQX373" s="316"/>
      <c r="VQY373" s="316"/>
      <c r="VQZ373" s="316"/>
      <c r="VRA373" s="316"/>
      <c r="VRB373" s="316"/>
      <c r="VRC373" s="316"/>
      <c r="VRD373" s="316"/>
      <c r="VRE373" s="316"/>
      <c r="VRF373" s="316"/>
      <c r="VRG373" s="316"/>
      <c r="VRH373" s="316"/>
      <c r="VRI373" s="316"/>
      <c r="VRJ373" s="316"/>
      <c r="VRK373" s="316"/>
      <c r="VRL373" s="316"/>
      <c r="VRM373" s="316"/>
      <c r="VRN373" s="316"/>
      <c r="VRO373" s="316"/>
      <c r="VRP373" s="316"/>
      <c r="VRQ373" s="316"/>
      <c r="VRR373" s="316"/>
      <c r="VRS373" s="316"/>
      <c r="VRT373" s="316"/>
      <c r="VRU373" s="316"/>
      <c r="VRV373" s="316"/>
      <c r="VRW373" s="316"/>
      <c r="VRX373" s="316"/>
      <c r="VRY373" s="316"/>
      <c r="VRZ373" s="316"/>
      <c r="VSA373" s="316"/>
      <c r="VSB373" s="316"/>
      <c r="VSC373" s="316"/>
      <c r="VSD373" s="316"/>
      <c r="VSE373" s="316"/>
      <c r="VSF373" s="316"/>
      <c r="VSG373" s="316"/>
      <c r="VSH373" s="316"/>
      <c r="VSI373" s="316"/>
      <c r="VSJ373" s="316"/>
      <c r="VSK373" s="316"/>
      <c r="VSL373" s="316"/>
      <c r="VSM373" s="316"/>
      <c r="VSN373" s="316"/>
      <c r="VSO373" s="316"/>
      <c r="VSP373" s="316"/>
      <c r="VSQ373" s="316"/>
      <c r="VSR373" s="316"/>
      <c r="VSS373" s="316"/>
      <c r="VST373" s="316"/>
      <c r="VSU373" s="316"/>
      <c r="VSV373" s="316"/>
      <c r="VSW373" s="316"/>
      <c r="VSX373" s="316"/>
      <c r="VSY373" s="316"/>
      <c r="VSZ373" s="316"/>
      <c r="VTA373" s="316"/>
      <c r="VTB373" s="316"/>
      <c r="VTC373" s="316"/>
      <c r="VTD373" s="316"/>
      <c r="VTE373" s="316"/>
      <c r="VTF373" s="316"/>
      <c r="VTG373" s="316"/>
      <c r="VTH373" s="316"/>
      <c r="VTI373" s="316"/>
      <c r="VTJ373" s="316"/>
      <c r="VTK373" s="316"/>
      <c r="VTL373" s="316"/>
      <c r="VTM373" s="316"/>
      <c r="VTN373" s="316"/>
      <c r="VTO373" s="316"/>
      <c r="VTP373" s="316"/>
      <c r="VTQ373" s="316"/>
      <c r="VTR373" s="316"/>
      <c r="VTS373" s="316"/>
      <c r="VTT373" s="316"/>
      <c r="VTU373" s="316"/>
      <c r="VTV373" s="316"/>
      <c r="VTW373" s="316"/>
      <c r="VTX373" s="316"/>
      <c r="VTY373" s="316"/>
      <c r="VTZ373" s="316"/>
      <c r="VUA373" s="316"/>
      <c r="VUB373" s="316"/>
      <c r="VUC373" s="316"/>
      <c r="VUD373" s="316"/>
      <c r="VUE373" s="316"/>
      <c r="VUF373" s="316"/>
      <c r="VUG373" s="316"/>
      <c r="VUH373" s="316"/>
      <c r="VUI373" s="316"/>
      <c r="VUJ373" s="316"/>
      <c r="VUK373" s="316"/>
      <c r="VUL373" s="316"/>
      <c r="VUM373" s="316"/>
      <c r="VUN373" s="316"/>
      <c r="VUO373" s="316"/>
      <c r="VUP373" s="316"/>
      <c r="VUQ373" s="316"/>
      <c r="VUR373" s="316"/>
      <c r="VUS373" s="316"/>
      <c r="VUT373" s="316"/>
      <c r="VUU373" s="316"/>
      <c r="VUV373" s="316"/>
      <c r="VUW373" s="316"/>
      <c r="VUX373" s="316"/>
      <c r="VUY373" s="316"/>
      <c r="VUZ373" s="316"/>
      <c r="VVA373" s="316"/>
      <c r="VVB373" s="316"/>
      <c r="VVC373" s="316"/>
      <c r="VVD373" s="316"/>
      <c r="VVE373" s="316"/>
      <c r="VVF373" s="316"/>
      <c r="VVG373" s="316"/>
      <c r="VVH373" s="316"/>
      <c r="VVI373" s="316"/>
      <c r="VVJ373" s="316"/>
      <c r="VVK373" s="316"/>
      <c r="VVL373" s="316"/>
      <c r="VVM373" s="316"/>
      <c r="VVN373" s="316"/>
      <c r="VVO373" s="316"/>
      <c r="VVP373" s="316"/>
      <c r="VVQ373" s="316"/>
      <c r="VVR373" s="316"/>
      <c r="VVS373" s="316"/>
      <c r="VVT373" s="316"/>
      <c r="VVU373" s="316"/>
      <c r="VVV373" s="316"/>
      <c r="VVW373" s="316"/>
      <c r="VVX373" s="316"/>
      <c r="VVY373" s="316"/>
      <c r="VVZ373" s="316"/>
      <c r="VWA373" s="316"/>
      <c r="VWB373" s="316"/>
      <c r="VWC373" s="316"/>
      <c r="VWD373" s="316"/>
      <c r="VWE373" s="316"/>
      <c r="VWF373" s="316"/>
      <c r="VWG373" s="316"/>
      <c r="VWH373" s="316"/>
      <c r="VWI373" s="316"/>
      <c r="VWJ373" s="316"/>
      <c r="VWK373" s="316"/>
      <c r="VWL373" s="316"/>
      <c r="VWM373" s="316"/>
      <c r="VWN373" s="316"/>
      <c r="VWO373" s="316"/>
      <c r="VWP373" s="316"/>
      <c r="VWQ373" s="316"/>
      <c r="VWR373" s="316"/>
      <c r="VWS373" s="316"/>
      <c r="VWT373" s="316"/>
      <c r="VWU373" s="316"/>
      <c r="VWV373" s="316"/>
      <c r="VWW373" s="316"/>
      <c r="VWX373" s="316"/>
      <c r="VWY373" s="316"/>
      <c r="VWZ373" s="316"/>
      <c r="VXA373" s="316"/>
      <c r="VXB373" s="316"/>
      <c r="VXC373" s="316"/>
      <c r="VXD373" s="316"/>
      <c r="VXE373" s="316"/>
      <c r="VXF373" s="316"/>
      <c r="VXG373" s="316"/>
      <c r="VXH373" s="316"/>
      <c r="VXI373" s="316"/>
      <c r="VXJ373" s="316"/>
      <c r="VXK373" s="316"/>
      <c r="VXL373" s="316"/>
      <c r="VXM373" s="316"/>
      <c r="VXN373" s="316"/>
      <c r="VXO373" s="316"/>
      <c r="VXP373" s="316"/>
      <c r="VXQ373" s="316"/>
      <c r="VXR373" s="316"/>
      <c r="VXS373" s="316"/>
      <c r="VXT373" s="316"/>
      <c r="VXU373" s="316"/>
      <c r="VXV373" s="316"/>
      <c r="VXW373" s="316"/>
      <c r="VXX373" s="316"/>
      <c r="VXY373" s="316"/>
      <c r="VXZ373" s="316"/>
      <c r="VYA373" s="316"/>
      <c r="VYB373" s="316"/>
      <c r="VYC373" s="316"/>
      <c r="VYD373" s="316"/>
      <c r="VYE373" s="316"/>
      <c r="VYF373" s="316"/>
      <c r="VYG373" s="316"/>
      <c r="VYH373" s="316"/>
      <c r="VYI373" s="316"/>
      <c r="VYJ373" s="316"/>
      <c r="VYK373" s="316"/>
      <c r="VYL373" s="316"/>
      <c r="VYM373" s="316"/>
      <c r="VYN373" s="316"/>
      <c r="VYO373" s="316"/>
      <c r="VYP373" s="316"/>
      <c r="VYQ373" s="316"/>
      <c r="VYR373" s="316"/>
      <c r="VYS373" s="316"/>
      <c r="VYT373" s="316"/>
      <c r="VYU373" s="316"/>
      <c r="VYV373" s="316"/>
      <c r="VYW373" s="316"/>
      <c r="VYX373" s="316"/>
      <c r="VYY373" s="316"/>
      <c r="VYZ373" s="316"/>
      <c r="VZA373" s="316"/>
      <c r="VZB373" s="316"/>
      <c r="VZC373" s="316"/>
      <c r="VZD373" s="316"/>
      <c r="VZE373" s="316"/>
      <c r="VZF373" s="316"/>
      <c r="VZG373" s="316"/>
      <c r="VZH373" s="316"/>
      <c r="VZI373" s="316"/>
      <c r="VZJ373" s="316"/>
      <c r="VZK373" s="316"/>
      <c r="VZL373" s="316"/>
      <c r="VZM373" s="316"/>
      <c r="VZN373" s="316"/>
      <c r="VZO373" s="316"/>
      <c r="VZP373" s="316"/>
      <c r="VZQ373" s="316"/>
      <c r="VZR373" s="316"/>
      <c r="VZS373" s="316"/>
      <c r="VZT373" s="316"/>
      <c r="VZU373" s="316"/>
      <c r="VZV373" s="316"/>
      <c r="VZW373" s="316"/>
      <c r="VZX373" s="316"/>
      <c r="VZY373" s="316"/>
      <c r="VZZ373" s="316"/>
      <c r="WAA373" s="316"/>
      <c r="WAB373" s="316"/>
      <c r="WAC373" s="316"/>
      <c r="WAD373" s="316"/>
      <c r="WAE373" s="316"/>
      <c r="WAF373" s="316"/>
      <c r="WAG373" s="316"/>
      <c r="WAH373" s="316"/>
      <c r="WAI373" s="316"/>
      <c r="WAJ373" s="316"/>
      <c r="WAK373" s="316"/>
      <c r="WAL373" s="316"/>
      <c r="WAM373" s="316"/>
      <c r="WAN373" s="316"/>
      <c r="WAO373" s="316"/>
      <c r="WAP373" s="316"/>
      <c r="WAQ373" s="316"/>
      <c r="WAR373" s="316"/>
      <c r="WAS373" s="316"/>
      <c r="WAT373" s="316"/>
      <c r="WAU373" s="316"/>
      <c r="WAV373" s="316"/>
      <c r="WAW373" s="316"/>
      <c r="WAX373" s="316"/>
      <c r="WAY373" s="316"/>
      <c r="WAZ373" s="316"/>
      <c r="WBA373" s="316"/>
      <c r="WBB373" s="316"/>
      <c r="WBC373" s="316"/>
      <c r="WBD373" s="316"/>
      <c r="WBE373" s="316"/>
      <c r="WBF373" s="316"/>
      <c r="WBG373" s="316"/>
      <c r="WBH373" s="316"/>
      <c r="WBI373" s="316"/>
      <c r="WBJ373" s="316"/>
      <c r="WBK373" s="316"/>
      <c r="WBL373" s="316"/>
      <c r="WBM373" s="316"/>
      <c r="WBN373" s="316"/>
      <c r="WBO373" s="316"/>
      <c r="WBP373" s="316"/>
      <c r="WBQ373" s="316"/>
      <c r="WBR373" s="316"/>
      <c r="WBS373" s="316"/>
      <c r="WBT373" s="316"/>
      <c r="WBU373" s="316"/>
      <c r="WBV373" s="316"/>
      <c r="WBW373" s="316"/>
      <c r="WBX373" s="316"/>
      <c r="WBY373" s="316"/>
      <c r="WBZ373" s="316"/>
      <c r="WCA373" s="316"/>
      <c r="WCB373" s="316"/>
      <c r="WCC373" s="316"/>
      <c r="WCD373" s="316"/>
      <c r="WCE373" s="316"/>
      <c r="WCF373" s="316"/>
      <c r="WCG373" s="316"/>
      <c r="WCH373" s="316"/>
      <c r="WCI373" s="316"/>
      <c r="WCJ373" s="316"/>
      <c r="WCK373" s="316"/>
      <c r="WCL373" s="316"/>
      <c r="WCM373" s="316"/>
      <c r="WCN373" s="316"/>
      <c r="WCO373" s="316"/>
      <c r="WCP373" s="316"/>
      <c r="WCQ373" s="316"/>
      <c r="WCR373" s="316"/>
      <c r="WCS373" s="316"/>
      <c r="WCT373" s="316"/>
      <c r="WCU373" s="316"/>
      <c r="WCV373" s="316"/>
      <c r="WCW373" s="316"/>
      <c r="WCX373" s="316"/>
      <c r="WCY373" s="316"/>
      <c r="WCZ373" s="316"/>
      <c r="WDA373" s="316"/>
      <c r="WDB373" s="316"/>
      <c r="WDC373" s="316"/>
      <c r="WDD373" s="316"/>
      <c r="WDE373" s="316"/>
      <c r="WDF373" s="316"/>
      <c r="WDG373" s="316"/>
      <c r="WDH373" s="316"/>
      <c r="WDI373" s="316"/>
      <c r="WDJ373" s="316"/>
      <c r="WDK373" s="316"/>
      <c r="WDL373" s="316"/>
      <c r="WDM373" s="316"/>
      <c r="WDN373" s="316"/>
      <c r="WDO373" s="316"/>
      <c r="WDP373" s="316"/>
      <c r="WDQ373" s="316"/>
      <c r="WDR373" s="316"/>
      <c r="WDS373" s="316"/>
      <c r="WDT373" s="316"/>
      <c r="WDU373" s="316"/>
      <c r="WDV373" s="316"/>
      <c r="WDW373" s="316"/>
      <c r="WDX373" s="316"/>
      <c r="WDY373" s="316"/>
      <c r="WDZ373" s="316"/>
      <c r="WEA373" s="316"/>
      <c r="WEB373" s="316"/>
      <c r="WEC373" s="316"/>
      <c r="WED373" s="316"/>
      <c r="WEE373" s="316"/>
      <c r="WEF373" s="316"/>
      <c r="WEG373" s="316"/>
      <c r="WEH373" s="316"/>
      <c r="WEI373" s="316"/>
      <c r="WEJ373" s="316"/>
      <c r="WEK373" s="316"/>
      <c r="WEL373" s="316"/>
      <c r="WEM373" s="316"/>
      <c r="WEN373" s="316"/>
      <c r="WEO373" s="316"/>
      <c r="WEP373" s="316"/>
      <c r="WEQ373" s="316"/>
      <c r="WER373" s="316"/>
      <c r="WES373" s="316"/>
      <c r="WET373" s="316"/>
      <c r="WEU373" s="316"/>
      <c r="WEV373" s="316"/>
      <c r="WEW373" s="316"/>
      <c r="WEX373" s="316"/>
      <c r="WEY373" s="316"/>
      <c r="WEZ373" s="316"/>
      <c r="WFA373" s="316"/>
      <c r="WFB373" s="316"/>
      <c r="WFC373" s="316"/>
      <c r="WFD373" s="316"/>
      <c r="WFE373" s="316"/>
      <c r="WFF373" s="316"/>
      <c r="WFG373" s="316"/>
      <c r="WFH373" s="316"/>
      <c r="WFI373" s="316"/>
      <c r="WFJ373" s="316"/>
      <c r="WFK373" s="316"/>
      <c r="WFL373" s="316"/>
      <c r="WFM373" s="316"/>
      <c r="WFN373" s="316"/>
      <c r="WFO373" s="316"/>
      <c r="WFP373" s="316"/>
      <c r="WFQ373" s="316"/>
      <c r="WFR373" s="316"/>
      <c r="WFS373" s="316"/>
      <c r="WFT373" s="316"/>
      <c r="WFU373" s="316"/>
      <c r="WFV373" s="316"/>
      <c r="WFW373" s="316"/>
      <c r="WFX373" s="316"/>
      <c r="WFY373" s="316"/>
      <c r="WFZ373" s="316"/>
      <c r="WGA373" s="316"/>
      <c r="WGB373" s="316"/>
      <c r="WGC373" s="316"/>
      <c r="WGD373" s="316"/>
      <c r="WGE373" s="316"/>
      <c r="WGF373" s="316"/>
      <c r="WGG373" s="316"/>
      <c r="WGH373" s="316"/>
      <c r="WGI373" s="316"/>
      <c r="WGJ373" s="316"/>
      <c r="WGK373" s="316"/>
      <c r="WGL373" s="316"/>
      <c r="WGM373" s="316"/>
      <c r="WGN373" s="316"/>
      <c r="WGO373" s="316"/>
      <c r="WGP373" s="316"/>
      <c r="WGQ373" s="316"/>
      <c r="WGR373" s="316"/>
      <c r="WGS373" s="316"/>
      <c r="WGT373" s="316"/>
      <c r="WGU373" s="316"/>
      <c r="WGV373" s="316"/>
      <c r="WGW373" s="316"/>
      <c r="WGX373" s="316"/>
      <c r="WGY373" s="316"/>
      <c r="WGZ373" s="316"/>
      <c r="WHA373" s="316"/>
      <c r="WHB373" s="316"/>
      <c r="WHC373" s="316"/>
      <c r="WHD373" s="316"/>
      <c r="WHE373" s="316"/>
      <c r="WHF373" s="316"/>
      <c r="WHG373" s="316"/>
      <c r="WHH373" s="316"/>
      <c r="WHI373" s="316"/>
      <c r="WHJ373" s="316"/>
      <c r="WHK373" s="316"/>
      <c r="WHL373" s="316"/>
      <c r="WHM373" s="316"/>
      <c r="WHN373" s="316"/>
      <c r="WHO373" s="316"/>
      <c r="WHP373" s="316"/>
      <c r="WHQ373" s="316"/>
      <c r="WHR373" s="316"/>
      <c r="WHS373" s="316"/>
      <c r="WHT373" s="316"/>
      <c r="WHU373" s="316"/>
      <c r="WHV373" s="316"/>
      <c r="WHW373" s="316"/>
      <c r="WHX373" s="316"/>
      <c r="WHY373" s="316"/>
      <c r="WHZ373" s="316"/>
      <c r="WIA373" s="316"/>
      <c r="WIB373" s="316"/>
      <c r="WIC373" s="316"/>
      <c r="WID373" s="316"/>
      <c r="WIE373" s="316"/>
      <c r="WIF373" s="316"/>
      <c r="WIG373" s="316"/>
      <c r="WIH373" s="316"/>
      <c r="WII373" s="316"/>
      <c r="WIJ373" s="316"/>
      <c r="WIK373" s="316"/>
      <c r="WIL373" s="316"/>
      <c r="WIM373" s="316"/>
      <c r="WIN373" s="316"/>
      <c r="WIO373" s="316"/>
      <c r="WIP373" s="316"/>
      <c r="WIQ373" s="316"/>
      <c r="WIR373" s="316"/>
      <c r="WIS373" s="316"/>
      <c r="WIT373" s="316"/>
      <c r="WIU373" s="316"/>
      <c r="WIV373" s="316"/>
      <c r="WIW373" s="316"/>
      <c r="WIX373" s="316"/>
      <c r="WIY373" s="316"/>
      <c r="WIZ373" s="316"/>
      <c r="WJA373" s="316"/>
      <c r="WJB373" s="316"/>
      <c r="WJC373" s="316"/>
      <c r="WJD373" s="316"/>
      <c r="WJE373" s="316"/>
      <c r="WJF373" s="316"/>
      <c r="WJG373" s="316"/>
      <c r="WJH373" s="316"/>
      <c r="WJI373" s="316"/>
      <c r="WJJ373" s="316"/>
      <c r="WJK373" s="316"/>
      <c r="WJL373" s="316"/>
      <c r="WJM373" s="316"/>
      <c r="WJN373" s="316"/>
      <c r="WJO373" s="316"/>
      <c r="WJP373" s="316"/>
      <c r="WJQ373" s="316"/>
      <c r="WJR373" s="316"/>
      <c r="WJS373" s="316"/>
      <c r="WJT373" s="316"/>
      <c r="WJU373" s="316"/>
      <c r="WJV373" s="316"/>
      <c r="WJW373" s="316"/>
      <c r="WJX373" s="316"/>
      <c r="WJY373" s="316"/>
      <c r="WJZ373" s="316"/>
      <c r="WKA373" s="316"/>
      <c r="WKB373" s="316"/>
      <c r="WKC373" s="316"/>
      <c r="WKD373" s="316"/>
      <c r="WKE373" s="316"/>
      <c r="WKF373" s="316"/>
      <c r="WKG373" s="316"/>
      <c r="WKH373" s="316"/>
      <c r="WKI373" s="316"/>
      <c r="WKJ373" s="316"/>
      <c r="WKK373" s="316"/>
      <c r="WKL373" s="316"/>
      <c r="WKM373" s="316"/>
      <c r="WKN373" s="316"/>
      <c r="WKO373" s="316"/>
      <c r="WKP373" s="316"/>
      <c r="WKQ373" s="316"/>
      <c r="WKR373" s="316"/>
      <c r="WKS373" s="316"/>
      <c r="WKT373" s="316"/>
      <c r="WKU373" s="316"/>
      <c r="WKV373" s="316"/>
      <c r="WKW373" s="316"/>
      <c r="WKX373" s="316"/>
      <c r="WKY373" s="316"/>
      <c r="WKZ373" s="316"/>
      <c r="WLA373" s="316"/>
      <c r="WLB373" s="316"/>
      <c r="WLC373" s="316"/>
      <c r="WLD373" s="316"/>
      <c r="WLE373" s="316"/>
      <c r="WLF373" s="316"/>
      <c r="WLG373" s="316"/>
      <c r="WLH373" s="316"/>
      <c r="WLI373" s="316"/>
      <c r="WLJ373" s="316"/>
      <c r="WLK373" s="316"/>
      <c r="WLL373" s="316"/>
      <c r="WLM373" s="316"/>
      <c r="WLN373" s="316"/>
      <c r="WLO373" s="316"/>
      <c r="WLP373" s="316"/>
      <c r="WLQ373" s="316"/>
      <c r="WLR373" s="316"/>
      <c r="WLS373" s="316"/>
      <c r="WLT373" s="316"/>
      <c r="WLU373" s="316"/>
      <c r="WLV373" s="316"/>
      <c r="WLW373" s="316"/>
      <c r="WLX373" s="316"/>
      <c r="WLY373" s="316"/>
      <c r="WLZ373" s="316"/>
      <c r="WMA373" s="316"/>
      <c r="WMB373" s="316"/>
      <c r="WMC373" s="316"/>
      <c r="WMD373" s="316"/>
      <c r="WME373" s="316"/>
      <c r="WMF373" s="316"/>
      <c r="WMG373" s="316"/>
      <c r="WMH373" s="316"/>
      <c r="WMI373" s="316"/>
      <c r="WMJ373" s="316"/>
      <c r="WMK373" s="316"/>
      <c r="WML373" s="316"/>
      <c r="WMM373" s="316"/>
      <c r="WMN373" s="316"/>
      <c r="WMO373" s="316"/>
      <c r="WMP373" s="316"/>
      <c r="WMQ373" s="316"/>
      <c r="WMR373" s="316"/>
      <c r="WMS373" s="316"/>
      <c r="WMT373" s="316"/>
      <c r="WMU373" s="316"/>
      <c r="WMV373" s="316"/>
      <c r="WMW373" s="316"/>
      <c r="WMX373" s="316"/>
      <c r="WMY373" s="316"/>
      <c r="WMZ373" s="316"/>
      <c r="WNA373" s="316"/>
      <c r="WNB373" s="316"/>
      <c r="WNC373" s="316"/>
      <c r="WND373" s="316"/>
      <c r="WNE373" s="316"/>
      <c r="WNF373" s="316"/>
      <c r="WNG373" s="316"/>
      <c r="WNH373" s="316"/>
      <c r="WNI373" s="316"/>
      <c r="WNJ373" s="316"/>
      <c r="WNK373" s="316"/>
      <c r="WNL373" s="316"/>
      <c r="WNM373" s="316"/>
      <c r="WNN373" s="316"/>
      <c r="WNO373" s="316"/>
      <c r="WNP373" s="316"/>
      <c r="WNQ373" s="316"/>
      <c r="WNR373" s="316"/>
      <c r="WNS373" s="316"/>
      <c r="WNT373" s="316"/>
      <c r="WNU373" s="316"/>
      <c r="WNV373" s="316"/>
      <c r="WNW373" s="316"/>
      <c r="WNX373" s="316"/>
      <c r="WNY373" s="316"/>
      <c r="WNZ373" s="316"/>
      <c r="WOA373" s="316"/>
      <c r="WOB373" s="316"/>
      <c r="WOC373" s="316"/>
      <c r="WOD373" s="316"/>
      <c r="WOE373" s="316"/>
      <c r="WOF373" s="316"/>
      <c r="WOG373" s="316"/>
      <c r="WOH373" s="316"/>
      <c r="WOI373" s="316"/>
      <c r="WOJ373" s="316"/>
      <c r="WOK373" s="316"/>
      <c r="WOL373" s="316"/>
      <c r="WOM373" s="316"/>
      <c r="WON373" s="316"/>
      <c r="WOO373" s="316"/>
      <c r="WOP373" s="316"/>
      <c r="WOQ373" s="316"/>
      <c r="WOR373" s="316"/>
      <c r="WOS373" s="316"/>
      <c r="WOT373" s="316"/>
      <c r="WOU373" s="316"/>
      <c r="WOV373" s="316"/>
      <c r="WOW373" s="316"/>
      <c r="WOX373" s="316"/>
      <c r="WOY373" s="316"/>
      <c r="WOZ373" s="316"/>
      <c r="WPA373" s="316"/>
      <c r="WPB373" s="316"/>
      <c r="WPC373" s="316"/>
      <c r="WPD373" s="316"/>
      <c r="WPE373" s="316"/>
      <c r="WPF373" s="316"/>
      <c r="WPG373" s="316"/>
      <c r="WPH373" s="316"/>
      <c r="WPI373" s="316"/>
      <c r="WPJ373" s="316"/>
      <c r="WPK373" s="316"/>
      <c r="WPL373" s="316"/>
      <c r="WPM373" s="316"/>
      <c r="WPN373" s="316"/>
      <c r="WPO373" s="316"/>
      <c r="WPP373" s="316"/>
      <c r="WPQ373" s="316"/>
      <c r="WPR373" s="316"/>
      <c r="WPS373" s="316"/>
      <c r="WPT373" s="316"/>
      <c r="WPU373" s="316"/>
      <c r="WPV373" s="316"/>
      <c r="WPW373" s="316"/>
      <c r="WPX373" s="316"/>
      <c r="WPY373" s="316"/>
      <c r="WPZ373" s="316"/>
      <c r="WQA373" s="316"/>
      <c r="WQB373" s="316"/>
      <c r="WQC373" s="316"/>
      <c r="WQD373" s="316"/>
      <c r="WQE373" s="316"/>
      <c r="WQF373" s="316"/>
      <c r="WQG373" s="316"/>
      <c r="WQH373" s="316"/>
      <c r="WQI373" s="316"/>
      <c r="WQJ373" s="316"/>
      <c r="WQK373" s="316"/>
      <c r="WQL373" s="316"/>
      <c r="WQM373" s="316"/>
      <c r="WQN373" s="316"/>
      <c r="WQO373" s="316"/>
      <c r="WQP373" s="316"/>
      <c r="WQQ373" s="316"/>
      <c r="WQR373" s="316"/>
      <c r="WQS373" s="316"/>
      <c r="WQT373" s="316"/>
      <c r="WQU373" s="316"/>
      <c r="WQV373" s="316"/>
      <c r="WQW373" s="316"/>
      <c r="WQX373" s="316"/>
      <c r="WQY373" s="316"/>
      <c r="WQZ373" s="316"/>
      <c r="WRA373" s="316"/>
      <c r="WRB373" s="316"/>
      <c r="WRC373" s="316"/>
      <c r="WRD373" s="316"/>
      <c r="WRE373" s="316"/>
      <c r="WRF373" s="316"/>
      <c r="WRG373" s="316"/>
      <c r="WRH373" s="316"/>
      <c r="WRI373" s="316"/>
      <c r="WRJ373" s="316"/>
      <c r="WRK373" s="316"/>
      <c r="WRL373" s="316"/>
      <c r="WRM373" s="316"/>
      <c r="WRN373" s="316"/>
      <c r="WRO373" s="316"/>
      <c r="WRP373" s="316"/>
      <c r="WRQ373" s="316"/>
      <c r="WRR373" s="316"/>
      <c r="WRS373" s="316"/>
      <c r="WRT373" s="316"/>
      <c r="WRU373" s="316"/>
      <c r="WRV373" s="316"/>
      <c r="WRW373" s="316"/>
      <c r="WRX373" s="316"/>
      <c r="WRY373" s="316"/>
      <c r="WRZ373" s="316"/>
      <c r="WSA373" s="316"/>
      <c r="WSB373" s="316"/>
      <c r="WSC373" s="316"/>
      <c r="WSD373" s="316"/>
      <c r="WSE373" s="316"/>
      <c r="WSF373" s="316"/>
      <c r="WSG373" s="316"/>
      <c r="WSH373" s="316"/>
      <c r="WSI373" s="316"/>
      <c r="WSJ373" s="316"/>
      <c r="WSK373" s="316"/>
      <c r="WSL373" s="316"/>
      <c r="WSM373" s="316"/>
      <c r="WSN373" s="316"/>
      <c r="WSO373" s="316"/>
      <c r="WSP373" s="316"/>
      <c r="WSQ373" s="316"/>
      <c r="WSR373" s="316"/>
      <c r="WSS373" s="316"/>
      <c r="WST373" s="316"/>
      <c r="WSU373" s="316"/>
      <c r="WSV373" s="316"/>
      <c r="WSW373" s="316"/>
      <c r="WSX373" s="316"/>
      <c r="WSY373" s="316"/>
      <c r="WSZ373" s="316"/>
      <c r="WTA373" s="316"/>
      <c r="WTB373" s="316"/>
      <c r="WTC373" s="316"/>
      <c r="WTD373" s="316"/>
      <c r="WTE373" s="316"/>
      <c r="WTF373" s="316"/>
      <c r="WTG373" s="316"/>
      <c r="WTH373" s="316"/>
      <c r="WTI373" s="316"/>
      <c r="WTJ373" s="316"/>
      <c r="WTK373" s="316"/>
      <c r="WTL373" s="316"/>
      <c r="WTM373" s="316"/>
      <c r="WTN373" s="316"/>
      <c r="WTO373" s="316"/>
      <c r="WTP373" s="316"/>
      <c r="WTQ373" s="316"/>
      <c r="WTR373" s="316"/>
      <c r="WTS373" s="316"/>
      <c r="WTT373" s="316"/>
      <c r="WTU373" s="316"/>
      <c r="WTV373" s="316"/>
      <c r="WTW373" s="316"/>
      <c r="WTX373" s="316"/>
      <c r="WTY373" s="316"/>
      <c r="WTZ373" s="316"/>
      <c r="WUA373" s="316"/>
      <c r="WUB373" s="316"/>
      <c r="WUC373" s="316"/>
      <c r="WUD373" s="316"/>
      <c r="WUE373" s="316"/>
      <c r="WUF373" s="316"/>
      <c r="WUG373" s="316"/>
      <c r="WUH373" s="316"/>
      <c r="WUI373" s="316"/>
      <c r="WUJ373" s="316"/>
      <c r="WUK373" s="316"/>
      <c r="WUL373" s="316"/>
      <c r="WUM373" s="316"/>
      <c r="WUN373" s="316"/>
      <c r="WUO373" s="316"/>
      <c r="WUP373" s="316"/>
      <c r="WUQ373" s="316"/>
      <c r="WUR373" s="316"/>
      <c r="WUS373" s="316"/>
      <c r="WUT373" s="316"/>
      <c r="WUU373" s="316"/>
      <c r="WUV373" s="316"/>
      <c r="WUW373" s="316"/>
      <c r="WUX373" s="316"/>
      <c r="WUY373" s="316"/>
      <c r="WUZ373" s="316"/>
      <c r="WVA373" s="316"/>
      <c r="WVB373" s="316"/>
      <c r="WVC373" s="316"/>
      <c r="WVD373" s="316"/>
      <c r="WVE373" s="316"/>
      <c r="WVF373" s="316"/>
      <c r="WVG373" s="316"/>
      <c r="WVH373" s="316"/>
      <c r="WVI373" s="316"/>
      <c r="WVJ373" s="316"/>
      <c r="WVK373" s="316"/>
      <c r="WVL373" s="316"/>
      <c r="WVM373" s="316"/>
      <c r="WVN373" s="316"/>
      <c r="WVO373" s="316"/>
      <c r="WVP373" s="316"/>
      <c r="WVQ373" s="316"/>
      <c r="WVR373" s="316"/>
      <c r="WVS373" s="316"/>
      <c r="WVT373" s="316"/>
      <c r="WVU373" s="316"/>
      <c r="WVV373" s="316"/>
      <c r="WVW373" s="316"/>
      <c r="WVX373" s="316"/>
      <c r="WVY373" s="316"/>
      <c r="WVZ373" s="316"/>
      <c r="WWA373" s="316"/>
      <c r="WWB373" s="316"/>
      <c r="WWC373" s="316"/>
      <c r="WWD373" s="316"/>
      <c r="WWE373" s="316"/>
      <c r="WWF373" s="316"/>
      <c r="WWG373" s="316"/>
      <c r="WWH373" s="316"/>
      <c r="WWI373" s="316"/>
      <c r="WWJ373" s="316"/>
      <c r="WWK373" s="316"/>
      <c r="WWL373" s="316"/>
      <c r="WWM373" s="316"/>
      <c r="WWN373" s="316"/>
      <c r="WWO373" s="316"/>
      <c r="WWP373" s="316"/>
      <c r="WWQ373" s="316"/>
      <c r="WWR373" s="316"/>
      <c r="WWS373" s="316"/>
      <c r="WWT373" s="316"/>
      <c r="WWU373" s="316"/>
      <c r="WWV373" s="316"/>
      <c r="WWW373" s="316"/>
      <c r="WWX373" s="316"/>
      <c r="WWY373" s="316"/>
      <c r="WWZ373" s="316"/>
      <c r="WXA373" s="316"/>
      <c r="WXB373" s="316"/>
      <c r="WXC373" s="316"/>
      <c r="WXD373" s="316"/>
      <c r="WXE373" s="316"/>
      <c r="WXF373" s="316"/>
      <c r="WXG373" s="316"/>
      <c r="WXH373" s="316"/>
      <c r="WXI373" s="316"/>
      <c r="WXJ373" s="316"/>
      <c r="WXK373" s="316"/>
      <c r="WXL373" s="316"/>
      <c r="WXM373" s="316"/>
      <c r="WXN373" s="316"/>
      <c r="WXO373" s="316"/>
      <c r="WXP373" s="316"/>
      <c r="WXQ373" s="316"/>
      <c r="WXR373" s="316"/>
      <c r="WXS373" s="316"/>
      <c r="WXT373" s="316"/>
      <c r="WXU373" s="316"/>
      <c r="WXV373" s="316"/>
      <c r="WXW373" s="316"/>
      <c r="WXX373" s="316"/>
      <c r="WXY373" s="316"/>
      <c r="WXZ373" s="316"/>
      <c r="WYA373" s="316"/>
      <c r="WYB373" s="316"/>
      <c r="WYC373" s="316"/>
      <c r="WYD373" s="316"/>
      <c r="WYE373" s="316"/>
      <c r="WYF373" s="316"/>
      <c r="WYG373" s="316"/>
      <c r="WYH373" s="316"/>
      <c r="WYI373" s="316"/>
      <c r="WYJ373" s="316"/>
      <c r="WYK373" s="316"/>
      <c r="WYL373" s="316"/>
      <c r="WYM373" s="316"/>
      <c r="WYN373" s="316"/>
      <c r="WYO373" s="316"/>
      <c r="WYP373" s="316"/>
      <c r="WYQ373" s="316"/>
      <c r="WYR373" s="316"/>
      <c r="WYS373" s="316"/>
      <c r="WYT373" s="316"/>
      <c r="WYU373" s="316"/>
      <c r="WYV373" s="316"/>
      <c r="WYW373" s="316"/>
      <c r="WYX373" s="316"/>
      <c r="WYY373" s="316"/>
      <c r="WYZ373" s="316"/>
      <c r="WZA373" s="316"/>
      <c r="WZB373" s="316"/>
      <c r="WZC373" s="316"/>
      <c r="WZD373" s="316"/>
      <c r="WZE373" s="316"/>
      <c r="WZF373" s="316"/>
      <c r="WZG373" s="316"/>
      <c r="WZH373" s="316"/>
      <c r="WZI373" s="316"/>
      <c r="WZJ373" s="316"/>
      <c r="WZK373" s="316"/>
      <c r="WZL373" s="316"/>
      <c r="WZM373" s="316"/>
      <c r="WZN373" s="316"/>
      <c r="WZO373" s="316"/>
      <c r="WZP373" s="316"/>
      <c r="WZQ373" s="316"/>
      <c r="WZR373" s="316"/>
      <c r="WZS373" s="316"/>
      <c r="WZT373" s="316"/>
      <c r="WZU373" s="316"/>
      <c r="WZV373" s="316"/>
      <c r="WZW373" s="316"/>
      <c r="WZX373" s="316"/>
      <c r="WZY373" s="316"/>
      <c r="WZZ373" s="316"/>
      <c r="XAA373" s="316"/>
      <c r="XAB373" s="316"/>
      <c r="XAC373" s="316"/>
      <c r="XAD373" s="316"/>
      <c r="XAE373" s="316"/>
      <c r="XAF373" s="316"/>
      <c r="XAG373" s="316"/>
      <c r="XAH373" s="316"/>
      <c r="XAI373" s="316"/>
      <c r="XAJ373" s="316"/>
      <c r="XAK373" s="316"/>
      <c r="XAL373" s="316"/>
      <c r="XAM373" s="316"/>
      <c r="XAN373" s="316"/>
      <c r="XAO373" s="316"/>
      <c r="XAP373" s="316"/>
      <c r="XAQ373" s="316"/>
      <c r="XAR373" s="316"/>
      <c r="XAS373" s="316"/>
      <c r="XAT373" s="316"/>
      <c r="XAU373" s="316"/>
      <c r="XAV373" s="316"/>
      <c r="XAW373" s="316"/>
      <c r="XAX373" s="316"/>
      <c r="XAY373" s="316"/>
      <c r="XAZ373" s="316"/>
      <c r="XBA373" s="316"/>
      <c r="XBB373" s="316"/>
      <c r="XBC373" s="316"/>
      <c r="XBD373" s="316"/>
      <c r="XBE373" s="316"/>
      <c r="XBF373" s="316"/>
      <c r="XBG373" s="316"/>
      <c r="XBH373" s="316"/>
      <c r="XBI373" s="316"/>
      <c r="XBJ373" s="316"/>
      <c r="XBK373" s="316"/>
      <c r="XBL373" s="316"/>
      <c r="XBM373" s="316"/>
      <c r="XBN373" s="316"/>
      <c r="XBO373" s="316"/>
      <c r="XBP373" s="316"/>
      <c r="XBQ373" s="316"/>
      <c r="XBR373" s="316"/>
      <c r="XBS373" s="316"/>
      <c r="XBT373" s="316"/>
      <c r="XBU373" s="316"/>
      <c r="XBV373" s="316"/>
      <c r="XBW373" s="316"/>
      <c r="XBX373" s="316"/>
      <c r="XBY373" s="316"/>
      <c r="XBZ373" s="316"/>
      <c r="XCA373" s="316"/>
      <c r="XCB373" s="316"/>
      <c r="XCC373" s="316"/>
      <c r="XCD373" s="316"/>
      <c r="XCE373" s="316"/>
      <c r="XCF373" s="316"/>
      <c r="XCG373" s="316"/>
      <c r="XCH373" s="316"/>
      <c r="XCI373" s="316"/>
      <c r="XCJ373" s="316"/>
      <c r="XCK373" s="316"/>
      <c r="XCL373" s="316"/>
      <c r="XCM373" s="316"/>
      <c r="XCN373" s="316"/>
      <c r="XCO373" s="316"/>
      <c r="XCP373" s="316"/>
      <c r="XCQ373" s="316"/>
      <c r="XCR373" s="316"/>
      <c r="XCS373" s="316"/>
      <c r="XCT373" s="316"/>
      <c r="XCU373" s="316"/>
      <c r="XCV373" s="316"/>
      <c r="XCW373" s="316"/>
      <c r="XCX373" s="316"/>
      <c r="XCY373" s="316"/>
      <c r="XCZ373" s="316"/>
      <c r="XDA373" s="316"/>
      <c r="XDB373" s="316"/>
      <c r="XDC373" s="316"/>
      <c r="XDD373" s="316"/>
      <c r="XDE373" s="316"/>
      <c r="XDF373" s="316"/>
      <c r="XDG373" s="316"/>
      <c r="XDH373" s="316"/>
      <c r="XDI373" s="316"/>
      <c r="XDJ373" s="316"/>
      <c r="XDK373" s="316"/>
      <c r="XDL373" s="316"/>
      <c r="XDM373" s="316"/>
      <c r="XDN373" s="316"/>
      <c r="XDO373" s="316"/>
      <c r="XDP373" s="316"/>
      <c r="XDQ373" s="316"/>
      <c r="XDR373" s="316"/>
      <c r="XDS373" s="316"/>
      <c r="XDT373" s="316"/>
      <c r="XDU373" s="316"/>
      <c r="XDV373" s="316"/>
      <c r="XDW373" s="316"/>
      <c r="XDX373" s="316"/>
      <c r="XDY373" s="316"/>
      <c r="XDZ373" s="316"/>
      <c r="XEA373" s="316"/>
      <c r="XEB373" s="316"/>
      <c r="XEC373" s="316"/>
      <c r="XED373" s="316"/>
      <c r="XEE373" s="316"/>
      <c r="XEF373" s="316"/>
      <c r="XEG373" s="316"/>
      <c r="XEH373" s="316"/>
      <c r="XEI373" s="316"/>
      <c r="XEJ373" s="316"/>
      <c r="XEK373" s="316"/>
      <c r="XEL373" s="316"/>
      <c r="XEM373" s="316"/>
      <c r="XEN373" s="316"/>
      <c r="XEO373" s="316"/>
      <c r="XEP373" s="316"/>
      <c r="XEQ373" s="316"/>
      <c r="XER373" s="316"/>
      <c r="XES373" s="316"/>
      <c r="XET373" s="316"/>
      <c r="XEU373" s="316"/>
      <c r="XEV373" s="316"/>
      <c r="XEW373" s="316"/>
      <c r="XEX373" s="316"/>
      <c r="XEY373" s="316"/>
      <c r="XEZ373" s="316"/>
      <c r="XFA373" s="316"/>
      <c r="XFB373" s="316"/>
      <c r="XFC373" s="316"/>
      <c r="XFD373" s="316"/>
    </row>
    <row r="374" s="285" customFormat="1" ht="14.25" spans="1:37">
      <c r="A374" s="296">
        <v>370</v>
      </c>
      <c r="B374" s="297">
        <v>1884</v>
      </c>
      <c r="C374" s="298" t="s">
        <v>10511</v>
      </c>
      <c r="D374" s="296" t="s">
        <v>10512</v>
      </c>
      <c r="E374" s="296" t="s">
        <v>10513</v>
      </c>
      <c r="F374" s="296" t="s">
        <v>9930</v>
      </c>
      <c r="G374" s="191" t="s">
        <v>9941</v>
      </c>
      <c r="H374" s="191" t="s">
        <v>9931</v>
      </c>
      <c r="I374" s="310">
        <v>43699</v>
      </c>
      <c r="J374" s="191">
        <v>0</v>
      </c>
      <c r="K374" s="298" t="s">
        <v>9932</v>
      </c>
      <c r="L374" s="296">
        <v>1</v>
      </c>
      <c r="M374" s="296"/>
      <c r="N374" s="257">
        <v>366928.77</v>
      </c>
      <c r="O374" s="257">
        <v>366928.77</v>
      </c>
      <c r="P374" s="296">
        <v>1</v>
      </c>
      <c r="Q374" s="296"/>
      <c r="R374" s="296"/>
      <c r="S374" s="296"/>
      <c r="T374" s="296">
        <f t="shared" si="20"/>
        <v>0</v>
      </c>
      <c r="U374" s="296"/>
      <c r="V374" s="296"/>
      <c r="W374" s="296">
        <f t="shared" si="21"/>
        <v>0</v>
      </c>
      <c r="X374" s="296">
        <f t="shared" si="22"/>
        <v>0</v>
      </c>
      <c r="Y374" s="296"/>
      <c r="Z374" s="296"/>
      <c r="AA374" s="296">
        <f t="shared" si="23"/>
        <v>-366928.77</v>
      </c>
      <c r="AB374" s="296" t="s">
        <v>9939</v>
      </c>
      <c r="AC374" s="296"/>
      <c r="AD374" s="296"/>
      <c r="AE374" s="296"/>
      <c r="AF374" s="296"/>
      <c r="AG374" s="296"/>
      <c r="AH374" s="296"/>
      <c r="AI374" s="314"/>
      <c r="AJ374" s="296"/>
      <c r="AK374" s="296"/>
    </row>
    <row r="375" s="285" customFormat="1" ht="14.25" spans="1:37">
      <c r="A375" s="296">
        <v>371</v>
      </c>
      <c r="B375" s="297">
        <v>1885</v>
      </c>
      <c r="C375" s="298" t="s">
        <v>10514</v>
      </c>
      <c r="D375" s="296" t="s">
        <v>10515</v>
      </c>
      <c r="E375" s="296"/>
      <c r="F375" s="296" t="s">
        <v>9930</v>
      </c>
      <c r="G375" s="191" t="s">
        <v>6587</v>
      </c>
      <c r="H375" s="191" t="s">
        <v>10386</v>
      </c>
      <c r="I375" s="310">
        <v>43699</v>
      </c>
      <c r="J375" s="191">
        <v>0</v>
      </c>
      <c r="K375" s="298" t="s">
        <v>10001</v>
      </c>
      <c r="L375" s="296">
        <v>1</v>
      </c>
      <c r="M375" s="296"/>
      <c r="N375" s="257">
        <v>23000</v>
      </c>
      <c r="O375" s="257">
        <v>23000</v>
      </c>
      <c r="P375" s="296">
        <v>1</v>
      </c>
      <c r="Q375" s="296"/>
      <c r="R375" s="296"/>
      <c r="S375" s="296"/>
      <c r="T375" s="296">
        <f t="shared" si="20"/>
        <v>0</v>
      </c>
      <c r="U375" s="296"/>
      <c r="V375" s="296"/>
      <c r="W375" s="296">
        <f t="shared" si="21"/>
        <v>0</v>
      </c>
      <c r="X375" s="296">
        <f t="shared" si="22"/>
        <v>0</v>
      </c>
      <c r="Y375" s="296"/>
      <c r="Z375" s="296"/>
      <c r="AA375" s="296">
        <f t="shared" si="23"/>
        <v>-23000</v>
      </c>
      <c r="AB375" s="296" t="s">
        <v>9939</v>
      </c>
      <c r="AC375" s="296"/>
      <c r="AD375" s="296"/>
      <c r="AE375" s="296"/>
      <c r="AF375" s="296"/>
      <c r="AG375" s="296"/>
      <c r="AH375" s="296"/>
      <c r="AI375" s="314"/>
      <c r="AJ375" s="296"/>
      <c r="AK375" s="296"/>
    </row>
    <row r="376" s="285" customFormat="1" ht="14.25" spans="1:37">
      <c r="A376" s="296">
        <v>372</v>
      </c>
      <c r="B376" s="297">
        <v>1889</v>
      </c>
      <c r="C376" s="298" t="s">
        <v>10516</v>
      </c>
      <c r="D376" s="296" t="s">
        <v>10517</v>
      </c>
      <c r="E376" s="296" t="s">
        <v>10518</v>
      </c>
      <c r="F376" s="296" t="s">
        <v>9930</v>
      </c>
      <c r="G376" s="191" t="s">
        <v>6587</v>
      </c>
      <c r="H376" s="191" t="s">
        <v>10178</v>
      </c>
      <c r="I376" s="310">
        <v>43700</v>
      </c>
      <c r="J376" s="191">
        <v>0</v>
      </c>
      <c r="K376" s="298" t="s">
        <v>10519</v>
      </c>
      <c r="L376" s="296">
        <v>1</v>
      </c>
      <c r="M376" s="296"/>
      <c r="N376" s="257">
        <v>141592.92</v>
      </c>
      <c r="O376" s="257">
        <v>141592.92</v>
      </c>
      <c r="P376" s="296">
        <v>1</v>
      </c>
      <c r="Q376" s="296"/>
      <c r="R376" s="296"/>
      <c r="S376" s="296"/>
      <c r="T376" s="296">
        <f t="shared" si="20"/>
        <v>0</v>
      </c>
      <c r="U376" s="296"/>
      <c r="V376" s="296"/>
      <c r="W376" s="296">
        <f t="shared" si="21"/>
        <v>0</v>
      </c>
      <c r="X376" s="296">
        <f t="shared" si="22"/>
        <v>0</v>
      </c>
      <c r="Y376" s="296"/>
      <c r="Z376" s="296"/>
      <c r="AA376" s="296">
        <f t="shared" si="23"/>
        <v>-141592.92</v>
      </c>
      <c r="AB376" s="296" t="s">
        <v>9939</v>
      </c>
      <c r="AC376" s="296"/>
      <c r="AD376" s="296"/>
      <c r="AE376" s="296"/>
      <c r="AF376" s="296"/>
      <c r="AG376" s="296"/>
      <c r="AH376" s="296"/>
      <c r="AI376" s="314"/>
      <c r="AJ376" s="296"/>
      <c r="AK376" s="296"/>
    </row>
    <row r="377" s="285" customFormat="1" ht="14.25" spans="1:37">
      <c r="A377" s="296">
        <v>373</v>
      </c>
      <c r="B377" s="297">
        <v>1890</v>
      </c>
      <c r="C377" s="298" t="s">
        <v>10520</v>
      </c>
      <c r="D377" s="296" t="s">
        <v>10521</v>
      </c>
      <c r="E377" s="296"/>
      <c r="F377" s="296" t="s">
        <v>9930</v>
      </c>
      <c r="G377" s="191" t="s">
        <v>6587</v>
      </c>
      <c r="H377" s="191" t="s">
        <v>10283</v>
      </c>
      <c r="I377" s="310">
        <v>43706</v>
      </c>
      <c r="J377" s="191">
        <v>0</v>
      </c>
      <c r="K377" s="298" t="s">
        <v>10519</v>
      </c>
      <c r="L377" s="296">
        <v>1</v>
      </c>
      <c r="M377" s="296"/>
      <c r="N377" s="257">
        <v>1600000</v>
      </c>
      <c r="O377" s="257">
        <v>1600000</v>
      </c>
      <c r="P377" s="296">
        <v>1</v>
      </c>
      <c r="Q377" s="296"/>
      <c r="R377" s="296"/>
      <c r="S377" s="296"/>
      <c r="T377" s="296">
        <f t="shared" si="20"/>
        <v>0</v>
      </c>
      <c r="U377" s="296"/>
      <c r="V377" s="296"/>
      <c r="W377" s="296">
        <f t="shared" si="21"/>
        <v>0</v>
      </c>
      <c r="X377" s="296">
        <f t="shared" si="22"/>
        <v>0</v>
      </c>
      <c r="Y377" s="296"/>
      <c r="Z377" s="296"/>
      <c r="AA377" s="296">
        <f t="shared" si="23"/>
        <v>-1600000</v>
      </c>
      <c r="AB377" s="296" t="s">
        <v>9939</v>
      </c>
      <c r="AC377" s="296"/>
      <c r="AD377" s="296"/>
      <c r="AE377" s="296"/>
      <c r="AF377" s="296"/>
      <c r="AG377" s="296"/>
      <c r="AH377" s="296"/>
      <c r="AI377" s="314"/>
      <c r="AJ377" s="296"/>
      <c r="AK377" s="296"/>
    </row>
    <row r="378" s="285" customFormat="1" ht="14.25" spans="1:37">
      <c r="A378" s="296">
        <v>374</v>
      </c>
      <c r="B378" s="339">
        <v>1891</v>
      </c>
      <c r="C378" s="298" t="s">
        <v>10522</v>
      </c>
      <c r="D378" s="296" t="s">
        <v>10523</v>
      </c>
      <c r="E378" s="296"/>
      <c r="F378" s="296" t="s">
        <v>9930</v>
      </c>
      <c r="G378" s="191" t="s">
        <v>6587</v>
      </c>
      <c r="H378" s="191" t="s">
        <v>10283</v>
      </c>
      <c r="I378" s="310">
        <v>43706</v>
      </c>
      <c r="J378" s="191">
        <v>0</v>
      </c>
      <c r="K378" s="298" t="s">
        <v>10519</v>
      </c>
      <c r="L378" s="296">
        <v>1</v>
      </c>
      <c r="M378" s="296"/>
      <c r="N378" s="257">
        <v>3000000</v>
      </c>
      <c r="O378" s="257">
        <v>3000000</v>
      </c>
      <c r="P378" s="296">
        <v>1</v>
      </c>
      <c r="Q378" s="296"/>
      <c r="R378" s="296"/>
      <c r="S378" s="296"/>
      <c r="T378" s="296">
        <f t="shared" si="20"/>
        <v>0</v>
      </c>
      <c r="U378" s="296"/>
      <c r="V378" s="296"/>
      <c r="W378" s="296">
        <f t="shared" si="21"/>
        <v>0</v>
      </c>
      <c r="X378" s="296">
        <f t="shared" si="22"/>
        <v>0</v>
      </c>
      <c r="Y378" s="296"/>
      <c r="Z378" s="296"/>
      <c r="AA378" s="296">
        <f t="shared" si="23"/>
        <v>-3000000</v>
      </c>
      <c r="AB378" s="296" t="s">
        <v>9939</v>
      </c>
      <c r="AC378" s="296"/>
      <c r="AD378" s="296"/>
      <c r="AE378" s="296"/>
      <c r="AF378" s="296"/>
      <c r="AG378" s="296"/>
      <c r="AH378" s="296"/>
      <c r="AI378" s="314"/>
      <c r="AJ378" s="296"/>
      <c r="AK378" s="296"/>
    </row>
    <row r="379" s="285" customFormat="1" ht="14.25" spans="1:37">
      <c r="A379" s="296">
        <v>375</v>
      </c>
      <c r="B379" s="340">
        <v>1242</v>
      </c>
      <c r="C379" s="298"/>
      <c r="D379" s="189" t="s">
        <v>10524</v>
      </c>
      <c r="E379" s="296"/>
      <c r="F379" s="189" t="s">
        <v>10525</v>
      </c>
      <c r="G379" s="191" t="s">
        <v>6587</v>
      </c>
      <c r="H379" s="189" t="s">
        <v>10526</v>
      </c>
      <c r="I379" s="344">
        <v>42916</v>
      </c>
      <c r="J379" s="191">
        <v>25</v>
      </c>
      <c r="K379" s="298"/>
      <c r="L379" s="296">
        <v>1</v>
      </c>
      <c r="M379" s="296"/>
      <c r="N379" s="257">
        <v>252252.25</v>
      </c>
      <c r="O379" s="257">
        <v>226291.25</v>
      </c>
      <c r="P379" s="296">
        <v>1</v>
      </c>
      <c r="Q379" s="296"/>
      <c r="R379" s="296"/>
      <c r="S379" s="296"/>
      <c r="T379" s="296"/>
      <c r="U379" s="296"/>
      <c r="V379" s="296"/>
      <c r="W379" s="296"/>
      <c r="X379" s="296"/>
      <c r="Y379" s="296"/>
      <c r="Z379" s="296"/>
      <c r="AA379" s="296"/>
      <c r="AB379" s="296" t="s">
        <v>9939</v>
      </c>
      <c r="AC379" s="296"/>
      <c r="AD379" s="296"/>
      <c r="AE379" s="296"/>
      <c r="AF379" s="296"/>
      <c r="AG379" s="296"/>
      <c r="AH379" s="296"/>
      <c r="AI379" s="314"/>
      <c r="AJ379" s="296"/>
      <c r="AK379" s="296"/>
    </row>
    <row r="380" s="285" customFormat="1" ht="14.25" spans="1:37">
      <c r="A380" s="296">
        <v>376</v>
      </c>
      <c r="B380" s="339">
        <v>1654</v>
      </c>
      <c r="C380" s="298" t="s">
        <v>10527</v>
      </c>
      <c r="D380" s="296" t="s">
        <v>10528</v>
      </c>
      <c r="E380" s="296"/>
      <c r="F380" s="189" t="s">
        <v>10525</v>
      </c>
      <c r="G380" s="191" t="s">
        <v>6587</v>
      </c>
      <c r="H380" s="341" t="s">
        <v>10529</v>
      </c>
      <c r="I380" s="344">
        <v>43461</v>
      </c>
      <c r="J380" s="345">
        <v>7</v>
      </c>
      <c r="K380" s="298" t="s">
        <v>10530</v>
      </c>
      <c r="L380" s="296">
        <v>5</v>
      </c>
      <c r="M380" s="296"/>
      <c r="N380" s="257">
        <v>172413.8</v>
      </c>
      <c r="O380" s="257">
        <v>150574.68</v>
      </c>
      <c r="P380" s="296">
        <v>5</v>
      </c>
      <c r="Q380" s="296"/>
      <c r="R380" s="296"/>
      <c r="S380" s="296"/>
      <c r="T380" s="296">
        <f t="shared" ref="T380:T386" si="24">IF((P380-L380)&gt;0,P380-L380,0)</f>
        <v>0</v>
      </c>
      <c r="U380" s="296"/>
      <c r="V380" s="296"/>
      <c r="W380" s="296">
        <f t="shared" ref="W380:W386" si="25">IF((S380-O380)&gt;0,S380-O380,0)</f>
        <v>0</v>
      </c>
      <c r="X380" s="296">
        <f t="shared" ref="X380:X386" si="26">IF((P380-L380)&lt;0,P380-L380,0)</f>
        <v>0</v>
      </c>
      <c r="Y380" s="296"/>
      <c r="Z380" s="296"/>
      <c r="AA380" s="296">
        <f t="shared" ref="AA380:AA386" si="27">IF((S380-O380)&lt;0,S380-O380,0)</f>
        <v>-150574.68</v>
      </c>
      <c r="AB380" s="296" t="s">
        <v>9939</v>
      </c>
      <c r="AC380" s="296"/>
      <c r="AD380" s="296"/>
      <c r="AE380" s="296"/>
      <c r="AF380" s="296"/>
      <c r="AG380" s="296"/>
      <c r="AH380" s="296"/>
      <c r="AI380" s="314"/>
      <c r="AJ380" s="296"/>
      <c r="AK380" s="296"/>
    </row>
    <row r="381" s="285" customFormat="1" ht="14.25" spans="1:37">
      <c r="A381" s="296">
        <v>377</v>
      </c>
      <c r="B381" s="339">
        <v>1655</v>
      </c>
      <c r="C381" s="298" t="s">
        <v>10531</v>
      </c>
      <c r="D381" s="296" t="s">
        <v>10532</v>
      </c>
      <c r="E381" s="296"/>
      <c r="F381" s="189" t="s">
        <v>10525</v>
      </c>
      <c r="G381" s="191" t="s">
        <v>6587</v>
      </c>
      <c r="H381" s="341" t="s">
        <v>10529</v>
      </c>
      <c r="I381" s="344">
        <v>43461</v>
      </c>
      <c r="J381" s="345">
        <v>7</v>
      </c>
      <c r="K381" s="298" t="s">
        <v>10530</v>
      </c>
      <c r="L381" s="296">
        <v>2</v>
      </c>
      <c r="M381" s="296"/>
      <c r="N381" s="257">
        <v>68965.52</v>
      </c>
      <c r="O381" s="257">
        <v>60229.92</v>
      </c>
      <c r="P381" s="296">
        <v>2</v>
      </c>
      <c r="Q381" s="296"/>
      <c r="R381" s="296"/>
      <c r="S381" s="296"/>
      <c r="T381" s="296">
        <f t="shared" si="24"/>
        <v>0</v>
      </c>
      <c r="U381" s="296"/>
      <c r="V381" s="296"/>
      <c r="W381" s="296">
        <f t="shared" si="25"/>
        <v>0</v>
      </c>
      <c r="X381" s="296">
        <f t="shared" si="26"/>
        <v>0</v>
      </c>
      <c r="Y381" s="296"/>
      <c r="Z381" s="296"/>
      <c r="AA381" s="296">
        <f t="shared" si="27"/>
        <v>-60229.92</v>
      </c>
      <c r="AB381" s="296" t="s">
        <v>9939</v>
      </c>
      <c r="AC381" s="296"/>
      <c r="AD381" s="296"/>
      <c r="AE381" s="296"/>
      <c r="AF381" s="296"/>
      <c r="AG381" s="296"/>
      <c r="AH381" s="296"/>
      <c r="AI381" s="314"/>
      <c r="AJ381" s="296"/>
      <c r="AK381" s="296"/>
    </row>
    <row r="382" s="285" customFormat="1" ht="14.25" spans="1:37">
      <c r="A382" s="296">
        <v>378</v>
      </c>
      <c r="B382" s="340">
        <v>209</v>
      </c>
      <c r="C382" s="298" t="str">
        <f>VLOOKUP(B382,[4]Sheet2!A:B,2,FALSE)</f>
        <v>HBGH-HJZDH-JQ-029~030</v>
      </c>
      <c r="D382" s="296" t="s">
        <v>10533</v>
      </c>
      <c r="E382" s="296"/>
      <c r="F382" s="189" t="s">
        <v>10534</v>
      </c>
      <c r="G382" s="341" t="s">
        <v>10535</v>
      </c>
      <c r="H382" s="197" t="s">
        <v>9906</v>
      </c>
      <c r="I382" s="344">
        <v>41578</v>
      </c>
      <c r="J382" s="191">
        <v>47</v>
      </c>
      <c r="K382" s="298" t="s">
        <v>10029</v>
      </c>
      <c r="L382" s="189">
        <v>2</v>
      </c>
      <c r="M382" s="296"/>
      <c r="N382" s="257">
        <v>54302.01</v>
      </c>
      <c r="O382" s="257">
        <v>3418.87</v>
      </c>
      <c r="P382" s="296">
        <v>2</v>
      </c>
      <c r="Q382" s="296"/>
      <c r="R382" s="296"/>
      <c r="S382" s="296"/>
      <c r="T382" s="296">
        <f t="shared" si="24"/>
        <v>0</v>
      </c>
      <c r="U382" s="296"/>
      <c r="V382" s="296"/>
      <c r="W382" s="296">
        <f t="shared" si="25"/>
        <v>0</v>
      </c>
      <c r="X382" s="296">
        <f t="shared" si="26"/>
        <v>0</v>
      </c>
      <c r="Y382" s="296"/>
      <c r="Z382" s="296"/>
      <c r="AA382" s="296">
        <f t="shared" si="27"/>
        <v>-3418.87</v>
      </c>
      <c r="AB382" s="296" t="s">
        <v>9939</v>
      </c>
      <c r="AC382" s="296"/>
      <c r="AD382" s="296"/>
      <c r="AE382" s="296"/>
      <c r="AF382" s="296"/>
      <c r="AG382" s="296"/>
      <c r="AH382" s="296"/>
      <c r="AI382" s="314"/>
      <c r="AJ382" s="296"/>
      <c r="AK382" s="296"/>
    </row>
    <row r="383" s="285" customFormat="1" ht="14.25" spans="1:37">
      <c r="A383" s="296">
        <v>379</v>
      </c>
      <c r="B383" s="340">
        <v>146</v>
      </c>
      <c r="C383" s="298" t="s">
        <v>10536</v>
      </c>
      <c r="D383" s="296" t="s">
        <v>10537</v>
      </c>
      <c r="E383" s="296"/>
      <c r="F383" s="189" t="s">
        <v>10534</v>
      </c>
      <c r="G383" s="341" t="s">
        <v>10535</v>
      </c>
      <c r="H383" s="197" t="s">
        <v>10000</v>
      </c>
      <c r="I383" s="344">
        <v>41578</v>
      </c>
      <c r="J383" s="191">
        <v>42</v>
      </c>
      <c r="K383" s="298" t="s">
        <v>9942</v>
      </c>
      <c r="L383" s="189">
        <v>1</v>
      </c>
      <c r="M383" s="296"/>
      <c r="N383" s="257">
        <v>72111.04</v>
      </c>
      <c r="O383" s="257">
        <v>5042.74</v>
      </c>
      <c r="P383" s="296">
        <v>1</v>
      </c>
      <c r="Q383" s="296"/>
      <c r="R383" s="296"/>
      <c r="S383" s="296"/>
      <c r="T383" s="296">
        <f t="shared" si="24"/>
        <v>0</v>
      </c>
      <c r="U383" s="296"/>
      <c r="V383" s="296"/>
      <c r="W383" s="296">
        <f t="shared" si="25"/>
        <v>0</v>
      </c>
      <c r="X383" s="296">
        <f t="shared" si="26"/>
        <v>0</v>
      </c>
      <c r="Y383" s="296"/>
      <c r="Z383" s="296"/>
      <c r="AA383" s="296">
        <f t="shared" si="27"/>
        <v>-5042.74</v>
      </c>
      <c r="AB383" s="296" t="s">
        <v>9939</v>
      </c>
      <c r="AC383" s="296"/>
      <c r="AD383" s="296"/>
      <c r="AE383" s="296"/>
      <c r="AF383" s="296"/>
      <c r="AG383" s="296"/>
      <c r="AH383" s="296"/>
      <c r="AI383" s="314"/>
      <c r="AJ383" s="296"/>
      <c r="AK383" s="296"/>
    </row>
    <row r="384" s="285" customFormat="1" ht="16.5" spans="1:37">
      <c r="A384" s="296"/>
      <c r="B384" s="296"/>
      <c r="C384" s="298"/>
      <c r="D384" s="342" t="s">
        <v>10538</v>
      </c>
      <c r="E384" s="296"/>
      <c r="F384" s="296" t="s">
        <v>10539</v>
      </c>
      <c r="G384" s="296"/>
      <c r="H384" s="296"/>
      <c r="I384" s="346"/>
      <c r="J384" s="191"/>
      <c r="K384" s="296"/>
      <c r="L384" s="296"/>
      <c r="M384" s="296"/>
      <c r="N384" s="257">
        <v>66990.3</v>
      </c>
      <c r="O384" s="257">
        <f t="shared" ref="O384:O386" si="28">N384</f>
        <v>66990.3</v>
      </c>
      <c r="P384" s="296"/>
      <c r="Q384" s="296"/>
      <c r="R384" s="296"/>
      <c r="S384" s="296"/>
      <c r="T384" s="296">
        <f t="shared" si="24"/>
        <v>0</v>
      </c>
      <c r="U384" s="296"/>
      <c r="V384" s="296"/>
      <c r="W384" s="296">
        <f t="shared" si="25"/>
        <v>0</v>
      </c>
      <c r="X384" s="296">
        <f t="shared" si="26"/>
        <v>0</v>
      </c>
      <c r="Y384" s="296"/>
      <c r="Z384" s="296"/>
      <c r="AA384" s="296">
        <f t="shared" si="27"/>
        <v>-66990.3</v>
      </c>
      <c r="AB384" s="296"/>
      <c r="AC384" s="296"/>
      <c r="AD384" s="296"/>
      <c r="AE384" s="296"/>
      <c r="AF384" s="296"/>
      <c r="AG384" s="296"/>
      <c r="AH384" s="296"/>
      <c r="AI384" s="314"/>
      <c r="AJ384" s="296"/>
      <c r="AK384" s="296"/>
    </row>
    <row r="385" s="285" customFormat="1" ht="16.5" spans="1:37">
      <c r="A385" s="296"/>
      <c r="B385" s="296"/>
      <c r="C385" s="298"/>
      <c r="D385" s="342" t="s">
        <v>10540</v>
      </c>
      <c r="E385" s="296"/>
      <c r="F385" s="296" t="s">
        <v>10539</v>
      </c>
      <c r="G385" s="341"/>
      <c r="H385" s="341"/>
      <c r="I385" s="346"/>
      <c r="J385" s="191"/>
      <c r="K385" s="296"/>
      <c r="L385" s="296"/>
      <c r="M385" s="296"/>
      <c r="N385" s="257">
        <v>146206.9</v>
      </c>
      <c r="O385" s="257">
        <f t="shared" si="28"/>
        <v>146206.9</v>
      </c>
      <c r="P385" s="296"/>
      <c r="Q385" s="296"/>
      <c r="R385" s="296"/>
      <c r="S385" s="296"/>
      <c r="T385" s="296">
        <f t="shared" si="24"/>
        <v>0</v>
      </c>
      <c r="U385" s="296"/>
      <c r="V385" s="296"/>
      <c r="W385" s="296">
        <f t="shared" si="25"/>
        <v>0</v>
      </c>
      <c r="X385" s="296">
        <f t="shared" si="26"/>
        <v>0</v>
      </c>
      <c r="Y385" s="296"/>
      <c r="Z385" s="296"/>
      <c r="AA385" s="296">
        <f t="shared" si="27"/>
        <v>-146206.9</v>
      </c>
      <c r="AB385" s="296"/>
      <c r="AC385" s="296"/>
      <c r="AD385" s="296"/>
      <c r="AE385" s="296"/>
      <c r="AF385" s="296"/>
      <c r="AG385" s="296"/>
      <c r="AH385" s="296"/>
      <c r="AI385" s="314"/>
      <c r="AJ385" s="296"/>
      <c r="AK385" s="296"/>
    </row>
    <row r="386" s="285" customFormat="1" ht="16.5" spans="1:37">
      <c r="A386" s="296"/>
      <c r="B386" s="296"/>
      <c r="C386" s="298"/>
      <c r="D386" s="347" t="s">
        <v>10541</v>
      </c>
      <c r="E386" s="296"/>
      <c r="F386" s="296" t="s">
        <v>10539</v>
      </c>
      <c r="G386" s="341"/>
      <c r="H386" s="341"/>
      <c r="I386" s="346"/>
      <c r="J386" s="191"/>
      <c r="K386" s="296"/>
      <c r="L386" s="296"/>
      <c r="M386" s="296"/>
      <c r="N386" s="72">
        <v>125000</v>
      </c>
      <c r="O386" s="257">
        <f t="shared" si="28"/>
        <v>125000</v>
      </c>
      <c r="P386" s="296"/>
      <c r="Q386" s="296"/>
      <c r="R386" s="296"/>
      <c r="S386" s="296"/>
      <c r="T386" s="296">
        <f t="shared" si="24"/>
        <v>0</v>
      </c>
      <c r="U386" s="296"/>
      <c r="V386" s="296"/>
      <c r="W386" s="296">
        <f t="shared" si="25"/>
        <v>0</v>
      </c>
      <c r="X386" s="296">
        <f t="shared" si="26"/>
        <v>0</v>
      </c>
      <c r="Y386" s="296"/>
      <c r="Z386" s="296"/>
      <c r="AA386" s="296">
        <f t="shared" si="27"/>
        <v>-125000</v>
      </c>
      <c r="AB386" s="296"/>
      <c r="AC386" s="296"/>
      <c r="AD386" s="296"/>
      <c r="AE386" s="296"/>
      <c r="AF386" s="296"/>
      <c r="AG386" s="296"/>
      <c r="AH386" s="296"/>
      <c r="AI386" s="314"/>
      <c r="AJ386" s="296"/>
      <c r="AK386" s="296"/>
    </row>
    <row r="387" s="285" customFormat="1" ht="14.25" spans="1:37">
      <c r="A387" s="296"/>
      <c r="B387" s="296"/>
      <c r="C387" s="298"/>
      <c r="D387" s="348"/>
      <c r="E387" s="296"/>
      <c r="F387" s="296"/>
      <c r="G387" s="341"/>
      <c r="H387" s="341"/>
      <c r="I387" s="346"/>
      <c r="J387" s="191"/>
      <c r="K387" s="296"/>
      <c r="L387" s="296"/>
      <c r="M387" s="296"/>
      <c r="N387" s="72"/>
      <c r="O387" s="72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Z387" s="296"/>
      <c r="AA387" s="296"/>
      <c r="AB387" s="296"/>
      <c r="AC387" s="296"/>
      <c r="AD387" s="296"/>
      <c r="AE387" s="296"/>
      <c r="AF387" s="296"/>
      <c r="AG387" s="296"/>
      <c r="AH387" s="296"/>
      <c r="AI387" s="314"/>
      <c r="AJ387" s="296"/>
      <c r="AK387" s="296"/>
    </row>
    <row r="388" s="285" customFormat="1" ht="14.25" spans="1:37">
      <c r="A388" s="296"/>
      <c r="B388" s="296"/>
      <c r="C388" s="298"/>
      <c r="D388" s="348"/>
      <c r="E388" s="296"/>
      <c r="F388" s="296"/>
      <c r="G388" s="341"/>
      <c r="H388" s="341"/>
      <c r="I388" s="346"/>
      <c r="J388" s="191"/>
      <c r="K388" s="296"/>
      <c r="L388" s="296"/>
      <c r="M388" s="296"/>
      <c r="N388" s="72"/>
      <c r="O388" s="72"/>
      <c r="P388" s="296"/>
      <c r="Q388" s="296"/>
      <c r="R388" s="296"/>
      <c r="S388" s="296"/>
      <c r="T388" s="296"/>
      <c r="U388" s="296"/>
      <c r="V388" s="296"/>
      <c r="W388" s="296"/>
      <c r="X388" s="296"/>
      <c r="Y388" s="296"/>
      <c r="Z388" s="296"/>
      <c r="AA388" s="296"/>
      <c r="AB388" s="296"/>
      <c r="AC388" s="296"/>
      <c r="AD388" s="296"/>
      <c r="AE388" s="296"/>
      <c r="AF388" s="296"/>
      <c r="AG388" s="296"/>
      <c r="AH388" s="296"/>
      <c r="AI388" s="314"/>
      <c r="AJ388" s="296"/>
      <c r="AK388" s="296"/>
    </row>
    <row r="389" s="285" customFormat="1" ht="14.25" spans="1:37">
      <c r="A389" s="296"/>
      <c r="B389" s="296"/>
      <c r="C389" s="298"/>
      <c r="D389" s="349"/>
      <c r="E389" s="296"/>
      <c r="F389" s="296"/>
      <c r="G389" s="341"/>
      <c r="H389" s="341"/>
      <c r="I389" s="346"/>
      <c r="J389" s="191"/>
      <c r="K389" s="296"/>
      <c r="L389" s="296"/>
      <c r="M389" s="296"/>
      <c r="N389" s="72"/>
      <c r="O389" s="72"/>
      <c r="P389" s="296"/>
      <c r="Q389" s="296"/>
      <c r="R389" s="296"/>
      <c r="S389" s="296"/>
      <c r="T389" s="296"/>
      <c r="U389" s="296"/>
      <c r="V389" s="296"/>
      <c r="W389" s="296"/>
      <c r="X389" s="296"/>
      <c r="Y389" s="296"/>
      <c r="Z389" s="296"/>
      <c r="AA389" s="296"/>
      <c r="AB389" s="296"/>
      <c r="AC389" s="296"/>
      <c r="AD389" s="296"/>
      <c r="AE389" s="296"/>
      <c r="AF389" s="296"/>
      <c r="AG389" s="296"/>
      <c r="AH389" s="296"/>
      <c r="AI389" s="314"/>
      <c r="AJ389" s="296"/>
      <c r="AK389" s="296"/>
    </row>
    <row r="390" s="285" customFormat="1" ht="14.25" spans="1:37">
      <c r="A390" s="296"/>
      <c r="B390" s="296"/>
      <c r="C390" s="298"/>
      <c r="D390" s="296"/>
      <c r="E390" s="296"/>
      <c r="F390" s="296"/>
      <c r="G390" s="341"/>
      <c r="H390" s="341"/>
      <c r="I390" s="346"/>
      <c r="J390" s="191"/>
      <c r="K390" s="296"/>
      <c r="L390" s="296"/>
      <c r="M390" s="296"/>
      <c r="N390" s="72"/>
      <c r="O390" s="72"/>
      <c r="P390" s="296"/>
      <c r="Q390" s="296"/>
      <c r="R390" s="296"/>
      <c r="S390" s="296"/>
      <c r="T390" s="296">
        <f>IF((P390-L390)&gt;0,P390-L390,0)</f>
        <v>0</v>
      </c>
      <c r="U390" s="296"/>
      <c r="V390" s="296"/>
      <c r="W390" s="296">
        <f>IF((S390-O390)&gt;0,S390-O390,0)</f>
        <v>0</v>
      </c>
      <c r="X390" s="296">
        <f>IF((P390-L390)&lt;0,P390-L390,0)</f>
        <v>0</v>
      </c>
      <c r="Y390" s="296"/>
      <c r="Z390" s="296"/>
      <c r="AA390" s="296">
        <f>IF((S390-O390)&lt;0,S390-O390,0)</f>
        <v>0</v>
      </c>
      <c r="AB390" s="296"/>
      <c r="AC390" s="296"/>
      <c r="AD390" s="296"/>
      <c r="AE390" s="296"/>
      <c r="AF390" s="296"/>
      <c r="AG390" s="296"/>
      <c r="AH390" s="296"/>
      <c r="AI390" s="314"/>
      <c r="AJ390" s="296"/>
      <c r="AK390" s="296"/>
    </row>
    <row r="391" s="285" customFormat="1" ht="14.25" spans="1:37">
      <c r="A391" s="296"/>
      <c r="B391" s="296"/>
      <c r="C391" s="298"/>
      <c r="D391" s="296"/>
      <c r="E391" s="296"/>
      <c r="F391" s="296"/>
      <c r="G391" s="341"/>
      <c r="H391" s="341"/>
      <c r="I391" s="346"/>
      <c r="J391" s="191"/>
      <c r="K391" s="296"/>
      <c r="L391" s="296"/>
      <c r="M391" s="296"/>
      <c r="N391" s="72"/>
      <c r="O391" s="72"/>
      <c r="P391" s="296"/>
      <c r="Q391" s="296"/>
      <c r="R391" s="296"/>
      <c r="S391" s="296"/>
      <c r="T391" s="296">
        <f>IF((P391-L391)&gt;0,P391-L391,0)</f>
        <v>0</v>
      </c>
      <c r="U391" s="296"/>
      <c r="V391" s="296"/>
      <c r="W391" s="296">
        <f>IF((S391-O391)&gt;0,S391-O391,0)</f>
        <v>0</v>
      </c>
      <c r="X391" s="296">
        <f>IF((P391-L391)&lt;0,P391-L391,0)</f>
        <v>0</v>
      </c>
      <c r="Y391" s="296"/>
      <c r="Z391" s="296"/>
      <c r="AA391" s="296">
        <f>IF((S391-O391)&lt;0,S391-O391,0)</f>
        <v>0</v>
      </c>
      <c r="AB391" s="296"/>
      <c r="AC391" s="296"/>
      <c r="AD391" s="296"/>
      <c r="AE391" s="296"/>
      <c r="AF391" s="296"/>
      <c r="AG391" s="296"/>
      <c r="AH391" s="296"/>
      <c r="AI391" s="314"/>
      <c r="AJ391" s="296"/>
      <c r="AK391" s="296"/>
    </row>
    <row r="392" s="285" customFormat="1" ht="14.25" spans="1:37">
      <c r="A392" s="296"/>
      <c r="B392" s="191"/>
      <c r="C392" s="298"/>
      <c r="D392" s="296"/>
      <c r="E392" s="296"/>
      <c r="F392" s="296"/>
      <c r="G392" s="341"/>
      <c r="H392" s="341"/>
      <c r="I392" s="346"/>
      <c r="J392" s="191"/>
      <c r="K392" s="296"/>
      <c r="L392" s="296">
        <f t="shared" ref="L392:P392" si="29">SUM(L5:L391)</f>
        <v>939</v>
      </c>
      <c r="M392" s="296"/>
      <c r="N392" s="72">
        <f t="shared" si="29"/>
        <v>90432442.3</v>
      </c>
      <c r="O392" s="72">
        <f t="shared" si="29"/>
        <v>62843997.13</v>
      </c>
      <c r="P392" s="296">
        <f t="shared" si="29"/>
        <v>931</v>
      </c>
      <c r="Q392" s="296"/>
      <c r="R392" s="296"/>
      <c r="S392" s="296">
        <f t="shared" ref="S392:X392" si="30">SUM(S5:S391)</f>
        <v>0</v>
      </c>
      <c r="T392" s="296">
        <f t="shared" si="30"/>
        <v>0</v>
      </c>
      <c r="U392" s="296"/>
      <c r="V392" s="296"/>
      <c r="W392" s="296">
        <f t="shared" si="30"/>
        <v>0</v>
      </c>
      <c r="X392" s="296">
        <f t="shared" si="30"/>
        <v>-8</v>
      </c>
      <c r="Y392" s="296"/>
      <c r="Z392" s="296"/>
      <c r="AA392" s="296">
        <f>SUM(AA5:AA391)</f>
        <v>-62617705.88</v>
      </c>
      <c r="AB392" s="296"/>
      <c r="AC392" s="296"/>
      <c r="AD392" s="296"/>
      <c r="AE392" s="296"/>
      <c r="AF392" s="296"/>
      <c r="AG392" s="296"/>
      <c r="AH392" s="296"/>
      <c r="AI392" s="314"/>
      <c r="AJ392" s="296"/>
      <c r="AK392" s="296"/>
    </row>
    <row r="393" s="284" customFormat="1" ht="14.25" spans="1:37">
      <c r="A393" s="291"/>
      <c r="B393" s="295"/>
      <c r="C393" s="350"/>
      <c r="D393" s="295"/>
      <c r="E393" s="295"/>
      <c r="F393" s="295"/>
      <c r="G393" s="295"/>
      <c r="H393" s="295"/>
      <c r="I393" s="351"/>
      <c r="J393" s="352"/>
      <c r="K393" s="295"/>
      <c r="L393" s="295"/>
      <c r="M393" s="295"/>
      <c r="N393" s="194"/>
      <c r="O393" s="194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  <c r="AD393" s="295"/>
      <c r="AE393" s="295"/>
      <c r="AF393" s="295"/>
      <c r="AG393" s="295"/>
      <c r="AH393" s="295"/>
      <c r="AI393" s="295"/>
      <c r="AJ393" s="295"/>
      <c r="AK393" s="295"/>
    </row>
    <row r="394" s="284" customFormat="1" ht="43.5" customHeight="1" spans="1:37">
      <c r="A394" s="291"/>
      <c r="B394" s="295"/>
      <c r="C394" s="350"/>
      <c r="D394" s="295"/>
      <c r="E394" s="295" t="str">
        <f>[5]封面!A9</f>
        <v>单位财务负责人：***</v>
      </c>
      <c r="F394" s="295"/>
      <c r="G394" s="295"/>
      <c r="H394" s="295"/>
      <c r="I394" s="351" t="str">
        <f>[5]封面!A11</f>
        <v>会计审核人：***</v>
      </c>
      <c r="J394" s="352"/>
      <c r="K394" s="295" t="str">
        <f>[5]封面!A10</f>
        <v>单位物资部门负责人：***</v>
      </c>
      <c r="L394" s="295"/>
      <c r="M394" s="295"/>
      <c r="N394" s="194"/>
      <c r="O394" s="194"/>
      <c r="P394" s="295"/>
      <c r="Q394" s="295"/>
      <c r="R394" s="295"/>
      <c r="S394" s="295" t="s">
        <v>97</v>
      </c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  <c r="AD394" s="295"/>
      <c r="AE394" s="295"/>
      <c r="AF394" s="295"/>
      <c r="AG394" s="295"/>
      <c r="AH394" s="295"/>
      <c r="AI394" s="295"/>
      <c r="AJ394" s="295"/>
      <c r="AK394" s="295"/>
    </row>
  </sheetData>
  <mergeCells count="19">
    <mergeCell ref="A1:AD1"/>
    <mergeCell ref="B3:C3"/>
    <mergeCell ref="L3:O3"/>
    <mergeCell ref="P3:S3"/>
    <mergeCell ref="T3:W3"/>
    <mergeCell ref="X3:AA3"/>
    <mergeCell ref="AB3:AH3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18"/>
  <sheetViews>
    <sheetView workbookViewId="0">
      <selection activeCell="H14" sqref="H14"/>
    </sheetView>
  </sheetViews>
  <sheetFormatPr defaultColWidth="9" defaultRowHeight="13.5"/>
  <cols>
    <col min="1" max="1" width="5.375" customWidth="1"/>
    <col min="2" max="2" width="11.75" customWidth="1"/>
    <col min="3" max="3" width="12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4" width="12.875" style="188"/>
    <col min="15" max="15" width="10.75" style="188" customWidth="1"/>
    <col min="16" max="17" width="7.5" customWidth="1"/>
    <col min="18" max="18" width="9.125" customWidth="1"/>
    <col min="19" max="19" width="9.5" customWidth="1"/>
    <col min="27" max="27" width="12.875"/>
  </cols>
  <sheetData>
    <row r="1" ht="34.5" customHeight="1" spans="1:27">
      <c r="A1" s="29" t="s">
        <v>10542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193"/>
      <c r="O1" s="193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ht="39" customHeight="1" spans="1:34">
      <c r="A2" s="31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28"/>
      <c r="M2" s="28"/>
      <c r="N2" s="194"/>
      <c r="O2" s="194"/>
      <c r="P2" s="34" t="s">
        <v>215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34" t="s">
        <v>175</v>
      </c>
      <c r="AB2" s="28"/>
      <c r="AC2" s="28"/>
      <c r="AD2" s="28"/>
      <c r="AE2" s="28"/>
      <c r="AF2" s="28"/>
      <c r="AG2" s="28"/>
      <c r="AH2" s="28"/>
    </row>
    <row r="3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4293</v>
      </c>
      <c r="I3" s="35" t="s">
        <v>9926</v>
      </c>
      <c r="J3" s="52" t="s">
        <v>9927</v>
      </c>
      <c r="K3" s="35" t="s">
        <v>247</v>
      </c>
      <c r="L3" s="42" t="s">
        <v>190</v>
      </c>
      <c r="M3" s="42"/>
      <c r="N3" s="195"/>
      <c r="O3" s="195"/>
      <c r="P3" s="42" t="s">
        <v>191</v>
      </c>
      <c r="Q3" s="42"/>
      <c r="R3" s="42"/>
      <c r="S3" s="42"/>
      <c r="T3" s="42" t="s">
        <v>192</v>
      </c>
      <c r="U3" s="42"/>
      <c r="V3" s="42"/>
      <c r="W3" s="42"/>
      <c r="X3" s="42" t="s">
        <v>193</v>
      </c>
      <c r="Y3" s="42"/>
      <c r="Z3" s="42"/>
      <c r="AA3" s="42"/>
      <c r="AB3" s="44" t="s">
        <v>248</v>
      </c>
      <c r="AC3" s="44"/>
      <c r="AD3" s="44"/>
      <c r="AE3" s="44"/>
      <c r="AF3" s="44"/>
      <c r="AG3" s="44"/>
      <c r="AH3" s="44"/>
      <c r="AI3" s="44" t="s">
        <v>249</v>
      </c>
      <c r="AJ3" s="46" t="s">
        <v>250</v>
      </c>
      <c r="AK3" s="53" t="s">
        <v>76</v>
      </c>
    </row>
    <row r="4" ht="14.25" spans="1:37">
      <c r="A4" s="35">
        <v>1</v>
      </c>
      <c r="B4" s="37" t="s">
        <v>9928</v>
      </c>
      <c r="C4" s="37" t="s">
        <v>255</v>
      </c>
      <c r="D4" s="35"/>
      <c r="E4" s="35"/>
      <c r="F4" s="35"/>
      <c r="G4" s="35"/>
      <c r="H4" s="35"/>
      <c r="I4" s="35"/>
      <c r="J4" s="186"/>
      <c r="K4" s="35"/>
      <c r="L4" s="43" t="s">
        <v>194</v>
      </c>
      <c r="M4" s="43" t="s">
        <v>195</v>
      </c>
      <c r="N4" s="196" t="s">
        <v>196</v>
      </c>
      <c r="O4" s="196" t="s">
        <v>197</v>
      </c>
      <c r="P4" s="43" t="s">
        <v>194</v>
      </c>
      <c r="Q4" s="43" t="s">
        <v>195</v>
      </c>
      <c r="R4" s="187" t="s">
        <v>196</v>
      </c>
      <c r="S4" s="187" t="s">
        <v>197</v>
      </c>
      <c r="T4" s="43" t="s">
        <v>194</v>
      </c>
      <c r="U4" s="43" t="s">
        <v>195</v>
      </c>
      <c r="V4" s="187" t="s">
        <v>196</v>
      </c>
      <c r="W4" s="187" t="s">
        <v>197</v>
      </c>
      <c r="X4" s="43" t="s">
        <v>194</v>
      </c>
      <c r="Y4" s="43" t="s">
        <v>195</v>
      </c>
      <c r="Z4" s="187" t="s">
        <v>196</v>
      </c>
      <c r="AA4" s="187" t="s">
        <v>197</v>
      </c>
      <c r="AB4" s="44" t="s">
        <v>256</v>
      </c>
      <c r="AC4" s="44" t="s">
        <v>257</v>
      </c>
      <c r="AD4" s="44" t="s">
        <v>258</v>
      </c>
      <c r="AE4" s="44" t="s">
        <v>259</v>
      </c>
      <c r="AF4" s="44" t="s">
        <v>260</v>
      </c>
      <c r="AG4" s="44" t="s">
        <v>261</v>
      </c>
      <c r="AH4" s="47" t="s">
        <v>262</v>
      </c>
      <c r="AI4" s="44"/>
      <c r="AJ4" s="46"/>
      <c r="AK4" s="60"/>
    </row>
    <row r="5" s="278" customFormat="1" ht="16.5" spans="1:37">
      <c r="A5" s="7">
        <v>1</v>
      </c>
      <c r="B5" s="6" t="s">
        <v>10543</v>
      </c>
      <c r="C5" s="6"/>
      <c r="D5" s="6" t="s">
        <v>10544</v>
      </c>
      <c r="E5" s="6" t="s">
        <v>10545</v>
      </c>
      <c r="F5" s="6" t="s">
        <v>10534</v>
      </c>
      <c r="G5" s="8" t="s">
        <v>10535</v>
      </c>
      <c r="H5" s="8" t="s">
        <v>9900</v>
      </c>
      <c r="I5" s="281">
        <v>41578</v>
      </c>
      <c r="J5" s="8">
        <v>44</v>
      </c>
      <c r="K5" s="6"/>
      <c r="L5" s="6">
        <v>1</v>
      </c>
      <c r="M5" s="6"/>
      <c r="N5" s="282">
        <v>335482.55</v>
      </c>
      <c r="O5" s="282">
        <v>22465.35</v>
      </c>
      <c r="P5" s="6"/>
      <c r="Q5" s="6"/>
      <c r="R5" s="6"/>
      <c r="S5" s="6"/>
      <c r="T5" s="6">
        <f>IF((P5-L5)&gt;0,P5-L5,0)</f>
        <v>0</v>
      </c>
      <c r="U5" s="6"/>
      <c r="V5" s="6"/>
      <c r="W5" s="6">
        <f>IF((S5-O5)&gt;0,S5-O5,0)</f>
        <v>0</v>
      </c>
      <c r="X5" s="6">
        <f>IF((P5-L5)&lt;0,P5-L5,0)</f>
        <v>-1</v>
      </c>
      <c r="Y5" s="6"/>
      <c r="Z5" s="6"/>
      <c r="AA5" s="6">
        <f>IF((S5-O5)&lt;0,S5-O5,0)</f>
        <v>-22465.35</v>
      </c>
      <c r="AB5" s="6"/>
      <c r="AC5" s="6"/>
      <c r="AD5" s="6"/>
      <c r="AE5" s="6"/>
      <c r="AF5" s="6"/>
      <c r="AG5" s="6"/>
      <c r="AH5" s="6"/>
      <c r="AI5" s="283"/>
      <c r="AJ5" s="6"/>
      <c r="AK5" s="6"/>
    </row>
    <row r="6" s="278" customFormat="1" ht="16.5" spans="1:37">
      <c r="A6" s="7">
        <v>2</v>
      </c>
      <c r="B6" s="6" t="s">
        <v>10546</v>
      </c>
      <c r="C6" s="6"/>
      <c r="D6" s="6" t="s">
        <v>10547</v>
      </c>
      <c r="E6" s="6" t="s">
        <v>10548</v>
      </c>
      <c r="F6" s="6" t="s">
        <v>10534</v>
      </c>
      <c r="G6" s="279" t="s">
        <v>10535</v>
      </c>
      <c r="H6" s="279" t="s">
        <v>9900</v>
      </c>
      <c r="I6" s="281">
        <v>41578</v>
      </c>
      <c r="J6" s="8">
        <v>44</v>
      </c>
      <c r="K6" s="6"/>
      <c r="L6" s="6">
        <v>1</v>
      </c>
      <c r="M6" s="6"/>
      <c r="N6" s="282">
        <v>177894.88</v>
      </c>
      <c r="O6" s="282">
        <v>11912.8</v>
      </c>
      <c r="P6" s="6"/>
      <c r="Q6" s="6"/>
      <c r="R6" s="6"/>
      <c r="S6" s="6"/>
      <c r="T6" s="6">
        <f t="shared" ref="T6:T14" si="0">IF((P6-L6)&gt;0,P6-L6,0)</f>
        <v>0</v>
      </c>
      <c r="U6" s="6"/>
      <c r="V6" s="6"/>
      <c r="W6" s="6">
        <f t="shared" ref="W6:W14" si="1">IF((S6-O6)&gt;0,S6-O6,0)</f>
        <v>0</v>
      </c>
      <c r="X6" s="6">
        <f t="shared" ref="X6:X14" si="2">IF((P6-L6)&lt;0,P6-L6,0)</f>
        <v>-1</v>
      </c>
      <c r="Y6" s="6"/>
      <c r="Z6" s="6"/>
      <c r="AA6" s="6">
        <f t="shared" ref="AA6:AA14" si="3">IF((S6-O6)&lt;0,S6-O6,0)</f>
        <v>-11912.8</v>
      </c>
      <c r="AB6" s="6"/>
      <c r="AC6" s="6"/>
      <c r="AD6" s="6"/>
      <c r="AE6" s="6"/>
      <c r="AF6" s="6"/>
      <c r="AG6" s="6"/>
      <c r="AH6" s="6"/>
      <c r="AI6" s="283"/>
      <c r="AJ6" s="6"/>
      <c r="AK6" s="6"/>
    </row>
    <row r="7" s="278" customFormat="1" ht="16.5" spans="1:37">
      <c r="A7" s="7">
        <v>3</v>
      </c>
      <c r="B7" s="6" t="s">
        <v>10549</v>
      </c>
      <c r="C7" s="6"/>
      <c r="D7" s="6" t="s">
        <v>10550</v>
      </c>
      <c r="E7" s="6"/>
      <c r="F7" s="6" t="s">
        <v>10534</v>
      </c>
      <c r="G7" s="279" t="s">
        <v>10535</v>
      </c>
      <c r="H7" s="279" t="s">
        <v>9900</v>
      </c>
      <c r="I7" s="281">
        <v>41578</v>
      </c>
      <c r="J7" s="8">
        <v>60</v>
      </c>
      <c r="K7" s="6"/>
      <c r="L7" s="6">
        <v>1</v>
      </c>
      <c r="M7" s="6"/>
      <c r="N7" s="282">
        <v>5595.99</v>
      </c>
      <c r="O7" s="282">
        <v>276.8</v>
      </c>
      <c r="P7" s="6"/>
      <c r="Q7" s="6"/>
      <c r="R7" s="6"/>
      <c r="S7" s="6"/>
      <c r="T7" s="6">
        <f t="shared" si="0"/>
        <v>0</v>
      </c>
      <c r="U7" s="6"/>
      <c r="V7" s="6"/>
      <c r="W7" s="6">
        <f t="shared" si="1"/>
        <v>0</v>
      </c>
      <c r="X7" s="6">
        <f t="shared" si="2"/>
        <v>-1</v>
      </c>
      <c r="Y7" s="6"/>
      <c r="Z7" s="6"/>
      <c r="AA7" s="6">
        <f t="shared" si="3"/>
        <v>-276.8</v>
      </c>
      <c r="AB7" s="6"/>
      <c r="AC7" s="6"/>
      <c r="AD7" s="6"/>
      <c r="AE7" s="6"/>
      <c r="AF7" s="6"/>
      <c r="AG7" s="6"/>
      <c r="AH7" s="6"/>
      <c r="AI7" s="283"/>
      <c r="AJ7" s="6"/>
      <c r="AK7" s="6"/>
    </row>
    <row r="8" s="278" customFormat="1" ht="16.5" spans="1:37">
      <c r="A8" s="7">
        <v>4</v>
      </c>
      <c r="B8" s="6" t="s">
        <v>10551</v>
      </c>
      <c r="C8" s="6"/>
      <c r="D8" s="6" t="s">
        <v>10552</v>
      </c>
      <c r="E8" s="6" t="s">
        <v>10553</v>
      </c>
      <c r="F8" s="6" t="s">
        <v>10534</v>
      </c>
      <c r="G8" s="279" t="s">
        <v>10535</v>
      </c>
      <c r="H8" s="279" t="s">
        <v>9900</v>
      </c>
      <c r="I8" s="281">
        <v>42397</v>
      </c>
      <c r="J8" s="8">
        <v>42</v>
      </c>
      <c r="K8" s="6"/>
      <c r="L8" s="6">
        <v>1</v>
      </c>
      <c r="M8" s="6"/>
      <c r="N8" s="282">
        <v>40430.77</v>
      </c>
      <c r="O8" s="282">
        <v>6022.6</v>
      </c>
      <c r="P8" s="6"/>
      <c r="Q8" s="6"/>
      <c r="R8" s="6"/>
      <c r="S8" s="6"/>
      <c r="T8" s="6">
        <f t="shared" si="0"/>
        <v>0</v>
      </c>
      <c r="U8" s="6"/>
      <c r="V8" s="6"/>
      <c r="W8" s="6">
        <f t="shared" si="1"/>
        <v>0</v>
      </c>
      <c r="X8" s="6">
        <f t="shared" si="2"/>
        <v>-1</v>
      </c>
      <c r="Y8" s="6"/>
      <c r="Z8" s="6"/>
      <c r="AA8" s="6">
        <f t="shared" si="3"/>
        <v>-6022.6</v>
      </c>
      <c r="AB8" s="6"/>
      <c r="AC8" s="6"/>
      <c r="AD8" s="6"/>
      <c r="AE8" s="6"/>
      <c r="AF8" s="6"/>
      <c r="AG8" s="6"/>
      <c r="AH8" s="6"/>
      <c r="AI8" s="283"/>
      <c r="AJ8" s="6"/>
      <c r="AK8" s="6"/>
    </row>
    <row r="9" s="278" customFormat="1" ht="16.5" spans="1:37">
      <c r="A9" s="7">
        <v>5</v>
      </c>
      <c r="B9" s="6" t="s">
        <v>10554</v>
      </c>
      <c r="C9" s="6"/>
      <c r="D9" s="6" t="s">
        <v>10555</v>
      </c>
      <c r="E9" s="6"/>
      <c r="F9" s="6" t="s">
        <v>10534</v>
      </c>
      <c r="G9" s="8" t="s">
        <v>10535</v>
      </c>
      <c r="H9" s="8" t="s">
        <v>9900</v>
      </c>
      <c r="I9" s="281">
        <v>42855</v>
      </c>
      <c r="J9" s="8">
        <v>27</v>
      </c>
      <c r="K9" s="6"/>
      <c r="L9" s="6">
        <v>1</v>
      </c>
      <c r="M9" s="6"/>
      <c r="N9" s="282">
        <v>210504.27</v>
      </c>
      <c r="O9" s="282">
        <v>93849.83</v>
      </c>
      <c r="P9" s="6"/>
      <c r="Q9" s="6"/>
      <c r="R9" s="6"/>
      <c r="S9" s="6"/>
      <c r="T9" s="6">
        <f t="shared" si="0"/>
        <v>0</v>
      </c>
      <c r="U9" s="6"/>
      <c r="V9" s="6"/>
      <c r="W9" s="6">
        <f t="shared" si="1"/>
        <v>0</v>
      </c>
      <c r="X9" s="6">
        <f t="shared" si="2"/>
        <v>-1</v>
      </c>
      <c r="Y9" s="6"/>
      <c r="Z9" s="6"/>
      <c r="AA9" s="6">
        <f t="shared" si="3"/>
        <v>-93849.83</v>
      </c>
      <c r="AB9" s="6"/>
      <c r="AC9" s="6"/>
      <c r="AD9" s="6"/>
      <c r="AE9" s="6"/>
      <c r="AF9" s="6"/>
      <c r="AG9" s="6"/>
      <c r="AH9" s="6"/>
      <c r="AI9" s="283"/>
      <c r="AJ9" s="6"/>
      <c r="AK9" s="6"/>
    </row>
    <row r="10" s="278" customFormat="1" ht="16.5" spans="1:37">
      <c r="A10" s="7">
        <v>6</v>
      </c>
      <c r="B10" s="6" t="s">
        <v>10556</v>
      </c>
      <c r="C10" s="6"/>
      <c r="D10" s="6" t="s">
        <v>10557</v>
      </c>
      <c r="E10" s="6" t="s">
        <v>10558</v>
      </c>
      <c r="F10" s="6" t="s">
        <v>10534</v>
      </c>
      <c r="G10" s="8" t="s">
        <v>10535</v>
      </c>
      <c r="H10" s="280" t="s">
        <v>9900</v>
      </c>
      <c r="I10" s="281">
        <v>43220</v>
      </c>
      <c r="J10" s="8">
        <v>15</v>
      </c>
      <c r="K10" s="6"/>
      <c r="L10" s="6">
        <v>1</v>
      </c>
      <c r="M10" s="6"/>
      <c r="N10" s="282">
        <v>266162.39</v>
      </c>
      <c r="O10" s="282">
        <v>181877.59</v>
      </c>
      <c r="P10" s="6"/>
      <c r="Q10" s="6"/>
      <c r="R10" s="6"/>
      <c r="S10" s="6"/>
      <c r="T10" s="6">
        <f t="shared" si="0"/>
        <v>0</v>
      </c>
      <c r="U10" s="6"/>
      <c r="V10" s="6"/>
      <c r="W10" s="6">
        <f t="shared" si="1"/>
        <v>0</v>
      </c>
      <c r="X10" s="6">
        <f t="shared" si="2"/>
        <v>-1</v>
      </c>
      <c r="Y10" s="6"/>
      <c r="Z10" s="6"/>
      <c r="AA10" s="6">
        <f t="shared" si="3"/>
        <v>-181877.59</v>
      </c>
      <c r="AB10" s="6"/>
      <c r="AC10" s="6"/>
      <c r="AD10" s="6"/>
      <c r="AE10" s="6"/>
      <c r="AF10" s="6"/>
      <c r="AG10" s="6"/>
      <c r="AH10" s="6"/>
      <c r="AI10" s="283"/>
      <c r="AJ10" s="6"/>
      <c r="AK10" s="6"/>
    </row>
    <row r="11" ht="14.25" spans="1:37">
      <c r="A11" s="35">
        <v>7</v>
      </c>
      <c r="B11" s="38"/>
      <c r="C11" s="38"/>
      <c r="D11" s="38"/>
      <c r="E11" s="38"/>
      <c r="F11" s="38"/>
      <c r="G11" s="40"/>
      <c r="H11" s="40"/>
      <c r="I11" s="38"/>
      <c r="J11" s="38"/>
      <c r="K11" s="38"/>
      <c r="L11" s="38"/>
      <c r="M11" s="38"/>
      <c r="N11" s="71"/>
      <c r="O11" s="71"/>
      <c r="P11" s="38"/>
      <c r="Q11" s="38"/>
      <c r="R11" s="38"/>
      <c r="S11" s="38"/>
      <c r="T11" s="38">
        <f t="shared" si="0"/>
        <v>0</v>
      </c>
      <c r="U11" s="38"/>
      <c r="V11" s="38"/>
      <c r="W11" s="38">
        <f t="shared" si="1"/>
        <v>0</v>
      </c>
      <c r="X11" s="38">
        <f t="shared" si="2"/>
        <v>0</v>
      </c>
      <c r="Y11" s="38"/>
      <c r="Z11" s="38"/>
      <c r="AA11" s="38">
        <f t="shared" si="3"/>
        <v>0</v>
      </c>
      <c r="AB11" s="38"/>
      <c r="AC11" s="38"/>
      <c r="AD11" s="38"/>
      <c r="AE11" s="38"/>
      <c r="AF11" s="38"/>
      <c r="AG11" s="38"/>
      <c r="AH11" s="38"/>
      <c r="AI11" s="84"/>
      <c r="AJ11" s="38"/>
      <c r="AK11" s="38"/>
    </row>
    <row r="12" ht="14.25" spans="1:37">
      <c r="A12" s="35">
        <v>8</v>
      </c>
      <c r="B12" s="38"/>
      <c r="C12" s="38"/>
      <c r="D12" s="38"/>
      <c r="E12" s="38"/>
      <c r="F12" s="38"/>
      <c r="G12" s="40"/>
      <c r="H12" s="40"/>
      <c r="I12" s="38"/>
      <c r="J12" s="38"/>
      <c r="K12" s="38"/>
      <c r="L12" s="38"/>
      <c r="M12" s="38"/>
      <c r="N12" s="71"/>
      <c r="O12" s="71"/>
      <c r="P12" s="38"/>
      <c r="Q12" s="38"/>
      <c r="R12" s="38"/>
      <c r="S12" s="38"/>
      <c r="T12" s="38">
        <f t="shared" si="0"/>
        <v>0</v>
      </c>
      <c r="U12" s="38"/>
      <c r="V12" s="38"/>
      <c r="W12" s="38">
        <f t="shared" si="1"/>
        <v>0</v>
      </c>
      <c r="X12" s="38">
        <f t="shared" si="2"/>
        <v>0</v>
      </c>
      <c r="Y12" s="38"/>
      <c r="Z12" s="38"/>
      <c r="AA12" s="38">
        <f t="shared" si="3"/>
        <v>0</v>
      </c>
      <c r="AB12" s="38"/>
      <c r="AC12" s="38"/>
      <c r="AD12" s="38"/>
      <c r="AE12" s="38"/>
      <c r="AF12" s="38"/>
      <c r="AG12" s="38"/>
      <c r="AH12" s="38"/>
      <c r="AI12" s="84"/>
      <c r="AJ12" s="38"/>
      <c r="AK12" s="38"/>
    </row>
    <row r="13" ht="14.25" spans="1:37">
      <c r="A13" s="35">
        <v>9</v>
      </c>
      <c r="B13" s="38"/>
      <c r="C13" s="38"/>
      <c r="D13" s="38"/>
      <c r="E13" s="38"/>
      <c r="F13" s="38"/>
      <c r="G13" s="40"/>
      <c r="H13" s="40"/>
      <c r="I13" s="38"/>
      <c r="J13" s="38"/>
      <c r="K13" s="38"/>
      <c r="L13" s="38"/>
      <c r="M13" s="38"/>
      <c r="N13" s="71"/>
      <c r="O13" s="71"/>
      <c r="P13" s="38"/>
      <c r="Q13" s="38"/>
      <c r="R13" s="38"/>
      <c r="S13" s="38"/>
      <c r="T13" s="38">
        <f t="shared" si="0"/>
        <v>0</v>
      </c>
      <c r="U13" s="38"/>
      <c r="V13" s="38"/>
      <c r="W13" s="38">
        <f t="shared" si="1"/>
        <v>0</v>
      </c>
      <c r="X13" s="38">
        <f t="shared" si="2"/>
        <v>0</v>
      </c>
      <c r="Y13" s="38"/>
      <c r="Z13" s="38"/>
      <c r="AA13" s="38">
        <f t="shared" si="3"/>
        <v>0</v>
      </c>
      <c r="AB13" s="38"/>
      <c r="AC13" s="38"/>
      <c r="AD13" s="38"/>
      <c r="AE13" s="38"/>
      <c r="AF13" s="38"/>
      <c r="AG13" s="38"/>
      <c r="AH13" s="38"/>
      <c r="AI13" s="84"/>
      <c r="AJ13" s="38"/>
      <c r="AK13" s="38"/>
    </row>
    <row r="14" ht="14.25" spans="1:37">
      <c r="A14" s="35">
        <v>10</v>
      </c>
      <c r="B14" s="38"/>
      <c r="C14" s="38"/>
      <c r="D14" s="38"/>
      <c r="E14" s="38"/>
      <c r="F14" s="38"/>
      <c r="G14" s="40"/>
      <c r="H14" s="40"/>
      <c r="I14" s="38"/>
      <c r="J14" s="38"/>
      <c r="K14" s="38"/>
      <c r="L14" s="38"/>
      <c r="M14" s="38"/>
      <c r="N14" s="71"/>
      <c r="O14" s="71"/>
      <c r="P14" s="38"/>
      <c r="Q14" s="38"/>
      <c r="R14" s="38"/>
      <c r="S14" s="38"/>
      <c r="T14" s="38">
        <f t="shared" si="0"/>
        <v>0</v>
      </c>
      <c r="U14" s="38"/>
      <c r="V14" s="38"/>
      <c r="W14" s="38">
        <f t="shared" si="1"/>
        <v>0</v>
      </c>
      <c r="X14" s="38">
        <f t="shared" si="2"/>
        <v>0</v>
      </c>
      <c r="Y14" s="38"/>
      <c r="Z14" s="38"/>
      <c r="AA14" s="38">
        <f t="shared" si="3"/>
        <v>0</v>
      </c>
      <c r="AB14" s="38"/>
      <c r="AC14" s="38"/>
      <c r="AD14" s="38"/>
      <c r="AE14" s="38"/>
      <c r="AF14" s="38"/>
      <c r="AG14" s="38"/>
      <c r="AH14" s="38"/>
      <c r="AI14" s="84"/>
      <c r="AJ14" s="38"/>
      <c r="AK14" s="38"/>
    </row>
    <row r="15" s="2" customFormat="1" ht="14.25" spans="1:37">
      <c r="A15" s="24" t="s">
        <v>187</v>
      </c>
      <c r="B15" s="24"/>
      <c r="C15" s="14"/>
      <c r="D15" s="14"/>
      <c r="E15" s="14"/>
      <c r="F15" s="14"/>
      <c r="G15" s="192"/>
      <c r="H15" s="192"/>
      <c r="I15" s="14"/>
      <c r="J15" s="14"/>
      <c r="K15" s="14"/>
      <c r="L15" s="14">
        <f>SUM(L5:L14)</f>
        <v>6</v>
      </c>
      <c r="M15" s="14"/>
      <c r="N15" s="72">
        <f>SUM(N5:N14)</f>
        <v>1036070.85</v>
      </c>
      <c r="O15" s="72">
        <f>SUM(O5:O14)</f>
        <v>316404.97</v>
      </c>
      <c r="P15" s="14">
        <f>SUM(P5:P14)</f>
        <v>0</v>
      </c>
      <c r="Q15" s="14"/>
      <c r="R15" s="14"/>
      <c r="S15" s="14">
        <f>SUM(S5:S14)</f>
        <v>0</v>
      </c>
      <c r="T15" s="14">
        <f>SUM(T5:T14)</f>
        <v>0</v>
      </c>
      <c r="U15" s="14"/>
      <c r="V15" s="14"/>
      <c r="W15" s="14">
        <f>SUM(W5:W14)</f>
        <v>0</v>
      </c>
      <c r="X15" s="14">
        <f>SUM(X5:X14)</f>
        <v>-6</v>
      </c>
      <c r="Y15" s="14"/>
      <c r="Z15" s="14"/>
      <c r="AA15" s="14">
        <f>SUM(AA5:AA14)</f>
        <v>-316404.97</v>
      </c>
      <c r="AB15" s="14"/>
      <c r="AC15" s="14"/>
      <c r="AD15" s="14"/>
      <c r="AE15" s="14"/>
      <c r="AF15" s="14"/>
      <c r="AG15" s="14"/>
      <c r="AH15" s="14"/>
      <c r="AI15" s="198"/>
      <c r="AJ15" s="14"/>
      <c r="AK15" s="14"/>
    </row>
    <row r="16" ht="14.25" spans="1:37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194"/>
      <c r="O16" s="194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ht="43.5" customHeight="1" spans="1:37">
      <c r="A17" s="28" t="str">
        <f>封面!A8</f>
        <v>单位总经理：***</v>
      </c>
      <c r="B17" s="28"/>
      <c r="C17" s="28"/>
      <c r="D17" s="28"/>
      <c r="E17" s="28" t="str">
        <f>封面!A9</f>
        <v>单位财务负责人：***</v>
      </c>
      <c r="F17" s="28"/>
      <c r="G17" s="28"/>
      <c r="H17" s="28"/>
      <c r="I17" s="28" t="str">
        <f>封面!A11</f>
        <v>会计审核人：***</v>
      </c>
      <c r="J17" s="28"/>
      <c r="K17" s="28" t="str">
        <f>封面!A10</f>
        <v>单位物资部门负责人：***</v>
      </c>
      <c r="L17" s="28"/>
      <c r="M17" s="28"/>
      <c r="N17" s="194"/>
      <c r="O17" s="194"/>
      <c r="P17" s="28"/>
      <c r="Q17" s="28"/>
      <c r="R17" s="28"/>
      <c r="S17" s="28" t="s">
        <v>97</v>
      </c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</row>
    <row r="18" ht="14.25" spans="1:1">
      <c r="A18" s="28"/>
    </row>
  </sheetData>
  <mergeCells count="20">
    <mergeCell ref="A1:AA1"/>
    <mergeCell ref="B3:C3"/>
    <mergeCell ref="L3:O3"/>
    <mergeCell ref="P3:S3"/>
    <mergeCell ref="T3:W3"/>
    <mergeCell ref="X3:AA3"/>
    <mergeCell ref="AB3:AH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96"/>
  <sheetViews>
    <sheetView workbookViewId="0">
      <pane ySplit="4" topLeftCell="A5" activePane="bottomLeft" state="frozen"/>
      <selection/>
      <selection pane="bottomLeft" activeCell="H79" sqref="H79"/>
    </sheetView>
  </sheetViews>
  <sheetFormatPr defaultColWidth="9" defaultRowHeight="13.5"/>
  <cols>
    <col min="1" max="1" width="5.375" customWidth="1"/>
    <col min="2" max="2" width="9.125" customWidth="1"/>
    <col min="3" max="3" width="11.25" customWidth="1"/>
    <col min="4" max="4" width="23" customWidth="1"/>
    <col min="5" max="6" width="13.875" customWidth="1"/>
    <col min="7" max="7" width="14.625" customWidth="1"/>
    <col min="8" max="9" width="16.25" customWidth="1"/>
    <col min="10" max="10" width="15.625" style="3" customWidth="1"/>
    <col min="12" max="12" width="9" style="3"/>
    <col min="14" max="15" width="14.375" style="262" customWidth="1"/>
    <col min="16" max="17" width="7.5" customWidth="1"/>
    <col min="18" max="18" width="9.125" customWidth="1"/>
    <col min="19" max="19" width="9.5" customWidth="1"/>
    <col min="27" max="27" width="12.875"/>
  </cols>
  <sheetData>
    <row r="1" ht="34.5" customHeight="1" spans="1:27">
      <c r="A1" s="29" t="s">
        <v>10559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64"/>
      <c r="O1" s="264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ht="39" customHeight="1" spans="1:34">
      <c r="A2" s="31" t="str">
        <f>封面!A5</f>
        <v>单位名称：*****</v>
      </c>
      <c r="B2" s="31"/>
      <c r="C2" s="32"/>
      <c r="D2" s="33"/>
      <c r="E2" s="28"/>
      <c r="F2" s="28"/>
      <c r="G2" s="34"/>
      <c r="H2" s="85" t="str">
        <f>封面!A6</f>
        <v>清查基准日：年 月 日</v>
      </c>
      <c r="I2" s="85"/>
      <c r="J2" s="45"/>
      <c r="K2" s="34"/>
      <c r="L2" s="45"/>
      <c r="M2" s="28"/>
      <c r="N2" s="265"/>
      <c r="O2" s="266" t="s">
        <v>215</v>
      </c>
      <c r="P2" s="85"/>
      <c r="Q2" s="28"/>
      <c r="R2" s="28"/>
      <c r="S2" s="28"/>
      <c r="T2" s="28"/>
      <c r="U2" s="28"/>
      <c r="V2" s="28"/>
      <c r="W2" s="28"/>
      <c r="X2" s="28"/>
      <c r="Y2" s="28"/>
      <c r="Z2" s="28"/>
      <c r="AA2" s="34" t="s">
        <v>175</v>
      </c>
      <c r="AB2" s="28"/>
      <c r="AC2" s="28"/>
      <c r="AD2" s="28"/>
      <c r="AE2" s="28"/>
      <c r="AF2" s="28"/>
      <c r="AG2" s="28"/>
      <c r="AH2" s="28"/>
    </row>
    <row r="3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4293</v>
      </c>
      <c r="I3" s="35" t="s">
        <v>9926</v>
      </c>
      <c r="J3" s="52" t="s">
        <v>9927</v>
      </c>
      <c r="K3" s="35" t="s">
        <v>247</v>
      </c>
      <c r="L3" s="42" t="s">
        <v>190</v>
      </c>
      <c r="M3" s="42"/>
      <c r="N3" s="267"/>
      <c r="O3" s="267"/>
      <c r="P3" s="42" t="s">
        <v>191</v>
      </c>
      <c r="Q3" s="42"/>
      <c r="R3" s="42"/>
      <c r="S3" s="42"/>
      <c r="T3" s="42" t="s">
        <v>192</v>
      </c>
      <c r="U3" s="42"/>
      <c r="V3" s="42"/>
      <c r="W3" s="42"/>
      <c r="X3" s="42" t="s">
        <v>193</v>
      </c>
      <c r="Y3" s="42"/>
      <c r="Z3" s="42"/>
      <c r="AA3" s="42"/>
      <c r="AB3" s="44" t="s">
        <v>248</v>
      </c>
      <c r="AC3" s="44"/>
      <c r="AD3" s="44"/>
      <c r="AE3" s="44"/>
      <c r="AF3" s="44"/>
      <c r="AG3" s="44"/>
      <c r="AH3" s="44"/>
      <c r="AI3" s="44" t="s">
        <v>249</v>
      </c>
      <c r="AJ3" s="46" t="s">
        <v>250</v>
      </c>
      <c r="AK3" s="53" t="s">
        <v>76</v>
      </c>
    </row>
    <row r="4" ht="14.25" spans="1:37">
      <c r="A4" s="35">
        <v>1</v>
      </c>
      <c r="B4" s="37" t="s">
        <v>9928</v>
      </c>
      <c r="C4" s="37" t="s">
        <v>255</v>
      </c>
      <c r="D4" s="35"/>
      <c r="E4" s="35"/>
      <c r="F4" s="35"/>
      <c r="G4" s="35"/>
      <c r="H4" s="35"/>
      <c r="I4" s="35"/>
      <c r="J4" s="186"/>
      <c r="K4" s="35"/>
      <c r="L4" s="43" t="s">
        <v>194</v>
      </c>
      <c r="M4" s="43" t="s">
        <v>195</v>
      </c>
      <c r="N4" s="268" t="s">
        <v>196</v>
      </c>
      <c r="O4" s="268" t="s">
        <v>197</v>
      </c>
      <c r="P4" s="43" t="s">
        <v>194</v>
      </c>
      <c r="Q4" s="43" t="s">
        <v>195</v>
      </c>
      <c r="R4" s="187" t="s">
        <v>196</v>
      </c>
      <c r="S4" s="187" t="s">
        <v>197</v>
      </c>
      <c r="T4" s="43" t="s">
        <v>194</v>
      </c>
      <c r="U4" s="43" t="s">
        <v>195</v>
      </c>
      <c r="V4" s="187" t="s">
        <v>196</v>
      </c>
      <c r="W4" s="187" t="s">
        <v>197</v>
      </c>
      <c r="X4" s="43" t="s">
        <v>194</v>
      </c>
      <c r="Y4" s="43" t="s">
        <v>195</v>
      </c>
      <c r="Z4" s="187" t="s">
        <v>196</v>
      </c>
      <c r="AA4" s="187" t="s">
        <v>197</v>
      </c>
      <c r="AB4" s="44" t="s">
        <v>256</v>
      </c>
      <c r="AC4" s="44" t="s">
        <v>257</v>
      </c>
      <c r="AD4" s="44" t="s">
        <v>258</v>
      </c>
      <c r="AE4" s="44" t="s">
        <v>259</v>
      </c>
      <c r="AF4" s="44" t="s">
        <v>260</v>
      </c>
      <c r="AG4" s="44" t="s">
        <v>261</v>
      </c>
      <c r="AH4" s="47" t="s">
        <v>262</v>
      </c>
      <c r="AI4" s="44"/>
      <c r="AJ4" s="46"/>
      <c r="AK4" s="60"/>
    </row>
    <row r="5" s="240" customFormat="1" ht="14.25" spans="1:37">
      <c r="A5" s="191">
        <v>1</v>
      </c>
      <c r="B5" s="189" t="s">
        <v>10560</v>
      </c>
      <c r="C5" s="263"/>
      <c r="D5" s="189" t="s">
        <v>10561</v>
      </c>
      <c r="E5" s="191"/>
      <c r="F5" s="191" t="s">
        <v>10562</v>
      </c>
      <c r="G5" s="189" t="s">
        <v>9941</v>
      </c>
      <c r="H5" s="189" t="s">
        <v>9900</v>
      </c>
      <c r="I5" s="197">
        <v>41578</v>
      </c>
      <c r="J5" s="263">
        <v>24</v>
      </c>
      <c r="K5" s="191"/>
      <c r="L5" s="269">
        <v>1</v>
      </c>
      <c r="M5" s="269"/>
      <c r="N5" s="270">
        <v>1226.55</v>
      </c>
      <c r="O5" s="270">
        <v>89.91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71"/>
      <c r="AC5" s="271"/>
      <c r="AD5" s="271"/>
      <c r="AE5" s="271"/>
      <c r="AF5" s="271"/>
      <c r="AG5" s="271"/>
      <c r="AH5" s="272"/>
      <c r="AI5" s="271"/>
      <c r="AJ5" s="273"/>
      <c r="AK5" s="22"/>
    </row>
    <row r="6" s="240" customFormat="1" ht="14.25" spans="1:37">
      <c r="A6" s="191">
        <v>2</v>
      </c>
      <c r="B6" s="189" t="s">
        <v>10563</v>
      </c>
      <c r="C6" s="263"/>
      <c r="D6" s="189" t="s">
        <v>10564</v>
      </c>
      <c r="E6" s="191" t="s">
        <v>10565</v>
      </c>
      <c r="F6" s="191" t="s">
        <v>10562</v>
      </c>
      <c r="G6" s="189" t="s">
        <v>9941</v>
      </c>
      <c r="H6" s="189" t="s">
        <v>9900</v>
      </c>
      <c r="I6" s="197">
        <v>41578</v>
      </c>
      <c r="J6" s="263">
        <v>9</v>
      </c>
      <c r="K6" s="191"/>
      <c r="L6" s="269">
        <v>2</v>
      </c>
      <c r="M6" s="269"/>
      <c r="N6" s="270">
        <v>506.35</v>
      </c>
      <c r="O6" s="270">
        <v>0</v>
      </c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71"/>
      <c r="AC6" s="271"/>
      <c r="AD6" s="271"/>
      <c r="AE6" s="271"/>
      <c r="AF6" s="271"/>
      <c r="AG6" s="271"/>
      <c r="AH6" s="272"/>
      <c r="AI6" s="271"/>
      <c r="AJ6" s="273"/>
      <c r="AK6" s="22"/>
    </row>
    <row r="7" s="240" customFormat="1" ht="14.25" spans="1:37">
      <c r="A7" s="191">
        <v>3</v>
      </c>
      <c r="B7" s="189" t="s">
        <v>10566</v>
      </c>
      <c r="C7" s="263"/>
      <c r="D7" s="189" t="s">
        <v>10567</v>
      </c>
      <c r="E7" s="191"/>
      <c r="F7" s="191" t="s">
        <v>10562</v>
      </c>
      <c r="G7" s="189" t="s">
        <v>6587</v>
      </c>
      <c r="H7" s="189" t="s">
        <v>9900</v>
      </c>
      <c r="I7" s="197">
        <v>41578</v>
      </c>
      <c r="J7" s="263">
        <v>22</v>
      </c>
      <c r="K7" s="191"/>
      <c r="L7" s="269">
        <v>1</v>
      </c>
      <c r="M7" s="269"/>
      <c r="N7" s="270">
        <v>25600.54</v>
      </c>
      <c r="O7" s="270">
        <v>2030</v>
      </c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71"/>
      <c r="AC7" s="271"/>
      <c r="AD7" s="271"/>
      <c r="AE7" s="271"/>
      <c r="AF7" s="271"/>
      <c r="AG7" s="271"/>
      <c r="AH7" s="272"/>
      <c r="AI7" s="271"/>
      <c r="AJ7" s="273"/>
      <c r="AK7" s="22"/>
    </row>
    <row r="8" s="240" customFormat="1" ht="14.25" spans="1:37">
      <c r="A8" s="191">
        <v>4</v>
      </c>
      <c r="B8" s="189" t="s">
        <v>8730</v>
      </c>
      <c r="C8" s="263"/>
      <c r="D8" s="189" t="s">
        <v>10568</v>
      </c>
      <c r="E8" s="191"/>
      <c r="F8" s="191" t="s">
        <v>10562</v>
      </c>
      <c r="G8" s="189" t="s">
        <v>9941</v>
      </c>
      <c r="H8" s="189" t="s">
        <v>10569</v>
      </c>
      <c r="I8" s="197">
        <v>41578</v>
      </c>
      <c r="J8" s="263">
        <v>58</v>
      </c>
      <c r="K8" s="191"/>
      <c r="L8" s="269">
        <v>1</v>
      </c>
      <c r="M8" s="269"/>
      <c r="N8" s="270">
        <v>6290.03</v>
      </c>
      <c r="O8" s="270">
        <v>324.79</v>
      </c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71"/>
      <c r="AC8" s="271"/>
      <c r="AD8" s="271"/>
      <c r="AE8" s="271"/>
      <c r="AF8" s="271"/>
      <c r="AG8" s="271"/>
      <c r="AH8" s="272"/>
      <c r="AI8" s="271"/>
      <c r="AJ8" s="273"/>
      <c r="AK8" s="22"/>
    </row>
    <row r="9" s="240" customFormat="1" ht="14.25" spans="1:37">
      <c r="A9" s="191">
        <v>5</v>
      </c>
      <c r="B9" s="189" t="s">
        <v>10570</v>
      </c>
      <c r="C9" s="263"/>
      <c r="D9" s="189" t="s">
        <v>10571</v>
      </c>
      <c r="E9" s="191"/>
      <c r="F9" s="191" t="s">
        <v>10562</v>
      </c>
      <c r="G9" s="189" t="s">
        <v>9941</v>
      </c>
      <c r="H9" s="189" t="s">
        <v>9900</v>
      </c>
      <c r="I9" s="197">
        <v>41578</v>
      </c>
      <c r="J9" s="263">
        <v>16</v>
      </c>
      <c r="K9" s="191"/>
      <c r="L9" s="269">
        <v>1</v>
      </c>
      <c r="M9" s="269"/>
      <c r="N9" s="270">
        <v>660</v>
      </c>
      <c r="O9" s="270">
        <v>100</v>
      </c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71"/>
      <c r="AC9" s="271"/>
      <c r="AD9" s="271"/>
      <c r="AE9" s="271"/>
      <c r="AF9" s="271"/>
      <c r="AG9" s="271"/>
      <c r="AH9" s="272"/>
      <c r="AI9" s="271"/>
      <c r="AJ9" s="273"/>
      <c r="AK9" s="22"/>
    </row>
    <row r="10" s="240" customFormat="1" ht="14.25" spans="1:37">
      <c r="A10" s="191">
        <v>6</v>
      </c>
      <c r="B10" s="189" t="s">
        <v>10572</v>
      </c>
      <c r="C10" s="263"/>
      <c r="D10" s="189" t="s">
        <v>10573</v>
      </c>
      <c r="E10" s="191"/>
      <c r="F10" s="191" t="s">
        <v>10562</v>
      </c>
      <c r="G10" s="189" t="s">
        <v>9941</v>
      </c>
      <c r="H10" s="189" t="s">
        <v>9900</v>
      </c>
      <c r="I10" s="197">
        <v>41578</v>
      </c>
      <c r="J10" s="263">
        <v>45</v>
      </c>
      <c r="K10" s="191"/>
      <c r="L10" s="269">
        <v>1</v>
      </c>
      <c r="M10" s="269"/>
      <c r="N10" s="270">
        <v>3995.65</v>
      </c>
      <c r="O10" s="270">
        <v>212.4</v>
      </c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71"/>
      <c r="AC10" s="271"/>
      <c r="AD10" s="271"/>
      <c r="AE10" s="271"/>
      <c r="AF10" s="271"/>
      <c r="AG10" s="271"/>
      <c r="AH10" s="272"/>
      <c r="AI10" s="271"/>
      <c r="AJ10" s="273"/>
      <c r="AK10" s="22"/>
    </row>
    <row r="11" s="240" customFormat="1" ht="14.25" spans="1:37">
      <c r="A11" s="191">
        <v>7</v>
      </c>
      <c r="B11" s="189" t="s">
        <v>10574</v>
      </c>
      <c r="C11" s="263"/>
      <c r="D11" s="189" t="s">
        <v>10575</v>
      </c>
      <c r="E11" s="191" t="s">
        <v>10576</v>
      </c>
      <c r="F11" s="191" t="s">
        <v>10562</v>
      </c>
      <c r="G11" s="189" t="s">
        <v>9941</v>
      </c>
      <c r="H11" s="189" t="s">
        <v>9906</v>
      </c>
      <c r="I11" s="197">
        <v>41578</v>
      </c>
      <c r="J11" s="263">
        <v>35</v>
      </c>
      <c r="K11" s="191"/>
      <c r="L11" s="269">
        <v>1</v>
      </c>
      <c r="M11" s="269"/>
      <c r="N11" s="270">
        <v>2412.39</v>
      </c>
      <c r="O11" s="270">
        <v>123.89</v>
      </c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71"/>
      <c r="AC11" s="271"/>
      <c r="AD11" s="271"/>
      <c r="AE11" s="271"/>
      <c r="AF11" s="271"/>
      <c r="AG11" s="271"/>
      <c r="AH11" s="272"/>
      <c r="AI11" s="271"/>
      <c r="AJ11" s="273"/>
      <c r="AK11" s="22"/>
    </row>
    <row r="12" s="240" customFormat="1" ht="14.25" spans="1:37">
      <c r="A12" s="191">
        <v>8</v>
      </c>
      <c r="B12" s="189" t="s">
        <v>10577</v>
      </c>
      <c r="C12" s="263"/>
      <c r="D12" s="189" t="s">
        <v>10578</v>
      </c>
      <c r="E12" s="191"/>
      <c r="F12" s="191" t="s">
        <v>10562</v>
      </c>
      <c r="G12" s="189" t="s">
        <v>9941</v>
      </c>
      <c r="H12" s="189" t="s">
        <v>9900</v>
      </c>
      <c r="I12" s="197">
        <v>41578</v>
      </c>
      <c r="J12" s="263">
        <v>1</v>
      </c>
      <c r="K12" s="191"/>
      <c r="L12" s="269">
        <v>1</v>
      </c>
      <c r="M12" s="269"/>
      <c r="N12" s="270">
        <v>31.47</v>
      </c>
      <c r="O12" s="270">
        <v>0</v>
      </c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71"/>
      <c r="AC12" s="271"/>
      <c r="AD12" s="271"/>
      <c r="AE12" s="271"/>
      <c r="AF12" s="271"/>
      <c r="AG12" s="271"/>
      <c r="AH12" s="272"/>
      <c r="AI12" s="271"/>
      <c r="AJ12" s="273"/>
      <c r="AK12" s="22"/>
    </row>
    <row r="13" s="240" customFormat="1" ht="14.25" spans="1:37">
      <c r="A13" s="191">
        <v>9</v>
      </c>
      <c r="B13" s="189" t="s">
        <v>10579</v>
      </c>
      <c r="C13" s="263"/>
      <c r="D13" s="189" t="s">
        <v>10580</v>
      </c>
      <c r="E13" s="191"/>
      <c r="F13" s="191" t="s">
        <v>10562</v>
      </c>
      <c r="G13" s="189" t="s">
        <v>9941</v>
      </c>
      <c r="H13" s="189" t="s">
        <v>9900</v>
      </c>
      <c r="I13" s="197">
        <v>41578</v>
      </c>
      <c r="J13" s="263">
        <v>0</v>
      </c>
      <c r="K13" s="191"/>
      <c r="L13" s="269">
        <v>1</v>
      </c>
      <c r="M13" s="269"/>
      <c r="N13" s="270">
        <v>160</v>
      </c>
      <c r="O13" s="270">
        <v>160</v>
      </c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71"/>
      <c r="AC13" s="271"/>
      <c r="AD13" s="271"/>
      <c r="AE13" s="271"/>
      <c r="AF13" s="271"/>
      <c r="AG13" s="271"/>
      <c r="AH13" s="272"/>
      <c r="AI13" s="271"/>
      <c r="AJ13" s="273"/>
      <c r="AK13" s="22"/>
    </row>
    <row r="14" s="240" customFormat="1" ht="14.25" spans="1:37">
      <c r="A14" s="191">
        <v>10</v>
      </c>
      <c r="B14" s="189" t="s">
        <v>10581</v>
      </c>
      <c r="C14" s="263"/>
      <c r="D14" s="189" t="s">
        <v>10580</v>
      </c>
      <c r="E14" s="191" t="s">
        <v>10582</v>
      </c>
      <c r="F14" s="191" t="s">
        <v>10562</v>
      </c>
      <c r="G14" s="189" t="s">
        <v>9941</v>
      </c>
      <c r="H14" s="189" t="s">
        <v>10000</v>
      </c>
      <c r="I14" s="197">
        <v>41578</v>
      </c>
      <c r="J14" s="263">
        <v>0</v>
      </c>
      <c r="K14" s="191"/>
      <c r="L14" s="269">
        <v>1</v>
      </c>
      <c r="M14" s="269"/>
      <c r="N14" s="270">
        <v>208.12</v>
      </c>
      <c r="O14" s="270">
        <v>208.12</v>
      </c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71"/>
      <c r="AC14" s="271"/>
      <c r="AD14" s="271"/>
      <c r="AE14" s="271"/>
      <c r="AF14" s="271"/>
      <c r="AG14" s="271"/>
      <c r="AH14" s="272"/>
      <c r="AI14" s="271"/>
      <c r="AJ14" s="273"/>
      <c r="AK14" s="22"/>
    </row>
    <row r="15" s="240" customFormat="1" ht="14.25" spans="1:37">
      <c r="A15" s="191">
        <v>11</v>
      </c>
      <c r="B15" s="189" t="s">
        <v>10583</v>
      </c>
      <c r="C15" s="263"/>
      <c r="D15" s="189" t="s">
        <v>10584</v>
      </c>
      <c r="E15" s="191"/>
      <c r="F15" s="191" t="s">
        <v>10562</v>
      </c>
      <c r="G15" s="189" t="s">
        <v>9941</v>
      </c>
      <c r="H15" s="189" t="s">
        <v>9900</v>
      </c>
      <c r="I15" s="197">
        <v>41578</v>
      </c>
      <c r="J15" s="263">
        <v>5</v>
      </c>
      <c r="K15" s="191"/>
      <c r="L15" s="269">
        <v>1</v>
      </c>
      <c r="M15" s="269"/>
      <c r="N15" s="270">
        <v>2472.52</v>
      </c>
      <c r="O15" s="270">
        <v>679.5</v>
      </c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71"/>
      <c r="AC15" s="271"/>
      <c r="AD15" s="271"/>
      <c r="AE15" s="271"/>
      <c r="AF15" s="271"/>
      <c r="AG15" s="271"/>
      <c r="AH15" s="272"/>
      <c r="AI15" s="271"/>
      <c r="AJ15" s="273"/>
      <c r="AK15" s="22"/>
    </row>
    <row r="16" s="240" customFormat="1" ht="14.25" spans="1:37">
      <c r="A16" s="191">
        <v>12</v>
      </c>
      <c r="B16" s="189" t="s">
        <v>10585</v>
      </c>
      <c r="C16" s="263"/>
      <c r="D16" s="189" t="s">
        <v>10586</v>
      </c>
      <c r="E16" s="191"/>
      <c r="F16" s="191" t="s">
        <v>10562</v>
      </c>
      <c r="G16" s="189" t="s">
        <v>9941</v>
      </c>
      <c r="H16" s="189" t="s">
        <v>10587</v>
      </c>
      <c r="I16" s="197">
        <v>41578</v>
      </c>
      <c r="J16" s="263">
        <v>35</v>
      </c>
      <c r="K16" s="191"/>
      <c r="L16" s="269">
        <v>1</v>
      </c>
      <c r="M16" s="269"/>
      <c r="N16" s="270">
        <v>4673.33</v>
      </c>
      <c r="O16" s="270">
        <v>240</v>
      </c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71"/>
      <c r="AC16" s="271"/>
      <c r="AD16" s="271"/>
      <c r="AE16" s="271"/>
      <c r="AF16" s="271"/>
      <c r="AG16" s="271"/>
      <c r="AH16" s="272"/>
      <c r="AI16" s="271"/>
      <c r="AJ16" s="273"/>
      <c r="AK16" s="22"/>
    </row>
    <row r="17" s="240" customFormat="1" ht="14.25" spans="1:37">
      <c r="A17" s="191">
        <v>13</v>
      </c>
      <c r="B17" s="189" t="s">
        <v>10588</v>
      </c>
      <c r="C17" s="263"/>
      <c r="D17" s="189" t="s">
        <v>10589</v>
      </c>
      <c r="E17" s="191"/>
      <c r="F17" s="191" t="s">
        <v>10562</v>
      </c>
      <c r="G17" s="189" t="s">
        <v>9941</v>
      </c>
      <c r="H17" s="189" t="s">
        <v>9900</v>
      </c>
      <c r="I17" s="197">
        <v>41578</v>
      </c>
      <c r="J17" s="263">
        <v>60</v>
      </c>
      <c r="K17" s="191"/>
      <c r="L17" s="269">
        <v>2</v>
      </c>
      <c r="M17" s="269"/>
      <c r="N17" s="270">
        <v>1106</v>
      </c>
      <c r="O17" s="270">
        <v>55.3</v>
      </c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71"/>
      <c r="AC17" s="271"/>
      <c r="AD17" s="271"/>
      <c r="AE17" s="271"/>
      <c r="AF17" s="271"/>
      <c r="AG17" s="271"/>
      <c r="AH17" s="272"/>
      <c r="AI17" s="271"/>
      <c r="AJ17" s="273"/>
      <c r="AK17" s="22"/>
    </row>
    <row r="18" s="240" customFormat="1" ht="14.25" spans="1:37">
      <c r="A18" s="191">
        <v>14</v>
      </c>
      <c r="B18" s="189" t="s">
        <v>10590</v>
      </c>
      <c r="C18" s="263"/>
      <c r="D18" s="189" t="s">
        <v>10589</v>
      </c>
      <c r="E18" s="191"/>
      <c r="F18" s="191" t="s">
        <v>10562</v>
      </c>
      <c r="G18" s="189" t="s">
        <v>9941</v>
      </c>
      <c r="H18" s="189" t="s">
        <v>9900</v>
      </c>
      <c r="I18" s="197">
        <v>41578</v>
      </c>
      <c r="J18" s="263">
        <v>0</v>
      </c>
      <c r="K18" s="191"/>
      <c r="L18" s="269">
        <v>1</v>
      </c>
      <c r="M18" s="269"/>
      <c r="N18" s="270">
        <v>195</v>
      </c>
      <c r="O18" s="270">
        <v>195</v>
      </c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71"/>
      <c r="AC18" s="271"/>
      <c r="AD18" s="271"/>
      <c r="AE18" s="271"/>
      <c r="AF18" s="271"/>
      <c r="AG18" s="271"/>
      <c r="AH18" s="272"/>
      <c r="AI18" s="271"/>
      <c r="AJ18" s="273"/>
      <c r="AK18" s="22"/>
    </row>
    <row r="19" s="240" customFormat="1" ht="14.25" spans="1:37">
      <c r="A19" s="191">
        <v>15</v>
      </c>
      <c r="B19" s="189" t="s">
        <v>10591</v>
      </c>
      <c r="C19" s="263"/>
      <c r="D19" s="189" t="s">
        <v>10589</v>
      </c>
      <c r="E19" s="191"/>
      <c r="F19" s="191" t="s">
        <v>10562</v>
      </c>
      <c r="G19" s="189" t="s">
        <v>9941</v>
      </c>
      <c r="H19" s="189" t="s">
        <v>9900</v>
      </c>
      <c r="I19" s="197">
        <v>41578</v>
      </c>
      <c r="J19" s="263">
        <v>0</v>
      </c>
      <c r="K19" s="191"/>
      <c r="L19" s="269">
        <v>1</v>
      </c>
      <c r="M19" s="269"/>
      <c r="N19" s="270">
        <v>146</v>
      </c>
      <c r="O19" s="270">
        <v>146</v>
      </c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269"/>
      <c r="AB19" s="271"/>
      <c r="AC19" s="271"/>
      <c r="AD19" s="271"/>
      <c r="AE19" s="271"/>
      <c r="AF19" s="271"/>
      <c r="AG19" s="271"/>
      <c r="AH19" s="272"/>
      <c r="AI19" s="271"/>
      <c r="AJ19" s="273"/>
      <c r="AK19" s="22"/>
    </row>
    <row r="20" s="240" customFormat="1" ht="14.25" spans="1:37">
      <c r="A20" s="191">
        <v>16</v>
      </c>
      <c r="B20" s="189" t="s">
        <v>10592</v>
      </c>
      <c r="C20" s="263"/>
      <c r="D20" s="189" t="s">
        <v>10589</v>
      </c>
      <c r="E20" s="191"/>
      <c r="F20" s="191" t="s">
        <v>10562</v>
      </c>
      <c r="G20" s="189" t="s">
        <v>9941</v>
      </c>
      <c r="H20" s="189" t="s">
        <v>9900</v>
      </c>
      <c r="I20" s="197">
        <v>41578</v>
      </c>
      <c r="J20" s="263">
        <v>0</v>
      </c>
      <c r="K20" s="191"/>
      <c r="L20" s="269">
        <v>1</v>
      </c>
      <c r="M20" s="269"/>
      <c r="N20" s="270">
        <v>155.2</v>
      </c>
      <c r="O20" s="270">
        <v>155.2</v>
      </c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71"/>
      <c r="AC20" s="271"/>
      <c r="AD20" s="271"/>
      <c r="AE20" s="271"/>
      <c r="AF20" s="271"/>
      <c r="AG20" s="271"/>
      <c r="AH20" s="272"/>
      <c r="AI20" s="271"/>
      <c r="AJ20" s="273"/>
      <c r="AK20" s="22"/>
    </row>
    <row r="21" s="240" customFormat="1" ht="14.25" spans="1:37">
      <c r="A21" s="191">
        <v>17</v>
      </c>
      <c r="B21" s="189" t="s">
        <v>10593</v>
      </c>
      <c r="C21" s="263"/>
      <c r="D21" s="189" t="s">
        <v>10589</v>
      </c>
      <c r="E21" s="191"/>
      <c r="F21" s="191" t="s">
        <v>10562</v>
      </c>
      <c r="G21" s="189"/>
      <c r="H21" s="189" t="s">
        <v>9900</v>
      </c>
      <c r="I21" s="197">
        <v>41578</v>
      </c>
      <c r="J21" s="263">
        <v>0</v>
      </c>
      <c r="K21" s="191"/>
      <c r="L21" s="269">
        <v>2</v>
      </c>
      <c r="M21" s="269"/>
      <c r="N21" s="270">
        <v>444.8</v>
      </c>
      <c r="O21" s="270">
        <v>444.8</v>
      </c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71"/>
      <c r="AC21" s="271"/>
      <c r="AD21" s="271"/>
      <c r="AE21" s="271"/>
      <c r="AF21" s="271"/>
      <c r="AG21" s="271"/>
      <c r="AH21" s="272"/>
      <c r="AI21" s="271"/>
      <c r="AJ21" s="273"/>
      <c r="AK21" s="22"/>
    </row>
    <row r="22" s="240" customFormat="1" ht="14.25" spans="1:37">
      <c r="A22" s="191">
        <v>18</v>
      </c>
      <c r="B22" s="189" t="s">
        <v>10594</v>
      </c>
      <c r="C22" s="263"/>
      <c r="D22" s="189" t="s">
        <v>10589</v>
      </c>
      <c r="E22" s="191"/>
      <c r="F22" s="191" t="s">
        <v>10562</v>
      </c>
      <c r="G22" s="189"/>
      <c r="H22" s="189" t="s">
        <v>9900</v>
      </c>
      <c r="I22" s="197">
        <v>41578</v>
      </c>
      <c r="J22" s="263">
        <v>0</v>
      </c>
      <c r="K22" s="191"/>
      <c r="L22" s="269">
        <v>1</v>
      </c>
      <c r="M22" s="269"/>
      <c r="N22" s="270">
        <v>198</v>
      </c>
      <c r="O22" s="270">
        <v>198</v>
      </c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71"/>
      <c r="AC22" s="271"/>
      <c r="AD22" s="271"/>
      <c r="AE22" s="271"/>
      <c r="AF22" s="271"/>
      <c r="AG22" s="271"/>
      <c r="AH22" s="272"/>
      <c r="AI22" s="271"/>
      <c r="AJ22" s="273"/>
      <c r="AK22" s="22"/>
    </row>
    <row r="23" s="240" customFormat="1" ht="14.25" spans="1:37">
      <c r="A23" s="191">
        <v>19</v>
      </c>
      <c r="B23" s="189" t="s">
        <v>10595</v>
      </c>
      <c r="C23" s="263"/>
      <c r="D23" s="189" t="s">
        <v>10589</v>
      </c>
      <c r="E23" s="191" t="s">
        <v>10596</v>
      </c>
      <c r="F23" s="191" t="s">
        <v>10562</v>
      </c>
      <c r="G23" s="189" t="s">
        <v>9941</v>
      </c>
      <c r="H23" s="189" t="s">
        <v>10587</v>
      </c>
      <c r="I23" s="197">
        <v>41578</v>
      </c>
      <c r="J23" s="263">
        <v>0</v>
      </c>
      <c r="K23" s="191"/>
      <c r="L23" s="269">
        <v>1</v>
      </c>
      <c r="M23" s="269"/>
      <c r="N23" s="270">
        <v>190</v>
      </c>
      <c r="O23" s="270">
        <v>190</v>
      </c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71"/>
      <c r="AC23" s="271"/>
      <c r="AD23" s="271"/>
      <c r="AE23" s="271"/>
      <c r="AF23" s="271"/>
      <c r="AG23" s="271"/>
      <c r="AH23" s="272"/>
      <c r="AI23" s="271"/>
      <c r="AJ23" s="273"/>
      <c r="AK23" s="22"/>
    </row>
    <row r="24" s="240" customFormat="1" ht="14.25" spans="1:37">
      <c r="A24" s="191">
        <v>20</v>
      </c>
      <c r="B24" s="189" t="s">
        <v>10597</v>
      </c>
      <c r="C24" s="263"/>
      <c r="D24" s="189" t="s">
        <v>10589</v>
      </c>
      <c r="E24" s="191"/>
      <c r="F24" s="191" t="s">
        <v>10562</v>
      </c>
      <c r="G24" s="189" t="s">
        <v>9941</v>
      </c>
      <c r="H24" s="189" t="s">
        <v>9900</v>
      </c>
      <c r="I24" s="197">
        <v>41578</v>
      </c>
      <c r="J24" s="263">
        <v>26</v>
      </c>
      <c r="K24" s="191"/>
      <c r="L24" s="269">
        <v>4</v>
      </c>
      <c r="M24" s="269"/>
      <c r="N24" s="270">
        <v>7211.12</v>
      </c>
      <c r="O24" s="270">
        <v>781</v>
      </c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71"/>
      <c r="AC24" s="271"/>
      <c r="AD24" s="271"/>
      <c r="AE24" s="271"/>
      <c r="AF24" s="271"/>
      <c r="AG24" s="271"/>
      <c r="AH24" s="272"/>
      <c r="AI24" s="271"/>
      <c r="AJ24" s="273"/>
      <c r="AK24" s="22"/>
    </row>
    <row r="25" s="240" customFormat="1" ht="14.25" spans="1:37">
      <c r="A25" s="191">
        <v>21</v>
      </c>
      <c r="B25" s="189" t="s">
        <v>10598</v>
      </c>
      <c r="C25" s="263"/>
      <c r="D25" s="189" t="s">
        <v>10589</v>
      </c>
      <c r="E25" s="191"/>
      <c r="F25" s="191" t="s">
        <v>10562</v>
      </c>
      <c r="G25" s="189" t="s">
        <v>9941</v>
      </c>
      <c r="H25" s="189" t="s">
        <v>10087</v>
      </c>
      <c r="I25" s="197">
        <v>41578</v>
      </c>
      <c r="J25" s="263">
        <v>4</v>
      </c>
      <c r="K25" s="191"/>
      <c r="L25" s="269">
        <v>1</v>
      </c>
      <c r="M25" s="269"/>
      <c r="N25" s="270">
        <v>489.37</v>
      </c>
      <c r="O25" s="270">
        <v>160</v>
      </c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71"/>
      <c r="AC25" s="271"/>
      <c r="AD25" s="271"/>
      <c r="AE25" s="271"/>
      <c r="AF25" s="271"/>
      <c r="AG25" s="271"/>
      <c r="AH25" s="272"/>
      <c r="AI25" s="271"/>
      <c r="AJ25" s="273"/>
      <c r="AK25" s="22"/>
    </row>
    <row r="26" s="240" customFormat="1" ht="14.25" spans="1:37">
      <c r="A26" s="191">
        <v>22</v>
      </c>
      <c r="B26" s="189" t="s">
        <v>10599</v>
      </c>
      <c r="C26" s="263"/>
      <c r="D26" s="189" t="s">
        <v>10600</v>
      </c>
      <c r="E26" s="191"/>
      <c r="F26" s="191" t="s">
        <v>10562</v>
      </c>
      <c r="G26" s="189" t="s">
        <v>9941</v>
      </c>
      <c r="H26" s="189" t="s">
        <v>9900</v>
      </c>
      <c r="I26" s="197">
        <v>41578</v>
      </c>
      <c r="J26" s="263">
        <v>0</v>
      </c>
      <c r="K26" s="191"/>
      <c r="L26" s="269">
        <v>2</v>
      </c>
      <c r="M26" s="269"/>
      <c r="N26" s="270">
        <v>681</v>
      </c>
      <c r="O26" s="270">
        <v>681</v>
      </c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71"/>
      <c r="AC26" s="271"/>
      <c r="AD26" s="271"/>
      <c r="AE26" s="271"/>
      <c r="AF26" s="271"/>
      <c r="AG26" s="271"/>
      <c r="AH26" s="272"/>
      <c r="AI26" s="271"/>
      <c r="AJ26" s="273"/>
      <c r="AK26" s="22"/>
    </row>
    <row r="27" s="240" customFormat="1" ht="14.25" spans="1:37">
      <c r="A27" s="191">
        <v>23</v>
      </c>
      <c r="B27" s="189" t="s">
        <v>10601</v>
      </c>
      <c r="C27" s="263"/>
      <c r="D27" s="189" t="s">
        <v>10596</v>
      </c>
      <c r="E27" s="191"/>
      <c r="F27" s="191" t="s">
        <v>10562</v>
      </c>
      <c r="G27" s="189" t="s">
        <v>9941</v>
      </c>
      <c r="H27" s="189" t="s">
        <v>9900</v>
      </c>
      <c r="I27" s="197">
        <v>41578</v>
      </c>
      <c r="J27" s="263">
        <v>0</v>
      </c>
      <c r="K27" s="191"/>
      <c r="L27" s="269">
        <v>2</v>
      </c>
      <c r="M27" s="269"/>
      <c r="N27" s="270">
        <v>450</v>
      </c>
      <c r="O27" s="270">
        <v>450</v>
      </c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71"/>
      <c r="AC27" s="271"/>
      <c r="AD27" s="271"/>
      <c r="AE27" s="271"/>
      <c r="AF27" s="271"/>
      <c r="AG27" s="271"/>
      <c r="AH27" s="272"/>
      <c r="AI27" s="271"/>
      <c r="AJ27" s="273"/>
      <c r="AK27" s="22"/>
    </row>
    <row r="28" s="240" customFormat="1" ht="14.25" spans="1:37">
      <c r="A28" s="191">
        <v>24</v>
      </c>
      <c r="B28" s="189" t="s">
        <v>10602</v>
      </c>
      <c r="C28" s="263"/>
      <c r="D28" s="189" t="s">
        <v>10596</v>
      </c>
      <c r="E28" s="191"/>
      <c r="F28" s="191" t="s">
        <v>10562</v>
      </c>
      <c r="G28" s="189" t="s">
        <v>9941</v>
      </c>
      <c r="H28" s="189" t="s">
        <v>9900</v>
      </c>
      <c r="I28" s="197">
        <v>41578</v>
      </c>
      <c r="J28" s="263">
        <v>0</v>
      </c>
      <c r="K28" s="191"/>
      <c r="L28" s="269">
        <v>1</v>
      </c>
      <c r="M28" s="269"/>
      <c r="N28" s="270">
        <v>210</v>
      </c>
      <c r="O28" s="270">
        <v>210</v>
      </c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71"/>
      <c r="AC28" s="271"/>
      <c r="AD28" s="271"/>
      <c r="AE28" s="271"/>
      <c r="AF28" s="271"/>
      <c r="AG28" s="271"/>
      <c r="AH28" s="272"/>
      <c r="AI28" s="271"/>
      <c r="AJ28" s="273"/>
      <c r="AK28" s="22"/>
    </row>
    <row r="29" s="240" customFormat="1" ht="14.25" spans="1:37">
      <c r="A29" s="191">
        <v>25</v>
      </c>
      <c r="B29" s="189" t="s">
        <v>10603</v>
      </c>
      <c r="C29" s="263"/>
      <c r="D29" s="189" t="s">
        <v>10604</v>
      </c>
      <c r="E29" s="191"/>
      <c r="F29" s="191" t="s">
        <v>10562</v>
      </c>
      <c r="G29" s="189" t="s">
        <v>9941</v>
      </c>
      <c r="H29" s="189" t="s">
        <v>9900</v>
      </c>
      <c r="I29" s="197">
        <v>41578</v>
      </c>
      <c r="J29" s="263">
        <v>0</v>
      </c>
      <c r="K29" s="191"/>
      <c r="L29" s="269">
        <v>2</v>
      </c>
      <c r="M29" s="269"/>
      <c r="N29" s="270">
        <v>620</v>
      </c>
      <c r="O29" s="270">
        <v>620</v>
      </c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71"/>
      <c r="AC29" s="271"/>
      <c r="AD29" s="271"/>
      <c r="AE29" s="271"/>
      <c r="AF29" s="271"/>
      <c r="AG29" s="271"/>
      <c r="AH29" s="272"/>
      <c r="AI29" s="271"/>
      <c r="AJ29" s="273"/>
      <c r="AK29" s="22"/>
    </row>
    <row r="30" s="240" customFormat="1" ht="14.25" spans="1:37">
      <c r="A30" s="191">
        <v>26</v>
      </c>
      <c r="B30" s="189" t="s">
        <v>10605</v>
      </c>
      <c r="C30" s="263"/>
      <c r="D30" s="189" t="s">
        <v>10606</v>
      </c>
      <c r="E30" s="191"/>
      <c r="F30" s="191" t="s">
        <v>10562</v>
      </c>
      <c r="G30" s="189" t="s">
        <v>9941</v>
      </c>
      <c r="H30" s="189" t="s">
        <v>9900</v>
      </c>
      <c r="I30" s="197">
        <v>41578</v>
      </c>
      <c r="J30" s="263">
        <v>0</v>
      </c>
      <c r="K30" s="191"/>
      <c r="L30" s="269">
        <v>2</v>
      </c>
      <c r="M30" s="269"/>
      <c r="N30" s="270">
        <v>212</v>
      </c>
      <c r="O30" s="270">
        <v>212</v>
      </c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71"/>
      <c r="AC30" s="271"/>
      <c r="AD30" s="271"/>
      <c r="AE30" s="271"/>
      <c r="AF30" s="271"/>
      <c r="AG30" s="271"/>
      <c r="AH30" s="272"/>
      <c r="AI30" s="271"/>
      <c r="AJ30" s="273"/>
      <c r="AK30" s="22"/>
    </row>
    <row r="31" s="240" customFormat="1" ht="14.25" spans="1:37">
      <c r="A31" s="191">
        <v>27</v>
      </c>
      <c r="B31" s="189" t="s">
        <v>10607</v>
      </c>
      <c r="C31" s="263"/>
      <c r="D31" s="189" t="s">
        <v>10606</v>
      </c>
      <c r="E31" s="191" t="s">
        <v>10608</v>
      </c>
      <c r="F31" s="191" t="s">
        <v>10562</v>
      </c>
      <c r="G31" s="189" t="s">
        <v>9941</v>
      </c>
      <c r="H31" s="189" t="s">
        <v>9900</v>
      </c>
      <c r="I31" s="197">
        <v>41578</v>
      </c>
      <c r="J31" s="263">
        <v>0</v>
      </c>
      <c r="K31" s="191"/>
      <c r="L31" s="269">
        <v>3</v>
      </c>
      <c r="M31" s="269"/>
      <c r="N31" s="270">
        <v>312</v>
      </c>
      <c r="O31" s="270">
        <v>312</v>
      </c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71"/>
      <c r="AC31" s="271"/>
      <c r="AD31" s="271"/>
      <c r="AE31" s="271"/>
      <c r="AF31" s="271"/>
      <c r="AG31" s="271"/>
      <c r="AH31" s="272"/>
      <c r="AI31" s="271"/>
      <c r="AJ31" s="273"/>
      <c r="AK31" s="22"/>
    </row>
    <row r="32" s="240" customFormat="1" ht="14.25" spans="1:37">
      <c r="A32" s="191">
        <v>28</v>
      </c>
      <c r="B32" s="189" t="s">
        <v>10609</v>
      </c>
      <c r="C32" s="263"/>
      <c r="D32" s="189" t="s">
        <v>10606</v>
      </c>
      <c r="E32" s="191"/>
      <c r="F32" s="191" t="s">
        <v>10562</v>
      </c>
      <c r="G32" s="189" t="s">
        <v>9941</v>
      </c>
      <c r="H32" s="189" t="s">
        <v>9900</v>
      </c>
      <c r="I32" s="197">
        <v>41578</v>
      </c>
      <c r="J32" s="263">
        <v>8</v>
      </c>
      <c r="K32" s="191"/>
      <c r="L32" s="269">
        <v>1</v>
      </c>
      <c r="M32" s="269"/>
      <c r="N32" s="270">
        <v>280</v>
      </c>
      <c r="O32" s="270">
        <v>0</v>
      </c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71"/>
      <c r="AC32" s="271"/>
      <c r="AD32" s="271"/>
      <c r="AE32" s="271"/>
      <c r="AF32" s="271"/>
      <c r="AG32" s="271"/>
      <c r="AH32" s="272"/>
      <c r="AI32" s="271"/>
      <c r="AJ32" s="273"/>
      <c r="AK32" s="22"/>
    </row>
    <row r="33" s="240" customFormat="1" ht="14.25" spans="1:37">
      <c r="A33" s="191">
        <v>29</v>
      </c>
      <c r="B33" s="189" t="s">
        <v>10610</v>
      </c>
      <c r="C33" s="263"/>
      <c r="D33" s="189" t="s">
        <v>10606</v>
      </c>
      <c r="E33" s="191" t="s">
        <v>10611</v>
      </c>
      <c r="F33" s="191" t="s">
        <v>10562</v>
      </c>
      <c r="G33" s="189" t="s">
        <v>9941</v>
      </c>
      <c r="H33" s="189" t="s">
        <v>9900</v>
      </c>
      <c r="I33" s="197">
        <v>41578</v>
      </c>
      <c r="J33" s="263">
        <v>32</v>
      </c>
      <c r="K33" s="191"/>
      <c r="L33" s="269">
        <v>2</v>
      </c>
      <c r="M33" s="269"/>
      <c r="N33" s="270">
        <v>2273.85</v>
      </c>
      <c r="O33" s="270">
        <v>0</v>
      </c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71"/>
      <c r="AC33" s="271"/>
      <c r="AD33" s="271"/>
      <c r="AE33" s="271"/>
      <c r="AF33" s="271"/>
      <c r="AG33" s="271"/>
      <c r="AH33" s="272"/>
      <c r="AI33" s="271"/>
      <c r="AJ33" s="273"/>
      <c r="AK33" s="22"/>
    </row>
    <row r="34" s="240" customFormat="1" ht="14.25" spans="1:37">
      <c r="A34" s="191">
        <v>30</v>
      </c>
      <c r="B34" s="189" t="s">
        <v>10612</v>
      </c>
      <c r="C34" s="263"/>
      <c r="D34" s="189" t="s">
        <v>10613</v>
      </c>
      <c r="E34" s="191" t="s">
        <v>10613</v>
      </c>
      <c r="F34" s="191" t="s">
        <v>10562</v>
      </c>
      <c r="G34" s="189" t="s">
        <v>9941</v>
      </c>
      <c r="H34" s="189" t="s">
        <v>9900</v>
      </c>
      <c r="I34" s="197">
        <v>41578</v>
      </c>
      <c r="J34" s="263">
        <v>21</v>
      </c>
      <c r="K34" s="191"/>
      <c r="L34" s="269">
        <v>2</v>
      </c>
      <c r="M34" s="269"/>
      <c r="N34" s="270">
        <v>1824.97</v>
      </c>
      <c r="O34" s="270">
        <v>0</v>
      </c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71"/>
      <c r="AC34" s="271"/>
      <c r="AD34" s="271"/>
      <c r="AE34" s="271"/>
      <c r="AF34" s="271"/>
      <c r="AG34" s="271"/>
      <c r="AH34" s="272"/>
      <c r="AI34" s="271"/>
      <c r="AJ34" s="273"/>
      <c r="AK34" s="22"/>
    </row>
    <row r="35" s="240" customFormat="1" ht="14.25" spans="1:37">
      <c r="A35" s="191">
        <v>31</v>
      </c>
      <c r="B35" s="189" t="s">
        <v>10614</v>
      </c>
      <c r="C35" s="263"/>
      <c r="D35" s="189" t="s">
        <v>10615</v>
      </c>
      <c r="E35" s="191" t="s">
        <v>10616</v>
      </c>
      <c r="F35" s="191" t="s">
        <v>10562</v>
      </c>
      <c r="G35" s="189" t="s">
        <v>6587</v>
      </c>
      <c r="H35" s="189" t="s">
        <v>10587</v>
      </c>
      <c r="I35" s="197">
        <v>41578</v>
      </c>
      <c r="J35" s="263">
        <v>56</v>
      </c>
      <c r="K35" s="191"/>
      <c r="L35" s="269">
        <v>25</v>
      </c>
      <c r="M35" s="269"/>
      <c r="N35" s="270">
        <v>54245.02</v>
      </c>
      <c r="O35" s="270">
        <v>0</v>
      </c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71"/>
      <c r="AC35" s="271"/>
      <c r="AD35" s="271"/>
      <c r="AE35" s="271"/>
      <c r="AF35" s="271"/>
      <c r="AG35" s="271"/>
      <c r="AH35" s="272"/>
      <c r="AI35" s="271"/>
      <c r="AJ35" s="273"/>
      <c r="AK35" s="22"/>
    </row>
    <row r="36" s="240" customFormat="1" ht="14.25" spans="1:37">
      <c r="A36" s="191">
        <v>32</v>
      </c>
      <c r="B36" s="189" t="s">
        <v>10617</v>
      </c>
      <c r="C36" s="263"/>
      <c r="D36" s="189" t="s">
        <v>10618</v>
      </c>
      <c r="E36" s="191" t="s">
        <v>10619</v>
      </c>
      <c r="F36" s="191" t="s">
        <v>10562</v>
      </c>
      <c r="G36" s="189" t="s">
        <v>9941</v>
      </c>
      <c r="H36" s="189" t="s">
        <v>10587</v>
      </c>
      <c r="I36" s="197">
        <v>41578</v>
      </c>
      <c r="J36" s="263">
        <v>69</v>
      </c>
      <c r="K36" s="191"/>
      <c r="L36" s="269">
        <v>1</v>
      </c>
      <c r="M36" s="269"/>
      <c r="N36" s="270">
        <v>11547.28</v>
      </c>
      <c r="O36" s="270">
        <v>2791.68</v>
      </c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71"/>
      <c r="AC36" s="271"/>
      <c r="AD36" s="271"/>
      <c r="AE36" s="271"/>
      <c r="AF36" s="271"/>
      <c r="AG36" s="271"/>
      <c r="AH36" s="272"/>
      <c r="AI36" s="271"/>
      <c r="AJ36" s="273"/>
      <c r="AK36" s="22"/>
    </row>
    <row r="37" s="240" customFormat="1" ht="14.25" spans="1:37">
      <c r="A37" s="191">
        <v>33</v>
      </c>
      <c r="B37" s="189" t="s">
        <v>10620</v>
      </c>
      <c r="C37" s="263"/>
      <c r="D37" s="189" t="s">
        <v>10621</v>
      </c>
      <c r="E37" s="191"/>
      <c r="F37" s="191" t="s">
        <v>10562</v>
      </c>
      <c r="G37" s="189" t="s">
        <v>9941</v>
      </c>
      <c r="H37" s="189" t="s">
        <v>9900</v>
      </c>
      <c r="I37" s="197">
        <v>41578</v>
      </c>
      <c r="J37" s="263">
        <v>6</v>
      </c>
      <c r="K37" s="191"/>
      <c r="L37" s="269">
        <v>1</v>
      </c>
      <c r="M37" s="269"/>
      <c r="N37" s="270">
        <v>188.68</v>
      </c>
      <c r="O37" s="270">
        <v>45.3</v>
      </c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71"/>
      <c r="AC37" s="271"/>
      <c r="AD37" s="271"/>
      <c r="AE37" s="271"/>
      <c r="AF37" s="271"/>
      <c r="AG37" s="271"/>
      <c r="AH37" s="272"/>
      <c r="AI37" s="271"/>
      <c r="AJ37" s="273"/>
      <c r="AK37" s="22"/>
    </row>
    <row r="38" s="240" customFormat="1" ht="14.25" spans="1:37">
      <c r="A38" s="191">
        <v>34</v>
      </c>
      <c r="B38" s="189" t="s">
        <v>10622</v>
      </c>
      <c r="C38" s="263"/>
      <c r="D38" s="189" t="s">
        <v>10623</v>
      </c>
      <c r="E38" s="191"/>
      <c r="F38" s="191" t="s">
        <v>10562</v>
      </c>
      <c r="G38" s="189" t="s">
        <v>6587</v>
      </c>
      <c r="H38" s="189" t="s">
        <v>10569</v>
      </c>
      <c r="I38" s="197">
        <v>41578</v>
      </c>
      <c r="J38" s="263">
        <v>0</v>
      </c>
      <c r="K38" s="191"/>
      <c r="L38" s="269">
        <v>1</v>
      </c>
      <c r="M38" s="269"/>
      <c r="N38" s="270">
        <v>425.2</v>
      </c>
      <c r="O38" s="270">
        <v>425.2</v>
      </c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71"/>
      <c r="AC38" s="271"/>
      <c r="AD38" s="271"/>
      <c r="AE38" s="271"/>
      <c r="AF38" s="271"/>
      <c r="AG38" s="271"/>
      <c r="AH38" s="272"/>
      <c r="AI38" s="271"/>
      <c r="AJ38" s="273"/>
      <c r="AK38" s="22"/>
    </row>
    <row r="39" s="240" customFormat="1" ht="14.25" spans="1:37">
      <c r="A39" s="191">
        <v>35</v>
      </c>
      <c r="B39" s="189" t="s">
        <v>10624</v>
      </c>
      <c r="C39" s="263"/>
      <c r="D39" s="189" t="s">
        <v>10625</v>
      </c>
      <c r="E39" s="191"/>
      <c r="F39" s="191" t="s">
        <v>10562</v>
      </c>
      <c r="G39" s="189" t="s">
        <v>6587</v>
      </c>
      <c r="H39" s="189" t="s">
        <v>10569</v>
      </c>
      <c r="I39" s="197">
        <v>41578</v>
      </c>
      <c r="J39" s="263">
        <v>17</v>
      </c>
      <c r="K39" s="191"/>
      <c r="L39" s="269">
        <v>1</v>
      </c>
      <c r="M39" s="269"/>
      <c r="N39" s="270">
        <v>484.33</v>
      </c>
      <c r="O39" s="270">
        <v>0</v>
      </c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71"/>
      <c r="AC39" s="271"/>
      <c r="AD39" s="271"/>
      <c r="AE39" s="271"/>
      <c r="AF39" s="271"/>
      <c r="AG39" s="271"/>
      <c r="AH39" s="272"/>
      <c r="AI39" s="271"/>
      <c r="AJ39" s="273"/>
      <c r="AK39" s="22"/>
    </row>
    <row r="40" s="240" customFormat="1" ht="14.25" spans="1:37">
      <c r="A40" s="191">
        <v>36</v>
      </c>
      <c r="B40" s="189" t="s">
        <v>10626</v>
      </c>
      <c r="C40" s="263"/>
      <c r="D40" s="189" t="s">
        <v>10627</v>
      </c>
      <c r="E40" s="191"/>
      <c r="F40" s="191" t="s">
        <v>10562</v>
      </c>
      <c r="G40" s="189" t="s">
        <v>6587</v>
      </c>
      <c r="H40" s="189" t="s">
        <v>9900</v>
      </c>
      <c r="I40" s="197">
        <v>41578</v>
      </c>
      <c r="J40" s="263">
        <v>35</v>
      </c>
      <c r="K40" s="191"/>
      <c r="L40" s="269">
        <v>1</v>
      </c>
      <c r="M40" s="269"/>
      <c r="N40" s="270">
        <v>640585.97</v>
      </c>
      <c r="O40" s="270">
        <v>43125.12</v>
      </c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71"/>
      <c r="AC40" s="271"/>
      <c r="AD40" s="271"/>
      <c r="AE40" s="271"/>
      <c r="AF40" s="271"/>
      <c r="AG40" s="271"/>
      <c r="AH40" s="272"/>
      <c r="AI40" s="271"/>
      <c r="AJ40" s="273"/>
      <c r="AK40" s="22"/>
    </row>
    <row r="41" s="240" customFormat="1" ht="14.25" spans="1:37">
      <c r="A41" s="191">
        <v>37</v>
      </c>
      <c r="B41" s="189" t="s">
        <v>10628</v>
      </c>
      <c r="C41" s="263"/>
      <c r="D41" s="189" t="s">
        <v>10629</v>
      </c>
      <c r="E41" s="191"/>
      <c r="F41" s="191" t="s">
        <v>10562</v>
      </c>
      <c r="G41" s="189" t="s">
        <v>9941</v>
      </c>
      <c r="H41" s="189" t="s">
        <v>9900</v>
      </c>
      <c r="I41" s="197">
        <v>41578</v>
      </c>
      <c r="J41" s="263">
        <v>3</v>
      </c>
      <c r="K41" s="191"/>
      <c r="L41" s="269">
        <v>2</v>
      </c>
      <c r="M41" s="269"/>
      <c r="N41" s="270">
        <v>826.63</v>
      </c>
      <c r="O41" s="270">
        <v>320</v>
      </c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71"/>
      <c r="AC41" s="271"/>
      <c r="AD41" s="271"/>
      <c r="AE41" s="271"/>
      <c r="AF41" s="271"/>
      <c r="AG41" s="271"/>
      <c r="AH41" s="272"/>
      <c r="AI41" s="271"/>
      <c r="AJ41" s="273"/>
      <c r="AK41" s="22"/>
    </row>
    <row r="42" s="240" customFormat="1" ht="14.25" spans="1:37">
      <c r="A42" s="191">
        <v>38</v>
      </c>
      <c r="B42" s="189" t="s">
        <v>10630</v>
      </c>
      <c r="C42" s="263"/>
      <c r="D42" s="189" t="s">
        <v>10629</v>
      </c>
      <c r="E42" s="191"/>
      <c r="F42" s="191" t="s">
        <v>10562</v>
      </c>
      <c r="G42" s="189" t="s">
        <v>9941</v>
      </c>
      <c r="H42" s="189" t="s">
        <v>9900</v>
      </c>
      <c r="I42" s="197">
        <v>41578</v>
      </c>
      <c r="J42" s="263">
        <v>6</v>
      </c>
      <c r="K42" s="191"/>
      <c r="L42" s="269">
        <v>7</v>
      </c>
      <c r="M42" s="269"/>
      <c r="N42" s="270">
        <v>7247.23</v>
      </c>
      <c r="O42" s="270">
        <v>1739.3</v>
      </c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71"/>
      <c r="AC42" s="271"/>
      <c r="AD42" s="271"/>
      <c r="AE42" s="271"/>
      <c r="AF42" s="271"/>
      <c r="AG42" s="271"/>
      <c r="AH42" s="272"/>
      <c r="AI42" s="271"/>
      <c r="AJ42" s="273"/>
      <c r="AK42" s="22"/>
    </row>
    <row r="43" s="240" customFormat="1" ht="14.25" spans="1:37">
      <c r="A43" s="191">
        <v>39</v>
      </c>
      <c r="B43" s="189" t="s">
        <v>10631</v>
      </c>
      <c r="C43" s="263"/>
      <c r="D43" s="189" t="s">
        <v>10629</v>
      </c>
      <c r="E43" s="191"/>
      <c r="F43" s="191" t="s">
        <v>10562</v>
      </c>
      <c r="G43" s="189"/>
      <c r="H43" s="189" t="s">
        <v>9900</v>
      </c>
      <c r="I43" s="197">
        <v>41578</v>
      </c>
      <c r="J43" s="263">
        <v>22</v>
      </c>
      <c r="K43" s="191"/>
      <c r="L43" s="269">
        <v>9</v>
      </c>
      <c r="M43" s="269"/>
      <c r="N43" s="270">
        <v>16874.03</v>
      </c>
      <c r="O43" s="270">
        <v>1338</v>
      </c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71"/>
      <c r="AC43" s="271"/>
      <c r="AD43" s="271"/>
      <c r="AE43" s="271"/>
      <c r="AF43" s="271"/>
      <c r="AG43" s="271"/>
      <c r="AH43" s="272"/>
      <c r="AI43" s="271"/>
      <c r="AJ43" s="273"/>
      <c r="AK43" s="22"/>
    </row>
    <row r="44" s="240" customFormat="1" ht="14.25" spans="1:37">
      <c r="A44" s="191">
        <v>40</v>
      </c>
      <c r="B44" s="189" t="s">
        <v>10632</v>
      </c>
      <c r="C44" s="263"/>
      <c r="D44" s="189" t="s">
        <v>10629</v>
      </c>
      <c r="E44" s="191"/>
      <c r="F44" s="191" t="s">
        <v>10562</v>
      </c>
      <c r="G44" s="189" t="s">
        <v>9941</v>
      </c>
      <c r="H44" s="189" t="s">
        <v>10587</v>
      </c>
      <c r="I44" s="197">
        <v>41578</v>
      </c>
      <c r="J44" s="263">
        <v>27</v>
      </c>
      <c r="K44" s="191"/>
      <c r="L44" s="269">
        <v>2</v>
      </c>
      <c r="M44" s="269"/>
      <c r="N44" s="270">
        <v>4796.6</v>
      </c>
      <c r="O44" s="270">
        <v>314.6</v>
      </c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71"/>
      <c r="AC44" s="271"/>
      <c r="AD44" s="271"/>
      <c r="AE44" s="271"/>
      <c r="AF44" s="271"/>
      <c r="AG44" s="271"/>
      <c r="AH44" s="272"/>
      <c r="AI44" s="271"/>
      <c r="AJ44" s="273"/>
      <c r="AK44" s="22"/>
    </row>
    <row r="45" s="240" customFormat="1" ht="14.25" spans="1:37">
      <c r="A45" s="191">
        <v>41</v>
      </c>
      <c r="B45" s="189" t="s">
        <v>10633</v>
      </c>
      <c r="C45" s="263"/>
      <c r="D45" s="189" t="s">
        <v>10629</v>
      </c>
      <c r="E45" s="191"/>
      <c r="F45" s="191" t="s">
        <v>10562</v>
      </c>
      <c r="G45" s="189" t="s">
        <v>9941</v>
      </c>
      <c r="H45" s="189" t="s">
        <v>10587</v>
      </c>
      <c r="I45" s="197">
        <v>41578</v>
      </c>
      <c r="J45" s="263">
        <v>35</v>
      </c>
      <c r="K45" s="191"/>
      <c r="L45" s="269">
        <v>5</v>
      </c>
      <c r="M45" s="269"/>
      <c r="N45" s="270">
        <v>17914.44</v>
      </c>
      <c r="O45" s="270">
        <v>920</v>
      </c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71"/>
      <c r="AC45" s="271"/>
      <c r="AD45" s="271"/>
      <c r="AE45" s="271"/>
      <c r="AF45" s="271"/>
      <c r="AG45" s="271"/>
      <c r="AH45" s="272"/>
      <c r="AI45" s="271"/>
      <c r="AJ45" s="273"/>
      <c r="AK45" s="22"/>
    </row>
    <row r="46" s="240" customFormat="1" ht="14.25" spans="1:37">
      <c r="A46" s="191">
        <v>42</v>
      </c>
      <c r="B46" s="189" t="s">
        <v>10634</v>
      </c>
      <c r="C46" s="263"/>
      <c r="D46" s="189" t="s">
        <v>10629</v>
      </c>
      <c r="E46" s="191"/>
      <c r="F46" s="191" t="s">
        <v>10562</v>
      </c>
      <c r="G46" s="189" t="s">
        <v>9941</v>
      </c>
      <c r="H46" s="189" t="s">
        <v>10087</v>
      </c>
      <c r="I46" s="197">
        <v>41578</v>
      </c>
      <c r="J46" s="263">
        <v>35</v>
      </c>
      <c r="K46" s="191"/>
      <c r="L46" s="269">
        <v>2</v>
      </c>
      <c r="M46" s="269"/>
      <c r="N46" s="270">
        <v>5575.39</v>
      </c>
      <c r="O46" s="270">
        <v>286.54</v>
      </c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71"/>
      <c r="AC46" s="271"/>
      <c r="AD46" s="271"/>
      <c r="AE46" s="271"/>
      <c r="AF46" s="271"/>
      <c r="AG46" s="271"/>
      <c r="AH46" s="272"/>
      <c r="AI46" s="271"/>
      <c r="AJ46" s="273"/>
      <c r="AK46" s="22"/>
    </row>
    <row r="47" s="240" customFormat="1" ht="14.25" spans="1:37">
      <c r="A47" s="191">
        <v>43</v>
      </c>
      <c r="B47" s="189" t="s">
        <v>10635</v>
      </c>
      <c r="C47" s="263"/>
      <c r="D47" s="189" t="s">
        <v>10636</v>
      </c>
      <c r="E47" s="191" t="s">
        <v>10637</v>
      </c>
      <c r="F47" s="191" t="s">
        <v>10562</v>
      </c>
      <c r="G47" s="189" t="s">
        <v>9941</v>
      </c>
      <c r="H47" s="189" t="s">
        <v>9900</v>
      </c>
      <c r="I47" s="197">
        <v>41578</v>
      </c>
      <c r="J47" s="263">
        <v>24</v>
      </c>
      <c r="K47" s="191"/>
      <c r="L47" s="269">
        <v>2</v>
      </c>
      <c r="M47" s="269"/>
      <c r="N47" s="270">
        <v>4298.6</v>
      </c>
      <c r="O47" s="270">
        <v>314.6</v>
      </c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71"/>
      <c r="AC47" s="271"/>
      <c r="AD47" s="271"/>
      <c r="AE47" s="271"/>
      <c r="AF47" s="271"/>
      <c r="AG47" s="271"/>
      <c r="AH47" s="272"/>
      <c r="AI47" s="271"/>
      <c r="AJ47" s="273"/>
      <c r="AK47" s="22"/>
    </row>
    <row r="48" s="240" customFormat="1" ht="14.25" spans="1:37">
      <c r="A48" s="191">
        <v>44</v>
      </c>
      <c r="B48" s="189" t="s">
        <v>10638</v>
      </c>
      <c r="C48" s="263"/>
      <c r="D48" s="189" t="s">
        <v>10639</v>
      </c>
      <c r="E48" s="191"/>
      <c r="F48" s="191" t="s">
        <v>10562</v>
      </c>
      <c r="G48" s="189" t="s">
        <v>9941</v>
      </c>
      <c r="H48" s="189" t="s">
        <v>10640</v>
      </c>
      <c r="I48" s="197">
        <v>41578</v>
      </c>
      <c r="J48" s="263">
        <v>35</v>
      </c>
      <c r="K48" s="191"/>
      <c r="L48" s="269">
        <v>2</v>
      </c>
      <c r="M48" s="269"/>
      <c r="N48" s="270">
        <v>5490.5</v>
      </c>
      <c r="O48" s="270">
        <v>281.97</v>
      </c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71"/>
      <c r="AC48" s="271"/>
      <c r="AD48" s="271"/>
      <c r="AE48" s="271"/>
      <c r="AF48" s="271"/>
      <c r="AG48" s="271"/>
      <c r="AH48" s="272"/>
      <c r="AI48" s="271"/>
      <c r="AJ48" s="273"/>
      <c r="AK48" s="22"/>
    </row>
    <row r="49" s="240" customFormat="1" ht="14.25" spans="1:37">
      <c r="A49" s="191">
        <v>45</v>
      </c>
      <c r="B49" s="189" t="s">
        <v>10641</v>
      </c>
      <c r="C49" s="263"/>
      <c r="D49" s="189" t="s">
        <v>10639</v>
      </c>
      <c r="E49" s="191" t="s">
        <v>10642</v>
      </c>
      <c r="F49" s="191" t="s">
        <v>10562</v>
      </c>
      <c r="G49" s="189" t="s">
        <v>9941</v>
      </c>
      <c r="H49" s="189" t="s">
        <v>10587</v>
      </c>
      <c r="I49" s="197">
        <v>41578</v>
      </c>
      <c r="J49" s="263">
        <v>35</v>
      </c>
      <c r="K49" s="191"/>
      <c r="L49" s="269">
        <v>8</v>
      </c>
      <c r="M49" s="269"/>
      <c r="N49" s="270">
        <v>26555.45</v>
      </c>
      <c r="O49" s="270">
        <v>1363.76</v>
      </c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71"/>
      <c r="AC49" s="271"/>
      <c r="AD49" s="271"/>
      <c r="AE49" s="271"/>
      <c r="AF49" s="271"/>
      <c r="AG49" s="271"/>
      <c r="AH49" s="272"/>
      <c r="AI49" s="271"/>
      <c r="AJ49" s="273"/>
      <c r="AK49" s="22"/>
    </row>
    <row r="50" s="240" customFormat="1" ht="14.25" spans="1:37">
      <c r="A50" s="191">
        <v>46</v>
      </c>
      <c r="B50" s="189" t="s">
        <v>10643</v>
      </c>
      <c r="C50" s="263"/>
      <c r="D50" s="189" t="s">
        <v>10639</v>
      </c>
      <c r="E50" s="191"/>
      <c r="F50" s="191" t="s">
        <v>10562</v>
      </c>
      <c r="G50" s="189"/>
      <c r="H50" s="189" t="s">
        <v>10644</v>
      </c>
      <c r="I50" s="197">
        <v>41578</v>
      </c>
      <c r="J50" s="263">
        <v>35</v>
      </c>
      <c r="K50" s="191"/>
      <c r="L50" s="269">
        <v>12</v>
      </c>
      <c r="M50" s="269"/>
      <c r="N50" s="270">
        <v>27850.28</v>
      </c>
      <c r="O50" s="270">
        <v>1430.53</v>
      </c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71"/>
      <c r="AC50" s="271"/>
      <c r="AD50" s="271"/>
      <c r="AE50" s="271"/>
      <c r="AF50" s="271"/>
      <c r="AG50" s="271"/>
      <c r="AH50" s="272"/>
      <c r="AI50" s="271"/>
      <c r="AJ50" s="273"/>
      <c r="AK50" s="22"/>
    </row>
    <row r="51" s="240" customFormat="1" ht="14.25" spans="1:37">
      <c r="A51" s="191">
        <v>47</v>
      </c>
      <c r="B51" s="189" t="s">
        <v>10645</v>
      </c>
      <c r="C51" s="263"/>
      <c r="D51" s="189" t="s">
        <v>10646</v>
      </c>
      <c r="E51" s="191" t="s">
        <v>10647</v>
      </c>
      <c r="F51" s="191" t="s">
        <v>10562</v>
      </c>
      <c r="G51" s="189" t="s">
        <v>9941</v>
      </c>
      <c r="H51" s="189" t="s">
        <v>9900</v>
      </c>
      <c r="I51" s="197">
        <v>41578</v>
      </c>
      <c r="J51" s="263">
        <v>51</v>
      </c>
      <c r="K51" s="191"/>
      <c r="L51" s="269">
        <v>2</v>
      </c>
      <c r="M51" s="269"/>
      <c r="N51" s="270">
        <v>15778.03</v>
      </c>
      <c r="O51" s="270">
        <v>920.32</v>
      </c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71"/>
      <c r="AC51" s="271"/>
      <c r="AD51" s="271"/>
      <c r="AE51" s="271"/>
      <c r="AF51" s="271"/>
      <c r="AG51" s="271"/>
      <c r="AH51" s="272"/>
      <c r="AI51" s="271"/>
      <c r="AJ51" s="273"/>
      <c r="AK51" s="22"/>
    </row>
    <row r="52" s="240" customFormat="1" ht="14.25" spans="1:37">
      <c r="A52" s="191">
        <v>48</v>
      </c>
      <c r="B52" s="189" t="s">
        <v>10648</v>
      </c>
      <c r="C52" s="263"/>
      <c r="D52" s="189" t="s">
        <v>10649</v>
      </c>
      <c r="E52" s="191"/>
      <c r="F52" s="191" t="s">
        <v>10562</v>
      </c>
      <c r="G52" s="189" t="s">
        <v>9941</v>
      </c>
      <c r="H52" s="189" t="s">
        <v>9900</v>
      </c>
      <c r="I52" s="197">
        <v>41578</v>
      </c>
      <c r="J52" s="263">
        <v>0</v>
      </c>
      <c r="K52" s="191"/>
      <c r="L52" s="269">
        <v>1</v>
      </c>
      <c r="M52" s="269"/>
      <c r="N52" s="270">
        <v>188.68</v>
      </c>
      <c r="O52" s="270">
        <v>188.68</v>
      </c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71"/>
      <c r="AC52" s="271"/>
      <c r="AD52" s="271"/>
      <c r="AE52" s="271"/>
      <c r="AF52" s="271"/>
      <c r="AG52" s="271"/>
      <c r="AH52" s="272"/>
      <c r="AI52" s="271"/>
      <c r="AJ52" s="273"/>
      <c r="AK52" s="22"/>
    </row>
    <row r="53" s="240" customFormat="1" ht="14.25" spans="1:37">
      <c r="A53" s="191">
        <v>49</v>
      </c>
      <c r="B53" s="189" t="s">
        <v>10650</v>
      </c>
      <c r="C53" s="263"/>
      <c r="D53" s="189" t="s">
        <v>10651</v>
      </c>
      <c r="E53" s="191" t="s">
        <v>10652</v>
      </c>
      <c r="F53" s="191" t="s">
        <v>10562</v>
      </c>
      <c r="G53" s="189" t="s">
        <v>9941</v>
      </c>
      <c r="H53" s="189" t="s">
        <v>9900</v>
      </c>
      <c r="I53" s="197">
        <v>41578</v>
      </c>
      <c r="J53" s="263">
        <v>6</v>
      </c>
      <c r="K53" s="191"/>
      <c r="L53" s="269">
        <v>1</v>
      </c>
      <c r="M53" s="269"/>
      <c r="N53" s="270">
        <v>373.77</v>
      </c>
      <c r="O53" s="270">
        <v>89.7</v>
      </c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71"/>
      <c r="AC53" s="271"/>
      <c r="AD53" s="271"/>
      <c r="AE53" s="271"/>
      <c r="AF53" s="271"/>
      <c r="AG53" s="271"/>
      <c r="AH53" s="272"/>
      <c r="AI53" s="271"/>
      <c r="AJ53" s="273"/>
      <c r="AK53" s="22"/>
    </row>
    <row r="54" s="240" customFormat="1" ht="14.25" spans="1:37">
      <c r="A54" s="191">
        <v>50</v>
      </c>
      <c r="B54" s="189" t="s">
        <v>10653</v>
      </c>
      <c r="C54" s="263"/>
      <c r="D54" s="189" t="s">
        <v>10654</v>
      </c>
      <c r="E54" s="191"/>
      <c r="F54" s="191" t="s">
        <v>10562</v>
      </c>
      <c r="G54" s="189"/>
      <c r="H54" s="189" t="s">
        <v>10569</v>
      </c>
      <c r="I54" s="197">
        <v>41578</v>
      </c>
      <c r="J54" s="263">
        <v>8</v>
      </c>
      <c r="K54" s="191"/>
      <c r="L54" s="269">
        <v>1</v>
      </c>
      <c r="M54" s="269"/>
      <c r="N54" s="270">
        <v>464.94</v>
      </c>
      <c r="O54" s="270">
        <v>0</v>
      </c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71"/>
      <c r="AC54" s="271"/>
      <c r="AD54" s="271"/>
      <c r="AE54" s="271"/>
      <c r="AF54" s="271"/>
      <c r="AG54" s="271"/>
      <c r="AH54" s="272"/>
      <c r="AI54" s="271"/>
      <c r="AJ54" s="273"/>
      <c r="AK54" s="22"/>
    </row>
    <row r="55" s="240" customFormat="1" ht="14.25" spans="1:37">
      <c r="A55" s="191">
        <v>51</v>
      </c>
      <c r="B55" s="189" t="s">
        <v>10655</v>
      </c>
      <c r="C55" s="263"/>
      <c r="D55" s="189" t="s">
        <v>10656</v>
      </c>
      <c r="E55" s="191"/>
      <c r="F55" s="191" t="s">
        <v>10562</v>
      </c>
      <c r="G55" s="189" t="s">
        <v>9941</v>
      </c>
      <c r="H55" s="189" t="s">
        <v>9900</v>
      </c>
      <c r="I55" s="197">
        <v>41578</v>
      </c>
      <c r="J55" s="263">
        <v>50</v>
      </c>
      <c r="K55" s="191"/>
      <c r="L55" s="269">
        <v>1</v>
      </c>
      <c r="M55" s="269"/>
      <c r="N55" s="270">
        <v>2913.54</v>
      </c>
      <c r="O55" s="270">
        <v>173.54</v>
      </c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71"/>
      <c r="AC55" s="271"/>
      <c r="AD55" s="271"/>
      <c r="AE55" s="271"/>
      <c r="AF55" s="271"/>
      <c r="AG55" s="271"/>
      <c r="AH55" s="272"/>
      <c r="AI55" s="271"/>
      <c r="AJ55" s="273"/>
      <c r="AK55" s="22"/>
    </row>
    <row r="56" s="240" customFormat="1" ht="14.25" spans="1:37">
      <c r="A56" s="191">
        <v>52</v>
      </c>
      <c r="B56" s="189" t="s">
        <v>10657</v>
      </c>
      <c r="C56" s="263"/>
      <c r="D56" s="189" t="s">
        <v>10658</v>
      </c>
      <c r="E56" s="191"/>
      <c r="F56" s="191" t="s">
        <v>10562</v>
      </c>
      <c r="G56" s="189" t="s">
        <v>9941</v>
      </c>
      <c r="H56" s="189" t="s">
        <v>9900</v>
      </c>
      <c r="I56" s="197">
        <v>41578</v>
      </c>
      <c r="J56" s="263">
        <v>45</v>
      </c>
      <c r="K56" s="191"/>
      <c r="L56" s="269">
        <v>1</v>
      </c>
      <c r="M56" s="269"/>
      <c r="N56" s="270">
        <v>12103.51</v>
      </c>
      <c r="O56" s="270">
        <v>605.18</v>
      </c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71"/>
      <c r="AC56" s="271"/>
      <c r="AD56" s="271"/>
      <c r="AE56" s="271"/>
      <c r="AF56" s="271"/>
      <c r="AG56" s="271"/>
      <c r="AH56" s="272"/>
      <c r="AI56" s="271"/>
      <c r="AJ56" s="273"/>
      <c r="AK56" s="22"/>
    </row>
    <row r="57" s="240" customFormat="1" ht="14.25" spans="1:37">
      <c r="A57" s="191">
        <v>53</v>
      </c>
      <c r="B57" s="189" t="s">
        <v>10659</v>
      </c>
      <c r="C57" s="263"/>
      <c r="D57" s="189" t="s">
        <v>10660</v>
      </c>
      <c r="E57" s="191" t="s">
        <v>10661</v>
      </c>
      <c r="F57" s="191" t="s">
        <v>10562</v>
      </c>
      <c r="G57" s="189" t="s">
        <v>9941</v>
      </c>
      <c r="H57" s="189" t="s">
        <v>9900</v>
      </c>
      <c r="I57" s="197">
        <v>41578</v>
      </c>
      <c r="J57" s="263">
        <v>22</v>
      </c>
      <c r="K57" s="191"/>
      <c r="L57" s="269">
        <v>1</v>
      </c>
      <c r="M57" s="269"/>
      <c r="N57" s="270">
        <v>1043.76</v>
      </c>
      <c r="O57" s="270">
        <v>131</v>
      </c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71"/>
      <c r="AC57" s="271"/>
      <c r="AD57" s="271"/>
      <c r="AE57" s="271"/>
      <c r="AF57" s="271"/>
      <c r="AG57" s="271"/>
      <c r="AH57" s="272"/>
      <c r="AI57" s="271"/>
      <c r="AJ57" s="273"/>
      <c r="AK57" s="22"/>
    </row>
    <row r="58" s="240" customFormat="1" ht="14.25" spans="1:37">
      <c r="A58" s="191">
        <v>54</v>
      </c>
      <c r="B58" s="189" t="s">
        <v>10662</v>
      </c>
      <c r="C58" s="263"/>
      <c r="D58" s="189" t="s">
        <v>10663</v>
      </c>
      <c r="E58" s="191"/>
      <c r="F58" s="191" t="s">
        <v>10562</v>
      </c>
      <c r="G58" s="189" t="s">
        <v>9941</v>
      </c>
      <c r="H58" s="189" t="s">
        <v>9900</v>
      </c>
      <c r="I58" s="197">
        <v>41578</v>
      </c>
      <c r="J58" s="263">
        <v>0</v>
      </c>
      <c r="K58" s="191"/>
      <c r="L58" s="269">
        <v>1</v>
      </c>
      <c r="M58" s="269"/>
      <c r="N58" s="270">
        <v>145.6</v>
      </c>
      <c r="O58" s="270">
        <v>145.6</v>
      </c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71"/>
      <c r="AC58" s="271"/>
      <c r="AD58" s="271"/>
      <c r="AE58" s="271"/>
      <c r="AF58" s="271"/>
      <c r="AG58" s="271"/>
      <c r="AH58" s="272"/>
      <c r="AI58" s="271"/>
      <c r="AJ58" s="273"/>
      <c r="AK58" s="22"/>
    </row>
    <row r="59" s="240" customFormat="1" ht="14.25" spans="1:37">
      <c r="A59" s="191">
        <v>55</v>
      </c>
      <c r="B59" s="189" t="s">
        <v>10664</v>
      </c>
      <c r="C59" s="263"/>
      <c r="D59" s="189" t="s">
        <v>10665</v>
      </c>
      <c r="E59" s="191"/>
      <c r="F59" s="191" t="s">
        <v>10562</v>
      </c>
      <c r="G59" s="189" t="s">
        <v>9941</v>
      </c>
      <c r="H59" s="189" t="s">
        <v>9900</v>
      </c>
      <c r="I59" s="197">
        <v>41578</v>
      </c>
      <c r="J59" s="263">
        <v>50</v>
      </c>
      <c r="K59" s="191"/>
      <c r="L59" s="269">
        <v>1</v>
      </c>
      <c r="M59" s="269"/>
      <c r="N59" s="270">
        <v>4395.2</v>
      </c>
      <c r="O59" s="270">
        <v>261.2</v>
      </c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71"/>
      <c r="AC59" s="271"/>
      <c r="AD59" s="271"/>
      <c r="AE59" s="271"/>
      <c r="AF59" s="271"/>
      <c r="AG59" s="271"/>
      <c r="AH59" s="272"/>
      <c r="AI59" s="271"/>
      <c r="AJ59" s="273"/>
      <c r="AK59" s="22"/>
    </row>
    <row r="60" s="240" customFormat="1" ht="14.25" spans="1:37">
      <c r="A60" s="191">
        <v>56</v>
      </c>
      <c r="B60" s="189" t="s">
        <v>10666</v>
      </c>
      <c r="C60" s="263"/>
      <c r="D60" s="189" t="s">
        <v>10667</v>
      </c>
      <c r="E60" s="191"/>
      <c r="F60" s="191" t="s">
        <v>10562</v>
      </c>
      <c r="G60" s="189" t="s">
        <v>9941</v>
      </c>
      <c r="H60" s="189" t="s">
        <v>9900</v>
      </c>
      <c r="I60" s="197">
        <v>41578</v>
      </c>
      <c r="J60" s="263">
        <v>47</v>
      </c>
      <c r="K60" s="191"/>
      <c r="L60" s="269">
        <v>10</v>
      </c>
      <c r="M60" s="269"/>
      <c r="N60" s="270">
        <v>146325.23</v>
      </c>
      <c r="O60" s="270">
        <v>9212.6</v>
      </c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71"/>
      <c r="AC60" s="271"/>
      <c r="AD60" s="271"/>
      <c r="AE60" s="271"/>
      <c r="AF60" s="271"/>
      <c r="AG60" s="271"/>
      <c r="AH60" s="272"/>
      <c r="AI60" s="271"/>
      <c r="AJ60" s="273"/>
      <c r="AK60" s="22"/>
    </row>
    <row r="61" s="240" customFormat="1" ht="14.25" spans="1:37">
      <c r="A61" s="191">
        <v>57</v>
      </c>
      <c r="B61" s="189" t="s">
        <v>10668</v>
      </c>
      <c r="C61" s="263"/>
      <c r="D61" s="189" t="s">
        <v>10669</v>
      </c>
      <c r="E61" s="191" t="s">
        <v>10670</v>
      </c>
      <c r="F61" s="191" t="s">
        <v>10562</v>
      </c>
      <c r="G61" s="189" t="s">
        <v>9941</v>
      </c>
      <c r="H61" s="189" t="s">
        <v>9906</v>
      </c>
      <c r="I61" s="197">
        <v>41578</v>
      </c>
      <c r="J61" s="263">
        <v>69</v>
      </c>
      <c r="K61" s="191"/>
      <c r="L61" s="269">
        <v>1</v>
      </c>
      <c r="M61" s="269"/>
      <c r="N61" s="270">
        <v>17948.72</v>
      </c>
      <c r="O61" s="270">
        <v>7652.42</v>
      </c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71"/>
      <c r="AC61" s="271"/>
      <c r="AD61" s="271"/>
      <c r="AE61" s="271"/>
      <c r="AF61" s="271"/>
      <c r="AG61" s="271"/>
      <c r="AH61" s="272"/>
      <c r="AI61" s="271"/>
      <c r="AJ61" s="273"/>
      <c r="AK61" s="22"/>
    </row>
    <row r="62" s="240" customFormat="1" ht="14.25" spans="1:37">
      <c r="A62" s="191">
        <v>58</v>
      </c>
      <c r="B62" s="189" t="s">
        <v>10671</v>
      </c>
      <c r="C62" s="263"/>
      <c r="D62" s="189" t="s">
        <v>10672</v>
      </c>
      <c r="E62" s="191"/>
      <c r="F62" s="191" t="s">
        <v>10562</v>
      </c>
      <c r="G62" s="189" t="s">
        <v>6587</v>
      </c>
      <c r="H62" s="189" t="s">
        <v>9900</v>
      </c>
      <c r="I62" s="197">
        <v>41578</v>
      </c>
      <c r="J62" s="263">
        <v>36</v>
      </c>
      <c r="K62" s="191"/>
      <c r="L62" s="269">
        <v>1</v>
      </c>
      <c r="M62" s="269"/>
      <c r="N62" s="270">
        <v>353370</v>
      </c>
      <c r="O62" s="270">
        <v>17668.56</v>
      </c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71"/>
      <c r="AC62" s="271"/>
      <c r="AD62" s="271"/>
      <c r="AE62" s="271"/>
      <c r="AF62" s="271"/>
      <c r="AG62" s="271"/>
      <c r="AH62" s="272"/>
      <c r="AI62" s="271"/>
      <c r="AJ62" s="273"/>
      <c r="AK62" s="22"/>
    </row>
    <row r="63" s="240" customFormat="1" ht="14.25" spans="1:37">
      <c r="A63" s="191">
        <v>59</v>
      </c>
      <c r="B63" s="189" t="s">
        <v>10673</v>
      </c>
      <c r="C63" s="263"/>
      <c r="D63" s="189" t="s">
        <v>10674</v>
      </c>
      <c r="E63" s="191" t="s">
        <v>10675</v>
      </c>
      <c r="F63" s="191" t="s">
        <v>10562</v>
      </c>
      <c r="G63" s="189" t="s">
        <v>9941</v>
      </c>
      <c r="H63" s="189" t="s">
        <v>9900</v>
      </c>
      <c r="I63" s="197">
        <v>41578</v>
      </c>
      <c r="J63" s="263">
        <v>44</v>
      </c>
      <c r="K63" s="191"/>
      <c r="L63" s="269">
        <v>4</v>
      </c>
      <c r="M63" s="269"/>
      <c r="N63" s="270">
        <v>26803.52</v>
      </c>
      <c r="O63" s="270">
        <v>1795.24</v>
      </c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71"/>
      <c r="AC63" s="271"/>
      <c r="AD63" s="271"/>
      <c r="AE63" s="271"/>
      <c r="AF63" s="271"/>
      <c r="AG63" s="271"/>
      <c r="AH63" s="272"/>
      <c r="AI63" s="271"/>
      <c r="AJ63" s="273"/>
      <c r="AK63" s="22"/>
    </row>
    <row r="64" s="240" customFormat="1" ht="14.25" spans="1:37">
      <c r="A64" s="191">
        <v>60</v>
      </c>
      <c r="B64" s="189" t="s">
        <v>10676</v>
      </c>
      <c r="C64" s="263"/>
      <c r="D64" s="189" t="s">
        <v>10677</v>
      </c>
      <c r="E64" s="191" t="s">
        <v>10678</v>
      </c>
      <c r="F64" s="191" t="s">
        <v>10562</v>
      </c>
      <c r="G64" s="189" t="s">
        <v>9941</v>
      </c>
      <c r="H64" s="189" t="s">
        <v>9900</v>
      </c>
      <c r="I64" s="197">
        <v>41578</v>
      </c>
      <c r="J64" s="263">
        <v>4</v>
      </c>
      <c r="K64" s="191"/>
      <c r="L64" s="269">
        <v>2</v>
      </c>
      <c r="M64" s="269"/>
      <c r="N64" s="270">
        <v>908.12</v>
      </c>
      <c r="O64" s="270">
        <v>300</v>
      </c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71"/>
      <c r="AC64" s="271"/>
      <c r="AD64" s="271"/>
      <c r="AE64" s="271"/>
      <c r="AF64" s="271"/>
      <c r="AG64" s="271"/>
      <c r="AH64" s="272"/>
      <c r="AI64" s="271"/>
      <c r="AJ64" s="273"/>
      <c r="AK64" s="22"/>
    </row>
    <row r="65" s="240" customFormat="1" ht="14.25" spans="1:37">
      <c r="A65" s="191">
        <v>61</v>
      </c>
      <c r="B65" s="189" t="s">
        <v>8505</v>
      </c>
      <c r="C65" s="263"/>
      <c r="D65" s="189" t="s">
        <v>10679</v>
      </c>
      <c r="E65" s="191" t="s">
        <v>10680</v>
      </c>
      <c r="F65" s="191" t="s">
        <v>10562</v>
      </c>
      <c r="G65" s="189" t="s">
        <v>9941</v>
      </c>
      <c r="H65" s="189" t="s">
        <v>9900</v>
      </c>
      <c r="I65" s="197">
        <v>41578</v>
      </c>
      <c r="J65" s="263">
        <v>24</v>
      </c>
      <c r="K65" s="191"/>
      <c r="L65" s="269">
        <v>3</v>
      </c>
      <c r="M65" s="269"/>
      <c r="N65" s="270">
        <v>5869.71</v>
      </c>
      <c r="O65" s="270">
        <v>429.63</v>
      </c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71"/>
      <c r="AC65" s="271"/>
      <c r="AD65" s="271"/>
      <c r="AE65" s="271"/>
      <c r="AF65" s="271"/>
      <c r="AG65" s="271"/>
      <c r="AH65" s="272"/>
      <c r="AI65" s="271"/>
      <c r="AJ65" s="273"/>
      <c r="AK65" s="22"/>
    </row>
    <row r="66" s="240" customFormat="1" ht="14.25" spans="1:37">
      <c r="A66" s="191">
        <v>62</v>
      </c>
      <c r="B66" s="189" t="s">
        <v>10681</v>
      </c>
      <c r="C66" s="263"/>
      <c r="D66" s="189" t="s">
        <v>10589</v>
      </c>
      <c r="E66" s="191" t="s">
        <v>10682</v>
      </c>
      <c r="F66" s="191" t="s">
        <v>10562</v>
      </c>
      <c r="G66" s="189" t="s">
        <v>9941</v>
      </c>
      <c r="H66" s="189" t="s">
        <v>9906</v>
      </c>
      <c r="I66" s="197">
        <v>41578</v>
      </c>
      <c r="J66" s="263">
        <v>0</v>
      </c>
      <c r="K66" s="191"/>
      <c r="L66" s="269">
        <v>1</v>
      </c>
      <c r="M66" s="269"/>
      <c r="N66" s="270">
        <v>244</v>
      </c>
      <c r="O66" s="270">
        <v>244</v>
      </c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71"/>
      <c r="AC66" s="271"/>
      <c r="AD66" s="271"/>
      <c r="AE66" s="271"/>
      <c r="AF66" s="271"/>
      <c r="AG66" s="271"/>
      <c r="AH66" s="272"/>
      <c r="AI66" s="271"/>
      <c r="AJ66" s="273"/>
      <c r="AK66" s="22"/>
    </row>
    <row r="67" s="240" customFormat="1" ht="14.25" spans="1:37">
      <c r="A67" s="191">
        <v>63</v>
      </c>
      <c r="B67" s="189" t="s">
        <v>10683</v>
      </c>
      <c r="C67" s="263"/>
      <c r="D67" s="189" t="s">
        <v>10684</v>
      </c>
      <c r="E67" s="191"/>
      <c r="F67" s="191" t="s">
        <v>10562</v>
      </c>
      <c r="G67" s="189" t="s">
        <v>6294</v>
      </c>
      <c r="H67" s="189" t="s">
        <v>9906</v>
      </c>
      <c r="I67" s="197">
        <v>41578</v>
      </c>
      <c r="J67" s="263">
        <v>48</v>
      </c>
      <c r="K67" s="191"/>
      <c r="L67" s="269">
        <v>1</v>
      </c>
      <c r="M67" s="269"/>
      <c r="N67" s="270">
        <v>2187</v>
      </c>
      <c r="O67" s="270">
        <v>135</v>
      </c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71"/>
      <c r="AC67" s="271"/>
      <c r="AD67" s="271"/>
      <c r="AE67" s="271"/>
      <c r="AF67" s="271"/>
      <c r="AG67" s="271"/>
      <c r="AH67" s="272"/>
      <c r="AI67" s="271"/>
      <c r="AJ67" s="273"/>
      <c r="AK67" s="22"/>
    </row>
    <row r="68" s="240" customFormat="1" ht="14.25" spans="1:37">
      <c r="A68" s="191">
        <v>64</v>
      </c>
      <c r="B68" s="189" t="s">
        <v>10685</v>
      </c>
      <c r="C68" s="263"/>
      <c r="D68" s="189" t="s">
        <v>10686</v>
      </c>
      <c r="E68" s="191" t="s">
        <v>10687</v>
      </c>
      <c r="F68" s="191" t="s">
        <v>10562</v>
      </c>
      <c r="G68" s="189" t="s">
        <v>10688</v>
      </c>
      <c r="H68" s="189" t="s">
        <v>10270</v>
      </c>
      <c r="I68" s="197">
        <v>41995</v>
      </c>
      <c r="J68" s="263">
        <v>36</v>
      </c>
      <c r="K68" s="191"/>
      <c r="L68" s="269">
        <v>1</v>
      </c>
      <c r="M68" s="269"/>
      <c r="N68" s="270">
        <v>19658.12</v>
      </c>
      <c r="O68" s="270">
        <v>983</v>
      </c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71"/>
      <c r="AC68" s="271"/>
      <c r="AD68" s="271"/>
      <c r="AE68" s="271"/>
      <c r="AF68" s="271"/>
      <c r="AG68" s="271"/>
      <c r="AH68" s="272"/>
      <c r="AI68" s="271"/>
      <c r="AJ68" s="273"/>
      <c r="AK68" s="22"/>
    </row>
    <row r="69" s="240" customFormat="1" ht="14.25" spans="1:37">
      <c r="A69" s="191">
        <v>65</v>
      </c>
      <c r="B69" s="189" t="s">
        <v>10689</v>
      </c>
      <c r="C69" s="263"/>
      <c r="D69" s="189" t="s">
        <v>10690</v>
      </c>
      <c r="E69" s="191" t="s">
        <v>10691</v>
      </c>
      <c r="F69" s="191" t="s">
        <v>10562</v>
      </c>
      <c r="G69" s="189" t="s">
        <v>9941</v>
      </c>
      <c r="H69" s="189" t="s">
        <v>10300</v>
      </c>
      <c r="I69" s="197">
        <v>42211</v>
      </c>
      <c r="J69" s="263">
        <v>36</v>
      </c>
      <c r="K69" s="191"/>
      <c r="L69" s="269">
        <v>1</v>
      </c>
      <c r="M69" s="269"/>
      <c r="N69" s="270">
        <v>3299</v>
      </c>
      <c r="O69" s="270">
        <v>0</v>
      </c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71"/>
      <c r="AC69" s="271"/>
      <c r="AD69" s="271"/>
      <c r="AE69" s="271"/>
      <c r="AF69" s="271"/>
      <c r="AG69" s="271"/>
      <c r="AH69" s="272"/>
      <c r="AI69" s="271"/>
      <c r="AJ69" s="273"/>
      <c r="AK69" s="22"/>
    </row>
    <row r="70" s="240" customFormat="1" ht="14.25" spans="1:37">
      <c r="A70" s="191">
        <v>66</v>
      </c>
      <c r="B70" s="189" t="s">
        <v>10692</v>
      </c>
      <c r="C70" s="263"/>
      <c r="D70" s="189" t="s">
        <v>10693</v>
      </c>
      <c r="E70" s="191"/>
      <c r="F70" s="191" t="s">
        <v>10562</v>
      </c>
      <c r="G70" s="189" t="s">
        <v>6587</v>
      </c>
      <c r="H70" s="189" t="s">
        <v>10694</v>
      </c>
      <c r="I70" s="197">
        <v>42269</v>
      </c>
      <c r="J70" s="263">
        <v>36</v>
      </c>
      <c r="K70" s="191"/>
      <c r="L70" s="269">
        <v>1</v>
      </c>
      <c r="M70" s="269"/>
      <c r="N70" s="270">
        <v>10786</v>
      </c>
      <c r="O70" s="270">
        <v>0</v>
      </c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71"/>
      <c r="AC70" s="271"/>
      <c r="AD70" s="271"/>
      <c r="AE70" s="271"/>
      <c r="AF70" s="271"/>
      <c r="AG70" s="271"/>
      <c r="AH70" s="272"/>
      <c r="AI70" s="271"/>
      <c r="AJ70" s="273"/>
      <c r="AK70" s="22"/>
    </row>
    <row r="71" s="240" customFormat="1" ht="14.25" spans="1:37">
      <c r="A71" s="191">
        <v>67</v>
      </c>
      <c r="B71" s="189" t="s">
        <v>10695</v>
      </c>
      <c r="C71" s="263"/>
      <c r="D71" s="189" t="s">
        <v>10696</v>
      </c>
      <c r="E71" s="191" t="s">
        <v>10697</v>
      </c>
      <c r="F71" s="191" t="s">
        <v>10562</v>
      </c>
      <c r="G71" s="189" t="s">
        <v>6587</v>
      </c>
      <c r="H71" s="189" t="s">
        <v>10698</v>
      </c>
      <c r="I71" s="197">
        <v>42633</v>
      </c>
      <c r="J71" s="263">
        <v>34</v>
      </c>
      <c r="K71" s="191"/>
      <c r="L71" s="269">
        <v>1</v>
      </c>
      <c r="M71" s="269"/>
      <c r="N71" s="270">
        <v>26842</v>
      </c>
      <c r="O71" s="270">
        <v>2050.45</v>
      </c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71"/>
      <c r="AC71" s="271"/>
      <c r="AD71" s="271"/>
      <c r="AE71" s="271"/>
      <c r="AF71" s="271"/>
      <c r="AG71" s="271"/>
      <c r="AH71" s="272"/>
      <c r="AI71" s="271"/>
      <c r="AJ71" s="273"/>
      <c r="AK71" s="22"/>
    </row>
    <row r="72" s="240" customFormat="1" ht="14.25" spans="1:37">
      <c r="A72" s="191">
        <v>68</v>
      </c>
      <c r="B72" s="189" t="s">
        <v>10699</v>
      </c>
      <c r="C72" s="263"/>
      <c r="D72" s="189" t="s">
        <v>10700</v>
      </c>
      <c r="E72" s="191"/>
      <c r="F72" s="191" t="s">
        <v>10562</v>
      </c>
      <c r="G72" s="189" t="s">
        <v>6587</v>
      </c>
      <c r="H72" s="189" t="s">
        <v>9900</v>
      </c>
      <c r="I72" s="197">
        <v>42749</v>
      </c>
      <c r="J72" s="263">
        <v>30</v>
      </c>
      <c r="K72" s="191"/>
      <c r="L72" s="269">
        <v>1</v>
      </c>
      <c r="M72" s="269"/>
      <c r="N72" s="270">
        <v>6000</v>
      </c>
      <c r="O72" s="270">
        <v>3055</v>
      </c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71"/>
      <c r="AC72" s="271"/>
      <c r="AD72" s="271"/>
      <c r="AE72" s="271"/>
      <c r="AF72" s="271"/>
      <c r="AG72" s="271"/>
      <c r="AH72" s="272"/>
      <c r="AI72" s="271"/>
      <c r="AJ72" s="273"/>
      <c r="AK72" s="22"/>
    </row>
    <row r="73" s="240" customFormat="1" ht="14.25" spans="1:37">
      <c r="A73" s="191">
        <v>69</v>
      </c>
      <c r="B73" s="189" t="s">
        <v>10701</v>
      </c>
      <c r="C73" s="263"/>
      <c r="D73" s="189" t="s">
        <v>10606</v>
      </c>
      <c r="E73" s="191" t="s">
        <v>10702</v>
      </c>
      <c r="F73" s="191" t="s">
        <v>10562</v>
      </c>
      <c r="G73" s="189" t="s">
        <v>9941</v>
      </c>
      <c r="H73" s="189" t="s">
        <v>10703</v>
      </c>
      <c r="I73" s="197">
        <v>42958</v>
      </c>
      <c r="J73" s="263">
        <v>23</v>
      </c>
      <c r="K73" s="191"/>
      <c r="L73" s="269">
        <v>1</v>
      </c>
      <c r="M73" s="269"/>
      <c r="N73" s="270">
        <v>7307.7</v>
      </c>
      <c r="O73" s="270">
        <v>2679.54</v>
      </c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71"/>
      <c r="AC73" s="271"/>
      <c r="AD73" s="271"/>
      <c r="AE73" s="271"/>
      <c r="AF73" s="271"/>
      <c r="AG73" s="271"/>
      <c r="AH73" s="272"/>
      <c r="AI73" s="271"/>
      <c r="AJ73" s="273"/>
      <c r="AK73" s="22"/>
    </row>
    <row r="74" s="240" customFormat="1" ht="14.25" spans="1:37">
      <c r="A74" s="191">
        <v>70</v>
      </c>
      <c r="B74" s="189" t="s">
        <v>10704</v>
      </c>
      <c r="C74" s="263"/>
      <c r="D74" s="189" t="s">
        <v>10629</v>
      </c>
      <c r="E74" s="191"/>
      <c r="F74" s="191" t="s">
        <v>10562</v>
      </c>
      <c r="G74" s="189" t="s">
        <v>9941</v>
      </c>
      <c r="H74" s="189" t="s">
        <v>10587</v>
      </c>
      <c r="I74" s="197">
        <v>43039</v>
      </c>
      <c r="J74" s="263">
        <v>21</v>
      </c>
      <c r="K74" s="191"/>
      <c r="L74" s="269">
        <v>4</v>
      </c>
      <c r="M74" s="269"/>
      <c r="N74" s="270">
        <v>21535.04</v>
      </c>
      <c r="O74" s="270">
        <v>9032.66</v>
      </c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71"/>
      <c r="AC74" s="271"/>
      <c r="AD74" s="271"/>
      <c r="AE74" s="271"/>
      <c r="AF74" s="271"/>
      <c r="AG74" s="271"/>
      <c r="AH74" s="272"/>
      <c r="AI74" s="271"/>
      <c r="AJ74" s="273"/>
      <c r="AK74" s="22"/>
    </row>
    <row r="75" s="240" customFormat="1" ht="14.25" spans="1:37">
      <c r="A75" s="191">
        <v>71</v>
      </c>
      <c r="B75" s="189" t="s">
        <v>10705</v>
      </c>
      <c r="C75" s="263"/>
      <c r="D75" s="189" t="s">
        <v>10706</v>
      </c>
      <c r="E75" s="191"/>
      <c r="F75" s="191" t="s">
        <v>10562</v>
      </c>
      <c r="G75" s="189" t="s">
        <v>9941</v>
      </c>
      <c r="H75" s="189" t="s">
        <v>10087</v>
      </c>
      <c r="I75" s="197">
        <v>43220</v>
      </c>
      <c r="J75" s="263">
        <v>15</v>
      </c>
      <c r="K75" s="191"/>
      <c r="L75" s="269">
        <v>1</v>
      </c>
      <c r="M75" s="269"/>
      <c r="N75" s="270">
        <v>7264.96</v>
      </c>
      <c r="O75" s="270">
        <v>6344.8</v>
      </c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71"/>
      <c r="AC75" s="271"/>
      <c r="AD75" s="271"/>
      <c r="AE75" s="271"/>
      <c r="AF75" s="271"/>
      <c r="AG75" s="271"/>
      <c r="AH75" s="272"/>
      <c r="AI75" s="271"/>
      <c r="AJ75" s="273"/>
      <c r="AK75" s="22"/>
    </row>
    <row r="76" s="240" customFormat="1" ht="14.25" spans="1:37">
      <c r="A76" s="191">
        <v>72</v>
      </c>
      <c r="B76" s="189" t="s">
        <v>10707</v>
      </c>
      <c r="C76" s="263"/>
      <c r="D76" s="189" t="s">
        <v>10708</v>
      </c>
      <c r="E76" s="191" t="s">
        <v>10709</v>
      </c>
      <c r="F76" s="191" t="s">
        <v>10562</v>
      </c>
      <c r="G76" s="189" t="s">
        <v>9941</v>
      </c>
      <c r="H76" s="189" t="s">
        <v>9906</v>
      </c>
      <c r="I76" s="197">
        <v>43244</v>
      </c>
      <c r="J76" s="263">
        <v>14</v>
      </c>
      <c r="K76" s="191"/>
      <c r="L76" s="269">
        <v>1</v>
      </c>
      <c r="M76" s="269"/>
      <c r="N76" s="270">
        <v>7050.43</v>
      </c>
      <c r="O76" s="270">
        <v>4259.68</v>
      </c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71"/>
      <c r="AC76" s="271"/>
      <c r="AD76" s="271"/>
      <c r="AE76" s="271"/>
      <c r="AF76" s="271"/>
      <c r="AG76" s="271"/>
      <c r="AH76" s="272"/>
      <c r="AI76" s="271"/>
      <c r="AJ76" s="273"/>
      <c r="AK76" s="22"/>
    </row>
    <row r="77" s="240" customFormat="1" ht="14.25" spans="1:37">
      <c r="A77" s="191">
        <v>73</v>
      </c>
      <c r="B77" s="189" t="s">
        <v>10710</v>
      </c>
      <c r="C77" s="263"/>
      <c r="D77" s="189" t="s">
        <v>10711</v>
      </c>
      <c r="E77" s="191" t="s">
        <v>10712</v>
      </c>
      <c r="F77" s="191" t="s">
        <v>10562</v>
      </c>
      <c r="G77" s="189" t="s">
        <v>9941</v>
      </c>
      <c r="H77" s="189" t="s">
        <v>10703</v>
      </c>
      <c r="I77" s="197">
        <v>43244</v>
      </c>
      <c r="J77" s="263">
        <v>14</v>
      </c>
      <c r="K77" s="191"/>
      <c r="L77" s="269">
        <v>1</v>
      </c>
      <c r="M77" s="269"/>
      <c r="N77" s="270">
        <v>4529.06</v>
      </c>
      <c r="O77" s="270">
        <v>2736.26</v>
      </c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71"/>
      <c r="AC77" s="271"/>
      <c r="AD77" s="271"/>
      <c r="AE77" s="271"/>
      <c r="AF77" s="271"/>
      <c r="AG77" s="271"/>
      <c r="AH77" s="272"/>
      <c r="AI77" s="271"/>
      <c r="AJ77" s="273"/>
      <c r="AK77" s="22"/>
    </row>
    <row r="78" s="240" customFormat="1" ht="14.25" spans="1:37">
      <c r="A78" s="191">
        <v>74</v>
      </c>
      <c r="B78" s="189" t="s">
        <v>10713</v>
      </c>
      <c r="C78" s="263"/>
      <c r="D78" s="189" t="s">
        <v>10589</v>
      </c>
      <c r="E78" s="191"/>
      <c r="F78" s="191" t="s">
        <v>10562</v>
      </c>
      <c r="G78" s="189" t="s">
        <v>9941</v>
      </c>
      <c r="H78" s="189" t="s">
        <v>10087</v>
      </c>
      <c r="I78" s="197">
        <v>43245</v>
      </c>
      <c r="J78" s="263">
        <v>14</v>
      </c>
      <c r="K78" s="191"/>
      <c r="L78" s="269">
        <v>1</v>
      </c>
      <c r="M78" s="269"/>
      <c r="N78" s="270">
        <v>2672.41</v>
      </c>
      <c r="O78" s="270">
        <v>1614.61</v>
      </c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71"/>
      <c r="AC78" s="271"/>
      <c r="AD78" s="271"/>
      <c r="AE78" s="271"/>
      <c r="AF78" s="271"/>
      <c r="AG78" s="271"/>
      <c r="AH78" s="272"/>
      <c r="AI78" s="271"/>
      <c r="AJ78" s="273"/>
      <c r="AK78" s="22"/>
    </row>
    <row r="79" s="240" customFormat="1" ht="17" customHeight="1" spans="1:37">
      <c r="A79" s="191">
        <v>75</v>
      </c>
      <c r="B79" s="189" t="s">
        <v>10714</v>
      </c>
      <c r="C79" s="190"/>
      <c r="D79" s="189" t="s">
        <v>10589</v>
      </c>
      <c r="E79" s="189"/>
      <c r="F79" s="191" t="s">
        <v>10562</v>
      </c>
      <c r="G79" s="189" t="s">
        <v>9941</v>
      </c>
      <c r="H79" s="189" t="s">
        <v>9900</v>
      </c>
      <c r="I79" s="197">
        <v>43245</v>
      </c>
      <c r="J79" s="191">
        <v>14</v>
      </c>
      <c r="K79" s="190"/>
      <c r="L79" s="191">
        <v>1</v>
      </c>
      <c r="M79" s="190"/>
      <c r="N79" s="276">
        <v>3103.45</v>
      </c>
      <c r="O79" s="276">
        <v>1874.95</v>
      </c>
      <c r="P79" s="190"/>
      <c r="Q79" s="190"/>
      <c r="R79" s="190"/>
      <c r="S79" s="190"/>
      <c r="T79" s="190">
        <f>IF((P79-L79)&gt;0,P79-L79,0)</f>
        <v>0</v>
      </c>
      <c r="U79" s="190"/>
      <c r="V79" s="190"/>
      <c r="W79" s="190">
        <f>IF((S79-O79)&gt;0,S79-O79,0)</f>
        <v>0</v>
      </c>
      <c r="X79" s="190">
        <f>IF((P79-L79)&lt;0,P79-L79,0)</f>
        <v>-1</v>
      </c>
      <c r="Y79" s="190"/>
      <c r="Z79" s="190"/>
      <c r="AA79" s="190">
        <f>IF((S79-O79)&lt;0,S79-O79,0)</f>
        <v>-1874.95</v>
      </c>
      <c r="AB79" s="190"/>
      <c r="AC79" s="190"/>
      <c r="AD79" s="190"/>
      <c r="AE79" s="190"/>
      <c r="AF79" s="190"/>
      <c r="AG79" s="190"/>
      <c r="AH79" s="190"/>
      <c r="AI79" s="260"/>
      <c r="AJ79" s="190"/>
      <c r="AK79" s="190"/>
    </row>
    <row r="80" s="240" customFormat="1" ht="14.25" spans="1:37">
      <c r="A80" s="191">
        <v>76</v>
      </c>
      <c r="B80" s="189" t="s">
        <v>10715</v>
      </c>
      <c r="C80" s="190"/>
      <c r="D80" s="189" t="s">
        <v>10716</v>
      </c>
      <c r="E80" s="189"/>
      <c r="F80" s="191" t="s">
        <v>10562</v>
      </c>
      <c r="G80" s="189" t="s">
        <v>9941</v>
      </c>
      <c r="H80" s="189" t="s">
        <v>10300</v>
      </c>
      <c r="I80" s="197">
        <v>43308</v>
      </c>
      <c r="J80" s="191">
        <v>12</v>
      </c>
      <c r="K80" s="190"/>
      <c r="L80" s="191">
        <v>1</v>
      </c>
      <c r="M80" s="190"/>
      <c r="N80" s="276">
        <v>3447.42</v>
      </c>
      <c r="O80" s="276">
        <v>2264.81</v>
      </c>
      <c r="P80" s="190"/>
      <c r="Q80" s="190"/>
      <c r="R80" s="190"/>
      <c r="S80" s="190"/>
      <c r="T80" s="190">
        <f t="shared" ref="T80:T88" si="0">IF((P80-L80)&gt;0,P80-L80,0)</f>
        <v>0</v>
      </c>
      <c r="U80" s="190"/>
      <c r="V80" s="190"/>
      <c r="W80" s="190">
        <f t="shared" ref="W80:W88" si="1">IF((S80-O80)&gt;0,S80-O80,0)</f>
        <v>0</v>
      </c>
      <c r="X80" s="190">
        <f t="shared" ref="X80:X88" si="2">IF((P80-L80)&lt;0,P80-L80,0)</f>
        <v>-1</v>
      </c>
      <c r="Y80" s="190"/>
      <c r="Z80" s="190"/>
      <c r="AA80" s="190">
        <f t="shared" ref="AA80:AA88" si="3">IF((S80-O80)&lt;0,S80-O80,0)</f>
        <v>-2264.81</v>
      </c>
      <c r="AB80" s="190"/>
      <c r="AC80" s="190"/>
      <c r="AD80" s="190"/>
      <c r="AE80" s="190"/>
      <c r="AF80" s="190"/>
      <c r="AG80" s="190"/>
      <c r="AH80" s="190"/>
      <c r="AI80" s="260"/>
      <c r="AJ80" s="190"/>
      <c r="AK80" s="190"/>
    </row>
    <row r="81" s="240" customFormat="1" ht="14.25" spans="1:37">
      <c r="A81" s="191">
        <v>77</v>
      </c>
      <c r="B81" s="189" t="s">
        <v>10717</v>
      </c>
      <c r="C81" s="190"/>
      <c r="D81" s="189" t="s">
        <v>10716</v>
      </c>
      <c r="E81" s="189"/>
      <c r="F81" s="191" t="s">
        <v>10562</v>
      </c>
      <c r="G81" s="189" t="s">
        <v>9941</v>
      </c>
      <c r="H81" s="189" t="s">
        <v>10300</v>
      </c>
      <c r="I81" s="197">
        <v>43308</v>
      </c>
      <c r="J81" s="191">
        <v>12</v>
      </c>
      <c r="K81" s="190"/>
      <c r="L81" s="191">
        <v>1</v>
      </c>
      <c r="M81" s="190"/>
      <c r="N81" s="276">
        <v>3447.41</v>
      </c>
      <c r="O81" s="276">
        <v>2264.8</v>
      </c>
      <c r="P81" s="190"/>
      <c r="Q81" s="190"/>
      <c r="R81" s="190"/>
      <c r="S81" s="190"/>
      <c r="T81" s="190">
        <f t="shared" si="0"/>
        <v>0</v>
      </c>
      <c r="U81" s="190"/>
      <c r="V81" s="190"/>
      <c r="W81" s="190">
        <f t="shared" si="1"/>
        <v>0</v>
      </c>
      <c r="X81" s="190">
        <f t="shared" si="2"/>
        <v>-1</v>
      </c>
      <c r="Y81" s="190"/>
      <c r="Z81" s="190"/>
      <c r="AA81" s="190">
        <f t="shared" si="3"/>
        <v>-2264.8</v>
      </c>
      <c r="AB81" s="190"/>
      <c r="AC81" s="190"/>
      <c r="AD81" s="190"/>
      <c r="AE81" s="190"/>
      <c r="AF81" s="190"/>
      <c r="AG81" s="190"/>
      <c r="AH81" s="190"/>
      <c r="AI81" s="260"/>
      <c r="AJ81" s="190"/>
      <c r="AK81" s="190"/>
    </row>
    <row r="82" s="240" customFormat="1" ht="14.25" spans="1:37">
      <c r="A82" s="191">
        <v>78</v>
      </c>
      <c r="B82" s="189" t="s">
        <v>10718</v>
      </c>
      <c r="C82" s="190"/>
      <c r="D82" s="189" t="s">
        <v>10719</v>
      </c>
      <c r="E82" s="189" t="s">
        <v>10720</v>
      </c>
      <c r="F82" s="191" t="s">
        <v>10562</v>
      </c>
      <c r="G82" s="189" t="s">
        <v>6641</v>
      </c>
      <c r="H82" s="189" t="s">
        <v>9900</v>
      </c>
      <c r="I82" s="197">
        <v>43363</v>
      </c>
      <c r="J82" s="191">
        <v>10</v>
      </c>
      <c r="K82" s="190"/>
      <c r="L82" s="191">
        <v>1</v>
      </c>
      <c r="M82" s="190"/>
      <c r="N82" s="276">
        <v>5215.52</v>
      </c>
      <c r="O82" s="276">
        <v>4307.14</v>
      </c>
      <c r="P82" s="190"/>
      <c r="Q82" s="190"/>
      <c r="R82" s="190"/>
      <c r="S82" s="190"/>
      <c r="T82" s="190">
        <f t="shared" si="0"/>
        <v>0</v>
      </c>
      <c r="U82" s="190"/>
      <c r="V82" s="190"/>
      <c r="W82" s="190">
        <f t="shared" si="1"/>
        <v>0</v>
      </c>
      <c r="X82" s="190">
        <f t="shared" si="2"/>
        <v>-1</v>
      </c>
      <c r="Y82" s="190"/>
      <c r="Z82" s="190"/>
      <c r="AA82" s="190">
        <f t="shared" si="3"/>
        <v>-4307.14</v>
      </c>
      <c r="AB82" s="190"/>
      <c r="AC82" s="190"/>
      <c r="AD82" s="190"/>
      <c r="AE82" s="190"/>
      <c r="AF82" s="190"/>
      <c r="AG82" s="190"/>
      <c r="AH82" s="190"/>
      <c r="AI82" s="260"/>
      <c r="AJ82" s="190"/>
      <c r="AK82" s="190"/>
    </row>
    <row r="83" s="240" customFormat="1" ht="14.25" spans="1:37">
      <c r="A83" s="191">
        <v>79</v>
      </c>
      <c r="B83" s="189" t="s">
        <v>10721</v>
      </c>
      <c r="C83" s="190"/>
      <c r="D83" s="189" t="s">
        <v>10722</v>
      </c>
      <c r="E83" s="189"/>
      <c r="F83" s="191" t="s">
        <v>10562</v>
      </c>
      <c r="G83" s="189" t="s">
        <v>6587</v>
      </c>
      <c r="H83" s="189" t="s">
        <v>10723</v>
      </c>
      <c r="I83" s="197">
        <v>43395</v>
      </c>
      <c r="J83" s="191">
        <v>9</v>
      </c>
      <c r="K83" s="190"/>
      <c r="L83" s="191">
        <v>1</v>
      </c>
      <c r="M83" s="190"/>
      <c r="N83" s="276">
        <v>4950</v>
      </c>
      <c r="O83" s="276">
        <v>3643.7</v>
      </c>
      <c r="P83" s="190"/>
      <c r="Q83" s="190"/>
      <c r="R83" s="190"/>
      <c r="S83" s="190"/>
      <c r="T83" s="190">
        <f t="shared" si="0"/>
        <v>0</v>
      </c>
      <c r="U83" s="190"/>
      <c r="V83" s="190"/>
      <c r="W83" s="190">
        <f t="shared" si="1"/>
        <v>0</v>
      </c>
      <c r="X83" s="190">
        <f t="shared" si="2"/>
        <v>-1</v>
      </c>
      <c r="Y83" s="190"/>
      <c r="Z83" s="190"/>
      <c r="AA83" s="190">
        <f t="shared" si="3"/>
        <v>-3643.7</v>
      </c>
      <c r="AB83" s="190"/>
      <c r="AC83" s="190"/>
      <c r="AD83" s="190"/>
      <c r="AE83" s="190"/>
      <c r="AF83" s="190"/>
      <c r="AG83" s="190"/>
      <c r="AH83" s="190"/>
      <c r="AI83" s="260"/>
      <c r="AJ83" s="190"/>
      <c r="AK83" s="190"/>
    </row>
    <row r="84" s="240" customFormat="1" ht="14.25" spans="1:37">
      <c r="A84" s="191">
        <v>80</v>
      </c>
      <c r="B84" s="189" t="s">
        <v>10724</v>
      </c>
      <c r="C84" s="190"/>
      <c r="D84" s="189" t="s">
        <v>10725</v>
      </c>
      <c r="E84" s="189" t="s">
        <v>10726</v>
      </c>
      <c r="F84" s="191" t="s">
        <v>10562</v>
      </c>
      <c r="G84" s="189" t="s">
        <v>6587</v>
      </c>
      <c r="H84" s="189" t="s">
        <v>10569</v>
      </c>
      <c r="I84" s="197">
        <v>43397</v>
      </c>
      <c r="J84" s="191">
        <v>9</v>
      </c>
      <c r="K84" s="190"/>
      <c r="L84" s="191">
        <v>1</v>
      </c>
      <c r="M84" s="190"/>
      <c r="N84" s="276">
        <v>5516.38</v>
      </c>
      <c r="O84" s="276">
        <v>4060.68</v>
      </c>
      <c r="P84" s="190"/>
      <c r="Q84" s="190"/>
      <c r="R84" s="190"/>
      <c r="S84" s="190"/>
      <c r="T84" s="190">
        <f t="shared" si="0"/>
        <v>0</v>
      </c>
      <c r="U84" s="190"/>
      <c r="V84" s="190"/>
      <c r="W84" s="190">
        <f t="shared" si="1"/>
        <v>0</v>
      </c>
      <c r="X84" s="190">
        <f t="shared" si="2"/>
        <v>-1</v>
      </c>
      <c r="Y84" s="190"/>
      <c r="Z84" s="190"/>
      <c r="AA84" s="190">
        <f t="shared" si="3"/>
        <v>-4060.68</v>
      </c>
      <c r="AB84" s="190"/>
      <c r="AC84" s="190"/>
      <c r="AD84" s="190"/>
      <c r="AE84" s="190"/>
      <c r="AF84" s="190"/>
      <c r="AG84" s="190"/>
      <c r="AH84" s="190"/>
      <c r="AI84" s="260"/>
      <c r="AJ84" s="190"/>
      <c r="AK84" s="190"/>
    </row>
    <row r="85" s="240" customFormat="1" ht="14.25" spans="1:37">
      <c r="A85" s="191">
        <v>81</v>
      </c>
      <c r="B85" s="189" t="s">
        <v>10727</v>
      </c>
      <c r="C85" s="190"/>
      <c r="D85" s="189" t="s">
        <v>10725</v>
      </c>
      <c r="E85" s="189" t="s">
        <v>10726</v>
      </c>
      <c r="F85" s="191" t="s">
        <v>10562</v>
      </c>
      <c r="G85" s="189" t="s">
        <v>6587</v>
      </c>
      <c r="H85" s="189" t="s">
        <v>10569</v>
      </c>
      <c r="I85" s="197">
        <v>43397</v>
      </c>
      <c r="J85" s="191">
        <v>9</v>
      </c>
      <c r="K85" s="190"/>
      <c r="L85" s="191">
        <v>1</v>
      </c>
      <c r="M85" s="190"/>
      <c r="N85" s="276">
        <v>5516.38</v>
      </c>
      <c r="O85" s="276">
        <v>4060.68</v>
      </c>
      <c r="P85" s="190"/>
      <c r="Q85" s="190"/>
      <c r="R85" s="190"/>
      <c r="S85" s="190"/>
      <c r="T85" s="190">
        <f t="shared" si="0"/>
        <v>0</v>
      </c>
      <c r="U85" s="190"/>
      <c r="V85" s="190"/>
      <c r="W85" s="190">
        <f t="shared" si="1"/>
        <v>0</v>
      </c>
      <c r="X85" s="190">
        <f t="shared" si="2"/>
        <v>-1</v>
      </c>
      <c r="Y85" s="190"/>
      <c r="Z85" s="190"/>
      <c r="AA85" s="190">
        <f t="shared" si="3"/>
        <v>-4060.68</v>
      </c>
      <c r="AB85" s="190"/>
      <c r="AC85" s="190"/>
      <c r="AD85" s="190"/>
      <c r="AE85" s="190"/>
      <c r="AF85" s="190"/>
      <c r="AG85" s="190"/>
      <c r="AH85" s="190"/>
      <c r="AI85" s="260"/>
      <c r="AJ85" s="190"/>
      <c r="AK85" s="190"/>
    </row>
    <row r="86" s="240" customFormat="1" ht="14.25" spans="1:37">
      <c r="A86" s="191">
        <v>82</v>
      </c>
      <c r="B86" s="189" t="s">
        <v>10728</v>
      </c>
      <c r="C86" s="190"/>
      <c r="D86" s="189" t="s">
        <v>10729</v>
      </c>
      <c r="E86" s="189" t="s">
        <v>10730</v>
      </c>
      <c r="F86" s="191" t="s">
        <v>10562</v>
      </c>
      <c r="G86" s="189" t="s">
        <v>9941</v>
      </c>
      <c r="H86" s="189" t="s">
        <v>10587</v>
      </c>
      <c r="I86" s="197">
        <v>43397</v>
      </c>
      <c r="J86" s="191">
        <v>9</v>
      </c>
      <c r="K86" s="190"/>
      <c r="L86" s="191">
        <v>1</v>
      </c>
      <c r="M86" s="190"/>
      <c r="N86" s="276">
        <v>7757.76</v>
      </c>
      <c r="O86" s="276">
        <v>5710.56</v>
      </c>
      <c r="P86" s="190"/>
      <c r="Q86" s="190"/>
      <c r="R86" s="190"/>
      <c r="S86" s="190"/>
      <c r="T86" s="190">
        <f t="shared" si="0"/>
        <v>0</v>
      </c>
      <c r="U86" s="190"/>
      <c r="V86" s="190"/>
      <c r="W86" s="190">
        <f t="shared" si="1"/>
        <v>0</v>
      </c>
      <c r="X86" s="190">
        <f t="shared" si="2"/>
        <v>-1</v>
      </c>
      <c r="Y86" s="190"/>
      <c r="Z86" s="190"/>
      <c r="AA86" s="190">
        <f t="shared" si="3"/>
        <v>-5710.56</v>
      </c>
      <c r="AB86" s="190"/>
      <c r="AC86" s="190"/>
      <c r="AD86" s="190"/>
      <c r="AE86" s="190"/>
      <c r="AF86" s="190"/>
      <c r="AG86" s="190"/>
      <c r="AH86" s="190"/>
      <c r="AI86" s="260"/>
      <c r="AJ86" s="190"/>
      <c r="AK86" s="190"/>
    </row>
    <row r="87" s="240" customFormat="1" ht="14.25" spans="1:37">
      <c r="A87" s="191">
        <v>83</v>
      </c>
      <c r="B87" s="189" t="s">
        <v>10731</v>
      </c>
      <c r="C87" s="190"/>
      <c r="D87" s="189" t="s">
        <v>10732</v>
      </c>
      <c r="E87" s="189"/>
      <c r="F87" s="191" t="s">
        <v>10562</v>
      </c>
      <c r="G87" s="189" t="s">
        <v>6587</v>
      </c>
      <c r="H87" s="189" t="s">
        <v>9900</v>
      </c>
      <c r="I87" s="197">
        <v>43496</v>
      </c>
      <c r="J87" s="191">
        <v>6</v>
      </c>
      <c r="K87" s="190"/>
      <c r="L87" s="191">
        <v>1</v>
      </c>
      <c r="M87" s="190"/>
      <c r="N87" s="276">
        <v>300000</v>
      </c>
      <c r="O87" s="276">
        <v>244583.31</v>
      </c>
      <c r="P87" s="190"/>
      <c r="Q87" s="190"/>
      <c r="R87" s="190"/>
      <c r="S87" s="190"/>
      <c r="T87" s="190">
        <f t="shared" si="0"/>
        <v>0</v>
      </c>
      <c r="U87" s="190"/>
      <c r="V87" s="190"/>
      <c r="W87" s="190">
        <f t="shared" si="1"/>
        <v>0</v>
      </c>
      <c r="X87" s="190">
        <f t="shared" si="2"/>
        <v>-1</v>
      </c>
      <c r="Y87" s="190"/>
      <c r="Z87" s="190"/>
      <c r="AA87" s="190">
        <f t="shared" si="3"/>
        <v>-244583.31</v>
      </c>
      <c r="AB87" s="190"/>
      <c r="AC87" s="190"/>
      <c r="AD87" s="190"/>
      <c r="AE87" s="190"/>
      <c r="AF87" s="190"/>
      <c r="AG87" s="190"/>
      <c r="AH87" s="190"/>
      <c r="AI87" s="260"/>
      <c r="AJ87" s="190"/>
      <c r="AK87" s="190"/>
    </row>
    <row r="88" s="240" customFormat="1" ht="14.25" spans="1:37">
      <c r="A88" s="191">
        <v>84</v>
      </c>
      <c r="B88" s="189" t="s">
        <v>10733</v>
      </c>
      <c r="C88" s="190"/>
      <c r="D88" s="189" t="s">
        <v>10734</v>
      </c>
      <c r="E88" s="189"/>
      <c r="F88" s="191" t="s">
        <v>10562</v>
      </c>
      <c r="G88" s="189" t="s">
        <v>9941</v>
      </c>
      <c r="H88" s="189" t="s">
        <v>10735</v>
      </c>
      <c r="I88" s="197">
        <v>43496</v>
      </c>
      <c r="J88" s="191">
        <v>6</v>
      </c>
      <c r="K88" s="190"/>
      <c r="L88" s="191">
        <v>1</v>
      </c>
      <c r="M88" s="190"/>
      <c r="N88" s="276">
        <v>4481.9</v>
      </c>
      <c r="O88" s="276">
        <v>3654.01</v>
      </c>
      <c r="P88" s="190"/>
      <c r="Q88" s="190"/>
      <c r="R88" s="190"/>
      <c r="S88" s="190"/>
      <c r="T88" s="190">
        <f t="shared" si="0"/>
        <v>0</v>
      </c>
      <c r="U88" s="190"/>
      <c r="V88" s="190"/>
      <c r="W88" s="190">
        <f t="shared" si="1"/>
        <v>0</v>
      </c>
      <c r="X88" s="190">
        <f t="shared" si="2"/>
        <v>-1</v>
      </c>
      <c r="Y88" s="190"/>
      <c r="Z88" s="190"/>
      <c r="AA88" s="190">
        <f t="shared" si="3"/>
        <v>-3654.01</v>
      </c>
      <c r="AB88" s="190"/>
      <c r="AC88" s="190"/>
      <c r="AD88" s="190"/>
      <c r="AE88" s="190"/>
      <c r="AF88" s="190"/>
      <c r="AG88" s="190"/>
      <c r="AH88" s="190"/>
      <c r="AI88" s="260"/>
      <c r="AJ88" s="190"/>
      <c r="AK88" s="190"/>
    </row>
    <row r="89" s="240" customFormat="1" ht="14.25" spans="1:37">
      <c r="A89" s="191"/>
      <c r="B89" s="189"/>
      <c r="C89" s="190"/>
      <c r="D89" s="274" t="s">
        <v>10736</v>
      </c>
      <c r="E89" s="189"/>
      <c r="F89" s="191" t="s">
        <v>200</v>
      </c>
      <c r="G89" s="189" t="s">
        <v>9941</v>
      </c>
      <c r="H89" s="275"/>
      <c r="I89" s="197"/>
      <c r="J89" s="191"/>
      <c r="K89" s="190"/>
      <c r="L89" s="191">
        <v>1</v>
      </c>
      <c r="M89" s="190"/>
      <c r="N89" s="276">
        <v>693.51</v>
      </c>
      <c r="O89" s="276">
        <v>693.51</v>
      </c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260"/>
      <c r="AJ89" s="190"/>
      <c r="AK89" s="190"/>
    </row>
    <row r="90" s="240" customFormat="1" ht="14.25" spans="1:37">
      <c r="A90" s="191"/>
      <c r="B90" s="189"/>
      <c r="C90" s="190"/>
      <c r="D90" s="274" t="s">
        <v>10737</v>
      </c>
      <c r="E90" s="189"/>
      <c r="F90" s="191" t="s">
        <v>200</v>
      </c>
      <c r="G90" s="189"/>
      <c r="H90" s="275"/>
      <c r="I90" s="197"/>
      <c r="J90" s="191"/>
      <c r="K90" s="190"/>
      <c r="L90" s="191"/>
      <c r="M90" s="190"/>
      <c r="N90" s="276">
        <f>820162.4+346196.14</f>
        <v>1166358.54</v>
      </c>
      <c r="O90" s="276">
        <f>N90</f>
        <v>1166358.54</v>
      </c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260"/>
      <c r="AJ90" s="190"/>
      <c r="AK90" s="190"/>
    </row>
    <row r="91" ht="14.25" spans="1:37">
      <c r="A91" s="35" t="s">
        <v>187</v>
      </c>
      <c r="B91" s="35"/>
      <c r="C91" s="38"/>
      <c r="D91" s="38"/>
      <c r="E91" s="38"/>
      <c r="F91" s="38"/>
      <c r="G91" s="40"/>
      <c r="H91" s="40"/>
      <c r="I91" s="38"/>
      <c r="J91" s="35"/>
      <c r="K91" s="38"/>
      <c r="L91" s="24">
        <f>SUM(L5:L88)</f>
        <v>182</v>
      </c>
      <c r="M91" s="14"/>
      <c r="N91" s="277">
        <f>SUM(N5:N89)</f>
        <v>1942279.67</v>
      </c>
      <c r="O91" s="277">
        <f>SUM(O5:O89)</f>
        <v>413502.33</v>
      </c>
      <c r="P91" s="38">
        <f>SUM(P79:P88)</f>
        <v>0</v>
      </c>
      <c r="Q91" s="38"/>
      <c r="R91" s="38"/>
      <c r="S91" s="38">
        <f>SUM(S79:S88)</f>
        <v>0</v>
      </c>
      <c r="T91" s="38">
        <f>SUM(T79:T88)</f>
        <v>0</v>
      </c>
      <c r="U91" s="38"/>
      <c r="V91" s="38"/>
      <c r="W91" s="38">
        <f>SUM(W79:W88)</f>
        <v>0</v>
      </c>
      <c r="X91" s="38">
        <f>SUM(X79:X88)</f>
        <v>-10</v>
      </c>
      <c r="Y91" s="38"/>
      <c r="Z91" s="38"/>
      <c r="AA91" s="38">
        <f>SUM(AA79:AA88)</f>
        <v>-276424.64</v>
      </c>
      <c r="AB91" s="38"/>
      <c r="AC91" s="38"/>
      <c r="AD91" s="38"/>
      <c r="AE91" s="38"/>
      <c r="AF91" s="38"/>
      <c r="AG91" s="38"/>
      <c r="AH91" s="38"/>
      <c r="AI91" s="84"/>
      <c r="AJ91" s="38"/>
      <c r="AK91" s="38"/>
    </row>
    <row r="92" ht="14.25" spans="1:37">
      <c r="A92" s="28" t="s">
        <v>222</v>
      </c>
      <c r="B92" s="28"/>
      <c r="C92" s="28"/>
      <c r="D92" s="28"/>
      <c r="E92" s="28"/>
      <c r="F92" s="28"/>
      <c r="G92" s="28"/>
      <c r="H92" s="28"/>
      <c r="I92" s="28"/>
      <c r="J92" s="45"/>
      <c r="K92" s="28"/>
      <c r="L92" s="45"/>
      <c r="M92" s="28"/>
      <c r="N92" s="265"/>
      <c r="O92" s="265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</row>
    <row r="93" ht="43.5" customHeight="1" spans="1:37">
      <c r="A93" s="28" t="str">
        <f>封面!A8</f>
        <v>单位总经理：***</v>
      </c>
      <c r="B93" s="28"/>
      <c r="C93" s="28"/>
      <c r="D93" s="28"/>
      <c r="E93" s="28" t="str">
        <f>封面!A9</f>
        <v>单位财务负责人：***</v>
      </c>
      <c r="F93" s="28"/>
      <c r="G93" s="28"/>
      <c r="H93" s="28"/>
      <c r="I93" s="28" t="str">
        <f>封面!A11</f>
        <v>会计审核人：***</v>
      </c>
      <c r="J93" s="45"/>
      <c r="K93" s="28" t="str">
        <f>封面!A10</f>
        <v>单位物资部门负责人：***</v>
      </c>
      <c r="L93" s="45"/>
      <c r="M93" s="28"/>
      <c r="N93" s="265">
        <v>820162.4</v>
      </c>
      <c r="O93" s="265"/>
      <c r="P93" s="28"/>
      <c r="Q93" s="28"/>
      <c r="R93" s="28"/>
      <c r="S93" s="28" t="s">
        <v>97</v>
      </c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</row>
    <row r="94" ht="14.25" spans="1:34">
      <c r="A94" s="28"/>
      <c r="B94" s="28"/>
      <c r="C94" s="28"/>
      <c r="D94" s="28"/>
      <c r="E94" s="28"/>
      <c r="F94" s="28"/>
      <c r="G94" s="28"/>
      <c r="H94" s="28"/>
      <c r="I94" s="28"/>
      <c r="J94" s="45"/>
      <c r="K94" s="28"/>
      <c r="L94" s="45"/>
      <c r="M94" s="28"/>
      <c r="N94" s="265"/>
      <c r="O94" s="265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</row>
    <row r="95" ht="14.25" spans="1:34">
      <c r="A95" s="28"/>
      <c r="B95" s="28"/>
      <c r="C95" s="28"/>
      <c r="D95" s="28"/>
      <c r="E95" s="28"/>
      <c r="F95" s="28"/>
      <c r="G95" s="28"/>
      <c r="H95" s="28"/>
      <c r="I95" s="28"/>
      <c r="J95" s="45"/>
      <c r="K95" s="28"/>
      <c r="L95" s="45"/>
      <c r="M95" s="28"/>
      <c r="N95" s="265"/>
      <c r="O95" s="265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</row>
    <row r="96" ht="14.25" spans="1:34">
      <c r="A96" s="28"/>
      <c r="B96" s="28"/>
      <c r="C96" s="28"/>
      <c r="D96" s="28"/>
      <c r="E96" s="28"/>
      <c r="F96" s="28"/>
      <c r="G96" s="28"/>
      <c r="H96" s="28"/>
      <c r="I96" s="28"/>
      <c r="J96" s="45"/>
      <c r="K96" s="28"/>
      <c r="L96" s="45"/>
      <c r="M96" s="28"/>
      <c r="N96" s="265"/>
      <c r="O96" s="265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</row>
  </sheetData>
  <mergeCells count="22">
    <mergeCell ref="A1:AA1"/>
    <mergeCell ref="H2:I2"/>
    <mergeCell ref="O2:P2"/>
    <mergeCell ref="B3:C3"/>
    <mergeCell ref="L3:O3"/>
    <mergeCell ref="P3:S3"/>
    <mergeCell ref="T3:W3"/>
    <mergeCell ref="X3:AA3"/>
    <mergeCell ref="AB3:AH3"/>
    <mergeCell ref="A91:B91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143"/>
  <sheetViews>
    <sheetView workbookViewId="0">
      <pane ySplit="4" topLeftCell="A41" activePane="bottomLeft" state="frozen"/>
      <selection/>
      <selection pane="bottomLeft" activeCell="J54" sqref="J54"/>
    </sheetView>
  </sheetViews>
  <sheetFormatPr defaultColWidth="9" defaultRowHeight="13.5"/>
  <cols>
    <col min="1" max="1" width="5.375" style="181" customWidth="1"/>
    <col min="2" max="2" width="11.75" style="181" customWidth="1"/>
    <col min="3" max="3" width="12.625" style="181" customWidth="1"/>
    <col min="4" max="4" width="13" style="181" customWidth="1"/>
    <col min="5" max="6" width="13.875" style="181" customWidth="1"/>
    <col min="7" max="7" width="14.625" style="181" customWidth="1"/>
    <col min="8" max="9" width="16.25" style="181" customWidth="1"/>
    <col min="10" max="10" width="15.625" style="181" customWidth="1"/>
    <col min="11" max="13" width="9" style="181"/>
    <col min="14" max="14" width="13.75" style="181"/>
    <col min="15" max="15" width="12.75" style="181" customWidth="1"/>
    <col min="16" max="18" width="7.5" style="181" customWidth="1"/>
    <col min="19" max="19" width="9.5" style="181" customWidth="1"/>
    <col min="20" max="26" width="9" style="181"/>
    <col min="27" max="27" width="9.25" style="181"/>
    <col min="28" max="16384" width="9" style="181"/>
  </cols>
  <sheetData>
    <row r="1" ht="34.5" customHeight="1" spans="1:27">
      <c r="A1" s="241" t="s">
        <v>10738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</row>
    <row r="2" ht="39" customHeight="1" spans="1:35">
      <c r="A2" s="242" t="str">
        <f>封面!A5</f>
        <v>单位名称：*****</v>
      </c>
      <c r="B2" s="242"/>
      <c r="C2" s="243"/>
      <c r="D2" s="244"/>
      <c r="E2" s="245"/>
      <c r="F2" s="245"/>
      <c r="G2" s="246"/>
      <c r="H2" s="245"/>
      <c r="I2" s="252" t="str">
        <f>封面!A6</f>
        <v>清查基准日：年 月 日</v>
      </c>
      <c r="J2" s="245"/>
      <c r="K2" s="246"/>
      <c r="L2" s="245"/>
      <c r="M2" s="245"/>
      <c r="N2" s="246" t="s">
        <v>215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6" t="s">
        <v>175</v>
      </c>
      <c r="AB2" s="245"/>
      <c r="AC2" s="245"/>
      <c r="AD2" s="245"/>
      <c r="AE2" s="245"/>
      <c r="AF2" s="245"/>
      <c r="AG2" s="245"/>
      <c r="AH2" s="245"/>
      <c r="AI2" s="245"/>
    </row>
    <row r="3" ht="18.75" customHeight="1" spans="1:37">
      <c r="A3" s="247" t="s">
        <v>10</v>
      </c>
      <c r="B3" s="247" t="s">
        <v>240</v>
      </c>
      <c r="C3" s="247"/>
      <c r="D3" s="247" t="s">
        <v>185</v>
      </c>
      <c r="E3" s="247" t="s">
        <v>241</v>
      </c>
      <c r="F3" s="247" t="s">
        <v>242</v>
      </c>
      <c r="G3" s="247" t="s">
        <v>243</v>
      </c>
      <c r="H3" s="247" t="s">
        <v>4293</v>
      </c>
      <c r="I3" s="247" t="s">
        <v>9926</v>
      </c>
      <c r="J3" s="253" t="s">
        <v>9927</v>
      </c>
      <c r="K3" s="247" t="s">
        <v>247</v>
      </c>
      <c r="L3" s="254" t="s">
        <v>190</v>
      </c>
      <c r="M3" s="254"/>
      <c r="N3" s="254"/>
      <c r="O3" s="254"/>
      <c r="P3" s="254" t="s">
        <v>191</v>
      </c>
      <c r="Q3" s="254"/>
      <c r="R3" s="254"/>
      <c r="S3" s="254"/>
      <c r="T3" s="254" t="s">
        <v>192</v>
      </c>
      <c r="U3" s="254"/>
      <c r="V3" s="254"/>
      <c r="W3" s="254"/>
      <c r="X3" s="254" t="s">
        <v>193</v>
      </c>
      <c r="Y3" s="254"/>
      <c r="Z3" s="254"/>
      <c r="AA3" s="254"/>
      <c r="AB3" s="154" t="s">
        <v>248</v>
      </c>
      <c r="AC3" s="154"/>
      <c r="AD3" s="154"/>
      <c r="AE3" s="154"/>
      <c r="AF3" s="154"/>
      <c r="AG3" s="154"/>
      <c r="AH3" s="154"/>
      <c r="AI3" s="154" t="s">
        <v>249</v>
      </c>
      <c r="AJ3" s="258" t="s">
        <v>250</v>
      </c>
      <c r="AK3" s="259" t="s">
        <v>76</v>
      </c>
    </row>
    <row r="4" ht="14.25" spans="1:37">
      <c r="A4" s="247">
        <v>1</v>
      </c>
      <c r="B4" s="248" t="s">
        <v>9928</v>
      </c>
      <c r="C4" s="248" t="s">
        <v>255</v>
      </c>
      <c r="D4" s="247"/>
      <c r="E4" s="247"/>
      <c r="F4" s="247"/>
      <c r="G4" s="247"/>
      <c r="H4" s="247"/>
      <c r="I4" s="247"/>
      <c r="J4" s="255"/>
      <c r="K4" s="247"/>
      <c r="L4" s="256" t="s">
        <v>194</v>
      </c>
      <c r="M4" s="256" t="s">
        <v>195</v>
      </c>
      <c r="N4" s="256" t="s">
        <v>196</v>
      </c>
      <c r="O4" s="256" t="s">
        <v>197</v>
      </c>
      <c r="P4" s="256" t="s">
        <v>194</v>
      </c>
      <c r="Q4" s="256" t="s">
        <v>195</v>
      </c>
      <c r="R4" s="256" t="s">
        <v>196</v>
      </c>
      <c r="S4" s="256" t="s">
        <v>197</v>
      </c>
      <c r="T4" s="256" t="s">
        <v>194</v>
      </c>
      <c r="U4" s="256" t="s">
        <v>195</v>
      </c>
      <c r="V4" s="256" t="s">
        <v>196</v>
      </c>
      <c r="W4" s="256" t="s">
        <v>197</v>
      </c>
      <c r="X4" s="256" t="s">
        <v>194</v>
      </c>
      <c r="Y4" s="256" t="s">
        <v>195</v>
      </c>
      <c r="Z4" s="256" t="s">
        <v>196</v>
      </c>
      <c r="AA4" s="256" t="s">
        <v>197</v>
      </c>
      <c r="AB4" s="154" t="s">
        <v>256</v>
      </c>
      <c r="AC4" s="154" t="s">
        <v>257</v>
      </c>
      <c r="AD4" s="154" t="s">
        <v>258</v>
      </c>
      <c r="AE4" s="154" t="s">
        <v>259</v>
      </c>
      <c r="AF4" s="154" t="s">
        <v>260</v>
      </c>
      <c r="AG4" s="154" t="s">
        <v>261</v>
      </c>
      <c r="AH4" s="151" t="s">
        <v>262</v>
      </c>
      <c r="AI4" s="154"/>
      <c r="AJ4" s="258"/>
      <c r="AK4" s="250"/>
    </row>
    <row r="5" s="240" customFormat="1" ht="14.25" spans="1:37">
      <c r="A5" s="191">
        <v>1</v>
      </c>
      <c r="B5" s="190" t="s">
        <v>10739</v>
      </c>
      <c r="C5" s="190"/>
      <c r="D5" s="189" t="s">
        <v>10461</v>
      </c>
      <c r="E5" s="190" t="s">
        <v>10461</v>
      </c>
      <c r="F5" s="189" t="s">
        <v>10525</v>
      </c>
      <c r="G5" s="191" t="s">
        <v>6587</v>
      </c>
      <c r="H5" s="191" t="s">
        <v>9900</v>
      </c>
      <c r="I5" s="197">
        <v>41578</v>
      </c>
      <c r="J5" s="191">
        <v>69</v>
      </c>
      <c r="K5" s="190"/>
      <c r="L5" s="190">
        <v>1</v>
      </c>
      <c r="M5" s="190"/>
      <c r="N5" s="257">
        <v>2193.75</v>
      </c>
      <c r="O5" s="257">
        <v>394.05</v>
      </c>
      <c r="P5" s="190"/>
      <c r="Q5" s="190"/>
      <c r="R5" s="190"/>
      <c r="S5" s="190"/>
      <c r="T5" s="190">
        <f>IF((P5-L5)&gt;0,P5-L5,0)</f>
        <v>0</v>
      </c>
      <c r="U5" s="190"/>
      <c r="V5" s="190"/>
      <c r="W5" s="190">
        <f>IF((S5-O5)&gt;0,S5-O5,0)</f>
        <v>0</v>
      </c>
      <c r="X5" s="190">
        <f>IF((P5-L5)&lt;0,P5-L5,0)</f>
        <v>-1</v>
      </c>
      <c r="Y5" s="190"/>
      <c r="Z5" s="190"/>
      <c r="AA5" s="190">
        <f>IF((S5-O5)&lt;0,S5-O5,0)</f>
        <v>-394.05</v>
      </c>
      <c r="AB5" s="190"/>
      <c r="AC5" s="190"/>
      <c r="AD5" s="190"/>
      <c r="AE5" s="190"/>
      <c r="AF5" s="190"/>
      <c r="AG5" s="190"/>
      <c r="AH5" s="190"/>
      <c r="AI5" s="260"/>
      <c r="AJ5" s="190"/>
      <c r="AK5" s="190"/>
    </row>
    <row r="6" s="240" customFormat="1" ht="14.25" spans="1:37">
      <c r="A6" s="191">
        <v>2</v>
      </c>
      <c r="B6" s="190" t="s">
        <v>10740</v>
      </c>
      <c r="C6" s="190"/>
      <c r="D6" s="189" t="s">
        <v>10741</v>
      </c>
      <c r="E6" s="190"/>
      <c r="F6" s="189" t="s">
        <v>10525</v>
      </c>
      <c r="G6" s="191" t="s">
        <v>9941</v>
      </c>
      <c r="H6" s="191" t="s">
        <v>9900</v>
      </c>
      <c r="I6" s="197">
        <v>41578</v>
      </c>
      <c r="J6" s="191">
        <v>60</v>
      </c>
      <c r="K6" s="190"/>
      <c r="L6" s="190">
        <v>17</v>
      </c>
      <c r="M6" s="190"/>
      <c r="N6" s="257">
        <v>68000</v>
      </c>
      <c r="O6" s="257">
        <v>3400</v>
      </c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260"/>
      <c r="AJ6" s="190"/>
      <c r="AK6" s="190"/>
    </row>
    <row r="7" s="240" customFormat="1" ht="14.25" spans="1:37">
      <c r="A7" s="191">
        <v>3</v>
      </c>
      <c r="B7" s="190" t="s">
        <v>10742</v>
      </c>
      <c r="C7" s="190"/>
      <c r="D7" s="189" t="s">
        <v>10743</v>
      </c>
      <c r="E7" s="190"/>
      <c r="F7" s="189" t="s">
        <v>10525</v>
      </c>
      <c r="G7" s="191" t="s">
        <v>6587</v>
      </c>
      <c r="H7" s="191" t="s">
        <v>9900</v>
      </c>
      <c r="I7" s="197">
        <v>41578</v>
      </c>
      <c r="J7" s="191">
        <v>0</v>
      </c>
      <c r="K7" s="190"/>
      <c r="L7" s="190">
        <v>2</v>
      </c>
      <c r="M7" s="190"/>
      <c r="N7" s="257">
        <v>951.95</v>
      </c>
      <c r="O7" s="257">
        <v>951.95</v>
      </c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260"/>
      <c r="AJ7" s="190"/>
      <c r="AK7" s="190"/>
    </row>
    <row r="8" s="240" customFormat="1" ht="14.25" spans="1:37">
      <c r="A8" s="191">
        <v>4</v>
      </c>
      <c r="B8" s="190" t="s">
        <v>10744</v>
      </c>
      <c r="C8" s="190"/>
      <c r="D8" s="189" t="s">
        <v>10745</v>
      </c>
      <c r="E8" s="190"/>
      <c r="F8" s="189" t="s">
        <v>10525</v>
      </c>
      <c r="G8" s="191" t="s">
        <v>6641</v>
      </c>
      <c r="H8" s="191" t="s">
        <v>9900</v>
      </c>
      <c r="I8" s="197">
        <v>41578</v>
      </c>
      <c r="J8" s="191">
        <v>0</v>
      </c>
      <c r="K8" s="190"/>
      <c r="L8" s="190">
        <v>1</v>
      </c>
      <c r="M8" s="190"/>
      <c r="N8" s="257">
        <v>300</v>
      </c>
      <c r="O8" s="257">
        <v>300</v>
      </c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260"/>
      <c r="AJ8" s="190"/>
      <c r="AK8" s="190"/>
    </row>
    <row r="9" s="240" customFormat="1" ht="14.25" spans="1:37">
      <c r="A9" s="191">
        <v>5</v>
      </c>
      <c r="B9" s="190" t="s">
        <v>10746</v>
      </c>
      <c r="C9" s="190"/>
      <c r="D9" s="189" t="s">
        <v>10747</v>
      </c>
      <c r="E9" s="190"/>
      <c r="F9" s="189" t="s">
        <v>10525</v>
      </c>
      <c r="G9" s="191" t="s">
        <v>6641</v>
      </c>
      <c r="H9" s="191" t="s">
        <v>9900</v>
      </c>
      <c r="I9" s="197">
        <v>41578</v>
      </c>
      <c r="J9" s="191">
        <v>0</v>
      </c>
      <c r="K9" s="190"/>
      <c r="L9" s="190">
        <v>1</v>
      </c>
      <c r="M9" s="190"/>
      <c r="N9" s="257">
        <v>300</v>
      </c>
      <c r="O9" s="257">
        <v>300</v>
      </c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260"/>
      <c r="AJ9" s="190"/>
      <c r="AK9" s="190"/>
    </row>
    <row r="10" s="240" customFormat="1" ht="14.25" spans="1:37">
      <c r="A10" s="191">
        <v>6</v>
      </c>
      <c r="B10" s="190" t="s">
        <v>10748</v>
      </c>
      <c r="C10" s="190"/>
      <c r="D10" s="189" t="s">
        <v>10749</v>
      </c>
      <c r="E10" s="190"/>
      <c r="F10" s="189" t="s">
        <v>10525</v>
      </c>
      <c r="G10" s="191" t="s">
        <v>10750</v>
      </c>
      <c r="H10" s="191" t="s">
        <v>9900</v>
      </c>
      <c r="I10" s="197">
        <v>41578</v>
      </c>
      <c r="J10" s="191">
        <v>0</v>
      </c>
      <c r="K10" s="190"/>
      <c r="L10" s="190">
        <v>1</v>
      </c>
      <c r="M10" s="190"/>
      <c r="N10" s="257">
        <v>400</v>
      </c>
      <c r="O10" s="257">
        <v>400</v>
      </c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260"/>
      <c r="AJ10" s="190"/>
      <c r="AK10" s="190"/>
    </row>
    <row r="11" s="240" customFormat="1" ht="14.25" spans="1:37">
      <c r="A11" s="191">
        <v>7</v>
      </c>
      <c r="B11" s="190" t="s">
        <v>10751</v>
      </c>
      <c r="C11" s="190"/>
      <c r="D11" s="189" t="s">
        <v>10752</v>
      </c>
      <c r="E11" s="190"/>
      <c r="F11" s="189" t="s">
        <v>10525</v>
      </c>
      <c r="G11" s="191" t="s">
        <v>10750</v>
      </c>
      <c r="H11" s="191" t="s">
        <v>9900</v>
      </c>
      <c r="I11" s="197">
        <v>41578</v>
      </c>
      <c r="J11" s="191">
        <v>0</v>
      </c>
      <c r="K11" s="190"/>
      <c r="L11" s="190">
        <v>1</v>
      </c>
      <c r="M11" s="190"/>
      <c r="N11" s="257">
        <v>300</v>
      </c>
      <c r="O11" s="257">
        <v>300</v>
      </c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260"/>
      <c r="AJ11" s="190"/>
      <c r="AK11" s="190"/>
    </row>
    <row r="12" s="240" customFormat="1" ht="14.25" spans="1:37">
      <c r="A12" s="191">
        <v>8</v>
      </c>
      <c r="B12" s="190" t="s">
        <v>10753</v>
      </c>
      <c r="C12" s="190"/>
      <c r="D12" s="189" t="s">
        <v>10752</v>
      </c>
      <c r="E12" s="190"/>
      <c r="F12" s="189" t="s">
        <v>10525</v>
      </c>
      <c r="G12" s="191" t="s">
        <v>10750</v>
      </c>
      <c r="H12" s="191" t="s">
        <v>9900</v>
      </c>
      <c r="I12" s="197">
        <v>41578</v>
      </c>
      <c r="J12" s="191">
        <v>60</v>
      </c>
      <c r="K12" s="190"/>
      <c r="L12" s="190">
        <v>23</v>
      </c>
      <c r="M12" s="190"/>
      <c r="N12" s="257">
        <v>11500</v>
      </c>
      <c r="O12" s="257">
        <v>575</v>
      </c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260"/>
      <c r="AJ12" s="190"/>
      <c r="AK12" s="190"/>
    </row>
    <row r="13" s="240" customFormat="1" ht="14.25" spans="1:37">
      <c r="A13" s="191">
        <v>9</v>
      </c>
      <c r="B13" s="190" t="s">
        <v>10754</v>
      </c>
      <c r="C13" s="190"/>
      <c r="D13" s="189" t="s">
        <v>10755</v>
      </c>
      <c r="E13" s="190"/>
      <c r="F13" s="189" t="s">
        <v>10525</v>
      </c>
      <c r="G13" s="191" t="s">
        <v>9996</v>
      </c>
      <c r="H13" s="191" t="s">
        <v>9900</v>
      </c>
      <c r="I13" s="197">
        <v>41578</v>
      </c>
      <c r="J13" s="191">
        <v>60</v>
      </c>
      <c r="K13" s="190"/>
      <c r="L13" s="190">
        <v>12</v>
      </c>
      <c r="M13" s="190"/>
      <c r="N13" s="257">
        <v>1920</v>
      </c>
      <c r="O13" s="257">
        <v>120</v>
      </c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260"/>
      <c r="AJ13" s="190"/>
      <c r="AK13" s="190"/>
    </row>
    <row r="14" s="240" customFormat="1" ht="14.25" spans="1:37">
      <c r="A14" s="191">
        <v>10</v>
      </c>
      <c r="B14" s="190" t="s">
        <v>10756</v>
      </c>
      <c r="C14" s="190"/>
      <c r="D14" s="189" t="s">
        <v>10757</v>
      </c>
      <c r="E14" s="190"/>
      <c r="F14" s="189" t="s">
        <v>10525</v>
      </c>
      <c r="G14" s="191" t="s">
        <v>9996</v>
      </c>
      <c r="H14" s="191" t="s">
        <v>9900</v>
      </c>
      <c r="I14" s="197">
        <v>41578</v>
      </c>
      <c r="J14" s="191">
        <v>60</v>
      </c>
      <c r="K14" s="190"/>
      <c r="L14" s="190">
        <v>28</v>
      </c>
      <c r="M14" s="190"/>
      <c r="N14" s="257">
        <v>5600</v>
      </c>
      <c r="O14" s="257">
        <v>280</v>
      </c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260"/>
      <c r="AJ14" s="190"/>
      <c r="AK14" s="190"/>
    </row>
    <row r="15" s="240" customFormat="1" ht="14.25" spans="1:37">
      <c r="A15" s="191">
        <v>11</v>
      </c>
      <c r="B15" s="190" t="s">
        <v>10758</v>
      </c>
      <c r="C15" s="190"/>
      <c r="D15" s="189" t="s">
        <v>10759</v>
      </c>
      <c r="E15" s="190"/>
      <c r="F15" s="189" t="s">
        <v>10525</v>
      </c>
      <c r="G15" s="191" t="s">
        <v>9996</v>
      </c>
      <c r="H15" s="191" t="s">
        <v>9900</v>
      </c>
      <c r="I15" s="197">
        <v>41578</v>
      </c>
      <c r="J15" s="191">
        <v>60</v>
      </c>
      <c r="K15" s="190"/>
      <c r="L15" s="190">
        <v>19</v>
      </c>
      <c r="M15" s="190"/>
      <c r="N15" s="257">
        <v>3800</v>
      </c>
      <c r="O15" s="257">
        <v>190</v>
      </c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260"/>
      <c r="AJ15" s="190"/>
      <c r="AK15" s="190"/>
    </row>
    <row r="16" s="240" customFormat="1" ht="14.25" spans="1:37">
      <c r="A16" s="191">
        <v>12</v>
      </c>
      <c r="B16" s="190" t="s">
        <v>10760</v>
      </c>
      <c r="C16" s="190"/>
      <c r="D16" s="189" t="s">
        <v>10761</v>
      </c>
      <c r="E16" s="190"/>
      <c r="F16" s="189" t="s">
        <v>10525</v>
      </c>
      <c r="G16" s="191" t="s">
        <v>10750</v>
      </c>
      <c r="H16" s="191" t="s">
        <v>9900</v>
      </c>
      <c r="I16" s="197">
        <v>41578</v>
      </c>
      <c r="J16" s="191">
        <v>60</v>
      </c>
      <c r="K16" s="190"/>
      <c r="L16" s="190">
        <v>15</v>
      </c>
      <c r="M16" s="190"/>
      <c r="N16" s="257">
        <v>9000</v>
      </c>
      <c r="O16" s="257">
        <v>450</v>
      </c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260"/>
      <c r="AJ16" s="190"/>
      <c r="AK16" s="190"/>
    </row>
    <row r="17" s="240" customFormat="1" ht="14.25" spans="1:37">
      <c r="A17" s="191">
        <v>13</v>
      </c>
      <c r="B17" s="190" t="s">
        <v>10762</v>
      </c>
      <c r="C17" s="190"/>
      <c r="D17" s="189" t="s">
        <v>10763</v>
      </c>
      <c r="E17" s="190"/>
      <c r="F17" s="189" t="s">
        <v>10525</v>
      </c>
      <c r="G17" s="191" t="s">
        <v>10750</v>
      </c>
      <c r="H17" s="191" t="s">
        <v>9900</v>
      </c>
      <c r="I17" s="197">
        <v>41578</v>
      </c>
      <c r="J17" s="191">
        <v>60</v>
      </c>
      <c r="K17" s="190"/>
      <c r="L17" s="190">
        <v>21</v>
      </c>
      <c r="M17" s="190"/>
      <c r="N17" s="257">
        <v>10500</v>
      </c>
      <c r="O17" s="257">
        <v>525</v>
      </c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260"/>
      <c r="AJ17" s="190"/>
      <c r="AK17" s="190"/>
    </row>
    <row r="18" s="240" customFormat="1" ht="14.25" spans="1:37">
      <c r="A18" s="191">
        <v>14</v>
      </c>
      <c r="B18" s="190" t="s">
        <v>10764</v>
      </c>
      <c r="C18" s="190"/>
      <c r="D18" s="189" t="s">
        <v>10765</v>
      </c>
      <c r="E18" s="190"/>
      <c r="F18" s="189" t="s">
        <v>10525</v>
      </c>
      <c r="G18" s="191" t="s">
        <v>9941</v>
      </c>
      <c r="H18" s="191" t="s">
        <v>9900</v>
      </c>
      <c r="I18" s="197">
        <v>41578</v>
      </c>
      <c r="J18" s="191">
        <v>60</v>
      </c>
      <c r="K18" s="190"/>
      <c r="L18" s="190">
        <v>16</v>
      </c>
      <c r="M18" s="190"/>
      <c r="N18" s="257">
        <v>3840</v>
      </c>
      <c r="O18" s="257">
        <v>192</v>
      </c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260"/>
      <c r="AJ18" s="190"/>
      <c r="AK18" s="190"/>
    </row>
    <row r="19" s="240" customFormat="1" ht="14.25" spans="1:37">
      <c r="A19" s="191">
        <v>15</v>
      </c>
      <c r="B19" s="190" t="s">
        <v>10766</v>
      </c>
      <c r="C19" s="190"/>
      <c r="D19" s="189" t="s">
        <v>10767</v>
      </c>
      <c r="E19" s="190"/>
      <c r="F19" s="189" t="s">
        <v>10525</v>
      </c>
      <c r="G19" s="191" t="s">
        <v>6641</v>
      </c>
      <c r="H19" s="191" t="s">
        <v>9900</v>
      </c>
      <c r="I19" s="197">
        <v>41578</v>
      </c>
      <c r="J19" s="191">
        <v>60</v>
      </c>
      <c r="K19" s="190"/>
      <c r="L19" s="190">
        <v>16</v>
      </c>
      <c r="M19" s="190"/>
      <c r="N19" s="257">
        <v>6400</v>
      </c>
      <c r="O19" s="257">
        <v>320</v>
      </c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260"/>
      <c r="AJ19" s="190"/>
      <c r="AK19" s="190"/>
    </row>
    <row r="20" s="240" customFormat="1" ht="14.25" spans="1:37">
      <c r="A20" s="191">
        <v>16</v>
      </c>
      <c r="B20" s="190" t="s">
        <v>10768</v>
      </c>
      <c r="C20" s="190"/>
      <c r="D20" s="189" t="s">
        <v>10769</v>
      </c>
      <c r="E20" s="190"/>
      <c r="F20" s="189" t="s">
        <v>10525</v>
      </c>
      <c r="G20" s="191" t="s">
        <v>6641</v>
      </c>
      <c r="H20" s="191" t="s">
        <v>9900</v>
      </c>
      <c r="I20" s="197">
        <v>41578</v>
      </c>
      <c r="J20" s="191">
        <v>60</v>
      </c>
      <c r="K20" s="190"/>
      <c r="L20" s="190">
        <v>68</v>
      </c>
      <c r="M20" s="190"/>
      <c r="N20" s="257">
        <v>40800</v>
      </c>
      <c r="O20" s="257">
        <v>2040</v>
      </c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260"/>
      <c r="AJ20" s="190"/>
      <c r="AK20" s="190"/>
    </row>
    <row r="21" s="240" customFormat="1" ht="14.25" spans="1:37">
      <c r="A21" s="191">
        <v>17</v>
      </c>
      <c r="B21" s="190" t="s">
        <v>10770</v>
      </c>
      <c r="C21" s="190"/>
      <c r="D21" s="189" t="s">
        <v>10771</v>
      </c>
      <c r="E21" s="190"/>
      <c r="F21" s="189" t="s">
        <v>10525</v>
      </c>
      <c r="G21" s="191" t="s">
        <v>6641</v>
      </c>
      <c r="H21" s="191" t="s">
        <v>9900</v>
      </c>
      <c r="I21" s="197">
        <v>41578</v>
      </c>
      <c r="J21" s="191">
        <v>60</v>
      </c>
      <c r="K21" s="190"/>
      <c r="L21" s="190">
        <v>36</v>
      </c>
      <c r="M21" s="190"/>
      <c r="N21" s="257">
        <v>28800</v>
      </c>
      <c r="O21" s="257">
        <v>1440</v>
      </c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260"/>
      <c r="AJ21" s="190"/>
      <c r="AK21" s="190"/>
    </row>
    <row r="22" s="240" customFormat="1" ht="14.25" spans="1:37">
      <c r="A22" s="191">
        <v>18</v>
      </c>
      <c r="B22" s="190" t="s">
        <v>10772</v>
      </c>
      <c r="C22" s="190"/>
      <c r="D22" s="189" t="s">
        <v>10773</v>
      </c>
      <c r="E22" s="190"/>
      <c r="F22" s="189" t="s">
        <v>10525</v>
      </c>
      <c r="G22" s="191" t="s">
        <v>6641</v>
      </c>
      <c r="H22" s="191" t="s">
        <v>9900</v>
      </c>
      <c r="I22" s="197">
        <v>41578</v>
      </c>
      <c r="J22" s="191">
        <v>60</v>
      </c>
      <c r="K22" s="190"/>
      <c r="L22" s="190">
        <v>6</v>
      </c>
      <c r="M22" s="190"/>
      <c r="N22" s="257">
        <v>4800</v>
      </c>
      <c r="O22" s="257">
        <v>240</v>
      </c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260"/>
      <c r="AJ22" s="190"/>
      <c r="AK22" s="190"/>
    </row>
    <row r="23" s="240" customFormat="1" ht="14.25" spans="1:37">
      <c r="A23" s="191">
        <v>19</v>
      </c>
      <c r="B23" s="190" t="s">
        <v>8442</v>
      </c>
      <c r="C23" s="190"/>
      <c r="D23" s="189" t="s">
        <v>10774</v>
      </c>
      <c r="E23" s="190"/>
      <c r="F23" s="189" t="s">
        <v>10525</v>
      </c>
      <c r="G23" s="191" t="s">
        <v>6641</v>
      </c>
      <c r="H23" s="191" t="s">
        <v>9900</v>
      </c>
      <c r="I23" s="197">
        <v>41578</v>
      </c>
      <c r="J23" s="191">
        <v>60</v>
      </c>
      <c r="K23" s="190"/>
      <c r="L23" s="190">
        <v>6</v>
      </c>
      <c r="M23" s="190"/>
      <c r="N23" s="257">
        <v>6000</v>
      </c>
      <c r="O23" s="257">
        <v>300</v>
      </c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260"/>
      <c r="AJ23" s="190"/>
      <c r="AK23" s="190"/>
    </row>
    <row r="24" s="240" customFormat="1" ht="14.25" spans="1:37">
      <c r="A24" s="191">
        <v>20</v>
      </c>
      <c r="B24" s="190" t="s">
        <v>10775</v>
      </c>
      <c r="C24" s="190"/>
      <c r="D24" s="189" t="s">
        <v>10776</v>
      </c>
      <c r="E24" s="190"/>
      <c r="F24" s="189" t="s">
        <v>10525</v>
      </c>
      <c r="G24" s="191" t="s">
        <v>6641</v>
      </c>
      <c r="H24" s="191" t="s">
        <v>9900</v>
      </c>
      <c r="I24" s="197">
        <v>41578</v>
      </c>
      <c r="J24" s="191">
        <v>60</v>
      </c>
      <c r="K24" s="190"/>
      <c r="L24" s="190">
        <v>4</v>
      </c>
      <c r="M24" s="190"/>
      <c r="N24" s="257">
        <v>8000</v>
      </c>
      <c r="O24" s="257">
        <v>400</v>
      </c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260"/>
      <c r="AJ24" s="190"/>
      <c r="AK24" s="190"/>
    </row>
    <row r="25" s="240" customFormat="1" ht="14.25" spans="1:37">
      <c r="A25" s="191">
        <v>21</v>
      </c>
      <c r="B25" s="190" t="s">
        <v>10777</v>
      </c>
      <c r="C25" s="190"/>
      <c r="D25" s="189" t="s">
        <v>10778</v>
      </c>
      <c r="E25" s="190"/>
      <c r="F25" s="189" t="s">
        <v>10525</v>
      </c>
      <c r="G25" s="191" t="s">
        <v>10750</v>
      </c>
      <c r="H25" s="191" t="s">
        <v>9900</v>
      </c>
      <c r="I25" s="197">
        <v>41578</v>
      </c>
      <c r="J25" s="191">
        <v>60</v>
      </c>
      <c r="K25" s="190"/>
      <c r="L25" s="190">
        <v>9</v>
      </c>
      <c r="M25" s="190"/>
      <c r="N25" s="257">
        <v>63000</v>
      </c>
      <c r="O25" s="257">
        <v>3150</v>
      </c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260"/>
      <c r="AJ25" s="190"/>
      <c r="AK25" s="190"/>
    </row>
    <row r="26" s="240" customFormat="1" ht="14.25" spans="1:37">
      <c r="A26" s="191">
        <v>22</v>
      </c>
      <c r="B26" s="190" t="s">
        <v>10779</v>
      </c>
      <c r="C26" s="190"/>
      <c r="D26" s="189" t="s">
        <v>10780</v>
      </c>
      <c r="E26" s="190"/>
      <c r="F26" s="189" t="s">
        <v>10525</v>
      </c>
      <c r="G26" s="191" t="s">
        <v>6641</v>
      </c>
      <c r="H26" s="191" t="s">
        <v>9900</v>
      </c>
      <c r="I26" s="197">
        <v>41578</v>
      </c>
      <c r="J26" s="191">
        <v>60</v>
      </c>
      <c r="K26" s="190"/>
      <c r="L26" s="190">
        <v>50</v>
      </c>
      <c r="M26" s="190"/>
      <c r="N26" s="257">
        <v>5000</v>
      </c>
      <c r="O26" s="257">
        <v>250</v>
      </c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260"/>
      <c r="AJ26" s="190"/>
      <c r="AK26" s="190"/>
    </row>
    <row r="27" s="240" customFormat="1" ht="14.25" spans="1:37">
      <c r="A27" s="191">
        <v>23</v>
      </c>
      <c r="B27" s="190" t="s">
        <v>10781</v>
      </c>
      <c r="C27" s="190"/>
      <c r="D27" s="189" t="s">
        <v>10782</v>
      </c>
      <c r="E27" s="190"/>
      <c r="F27" s="189" t="s">
        <v>10525</v>
      </c>
      <c r="G27" s="191" t="s">
        <v>10750</v>
      </c>
      <c r="H27" s="191" t="s">
        <v>9900</v>
      </c>
      <c r="I27" s="197">
        <v>41578</v>
      </c>
      <c r="J27" s="191">
        <v>60</v>
      </c>
      <c r="K27" s="190"/>
      <c r="L27" s="190">
        <v>100</v>
      </c>
      <c r="M27" s="190"/>
      <c r="N27" s="257">
        <v>150000</v>
      </c>
      <c r="O27" s="257">
        <v>7500</v>
      </c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260"/>
      <c r="AJ27" s="190"/>
      <c r="AK27" s="190"/>
    </row>
    <row r="28" s="240" customFormat="1" ht="14.25" spans="1:37">
      <c r="A28" s="191">
        <v>24</v>
      </c>
      <c r="B28" s="190" t="s">
        <v>10070</v>
      </c>
      <c r="C28" s="190"/>
      <c r="D28" s="189" t="s">
        <v>10783</v>
      </c>
      <c r="E28" s="190"/>
      <c r="F28" s="189" t="s">
        <v>10525</v>
      </c>
      <c r="G28" s="191" t="s">
        <v>9996</v>
      </c>
      <c r="H28" s="191" t="s">
        <v>9900</v>
      </c>
      <c r="I28" s="197">
        <v>41578</v>
      </c>
      <c r="J28" s="191">
        <v>60</v>
      </c>
      <c r="K28" s="190"/>
      <c r="L28" s="190">
        <v>264</v>
      </c>
      <c r="M28" s="190"/>
      <c r="N28" s="257">
        <v>158400</v>
      </c>
      <c r="O28" s="257">
        <v>7920</v>
      </c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260"/>
      <c r="AJ28" s="190"/>
      <c r="AK28" s="190"/>
    </row>
    <row r="29" s="240" customFormat="1" ht="14.25" spans="1:37">
      <c r="A29" s="191">
        <v>25</v>
      </c>
      <c r="B29" s="190" t="s">
        <v>10784</v>
      </c>
      <c r="C29" s="190"/>
      <c r="D29" s="189" t="s">
        <v>10578</v>
      </c>
      <c r="E29" s="190"/>
      <c r="F29" s="189" t="s">
        <v>10525</v>
      </c>
      <c r="G29" s="191" t="s">
        <v>10785</v>
      </c>
      <c r="H29" s="191" t="s">
        <v>9900</v>
      </c>
      <c r="I29" s="197">
        <v>41578</v>
      </c>
      <c r="J29" s="191">
        <v>60</v>
      </c>
      <c r="K29" s="190"/>
      <c r="L29" s="190">
        <v>4</v>
      </c>
      <c r="M29" s="190"/>
      <c r="N29" s="257">
        <v>4000</v>
      </c>
      <c r="O29" s="257">
        <v>200</v>
      </c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260"/>
      <c r="AJ29" s="190"/>
      <c r="AK29" s="190"/>
    </row>
    <row r="30" s="240" customFormat="1" ht="14.25" spans="1:37">
      <c r="A30" s="191">
        <v>26</v>
      </c>
      <c r="B30" s="190" t="s">
        <v>10786</v>
      </c>
      <c r="C30" s="190"/>
      <c r="D30" s="189" t="s">
        <v>10787</v>
      </c>
      <c r="E30" s="190"/>
      <c r="F30" s="189" t="s">
        <v>10525</v>
      </c>
      <c r="G30" s="191" t="s">
        <v>6587</v>
      </c>
      <c r="H30" s="191" t="s">
        <v>9900</v>
      </c>
      <c r="I30" s="197">
        <v>42916</v>
      </c>
      <c r="J30" s="191">
        <v>25</v>
      </c>
      <c r="K30" s="190"/>
      <c r="L30" s="190">
        <v>1</v>
      </c>
      <c r="M30" s="190"/>
      <c r="N30" s="257">
        <v>68200</v>
      </c>
      <c r="O30" s="257">
        <v>40124.42</v>
      </c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260"/>
      <c r="AJ30" s="190"/>
      <c r="AK30" s="190"/>
    </row>
    <row r="31" s="240" customFormat="1" ht="14.25" spans="1:37">
      <c r="A31" s="191">
        <v>27</v>
      </c>
      <c r="B31" s="190" t="s">
        <v>10788</v>
      </c>
      <c r="C31" s="190"/>
      <c r="D31" s="189" t="s">
        <v>10789</v>
      </c>
      <c r="E31" s="190" t="s">
        <v>10790</v>
      </c>
      <c r="F31" s="189" t="s">
        <v>10525</v>
      </c>
      <c r="G31" s="191" t="s">
        <v>6587</v>
      </c>
      <c r="H31" s="191" t="s">
        <v>9900</v>
      </c>
      <c r="I31" s="197">
        <v>43195</v>
      </c>
      <c r="J31" s="191">
        <v>15</v>
      </c>
      <c r="K31" s="190"/>
      <c r="L31" s="190">
        <v>1</v>
      </c>
      <c r="M31" s="190"/>
      <c r="N31" s="257">
        <v>10000</v>
      </c>
      <c r="O31" s="257">
        <v>7466.72</v>
      </c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260"/>
      <c r="AJ31" s="190"/>
      <c r="AK31" s="190"/>
    </row>
    <row r="32" s="240" customFormat="1" ht="14.25" spans="1:37">
      <c r="A32" s="191">
        <v>28</v>
      </c>
      <c r="B32" s="190" t="s">
        <v>10791</v>
      </c>
      <c r="C32" s="190"/>
      <c r="D32" s="189" t="s">
        <v>10792</v>
      </c>
      <c r="E32" s="190"/>
      <c r="F32" s="189" t="s">
        <v>10525</v>
      </c>
      <c r="G32" s="191" t="s">
        <v>6641</v>
      </c>
      <c r="H32" s="191" t="s">
        <v>9906</v>
      </c>
      <c r="I32" s="197">
        <v>43281</v>
      </c>
      <c r="J32" s="191">
        <v>13</v>
      </c>
      <c r="K32" s="190"/>
      <c r="L32" s="190">
        <v>1</v>
      </c>
      <c r="M32" s="190"/>
      <c r="N32" s="257">
        <v>750</v>
      </c>
      <c r="O32" s="257">
        <v>583.68</v>
      </c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260"/>
      <c r="AJ32" s="190"/>
      <c r="AK32" s="190"/>
    </row>
    <row r="33" s="240" customFormat="1" ht="14.25" spans="1:37">
      <c r="A33" s="191">
        <v>29</v>
      </c>
      <c r="B33" s="190" t="s">
        <v>10793</v>
      </c>
      <c r="C33" s="190"/>
      <c r="D33" s="189" t="s">
        <v>10792</v>
      </c>
      <c r="E33" s="190"/>
      <c r="F33" s="189" t="s">
        <v>10525</v>
      </c>
      <c r="G33" s="191" t="s">
        <v>6641</v>
      </c>
      <c r="H33" s="191" t="s">
        <v>9906</v>
      </c>
      <c r="I33" s="197">
        <v>43281</v>
      </c>
      <c r="J33" s="191">
        <v>13</v>
      </c>
      <c r="K33" s="190"/>
      <c r="L33" s="190">
        <v>1</v>
      </c>
      <c r="M33" s="190"/>
      <c r="N33" s="257">
        <v>750</v>
      </c>
      <c r="O33" s="257">
        <v>583.68</v>
      </c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260"/>
      <c r="AJ33" s="190"/>
      <c r="AK33" s="190"/>
    </row>
    <row r="34" s="240" customFormat="1" ht="14.25" spans="1:37">
      <c r="A34" s="191">
        <v>30</v>
      </c>
      <c r="B34" s="190" t="s">
        <v>10794</v>
      </c>
      <c r="C34" s="190"/>
      <c r="D34" s="189" t="s">
        <v>10792</v>
      </c>
      <c r="E34" s="190"/>
      <c r="F34" s="189" t="s">
        <v>10525</v>
      </c>
      <c r="G34" s="191" t="s">
        <v>6641</v>
      </c>
      <c r="H34" s="191" t="s">
        <v>9906</v>
      </c>
      <c r="I34" s="197">
        <v>43281</v>
      </c>
      <c r="J34" s="191">
        <v>13</v>
      </c>
      <c r="K34" s="190"/>
      <c r="L34" s="190">
        <v>1</v>
      </c>
      <c r="M34" s="190"/>
      <c r="N34" s="257">
        <v>750</v>
      </c>
      <c r="O34" s="257">
        <v>583.68</v>
      </c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260"/>
      <c r="AJ34" s="190"/>
      <c r="AK34" s="190"/>
    </row>
    <row r="35" s="240" customFormat="1" ht="14.25" spans="1:37">
      <c r="A35" s="191">
        <v>31</v>
      </c>
      <c r="B35" s="190" t="s">
        <v>10795</v>
      </c>
      <c r="C35" s="190"/>
      <c r="D35" s="189" t="s">
        <v>10792</v>
      </c>
      <c r="E35" s="190"/>
      <c r="F35" s="189" t="s">
        <v>10525</v>
      </c>
      <c r="G35" s="191" t="s">
        <v>6641</v>
      </c>
      <c r="H35" s="191" t="s">
        <v>9906</v>
      </c>
      <c r="I35" s="197">
        <v>43281</v>
      </c>
      <c r="J35" s="191">
        <v>13</v>
      </c>
      <c r="K35" s="190"/>
      <c r="L35" s="190">
        <v>1</v>
      </c>
      <c r="M35" s="190"/>
      <c r="N35" s="257">
        <v>750</v>
      </c>
      <c r="O35" s="257">
        <v>583.68</v>
      </c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260"/>
      <c r="AJ35" s="190"/>
      <c r="AK35" s="190"/>
    </row>
    <row r="36" s="240" customFormat="1" ht="14.25" spans="1:37">
      <c r="A36" s="191">
        <v>32</v>
      </c>
      <c r="B36" s="190" t="s">
        <v>10796</v>
      </c>
      <c r="C36" s="190"/>
      <c r="D36" s="189" t="s">
        <v>10792</v>
      </c>
      <c r="E36" s="190"/>
      <c r="F36" s="189" t="s">
        <v>10525</v>
      </c>
      <c r="G36" s="191" t="s">
        <v>6641</v>
      </c>
      <c r="H36" s="191" t="s">
        <v>9906</v>
      </c>
      <c r="I36" s="197">
        <v>43281</v>
      </c>
      <c r="J36" s="191">
        <v>13</v>
      </c>
      <c r="K36" s="190"/>
      <c r="L36" s="190">
        <v>1</v>
      </c>
      <c r="M36" s="190"/>
      <c r="N36" s="257">
        <v>750</v>
      </c>
      <c r="O36" s="257">
        <v>583.68</v>
      </c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260"/>
      <c r="AJ36" s="190"/>
      <c r="AK36" s="190"/>
    </row>
    <row r="37" s="240" customFormat="1" ht="14.25" spans="1:37">
      <c r="A37" s="191">
        <v>33</v>
      </c>
      <c r="B37" s="190" t="s">
        <v>10797</v>
      </c>
      <c r="C37" s="190"/>
      <c r="D37" s="189" t="s">
        <v>10792</v>
      </c>
      <c r="E37" s="190"/>
      <c r="F37" s="189" t="s">
        <v>10525</v>
      </c>
      <c r="G37" s="191" t="s">
        <v>6641</v>
      </c>
      <c r="H37" s="191" t="s">
        <v>10400</v>
      </c>
      <c r="I37" s="197">
        <v>43281</v>
      </c>
      <c r="J37" s="191">
        <v>13</v>
      </c>
      <c r="K37" s="190"/>
      <c r="L37" s="190">
        <v>1</v>
      </c>
      <c r="M37" s="190"/>
      <c r="N37" s="257">
        <v>750</v>
      </c>
      <c r="O37" s="257">
        <v>583.68</v>
      </c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260"/>
      <c r="AJ37" s="190"/>
      <c r="AK37" s="190"/>
    </row>
    <row r="38" s="240" customFormat="1" ht="14.25" spans="1:37">
      <c r="A38" s="191">
        <v>34</v>
      </c>
      <c r="B38" s="190" t="s">
        <v>10798</v>
      </c>
      <c r="C38" s="190"/>
      <c r="D38" s="189" t="s">
        <v>10799</v>
      </c>
      <c r="E38" s="190"/>
      <c r="F38" s="189" t="s">
        <v>10525</v>
      </c>
      <c r="G38" s="191" t="s">
        <v>6641</v>
      </c>
      <c r="H38" s="191" t="s">
        <v>10800</v>
      </c>
      <c r="I38" s="197">
        <v>43307</v>
      </c>
      <c r="J38" s="191">
        <v>12</v>
      </c>
      <c r="K38" s="190"/>
      <c r="L38" s="190">
        <v>1</v>
      </c>
      <c r="M38" s="190"/>
      <c r="N38" s="257">
        <v>1990</v>
      </c>
      <c r="O38" s="257">
        <v>1580.37</v>
      </c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260"/>
      <c r="AJ38" s="190"/>
      <c r="AK38" s="190"/>
    </row>
    <row r="39" s="240" customFormat="1" ht="14.25" spans="1:37">
      <c r="A39" s="191">
        <v>35</v>
      </c>
      <c r="B39" s="190" t="s">
        <v>10801</v>
      </c>
      <c r="C39" s="190"/>
      <c r="D39" s="189" t="s">
        <v>10802</v>
      </c>
      <c r="E39" s="190"/>
      <c r="F39" s="189" t="s">
        <v>10525</v>
      </c>
      <c r="G39" s="191" t="s">
        <v>6641</v>
      </c>
      <c r="H39" s="191" t="s">
        <v>10800</v>
      </c>
      <c r="I39" s="197">
        <v>43307</v>
      </c>
      <c r="J39" s="191">
        <v>12</v>
      </c>
      <c r="K39" s="190"/>
      <c r="L39" s="190">
        <v>6</v>
      </c>
      <c r="M39" s="190"/>
      <c r="N39" s="257">
        <v>1020</v>
      </c>
      <c r="O39" s="257">
        <v>810.05</v>
      </c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260"/>
      <c r="AJ39" s="190"/>
      <c r="AK39" s="190"/>
    </row>
    <row r="40" s="240" customFormat="1" ht="14.25" spans="1:37">
      <c r="A40" s="191">
        <v>36</v>
      </c>
      <c r="B40" s="190" t="s">
        <v>10803</v>
      </c>
      <c r="C40" s="190"/>
      <c r="D40" s="189" t="s">
        <v>10804</v>
      </c>
      <c r="E40" s="190"/>
      <c r="F40" s="189" t="s">
        <v>10525</v>
      </c>
      <c r="G40" s="191" t="s">
        <v>6641</v>
      </c>
      <c r="H40" s="191" t="s">
        <v>10400</v>
      </c>
      <c r="I40" s="197">
        <v>43308</v>
      </c>
      <c r="J40" s="191">
        <v>12</v>
      </c>
      <c r="K40" s="190"/>
      <c r="L40" s="190">
        <v>3</v>
      </c>
      <c r="M40" s="190"/>
      <c r="N40" s="257">
        <v>1560</v>
      </c>
      <c r="O40" s="257">
        <v>1238.9</v>
      </c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260"/>
      <c r="AJ40" s="190"/>
      <c r="AK40" s="190"/>
    </row>
    <row r="41" s="240" customFormat="1" ht="14.25" spans="1:37">
      <c r="A41" s="191">
        <v>37</v>
      </c>
      <c r="B41" s="190" t="s">
        <v>10805</v>
      </c>
      <c r="C41" s="190"/>
      <c r="D41" s="189" t="s">
        <v>10792</v>
      </c>
      <c r="E41" s="190"/>
      <c r="F41" s="189" t="s">
        <v>10525</v>
      </c>
      <c r="G41" s="191" t="s">
        <v>6641</v>
      </c>
      <c r="H41" s="191" t="s">
        <v>10400</v>
      </c>
      <c r="I41" s="197">
        <v>43308</v>
      </c>
      <c r="J41" s="191">
        <v>12</v>
      </c>
      <c r="K41" s="190"/>
      <c r="L41" s="190">
        <v>3</v>
      </c>
      <c r="M41" s="190"/>
      <c r="N41" s="257">
        <v>1560</v>
      </c>
      <c r="O41" s="257">
        <v>1238.9</v>
      </c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260"/>
      <c r="AJ41" s="190"/>
      <c r="AK41" s="190"/>
    </row>
    <row r="42" s="240" customFormat="1" ht="14.25" spans="1:37">
      <c r="A42" s="191">
        <v>38</v>
      </c>
      <c r="B42" s="190" t="s">
        <v>10806</v>
      </c>
      <c r="C42" s="190"/>
      <c r="D42" s="189" t="s">
        <v>10807</v>
      </c>
      <c r="E42" s="190"/>
      <c r="F42" s="189" t="s">
        <v>10525</v>
      </c>
      <c r="G42" s="191" t="s">
        <v>6641</v>
      </c>
      <c r="H42" s="191" t="s">
        <v>10400</v>
      </c>
      <c r="I42" s="197">
        <v>43308</v>
      </c>
      <c r="J42" s="191">
        <v>12</v>
      </c>
      <c r="K42" s="190"/>
      <c r="L42" s="190">
        <v>7</v>
      </c>
      <c r="M42" s="190"/>
      <c r="N42" s="257">
        <v>3990</v>
      </c>
      <c r="O42" s="257">
        <v>3168.66</v>
      </c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260"/>
      <c r="AJ42" s="190"/>
      <c r="AK42" s="190"/>
    </row>
    <row r="43" s="240" customFormat="1" ht="14.25" spans="1:37">
      <c r="A43" s="191">
        <v>39</v>
      </c>
      <c r="B43" s="190" t="s">
        <v>10808</v>
      </c>
      <c r="C43" s="190"/>
      <c r="D43" s="189" t="s">
        <v>10809</v>
      </c>
      <c r="E43" s="190"/>
      <c r="F43" s="189" t="s">
        <v>10525</v>
      </c>
      <c r="G43" s="191" t="s">
        <v>6641</v>
      </c>
      <c r="H43" s="191" t="s">
        <v>10400</v>
      </c>
      <c r="I43" s="197">
        <v>43308</v>
      </c>
      <c r="J43" s="191">
        <v>12</v>
      </c>
      <c r="K43" s="190"/>
      <c r="L43" s="190">
        <v>1</v>
      </c>
      <c r="M43" s="190"/>
      <c r="N43" s="257">
        <v>550</v>
      </c>
      <c r="O43" s="257">
        <v>436.77</v>
      </c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260"/>
      <c r="AJ43" s="190"/>
      <c r="AK43" s="190"/>
    </row>
    <row r="44" s="240" customFormat="1" ht="14.25" spans="1:37">
      <c r="A44" s="191">
        <v>40</v>
      </c>
      <c r="B44" s="190" t="s">
        <v>10810</v>
      </c>
      <c r="C44" s="190"/>
      <c r="D44" s="189" t="s">
        <v>10811</v>
      </c>
      <c r="E44" s="190"/>
      <c r="F44" s="189" t="s">
        <v>10525</v>
      </c>
      <c r="G44" s="191" t="s">
        <v>6641</v>
      </c>
      <c r="H44" s="191" t="s">
        <v>10400</v>
      </c>
      <c r="I44" s="197">
        <v>43308</v>
      </c>
      <c r="J44" s="191">
        <v>12</v>
      </c>
      <c r="K44" s="190"/>
      <c r="L44" s="190">
        <v>3</v>
      </c>
      <c r="M44" s="190"/>
      <c r="N44" s="257">
        <v>1590</v>
      </c>
      <c r="O44" s="257">
        <v>1262.66</v>
      </c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260"/>
      <c r="AJ44" s="190"/>
      <c r="AK44" s="190"/>
    </row>
    <row r="45" s="240" customFormat="1" ht="14.25" spans="1:37">
      <c r="A45" s="191">
        <v>41</v>
      </c>
      <c r="B45" s="190" t="s">
        <v>10812</v>
      </c>
      <c r="C45" s="190"/>
      <c r="D45" s="189" t="s">
        <v>10813</v>
      </c>
      <c r="E45" s="190"/>
      <c r="F45" s="189" t="s">
        <v>10525</v>
      </c>
      <c r="G45" s="191" t="s">
        <v>6641</v>
      </c>
      <c r="H45" s="191" t="s">
        <v>10400</v>
      </c>
      <c r="I45" s="197">
        <v>43308</v>
      </c>
      <c r="J45" s="191">
        <v>12</v>
      </c>
      <c r="K45" s="190"/>
      <c r="L45" s="190">
        <v>1</v>
      </c>
      <c r="M45" s="190"/>
      <c r="N45" s="257">
        <v>2000</v>
      </c>
      <c r="O45" s="257">
        <v>1588.29</v>
      </c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260"/>
      <c r="AJ45" s="190"/>
      <c r="AK45" s="190"/>
    </row>
    <row r="46" s="240" customFormat="1" ht="14.25" spans="1:37">
      <c r="A46" s="191">
        <v>42</v>
      </c>
      <c r="B46" s="190" t="s">
        <v>10814</v>
      </c>
      <c r="C46" s="190"/>
      <c r="D46" s="189" t="s">
        <v>10782</v>
      </c>
      <c r="E46" s="190"/>
      <c r="F46" s="189" t="s">
        <v>10525</v>
      </c>
      <c r="G46" s="191" t="s">
        <v>6641</v>
      </c>
      <c r="H46" s="191" t="s">
        <v>10400</v>
      </c>
      <c r="I46" s="197">
        <v>43308</v>
      </c>
      <c r="J46" s="191">
        <v>12</v>
      </c>
      <c r="K46" s="190"/>
      <c r="L46" s="190">
        <v>3</v>
      </c>
      <c r="M46" s="190"/>
      <c r="N46" s="257">
        <v>2550</v>
      </c>
      <c r="O46" s="257">
        <v>2025.06</v>
      </c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260"/>
      <c r="AJ46" s="190"/>
      <c r="AK46" s="190"/>
    </row>
    <row r="47" s="240" customFormat="1" ht="14.25" spans="1:37">
      <c r="A47" s="191">
        <v>43</v>
      </c>
      <c r="B47" s="190" t="s">
        <v>10815</v>
      </c>
      <c r="C47" s="190"/>
      <c r="D47" s="189" t="s">
        <v>10816</v>
      </c>
      <c r="E47" s="190"/>
      <c r="F47" s="189" t="s">
        <v>10525</v>
      </c>
      <c r="G47" s="191" t="s">
        <v>6641</v>
      </c>
      <c r="H47" s="191" t="s">
        <v>10400</v>
      </c>
      <c r="I47" s="197">
        <v>43308</v>
      </c>
      <c r="J47" s="191">
        <v>12</v>
      </c>
      <c r="K47" s="190"/>
      <c r="L47" s="190">
        <v>1</v>
      </c>
      <c r="M47" s="190"/>
      <c r="N47" s="257">
        <v>1200</v>
      </c>
      <c r="O47" s="257">
        <v>953</v>
      </c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260"/>
      <c r="AJ47" s="190"/>
      <c r="AK47" s="190"/>
    </row>
    <row r="48" s="240" customFormat="1" ht="14.25" spans="1:37">
      <c r="A48" s="191">
        <v>44</v>
      </c>
      <c r="B48" s="190" t="s">
        <v>10817</v>
      </c>
      <c r="C48" s="190"/>
      <c r="D48" s="189" t="s">
        <v>10782</v>
      </c>
      <c r="E48" s="190"/>
      <c r="F48" s="189" t="s">
        <v>10525</v>
      </c>
      <c r="G48" s="191" t="s">
        <v>6587</v>
      </c>
      <c r="H48" s="191" t="s">
        <v>10300</v>
      </c>
      <c r="I48" s="197">
        <v>43334</v>
      </c>
      <c r="J48" s="191">
        <v>11</v>
      </c>
      <c r="K48" s="190"/>
      <c r="L48" s="190">
        <v>1</v>
      </c>
      <c r="M48" s="190"/>
      <c r="N48" s="257">
        <v>2840</v>
      </c>
      <c r="O48" s="257">
        <v>2300.36</v>
      </c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260"/>
      <c r="AJ48" s="190"/>
      <c r="AK48" s="190"/>
    </row>
    <row r="49" s="240" customFormat="1" ht="14.25" spans="1:37">
      <c r="A49" s="191">
        <v>45</v>
      </c>
      <c r="B49" s="190" t="s">
        <v>10818</v>
      </c>
      <c r="C49" s="190"/>
      <c r="D49" s="189" t="s">
        <v>10819</v>
      </c>
      <c r="E49" s="190" t="s">
        <v>10820</v>
      </c>
      <c r="F49" s="189" t="s">
        <v>10525</v>
      </c>
      <c r="G49" s="191" t="s">
        <v>9941</v>
      </c>
      <c r="H49" s="191" t="s">
        <v>9900</v>
      </c>
      <c r="I49" s="197">
        <v>43363</v>
      </c>
      <c r="J49" s="191">
        <v>10</v>
      </c>
      <c r="K49" s="190"/>
      <c r="L49" s="190">
        <v>1</v>
      </c>
      <c r="M49" s="190"/>
      <c r="N49" s="257">
        <v>9290</v>
      </c>
      <c r="O49" s="257">
        <v>7672.01</v>
      </c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260"/>
      <c r="AJ49" s="190"/>
      <c r="AK49" s="190"/>
    </row>
    <row r="50" s="240" customFormat="1" ht="14.25" spans="1:37">
      <c r="A50" s="191">
        <v>46</v>
      </c>
      <c r="B50" s="190" t="s">
        <v>10821</v>
      </c>
      <c r="C50" s="190"/>
      <c r="D50" s="189" t="s">
        <v>10822</v>
      </c>
      <c r="E50" s="190" t="s">
        <v>10823</v>
      </c>
      <c r="F50" s="189" t="s">
        <v>10525</v>
      </c>
      <c r="G50" s="191" t="s">
        <v>9941</v>
      </c>
      <c r="H50" s="191" t="s">
        <v>9900</v>
      </c>
      <c r="I50" s="197">
        <v>43363</v>
      </c>
      <c r="J50" s="191">
        <v>10</v>
      </c>
      <c r="K50" s="190"/>
      <c r="L50" s="190">
        <v>1</v>
      </c>
      <c r="M50" s="190"/>
      <c r="N50" s="257">
        <v>599</v>
      </c>
      <c r="O50" s="257">
        <v>494.72</v>
      </c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260"/>
      <c r="AJ50" s="190"/>
      <c r="AK50" s="190"/>
    </row>
    <row r="51" s="240" customFormat="1" ht="14.25" spans="1:37">
      <c r="A51" s="191">
        <v>47</v>
      </c>
      <c r="B51" s="190" t="s">
        <v>10824</v>
      </c>
      <c r="C51" s="190"/>
      <c r="D51" s="189" t="s">
        <v>10825</v>
      </c>
      <c r="E51" s="190"/>
      <c r="F51" s="189" t="s">
        <v>10525</v>
      </c>
      <c r="G51" s="191" t="s">
        <v>6587</v>
      </c>
      <c r="H51" s="191" t="s">
        <v>10400</v>
      </c>
      <c r="I51" s="197">
        <v>43363</v>
      </c>
      <c r="J51" s="191">
        <v>10</v>
      </c>
      <c r="K51" s="190"/>
      <c r="L51" s="190">
        <v>2</v>
      </c>
      <c r="M51" s="190"/>
      <c r="N51" s="257">
        <v>4700</v>
      </c>
      <c r="O51" s="257">
        <v>3881.38</v>
      </c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260"/>
      <c r="AJ51" s="190"/>
      <c r="AK51" s="190"/>
    </row>
    <row r="52" s="240" customFormat="1" ht="14.25" spans="1:37">
      <c r="A52" s="191">
        <v>48</v>
      </c>
      <c r="B52" s="190" t="s">
        <v>10826</v>
      </c>
      <c r="C52" s="190"/>
      <c r="D52" s="189" t="s">
        <v>10827</v>
      </c>
      <c r="E52" s="190"/>
      <c r="F52" s="189" t="s">
        <v>10525</v>
      </c>
      <c r="G52" s="191" t="s">
        <v>6587</v>
      </c>
      <c r="H52" s="191" t="s">
        <v>9900</v>
      </c>
      <c r="I52" s="197">
        <v>43432</v>
      </c>
      <c r="J52" s="191">
        <v>8</v>
      </c>
      <c r="K52" s="190"/>
      <c r="L52" s="190">
        <v>1</v>
      </c>
      <c r="M52" s="190"/>
      <c r="N52" s="257">
        <v>200000</v>
      </c>
      <c r="O52" s="257">
        <v>171499.97</v>
      </c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260"/>
      <c r="AJ52" s="190"/>
      <c r="AK52" s="190"/>
    </row>
    <row r="53" ht="14.25" spans="1:37">
      <c r="A53" s="247"/>
      <c r="B53" s="249"/>
      <c r="C53" s="249"/>
      <c r="D53" s="237"/>
      <c r="E53" s="249"/>
      <c r="F53" s="249"/>
      <c r="G53" s="250"/>
      <c r="H53" s="250"/>
      <c r="I53" s="250"/>
      <c r="J53" s="250"/>
      <c r="K53" s="249"/>
      <c r="L53" s="249"/>
      <c r="M53" s="249"/>
      <c r="N53" s="249"/>
      <c r="O53" s="249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173"/>
      <c r="AJ53" s="251"/>
      <c r="AK53" s="251"/>
    </row>
    <row r="54" ht="14.25" spans="1:37">
      <c r="A54" s="247"/>
      <c r="B54" s="251"/>
      <c r="C54" s="251"/>
      <c r="D54" s="237"/>
      <c r="E54" s="251"/>
      <c r="F54" s="251"/>
      <c r="G54" s="247"/>
      <c r="H54" s="247"/>
      <c r="I54" s="247"/>
      <c r="J54" s="247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173"/>
      <c r="AJ54" s="251"/>
      <c r="AK54" s="251"/>
    </row>
    <row r="55" ht="14.25" spans="1:37">
      <c r="A55" s="247"/>
      <c r="B55" s="251"/>
      <c r="C55" s="251"/>
      <c r="D55" s="237"/>
      <c r="E55" s="251"/>
      <c r="F55" s="251"/>
      <c r="G55" s="247"/>
      <c r="H55" s="247"/>
      <c r="I55" s="247"/>
      <c r="J55" s="247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173"/>
      <c r="AJ55" s="251"/>
      <c r="AK55" s="251"/>
    </row>
    <row r="56" ht="14.25" spans="1:37">
      <c r="A56" s="247"/>
      <c r="B56" s="251"/>
      <c r="C56" s="251"/>
      <c r="D56" s="251"/>
      <c r="E56" s="251"/>
      <c r="F56" s="251"/>
      <c r="G56" s="247"/>
      <c r="H56" s="247"/>
      <c r="I56" s="247"/>
      <c r="J56" s="247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173"/>
      <c r="AJ56" s="251"/>
      <c r="AK56" s="251"/>
    </row>
    <row r="57" ht="14.25" spans="1:37">
      <c r="A57" s="247"/>
      <c r="B57" s="251"/>
      <c r="C57" s="251"/>
      <c r="D57" s="251"/>
      <c r="E57" s="251"/>
      <c r="F57" s="251"/>
      <c r="G57" s="247"/>
      <c r="H57" s="247"/>
      <c r="I57" s="247"/>
      <c r="J57" s="247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173"/>
      <c r="AJ57" s="251"/>
      <c r="AK57" s="251"/>
    </row>
    <row r="58" ht="14.25" spans="1:37">
      <c r="A58" s="247"/>
      <c r="B58" s="251"/>
      <c r="C58" s="251"/>
      <c r="D58" s="251"/>
      <c r="E58" s="251"/>
      <c r="F58" s="251"/>
      <c r="G58" s="247"/>
      <c r="H58" s="247"/>
      <c r="I58" s="247"/>
      <c r="J58" s="247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173"/>
      <c r="AJ58" s="251"/>
      <c r="AK58" s="251"/>
    </row>
    <row r="59" ht="14.25" spans="1:37">
      <c r="A59" s="247"/>
      <c r="B59" s="251"/>
      <c r="C59" s="251"/>
      <c r="D59" s="251"/>
      <c r="E59" s="251"/>
      <c r="F59" s="251"/>
      <c r="G59" s="247"/>
      <c r="H59" s="247"/>
      <c r="I59" s="247"/>
      <c r="J59" s="247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173"/>
      <c r="AJ59" s="251"/>
      <c r="AK59" s="251"/>
    </row>
    <row r="60" ht="14.25" spans="1:37">
      <c r="A60" s="247"/>
      <c r="B60" s="251"/>
      <c r="C60" s="251"/>
      <c r="D60" s="251"/>
      <c r="E60" s="251"/>
      <c r="F60" s="251"/>
      <c r="G60" s="247"/>
      <c r="H60" s="247"/>
      <c r="I60" s="247"/>
      <c r="J60" s="247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173"/>
      <c r="AJ60" s="251"/>
      <c r="AK60" s="251"/>
    </row>
    <row r="61" ht="14.25" spans="1:37">
      <c r="A61" s="247"/>
      <c r="B61" s="251"/>
      <c r="C61" s="251"/>
      <c r="D61" s="251"/>
      <c r="E61" s="251"/>
      <c r="F61" s="251"/>
      <c r="G61" s="247"/>
      <c r="H61" s="247"/>
      <c r="I61" s="247"/>
      <c r="J61" s="247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173"/>
      <c r="AJ61" s="251"/>
      <c r="AK61" s="251"/>
    </row>
    <row r="62" ht="14.25" spans="1:37">
      <c r="A62" s="247"/>
      <c r="B62" s="251"/>
      <c r="C62" s="251"/>
      <c r="D62" s="251"/>
      <c r="E62" s="251"/>
      <c r="F62" s="251"/>
      <c r="G62" s="247"/>
      <c r="H62" s="247"/>
      <c r="I62" s="247"/>
      <c r="J62" s="247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173"/>
      <c r="AJ62" s="251"/>
      <c r="AK62" s="251"/>
    </row>
    <row r="63" ht="14.25" spans="1:37">
      <c r="A63" s="247"/>
      <c r="B63" s="251"/>
      <c r="C63" s="251"/>
      <c r="D63" s="251"/>
      <c r="E63" s="251"/>
      <c r="F63" s="251"/>
      <c r="G63" s="247"/>
      <c r="H63" s="247"/>
      <c r="I63" s="247"/>
      <c r="J63" s="247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173"/>
      <c r="AJ63" s="251"/>
      <c r="AK63" s="251"/>
    </row>
    <row r="64" ht="14.25" spans="1:37">
      <c r="A64" s="247"/>
      <c r="B64" s="251"/>
      <c r="C64" s="251"/>
      <c r="D64" s="251"/>
      <c r="E64" s="251"/>
      <c r="F64" s="251"/>
      <c r="G64" s="247"/>
      <c r="H64" s="247"/>
      <c r="I64" s="247"/>
      <c r="J64" s="247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173"/>
      <c r="AJ64" s="251"/>
      <c r="AK64" s="251"/>
    </row>
    <row r="65" ht="14.25" spans="1:37">
      <c r="A65" s="247"/>
      <c r="B65" s="251"/>
      <c r="C65" s="251"/>
      <c r="D65" s="251"/>
      <c r="E65" s="251"/>
      <c r="F65" s="251"/>
      <c r="G65" s="247"/>
      <c r="H65" s="247"/>
      <c r="I65" s="247"/>
      <c r="J65" s="247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173"/>
      <c r="AJ65" s="251"/>
      <c r="AK65" s="251"/>
    </row>
    <row r="66" ht="14.25" spans="1:37">
      <c r="A66" s="247"/>
      <c r="B66" s="251"/>
      <c r="C66" s="251"/>
      <c r="D66" s="251"/>
      <c r="E66" s="251"/>
      <c r="F66" s="251"/>
      <c r="G66" s="247"/>
      <c r="H66" s="247"/>
      <c r="I66" s="247"/>
      <c r="J66" s="247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173"/>
      <c r="AJ66" s="251"/>
      <c r="AK66" s="251"/>
    </row>
    <row r="67" ht="14.25" spans="1:37">
      <c r="A67" s="247"/>
      <c r="B67" s="251"/>
      <c r="C67" s="251"/>
      <c r="D67" s="251"/>
      <c r="E67" s="251"/>
      <c r="F67" s="251"/>
      <c r="G67" s="247"/>
      <c r="H67" s="247"/>
      <c r="I67" s="247"/>
      <c r="J67" s="247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173"/>
      <c r="AJ67" s="251"/>
      <c r="AK67" s="251"/>
    </row>
    <row r="68" ht="14.25" spans="1:37">
      <c r="A68" s="247"/>
      <c r="B68" s="251"/>
      <c r="C68" s="251"/>
      <c r="D68" s="251"/>
      <c r="E68" s="251"/>
      <c r="F68" s="251"/>
      <c r="G68" s="247"/>
      <c r="H68" s="247"/>
      <c r="I68" s="247"/>
      <c r="J68" s="247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173"/>
      <c r="AJ68" s="251"/>
      <c r="AK68" s="251"/>
    </row>
    <row r="69" ht="14.25" spans="1:37">
      <c r="A69" s="247"/>
      <c r="B69" s="251"/>
      <c r="C69" s="251"/>
      <c r="D69" s="251"/>
      <c r="E69" s="251"/>
      <c r="F69" s="251"/>
      <c r="G69" s="247"/>
      <c r="H69" s="247"/>
      <c r="I69" s="247"/>
      <c r="J69" s="247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173"/>
      <c r="AJ69" s="251"/>
      <c r="AK69" s="251"/>
    </row>
    <row r="70" ht="14.25" spans="1:37">
      <c r="A70" s="247"/>
      <c r="B70" s="251"/>
      <c r="C70" s="251"/>
      <c r="D70" s="251"/>
      <c r="E70" s="251"/>
      <c r="F70" s="251"/>
      <c r="G70" s="247"/>
      <c r="H70" s="247"/>
      <c r="I70" s="247"/>
      <c r="J70" s="247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173"/>
      <c r="AJ70" s="251"/>
      <c r="AK70" s="251"/>
    </row>
    <row r="71" ht="14.25" spans="1:37">
      <c r="A71" s="247"/>
      <c r="B71" s="251"/>
      <c r="C71" s="251"/>
      <c r="D71" s="251"/>
      <c r="E71" s="251"/>
      <c r="F71" s="251"/>
      <c r="G71" s="247"/>
      <c r="H71" s="247"/>
      <c r="I71" s="247"/>
      <c r="J71" s="247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173"/>
      <c r="AJ71" s="251"/>
      <c r="AK71" s="251"/>
    </row>
    <row r="72" ht="14.25" spans="1:37">
      <c r="A72" s="247"/>
      <c r="B72" s="251"/>
      <c r="C72" s="251"/>
      <c r="D72" s="251"/>
      <c r="E72" s="251"/>
      <c r="F72" s="251"/>
      <c r="G72" s="247"/>
      <c r="H72" s="247"/>
      <c r="I72" s="247"/>
      <c r="J72" s="247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173"/>
      <c r="AJ72" s="251"/>
      <c r="AK72" s="251"/>
    </row>
    <row r="73" ht="14.25" spans="1:37">
      <c r="A73" s="247"/>
      <c r="B73" s="251"/>
      <c r="C73" s="251"/>
      <c r="D73" s="251"/>
      <c r="E73" s="251"/>
      <c r="F73" s="251"/>
      <c r="G73" s="247"/>
      <c r="H73" s="247"/>
      <c r="I73" s="247"/>
      <c r="J73" s="247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173"/>
      <c r="AJ73" s="251"/>
      <c r="AK73" s="251"/>
    </row>
    <row r="74" ht="14.25" spans="1:37">
      <c r="A74" s="247"/>
      <c r="B74" s="251"/>
      <c r="C74" s="251"/>
      <c r="D74" s="251"/>
      <c r="E74" s="251"/>
      <c r="F74" s="251"/>
      <c r="G74" s="247"/>
      <c r="H74" s="247"/>
      <c r="I74" s="247"/>
      <c r="J74" s="247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173"/>
      <c r="AJ74" s="251"/>
      <c r="AK74" s="251"/>
    </row>
    <row r="75" ht="14.25" spans="1:37">
      <c r="A75" s="247"/>
      <c r="B75" s="251"/>
      <c r="C75" s="251"/>
      <c r="D75" s="251"/>
      <c r="E75" s="251"/>
      <c r="F75" s="251"/>
      <c r="G75" s="247"/>
      <c r="H75" s="247"/>
      <c r="I75" s="247"/>
      <c r="J75" s="247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173"/>
      <c r="AJ75" s="251"/>
      <c r="AK75" s="251"/>
    </row>
    <row r="76" ht="14.25" spans="1:37">
      <c r="A76" s="247"/>
      <c r="B76" s="251"/>
      <c r="C76" s="251"/>
      <c r="D76" s="251"/>
      <c r="E76" s="251"/>
      <c r="F76" s="251"/>
      <c r="G76" s="247"/>
      <c r="H76" s="247"/>
      <c r="I76" s="247"/>
      <c r="J76" s="247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173"/>
      <c r="AJ76" s="251"/>
      <c r="AK76" s="251"/>
    </row>
    <row r="77" ht="14.25" spans="1:37">
      <c r="A77" s="247"/>
      <c r="B77" s="251"/>
      <c r="C77" s="251"/>
      <c r="D77" s="251"/>
      <c r="E77" s="251"/>
      <c r="F77" s="251"/>
      <c r="G77" s="247"/>
      <c r="H77" s="247"/>
      <c r="I77" s="247"/>
      <c r="J77" s="247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173"/>
      <c r="AJ77" s="251"/>
      <c r="AK77" s="251"/>
    </row>
    <row r="78" ht="14.25" spans="1:37">
      <c r="A78" s="247"/>
      <c r="B78" s="251"/>
      <c r="C78" s="251"/>
      <c r="D78" s="251"/>
      <c r="E78" s="251"/>
      <c r="F78" s="251"/>
      <c r="G78" s="247"/>
      <c r="H78" s="247"/>
      <c r="I78" s="247"/>
      <c r="J78" s="247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173"/>
      <c r="AJ78" s="251"/>
      <c r="AK78" s="251"/>
    </row>
    <row r="79" ht="14.25" spans="1:37">
      <c r="A79" s="247"/>
      <c r="B79" s="251"/>
      <c r="C79" s="251"/>
      <c r="D79" s="251"/>
      <c r="E79" s="251"/>
      <c r="F79" s="251"/>
      <c r="G79" s="247"/>
      <c r="H79" s="247"/>
      <c r="I79" s="247"/>
      <c r="J79" s="247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173"/>
      <c r="AJ79" s="251"/>
      <c r="AK79" s="251"/>
    </row>
    <row r="80" ht="14.25" spans="1:37">
      <c r="A80" s="247"/>
      <c r="B80" s="251"/>
      <c r="C80" s="251"/>
      <c r="D80" s="251"/>
      <c r="E80" s="251"/>
      <c r="F80" s="251"/>
      <c r="G80" s="247"/>
      <c r="H80" s="247"/>
      <c r="I80" s="247"/>
      <c r="J80" s="247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173"/>
      <c r="AJ80" s="251"/>
      <c r="AK80" s="251"/>
    </row>
    <row r="81" ht="14.25" spans="1:37">
      <c r="A81" s="247"/>
      <c r="B81" s="251"/>
      <c r="C81" s="251"/>
      <c r="D81" s="251"/>
      <c r="E81" s="251"/>
      <c r="F81" s="251"/>
      <c r="G81" s="247"/>
      <c r="H81" s="247"/>
      <c r="I81" s="247"/>
      <c r="J81" s="247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173"/>
      <c r="AJ81" s="251"/>
      <c r="AK81" s="251"/>
    </row>
    <row r="82" ht="14.25" spans="1:37">
      <c r="A82" s="247"/>
      <c r="B82" s="251"/>
      <c r="C82" s="251"/>
      <c r="D82" s="251"/>
      <c r="E82" s="251"/>
      <c r="F82" s="251"/>
      <c r="G82" s="247"/>
      <c r="H82" s="247"/>
      <c r="I82" s="247"/>
      <c r="J82" s="247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173"/>
      <c r="AJ82" s="251"/>
      <c r="AK82" s="251"/>
    </row>
    <row r="83" ht="14.25" spans="1:37">
      <c r="A83" s="247"/>
      <c r="B83" s="251"/>
      <c r="C83" s="251"/>
      <c r="D83" s="251"/>
      <c r="E83" s="251"/>
      <c r="F83" s="251"/>
      <c r="G83" s="247"/>
      <c r="H83" s="247"/>
      <c r="I83" s="247"/>
      <c r="J83" s="247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173"/>
      <c r="AJ83" s="251"/>
      <c r="AK83" s="251"/>
    </row>
    <row r="84" ht="14.25" spans="1:37">
      <c r="A84" s="247"/>
      <c r="B84" s="251"/>
      <c r="C84" s="251"/>
      <c r="D84" s="251"/>
      <c r="E84" s="251"/>
      <c r="F84" s="251"/>
      <c r="G84" s="247"/>
      <c r="H84" s="247"/>
      <c r="I84" s="247"/>
      <c r="J84" s="247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173"/>
      <c r="AJ84" s="251"/>
      <c r="AK84" s="251"/>
    </row>
    <row r="85" ht="14.25" spans="1:37">
      <c r="A85" s="247"/>
      <c r="B85" s="251"/>
      <c r="C85" s="251"/>
      <c r="D85" s="251"/>
      <c r="E85" s="251"/>
      <c r="F85" s="251"/>
      <c r="G85" s="247"/>
      <c r="H85" s="247"/>
      <c r="I85" s="247"/>
      <c r="J85" s="247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173"/>
      <c r="AJ85" s="251"/>
      <c r="AK85" s="251"/>
    </row>
    <row r="86" ht="14.25" spans="1:37">
      <c r="A86" s="247"/>
      <c r="B86" s="251"/>
      <c r="C86" s="251"/>
      <c r="D86" s="251"/>
      <c r="E86" s="251"/>
      <c r="F86" s="251"/>
      <c r="G86" s="247"/>
      <c r="H86" s="247"/>
      <c r="I86" s="247"/>
      <c r="J86" s="247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173"/>
      <c r="AJ86" s="251"/>
      <c r="AK86" s="251"/>
    </row>
    <row r="87" ht="14.25" spans="1:37">
      <c r="A87" s="247"/>
      <c r="B87" s="251"/>
      <c r="C87" s="251"/>
      <c r="D87" s="251"/>
      <c r="E87" s="251"/>
      <c r="F87" s="251"/>
      <c r="G87" s="247"/>
      <c r="H87" s="247"/>
      <c r="I87" s="247"/>
      <c r="J87" s="247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173"/>
      <c r="AJ87" s="251"/>
      <c r="AK87" s="251"/>
    </row>
    <row r="88" ht="14.25" spans="1:37">
      <c r="A88" s="247"/>
      <c r="B88" s="251"/>
      <c r="C88" s="251"/>
      <c r="D88" s="251"/>
      <c r="E88" s="251"/>
      <c r="F88" s="251"/>
      <c r="G88" s="247"/>
      <c r="H88" s="247"/>
      <c r="I88" s="247"/>
      <c r="J88" s="247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173"/>
      <c r="AJ88" s="251"/>
      <c r="AK88" s="251"/>
    </row>
    <row r="89" ht="14.25" spans="1:37">
      <c r="A89" s="247"/>
      <c r="B89" s="251"/>
      <c r="C89" s="251"/>
      <c r="D89" s="251"/>
      <c r="E89" s="251"/>
      <c r="F89" s="251"/>
      <c r="G89" s="247"/>
      <c r="H89" s="247"/>
      <c r="I89" s="247"/>
      <c r="J89" s="247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173"/>
      <c r="AJ89" s="251"/>
      <c r="AK89" s="251"/>
    </row>
    <row r="90" ht="14.25" spans="1:37">
      <c r="A90" s="247"/>
      <c r="B90" s="251"/>
      <c r="C90" s="251"/>
      <c r="D90" s="251"/>
      <c r="E90" s="251"/>
      <c r="F90" s="251"/>
      <c r="G90" s="247"/>
      <c r="H90" s="247"/>
      <c r="I90" s="247"/>
      <c r="J90" s="247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173"/>
      <c r="AJ90" s="251"/>
      <c r="AK90" s="251"/>
    </row>
    <row r="91" ht="14.25" spans="1:37">
      <c r="A91" s="247"/>
      <c r="B91" s="251"/>
      <c r="C91" s="251"/>
      <c r="D91" s="251"/>
      <c r="E91" s="251"/>
      <c r="F91" s="251"/>
      <c r="G91" s="247"/>
      <c r="H91" s="247"/>
      <c r="I91" s="247"/>
      <c r="J91" s="247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173"/>
      <c r="AJ91" s="251"/>
      <c r="AK91" s="251"/>
    </row>
    <row r="92" ht="14.25" spans="1:37">
      <c r="A92" s="247"/>
      <c r="B92" s="251"/>
      <c r="C92" s="251"/>
      <c r="D92" s="251"/>
      <c r="E92" s="251"/>
      <c r="F92" s="251"/>
      <c r="G92" s="247"/>
      <c r="H92" s="247"/>
      <c r="I92" s="247"/>
      <c r="J92" s="247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173"/>
      <c r="AJ92" s="251"/>
      <c r="AK92" s="251"/>
    </row>
    <row r="93" ht="14.25" spans="1:37">
      <c r="A93" s="247"/>
      <c r="B93" s="251"/>
      <c r="C93" s="251"/>
      <c r="D93" s="251"/>
      <c r="E93" s="251"/>
      <c r="F93" s="251"/>
      <c r="G93" s="247"/>
      <c r="H93" s="247"/>
      <c r="I93" s="247"/>
      <c r="J93" s="247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173"/>
      <c r="AJ93" s="251"/>
      <c r="AK93" s="251"/>
    </row>
    <row r="94" ht="14.25" spans="1:37">
      <c r="A94" s="247"/>
      <c r="B94" s="251"/>
      <c r="C94" s="251"/>
      <c r="D94" s="251"/>
      <c r="E94" s="251"/>
      <c r="F94" s="251"/>
      <c r="G94" s="247"/>
      <c r="H94" s="247"/>
      <c r="I94" s="247"/>
      <c r="J94" s="247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173"/>
      <c r="AJ94" s="251"/>
      <c r="AK94" s="251"/>
    </row>
    <row r="95" ht="14.25" spans="1:37">
      <c r="A95" s="247"/>
      <c r="B95" s="251"/>
      <c r="C95" s="251"/>
      <c r="D95" s="251"/>
      <c r="E95" s="251"/>
      <c r="F95" s="251"/>
      <c r="G95" s="247"/>
      <c r="H95" s="247"/>
      <c r="I95" s="247"/>
      <c r="J95" s="247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173"/>
      <c r="AJ95" s="251"/>
      <c r="AK95" s="251"/>
    </row>
    <row r="96" ht="14.25" spans="1:37">
      <c r="A96" s="247"/>
      <c r="B96" s="251"/>
      <c r="C96" s="251"/>
      <c r="D96" s="251"/>
      <c r="E96" s="251"/>
      <c r="F96" s="251"/>
      <c r="G96" s="247"/>
      <c r="H96" s="247"/>
      <c r="I96" s="247"/>
      <c r="J96" s="247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173"/>
      <c r="AJ96" s="251"/>
      <c r="AK96" s="251"/>
    </row>
    <row r="97" ht="14.25" spans="1:37">
      <c r="A97" s="247"/>
      <c r="B97" s="251"/>
      <c r="C97" s="251"/>
      <c r="D97" s="251"/>
      <c r="E97" s="251"/>
      <c r="F97" s="251"/>
      <c r="G97" s="247"/>
      <c r="H97" s="247"/>
      <c r="I97" s="247"/>
      <c r="J97" s="247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173"/>
      <c r="AJ97" s="251"/>
      <c r="AK97" s="251"/>
    </row>
    <row r="98" ht="14.25" spans="1:37">
      <c r="A98" s="247"/>
      <c r="B98" s="251"/>
      <c r="C98" s="251"/>
      <c r="D98" s="251"/>
      <c r="E98" s="251"/>
      <c r="F98" s="251"/>
      <c r="G98" s="247"/>
      <c r="H98" s="247"/>
      <c r="I98" s="247"/>
      <c r="J98" s="247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173"/>
      <c r="AJ98" s="251"/>
      <c r="AK98" s="251"/>
    </row>
    <row r="99" ht="14.25" spans="1:37">
      <c r="A99" s="247"/>
      <c r="B99" s="251"/>
      <c r="C99" s="251"/>
      <c r="D99" s="251"/>
      <c r="E99" s="251"/>
      <c r="F99" s="251"/>
      <c r="G99" s="247"/>
      <c r="H99" s="247"/>
      <c r="I99" s="247"/>
      <c r="J99" s="247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173"/>
      <c r="AJ99" s="251"/>
      <c r="AK99" s="251"/>
    </row>
    <row r="100" ht="14.25" spans="1:37">
      <c r="A100" s="247"/>
      <c r="B100" s="251"/>
      <c r="C100" s="251"/>
      <c r="D100" s="251"/>
      <c r="E100" s="251"/>
      <c r="F100" s="251"/>
      <c r="G100" s="247"/>
      <c r="H100" s="247"/>
      <c r="I100" s="247"/>
      <c r="J100" s="247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173"/>
      <c r="AJ100" s="251"/>
      <c r="AK100" s="251"/>
    </row>
    <row r="101" ht="14.25" spans="1:37">
      <c r="A101" s="247"/>
      <c r="B101" s="251"/>
      <c r="C101" s="251"/>
      <c r="D101" s="251"/>
      <c r="E101" s="251"/>
      <c r="F101" s="251"/>
      <c r="G101" s="247"/>
      <c r="H101" s="247"/>
      <c r="I101" s="247"/>
      <c r="J101" s="247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173"/>
      <c r="AJ101" s="251"/>
      <c r="AK101" s="251"/>
    </row>
    <row r="102" ht="14.25" spans="1:37">
      <c r="A102" s="247"/>
      <c r="B102" s="251"/>
      <c r="C102" s="251"/>
      <c r="D102" s="251"/>
      <c r="E102" s="251"/>
      <c r="F102" s="251"/>
      <c r="G102" s="247"/>
      <c r="H102" s="247"/>
      <c r="I102" s="247"/>
      <c r="J102" s="247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173"/>
      <c r="AJ102" s="251"/>
      <c r="AK102" s="251"/>
    </row>
    <row r="103" ht="14.25" spans="1:37">
      <c r="A103" s="247"/>
      <c r="B103" s="251"/>
      <c r="C103" s="251"/>
      <c r="D103" s="251"/>
      <c r="E103" s="251"/>
      <c r="F103" s="251"/>
      <c r="G103" s="247"/>
      <c r="H103" s="247"/>
      <c r="I103" s="247"/>
      <c r="J103" s="247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173"/>
      <c r="AJ103" s="251"/>
      <c r="AK103" s="251"/>
    </row>
    <row r="104" ht="14.25" spans="1:37">
      <c r="A104" s="247"/>
      <c r="B104" s="251"/>
      <c r="C104" s="251"/>
      <c r="D104" s="251"/>
      <c r="E104" s="251"/>
      <c r="F104" s="251"/>
      <c r="G104" s="247"/>
      <c r="H104" s="247"/>
      <c r="I104" s="247"/>
      <c r="J104" s="247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173"/>
      <c r="AJ104" s="251"/>
      <c r="AK104" s="251"/>
    </row>
    <row r="105" ht="14.25" spans="1:37">
      <c r="A105" s="247"/>
      <c r="B105" s="251"/>
      <c r="C105" s="251"/>
      <c r="D105" s="251"/>
      <c r="E105" s="251"/>
      <c r="F105" s="251"/>
      <c r="G105" s="247"/>
      <c r="H105" s="247"/>
      <c r="I105" s="247"/>
      <c r="J105" s="247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173"/>
      <c r="AJ105" s="251"/>
      <c r="AK105" s="251"/>
    </row>
    <row r="106" ht="14.25" spans="1:37">
      <c r="A106" s="247"/>
      <c r="B106" s="251"/>
      <c r="C106" s="251"/>
      <c r="D106" s="251"/>
      <c r="E106" s="251"/>
      <c r="F106" s="251"/>
      <c r="G106" s="247"/>
      <c r="H106" s="247"/>
      <c r="I106" s="247"/>
      <c r="J106" s="247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173"/>
      <c r="AJ106" s="251"/>
      <c r="AK106" s="251"/>
    </row>
    <row r="107" ht="14.25" spans="1:37">
      <c r="A107" s="247"/>
      <c r="B107" s="251"/>
      <c r="C107" s="251"/>
      <c r="D107" s="251"/>
      <c r="E107" s="251"/>
      <c r="F107" s="251"/>
      <c r="G107" s="247"/>
      <c r="H107" s="247"/>
      <c r="I107" s="247"/>
      <c r="J107" s="247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173"/>
      <c r="AJ107" s="251"/>
      <c r="AK107" s="251"/>
    </row>
    <row r="108" ht="14.25" spans="1:37">
      <c r="A108" s="247"/>
      <c r="B108" s="251"/>
      <c r="C108" s="251"/>
      <c r="D108" s="251"/>
      <c r="E108" s="251"/>
      <c r="F108" s="251"/>
      <c r="G108" s="247"/>
      <c r="H108" s="247"/>
      <c r="I108" s="247"/>
      <c r="J108" s="247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173"/>
      <c r="AJ108" s="251"/>
      <c r="AK108" s="251"/>
    </row>
    <row r="109" ht="14.25" spans="1:37">
      <c r="A109" s="247"/>
      <c r="B109" s="251"/>
      <c r="C109" s="251"/>
      <c r="D109" s="251"/>
      <c r="E109" s="251"/>
      <c r="F109" s="251"/>
      <c r="G109" s="247"/>
      <c r="H109" s="247"/>
      <c r="I109" s="247"/>
      <c r="J109" s="247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173"/>
      <c r="AJ109" s="251"/>
      <c r="AK109" s="251"/>
    </row>
    <row r="110" ht="14.25" spans="1:37">
      <c r="A110" s="247"/>
      <c r="B110" s="251"/>
      <c r="C110" s="251"/>
      <c r="D110" s="251"/>
      <c r="E110" s="251"/>
      <c r="F110" s="251"/>
      <c r="G110" s="247"/>
      <c r="H110" s="247"/>
      <c r="I110" s="247"/>
      <c r="J110" s="247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173"/>
      <c r="AJ110" s="251"/>
      <c r="AK110" s="251"/>
    </row>
    <row r="111" ht="14.25" spans="1:37">
      <c r="A111" s="247"/>
      <c r="B111" s="251"/>
      <c r="C111" s="251"/>
      <c r="D111" s="251"/>
      <c r="E111" s="251"/>
      <c r="F111" s="251"/>
      <c r="G111" s="247"/>
      <c r="H111" s="247"/>
      <c r="I111" s="247"/>
      <c r="J111" s="247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173"/>
      <c r="AJ111" s="251"/>
      <c r="AK111" s="251"/>
    </row>
    <row r="112" ht="14.25" spans="1:37">
      <c r="A112" s="247"/>
      <c r="B112" s="251"/>
      <c r="C112" s="251"/>
      <c r="D112" s="251"/>
      <c r="E112" s="251"/>
      <c r="F112" s="251"/>
      <c r="G112" s="247"/>
      <c r="H112" s="247"/>
      <c r="I112" s="247"/>
      <c r="J112" s="247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173"/>
      <c r="AJ112" s="251"/>
      <c r="AK112" s="251"/>
    </row>
    <row r="113" ht="14.25" spans="1:37">
      <c r="A113" s="247"/>
      <c r="B113" s="251"/>
      <c r="C113" s="251"/>
      <c r="D113" s="251"/>
      <c r="E113" s="251"/>
      <c r="F113" s="251"/>
      <c r="G113" s="247"/>
      <c r="H113" s="247"/>
      <c r="I113" s="247"/>
      <c r="J113" s="247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173"/>
      <c r="AJ113" s="251"/>
      <c r="AK113" s="251"/>
    </row>
    <row r="114" ht="14.25" spans="1:37">
      <c r="A114" s="247"/>
      <c r="B114" s="251"/>
      <c r="C114" s="251"/>
      <c r="D114" s="251"/>
      <c r="E114" s="251"/>
      <c r="F114" s="251"/>
      <c r="G114" s="247"/>
      <c r="H114" s="247"/>
      <c r="I114" s="247"/>
      <c r="J114" s="247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173"/>
      <c r="AJ114" s="251"/>
      <c r="AK114" s="251"/>
    </row>
    <row r="115" ht="14.25" spans="1:37">
      <c r="A115" s="247"/>
      <c r="B115" s="251"/>
      <c r="C115" s="251"/>
      <c r="D115" s="251"/>
      <c r="E115" s="251"/>
      <c r="F115" s="251"/>
      <c r="G115" s="247"/>
      <c r="H115" s="247"/>
      <c r="I115" s="247"/>
      <c r="J115" s="247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173"/>
      <c r="AJ115" s="251"/>
      <c r="AK115" s="251"/>
    </row>
    <row r="116" ht="14.25" spans="1:37">
      <c r="A116" s="247"/>
      <c r="B116" s="251"/>
      <c r="C116" s="251"/>
      <c r="D116" s="251"/>
      <c r="E116" s="251"/>
      <c r="F116" s="251"/>
      <c r="G116" s="247"/>
      <c r="H116" s="247"/>
      <c r="I116" s="247"/>
      <c r="J116" s="247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173"/>
      <c r="AJ116" s="251"/>
      <c r="AK116" s="251"/>
    </row>
    <row r="117" ht="14.25" spans="1:37">
      <c r="A117" s="247"/>
      <c r="B117" s="251"/>
      <c r="C117" s="251"/>
      <c r="D117" s="251"/>
      <c r="E117" s="251"/>
      <c r="F117" s="251"/>
      <c r="G117" s="247"/>
      <c r="H117" s="247"/>
      <c r="I117" s="247"/>
      <c r="J117" s="247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173"/>
      <c r="AJ117" s="251"/>
      <c r="AK117" s="251"/>
    </row>
    <row r="118" ht="14.25" spans="1:37">
      <c r="A118" s="247"/>
      <c r="B118" s="251"/>
      <c r="C118" s="251"/>
      <c r="D118" s="251"/>
      <c r="E118" s="251"/>
      <c r="F118" s="251"/>
      <c r="G118" s="247"/>
      <c r="H118" s="247"/>
      <c r="I118" s="247"/>
      <c r="J118" s="247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173"/>
      <c r="AJ118" s="251"/>
      <c r="AK118" s="251"/>
    </row>
    <row r="119" ht="14.25" spans="1:37">
      <c r="A119" s="247"/>
      <c r="B119" s="251"/>
      <c r="C119" s="251"/>
      <c r="D119" s="251"/>
      <c r="E119" s="251"/>
      <c r="F119" s="251"/>
      <c r="G119" s="247"/>
      <c r="H119" s="247"/>
      <c r="I119" s="247"/>
      <c r="J119" s="247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173"/>
      <c r="AJ119" s="251"/>
      <c r="AK119" s="251"/>
    </row>
    <row r="120" ht="14.25" spans="1:37">
      <c r="A120" s="247"/>
      <c r="B120" s="251"/>
      <c r="C120" s="251"/>
      <c r="D120" s="251"/>
      <c r="E120" s="251"/>
      <c r="F120" s="251"/>
      <c r="G120" s="247"/>
      <c r="H120" s="247"/>
      <c r="I120" s="247"/>
      <c r="J120" s="247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173"/>
      <c r="AJ120" s="251"/>
      <c r="AK120" s="251"/>
    </row>
    <row r="121" ht="14.25" spans="1:37">
      <c r="A121" s="247"/>
      <c r="B121" s="251"/>
      <c r="C121" s="251"/>
      <c r="D121" s="251"/>
      <c r="E121" s="251"/>
      <c r="F121" s="251"/>
      <c r="G121" s="247"/>
      <c r="H121" s="247"/>
      <c r="I121" s="247"/>
      <c r="J121" s="247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173"/>
      <c r="AJ121" s="251"/>
      <c r="AK121" s="251"/>
    </row>
    <row r="122" ht="14.25" spans="1:37">
      <c r="A122" s="247"/>
      <c r="B122" s="251"/>
      <c r="C122" s="251"/>
      <c r="D122" s="251"/>
      <c r="E122" s="251"/>
      <c r="F122" s="251"/>
      <c r="G122" s="247"/>
      <c r="H122" s="247"/>
      <c r="I122" s="247"/>
      <c r="J122" s="247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173"/>
      <c r="AJ122" s="251"/>
      <c r="AK122" s="251"/>
    </row>
    <row r="123" ht="14.25" spans="1:37">
      <c r="A123" s="247"/>
      <c r="B123" s="251"/>
      <c r="C123" s="251"/>
      <c r="D123" s="251"/>
      <c r="E123" s="251"/>
      <c r="F123" s="251"/>
      <c r="G123" s="247"/>
      <c r="H123" s="247"/>
      <c r="I123" s="247"/>
      <c r="J123" s="247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173"/>
      <c r="AJ123" s="251"/>
      <c r="AK123" s="251"/>
    </row>
    <row r="124" ht="14.25" spans="1:37">
      <c r="A124" s="247"/>
      <c r="B124" s="251"/>
      <c r="C124" s="251"/>
      <c r="D124" s="251"/>
      <c r="E124" s="251"/>
      <c r="F124" s="251"/>
      <c r="G124" s="247"/>
      <c r="H124" s="247"/>
      <c r="I124" s="247"/>
      <c r="J124" s="247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173"/>
      <c r="AJ124" s="251"/>
      <c r="AK124" s="251"/>
    </row>
    <row r="125" ht="14.25" spans="1:37">
      <c r="A125" s="247"/>
      <c r="B125" s="251"/>
      <c r="C125" s="251"/>
      <c r="D125" s="251"/>
      <c r="E125" s="251"/>
      <c r="F125" s="251"/>
      <c r="G125" s="247"/>
      <c r="H125" s="247"/>
      <c r="I125" s="247"/>
      <c r="J125" s="247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173"/>
      <c r="AJ125" s="251"/>
      <c r="AK125" s="251"/>
    </row>
    <row r="126" ht="14.25" spans="1:37">
      <c r="A126" s="247">
        <v>2</v>
      </c>
      <c r="B126" s="251"/>
      <c r="C126" s="251"/>
      <c r="D126" s="251"/>
      <c r="E126" s="251"/>
      <c r="F126" s="251"/>
      <c r="G126" s="261"/>
      <c r="H126" s="26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>
        <f t="shared" ref="T126:T134" si="0">IF((P126-L126)&gt;0,P126-L126,0)</f>
        <v>0</v>
      </c>
      <c r="U126" s="251"/>
      <c r="V126" s="251"/>
      <c r="W126" s="251">
        <f t="shared" ref="W126:W134" si="1">IF((S126-O126)&gt;0,S126-O126,0)</f>
        <v>0</v>
      </c>
      <c r="X126" s="251">
        <f t="shared" ref="X126:X134" si="2">IF((P126-L126)&lt;0,P126-L126,0)</f>
        <v>0</v>
      </c>
      <c r="Y126" s="251"/>
      <c r="Z126" s="251"/>
      <c r="AA126" s="251">
        <f t="shared" ref="AA126:AA134" si="3">IF((S126-O126)&lt;0,S126-O126,0)</f>
        <v>0</v>
      </c>
      <c r="AB126" s="251"/>
      <c r="AC126" s="251"/>
      <c r="AD126" s="251"/>
      <c r="AE126" s="251"/>
      <c r="AF126" s="251"/>
      <c r="AG126" s="251"/>
      <c r="AH126" s="251"/>
      <c r="AI126" s="173"/>
      <c r="AJ126" s="251"/>
      <c r="AK126" s="251"/>
    </row>
    <row r="127" ht="14.25" spans="1:37">
      <c r="A127" s="247">
        <v>3</v>
      </c>
      <c r="B127" s="251"/>
      <c r="C127" s="251"/>
      <c r="D127" s="251"/>
      <c r="E127" s="251"/>
      <c r="F127" s="251"/>
      <c r="G127" s="261"/>
      <c r="H127" s="26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>
        <f t="shared" si="0"/>
        <v>0</v>
      </c>
      <c r="U127" s="251"/>
      <c r="V127" s="251"/>
      <c r="W127" s="251">
        <f t="shared" si="1"/>
        <v>0</v>
      </c>
      <c r="X127" s="251">
        <f t="shared" si="2"/>
        <v>0</v>
      </c>
      <c r="Y127" s="251"/>
      <c r="Z127" s="251"/>
      <c r="AA127" s="251">
        <f t="shared" si="3"/>
        <v>0</v>
      </c>
      <c r="AB127" s="251"/>
      <c r="AC127" s="251"/>
      <c r="AD127" s="251"/>
      <c r="AE127" s="251"/>
      <c r="AF127" s="251"/>
      <c r="AG127" s="251"/>
      <c r="AH127" s="251"/>
      <c r="AI127" s="173"/>
      <c r="AJ127" s="251"/>
      <c r="AK127" s="251"/>
    </row>
    <row r="128" ht="14.25" spans="1:37">
      <c r="A128" s="247">
        <v>4</v>
      </c>
      <c r="B128" s="251"/>
      <c r="C128" s="251"/>
      <c r="D128" s="251"/>
      <c r="E128" s="251"/>
      <c r="F128" s="251"/>
      <c r="G128" s="261"/>
      <c r="H128" s="26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>
        <f t="shared" si="0"/>
        <v>0</v>
      </c>
      <c r="U128" s="251"/>
      <c r="V128" s="251"/>
      <c r="W128" s="251">
        <f t="shared" si="1"/>
        <v>0</v>
      </c>
      <c r="X128" s="251">
        <f t="shared" si="2"/>
        <v>0</v>
      </c>
      <c r="Y128" s="251"/>
      <c r="Z128" s="251"/>
      <c r="AA128" s="251">
        <f t="shared" si="3"/>
        <v>0</v>
      </c>
      <c r="AB128" s="251"/>
      <c r="AC128" s="251"/>
      <c r="AD128" s="251"/>
      <c r="AE128" s="251"/>
      <c r="AF128" s="251"/>
      <c r="AG128" s="251"/>
      <c r="AH128" s="251"/>
      <c r="AI128" s="173"/>
      <c r="AJ128" s="251"/>
      <c r="AK128" s="251"/>
    </row>
    <row r="129" ht="14.25" spans="1:37">
      <c r="A129" s="247">
        <v>5</v>
      </c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>
        <f t="shared" si="0"/>
        <v>0</v>
      </c>
      <c r="U129" s="251"/>
      <c r="V129" s="251"/>
      <c r="W129" s="251">
        <f t="shared" si="1"/>
        <v>0</v>
      </c>
      <c r="X129" s="251">
        <f t="shared" si="2"/>
        <v>0</v>
      </c>
      <c r="Y129" s="251"/>
      <c r="Z129" s="251"/>
      <c r="AA129" s="251">
        <f t="shared" si="3"/>
        <v>0</v>
      </c>
      <c r="AB129" s="251"/>
      <c r="AC129" s="251"/>
      <c r="AD129" s="251"/>
      <c r="AE129" s="251"/>
      <c r="AF129" s="251"/>
      <c r="AG129" s="251"/>
      <c r="AH129" s="251"/>
      <c r="AI129" s="173"/>
      <c r="AJ129" s="251"/>
      <c r="AK129" s="251"/>
    </row>
    <row r="130" ht="14.25" spans="1:37">
      <c r="A130" s="247">
        <v>6</v>
      </c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>
        <f t="shared" si="0"/>
        <v>0</v>
      </c>
      <c r="U130" s="251"/>
      <c r="V130" s="251"/>
      <c r="W130" s="251">
        <f t="shared" si="1"/>
        <v>0</v>
      </c>
      <c r="X130" s="251">
        <f t="shared" si="2"/>
        <v>0</v>
      </c>
      <c r="Y130" s="251"/>
      <c r="Z130" s="251"/>
      <c r="AA130" s="251">
        <f t="shared" si="3"/>
        <v>0</v>
      </c>
      <c r="AB130" s="251"/>
      <c r="AC130" s="251"/>
      <c r="AD130" s="251"/>
      <c r="AE130" s="251"/>
      <c r="AF130" s="251"/>
      <c r="AG130" s="251"/>
      <c r="AH130" s="251"/>
      <c r="AI130" s="173"/>
      <c r="AJ130" s="251"/>
      <c r="AK130" s="251"/>
    </row>
    <row r="131" ht="14.25" spans="1:37">
      <c r="A131" s="247">
        <v>7</v>
      </c>
      <c r="B131" s="251"/>
      <c r="C131" s="251"/>
      <c r="D131" s="251"/>
      <c r="E131" s="251"/>
      <c r="F131" s="251"/>
      <c r="G131" s="261"/>
      <c r="H131" s="26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>
        <f t="shared" si="0"/>
        <v>0</v>
      </c>
      <c r="U131" s="251"/>
      <c r="V131" s="251"/>
      <c r="W131" s="251">
        <f t="shared" si="1"/>
        <v>0</v>
      </c>
      <c r="X131" s="251">
        <f t="shared" si="2"/>
        <v>0</v>
      </c>
      <c r="Y131" s="251"/>
      <c r="Z131" s="251"/>
      <c r="AA131" s="251">
        <f t="shared" si="3"/>
        <v>0</v>
      </c>
      <c r="AB131" s="251"/>
      <c r="AC131" s="251"/>
      <c r="AD131" s="251"/>
      <c r="AE131" s="251"/>
      <c r="AF131" s="251"/>
      <c r="AG131" s="251"/>
      <c r="AH131" s="251"/>
      <c r="AI131" s="173"/>
      <c r="AJ131" s="251"/>
      <c r="AK131" s="251"/>
    </row>
    <row r="132" ht="14.25" spans="1:37">
      <c r="A132" s="247">
        <v>8</v>
      </c>
      <c r="B132" s="251"/>
      <c r="C132" s="251"/>
      <c r="D132" s="251"/>
      <c r="E132" s="251"/>
      <c r="F132" s="251"/>
      <c r="G132" s="261"/>
      <c r="H132" s="26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>
        <f t="shared" si="0"/>
        <v>0</v>
      </c>
      <c r="U132" s="251"/>
      <c r="V132" s="251"/>
      <c r="W132" s="251">
        <f t="shared" si="1"/>
        <v>0</v>
      </c>
      <c r="X132" s="251">
        <f t="shared" si="2"/>
        <v>0</v>
      </c>
      <c r="Y132" s="251"/>
      <c r="Z132" s="251"/>
      <c r="AA132" s="251">
        <f t="shared" si="3"/>
        <v>0</v>
      </c>
      <c r="AB132" s="251"/>
      <c r="AC132" s="251"/>
      <c r="AD132" s="251"/>
      <c r="AE132" s="251"/>
      <c r="AF132" s="251"/>
      <c r="AG132" s="251"/>
      <c r="AH132" s="251"/>
      <c r="AI132" s="173"/>
      <c r="AJ132" s="251"/>
      <c r="AK132" s="251"/>
    </row>
    <row r="133" ht="14.25" spans="1:37">
      <c r="A133" s="247">
        <v>9</v>
      </c>
      <c r="B133" s="251"/>
      <c r="C133" s="251"/>
      <c r="D133" s="251"/>
      <c r="E133" s="251"/>
      <c r="F133" s="251"/>
      <c r="G133" s="261"/>
      <c r="H133" s="26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>
        <f t="shared" si="0"/>
        <v>0</v>
      </c>
      <c r="U133" s="251"/>
      <c r="V133" s="251"/>
      <c r="W133" s="251">
        <f t="shared" si="1"/>
        <v>0</v>
      </c>
      <c r="X133" s="251">
        <f t="shared" si="2"/>
        <v>0</v>
      </c>
      <c r="Y133" s="251"/>
      <c r="Z133" s="251"/>
      <c r="AA133" s="251">
        <f t="shared" si="3"/>
        <v>0</v>
      </c>
      <c r="AB133" s="251"/>
      <c r="AC133" s="251"/>
      <c r="AD133" s="251"/>
      <c r="AE133" s="251"/>
      <c r="AF133" s="251"/>
      <c r="AG133" s="251"/>
      <c r="AH133" s="251"/>
      <c r="AI133" s="173"/>
      <c r="AJ133" s="251"/>
      <c r="AK133" s="251"/>
    </row>
    <row r="134" ht="14.25" spans="1:37">
      <c r="A134" s="247">
        <v>10</v>
      </c>
      <c r="B134" s="251"/>
      <c r="C134" s="251"/>
      <c r="D134" s="251"/>
      <c r="E134" s="251"/>
      <c r="F134" s="251"/>
      <c r="G134" s="261"/>
      <c r="H134" s="26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>
        <f t="shared" si="0"/>
        <v>0</v>
      </c>
      <c r="U134" s="251"/>
      <c r="V134" s="251"/>
      <c r="W134" s="251">
        <f t="shared" si="1"/>
        <v>0</v>
      </c>
      <c r="X134" s="251">
        <f t="shared" si="2"/>
        <v>0</v>
      </c>
      <c r="Y134" s="251"/>
      <c r="Z134" s="251"/>
      <c r="AA134" s="251">
        <f t="shared" si="3"/>
        <v>0</v>
      </c>
      <c r="AB134" s="251"/>
      <c r="AC134" s="251"/>
      <c r="AD134" s="251"/>
      <c r="AE134" s="251"/>
      <c r="AF134" s="251"/>
      <c r="AG134" s="251"/>
      <c r="AH134" s="251"/>
      <c r="AI134" s="173"/>
      <c r="AJ134" s="251"/>
      <c r="AK134" s="251"/>
    </row>
    <row r="135" ht="14.25" spans="1:37">
      <c r="A135" s="247" t="s">
        <v>187</v>
      </c>
      <c r="B135" s="247"/>
      <c r="C135" s="251"/>
      <c r="D135" s="251"/>
      <c r="E135" s="251"/>
      <c r="F135" s="251"/>
      <c r="G135" s="261"/>
      <c r="H135" s="261"/>
      <c r="I135" s="251"/>
      <c r="J135" s="251"/>
      <c r="K135" s="251"/>
      <c r="L135" s="251">
        <f>SUM(L5:L134)</f>
        <v>764</v>
      </c>
      <c r="M135" s="251"/>
      <c r="N135" s="251"/>
      <c r="O135" s="251">
        <f>SUM(O5:O134)</f>
        <v>283382.32</v>
      </c>
      <c r="P135" s="251">
        <f>SUM(P5:P134)</f>
        <v>0</v>
      </c>
      <c r="Q135" s="251"/>
      <c r="R135" s="251"/>
      <c r="S135" s="251">
        <f>SUM(S5:S134)</f>
        <v>0</v>
      </c>
      <c r="T135" s="251">
        <f>SUM(T5:T134)</f>
        <v>0</v>
      </c>
      <c r="U135" s="251"/>
      <c r="V135" s="251"/>
      <c r="W135" s="251">
        <f>SUM(W5:W134)</f>
        <v>0</v>
      </c>
      <c r="X135" s="251">
        <f>SUM(X5:X134)</f>
        <v>-1</v>
      </c>
      <c r="Y135" s="251"/>
      <c r="Z135" s="251"/>
      <c r="AA135" s="251">
        <f>SUM(AA5:AA134)</f>
        <v>-394.05</v>
      </c>
      <c r="AB135" s="251"/>
      <c r="AC135" s="251"/>
      <c r="AD135" s="251"/>
      <c r="AE135" s="251"/>
      <c r="AF135" s="251"/>
      <c r="AG135" s="251"/>
      <c r="AH135" s="251"/>
      <c r="AI135" s="173"/>
      <c r="AJ135" s="251"/>
      <c r="AK135" s="251"/>
    </row>
    <row r="136" ht="14.25" spans="1:37">
      <c r="A136" s="245" t="s">
        <v>222</v>
      </c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</row>
    <row r="137" ht="43.5" customHeight="1" spans="1:37">
      <c r="A137" s="245" t="str">
        <f>封面!A8</f>
        <v>单位总经理：***</v>
      </c>
      <c r="B137" s="245"/>
      <c r="C137" s="245"/>
      <c r="D137" s="245"/>
      <c r="E137" s="245" t="str">
        <f>封面!A9</f>
        <v>单位财务负责人：***</v>
      </c>
      <c r="F137" s="245"/>
      <c r="G137" s="245"/>
      <c r="H137" s="245"/>
      <c r="I137" s="245" t="str">
        <f>封面!A11</f>
        <v>会计审核人：***</v>
      </c>
      <c r="J137" s="245"/>
      <c r="K137" s="245" t="str">
        <f>封面!A10</f>
        <v>单位物资部门负责人：***</v>
      </c>
      <c r="L137" s="245"/>
      <c r="M137" s="245"/>
      <c r="N137" s="245"/>
      <c r="O137" s="245"/>
      <c r="P137" s="245"/>
      <c r="Q137" s="245"/>
      <c r="R137" s="245"/>
      <c r="S137" s="245" t="s">
        <v>97</v>
      </c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</row>
    <row r="138" ht="14.25" spans="1:35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</row>
    <row r="139" ht="14.25" spans="1:35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156"/>
    </row>
    <row r="140" ht="14.25" spans="1:35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</row>
    <row r="141" ht="14.25" spans="1:35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</row>
    <row r="142" ht="14.25" spans="1:35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</row>
    <row r="143" ht="14.25" spans="1:35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</row>
  </sheetData>
  <mergeCells count="20">
    <mergeCell ref="A1:AA1"/>
    <mergeCell ref="B3:C3"/>
    <mergeCell ref="L3:O3"/>
    <mergeCell ref="P3:S3"/>
    <mergeCell ref="T3:W3"/>
    <mergeCell ref="X3:AA3"/>
    <mergeCell ref="AB3:AH3"/>
    <mergeCell ref="A135:B13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92D050"/>
  </sheetPr>
  <dimension ref="A1:AK1251"/>
  <sheetViews>
    <sheetView workbookViewId="0">
      <pane ySplit="4" topLeftCell="A365" activePane="bottomLeft" state="frozen"/>
      <selection/>
      <selection pane="bottomLeft" activeCell="A403" sqref="$A403:$XFD403"/>
    </sheetView>
  </sheetViews>
  <sheetFormatPr defaultColWidth="9" defaultRowHeight="13.5"/>
  <cols>
    <col min="1" max="1" width="5.375" customWidth="1"/>
    <col min="2" max="2" width="11.75" customWidth="1"/>
    <col min="3" max="3" width="19.5" customWidth="1"/>
    <col min="4" max="4" width="30" customWidth="1"/>
    <col min="5" max="5" width="26.875" customWidth="1"/>
    <col min="6" max="6" width="21.75" customWidth="1"/>
    <col min="7" max="7" width="14.625" customWidth="1"/>
    <col min="8" max="8" width="20.625" customWidth="1"/>
    <col min="9" max="9" width="16.25" customWidth="1"/>
    <col min="10" max="10" width="15.625" customWidth="1"/>
    <col min="13" max="13" width="9" customWidth="1"/>
    <col min="14" max="14" width="12.875" style="188" customWidth="1"/>
    <col min="15" max="15" width="17.75" style="188" customWidth="1"/>
    <col min="16" max="18" width="7.5" customWidth="1"/>
    <col min="19" max="19" width="9.5" customWidth="1"/>
  </cols>
  <sheetData>
    <row r="1" ht="34.5" customHeight="1" spans="1:27">
      <c r="A1" s="29" t="s">
        <v>10828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193"/>
      <c r="O1" s="193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ht="27" customHeight="1" spans="1:35">
      <c r="A2" s="31" t="s">
        <v>0</v>
      </c>
      <c r="B2" s="31"/>
      <c r="C2" s="32"/>
      <c r="D2" s="33"/>
      <c r="E2" s="28"/>
      <c r="F2" s="28"/>
      <c r="G2" s="34"/>
      <c r="H2" s="28"/>
      <c r="I2" s="41" t="s">
        <v>1</v>
      </c>
      <c r="J2" s="28"/>
      <c r="K2" s="34"/>
      <c r="L2" s="28"/>
      <c r="M2" s="28"/>
      <c r="N2" s="194"/>
      <c r="O2" s="194"/>
      <c r="P2" s="28"/>
      <c r="Q2" s="28"/>
      <c r="R2" s="28"/>
      <c r="S2" s="34" t="s">
        <v>215</v>
      </c>
      <c r="T2" s="28"/>
      <c r="U2" s="28"/>
      <c r="V2" s="28"/>
      <c r="W2" s="28"/>
      <c r="X2" s="28"/>
      <c r="Y2" s="28"/>
      <c r="Z2" s="28"/>
      <c r="AA2" s="34" t="s">
        <v>175</v>
      </c>
      <c r="AB2" s="28"/>
      <c r="AC2" s="28"/>
      <c r="AD2" s="28"/>
      <c r="AE2" s="28"/>
      <c r="AF2" s="28"/>
      <c r="AG2" s="28"/>
      <c r="AH2" s="28"/>
      <c r="AI2" s="28"/>
    </row>
    <row r="3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4293</v>
      </c>
      <c r="I3" s="35" t="s">
        <v>9926</v>
      </c>
      <c r="J3" s="52" t="s">
        <v>9927</v>
      </c>
      <c r="K3" s="35" t="s">
        <v>247</v>
      </c>
      <c r="L3" s="42" t="s">
        <v>190</v>
      </c>
      <c r="M3" s="42"/>
      <c r="N3" s="195"/>
      <c r="O3" s="195"/>
      <c r="P3" s="42" t="s">
        <v>191</v>
      </c>
      <c r="Q3" s="42"/>
      <c r="R3" s="42"/>
      <c r="S3" s="42"/>
      <c r="T3" s="42" t="s">
        <v>192</v>
      </c>
      <c r="U3" s="42"/>
      <c r="V3" s="42"/>
      <c r="W3" s="42"/>
      <c r="X3" s="42" t="s">
        <v>193</v>
      </c>
      <c r="Y3" s="42"/>
      <c r="Z3" s="42"/>
      <c r="AA3" s="42"/>
      <c r="AB3" s="44" t="s">
        <v>248</v>
      </c>
      <c r="AC3" s="44"/>
      <c r="AD3" s="44"/>
      <c r="AE3" s="44"/>
      <c r="AF3" s="44"/>
      <c r="AG3" s="44"/>
      <c r="AH3" s="44"/>
      <c r="AI3" s="44" t="s">
        <v>249</v>
      </c>
      <c r="AJ3" s="46" t="s">
        <v>250</v>
      </c>
      <c r="AK3" s="53" t="s">
        <v>76</v>
      </c>
    </row>
    <row r="4" ht="15.75" spans="1:37">
      <c r="A4" s="35"/>
      <c r="B4" s="36" t="s">
        <v>254</v>
      </c>
      <c r="C4" s="37" t="s">
        <v>255</v>
      </c>
      <c r="D4" s="35"/>
      <c r="E4" s="35"/>
      <c r="F4" s="35"/>
      <c r="G4" s="35"/>
      <c r="H4" s="35"/>
      <c r="I4" s="35"/>
      <c r="J4" s="186"/>
      <c r="K4" s="35"/>
      <c r="L4" s="43" t="s">
        <v>194</v>
      </c>
      <c r="M4" s="43" t="s">
        <v>195</v>
      </c>
      <c r="N4" s="196" t="s">
        <v>196</v>
      </c>
      <c r="O4" s="196" t="s">
        <v>197</v>
      </c>
      <c r="P4" s="43" t="s">
        <v>194</v>
      </c>
      <c r="Q4" s="43" t="s">
        <v>195</v>
      </c>
      <c r="R4" s="187" t="s">
        <v>196</v>
      </c>
      <c r="S4" s="187" t="s">
        <v>197</v>
      </c>
      <c r="T4" s="43" t="s">
        <v>194</v>
      </c>
      <c r="U4" s="43" t="s">
        <v>195</v>
      </c>
      <c r="V4" s="187" t="s">
        <v>196</v>
      </c>
      <c r="W4" s="187" t="s">
        <v>197</v>
      </c>
      <c r="X4" s="43" t="s">
        <v>194</v>
      </c>
      <c r="Y4" s="43" t="s">
        <v>195</v>
      </c>
      <c r="Z4" s="187" t="s">
        <v>196</v>
      </c>
      <c r="AA4" s="187" t="s">
        <v>197</v>
      </c>
      <c r="AB4" s="44" t="s">
        <v>256</v>
      </c>
      <c r="AC4" s="44" t="s">
        <v>257</v>
      </c>
      <c r="AD4" s="44" t="s">
        <v>258</v>
      </c>
      <c r="AE4" s="44" t="s">
        <v>259</v>
      </c>
      <c r="AF4" s="44" t="s">
        <v>260</v>
      </c>
      <c r="AG4" s="44" t="s">
        <v>261</v>
      </c>
      <c r="AH4" s="47" t="s">
        <v>262</v>
      </c>
      <c r="AI4" s="44"/>
      <c r="AJ4" s="46"/>
      <c r="AK4" s="60"/>
    </row>
    <row r="5" s="2" customFormat="1" ht="14.25" hidden="1" spans="1:37">
      <c r="A5" s="24">
        <v>1</v>
      </c>
      <c r="B5" s="189" t="s">
        <v>10829</v>
      </c>
      <c r="C5" s="14"/>
      <c r="D5" s="189" t="s">
        <v>10830</v>
      </c>
      <c r="E5" s="189"/>
      <c r="F5" s="14" t="s">
        <v>10525</v>
      </c>
      <c r="G5" s="24" t="s">
        <v>9996</v>
      </c>
      <c r="H5" s="24" t="s">
        <v>10000</v>
      </c>
      <c r="I5" s="197">
        <v>41698</v>
      </c>
      <c r="J5" s="24">
        <v>60</v>
      </c>
      <c r="K5" s="14" t="s">
        <v>10831</v>
      </c>
      <c r="L5" s="14">
        <v>2</v>
      </c>
      <c r="M5" s="14"/>
      <c r="N5" s="72">
        <v>7794.87</v>
      </c>
      <c r="O5" s="203"/>
      <c r="P5" s="14">
        <v>2</v>
      </c>
      <c r="Q5" s="14"/>
      <c r="R5" s="14"/>
      <c r="S5" s="14"/>
      <c r="T5" s="14">
        <v>0</v>
      </c>
      <c r="U5" s="14"/>
      <c r="V5" s="14"/>
      <c r="W5" s="14">
        <v>0</v>
      </c>
      <c r="X5" s="14">
        <v>-2</v>
      </c>
      <c r="Y5" s="14"/>
      <c r="Z5" s="14"/>
      <c r="AA5" s="14">
        <v>0</v>
      </c>
      <c r="AB5" s="14"/>
      <c r="AC5" s="14"/>
      <c r="AD5" s="14"/>
      <c r="AE5" s="14"/>
      <c r="AF5" s="14"/>
      <c r="AG5" s="14"/>
      <c r="AH5" s="14"/>
      <c r="AI5" s="198"/>
      <c r="AJ5" s="14"/>
      <c r="AK5" s="14"/>
    </row>
    <row r="6" s="2" customFormat="1" ht="14.25" hidden="1" spans="1:37">
      <c r="A6" s="24">
        <v>2</v>
      </c>
      <c r="B6" s="189" t="s">
        <v>10832</v>
      </c>
      <c r="C6" s="14"/>
      <c r="D6" s="189" t="s">
        <v>10830</v>
      </c>
      <c r="E6" s="189"/>
      <c r="F6" s="14" t="s">
        <v>10525</v>
      </c>
      <c r="G6" s="24" t="s">
        <v>9996</v>
      </c>
      <c r="H6" s="24" t="s">
        <v>10000</v>
      </c>
      <c r="I6" s="197">
        <v>41698</v>
      </c>
      <c r="J6" s="24">
        <v>60</v>
      </c>
      <c r="K6" s="14" t="s">
        <v>10831</v>
      </c>
      <c r="L6" s="14">
        <v>3</v>
      </c>
      <c r="M6" s="14"/>
      <c r="N6" s="72">
        <v>12025.64</v>
      </c>
      <c r="O6" s="203"/>
      <c r="P6" s="14">
        <v>2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98"/>
      <c r="AJ6" s="14"/>
      <c r="AK6" s="14"/>
    </row>
    <row r="7" s="2" customFormat="1" ht="14.25" hidden="1" spans="1:37">
      <c r="A7" s="24">
        <v>3</v>
      </c>
      <c r="B7" s="189" t="s">
        <v>10833</v>
      </c>
      <c r="C7" s="14"/>
      <c r="D7" s="189" t="s">
        <v>10830</v>
      </c>
      <c r="E7" s="189"/>
      <c r="F7" s="14" t="s">
        <v>10525</v>
      </c>
      <c r="G7" s="24" t="s">
        <v>9996</v>
      </c>
      <c r="H7" s="24" t="s">
        <v>10000</v>
      </c>
      <c r="I7" s="197">
        <v>41698</v>
      </c>
      <c r="J7" s="24">
        <v>60</v>
      </c>
      <c r="K7" s="14" t="s">
        <v>10831</v>
      </c>
      <c r="L7" s="14">
        <v>3</v>
      </c>
      <c r="M7" s="14"/>
      <c r="N7" s="72">
        <v>5811.97</v>
      </c>
      <c r="O7" s="203"/>
      <c r="P7" s="14">
        <v>3</v>
      </c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98"/>
      <c r="AJ7" s="14"/>
      <c r="AK7" s="14"/>
    </row>
    <row r="8" s="2" customFormat="1" ht="14.25" hidden="1" spans="1:37">
      <c r="A8" s="24">
        <v>4</v>
      </c>
      <c r="B8" s="189" t="s">
        <v>10834</v>
      </c>
      <c r="C8" s="14" t="e">
        <v>#N/A</v>
      </c>
      <c r="D8" s="189" t="s">
        <v>10835</v>
      </c>
      <c r="E8" s="189"/>
      <c r="F8" s="14" t="s">
        <v>10525</v>
      </c>
      <c r="G8" s="24" t="s">
        <v>6587</v>
      </c>
      <c r="H8" s="24" t="s">
        <v>9931</v>
      </c>
      <c r="I8" s="197">
        <v>41912</v>
      </c>
      <c r="J8" s="24">
        <v>58</v>
      </c>
      <c r="K8" s="14"/>
      <c r="L8" s="14">
        <v>2</v>
      </c>
      <c r="M8" s="14"/>
      <c r="N8" s="72">
        <v>33333.33</v>
      </c>
      <c r="O8" s="203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98"/>
      <c r="AJ8" s="14"/>
      <c r="AK8" s="14"/>
    </row>
    <row r="9" s="2" customFormat="1" ht="14.25" hidden="1" spans="1:37">
      <c r="A9" s="24">
        <v>5</v>
      </c>
      <c r="B9" s="189" t="s">
        <v>10836</v>
      </c>
      <c r="C9" s="14"/>
      <c r="D9" s="189" t="s">
        <v>10837</v>
      </c>
      <c r="E9" s="189"/>
      <c r="F9" s="14" t="s">
        <v>10525</v>
      </c>
      <c r="G9" s="24" t="s">
        <v>10688</v>
      </c>
      <c r="H9" s="24" t="s">
        <v>10000</v>
      </c>
      <c r="I9" s="197">
        <v>41912</v>
      </c>
      <c r="J9" s="24">
        <v>58</v>
      </c>
      <c r="K9" s="14" t="s">
        <v>10831</v>
      </c>
      <c r="L9" s="14">
        <v>4</v>
      </c>
      <c r="M9" s="14"/>
      <c r="N9" s="72">
        <v>2153.85</v>
      </c>
      <c r="O9" s="203"/>
      <c r="P9" s="14">
        <v>4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98"/>
      <c r="AJ9" s="14"/>
      <c r="AK9" s="14"/>
    </row>
    <row r="10" s="2" customFormat="1" ht="14.25" hidden="1" spans="1:37">
      <c r="A10" s="24">
        <v>6</v>
      </c>
      <c r="B10" s="189" t="s">
        <v>10838</v>
      </c>
      <c r="C10" s="14"/>
      <c r="D10" s="189" t="s">
        <v>10839</v>
      </c>
      <c r="E10" s="189" t="s">
        <v>10840</v>
      </c>
      <c r="F10" s="14" t="s">
        <v>10525</v>
      </c>
      <c r="G10" s="24" t="s">
        <v>10688</v>
      </c>
      <c r="H10" s="24" t="s">
        <v>10000</v>
      </c>
      <c r="I10" s="197">
        <v>41912</v>
      </c>
      <c r="J10" s="24">
        <v>58</v>
      </c>
      <c r="K10" s="14" t="s">
        <v>10831</v>
      </c>
      <c r="L10" s="14">
        <v>22</v>
      </c>
      <c r="M10" s="14"/>
      <c r="N10" s="72">
        <v>10905.98</v>
      </c>
      <c r="O10" s="203"/>
      <c r="P10" s="14">
        <v>22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98"/>
      <c r="AJ10" s="14"/>
      <c r="AK10" s="14"/>
    </row>
    <row r="11" s="2" customFormat="1" ht="14.25" hidden="1" spans="1:37">
      <c r="A11" s="24">
        <v>7</v>
      </c>
      <c r="B11" s="189" t="s">
        <v>10841</v>
      </c>
      <c r="C11" s="14" t="e">
        <v>#N/A</v>
      </c>
      <c r="D11" s="189" t="s">
        <v>10839</v>
      </c>
      <c r="E11" s="189" t="s">
        <v>10842</v>
      </c>
      <c r="F11" s="14" t="s">
        <v>10525</v>
      </c>
      <c r="G11" s="24" t="s">
        <v>10688</v>
      </c>
      <c r="H11" s="24" t="s">
        <v>10229</v>
      </c>
      <c r="I11" s="197">
        <v>41912</v>
      </c>
      <c r="J11" s="24">
        <v>58</v>
      </c>
      <c r="K11" s="14" t="s">
        <v>9938</v>
      </c>
      <c r="L11" s="14">
        <v>12</v>
      </c>
      <c r="M11" s="14"/>
      <c r="N11" s="72">
        <v>11794.87</v>
      </c>
      <c r="O11" s="203"/>
      <c r="P11" s="14">
        <v>12</v>
      </c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98"/>
      <c r="AJ11" s="14"/>
      <c r="AK11" s="14"/>
    </row>
    <row r="12" s="2" customFormat="1" ht="14.25" hidden="1" spans="1:37">
      <c r="A12" s="24">
        <v>8</v>
      </c>
      <c r="B12" s="189" t="s">
        <v>10843</v>
      </c>
      <c r="C12" s="14" t="e">
        <v>#N/A</v>
      </c>
      <c r="D12" s="189" t="s">
        <v>10837</v>
      </c>
      <c r="E12" s="189"/>
      <c r="F12" s="14" t="s">
        <v>10525</v>
      </c>
      <c r="G12" s="24" t="s">
        <v>10688</v>
      </c>
      <c r="H12" s="24" t="s">
        <v>10229</v>
      </c>
      <c r="I12" s="197">
        <v>41912</v>
      </c>
      <c r="J12" s="24">
        <v>58</v>
      </c>
      <c r="K12" s="14" t="s">
        <v>9938</v>
      </c>
      <c r="L12" s="14">
        <v>4</v>
      </c>
      <c r="M12" s="14"/>
      <c r="N12" s="72">
        <v>5299.15</v>
      </c>
      <c r="O12" s="203"/>
      <c r="P12" s="14">
        <v>4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98"/>
      <c r="AJ12" s="14"/>
      <c r="AK12" s="14"/>
    </row>
    <row r="13" s="2" customFormat="1" ht="14.25" hidden="1" spans="1:37">
      <c r="A13" s="24">
        <v>9</v>
      </c>
      <c r="B13" s="189" t="s">
        <v>10844</v>
      </c>
      <c r="C13" s="14"/>
      <c r="D13" s="189" t="s">
        <v>10837</v>
      </c>
      <c r="E13" s="189"/>
      <c r="F13" s="14" t="s">
        <v>10525</v>
      </c>
      <c r="G13" s="24" t="s">
        <v>10688</v>
      </c>
      <c r="H13" s="24" t="s">
        <v>10000</v>
      </c>
      <c r="I13" s="197">
        <v>41912</v>
      </c>
      <c r="J13" s="24">
        <v>58</v>
      </c>
      <c r="K13" s="14" t="s">
        <v>10831</v>
      </c>
      <c r="L13" s="14">
        <v>2</v>
      </c>
      <c r="M13" s="14"/>
      <c r="N13" s="72">
        <v>2564.1</v>
      </c>
      <c r="O13" s="203"/>
      <c r="P13" s="14">
        <v>2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98"/>
      <c r="AJ13" s="14"/>
      <c r="AK13" s="14"/>
    </row>
    <row r="14" s="2" customFormat="1" ht="14.25" hidden="1" spans="1:37">
      <c r="A14" s="24">
        <v>10</v>
      </c>
      <c r="B14" s="189" t="s">
        <v>10845</v>
      </c>
      <c r="C14" s="14"/>
      <c r="D14" s="189" t="s">
        <v>10839</v>
      </c>
      <c r="E14" s="189"/>
      <c r="F14" s="14" t="s">
        <v>10525</v>
      </c>
      <c r="G14" s="24" t="s">
        <v>10688</v>
      </c>
      <c r="H14" s="24" t="s">
        <v>10000</v>
      </c>
      <c r="I14" s="197">
        <v>41912</v>
      </c>
      <c r="J14" s="24">
        <v>58</v>
      </c>
      <c r="K14" s="14" t="s">
        <v>10831</v>
      </c>
      <c r="L14" s="14">
        <v>9</v>
      </c>
      <c r="M14" s="14"/>
      <c r="N14" s="72">
        <v>7692.31</v>
      </c>
      <c r="O14" s="203"/>
      <c r="P14" s="14">
        <v>9</v>
      </c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98"/>
      <c r="AJ14" s="14"/>
      <c r="AK14" s="14"/>
    </row>
    <row r="15" s="2" customFormat="1" ht="14.25" hidden="1" spans="1:37">
      <c r="A15" s="24">
        <v>11</v>
      </c>
      <c r="B15" s="189" t="s">
        <v>10846</v>
      </c>
      <c r="C15" s="14" t="e">
        <v>#N/A</v>
      </c>
      <c r="D15" s="189" t="s">
        <v>10839</v>
      </c>
      <c r="E15" s="189"/>
      <c r="F15" s="14" t="s">
        <v>10525</v>
      </c>
      <c r="G15" s="24" t="s">
        <v>10688</v>
      </c>
      <c r="H15" s="24" t="s">
        <v>9966</v>
      </c>
      <c r="I15" s="197">
        <v>41912</v>
      </c>
      <c r="J15" s="24">
        <v>58</v>
      </c>
      <c r="K15" s="14"/>
      <c r="L15" s="14">
        <v>15</v>
      </c>
      <c r="M15" s="14"/>
      <c r="N15" s="72">
        <v>12820.51</v>
      </c>
      <c r="O15" s="20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98"/>
      <c r="AJ15" s="14"/>
      <c r="AK15" s="14"/>
    </row>
    <row r="16" s="2" customFormat="1" ht="14.25" hidden="1" spans="1:37">
      <c r="A16" s="24">
        <v>12</v>
      </c>
      <c r="B16" s="189" t="s">
        <v>10847</v>
      </c>
      <c r="C16" s="14" t="e">
        <v>#N/A</v>
      </c>
      <c r="D16" s="189" t="s">
        <v>10837</v>
      </c>
      <c r="E16" s="189" t="s">
        <v>10848</v>
      </c>
      <c r="F16" s="14" t="s">
        <v>10525</v>
      </c>
      <c r="G16" s="24" t="s">
        <v>10688</v>
      </c>
      <c r="H16" s="24" t="s">
        <v>9966</v>
      </c>
      <c r="I16" s="197">
        <v>41912</v>
      </c>
      <c r="J16" s="24">
        <v>58</v>
      </c>
      <c r="K16" s="14"/>
      <c r="L16" s="14">
        <v>8</v>
      </c>
      <c r="M16" s="14"/>
      <c r="N16" s="72">
        <v>10256.41</v>
      </c>
      <c r="O16" s="203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98"/>
      <c r="AJ16" s="14"/>
      <c r="AK16" s="14"/>
    </row>
    <row r="17" s="2" customFormat="1" ht="14.25" hidden="1" spans="1:37">
      <c r="A17" s="24">
        <v>13</v>
      </c>
      <c r="B17" s="189" t="s">
        <v>10849</v>
      </c>
      <c r="C17" s="14" t="e">
        <v>#N/A</v>
      </c>
      <c r="D17" s="189" t="s">
        <v>10850</v>
      </c>
      <c r="E17" s="189"/>
      <c r="F17" s="14" t="s">
        <v>10525</v>
      </c>
      <c r="G17" s="24" t="s">
        <v>6587</v>
      </c>
      <c r="H17" s="24" t="s">
        <v>10270</v>
      </c>
      <c r="I17" s="197">
        <v>41912</v>
      </c>
      <c r="J17" s="24">
        <v>58</v>
      </c>
      <c r="K17" s="14"/>
      <c r="L17" s="14">
        <v>8</v>
      </c>
      <c r="M17" s="14"/>
      <c r="N17" s="72">
        <v>58803.42</v>
      </c>
      <c r="O17" s="203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98"/>
      <c r="AJ17" s="14"/>
      <c r="AK17" s="14"/>
    </row>
    <row r="18" s="2" customFormat="1" ht="14.25" hidden="1" spans="1:37">
      <c r="A18" s="24">
        <v>14</v>
      </c>
      <c r="B18" s="189" t="s">
        <v>10851</v>
      </c>
      <c r="C18" s="14" t="e">
        <v>#N/A</v>
      </c>
      <c r="D18" s="189" t="s">
        <v>10835</v>
      </c>
      <c r="E18" s="189" t="s">
        <v>10852</v>
      </c>
      <c r="F18" s="14" t="s">
        <v>10525</v>
      </c>
      <c r="G18" s="24" t="s">
        <v>6587</v>
      </c>
      <c r="H18" s="24" t="s">
        <v>10270</v>
      </c>
      <c r="I18" s="197">
        <v>41912</v>
      </c>
      <c r="J18" s="24">
        <v>58</v>
      </c>
      <c r="K18" s="14"/>
      <c r="L18" s="14">
        <v>3</v>
      </c>
      <c r="M18" s="14"/>
      <c r="N18" s="72">
        <v>34615.38</v>
      </c>
      <c r="O18" s="203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98"/>
      <c r="AJ18" s="14"/>
      <c r="AK18" s="14"/>
    </row>
    <row r="19" s="2" customFormat="1" ht="14.25" hidden="1" spans="1:37">
      <c r="A19" s="24">
        <v>15</v>
      </c>
      <c r="B19" s="189" t="s">
        <v>10853</v>
      </c>
      <c r="C19" s="14"/>
      <c r="D19" s="189" t="s">
        <v>10837</v>
      </c>
      <c r="E19" s="189"/>
      <c r="F19" s="14" t="s">
        <v>10525</v>
      </c>
      <c r="G19" s="24" t="s">
        <v>10688</v>
      </c>
      <c r="H19" s="24" t="s">
        <v>10007</v>
      </c>
      <c r="I19" s="197">
        <v>41912</v>
      </c>
      <c r="J19" s="24">
        <v>58</v>
      </c>
      <c r="K19" s="14" t="s">
        <v>434</v>
      </c>
      <c r="L19" s="14">
        <v>22</v>
      </c>
      <c r="M19" s="14"/>
      <c r="N19" s="72">
        <v>11846.15</v>
      </c>
      <c r="O19" s="203"/>
      <c r="P19" s="204">
        <v>22</v>
      </c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98"/>
      <c r="AJ19" s="14"/>
      <c r="AK19" s="14"/>
    </row>
    <row r="20" s="2" customFormat="1" ht="14.25" hidden="1" spans="1:37">
      <c r="A20" s="24">
        <v>16</v>
      </c>
      <c r="B20" s="189" t="s">
        <v>10854</v>
      </c>
      <c r="C20" s="14"/>
      <c r="D20" s="189" t="s">
        <v>10839</v>
      </c>
      <c r="E20" s="189"/>
      <c r="F20" s="14" t="s">
        <v>10525</v>
      </c>
      <c r="G20" s="24" t="s">
        <v>10688</v>
      </c>
      <c r="H20" s="24" t="s">
        <v>10007</v>
      </c>
      <c r="I20" s="197">
        <v>41912</v>
      </c>
      <c r="J20" s="24">
        <v>58</v>
      </c>
      <c r="K20" s="14" t="s">
        <v>434</v>
      </c>
      <c r="L20" s="14">
        <v>1540</v>
      </c>
      <c r="M20" s="14"/>
      <c r="N20" s="72">
        <v>76341.88</v>
      </c>
      <c r="O20" s="203"/>
      <c r="P20" s="204">
        <v>1540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98"/>
      <c r="AJ20" s="14"/>
      <c r="AK20" s="14"/>
    </row>
    <row r="21" s="2" customFormat="1" ht="14.25" hidden="1" spans="1:37">
      <c r="A21" s="24">
        <v>17</v>
      </c>
      <c r="B21" s="189" t="s">
        <v>10855</v>
      </c>
      <c r="C21" s="14"/>
      <c r="D21" s="189" t="s">
        <v>10856</v>
      </c>
      <c r="E21" s="189"/>
      <c r="F21" s="14" t="s">
        <v>10525</v>
      </c>
      <c r="G21" s="24" t="s">
        <v>6587</v>
      </c>
      <c r="H21" s="24" t="s">
        <v>10000</v>
      </c>
      <c r="I21" s="197">
        <v>41995</v>
      </c>
      <c r="J21" s="24">
        <v>55</v>
      </c>
      <c r="K21" s="14" t="s">
        <v>10831</v>
      </c>
      <c r="L21" s="14">
        <v>3</v>
      </c>
      <c r="M21" s="14"/>
      <c r="N21" s="72">
        <v>13931.62</v>
      </c>
      <c r="O21" s="203"/>
      <c r="P21" s="14">
        <v>3</v>
      </c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98"/>
      <c r="AJ21" s="14"/>
      <c r="AK21" s="14"/>
    </row>
    <row r="22" s="2" customFormat="1" ht="14.25" hidden="1" spans="1:37">
      <c r="A22" s="24">
        <v>18</v>
      </c>
      <c r="B22" s="189" t="s">
        <v>10857</v>
      </c>
      <c r="C22" s="14" t="e">
        <v>#N/A</v>
      </c>
      <c r="D22" s="189" t="s">
        <v>10858</v>
      </c>
      <c r="E22" s="189"/>
      <c r="F22" s="14" t="s">
        <v>10525</v>
      </c>
      <c r="G22" s="24" t="s">
        <v>6587</v>
      </c>
      <c r="H22" s="24" t="s">
        <v>9906</v>
      </c>
      <c r="I22" s="197">
        <v>41995</v>
      </c>
      <c r="J22" s="24">
        <v>55</v>
      </c>
      <c r="K22" s="14"/>
      <c r="L22" s="14">
        <v>1</v>
      </c>
      <c r="M22" s="14"/>
      <c r="N22" s="72">
        <v>78632.48</v>
      </c>
      <c r="O22" s="203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98"/>
      <c r="AJ22" s="14"/>
      <c r="AK22" s="14"/>
    </row>
    <row r="23" s="2" customFormat="1" ht="14.25" hidden="1" spans="1:37">
      <c r="A23" s="24">
        <v>19</v>
      </c>
      <c r="B23" s="189" t="s">
        <v>10859</v>
      </c>
      <c r="C23" s="14" t="e">
        <v>#N/A</v>
      </c>
      <c r="D23" s="189" t="s">
        <v>10860</v>
      </c>
      <c r="E23" s="189" t="s">
        <v>10842</v>
      </c>
      <c r="F23" s="14" t="s">
        <v>10525</v>
      </c>
      <c r="G23" s="24" t="s">
        <v>6587</v>
      </c>
      <c r="H23" s="24" t="s">
        <v>9906</v>
      </c>
      <c r="I23" s="197">
        <v>42640</v>
      </c>
      <c r="J23" s="24">
        <v>34</v>
      </c>
      <c r="K23" s="14"/>
      <c r="L23" s="14">
        <v>1</v>
      </c>
      <c r="M23" s="14"/>
      <c r="N23" s="72">
        <v>133464.61</v>
      </c>
      <c r="O23" s="203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98"/>
      <c r="AJ23" s="14"/>
      <c r="AK23" s="14"/>
    </row>
    <row r="24" s="2" customFormat="1" ht="14.25" hidden="1" spans="1:37">
      <c r="A24" s="24">
        <v>20</v>
      </c>
      <c r="B24" s="189" t="s">
        <v>10861</v>
      </c>
      <c r="C24" s="14" t="e">
        <v>#N/A</v>
      </c>
      <c r="D24" s="189" t="s">
        <v>10862</v>
      </c>
      <c r="E24" s="189"/>
      <c r="F24" s="14" t="s">
        <v>10525</v>
      </c>
      <c r="G24" s="24" t="s">
        <v>6587</v>
      </c>
      <c r="H24" s="24" t="s">
        <v>10270</v>
      </c>
      <c r="I24" s="197">
        <v>42702</v>
      </c>
      <c r="J24" s="24">
        <v>32</v>
      </c>
      <c r="K24" s="14"/>
      <c r="L24" s="14">
        <v>6</v>
      </c>
      <c r="M24" s="14"/>
      <c r="N24" s="72">
        <v>32205.13</v>
      </c>
      <c r="O24" s="203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98"/>
      <c r="AJ24" s="14"/>
      <c r="AK24" s="14"/>
    </row>
    <row r="25" s="2" customFormat="1" ht="14.25" hidden="1" spans="1:37">
      <c r="A25" s="24">
        <v>21</v>
      </c>
      <c r="B25" s="189" t="s">
        <v>10863</v>
      </c>
      <c r="C25" s="14" t="e">
        <v>#N/A</v>
      </c>
      <c r="D25" s="189" t="s">
        <v>10864</v>
      </c>
      <c r="E25" s="189"/>
      <c r="F25" s="14" t="s">
        <v>10525</v>
      </c>
      <c r="G25" s="24" t="s">
        <v>6587</v>
      </c>
      <c r="H25" s="24" t="s">
        <v>9931</v>
      </c>
      <c r="I25" s="197">
        <v>42702</v>
      </c>
      <c r="J25" s="24">
        <v>32</v>
      </c>
      <c r="K25" s="14"/>
      <c r="L25" s="14">
        <v>2</v>
      </c>
      <c r="M25" s="14"/>
      <c r="N25" s="72">
        <v>10495.73</v>
      </c>
      <c r="O25" s="203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98"/>
      <c r="AJ25" s="14"/>
      <c r="AK25" s="14"/>
    </row>
    <row r="26" s="2" customFormat="1" ht="14.25" hidden="1" spans="1:37">
      <c r="A26" s="24">
        <v>22</v>
      </c>
      <c r="B26" s="189" t="s">
        <v>10865</v>
      </c>
      <c r="C26" s="14" t="e">
        <v>#N/A</v>
      </c>
      <c r="D26" s="189" t="s">
        <v>10866</v>
      </c>
      <c r="E26" s="189" t="s">
        <v>10867</v>
      </c>
      <c r="F26" s="14" t="s">
        <v>10525</v>
      </c>
      <c r="G26" s="24" t="s">
        <v>6587</v>
      </c>
      <c r="H26" s="24" t="s">
        <v>9931</v>
      </c>
      <c r="I26" s="197">
        <v>42702</v>
      </c>
      <c r="J26" s="24">
        <v>32</v>
      </c>
      <c r="K26" s="14"/>
      <c r="L26" s="14">
        <v>2</v>
      </c>
      <c r="M26" s="14"/>
      <c r="N26" s="72">
        <v>10059.83</v>
      </c>
      <c r="O26" s="203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98"/>
      <c r="AJ26" s="14"/>
      <c r="AK26" s="14"/>
    </row>
    <row r="27" s="2" customFormat="1" ht="14.25" hidden="1" spans="1:37">
      <c r="A27" s="24">
        <v>23</v>
      </c>
      <c r="B27" s="189" t="s">
        <v>10868</v>
      </c>
      <c r="C27" s="14" t="e">
        <v>#N/A</v>
      </c>
      <c r="D27" s="189" t="s">
        <v>10869</v>
      </c>
      <c r="E27" s="189"/>
      <c r="F27" s="14" t="s">
        <v>10525</v>
      </c>
      <c r="G27" s="24" t="s">
        <v>6587</v>
      </c>
      <c r="H27" s="24" t="s">
        <v>10229</v>
      </c>
      <c r="I27" s="197">
        <v>42702</v>
      </c>
      <c r="J27" s="24">
        <v>32</v>
      </c>
      <c r="K27" s="14" t="s">
        <v>9938</v>
      </c>
      <c r="L27" s="14">
        <v>3</v>
      </c>
      <c r="M27" s="14"/>
      <c r="N27" s="72">
        <v>11076.92</v>
      </c>
      <c r="O27" s="203"/>
      <c r="P27" s="14">
        <v>3</v>
      </c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98"/>
      <c r="AJ27" s="14"/>
      <c r="AK27" s="14"/>
    </row>
    <row r="28" s="2" customFormat="1" ht="14.25" hidden="1" spans="1:37">
      <c r="A28" s="24">
        <v>24</v>
      </c>
      <c r="B28" s="189" t="s">
        <v>10870</v>
      </c>
      <c r="C28" s="14" t="e">
        <v>#N/A</v>
      </c>
      <c r="D28" s="189" t="s">
        <v>10869</v>
      </c>
      <c r="E28" s="189" t="s">
        <v>10871</v>
      </c>
      <c r="F28" s="14" t="s">
        <v>10525</v>
      </c>
      <c r="G28" s="24" t="s">
        <v>6587</v>
      </c>
      <c r="H28" s="24" t="s">
        <v>10229</v>
      </c>
      <c r="I28" s="197">
        <v>42702</v>
      </c>
      <c r="J28" s="24">
        <v>32</v>
      </c>
      <c r="K28" s="14" t="s">
        <v>9938</v>
      </c>
      <c r="L28" s="14">
        <v>3</v>
      </c>
      <c r="M28" s="14"/>
      <c r="N28" s="72">
        <v>4538.46</v>
      </c>
      <c r="O28" s="203"/>
      <c r="P28" s="14">
        <v>3</v>
      </c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98"/>
      <c r="AJ28" s="14"/>
      <c r="AK28" s="14"/>
    </row>
    <row r="29" s="2" customFormat="1" ht="14.25" hidden="1" spans="1:37">
      <c r="A29" s="24">
        <v>25</v>
      </c>
      <c r="B29" s="189" t="s">
        <v>10872</v>
      </c>
      <c r="C29" s="14" t="e">
        <v>#N/A</v>
      </c>
      <c r="D29" s="189" t="s">
        <v>10873</v>
      </c>
      <c r="E29" s="189" t="s">
        <v>10874</v>
      </c>
      <c r="F29" s="14" t="s">
        <v>10525</v>
      </c>
      <c r="G29" s="24" t="s">
        <v>6587</v>
      </c>
      <c r="H29" s="24" t="s">
        <v>10875</v>
      </c>
      <c r="I29" s="197">
        <v>42717</v>
      </c>
      <c r="J29" s="24">
        <v>31</v>
      </c>
      <c r="K29" s="14"/>
      <c r="L29" s="14">
        <v>1</v>
      </c>
      <c r="M29" s="14"/>
      <c r="N29" s="72">
        <v>42735.06</v>
      </c>
      <c r="O29" s="203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98"/>
      <c r="AJ29" s="14"/>
      <c r="AK29" s="14"/>
    </row>
    <row r="30" s="2" customFormat="1" ht="14.25" hidden="1" spans="1:37">
      <c r="A30" s="24">
        <v>26</v>
      </c>
      <c r="B30" s="189" t="s">
        <v>10876</v>
      </c>
      <c r="C30" s="14" t="e">
        <v>#N/A</v>
      </c>
      <c r="D30" s="189" t="s">
        <v>10877</v>
      </c>
      <c r="E30" s="189"/>
      <c r="F30" s="14" t="s">
        <v>10525</v>
      </c>
      <c r="G30" s="24" t="s">
        <v>9941</v>
      </c>
      <c r="H30" s="24" t="s">
        <v>9931</v>
      </c>
      <c r="I30" s="197">
        <v>43281</v>
      </c>
      <c r="J30" s="24">
        <v>13</v>
      </c>
      <c r="K30" s="14"/>
      <c r="L30" s="14">
        <v>1</v>
      </c>
      <c r="M30" s="14"/>
      <c r="N30" s="72">
        <v>899</v>
      </c>
      <c r="O30" s="203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98"/>
      <c r="AJ30" s="14"/>
      <c r="AK30" s="14"/>
    </row>
    <row r="31" s="2" customFormat="1" ht="14.25" hidden="1" spans="1:37">
      <c r="A31" s="24">
        <v>27</v>
      </c>
      <c r="B31" s="189" t="s">
        <v>10878</v>
      </c>
      <c r="C31" s="14" t="e">
        <v>#N/A</v>
      </c>
      <c r="D31" s="189" t="s">
        <v>10877</v>
      </c>
      <c r="E31" s="189"/>
      <c r="F31" s="14" t="s">
        <v>10525</v>
      </c>
      <c r="G31" s="24" t="s">
        <v>9941</v>
      </c>
      <c r="H31" s="24" t="s">
        <v>9931</v>
      </c>
      <c r="I31" s="197">
        <v>43281</v>
      </c>
      <c r="J31" s="24">
        <v>13</v>
      </c>
      <c r="K31" s="14"/>
      <c r="L31" s="14">
        <v>1</v>
      </c>
      <c r="M31" s="14"/>
      <c r="N31" s="72">
        <v>899</v>
      </c>
      <c r="O31" s="203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98"/>
      <c r="AJ31" s="14"/>
      <c r="AK31" s="14"/>
    </row>
    <row r="32" s="2" customFormat="1" ht="14.25" hidden="1" spans="1:37">
      <c r="A32" s="24">
        <v>28</v>
      </c>
      <c r="B32" s="189" t="s">
        <v>10879</v>
      </c>
      <c r="C32" s="14" t="e">
        <v>#N/A</v>
      </c>
      <c r="D32" s="189" t="s">
        <v>10877</v>
      </c>
      <c r="E32" s="189"/>
      <c r="F32" s="14" t="s">
        <v>10525</v>
      </c>
      <c r="G32" s="24" t="s">
        <v>9941</v>
      </c>
      <c r="H32" s="24" t="s">
        <v>9931</v>
      </c>
      <c r="I32" s="197">
        <v>43281</v>
      </c>
      <c r="J32" s="24">
        <v>13</v>
      </c>
      <c r="K32" s="14"/>
      <c r="L32" s="14">
        <v>1</v>
      </c>
      <c r="M32" s="14"/>
      <c r="N32" s="72">
        <v>791.12</v>
      </c>
      <c r="O32" s="203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98"/>
      <c r="AJ32" s="14"/>
      <c r="AK32" s="14"/>
    </row>
    <row r="33" s="2" customFormat="1" ht="14.25" hidden="1" spans="1:37">
      <c r="A33" s="24">
        <v>29</v>
      </c>
      <c r="B33" s="189" t="s">
        <v>10880</v>
      </c>
      <c r="C33" s="14" t="e">
        <v>#N/A</v>
      </c>
      <c r="D33" s="189" t="s">
        <v>10877</v>
      </c>
      <c r="E33" s="189"/>
      <c r="F33" s="14" t="s">
        <v>10525</v>
      </c>
      <c r="G33" s="24" t="s">
        <v>9941</v>
      </c>
      <c r="H33" s="24" t="s">
        <v>9931</v>
      </c>
      <c r="I33" s="197">
        <v>43281</v>
      </c>
      <c r="J33" s="24">
        <v>13</v>
      </c>
      <c r="K33" s="14"/>
      <c r="L33" s="14">
        <v>1</v>
      </c>
      <c r="M33" s="14"/>
      <c r="N33" s="72">
        <v>791.12</v>
      </c>
      <c r="O33" s="203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98"/>
      <c r="AJ33" s="14"/>
      <c r="AK33" s="14"/>
    </row>
    <row r="34" s="2" customFormat="1" ht="14.25" hidden="1" spans="1:37">
      <c r="A34" s="24">
        <v>30</v>
      </c>
      <c r="B34" s="189" t="s">
        <v>10881</v>
      </c>
      <c r="C34" s="14" t="e">
        <v>#N/A</v>
      </c>
      <c r="D34" s="189" t="s">
        <v>10877</v>
      </c>
      <c r="E34" s="189"/>
      <c r="F34" s="14" t="s">
        <v>10525</v>
      </c>
      <c r="G34" s="24" t="s">
        <v>9941</v>
      </c>
      <c r="H34" s="24" t="s">
        <v>9931</v>
      </c>
      <c r="I34" s="197">
        <v>43281</v>
      </c>
      <c r="J34" s="24">
        <v>13</v>
      </c>
      <c r="K34" s="14"/>
      <c r="L34" s="14">
        <v>1</v>
      </c>
      <c r="M34" s="14"/>
      <c r="N34" s="72">
        <v>791.12</v>
      </c>
      <c r="O34" s="203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98"/>
      <c r="AJ34" s="14"/>
      <c r="AK34" s="14"/>
    </row>
    <row r="35" s="2" customFormat="1" ht="14.25" hidden="1" spans="1:37">
      <c r="A35" s="24">
        <v>31</v>
      </c>
      <c r="B35" s="189" t="s">
        <v>10882</v>
      </c>
      <c r="C35" s="14" t="e">
        <v>#N/A</v>
      </c>
      <c r="D35" s="189" t="s">
        <v>10877</v>
      </c>
      <c r="E35" s="189"/>
      <c r="F35" s="14" t="s">
        <v>10525</v>
      </c>
      <c r="G35" s="24" t="s">
        <v>9941</v>
      </c>
      <c r="H35" s="24" t="s">
        <v>9931</v>
      </c>
      <c r="I35" s="197">
        <v>43281</v>
      </c>
      <c r="J35" s="24">
        <v>13</v>
      </c>
      <c r="K35" s="14"/>
      <c r="L35" s="14">
        <v>1</v>
      </c>
      <c r="M35" s="14"/>
      <c r="N35" s="72">
        <v>791.12</v>
      </c>
      <c r="O35" s="203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98"/>
      <c r="AJ35" s="14"/>
      <c r="AK35" s="14"/>
    </row>
    <row r="36" s="2" customFormat="1" ht="14.25" hidden="1" spans="1:37">
      <c r="A36" s="24">
        <v>32</v>
      </c>
      <c r="B36" s="189" t="s">
        <v>10883</v>
      </c>
      <c r="C36" s="14" t="e">
        <v>#N/A</v>
      </c>
      <c r="D36" s="189" t="s">
        <v>10877</v>
      </c>
      <c r="E36" s="189"/>
      <c r="F36" s="14" t="s">
        <v>10525</v>
      </c>
      <c r="G36" s="24" t="s">
        <v>9941</v>
      </c>
      <c r="H36" s="24" t="s">
        <v>9931</v>
      </c>
      <c r="I36" s="197">
        <v>43281</v>
      </c>
      <c r="J36" s="24">
        <v>13</v>
      </c>
      <c r="K36" s="14"/>
      <c r="L36" s="14">
        <v>1</v>
      </c>
      <c r="M36" s="14"/>
      <c r="N36" s="72">
        <v>791.12</v>
      </c>
      <c r="O36" s="203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98"/>
      <c r="AJ36" s="14"/>
      <c r="AK36" s="14"/>
    </row>
    <row r="37" s="2" customFormat="1" ht="14.25" hidden="1" spans="1:37">
      <c r="A37" s="24">
        <v>33</v>
      </c>
      <c r="B37" s="189" t="s">
        <v>10884</v>
      </c>
      <c r="C37" s="14" t="e">
        <v>#N/A</v>
      </c>
      <c r="D37" s="189" t="s">
        <v>10877</v>
      </c>
      <c r="E37" s="189"/>
      <c r="F37" s="14" t="s">
        <v>10525</v>
      </c>
      <c r="G37" s="24" t="s">
        <v>9941</v>
      </c>
      <c r="H37" s="24" t="s">
        <v>9931</v>
      </c>
      <c r="I37" s="197">
        <v>43281</v>
      </c>
      <c r="J37" s="24">
        <v>13</v>
      </c>
      <c r="K37" s="14"/>
      <c r="L37" s="14">
        <v>1</v>
      </c>
      <c r="M37" s="14"/>
      <c r="N37" s="72">
        <v>791.12</v>
      </c>
      <c r="O37" s="203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98"/>
      <c r="AJ37" s="14"/>
      <c r="AK37" s="14"/>
    </row>
    <row r="38" s="2" customFormat="1" ht="14.25" hidden="1" spans="1:37">
      <c r="A38" s="24">
        <v>34</v>
      </c>
      <c r="B38" s="189" t="s">
        <v>10885</v>
      </c>
      <c r="C38" s="14" t="e">
        <v>#N/A</v>
      </c>
      <c r="D38" s="189" t="s">
        <v>10877</v>
      </c>
      <c r="E38" s="189"/>
      <c r="F38" s="14" t="s">
        <v>10525</v>
      </c>
      <c r="G38" s="24" t="s">
        <v>9941</v>
      </c>
      <c r="H38" s="24" t="s">
        <v>9931</v>
      </c>
      <c r="I38" s="197">
        <v>43281</v>
      </c>
      <c r="J38" s="24">
        <v>13</v>
      </c>
      <c r="K38" s="14"/>
      <c r="L38" s="14">
        <v>1</v>
      </c>
      <c r="M38" s="14"/>
      <c r="N38" s="72">
        <v>791.12</v>
      </c>
      <c r="O38" s="203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98"/>
      <c r="AJ38" s="14"/>
      <c r="AK38" s="14"/>
    </row>
    <row r="39" s="2" customFormat="1" ht="14.25" hidden="1" spans="1:37">
      <c r="A39" s="24">
        <v>35</v>
      </c>
      <c r="B39" s="189" t="s">
        <v>10886</v>
      </c>
      <c r="C39" s="14" t="e">
        <v>#N/A</v>
      </c>
      <c r="D39" s="189" t="s">
        <v>10877</v>
      </c>
      <c r="E39" s="189"/>
      <c r="F39" s="14" t="s">
        <v>10525</v>
      </c>
      <c r="G39" s="24" t="s">
        <v>9941</v>
      </c>
      <c r="H39" s="24" t="s">
        <v>9931</v>
      </c>
      <c r="I39" s="197">
        <v>43281</v>
      </c>
      <c r="J39" s="24">
        <v>13</v>
      </c>
      <c r="K39" s="14"/>
      <c r="L39" s="14">
        <v>1</v>
      </c>
      <c r="M39" s="14"/>
      <c r="N39" s="72">
        <v>791.12</v>
      </c>
      <c r="O39" s="203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98"/>
      <c r="AJ39" s="14"/>
      <c r="AK39" s="14"/>
    </row>
    <row r="40" s="2" customFormat="1" ht="14.25" hidden="1" spans="1:37">
      <c r="A40" s="24">
        <v>36</v>
      </c>
      <c r="B40" s="189" t="s">
        <v>10887</v>
      </c>
      <c r="C40" s="14" t="e">
        <v>#N/A</v>
      </c>
      <c r="D40" s="189" t="s">
        <v>10888</v>
      </c>
      <c r="E40" s="189"/>
      <c r="F40" s="14" t="s">
        <v>10525</v>
      </c>
      <c r="G40" s="24" t="s">
        <v>9941</v>
      </c>
      <c r="H40" s="24" t="s">
        <v>9931</v>
      </c>
      <c r="I40" s="197">
        <v>43308</v>
      </c>
      <c r="J40" s="24">
        <v>12</v>
      </c>
      <c r="K40" s="14"/>
      <c r="L40" s="14">
        <v>1</v>
      </c>
      <c r="M40" s="14"/>
      <c r="N40" s="72">
        <v>343.97</v>
      </c>
      <c r="O40" s="203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98"/>
      <c r="AJ40" s="14"/>
      <c r="AK40" s="14"/>
    </row>
    <row r="41" s="2" customFormat="1" ht="14.25" hidden="1" spans="1:37">
      <c r="A41" s="24">
        <v>37</v>
      </c>
      <c r="B41" s="189" t="s">
        <v>10889</v>
      </c>
      <c r="C41" s="14" t="e">
        <v>#N/A</v>
      </c>
      <c r="D41" s="189" t="s">
        <v>10890</v>
      </c>
      <c r="E41" s="189"/>
      <c r="F41" s="14" t="s">
        <v>10525</v>
      </c>
      <c r="G41" s="24" t="s">
        <v>6641</v>
      </c>
      <c r="H41" s="24" t="s">
        <v>9931</v>
      </c>
      <c r="I41" s="197">
        <v>43308</v>
      </c>
      <c r="J41" s="24">
        <v>12</v>
      </c>
      <c r="K41" s="14"/>
      <c r="L41" s="14">
        <v>25</v>
      </c>
      <c r="M41" s="14"/>
      <c r="N41" s="72">
        <v>1900</v>
      </c>
      <c r="O41" s="203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98"/>
      <c r="AJ41" s="14"/>
      <c r="AK41" s="14"/>
    </row>
    <row r="42" s="2" customFormat="1" ht="14.25" hidden="1" spans="1:37">
      <c r="A42" s="24">
        <v>38</v>
      </c>
      <c r="B42" s="189" t="s">
        <v>10891</v>
      </c>
      <c r="C42" s="14" t="e">
        <v>#N/A</v>
      </c>
      <c r="D42" s="189" t="s">
        <v>10892</v>
      </c>
      <c r="E42" s="189"/>
      <c r="F42" s="14" t="s">
        <v>10525</v>
      </c>
      <c r="G42" s="24" t="s">
        <v>9941</v>
      </c>
      <c r="H42" s="24" t="s">
        <v>9931</v>
      </c>
      <c r="I42" s="197">
        <v>43334</v>
      </c>
      <c r="J42" s="24">
        <v>11</v>
      </c>
      <c r="K42" s="14"/>
      <c r="L42" s="14">
        <v>12</v>
      </c>
      <c r="M42" s="14"/>
      <c r="N42" s="72">
        <v>11788</v>
      </c>
      <c r="O42" s="203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98"/>
      <c r="AJ42" s="14"/>
      <c r="AK42" s="14"/>
    </row>
    <row r="43" s="2" customFormat="1" ht="14.25" hidden="1" spans="1:37">
      <c r="A43" s="24">
        <v>39</v>
      </c>
      <c r="B43" s="189" t="s">
        <v>10893</v>
      </c>
      <c r="C43" s="14" t="e">
        <v>#N/A</v>
      </c>
      <c r="D43" s="189" t="s">
        <v>10894</v>
      </c>
      <c r="E43" s="189"/>
      <c r="F43" s="14" t="s">
        <v>10525</v>
      </c>
      <c r="G43" s="24" t="s">
        <v>9996</v>
      </c>
      <c r="H43" s="24" t="s">
        <v>9906</v>
      </c>
      <c r="I43" s="197">
        <v>43495</v>
      </c>
      <c r="J43" s="24">
        <v>6</v>
      </c>
      <c r="K43" s="14"/>
      <c r="L43" s="14">
        <v>1</v>
      </c>
      <c r="M43" s="14"/>
      <c r="N43" s="72">
        <v>31896.55</v>
      </c>
      <c r="O43" s="203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98"/>
      <c r="AJ43" s="14"/>
      <c r="AK43" s="14"/>
    </row>
    <row r="44" s="2" customFormat="1" ht="14.25" hidden="1" spans="1:37">
      <c r="A44" s="24">
        <v>40</v>
      </c>
      <c r="B44" s="189" t="s">
        <v>10895</v>
      </c>
      <c r="C44" s="14" t="e">
        <v>#N/A</v>
      </c>
      <c r="D44" s="189" t="s">
        <v>10894</v>
      </c>
      <c r="E44" s="189"/>
      <c r="F44" s="14" t="s">
        <v>10525</v>
      </c>
      <c r="G44" s="24" t="s">
        <v>9996</v>
      </c>
      <c r="H44" s="24" t="s">
        <v>9906</v>
      </c>
      <c r="I44" s="197">
        <v>43495</v>
      </c>
      <c r="J44" s="24">
        <v>6</v>
      </c>
      <c r="K44" s="14"/>
      <c r="L44" s="14">
        <v>1</v>
      </c>
      <c r="M44" s="14"/>
      <c r="N44" s="72">
        <v>31896.55</v>
      </c>
      <c r="O44" s="203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98"/>
      <c r="AJ44" s="14"/>
      <c r="AK44" s="14"/>
    </row>
    <row r="45" s="2" customFormat="1" ht="14.25" hidden="1" spans="1:37">
      <c r="A45" s="24">
        <v>41</v>
      </c>
      <c r="B45" s="189" t="s">
        <v>10896</v>
      </c>
      <c r="C45" s="14" t="e">
        <v>#N/A</v>
      </c>
      <c r="D45" s="189" t="s">
        <v>10894</v>
      </c>
      <c r="E45" s="189"/>
      <c r="F45" s="14" t="s">
        <v>10525</v>
      </c>
      <c r="G45" s="24" t="s">
        <v>9996</v>
      </c>
      <c r="H45" s="24" t="s">
        <v>9906</v>
      </c>
      <c r="I45" s="197">
        <v>43495</v>
      </c>
      <c r="J45" s="24">
        <v>6</v>
      </c>
      <c r="K45" s="14"/>
      <c r="L45" s="14">
        <v>1</v>
      </c>
      <c r="M45" s="14"/>
      <c r="N45" s="72">
        <v>31896.55</v>
      </c>
      <c r="O45" s="203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98"/>
      <c r="AJ45" s="14"/>
      <c r="AK45" s="14"/>
    </row>
    <row r="46" s="2" customFormat="1" ht="14.25" hidden="1" spans="1:37">
      <c r="A46" s="24">
        <v>42</v>
      </c>
      <c r="B46" s="189" t="s">
        <v>10897</v>
      </c>
      <c r="C46" s="14" t="e">
        <v>#N/A</v>
      </c>
      <c r="D46" s="189" t="s">
        <v>10894</v>
      </c>
      <c r="E46" s="189"/>
      <c r="F46" s="14" t="s">
        <v>10525</v>
      </c>
      <c r="G46" s="24" t="s">
        <v>9996</v>
      </c>
      <c r="H46" s="24" t="s">
        <v>9906</v>
      </c>
      <c r="I46" s="197">
        <v>43495</v>
      </c>
      <c r="J46" s="24">
        <v>6</v>
      </c>
      <c r="K46" s="14"/>
      <c r="L46" s="14">
        <v>1</v>
      </c>
      <c r="M46" s="14"/>
      <c r="N46" s="72">
        <v>31896.55</v>
      </c>
      <c r="O46" s="203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98"/>
      <c r="AJ46" s="14"/>
      <c r="AK46" s="14"/>
    </row>
    <row r="47" s="2" customFormat="1" ht="14.25" hidden="1" spans="1:37">
      <c r="A47" s="24">
        <v>43</v>
      </c>
      <c r="B47" s="189" t="s">
        <v>10006</v>
      </c>
      <c r="C47" s="14" t="e">
        <v>#N/A</v>
      </c>
      <c r="D47" s="189" t="s">
        <v>10898</v>
      </c>
      <c r="E47" s="189"/>
      <c r="F47" s="14" t="s">
        <v>10525</v>
      </c>
      <c r="G47" s="24" t="s">
        <v>9996</v>
      </c>
      <c r="H47" s="24" t="s">
        <v>9906</v>
      </c>
      <c r="I47" s="197">
        <v>43495</v>
      </c>
      <c r="J47" s="24">
        <v>6</v>
      </c>
      <c r="K47" s="14"/>
      <c r="L47" s="14">
        <v>1</v>
      </c>
      <c r="M47" s="14"/>
      <c r="N47" s="72">
        <v>20344.83</v>
      </c>
      <c r="O47" s="203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98"/>
      <c r="AJ47" s="14"/>
      <c r="AK47" s="14"/>
    </row>
    <row r="48" s="2" customFormat="1" ht="14.25" hidden="1" spans="1:37">
      <c r="A48" s="24">
        <v>44</v>
      </c>
      <c r="B48" s="189" t="s">
        <v>10899</v>
      </c>
      <c r="C48" s="14" t="e">
        <v>#N/A</v>
      </c>
      <c r="D48" s="189" t="s">
        <v>10898</v>
      </c>
      <c r="E48" s="189"/>
      <c r="F48" s="14" t="s">
        <v>10525</v>
      </c>
      <c r="G48" s="24" t="s">
        <v>9996</v>
      </c>
      <c r="H48" s="24" t="s">
        <v>9906</v>
      </c>
      <c r="I48" s="197">
        <v>43495</v>
      </c>
      <c r="J48" s="24">
        <v>6</v>
      </c>
      <c r="K48" s="14"/>
      <c r="L48" s="14">
        <v>1</v>
      </c>
      <c r="M48" s="14"/>
      <c r="N48" s="72">
        <v>20344.83</v>
      </c>
      <c r="O48" s="203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98"/>
      <c r="AJ48" s="14"/>
      <c r="AK48" s="14"/>
    </row>
    <row r="49" s="2" customFormat="1" ht="14.25" hidden="1" spans="1:37">
      <c r="A49" s="24">
        <v>45</v>
      </c>
      <c r="B49" s="189" t="s">
        <v>10900</v>
      </c>
      <c r="C49" s="14" t="e">
        <v>#N/A</v>
      </c>
      <c r="D49" s="189" t="s">
        <v>10898</v>
      </c>
      <c r="E49" s="189"/>
      <c r="F49" s="14" t="s">
        <v>10525</v>
      </c>
      <c r="G49" s="24" t="s">
        <v>9996</v>
      </c>
      <c r="H49" s="24" t="s">
        <v>9906</v>
      </c>
      <c r="I49" s="197">
        <v>43495</v>
      </c>
      <c r="J49" s="24">
        <v>6</v>
      </c>
      <c r="K49" s="14"/>
      <c r="L49" s="14">
        <v>1</v>
      </c>
      <c r="M49" s="14"/>
      <c r="N49" s="72">
        <v>20344.83</v>
      </c>
      <c r="O49" s="203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98"/>
      <c r="AJ49" s="14"/>
      <c r="AK49" s="14"/>
    </row>
    <row r="50" s="2" customFormat="1" ht="14.25" hidden="1" spans="1:37">
      <c r="A50" s="24">
        <v>46</v>
      </c>
      <c r="B50" s="189" t="s">
        <v>10901</v>
      </c>
      <c r="C50" s="14" t="e">
        <v>#N/A</v>
      </c>
      <c r="D50" s="189" t="s">
        <v>10898</v>
      </c>
      <c r="E50" s="189"/>
      <c r="F50" s="14" t="s">
        <v>10525</v>
      </c>
      <c r="G50" s="24" t="s">
        <v>9996</v>
      </c>
      <c r="H50" s="24" t="s">
        <v>9906</v>
      </c>
      <c r="I50" s="197">
        <v>43495</v>
      </c>
      <c r="J50" s="24">
        <v>6</v>
      </c>
      <c r="K50" s="14"/>
      <c r="L50" s="14">
        <v>1</v>
      </c>
      <c r="M50" s="14"/>
      <c r="N50" s="72">
        <v>20344.83</v>
      </c>
      <c r="O50" s="203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98"/>
      <c r="AJ50" s="14"/>
      <c r="AK50" s="14"/>
    </row>
    <row r="51" s="2" customFormat="1" ht="14.25" hidden="1" spans="1:37">
      <c r="A51" s="24">
        <v>47</v>
      </c>
      <c r="B51" s="189" t="s">
        <v>10902</v>
      </c>
      <c r="C51" s="14" t="e">
        <v>#N/A</v>
      </c>
      <c r="D51" s="189" t="s">
        <v>10898</v>
      </c>
      <c r="E51" s="189"/>
      <c r="F51" s="14" t="s">
        <v>10525</v>
      </c>
      <c r="G51" s="24" t="s">
        <v>9996</v>
      </c>
      <c r="H51" s="24" t="s">
        <v>9906</v>
      </c>
      <c r="I51" s="197">
        <v>43495</v>
      </c>
      <c r="J51" s="24">
        <v>6</v>
      </c>
      <c r="K51" s="14"/>
      <c r="L51" s="14">
        <v>1</v>
      </c>
      <c r="M51" s="14"/>
      <c r="N51" s="72">
        <v>20344.83</v>
      </c>
      <c r="O51" s="203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98"/>
      <c r="AJ51" s="14"/>
      <c r="AK51" s="14"/>
    </row>
    <row r="52" s="2" customFormat="1" ht="14.25" hidden="1" spans="1:37">
      <c r="A52" s="24">
        <v>48</v>
      </c>
      <c r="B52" s="189" t="s">
        <v>10903</v>
      </c>
      <c r="C52" s="14" t="e">
        <v>#N/A</v>
      </c>
      <c r="D52" s="189" t="s">
        <v>10898</v>
      </c>
      <c r="E52" s="189"/>
      <c r="F52" s="14" t="s">
        <v>10525</v>
      </c>
      <c r="G52" s="24" t="s">
        <v>9996</v>
      </c>
      <c r="H52" s="24" t="s">
        <v>9906</v>
      </c>
      <c r="I52" s="197">
        <v>43495</v>
      </c>
      <c r="J52" s="24">
        <v>6</v>
      </c>
      <c r="K52" s="14"/>
      <c r="L52" s="14">
        <v>1</v>
      </c>
      <c r="M52" s="14"/>
      <c r="N52" s="72">
        <v>20344.83</v>
      </c>
      <c r="O52" s="203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98"/>
      <c r="AJ52" s="14"/>
      <c r="AK52" s="14"/>
    </row>
    <row r="53" s="2" customFormat="1" ht="14.25" hidden="1" spans="1:37">
      <c r="A53" s="24">
        <v>49</v>
      </c>
      <c r="B53" s="189" t="s">
        <v>10904</v>
      </c>
      <c r="C53" s="14" t="e">
        <v>#N/A</v>
      </c>
      <c r="D53" s="189" t="s">
        <v>10898</v>
      </c>
      <c r="E53" s="189"/>
      <c r="F53" s="14" t="s">
        <v>10525</v>
      </c>
      <c r="G53" s="24" t="s">
        <v>9996</v>
      </c>
      <c r="H53" s="24" t="s">
        <v>9906</v>
      </c>
      <c r="I53" s="197">
        <v>43495</v>
      </c>
      <c r="J53" s="24">
        <v>6</v>
      </c>
      <c r="K53" s="14"/>
      <c r="L53" s="14">
        <v>1</v>
      </c>
      <c r="M53" s="14"/>
      <c r="N53" s="72">
        <v>20344.83</v>
      </c>
      <c r="O53" s="203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98"/>
      <c r="AJ53" s="14"/>
      <c r="AK53" s="14"/>
    </row>
    <row r="54" s="2" customFormat="1" ht="14.25" hidden="1" spans="1:37">
      <c r="A54" s="24">
        <v>50</v>
      </c>
      <c r="B54" s="189" t="s">
        <v>10905</v>
      </c>
      <c r="C54" s="14" t="e">
        <v>#N/A</v>
      </c>
      <c r="D54" s="189" t="s">
        <v>10898</v>
      </c>
      <c r="E54" s="189"/>
      <c r="F54" s="14" t="s">
        <v>10525</v>
      </c>
      <c r="G54" s="24" t="s">
        <v>9996</v>
      </c>
      <c r="H54" s="24" t="s">
        <v>9906</v>
      </c>
      <c r="I54" s="197">
        <v>43495</v>
      </c>
      <c r="J54" s="24">
        <v>6</v>
      </c>
      <c r="K54" s="14"/>
      <c r="L54" s="14">
        <v>1</v>
      </c>
      <c r="M54" s="14"/>
      <c r="N54" s="72">
        <v>20344.83</v>
      </c>
      <c r="O54" s="203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98"/>
      <c r="AJ54" s="14"/>
      <c r="AK54" s="14"/>
    </row>
    <row r="55" s="2" customFormat="1" ht="14.25" hidden="1" spans="1:37">
      <c r="A55" s="24">
        <v>51</v>
      </c>
      <c r="B55" s="189" t="s">
        <v>10906</v>
      </c>
      <c r="C55" s="14" t="e">
        <v>#N/A</v>
      </c>
      <c r="D55" s="189" t="s">
        <v>10898</v>
      </c>
      <c r="E55" s="189"/>
      <c r="F55" s="14" t="s">
        <v>10525</v>
      </c>
      <c r="G55" s="24" t="s">
        <v>9996</v>
      </c>
      <c r="H55" s="24" t="s">
        <v>9906</v>
      </c>
      <c r="I55" s="197">
        <v>43495</v>
      </c>
      <c r="J55" s="24">
        <v>6</v>
      </c>
      <c r="K55" s="14"/>
      <c r="L55" s="14">
        <v>1</v>
      </c>
      <c r="M55" s="14"/>
      <c r="N55" s="72">
        <v>20344.83</v>
      </c>
      <c r="O55" s="203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98"/>
      <c r="AJ55" s="14"/>
      <c r="AK55" s="14"/>
    </row>
    <row r="56" s="2" customFormat="1" ht="14.25" hidden="1" spans="1:37">
      <c r="A56" s="24">
        <v>52</v>
      </c>
      <c r="B56" s="189" t="s">
        <v>10907</v>
      </c>
      <c r="C56" s="14" t="e">
        <v>#N/A</v>
      </c>
      <c r="D56" s="189" t="s">
        <v>10898</v>
      </c>
      <c r="E56" s="189"/>
      <c r="F56" s="14" t="s">
        <v>10525</v>
      </c>
      <c r="G56" s="24" t="s">
        <v>9996</v>
      </c>
      <c r="H56" s="24" t="s">
        <v>9906</v>
      </c>
      <c r="I56" s="197">
        <v>43495</v>
      </c>
      <c r="J56" s="24">
        <v>6</v>
      </c>
      <c r="K56" s="14"/>
      <c r="L56" s="14">
        <v>1</v>
      </c>
      <c r="M56" s="14"/>
      <c r="N56" s="72">
        <v>20344.83</v>
      </c>
      <c r="O56" s="203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98"/>
      <c r="AJ56" s="14"/>
      <c r="AK56" s="14"/>
    </row>
    <row r="57" s="2" customFormat="1" ht="14.25" hidden="1" spans="1:37">
      <c r="A57" s="24">
        <v>53</v>
      </c>
      <c r="B57" s="189" t="s">
        <v>10908</v>
      </c>
      <c r="C57" s="14" t="e">
        <v>#N/A</v>
      </c>
      <c r="D57" s="189" t="s">
        <v>10898</v>
      </c>
      <c r="E57" s="189"/>
      <c r="F57" s="14" t="s">
        <v>10525</v>
      </c>
      <c r="G57" s="24" t="s">
        <v>9996</v>
      </c>
      <c r="H57" s="24" t="s">
        <v>9906</v>
      </c>
      <c r="I57" s="197">
        <v>43495</v>
      </c>
      <c r="J57" s="24">
        <v>6</v>
      </c>
      <c r="K57" s="14"/>
      <c r="L57" s="14">
        <v>1</v>
      </c>
      <c r="M57" s="14"/>
      <c r="N57" s="72">
        <v>20344.83</v>
      </c>
      <c r="O57" s="203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98"/>
      <c r="AJ57" s="14"/>
      <c r="AK57" s="14"/>
    </row>
    <row r="58" s="2" customFormat="1" ht="14.25" hidden="1" spans="1:37">
      <c r="A58" s="24">
        <v>54</v>
      </c>
      <c r="B58" s="189" t="s">
        <v>10909</v>
      </c>
      <c r="C58" s="14" t="e">
        <v>#N/A</v>
      </c>
      <c r="D58" s="189" t="s">
        <v>10910</v>
      </c>
      <c r="E58" s="189"/>
      <c r="F58" s="14" t="s">
        <v>10525</v>
      </c>
      <c r="G58" s="24" t="s">
        <v>9996</v>
      </c>
      <c r="H58" s="24" t="s">
        <v>9906</v>
      </c>
      <c r="I58" s="197">
        <v>43495</v>
      </c>
      <c r="J58" s="24">
        <v>6</v>
      </c>
      <c r="K58" s="14"/>
      <c r="L58" s="14">
        <v>1</v>
      </c>
      <c r="M58" s="14"/>
      <c r="N58" s="72">
        <v>10948.28</v>
      </c>
      <c r="O58" s="203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98"/>
      <c r="AJ58" s="14"/>
      <c r="AK58" s="14"/>
    </row>
    <row r="59" s="2" customFormat="1" ht="14.25" hidden="1" spans="1:37">
      <c r="A59" s="24">
        <v>55</v>
      </c>
      <c r="B59" s="189" t="s">
        <v>10911</v>
      </c>
      <c r="C59" s="14" t="e">
        <v>#N/A</v>
      </c>
      <c r="D59" s="189" t="s">
        <v>10910</v>
      </c>
      <c r="E59" s="189"/>
      <c r="F59" s="14" t="s">
        <v>10525</v>
      </c>
      <c r="G59" s="24" t="s">
        <v>9996</v>
      </c>
      <c r="H59" s="24" t="s">
        <v>9906</v>
      </c>
      <c r="I59" s="197">
        <v>43495</v>
      </c>
      <c r="J59" s="24">
        <v>6</v>
      </c>
      <c r="K59" s="14"/>
      <c r="L59" s="14">
        <v>1</v>
      </c>
      <c r="M59" s="14"/>
      <c r="N59" s="72">
        <v>10948.28</v>
      </c>
      <c r="O59" s="203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98"/>
      <c r="AJ59" s="14"/>
      <c r="AK59" s="14"/>
    </row>
    <row r="60" s="2" customFormat="1" ht="14.25" hidden="1" spans="1:37">
      <c r="A60" s="24">
        <v>56</v>
      </c>
      <c r="B60" s="189" t="s">
        <v>10912</v>
      </c>
      <c r="C60" s="14" t="e">
        <v>#N/A</v>
      </c>
      <c r="D60" s="189" t="s">
        <v>10910</v>
      </c>
      <c r="E60" s="189"/>
      <c r="F60" s="14" t="s">
        <v>10525</v>
      </c>
      <c r="G60" s="24" t="s">
        <v>9996</v>
      </c>
      <c r="H60" s="24" t="s">
        <v>9906</v>
      </c>
      <c r="I60" s="197">
        <v>43495</v>
      </c>
      <c r="J60" s="24">
        <v>6</v>
      </c>
      <c r="K60" s="14"/>
      <c r="L60" s="14">
        <v>1</v>
      </c>
      <c r="M60" s="14"/>
      <c r="N60" s="72">
        <v>10948.26</v>
      </c>
      <c r="O60" s="203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98"/>
      <c r="AJ60" s="14"/>
      <c r="AK60" s="14"/>
    </row>
    <row r="61" s="2" customFormat="1" ht="14.25" hidden="1" spans="1:37">
      <c r="A61" s="24">
        <v>57</v>
      </c>
      <c r="B61" s="189" t="s">
        <v>10913</v>
      </c>
      <c r="C61" s="14" t="e">
        <v>#N/A</v>
      </c>
      <c r="D61" s="189" t="s">
        <v>10910</v>
      </c>
      <c r="E61" s="189"/>
      <c r="F61" s="14" t="s">
        <v>10525</v>
      </c>
      <c r="G61" s="24" t="s">
        <v>9996</v>
      </c>
      <c r="H61" s="24" t="s">
        <v>9906</v>
      </c>
      <c r="I61" s="197">
        <v>43495</v>
      </c>
      <c r="J61" s="24">
        <v>6</v>
      </c>
      <c r="K61" s="14"/>
      <c r="L61" s="14">
        <v>1</v>
      </c>
      <c r="M61" s="14"/>
      <c r="N61" s="72">
        <v>10948.26</v>
      </c>
      <c r="O61" s="203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98"/>
      <c r="AJ61" s="14"/>
      <c r="AK61" s="14"/>
    </row>
    <row r="62" s="2" customFormat="1" ht="14.25" hidden="1" spans="1:37">
      <c r="A62" s="24">
        <v>58</v>
      </c>
      <c r="B62" s="189" t="s">
        <v>10914</v>
      </c>
      <c r="C62" s="14" t="e">
        <v>#N/A</v>
      </c>
      <c r="D62" s="189" t="s">
        <v>10915</v>
      </c>
      <c r="E62" s="189"/>
      <c r="F62" s="14" t="s">
        <v>10525</v>
      </c>
      <c r="G62" s="24" t="s">
        <v>9996</v>
      </c>
      <c r="H62" s="24" t="s">
        <v>9906</v>
      </c>
      <c r="I62" s="197">
        <v>43495</v>
      </c>
      <c r="J62" s="24">
        <v>6</v>
      </c>
      <c r="K62" s="14"/>
      <c r="L62" s="14">
        <v>1</v>
      </c>
      <c r="M62" s="14"/>
      <c r="N62" s="72">
        <v>862.07</v>
      </c>
      <c r="O62" s="203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98"/>
      <c r="AJ62" s="14"/>
      <c r="AK62" s="14"/>
    </row>
    <row r="63" s="2" customFormat="1" ht="14.25" hidden="1" spans="1:37">
      <c r="A63" s="24">
        <v>59</v>
      </c>
      <c r="B63" s="189" t="s">
        <v>10916</v>
      </c>
      <c r="C63" s="14" t="e">
        <v>#N/A</v>
      </c>
      <c r="D63" s="189" t="s">
        <v>10915</v>
      </c>
      <c r="E63" s="189"/>
      <c r="F63" s="14" t="s">
        <v>10525</v>
      </c>
      <c r="G63" s="24" t="s">
        <v>9996</v>
      </c>
      <c r="H63" s="24" t="s">
        <v>9906</v>
      </c>
      <c r="I63" s="197">
        <v>43495</v>
      </c>
      <c r="J63" s="24">
        <v>6</v>
      </c>
      <c r="K63" s="14"/>
      <c r="L63" s="14">
        <v>1</v>
      </c>
      <c r="M63" s="14"/>
      <c r="N63" s="72">
        <v>862.07</v>
      </c>
      <c r="O63" s="203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98"/>
      <c r="AJ63" s="14"/>
      <c r="AK63" s="14"/>
    </row>
    <row r="64" s="2" customFormat="1" ht="14.25" hidden="1" spans="1:37">
      <c r="A64" s="24">
        <v>60</v>
      </c>
      <c r="B64" s="189" t="s">
        <v>10917</v>
      </c>
      <c r="C64" s="14" t="e">
        <v>#N/A</v>
      </c>
      <c r="D64" s="189" t="s">
        <v>10915</v>
      </c>
      <c r="E64" s="189"/>
      <c r="F64" s="14" t="s">
        <v>10525</v>
      </c>
      <c r="G64" s="24" t="s">
        <v>9996</v>
      </c>
      <c r="H64" s="24" t="s">
        <v>9906</v>
      </c>
      <c r="I64" s="197">
        <v>43495</v>
      </c>
      <c r="J64" s="24">
        <v>6</v>
      </c>
      <c r="K64" s="14"/>
      <c r="L64" s="14">
        <v>1</v>
      </c>
      <c r="M64" s="14"/>
      <c r="N64" s="72">
        <v>862.07</v>
      </c>
      <c r="O64" s="203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98"/>
      <c r="AJ64" s="14"/>
      <c r="AK64" s="14"/>
    </row>
    <row r="65" s="2" customFormat="1" ht="14.25" hidden="1" spans="1:37">
      <c r="A65" s="24">
        <v>61</v>
      </c>
      <c r="B65" s="189" t="s">
        <v>10918</v>
      </c>
      <c r="C65" s="14" t="e">
        <v>#N/A</v>
      </c>
      <c r="D65" s="189" t="s">
        <v>10915</v>
      </c>
      <c r="E65" s="189"/>
      <c r="F65" s="14" t="s">
        <v>10525</v>
      </c>
      <c r="G65" s="24" t="s">
        <v>9996</v>
      </c>
      <c r="H65" s="24" t="s">
        <v>9906</v>
      </c>
      <c r="I65" s="197">
        <v>43495</v>
      </c>
      <c r="J65" s="24">
        <v>6</v>
      </c>
      <c r="K65" s="14"/>
      <c r="L65" s="14">
        <v>1</v>
      </c>
      <c r="M65" s="14"/>
      <c r="N65" s="72">
        <v>862.07</v>
      </c>
      <c r="O65" s="203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98"/>
      <c r="AJ65" s="14"/>
      <c r="AK65" s="14"/>
    </row>
    <row r="66" s="2" customFormat="1" ht="14.25" hidden="1" spans="1:37">
      <c r="A66" s="24">
        <v>62</v>
      </c>
      <c r="B66" s="189" t="s">
        <v>10919</v>
      </c>
      <c r="C66" s="14" t="e">
        <v>#N/A</v>
      </c>
      <c r="D66" s="189" t="s">
        <v>10920</v>
      </c>
      <c r="E66" s="189"/>
      <c r="F66" s="14" t="s">
        <v>10525</v>
      </c>
      <c r="G66" s="24" t="s">
        <v>9996</v>
      </c>
      <c r="H66" s="24" t="s">
        <v>9906</v>
      </c>
      <c r="I66" s="197">
        <v>43495</v>
      </c>
      <c r="J66" s="24">
        <v>6</v>
      </c>
      <c r="K66" s="14"/>
      <c r="L66" s="14">
        <v>1</v>
      </c>
      <c r="M66" s="14"/>
      <c r="N66" s="72">
        <v>12931.03</v>
      </c>
      <c r="O66" s="203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98"/>
      <c r="AJ66" s="14"/>
      <c r="AK66" s="14"/>
    </row>
    <row r="67" s="2" customFormat="1" ht="14.25" hidden="1" spans="1:37">
      <c r="A67" s="24">
        <v>63</v>
      </c>
      <c r="B67" s="189" t="s">
        <v>10921</v>
      </c>
      <c r="C67" s="14" t="e">
        <v>#N/A</v>
      </c>
      <c r="D67" s="189" t="s">
        <v>10920</v>
      </c>
      <c r="E67" s="189"/>
      <c r="F67" s="14" t="s">
        <v>10525</v>
      </c>
      <c r="G67" s="24" t="s">
        <v>9996</v>
      </c>
      <c r="H67" s="24" t="s">
        <v>9906</v>
      </c>
      <c r="I67" s="197">
        <v>43495</v>
      </c>
      <c r="J67" s="24">
        <v>6</v>
      </c>
      <c r="K67" s="14"/>
      <c r="L67" s="14">
        <v>1</v>
      </c>
      <c r="M67" s="14"/>
      <c r="N67" s="72">
        <v>12931.03</v>
      </c>
      <c r="O67" s="203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98"/>
      <c r="AJ67" s="14"/>
      <c r="AK67" s="14"/>
    </row>
    <row r="68" s="2" customFormat="1" ht="14.25" hidden="1" spans="1:37">
      <c r="A68" s="24">
        <v>64</v>
      </c>
      <c r="B68" s="189" t="s">
        <v>10922</v>
      </c>
      <c r="C68" s="14" t="e">
        <v>#N/A</v>
      </c>
      <c r="D68" s="189" t="s">
        <v>10923</v>
      </c>
      <c r="E68" s="189"/>
      <c r="F68" s="14" t="s">
        <v>10525</v>
      </c>
      <c r="G68" s="24" t="s">
        <v>9996</v>
      </c>
      <c r="H68" s="24" t="s">
        <v>9906</v>
      </c>
      <c r="I68" s="197">
        <v>43495</v>
      </c>
      <c r="J68" s="24">
        <v>6</v>
      </c>
      <c r="K68" s="14"/>
      <c r="L68" s="14">
        <v>1</v>
      </c>
      <c r="M68" s="14"/>
      <c r="N68" s="72">
        <v>27586.21</v>
      </c>
      <c r="O68" s="203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98"/>
      <c r="AJ68" s="14"/>
      <c r="AK68" s="14"/>
    </row>
    <row r="69" s="2" customFormat="1" ht="14.25" hidden="1" spans="1:37">
      <c r="A69" s="24">
        <v>65</v>
      </c>
      <c r="B69" s="189" t="s">
        <v>10924</v>
      </c>
      <c r="C69" s="14" t="e">
        <v>#N/A</v>
      </c>
      <c r="D69" s="189" t="s">
        <v>10923</v>
      </c>
      <c r="E69" s="189"/>
      <c r="F69" s="14" t="s">
        <v>10525</v>
      </c>
      <c r="G69" s="24" t="s">
        <v>9996</v>
      </c>
      <c r="H69" s="24" t="s">
        <v>9906</v>
      </c>
      <c r="I69" s="197">
        <v>43495</v>
      </c>
      <c r="J69" s="24">
        <v>6</v>
      </c>
      <c r="K69" s="14"/>
      <c r="L69" s="14">
        <v>1</v>
      </c>
      <c r="M69" s="14"/>
      <c r="N69" s="72">
        <v>27586.21</v>
      </c>
      <c r="O69" s="203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98"/>
      <c r="AJ69" s="14"/>
      <c r="AK69" s="14"/>
    </row>
    <row r="70" s="2" customFormat="1" ht="14.25" hidden="1" spans="1:37">
      <c r="A70" s="24">
        <v>66</v>
      </c>
      <c r="B70" s="189" t="s">
        <v>10925</v>
      </c>
      <c r="C70" s="14" t="e">
        <v>#N/A</v>
      </c>
      <c r="D70" s="189" t="s">
        <v>10923</v>
      </c>
      <c r="E70" s="189"/>
      <c r="F70" s="14" t="s">
        <v>10525</v>
      </c>
      <c r="G70" s="24" t="s">
        <v>9996</v>
      </c>
      <c r="H70" s="24" t="s">
        <v>9906</v>
      </c>
      <c r="I70" s="197">
        <v>43495</v>
      </c>
      <c r="J70" s="24">
        <v>6</v>
      </c>
      <c r="K70" s="14"/>
      <c r="L70" s="14">
        <v>1</v>
      </c>
      <c r="M70" s="14"/>
      <c r="N70" s="72">
        <v>27586.21</v>
      </c>
      <c r="O70" s="203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98"/>
      <c r="AJ70" s="14"/>
      <c r="AK70" s="14"/>
    </row>
    <row r="71" s="2" customFormat="1" ht="14.25" hidden="1" spans="1:37">
      <c r="A71" s="24">
        <v>67</v>
      </c>
      <c r="B71" s="189" t="s">
        <v>10926</v>
      </c>
      <c r="C71" s="14" t="e">
        <v>#N/A</v>
      </c>
      <c r="D71" s="189" t="s">
        <v>10923</v>
      </c>
      <c r="E71" s="189"/>
      <c r="F71" s="14" t="s">
        <v>10525</v>
      </c>
      <c r="G71" s="24" t="s">
        <v>9996</v>
      </c>
      <c r="H71" s="24" t="s">
        <v>9906</v>
      </c>
      <c r="I71" s="197">
        <v>43495</v>
      </c>
      <c r="J71" s="24">
        <v>6</v>
      </c>
      <c r="K71" s="14"/>
      <c r="L71" s="14">
        <v>1</v>
      </c>
      <c r="M71" s="14"/>
      <c r="N71" s="72">
        <v>27586.21</v>
      </c>
      <c r="O71" s="203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98"/>
      <c r="AJ71" s="14"/>
      <c r="AK71" s="14"/>
    </row>
    <row r="72" s="2" customFormat="1" ht="14.25" hidden="1" spans="1:37">
      <c r="A72" s="24">
        <v>68</v>
      </c>
      <c r="B72" s="189" t="s">
        <v>10927</v>
      </c>
      <c r="C72" s="14" t="e">
        <v>#N/A</v>
      </c>
      <c r="D72" s="189" t="s">
        <v>10928</v>
      </c>
      <c r="E72" s="189"/>
      <c r="F72" s="14" t="s">
        <v>10525</v>
      </c>
      <c r="G72" s="24" t="s">
        <v>9996</v>
      </c>
      <c r="H72" s="24" t="s">
        <v>9906</v>
      </c>
      <c r="I72" s="197">
        <v>43495</v>
      </c>
      <c r="J72" s="24">
        <v>6</v>
      </c>
      <c r="K72" s="14"/>
      <c r="L72" s="14">
        <v>1</v>
      </c>
      <c r="M72" s="14"/>
      <c r="N72" s="72">
        <v>14482.76</v>
      </c>
      <c r="O72" s="203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98"/>
      <c r="AJ72" s="14"/>
      <c r="AK72" s="14"/>
    </row>
    <row r="73" s="2" customFormat="1" ht="14.25" hidden="1" spans="1:37">
      <c r="A73" s="24">
        <v>69</v>
      </c>
      <c r="B73" s="189" t="s">
        <v>10929</v>
      </c>
      <c r="C73" s="14"/>
      <c r="D73" s="189" t="s">
        <v>10928</v>
      </c>
      <c r="E73" s="189"/>
      <c r="F73" s="14" t="s">
        <v>10525</v>
      </c>
      <c r="G73" s="24" t="s">
        <v>9996</v>
      </c>
      <c r="H73" s="24" t="s">
        <v>10000</v>
      </c>
      <c r="I73" s="197">
        <v>43495</v>
      </c>
      <c r="J73" s="24">
        <v>6</v>
      </c>
      <c r="K73" s="14" t="s">
        <v>10831</v>
      </c>
      <c r="L73" s="14">
        <v>1</v>
      </c>
      <c r="M73" s="14"/>
      <c r="N73" s="72">
        <v>14482.76</v>
      </c>
      <c r="O73" s="203"/>
      <c r="P73" s="14">
        <v>6</v>
      </c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98"/>
      <c r="AJ73" s="14"/>
      <c r="AK73" s="14"/>
    </row>
    <row r="74" s="2" customFormat="1" ht="14.25" hidden="1" spans="1:37">
      <c r="A74" s="24">
        <v>70</v>
      </c>
      <c r="B74" s="189" t="s">
        <v>10930</v>
      </c>
      <c r="C74" s="14"/>
      <c r="D74" s="189" t="s">
        <v>10928</v>
      </c>
      <c r="E74" s="189"/>
      <c r="F74" s="14" t="s">
        <v>10525</v>
      </c>
      <c r="G74" s="24" t="s">
        <v>9996</v>
      </c>
      <c r="H74" s="24" t="s">
        <v>10000</v>
      </c>
      <c r="I74" s="197">
        <v>43495</v>
      </c>
      <c r="J74" s="24">
        <v>6</v>
      </c>
      <c r="K74" s="14" t="s">
        <v>10831</v>
      </c>
      <c r="L74" s="14">
        <v>1</v>
      </c>
      <c r="M74" s="14"/>
      <c r="N74" s="72">
        <v>14482.76</v>
      </c>
      <c r="O74" s="203"/>
      <c r="P74" s="14">
        <v>6</v>
      </c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98"/>
      <c r="AJ74" s="14"/>
      <c r="AK74" s="14"/>
    </row>
    <row r="75" s="2" customFormat="1" ht="14.25" hidden="1" spans="1:37">
      <c r="A75" s="24">
        <v>71</v>
      </c>
      <c r="B75" s="189" t="s">
        <v>10931</v>
      </c>
      <c r="C75" s="14"/>
      <c r="D75" s="189" t="s">
        <v>10932</v>
      </c>
      <c r="E75" s="189"/>
      <c r="F75" s="14" t="s">
        <v>10525</v>
      </c>
      <c r="G75" s="24" t="s">
        <v>9996</v>
      </c>
      <c r="H75" s="24" t="s">
        <v>10000</v>
      </c>
      <c r="I75" s="197">
        <v>43495</v>
      </c>
      <c r="J75" s="24">
        <v>6</v>
      </c>
      <c r="K75" s="14" t="s">
        <v>10831</v>
      </c>
      <c r="L75" s="14">
        <v>1</v>
      </c>
      <c r="M75" s="14"/>
      <c r="N75" s="72">
        <v>8620.69</v>
      </c>
      <c r="O75" s="203"/>
      <c r="P75" s="14">
        <v>6</v>
      </c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98"/>
      <c r="AJ75" s="14"/>
      <c r="AK75" s="14"/>
    </row>
    <row r="76" s="2" customFormat="1" ht="14.25" hidden="1" spans="1:37">
      <c r="A76" s="24">
        <v>72</v>
      </c>
      <c r="B76" s="189" t="s">
        <v>10933</v>
      </c>
      <c r="C76" s="14"/>
      <c r="D76" s="189" t="s">
        <v>10932</v>
      </c>
      <c r="E76" s="189"/>
      <c r="F76" s="14" t="s">
        <v>10525</v>
      </c>
      <c r="G76" s="24" t="s">
        <v>9996</v>
      </c>
      <c r="H76" s="24" t="s">
        <v>10000</v>
      </c>
      <c r="I76" s="197">
        <v>43495</v>
      </c>
      <c r="J76" s="24">
        <v>6</v>
      </c>
      <c r="K76" s="14" t="s">
        <v>10831</v>
      </c>
      <c r="L76" s="14">
        <v>1</v>
      </c>
      <c r="M76" s="14"/>
      <c r="N76" s="72">
        <v>8620.69</v>
      </c>
      <c r="O76" s="203"/>
      <c r="P76" s="14">
        <v>6</v>
      </c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98"/>
      <c r="AJ76" s="14"/>
      <c r="AK76" s="14"/>
    </row>
    <row r="77" s="2" customFormat="1" ht="14.25" hidden="1" spans="1:37">
      <c r="A77" s="24">
        <v>73</v>
      </c>
      <c r="B77" s="189" t="s">
        <v>10934</v>
      </c>
      <c r="C77" s="14"/>
      <c r="D77" s="189" t="s">
        <v>10935</v>
      </c>
      <c r="E77" s="189"/>
      <c r="F77" s="14" t="s">
        <v>10525</v>
      </c>
      <c r="G77" s="24" t="s">
        <v>9996</v>
      </c>
      <c r="H77" s="24" t="s">
        <v>10000</v>
      </c>
      <c r="I77" s="197">
        <v>43495</v>
      </c>
      <c r="J77" s="24">
        <v>6</v>
      </c>
      <c r="K77" s="14" t="s">
        <v>10831</v>
      </c>
      <c r="L77" s="14">
        <v>1</v>
      </c>
      <c r="M77" s="14"/>
      <c r="N77" s="72">
        <v>10603.45</v>
      </c>
      <c r="O77" s="203"/>
      <c r="P77" s="14">
        <v>6</v>
      </c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98"/>
      <c r="AJ77" s="14"/>
      <c r="AK77" s="14"/>
    </row>
    <row r="78" s="2" customFormat="1" ht="14.25" hidden="1" spans="1:37">
      <c r="A78" s="24">
        <v>74</v>
      </c>
      <c r="B78" s="189" t="s">
        <v>10936</v>
      </c>
      <c r="C78" s="14"/>
      <c r="D78" s="189" t="s">
        <v>10935</v>
      </c>
      <c r="E78" s="189"/>
      <c r="F78" s="14" t="s">
        <v>10525</v>
      </c>
      <c r="G78" s="24" t="s">
        <v>9996</v>
      </c>
      <c r="H78" s="24" t="s">
        <v>10000</v>
      </c>
      <c r="I78" s="197">
        <v>43495</v>
      </c>
      <c r="J78" s="24">
        <v>6</v>
      </c>
      <c r="K78" s="14" t="s">
        <v>10831</v>
      </c>
      <c r="L78" s="14">
        <v>1</v>
      </c>
      <c r="M78" s="14"/>
      <c r="N78" s="72">
        <v>10603.45</v>
      </c>
      <c r="O78" s="203"/>
      <c r="P78" s="14">
        <v>6</v>
      </c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98"/>
      <c r="AJ78" s="14"/>
      <c r="AK78" s="14"/>
    </row>
    <row r="79" s="2" customFormat="1" ht="14.25" hidden="1" spans="1:37">
      <c r="A79" s="24">
        <v>75</v>
      </c>
      <c r="B79" s="189" t="s">
        <v>10937</v>
      </c>
      <c r="C79" s="14"/>
      <c r="D79" s="189" t="s">
        <v>10935</v>
      </c>
      <c r="E79" s="189"/>
      <c r="F79" s="14" t="s">
        <v>10525</v>
      </c>
      <c r="G79" s="24" t="s">
        <v>9996</v>
      </c>
      <c r="H79" s="24" t="s">
        <v>10000</v>
      </c>
      <c r="I79" s="197">
        <v>43495</v>
      </c>
      <c r="J79" s="24">
        <v>6</v>
      </c>
      <c r="K79" s="14" t="s">
        <v>10831</v>
      </c>
      <c r="L79" s="14">
        <v>1</v>
      </c>
      <c r="M79" s="14"/>
      <c r="N79" s="72">
        <v>10603.45</v>
      </c>
      <c r="O79" s="203"/>
      <c r="P79" s="14">
        <v>6</v>
      </c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98"/>
      <c r="AJ79" s="14"/>
      <c r="AK79" s="14"/>
    </row>
    <row r="80" s="2" customFormat="1" ht="14.25" hidden="1" spans="1:37">
      <c r="A80" s="24">
        <v>76</v>
      </c>
      <c r="B80" s="189" t="s">
        <v>10938</v>
      </c>
      <c r="C80" s="14"/>
      <c r="D80" s="189" t="s">
        <v>10935</v>
      </c>
      <c r="E80" s="189"/>
      <c r="F80" s="14" t="s">
        <v>10525</v>
      </c>
      <c r="G80" s="24" t="s">
        <v>9996</v>
      </c>
      <c r="H80" s="24" t="s">
        <v>10000</v>
      </c>
      <c r="I80" s="197">
        <v>43495</v>
      </c>
      <c r="J80" s="24">
        <v>6</v>
      </c>
      <c r="K80" s="14" t="s">
        <v>10831</v>
      </c>
      <c r="L80" s="14">
        <v>1</v>
      </c>
      <c r="M80" s="14"/>
      <c r="N80" s="72">
        <v>10603.44</v>
      </c>
      <c r="O80" s="203"/>
      <c r="P80" s="14">
        <v>6</v>
      </c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98"/>
      <c r="AJ80" s="14"/>
      <c r="AK80" s="14"/>
    </row>
    <row r="81" s="2" customFormat="1" ht="14.25" hidden="1" spans="1:37">
      <c r="A81" s="24">
        <v>77</v>
      </c>
      <c r="B81" s="189" t="s">
        <v>10939</v>
      </c>
      <c r="C81" s="14" t="e">
        <v>#N/A</v>
      </c>
      <c r="D81" s="189" t="s">
        <v>10940</v>
      </c>
      <c r="E81" s="189"/>
      <c r="F81" s="14" t="s">
        <v>10525</v>
      </c>
      <c r="G81" s="24" t="s">
        <v>6587</v>
      </c>
      <c r="H81" s="24" t="s">
        <v>9931</v>
      </c>
      <c r="I81" s="197">
        <v>43496</v>
      </c>
      <c r="J81" s="24">
        <v>6</v>
      </c>
      <c r="K81" s="14"/>
      <c r="L81" s="14">
        <v>1</v>
      </c>
      <c r="M81" s="14"/>
      <c r="N81" s="72">
        <v>96551.72</v>
      </c>
      <c r="O81" s="203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98"/>
      <c r="AJ81" s="14"/>
      <c r="AK81" s="14"/>
    </row>
    <row r="82" s="2" customFormat="1" ht="14.25" hidden="1" spans="1:37">
      <c r="A82" s="24">
        <v>78</v>
      </c>
      <c r="B82" s="189" t="s">
        <v>10941</v>
      </c>
      <c r="C82" s="14" t="str">
        <f>VLOOKUP(B82,'[3]固定资产-模具6'!$B$82:$C$1180,2,0)</f>
        <v>305</v>
      </c>
      <c r="D82" s="189" t="s">
        <v>10942</v>
      </c>
      <c r="E82" s="189"/>
      <c r="F82" s="189" t="s">
        <v>10943</v>
      </c>
      <c r="G82" s="24" t="s">
        <v>6587</v>
      </c>
      <c r="H82" s="24" t="s">
        <v>10087</v>
      </c>
      <c r="I82" s="205">
        <v>41578</v>
      </c>
      <c r="J82" s="24">
        <v>60</v>
      </c>
      <c r="K82" s="14" t="s">
        <v>10088</v>
      </c>
      <c r="L82" s="189">
        <v>1</v>
      </c>
      <c r="M82" s="14"/>
      <c r="N82" s="72">
        <v>7264.96</v>
      </c>
      <c r="O82" s="203">
        <v>363.76</v>
      </c>
      <c r="P82" s="204">
        <v>1</v>
      </c>
      <c r="Q82" s="14"/>
      <c r="R82" s="14"/>
      <c r="S82" s="14"/>
      <c r="T82" s="20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98"/>
      <c r="AJ82" s="14"/>
      <c r="AK82" s="14"/>
    </row>
    <row r="83" s="2" customFormat="1" ht="14.25" hidden="1" spans="1:37">
      <c r="A83" s="24">
        <v>79</v>
      </c>
      <c r="B83" s="189" t="s">
        <v>10944</v>
      </c>
      <c r="C83" s="14" t="str">
        <f>VLOOKUP(B83,'[3]固定资产-模具6'!$B$82:$C$1180,2,0)</f>
        <v>304</v>
      </c>
      <c r="D83" s="189" t="s">
        <v>10945</v>
      </c>
      <c r="E83" s="189"/>
      <c r="F83" s="189" t="s">
        <v>10943</v>
      </c>
      <c r="G83" s="24" t="s">
        <v>6587</v>
      </c>
      <c r="H83" s="24" t="s">
        <v>10087</v>
      </c>
      <c r="I83" s="205">
        <v>41578</v>
      </c>
      <c r="J83" s="24">
        <v>60</v>
      </c>
      <c r="K83" s="14" t="s">
        <v>10088</v>
      </c>
      <c r="L83" s="189">
        <v>1</v>
      </c>
      <c r="M83" s="14"/>
      <c r="N83" s="72">
        <v>7264.96</v>
      </c>
      <c r="O83" s="203">
        <v>363.76</v>
      </c>
      <c r="P83" s="204">
        <v>1</v>
      </c>
      <c r="Q83" s="14"/>
      <c r="R83" s="14"/>
      <c r="S83" s="14"/>
      <c r="T83" s="20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98"/>
      <c r="AJ83" s="14"/>
      <c r="AK83" s="14"/>
    </row>
    <row r="84" s="2" customFormat="1" ht="14.25" hidden="1" spans="1:37">
      <c r="A84" s="24">
        <v>80</v>
      </c>
      <c r="B84" s="189" t="s">
        <v>10946</v>
      </c>
      <c r="C84" s="14"/>
      <c r="D84" s="189" t="s">
        <v>10947</v>
      </c>
      <c r="E84" s="189"/>
      <c r="F84" s="189" t="s">
        <v>10943</v>
      </c>
      <c r="G84" s="24" t="s">
        <v>6587</v>
      </c>
      <c r="H84" s="24" t="s">
        <v>9906</v>
      </c>
      <c r="I84" s="205">
        <v>41578</v>
      </c>
      <c r="J84" s="24">
        <v>56</v>
      </c>
      <c r="K84" s="14" t="s">
        <v>10948</v>
      </c>
      <c r="L84" s="189">
        <v>22</v>
      </c>
      <c r="M84" s="14"/>
      <c r="N84" s="72">
        <v>164370.03</v>
      </c>
      <c r="O84" s="203">
        <v>8218.51</v>
      </c>
      <c r="P84" s="14">
        <v>22</v>
      </c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98"/>
      <c r="AJ84" s="14"/>
      <c r="AK84" s="14"/>
    </row>
    <row r="85" s="2" customFormat="1" ht="14.25" hidden="1" spans="1:37">
      <c r="A85" s="24">
        <v>81</v>
      </c>
      <c r="B85" s="189" t="s">
        <v>10949</v>
      </c>
      <c r="C85" s="14" t="str">
        <f>VLOOKUP(B85,'[3]固定资产-模具6'!$B$82:$C$1180,2,0)</f>
        <v>255</v>
      </c>
      <c r="D85" s="189" t="s">
        <v>10950</v>
      </c>
      <c r="E85" s="189"/>
      <c r="F85" s="189" t="s">
        <v>10943</v>
      </c>
      <c r="G85" s="24" t="s">
        <v>6587</v>
      </c>
      <c r="H85" s="24" t="s">
        <v>9906</v>
      </c>
      <c r="I85" s="205">
        <v>41578</v>
      </c>
      <c r="J85" s="24">
        <v>53</v>
      </c>
      <c r="K85" s="14" t="s">
        <v>10088</v>
      </c>
      <c r="L85" s="189">
        <v>6</v>
      </c>
      <c r="M85" s="14"/>
      <c r="N85" s="72">
        <v>33873.03</v>
      </c>
      <c r="O85" s="203">
        <v>1904.76</v>
      </c>
      <c r="P85" s="204">
        <v>6</v>
      </c>
      <c r="Q85" s="14"/>
      <c r="R85" s="14"/>
      <c r="S85" s="14"/>
      <c r="T85" s="20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98"/>
      <c r="AJ85" s="14"/>
      <c r="AK85" s="14"/>
    </row>
    <row r="86" s="2" customFormat="1" ht="14.25" hidden="1" spans="1:37">
      <c r="A86" s="24">
        <v>82</v>
      </c>
      <c r="B86" s="189" t="s">
        <v>10951</v>
      </c>
      <c r="C86" s="14" t="str">
        <f>VLOOKUP(B86,'[3]固定资产-模具6'!$B$82:$C$1180,2,0)</f>
        <v>303</v>
      </c>
      <c r="D86" s="189" t="s">
        <v>10952</v>
      </c>
      <c r="E86" s="189"/>
      <c r="F86" s="189" t="s">
        <v>10943</v>
      </c>
      <c r="G86" s="24" t="s">
        <v>6587</v>
      </c>
      <c r="H86" s="24" t="s">
        <v>9906</v>
      </c>
      <c r="I86" s="205">
        <v>41578</v>
      </c>
      <c r="J86" s="24">
        <v>36</v>
      </c>
      <c r="K86" s="14" t="s">
        <v>10088</v>
      </c>
      <c r="L86" s="189">
        <v>1</v>
      </c>
      <c r="M86" s="14"/>
      <c r="N86" s="72">
        <v>6410.26</v>
      </c>
      <c r="O86" s="203">
        <v>320.86</v>
      </c>
      <c r="P86" s="204">
        <v>1</v>
      </c>
      <c r="Q86" s="14"/>
      <c r="R86" s="14"/>
      <c r="S86" s="14"/>
      <c r="T86" s="20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98"/>
      <c r="AJ86" s="14"/>
      <c r="AK86" s="14"/>
    </row>
    <row r="87" s="2" customFormat="1" ht="14.25" spans="1:37">
      <c r="A87" s="24">
        <v>83</v>
      </c>
      <c r="B87" s="189" t="s">
        <v>10953</v>
      </c>
      <c r="C87" s="14" t="e">
        <v>#N/A</v>
      </c>
      <c r="D87" s="189" t="s">
        <v>10954</v>
      </c>
      <c r="E87" s="189"/>
      <c r="F87" s="189" t="s">
        <v>10943</v>
      </c>
      <c r="G87" s="24" t="s">
        <v>6587</v>
      </c>
      <c r="H87" s="24" t="s">
        <v>9906</v>
      </c>
      <c r="I87" s="205">
        <v>41578</v>
      </c>
      <c r="J87" s="24">
        <v>32</v>
      </c>
      <c r="K87" s="14"/>
      <c r="L87" s="189">
        <v>9</v>
      </c>
      <c r="M87" s="14"/>
      <c r="N87" s="72">
        <v>160256.68</v>
      </c>
      <c r="O87" s="203">
        <v>8012.82</v>
      </c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98"/>
      <c r="AJ87" s="14"/>
      <c r="AK87" s="14"/>
    </row>
    <row r="88" s="2" customFormat="1" ht="14.25" spans="1:37">
      <c r="A88" s="24">
        <v>84</v>
      </c>
      <c r="B88" s="189" t="s">
        <v>10955</v>
      </c>
      <c r="C88" s="14" t="e">
        <v>#N/A</v>
      </c>
      <c r="D88" s="189" t="s">
        <v>10956</v>
      </c>
      <c r="E88" s="189"/>
      <c r="F88" s="189" t="s">
        <v>10943</v>
      </c>
      <c r="G88" s="24" t="s">
        <v>6587</v>
      </c>
      <c r="H88" s="24" t="s">
        <v>9906</v>
      </c>
      <c r="I88" s="205">
        <v>41578</v>
      </c>
      <c r="J88" s="24">
        <v>36</v>
      </c>
      <c r="K88" s="14"/>
      <c r="L88" s="189">
        <v>1</v>
      </c>
      <c r="M88" s="14"/>
      <c r="N88" s="72">
        <v>31584.4</v>
      </c>
      <c r="O88" s="203">
        <v>2008.55</v>
      </c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98"/>
      <c r="AJ88" s="14"/>
      <c r="AK88" s="14"/>
    </row>
    <row r="89" s="2" customFormat="1" ht="14.25" spans="1:37">
      <c r="A89" s="24">
        <v>85</v>
      </c>
      <c r="B89" s="189" t="s">
        <v>10957</v>
      </c>
      <c r="C89" s="14" t="e">
        <v>#N/A</v>
      </c>
      <c r="D89" s="189" t="s">
        <v>10958</v>
      </c>
      <c r="E89" s="189"/>
      <c r="F89" s="189" t="s">
        <v>10943</v>
      </c>
      <c r="G89" s="24" t="s">
        <v>6587</v>
      </c>
      <c r="H89" s="24" t="s">
        <v>9906</v>
      </c>
      <c r="I89" s="205">
        <v>41578</v>
      </c>
      <c r="J89" s="24">
        <v>69</v>
      </c>
      <c r="K89" s="14"/>
      <c r="L89" s="189">
        <v>1</v>
      </c>
      <c r="M89" s="14"/>
      <c r="N89" s="72">
        <v>35082.78</v>
      </c>
      <c r="O89" s="203">
        <v>12822.08</v>
      </c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98"/>
      <c r="AJ89" s="14"/>
      <c r="AK89" s="14"/>
    </row>
    <row r="90" s="2" customFormat="1" ht="14.25" spans="1:37">
      <c r="A90" s="24">
        <v>86</v>
      </c>
      <c r="B90" s="189" t="s">
        <v>10959</v>
      </c>
      <c r="C90" s="14" t="e">
        <v>#N/A</v>
      </c>
      <c r="D90" s="189" t="s">
        <v>10850</v>
      </c>
      <c r="E90" s="189" t="s">
        <v>10960</v>
      </c>
      <c r="F90" s="189" t="s">
        <v>10943</v>
      </c>
      <c r="G90" s="24" t="s">
        <v>6587</v>
      </c>
      <c r="H90" s="24" t="s">
        <v>9906</v>
      </c>
      <c r="I90" s="205">
        <v>41578</v>
      </c>
      <c r="J90" s="24">
        <v>69</v>
      </c>
      <c r="K90" s="14"/>
      <c r="L90" s="189">
        <v>8</v>
      </c>
      <c r="M90" s="14"/>
      <c r="N90" s="72">
        <v>52751.66</v>
      </c>
      <c r="O90" s="203">
        <v>20165.26</v>
      </c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98"/>
      <c r="AJ90" s="14"/>
      <c r="AK90" s="14"/>
    </row>
    <row r="91" s="2" customFormat="1" ht="14.25" spans="1:37">
      <c r="A91" s="24">
        <v>87</v>
      </c>
      <c r="B91" s="189" t="s">
        <v>10961</v>
      </c>
      <c r="C91" s="14" t="e">
        <v>#N/A</v>
      </c>
      <c r="D91" s="189" t="s">
        <v>10962</v>
      </c>
      <c r="E91" s="189" t="s">
        <v>10960</v>
      </c>
      <c r="F91" s="189" t="s">
        <v>10943</v>
      </c>
      <c r="G91" s="24" t="s">
        <v>6587</v>
      </c>
      <c r="H91" s="24" t="s">
        <v>9906</v>
      </c>
      <c r="I91" s="205">
        <v>41578</v>
      </c>
      <c r="J91" s="24">
        <v>53</v>
      </c>
      <c r="K91" s="14"/>
      <c r="L91" s="189">
        <v>1</v>
      </c>
      <c r="M91" s="14"/>
      <c r="N91" s="72">
        <v>40727.24</v>
      </c>
      <c r="O91" s="203">
        <v>6111.42</v>
      </c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98"/>
      <c r="AJ91" s="14"/>
      <c r="AK91" s="14"/>
    </row>
    <row r="92" s="2" customFormat="1" ht="14.25" spans="1:37">
      <c r="A92" s="24">
        <v>88</v>
      </c>
      <c r="B92" s="189" t="s">
        <v>10963</v>
      </c>
      <c r="C92" s="14" t="e">
        <v>#N/A</v>
      </c>
      <c r="D92" s="189" t="s">
        <v>10964</v>
      </c>
      <c r="E92" s="189" t="s">
        <v>10960</v>
      </c>
      <c r="F92" s="189" t="s">
        <v>10943</v>
      </c>
      <c r="G92" s="24" t="s">
        <v>9941</v>
      </c>
      <c r="H92" s="24" t="s">
        <v>9906</v>
      </c>
      <c r="I92" s="205">
        <v>41578</v>
      </c>
      <c r="J92" s="24">
        <v>69</v>
      </c>
      <c r="K92" s="14"/>
      <c r="L92" s="189">
        <v>1</v>
      </c>
      <c r="M92" s="14"/>
      <c r="N92" s="72">
        <v>11680.82</v>
      </c>
      <c r="O92" s="203">
        <v>2207.72</v>
      </c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98"/>
      <c r="AJ92" s="14"/>
      <c r="AK92" s="14"/>
    </row>
    <row r="93" s="2" customFormat="1" ht="14.25" hidden="1" spans="1:37">
      <c r="A93" s="24">
        <v>89</v>
      </c>
      <c r="B93" s="189" t="s">
        <v>10965</v>
      </c>
      <c r="C93" s="14" t="e">
        <v>#N/A</v>
      </c>
      <c r="D93" s="189" t="s">
        <v>10966</v>
      </c>
      <c r="E93" s="189" t="s">
        <v>10960</v>
      </c>
      <c r="F93" s="189" t="s">
        <v>10943</v>
      </c>
      <c r="G93" s="24" t="s">
        <v>6587</v>
      </c>
      <c r="H93" s="14" t="s">
        <v>10967</v>
      </c>
      <c r="I93" s="205">
        <v>41578</v>
      </c>
      <c r="J93" s="24">
        <v>60</v>
      </c>
      <c r="K93" s="14"/>
      <c r="L93" s="189">
        <v>1</v>
      </c>
      <c r="M93" s="14"/>
      <c r="N93" s="72">
        <v>119658.12</v>
      </c>
      <c r="O93" s="203">
        <v>5983.32</v>
      </c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98"/>
      <c r="AJ93" s="14"/>
      <c r="AK93" s="14"/>
    </row>
    <row r="94" s="2" customFormat="1" ht="14.25" hidden="1" spans="1:37">
      <c r="A94" s="24">
        <v>90</v>
      </c>
      <c r="B94" s="189" t="s">
        <v>10968</v>
      </c>
      <c r="C94" s="14"/>
      <c r="D94" s="189" t="s">
        <v>10969</v>
      </c>
      <c r="E94" s="189" t="s">
        <v>10960</v>
      </c>
      <c r="F94" s="189" t="s">
        <v>10943</v>
      </c>
      <c r="G94" s="24" t="s">
        <v>6587</v>
      </c>
      <c r="H94" s="24" t="s">
        <v>9906</v>
      </c>
      <c r="I94" s="205">
        <v>41578</v>
      </c>
      <c r="J94" s="24">
        <v>53</v>
      </c>
      <c r="K94" s="14" t="s">
        <v>10948</v>
      </c>
      <c r="L94" s="189">
        <v>1</v>
      </c>
      <c r="M94" s="14"/>
      <c r="N94" s="72">
        <v>56237.92</v>
      </c>
      <c r="O94" s="203">
        <v>3162.39</v>
      </c>
      <c r="P94" s="14">
        <v>3</v>
      </c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98"/>
      <c r="AJ94" s="14"/>
      <c r="AK94" s="14"/>
    </row>
    <row r="95" s="2" customFormat="1" ht="14.25" spans="1:37">
      <c r="A95" s="24">
        <v>91</v>
      </c>
      <c r="B95" s="189" t="s">
        <v>10970</v>
      </c>
      <c r="C95" s="14" t="e">
        <v>#N/A</v>
      </c>
      <c r="D95" s="189" t="s">
        <v>10971</v>
      </c>
      <c r="E95" s="189" t="s">
        <v>10960</v>
      </c>
      <c r="F95" s="189" t="s">
        <v>10943</v>
      </c>
      <c r="G95" s="24" t="s">
        <v>6587</v>
      </c>
      <c r="H95" s="24" t="s">
        <v>9906</v>
      </c>
      <c r="I95" s="205">
        <v>41578</v>
      </c>
      <c r="J95" s="24">
        <v>60</v>
      </c>
      <c r="K95" s="14"/>
      <c r="L95" s="189">
        <v>1</v>
      </c>
      <c r="M95" s="14"/>
      <c r="N95" s="72">
        <v>85470.09</v>
      </c>
      <c r="O95" s="203">
        <v>4273.89</v>
      </c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98"/>
      <c r="AJ95" s="14"/>
      <c r="AK95" s="14"/>
    </row>
    <row r="96" s="2" customFormat="1" ht="14.25" spans="1:37">
      <c r="A96" s="24">
        <v>92</v>
      </c>
      <c r="B96" s="189" t="s">
        <v>10972</v>
      </c>
      <c r="C96" s="14" t="e">
        <v>#N/A</v>
      </c>
      <c r="D96" s="189" t="s">
        <v>10973</v>
      </c>
      <c r="E96" s="189" t="s">
        <v>10960</v>
      </c>
      <c r="F96" s="189" t="s">
        <v>10943</v>
      </c>
      <c r="G96" s="24" t="s">
        <v>6587</v>
      </c>
      <c r="H96" s="24" t="s">
        <v>9906</v>
      </c>
      <c r="I96" s="205">
        <v>41578</v>
      </c>
      <c r="J96" s="24">
        <v>53</v>
      </c>
      <c r="K96" s="14"/>
      <c r="L96" s="189">
        <v>1</v>
      </c>
      <c r="M96" s="14"/>
      <c r="N96" s="72">
        <v>89676.61</v>
      </c>
      <c r="O96" s="203">
        <v>5042.74</v>
      </c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98"/>
      <c r="AJ96" s="14"/>
      <c r="AK96" s="14"/>
    </row>
    <row r="97" s="2" customFormat="1" ht="14.25" spans="1:37">
      <c r="A97" s="24">
        <v>93</v>
      </c>
      <c r="B97" s="189" t="s">
        <v>10974</v>
      </c>
      <c r="C97" s="14" t="e">
        <v>#N/A</v>
      </c>
      <c r="D97" s="189" t="s">
        <v>10975</v>
      </c>
      <c r="E97" s="189" t="s">
        <v>10960</v>
      </c>
      <c r="F97" s="189" t="s">
        <v>10943</v>
      </c>
      <c r="G97" s="24" t="s">
        <v>6587</v>
      </c>
      <c r="H97" s="24" t="s">
        <v>9906</v>
      </c>
      <c r="I97" s="205">
        <v>41578</v>
      </c>
      <c r="J97" s="24">
        <v>69</v>
      </c>
      <c r="K97" s="14"/>
      <c r="L97" s="189">
        <v>1</v>
      </c>
      <c r="M97" s="14"/>
      <c r="N97" s="72">
        <v>22465.49</v>
      </c>
      <c r="O97" s="203">
        <v>8587.99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98"/>
      <c r="AJ97" s="14"/>
      <c r="AK97" s="14"/>
    </row>
    <row r="98" s="2" customFormat="1" ht="14.25" hidden="1" spans="1:37">
      <c r="A98" s="24">
        <v>94</v>
      </c>
      <c r="B98" s="189" t="s">
        <v>10976</v>
      </c>
      <c r="C98" s="14" t="str">
        <f>VLOOKUP(B98,'[3]固定资产-模具6'!$B$82:$C$1180,2,0)</f>
        <v>256</v>
      </c>
      <c r="D98" s="189" t="s">
        <v>10977</v>
      </c>
      <c r="E98" s="189" t="s">
        <v>10960</v>
      </c>
      <c r="F98" s="189" t="s">
        <v>10943</v>
      </c>
      <c r="G98" s="24" t="s">
        <v>6587</v>
      </c>
      <c r="H98" s="24" t="s">
        <v>9906</v>
      </c>
      <c r="I98" s="205">
        <v>41578</v>
      </c>
      <c r="J98" s="24">
        <v>53</v>
      </c>
      <c r="K98" s="14" t="s">
        <v>10088</v>
      </c>
      <c r="L98" s="189">
        <v>11</v>
      </c>
      <c r="M98" s="14"/>
      <c r="N98" s="72">
        <v>48764.86</v>
      </c>
      <c r="O98" s="203">
        <v>2742.16</v>
      </c>
      <c r="P98" s="204">
        <v>8</v>
      </c>
      <c r="Q98" s="14"/>
      <c r="R98" s="14"/>
      <c r="S98" s="14"/>
      <c r="T98" s="20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98"/>
      <c r="AJ98" s="14"/>
      <c r="AK98" s="14"/>
    </row>
    <row r="99" s="2" customFormat="1" ht="14.25" spans="1:37">
      <c r="A99" s="24">
        <v>95</v>
      </c>
      <c r="B99" s="189" t="s">
        <v>8436</v>
      </c>
      <c r="C99" s="14" t="e">
        <v>#N/A</v>
      </c>
      <c r="D99" s="189" t="s">
        <v>10978</v>
      </c>
      <c r="E99" s="189" t="s">
        <v>10960</v>
      </c>
      <c r="F99" s="189" t="s">
        <v>10943</v>
      </c>
      <c r="G99" s="24" t="s">
        <v>6587</v>
      </c>
      <c r="H99" s="24" t="s">
        <v>9906</v>
      </c>
      <c r="I99" s="205">
        <v>41578</v>
      </c>
      <c r="J99" s="24">
        <v>69</v>
      </c>
      <c r="K99" s="14"/>
      <c r="L99" s="189">
        <v>1</v>
      </c>
      <c r="M99" s="14"/>
      <c r="N99" s="72">
        <v>30669.58</v>
      </c>
      <c r="O99" s="203">
        <v>11724.08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98"/>
      <c r="AJ99" s="14"/>
      <c r="AK99" s="14"/>
    </row>
    <row r="100" s="2" customFormat="1" ht="14.25" spans="1:37">
      <c r="A100" s="24">
        <v>96</v>
      </c>
      <c r="B100" s="189" t="s">
        <v>8582</v>
      </c>
      <c r="C100" s="14" t="e">
        <v>#N/A</v>
      </c>
      <c r="D100" s="189" t="s">
        <v>10979</v>
      </c>
      <c r="E100" s="189" t="s">
        <v>10960</v>
      </c>
      <c r="F100" s="189" t="s">
        <v>10943</v>
      </c>
      <c r="G100" s="24" t="s">
        <v>6587</v>
      </c>
      <c r="H100" s="24" t="s">
        <v>9906</v>
      </c>
      <c r="I100" s="205">
        <v>41578</v>
      </c>
      <c r="J100" s="24">
        <v>69</v>
      </c>
      <c r="K100" s="14"/>
      <c r="L100" s="189">
        <v>2</v>
      </c>
      <c r="M100" s="14"/>
      <c r="N100" s="72">
        <v>66394.4</v>
      </c>
      <c r="O100" s="203">
        <v>19598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98"/>
      <c r="AJ100" s="14"/>
      <c r="AK100" s="14"/>
    </row>
    <row r="101" s="2" customFormat="1" ht="14.25" spans="1:37">
      <c r="A101" s="24">
        <v>97</v>
      </c>
      <c r="B101" s="189" t="s">
        <v>10980</v>
      </c>
      <c r="C101" s="14" t="e">
        <v>#N/A</v>
      </c>
      <c r="D101" s="189" t="s">
        <v>10981</v>
      </c>
      <c r="E101" s="189" t="s">
        <v>10960</v>
      </c>
      <c r="F101" s="189" t="s">
        <v>10943</v>
      </c>
      <c r="G101" s="24" t="s">
        <v>6587</v>
      </c>
      <c r="H101" s="24" t="s">
        <v>9906</v>
      </c>
      <c r="I101" s="205">
        <v>41578</v>
      </c>
      <c r="J101" s="24">
        <v>69</v>
      </c>
      <c r="K101" s="14"/>
      <c r="L101" s="189">
        <v>1</v>
      </c>
      <c r="M101" s="14"/>
      <c r="N101" s="72">
        <v>20900.42</v>
      </c>
      <c r="O101" s="203">
        <v>7638.92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98"/>
      <c r="AJ101" s="14"/>
      <c r="AK101" s="14"/>
    </row>
    <row r="102" s="2" customFormat="1" ht="14.25" spans="1:37">
      <c r="A102" s="24">
        <v>98</v>
      </c>
      <c r="B102" s="189" t="s">
        <v>10982</v>
      </c>
      <c r="C102" s="14" t="e">
        <v>#N/A</v>
      </c>
      <c r="D102" s="189" t="s">
        <v>10983</v>
      </c>
      <c r="E102" s="189" t="s">
        <v>10960</v>
      </c>
      <c r="F102" s="189" t="s">
        <v>10943</v>
      </c>
      <c r="G102" s="24" t="s">
        <v>6587</v>
      </c>
      <c r="H102" s="24" t="s">
        <v>9906</v>
      </c>
      <c r="I102" s="205">
        <v>41578</v>
      </c>
      <c r="J102" s="24">
        <v>69</v>
      </c>
      <c r="K102" s="14"/>
      <c r="L102" s="189">
        <v>2</v>
      </c>
      <c r="M102" s="14"/>
      <c r="N102" s="72">
        <v>37020</v>
      </c>
      <c r="O102" s="203">
        <v>9561.1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98"/>
      <c r="AJ102" s="14"/>
      <c r="AK102" s="14"/>
    </row>
    <row r="103" s="2" customFormat="1" ht="14.25" spans="1:37">
      <c r="A103" s="24">
        <v>99</v>
      </c>
      <c r="B103" s="189" t="s">
        <v>10984</v>
      </c>
      <c r="C103" s="14" t="e">
        <v>#N/A</v>
      </c>
      <c r="D103" s="189" t="s">
        <v>10985</v>
      </c>
      <c r="E103" s="189" t="s">
        <v>10960</v>
      </c>
      <c r="F103" s="189" t="s">
        <v>10943</v>
      </c>
      <c r="G103" s="24" t="s">
        <v>9941</v>
      </c>
      <c r="H103" s="24" t="s">
        <v>9906</v>
      </c>
      <c r="I103" s="205">
        <v>41578</v>
      </c>
      <c r="J103" s="24">
        <v>23</v>
      </c>
      <c r="K103" s="14"/>
      <c r="L103" s="189">
        <v>1</v>
      </c>
      <c r="M103" s="14"/>
      <c r="N103" s="72">
        <v>28319.13</v>
      </c>
      <c r="O103" s="203">
        <v>3418.8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98"/>
      <c r="AJ103" s="14"/>
      <c r="AK103" s="14"/>
    </row>
    <row r="104" s="2" customFormat="1" ht="14.25" spans="1:37">
      <c r="A104" s="24">
        <v>100</v>
      </c>
      <c r="B104" s="189" t="s">
        <v>10986</v>
      </c>
      <c r="C104" s="14" t="e">
        <v>#N/A</v>
      </c>
      <c r="D104" s="189" t="s">
        <v>10987</v>
      </c>
      <c r="E104" s="189" t="s">
        <v>10988</v>
      </c>
      <c r="F104" s="189" t="s">
        <v>10943</v>
      </c>
      <c r="G104" s="24" t="s">
        <v>6587</v>
      </c>
      <c r="H104" s="24" t="s">
        <v>9906</v>
      </c>
      <c r="I104" s="205">
        <v>41578</v>
      </c>
      <c r="J104" s="24">
        <v>69</v>
      </c>
      <c r="K104" s="14"/>
      <c r="L104" s="189">
        <v>1</v>
      </c>
      <c r="M104" s="14"/>
      <c r="N104" s="72">
        <v>41054.15</v>
      </c>
      <c r="O104" s="203">
        <v>15003.65</v>
      </c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98"/>
      <c r="AJ104" s="14"/>
      <c r="AK104" s="14"/>
    </row>
    <row r="105" s="2" customFormat="1" ht="14.25" spans="1:37">
      <c r="A105" s="24">
        <v>101</v>
      </c>
      <c r="B105" s="189" t="s">
        <v>10989</v>
      </c>
      <c r="C105" s="14" t="e">
        <v>#N/A</v>
      </c>
      <c r="D105" s="189" t="s">
        <v>10990</v>
      </c>
      <c r="E105" s="189" t="s">
        <v>10988</v>
      </c>
      <c r="F105" s="189" t="s">
        <v>10943</v>
      </c>
      <c r="G105" s="24" t="s">
        <v>6587</v>
      </c>
      <c r="H105" s="24" t="s">
        <v>9906</v>
      </c>
      <c r="I105" s="205">
        <v>41578</v>
      </c>
      <c r="J105" s="24">
        <v>60</v>
      </c>
      <c r="K105" s="14"/>
      <c r="L105" s="189">
        <v>1</v>
      </c>
      <c r="M105" s="14"/>
      <c r="N105" s="72">
        <v>58974.36</v>
      </c>
      <c r="O105" s="203">
        <v>2948.71</v>
      </c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98"/>
      <c r="AJ105" s="14"/>
      <c r="AK105" s="14"/>
    </row>
    <row r="106" s="2" customFormat="1" ht="14.25" spans="1:37">
      <c r="A106" s="24">
        <v>102</v>
      </c>
      <c r="B106" s="189" t="s">
        <v>10991</v>
      </c>
      <c r="C106" s="14" t="e">
        <v>#N/A</v>
      </c>
      <c r="D106" s="189" t="s">
        <v>10992</v>
      </c>
      <c r="E106" s="189" t="s">
        <v>10988</v>
      </c>
      <c r="F106" s="189" t="s">
        <v>10943</v>
      </c>
      <c r="G106" s="24" t="s">
        <v>6587</v>
      </c>
      <c r="H106" s="24" t="s">
        <v>9906</v>
      </c>
      <c r="I106" s="205">
        <v>41578</v>
      </c>
      <c r="J106" s="24">
        <v>60</v>
      </c>
      <c r="K106" s="14"/>
      <c r="L106" s="189">
        <v>1</v>
      </c>
      <c r="M106" s="14"/>
      <c r="N106" s="72">
        <v>58974.36</v>
      </c>
      <c r="O106" s="203">
        <v>2948.71</v>
      </c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98"/>
      <c r="AJ106" s="14"/>
      <c r="AK106" s="14"/>
    </row>
    <row r="107" s="2" customFormat="1" ht="14.25" spans="1:37">
      <c r="A107" s="24">
        <v>103</v>
      </c>
      <c r="B107" s="189" t="s">
        <v>10993</v>
      </c>
      <c r="C107" s="14" t="e">
        <v>#N/A</v>
      </c>
      <c r="D107" s="189" t="s">
        <v>10994</v>
      </c>
      <c r="E107" s="189"/>
      <c r="F107" s="189" t="s">
        <v>10943</v>
      </c>
      <c r="G107" s="24" t="s">
        <v>6587</v>
      </c>
      <c r="H107" s="24" t="s">
        <v>9906</v>
      </c>
      <c r="I107" s="205">
        <v>41578</v>
      </c>
      <c r="J107" s="24">
        <v>69</v>
      </c>
      <c r="K107" s="14"/>
      <c r="L107" s="189">
        <v>1</v>
      </c>
      <c r="M107" s="14"/>
      <c r="N107" s="72">
        <v>19068.9</v>
      </c>
      <c r="O107" s="203">
        <v>7290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98"/>
      <c r="AJ107" s="14"/>
      <c r="AK107" s="14"/>
    </row>
    <row r="108" s="2" customFormat="1" ht="14.25" spans="1:37">
      <c r="A108" s="24">
        <v>104</v>
      </c>
      <c r="B108" s="189" t="s">
        <v>10995</v>
      </c>
      <c r="C108" s="14" t="e">
        <v>#N/A</v>
      </c>
      <c r="D108" s="189" t="s">
        <v>10996</v>
      </c>
      <c r="E108" s="189"/>
      <c r="F108" s="189" t="s">
        <v>10943</v>
      </c>
      <c r="G108" s="24" t="s">
        <v>6587</v>
      </c>
      <c r="H108" s="24" t="s">
        <v>9906</v>
      </c>
      <c r="I108" s="205">
        <v>41578</v>
      </c>
      <c r="J108" s="24">
        <v>53</v>
      </c>
      <c r="K108" s="14"/>
      <c r="L108" s="189">
        <v>1</v>
      </c>
      <c r="M108" s="14"/>
      <c r="N108" s="72">
        <v>108675.96</v>
      </c>
      <c r="O108" s="203">
        <v>6111.42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98"/>
      <c r="AJ108" s="14"/>
      <c r="AK108" s="14"/>
    </row>
    <row r="109" s="2" customFormat="1" ht="14.25" spans="1:37">
      <c r="A109" s="24">
        <v>105</v>
      </c>
      <c r="B109" s="189" t="s">
        <v>10997</v>
      </c>
      <c r="C109" s="14" t="e">
        <v>#N/A</v>
      </c>
      <c r="D109" s="189" t="s">
        <v>10998</v>
      </c>
      <c r="E109" s="189"/>
      <c r="F109" s="189" t="s">
        <v>10943</v>
      </c>
      <c r="G109" s="24" t="s">
        <v>6587</v>
      </c>
      <c r="H109" s="24" t="s">
        <v>9906</v>
      </c>
      <c r="I109" s="205">
        <v>41578</v>
      </c>
      <c r="J109" s="24">
        <v>69</v>
      </c>
      <c r="K109" s="14"/>
      <c r="L109" s="189">
        <v>1</v>
      </c>
      <c r="M109" s="14"/>
      <c r="N109" s="72">
        <v>21622.03</v>
      </c>
      <c r="O109" s="203">
        <v>8265.33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98"/>
      <c r="AJ109" s="14"/>
      <c r="AK109" s="14"/>
    </row>
    <row r="110" s="2" customFormat="1" ht="14.25" spans="1:37">
      <c r="A110" s="24">
        <v>106</v>
      </c>
      <c r="B110" s="189" t="s">
        <v>10999</v>
      </c>
      <c r="C110" s="14" t="e">
        <v>#N/A</v>
      </c>
      <c r="D110" s="189" t="s">
        <v>10835</v>
      </c>
      <c r="E110" s="189"/>
      <c r="F110" s="189" t="s">
        <v>10943</v>
      </c>
      <c r="G110" s="24" t="s">
        <v>6587</v>
      </c>
      <c r="H110" s="24" t="s">
        <v>9906</v>
      </c>
      <c r="I110" s="205">
        <v>41578</v>
      </c>
      <c r="J110" s="24">
        <v>69</v>
      </c>
      <c r="K110" s="14"/>
      <c r="L110" s="189">
        <v>4</v>
      </c>
      <c r="M110" s="14"/>
      <c r="N110" s="72">
        <v>41403.91</v>
      </c>
      <c r="O110" s="203">
        <v>15827.31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98"/>
      <c r="AJ110" s="14"/>
      <c r="AK110" s="14"/>
    </row>
    <row r="111" s="2" customFormat="1" ht="14.25" spans="1:37">
      <c r="A111" s="24">
        <v>107</v>
      </c>
      <c r="B111" s="189" t="s">
        <v>11000</v>
      </c>
      <c r="C111" s="14" t="e">
        <v>#N/A</v>
      </c>
      <c r="D111" s="189" t="s">
        <v>11001</v>
      </c>
      <c r="E111" s="189"/>
      <c r="F111" s="189" t="s">
        <v>10943</v>
      </c>
      <c r="G111" s="24" t="s">
        <v>6587</v>
      </c>
      <c r="H111" s="24" t="s">
        <v>9906</v>
      </c>
      <c r="I111" s="205">
        <v>41578</v>
      </c>
      <c r="J111" s="24">
        <v>53</v>
      </c>
      <c r="K111" s="14"/>
      <c r="L111" s="189">
        <v>1</v>
      </c>
      <c r="M111" s="14"/>
      <c r="N111" s="72">
        <v>82076.91</v>
      </c>
      <c r="O111" s="203">
        <v>4615.38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98"/>
      <c r="AJ111" s="14"/>
      <c r="AK111" s="14"/>
    </row>
    <row r="112" s="2" customFormat="1" ht="14.25" hidden="1" spans="1:37">
      <c r="A112" s="24">
        <v>108</v>
      </c>
      <c r="B112" s="189" t="s">
        <v>11002</v>
      </c>
      <c r="C112" s="14" t="e">
        <v>#N/A</v>
      </c>
      <c r="D112" s="189" t="s">
        <v>11003</v>
      </c>
      <c r="E112" s="189"/>
      <c r="F112" s="189" t="s">
        <v>10943</v>
      </c>
      <c r="G112" s="24" t="s">
        <v>6587</v>
      </c>
      <c r="H112" s="24" t="s">
        <v>11004</v>
      </c>
      <c r="I112" s="205">
        <v>41578</v>
      </c>
      <c r="J112" s="24">
        <v>53</v>
      </c>
      <c r="K112" s="14" t="s">
        <v>10948</v>
      </c>
      <c r="L112" s="189">
        <v>1</v>
      </c>
      <c r="M112" s="14"/>
      <c r="N112" s="72">
        <v>94236.55</v>
      </c>
      <c r="O112" s="203">
        <v>5300</v>
      </c>
      <c r="P112" s="14">
        <v>1</v>
      </c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98"/>
      <c r="AJ112" s="14"/>
      <c r="AK112" s="14"/>
    </row>
    <row r="113" s="2" customFormat="1" ht="14.25" hidden="1" spans="1:37">
      <c r="A113" s="24">
        <v>109</v>
      </c>
      <c r="B113" s="189" t="s">
        <v>11005</v>
      </c>
      <c r="C113" s="14" t="e">
        <v>#N/A</v>
      </c>
      <c r="D113" s="189" t="s">
        <v>11006</v>
      </c>
      <c r="E113" s="189"/>
      <c r="F113" s="189" t="s">
        <v>10943</v>
      </c>
      <c r="G113" s="24" t="s">
        <v>6587</v>
      </c>
      <c r="H113" s="24" t="s">
        <v>11007</v>
      </c>
      <c r="I113" s="205">
        <v>41578</v>
      </c>
      <c r="J113" s="24">
        <v>36</v>
      </c>
      <c r="K113" s="14" t="s">
        <v>10948</v>
      </c>
      <c r="L113" s="189">
        <v>57</v>
      </c>
      <c r="M113" s="14"/>
      <c r="N113" s="72">
        <v>446237</v>
      </c>
      <c r="O113" s="203">
        <v>22311.85</v>
      </c>
      <c r="P113" s="14">
        <v>53</v>
      </c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98"/>
      <c r="AJ113" s="14"/>
      <c r="AK113" s="14"/>
    </row>
    <row r="114" s="2" customFormat="1" ht="14.25" spans="1:37">
      <c r="A114" s="24">
        <v>110</v>
      </c>
      <c r="B114" s="189" t="s">
        <v>11008</v>
      </c>
      <c r="C114" s="14" t="e">
        <v>#N/A</v>
      </c>
      <c r="D114" s="189" t="s">
        <v>11009</v>
      </c>
      <c r="E114" s="189"/>
      <c r="F114" s="189" t="s">
        <v>10943</v>
      </c>
      <c r="G114" s="24" t="s">
        <v>6587</v>
      </c>
      <c r="H114" s="24" t="s">
        <v>9906</v>
      </c>
      <c r="I114" s="205">
        <v>41578</v>
      </c>
      <c r="J114" s="24">
        <v>36</v>
      </c>
      <c r="K114" s="14"/>
      <c r="L114" s="189">
        <v>11</v>
      </c>
      <c r="M114" s="14"/>
      <c r="N114" s="72">
        <v>3581</v>
      </c>
      <c r="O114" s="203">
        <v>179.05</v>
      </c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98"/>
      <c r="AJ114" s="14"/>
      <c r="AK114" s="14"/>
    </row>
    <row r="115" s="2" customFormat="1" ht="14.25" spans="1:37">
      <c r="A115" s="24">
        <v>111</v>
      </c>
      <c r="B115" s="189" t="s">
        <v>11010</v>
      </c>
      <c r="C115" s="14" t="e">
        <v>#N/A</v>
      </c>
      <c r="D115" s="189" t="s">
        <v>11011</v>
      </c>
      <c r="E115" s="189"/>
      <c r="F115" s="189" t="s">
        <v>10943</v>
      </c>
      <c r="G115" s="24" t="s">
        <v>6587</v>
      </c>
      <c r="H115" s="24" t="s">
        <v>9906</v>
      </c>
      <c r="I115" s="205">
        <v>41578</v>
      </c>
      <c r="J115" s="24">
        <v>36</v>
      </c>
      <c r="K115" s="14"/>
      <c r="L115" s="189">
        <v>19</v>
      </c>
      <c r="M115" s="14"/>
      <c r="N115" s="72">
        <v>1049408</v>
      </c>
      <c r="O115" s="203">
        <v>52470.4</v>
      </c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98"/>
      <c r="AJ115" s="14"/>
      <c r="AK115" s="14"/>
    </row>
    <row r="116" s="2" customFormat="1" ht="14.25" spans="1:37">
      <c r="A116" s="24">
        <v>112</v>
      </c>
      <c r="B116" s="189" t="s">
        <v>11012</v>
      </c>
      <c r="C116" s="14" t="e">
        <v>#N/A</v>
      </c>
      <c r="D116" s="189" t="s">
        <v>11013</v>
      </c>
      <c r="E116" s="189"/>
      <c r="F116" s="189" t="s">
        <v>10943</v>
      </c>
      <c r="G116" s="24" t="s">
        <v>6587</v>
      </c>
      <c r="H116" s="24" t="s">
        <v>9906</v>
      </c>
      <c r="I116" s="205">
        <v>41578</v>
      </c>
      <c r="J116" s="24">
        <v>36</v>
      </c>
      <c r="K116" s="14"/>
      <c r="L116" s="189">
        <v>89</v>
      </c>
      <c r="M116" s="14"/>
      <c r="N116" s="72">
        <v>62484</v>
      </c>
      <c r="O116" s="203">
        <v>3124.2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98"/>
      <c r="AJ116" s="14"/>
      <c r="AK116" s="14"/>
    </row>
    <row r="117" s="2" customFormat="1" ht="14.25" spans="1:37">
      <c r="A117" s="24">
        <v>113</v>
      </c>
      <c r="B117" s="189" t="s">
        <v>11014</v>
      </c>
      <c r="C117" s="14" t="e">
        <v>#N/A</v>
      </c>
      <c r="D117" s="189" t="s">
        <v>11015</v>
      </c>
      <c r="E117" s="189"/>
      <c r="F117" s="189" t="s">
        <v>10943</v>
      </c>
      <c r="G117" s="24" t="s">
        <v>6587</v>
      </c>
      <c r="H117" s="24" t="s">
        <v>9906</v>
      </c>
      <c r="I117" s="205">
        <v>41578</v>
      </c>
      <c r="J117" s="24">
        <v>36</v>
      </c>
      <c r="K117" s="14"/>
      <c r="L117" s="189">
        <v>4</v>
      </c>
      <c r="M117" s="14"/>
      <c r="N117" s="72">
        <v>1897</v>
      </c>
      <c r="O117" s="203">
        <v>94.85</v>
      </c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98"/>
      <c r="AJ117" s="14"/>
      <c r="AK117" s="14"/>
    </row>
    <row r="118" s="2" customFormat="1" ht="14.25" spans="1:37">
      <c r="A118" s="24">
        <v>114</v>
      </c>
      <c r="B118" s="189" t="s">
        <v>11016</v>
      </c>
      <c r="C118" s="14" t="e">
        <v>#N/A</v>
      </c>
      <c r="D118" s="189" t="s">
        <v>11017</v>
      </c>
      <c r="E118" s="189"/>
      <c r="F118" s="189" t="s">
        <v>10943</v>
      </c>
      <c r="G118" s="24" t="s">
        <v>6587</v>
      </c>
      <c r="H118" s="24" t="s">
        <v>9906</v>
      </c>
      <c r="I118" s="205">
        <v>41578</v>
      </c>
      <c r="J118" s="24">
        <v>36</v>
      </c>
      <c r="K118" s="14"/>
      <c r="L118" s="189">
        <v>32</v>
      </c>
      <c r="M118" s="14"/>
      <c r="N118" s="72">
        <v>8691</v>
      </c>
      <c r="O118" s="203">
        <v>434.55</v>
      </c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98"/>
      <c r="AJ118" s="14"/>
      <c r="AK118" s="14"/>
    </row>
    <row r="119" s="2" customFormat="1" ht="14.25" hidden="1" spans="1:37">
      <c r="A119" s="24">
        <v>115</v>
      </c>
      <c r="B119" s="189" t="s">
        <v>11018</v>
      </c>
      <c r="C119" s="14" t="e">
        <v>#N/A</v>
      </c>
      <c r="D119" s="189" t="s">
        <v>11019</v>
      </c>
      <c r="E119" s="189"/>
      <c r="F119" s="189" t="s">
        <v>10943</v>
      </c>
      <c r="G119" s="24" t="s">
        <v>6587</v>
      </c>
      <c r="H119" s="14" t="s">
        <v>11020</v>
      </c>
      <c r="I119" s="205">
        <v>41578</v>
      </c>
      <c r="J119" s="24">
        <v>36</v>
      </c>
      <c r="K119" s="14" t="s">
        <v>10948</v>
      </c>
      <c r="L119" s="189">
        <v>5</v>
      </c>
      <c r="M119" s="14"/>
      <c r="N119" s="72">
        <v>1436</v>
      </c>
      <c r="O119" s="203">
        <v>71.8</v>
      </c>
      <c r="P119" s="14">
        <v>3</v>
      </c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98"/>
      <c r="AJ119" s="14"/>
      <c r="AK119" s="14"/>
    </row>
    <row r="120" s="2" customFormat="1" ht="14.25" spans="1:37">
      <c r="A120" s="24">
        <v>116</v>
      </c>
      <c r="B120" s="189" t="s">
        <v>11021</v>
      </c>
      <c r="C120" s="14" t="e">
        <v>#N/A</v>
      </c>
      <c r="D120" s="189" t="s">
        <v>11022</v>
      </c>
      <c r="E120" s="189"/>
      <c r="F120" s="189" t="s">
        <v>10943</v>
      </c>
      <c r="G120" s="24" t="s">
        <v>6587</v>
      </c>
      <c r="H120" s="24" t="s">
        <v>9906</v>
      </c>
      <c r="I120" s="205">
        <v>41578</v>
      </c>
      <c r="J120" s="24">
        <v>36</v>
      </c>
      <c r="K120" s="14"/>
      <c r="L120" s="189">
        <v>16</v>
      </c>
      <c r="M120" s="14"/>
      <c r="N120" s="72">
        <v>3185</v>
      </c>
      <c r="O120" s="203">
        <v>159.25</v>
      </c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98"/>
      <c r="AJ120" s="14"/>
      <c r="AK120" s="14"/>
    </row>
    <row r="121" s="2" customFormat="1" ht="14.25" spans="1:37">
      <c r="A121" s="24">
        <v>117</v>
      </c>
      <c r="B121" s="189" t="s">
        <v>11023</v>
      </c>
      <c r="C121" s="14" t="e">
        <v>#N/A</v>
      </c>
      <c r="D121" s="189" t="s">
        <v>11024</v>
      </c>
      <c r="E121" s="189" t="s">
        <v>11025</v>
      </c>
      <c r="F121" s="189" t="s">
        <v>10943</v>
      </c>
      <c r="G121" s="24" t="s">
        <v>6587</v>
      </c>
      <c r="H121" s="24" t="s">
        <v>9906</v>
      </c>
      <c r="I121" s="205">
        <v>41578</v>
      </c>
      <c r="J121" s="24">
        <v>36</v>
      </c>
      <c r="K121" s="14"/>
      <c r="L121" s="189">
        <v>35</v>
      </c>
      <c r="M121" s="14"/>
      <c r="N121" s="72">
        <v>8295</v>
      </c>
      <c r="O121" s="203">
        <v>414.75</v>
      </c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98"/>
      <c r="AJ121" s="14"/>
      <c r="AK121" s="14"/>
    </row>
    <row r="122" s="2" customFormat="1" ht="14.25" spans="1:37">
      <c r="A122" s="24">
        <v>118</v>
      </c>
      <c r="B122" s="189" t="s">
        <v>8696</v>
      </c>
      <c r="C122" s="14" t="e">
        <v>#N/A</v>
      </c>
      <c r="D122" s="189" t="s">
        <v>11026</v>
      </c>
      <c r="E122" s="189" t="s">
        <v>11025</v>
      </c>
      <c r="F122" s="189" t="s">
        <v>10943</v>
      </c>
      <c r="G122" s="24" t="s">
        <v>6587</v>
      </c>
      <c r="H122" s="24" t="s">
        <v>9906</v>
      </c>
      <c r="I122" s="205">
        <v>41578</v>
      </c>
      <c r="J122" s="24">
        <v>36</v>
      </c>
      <c r="K122" s="14"/>
      <c r="L122" s="189">
        <v>19</v>
      </c>
      <c r="M122" s="14"/>
      <c r="N122" s="72">
        <v>4548</v>
      </c>
      <c r="O122" s="203">
        <v>227.4</v>
      </c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98"/>
      <c r="AJ122" s="14"/>
      <c r="AK122" s="14"/>
    </row>
    <row r="123" s="2" customFormat="1" ht="14.25" spans="1:37">
      <c r="A123" s="24">
        <v>119</v>
      </c>
      <c r="B123" s="189" t="s">
        <v>11027</v>
      </c>
      <c r="C123" s="14" t="e">
        <v>#N/A</v>
      </c>
      <c r="D123" s="189" t="s">
        <v>11028</v>
      </c>
      <c r="E123" s="189" t="s">
        <v>11025</v>
      </c>
      <c r="F123" s="189" t="s">
        <v>10943</v>
      </c>
      <c r="G123" s="24" t="s">
        <v>6587</v>
      </c>
      <c r="H123" s="24" t="s">
        <v>9906</v>
      </c>
      <c r="I123" s="205">
        <v>41578</v>
      </c>
      <c r="J123" s="24">
        <v>36</v>
      </c>
      <c r="K123" s="14"/>
      <c r="L123" s="189">
        <v>54</v>
      </c>
      <c r="M123" s="14"/>
      <c r="N123" s="72">
        <v>40144.5</v>
      </c>
      <c r="O123" s="203">
        <v>2007.23</v>
      </c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98"/>
      <c r="AJ123" s="14"/>
      <c r="AK123" s="14"/>
    </row>
    <row r="124" s="2" customFormat="1" ht="14.25" hidden="1" spans="1:37">
      <c r="A124" s="24">
        <v>120</v>
      </c>
      <c r="B124" s="189" t="s">
        <v>11029</v>
      </c>
      <c r="C124" s="14" t="e">
        <v>#N/A</v>
      </c>
      <c r="D124" s="189" t="s">
        <v>11030</v>
      </c>
      <c r="E124" s="189" t="s">
        <v>11025</v>
      </c>
      <c r="F124" s="189" t="s">
        <v>10943</v>
      </c>
      <c r="G124" s="24" t="s">
        <v>6587</v>
      </c>
      <c r="H124" s="24" t="s">
        <v>11007</v>
      </c>
      <c r="I124" s="205">
        <v>41578</v>
      </c>
      <c r="J124" s="24">
        <v>36</v>
      </c>
      <c r="K124" s="14" t="s">
        <v>10948</v>
      </c>
      <c r="L124" s="189">
        <v>104</v>
      </c>
      <c r="M124" s="14"/>
      <c r="N124" s="72">
        <v>92875</v>
      </c>
      <c r="O124" s="203">
        <v>4643.75</v>
      </c>
      <c r="P124" s="14">
        <v>75</v>
      </c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98"/>
      <c r="AJ124" s="14"/>
      <c r="AK124" s="14"/>
    </row>
    <row r="125" s="2" customFormat="1" ht="14.25" spans="1:37">
      <c r="A125" s="24">
        <v>121</v>
      </c>
      <c r="B125" s="189" t="s">
        <v>11031</v>
      </c>
      <c r="C125" s="14" t="e">
        <v>#N/A</v>
      </c>
      <c r="D125" s="189" t="s">
        <v>11032</v>
      </c>
      <c r="E125" s="189"/>
      <c r="F125" s="189" t="s">
        <v>10943</v>
      </c>
      <c r="G125" s="24" t="s">
        <v>6587</v>
      </c>
      <c r="H125" s="24" t="s">
        <v>9906</v>
      </c>
      <c r="I125" s="205">
        <v>41578</v>
      </c>
      <c r="J125" s="24">
        <v>36</v>
      </c>
      <c r="K125" s="14"/>
      <c r="L125" s="189">
        <v>55</v>
      </c>
      <c r="M125" s="14"/>
      <c r="N125" s="72">
        <v>15338</v>
      </c>
      <c r="O125" s="203">
        <v>766.9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98"/>
      <c r="AJ125" s="14"/>
      <c r="AK125" s="14"/>
    </row>
    <row r="126" s="2" customFormat="1" ht="14.25" spans="1:37">
      <c r="A126" s="24">
        <v>122</v>
      </c>
      <c r="B126" s="189" t="s">
        <v>11033</v>
      </c>
      <c r="C126" s="14" t="e">
        <v>#N/A</v>
      </c>
      <c r="D126" s="189" t="s">
        <v>11034</v>
      </c>
      <c r="E126" s="189"/>
      <c r="F126" s="189" t="s">
        <v>10943</v>
      </c>
      <c r="G126" s="24" t="s">
        <v>6587</v>
      </c>
      <c r="H126" s="24" t="s">
        <v>9906</v>
      </c>
      <c r="I126" s="205">
        <v>41578</v>
      </c>
      <c r="J126" s="24">
        <v>36</v>
      </c>
      <c r="K126" s="14"/>
      <c r="L126" s="189">
        <v>92</v>
      </c>
      <c r="M126" s="14"/>
      <c r="N126" s="72">
        <v>121304</v>
      </c>
      <c r="O126" s="203">
        <v>6065.2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98"/>
      <c r="AJ126" s="14"/>
      <c r="AK126" s="14"/>
    </row>
    <row r="127" s="2" customFormat="1" ht="14.25" spans="1:37">
      <c r="A127" s="24">
        <v>123</v>
      </c>
      <c r="B127" s="189" t="s">
        <v>11035</v>
      </c>
      <c r="C127" s="14" t="e">
        <v>#N/A</v>
      </c>
      <c r="D127" s="189" t="s">
        <v>11036</v>
      </c>
      <c r="E127" s="189"/>
      <c r="F127" s="189" t="s">
        <v>10943</v>
      </c>
      <c r="G127" s="24" t="s">
        <v>6587</v>
      </c>
      <c r="H127" s="24" t="s">
        <v>9906</v>
      </c>
      <c r="I127" s="205">
        <v>41578</v>
      </c>
      <c r="J127" s="24">
        <v>36</v>
      </c>
      <c r="K127" s="14"/>
      <c r="L127" s="189">
        <v>139</v>
      </c>
      <c r="M127" s="14"/>
      <c r="N127" s="72">
        <v>41770</v>
      </c>
      <c r="O127" s="203">
        <v>2088.5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98"/>
      <c r="AJ127" s="14"/>
      <c r="AK127" s="14"/>
    </row>
    <row r="128" s="2" customFormat="1" ht="14.25" spans="1:37">
      <c r="A128" s="24">
        <v>124</v>
      </c>
      <c r="B128" s="189" t="s">
        <v>11037</v>
      </c>
      <c r="C128" s="14" t="e">
        <v>#N/A</v>
      </c>
      <c r="D128" s="189" t="s">
        <v>11038</v>
      </c>
      <c r="E128" s="189"/>
      <c r="F128" s="189" t="s">
        <v>10943</v>
      </c>
      <c r="G128" s="24" t="s">
        <v>6587</v>
      </c>
      <c r="H128" s="24" t="s">
        <v>9906</v>
      </c>
      <c r="I128" s="205">
        <v>41578</v>
      </c>
      <c r="J128" s="24">
        <v>36</v>
      </c>
      <c r="K128" s="14"/>
      <c r="L128" s="189">
        <v>16</v>
      </c>
      <c r="M128" s="14"/>
      <c r="N128" s="72">
        <v>3786.9</v>
      </c>
      <c r="O128" s="203">
        <v>189.35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98"/>
      <c r="AJ128" s="14"/>
      <c r="AK128" s="14"/>
    </row>
    <row r="129" s="2" customFormat="1" ht="14.25" spans="1:37">
      <c r="A129" s="24">
        <v>125</v>
      </c>
      <c r="B129" s="189" t="s">
        <v>11039</v>
      </c>
      <c r="C129" s="14" t="e">
        <v>#N/A</v>
      </c>
      <c r="D129" s="189" t="s">
        <v>11040</v>
      </c>
      <c r="E129" s="189"/>
      <c r="F129" s="189" t="s">
        <v>10943</v>
      </c>
      <c r="G129" s="24" t="s">
        <v>6587</v>
      </c>
      <c r="H129" s="24" t="s">
        <v>9906</v>
      </c>
      <c r="I129" s="205">
        <v>41578</v>
      </c>
      <c r="J129" s="24">
        <v>36</v>
      </c>
      <c r="K129" s="14"/>
      <c r="L129" s="189">
        <v>10</v>
      </c>
      <c r="M129" s="14"/>
      <c r="N129" s="72">
        <v>22097.48</v>
      </c>
      <c r="O129" s="203">
        <v>1104.87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98"/>
      <c r="AJ129" s="14"/>
      <c r="AK129" s="14"/>
    </row>
    <row r="130" s="2" customFormat="1" ht="14.25" spans="1:37">
      <c r="A130" s="24">
        <v>126</v>
      </c>
      <c r="B130" s="189" t="s">
        <v>11041</v>
      </c>
      <c r="C130" s="14" t="e">
        <v>#N/A</v>
      </c>
      <c r="D130" s="189" t="s">
        <v>11042</v>
      </c>
      <c r="E130" s="189"/>
      <c r="F130" s="189" t="s">
        <v>10943</v>
      </c>
      <c r="G130" s="24" t="s">
        <v>6587</v>
      </c>
      <c r="H130" s="24" t="s">
        <v>9906</v>
      </c>
      <c r="I130" s="205">
        <v>41578</v>
      </c>
      <c r="J130" s="24">
        <v>36</v>
      </c>
      <c r="K130" s="14"/>
      <c r="L130" s="189">
        <v>19</v>
      </c>
      <c r="M130" s="14"/>
      <c r="N130" s="72">
        <v>18876.44</v>
      </c>
      <c r="O130" s="203">
        <v>943.82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98"/>
      <c r="AJ130" s="14"/>
      <c r="AK130" s="14"/>
    </row>
    <row r="131" s="2" customFormat="1" ht="14.25" spans="1:37">
      <c r="A131" s="24">
        <v>127</v>
      </c>
      <c r="B131" s="189" t="s">
        <v>11043</v>
      </c>
      <c r="C131" s="14" t="e">
        <v>#N/A</v>
      </c>
      <c r="D131" s="189" t="s">
        <v>11044</v>
      </c>
      <c r="E131" s="189"/>
      <c r="F131" s="189" t="s">
        <v>10943</v>
      </c>
      <c r="G131" s="24" t="s">
        <v>6587</v>
      </c>
      <c r="H131" s="24" t="s">
        <v>9906</v>
      </c>
      <c r="I131" s="205">
        <v>41578</v>
      </c>
      <c r="J131" s="24">
        <v>36</v>
      </c>
      <c r="K131" s="14"/>
      <c r="L131" s="189">
        <v>5</v>
      </c>
      <c r="M131" s="14"/>
      <c r="N131" s="72">
        <v>4817.05</v>
      </c>
      <c r="O131" s="203">
        <v>240.85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98"/>
      <c r="AJ131" s="14"/>
      <c r="AK131" s="14"/>
    </row>
    <row r="132" s="2" customFormat="1" ht="14.25" spans="1:37">
      <c r="A132" s="24">
        <v>128</v>
      </c>
      <c r="B132" s="189" t="s">
        <v>11045</v>
      </c>
      <c r="C132" s="14" t="e">
        <v>#N/A</v>
      </c>
      <c r="D132" s="189" t="s">
        <v>11046</v>
      </c>
      <c r="E132" s="189"/>
      <c r="F132" s="189" t="s">
        <v>10943</v>
      </c>
      <c r="G132" s="24" t="s">
        <v>6587</v>
      </c>
      <c r="H132" s="24" t="s">
        <v>9906</v>
      </c>
      <c r="I132" s="205">
        <v>41578</v>
      </c>
      <c r="J132" s="24">
        <v>36</v>
      </c>
      <c r="K132" s="14"/>
      <c r="L132" s="189">
        <v>15</v>
      </c>
      <c r="M132" s="14"/>
      <c r="N132" s="72">
        <v>2154.61</v>
      </c>
      <c r="O132" s="203">
        <v>107.73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98"/>
      <c r="AJ132" s="14"/>
      <c r="AK132" s="14"/>
    </row>
    <row r="133" s="2" customFormat="1" ht="14.25" spans="1:37">
      <c r="A133" s="24">
        <v>129</v>
      </c>
      <c r="B133" s="189" t="s">
        <v>11047</v>
      </c>
      <c r="C133" s="14" t="e">
        <v>#N/A</v>
      </c>
      <c r="D133" s="189" t="s">
        <v>11048</v>
      </c>
      <c r="E133" s="189" t="s">
        <v>10988</v>
      </c>
      <c r="F133" s="189" t="s">
        <v>10943</v>
      </c>
      <c r="G133" s="24" t="s">
        <v>6587</v>
      </c>
      <c r="H133" s="24" t="s">
        <v>9906</v>
      </c>
      <c r="I133" s="205">
        <v>41578</v>
      </c>
      <c r="J133" s="24">
        <v>0</v>
      </c>
      <c r="K133" s="14"/>
      <c r="L133" s="189">
        <v>1</v>
      </c>
      <c r="M133" s="14"/>
      <c r="N133" s="72">
        <v>50.78</v>
      </c>
      <c r="O133" s="203">
        <v>50.78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98"/>
      <c r="AJ133" s="14"/>
      <c r="AK133" s="14"/>
    </row>
    <row r="134" s="2" customFormat="1" ht="14.25" spans="1:37">
      <c r="A134" s="24">
        <v>130</v>
      </c>
      <c r="B134" s="189" t="s">
        <v>11049</v>
      </c>
      <c r="C134" s="14" t="e">
        <v>#N/A</v>
      </c>
      <c r="D134" s="189" t="s">
        <v>11050</v>
      </c>
      <c r="E134" s="189" t="s">
        <v>10988</v>
      </c>
      <c r="F134" s="189" t="s">
        <v>10943</v>
      </c>
      <c r="G134" s="24" t="s">
        <v>6587</v>
      </c>
      <c r="H134" s="24" t="s">
        <v>9906</v>
      </c>
      <c r="I134" s="205">
        <v>41578</v>
      </c>
      <c r="J134" s="24">
        <v>36</v>
      </c>
      <c r="K134" s="14"/>
      <c r="L134" s="189">
        <v>95</v>
      </c>
      <c r="M134" s="14"/>
      <c r="N134" s="72">
        <v>20842.43</v>
      </c>
      <c r="O134" s="203">
        <v>104.22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98"/>
      <c r="AJ134" s="14"/>
      <c r="AK134" s="14"/>
    </row>
    <row r="135" s="2" customFormat="1" ht="14.25" spans="1:37">
      <c r="A135" s="24">
        <v>131</v>
      </c>
      <c r="B135" s="189" t="s">
        <v>11051</v>
      </c>
      <c r="C135" s="14" t="e">
        <v>#N/A</v>
      </c>
      <c r="D135" s="189" t="s">
        <v>11052</v>
      </c>
      <c r="E135" s="189" t="s">
        <v>11053</v>
      </c>
      <c r="F135" s="189" t="s">
        <v>10943</v>
      </c>
      <c r="G135" s="24" t="s">
        <v>6587</v>
      </c>
      <c r="H135" s="24" t="s">
        <v>9906</v>
      </c>
      <c r="I135" s="205">
        <v>41578</v>
      </c>
      <c r="J135" s="24">
        <v>36</v>
      </c>
      <c r="K135" s="14"/>
      <c r="L135" s="189">
        <v>12</v>
      </c>
      <c r="M135" s="14"/>
      <c r="N135" s="72">
        <v>1704.83</v>
      </c>
      <c r="O135" s="203">
        <v>85.24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98"/>
      <c r="AJ135" s="14"/>
      <c r="AK135" s="14"/>
    </row>
    <row r="136" s="2" customFormat="1" ht="14.25" spans="1:37">
      <c r="A136" s="24">
        <v>132</v>
      </c>
      <c r="B136" s="189" t="s">
        <v>11054</v>
      </c>
      <c r="C136" s="14" t="e">
        <v>#N/A</v>
      </c>
      <c r="D136" s="189" t="s">
        <v>11055</v>
      </c>
      <c r="E136" s="189" t="s">
        <v>11053</v>
      </c>
      <c r="F136" s="189" t="s">
        <v>10943</v>
      </c>
      <c r="G136" s="24" t="s">
        <v>6587</v>
      </c>
      <c r="H136" s="24" t="s">
        <v>9906</v>
      </c>
      <c r="I136" s="205">
        <v>41578</v>
      </c>
      <c r="J136" s="24">
        <v>36</v>
      </c>
      <c r="K136" s="14"/>
      <c r="L136" s="189">
        <v>41</v>
      </c>
      <c r="M136" s="14"/>
      <c r="N136" s="72">
        <v>6826.57</v>
      </c>
      <c r="O136" s="203">
        <v>341.33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98"/>
      <c r="AJ136" s="14"/>
      <c r="AK136" s="14"/>
    </row>
    <row r="137" s="2" customFormat="1" ht="14.25" spans="1:37">
      <c r="A137" s="24">
        <v>133</v>
      </c>
      <c r="B137" s="189" t="s">
        <v>11056</v>
      </c>
      <c r="C137" s="14" t="e">
        <v>#N/A</v>
      </c>
      <c r="D137" s="189" t="s">
        <v>11057</v>
      </c>
      <c r="E137" s="189" t="s">
        <v>11053</v>
      </c>
      <c r="F137" s="189" t="s">
        <v>10943</v>
      </c>
      <c r="G137" s="24" t="s">
        <v>6587</v>
      </c>
      <c r="H137" s="24" t="s">
        <v>9906</v>
      </c>
      <c r="I137" s="205">
        <v>41578</v>
      </c>
      <c r="J137" s="24">
        <v>36</v>
      </c>
      <c r="K137" s="14"/>
      <c r="L137" s="189">
        <v>21</v>
      </c>
      <c r="M137" s="14"/>
      <c r="N137" s="72">
        <v>17411.01</v>
      </c>
      <c r="O137" s="203">
        <v>870.55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98"/>
      <c r="AJ137" s="14"/>
      <c r="AK137" s="14"/>
    </row>
    <row r="138" s="2" customFormat="1" ht="14.25" spans="1:37">
      <c r="A138" s="24">
        <v>134</v>
      </c>
      <c r="B138" s="189" t="s">
        <v>11058</v>
      </c>
      <c r="C138" s="14" t="e">
        <v>#N/A</v>
      </c>
      <c r="D138" s="189" t="s">
        <v>11059</v>
      </c>
      <c r="E138" s="189" t="s">
        <v>11053</v>
      </c>
      <c r="F138" s="189" t="s">
        <v>10943</v>
      </c>
      <c r="G138" s="24"/>
      <c r="H138" s="24" t="s">
        <v>9906</v>
      </c>
      <c r="I138" s="205">
        <v>41578</v>
      </c>
      <c r="J138" s="24">
        <v>36</v>
      </c>
      <c r="K138" s="14"/>
      <c r="L138" s="189">
        <v>46</v>
      </c>
      <c r="M138" s="14"/>
      <c r="N138" s="72">
        <v>165295.8</v>
      </c>
      <c r="O138" s="203">
        <v>8264.79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98"/>
      <c r="AJ138" s="14"/>
      <c r="AK138" s="14"/>
    </row>
    <row r="139" s="2" customFormat="1" ht="14.25" spans="1:37">
      <c r="A139" s="24">
        <v>135</v>
      </c>
      <c r="B139" s="189" t="s">
        <v>11060</v>
      </c>
      <c r="C139" s="14" t="e">
        <v>#N/A</v>
      </c>
      <c r="D139" s="189" t="s">
        <v>11061</v>
      </c>
      <c r="E139" s="189" t="s">
        <v>11053</v>
      </c>
      <c r="F139" s="189" t="s">
        <v>10943</v>
      </c>
      <c r="G139" s="24" t="s">
        <v>6587</v>
      </c>
      <c r="H139" s="24" t="s">
        <v>9906</v>
      </c>
      <c r="I139" s="205">
        <v>41578</v>
      </c>
      <c r="J139" s="24">
        <v>36</v>
      </c>
      <c r="K139" s="14"/>
      <c r="L139" s="189">
        <v>13</v>
      </c>
      <c r="M139" s="14"/>
      <c r="N139" s="72">
        <v>2125.59</v>
      </c>
      <c r="O139" s="203">
        <v>106.28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98"/>
      <c r="AJ139" s="14"/>
      <c r="AK139" s="14"/>
    </row>
    <row r="140" s="2" customFormat="1" ht="14.25" spans="1:37">
      <c r="A140" s="24">
        <v>136</v>
      </c>
      <c r="B140" s="189" t="s">
        <v>11062</v>
      </c>
      <c r="C140" s="14" t="e">
        <v>#N/A</v>
      </c>
      <c r="D140" s="189" t="s">
        <v>11063</v>
      </c>
      <c r="E140" s="189" t="s">
        <v>11053</v>
      </c>
      <c r="F140" s="189" t="s">
        <v>10943</v>
      </c>
      <c r="G140" s="24" t="s">
        <v>6587</v>
      </c>
      <c r="H140" s="24" t="s">
        <v>9906</v>
      </c>
      <c r="I140" s="205">
        <v>41578</v>
      </c>
      <c r="J140" s="24">
        <v>36</v>
      </c>
      <c r="K140" s="14"/>
      <c r="L140" s="189">
        <v>26</v>
      </c>
      <c r="M140" s="14"/>
      <c r="N140" s="72">
        <v>3366.13</v>
      </c>
      <c r="O140" s="203">
        <v>168.31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98"/>
      <c r="AJ140" s="14"/>
      <c r="AK140" s="14"/>
    </row>
    <row r="141" s="2" customFormat="1" ht="14.25" hidden="1" spans="1:37">
      <c r="A141" s="24">
        <v>137</v>
      </c>
      <c r="B141" s="189" t="s">
        <v>11064</v>
      </c>
      <c r="C141" s="14" t="e">
        <v>#N/A</v>
      </c>
      <c r="D141" s="189" t="s">
        <v>11065</v>
      </c>
      <c r="E141" s="189" t="s">
        <v>11053</v>
      </c>
      <c r="F141" s="189" t="s">
        <v>10943</v>
      </c>
      <c r="G141" s="24" t="s">
        <v>6587</v>
      </c>
      <c r="H141" s="14" t="s">
        <v>11066</v>
      </c>
      <c r="I141" s="205">
        <v>41578</v>
      </c>
      <c r="J141" s="24">
        <v>36</v>
      </c>
      <c r="K141" s="24" t="s">
        <v>10948</v>
      </c>
      <c r="L141" s="189">
        <v>68</v>
      </c>
      <c r="M141" s="14"/>
      <c r="N141" s="72">
        <v>21720.24</v>
      </c>
      <c r="O141" s="203">
        <v>1086.01</v>
      </c>
      <c r="P141" s="14">
        <v>10</v>
      </c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98"/>
      <c r="AJ141" s="14"/>
      <c r="AK141" s="14"/>
    </row>
    <row r="142" s="2" customFormat="1" ht="14.25" hidden="1" spans="1:37">
      <c r="A142" s="24">
        <v>138</v>
      </c>
      <c r="B142" s="189" t="s">
        <v>11067</v>
      </c>
      <c r="C142" s="14" t="str">
        <f>VLOOKUP(B142,'[3]固定资产-模具6'!$B$82:$C$1180,2,0)</f>
        <v>440</v>
      </c>
      <c r="D142" s="189" t="s">
        <v>11068</v>
      </c>
      <c r="E142" s="189" t="s">
        <v>11053</v>
      </c>
      <c r="F142" s="189" t="s">
        <v>10943</v>
      </c>
      <c r="G142" s="24" t="s">
        <v>6587</v>
      </c>
      <c r="H142" s="24" t="s">
        <v>9906</v>
      </c>
      <c r="I142" s="205">
        <v>41578</v>
      </c>
      <c r="J142" s="24">
        <v>36</v>
      </c>
      <c r="K142" s="14" t="s">
        <v>10088</v>
      </c>
      <c r="L142" s="189">
        <v>14</v>
      </c>
      <c r="M142" s="14"/>
      <c r="N142" s="72">
        <v>3673.29</v>
      </c>
      <c r="O142" s="203">
        <v>183.67</v>
      </c>
      <c r="P142" s="204">
        <v>14</v>
      </c>
      <c r="Q142" s="14"/>
      <c r="R142" s="14"/>
      <c r="S142" s="14"/>
      <c r="T142" s="20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98"/>
      <c r="AJ142" s="14"/>
      <c r="AK142" s="14"/>
    </row>
    <row r="143" s="2" customFormat="1" ht="14.25" hidden="1" spans="1:37">
      <c r="A143" s="24">
        <v>139</v>
      </c>
      <c r="B143" s="189" t="s">
        <v>11069</v>
      </c>
      <c r="C143" s="14" t="str">
        <f>VLOOKUP(B143,'[3]固定资产-模具6'!$B$82:$C$1180,2,0)</f>
        <v>441</v>
      </c>
      <c r="D143" s="189" t="s">
        <v>11070</v>
      </c>
      <c r="E143" s="189" t="s">
        <v>11053</v>
      </c>
      <c r="F143" s="189" t="s">
        <v>10943</v>
      </c>
      <c r="G143" s="24" t="s">
        <v>6587</v>
      </c>
      <c r="H143" s="24" t="s">
        <v>9906</v>
      </c>
      <c r="I143" s="205">
        <v>41578</v>
      </c>
      <c r="J143" s="24">
        <v>36</v>
      </c>
      <c r="K143" s="14" t="s">
        <v>10088</v>
      </c>
      <c r="L143" s="189">
        <v>10</v>
      </c>
      <c r="M143" s="14"/>
      <c r="N143" s="72">
        <v>10299.13</v>
      </c>
      <c r="O143" s="203">
        <v>514.96</v>
      </c>
      <c r="P143" s="204">
        <v>10</v>
      </c>
      <c r="Q143" s="14"/>
      <c r="R143" s="14"/>
      <c r="S143" s="14"/>
      <c r="T143" s="20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98"/>
      <c r="AJ143" s="14"/>
      <c r="AK143" s="14"/>
    </row>
    <row r="144" s="2" customFormat="1" ht="14.25" hidden="1" spans="1:37">
      <c r="A144" s="24">
        <v>140</v>
      </c>
      <c r="B144" s="189" t="s">
        <v>11071</v>
      </c>
      <c r="C144" s="14" t="str">
        <f>VLOOKUP(B144,'[3]固定资产-模具6'!$B$82:$C$1180,2,0)</f>
        <v>442</v>
      </c>
      <c r="D144" s="189" t="s">
        <v>11072</v>
      </c>
      <c r="E144" s="189" t="s">
        <v>11053</v>
      </c>
      <c r="F144" s="189" t="s">
        <v>10943</v>
      </c>
      <c r="G144" s="24" t="s">
        <v>6587</v>
      </c>
      <c r="H144" s="24" t="s">
        <v>9906</v>
      </c>
      <c r="I144" s="205">
        <v>41578</v>
      </c>
      <c r="J144" s="24">
        <v>36</v>
      </c>
      <c r="K144" s="14" t="s">
        <v>10088</v>
      </c>
      <c r="L144" s="189">
        <v>4</v>
      </c>
      <c r="M144" s="14"/>
      <c r="N144" s="72">
        <v>5621.45</v>
      </c>
      <c r="O144" s="203">
        <v>281.07</v>
      </c>
      <c r="P144" s="204">
        <v>4</v>
      </c>
      <c r="Q144" s="14"/>
      <c r="R144" s="14"/>
      <c r="S144" s="14"/>
      <c r="T144" s="20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98"/>
      <c r="AJ144" s="14"/>
      <c r="AK144" s="14"/>
    </row>
    <row r="145" s="2" customFormat="1" ht="14.25" hidden="1" spans="1:37">
      <c r="A145" s="24">
        <v>141</v>
      </c>
      <c r="B145" s="189" t="s">
        <v>8585</v>
      </c>
      <c r="C145" s="14" t="str">
        <f>VLOOKUP(B145,'[3]固定资产-模具6'!$B$82:$C$1180,2,0)</f>
        <v>444</v>
      </c>
      <c r="D145" s="189" t="s">
        <v>11073</v>
      </c>
      <c r="E145" s="189" t="s">
        <v>11053</v>
      </c>
      <c r="F145" s="189" t="s">
        <v>10943</v>
      </c>
      <c r="G145" s="24" t="s">
        <v>6587</v>
      </c>
      <c r="H145" s="24" t="s">
        <v>9906</v>
      </c>
      <c r="I145" s="205">
        <v>41578</v>
      </c>
      <c r="J145" s="24">
        <v>36</v>
      </c>
      <c r="K145" s="14" t="s">
        <v>10088</v>
      </c>
      <c r="L145" s="189">
        <v>10</v>
      </c>
      <c r="M145" s="14"/>
      <c r="N145" s="72">
        <v>18779.02</v>
      </c>
      <c r="O145" s="203">
        <v>938.95</v>
      </c>
      <c r="P145" s="204">
        <v>10</v>
      </c>
      <c r="Q145" s="14"/>
      <c r="R145" s="14"/>
      <c r="S145" s="14"/>
      <c r="T145" s="20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98"/>
      <c r="AJ145" s="14"/>
      <c r="AK145" s="14"/>
    </row>
    <row r="146" s="2" customFormat="1" ht="14.25" hidden="1" spans="1:37">
      <c r="A146" s="24">
        <v>142</v>
      </c>
      <c r="B146" s="189" t="s">
        <v>11074</v>
      </c>
      <c r="C146" s="14" t="str">
        <f>VLOOKUP(B146,'[3]固定资产-模具6'!$B$82:$C$1180,2,0)</f>
        <v>445</v>
      </c>
      <c r="D146" s="189" t="s">
        <v>11075</v>
      </c>
      <c r="E146" s="189" t="s">
        <v>11053</v>
      </c>
      <c r="F146" s="189" t="s">
        <v>10943</v>
      </c>
      <c r="G146" s="24" t="s">
        <v>6587</v>
      </c>
      <c r="H146" s="24" t="s">
        <v>9966</v>
      </c>
      <c r="I146" s="205">
        <v>41578</v>
      </c>
      <c r="J146" s="24">
        <v>36</v>
      </c>
      <c r="K146" s="14" t="s">
        <v>10088</v>
      </c>
      <c r="L146" s="189">
        <v>40</v>
      </c>
      <c r="M146" s="14"/>
      <c r="N146" s="72">
        <v>154483.58</v>
      </c>
      <c r="O146" s="203">
        <v>7724.18</v>
      </c>
      <c r="P146" s="204">
        <v>40</v>
      </c>
      <c r="Q146" s="14"/>
      <c r="R146" s="14"/>
      <c r="S146" s="14"/>
      <c r="T146" s="20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98"/>
      <c r="AJ146" s="14"/>
      <c r="AK146" s="14"/>
    </row>
    <row r="147" s="2" customFormat="1" ht="14.25" hidden="1" spans="1:37">
      <c r="A147" s="24">
        <v>143</v>
      </c>
      <c r="B147" s="189" t="s">
        <v>11076</v>
      </c>
      <c r="C147" s="14" t="str">
        <f>VLOOKUP(B147,'[3]固定资产-模具6'!$B$82:$C$1180,2,0)</f>
        <v>446</v>
      </c>
      <c r="D147" s="189" t="s">
        <v>11077</v>
      </c>
      <c r="E147" s="189" t="s">
        <v>11053</v>
      </c>
      <c r="F147" s="189" t="s">
        <v>10943</v>
      </c>
      <c r="G147" s="24" t="s">
        <v>6587</v>
      </c>
      <c r="H147" s="24" t="s">
        <v>9906</v>
      </c>
      <c r="I147" s="205">
        <v>41578</v>
      </c>
      <c r="J147" s="24">
        <v>36</v>
      </c>
      <c r="K147" s="14" t="s">
        <v>10088</v>
      </c>
      <c r="L147" s="189">
        <v>4</v>
      </c>
      <c r="M147" s="14"/>
      <c r="N147" s="72">
        <v>9426</v>
      </c>
      <c r="O147" s="203">
        <v>471.3</v>
      </c>
      <c r="P147" s="204">
        <v>4</v>
      </c>
      <c r="Q147" s="14"/>
      <c r="R147" s="14"/>
      <c r="S147" s="14"/>
      <c r="T147" s="20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98"/>
      <c r="AJ147" s="14"/>
      <c r="AK147" s="14"/>
    </row>
    <row r="148" s="2" customFormat="1" ht="14.25" hidden="1" spans="1:37">
      <c r="A148" s="24">
        <v>144</v>
      </c>
      <c r="B148" s="189" t="s">
        <v>11078</v>
      </c>
      <c r="C148" s="14" t="str">
        <f>VLOOKUP(B148,'[3]固定资产-模具6'!$B$82:$C$1180,2,0)</f>
        <v>447</v>
      </c>
      <c r="D148" s="189" t="s">
        <v>11079</v>
      </c>
      <c r="E148" s="189" t="s">
        <v>11053</v>
      </c>
      <c r="F148" s="189" t="s">
        <v>10943</v>
      </c>
      <c r="G148" s="24" t="s">
        <v>6587</v>
      </c>
      <c r="H148" s="24" t="s">
        <v>9906</v>
      </c>
      <c r="I148" s="205">
        <v>41578</v>
      </c>
      <c r="J148" s="24">
        <v>36</v>
      </c>
      <c r="K148" s="14" t="s">
        <v>10088</v>
      </c>
      <c r="L148" s="189">
        <v>12</v>
      </c>
      <c r="M148" s="14"/>
      <c r="N148" s="72">
        <v>12343.88</v>
      </c>
      <c r="O148" s="203">
        <v>617.2</v>
      </c>
      <c r="P148" s="204">
        <v>12</v>
      </c>
      <c r="Q148" s="14"/>
      <c r="R148" s="14"/>
      <c r="S148" s="14"/>
      <c r="T148" s="20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98"/>
      <c r="AJ148" s="14"/>
      <c r="AK148" s="14"/>
    </row>
    <row r="149" s="2" customFormat="1" ht="14.25" spans="1:37">
      <c r="A149" s="24">
        <v>145</v>
      </c>
      <c r="B149" s="189" t="s">
        <v>11080</v>
      </c>
      <c r="C149" s="14" t="e">
        <v>#N/A</v>
      </c>
      <c r="D149" s="189" t="s">
        <v>11081</v>
      </c>
      <c r="E149" s="189" t="s">
        <v>11053</v>
      </c>
      <c r="F149" s="189" t="s">
        <v>10943</v>
      </c>
      <c r="G149" s="24" t="s">
        <v>6587</v>
      </c>
      <c r="H149" s="24" t="s">
        <v>9906</v>
      </c>
      <c r="I149" s="205">
        <v>41578</v>
      </c>
      <c r="J149" s="24">
        <v>36</v>
      </c>
      <c r="K149" s="14"/>
      <c r="L149" s="189">
        <v>1782</v>
      </c>
      <c r="M149" s="14"/>
      <c r="N149" s="72">
        <v>48280</v>
      </c>
      <c r="O149" s="203">
        <v>2414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98"/>
      <c r="AJ149" s="14"/>
      <c r="AK149" s="14"/>
    </row>
    <row r="150" s="2" customFormat="1" ht="14.25" hidden="1" spans="1:37">
      <c r="A150" s="24">
        <v>146</v>
      </c>
      <c r="B150" s="189" t="s">
        <v>11082</v>
      </c>
      <c r="C150" s="14" t="e">
        <v>#N/A</v>
      </c>
      <c r="D150" s="189" t="s">
        <v>11083</v>
      </c>
      <c r="E150" s="189" t="s">
        <v>11053</v>
      </c>
      <c r="F150" s="189" t="s">
        <v>10943</v>
      </c>
      <c r="G150" s="24" t="s">
        <v>6587</v>
      </c>
      <c r="H150" s="24" t="s">
        <v>11084</v>
      </c>
      <c r="I150" s="205">
        <v>41578</v>
      </c>
      <c r="J150" s="24">
        <v>36</v>
      </c>
      <c r="K150" s="14"/>
      <c r="L150" s="189">
        <v>9789</v>
      </c>
      <c r="M150" s="14"/>
      <c r="N150" s="72">
        <v>284244.76</v>
      </c>
      <c r="O150" s="203">
        <v>13242.43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98"/>
      <c r="AJ150" s="14"/>
      <c r="AK150" s="14"/>
    </row>
    <row r="151" s="2" customFormat="1" ht="14.25" spans="1:37">
      <c r="A151" s="24">
        <v>147</v>
      </c>
      <c r="B151" s="189" t="s">
        <v>8748</v>
      </c>
      <c r="C151" s="14" t="e">
        <v>#N/A</v>
      </c>
      <c r="D151" s="189" t="s">
        <v>11085</v>
      </c>
      <c r="E151" s="189" t="s">
        <v>11053</v>
      </c>
      <c r="F151" s="189" t="s">
        <v>10943</v>
      </c>
      <c r="G151" s="24" t="s">
        <v>6587</v>
      </c>
      <c r="H151" s="24" t="s">
        <v>9906</v>
      </c>
      <c r="I151" s="205">
        <v>41578</v>
      </c>
      <c r="J151" s="24">
        <v>36</v>
      </c>
      <c r="K151" s="14"/>
      <c r="L151" s="189">
        <v>63</v>
      </c>
      <c r="M151" s="14"/>
      <c r="N151" s="72">
        <v>6277</v>
      </c>
      <c r="O151" s="203">
        <v>313.85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98"/>
      <c r="AJ151" s="14"/>
      <c r="AK151" s="14"/>
    </row>
    <row r="152" s="2" customFormat="1" ht="14.25" hidden="1" spans="1:37">
      <c r="A152" s="24">
        <v>148</v>
      </c>
      <c r="B152" s="189" t="s">
        <v>8656</v>
      </c>
      <c r="C152" s="14"/>
      <c r="D152" s="189" t="s">
        <v>11086</v>
      </c>
      <c r="E152" s="189" t="s">
        <v>11053</v>
      </c>
      <c r="F152" s="189" t="s">
        <v>10943</v>
      </c>
      <c r="G152" s="24" t="s">
        <v>9941</v>
      </c>
      <c r="H152" s="24" t="s">
        <v>10000</v>
      </c>
      <c r="I152" s="205">
        <v>41578</v>
      </c>
      <c r="J152" s="24">
        <v>36</v>
      </c>
      <c r="K152" s="14" t="s">
        <v>10831</v>
      </c>
      <c r="L152" s="189">
        <v>594</v>
      </c>
      <c r="M152" s="14"/>
      <c r="N152" s="72">
        <v>33879</v>
      </c>
      <c r="O152" s="203">
        <v>1693.95</v>
      </c>
      <c r="P152" s="14">
        <v>594</v>
      </c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98"/>
      <c r="AJ152" s="14"/>
      <c r="AK152" s="14"/>
    </row>
    <row r="153" s="2" customFormat="1" ht="14.25" hidden="1" spans="1:37">
      <c r="A153" s="24">
        <v>149</v>
      </c>
      <c r="B153" s="189" t="s">
        <v>11087</v>
      </c>
      <c r="C153" s="14"/>
      <c r="D153" s="189" t="s">
        <v>11088</v>
      </c>
      <c r="E153" s="189" t="s">
        <v>11053</v>
      </c>
      <c r="F153" s="189" t="s">
        <v>10943</v>
      </c>
      <c r="G153" s="24" t="s">
        <v>9941</v>
      </c>
      <c r="H153" s="24" t="s">
        <v>10000</v>
      </c>
      <c r="I153" s="205">
        <v>41578</v>
      </c>
      <c r="J153" s="24">
        <v>36</v>
      </c>
      <c r="K153" s="14" t="s">
        <v>10831</v>
      </c>
      <c r="L153" s="189">
        <v>587</v>
      </c>
      <c r="M153" s="14"/>
      <c r="N153" s="72">
        <v>53442</v>
      </c>
      <c r="O153" s="203">
        <v>2672.1</v>
      </c>
      <c r="P153" s="14">
        <v>587</v>
      </c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98"/>
      <c r="AJ153" s="14"/>
      <c r="AK153" s="14"/>
    </row>
    <row r="154" s="2" customFormat="1" ht="14.25" spans="1:37">
      <c r="A154" s="24">
        <v>150</v>
      </c>
      <c r="B154" s="189" t="s">
        <v>11089</v>
      </c>
      <c r="C154" s="14" t="e">
        <v>#N/A</v>
      </c>
      <c r="D154" s="189" t="s">
        <v>11090</v>
      </c>
      <c r="E154" s="189" t="s">
        <v>11053</v>
      </c>
      <c r="F154" s="189" t="s">
        <v>10943</v>
      </c>
      <c r="G154" s="24" t="s">
        <v>6587</v>
      </c>
      <c r="H154" s="24" t="s">
        <v>9906</v>
      </c>
      <c r="I154" s="205">
        <v>41578</v>
      </c>
      <c r="J154" s="24">
        <v>36</v>
      </c>
      <c r="K154" s="14"/>
      <c r="L154" s="189">
        <v>70</v>
      </c>
      <c r="M154" s="14"/>
      <c r="N154" s="72">
        <v>37774</v>
      </c>
      <c r="O154" s="203">
        <v>1888.7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98"/>
      <c r="AJ154" s="14"/>
      <c r="AK154" s="14"/>
    </row>
    <row r="155" s="2" customFormat="1" ht="14.25" hidden="1" spans="1:37">
      <c r="A155" s="24">
        <v>151</v>
      </c>
      <c r="B155" s="189" t="s">
        <v>11091</v>
      </c>
      <c r="C155" s="14" t="e">
        <v>#N/A</v>
      </c>
      <c r="D155" s="189" t="s">
        <v>11092</v>
      </c>
      <c r="E155" s="189" t="s">
        <v>11053</v>
      </c>
      <c r="F155" s="189" t="s">
        <v>10943</v>
      </c>
      <c r="G155" s="24" t="s">
        <v>9941</v>
      </c>
      <c r="H155" s="24" t="s">
        <v>9966</v>
      </c>
      <c r="I155" s="205">
        <v>41578</v>
      </c>
      <c r="J155" s="24">
        <v>36</v>
      </c>
      <c r="K155" s="14"/>
      <c r="L155" s="189">
        <v>863</v>
      </c>
      <c r="M155" s="14"/>
      <c r="N155" s="72">
        <v>267517.5</v>
      </c>
      <c r="O155" s="203">
        <v>13375.87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98"/>
      <c r="AJ155" s="14"/>
      <c r="AK155" s="14"/>
    </row>
    <row r="156" s="2" customFormat="1" ht="14.25" spans="1:37">
      <c r="A156" s="24">
        <v>152</v>
      </c>
      <c r="B156" s="189" t="s">
        <v>11093</v>
      </c>
      <c r="C156" s="14" t="e">
        <v>#N/A</v>
      </c>
      <c r="D156" s="189" t="s">
        <v>11094</v>
      </c>
      <c r="E156" s="189" t="s">
        <v>11053</v>
      </c>
      <c r="F156" s="189" t="s">
        <v>10943</v>
      </c>
      <c r="G156" s="24" t="s">
        <v>6587</v>
      </c>
      <c r="H156" s="24" t="s">
        <v>9906</v>
      </c>
      <c r="I156" s="205">
        <v>41578</v>
      </c>
      <c r="J156" s="24">
        <v>36</v>
      </c>
      <c r="K156" s="14"/>
      <c r="L156" s="189">
        <v>1119</v>
      </c>
      <c r="M156" s="14"/>
      <c r="N156" s="72">
        <v>39411</v>
      </c>
      <c r="O156" s="203">
        <v>1970.55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98"/>
      <c r="AJ156" s="14"/>
      <c r="AK156" s="14"/>
    </row>
    <row r="157" s="2" customFormat="1" ht="14.25" spans="1:37">
      <c r="A157" s="24">
        <v>153</v>
      </c>
      <c r="B157" s="189" t="s">
        <v>11095</v>
      </c>
      <c r="C157" s="14" t="e">
        <v>#N/A</v>
      </c>
      <c r="D157" s="189" t="s">
        <v>11096</v>
      </c>
      <c r="E157" s="189" t="s">
        <v>11053</v>
      </c>
      <c r="F157" s="189" t="s">
        <v>10943</v>
      </c>
      <c r="G157" s="24" t="s">
        <v>6587</v>
      </c>
      <c r="H157" s="24" t="s">
        <v>9906</v>
      </c>
      <c r="I157" s="205">
        <v>41578</v>
      </c>
      <c r="J157" s="24">
        <v>36</v>
      </c>
      <c r="K157" s="14"/>
      <c r="L157" s="189">
        <v>2603</v>
      </c>
      <c r="M157" s="14"/>
      <c r="N157" s="72">
        <v>96768</v>
      </c>
      <c r="O157" s="203">
        <v>4838.4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98"/>
      <c r="AJ157" s="14"/>
      <c r="AK157" s="14"/>
    </row>
    <row r="158" s="2" customFormat="1" ht="14.25" spans="1:37">
      <c r="A158" s="24">
        <v>154</v>
      </c>
      <c r="B158" s="189" t="s">
        <v>11097</v>
      </c>
      <c r="C158" s="14" t="e">
        <v>#N/A</v>
      </c>
      <c r="D158" s="189" t="s">
        <v>11098</v>
      </c>
      <c r="E158" s="189" t="s">
        <v>11053</v>
      </c>
      <c r="F158" s="189" t="s">
        <v>10943</v>
      </c>
      <c r="G158" s="24" t="s">
        <v>6587</v>
      </c>
      <c r="H158" s="24" t="s">
        <v>9906</v>
      </c>
      <c r="I158" s="205">
        <v>41578</v>
      </c>
      <c r="J158" s="24">
        <v>36</v>
      </c>
      <c r="K158" s="14"/>
      <c r="L158" s="189">
        <v>114</v>
      </c>
      <c r="M158" s="14"/>
      <c r="N158" s="72">
        <v>26187</v>
      </c>
      <c r="O158" s="203">
        <v>1309.35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98"/>
      <c r="AJ158" s="14"/>
      <c r="AK158" s="14"/>
    </row>
    <row r="159" s="2" customFormat="1" ht="14.25" spans="1:37">
      <c r="A159" s="24">
        <v>155</v>
      </c>
      <c r="B159" s="189" t="s">
        <v>11099</v>
      </c>
      <c r="C159" s="14" t="e">
        <v>#N/A</v>
      </c>
      <c r="D159" s="189" t="s">
        <v>11100</v>
      </c>
      <c r="E159" s="189" t="s">
        <v>11053</v>
      </c>
      <c r="F159" s="189" t="s">
        <v>10943</v>
      </c>
      <c r="G159" s="24" t="s">
        <v>9941</v>
      </c>
      <c r="H159" s="24" t="s">
        <v>9906</v>
      </c>
      <c r="I159" s="205">
        <v>41578</v>
      </c>
      <c r="J159" s="24">
        <v>36</v>
      </c>
      <c r="K159" s="14"/>
      <c r="L159" s="189">
        <v>738</v>
      </c>
      <c r="M159" s="14"/>
      <c r="N159" s="72">
        <v>58616</v>
      </c>
      <c r="O159" s="203">
        <v>2930.8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98"/>
      <c r="AJ159" s="14"/>
      <c r="AK159" s="14"/>
    </row>
    <row r="160" s="2" customFormat="1" ht="14.25" spans="1:37">
      <c r="A160" s="24">
        <v>156</v>
      </c>
      <c r="B160" s="189" t="s">
        <v>11101</v>
      </c>
      <c r="C160" s="14" t="e">
        <v>#N/A</v>
      </c>
      <c r="D160" s="189" t="s">
        <v>11102</v>
      </c>
      <c r="E160" s="189"/>
      <c r="F160" s="189" t="s">
        <v>10943</v>
      </c>
      <c r="G160" s="24" t="s">
        <v>9941</v>
      </c>
      <c r="H160" s="24" t="s">
        <v>9906</v>
      </c>
      <c r="I160" s="205">
        <v>41578</v>
      </c>
      <c r="J160" s="24">
        <v>36</v>
      </c>
      <c r="K160" s="14"/>
      <c r="L160" s="189">
        <v>978</v>
      </c>
      <c r="M160" s="14"/>
      <c r="N160" s="72">
        <v>109330</v>
      </c>
      <c r="O160" s="203">
        <v>5466.5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98"/>
      <c r="AJ160" s="14"/>
      <c r="AK160" s="14"/>
    </row>
    <row r="161" s="2" customFormat="1" ht="14.25" spans="1:37">
      <c r="A161" s="24">
        <v>157</v>
      </c>
      <c r="B161" s="189" t="s">
        <v>11103</v>
      </c>
      <c r="C161" s="14" t="e">
        <v>#N/A</v>
      </c>
      <c r="D161" s="189" t="s">
        <v>11104</v>
      </c>
      <c r="E161" s="189" t="s">
        <v>11105</v>
      </c>
      <c r="F161" s="189" t="s">
        <v>10943</v>
      </c>
      <c r="G161" s="24"/>
      <c r="H161" s="24" t="s">
        <v>9906</v>
      </c>
      <c r="I161" s="205">
        <v>41578</v>
      </c>
      <c r="J161" s="24">
        <v>36</v>
      </c>
      <c r="K161" s="14"/>
      <c r="L161" s="189">
        <v>993</v>
      </c>
      <c r="M161" s="14"/>
      <c r="N161" s="72">
        <v>68608</v>
      </c>
      <c r="O161" s="203">
        <v>3430.4</v>
      </c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98"/>
      <c r="AJ161" s="14"/>
      <c r="AK161" s="14"/>
    </row>
    <row r="162" s="2" customFormat="1" ht="14.25" spans="1:37">
      <c r="A162" s="24">
        <v>158</v>
      </c>
      <c r="B162" s="189" t="s">
        <v>11106</v>
      </c>
      <c r="C162" s="14" t="e">
        <v>#N/A</v>
      </c>
      <c r="D162" s="189" t="s">
        <v>11107</v>
      </c>
      <c r="E162" s="189" t="s">
        <v>11108</v>
      </c>
      <c r="F162" s="189" t="s">
        <v>10943</v>
      </c>
      <c r="G162" s="24" t="s">
        <v>9941</v>
      </c>
      <c r="H162" s="24" t="s">
        <v>9906</v>
      </c>
      <c r="I162" s="205">
        <v>41578</v>
      </c>
      <c r="J162" s="24">
        <v>36</v>
      </c>
      <c r="K162" s="14"/>
      <c r="L162" s="189">
        <v>127</v>
      </c>
      <c r="M162" s="14"/>
      <c r="N162" s="72">
        <v>22310</v>
      </c>
      <c r="O162" s="203">
        <v>1115.5</v>
      </c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98"/>
      <c r="AJ162" s="14"/>
      <c r="AK162" s="14"/>
    </row>
    <row r="163" s="2" customFormat="1" ht="14.25" spans="1:37">
      <c r="A163" s="24">
        <v>159</v>
      </c>
      <c r="B163" s="189" t="s">
        <v>8624</v>
      </c>
      <c r="C163" s="14" t="e">
        <v>#N/A</v>
      </c>
      <c r="D163" s="189" t="s">
        <v>11109</v>
      </c>
      <c r="E163" s="189" t="s">
        <v>11110</v>
      </c>
      <c r="F163" s="189" t="s">
        <v>10943</v>
      </c>
      <c r="G163" s="24" t="s">
        <v>9941</v>
      </c>
      <c r="H163" s="24" t="s">
        <v>9906</v>
      </c>
      <c r="I163" s="205">
        <v>41578</v>
      </c>
      <c r="J163" s="24">
        <v>36</v>
      </c>
      <c r="K163" s="14"/>
      <c r="L163" s="189">
        <v>156</v>
      </c>
      <c r="M163" s="14"/>
      <c r="N163" s="72">
        <v>55500</v>
      </c>
      <c r="O163" s="203">
        <v>2775</v>
      </c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98"/>
      <c r="AJ163" s="14"/>
      <c r="AK163" s="14"/>
    </row>
    <row r="164" s="2" customFormat="1" ht="14.25" spans="1:37">
      <c r="A164" s="24">
        <v>160</v>
      </c>
      <c r="B164" s="189" t="s">
        <v>11111</v>
      </c>
      <c r="C164" s="14" t="e">
        <v>#N/A</v>
      </c>
      <c r="D164" s="189" t="s">
        <v>11112</v>
      </c>
      <c r="E164" s="189" t="s">
        <v>11110</v>
      </c>
      <c r="F164" s="189" t="s">
        <v>10943</v>
      </c>
      <c r="G164" s="24" t="s">
        <v>6587</v>
      </c>
      <c r="H164" s="24" t="s">
        <v>9906</v>
      </c>
      <c r="I164" s="205">
        <v>41578</v>
      </c>
      <c r="J164" s="24">
        <v>36</v>
      </c>
      <c r="K164" s="14"/>
      <c r="L164" s="189">
        <v>1</v>
      </c>
      <c r="M164" s="14"/>
      <c r="N164" s="72">
        <v>100142.46</v>
      </c>
      <c r="O164" s="203">
        <v>5007.12</v>
      </c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98"/>
      <c r="AJ164" s="14"/>
      <c r="AK164" s="14"/>
    </row>
    <row r="165" s="2" customFormat="1" ht="14.25" hidden="1" spans="1:37">
      <c r="A165" s="24">
        <v>161</v>
      </c>
      <c r="B165" s="189" t="s">
        <v>11113</v>
      </c>
      <c r="C165" s="14" t="str">
        <f>VLOOKUP(B165,'[3]固定资产-模具6'!$B$82:$C$1180,2,0)</f>
        <v>482</v>
      </c>
      <c r="D165" s="189" t="s">
        <v>11114</v>
      </c>
      <c r="E165" s="189" t="s">
        <v>11115</v>
      </c>
      <c r="F165" s="189" t="s">
        <v>10943</v>
      </c>
      <c r="G165" s="24" t="s">
        <v>6587</v>
      </c>
      <c r="H165" s="24" t="s">
        <v>9906</v>
      </c>
      <c r="I165" s="205">
        <v>41578</v>
      </c>
      <c r="J165" s="24">
        <v>36</v>
      </c>
      <c r="K165" s="14" t="s">
        <v>10088</v>
      </c>
      <c r="L165" s="189">
        <v>2</v>
      </c>
      <c r="M165" s="14"/>
      <c r="N165" s="72">
        <v>2471.67</v>
      </c>
      <c r="O165" s="203">
        <v>123.59</v>
      </c>
      <c r="P165" s="204">
        <v>2</v>
      </c>
      <c r="Q165" s="14"/>
      <c r="R165" s="14"/>
      <c r="S165" s="14"/>
      <c r="T165" s="20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98"/>
      <c r="AJ165" s="14"/>
      <c r="AK165" s="14"/>
    </row>
    <row r="166" s="2" customFormat="1" ht="14.25" spans="1:37">
      <c r="A166" s="24">
        <v>162</v>
      </c>
      <c r="B166" s="189" t="s">
        <v>11116</v>
      </c>
      <c r="C166" s="14" t="e">
        <v>#N/A</v>
      </c>
      <c r="D166" s="189" t="s">
        <v>11117</v>
      </c>
      <c r="E166" s="189" t="s">
        <v>11118</v>
      </c>
      <c r="F166" s="189" t="s">
        <v>10943</v>
      </c>
      <c r="G166" s="24" t="s">
        <v>6587</v>
      </c>
      <c r="H166" s="24" t="s">
        <v>9906</v>
      </c>
      <c r="I166" s="205">
        <v>41578</v>
      </c>
      <c r="J166" s="24">
        <v>69</v>
      </c>
      <c r="K166" s="14"/>
      <c r="L166" s="189">
        <v>1</v>
      </c>
      <c r="M166" s="14"/>
      <c r="N166" s="72">
        <v>21185.03</v>
      </c>
      <c r="O166" s="203">
        <v>8098.53</v>
      </c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98"/>
      <c r="AJ166" s="14"/>
      <c r="AK166" s="14"/>
    </row>
    <row r="167" s="2" customFormat="1" ht="14.25" spans="1:37">
      <c r="A167" s="24">
        <v>163</v>
      </c>
      <c r="B167" s="189" t="s">
        <v>11119</v>
      </c>
      <c r="C167" s="14" t="e">
        <v>#N/A</v>
      </c>
      <c r="D167" s="189" t="s">
        <v>11120</v>
      </c>
      <c r="E167" s="189" t="s">
        <v>11121</v>
      </c>
      <c r="F167" s="189" t="s">
        <v>10943</v>
      </c>
      <c r="G167" s="24" t="s">
        <v>6587</v>
      </c>
      <c r="H167" s="24" t="s">
        <v>9906</v>
      </c>
      <c r="I167" s="205">
        <v>41661</v>
      </c>
      <c r="J167" s="24">
        <v>36</v>
      </c>
      <c r="K167" s="14"/>
      <c r="L167" s="189">
        <v>1</v>
      </c>
      <c r="M167" s="14"/>
      <c r="N167" s="72">
        <v>4273.5</v>
      </c>
      <c r="O167" s="203">
        <v>213.78</v>
      </c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98"/>
      <c r="AJ167" s="14"/>
      <c r="AK167" s="14"/>
    </row>
    <row r="168" s="2" customFormat="1" ht="14.25" spans="1:37">
      <c r="A168" s="24">
        <v>164</v>
      </c>
      <c r="B168" s="189" t="s">
        <v>11122</v>
      </c>
      <c r="C168" s="14" t="e">
        <v>#N/A</v>
      </c>
      <c r="D168" s="189" t="s">
        <v>11123</v>
      </c>
      <c r="E168" s="189" t="s">
        <v>11121</v>
      </c>
      <c r="F168" s="189" t="s">
        <v>10943</v>
      </c>
      <c r="G168" s="24" t="s">
        <v>6587</v>
      </c>
      <c r="H168" s="24" t="s">
        <v>9906</v>
      </c>
      <c r="I168" s="205">
        <v>41661</v>
      </c>
      <c r="J168" s="24">
        <v>36</v>
      </c>
      <c r="K168" s="14"/>
      <c r="L168" s="189">
        <v>1</v>
      </c>
      <c r="M168" s="14"/>
      <c r="N168" s="72">
        <v>4273.5</v>
      </c>
      <c r="O168" s="203">
        <v>213.78</v>
      </c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98"/>
      <c r="AJ168" s="14"/>
      <c r="AK168" s="14"/>
    </row>
    <row r="169" s="2" customFormat="1" ht="14.25" spans="1:37">
      <c r="A169" s="24">
        <v>165</v>
      </c>
      <c r="B169" s="189" t="s">
        <v>11124</v>
      </c>
      <c r="C169" s="14" t="e">
        <v>#N/A</v>
      </c>
      <c r="D169" s="189" t="s">
        <v>11125</v>
      </c>
      <c r="E169" s="189" t="s">
        <v>11126</v>
      </c>
      <c r="F169" s="189" t="s">
        <v>10943</v>
      </c>
      <c r="G169" s="24" t="s">
        <v>6587</v>
      </c>
      <c r="H169" s="24" t="s">
        <v>9906</v>
      </c>
      <c r="I169" s="205">
        <v>41661</v>
      </c>
      <c r="J169" s="24">
        <v>36</v>
      </c>
      <c r="K169" s="14"/>
      <c r="L169" s="189">
        <v>1</v>
      </c>
      <c r="M169" s="14"/>
      <c r="N169" s="72">
        <v>4273.5</v>
      </c>
      <c r="O169" s="203">
        <v>213.78</v>
      </c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98"/>
      <c r="AJ169" s="14"/>
      <c r="AK169" s="14"/>
    </row>
    <row r="170" s="2" customFormat="1" ht="14.25" spans="1:37">
      <c r="A170" s="24">
        <v>166</v>
      </c>
      <c r="B170" s="189" t="s">
        <v>11127</v>
      </c>
      <c r="C170" s="14" t="e">
        <v>#N/A</v>
      </c>
      <c r="D170" s="189" t="s">
        <v>11128</v>
      </c>
      <c r="E170" s="189" t="s">
        <v>11129</v>
      </c>
      <c r="F170" s="189" t="s">
        <v>10943</v>
      </c>
      <c r="G170" s="24" t="s">
        <v>6587</v>
      </c>
      <c r="H170" s="24" t="s">
        <v>9906</v>
      </c>
      <c r="I170" s="205">
        <v>41661</v>
      </c>
      <c r="J170" s="24">
        <v>36</v>
      </c>
      <c r="K170" s="14"/>
      <c r="L170" s="189">
        <v>1</v>
      </c>
      <c r="M170" s="14"/>
      <c r="N170" s="72">
        <v>4273.5</v>
      </c>
      <c r="O170" s="203">
        <v>213.78</v>
      </c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98"/>
      <c r="AJ170" s="14"/>
      <c r="AK170" s="14"/>
    </row>
    <row r="171" s="2" customFormat="1" ht="14.25" spans="1:37">
      <c r="A171" s="24">
        <v>167</v>
      </c>
      <c r="B171" s="189" t="s">
        <v>11130</v>
      </c>
      <c r="C171" s="14" t="e">
        <v>#N/A</v>
      </c>
      <c r="D171" s="189" t="s">
        <v>11131</v>
      </c>
      <c r="E171" s="189"/>
      <c r="F171" s="189" t="s">
        <v>10943</v>
      </c>
      <c r="G171" s="24" t="s">
        <v>6587</v>
      </c>
      <c r="H171" s="24" t="s">
        <v>9906</v>
      </c>
      <c r="I171" s="205">
        <v>41661</v>
      </c>
      <c r="J171" s="24">
        <v>36</v>
      </c>
      <c r="K171" s="14"/>
      <c r="L171" s="189">
        <v>1</v>
      </c>
      <c r="M171" s="14"/>
      <c r="N171" s="72">
        <v>4273.5</v>
      </c>
      <c r="O171" s="203">
        <v>213.78</v>
      </c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98"/>
      <c r="AJ171" s="14"/>
      <c r="AK171" s="14"/>
    </row>
    <row r="172" s="2" customFormat="1" ht="14.25" spans="1:37">
      <c r="A172" s="24">
        <v>168</v>
      </c>
      <c r="B172" s="189" t="s">
        <v>11132</v>
      </c>
      <c r="C172" s="14" t="e">
        <v>#N/A</v>
      </c>
      <c r="D172" s="189" t="s">
        <v>11133</v>
      </c>
      <c r="E172" s="189"/>
      <c r="F172" s="189" t="s">
        <v>10943</v>
      </c>
      <c r="G172" s="24" t="s">
        <v>6587</v>
      </c>
      <c r="H172" s="24" t="s">
        <v>9906</v>
      </c>
      <c r="I172" s="205">
        <v>41661</v>
      </c>
      <c r="J172" s="24">
        <v>36</v>
      </c>
      <c r="K172" s="14"/>
      <c r="L172" s="189">
        <v>1</v>
      </c>
      <c r="M172" s="14"/>
      <c r="N172" s="72">
        <v>4273.5</v>
      </c>
      <c r="O172" s="203">
        <v>213.78</v>
      </c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98"/>
      <c r="AJ172" s="14"/>
      <c r="AK172" s="14"/>
    </row>
    <row r="173" s="2" customFormat="1" ht="14.25" spans="1:37">
      <c r="A173" s="24">
        <v>169</v>
      </c>
      <c r="B173" s="189" t="s">
        <v>11134</v>
      </c>
      <c r="C173" s="14" t="e">
        <v>#N/A</v>
      </c>
      <c r="D173" s="189" t="s">
        <v>11135</v>
      </c>
      <c r="E173" s="189"/>
      <c r="F173" s="189" t="s">
        <v>10943</v>
      </c>
      <c r="G173" s="24" t="s">
        <v>6587</v>
      </c>
      <c r="H173" s="24" t="s">
        <v>9906</v>
      </c>
      <c r="I173" s="205">
        <v>41661</v>
      </c>
      <c r="J173" s="24">
        <v>36</v>
      </c>
      <c r="K173" s="14"/>
      <c r="L173" s="189">
        <v>1</v>
      </c>
      <c r="M173" s="14"/>
      <c r="N173" s="72">
        <v>4273.5</v>
      </c>
      <c r="O173" s="203">
        <v>213.78</v>
      </c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98"/>
      <c r="AJ173" s="14"/>
      <c r="AK173" s="14"/>
    </row>
    <row r="174" s="2" customFormat="1" ht="14.25" spans="1:37">
      <c r="A174" s="24">
        <v>170</v>
      </c>
      <c r="B174" s="189" t="s">
        <v>11136</v>
      </c>
      <c r="C174" s="14" t="e">
        <v>#N/A</v>
      </c>
      <c r="D174" s="189" t="s">
        <v>11137</v>
      </c>
      <c r="E174" s="189"/>
      <c r="F174" s="189" t="s">
        <v>10943</v>
      </c>
      <c r="G174" s="24" t="s">
        <v>6587</v>
      </c>
      <c r="H174" s="24" t="s">
        <v>9906</v>
      </c>
      <c r="I174" s="205">
        <v>41661</v>
      </c>
      <c r="J174" s="24">
        <v>36</v>
      </c>
      <c r="K174" s="14"/>
      <c r="L174" s="189">
        <v>1</v>
      </c>
      <c r="M174" s="14"/>
      <c r="N174" s="72">
        <v>4273.5</v>
      </c>
      <c r="O174" s="203">
        <v>213.78</v>
      </c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98"/>
      <c r="AJ174" s="14"/>
      <c r="AK174" s="14"/>
    </row>
    <row r="175" s="2" customFormat="1" ht="14.25" spans="1:37">
      <c r="A175" s="24">
        <v>171</v>
      </c>
      <c r="B175" s="189" t="s">
        <v>11138</v>
      </c>
      <c r="C175" s="14" t="e">
        <v>#N/A</v>
      </c>
      <c r="D175" s="189" t="s">
        <v>11139</v>
      </c>
      <c r="E175" s="189"/>
      <c r="F175" s="189" t="s">
        <v>10943</v>
      </c>
      <c r="G175" s="24" t="s">
        <v>6587</v>
      </c>
      <c r="H175" s="24" t="s">
        <v>9906</v>
      </c>
      <c r="I175" s="205">
        <v>41661</v>
      </c>
      <c r="J175" s="24">
        <v>36</v>
      </c>
      <c r="K175" s="14"/>
      <c r="L175" s="189">
        <v>1</v>
      </c>
      <c r="M175" s="14"/>
      <c r="N175" s="72">
        <v>4273.5</v>
      </c>
      <c r="O175" s="203">
        <v>213.78</v>
      </c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98"/>
      <c r="AJ175" s="14"/>
      <c r="AK175" s="14"/>
    </row>
    <row r="176" s="2" customFormat="1" ht="14.25" spans="1:37">
      <c r="A176" s="24">
        <v>172</v>
      </c>
      <c r="B176" s="189" t="s">
        <v>11140</v>
      </c>
      <c r="C176" s="14" t="e">
        <v>#N/A</v>
      </c>
      <c r="D176" s="189" t="s">
        <v>11141</v>
      </c>
      <c r="E176" s="189"/>
      <c r="F176" s="189" t="s">
        <v>10943</v>
      </c>
      <c r="G176" s="24" t="s">
        <v>6587</v>
      </c>
      <c r="H176" s="24" t="s">
        <v>9906</v>
      </c>
      <c r="I176" s="205">
        <v>41661</v>
      </c>
      <c r="J176" s="24">
        <v>36</v>
      </c>
      <c r="K176" s="14"/>
      <c r="L176" s="189">
        <v>1</v>
      </c>
      <c r="M176" s="14"/>
      <c r="N176" s="72">
        <v>4273.5</v>
      </c>
      <c r="O176" s="203">
        <v>213.78</v>
      </c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98"/>
      <c r="AJ176" s="14"/>
      <c r="AK176" s="14"/>
    </row>
    <row r="177" s="2" customFormat="1" ht="14.25" spans="1:37">
      <c r="A177" s="24">
        <v>173</v>
      </c>
      <c r="B177" s="189" t="s">
        <v>11142</v>
      </c>
      <c r="C177" s="14" t="e">
        <v>#N/A</v>
      </c>
      <c r="D177" s="189" t="s">
        <v>11143</v>
      </c>
      <c r="E177" s="189"/>
      <c r="F177" s="189" t="s">
        <v>10943</v>
      </c>
      <c r="G177" s="24" t="s">
        <v>6587</v>
      </c>
      <c r="H177" s="24" t="s">
        <v>9906</v>
      </c>
      <c r="I177" s="205">
        <v>41661</v>
      </c>
      <c r="J177" s="24">
        <v>36</v>
      </c>
      <c r="K177" s="14"/>
      <c r="L177" s="189">
        <v>1</v>
      </c>
      <c r="M177" s="14"/>
      <c r="N177" s="72">
        <v>4273.5</v>
      </c>
      <c r="O177" s="203">
        <v>213.78</v>
      </c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98"/>
      <c r="AJ177" s="14"/>
      <c r="AK177" s="14"/>
    </row>
    <row r="178" s="2" customFormat="1" ht="14.25" spans="1:37">
      <c r="A178" s="24">
        <v>174</v>
      </c>
      <c r="B178" s="189" t="s">
        <v>11144</v>
      </c>
      <c r="C178" s="14" t="e">
        <v>#N/A</v>
      </c>
      <c r="D178" s="189" t="s">
        <v>11145</v>
      </c>
      <c r="E178" s="189"/>
      <c r="F178" s="189" t="s">
        <v>10943</v>
      </c>
      <c r="G178" s="24" t="s">
        <v>6587</v>
      </c>
      <c r="H178" s="24" t="s">
        <v>9906</v>
      </c>
      <c r="I178" s="205">
        <v>41661</v>
      </c>
      <c r="J178" s="24">
        <v>36</v>
      </c>
      <c r="K178" s="14"/>
      <c r="L178" s="189">
        <v>1</v>
      </c>
      <c r="M178" s="14"/>
      <c r="N178" s="72">
        <v>4273.5</v>
      </c>
      <c r="O178" s="203">
        <v>213.78</v>
      </c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98"/>
      <c r="AJ178" s="14"/>
      <c r="AK178" s="14"/>
    </row>
    <row r="179" s="2" customFormat="1" ht="14.25" spans="1:37">
      <c r="A179" s="24">
        <v>175</v>
      </c>
      <c r="B179" s="189" t="s">
        <v>11146</v>
      </c>
      <c r="C179" s="14" t="e">
        <v>#N/A</v>
      </c>
      <c r="D179" s="189" t="s">
        <v>11147</v>
      </c>
      <c r="E179" s="189"/>
      <c r="F179" s="189" t="s">
        <v>10943</v>
      </c>
      <c r="G179" s="24" t="s">
        <v>6587</v>
      </c>
      <c r="H179" s="24" t="s">
        <v>9906</v>
      </c>
      <c r="I179" s="205">
        <v>41661</v>
      </c>
      <c r="J179" s="24">
        <v>36</v>
      </c>
      <c r="K179" s="14"/>
      <c r="L179" s="189">
        <v>1</v>
      </c>
      <c r="M179" s="14"/>
      <c r="N179" s="72">
        <v>4273.5</v>
      </c>
      <c r="O179" s="203">
        <v>213.78</v>
      </c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98"/>
      <c r="AJ179" s="14"/>
      <c r="AK179" s="14"/>
    </row>
    <row r="180" s="2" customFormat="1" ht="14.25" spans="1:37">
      <c r="A180" s="24">
        <v>176</v>
      </c>
      <c r="B180" s="189" t="s">
        <v>11148</v>
      </c>
      <c r="C180" s="14" t="e">
        <v>#N/A</v>
      </c>
      <c r="D180" s="189" t="s">
        <v>11149</v>
      </c>
      <c r="E180" s="189"/>
      <c r="F180" s="189" t="s">
        <v>10943</v>
      </c>
      <c r="G180" s="24" t="s">
        <v>6587</v>
      </c>
      <c r="H180" s="24" t="s">
        <v>9906</v>
      </c>
      <c r="I180" s="205">
        <v>41661</v>
      </c>
      <c r="J180" s="24">
        <v>36</v>
      </c>
      <c r="K180" s="14"/>
      <c r="L180" s="189">
        <v>1</v>
      </c>
      <c r="M180" s="14"/>
      <c r="N180" s="72">
        <v>4273.56</v>
      </c>
      <c r="O180" s="203">
        <v>213.78</v>
      </c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98"/>
      <c r="AJ180" s="14"/>
      <c r="AK180" s="14"/>
    </row>
    <row r="181" s="2" customFormat="1" ht="14.25" spans="1:37">
      <c r="A181" s="24">
        <v>177</v>
      </c>
      <c r="B181" s="189" t="s">
        <v>11150</v>
      </c>
      <c r="C181" s="14" t="e">
        <v>#N/A</v>
      </c>
      <c r="D181" s="189" t="s">
        <v>11151</v>
      </c>
      <c r="E181" s="189" t="s">
        <v>11152</v>
      </c>
      <c r="F181" s="189" t="s">
        <v>10943</v>
      </c>
      <c r="G181" s="24" t="s">
        <v>6587</v>
      </c>
      <c r="H181" s="24" t="s">
        <v>9906</v>
      </c>
      <c r="I181" s="205">
        <v>41662</v>
      </c>
      <c r="J181" s="24">
        <v>36</v>
      </c>
      <c r="K181" s="14"/>
      <c r="L181" s="189">
        <v>1</v>
      </c>
      <c r="M181" s="14"/>
      <c r="N181" s="72">
        <v>47863.25</v>
      </c>
      <c r="O181" s="203">
        <v>2393.45</v>
      </c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98"/>
      <c r="AJ181" s="14"/>
      <c r="AK181" s="14"/>
    </row>
    <row r="182" s="2" customFormat="1" ht="14.25" spans="1:37">
      <c r="A182" s="24">
        <v>178</v>
      </c>
      <c r="B182" s="189" t="s">
        <v>11153</v>
      </c>
      <c r="C182" s="14" t="e">
        <v>#N/A</v>
      </c>
      <c r="D182" s="189" t="s">
        <v>11154</v>
      </c>
      <c r="E182" s="189"/>
      <c r="F182" s="189" t="s">
        <v>10943</v>
      </c>
      <c r="G182" s="24" t="s">
        <v>6587</v>
      </c>
      <c r="H182" s="24" t="s">
        <v>9906</v>
      </c>
      <c r="I182" s="205">
        <v>41662</v>
      </c>
      <c r="J182" s="24">
        <v>36</v>
      </c>
      <c r="K182" s="14"/>
      <c r="L182" s="189">
        <v>1</v>
      </c>
      <c r="M182" s="14"/>
      <c r="N182" s="72">
        <v>72649.57</v>
      </c>
      <c r="O182" s="203">
        <v>3632.53</v>
      </c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98"/>
      <c r="AJ182" s="14"/>
      <c r="AK182" s="14"/>
    </row>
    <row r="183" s="2" customFormat="1" ht="14.25" spans="1:37">
      <c r="A183" s="24">
        <v>179</v>
      </c>
      <c r="B183" s="189" t="s">
        <v>11155</v>
      </c>
      <c r="C183" s="14" t="e">
        <v>#N/A</v>
      </c>
      <c r="D183" s="189" t="s">
        <v>11156</v>
      </c>
      <c r="E183" s="189"/>
      <c r="F183" s="189" t="s">
        <v>10943</v>
      </c>
      <c r="G183" s="24" t="s">
        <v>6587</v>
      </c>
      <c r="H183" s="24" t="s">
        <v>9906</v>
      </c>
      <c r="I183" s="205">
        <v>41662</v>
      </c>
      <c r="J183" s="24">
        <v>36</v>
      </c>
      <c r="K183" s="14"/>
      <c r="L183" s="189">
        <v>1</v>
      </c>
      <c r="M183" s="14"/>
      <c r="N183" s="72">
        <v>42735.04</v>
      </c>
      <c r="O183" s="203">
        <v>2136.76</v>
      </c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98"/>
      <c r="AJ183" s="14"/>
      <c r="AK183" s="14"/>
    </row>
    <row r="184" s="2" customFormat="1" ht="14.25" hidden="1" spans="1:37">
      <c r="A184" s="24">
        <v>180</v>
      </c>
      <c r="B184" s="189" t="s">
        <v>11157</v>
      </c>
      <c r="C184" s="14" t="str">
        <f>VLOOKUP(B184,'[3]固定资产-模具6'!$B$82:$C$1180,2,0)</f>
        <v>128</v>
      </c>
      <c r="D184" s="189" t="s">
        <v>11158</v>
      </c>
      <c r="E184" s="189"/>
      <c r="F184" s="189" t="s">
        <v>10943</v>
      </c>
      <c r="G184" s="24" t="s">
        <v>6292</v>
      </c>
      <c r="H184" s="24" t="s">
        <v>9906</v>
      </c>
      <c r="I184" s="205">
        <v>41662</v>
      </c>
      <c r="J184" s="24">
        <v>36</v>
      </c>
      <c r="K184" s="14" t="s">
        <v>10088</v>
      </c>
      <c r="L184" s="189">
        <v>1</v>
      </c>
      <c r="M184" s="14"/>
      <c r="N184" s="72">
        <v>6837.61</v>
      </c>
      <c r="O184" s="203">
        <v>342.13</v>
      </c>
      <c r="P184" s="204">
        <v>1</v>
      </c>
      <c r="Q184" s="14"/>
      <c r="R184" s="14"/>
      <c r="S184" s="14"/>
      <c r="T184" s="20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98"/>
      <c r="AJ184" s="14"/>
      <c r="AK184" s="14"/>
    </row>
    <row r="185" s="2" customFormat="1" ht="14.25" hidden="1" spans="1:37">
      <c r="A185" s="24">
        <v>181</v>
      </c>
      <c r="B185" s="189" t="s">
        <v>11159</v>
      </c>
      <c r="C185" s="14" t="str">
        <f>VLOOKUP(B185,'[3]固定资产-模具6'!$B$82:$C$1180,2,0)</f>
        <v>138</v>
      </c>
      <c r="D185" s="189" t="s">
        <v>11160</v>
      </c>
      <c r="E185" s="189" t="s">
        <v>11161</v>
      </c>
      <c r="F185" s="189" t="s">
        <v>10943</v>
      </c>
      <c r="G185" s="24" t="s">
        <v>6292</v>
      </c>
      <c r="H185" s="24" t="s">
        <v>9906</v>
      </c>
      <c r="I185" s="205">
        <v>41662</v>
      </c>
      <c r="J185" s="24">
        <v>36</v>
      </c>
      <c r="K185" s="14" t="s">
        <v>10088</v>
      </c>
      <c r="L185" s="189">
        <v>1</v>
      </c>
      <c r="M185" s="14"/>
      <c r="N185" s="72">
        <v>5982.91</v>
      </c>
      <c r="O185" s="203">
        <v>299.23</v>
      </c>
      <c r="P185" s="204">
        <v>1</v>
      </c>
      <c r="Q185" s="14"/>
      <c r="R185" s="14"/>
      <c r="S185" s="14"/>
      <c r="T185" s="20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98"/>
      <c r="AJ185" s="14"/>
      <c r="AK185" s="14"/>
    </row>
    <row r="186" s="2" customFormat="1" ht="14.25" hidden="1" spans="1:37">
      <c r="A186" s="24">
        <v>182</v>
      </c>
      <c r="B186" s="189" t="s">
        <v>11162</v>
      </c>
      <c r="C186" s="14" t="str">
        <f>VLOOKUP(B186,'[3]固定资产-模具6'!$B$82:$C$1180,2,0)</f>
        <v>142</v>
      </c>
      <c r="D186" s="189" t="s">
        <v>11163</v>
      </c>
      <c r="E186" s="189"/>
      <c r="F186" s="189" t="s">
        <v>10943</v>
      </c>
      <c r="G186" s="24" t="s">
        <v>6292</v>
      </c>
      <c r="H186" s="24" t="s">
        <v>9906</v>
      </c>
      <c r="I186" s="205">
        <v>41662</v>
      </c>
      <c r="J186" s="24">
        <v>36</v>
      </c>
      <c r="K186" s="14" t="s">
        <v>10088</v>
      </c>
      <c r="L186" s="189">
        <v>1</v>
      </c>
      <c r="M186" s="14"/>
      <c r="N186" s="72">
        <v>7692.31</v>
      </c>
      <c r="O186" s="203">
        <v>384.67</v>
      </c>
      <c r="P186" s="204">
        <v>1</v>
      </c>
      <c r="Q186" s="14"/>
      <c r="R186" s="14"/>
      <c r="S186" s="14"/>
      <c r="T186" s="20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98"/>
      <c r="AJ186" s="14"/>
      <c r="AK186" s="14"/>
    </row>
    <row r="187" s="2" customFormat="1" ht="14.25" hidden="1" spans="1:37">
      <c r="A187" s="24">
        <v>183</v>
      </c>
      <c r="B187" s="189" t="s">
        <v>11164</v>
      </c>
      <c r="C187" s="14" t="str">
        <f>VLOOKUP(B187,'[3]固定资产-模具6'!$B$82:$C$1180,2,0)</f>
        <v>153</v>
      </c>
      <c r="D187" s="189" t="s">
        <v>11165</v>
      </c>
      <c r="E187" s="189"/>
      <c r="F187" s="189" t="s">
        <v>10943</v>
      </c>
      <c r="G187" s="24" t="s">
        <v>6292</v>
      </c>
      <c r="H187" s="24" t="s">
        <v>9906</v>
      </c>
      <c r="I187" s="205">
        <v>41662</v>
      </c>
      <c r="J187" s="24">
        <v>36</v>
      </c>
      <c r="K187" s="14" t="s">
        <v>10088</v>
      </c>
      <c r="L187" s="189">
        <v>1</v>
      </c>
      <c r="M187" s="14"/>
      <c r="N187" s="72">
        <v>6837.61</v>
      </c>
      <c r="O187" s="203">
        <v>342.13</v>
      </c>
      <c r="P187" s="204">
        <v>1</v>
      </c>
      <c r="Q187" s="14"/>
      <c r="R187" s="14"/>
      <c r="S187" s="14"/>
      <c r="T187" s="20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98"/>
      <c r="AJ187" s="14"/>
      <c r="AK187" s="14"/>
    </row>
    <row r="188" s="2" customFormat="1" ht="14.25" hidden="1" spans="1:37">
      <c r="A188" s="24">
        <v>184</v>
      </c>
      <c r="B188" s="189" t="s">
        <v>11166</v>
      </c>
      <c r="C188" s="14" t="str">
        <f>VLOOKUP(B188,'[3]固定资产-模具6'!$B$82:$C$1180,2,0)</f>
        <v>159</v>
      </c>
      <c r="D188" s="189" t="s">
        <v>11167</v>
      </c>
      <c r="E188" s="189"/>
      <c r="F188" s="189" t="s">
        <v>10943</v>
      </c>
      <c r="G188" s="24" t="s">
        <v>6292</v>
      </c>
      <c r="H188" s="24" t="s">
        <v>9906</v>
      </c>
      <c r="I188" s="205">
        <v>41662</v>
      </c>
      <c r="J188" s="24">
        <v>36</v>
      </c>
      <c r="K188" s="14" t="s">
        <v>10088</v>
      </c>
      <c r="L188" s="189">
        <v>1</v>
      </c>
      <c r="M188" s="14"/>
      <c r="N188" s="72">
        <v>6837.61</v>
      </c>
      <c r="O188" s="203">
        <v>342.13</v>
      </c>
      <c r="P188" s="204">
        <v>1</v>
      </c>
      <c r="Q188" s="14"/>
      <c r="R188" s="14"/>
      <c r="S188" s="14"/>
      <c r="T188" s="20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98"/>
      <c r="AJ188" s="14"/>
      <c r="AK188" s="14"/>
    </row>
    <row r="189" s="2" customFormat="1" ht="14.25" hidden="1" spans="1:37">
      <c r="A189" s="24">
        <v>185</v>
      </c>
      <c r="B189" s="189" t="s">
        <v>11168</v>
      </c>
      <c r="C189" s="14" t="str">
        <f>VLOOKUP(B189,'[3]固定资产-模具6'!$B$82:$C$1180,2,0)</f>
        <v>164</v>
      </c>
      <c r="D189" s="189" t="s">
        <v>11169</v>
      </c>
      <c r="E189" s="189"/>
      <c r="F189" s="189" t="s">
        <v>10943</v>
      </c>
      <c r="G189" s="24" t="s">
        <v>6292</v>
      </c>
      <c r="H189" s="24" t="s">
        <v>9906</v>
      </c>
      <c r="I189" s="205">
        <v>41662</v>
      </c>
      <c r="J189" s="24">
        <v>36</v>
      </c>
      <c r="K189" s="14" t="s">
        <v>10088</v>
      </c>
      <c r="L189" s="189">
        <v>1</v>
      </c>
      <c r="M189" s="14"/>
      <c r="N189" s="72">
        <v>6837.61</v>
      </c>
      <c r="O189" s="203">
        <v>342.13</v>
      </c>
      <c r="P189" s="204">
        <v>1</v>
      </c>
      <c r="Q189" s="14"/>
      <c r="R189" s="14"/>
      <c r="S189" s="14"/>
      <c r="T189" s="20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98"/>
      <c r="AJ189" s="14"/>
      <c r="AK189" s="14"/>
    </row>
    <row r="190" s="2" customFormat="1" ht="14.25" hidden="1" spans="1:37">
      <c r="A190" s="24">
        <v>186</v>
      </c>
      <c r="B190" s="189" t="s">
        <v>11170</v>
      </c>
      <c r="C190" s="14" t="str">
        <f>VLOOKUP(B190,'[3]固定资产-模具6'!$B$82:$C$1180,2,0)</f>
        <v>175</v>
      </c>
      <c r="D190" s="189" t="s">
        <v>11171</v>
      </c>
      <c r="E190" s="189"/>
      <c r="F190" s="189" t="s">
        <v>10943</v>
      </c>
      <c r="G190" s="24" t="s">
        <v>6292</v>
      </c>
      <c r="H190" s="24" t="s">
        <v>9906</v>
      </c>
      <c r="I190" s="205">
        <v>41662</v>
      </c>
      <c r="J190" s="24">
        <v>36</v>
      </c>
      <c r="K190" s="14" t="s">
        <v>10088</v>
      </c>
      <c r="L190" s="189">
        <v>1</v>
      </c>
      <c r="M190" s="14"/>
      <c r="N190" s="72">
        <v>6837.61</v>
      </c>
      <c r="O190" s="203">
        <v>342.13</v>
      </c>
      <c r="P190" s="204">
        <v>1</v>
      </c>
      <c r="Q190" s="14"/>
      <c r="R190" s="14"/>
      <c r="S190" s="14"/>
      <c r="T190" s="20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98"/>
      <c r="AJ190" s="14"/>
      <c r="AK190" s="14"/>
    </row>
    <row r="191" s="2" customFormat="1" ht="14.25" hidden="1" spans="1:37">
      <c r="A191" s="24">
        <v>187</v>
      </c>
      <c r="B191" s="189" t="s">
        <v>11172</v>
      </c>
      <c r="C191" s="14" t="str">
        <f>VLOOKUP(B191,'[3]固定资产-模具6'!$B$82:$C$1180,2,0)</f>
        <v>220</v>
      </c>
      <c r="D191" s="189" t="s">
        <v>11173</v>
      </c>
      <c r="E191" s="189"/>
      <c r="F191" s="189" t="s">
        <v>10943</v>
      </c>
      <c r="G191" s="24" t="s">
        <v>6292</v>
      </c>
      <c r="H191" s="24" t="s">
        <v>9906</v>
      </c>
      <c r="I191" s="205">
        <v>41662</v>
      </c>
      <c r="J191" s="24">
        <v>36</v>
      </c>
      <c r="K191" s="14" t="s">
        <v>10088</v>
      </c>
      <c r="L191" s="189">
        <v>1</v>
      </c>
      <c r="M191" s="14"/>
      <c r="N191" s="72">
        <v>6837.61</v>
      </c>
      <c r="O191" s="203">
        <v>342.13</v>
      </c>
      <c r="P191" s="204">
        <v>1</v>
      </c>
      <c r="Q191" s="14"/>
      <c r="R191" s="14"/>
      <c r="S191" s="14"/>
      <c r="T191" s="20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98"/>
      <c r="AJ191" s="14"/>
      <c r="AK191" s="14"/>
    </row>
    <row r="192" s="2" customFormat="1" ht="14.25" hidden="1" spans="1:37">
      <c r="A192" s="24">
        <v>188</v>
      </c>
      <c r="B192" s="189" t="s">
        <v>11174</v>
      </c>
      <c r="C192" s="14" t="str">
        <f>VLOOKUP(B192,'[3]固定资产-模具6'!$B$82:$C$1180,2,0)</f>
        <v>221</v>
      </c>
      <c r="D192" s="189" t="s">
        <v>11175</v>
      </c>
      <c r="E192" s="189"/>
      <c r="F192" s="189" t="s">
        <v>10943</v>
      </c>
      <c r="G192" s="24" t="s">
        <v>6292</v>
      </c>
      <c r="H192" s="24" t="s">
        <v>9906</v>
      </c>
      <c r="I192" s="205">
        <v>41662</v>
      </c>
      <c r="J192" s="24">
        <v>36</v>
      </c>
      <c r="K192" s="14" t="s">
        <v>10088</v>
      </c>
      <c r="L192" s="189">
        <v>1</v>
      </c>
      <c r="M192" s="14"/>
      <c r="N192" s="72">
        <v>5982.91</v>
      </c>
      <c r="O192" s="203">
        <v>299.23</v>
      </c>
      <c r="P192" s="204">
        <v>1</v>
      </c>
      <c r="Q192" s="14"/>
      <c r="R192" s="14"/>
      <c r="S192" s="14"/>
      <c r="T192" s="20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98"/>
      <c r="AJ192" s="14"/>
      <c r="AK192" s="14"/>
    </row>
    <row r="193" s="2" customFormat="1" ht="14.25" hidden="1" spans="1:37">
      <c r="A193" s="24">
        <v>189</v>
      </c>
      <c r="B193" s="189" t="s">
        <v>11176</v>
      </c>
      <c r="C193" s="14" t="str">
        <f>VLOOKUP(B193,'[3]固定资产-模具6'!$B$82:$C$1180,2,0)</f>
        <v>263</v>
      </c>
      <c r="D193" s="189" t="s">
        <v>11177</v>
      </c>
      <c r="E193" s="189"/>
      <c r="F193" s="189" t="s">
        <v>10943</v>
      </c>
      <c r="G193" s="24" t="s">
        <v>6292</v>
      </c>
      <c r="H193" s="24" t="s">
        <v>9906</v>
      </c>
      <c r="I193" s="205">
        <v>41662</v>
      </c>
      <c r="J193" s="24">
        <v>36</v>
      </c>
      <c r="K193" s="14" t="s">
        <v>10088</v>
      </c>
      <c r="L193" s="189">
        <v>1</v>
      </c>
      <c r="M193" s="14"/>
      <c r="N193" s="72">
        <v>5982.91</v>
      </c>
      <c r="O193" s="203">
        <v>299.23</v>
      </c>
      <c r="P193" s="204">
        <v>1</v>
      </c>
      <c r="Q193" s="14"/>
      <c r="R193" s="14"/>
      <c r="S193" s="14"/>
      <c r="T193" s="20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98"/>
      <c r="AJ193" s="14"/>
      <c r="AK193" s="14"/>
    </row>
    <row r="194" s="2" customFormat="1" ht="14.25" hidden="1" spans="1:37">
      <c r="A194" s="24">
        <v>190</v>
      </c>
      <c r="B194" s="189" t="s">
        <v>11178</v>
      </c>
      <c r="C194" s="14" t="str">
        <f>VLOOKUP(B194,'[3]固定资产-模具6'!$B$82:$C$1180,2,0)</f>
        <v>310</v>
      </c>
      <c r="D194" s="189" t="s">
        <v>11179</v>
      </c>
      <c r="E194" s="189"/>
      <c r="F194" s="189" t="s">
        <v>10943</v>
      </c>
      <c r="G194" s="24" t="s">
        <v>6292</v>
      </c>
      <c r="H194" s="24" t="s">
        <v>9906</v>
      </c>
      <c r="I194" s="205">
        <v>41662</v>
      </c>
      <c r="J194" s="24">
        <v>36</v>
      </c>
      <c r="K194" s="14" t="s">
        <v>10088</v>
      </c>
      <c r="L194" s="189">
        <v>1</v>
      </c>
      <c r="M194" s="14"/>
      <c r="N194" s="72">
        <v>3846.15</v>
      </c>
      <c r="O194" s="203">
        <v>192.51</v>
      </c>
      <c r="P194" s="204">
        <v>1</v>
      </c>
      <c r="Q194" s="14"/>
      <c r="R194" s="14"/>
      <c r="S194" s="14"/>
      <c r="T194" s="20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98"/>
      <c r="AJ194" s="14"/>
      <c r="AK194" s="14"/>
    </row>
    <row r="195" s="2" customFormat="1" ht="14.25" hidden="1" spans="1:37">
      <c r="A195" s="24">
        <v>191</v>
      </c>
      <c r="B195" s="189" t="s">
        <v>11180</v>
      </c>
      <c r="C195" s="14" t="str">
        <f>VLOOKUP(B195,'[3]固定资产-模具6'!$B$82:$C$1180,2,0)</f>
        <v>312</v>
      </c>
      <c r="D195" s="189" t="s">
        <v>11181</v>
      </c>
      <c r="E195" s="189"/>
      <c r="F195" s="189" t="s">
        <v>10943</v>
      </c>
      <c r="G195" s="24" t="s">
        <v>6292</v>
      </c>
      <c r="H195" s="24" t="s">
        <v>9906</v>
      </c>
      <c r="I195" s="205">
        <v>41662</v>
      </c>
      <c r="J195" s="24">
        <v>36</v>
      </c>
      <c r="K195" s="14" t="s">
        <v>10088</v>
      </c>
      <c r="L195" s="189">
        <v>1</v>
      </c>
      <c r="M195" s="14"/>
      <c r="N195" s="72">
        <v>4273.5</v>
      </c>
      <c r="O195" s="203">
        <v>213.78</v>
      </c>
      <c r="P195" s="204">
        <v>1</v>
      </c>
      <c r="Q195" s="14"/>
      <c r="R195" s="14"/>
      <c r="S195" s="14"/>
      <c r="T195" s="20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98"/>
      <c r="AJ195" s="14"/>
      <c r="AK195" s="14"/>
    </row>
    <row r="196" s="2" customFormat="1" ht="14.25" hidden="1" spans="1:37">
      <c r="A196" s="24">
        <v>192</v>
      </c>
      <c r="B196" s="189" t="s">
        <v>11182</v>
      </c>
      <c r="C196" s="14" t="str">
        <f>VLOOKUP(B196,'[3]固定资产-模具6'!$B$82:$C$1180,2,0)</f>
        <v>313</v>
      </c>
      <c r="D196" s="189" t="s">
        <v>11183</v>
      </c>
      <c r="E196" s="189"/>
      <c r="F196" s="189" t="s">
        <v>10943</v>
      </c>
      <c r="G196" s="24" t="s">
        <v>6292</v>
      </c>
      <c r="H196" s="24" t="s">
        <v>9906</v>
      </c>
      <c r="I196" s="205">
        <v>41662</v>
      </c>
      <c r="J196" s="24">
        <v>36</v>
      </c>
      <c r="K196" s="14" t="s">
        <v>10088</v>
      </c>
      <c r="L196" s="189">
        <v>1</v>
      </c>
      <c r="M196" s="14"/>
      <c r="N196" s="72">
        <v>3418.8</v>
      </c>
      <c r="O196" s="203">
        <v>171.24</v>
      </c>
      <c r="P196" s="204">
        <v>1</v>
      </c>
      <c r="Q196" s="14"/>
      <c r="R196" s="14"/>
      <c r="S196" s="14"/>
      <c r="T196" s="20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98"/>
      <c r="AJ196" s="14"/>
      <c r="AK196" s="14"/>
    </row>
    <row r="197" s="2" customFormat="1" ht="14.25" hidden="1" spans="1:37">
      <c r="A197" s="24">
        <v>193</v>
      </c>
      <c r="B197" s="189" t="s">
        <v>11184</v>
      </c>
      <c r="C197" s="14" t="str">
        <f>VLOOKUP(B197,'[3]固定资产-模具6'!$B$82:$C$1180,2,0)</f>
        <v>314</v>
      </c>
      <c r="D197" s="189" t="s">
        <v>11185</v>
      </c>
      <c r="E197" s="189"/>
      <c r="F197" s="189" t="s">
        <v>10943</v>
      </c>
      <c r="G197" s="24" t="s">
        <v>6292</v>
      </c>
      <c r="H197" s="24" t="s">
        <v>9906</v>
      </c>
      <c r="I197" s="205">
        <v>41662</v>
      </c>
      <c r="J197" s="24">
        <v>36</v>
      </c>
      <c r="K197" s="14" t="s">
        <v>10088</v>
      </c>
      <c r="L197" s="189">
        <v>1</v>
      </c>
      <c r="M197" s="14"/>
      <c r="N197" s="72">
        <v>3418.8</v>
      </c>
      <c r="O197" s="203">
        <v>171.24</v>
      </c>
      <c r="P197" s="204">
        <v>1</v>
      </c>
      <c r="Q197" s="14"/>
      <c r="R197" s="14"/>
      <c r="S197" s="14"/>
      <c r="T197" s="20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98"/>
      <c r="AJ197" s="14"/>
      <c r="AK197" s="14"/>
    </row>
    <row r="198" s="2" customFormat="1" ht="14.25" hidden="1" spans="1:37">
      <c r="A198" s="24">
        <v>194</v>
      </c>
      <c r="B198" s="189" t="s">
        <v>11186</v>
      </c>
      <c r="C198" s="14" t="str">
        <f>VLOOKUP(B198,'[3]固定资产-模具6'!$B$82:$C$1180,2,0)</f>
        <v>317</v>
      </c>
      <c r="D198" s="189" t="s">
        <v>11187</v>
      </c>
      <c r="E198" s="189"/>
      <c r="F198" s="189" t="s">
        <v>10943</v>
      </c>
      <c r="G198" s="24" t="s">
        <v>6292</v>
      </c>
      <c r="H198" s="24" t="s">
        <v>9906</v>
      </c>
      <c r="I198" s="205">
        <v>41662</v>
      </c>
      <c r="J198" s="24">
        <v>36</v>
      </c>
      <c r="K198" s="14" t="s">
        <v>10088</v>
      </c>
      <c r="L198" s="189">
        <v>1</v>
      </c>
      <c r="M198" s="14"/>
      <c r="N198" s="72">
        <v>1538.46</v>
      </c>
      <c r="O198" s="203">
        <v>77.22</v>
      </c>
      <c r="P198" s="204">
        <v>1</v>
      </c>
      <c r="Q198" s="14"/>
      <c r="R198" s="14"/>
      <c r="S198" s="14"/>
      <c r="T198" s="20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98"/>
      <c r="AJ198" s="14"/>
      <c r="AK198" s="14"/>
    </row>
    <row r="199" s="2" customFormat="1" ht="14.25" hidden="1" spans="1:37">
      <c r="A199" s="24">
        <v>195</v>
      </c>
      <c r="B199" s="189" t="s">
        <v>11188</v>
      </c>
      <c r="C199" s="14" t="str">
        <f>VLOOKUP(B199,'[3]固定资产-模具6'!$B$82:$C$1180,2,0)</f>
        <v>318</v>
      </c>
      <c r="D199" s="189" t="s">
        <v>11189</v>
      </c>
      <c r="E199" s="189"/>
      <c r="F199" s="189" t="s">
        <v>10943</v>
      </c>
      <c r="G199" s="24" t="s">
        <v>6292</v>
      </c>
      <c r="H199" s="24" t="s">
        <v>9906</v>
      </c>
      <c r="I199" s="205">
        <v>41662</v>
      </c>
      <c r="J199" s="24">
        <v>36</v>
      </c>
      <c r="K199" s="14" t="s">
        <v>10088</v>
      </c>
      <c r="L199" s="189">
        <v>1</v>
      </c>
      <c r="M199" s="14"/>
      <c r="N199" s="72">
        <v>1538.46</v>
      </c>
      <c r="O199" s="203">
        <v>77.22</v>
      </c>
      <c r="P199" s="204">
        <v>1</v>
      </c>
      <c r="Q199" s="14"/>
      <c r="R199" s="14"/>
      <c r="S199" s="14"/>
      <c r="T199" s="20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98"/>
      <c r="AJ199" s="14"/>
      <c r="AK199" s="14"/>
    </row>
    <row r="200" s="2" customFormat="1" ht="14.25" hidden="1" spans="1:37">
      <c r="A200" s="24">
        <v>196</v>
      </c>
      <c r="B200" s="189" t="s">
        <v>11190</v>
      </c>
      <c r="C200" s="14" t="str">
        <f>VLOOKUP(B200,'[3]固定资产-模具6'!$B$82:$C$1180,2,0)</f>
        <v>321</v>
      </c>
      <c r="D200" s="189" t="s">
        <v>11191</v>
      </c>
      <c r="E200" s="189"/>
      <c r="F200" s="189" t="s">
        <v>10943</v>
      </c>
      <c r="G200" s="24" t="s">
        <v>6292</v>
      </c>
      <c r="H200" s="24" t="s">
        <v>9906</v>
      </c>
      <c r="I200" s="205">
        <v>41662</v>
      </c>
      <c r="J200" s="24">
        <v>36</v>
      </c>
      <c r="K200" s="14" t="s">
        <v>10088</v>
      </c>
      <c r="L200" s="189">
        <v>1</v>
      </c>
      <c r="M200" s="14"/>
      <c r="N200" s="72">
        <v>2051.28</v>
      </c>
      <c r="O200" s="203">
        <v>102.6</v>
      </c>
      <c r="P200" s="204">
        <v>1</v>
      </c>
      <c r="Q200" s="14"/>
      <c r="R200" s="14"/>
      <c r="S200" s="14"/>
      <c r="T200" s="20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98"/>
      <c r="AJ200" s="14"/>
      <c r="AK200" s="14"/>
    </row>
    <row r="201" s="2" customFormat="1" ht="14.25" hidden="1" spans="1:37">
      <c r="A201" s="24">
        <v>197</v>
      </c>
      <c r="B201" s="189" t="s">
        <v>11192</v>
      </c>
      <c r="C201" s="14" t="str">
        <f>VLOOKUP(B201,'[3]固定资产-模具6'!$B$82:$C$1180,2,0)</f>
        <v>323</v>
      </c>
      <c r="D201" s="189" t="s">
        <v>11193</v>
      </c>
      <c r="E201" s="189"/>
      <c r="F201" s="189" t="s">
        <v>10943</v>
      </c>
      <c r="G201" s="24" t="s">
        <v>6292</v>
      </c>
      <c r="H201" s="24" t="s">
        <v>9906</v>
      </c>
      <c r="I201" s="205">
        <v>41662</v>
      </c>
      <c r="J201" s="24">
        <v>36</v>
      </c>
      <c r="K201" s="14" t="s">
        <v>10088</v>
      </c>
      <c r="L201" s="189">
        <v>1</v>
      </c>
      <c r="M201" s="14"/>
      <c r="N201" s="72">
        <v>1880.34</v>
      </c>
      <c r="O201" s="203">
        <v>94.02</v>
      </c>
      <c r="P201" s="204">
        <v>1</v>
      </c>
      <c r="Q201" s="14"/>
      <c r="R201" s="14"/>
      <c r="S201" s="14"/>
      <c r="T201" s="20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98"/>
      <c r="AJ201" s="14"/>
      <c r="AK201" s="14"/>
    </row>
    <row r="202" s="2" customFormat="1" ht="14.25" spans="1:37">
      <c r="A202" s="24">
        <v>198</v>
      </c>
      <c r="B202" s="189" t="s">
        <v>11194</v>
      </c>
      <c r="C202" s="14" t="e">
        <v>#N/A</v>
      </c>
      <c r="D202" s="189" t="s">
        <v>11195</v>
      </c>
      <c r="E202" s="189"/>
      <c r="F202" s="189" t="s">
        <v>10943</v>
      </c>
      <c r="G202" s="24"/>
      <c r="H202" s="24" t="s">
        <v>9906</v>
      </c>
      <c r="I202" s="205">
        <v>41662</v>
      </c>
      <c r="J202" s="24">
        <v>36</v>
      </c>
      <c r="K202" s="14"/>
      <c r="L202" s="189">
        <v>1</v>
      </c>
      <c r="M202" s="14"/>
      <c r="N202" s="72">
        <v>8427.35</v>
      </c>
      <c r="O202" s="203">
        <v>421.67</v>
      </c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98"/>
      <c r="AJ202" s="14"/>
      <c r="AK202" s="14"/>
    </row>
    <row r="203" s="2" customFormat="1" ht="14.25" spans="1:37">
      <c r="A203" s="24">
        <v>199</v>
      </c>
      <c r="B203" s="189" t="s">
        <v>11196</v>
      </c>
      <c r="C203" s="14" t="e">
        <v>#N/A</v>
      </c>
      <c r="D203" s="189" t="s">
        <v>11197</v>
      </c>
      <c r="E203" s="189" t="s">
        <v>11198</v>
      </c>
      <c r="F203" s="189" t="s">
        <v>10943</v>
      </c>
      <c r="G203" s="24"/>
      <c r="H203" s="24" t="s">
        <v>9906</v>
      </c>
      <c r="I203" s="205">
        <v>41662</v>
      </c>
      <c r="J203" s="24">
        <v>36</v>
      </c>
      <c r="K203" s="14"/>
      <c r="L203" s="189">
        <v>1</v>
      </c>
      <c r="M203" s="14"/>
      <c r="N203" s="72">
        <v>6867.52</v>
      </c>
      <c r="O203" s="203">
        <v>343.6</v>
      </c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98"/>
      <c r="AJ203" s="14"/>
      <c r="AK203" s="14"/>
    </row>
    <row r="204" s="2" customFormat="1" ht="14.25" spans="1:37">
      <c r="A204" s="24">
        <v>200</v>
      </c>
      <c r="B204" s="189" t="s">
        <v>11199</v>
      </c>
      <c r="C204" s="14" t="e">
        <v>#N/A</v>
      </c>
      <c r="D204" s="189" t="s">
        <v>11200</v>
      </c>
      <c r="E204" s="189" t="s">
        <v>11201</v>
      </c>
      <c r="F204" s="189" t="s">
        <v>10943</v>
      </c>
      <c r="G204" s="24" t="s">
        <v>6292</v>
      </c>
      <c r="H204" s="24" t="s">
        <v>9906</v>
      </c>
      <c r="I204" s="205">
        <v>41662</v>
      </c>
      <c r="J204" s="24">
        <v>36</v>
      </c>
      <c r="K204" s="14"/>
      <c r="L204" s="189">
        <v>2</v>
      </c>
      <c r="M204" s="14"/>
      <c r="N204" s="72">
        <v>12615.38</v>
      </c>
      <c r="O204" s="203">
        <v>630.98</v>
      </c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98"/>
      <c r="AJ204" s="14"/>
      <c r="AK204" s="14"/>
    </row>
    <row r="205" s="2" customFormat="1" ht="14.25" spans="1:37">
      <c r="A205" s="24">
        <v>201</v>
      </c>
      <c r="B205" s="189" t="s">
        <v>11202</v>
      </c>
      <c r="C205" s="14" t="e">
        <v>#N/A</v>
      </c>
      <c r="D205" s="189" t="s">
        <v>11203</v>
      </c>
      <c r="E205" s="189" t="s">
        <v>11204</v>
      </c>
      <c r="F205" s="189" t="s">
        <v>10943</v>
      </c>
      <c r="G205" s="24" t="s">
        <v>6292</v>
      </c>
      <c r="H205" s="24" t="s">
        <v>9906</v>
      </c>
      <c r="I205" s="205">
        <v>41662</v>
      </c>
      <c r="J205" s="24">
        <v>36</v>
      </c>
      <c r="K205" s="14"/>
      <c r="L205" s="189">
        <v>2</v>
      </c>
      <c r="M205" s="14"/>
      <c r="N205" s="72">
        <v>12333.33</v>
      </c>
      <c r="O205" s="203">
        <v>616.77</v>
      </c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98"/>
      <c r="AJ205" s="14"/>
      <c r="AK205" s="14"/>
    </row>
    <row r="206" s="2" customFormat="1" ht="14.25" spans="1:37">
      <c r="A206" s="24">
        <v>202</v>
      </c>
      <c r="B206" s="189" t="s">
        <v>11205</v>
      </c>
      <c r="C206" s="14" t="e">
        <v>#N/A</v>
      </c>
      <c r="D206" s="189" t="s">
        <v>11206</v>
      </c>
      <c r="E206" s="189" t="s">
        <v>11207</v>
      </c>
      <c r="F206" s="189" t="s">
        <v>10943</v>
      </c>
      <c r="G206" s="24" t="s">
        <v>6292</v>
      </c>
      <c r="H206" s="24" t="s">
        <v>9906</v>
      </c>
      <c r="I206" s="205">
        <v>41662</v>
      </c>
      <c r="J206" s="24">
        <v>36</v>
      </c>
      <c r="K206" s="14"/>
      <c r="L206" s="189">
        <v>2</v>
      </c>
      <c r="M206" s="14"/>
      <c r="N206" s="72">
        <v>16410.26</v>
      </c>
      <c r="O206" s="203">
        <v>820.82</v>
      </c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98"/>
      <c r="AJ206" s="14"/>
      <c r="AK206" s="14"/>
    </row>
    <row r="207" s="2" customFormat="1" ht="14.25" spans="1:37">
      <c r="A207" s="24">
        <v>203</v>
      </c>
      <c r="B207" s="189" t="s">
        <v>11208</v>
      </c>
      <c r="C207" s="14" t="e">
        <v>#N/A</v>
      </c>
      <c r="D207" s="189" t="s">
        <v>11209</v>
      </c>
      <c r="E207" s="189" t="s">
        <v>11210</v>
      </c>
      <c r="F207" s="189" t="s">
        <v>10943</v>
      </c>
      <c r="G207" s="24" t="s">
        <v>6292</v>
      </c>
      <c r="H207" s="24" t="s">
        <v>9906</v>
      </c>
      <c r="I207" s="205">
        <v>41662</v>
      </c>
      <c r="J207" s="24">
        <v>36</v>
      </c>
      <c r="K207" s="14"/>
      <c r="L207" s="189">
        <v>1</v>
      </c>
      <c r="M207" s="14"/>
      <c r="N207" s="72">
        <v>3247.86</v>
      </c>
      <c r="O207" s="203">
        <v>162.66</v>
      </c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98"/>
      <c r="AJ207" s="14"/>
      <c r="AK207" s="14"/>
    </row>
    <row r="208" s="2" customFormat="1" ht="14.25" spans="1:37">
      <c r="A208" s="24">
        <v>204</v>
      </c>
      <c r="B208" s="189" t="s">
        <v>11211</v>
      </c>
      <c r="C208" s="14" t="e">
        <v>#N/A</v>
      </c>
      <c r="D208" s="189" t="s">
        <v>11209</v>
      </c>
      <c r="E208" s="189" t="s">
        <v>11210</v>
      </c>
      <c r="F208" s="189" t="s">
        <v>10943</v>
      </c>
      <c r="G208" s="24" t="s">
        <v>6292</v>
      </c>
      <c r="H208" s="24" t="s">
        <v>9906</v>
      </c>
      <c r="I208" s="205">
        <v>41662</v>
      </c>
      <c r="J208" s="24">
        <v>36</v>
      </c>
      <c r="K208" s="14"/>
      <c r="L208" s="189">
        <v>1</v>
      </c>
      <c r="M208" s="14"/>
      <c r="N208" s="72">
        <v>2307.69</v>
      </c>
      <c r="O208" s="203">
        <v>115.65</v>
      </c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98"/>
      <c r="AJ208" s="14"/>
      <c r="AK208" s="14"/>
    </row>
    <row r="209" s="2" customFormat="1" ht="14.25" spans="1:37">
      <c r="A209" s="24">
        <v>205</v>
      </c>
      <c r="B209" s="189" t="s">
        <v>11212</v>
      </c>
      <c r="C209" s="14" t="e">
        <v>#N/A</v>
      </c>
      <c r="D209" s="189" t="s">
        <v>11213</v>
      </c>
      <c r="E209" s="189" t="s">
        <v>11214</v>
      </c>
      <c r="F209" s="189" t="s">
        <v>10943</v>
      </c>
      <c r="G209" s="24" t="s">
        <v>6292</v>
      </c>
      <c r="H209" s="24" t="s">
        <v>9906</v>
      </c>
      <c r="I209" s="205">
        <v>41662</v>
      </c>
      <c r="J209" s="24">
        <v>36</v>
      </c>
      <c r="K209" s="14"/>
      <c r="L209" s="189">
        <v>1</v>
      </c>
      <c r="M209" s="14"/>
      <c r="N209" s="72">
        <v>3931.62</v>
      </c>
      <c r="O209" s="203">
        <v>196.62</v>
      </c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98"/>
      <c r="AJ209" s="14"/>
      <c r="AK209" s="14"/>
    </row>
    <row r="210" s="2" customFormat="1" ht="14.25" spans="1:37">
      <c r="A210" s="24">
        <v>206</v>
      </c>
      <c r="B210" s="189" t="s">
        <v>11215</v>
      </c>
      <c r="C210" s="14" t="e">
        <v>#N/A</v>
      </c>
      <c r="D210" s="189" t="s">
        <v>11213</v>
      </c>
      <c r="E210" s="189" t="s">
        <v>11214</v>
      </c>
      <c r="F210" s="189" t="s">
        <v>10943</v>
      </c>
      <c r="G210" s="24" t="s">
        <v>6292</v>
      </c>
      <c r="H210" s="24" t="s">
        <v>9906</v>
      </c>
      <c r="I210" s="205">
        <v>41662</v>
      </c>
      <c r="J210" s="24">
        <v>36</v>
      </c>
      <c r="K210" s="14"/>
      <c r="L210" s="189">
        <v>15</v>
      </c>
      <c r="M210" s="14"/>
      <c r="N210" s="72">
        <v>19598.29</v>
      </c>
      <c r="O210" s="203">
        <v>980.17</v>
      </c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98"/>
      <c r="AJ210" s="14"/>
      <c r="AK210" s="14"/>
    </row>
    <row r="211" s="2" customFormat="1" ht="14.25" spans="1:37">
      <c r="A211" s="24">
        <v>207</v>
      </c>
      <c r="B211" s="189" t="s">
        <v>11216</v>
      </c>
      <c r="C211" s="14" t="e">
        <v>#N/A</v>
      </c>
      <c r="D211" s="189" t="s">
        <v>11217</v>
      </c>
      <c r="E211" s="189" t="s">
        <v>11214</v>
      </c>
      <c r="F211" s="189" t="s">
        <v>10943</v>
      </c>
      <c r="G211" s="24" t="s">
        <v>6292</v>
      </c>
      <c r="H211" s="24" t="s">
        <v>9906</v>
      </c>
      <c r="I211" s="205">
        <v>41662</v>
      </c>
      <c r="J211" s="24">
        <v>36</v>
      </c>
      <c r="K211" s="14"/>
      <c r="L211" s="189">
        <v>2</v>
      </c>
      <c r="M211" s="14"/>
      <c r="N211" s="72">
        <v>32991.45</v>
      </c>
      <c r="O211" s="203">
        <v>1649.85</v>
      </c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98"/>
      <c r="AJ211" s="14"/>
      <c r="AK211" s="14"/>
    </row>
    <row r="212" s="2" customFormat="1" ht="14.25" spans="1:37">
      <c r="A212" s="24">
        <v>208</v>
      </c>
      <c r="B212" s="189" t="s">
        <v>11218</v>
      </c>
      <c r="C212" s="14" t="e">
        <v>#N/A</v>
      </c>
      <c r="D212" s="189" t="s">
        <v>11219</v>
      </c>
      <c r="E212" s="189" t="s">
        <v>11214</v>
      </c>
      <c r="F212" s="189" t="s">
        <v>10943</v>
      </c>
      <c r="G212" s="24" t="s">
        <v>6292</v>
      </c>
      <c r="H212" s="24" t="s">
        <v>9906</v>
      </c>
      <c r="I212" s="205">
        <v>41662</v>
      </c>
      <c r="J212" s="24">
        <v>36</v>
      </c>
      <c r="K212" s="14"/>
      <c r="L212" s="189">
        <v>1</v>
      </c>
      <c r="M212" s="14"/>
      <c r="N212" s="72">
        <v>16666.67</v>
      </c>
      <c r="O212" s="203">
        <v>833.51</v>
      </c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98"/>
      <c r="AJ212" s="14"/>
      <c r="AK212" s="14"/>
    </row>
    <row r="213" s="2" customFormat="1" ht="14.25" spans="1:37">
      <c r="A213" s="24">
        <v>209</v>
      </c>
      <c r="B213" s="189" t="s">
        <v>11220</v>
      </c>
      <c r="C213" s="14" t="e">
        <v>#N/A</v>
      </c>
      <c r="D213" s="189" t="s">
        <v>11221</v>
      </c>
      <c r="E213" s="189" t="s">
        <v>11222</v>
      </c>
      <c r="F213" s="189" t="s">
        <v>10943</v>
      </c>
      <c r="G213" s="24" t="s">
        <v>6292</v>
      </c>
      <c r="H213" s="24" t="s">
        <v>9906</v>
      </c>
      <c r="I213" s="205">
        <v>41662</v>
      </c>
      <c r="J213" s="24">
        <v>36</v>
      </c>
      <c r="K213" s="14"/>
      <c r="L213" s="189">
        <v>1</v>
      </c>
      <c r="M213" s="14"/>
      <c r="N213" s="72">
        <v>38290.6</v>
      </c>
      <c r="O213" s="203">
        <v>1914.76</v>
      </c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98"/>
      <c r="AJ213" s="14"/>
      <c r="AK213" s="14"/>
    </row>
    <row r="214" s="2" customFormat="1" ht="14.25" spans="1:37">
      <c r="A214" s="24">
        <v>210</v>
      </c>
      <c r="B214" s="189" t="s">
        <v>11223</v>
      </c>
      <c r="C214" s="14" t="e">
        <v>#N/A</v>
      </c>
      <c r="D214" s="189" t="s">
        <v>11224</v>
      </c>
      <c r="E214" s="189" t="s">
        <v>11222</v>
      </c>
      <c r="F214" s="189" t="s">
        <v>10943</v>
      </c>
      <c r="G214" s="24" t="s">
        <v>6292</v>
      </c>
      <c r="H214" s="24" t="s">
        <v>9906</v>
      </c>
      <c r="I214" s="205">
        <v>41662</v>
      </c>
      <c r="J214" s="24">
        <v>36</v>
      </c>
      <c r="K214" s="14"/>
      <c r="L214" s="189">
        <v>1</v>
      </c>
      <c r="M214" s="14"/>
      <c r="N214" s="72">
        <v>25641.03</v>
      </c>
      <c r="O214" s="203">
        <v>1282.35</v>
      </c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98"/>
      <c r="AJ214" s="14"/>
      <c r="AK214" s="14"/>
    </row>
    <row r="215" s="2" customFormat="1" ht="14.25" spans="1:37">
      <c r="A215" s="24">
        <v>211</v>
      </c>
      <c r="B215" s="189" t="s">
        <v>11225</v>
      </c>
      <c r="C215" s="14" t="e">
        <v>#N/A</v>
      </c>
      <c r="D215" s="189" t="s">
        <v>11226</v>
      </c>
      <c r="E215" s="189" t="s">
        <v>11227</v>
      </c>
      <c r="F215" s="189" t="s">
        <v>10943</v>
      </c>
      <c r="G215" s="24" t="s">
        <v>6292</v>
      </c>
      <c r="H215" s="24" t="s">
        <v>9906</v>
      </c>
      <c r="I215" s="205">
        <v>41662</v>
      </c>
      <c r="J215" s="24">
        <v>36</v>
      </c>
      <c r="K215" s="14"/>
      <c r="L215" s="189">
        <v>1</v>
      </c>
      <c r="M215" s="14"/>
      <c r="N215" s="72">
        <v>15811.96</v>
      </c>
      <c r="O215" s="203">
        <v>790.6</v>
      </c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98"/>
      <c r="AJ215" s="14"/>
      <c r="AK215" s="14"/>
    </row>
    <row r="216" s="2" customFormat="1" ht="14.25" spans="1:37">
      <c r="A216" s="24">
        <v>212</v>
      </c>
      <c r="B216" s="189" t="s">
        <v>11228</v>
      </c>
      <c r="C216" s="14" t="e">
        <v>#N/A</v>
      </c>
      <c r="D216" s="189" t="s">
        <v>11229</v>
      </c>
      <c r="E216" s="189" t="s">
        <v>11227</v>
      </c>
      <c r="F216" s="189" t="s">
        <v>10943</v>
      </c>
      <c r="G216" s="24" t="s">
        <v>6292</v>
      </c>
      <c r="H216" s="24" t="s">
        <v>9906</v>
      </c>
      <c r="I216" s="205">
        <v>41662</v>
      </c>
      <c r="J216" s="24">
        <v>36</v>
      </c>
      <c r="K216" s="14"/>
      <c r="L216" s="189">
        <v>1</v>
      </c>
      <c r="M216" s="14"/>
      <c r="N216" s="72">
        <v>18803.42</v>
      </c>
      <c r="O216" s="203">
        <v>940.22</v>
      </c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98"/>
      <c r="AJ216" s="14"/>
      <c r="AK216" s="14"/>
    </row>
    <row r="217" s="2" customFormat="1" ht="14.25" spans="1:37">
      <c r="A217" s="24">
        <v>213</v>
      </c>
      <c r="B217" s="189" t="s">
        <v>11230</v>
      </c>
      <c r="C217" s="14" t="e">
        <v>#N/A</v>
      </c>
      <c r="D217" s="189" t="s">
        <v>11231</v>
      </c>
      <c r="E217" s="189" t="s">
        <v>11227</v>
      </c>
      <c r="F217" s="189" t="s">
        <v>10943</v>
      </c>
      <c r="G217" s="24" t="s">
        <v>6292</v>
      </c>
      <c r="H217" s="24" t="s">
        <v>9906</v>
      </c>
      <c r="I217" s="205">
        <v>41662</v>
      </c>
      <c r="J217" s="24">
        <v>36</v>
      </c>
      <c r="K217" s="14"/>
      <c r="L217" s="189">
        <v>1</v>
      </c>
      <c r="M217" s="14"/>
      <c r="N217" s="72">
        <v>20512.82</v>
      </c>
      <c r="O217" s="203">
        <v>1025.66</v>
      </c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98"/>
      <c r="AJ217" s="14"/>
      <c r="AK217" s="14"/>
    </row>
    <row r="218" s="2" customFormat="1" ht="14.25" spans="1:37">
      <c r="A218" s="24">
        <v>214</v>
      </c>
      <c r="B218" s="189" t="s">
        <v>11232</v>
      </c>
      <c r="C218" s="14" t="e">
        <v>#N/A</v>
      </c>
      <c r="D218" s="189" t="s">
        <v>11233</v>
      </c>
      <c r="E218" s="189" t="s">
        <v>11227</v>
      </c>
      <c r="F218" s="189" t="s">
        <v>10943</v>
      </c>
      <c r="G218" s="24" t="s">
        <v>6292</v>
      </c>
      <c r="H218" s="24" t="s">
        <v>9906</v>
      </c>
      <c r="I218" s="205">
        <v>41662</v>
      </c>
      <c r="J218" s="24">
        <v>36</v>
      </c>
      <c r="K218" s="14"/>
      <c r="L218" s="189">
        <v>1</v>
      </c>
      <c r="M218" s="14"/>
      <c r="N218" s="72">
        <v>24786.32</v>
      </c>
      <c r="O218" s="203">
        <v>1239.44</v>
      </c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98"/>
      <c r="AJ218" s="14"/>
      <c r="AK218" s="14"/>
    </row>
    <row r="219" s="2" customFormat="1" ht="14.25" spans="1:37">
      <c r="A219" s="24">
        <v>215</v>
      </c>
      <c r="B219" s="189" t="s">
        <v>11234</v>
      </c>
      <c r="C219" s="14" t="e">
        <v>#N/A</v>
      </c>
      <c r="D219" s="189" t="s">
        <v>11235</v>
      </c>
      <c r="E219" s="189" t="s">
        <v>11236</v>
      </c>
      <c r="F219" s="189" t="s">
        <v>10943</v>
      </c>
      <c r="G219" s="24" t="s">
        <v>6292</v>
      </c>
      <c r="H219" s="24" t="s">
        <v>9906</v>
      </c>
      <c r="I219" s="205">
        <v>41662</v>
      </c>
      <c r="J219" s="24">
        <v>36</v>
      </c>
      <c r="K219" s="14"/>
      <c r="L219" s="189">
        <v>1</v>
      </c>
      <c r="M219" s="14"/>
      <c r="N219" s="72">
        <v>16068.38</v>
      </c>
      <c r="O219" s="203">
        <v>803.3</v>
      </c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98"/>
      <c r="AJ219" s="14"/>
      <c r="AK219" s="14"/>
    </row>
    <row r="220" s="2" customFormat="1" ht="14.25" spans="1:37">
      <c r="A220" s="24">
        <v>216</v>
      </c>
      <c r="B220" s="189" t="s">
        <v>11237</v>
      </c>
      <c r="C220" s="14" t="e">
        <v>#N/A</v>
      </c>
      <c r="D220" s="189" t="s">
        <v>11238</v>
      </c>
      <c r="E220" s="189" t="s">
        <v>11236</v>
      </c>
      <c r="F220" s="189" t="s">
        <v>10943</v>
      </c>
      <c r="G220" s="24" t="s">
        <v>6292</v>
      </c>
      <c r="H220" s="24" t="s">
        <v>9906</v>
      </c>
      <c r="I220" s="205">
        <v>41662</v>
      </c>
      <c r="J220" s="24">
        <v>36</v>
      </c>
      <c r="K220" s="14"/>
      <c r="L220" s="189">
        <v>1</v>
      </c>
      <c r="M220" s="14"/>
      <c r="N220" s="72">
        <v>12393.16</v>
      </c>
      <c r="O220" s="203">
        <v>619.72</v>
      </c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98"/>
      <c r="AJ220" s="14"/>
      <c r="AK220" s="14"/>
    </row>
    <row r="221" s="2" customFormat="1" ht="14.25" spans="1:37">
      <c r="A221" s="24">
        <v>217</v>
      </c>
      <c r="B221" s="189" t="s">
        <v>11239</v>
      </c>
      <c r="C221" s="14" t="e">
        <v>#N/A</v>
      </c>
      <c r="D221" s="189" t="s">
        <v>11240</v>
      </c>
      <c r="E221" s="189" t="s">
        <v>11241</v>
      </c>
      <c r="F221" s="189" t="s">
        <v>10943</v>
      </c>
      <c r="G221" s="24" t="s">
        <v>6292</v>
      </c>
      <c r="H221" s="24" t="s">
        <v>9906</v>
      </c>
      <c r="I221" s="205">
        <v>41662</v>
      </c>
      <c r="J221" s="24">
        <v>36</v>
      </c>
      <c r="K221" s="14"/>
      <c r="L221" s="189">
        <v>1</v>
      </c>
      <c r="M221" s="14"/>
      <c r="N221" s="72">
        <v>7692.31</v>
      </c>
      <c r="O221" s="203">
        <v>384.67</v>
      </c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98"/>
      <c r="AJ221" s="14"/>
      <c r="AK221" s="14"/>
    </row>
    <row r="222" s="2" customFormat="1" ht="14.25" hidden="1" spans="1:37">
      <c r="A222" s="24">
        <v>218</v>
      </c>
      <c r="B222" s="189" t="s">
        <v>11242</v>
      </c>
      <c r="C222" s="14" t="e">
        <v>#N/A</v>
      </c>
      <c r="D222" s="189" t="s">
        <v>11243</v>
      </c>
      <c r="E222" s="189" t="s">
        <v>11241</v>
      </c>
      <c r="F222" s="189" t="s">
        <v>10943</v>
      </c>
      <c r="G222" s="24" t="s">
        <v>6292</v>
      </c>
      <c r="H222" s="14" t="s">
        <v>11004</v>
      </c>
      <c r="I222" s="205">
        <v>41662</v>
      </c>
      <c r="J222" s="24">
        <v>36</v>
      </c>
      <c r="K222" s="14" t="s">
        <v>10948</v>
      </c>
      <c r="L222" s="189">
        <v>1</v>
      </c>
      <c r="M222" s="14"/>
      <c r="N222" s="72">
        <v>16666.67</v>
      </c>
      <c r="O222" s="203">
        <v>833.51</v>
      </c>
      <c r="P222" s="14">
        <v>3</v>
      </c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98"/>
      <c r="AJ222" s="14"/>
      <c r="AK222" s="14"/>
    </row>
    <row r="223" s="2" customFormat="1" ht="14.25" hidden="1" spans="1:37">
      <c r="A223" s="24">
        <v>219</v>
      </c>
      <c r="B223" s="189" t="s">
        <v>11244</v>
      </c>
      <c r="C223" s="14" t="e">
        <v>#N/A</v>
      </c>
      <c r="D223" s="189" t="s">
        <v>11245</v>
      </c>
      <c r="E223" s="189" t="s">
        <v>11241</v>
      </c>
      <c r="F223" s="189" t="s">
        <v>10943</v>
      </c>
      <c r="G223" s="24" t="s">
        <v>6292</v>
      </c>
      <c r="H223" s="14" t="s">
        <v>11246</v>
      </c>
      <c r="I223" s="205">
        <v>41662</v>
      </c>
      <c r="J223" s="24">
        <v>36</v>
      </c>
      <c r="K223" s="14" t="s">
        <v>10948</v>
      </c>
      <c r="L223" s="189">
        <v>1</v>
      </c>
      <c r="M223" s="14"/>
      <c r="N223" s="72">
        <v>11965.81</v>
      </c>
      <c r="O223" s="203">
        <v>598.45</v>
      </c>
      <c r="P223" s="14">
        <v>3</v>
      </c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98"/>
      <c r="AJ223" s="14"/>
      <c r="AK223" s="14"/>
    </row>
    <row r="224" s="2" customFormat="1" ht="14.25" hidden="1" spans="1:37">
      <c r="A224" s="24">
        <v>220</v>
      </c>
      <c r="B224" s="189" t="s">
        <v>11247</v>
      </c>
      <c r="C224" s="14" t="e">
        <v>#N/A</v>
      </c>
      <c r="D224" s="189" t="s">
        <v>11248</v>
      </c>
      <c r="E224" s="189" t="s">
        <v>11241</v>
      </c>
      <c r="F224" s="189" t="s">
        <v>10943</v>
      </c>
      <c r="G224" s="24" t="s">
        <v>6292</v>
      </c>
      <c r="H224" s="14" t="s">
        <v>11249</v>
      </c>
      <c r="I224" s="205">
        <v>41662</v>
      </c>
      <c r="J224" s="24">
        <v>36</v>
      </c>
      <c r="K224" s="14" t="s">
        <v>10948</v>
      </c>
      <c r="L224" s="189">
        <v>1</v>
      </c>
      <c r="M224" s="14"/>
      <c r="N224" s="72">
        <v>23504.27</v>
      </c>
      <c r="O224" s="203">
        <v>1175.27</v>
      </c>
      <c r="P224" s="14">
        <v>8</v>
      </c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98"/>
      <c r="AJ224" s="14"/>
      <c r="AK224" s="14"/>
    </row>
    <row r="225" s="2" customFormat="1" ht="14.25" spans="1:37">
      <c r="A225" s="24">
        <v>221</v>
      </c>
      <c r="B225" s="189" t="s">
        <v>11250</v>
      </c>
      <c r="C225" s="14" t="e">
        <v>#N/A</v>
      </c>
      <c r="D225" s="189" t="s">
        <v>11251</v>
      </c>
      <c r="E225" s="189" t="s">
        <v>11241</v>
      </c>
      <c r="F225" s="189" t="s">
        <v>10943</v>
      </c>
      <c r="G225" s="24" t="s">
        <v>6292</v>
      </c>
      <c r="H225" s="24" t="s">
        <v>9906</v>
      </c>
      <c r="I225" s="205">
        <v>41662</v>
      </c>
      <c r="J225" s="24">
        <v>36</v>
      </c>
      <c r="K225" s="14"/>
      <c r="L225" s="189">
        <v>1</v>
      </c>
      <c r="M225" s="14"/>
      <c r="N225" s="72">
        <v>17521.36</v>
      </c>
      <c r="O225" s="203">
        <v>876.04</v>
      </c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98"/>
      <c r="AJ225" s="14"/>
      <c r="AK225" s="14"/>
    </row>
    <row r="226" s="2" customFormat="1" ht="14.25" spans="1:37">
      <c r="A226" s="24">
        <v>222</v>
      </c>
      <c r="B226" s="189" t="s">
        <v>11252</v>
      </c>
      <c r="C226" s="14" t="e">
        <v>#N/A</v>
      </c>
      <c r="D226" s="189" t="s">
        <v>11253</v>
      </c>
      <c r="E226" s="189" t="s">
        <v>11241</v>
      </c>
      <c r="F226" s="189" t="s">
        <v>10943</v>
      </c>
      <c r="G226" s="24" t="s">
        <v>6292</v>
      </c>
      <c r="H226" s="24" t="s">
        <v>9906</v>
      </c>
      <c r="I226" s="205">
        <v>41662</v>
      </c>
      <c r="J226" s="24">
        <v>36</v>
      </c>
      <c r="K226" s="14"/>
      <c r="L226" s="189">
        <v>1</v>
      </c>
      <c r="M226" s="14"/>
      <c r="N226" s="72">
        <v>12393.16</v>
      </c>
      <c r="O226" s="203">
        <v>619.72</v>
      </c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98"/>
      <c r="AJ226" s="14"/>
      <c r="AK226" s="14"/>
    </row>
    <row r="227" s="2" customFormat="1" ht="14.25" hidden="1" spans="1:37">
      <c r="A227" s="24">
        <v>223</v>
      </c>
      <c r="B227" s="189" t="s">
        <v>11254</v>
      </c>
      <c r="C227" s="14" t="e">
        <v>#N/A</v>
      </c>
      <c r="D227" s="189" t="s">
        <v>11255</v>
      </c>
      <c r="E227" s="189" t="s">
        <v>11256</v>
      </c>
      <c r="F227" s="189" t="s">
        <v>10943</v>
      </c>
      <c r="G227" s="24" t="s">
        <v>6292</v>
      </c>
      <c r="H227" s="24" t="s">
        <v>11246</v>
      </c>
      <c r="I227" s="205">
        <v>41662</v>
      </c>
      <c r="J227" s="24">
        <v>36</v>
      </c>
      <c r="K227" s="14" t="s">
        <v>10948</v>
      </c>
      <c r="L227" s="189">
        <v>1</v>
      </c>
      <c r="M227" s="14"/>
      <c r="N227" s="72">
        <v>15811.97</v>
      </c>
      <c r="O227" s="203">
        <v>790.61</v>
      </c>
      <c r="P227" s="14">
        <v>3</v>
      </c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98"/>
      <c r="AJ227" s="14"/>
      <c r="AK227" s="14"/>
    </row>
    <row r="228" s="2" customFormat="1" ht="14.25" hidden="1" spans="1:37">
      <c r="A228" s="24">
        <v>224</v>
      </c>
      <c r="B228" s="189" t="s">
        <v>11257</v>
      </c>
      <c r="C228" s="14" t="e">
        <v>#N/A</v>
      </c>
      <c r="D228" s="189" t="s">
        <v>11258</v>
      </c>
      <c r="E228" s="189" t="s">
        <v>11256</v>
      </c>
      <c r="F228" s="189" t="s">
        <v>10943</v>
      </c>
      <c r="G228" s="24" t="s">
        <v>6292</v>
      </c>
      <c r="H228" s="24" t="s">
        <v>11246</v>
      </c>
      <c r="I228" s="205">
        <v>41662</v>
      </c>
      <c r="J228" s="24">
        <v>36</v>
      </c>
      <c r="K228" s="14" t="s">
        <v>10948</v>
      </c>
      <c r="L228" s="189">
        <v>1</v>
      </c>
      <c r="M228" s="14"/>
      <c r="N228" s="72">
        <v>17094.01</v>
      </c>
      <c r="O228" s="203">
        <v>854.77</v>
      </c>
      <c r="P228" s="14">
        <v>3</v>
      </c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98"/>
      <c r="AJ228" s="14"/>
      <c r="AK228" s="14"/>
    </row>
    <row r="229" s="2" customFormat="1" ht="14.25" hidden="1" spans="1:37">
      <c r="A229" s="24">
        <v>225</v>
      </c>
      <c r="B229" s="189" t="s">
        <v>11259</v>
      </c>
      <c r="C229" s="14" t="e">
        <v>#N/A</v>
      </c>
      <c r="D229" s="189" t="s">
        <v>11260</v>
      </c>
      <c r="E229" s="189" t="s">
        <v>11261</v>
      </c>
      <c r="F229" s="189" t="s">
        <v>10943</v>
      </c>
      <c r="G229" s="24" t="s">
        <v>6292</v>
      </c>
      <c r="H229" s="24" t="s">
        <v>11262</v>
      </c>
      <c r="I229" s="205">
        <v>41662</v>
      </c>
      <c r="J229" s="24">
        <v>36</v>
      </c>
      <c r="K229" s="14" t="s">
        <v>10948</v>
      </c>
      <c r="L229" s="189">
        <v>1</v>
      </c>
      <c r="M229" s="14"/>
      <c r="N229" s="72">
        <v>10256.41</v>
      </c>
      <c r="O229" s="203">
        <v>513.01</v>
      </c>
      <c r="P229" s="14">
        <v>1</v>
      </c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98"/>
      <c r="AJ229" s="14"/>
      <c r="AK229" s="14"/>
    </row>
    <row r="230" s="2" customFormat="1" ht="14.25" spans="1:37">
      <c r="A230" s="24">
        <v>226</v>
      </c>
      <c r="B230" s="189" t="s">
        <v>11263</v>
      </c>
      <c r="C230" s="14" t="e">
        <v>#N/A</v>
      </c>
      <c r="D230" s="189" t="s">
        <v>11264</v>
      </c>
      <c r="E230" s="189" t="s">
        <v>11261</v>
      </c>
      <c r="F230" s="189" t="s">
        <v>10943</v>
      </c>
      <c r="G230" s="24" t="s">
        <v>6292</v>
      </c>
      <c r="H230" s="24" t="s">
        <v>9906</v>
      </c>
      <c r="I230" s="205">
        <v>41662</v>
      </c>
      <c r="J230" s="24">
        <v>36</v>
      </c>
      <c r="K230" s="14"/>
      <c r="L230" s="189">
        <v>1</v>
      </c>
      <c r="M230" s="14"/>
      <c r="N230" s="72">
        <v>14957.26</v>
      </c>
      <c r="O230" s="203">
        <v>748.06</v>
      </c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98"/>
      <c r="AJ230" s="14"/>
      <c r="AK230" s="14"/>
    </row>
    <row r="231" s="2" customFormat="1" ht="14.25" spans="1:37">
      <c r="A231" s="24">
        <v>227</v>
      </c>
      <c r="B231" s="189" t="s">
        <v>11265</v>
      </c>
      <c r="C231" s="14" t="e">
        <v>#N/A</v>
      </c>
      <c r="D231" s="189" t="s">
        <v>11266</v>
      </c>
      <c r="E231" s="189" t="s">
        <v>11261</v>
      </c>
      <c r="F231" s="189" t="s">
        <v>10943</v>
      </c>
      <c r="G231" s="24" t="s">
        <v>6292</v>
      </c>
      <c r="H231" s="24" t="s">
        <v>9906</v>
      </c>
      <c r="I231" s="205">
        <v>41662</v>
      </c>
      <c r="J231" s="24">
        <v>36</v>
      </c>
      <c r="K231" s="14"/>
      <c r="L231" s="189">
        <v>1</v>
      </c>
      <c r="M231" s="14"/>
      <c r="N231" s="72">
        <v>9401.71</v>
      </c>
      <c r="O231" s="203">
        <v>470.11</v>
      </c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98"/>
      <c r="AJ231" s="14"/>
      <c r="AK231" s="14"/>
    </row>
    <row r="232" s="2" customFormat="1" ht="14.25" hidden="1" spans="1:37">
      <c r="A232" s="24">
        <v>228</v>
      </c>
      <c r="B232" s="189" t="s">
        <v>11267</v>
      </c>
      <c r="C232" s="14" t="e">
        <v>#N/A</v>
      </c>
      <c r="D232" s="189" t="s">
        <v>11268</v>
      </c>
      <c r="E232" s="189" t="s">
        <v>11269</v>
      </c>
      <c r="F232" s="189" t="s">
        <v>10943</v>
      </c>
      <c r="G232" s="24" t="s">
        <v>6292</v>
      </c>
      <c r="H232" s="14" t="s">
        <v>11249</v>
      </c>
      <c r="I232" s="205">
        <v>41662</v>
      </c>
      <c r="J232" s="24">
        <v>36</v>
      </c>
      <c r="K232" s="14" t="s">
        <v>10948</v>
      </c>
      <c r="L232" s="189">
        <v>1</v>
      </c>
      <c r="M232" s="14"/>
      <c r="N232" s="72">
        <v>27350.43</v>
      </c>
      <c r="O232" s="203">
        <v>1367.79</v>
      </c>
      <c r="P232" s="14">
        <v>3</v>
      </c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98"/>
      <c r="AJ232" s="14"/>
      <c r="AK232" s="14"/>
    </row>
    <row r="233" s="2" customFormat="1" ht="14.25" spans="1:37">
      <c r="A233" s="24">
        <v>229</v>
      </c>
      <c r="B233" s="189" t="s">
        <v>11270</v>
      </c>
      <c r="C233" s="14" t="e">
        <v>#N/A</v>
      </c>
      <c r="D233" s="189" t="s">
        <v>11271</v>
      </c>
      <c r="E233" s="189" t="s">
        <v>11269</v>
      </c>
      <c r="F233" s="189" t="s">
        <v>10943</v>
      </c>
      <c r="G233" s="24" t="s">
        <v>6292</v>
      </c>
      <c r="H233" s="24" t="s">
        <v>9906</v>
      </c>
      <c r="I233" s="205">
        <v>41662</v>
      </c>
      <c r="J233" s="24">
        <v>36</v>
      </c>
      <c r="K233" s="14"/>
      <c r="L233" s="189">
        <v>1</v>
      </c>
      <c r="M233" s="14"/>
      <c r="N233" s="72">
        <v>18803.42</v>
      </c>
      <c r="O233" s="203">
        <v>940.22</v>
      </c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98"/>
      <c r="AJ233" s="14"/>
      <c r="AK233" s="14"/>
    </row>
    <row r="234" s="2" customFormat="1" ht="14.25" spans="1:37">
      <c r="A234" s="24">
        <v>230</v>
      </c>
      <c r="B234" s="189" t="s">
        <v>11272</v>
      </c>
      <c r="C234" s="14" t="e">
        <v>#N/A</v>
      </c>
      <c r="D234" s="189" t="s">
        <v>11273</v>
      </c>
      <c r="E234" s="189" t="s">
        <v>11274</v>
      </c>
      <c r="F234" s="189" t="s">
        <v>10943</v>
      </c>
      <c r="G234" s="24" t="s">
        <v>6292</v>
      </c>
      <c r="H234" s="24" t="s">
        <v>9906</v>
      </c>
      <c r="I234" s="205">
        <v>41662</v>
      </c>
      <c r="J234" s="24">
        <v>36</v>
      </c>
      <c r="K234" s="14"/>
      <c r="L234" s="189">
        <v>2</v>
      </c>
      <c r="M234" s="14"/>
      <c r="N234" s="72">
        <v>16239.32</v>
      </c>
      <c r="O234" s="203">
        <v>812.24</v>
      </c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98"/>
      <c r="AJ234" s="14"/>
      <c r="AK234" s="14"/>
    </row>
    <row r="235" s="2" customFormat="1" ht="14.25" hidden="1" spans="1:37">
      <c r="A235" s="24">
        <v>231</v>
      </c>
      <c r="B235" s="189" t="s">
        <v>8541</v>
      </c>
      <c r="C235" s="14" t="e">
        <v>#N/A</v>
      </c>
      <c r="D235" s="189" t="s">
        <v>11275</v>
      </c>
      <c r="E235" s="189" t="s">
        <v>11274</v>
      </c>
      <c r="F235" s="189" t="s">
        <v>10943</v>
      </c>
      <c r="G235" s="24" t="s">
        <v>6292</v>
      </c>
      <c r="H235" s="14" t="s">
        <v>10967</v>
      </c>
      <c r="I235" s="205">
        <v>41662</v>
      </c>
      <c r="J235" s="24">
        <v>36</v>
      </c>
      <c r="K235" s="14"/>
      <c r="L235" s="189">
        <v>1</v>
      </c>
      <c r="M235" s="14"/>
      <c r="N235" s="72">
        <v>13931.62</v>
      </c>
      <c r="O235" s="203">
        <v>696.58</v>
      </c>
      <c r="P235" s="14">
        <v>5</v>
      </c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98"/>
      <c r="AJ235" s="14"/>
      <c r="AK235" s="14"/>
    </row>
    <row r="236" s="2" customFormat="1" ht="14.25" hidden="1" spans="1:37">
      <c r="A236" s="24">
        <v>232</v>
      </c>
      <c r="B236" s="189" t="s">
        <v>11276</v>
      </c>
      <c r="C236" s="14" t="e">
        <v>#N/A</v>
      </c>
      <c r="D236" s="189" t="s">
        <v>11277</v>
      </c>
      <c r="E236" s="189" t="s">
        <v>11274</v>
      </c>
      <c r="F236" s="189" t="s">
        <v>10943</v>
      </c>
      <c r="G236" s="24" t="s">
        <v>6292</v>
      </c>
      <c r="H236" s="14" t="s">
        <v>11278</v>
      </c>
      <c r="I236" s="205">
        <v>41662</v>
      </c>
      <c r="J236" s="24">
        <v>36</v>
      </c>
      <c r="K236" s="14"/>
      <c r="L236" s="189">
        <v>1</v>
      </c>
      <c r="M236" s="14"/>
      <c r="N236" s="72">
        <v>5982.91</v>
      </c>
      <c r="O236" s="203">
        <v>696.58</v>
      </c>
      <c r="P236" s="14">
        <v>3</v>
      </c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98"/>
      <c r="AJ236" s="14"/>
      <c r="AK236" s="14"/>
    </row>
    <row r="237" s="2" customFormat="1" ht="14.25" spans="1:37">
      <c r="A237" s="24">
        <v>233</v>
      </c>
      <c r="B237" s="189" t="s">
        <v>8448</v>
      </c>
      <c r="C237" s="14" t="e">
        <v>#N/A</v>
      </c>
      <c r="D237" s="189" t="s">
        <v>11279</v>
      </c>
      <c r="E237" s="189" t="s">
        <v>11280</v>
      </c>
      <c r="F237" s="189" t="s">
        <v>10943</v>
      </c>
      <c r="G237" s="24" t="s">
        <v>6587</v>
      </c>
      <c r="H237" s="24" t="s">
        <v>9906</v>
      </c>
      <c r="I237" s="205">
        <v>41662</v>
      </c>
      <c r="J237" s="24">
        <v>36</v>
      </c>
      <c r="K237" s="14"/>
      <c r="L237" s="189">
        <v>1</v>
      </c>
      <c r="M237" s="14"/>
      <c r="N237" s="72">
        <v>1025641.03</v>
      </c>
      <c r="O237" s="203">
        <v>51282.31</v>
      </c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98"/>
      <c r="AJ237" s="14"/>
      <c r="AK237" s="14"/>
    </row>
    <row r="238" s="2" customFormat="1" ht="14.25" spans="1:37">
      <c r="A238" s="24">
        <v>234</v>
      </c>
      <c r="B238" s="189" t="s">
        <v>11281</v>
      </c>
      <c r="C238" s="14" t="e">
        <v>#N/A</v>
      </c>
      <c r="D238" s="189" t="s">
        <v>11282</v>
      </c>
      <c r="E238" s="189" t="s">
        <v>11283</v>
      </c>
      <c r="F238" s="189" t="s">
        <v>10943</v>
      </c>
      <c r="G238" s="24"/>
      <c r="H238" s="24" t="s">
        <v>9906</v>
      </c>
      <c r="I238" s="205">
        <v>41697</v>
      </c>
      <c r="J238" s="24">
        <v>36</v>
      </c>
      <c r="K238" s="14"/>
      <c r="L238" s="189">
        <v>1</v>
      </c>
      <c r="M238" s="14"/>
      <c r="N238" s="72">
        <v>17948.72</v>
      </c>
      <c r="O238" s="203">
        <v>897.32</v>
      </c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98"/>
      <c r="AJ238" s="14"/>
      <c r="AK238" s="14"/>
    </row>
    <row r="239" s="2" customFormat="1" ht="14.25" hidden="1" spans="1:37">
      <c r="A239" s="24">
        <v>235</v>
      </c>
      <c r="B239" s="189" t="s">
        <v>11284</v>
      </c>
      <c r="C239" s="14" t="e">
        <v>#N/A</v>
      </c>
      <c r="D239" s="189" t="s">
        <v>11285</v>
      </c>
      <c r="E239" s="189" t="s">
        <v>11283</v>
      </c>
      <c r="F239" s="189" t="s">
        <v>10943</v>
      </c>
      <c r="G239" s="24" t="s">
        <v>6641</v>
      </c>
      <c r="H239" s="14" t="s">
        <v>11004</v>
      </c>
      <c r="I239" s="205">
        <v>41697</v>
      </c>
      <c r="J239" s="24">
        <v>36</v>
      </c>
      <c r="K239" s="14"/>
      <c r="L239" s="189">
        <v>1</v>
      </c>
      <c r="M239" s="14"/>
      <c r="N239" s="72">
        <v>11965.81</v>
      </c>
      <c r="O239" s="203">
        <v>598.45</v>
      </c>
      <c r="P239" s="14">
        <v>2</v>
      </c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98"/>
      <c r="AJ239" s="14"/>
      <c r="AK239" s="14"/>
    </row>
    <row r="240" s="2" customFormat="1" ht="14.25" spans="1:37">
      <c r="A240" s="24">
        <v>236</v>
      </c>
      <c r="B240" s="189" t="s">
        <v>11286</v>
      </c>
      <c r="C240" s="14" t="e">
        <v>#N/A</v>
      </c>
      <c r="D240" s="189" t="s">
        <v>11287</v>
      </c>
      <c r="E240" s="189" t="s">
        <v>11283</v>
      </c>
      <c r="F240" s="189" t="s">
        <v>10943</v>
      </c>
      <c r="G240" s="24" t="s">
        <v>6641</v>
      </c>
      <c r="H240" s="24" t="s">
        <v>9906</v>
      </c>
      <c r="I240" s="205">
        <v>41697</v>
      </c>
      <c r="J240" s="24">
        <v>36</v>
      </c>
      <c r="K240" s="14"/>
      <c r="L240" s="189">
        <v>1</v>
      </c>
      <c r="M240" s="14"/>
      <c r="N240" s="72">
        <v>40170.94</v>
      </c>
      <c r="O240" s="203">
        <v>2008.78</v>
      </c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98"/>
      <c r="AJ240" s="14"/>
      <c r="AK240" s="14"/>
    </row>
    <row r="241" s="2" customFormat="1" ht="14.25" spans="1:37">
      <c r="A241" s="24">
        <v>237</v>
      </c>
      <c r="B241" s="189" t="s">
        <v>11288</v>
      </c>
      <c r="C241" s="14" t="e">
        <v>#N/A</v>
      </c>
      <c r="D241" s="189" t="s">
        <v>11289</v>
      </c>
      <c r="E241" s="189" t="s">
        <v>11290</v>
      </c>
      <c r="F241" s="189" t="s">
        <v>10943</v>
      </c>
      <c r="G241" s="24" t="s">
        <v>6641</v>
      </c>
      <c r="H241" s="24" t="s">
        <v>9906</v>
      </c>
      <c r="I241" s="205">
        <v>41697</v>
      </c>
      <c r="J241" s="24">
        <v>36</v>
      </c>
      <c r="K241" s="14"/>
      <c r="L241" s="189">
        <v>2</v>
      </c>
      <c r="M241" s="14"/>
      <c r="N241" s="72">
        <v>20512.82</v>
      </c>
      <c r="O241" s="203">
        <v>1025.66</v>
      </c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98"/>
      <c r="AJ241" s="14"/>
      <c r="AK241" s="14"/>
    </row>
    <row r="242" s="2" customFormat="1" ht="14.25" spans="1:37">
      <c r="A242" s="24">
        <v>238</v>
      </c>
      <c r="B242" s="189" t="s">
        <v>8726</v>
      </c>
      <c r="C242" s="14" t="e">
        <v>#N/A</v>
      </c>
      <c r="D242" s="189" t="s">
        <v>11291</v>
      </c>
      <c r="E242" s="189"/>
      <c r="F242" s="189" t="s">
        <v>10943</v>
      </c>
      <c r="G242" s="24" t="s">
        <v>6641</v>
      </c>
      <c r="H242" s="24" t="s">
        <v>9906</v>
      </c>
      <c r="I242" s="205">
        <v>41697</v>
      </c>
      <c r="J242" s="24">
        <v>36</v>
      </c>
      <c r="K242" s="14"/>
      <c r="L242" s="189">
        <v>1</v>
      </c>
      <c r="M242" s="14"/>
      <c r="N242" s="72">
        <v>45299.14</v>
      </c>
      <c r="O242" s="203">
        <v>2265.1</v>
      </c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98"/>
      <c r="AJ242" s="14"/>
      <c r="AK242" s="14"/>
    </row>
    <row r="243" s="2" customFormat="1" ht="14.25" spans="1:37">
      <c r="A243" s="24">
        <v>239</v>
      </c>
      <c r="B243" s="189" t="s">
        <v>11292</v>
      </c>
      <c r="C243" s="14" t="e">
        <v>#N/A</v>
      </c>
      <c r="D243" s="189" t="s">
        <v>11293</v>
      </c>
      <c r="E243" s="189"/>
      <c r="F243" s="189" t="s">
        <v>10943</v>
      </c>
      <c r="G243" s="24" t="s">
        <v>6641</v>
      </c>
      <c r="H243" s="24" t="s">
        <v>9906</v>
      </c>
      <c r="I243" s="205">
        <v>41697</v>
      </c>
      <c r="J243" s="24">
        <v>36</v>
      </c>
      <c r="K243" s="14"/>
      <c r="L243" s="189">
        <v>1</v>
      </c>
      <c r="M243" s="14"/>
      <c r="N243" s="72">
        <v>11965.81</v>
      </c>
      <c r="O243" s="203">
        <v>598.45</v>
      </c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98"/>
      <c r="AJ243" s="14"/>
      <c r="AK243" s="14"/>
    </row>
    <row r="244" s="2" customFormat="1" ht="14.25" spans="1:37">
      <c r="A244" s="24">
        <v>240</v>
      </c>
      <c r="B244" s="189" t="s">
        <v>11294</v>
      </c>
      <c r="C244" s="14" t="e">
        <v>#N/A</v>
      </c>
      <c r="D244" s="189" t="s">
        <v>11295</v>
      </c>
      <c r="E244" s="189"/>
      <c r="F244" s="189" t="s">
        <v>10943</v>
      </c>
      <c r="G244" s="24" t="s">
        <v>6641</v>
      </c>
      <c r="H244" s="24" t="s">
        <v>9906</v>
      </c>
      <c r="I244" s="205">
        <v>41697</v>
      </c>
      <c r="J244" s="24">
        <v>36</v>
      </c>
      <c r="K244" s="14"/>
      <c r="L244" s="189">
        <v>2</v>
      </c>
      <c r="M244" s="14"/>
      <c r="N244" s="72">
        <v>25641.03</v>
      </c>
      <c r="O244" s="203">
        <v>1282.35</v>
      </c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98"/>
      <c r="AJ244" s="14"/>
      <c r="AK244" s="14"/>
    </row>
    <row r="245" s="2" customFormat="1" ht="14.25" spans="1:37">
      <c r="A245" s="24">
        <v>241</v>
      </c>
      <c r="B245" s="189" t="s">
        <v>11296</v>
      </c>
      <c r="C245" s="14" t="e">
        <v>#N/A</v>
      </c>
      <c r="D245" s="189" t="s">
        <v>11297</v>
      </c>
      <c r="E245" s="189"/>
      <c r="F245" s="189" t="s">
        <v>10943</v>
      </c>
      <c r="G245" s="24" t="s">
        <v>6641</v>
      </c>
      <c r="H245" s="24" t="s">
        <v>9906</v>
      </c>
      <c r="I245" s="205">
        <v>41697</v>
      </c>
      <c r="J245" s="24">
        <v>36</v>
      </c>
      <c r="K245" s="14"/>
      <c r="L245" s="189">
        <v>2</v>
      </c>
      <c r="M245" s="14"/>
      <c r="N245" s="72">
        <v>23076.93</v>
      </c>
      <c r="O245" s="203">
        <v>1154.01</v>
      </c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98"/>
      <c r="AJ245" s="14"/>
      <c r="AK245" s="14"/>
    </row>
    <row r="246" s="2" customFormat="1" ht="14.25" spans="1:37">
      <c r="A246" s="24">
        <v>242</v>
      </c>
      <c r="B246" s="189" t="s">
        <v>11298</v>
      </c>
      <c r="C246" s="14" t="e">
        <v>#N/A</v>
      </c>
      <c r="D246" s="189" t="s">
        <v>11299</v>
      </c>
      <c r="E246" s="189"/>
      <c r="F246" s="189" t="s">
        <v>10943</v>
      </c>
      <c r="G246" s="24" t="s">
        <v>6587</v>
      </c>
      <c r="H246" s="24" t="s">
        <v>9906</v>
      </c>
      <c r="I246" s="205">
        <v>41752</v>
      </c>
      <c r="J246" s="24">
        <v>36</v>
      </c>
      <c r="K246" s="14"/>
      <c r="L246" s="189">
        <v>1</v>
      </c>
      <c r="M246" s="14"/>
      <c r="N246" s="72">
        <v>68376.07</v>
      </c>
      <c r="O246" s="203">
        <v>3418.75</v>
      </c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98"/>
      <c r="AJ246" s="14"/>
      <c r="AK246" s="14"/>
    </row>
    <row r="247" s="2" customFormat="1" ht="14.25" spans="1:37">
      <c r="A247" s="24">
        <v>243</v>
      </c>
      <c r="B247" s="189" t="s">
        <v>11300</v>
      </c>
      <c r="C247" s="14" t="e">
        <v>#N/A</v>
      </c>
      <c r="D247" s="189" t="s">
        <v>11301</v>
      </c>
      <c r="E247" s="189"/>
      <c r="F247" s="189" t="s">
        <v>10943</v>
      </c>
      <c r="G247" s="24" t="s">
        <v>6587</v>
      </c>
      <c r="H247" s="24" t="s">
        <v>9906</v>
      </c>
      <c r="I247" s="205">
        <v>41752</v>
      </c>
      <c r="J247" s="24">
        <v>36</v>
      </c>
      <c r="K247" s="14"/>
      <c r="L247" s="189">
        <v>1</v>
      </c>
      <c r="M247" s="14"/>
      <c r="N247" s="72">
        <v>25641.02</v>
      </c>
      <c r="O247" s="203">
        <v>1281.98</v>
      </c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98"/>
      <c r="AJ247" s="14"/>
      <c r="AK247" s="14"/>
    </row>
    <row r="248" s="2" customFormat="1" ht="14.25" hidden="1" spans="1:37">
      <c r="A248" s="24">
        <v>244</v>
      </c>
      <c r="B248" s="189" t="s">
        <v>11302</v>
      </c>
      <c r="C248" s="14" t="s">
        <v>11303</v>
      </c>
      <c r="D248" s="189" t="s">
        <v>11304</v>
      </c>
      <c r="E248" s="189"/>
      <c r="F248" s="189" t="s">
        <v>10943</v>
      </c>
      <c r="G248" s="24" t="s">
        <v>6587</v>
      </c>
      <c r="H248" s="24" t="s">
        <v>9931</v>
      </c>
      <c r="I248" s="205">
        <v>41773</v>
      </c>
      <c r="J248" s="24">
        <v>36</v>
      </c>
      <c r="K248" s="14" t="s">
        <v>11305</v>
      </c>
      <c r="L248" s="189">
        <v>1</v>
      </c>
      <c r="M248" s="14"/>
      <c r="N248" s="72">
        <v>34188.03</v>
      </c>
      <c r="O248" s="203">
        <v>1709.55</v>
      </c>
      <c r="P248" s="14">
        <v>1</v>
      </c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98"/>
      <c r="AJ248" s="14"/>
      <c r="AK248" s="14"/>
    </row>
    <row r="249" s="2" customFormat="1" ht="14.25" hidden="1" spans="1:37">
      <c r="A249" s="24">
        <v>245</v>
      </c>
      <c r="B249" s="189" t="s">
        <v>11306</v>
      </c>
      <c r="C249" s="14" t="s">
        <v>11307</v>
      </c>
      <c r="D249" s="189" t="s">
        <v>11308</v>
      </c>
      <c r="E249" s="189"/>
      <c r="F249" s="189" t="s">
        <v>10943</v>
      </c>
      <c r="G249" s="24" t="s">
        <v>6587</v>
      </c>
      <c r="H249" s="24" t="s">
        <v>9931</v>
      </c>
      <c r="I249" s="205">
        <v>41773</v>
      </c>
      <c r="J249" s="24">
        <v>36</v>
      </c>
      <c r="K249" s="14" t="s">
        <v>11305</v>
      </c>
      <c r="L249" s="189">
        <v>1</v>
      </c>
      <c r="M249" s="14"/>
      <c r="N249" s="72">
        <v>8547.01</v>
      </c>
      <c r="O249" s="203">
        <v>427.21</v>
      </c>
      <c r="P249" s="14">
        <v>1</v>
      </c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98"/>
      <c r="AJ249" s="14"/>
      <c r="AK249" s="14"/>
    </row>
    <row r="250" s="2" customFormat="1" ht="14.25" hidden="1" spans="1:37">
      <c r="A250" s="24">
        <v>246</v>
      </c>
      <c r="B250" s="189" t="s">
        <v>11309</v>
      </c>
      <c r="C250" s="14" t="s">
        <v>11310</v>
      </c>
      <c r="D250" s="189" t="s">
        <v>11311</v>
      </c>
      <c r="E250" s="189"/>
      <c r="F250" s="189" t="s">
        <v>10943</v>
      </c>
      <c r="G250" s="24" t="s">
        <v>6587</v>
      </c>
      <c r="H250" s="24" t="s">
        <v>9931</v>
      </c>
      <c r="I250" s="205">
        <v>41773</v>
      </c>
      <c r="J250" s="24">
        <v>36</v>
      </c>
      <c r="K250" s="14" t="s">
        <v>11305</v>
      </c>
      <c r="L250" s="189">
        <v>1</v>
      </c>
      <c r="M250" s="14"/>
      <c r="N250" s="72">
        <v>21367.52</v>
      </c>
      <c r="O250" s="203">
        <v>1068.56</v>
      </c>
      <c r="P250" s="14">
        <v>1</v>
      </c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98"/>
      <c r="AJ250" s="14"/>
      <c r="AK250" s="14"/>
    </row>
    <row r="251" s="2" customFormat="1" ht="14.25" hidden="1" spans="1:37">
      <c r="A251" s="24">
        <v>247</v>
      </c>
      <c r="B251" s="189" t="s">
        <v>11312</v>
      </c>
      <c r="C251" s="14">
        <v>0</v>
      </c>
      <c r="D251" s="189" t="s">
        <v>11313</v>
      </c>
      <c r="E251" s="189"/>
      <c r="F251" s="189" t="s">
        <v>10943</v>
      </c>
      <c r="G251" s="24" t="s">
        <v>6292</v>
      </c>
      <c r="H251" s="24" t="s">
        <v>10229</v>
      </c>
      <c r="I251" s="205">
        <v>41848</v>
      </c>
      <c r="J251" s="24">
        <v>60</v>
      </c>
      <c r="K251" s="14" t="s">
        <v>9938</v>
      </c>
      <c r="L251" s="189">
        <v>1</v>
      </c>
      <c r="M251" s="14"/>
      <c r="N251" s="72">
        <v>2564.1</v>
      </c>
      <c r="O251" s="203">
        <v>128.7</v>
      </c>
      <c r="P251" s="14">
        <v>1</v>
      </c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98"/>
      <c r="AJ251" s="14"/>
      <c r="AK251" s="14"/>
    </row>
    <row r="252" s="2" customFormat="1" ht="14.25" hidden="1" spans="1:37">
      <c r="A252" s="24">
        <v>248</v>
      </c>
      <c r="B252" s="189" t="s">
        <v>11314</v>
      </c>
      <c r="C252" s="14">
        <v>0</v>
      </c>
      <c r="D252" s="189" t="s">
        <v>11315</v>
      </c>
      <c r="E252" s="189"/>
      <c r="F252" s="189" t="s">
        <v>10943</v>
      </c>
      <c r="G252" s="24" t="s">
        <v>6292</v>
      </c>
      <c r="H252" s="24" t="s">
        <v>10229</v>
      </c>
      <c r="I252" s="205">
        <v>41848</v>
      </c>
      <c r="J252" s="24">
        <v>60</v>
      </c>
      <c r="K252" s="14" t="s">
        <v>9938</v>
      </c>
      <c r="L252" s="189">
        <v>4</v>
      </c>
      <c r="M252" s="14"/>
      <c r="N252" s="72">
        <v>2735.04</v>
      </c>
      <c r="O252" s="203">
        <v>137.04</v>
      </c>
      <c r="P252" s="14">
        <v>4</v>
      </c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98"/>
      <c r="AJ252" s="14"/>
      <c r="AK252" s="14"/>
    </row>
    <row r="253" s="2" customFormat="1" ht="14.25" spans="1:37">
      <c r="A253" s="24">
        <v>249</v>
      </c>
      <c r="B253" s="189" t="s">
        <v>11316</v>
      </c>
      <c r="C253" s="14">
        <v>0</v>
      </c>
      <c r="D253" s="189" t="s">
        <v>11317</v>
      </c>
      <c r="E253" s="189"/>
      <c r="F253" s="189" t="s">
        <v>10943</v>
      </c>
      <c r="G253" s="24" t="s">
        <v>6292</v>
      </c>
      <c r="H253" s="24" t="s">
        <v>9937</v>
      </c>
      <c r="I253" s="205">
        <v>41848</v>
      </c>
      <c r="J253" s="24">
        <v>60</v>
      </c>
      <c r="K253" s="14"/>
      <c r="L253" s="189">
        <v>50</v>
      </c>
      <c r="M253" s="14"/>
      <c r="N253" s="72">
        <v>68376.07</v>
      </c>
      <c r="O253" s="203">
        <v>3418.87</v>
      </c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98"/>
      <c r="AJ253" s="14"/>
      <c r="AK253" s="14"/>
    </row>
    <row r="254" s="2" customFormat="1" ht="14.25" hidden="1" spans="1:37">
      <c r="A254" s="24">
        <v>250</v>
      </c>
      <c r="B254" s="189" t="s">
        <v>8744</v>
      </c>
      <c r="C254" s="14">
        <v>0</v>
      </c>
      <c r="D254" s="189" t="s">
        <v>11318</v>
      </c>
      <c r="E254" s="189"/>
      <c r="F254" s="189" t="s">
        <v>10943</v>
      </c>
      <c r="G254" s="24" t="s">
        <v>6292</v>
      </c>
      <c r="H254" s="24" t="s">
        <v>10007</v>
      </c>
      <c r="I254" s="205">
        <v>41848</v>
      </c>
      <c r="J254" s="24">
        <v>60</v>
      </c>
      <c r="K254" s="14" t="s">
        <v>434</v>
      </c>
      <c r="L254" s="189">
        <v>117</v>
      </c>
      <c r="M254" s="14"/>
      <c r="N254" s="72">
        <v>79000</v>
      </c>
      <c r="O254" s="203">
        <v>3950.2</v>
      </c>
      <c r="P254" s="204">
        <v>117</v>
      </c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98"/>
      <c r="AJ254" s="14"/>
      <c r="AK254" s="14"/>
    </row>
    <row r="255" s="2" customFormat="1" ht="14.25" spans="1:37">
      <c r="A255" s="24">
        <v>251</v>
      </c>
      <c r="B255" s="189" t="s">
        <v>11319</v>
      </c>
      <c r="C255" s="14">
        <v>0</v>
      </c>
      <c r="D255" s="189" t="s">
        <v>11320</v>
      </c>
      <c r="E255" s="189"/>
      <c r="F255" s="189" t="s">
        <v>10943</v>
      </c>
      <c r="G255" s="24" t="s">
        <v>6587</v>
      </c>
      <c r="H255" s="24" t="s">
        <v>9906</v>
      </c>
      <c r="I255" s="205">
        <v>41851</v>
      </c>
      <c r="J255" s="24">
        <v>60</v>
      </c>
      <c r="K255" s="14"/>
      <c r="L255" s="189">
        <v>1</v>
      </c>
      <c r="M255" s="14"/>
      <c r="N255" s="72">
        <v>44444.44</v>
      </c>
      <c r="O255" s="203">
        <v>2222.44</v>
      </c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98"/>
      <c r="AJ255" s="14"/>
      <c r="AK255" s="14"/>
    </row>
    <row r="256" s="2" customFormat="1" ht="14.25" spans="1:37">
      <c r="A256" s="24">
        <v>252</v>
      </c>
      <c r="B256" s="189" t="s">
        <v>11321</v>
      </c>
      <c r="C256" s="14">
        <v>0</v>
      </c>
      <c r="D256" s="189" t="s">
        <v>11322</v>
      </c>
      <c r="E256" s="189"/>
      <c r="F256" s="189" t="s">
        <v>10943</v>
      </c>
      <c r="G256" s="24" t="s">
        <v>6587</v>
      </c>
      <c r="H256" s="24" t="s">
        <v>9906</v>
      </c>
      <c r="I256" s="205">
        <v>41851</v>
      </c>
      <c r="J256" s="24">
        <v>60</v>
      </c>
      <c r="K256" s="14"/>
      <c r="L256" s="189">
        <v>1</v>
      </c>
      <c r="M256" s="14"/>
      <c r="N256" s="72">
        <v>41025.64</v>
      </c>
      <c r="O256" s="203">
        <v>2051.44</v>
      </c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98"/>
      <c r="AJ256" s="14"/>
      <c r="AK256" s="14"/>
    </row>
    <row r="257" s="2" customFormat="1" ht="14.25" spans="1:37">
      <c r="A257" s="24">
        <v>253</v>
      </c>
      <c r="B257" s="189" t="s">
        <v>11323</v>
      </c>
      <c r="C257" s="14">
        <v>0</v>
      </c>
      <c r="D257" s="189" t="s">
        <v>11324</v>
      </c>
      <c r="E257" s="189"/>
      <c r="F257" s="189" t="s">
        <v>10943</v>
      </c>
      <c r="G257" s="24" t="s">
        <v>6587</v>
      </c>
      <c r="H257" s="24" t="s">
        <v>9906</v>
      </c>
      <c r="I257" s="205">
        <v>41851</v>
      </c>
      <c r="J257" s="24">
        <v>60</v>
      </c>
      <c r="K257" s="14"/>
      <c r="L257" s="189">
        <v>1</v>
      </c>
      <c r="M257" s="14"/>
      <c r="N257" s="72">
        <v>47008.55</v>
      </c>
      <c r="O257" s="203">
        <v>2350.55</v>
      </c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98"/>
      <c r="AJ257" s="14"/>
      <c r="AK257" s="14"/>
    </row>
    <row r="258" s="2" customFormat="1" ht="14.25" hidden="1" spans="1:37">
      <c r="A258" s="24">
        <v>254</v>
      </c>
      <c r="B258" s="189" t="s">
        <v>11325</v>
      </c>
      <c r="C258" s="14">
        <v>0</v>
      </c>
      <c r="D258" s="189" t="s">
        <v>11326</v>
      </c>
      <c r="E258" s="189"/>
      <c r="F258" s="189" t="s">
        <v>10943</v>
      </c>
      <c r="G258" s="24" t="s">
        <v>6641</v>
      </c>
      <c r="H258" s="24" t="s">
        <v>9997</v>
      </c>
      <c r="I258" s="205">
        <v>41851</v>
      </c>
      <c r="J258" s="24">
        <v>60</v>
      </c>
      <c r="K258" s="14"/>
      <c r="L258" s="189">
        <v>120</v>
      </c>
      <c r="M258" s="14"/>
      <c r="N258" s="72">
        <v>40000</v>
      </c>
      <c r="O258" s="203">
        <v>2000.2</v>
      </c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98"/>
      <c r="AJ258" s="14"/>
      <c r="AK258" s="14"/>
    </row>
    <row r="259" s="2" customFormat="1" ht="14.25" hidden="1" spans="1:37">
      <c r="A259" s="24">
        <v>255</v>
      </c>
      <c r="B259" s="189" t="s">
        <v>11327</v>
      </c>
      <c r="C259" s="14">
        <v>0</v>
      </c>
      <c r="D259" s="189" t="s">
        <v>11328</v>
      </c>
      <c r="E259" s="189"/>
      <c r="F259" s="189" t="s">
        <v>10943</v>
      </c>
      <c r="G259" s="24" t="s">
        <v>10535</v>
      </c>
      <c r="H259" s="24" t="s">
        <v>9997</v>
      </c>
      <c r="I259" s="205">
        <v>41851</v>
      </c>
      <c r="J259" s="24">
        <v>60</v>
      </c>
      <c r="K259" s="14"/>
      <c r="L259" s="189">
        <v>120</v>
      </c>
      <c r="M259" s="14"/>
      <c r="N259" s="72">
        <v>57435.9</v>
      </c>
      <c r="O259" s="203">
        <v>2871.9</v>
      </c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98"/>
      <c r="AJ259" s="14"/>
      <c r="AK259" s="14"/>
    </row>
    <row r="260" s="2" customFormat="1" ht="14.25" spans="1:37">
      <c r="A260" s="24">
        <v>256</v>
      </c>
      <c r="B260" s="189" t="s">
        <v>11329</v>
      </c>
      <c r="C260" s="14">
        <v>0</v>
      </c>
      <c r="D260" s="189" t="s">
        <v>11330</v>
      </c>
      <c r="E260" s="189"/>
      <c r="F260" s="189" t="s">
        <v>10943</v>
      </c>
      <c r="G260" s="24" t="s">
        <v>6292</v>
      </c>
      <c r="H260" s="24" t="s">
        <v>9906</v>
      </c>
      <c r="I260" s="205">
        <v>41851</v>
      </c>
      <c r="J260" s="24">
        <v>60</v>
      </c>
      <c r="K260" s="14"/>
      <c r="L260" s="189">
        <v>32</v>
      </c>
      <c r="M260" s="14"/>
      <c r="N260" s="72">
        <v>30632.48</v>
      </c>
      <c r="O260" s="203">
        <v>1531.88</v>
      </c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98"/>
      <c r="AJ260" s="14"/>
      <c r="AK260" s="14"/>
    </row>
    <row r="261" s="2" customFormat="1" ht="14.25" spans="1:37">
      <c r="A261" s="24">
        <v>257</v>
      </c>
      <c r="B261" s="189" t="s">
        <v>11331</v>
      </c>
      <c r="C261" s="14">
        <v>0</v>
      </c>
      <c r="D261" s="189" t="s">
        <v>11332</v>
      </c>
      <c r="E261" s="189"/>
      <c r="F261" s="189" t="s">
        <v>10943</v>
      </c>
      <c r="G261" s="24" t="s">
        <v>6292</v>
      </c>
      <c r="H261" s="24" t="s">
        <v>9906</v>
      </c>
      <c r="I261" s="205">
        <v>41851</v>
      </c>
      <c r="J261" s="24">
        <v>60</v>
      </c>
      <c r="K261" s="14"/>
      <c r="L261" s="189">
        <v>60</v>
      </c>
      <c r="M261" s="14"/>
      <c r="N261" s="72">
        <v>55384.62</v>
      </c>
      <c r="O261" s="203">
        <v>2769.42</v>
      </c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98"/>
      <c r="AJ261" s="14"/>
      <c r="AK261" s="14"/>
    </row>
    <row r="262" s="2" customFormat="1" ht="14.25" hidden="1" spans="1:37">
      <c r="A262" s="24">
        <v>258</v>
      </c>
      <c r="B262" s="189" t="s">
        <v>11333</v>
      </c>
      <c r="C262" s="14">
        <v>0</v>
      </c>
      <c r="D262" s="189" t="s">
        <v>11334</v>
      </c>
      <c r="E262" s="189"/>
      <c r="F262" s="189" t="s">
        <v>10943</v>
      </c>
      <c r="G262" s="24" t="s">
        <v>6641</v>
      </c>
      <c r="H262" s="24" t="s">
        <v>9997</v>
      </c>
      <c r="I262" s="205">
        <v>41851</v>
      </c>
      <c r="J262" s="24">
        <v>60</v>
      </c>
      <c r="K262" s="14"/>
      <c r="L262" s="189">
        <v>120</v>
      </c>
      <c r="M262" s="14"/>
      <c r="N262" s="72">
        <v>47179.49</v>
      </c>
      <c r="O262" s="203">
        <v>2359.49</v>
      </c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98"/>
      <c r="AJ262" s="14"/>
      <c r="AK262" s="14"/>
    </row>
    <row r="263" s="2" customFormat="1" ht="14.25" hidden="1" spans="1:37">
      <c r="A263" s="24">
        <v>259</v>
      </c>
      <c r="B263" s="189" t="s">
        <v>11335</v>
      </c>
      <c r="C263" s="14">
        <v>0</v>
      </c>
      <c r="D263" s="189" t="s">
        <v>11336</v>
      </c>
      <c r="E263" s="189"/>
      <c r="F263" s="189" t="s">
        <v>10943</v>
      </c>
      <c r="G263" s="24" t="s">
        <v>6292</v>
      </c>
      <c r="H263" s="24" t="s">
        <v>10229</v>
      </c>
      <c r="I263" s="205">
        <v>41851</v>
      </c>
      <c r="J263" s="24">
        <v>60</v>
      </c>
      <c r="K263" s="14" t="s">
        <v>9938</v>
      </c>
      <c r="L263" s="189">
        <v>4</v>
      </c>
      <c r="M263" s="14"/>
      <c r="N263" s="72">
        <v>3418.8</v>
      </c>
      <c r="O263" s="203">
        <v>171</v>
      </c>
      <c r="P263" s="14">
        <v>4</v>
      </c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98"/>
      <c r="AJ263" s="14"/>
      <c r="AK263" s="14"/>
    </row>
    <row r="264" s="2" customFormat="1" ht="14.25" hidden="1" spans="1:37">
      <c r="A264" s="24">
        <v>260</v>
      </c>
      <c r="B264" s="189" t="s">
        <v>11337</v>
      </c>
      <c r="C264" s="14">
        <v>0</v>
      </c>
      <c r="D264" s="189" t="s">
        <v>11338</v>
      </c>
      <c r="E264" s="189" t="s">
        <v>11339</v>
      </c>
      <c r="F264" s="189" t="s">
        <v>10943</v>
      </c>
      <c r="G264" s="24" t="s">
        <v>6292</v>
      </c>
      <c r="H264" s="24" t="s">
        <v>10229</v>
      </c>
      <c r="I264" s="205">
        <v>41851</v>
      </c>
      <c r="J264" s="24">
        <v>60</v>
      </c>
      <c r="K264" s="14" t="s">
        <v>9938</v>
      </c>
      <c r="L264" s="189">
        <v>4</v>
      </c>
      <c r="M264" s="14"/>
      <c r="N264" s="72">
        <v>1025.64</v>
      </c>
      <c r="O264" s="203">
        <v>51.24</v>
      </c>
      <c r="P264" s="14">
        <v>4</v>
      </c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98"/>
      <c r="AJ264" s="14"/>
      <c r="AK264" s="14"/>
    </row>
    <row r="265" s="2" customFormat="1" ht="14.25" hidden="1" spans="1:37">
      <c r="A265" s="24">
        <v>261</v>
      </c>
      <c r="B265" s="189" t="s">
        <v>11340</v>
      </c>
      <c r="C265" s="14">
        <v>0</v>
      </c>
      <c r="D265" s="189" t="s">
        <v>11341</v>
      </c>
      <c r="E265" s="189" t="s">
        <v>11342</v>
      </c>
      <c r="F265" s="189" t="s">
        <v>10943</v>
      </c>
      <c r="G265" s="24" t="s">
        <v>6292</v>
      </c>
      <c r="H265" s="24" t="s">
        <v>10229</v>
      </c>
      <c r="I265" s="205">
        <v>41851</v>
      </c>
      <c r="J265" s="24">
        <v>60</v>
      </c>
      <c r="K265" s="14" t="s">
        <v>9938</v>
      </c>
      <c r="L265" s="189">
        <v>1</v>
      </c>
      <c r="M265" s="14"/>
      <c r="N265" s="72">
        <v>3846.15</v>
      </c>
      <c r="O265" s="203">
        <v>192.75</v>
      </c>
      <c r="P265" s="14">
        <v>1</v>
      </c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98"/>
      <c r="AJ265" s="14"/>
      <c r="AK265" s="14"/>
    </row>
    <row r="266" s="2" customFormat="1" ht="14.25" hidden="1" spans="1:37">
      <c r="A266" s="24">
        <v>262</v>
      </c>
      <c r="B266" s="189" t="s">
        <v>11343</v>
      </c>
      <c r="C266" s="14"/>
      <c r="D266" s="189" t="s">
        <v>11344</v>
      </c>
      <c r="E266" s="189"/>
      <c r="F266" s="189" t="s">
        <v>10943</v>
      </c>
      <c r="G266" s="24" t="s">
        <v>6292</v>
      </c>
      <c r="H266" s="24" t="s">
        <v>10000</v>
      </c>
      <c r="I266" s="205">
        <v>41851</v>
      </c>
      <c r="J266" s="24">
        <v>60</v>
      </c>
      <c r="K266" s="14" t="s">
        <v>10831</v>
      </c>
      <c r="L266" s="189">
        <v>6</v>
      </c>
      <c r="M266" s="14"/>
      <c r="N266" s="72">
        <v>2564.1</v>
      </c>
      <c r="O266" s="203">
        <v>128.1</v>
      </c>
      <c r="P266" s="14">
        <v>6</v>
      </c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98"/>
      <c r="AJ266" s="14"/>
      <c r="AK266" s="14"/>
    </row>
    <row r="267" s="2" customFormat="1" ht="14.25" hidden="1" spans="1:37">
      <c r="A267" s="24">
        <v>263</v>
      </c>
      <c r="B267" s="189" t="s">
        <v>11345</v>
      </c>
      <c r="C267" s="14"/>
      <c r="D267" s="189" t="s">
        <v>11346</v>
      </c>
      <c r="E267" s="189"/>
      <c r="F267" s="189" t="s">
        <v>10943</v>
      </c>
      <c r="G267" s="24" t="s">
        <v>6292</v>
      </c>
      <c r="H267" s="24" t="s">
        <v>10000</v>
      </c>
      <c r="I267" s="205">
        <v>41851</v>
      </c>
      <c r="J267" s="24">
        <v>60</v>
      </c>
      <c r="K267" s="14" t="s">
        <v>10831</v>
      </c>
      <c r="L267" s="189">
        <v>4</v>
      </c>
      <c r="M267" s="14"/>
      <c r="N267" s="72">
        <v>13675.21</v>
      </c>
      <c r="O267" s="203">
        <v>684.01</v>
      </c>
      <c r="P267" s="14">
        <v>4</v>
      </c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98"/>
      <c r="AJ267" s="14"/>
      <c r="AK267" s="14"/>
    </row>
    <row r="268" s="2" customFormat="1" ht="14.25" hidden="1" spans="1:37">
      <c r="A268" s="24">
        <v>264</v>
      </c>
      <c r="B268" s="189" t="s">
        <v>11347</v>
      </c>
      <c r="C268" s="14">
        <v>0</v>
      </c>
      <c r="D268" s="189" t="s">
        <v>11348</v>
      </c>
      <c r="E268" s="189"/>
      <c r="F268" s="189" t="s">
        <v>10943</v>
      </c>
      <c r="G268" s="24" t="s">
        <v>6641</v>
      </c>
      <c r="H268" s="24" t="s">
        <v>59</v>
      </c>
      <c r="I268" s="205">
        <v>41851</v>
      </c>
      <c r="J268" s="24">
        <v>60</v>
      </c>
      <c r="K268" s="14"/>
      <c r="L268" s="189">
        <v>25</v>
      </c>
      <c r="M268" s="14"/>
      <c r="N268" s="72">
        <v>31623.93</v>
      </c>
      <c r="O268" s="203">
        <v>1581.33</v>
      </c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98"/>
      <c r="AJ268" s="14"/>
      <c r="AK268" s="14"/>
    </row>
    <row r="269" s="2" customFormat="1" ht="14.25" hidden="1" spans="1:37">
      <c r="A269" s="24">
        <v>265</v>
      </c>
      <c r="B269" s="189" t="s">
        <v>11349</v>
      </c>
      <c r="C269" s="14">
        <v>0</v>
      </c>
      <c r="D269" s="189" t="s">
        <v>11350</v>
      </c>
      <c r="E269" s="189"/>
      <c r="F269" s="189" t="s">
        <v>10943</v>
      </c>
      <c r="G269" s="24" t="s">
        <v>6641</v>
      </c>
      <c r="H269" s="24" t="s">
        <v>59</v>
      </c>
      <c r="I269" s="205">
        <v>41851</v>
      </c>
      <c r="J269" s="24">
        <v>60</v>
      </c>
      <c r="K269" s="14"/>
      <c r="L269" s="189">
        <v>6</v>
      </c>
      <c r="M269" s="14"/>
      <c r="N269" s="72">
        <v>4871.79</v>
      </c>
      <c r="O269" s="203">
        <v>243.99</v>
      </c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98"/>
      <c r="AJ269" s="14"/>
      <c r="AK269" s="14"/>
    </row>
    <row r="270" s="2" customFormat="1" ht="14.25" hidden="1" spans="1:37">
      <c r="A270" s="24">
        <v>266</v>
      </c>
      <c r="B270" s="189" t="s">
        <v>11351</v>
      </c>
      <c r="C270" s="14">
        <v>0</v>
      </c>
      <c r="D270" s="189" t="s">
        <v>11352</v>
      </c>
      <c r="E270" s="189"/>
      <c r="F270" s="189" t="s">
        <v>10943</v>
      </c>
      <c r="G270" s="24" t="s">
        <v>6587</v>
      </c>
      <c r="H270" s="14" t="s">
        <v>11353</v>
      </c>
      <c r="I270" s="205">
        <v>41879</v>
      </c>
      <c r="J270" s="24">
        <v>59</v>
      </c>
      <c r="K270" s="14" t="s">
        <v>10948</v>
      </c>
      <c r="L270" s="189">
        <v>1</v>
      </c>
      <c r="M270" s="14"/>
      <c r="N270" s="72">
        <v>12820.51</v>
      </c>
      <c r="O270" s="203">
        <v>641.11</v>
      </c>
      <c r="P270" s="14">
        <v>1</v>
      </c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98"/>
      <c r="AJ270" s="14"/>
      <c r="AK270" s="14"/>
    </row>
    <row r="271" s="2" customFormat="1" ht="14.25" hidden="1" spans="1:37">
      <c r="A271" s="24">
        <v>267</v>
      </c>
      <c r="B271" s="189" t="s">
        <v>11354</v>
      </c>
      <c r="C271" s="14">
        <v>0</v>
      </c>
      <c r="D271" s="189" t="s">
        <v>11355</v>
      </c>
      <c r="E271" s="189"/>
      <c r="F271" s="189" t="s">
        <v>10943</v>
      </c>
      <c r="G271" s="24" t="s">
        <v>6587</v>
      </c>
      <c r="H271" s="14" t="s">
        <v>11353</v>
      </c>
      <c r="I271" s="205">
        <v>41879</v>
      </c>
      <c r="J271" s="24">
        <v>59</v>
      </c>
      <c r="K271" s="14" t="s">
        <v>10948</v>
      </c>
      <c r="L271" s="189">
        <v>1</v>
      </c>
      <c r="M271" s="14"/>
      <c r="N271" s="72">
        <v>14957.26</v>
      </c>
      <c r="O271" s="203">
        <v>748.06</v>
      </c>
      <c r="P271" s="14">
        <v>1</v>
      </c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98"/>
      <c r="AJ271" s="14"/>
      <c r="AK271" s="14"/>
    </row>
    <row r="272" s="2" customFormat="1" ht="14.25" hidden="1" spans="1:37">
      <c r="A272" s="24">
        <v>268</v>
      </c>
      <c r="B272" s="189" t="s">
        <v>8625</v>
      </c>
      <c r="C272" s="14">
        <v>0</v>
      </c>
      <c r="D272" s="189" t="s">
        <v>11356</v>
      </c>
      <c r="E272" s="189"/>
      <c r="F272" s="189" t="s">
        <v>10943</v>
      </c>
      <c r="G272" s="24" t="s">
        <v>6587</v>
      </c>
      <c r="H272" s="14" t="s">
        <v>11353</v>
      </c>
      <c r="I272" s="205">
        <v>41879</v>
      </c>
      <c r="J272" s="24">
        <v>59</v>
      </c>
      <c r="K272" s="14" t="s">
        <v>10948</v>
      </c>
      <c r="L272" s="189">
        <v>2</v>
      </c>
      <c r="M272" s="14"/>
      <c r="N272" s="72">
        <v>21880.34</v>
      </c>
      <c r="O272" s="203">
        <v>1093.94</v>
      </c>
      <c r="P272" s="14">
        <v>2</v>
      </c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98"/>
      <c r="AJ272" s="14"/>
      <c r="AK272" s="14"/>
    </row>
    <row r="273" s="2" customFormat="1" ht="14.25" hidden="1" spans="1:37">
      <c r="A273" s="24">
        <v>269</v>
      </c>
      <c r="B273" s="189" t="s">
        <v>11357</v>
      </c>
      <c r="C273" s="14">
        <v>0</v>
      </c>
      <c r="D273" s="189" t="s">
        <v>11358</v>
      </c>
      <c r="E273" s="189"/>
      <c r="F273" s="189" t="s">
        <v>10943</v>
      </c>
      <c r="G273" s="24" t="s">
        <v>6587</v>
      </c>
      <c r="H273" s="14" t="s">
        <v>11353</v>
      </c>
      <c r="I273" s="205">
        <v>41879</v>
      </c>
      <c r="J273" s="24">
        <v>59</v>
      </c>
      <c r="K273" s="14" t="s">
        <v>10948</v>
      </c>
      <c r="L273" s="189">
        <v>1</v>
      </c>
      <c r="M273" s="14"/>
      <c r="N273" s="72">
        <v>14957.26</v>
      </c>
      <c r="O273" s="203">
        <v>748.06</v>
      </c>
      <c r="P273" s="14">
        <v>1</v>
      </c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98"/>
      <c r="AJ273" s="14"/>
      <c r="AK273" s="14"/>
    </row>
    <row r="274" s="2" customFormat="1" ht="14.25" hidden="1" spans="1:37">
      <c r="A274" s="24">
        <v>270</v>
      </c>
      <c r="B274" s="189" t="s">
        <v>11359</v>
      </c>
      <c r="C274" s="14">
        <v>0</v>
      </c>
      <c r="D274" s="189" t="s">
        <v>11360</v>
      </c>
      <c r="E274" s="189"/>
      <c r="F274" s="189" t="s">
        <v>10943</v>
      </c>
      <c r="G274" s="24" t="s">
        <v>6587</v>
      </c>
      <c r="H274" s="14" t="s">
        <v>11353</v>
      </c>
      <c r="I274" s="205">
        <v>41879</v>
      </c>
      <c r="J274" s="24">
        <v>59</v>
      </c>
      <c r="K274" s="14" t="s">
        <v>10948</v>
      </c>
      <c r="L274" s="189">
        <v>2</v>
      </c>
      <c r="M274" s="14"/>
      <c r="N274" s="72">
        <v>21880.34</v>
      </c>
      <c r="O274" s="203">
        <v>1093.94</v>
      </c>
      <c r="P274" s="14">
        <v>2</v>
      </c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98"/>
      <c r="AJ274" s="14"/>
      <c r="AK274" s="14"/>
    </row>
    <row r="275" s="2" customFormat="1" ht="14.25" hidden="1" spans="1:37">
      <c r="A275" s="24">
        <v>271</v>
      </c>
      <c r="B275" s="189" t="s">
        <v>11361</v>
      </c>
      <c r="C275" s="14">
        <v>0</v>
      </c>
      <c r="D275" s="189" t="s">
        <v>11362</v>
      </c>
      <c r="E275" s="189"/>
      <c r="F275" s="189" t="s">
        <v>10943</v>
      </c>
      <c r="G275" s="24" t="s">
        <v>6587</v>
      </c>
      <c r="H275" s="14" t="s">
        <v>11353</v>
      </c>
      <c r="I275" s="205">
        <v>41879</v>
      </c>
      <c r="J275" s="24">
        <v>59</v>
      </c>
      <c r="K275" s="14" t="s">
        <v>10948</v>
      </c>
      <c r="L275" s="189">
        <v>1</v>
      </c>
      <c r="M275" s="14"/>
      <c r="N275" s="72">
        <v>12820.51</v>
      </c>
      <c r="O275" s="203">
        <v>641.11</v>
      </c>
      <c r="P275" s="14">
        <v>1</v>
      </c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98"/>
      <c r="AJ275" s="14"/>
      <c r="AK275" s="14"/>
    </row>
    <row r="276" s="2" customFormat="1" ht="14.25" hidden="1" spans="1:37">
      <c r="A276" s="24">
        <v>272</v>
      </c>
      <c r="B276" s="189" t="s">
        <v>11363</v>
      </c>
      <c r="C276" s="14">
        <v>0</v>
      </c>
      <c r="D276" s="189" t="s">
        <v>11364</v>
      </c>
      <c r="E276" s="189"/>
      <c r="F276" s="189" t="s">
        <v>10943</v>
      </c>
      <c r="G276" s="24" t="s">
        <v>6587</v>
      </c>
      <c r="H276" s="14" t="s">
        <v>11353</v>
      </c>
      <c r="I276" s="205">
        <v>41879</v>
      </c>
      <c r="J276" s="24">
        <v>59</v>
      </c>
      <c r="K276" s="14" t="s">
        <v>10948</v>
      </c>
      <c r="L276" s="189">
        <v>1</v>
      </c>
      <c r="M276" s="14"/>
      <c r="N276" s="72">
        <v>14957.26</v>
      </c>
      <c r="O276" s="203">
        <v>748.06</v>
      </c>
      <c r="P276" s="14">
        <v>1</v>
      </c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98"/>
      <c r="AJ276" s="14"/>
      <c r="AK276" s="14"/>
    </row>
    <row r="277" s="2" customFormat="1" ht="14.25" hidden="1" spans="1:37">
      <c r="A277" s="24">
        <v>273</v>
      </c>
      <c r="B277" s="189" t="s">
        <v>11365</v>
      </c>
      <c r="C277" s="14">
        <v>0</v>
      </c>
      <c r="D277" s="189" t="s">
        <v>11366</v>
      </c>
      <c r="E277" s="189"/>
      <c r="F277" s="189" t="s">
        <v>10943</v>
      </c>
      <c r="G277" s="24" t="s">
        <v>6587</v>
      </c>
      <c r="H277" s="14" t="s">
        <v>11353</v>
      </c>
      <c r="I277" s="205">
        <v>41879</v>
      </c>
      <c r="J277" s="24">
        <v>59</v>
      </c>
      <c r="K277" s="14" t="s">
        <v>10948</v>
      </c>
      <c r="L277" s="189">
        <v>2</v>
      </c>
      <c r="M277" s="14"/>
      <c r="N277" s="72">
        <v>21880.34</v>
      </c>
      <c r="O277" s="203">
        <v>1093.94</v>
      </c>
      <c r="P277" s="14">
        <v>2</v>
      </c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98"/>
      <c r="AJ277" s="14"/>
      <c r="AK277" s="14"/>
    </row>
    <row r="278" s="2" customFormat="1" ht="14.25" hidden="1" spans="1:37">
      <c r="A278" s="24">
        <v>274</v>
      </c>
      <c r="B278" s="189" t="s">
        <v>11367</v>
      </c>
      <c r="C278" s="14">
        <v>0</v>
      </c>
      <c r="D278" s="189" t="s">
        <v>11368</v>
      </c>
      <c r="E278" s="189"/>
      <c r="F278" s="189" t="s">
        <v>10943</v>
      </c>
      <c r="G278" s="24" t="s">
        <v>6587</v>
      </c>
      <c r="H278" s="14" t="s">
        <v>11353</v>
      </c>
      <c r="I278" s="205">
        <v>41879</v>
      </c>
      <c r="J278" s="24">
        <v>59</v>
      </c>
      <c r="K278" s="14" t="s">
        <v>10948</v>
      </c>
      <c r="L278" s="189">
        <v>1</v>
      </c>
      <c r="M278" s="14"/>
      <c r="N278" s="72">
        <v>14957.26</v>
      </c>
      <c r="O278" s="203">
        <v>748.06</v>
      </c>
      <c r="P278" s="14">
        <v>1</v>
      </c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98"/>
      <c r="AJ278" s="14"/>
      <c r="AK278" s="14"/>
    </row>
    <row r="279" s="2" customFormat="1" ht="14.25" hidden="1" spans="1:37">
      <c r="A279" s="24">
        <v>275</v>
      </c>
      <c r="B279" s="189" t="s">
        <v>11369</v>
      </c>
      <c r="C279" s="14">
        <v>0</v>
      </c>
      <c r="D279" s="189" t="s">
        <v>11370</v>
      </c>
      <c r="E279" s="189"/>
      <c r="F279" s="189" t="s">
        <v>10943</v>
      </c>
      <c r="G279" s="24" t="s">
        <v>6587</v>
      </c>
      <c r="H279" s="14" t="s">
        <v>11353</v>
      </c>
      <c r="I279" s="205">
        <v>41879</v>
      </c>
      <c r="J279" s="24">
        <v>59</v>
      </c>
      <c r="K279" s="14" t="s">
        <v>10948</v>
      </c>
      <c r="L279" s="189">
        <v>2</v>
      </c>
      <c r="M279" s="14"/>
      <c r="N279" s="72">
        <v>21880.34</v>
      </c>
      <c r="O279" s="203">
        <v>1093.94</v>
      </c>
      <c r="P279" s="14">
        <v>2</v>
      </c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98"/>
      <c r="AJ279" s="14"/>
      <c r="AK279" s="14"/>
    </row>
    <row r="280" s="2" customFormat="1" ht="14.25" hidden="1" spans="1:37">
      <c r="A280" s="24">
        <v>276</v>
      </c>
      <c r="B280" s="189" t="s">
        <v>11371</v>
      </c>
      <c r="C280" s="14">
        <v>0</v>
      </c>
      <c r="D280" s="189" t="s">
        <v>11372</v>
      </c>
      <c r="E280" s="189"/>
      <c r="F280" s="189" t="s">
        <v>10943</v>
      </c>
      <c r="G280" s="24" t="s">
        <v>6587</v>
      </c>
      <c r="H280" s="24" t="s">
        <v>11262</v>
      </c>
      <c r="I280" s="205">
        <v>41880</v>
      </c>
      <c r="J280" s="24">
        <v>59</v>
      </c>
      <c r="K280" s="14"/>
      <c r="L280" s="189">
        <v>1</v>
      </c>
      <c r="M280" s="14"/>
      <c r="N280" s="72">
        <v>10170.94</v>
      </c>
      <c r="O280" s="203">
        <v>508.54</v>
      </c>
      <c r="P280" s="14">
        <v>1</v>
      </c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98"/>
      <c r="AJ280" s="14"/>
      <c r="AK280" s="14"/>
    </row>
    <row r="281" s="2" customFormat="1" ht="14.25" hidden="1" spans="1:37">
      <c r="A281" s="24">
        <v>277</v>
      </c>
      <c r="B281" s="189" t="s">
        <v>11373</v>
      </c>
      <c r="C281" s="14">
        <v>0</v>
      </c>
      <c r="D281" s="189" t="s">
        <v>11374</v>
      </c>
      <c r="E281" s="189" t="s">
        <v>11375</v>
      </c>
      <c r="F281" s="189" t="s">
        <v>10943</v>
      </c>
      <c r="G281" s="24" t="s">
        <v>6587</v>
      </c>
      <c r="H281" s="24" t="s">
        <v>11262</v>
      </c>
      <c r="I281" s="205">
        <v>41880</v>
      </c>
      <c r="J281" s="24">
        <v>59</v>
      </c>
      <c r="K281" s="14"/>
      <c r="L281" s="189">
        <v>1</v>
      </c>
      <c r="M281" s="14"/>
      <c r="N281" s="72">
        <v>14700.85</v>
      </c>
      <c r="O281" s="203">
        <v>735.25</v>
      </c>
      <c r="P281" s="14">
        <v>1</v>
      </c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98"/>
      <c r="AJ281" s="14"/>
      <c r="AK281" s="14"/>
    </row>
    <row r="282" s="2" customFormat="1" ht="14.25" hidden="1" spans="1:37">
      <c r="A282" s="24">
        <v>278</v>
      </c>
      <c r="B282" s="189" t="s">
        <v>11376</v>
      </c>
      <c r="C282" s="14">
        <v>0</v>
      </c>
      <c r="D282" s="189" t="s">
        <v>11377</v>
      </c>
      <c r="E282" s="189"/>
      <c r="F282" s="189" t="s">
        <v>10943</v>
      </c>
      <c r="G282" s="24" t="s">
        <v>6587</v>
      </c>
      <c r="H282" s="24" t="s">
        <v>11378</v>
      </c>
      <c r="I282" s="205">
        <v>41880</v>
      </c>
      <c r="J282" s="24">
        <v>59</v>
      </c>
      <c r="K282" s="14"/>
      <c r="L282" s="189">
        <v>1</v>
      </c>
      <c r="M282" s="14"/>
      <c r="N282" s="72">
        <v>12735.04</v>
      </c>
      <c r="O282" s="203">
        <v>636.64</v>
      </c>
      <c r="P282" s="14">
        <v>1</v>
      </c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98"/>
      <c r="AJ282" s="14"/>
      <c r="AK282" s="14"/>
    </row>
    <row r="283" s="2" customFormat="1" ht="14.25" hidden="1" spans="1:37">
      <c r="A283" s="24">
        <v>279</v>
      </c>
      <c r="B283" s="189" t="s">
        <v>11379</v>
      </c>
      <c r="C283" s="14">
        <v>0</v>
      </c>
      <c r="D283" s="189" t="s">
        <v>11380</v>
      </c>
      <c r="E283" s="189"/>
      <c r="F283" s="189" t="s">
        <v>10943</v>
      </c>
      <c r="G283" s="24" t="s">
        <v>6587</v>
      </c>
      <c r="H283" s="24" t="s">
        <v>11378</v>
      </c>
      <c r="I283" s="205">
        <v>41880</v>
      </c>
      <c r="J283" s="24">
        <v>59</v>
      </c>
      <c r="K283" s="14"/>
      <c r="L283" s="189">
        <v>1</v>
      </c>
      <c r="M283" s="14"/>
      <c r="N283" s="72">
        <v>17008.55</v>
      </c>
      <c r="O283" s="203">
        <v>850.55</v>
      </c>
      <c r="P283" s="14">
        <v>1</v>
      </c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98"/>
      <c r="AJ283" s="14"/>
      <c r="AK283" s="14"/>
    </row>
    <row r="284" s="2" customFormat="1" ht="14.25" hidden="1" spans="1:37">
      <c r="A284" s="24">
        <v>280</v>
      </c>
      <c r="B284" s="189" t="s">
        <v>11381</v>
      </c>
      <c r="C284" s="14">
        <v>0</v>
      </c>
      <c r="D284" s="189" t="s">
        <v>11380</v>
      </c>
      <c r="E284" s="189"/>
      <c r="F284" s="189" t="s">
        <v>10943</v>
      </c>
      <c r="G284" s="24" t="s">
        <v>6587</v>
      </c>
      <c r="H284" s="24" t="s">
        <v>11378</v>
      </c>
      <c r="I284" s="205">
        <v>41880</v>
      </c>
      <c r="J284" s="24">
        <v>59</v>
      </c>
      <c r="K284" s="14"/>
      <c r="L284" s="189">
        <v>1</v>
      </c>
      <c r="M284" s="14"/>
      <c r="N284" s="72">
        <v>16239.32</v>
      </c>
      <c r="O284" s="203">
        <v>812.12</v>
      </c>
      <c r="P284" s="14">
        <v>1</v>
      </c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98"/>
      <c r="AJ284" s="14"/>
      <c r="AK284" s="14"/>
    </row>
    <row r="285" s="2" customFormat="1" ht="14.25" hidden="1" spans="1:37">
      <c r="A285" s="24">
        <v>281</v>
      </c>
      <c r="B285" s="189" t="s">
        <v>11382</v>
      </c>
      <c r="C285" s="14">
        <v>0</v>
      </c>
      <c r="D285" s="189" t="s">
        <v>11383</v>
      </c>
      <c r="E285" s="189"/>
      <c r="F285" s="189" t="s">
        <v>10943</v>
      </c>
      <c r="G285" s="24" t="s">
        <v>6587</v>
      </c>
      <c r="H285" s="24" t="s">
        <v>11378</v>
      </c>
      <c r="I285" s="205">
        <v>41880</v>
      </c>
      <c r="J285" s="24">
        <v>59</v>
      </c>
      <c r="K285" s="14"/>
      <c r="L285" s="189">
        <v>2</v>
      </c>
      <c r="M285" s="14"/>
      <c r="N285" s="72">
        <v>22222.22</v>
      </c>
      <c r="O285" s="203">
        <v>1111.22</v>
      </c>
      <c r="P285" s="14">
        <v>2</v>
      </c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98"/>
      <c r="AJ285" s="14"/>
      <c r="AK285" s="14"/>
    </row>
    <row r="286" s="2" customFormat="1" ht="14.25" spans="1:37">
      <c r="A286" s="24">
        <v>282</v>
      </c>
      <c r="B286" s="189" t="s">
        <v>11384</v>
      </c>
      <c r="C286" s="14">
        <v>0</v>
      </c>
      <c r="D286" s="189" t="s">
        <v>11385</v>
      </c>
      <c r="E286" s="189"/>
      <c r="F286" s="189" t="s">
        <v>10943</v>
      </c>
      <c r="G286" s="24" t="s">
        <v>6587</v>
      </c>
      <c r="H286" s="24" t="s">
        <v>9906</v>
      </c>
      <c r="I286" s="205">
        <v>41880</v>
      </c>
      <c r="J286" s="24">
        <v>59</v>
      </c>
      <c r="K286" s="14"/>
      <c r="L286" s="189">
        <v>1</v>
      </c>
      <c r="M286" s="14"/>
      <c r="N286" s="72">
        <v>5299.15</v>
      </c>
      <c r="O286" s="203">
        <v>265.15</v>
      </c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98"/>
      <c r="AJ286" s="14"/>
      <c r="AK286" s="14"/>
    </row>
    <row r="287" s="2" customFormat="1" ht="14.25" spans="1:37">
      <c r="A287" s="24">
        <v>283</v>
      </c>
      <c r="B287" s="189" t="s">
        <v>11386</v>
      </c>
      <c r="C287" s="14">
        <v>0</v>
      </c>
      <c r="D287" s="189" t="s">
        <v>11387</v>
      </c>
      <c r="E287" s="189"/>
      <c r="F287" s="189" t="s">
        <v>10943</v>
      </c>
      <c r="G287" s="24" t="s">
        <v>6587</v>
      </c>
      <c r="H287" s="24" t="s">
        <v>9906</v>
      </c>
      <c r="I287" s="205">
        <v>41880</v>
      </c>
      <c r="J287" s="24">
        <v>59</v>
      </c>
      <c r="K287" s="14"/>
      <c r="L287" s="189">
        <v>1</v>
      </c>
      <c r="M287" s="14"/>
      <c r="N287" s="72">
        <v>6666.67</v>
      </c>
      <c r="O287" s="203">
        <v>333.67</v>
      </c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98"/>
      <c r="AJ287" s="14"/>
      <c r="AK287" s="14"/>
    </row>
    <row r="288" s="2" customFormat="1" ht="14.25" spans="1:37">
      <c r="A288" s="24">
        <v>284</v>
      </c>
      <c r="B288" s="189" t="s">
        <v>11388</v>
      </c>
      <c r="C288" s="14">
        <v>0</v>
      </c>
      <c r="D288" s="189" t="s">
        <v>11389</v>
      </c>
      <c r="E288" s="189"/>
      <c r="F288" s="189" t="s">
        <v>10943</v>
      </c>
      <c r="G288" s="24" t="s">
        <v>6587</v>
      </c>
      <c r="H288" s="24" t="s">
        <v>9906</v>
      </c>
      <c r="I288" s="205">
        <v>41880</v>
      </c>
      <c r="J288" s="24">
        <v>59</v>
      </c>
      <c r="K288" s="14"/>
      <c r="L288" s="189">
        <v>2</v>
      </c>
      <c r="M288" s="14"/>
      <c r="N288" s="72">
        <v>7179.49</v>
      </c>
      <c r="O288" s="203">
        <v>359.29</v>
      </c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98"/>
      <c r="AJ288" s="14"/>
      <c r="AK288" s="14"/>
    </row>
    <row r="289" s="2" customFormat="1" ht="14.25" spans="1:37">
      <c r="A289" s="24">
        <v>285</v>
      </c>
      <c r="B289" s="189" t="s">
        <v>11390</v>
      </c>
      <c r="C289" s="14">
        <v>0</v>
      </c>
      <c r="D289" s="189" t="s">
        <v>11391</v>
      </c>
      <c r="E289" s="189"/>
      <c r="F289" s="189" t="s">
        <v>10943</v>
      </c>
      <c r="G289" s="24" t="s">
        <v>6587</v>
      </c>
      <c r="H289" s="24" t="s">
        <v>9906</v>
      </c>
      <c r="I289" s="205">
        <v>41880</v>
      </c>
      <c r="J289" s="24">
        <v>59</v>
      </c>
      <c r="K289" s="14"/>
      <c r="L289" s="189">
        <v>1</v>
      </c>
      <c r="M289" s="14"/>
      <c r="N289" s="72">
        <v>2905.98</v>
      </c>
      <c r="O289" s="203">
        <v>145.38</v>
      </c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98"/>
      <c r="AJ289" s="14"/>
      <c r="AK289" s="14"/>
    </row>
    <row r="290" s="2" customFormat="1" ht="14.25" spans="1:37">
      <c r="A290" s="24">
        <v>286</v>
      </c>
      <c r="B290" s="189" t="s">
        <v>11392</v>
      </c>
      <c r="C290" s="14">
        <v>0</v>
      </c>
      <c r="D290" s="189" t="s">
        <v>11393</v>
      </c>
      <c r="E290" s="189" t="s">
        <v>11394</v>
      </c>
      <c r="F290" s="189" t="s">
        <v>10943</v>
      </c>
      <c r="G290" s="24" t="s">
        <v>6587</v>
      </c>
      <c r="H290" s="24" t="s">
        <v>9906</v>
      </c>
      <c r="I290" s="205">
        <v>41880</v>
      </c>
      <c r="J290" s="24">
        <v>59</v>
      </c>
      <c r="K290" s="14"/>
      <c r="L290" s="189">
        <v>1</v>
      </c>
      <c r="M290" s="14"/>
      <c r="N290" s="72">
        <v>6666.67</v>
      </c>
      <c r="O290" s="203">
        <v>333.67</v>
      </c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98"/>
      <c r="AJ290" s="14"/>
      <c r="AK290" s="14"/>
    </row>
    <row r="291" s="2" customFormat="1" ht="14.25" spans="1:37">
      <c r="A291" s="24">
        <v>287</v>
      </c>
      <c r="B291" s="189" t="s">
        <v>11395</v>
      </c>
      <c r="C291" s="14">
        <v>0</v>
      </c>
      <c r="D291" s="189" t="s">
        <v>11396</v>
      </c>
      <c r="E291" s="189" t="s">
        <v>11397</v>
      </c>
      <c r="F291" s="189" t="s">
        <v>10943</v>
      </c>
      <c r="G291" s="24" t="s">
        <v>6587</v>
      </c>
      <c r="H291" s="24" t="s">
        <v>9906</v>
      </c>
      <c r="I291" s="205">
        <v>41880</v>
      </c>
      <c r="J291" s="24">
        <v>59</v>
      </c>
      <c r="K291" s="14"/>
      <c r="L291" s="189">
        <v>2</v>
      </c>
      <c r="M291" s="14"/>
      <c r="N291" s="72">
        <v>7179.49</v>
      </c>
      <c r="O291" s="203">
        <v>359.29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98"/>
      <c r="AJ291" s="14"/>
      <c r="AK291" s="14"/>
    </row>
    <row r="292" s="2" customFormat="1" ht="14.25" spans="1:37">
      <c r="A292" s="24">
        <v>288</v>
      </c>
      <c r="B292" s="189" t="s">
        <v>11398</v>
      </c>
      <c r="C292" s="14">
        <v>0</v>
      </c>
      <c r="D292" s="189" t="s">
        <v>11399</v>
      </c>
      <c r="E292" s="189" t="s">
        <v>11400</v>
      </c>
      <c r="F292" s="189" t="s">
        <v>10943</v>
      </c>
      <c r="G292" s="24" t="s">
        <v>6587</v>
      </c>
      <c r="H292" s="24" t="s">
        <v>9906</v>
      </c>
      <c r="I292" s="205">
        <v>41880</v>
      </c>
      <c r="J292" s="24">
        <v>59</v>
      </c>
      <c r="K292" s="14"/>
      <c r="L292" s="189">
        <v>1</v>
      </c>
      <c r="M292" s="14"/>
      <c r="N292" s="72">
        <v>5299.15</v>
      </c>
      <c r="O292" s="203">
        <v>265.15</v>
      </c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98"/>
      <c r="AJ292" s="14"/>
      <c r="AK292" s="14"/>
    </row>
    <row r="293" s="2" customFormat="1" ht="14.25" spans="1:37">
      <c r="A293" s="24">
        <v>289</v>
      </c>
      <c r="B293" s="189" t="s">
        <v>11401</v>
      </c>
      <c r="C293" s="14">
        <v>0</v>
      </c>
      <c r="D293" s="189" t="s">
        <v>11402</v>
      </c>
      <c r="E293" s="189" t="s">
        <v>11403</v>
      </c>
      <c r="F293" s="189" t="s">
        <v>10943</v>
      </c>
      <c r="G293" s="24" t="s">
        <v>6587</v>
      </c>
      <c r="H293" s="24" t="s">
        <v>9906</v>
      </c>
      <c r="I293" s="205">
        <v>41880</v>
      </c>
      <c r="J293" s="24">
        <v>59</v>
      </c>
      <c r="K293" s="14"/>
      <c r="L293" s="189">
        <v>1</v>
      </c>
      <c r="M293" s="14"/>
      <c r="N293" s="72">
        <v>6666.67</v>
      </c>
      <c r="O293" s="203">
        <v>333.67</v>
      </c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98"/>
      <c r="AJ293" s="14"/>
      <c r="AK293" s="14"/>
    </row>
    <row r="294" s="2" customFormat="1" ht="14.25" spans="1:37">
      <c r="A294" s="24">
        <v>290</v>
      </c>
      <c r="B294" s="189" t="s">
        <v>11404</v>
      </c>
      <c r="C294" s="14">
        <v>0</v>
      </c>
      <c r="D294" s="189" t="s">
        <v>11399</v>
      </c>
      <c r="E294" s="189" t="s">
        <v>11405</v>
      </c>
      <c r="F294" s="189" t="s">
        <v>10943</v>
      </c>
      <c r="G294" s="24" t="s">
        <v>6587</v>
      </c>
      <c r="H294" s="24" t="s">
        <v>9906</v>
      </c>
      <c r="I294" s="205">
        <v>41880</v>
      </c>
      <c r="J294" s="24">
        <v>59</v>
      </c>
      <c r="K294" s="14"/>
      <c r="L294" s="189">
        <v>2</v>
      </c>
      <c r="M294" s="14"/>
      <c r="N294" s="72">
        <v>7179.49</v>
      </c>
      <c r="O294" s="203">
        <v>359.29</v>
      </c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98"/>
      <c r="AJ294" s="14"/>
      <c r="AK294" s="14"/>
    </row>
    <row r="295" s="2" customFormat="1" ht="14.25" spans="1:37">
      <c r="A295" s="24">
        <v>291</v>
      </c>
      <c r="B295" s="189" t="s">
        <v>11406</v>
      </c>
      <c r="C295" s="14">
        <v>0</v>
      </c>
      <c r="D295" s="189" t="s">
        <v>11407</v>
      </c>
      <c r="E295" s="189" t="s">
        <v>11408</v>
      </c>
      <c r="F295" s="189" t="s">
        <v>10943</v>
      </c>
      <c r="G295" s="24" t="s">
        <v>6587</v>
      </c>
      <c r="H295" s="24" t="s">
        <v>9906</v>
      </c>
      <c r="I295" s="205">
        <v>41880</v>
      </c>
      <c r="J295" s="24">
        <v>59</v>
      </c>
      <c r="K295" s="14"/>
      <c r="L295" s="189">
        <v>1</v>
      </c>
      <c r="M295" s="14"/>
      <c r="N295" s="72">
        <v>2905.98</v>
      </c>
      <c r="O295" s="203">
        <v>145.38</v>
      </c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98"/>
      <c r="AJ295" s="14"/>
      <c r="AK295" s="14"/>
    </row>
    <row r="296" s="2" customFormat="1" ht="14.25" spans="1:37">
      <c r="A296" s="24">
        <v>292</v>
      </c>
      <c r="B296" s="189" t="s">
        <v>11409</v>
      </c>
      <c r="C296" s="14">
        <v>0</v>
      </c>
      <c r="D296" s="189" t="s">
        <v>11410</v>
      </c>
      <c r="E296" s="189"/>
      <c r="F296" s="189" t="s">
        <v>10943</v>
      </c>
      <c r="G296" s="24" t="s">
        <v>6587</v>
      </c>
      <c r="H296" s="24" t="s">
        <v>9906</v>
      </c>
      <c r="I296" s="205">
        <v>41880</v>
      </c>
      <c r="J296" s="24">
        <v>59</v>
      </c>
      <c r="K296" s="14"/>
      <c r="L296" s="189">
        <v>1</v>
      </c>
      <c r="M296" s="14"/>
      <c r="N296" s="72">
        <v>6666.67</v>
      </c>
      <c r="O296" s="203">
        <v>333.67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98"/>
      <c r="AJ296" s="14"/>
      <c r="AK296" s="14"/>
    </row>
    <row r="297" s="2" customFormat="1" ht="14.25" spans="1:37">
      <c r="A297" s="24">
        <v>293</v>
      </c>
      <c r="B297" s="189" t="s">
        <v>11411</v>
      </c>
      <c r="C297" s="14">
        <v>0</v>
      </c>
      <c r="D297" s="189" t="s">
        <v>11412</v>
      </c>
      <c r="E297" s="189"/>
      <c r="F297" s="189" t="s">
        <v>10943</v>
      </c>
      <c r="G297" s="24" t="s">
        <v>6587</v>
      </c>
      <c r="H297" s="24" t="s">
        <v>9906</v>
      </c>
      <c r="I297" s="205">
        <v>41880</v>
      </c>
      <c r="J297" s="24">
        <v>59</v>
      </c>
      <c r="K297" s="14"/>
      <c r="L297" s="189">
        <v>2</v>
      </c>
      <c r="M297" s="14"/>
      <c r="N297" s="72">
        <v>7179.49</v>
      </c>
      <c r="O297" s="203">
        <v>359.29</v>
      </c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98"/>
      <c r="AJ297" s="14"/>
      <c r="AK297" s="14"/>
    </row>
    <row r="298" s="2" customFormat="1" ht="14.25" spans="1:37">
      <c r="A298" s="24">
        <v>294</v>
      </c>
      <c r="B298" s="189" t="s">
        <v>11413</v>
      </c>
      <c r="C298" s="14">
        <v>0</v>
      </c>
      <c r="D298" s="189" t="s">
        <v>11414</v>
      </c>
      <c r="E298" s="189"/>
      <c r="F298" s="189" t="s">
        <v>10943</v>
      </c>
      <c r="G298" s="24" t="s">
        <v>6587</v>
      </c>
      <c r="H298" s="24" t="s">
        <v>9906</v>
      </c>
      <c r="I298" s="205">
        <v>41880</v>
      </c>
      <c r="J298" s="24">
        <v>59</v>
      </c>
      <c r="K298" s="14"/>
      <c r="L298" s="189">
        <v>1</v>
      </c>
      <c r="M298" s="14"/>
      <c r="N298" s="72">
        <v>10256.41</v>
      </c>
      <c r="O298" s="203">
        <v>513.01</v>
      </c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98"/>
      <c r="AJ298" s="14"/>
      <c r="AK298" s="14"/>
    </row>
    <row r="299" s="2" customFormat="1" ht="14.25" spans="1:37">
      <c r="A299" s="24">
        <v>295</v>
      </c>
      <c r="B299" s="189" t="s">
        <v>11415</v>
      </c>
      <c r="C299" s="14">
        <v>0</v>
      </c>
      <c r="D299" s="189" t="s">
        <v>11416</v>
      </c>
      <c r="E299" s="189"/>
      <c r="F299" s="189" t="s">
        <v>10943</v>
      </c>
      <c r="G299" s="24" t="s">
        <v>6587</v>
      </c>
      <c r="H299" s="24" t="s">
        <v>9906</v>
      </c>
      <c r="I299" s="205">
        <v>41880</v>
      </c>
      <c r="J299" s="24">
        <v>59</v>
      </c>
      <c r="K299" s="14"/>
      <c r="L299" s="189">
        <v>1</v>
      </c>
      <c r="M299" s="14"/>
      <c r="N299" s="72">
        <v>11965.81</v>
      </c>
      <c r="O299" s="203">
        <v>598.81</v>
      </c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98"/>
      <c r="AJ299" s="14"/>
      <c r="AK299" s="14"/>
    </row>
    <row r="300" s="2" customFormat="1" ht="14.25" spans="1:37">
      <c r="A300" s="24">
        <v>296</v>
      </c>
      <c r="B300" s="189" t="s">
        <v>11417</v>
      </c>
      <c r="C300" s="14">
        <v>0</v>
      </c>
      <c r="D300" s="189" t="s">
        <v>11418</v>
      </c>
      <c r="E300" s="189"/>
      <c r="F300" s="189" t="s">
        <v>10943</v>
      </c>
      <c r="G300" s="24" t="s">
        <v>6587</v>
      </c>
      <c r="H300" s="24" t="s">
        <v>9906</v>
      </c>
      <c r="I300" s="205">
        <v>41880</v>
      </c>
      <c r="J300" s="24">
        <v>59</v>
      </c>
      <c r="K300" s="14"/>
      <c r="L300" s="189">
        <v>1</v>
      </c>
      <c r="M300" s="14"/>
      <c r="N300" s="72">
        <v>10256.41</v>
      </c>
      <c r="O300" s="203">
        <v>513.01</v>
      </c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98"/>
      <c r="AJ300" s="14"/>
      <c r="AK300" s="14"/>
    </row>
    <row r="301" s="2" customFormat="1" ht="14.25" spans="1:37">
      <c r="A301" s="24">
        <v>297</v>
      </c>
      <c r="B301" s="189" t="s">
        <v>11419</v>
      </c>
      <c r="C301" s="14">
        <v>0</v>
      </c>
      <c r="D301" s="189" t="s">
        <v>11420</v>
      </c>
      <c r="E301" s="189"/>
      <c r="F301" s="189" t="s">
        <v>10943</v>
      </c>
      <c r="G301" s="24" t="s">
        <v>6587</v>
      </c>
      <c r="H301" s="24" t="s">
        <v>9906</v>
      </c>
      <c r="I301" s="205">
        <v>41880</v>
      </c>
      <c r="J301" s="24">
        <v>59</v>
      </c>
      <c r="K301" s="14"/>
      <c r="L301" s="189">
        <v>1</v>
      </c>
      <c r="M301" s="14"/>
      <c r="N301" s="72">
        <v>3418.8</v>
      </c>
      <c r="O301" s="203">
        <v>171</v>
      </c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98"/>
      <c r="AJ301" s="14"/>
      <c r="AK301" s="14"/>
    </row>
    <row r="302" s="2" customFormat="1" ht="14.25" spans="1:37">
      <c r="A302" s="24">
        <v>298</v>
      </c>
      <c r="B302" s="189" t="s">
        <v>11421</v>
      </c>
      <c r="C302" s="14">
        <v>0</v>
      </c>
      <c r="D302" s="189" t="s">
        <v>11422</v>
      </c>
      <c r="E302" s="189"/>
      <c r="F302" s="189" t="s">
        <v>10943</v>
      </c>
      <c r="G302" s="24" t="s">
        <v>6587</v>
      </c>
      <c r="H302" s="24" t="s">
        <v>9906</v>
      </c>
      <c r="I302" s="205">
        <v>41880</v>
      </c>
      <c r="J302" s="24">
        <v>59</v>
      </c>
      <c r="K302" s="14"/>
      <c r="L302" s="189">
        <v>1</v>
      </c>
      <c r="M302" s="14"/>
      <c r="N302" s="72">
        <v>10256.41</v>
      </c>
      <c r="O302" s="203">
        <v>513.01</v>
      </c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98"/>
      <c r="AJ302" s="14"/>
      <c r="AK302" s="14"/>
    </row>
    <row r="303" s="2" customFormat="1" ht="14.25" spans="1:37">
      <c r="A303" s="24">
        <v>299</v>
      </c>
      <c r="B303" s="189" t="s">
        <v>11423</v>
      </c>
      <c r="C303" s="14">
        <v>0</v>
      </c>
      <c r="D303" s="189" t="s">
        <v>11424</v>
      </c>
      <c r="E303" s="189"/>
      <c r="F303" s="189" t="s">
        <v>10943</v>
      </c>
      <c r="G303" s="24" t="s">
        <v>6587</v>
      </c>
      <c r="H303" s="24" t="s">
        <v>9906</v>
      </c>
      <c r="I303" s="205">
        <v>41880</v>
      </c>
      <c r="J303" s="24">
        <v>59</v>
      </c>
      <c r="K303" s="14"/>
      <c r="L303" s="189">
        <v>1</v>
      </c>
      <c r="M303" s="14"/>
      <c r="N303" s="72">
        <v>11965.81</v>
      </c>
      <c r="O303" s="203">
        <v>598.81</v>
      </c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98"/>
      <c r="AJ303" s="14"/>
      <c r="AK303" s="14"/>
    </row>
    <row r="304" s="2" customFormat="1" ht="14.25" spans="1:37">
      <c r="A304" s="24">
        <v>300</v>
      </c>
      <c r="B304" s="189" t="s">
        <v>11425</v>
      </c>
      <c r="C304" s="14">
        <v>0</v>
      </c>
      <c r="D304" s="189" t="s">
        <v>11426</v>
      </c>
      <c r="E304" s="189"/>
      <c r="F304" s="189" t="s">
        <v>10943</v>
      </c>
      <c r="G304" s="24" t="s">
        <v>6587</v>
      </c>
      <c r="H304" s="24" t="s">
        <v>9906</v>
      </c>
      <c r="I304" s="205">
        <v>41880</v>
      </c>
      <c r="J304" s="24">
        <v>59</v>
      </c>
      <c r="K304" s="14"/>
      <c r="L304" s="189">
        <v>1</v>
      </c>
      <c r="M304" s="14"/>
      <c r="N304" s="72">
        <v>10256.41</v>
      </c>
      <c r="O304" s="203">
        <v>513.01</v>
      </c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98"/>
      <c r="AJ304" s="14"/>
      <c r="AK304" s="14"/>
    </row>
    <row r="305" s="2" customFormat="1" ht="14.25" spans="1:37">
      <c r="A305" s="24">
        <v>301</v>
      </c>
      <c r="B305" s="189" t="s">
        <v>8435</v>
      </c>
      <c r="C305" s="14">
        <v>0</v>
      </c>
      <c r="D305" s="189" t="s">
        <v>11427</v>
      </c>
      <c r="E305" s="189"/>
      <c r="F305" s="189" t="s">
        <v>10943</v>
      </c>
      <c r="G305" s="24" t="s">
        <v>6587</v>
      </c>
      <c r="H305" s="24" t="s">
        <v>9906</v>
      </c>
      <c r="I305" s="205">
        <v>41880</v>
      </c>
      <c r="J305" s="24">
        <v>59</v>
      </c>
      <c r="K305" s="14"/>
      <c r="L305" s="189">
        <v>1</v>
      </c>
      <c r="M305" s="14"/>
      <c r="N305" s="72">
        <v>3418.8</v>
      </c>
      <c r="O305" s="203">
        <v>171</v>
      </c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98"/>
      <c r="AJ305" s="14"/>
      <c r="AK305" s="14"/>
    </row>
    <row r="306" s="2" customFormat="1" ht="14.25" hidden="1" spans="1:37">
      <c r="A306" s="24">
        <v>302</v>
      </c>
      <c r="B306" s="189" t="s">
        <v>11428</v>
      </c>
      <c r="C306" s="14">
        <v>0</v>
      </c>
      <c r="D306" s="189" t="s">
        <v>11429</v>
      </c>
      <c r="E306" s="189"/>
      <c r="F306" s="189" t="s">
        <v>10943</v>
      </c>
      <c r="G306" s="24" t="s">
        <v>6587</v>
      </c>
      <c r="H306" s="24" t="s">
        <v>11353</v>
      </c>
      <c r="I306" s="205">
        <v>41880</v>
      </c>
      <c r="J306" s="24">
        <v>59</v>
      </c>
      <c r="K306" s="14"/>
      <c r="L306" s="189">
        <v>1</v>
      </c>
      <c r="M306" s="14"/>
      <c r="N306" s="72">
        <v>4786.32</v>
      </c>
      <c r="O306" s="203">
        <v>239.52</v>
      </c>
      <c r="P306" s="14">
        <v>1</v>
      </c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98"/>
      <c r="AJ306" s="14"/>
      <c r="AK306" s="14"/>
    </row>
    <row r="307" s="2" customFormat="1" ht="14.25" hidden="1" spans="1:37">
      <c r="A307" s="24">
        <v>303</v>
      </c>
      <c r="B307" s="189" t="s">
        <v>11430</v>
      </c>
      <c r="C307" s="14">
        <v>0</v>
      </c>
      <c r="D307" s="189" t="s">
        <v>11431</v>
      </c>
      <c r="E307" s="189"/>
      <c r="F307" s="189" t="s">
        <v>10943</v>
      </c>
      <c r="G307" s="24" t="s">
        <v>6587</v>
      </c>
      <c r="H307" s="24" t="s">
        <v>11353</v>
      </c>
      <c r="I307" s="205">
        <v>41880</v>
      </c>
      <c r="J307" s="24">
        <v>59</v>
      </c>
      <c r="K307" s="14"/>
      <c r="L307" s="189">
        <v>1</v>
      </c>
      <c r="M307" s="14"/>
      <c r="N307" s="72">
        <v>6410.26</v>
      </c>
      <c r="O307" s="203">
        <v>320.86</v>
      </c>
      <c r="P307" s="14">
        <v>1</v>
      </c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98"/>
      <c r="AJ307" s="14"/>
      <c r="AK307" s="14"/>
    </row>
    <row r="308" s="2" customFormat="1" ht="14.25" hidden="1" spans="1:37">
      <c r="A308" s="24">
        <v>304</v>
      </c>
      <c r="B308" s="189" t="s">
        <v>11432</v>
      </c>
      <c r="C308" s="14">
        <v>0</v>
      </c>
      <c r="D308" s="189" t="s">
        <v>11433</v>
      </c>
      <c r="E308" s="189"/>
      <c r="F308" s="189" t="s">
        <v>10943</v>
      </c>
      <c r="G308" s="24" t="s">
        <v>6587</v>
      </c>
      <c r="H308" s="24" t="s">
        <v>11353</v>
      </c>
      <c r="I308" s="205">
        <v>41880</v>
      </c>
      <c r="J308" s="24">
        <v>59</v>
      </c>
      <c r="K308" s="14"/>
      <c r="L308" s="189">
        <v>2</v>
      </c>
      <c r="M308" s="14"/>
      <c r="N308" s="72">
        <v>7692.31</v>
      </c>
      <c r="O308" s="203">
        <v>384.91</v>
      </c>
      <c r="P308" s="14">
        <v>2</v>
      </c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98"/>
      <c r="AJ308" s="14"/>
      <c r="AK308" s="14"/>
    </row>
    <row r="309" s="2" customFormat="1" ht="14.25" hidden="1" spans="1:37">
      <c r="A309" s="24">
        <v>305</v>
      </c>
      <c r="B309" s="189" t="s">
        <v>11434</v>
      </c>
      <c r="C309" s="14">
        <v>0</v>
      </c>
      <c r="D309" s="189" t="s">
        <v>11435</v>
      </c>
      <c r="E309" s="189"/>
      <c r="F309" s="189" t="s">
        <v>10943</v>
      </c>
      <c r="G309" s="24" t="s">
        <v>6587</v>
      </c>
      <c r="H309" s="24" t="s">
        <v>11353</v>
      </c>
      <c r="I309" s="205">
        <v>41880</v>
      </c>
      <c r="J309" s="24">
        <v>59</v>
      </c>
      <c r="K309" s="14"/>
      <c r="L309" s="189">
        <v>1</v>
      </c>
      <c r="M309" s="14"/>
      <c r="N309" s="72">
        <v>6410.26</v>
      </c>
      <c r="O309" s="203">
        <v>320.86</v>
      </c>
      <c r="P309" s="14">
        <v>1</v>
      </c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98"/>
      <c r="AJ309" s="14"/>
      <c r="AK309" s="14"/>
    </row>
    <row r="310" s="2" customFormat="1" ht="14.25" hidden="1" spans="1:37">
      <c r="A310" s="24">
        <v>306</v>
      </c>
      <c r="B310" s="189" t="s">
        <v>11436</v>
      </c>
      <c r="C310" s="14">
        <v>0</v>
      </c>
      <c r="D310" s="189" t="s">
        <v>11437</v>
      </c>
      <c r="E310" s="189"/>
      <c r="F310" s="189" t="s">
        <v>10943</v>
      </c>
      <c r="G310" s="24" t="s">
        <v>6587</v>
      </c>
      <c r="H310" s="24" t="s">
        <v>11353</v>
      </c>
      <c r="I310" s="205">
        <v>41880</v>
      </c>
      <c r="J310" s="24">
        <v>59</v>
      </c>
      <c r="K310" s="14"/>
      <c r="L310" s="189">
        <v>2</v>
      </c>
      <c r="M310" s="14"/>
      <c r="N310" s="72">
        <v>5299.15</v>
      </c>
      <c r="O310" s="203">
        <v>265.15</v>
      </c>
      <c r="P310" s="14">
        <v>1</v>
      </c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98"/>
      <c r="AJ310" s="14"/>
      <c r="AK310" s="14"/>
    </row>
    <row r="311" s="2" customFormat="1" ht="14.25" hidden="1" spans="1:37">
      <c r="A311" s="24">
        <v>307</v>
      </c>
      <c r="B311" s="189" t="s">
        <v>11438</v>
      </c>
      <c r="C311" s="14">
        <v>0</v>
      </c>
      <c r="D311" s="189" t="s">
        <v>11439</v>
      </c>
      <c r="E311" s="189"/>
      <c r="F311" s="189" t="s">
        <v>10943</v>
      </c>
      <c r="G311" s="24" t="s">
        <v>6587</v>
      </c>
      <c r="H311" s="24" t="s">
        <v>11378</v>
      </c>
      <c r="I311" s="205">
        <v>41880</v>
      </c>
      <c r="J311" s="24">
        <v>59</v>
      </c>
      <c r="K311" s="14"/>
      <c r="L311" s="189">
        <v>1</v>
      </c>
      <c r="M311" s="14"/>
      <c r="N311" s="72">
        <v>6837.61</v>
      </c>
      <c r="O311" s="203">
        <v>342.01</v>
      </c>
      <c r="P311" s="206">
        <v>15</v>
      </c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98"/>
      <c r="AJ311" s="14"/>
      <c r="AK311" s="14"/>
    </row>
    <row r="312" s="2" customFormat="1" ht="14.25" hidden="1" spans="1:37">
      <c r="A312" s="24">
        <v>308</v>
      </c>
      <c r="B312" s="189" t="s">
        <v>11440</v>
      </c>
      <c r="C312" s="14">
        <v>0</v>
      </c>
      <c r="D312" s="189" t="s">
        <v>11441</v>
      </c>
      <c r="E312" s="189"/>
      <c r="F312" s="189" t="s">
        <v>10943</v>
      </c>
      <c r="G312" s="24" t="s">
        <v>6587</v>
      </c>
      <c r="H312" s="24" t="s">
        <v>11378</v>
      </c>
      <c r="I312" s="205">
        <v>41880</v>
      </c>
      <c r="J312" s="24">
        <v>59</v>
      </c>
      <c r="K312" s="14"/>
      <c r="L312" s="189">
        <v>4</v>
      </c>
      <c r="M312" s="14"/>
      <c r="N312" s="72">
        <v>27350.43</v>
      </c>
      <c r="O312" s="203">
        <v>1367.43</v>
      </c>
      <c r="P312" s="207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98"/>
      <c r="AJ312" s="14"/>
      <c r="AK312" s="14"/>
    </row>
    <row r="313" s="2" customFormat="1" ht="14.25" hidden="1" spans="1:37">
      <c r="A313" s="24">
        <v>309</v>
      </c>
      <c r="B313" s="189" t="s">
        <v>11442</v>
      </c>
      <c r="C313" s="14">
        <v>0</v>
      </c>
      <c r="D313" s="189" t="s">
        <v>11443</v>
      </c>
      <c r="E313" s="189" t="s">
        <v>11444</v>
      </c>
      <c r="F313" s="189" t="s">
        <v>10943</v>
      </c>
      <c r="G313" s="24" t="s">
        <v>6587</v>
      </c>
      <c r="H313" s="24" t="s">
        <v>11378</v>
      </c>
      <c r="I313" s="205">
        <v>41880</v>
      </c>
      <c r="J313" s="24">
        <v>59</v>
      </c>
      <c r="K313" s="14"/>
      <c r="L313" s="189">
        <v>4</v>
      </c>
      <c r="M313" s="14"/>
      <c r="N313" s="72">
        <v>17094.02</v>
      </c>
      <c r="O313" s="203">
        <v>855.02</v>
      </c>
      <c r="P313" s="207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98"/>
      <c r="AJ313" s="14"/>
      <c r="AK313" s="14"/>
    </row>
    <row r="314" s="2" customFormat="1" ht="14.25" hidden="1" spans="1:37">
      <c r="A314" s="24">
        <v>310</v>
      </c>
      <c r="B314" s="189" t="s">
        <v>11445</v>
      </c>
      <c r="C314" s="14">
        <v>0</v>
      </c>
      <c r="D314" s="189" t="s">
        <v>11446</v>
      </c>
      <c r="E314" s="189" t="s">
        <v>11447</v>
      </c>
      <c r="F314" s="189" t="s">
        <v>10943</v>
      </c>
      <c r="G314" s="24" t="s">
        <v>6587</v>
      </c>
      <c r="H314" s="24" t="s">
        <v>11378</v>
      </c>
      <c r="I314" s="205">
        <v>41880</v>
      </c>
      <c r="J314" s="24">
        <v>59</v>
      </c>
      <c r="K314" s="14"/>
      <c r="L314" s="189">
        <v>2</v>
      </c>
      <c r="M314" s="14"/>
      <c r="N314" s="72">
        <v>8547.01</v>
      </c>
      <c r="O314" s="203">
        <v>427.21</v>
      </c>
      <c r="P314" s="207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98"/>
      <c r="AJ314" s="14"/>
      <c r="AK314" s="14"/>
    </row>
    <row r="315" s="2" customFormat="1" ht="14.25" hidden="1" spans="1:37">
      <c r="A315" s="24">
        <v>311</v>
      </c>
      <c r="B315" s="189" t="s">
        <v>11448</v>
      </c>
      <c r="C315" s="14">
        <v>0</v>
      </c>
      <c r="D315" s="189" t="s">
        <v>11449</v>
      </c>
      <c r="E315" s="189" t="s">
        <v>11450</v>
      </c>
      <c r="F315" s="189" t="s">
        <v>10943</v>
      </c>
      <c r="G315" s="24" t="s">
        <v>6587</v>
      </c>
      <c r="H315" s="24" t="s">
        <v>11378</v>
      </c>
      <c r="I315" s="205">
        <v>41880</v>
      </c>
      <c r="J315" s="24">
        <v>59</v>
      </c>
      <c r="K315" s="14"/>
      <c r="L315" s="189">
        <v>1</v>
      </c>
      <c r="M315" s="14"/>
      <c r="N315" s="72">
        <v>5128.21</v>
      </c>
      <c r="O315" s="203">
        <v>256.21</v>
      </c>
      <c r="P315" s="208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98"/>
      <c r="AJ315" s="14"/>
      <c r="AK315" s="14"/>
    </row>
    <row r="316" s="2" customFormat="1" ht="14.25" spans="1:37">
      <c r="A316" s="24">
        <v>312</v>
      </c>
      <c r="B316" s="189" t="s">
        <v>11451</v>
      </c>
      <c r="C316" s="14">
        <v>0</v>
      </c>
      <c r="D316" s="189" t="s">
        <v>11452</v>
      </c>
      <c r="E316" s="189" t="s">
        <v>11450</v>
      </c>
      <c r="F316" s="189" t="s">
        <v>10943</v>
      </c>
      <c r="G316" s="24" t="s">
        <v>6587</v>
      </c>
      <c r="H316" s="24" t="s">
        <v>9906</v>
      </c>
      <c r="I316" s="205">
        <v>41880</v>
      </c>
      <c r="J316" s="24">
        <v>59</v>
      </c>
      <c r="K316" s="14"/>
      <c r="L316" s="189">
        <v>1</v>
      </c>
      <c r="M316" s="14"/>
      <c r="N316" s="72">
        <v>6410.26</v>
      </c>
      <c r="O316" s="203">
        <v>320.26</v>
      </c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98"/>
      <c r="AJ316" s="14"/>
      <c r="AK316" s="14"/>
    </row>
    <row r="317" s="2" customFormat="1" ht="14.25" spans="1:37">
      <c r="A317" s="24">
        <v>313</v>
      </c>
      <c r="B317" s="189" t="s">
        <v>11453</v>
      </c>
      <c r="C317" s="14">
        <v>0</v>
      </c>
      <c r="D317" s="189" t="s">
        <v>11454</v>
      </c>
      <c r="E317" s="189" t="s">
        <v>11450</v>
      </c>
      <c r="F317" s="189" t="s">
        <v>10943</v>
      </c>
      <c r="G317" s="24" t="s">
        <v>6587</v>
      </c>
      <c r="H317" s="24" t="s">
        <v>9906</v>
      </c>
      <c r="I317" s="205">
        <v>41880</v>
      </c>
      <c r="J317" s="24">
        <v>59</v>
      </c>
      <c r="K317" s="14"/>
      <c r="L317" s="189">
        <v>2</v>
      </c>
      <c r="M317" s="14"/>
      <c r="N317" s="72">
        <v>7435.89</v>
      </c>
      <c r="O317" s="203">
        <v>372.09</v>
      </c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98"/>
      <c r="AJ317" s="14"/>
      <c r="AK317" s="14"/>
    </row>
    <row r="318" s="2" customFormat="1" ht="14.25" spans="1:37">
      <c r="A318" s="24">
        <v>314</v>
      </c>
      <c r="B318" s="189" t="s">
        <v>11455</v>
      </c>
      <c r="C318" s="14">
        <v>0</v>
      </c>
      <c r="D318" s="189" t="s">
        <v>11456</v>
      </c>
      <c r="E318" s="189" t="s">
        <v>11450</v>
      </c>
      <c r="F318" s="189" t="s">
        <v>10943</v>
      </c>
      <c r="G318" s="24" t="s">
        <v>6587</v>
      </c>
      <c r="H318" s="24" t="s">
        <v>9906</v>
      </c>
      <c r="I318" s="205">
        <v>41880</v>
      </c>
      <c r="J318" s="24">
        <v>59</v>
      </c>
      <c r="K318" s="14"/>
      <c r="L318" s="189">
        <v>1</v>
      </c>
      <c r="M318" s="14"/>
      <c r="N318" s="72">
        <v>10256.41</v>
      </c>
      <c r="O318" s="203">
        <v>513.01</v>
      </c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98"/>
      <c r="AJ318" s="14"/>
      <c r="AK318" s="14"/>
    </row>
    <row r="319" s="2" customFormat="1" ht="14.25" hidden="1" spans="1:37">
      <c r="A319" s="24">
        <v>315</v>
      </c>
      <c r="B319" s="189" t="s">
        <v>11457</v>
      </c>
      <c r="C319" s="14"/>
      <c r="D319" s="189" t="s">
        <v>11458</v>
      </c>
      <c r="E319" s="189" t="s">
        <v>11450</v>
      </c>
      <c r="F319" s="189" t="s">
        <v>10943</v>
      </c>
      <c r="G319" s="24" t="s">
        <v>6292</v>
      </c>
      <c r="H319" s="24" t="s">
        <v>10000</v>
      </c>
      <c r="I319" s="205">
        <v>41912</v>
      </c>
      <c r="J319" s="24">
        <v>58</v>
      </c>
      <c r="K319" s="14" t="s">
        <v>10831</v>
      </c>
      <c r="L319" s="189">
        <v>18</v>
      </c>
      <c r="M319" s="14"/>
      <c r="N319" s="72">
        <v>30769.23</v>
      </c>
      <c r="O319" s="203">
        <v>2025.61</v>
      </c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98"/>
      <c r="AJ319" s="14"/>
      <c r="AK319" s="14"/>
    </row>
    <row r="320" s="2" customFormat="1" ht="14.25" hidden="1" spans="1:37">
      <c r="A320" s="24">
        <v>316</v>
      </c>
      <c r="B320" s="189" t="s">
        <v>11459</v>
      </c>
      <c r="C320" s="14">
        <v>0</v>
      </c>
      <c r="D320" s="189" t="s">
        <v>11460</v>
      </c>
      <c r="E320" s="189" t="s">
        <v>11450</v>
      </c>
      <c r="F320" s="189" t="s">
        <v>10943</v>
      </c>
      <c r="G320" s="24" t="s">
        <v>6292</v>
      </c>
      <c r="H320" s="24" t="s">
        <v>9966</v>
      </c>
      <c r="I320" s="205">
        <v>41912</v>
      </c>
      <c r="J320" s="24">
        <v>58</v>
      </c>
      <c r="K320" s="14"/>
      <c r="L320" s="189">
        <v>7</v>
      </c>
      <c r="M320" s="14"/>
      <c r="N320" s="72">
        <v>10769.23</v>
      </c>
      <c r="O320" s="203">
        <v>709.14</v>
      </c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98"/>
      <c r="AJ320" s="14"/>
      <c r="AK320" s="14"/>
    </row>
    <row r="321" s="2" customFormat="1" ht="14.25" hidden="1" spans="1:37">
      <c r="A321" s="24">
        <v>317</v>
      </c>
      <c r="B321" s="189" t="s">
        <v>11461</v>
      </c>
      <c r="C321" s="14">
        <v>0</v>
      </c>
      <c r="D321" s="189" t="s">
        <v>11462</v>
      </c>
      <c r="E321" s="189" t="s">
        <v>11450</v>
      </c>
      <c r="F321" s="189" t="s">
        <v>10943</v>
      </c>
      <c r="G321" s="24" t="s">
        <v>6292</v>
      </c>
      <c r="H321" s="24" t="s">
        <v>9966</v>
      </c>
      <c r="I321" s="205">
        <v>41912</v>
      </c>
      <c r="J321" s="24">
        <v>58</v>
      </c>
      <c r="K321" s="14"/>
      <c r="L321" s="189">
        <v>3</v>
      </c>
      <c r="M321" s="14"/>
      <c r="N321" s="72">
        <v>2384.62</v>
      </c>
      <c r="O321" s="203">
        <v>156.78</v>
      </c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98"/>
      <c r="AJ321" s="14"/>
      <c r="AK321" s="14"/>
    </row>
    <row r="322" s="2" customFormat="1" ht="14.25" hidden="1" spans="1:37">
      <c r="A322" s="24">
        <v>318</v>
      </c>
      <c r="B322" s="189" t="s">
        <v>11463</v>
      </c>
      <c r="C322" s="14">
        <v>0</v>
      </c>
      <c r="D322" s="189" t="s">
        <v>11462</v>
      </c>
      <c r="E322" s="189"/>
      <c r="F322" s="189" t="s">
        <v>10943</v>
      </c>
      <c r="G322" s="24" t="s">
        <v>6292</v>
      </c>
      <c r="H322" s="24" t="s">
        <v>9966</v>
      </c>
      <c r="I322" s="205">
        <v>41912</v>
      </c>
      <c r="J322" s="24">
        <v>58</v>
      </c>
      <c r="K322" s="14"/>
      <c r="L322" s="189">
        <v>2</v>
      </c>
      <c r="M322" s="14"/>
      <c r="N322" s="72">
        <v>1709.4</v>
      </c>
      <c r="O322" s="203">
        <v>112.27</v>
      </c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98"/>
      <c r="AJ322" s="14"/>
      <c r="AK322" s="14"/>
    </row>
    <row r="323" s="2" customFormat="1" ht="14.25" hidden="1" spans="1:37">
      <c r="A323" s="24">
        <v>319</v>
      </c>
      <c r="B323" s="189" t="s">
        <v>11464</v>
      </c>
      <c r="C323" s="14">
        <v>0</v>
      </c>
      <c r="D323" s="189" t="s">
        <v>11462</v>
      </c>
      <c r="E323" s="189"/>
      <c r="F323" s="189" t="s">
        <v>10943</v>
      </c>
      <c r="G323" s="24" t="s">
        <v>6292</v>
      </c>
      <c r="H323" s="24" t="s">
        <v>9966</v>
      </c>
      <c r="I323" s="205">
        <v>41912</v>
      </c>
      <c r="J323" s="24">
        <v>58</v>
      </c>
      <c r="K323" s="14"/>
      <c r="L323" s="189">
        <v>10</v>
      </c>
      <c r="M323" s="14"/>
      <c r="N323" s="72">
        <v>7692.31</v>
      </c>
      <c r="O323" s="203">
        <v>506.7</v>
      </c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98"/>
      <c r="AJ323" s="14"/>
      <c r="AK323" s="14"/>
    </row>
    <row r="324" s="2" customFormat="1" ht="14.25" hidden="1" spans="1:37">
      <c r="A324" s="24">
        <v>320</v>
      </c>
      <c r="B324" s="189" t="s">
        <v>11465</v>
      </c>
      <c r="C324" s="14">
        <v>0</v>
      </c>
      <c r="D324" s="189" t="s">
        <v>11462</v>
      </c>
      <c r="E324" s="189"/>
      <c r="F324" s="189" t="s">
        <v>10943</v>
      </c>
      <c r="G324" s="24" t="s">
        <v>6292</v>
      </c>
      <c r="H324" s="24" t="s">
        <v>9966</v>
      </c>
      <c r="I324" s="205">
        <v>41912</v>
      </c>
      <c r="J324" s="24">
        <v>58</v>
      </c>
      <c r="K324" s="14"/>
      <c r="L324" s="189">
        <v>3</v>
      </c>
      <c r="M324" s="14"/>
      <c r="N324" s="72">
        <v>2179.49</v>
      </c>
      <c r="O324" s="203">
        <v>143.4</v>
      </c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98"/>
      <c r="AJ324" s="14"/>
      <c r="AK324" s="14"/>
    </row>
    <row r="325" s="2" customFormat="1" ht="14.25" spans="1:37">
      <c r="A325" s="24">
        <v>321</v>
      </c>
      <c r="B325" s="189" t="s">
        <v>11466</v>
      </c>
      <c r="C325" s="14">
        <v>0</v>
      </c>
      <c r="D325" s="189" t="s">
        <v>11467</v>
      </c>
      <c r="E325" s="189"/>
      <c r="F325" s="189" t="s">
        <v>10943</v>
      </c>
      <c r="G325" s="24" t="s">
        <v>6292</v>
      </c>
      <c r="H325" s="24" t="s">
        <v>9906</v>
      </c>
      <c r="I325" s="205">
        <v>41912</v>
      </c>
      <c r="J325" s="24">
        <v>58</v>
      </c>
      <c r="K325" s="14"/>
      <c r="L325" s="189">
        <v>8</v>
      </c>
      <c r="M325" s="14"/>
      <c r="N325" s="72">
        <v>47863.25</v>
      </c>
      <c r="O325" s="203">
        <v>3151.28</v>
      </c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98"/>
      <c r="AJ325" s="14"/>
      <c r="AK325" s="14"/>
    </row>
    <row r="326" s="2" customFormat="1" ht="14.25" spans="1:37">
      <c r="A326" s="24">
        <v>322</v>
      </c>
      <c r="B326" s="189" t="s">
        <v>11468</v>
      </c>
      <c r="C326" s="14">
        <v>0</v>
      </c>
      <c r="D326" s="189" t="s">
        <v>11469</v>
      </c>
      <c r="E326" s="189"/>
      <c r="F326" s="189" t="s">
        <v>10943</v>
      </c>
      <c r="G326" s="24" t="s">
        <v>6292</v>
      </c>
      <c r="H326" s="24" t="s">
        <v>9906</v>
      </c>
      <c r="I326" s="205">
        <v>41912</v>
      </c>
      <c r="J326" s="24">
        <v>58</v>
      </c>
      <c r="K326" s="14"/>
      <c r="L326" s="189">
        <v>1</v>
      </c>
      <c r="M326" s="14"/>
      <c r="N326" s="72">
        <v>1367.52</v>
      </c>
      <c r="O326" s="203">
        <v>90.17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98"/>
      <c r="AJ326" s="14"/>
      <c r="AK326" s="14"/>
    </row>
    <row r="327" s="2" customFormat="1" ht="14.25" spans="1:37">
      <c r="A327" s="24">
        <v>323</v>
      </c>
      <c r="B327" s="189" t="s">
        <v>11470</v>
      </c>
      <c r="C327" s="14">
        <v>0</v>
      </c>
      <c r="D327" s="189" t="s">
        <v>11471</v>
      </c>
      <c r="E327" s="189"/>
      <c r="F327" s="189" t="s">
        <v>10943</v>
      </c>
      <c r="G327" s="24" t="s">
        <v>6292</v>
      </c>
      <c r="H327" s="24" t="s">
        <v>9906</v>
      </c>
      <c r="I327" s="205">
        <v>41912</v>
      </c>
      <c r="J327" s="24">
        <v>58</v>
      </c>
      <c r="K327" s="14"/>
      <c r="L327" s="189">
        <v>65</v>
      </c>
      <c r="M327" s="14"/>
      <c r="N327" s="72">
        <v>67777.78</v>
      </c>
      <c r="O327" s="203">
        <v>4461.93</v>
      </c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98"/>
      <c r="AJ327" s="14"/>
      <c r="AK327" s="14"/>
    </row>
    <row r="328" s="2" customFormat="1" ht="14.25" spans="1:37">
      <c r="A328" s="24">
        <v>324</v>
      </c>
      <c r="B328" s="189" t="s">
        <v>11472</v>
      </c>
      <c r="C328" s="14">
        <v>0</v>
      </c>
      <c r="D328" s="189" t="s">
        <v>11473</v>
      </c>
      <c r="E328" s="189"/>
      <c r="F328" s="189" t="s">
        <v>10943</v>
      </c>
      <c r="G328" s="24" t="s">
        <v>6292</v>
      </c>
      <c r="H328" s="24" t="s">
        <v>9906</v>
      </c>
      <c r="I328" s="205">
        <v>41912</v>
      </c>
      <c r="J328" s="24">
        <v>58</v>
      </c>
      <c r="K328" s="14"/>
      <c r="L328" s="189">
        <v>44</v>
      </c>
      <c r="M328" s="14"/>
      <c r="N328" s="72">
        <v>26324.79</v>
      </c>
      <c r="O328" s="203">
        <v>1733</v>
      </c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98"/>
      <c r="AJ328" s="14"/>
      <c r="AK328" s="14"/>
    </row>
    <row r="329" s="2" customFormat="1" ht="14.25" spans="1:37">
      <c r="A329" s="24">
        <v>325</v>
      </c>
      <c r="B329" s="189" t="s">
        <v>11474</v>
      </c>
      <c r="C329" s="14">
        <v>0</v>
      </c>
      <c r="D329" s="189" t="s">
        <v>11475</v>
      </c>
      <c r="E329" s="189"/>
      <c r="F329" s="189" t="s">
        <v>10943</v>
      </c>
      <c r="G329" s="24" t="s">
        <v>6292</v>
      </c>
      <c r="H329" s="24" t="s">
        <v>9906</v>
      </c>
      <c r="I329" s="205">
        <v>41912</v>
      </c>
      <c r="J329" s="24">
        <v>58</v>
      </c>
      <c r="K329" s="14"/>
      <c r="L329" s="189">
        <v>20</v>
      </c>
      <c r="M329" s="14"/>
      <c r="N329" s="72">
        <v>16581.2</v>
      </c>
      <c r="O329" s="203">
        <v>1091.34</v>
      </c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98"/>
      <c r="AJ329" s="14"/>
      <c r="AK329" s="14"/>
    </row>
    <row r="330" s="2" customFormat="1" ht="14.25" spans="1:37">
      <c r="A330" s="24">
        <v>326</v>
      </c>
      <c r="B330" s="189" t="s">
        <v>11476</v>
      </c>
      <c r="C330" s="14">
        <v>0</v>
      </c>
      <c r="D330" s="189" t="s">
        <v>11477</v>
      </c>
      <c r="E330" s="189"/>
      <c r="F330" s="189" t="s">
        <v>10943</v>
      </c>
      <c r="G330" s="24" t="s">
        <v>6292</v>
      </c>
      <c r="H330" s="24" t="s">
        <v>9906</v>
      </c>
      <c r="I330" s="205">
        <v>41912</v>
      </c>
      <c r="J330" s="24">
        <v>58</v>
      </c>
      <c r="K330" s="14"/>
      <c r="L330" s="189">
        <v>22</v>
      </c>
      <c r="M330" s="14"/>
      <c r="N330" s="72">
        <v>21623.93</v>
      </c>
      <c r="O330" s="203">
        <v>1423.51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98"/>
      <c r="AJ330" s="14"/>
      <c r="AK330" s="14"/>
    </row>
    <row r="331" s="2" customFormat="1" ht="14.25" hidden="1" spans="1:37">
      <c r="A331" s="24">
        <v>327</v>
      </c>
      <c r="B331" s="189" t="s">
        <v>11478</v>
      </c>
      <c r="C331" s="14" t="str">
        <f>VLOOKUP(B331,'[3]固定资产-模具6'!$B$82:$C$1180,2,0)</f>
        <v>679</v>
      </c>
      <c r="D331" s="189" t="s">
        <v>11479</v>
      </c>
      <c r="E331" s="189"/>
      <c r="F331" s="189" t="s">
        <v>10943</v>
      </c>
      <c r="G331" s="24" t="s">
        <v>6292</v>
      </c>
      <c r="H331" s="24" t="s">
        <v>9906</v>
      </c>
      <c r="I331" s="205">
        <v>41912</v>
      </c>
      <c r="J331" s="24">
        <v>58</v>
      </c>
      <c r="K331" s="14" t="s">
        <v>10088</v>
      </c>
      <c r="L331" s="189">
        <v>4</v>
      </c>
      <c r="M331" s="14"/>
      <c r="N331" s="72">
        <v>4307.69</v>
      </c>
      <c r="O331" s="203">
        <v>283.3</v>
      </c>
      <c r="P331" s="204">
        <v>0</v>
      </c>
      <c r="Q331" s="14"/>
      <c r="R331" s="14"/>
      <c r="S331" s="14"/>
      <c r="T331" s="20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98"/>
      <c r="AJ331" s="14"/>
      <c r="AK331" s="14"/>
    </row>
    <row r="332" s="2" customFormat="1" ht="14.25" spans="1:37">
      <c r="A332" s="24">
        <v>328</v>
      </c>
      <c r="B332" s="189" t="s">
        <v>11480</v>
      </c>
      <c r="C332" s="14">
        <v>0</v>
      </c>
      <c r="D332" s="189" t="s">
        <v>11481</v>
      </c>
      <c r="E332" s="189"/>
      <c r="F332" s="189" t="s">
        <v>10943</v>
      </c>
      <c r="G332" s="24" t="s">
        <v>6292</v>
      </c>
      <c r="H332" s="24" t="s">
        <v>9906</v>
      </c>
      <c r="I332" s="205">
        <v>41912</v>
      </c>
      <c r="J332" s="24">
        <v>58</v>
      </c>
      <c r="K332" s="14"/>
      <c r="L332" s="189">
        <v>3</v>
      </c>
      <c r="M332" s="14"/>
      <c r="N332" s="72">
        <v>2051.28</v>
      </c>
      <c r="O332" s="203">
        <v>134.96</v>
      </c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98"/>
      <c r="AJ332" s="14"/>
      <c r="AK332" s="14"/>
    </row>
    <row r="333" s="2" customFormat="1" ht="14.25" spans="1:37">
      <c r="A333" s="24">
        <v>329</v>
      </c>
      <c r="B333" s="189" t="s">
        <v>11482</v>
      </c>
      <c r="C333" s="14">
        <v>0</v>
      </c>
      <c r="D333" s="189" t="s">
        <v>11483</v>
      </c>
      <c r="E333" s="189"/>
      <c r="F333" s="189" t="s">
        <v>10943</v>
      </c>
      <c r="G333" s="24" t="s">
        <v>6292</v>
      </c>
      <c r="H333" s="24" t="s">
        <v>9906</v>
      </c>
      <c r="I333" s="205">
        <v>41912</v>
      </c>
      <c r="J333" s="24">
        <v>58</v>
      </c>
      <c r="K333" s="14"/>
      <c r="L333" s="189">
        <v>25</v>
      </c>
      <c r="M333" s="14"/>
      <c r="N333" s="72">
        <v>34188.03</v>
      </c>
      <c r="O333" s="203">
        <v>2250.74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98"/>
      <c r="AJ333" s="14"/>
      <c r="AK333" s="14"/>
    </row>
    <row r="334" s="2" customFormat="1" ht="14.25" spans="1:37">
      <c r="A334" s="24">
        <v>330</v>
      </c>
      <c r="B334" s="189" t="s">
        <v>11484</v>
      </c>
      <c r="C334" s="14">
        <v>0</v>
      </c>
      <c r="D334" s="189" t="s">
        <v>11485</v>
      </c>
      <c r="E334" s="189"/>
      <c r="F334" s="189" t="s">
        <v>10943</v>
      </c>
      <c r="G334" s="24" t="s">
        <v>6292</v>
      </c>
      <c r="H334" s="24" t="s">
        <v>9906</v>
      </c>
      <c r="I334" s="205">
        <v>41912</v>
      </c>
      <c r="J334" s="24">
        <v>58</v>
      </c>
      <c r="K334" s="14"/>
      <c r="L334" s="189">
        <v>1</v>
      </c>
      <c r="M334" s="14"/>
      <c r="N334" s="72">
        <v>1025.64</v>
      </c>
      <c r="O334" s="203">
        <v>67.48</v>
      </c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98"/>
      <c r="AJ334" s="14"/>
      <c r="AK334" s="14"/>
    </row>
    <row r="335" s="2" customFormat="1" ht="14.25" spans="1:37">
      <c r="A335" s="24">
        <v>331</v>
      </c>
      <c r="B335" s="189" t="s">
        <v>11486</v>
      </c>
      <c r="C335" s="14">
        <v>0</v>
      </c>
      <c r="D335" s="189" t="s">
        <v>11487</v>
      </c>
      <c r="E335" s="189"/>
      <c r="F335" s="189" t="s">
        <v>10943</v>
      </c>
      <c r="G335" s="24" t="s">
        <v>6292</v>
      </c>
      <c r="H335" s="24" t="s">
        <v>9906</v>
      </c>
      <c r="I335" s="205">
        <v>41912</v>
      </c>
      <c r="J335" s="24">
        <v>58</v>
      </c>
      <c r="K335" s="14"/>
      <c r="L335" s="189">
        <v>1</v>
      </c>
      <c r="M335" s="14"/>
      <c r="N335" s="72">
        <v>683.76</v>
      </c>
      <c r="O335" s="203">
        <v>44.79</v>
      </c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98"/>
      <c r="AJ335" s="14"/>
      <c r="AK335" s="14"/>
    </row>
    <row r="336" s="2" customFormat="1" ht="14.25" hidden="1" spans="1:37">
      <c r="A336" s="24">
        <v>332</v>
      </c>
      <c r="B336" s="189" t="s">
        <v>11488</v>
      </c>
      <c r="C336" s="14">
        <v>0</v>
      </c>
      <c r="D336" s="189" t="s">
        <v>11489</v>
      </c>
      <c r="E336" s="189"/>
      <c r="F336" s="189" t="s">
        <v>10943</v>
      </c>
      <c r="G336" s="24" t="s">
        <v>6292</v>
      </c>
      <c r="H336" s="24" t="s">
        <v>10229</v>
      </c>
      <c r="I336" s="205">
        <v>41912</v>
      </c>
      <c r="J336" s="24">
        <v>58</v>
      </c>
      <c r="K336" s="14" t="s">
        <v>9938</v>
      </c>
      <c r="L336" s="189">
        <v>1</v>
      </c>
      <c r="M336" s="14"/>
      <c r="N336" s="72">
        <v>683.76</v>
      </c>
      <c r="O336" s="203">
        <v>44.79</v>
      </c>
      <c r="P336" s="14">
        <v>1</v>
      </c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98"/>
      <c r="AJ336" s="14"/>
      <c r="AK336" s="14"/>
    </row>
    <row r="337" s="2" customFormat="1" ht="14.25" hidden="1" spans="1:37">
      <c r="A337" s="24">
        <v>333</v>
      </c>
      <c r="B337" s="189" t="s">
        <v>11490</v>
      </c>
      <c r="C337" s="14">
        <v>0</v>
      </c>
      <c r="D337" s="189" t="s">
        <v>11491</v>
      </c>
      <c r="E337" s="189"/>
      <c r="F337" s="189" t="s">
        <v>10943</v>
      </c>
      <c r="G337" s="24" t="s">
        <v>6292</v>
      </c>
      <c r="H337" s="24" t="s">
        <v>10229</v>
      </c>
      <c r="I337" s="205">
        <v>41912</v>
      </c>
      <c r="J337" s="24">
        <v>58</v>
      </c>
      <c r="K337" s="14" t="s">
        <v>9938</v>
      </c>
      <c r="L337" s="189">
        <v>1100</v>
      </c>
      <c r="M337" s="14"/>
      <c r="N337" s="72">
        <v>47008.55</v>
      </c>
      <c r="O337" s="203">
        <v>3095.44</v>
      </c>
      <c r="P337" s="14">
        <v>1100</v>
      </c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98"/>
      <c r="AJ337" s="14"/>
      <c r="AK337" s="14"/>
    </row>
    <row r="338" s="2" customFormat="1" ht="14.25" hidden="1" spans="1:37">
      <c r="A338" s="24">
        <v>334</v>
      </c>
      <c r="B338" s="189" t="s">
        <v>11492</v>
      </c>
      <c r="C338" s="14" t="str">
        <f>VLOOKUP(B338,'[3]固定资产-模具6'!$B$82:$C$1180,2,0)</f>
        <v>688</v>
      </c>
      <c r="D338" s="189" t="s">
        <v>11493</v>
      </c>
      <c r="E338" s="189"/>
      <c r="F338" s="189" t="s">
        <v>10943</v>
      </c>
      <c r="G338" s="24" t="s">
        <v>6587</v>
      </c>
      <c r="H338" s="24" t="s">
        <v>10087</v>
      </c>
      <c r="I338" s="205">
        <v>41995</v>
      </c>
      <c r="J338" s="24">
        <v>55</v>
      </c>
      <c r="K338" s="14" t="s">
        <v>10088</v>
      </c>
      <c r="L338" s="189">
        <v>2</v>
      </c>
      <c r="M338" s="14"/>
      <c r="N338" s="72">
        <v>18299.15</v>
      </c>
      <c r="O338" s="203">
        <v>2073.71</v>
      </c>
      <c r="P338" s="204">
        <v>2</v>
      </c>
      <c r="Q338" s="14"/>
      <c r="R338" s="14"/>
      <c r="S338" s="14"/>
      <c r="T338" s="20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98"/>
      <c r="AJ338" s="14"/>
      <c r="AK338" s="14"/>
    </row>
    <row r="339" s="2" customFormat="1" ht="14.25" spans="1:37">
      <c r="A339" s="24">
        <v>335</v>
      </c>
      <c r="B339" s="189" t="s">
        <v>11494</v>
      </c>
      <c r="C339" s="14">
        <v>0</v>
      </c>
      <c r="D339" s="189" t="s">
        <v>11495</v>
      </c>
      <c r="E339" s="189"/>
      <c r="F339" s="189" t="s">
        <v>10943</v>
      </c>
      <c r="G339" s="24" t="s">
        <v>6587</v>
      </c>
      <c r="H339" s="24" t="s">
        <v>9906</v>
      </c>
      <c r="I339" s="205">
        <v>41995</v>
      </c>
      <c r="J339" s="24">
        <v>55</v>
      </c>
      <c r="K339" s="14"/>
      <c r="L339" s="189">
        <v>7</v>
      </c>
      <c r="M339" s="14"/>
      <c r="N339" s="72">
        <v>35547.01</v>
      </c>
      <c r="O339" s="203">
        <v>4028.53</v>
      </c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98"/>
      <c r="AJ339" s="14"/>
      <c r="AK339" s="14"/>
    </row>
    <row r="340" s="2" customFormat="1" ht="14.25" spans="1:37">
      <c r="A340" s="24">
        <v>336</v>
      </c>
      <c r="B340" s="189" t="s">
        <v>11496</v>
      </c>
      <c r="C340" s="14">
        <v>0</v>
      </c>
      <c r="D340" s="189" t="s">
        <v>11495</v>
      </c>
      <c r="E340" s="189"/>
      <c r="F340" s="189" t="s">
        <v>10943</v>
      </c>
      <c r="G340" s="24" t="s">
        <v>6587</v>
      </c>
      <c r="H340" s="24" t="s">
        <v>9906</v>
      </c>
      <c r="I340" s="205">
        <v>41995</v>
      </c>
      <c r="J340" s="24">
        <v>55</v>
      </c>
      <c r="K340" s="14"/>
      <c r="L340" s="189">
        <v>3</v>
      </c>
      <c r="M340" s="14"/>
      <c r="N340" s="72">
        <v>13675.21</v>
      </c>
      <c r="O340" s="203">
        <v>1550.09</v>
      </c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98"/>
      <c r="AJ340" s="14"/>
      <c r="AK340" s="14"/>
    </row>
    <row r="341" s="2" customFormat="1" ht="14.25" hidden="1" spans="1:37">
      <c r="A341" s="24">
        <v>337</v>
      </c>
      <c r="B341" s="189" t="s">
        <v>11497</v>
      </c>
      <c r="C341" s="14">
        <v>0</v>
      </c>
      <c r="D341" s="189" t="s">
        <v>11498</v>
      </c>
      <c r="E341" s="189"/>
      <c r="F341" s="189" t="s">
        <v>10943</v>
      </c>
      <c r="G341" s="24" t="s">
        <v>9941</v>
      </c>
      <c r="H341" s="24" t="s">
        <v>10087</v>
      </c>
      <c r="I341" s="205">
        <v>41995</v>
      </c>
      <c r="J341" s="24">
        <v>55</v>
      </c>
      <c r="K341" s="14"/>
      <c r="L341" s="189">
        <v>1</v>
      </c>
      <c r="M341" s="14"/>
      <c r="N341" s="72">
        <v>6837.61</v>
      </c>
      <c r="O341" s="203">
        <v>775.05</v>
      </c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98"/>
      <c r="AJ341" s="14"/>
      <c r="AK341" s="14"/>
    </row>
    <row r="342" s="2" customFormat="1" ht="14.25" hidden="1" spans="1:37">
      <c r="A342" s="24">
        <v>338</v>
      </c>
      <c r="B342" s="189" t="s">
        <v>11499</v>
      </c>
      <c r="C342" s="14">
        <v>0</v>
      </c>
      <c r="D342" s="189" t="s">
        <v>11500</v>
      </c>
      <c r="E342" s="189"/>
      <c r="F342" s="189" t="s">
        <v>10943</v>
      </c>
      <c r="G342" s="24" t="s">
        <v>9941</v>
      </c>
      <c r="H342" s="24" t="s">
        <v>10087</v>
      </c>
      <c r="I342" s="205">
        <v>41995</v>
      </c>
      <c r="J342" s="24">
        <v>55</v>
      </c>
      <c r="K342" s="14"/>
      <c r="L342" s="189">
        <v>1</v>
      </c>
      <c r="M342" s="14"/>
      <c r="N342" s="72">
        <v>22222.23</v>
      </c>
      <c r="O342" s="203">
        <v>2518.63</v>
      </c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98"/>
      <c r="AJ342" s="14"/>
      <c r="AK342" s="14"/>
    </row>
    <row r="343" s="2" customFormat="1" ht="14.25" spans="1:37">
      <c r="A343" s="24">
        <v>339</v>
      </c>
      <c r="B343" s="189" t="s">
        <v>11501</v>
      </c>
      <c r="C343" s="14">
        <v>0</v>
      </c>
      <c r="D343" s="189" t="s">
        <v>11502</v>
      </c>
      <c r="E343" s="189"/>
      <c r="F343" s="189" t="s">
        <v>10943</v>
      </c>
      <c r="G343" s="24" t="s">
        <v>6587</v>
      </c>
      <c r="H343" s="24" t="s">
        <v>9906</v>
      </c>
      <c r="I343" s="205">
        <v>41995</v>
      </c>
      <c r="J343" s="24">
        <v>55</v>
      </c>
      <c r="K343" s="14"/>
      <c r="L343" s="189">
        <v>2</v>
      </c>
      <c r="M343" s="14"/>
      <c r="N343" s="72">
        <v>3846.15</v>
      </c>
      <c r="O343" s="203">
        <v>256.55</v>
      </c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98"/>
      <c r="AJ343" s="14"/>
      <c r="AK343" s="14"/>
    </row>
    <row r="344" s="2" customFormat="1" ht="14.25" spans="1:37">
      <c r="A344" s="24">
        <v>340</v>
      </c>
      <c r="B344" s="189" t="s">
        <v>11503</v>
      </c>
      <c r="C344" s="14">
        <v>0</v>
      </c>
      <c r="D344" s="189" t="s">
        <v>11504</v>
      </c>
      <c r="E344" s="189"/>
      <c r="F344" s="189" t="s">
        <v>10943</v>
      </c>
      <c r="G344" s="24" t="s">
        <v>6587</v>
      </c>
      <c r="H344" s="24" t="s">
        <v>9906</v>
      </c>
      <c r="I344" s="205">
        <v>41995</v>
      </c>
      <c r="J344" s="24">
        <v>55</v>
      </c>
      <c r="K344" s="14"/>
      <c r="L344" s="189">
        <v>1</v>
      </c>
      <c r="M344" s="14"/>
      <c r="N344" s="72">
        <v>4273.5</v>
      </c>
      <c r="O344" s="203">
        <v>483.42</v>
      </c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98"/>
      <c r="AJ344" s="14"/>
      <c r="AK344" s="14"/>
    </row>
    <row r="345" s="2" customFormat="1" ht="14.25" spans="1:37">
      <c r="A345" s="24">
        <v>341</v>
      </c>
      <c r="B345" s="189" t="s">
        <v>11505</v>
      </c>
      <c r="C345" s="14">
        <v>0</v>
      </c>
      <c r="D345" s="189" t="s">
        <v>11506</v>
      </c>
      <c r="E345" s="189"/>
      <c r="F345" s="189" t="s">
        <v>10943</v>
      </c>
      <c r="G345" s="24" t="s">
        <v>6587</v>
      </c>
      <c r="H345" s="24" t="s">
        <v>9906</v>
      </c>
      <c r="I345" s="205">
        <v>41995</v>
      </c>
      <c r="J345" s="24">
        <v>55</v>
      </c>
      <c r="K345" s="14"/>
      <c r="L345" s="189">
        <v>1</v>
      </c>
      <c r="M345" s="14"/>
      <c r="N345" s="72">
        <v>5811.97</v>
      </c>
      <c r="O345" s="203">
        <v>658.29</v>
      </c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98"/>
      <c r="AJ345" s="14"/>
      <c r="AK345" s="14"/>
    </row>
    <row r="346" s="2" customFormat="1" ht="14.25" spans="1:37">
      <c r="A346" s="24">
        <v>342</v>
      </c>
      <c r="B346" s="189" t="s">
        <v>11507</v>
      </c>
      <c r="C346" s="14">
        <v>0</v>
      </c>
      <c r="D346" s="189" t="s">
        <v>11508</v>
      </c>
      <c r="E346" s="189"/>
      <c r="F346" s="189" t="s">
        <v>10943</v>
      </c>
      <c r="G346" s="24" t="s">
        <v>6587</v>
      </c>
      <c r="H346" s="24" t="s">
        <v>9906</v>
      </c>
      <c r="I346" s="205">
        <v>41995</v>
      </c>
      <c r="J346" s="24">
        <v>55</v>
      </c>
      <c r="K346" s="14"/>
      <c r="L346" s="189">
        <v>1</v>
      </c>
      <c r="M346" s="14"/>
      <c r="N346" s="72">
        <v>6282.05</v>
      </c>
      <c r="O346" s="203">
        <v>711.73</v>
      </c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98"/>
      <c r="AJ346" s="14"/>
      <c r="AK346" s="14"/>
    </row>
    <row r="347" s="2" customFormat="1" ht="14.25" spans="1:37">
      <c r="A347" s="24">
        <v>343</v>
      </c>
      <c r="B347" s="189" t="s">
        <v>11509</v>
      </c>
      <c r="C347" s="14">
        <v>0</v>
      </c>
      <c r="D347" s="189" t="s">
        <v>11510</v>
      </c>
      <c r="E347" s="189"/>
      <c r="F347" s="189" t="s">
        <v>10943</v>
      </c>
      <c r="G347" s="24" t="s">
        <v>6587</v>
      </c>
      <c r="H347" s="24" t="s">
        <v>9906</v>
      </c>
      <c r="I347" s="205">
        <v>41995</v>
      </c>
      <c r="J347" s="24">
        <v>55</v>
      </c>
      <c r="K347" s="14"/>
      <c r="L347" s="189">
        <v>1</v>
      </c>
      <c r="M347" s="14"/>
      <c r="N347" s="72">
        <v>4017.09</v>
      </c>
      <c r="O347" s="203">
        <v>454.37</v>
      </c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98"/>
      <c r="AJ347" s="14"/>
      <c r="AK347" s="14"/>
    </row>
    <row r="348" s="2" customFormat="1" ht="14.25" spans="1:37">
      <c r="A348" s="24">
        <v>344</v>
      </c>
      <c r="B348" s="189" t="s">
        <v>11511</v>
      </c>
      <c r="C348" s="14">
        <v>0</v>
      </c>
      <c r="D348" s="189" t="s">
        <v>11512</v>
      </c>
      <c r="E348" s="189"/>
      <c r="F348" s="189" t="s">
        <v>10943</v>
      </c>
      <c r="G348" s="24" t="s">
        <v>6587</v>
      </c>
      <c r="H348" s="24" t="s">
        <v>9906</v>
      </c>
      <c r="I348" s="205">
        <v>41995</v>
      </c>
      <c r="J348" s="24">
        <v>55</v>
      </c>
      <c r="K348" s="14"/>
      <c r="L348" s="189">
        <v>1</v>
      </c>
      <c r="M348" s="14"/>
      <c r="N348" s="72">
        <v>5940.17</v>
      </c>
      <c r="O348" s="203">
        <v>673.37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98"/>
      <c r="AJ348" s="14"/>
      <c r="AK348" s="14"/>
    </row>
    <row r="349" s="2" customFormat="1" ht="14.25" spans="1:37">
      <c r="A349" s="24">
        <v>345</v>
      </c>
      <c r="B349" s="189" t="s">
        <v>11513</v>
      </c>
      <c r="C349" s="14">
        <v>0</v>
      </c>
      <c r="D349" s="189" t="s">
        <v>11514</v>
      </c>
      <c r="E349" s="189"/>
      <c r="F349" s="189" t="s">
        <v>10943</v>
      </c>
      <c r="G349" s="24" t="s">
        <v>6587</v>
      </c>
      <c r="H349" s="24" t="s">
        <v>9906</v>
      </c>
      <c r="I349" s="205">
        <v>41995</v>
      </c>
      <c r="J349" s="24">
        <v>55</v>
      </c>
      <c r="K349" s="14"/>
      <c r="L349" s="189">
        <v>1</v>
      </c>
      <c r="M349" s="14"/>
      <c r="N349" s="72">
        <v>6410.26</v>
      </c>
      <c r="O349" s="203">
        <v>726.26</v>
      </c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98"/>
      <c r="AJ349" s="14"/>
      <c r="AK349" s="14"/>
    </row>
    <row r="350" s="2" customFormat="1" ht="14.25" spans="1:37">
      <c r="A350" s="24">
        <v>346</v>
      </c>
      <c r="B350" s="189" t="s">
        <v>11515</v>
      </c>
      <c r="C350" s="14">
        <v>0</v>
      </c>
      <c r="D350" s="189" t="s">
        <v>11514</v>
      </c>
      <c r="E350" s="189"/>
      <c r="F350" s="189" t="s">
        <v>10943</v>
      </c>
      <c r="G350" s="24" t="s">
        <v>6587</v>
      </c>
      <c r="H350" s="24" t="s">
        <v>9906</v>
      </c>
      <c r="I350" s="205">
        <v>41995</v>
      </c>
      <c r="J350" s="24">
        <v>55</v>
      </c>
      <c r="K350" s="14"/>
      <c r="L350" s="189">
        <v>1</v>
      </c>
      <c r="M350" s="14"/>
      <c r="N350" s="72">
        <v>6410.26</v>
      </c>
      <c r="O350" s="203">
        <v>726.26</v>
      </c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98"/>
      <c r="AJ350" s="14"/>
      <c r="AK350" s="14"/>
    </row>
    <row r="351" s="2" customFormat="1" ht="14.25" spans="1:37">
      <c r="A351" s="24">
        <v>347</v>
      </c>
      <c r="B351" s="189" t="s">
        <v>11516</v>
      </c>
      <c r="C351" s="14">
        <v>0</v>
      </c>
      <c r="D351" s="189" t="s">
        <v>11517</v>
      </c>
      <c r="E351" s="189"/>
      <c r="F351" s="189" t="s">
        <v>10943</v>
      </c>
      <c r="G351" s="24" t="s">
        <v>6587</v>
      </c>
      <c r="H351" s="24" t="s">
        <v>9906</v>
      </c>
      <c r="I351" s="205">
        <v>41995</v>
      </c>
      <c r="J351" s="24">
        <v>55</v>
      </c>
      <c r="K351" s="14"/>
      <c r="L351" s="189">
        <v>1</v>
      </c>
      <c r="M351" s="14"/>
      <c r="N351" s="72">
        <v>3931.62</v>
      </c>
      <c r="O351" s="203">
        <v>445.06</v>
      </c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98"/>
      <c r="AJ351" s="14"/>
      <c r="AK351" s="14"/>
    </row>
    <row r="352" s="2" customFormat="1" ht="14.25" spans="1:37">
      <c r="A352" s="24">
        <v>348</v>
      </c>
      <c r="B352" s="189" t="s">
        <v>8713</v>
      </c>
      <c r="C352" s="14">
        <v>0</v>
      </c>
      <c r="D352" s="189" t="s">
        <v>11517</v>
      </c>
      <c r="E352" s="189"/>
      <c r="F352" s="189" t="s">
        <v>10943</v>
      </c>
      <c r="G352" s="24" t="s">
        <v>6587</v>
      </c>
      <c r="H352" s="24" t="s">
        <v>9906</v>
      </c>
      <c r="I352" s="205">
        <v>41995</v>
      </c>
      <c r="J352" s="24">
        <v>55</v>
      </c>
      <c r="K352" s="14"/>
      <c r="L352" s="189">
        <v>1</v>
      </c>
      <c r="M352" s="14"/>
      <c r="N352" s="72">
        <v>3931.62</v>
      </c>
      <c r="O352" s="203">
        <v>445.06</v>
      </c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98"/>
      <c r="AJ352" s="14"/>
      <c r="AK352" s="14"/>
    </row>
    <row r="353" s="2" customFormat="1" ht="14.25" spans="1:37">
      <c r="A353" s="24">
        <v>349</v>
      </c>
      <c r="B353" s="189" t="s">
        <v>11518</v>
      </c>
      <c r="C353" s="14">
        <v>0</v>
      </c>
      <c r="D353" s="189" t="s">
        <v>11519</v>
      </c>
      <c r="E353" s="189"/>
      <c r="F353" s="189" t="s">
        <v>10943</v>
      </c>
      <c r="G353" s="24" t="s">
        <v>6587</v>
      </c>
      <c r="H353" s="24" t="s">
        <v>9906</v>
      </c>
      <c r="I353" s="205">
        <v>41995</v>
      </c>
      <c r="J353" s="24">
        <v>55</v>
      </c>
      <c r="K353" s="14"/>
      <c r="L353" s="189">
        <v>8</v>
      </c>
      <c r="M353" s="14"/>
      <c r="N353" s="72">
        <v>238852.2</v>
      </c>
      <c r="O353" s="203">
        <v>27069.72</v>
      </c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98"/>
      <c r="AJ353" s="14"/>
      <c r="AK353" s="14"/>
    </row>
    <row r="354" s="2" customFormat="1" ht="14.25" spans="1:37">
      <c r="A354" s="24">
        <v>350</v>
      </c>
      <c r="B354" s="189" t="s">
        <v>11520</v>
      </c>
      <c r="C354" s="14">
        <v>0</v>
      </c>
      <c r="D354" s="189" t="s">
        <v>11521</v>
      </c>
      <c r="E354" s="189"/>
      <c r="F354" s="189" t="s">
        <v>10943</v>
      </c>
      <c r="G354" s="24" t="s">
        <v>6587</v>
      </c>
      <c r="H354" s="24" t="s">
        <v>9906</v>
      </c>
      <c r="I354" s="205">
        <v>41995</v>
      </c>
      <c r="J354" s="24">
        <v>55</v>
      </c>
      <c r="K354" s="14"/>
      <c r="L354" s="189">
        <v>6</v>
      </c>
      <c r="M354" s="14"/>
      <c r="N354" s="72">
        <v>145372.13</v>
      </c>
      <c r="O354" s="203">
        <v>16474.69</v>
      </c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98"/>
      <c r="AJ354" s="14"/>
      <c r="AK354" s="14"/>
    </row>
    <row r="355" s="2" customFormat="1" ht="14.25" spans="1:37">
      <c r="A355" s="24">
        <v>351</v>
      </c>
      <c r="B355" s="189" t="s">
        <v>8818</v>
      </c>
      <c r="C355" s="14">
        <v>0</v>
      </c>
      <c r="D355" s="189" t="s">
        <v>11522</v>
      </c>
      <c r="E355" s="189"/>
      <c r="F355" s="189" t="s">
        <v>10943</v>
      </c>
      <c r="G355" s="24" t="s">
        <v>6587</v>
      </c>
      <c r="H355" s="24" t="s">
        <v>9906</v>
      </c>
      <c r="I355" s="205">
        <v>41995</v>
      </c>
      <c r="J355" s="24">
        <v>55</v>
      </c>
      <c r="K355" s="14"/>
      <c r="L355" s="189">
        <v>11</v>
      </c>
      <c r="M355" s="14"/>
      <c r="N355" s="72">
        <v>402202.75</v>
      </c>
      <c r="O355" s="203">
        <v>45582.99</v>
      </c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98"/>
      <c r="AJ355" s="14"/>
      <c r="AK355" s="14"/>
    </row>
    <row r="356" s="2" customFormat="1" ht="14.25" spans="1:37">
      <c r="A356" s="24">
        <v>352</v>
      </c>
      <c r="B356" s="189" t="s">
        <v>11523</v>
      </c>
      <c r="C356" s="14">
        <v>0</v>
      </c>
      <c r="D356" s="189" t="s">
        <v>11524</v>
      </c>
      <c r="E356" s="189"/>
      <c r="F356" s="189" t="s">
        <v>10943</v>
      </c>
      <c r="G356" s="24" t="s">
        <v>6587</v>
      </c>
      <c r="H356" s="24" t="s">
        <v>9906</v>
      </c>
      <c r="I356" s="205">
        <v>41995</v>
      </c>
      <c r="J356" s="24">
        <v>55</v>
      </c>
      <c r="K356" s="14"/>
      <c r="L356" s="189">
        <v>3</v>
      </c>
      <c r="M356" s="14"/>
      <c r="N356" s="72">
        <v>112547.26</v>
      </c>
      <c r="O356" s="203">
        <v>12755.26</v>
      </c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98"/>
      <c r="AJ356" s="14"/>
      <c r="AK356" s="14"/>
    </row>
    <row r="357" s="2" customFormat="1" ht="14.25" hidden="1" spans="1:37">
      <c r="A357" s="24">
        <v>353</v>
      </c>
      <c r="B357" s="189" t="s">
        <v>11525</v>
      </c>
      <c r="C357" s="14">
        <v>0</v>
      </c>
      <c r="D357" s="189" t="s">
        <v>11526</v>
      </c>
      <c r="E357" s="189"/>
      <c r="F357" s="189" t="s">
        <v>10943</v>
      </c>
      <c r="G357" s="24" t="s">
        <v>6292</v>
      </c>
      <c r="H357" s="24" t="s">
        <v>10007</v>
      </c>
      <c r="I357" s="205">
        <v>42002</v>
      </c>
      <c r="J357" s="24">
        <v>55</v>
      </c>
      <c r="K357" s="14" t="s">
        <v>434</v>
      </c>
      <c r="L357" s="189">
        <v>75</v>
      </c>
      <c r="M357" s="14"/>
      <c r="N357" s="72">
        <v>57692.31</v>
      </c>
      <c r="O357" s="203">
        <v>6538.55</v>
      </c>
      <c r="P357" s="204">
        <v>20</v>
      </c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98"/>
      <c r="AJ357" s="14"/>
      <c r="AK357" s="14"/>
    </row>
    <row r="358" s="2" customFormat="1" ht="14.25" hidden="1" spans="1:37">
      <c r="A358" s="24">
        <v>354</v>
      </c>
      <c r="B358" s="189" t="s">
        <v>11527</v>
      </c>
      <c r="C358" s="14" t="s">
        <v>11528</v>
      </c>
      <c r="D358" s="189" t="s">
        <v>11529</v>
      </c>
      <c r="E358" s="189"/>
      <c r="F358" s="189" t="s">
        <v>10943</v>
      </c>
      <c r="G358" s="24" t="s">
        <v>11530</v>
      </c>
      <c r="H358" s="24" t="s">
        <v>10229</v>
      </c>
      <c r="I358" s="205">
        <v>42002</v>
      </c>
      <c r="J358" s="24">
        <v>55</v>
      </c>
      <c r="K358" s="14" t="s">
        <v>11305</v>
      </c>
      <c r="L358" s="189">
        <v>1</v>
      </c>
      <c r="M358" s="14"/>
      <c r="N358" s="72">
        <v>6837.61</v>
      </c>
      <c r="O358" s="203">
        <v>775.05</v>
      </c>
      <c r="P358" s="14">
        <v>1</v>
      </c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98"/>
      <c r="AJ358" s="14"/>
      <c r="AK358" s="14"/>
    </row>
    <row r="359" s="2" customFormat="1" ht="14.25" hidden="1" spans="1:37">
      <c r="A359" s="24">
        <v>355</v>
      </c>
      <c r="B359" s="189" t="s">
        <v>11531</v>
      </c>
      <c r="C359" s="14" t="str">
        <f>VLOOKUP(B359,'[3]固定资产-模具6'!$B$82:$C$1180,2,0)</f>
        <v>723</v>
      </c>
      <c r="D359" s="189" t="s">
        <v>11532</v>
      </c>
      <c r="E359" s="189"/>
      <c r="F359" s="189" t="s">
        <v>10943</v>
      </c>
      <c r="G359" s="24" t="s">
        <v>6641</v>
      </c>
      <c r="H359" s="24" t="s">
        <v>9906</v>
      </c>
      <c r="I359" s="205">
        <v>42124</v>
      </c>
      <c r="J359" s="24">
        <v>51</v>
      </c>
      <c r="K359" s="14" t="s">
        <v>10088</v>
      </c>
      <c r="L359" s="189">
        <v>1</v>
      </c>
      <c r="M359" s="14"/>
      <c r="N359" s="72">
        <v>5128.21</v>
      </c>
      <c r="O359" s="203">
        <v>906.33</v>
      </c>
      <c r="P359" s="204">
        <v>1</v>
      </c>
      <c r="Q359" s="14"/>
      <c r="R359" s="14"/>
      <c r="S359" s="14"/>
      <c r="T359" s="20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98"/>
      <c r="AJ359" s="14"/>
      <c r="AK359" s="14"/>
    </row>
    <row r="360" s="2" customFormat="1" ht="14.25" hidden="1" spans="1:37">
      <c r="A360" s="24">
        <v>356</v>
      </c>
      <c r="B360" s="189" t="s">
        <v>11533</v>
      </c>
      <c r="C360" s="14" t="str">
        <f>VLOOKUP(B360,'[3]固定资产-模具6'!$B$82:$C$1180,2,0)</f>
        <v>725</v>
      </c>
      <c r="D360" s="189" t="s">
        <v>11534</v>
      </c>
      <c r="E360" s="189"/>
      <c r="F360" s="189" t="s">
        <v>10943</v>
      </c>
      <c r="G360" s="24" t="s">
        <v>6641</v>
      </c>
      <c r="H360" s="24" t="s">
        <v>9906</v>
      </c>
      <c r="I360" s="205">
        <v>42124</v>
      </c>
      <c r="J360" s="24">
        <v>51</v>
      </c>
      <c r="K360" s="14" t="s">
        <v>10088</v>
      </c>
      <c r="L360" s="189">
        <v>1</v>
      </c>
      <c r="M360" s="14"/>
      <c r="N360" s="72">
        <v>5128.21</v>
      </c>
      <c r="O360" s="203">
        <v>906.33</v>
      </c>
      <c r="P360" s="204">
        <v>1</v>
      </c>
      <c r="Q360" s="14"/>
      <c r="R360" s="14"/>
      <c r="S360" s="14"/>
      <c r="T360" s="20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98"/>
      <c r="AJ360" s="14"/>
      <c r="AK360" s="14"/>
    </row>
    <row r="361" s="2" customFormat="1" ht="14.25" hidden="1" spans="1:37">
      <c r="A361" s="24">
        <v>357</v>
      </c>
      <c r="B361" s="189" t="s">
        <v>11535</v>
      </c>
      <c r="C361" s="14" t="str">
        <f>VLOOKUP(B361,'[3]固定资产-模具6'!$B$82:$C$1180,2,0)</f>
        <v>726</v>
      </c>
      <c r="D361" s="189" t="s">
        <v>11536</v>
      </c>
      <c r="E361" s="189"/>
      <c r="F361" s="189" t="s">
        <v>10943</v>
      </c>
      <c r="G361" s="24" t="s">
        <v>6641</v>
      </c>
      <c r="H361" s="24" t="s">
        <v>9906</v>
      </c>
      <c r="I361" s="205">
        <v>42124</v>
      </c>
      <c r="J361" s="24">
        <v>51</v>
      </c>
      <c r="K361" s="14" t="s">
        <v>10088</v>
      </c>
      <c r="L361" s="189">
        <v>12</v>
      </c>
      <c r="M361" s="14"/>
      <c r="N361" s="72">
        <v>24800</v>
      </c>
      <c r="O361" s="203">
        <v>3038.1</v>
      </c>
      <c r="P361" s="204">
        <v>2</v>
      </c>
      <c r="Q361" s="14"/>
      <c r="R361" s="14"/>
      <c r="S361" s="14"/>
      <c r="T361" s="20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98"/>
      <c r="AJ361" s="14"/>
      <c r="AK361" s="14"/>
    </row>
    <row r="362" s="2" customFormat="1" ht="14.25" spans="1:37">
      <c r="A362" s="24">
        <v>358</v>
      </c>
      <c r="B362" s="189" t="s">
        <v>11537</v>
      </c>
      <c r="C362" s="14">
        <v>0</v>
      </c>
      <c r="D362" s="189" t="s">
        <v>11538</v>
      </c>
      <c r="E362" s="189"/>
      <c r="F362" s="189" t="s">
        <v>10943</v>
      </c>
      <c r="G362" s="24" t="s">
        <v>6641</v>
      </c>
      <c r="H362" s="24" t="s">
        <v>9906</v>
      </c>
      <c r="I362" s="205">
        <v>42124</v>
      </c>
      <c r="J362" s="24">
        <v>51</v>
      </c>
      <c r="K362" s="14"/>
      <c r="L362" s="189">
        <v>6</v>
      </c>
      <c r="M362" s="14"/>
      <c r="N362" s="72">
        <v>12666.67</v>
      </c>
      <c r="O362" s="203">
        <v>765.38</v>
      </c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98"/>
      <c r="AJ362" s="14"/>
      <c r="AK362" s="14"/>
    </row>
    <row r="363" s="2" customFormat="1" ht="14.25" spans="1:37">
      <c r="A363" s="24">
        <v>359</v>
      </c>
      <c r="B363" s="189" t="s">
        <v>11539</v>
      </c>
      <c r="C363" s="14">
        <v>0</v>
      </c>
      <c r="D363" s="189" t="s">
        <v>11540</v>
      </c>
      <c r="E363" s="189"/>
      <c r="F363" s="189" t="s">
        <v>10943</v>
      </c>
      <c r="G363" s="24" t="s">
        <v>6641</v>
      </c>
      <c r="H363" s="24" t="s">
        <v>9906</v>
      </c>
      <c r="I363" s="205">
        <v>42124</v>
      </c>
      <c r="J363" s="24">
        <v>51</v>
      </c>
      <c r="K363" s="14"/>
      <c r="L363" s="189">
        <v>2</v>
      </c>
      <c r="M363" s="14"/>
      <c r="N363" s="72">
        <v>7500</v>
      </c>
      <c r="O363" s="203">
        <v>375</v>
      </c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98"/>
      <c r="AJ363" s="14"/>
      <c r="AK363" s="14"/>
    </row>
    <row r="364" s="2" customFormat="1" ht="14.25" hidden="1" spans="1:37">
      <c r="A364" s="24">
        <v>360</v>
      </c>
      <c r="B364" s="189" t="s">
        <v>11541</v>
      </c>
      <c r="C364" s="14" t="str">
        <f>VLOOKUP(B364,'[3]固定资产-模具6'!$B$82:$C$1180,2,0)</f>
        <v>729</v>
      </c>
      <c r="D364" s="189" t="s">
        <v>11542</v>
      </c>
      <c r="E364" s="189"/>
      <c r="F364" s="189" t="s">
        <v>10943</v>
      </c>
      <c r="G364" s="24" t="s">
        <v>6641</v>
      </c>
      <c r="H364" s="24" t="s">
        <v>9906</v>
      </c>
      <c r="I364" s="205">
        <v>42124</v>
      </c>
      <c r="J364" s="24">
        <v>51</v>
      </c>
      <c r="K364" s="14" t="s">
        <v>10088</v>
      </c>
      <c r="L364" s="189">
        <v>16</v>
      </c>
      <c r="M364" s="14"/>
      <c r="N364" s="72">
        <v>45000</v>
      </c>
      <c r="O364" s="203">
        <v>7950</v>
      </c>
      <c r="P364" s="204">
        <v>3</v>
      </c>
      <c r="Q364" s="14"/>
      <c r="R364" s="14"/>
      <c r="S364" s="14"/>
      <c r="T364" s="20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98"/>
      <c r="AJ364" s="14"/>
      <c r="AK364" s="14"/>
    </row>
    <row r="365" s="2" customFormat="1" ht="14.25" spans="1:37">
      <c r="A365" s="24">
        <v>361</v>
      </c>
      <c r="B365" s="189" t="s">
        <v>11543</v>
      </c>
      <c r="C365" s="14">
        <v>0</v>
      </c>
      <c r="D365" s="189" t="s">
        <v>11544</v>
      </c>
      <c r="E365" s="189"/>
      <c r="F365" s="189" t="s">
        <v>10943</v>
      </c>
      <c r="G365" s="24" t="s">
        <v>6587</v>
      </c>
      <c r="H365" s="24" t="s">
        <v>10185</v>
      </c>
      <c r="I365" s="205">
        <v>42181</v>
      </c>
      <c r="J365" s="24">
        <v>49</v>
      </c>
      <c r="K365" s="14"/>
      <c r="L365" s="189">
        <v>2</v>
      </c>
      <c r="M365" s="14"/>
      <c r="N365" s="72">
        <v>110256.41</v>
      </c>
      <c r="O365" s="203">
        <v>22483.1</v>
      </c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98"/>
      <c r="AJ365" s="14"/>
      <c r="AK365" s="14"/>
    </row>
    <row r="366" s="2" customFormat="1" ht="14.25" spans="1:37">
      <c r="A366" s="24">
        <v>362</v>
      </c>
      <c r="B366" s="189" t="s">
        <v>11545</v>
      </c>
      <c r="C366" s="14">
        <v>0</v>
      </c>
      <c r="D366" s="189" t="s">
        <v>11546</v>
      </c>
      <c r="E366" s="189"/>
      <c r="F366" s="189" t="s">
        <v>10943</v>
      </c>
      <c r="G366" s="24" t="s">
        <v>6587</v>
      </c>
      <c r="H366" s="24" t="s">
        <v>10185</v>
      </c>
      <c r="I366" s="205">
        <v>42181</v>
      </c>
      <c r="J366" s="24">
        <v>49</v>
      </c>
      <c r="K366" s="14"/>
      <c r="L366" s="189">
        <v>2</v>
      </c>
      <c r="M366" s="14"/>
      <c r="N366" s="72">
        <v>97435.9</v>
      </c>
      <c r="O366" s="203">
        <v>19812.09</v>
      </c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98"/>
      <c r="AJ366" s="14"/>
      <c r="AK366" s="14"/>
    </row>
    <row r="367" s="2" customFormat="1" ht="14.25" hidden="1" spans="1:37">
      <c r="A367" s="24">
        <v>363</v>
      </c>
      <c r="B367" s="189" t="s">
        <v>11547</v>
      </c>
      <c r="C367" s="14" t="s">
        <v>11548</v>
      </c>
      <c r="D367" s="189" t="s">
        <v>11549</v>
      </c>
      <c r="E367" s="189"/>
      <c r="F367" s="189" t="s">
        <v>10943</v>
      </c>
      <c r="G367" s="24" t="s">
        <v>6587</v>
      </c>
      <c r="H367" s="24" t="s">
        <v>10229</v>
      </c>
      <c r="I367" s="205">
        <v>42216</v>
      </c>
      <c r="J367" s="24">
        <v>48</v>
      </c>
      <c r="K367" s="14" t="s">
        <v>11305</v>
      </c>
      <c r="L367" s="189">
        <v>1</v>
      </c>
      <c r="M367" s="14"/>
      <c r="N367" s="72">
        <v>13675.21</v>
      </c>
      <c r="O367" s="203">
        <v>3065.73</v>
      </c>
      <c r="P367" s="14">
        <v>1</v>
      </c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98"/>
      <c r="AJ367" s="14"/>
      <c r="AK367" s="14"/>
    </row>
    <row r="368" s="2" customFormat="1" ht="14.25" hidden="1" spans="1:37">
      <c r="A368" s="24">
        <v>364</v>
      </c>
      <c r="B368" s="189" t="s">
        <v>11550</v>
      </c>
      <c r="C368" s="14" t="s">
        <v>11551</v>
      </c>
      <c r="D368" s="189" t="s">
        <v>11552</v>
      </c>
      <c r="E368" s="189"/>
      <c r="F368" s="189" t="s">
        <v>10943</v>
      </c>
      <c r="G368" s="24" t="s">
        <v>6587</v>
      </c>
      <c r="H368" s="24" t="s">
        <v>10229</v>
      </c>
      <c r="I368" s="205">
        <v>42216</v>
      </c>
      <c r="J368" s="24">
        <v>48</v>
      </c>
      <c r="K368" s="14" t="s">
        <v>11305</v>
      </c>
      <c r="L368" s="189">
        <v>1</v>
      </c>
      <c r="M368" s="14"/>
      <c r="N368" s="72">
        <v>14529.91</v>
      </c>
      <c r="O368" s="203">
        <v>3257.46</v>
      </c>
      <c r="P368" s="14">
        <v>1</v>
      </c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98"/>
      <c r="AJ368" s="14"/>
      <c r="AK368" s="14"/>
    </row>
    <row r="369" s="2" customFormat="1" ht="14.25" hidden="1" spans="1:37">
      <c r="A369" s="24">
        <v>365</v>
      </c>
      <c r="B369" s="189" t="s">
        <v>11553</v>
      </c>
      <c r="C369" s="14" t="s">
        <v>11554</v>
      </c>
      <c r="D369" s="189" t="s">
        <v>11555</v>
      </c>
      <c r="E369" s="189"/>
      <c r="F369" s="189" t="s">
        <v>10943</v>
      </c>
      <c r="G369" s="24" t="s">
        <v>6587</v>
      </c>
      <c r="H369" s="24" t="s">
        <v>10229</v>
      </c>
      <c r="I369" s="205">
        <v>42216</v>
      </c>
      <c r="J369" s="24">
        <v>48</v>
      </c>
      <c r="K369" s="14" t="s">
        <v>11305</v>
      </c>
      <c r="L369" s="189">
        <v>1</v>
      </c>
      <c r="M369" s="14"/>
      <c r="N369" s="72">
        <v>11111.11</v>
      </c>
      <c r="O369" s="203">
        <v>2491.03</v>
      </c>
      <c r="P369" s="14">
        <v>1</v>
      </c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98"/>
      <c r="AJ369" s="14"/>
      <c r="AK369" s="14"/>
    </row>
    <row r="370" s="2" customFormat="1" ht="14.25" hidden="1" spans="1:37">
      <c r="A370" s="24">
        <v>366</v>
      </c>
      <c r="B370" s="189" t="s">
        <v>11556</v>
      </c>
      <c r="C370" s="14" t="s">
        <v>11557</v>
      </c>
      <c r="D370" s="189" t="s">
        <v>11558</v>
      </c>
      <c r="E370" s="189"/>
      <c r="F370" s="189" t="s">
        <v>10943</v>
      </c>
      <c r="G370" s="24" t="s">
        <v>6587</v>
      </c>
      <c r="H370" s="24" t="s">
        <v>10229</v>
      </c>
      <c r="I370" s="205">
        <v>42216</v>
      </c>
      <c r="J370" s="24">
        <v>48</v>
      </c>
      <c r="K370" s="14" t="s">
        <v>11305</v>
      </c>
      <c r="L370" s="189">
        <v>1</v>
      </c>
      <c r="M370" s="14"/>
      <c r="N370" s="72">
        <v>8547.01</v>
      </c>
      <c r="O370" s="203">
        <v>1915.84</v>
      </c>
      <c r="P370" s="14">
        <v>1</v>
      </c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98"/>
      <c r="AJ370" s="14"/>
      <c r="AK370" s="14"/>
    </row>
    <row r="371" s="2" customFormat="1" ht="14.25" hidden="1" spans="1:37">
      <c r="A371" s="24">
        <v>367</v>
      </c>
      <c r="B371" s="189" t="s">
        <v>11559</v>
      </c>
      <c r="C371" s="14" t="s">
        <v>11560</v>
      </c>
      <c r="D371" s="189" t="s">
        <v>11561</v>
      </c>
      <c r="E371" s="189"/>
      <c r="F371" s="189" t="s">
        <v>10943</v>
      </c>
      <c r="G371" s="24" t="s">
        <v>6587</v>
      </c>
      <c r="H371" s="24" t="s">
        <v>10229</v>
      </c>
      <c r="I371" s="205">
        <v>42216</v>
      </c>
      <c r="J371" s="24">
        <v>48</v>
      </c>
      <c r="K371" s="14" t="s">
        <v>11305</v>
      </c>
      <c r="L371" s="189">
        <v>1</v>
      </c>
      <c r="M371" s="14"/>
      <c r="N371" s="72">
        <v>13675.21</v>
      </c>
      <c r="O371" s="203">
        <v>3065.73</v>
      </c>
      <c r="P371" s="14">
        <v>1</v>
      </c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98"/>
      <c r="AJ371" s="14"/>
      <c r="AK371" s="14"/>
    </row>
    <row r="372" s="2" customFormat="1" ht="14.25" hidden="1" spans="1:37">
      <c r="A372" s="24">
        <v>368</v>
      </c>
      <c r="B372" s="189" t="s">
        <v>11562</v>
      </c>
      <c r="C372" s="14" t="str">
        <f>VLOOKUP(B372,'[3]固定资产-模具6'!$B$82:$C$1180,2,0)</f>
        <v>756</v>
      </c>
      <c r="D372" s="189" t="s">
        <v>11563</v>
      </c>
      <c r="E372" s="189"/>
      <c r="F372" s="189" t="s">
        <v>10943</v>
      </c>
      <c r="G372" s="24" t="s">
        <v>6587</v>
      </c>
      <c r="H372" s="24" t="s">
        <v>10249</v>
      </c>
      <c r="I372" s="205">
        <v>42308</v>
      </c>
      <c r="J372" s="24">
        <v>45</v>
      </c>
      <c r="K372" s="14" t="s">
        <v>10088</v>
      </c>
      <c r="L372" s="189">
        <v>15</v>
      </c>
      <c r="M372" s="14"/>
      <c r="N372" s="72">
        <v>44289.04</v>
      </c>
      <c r="O372" s="203">
        <v>7553.78</v>
      </c>
      <c r="P372" s="204">
        <v>15</v>
      </c>
      <c r="Q372" s="14"/>
      <c r="R372" s="14"/>
      <c r="S372" s="14"/>
      <c r="T372" s="20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98"/>
      <c r="AJ372" s="14"/>
      <c r="AK372" s="14"/>
    </row>
    <row r="373" s="2" customFormat="1" ht="14.25" hidden="1" spans="1:37">
      <c r="A373" s="24">
        <v>369</v>
      </c>
      <c r="B373" s="189" t="s">
        <v>11564</v>
      </c>
      <c r="C373" s="14">
        <v>0</v>
      </c>
      <c r="D373" s="189" t="s">
        <v>11565</v>
      </c>
      <c r="E373" s="189"/>
      <c r="F373" s="189" t="s">
        <v>10943</v>
      </c>
      <c r="G373" s="24" t="s">
        <v>6587</v>
      </c>
      <c r="H373" s="191" t="s">
        <v>10277</v>
      </c>
      <c r="I373" s="205">
        <v>42338</v>
      </c>
      <c r="J373" s="24">
        <v>44</v>
      </c>
      <c r="K373" s="191" t="s">
        <v>9967</v>
      </c>
      <c r="L373" s="189">
        <v>20</v>
      </c>
      <c r="M373" s="14"/>
      <c r="N373" s="72">
        <v>52991.45</v>
      </c>
      <c r="O373" s="203">
        <v>15235.1</v>
      </c>
      <c r="P373" s="14">
        <v>64</v>
      </c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98"/>
      <c r="AJ373" s="14"/>
      <c r="AK373" s="14"/>
    </row>
    <row r="374" s="2" customFormat="1" ht="14.25" hidden="1" spans="1:37">
      <c r="A374" s="24">
        <v>370</v>
      </c>
      <c r="B374" s="189" t="s">
        <v>11566</v>
      </c>
      <c r="C374" s="14">
        <v>0</v>
      </c>
      <c r="D374" s="189" t="s">
        <v>11567</v>
      </c>
      <c r="E374" s="189"/>
      <c r="F374" s="189" t="s">
        <v>10943</v>
      </c>
      <c r="G374" s="24" t="s">
        <v>6587</v>
      </c>
      <c r="H374" s="191" t="s">
        <v>10277</v>
      </c>
      <c r="I374" s="205">
        <v>42338</v>
      </c>
      <c r="J374" s="24">
        <v>44</v>
      </c>
      <c r="K374" s="191" t="s">
        <v>9967</v>
      </c>
      <c r="L374" s="189">
        <v>30</v>
      </c>
      <c r="M374" s="14"/>
      <c r="N374" s="72">
        <v>82051.28</v>
      </c>
      <c r="O374" s="203">
        <v>23589.98</v>
      </c>
      <c r="P374" s="14">
        <v>116</v>
      </c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98"/>
      <c r="AJ374" s="14"/>
      <c r="AK374" s="14"/>
    </row>
    <row r="375" s="2" customFormat="1" ht="14.25" hidden="1" spans="1:37">
      <c r="A375" s="24">
        <v>371</v>
      </c>
      <c r="B375" s="189" t="s">
        <v>11568</v>
      </c>
      <c r="C375" s="14" t="s">
        <v>11569</v>
      </c>
      <c r="D375" s="189" t="s">
        <v>11570</v>
      </c>
      <c r="E375" s="189"/>
      <c r="F375" s="189" t="s">
        <v>10943</v>
      </c>
      <c r="G375" s="24" t="s">
        <v>6587</v>
      </c>
      <c r="H375" s="24" t="s">
        <v>9931</v>
      </c>
      <c r="I375" s="205">
        <v>42338</v>
      </c>
      <c r="J375" s="24">
        <v>44</v>
      </c>
      <c r="K375" s="14" t="s">
        <v>11305</v>
      </c>
      <c r="L375" s="189">
        <v>1</v>
      </c>
      <c r="M375" s="14"/>
      <c r="N375" s="72">
        <v>29914.53</v>
      </c>
      <c r="O375" s="203">
        <v>8600.73</v>
      </c>
      <c r="P375" s="14">
        <v>1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98"/>
      <c r="AJ375" s="14"/>
      <c r="AK375" s="14"/>
    </row>
    <row r="376" s="2" customFormat="1" ht="14.25" hidden="1" spans="1:37">
      <c r="A376" s="24">
        <v>372</v>
      </c>
      <c r="B376" s="189" t="s">
        <v>11571</v>
      </c>
      <c r="C376" s="14" t="s">
        <v>11572</v>
      </c>
      <c r="D376" s="189" t="s">
        <v>11573</v>
      </c>
      <c r="E376" s="189"/>
      <c r="F376" s="189" t="s">
        <v>10943</v>
      </c>
      <c r="G376" s="24" t="s">
        <v>6587</v>
      </c>
      <c r="H376" s="24" t="s">
        <v>9931</v>
      </c>
      <c r="I376" s="205">
        <v>42338</v>
      </c>
      <c r="J376" s="24">
        <v>44</v>
      </c>
      <c r="K376" s="14" t="s">
        <v>11305</v>
      </c>
      <c r="L376" s="189">
        <v>1</v>
      </c>
      <c r="M376" s="14"/>
      <c r="N376" s="72">
        <v>38461.54</v>
      </c>
      <c r="O376" s="203">
        <v>11057.89</v>
      </c>
      <c r="P376" s="14">
        <v>1</v>
      </c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98"/>
      <c r="AJ376" s="14"/>
      <c r="AK376" s="14"/>
    </row>
    <row r="377" s="2" customFormat="1" ht="14.25" hidden="1" spans="1:37">
      <c r="A377" s="24">
        <v>373</v>
      </c>
      <c r="B377" s="189" t="s">
        <v>11574</v>
      </c>
      <c r="C377" s="14" t="s">
        <v>11575</v>
      </c>
      <c r="D377" s="189" t="s">
        <v>11576</v>
      </c>
      <c r="E377" s="189"/>
      <c r="F377" s="189" t="s">
        <v>10943</v>
      </c>
      <c r="G377" s="24" t="s">
        <v>6587</v>
      </c>
      <c r="H377" s="24" t="s">
        <v>9931</v>
      </c>
      <c r="I377" s="205">
        <v>42338</v>
      </c>
      <c r="J377" s="24">
        <v>44</v>
      </c>
      <c r="K377" s="14" t="s">
        <v>11305</v>
      </c>
      <c r="L377" s="189">
        <v>1</v>
      </c>
      <c r="M377" s="14"/>
      <c r="N377" s="72">
        <v>44444.44</v>
      </c>
      <c r="O377" s="203">
        <v>12777.94</v>
      </c>
      <c r="P377" s="14">
        <v>1</v>
      </c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98"/>
      <c r="AJ377" s="14"/>
      <c r="AK377" s="14"/>
    </row>
    <row r="378" s="2" customFormat="1" ht="14.25" hidden="1" spans="1:37">
      <c r="A378" s="24">
        <v>374</v>
      </c>
      <c r="B378" s="189" t="s">
        <v>11577</v>
      </c>
      <c r="C378" s="14" t="s">
        <v>11578</v>
      </c>
      <c r="D378" s="189" t="s">
        <v>11579</v>
      </c>
      <c r="E378" s="189"/>
      <c r="F378" s="189" t="s">
        <v>10943</v>
      </c>
      <c r="G378" s="24" t="s">
        <v>6587</v>
      </c>
      <c r="H378" s="24" t="s">
        <v>9931</v>
      </c>
      <c r="I378" s="205">
        <v>42338</v>
      </c>
      <c r="J378" s="24">
        <v>44</v>
      </c>
      <c r="K378" s="14" t="s">
        <v>11305</v>
      </c>
      <c r="L378" s="189">
        <v>1</v>
      </c>
      <c r="M378" s="14"/>
      <c r="N378" s="72">
        <v>34188.03</v>
      </c>
      <c r="O378" s="203">
        <v>9829.08</v>
      </c>
      <c r="P378" s="14">
        <v>1</v>
      </c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98"/>
      <c r="AJ378" s="14"/>
      <c r="AK378" s="14"/>
    </row>
    <row r="379" s="2" customFormat="1" ht="14.25" hidden="1" spans="1:37">
      <c r="A379" s="24">
        <v>375</v>
      </c>
      <c r="B379" s="189" t="s">
        <v>11580</v>
      </c>
      <c r="C379" s="14" t="s">
        <v>11581</v>
      </c>
      <c r="D379" s="189" t="s">
        <v>11582</v>
      </c>
      <c r="E379" s="189"/>
      <c r="F379" s="189" t="s">
        <v>10943</v>
      </c>
      <c r="G379" s="24" t="s">
        <v>6587</v>
      </c>
      <c r="H379" s="24" t="s">
        <v>9931</v>
      </c>
      <c r="I379" s="205">
        <v>42338</v>
      </c>
      <c r="J379" s="24">
        <v>44</v>
      </c>
      <c r="K379" s="14" t="s">
        <v>11305</v>
      </c>
      <c r="L379" s="189">
        <v>1</v>
      </c>
      <c r="M379" s="14"/>
      <c r="N379" s="72">
        <v>35897.44</v>
      </c>
      <c r="O379" s="203">
        <v>10320.79</v>
      </c>
      <c r="P379" s="14">
        <v>1</v>
      </c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98"/>
      <c r="AJ379" s="14"/>
      <c r="AK379" s="14"/>
    </row>
    <row r="380" s="2" customFormat="1" ht="14.25" hidden="1" spans="1:37">
      <c r="A380" s="24">
        <v>376</v>
      </c>
      <c r="B380" s="189" t="s">
        <v>11583</v>
      </c>
      <c r="C380" s="14" t="s">
        <v>11584</v>
      </c>
      <c r="D380" s="189" t="s">
        <v>11585</v>
      </c>
      <c r="E380" s="189"/>
      <c r="F380" s="189" t="s">
        <v>10943</v>
      </c>
      <c r="G380" s="24" t="s">
        <v>6587</v>
      </c>
      <c r="H380" s="24" t="s">
        <v>9931</v>
      </c>
      <c r="I380" s="205">
        <v>42338</v>
      </c>
      <c r="J380" s="24">
        <v>44</v>
      </c>
      <c r="K380" s="14" t="s">
        <v>11305</v>
      </c>
      <c r="L380" s="189">
        <v>1</v>
      </c>
      <c r="M380" s="14"/>
      <c r="N380" s="72">
        <v>27350.43</v>
      </c>
      <c r="O380" s="203">
        <v>7863.63</v>
      </c>
      <c r="P380" s="14">
        <v>1</v>
      </c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98"/>
      <c r="AJ380" s="14"/>
      <c r="AK380" s="14"/>
    </row>
    <row r="381" s="2" customFormat="1" ht="14.25" hidden="1" spans="1:37">
      <c r="A381" s="24">
        <v>377</v>
      </c>
      <c r="B381" s="189" t="s">
        <v>11586</v>
      </c>
      <c r="C381" s="14" t="s">
        <v>11587</v>
      </c>
      <c r="D381" s="189" t="s">
        <v>11588</v>
      </c>
      <c r="E381" s="189"/>
      <c r="F381" s="189" t="s">
        <v>10943</v>
      </c>
      <c r="G381" s="24" t="s">
        <v>6587</v>
      </c>
      <c r="H381" s="24" t="s">
        <v>9931</v>
      </c>
      <c r="I381" s="205">
        <v>42338</v>
      </c>
      <c r="J381" s="24">
        <v>44</v>
      </c>
      <c r="K381" s="14" t="s">
        <v>11305</v>
      </c>
      <c r="L381" s="189">
        <v>1</v>
      </c>
      <c r="M381" s="14"/>
      <c r="N381" s="72">
        <v>25641.03</v>
      </c>
      <c r="O381" s="203">
        <v>7371.93</v>
      </c>
      <c r="P381" s="14">
        <v>1</v>
      </c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98"/>
      <c r="AJ381" s="14"/>
      <c r="AK381" s="14"/>
    </row>
    <row r="382" s="2" customFormat="1" ht="14.25" hidden="1" spans="1:37">
      <c r="A382" s="24">
        <v>378</v>
      </c>
      <c r="B382" s="189" t="s">
        <v>11589</v>
      </c>
      <c r="C382" s="14" t="s">
        <v>11590</v>
      </c>
      <c r="D382" s="189" t="s">
        <v>11591</v>
      </c>
      <c r="E382" s="189"/>
      <c r="F382" s="189" t="s">
        <v>10943</v>
      </c>
      <c r="G382" s="24" t="s">
        <v>6587</v>
      </c>
      <c r="H382" s="24" t="s">
        <v>9931</v>
      </c>
      <c r="I382" s="205">
        <v>42338</v>
      </c>
      <c r="J382" s="24">
        <v>44</v>
      </c>
      <c r="K382" s="14" t="s">
        <v>11305</v>
      </c>
      <c r="L382" s="189">
        <v>1</v>
      </c>
      <c r="M382" s="14"/>
      <c r="N382" s="72">
        <v>29914.53</v>
      </c>
      <c r="O382" s="203">
        <v>8600.73</v>
      </c>
      <c r="P382" s="14">
        <v>1</v>
      </c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98"/>
      <c r="AJ382" s="14"/>
      <c r="AK382" s="14"/>
    </row>
    <row r="383" s="2" customFormat="1" ht="14.25" hidden="1" spans="1:37">
      <c r="A383" s="24">
        <v>379</v>
      </c>
      <c r="B383" s="189" t="s">
        <v>11592</v>
      </c>
      <c r="C383" s="14" t="s">
        <v>11593</v>
      </c>
      <c r="D383" s="189" t="s">
        <v>11594</v>
      </c>
      <c r="E383" s="189"/>
      <c r="F383" s="189" t="s">
        <v>10943</v>
      </c>
      <c r="G383" s="24" t="s">
        <v>6587</v>
      </c>
      <c r="H383" s="24" t="s">
        <v>9931</v>
      </c>
      <c r="I383" s="205">
        <v>42338</v>
      </c>
      <c r="J383" s="24">
        <v>44</v>
      </c>
      <c r="K383" s="14" t="s">
        <v>11305</v>
      </c>
      <c r="L383" s="189">
        <v>1</v>
      </c>
      <c r="M383" s="14"/>
      <c r="N383" s="72">
        <v>18803.42</v>
      </c>
      <c r="O383" s="203">
        <v>5406.02</v>
      </c>
      <c r="P383" s="14">
        <v>1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98"/>
      <c r="AJ383" s="14"/>
      <c r="AK383" s="14"/>
    </row>
    <row r="384" s="2" customFormat="1" ht="14.25" hidden="1" spans="1:37">
      <c r="A384" s="24">
        <v>380</v>
      </c>
      <c r="B384" s="189" t="s">
        <v>11595</v>
      </c>
      <c r="C384" s="14" t="s">
        <v>11596</v>
      </c>
      <c r="D384" s="189" t="s">
        <v>11597</v>
      </c>
      <c r="E384" s="189"/>
      <c r="F384" s="189" t="s">
        <v>10943</v>
      </c>
      <c r="G384" s="24" t="s">
        <v>6587</v>
      </c>
      <c r="H384" s="24" t="s">
        <v>9931</v>
      </c>
      <c r="I384" s="205">
        <v>42338</v>
      </c>
      <c r="J384" s="24">
        <v>44</v>
      </c>
      <c r="K384" s="14" t="s">
        <v>11305</v>
      </c>
      <c r="L384" s="189">
        <v>1</v>
      </c>
      <c r="M384" s="14"/>
      <c r="N384" s="72">
        <v>34188.03</v>
      </c>
      <c r="O384" s="203">
        <v>9829.08</v>
      </c>
      <c r="P384" s="14">
        <v>1</v>
      </c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98"/>
      <c r="AJ384" s="14"/>
      <c r="AK384" s="14"/>
    </row>
    <row r="385" s="2" customFormat="1" ht="14.25" hidden="1" spans="1:37">
      <c r="A385" s="24">
        <v>381</v>
      </c>
      <c r="B385" s="189" t="s">
        <v>11598</v>
      </c>
      <c r="C385" s="14" t="s">
        <v>11599</v>
      </c>
      <c r="D385" s="189" t="s">
        <v>11600</v>
      </c>
      <c r="E385" s="189"/>
      <c r="F385" s="189" t="s">
        <v>10943</v>
      </c>
      <c r="G385" s="24" t="s">
        <v>6587</v>
      </c>
      <c r="H385" s="24" t="s">
        <v>9931</v>
      </c>
      <c r="I385" s="205">
        <v>42338</v>
      </c>
      <c r="J385" s="24">
        <v>44</v>
      </c>
      <c r="K385" s="14" t="s">
        <v>11305</v>
      </c>
      <c r="L385" s="189">
        <v>1</v>
      </c>
      <c r="M385" s="14"/>
      <c r="N385" s="72">
        <v>34188.03</v>
      </c>
      <c r="O385" s="203">
        <v>9829.08</v>
      </c>
      <c r="P385" s="14">
        <v>1</v>
      </c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98"/>
      <c r="AJ385" s="14"/>
      <c r="AK385" s="14"/>
    </row>
    <row r="386" s="2" customFormat="1" ht="14.25" hidden="1" spans="1:37">
      <c r="A386" s="24">
        <v>382</v>
      </c>
      <c r="B386" s="189" t="s">
        <v>11601</v>
      </c>
      <c r="C386" s="14" t="s">
        <v>11602</v>
      </c>
      <c r="D386" s="189" t="s">
        <v>11603</v>
      </c>
      <c r="E386" s="189"/>
      <c r="F386" s="189" t="s">
        <v>10943</v>
      </c>
      <c r="G386" s="24" t="s">
        <v>6587</v>
      </c>
      <c r="H386" s="24" t="s">
        <v>9931</v>
      </c>
      <c r="I386" s="205">
        <v>42338</v>
      </c>
      <c r="J386" s="24">
        <v>44</v>
      </c>
      <c r="K386" s="14" t="s">
        <v>11305</v>
      </c>
      <c r="L386" s="189">
        <v>1</v>
      </c>
      <c r="M386" s="14"/>
      <c r="N386" s="72">
        <v>13675.21</v>
      </c>
      <c r="O386" s="203">
        <v>3931.81</v>
      </c>
      <c r="P386" s="14">
        <v>1</v>
      </c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98"/>
      <c r="AJ386" s="14"/>
      <c r="AK386" s="14"/>
    </row>
    <row r="387" s="2" customFormat="1" ht="14.25" hidden="1" spans="1:37">
      <c r="A387" s="24">
        <v>383</v>
      </c>
      <c r="B387" s="189" t="s">
        <v>11604</v>
      </c>
      <c r="C387" s="14" t="s">
        <v>11605</v>
      </c>
      <c r="D387" s="189" t="s">
        <v>11606</v>
      </c>
      <c r="E387" s="189"/>
      <c r="F387" s="189" t="s">
        <v>10943</v>
      </c>
      <c r="G387" s="24" t="s">
        <v>6587</v>
      </c>
      <c r="H387" s="24" t="s">
        <v>9931</v>
      </c>
      <c r="I387" s="205">
        <v>42338</v>
      </c>
      <c r="J387" s="24">
        <v>44</v>
      </c>
      <c r="K387" s="14" t="s">
        <v>11305</v>
      </c>
      <c r="L387" s="189">
        <v>1</v>
      </c>
      <c r="M387" s="14"/>
      <c r="N387" s="72">
        <v>23931.62</v>
      </c>
      <c r="O387" s="203">
        <v>6880.67</v>
      </c>
      <c r="P387" s="14">
        <v>1</v>
      </c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98"/>
      <c r="AJ387" s="14"/>
      <c r="AK387" s="14"/>
    </row>
    <row r="388" s="199" customFormat="1" ht="14.25" hidden="1" spans="1:37">
      <c r="A388" s="209">
        <v>384</v>
      </c>
      <c r="B388" s="210" t="s">
        <v>11607</v>
      </c>
      <c r="C388" s="211" t="s">
        <v>11608</v>
      </c>
      <c r="D388" s="210" t="s">
        <v>11609</v>
      </c>
      <c r="E388" s="210"/>
      <c r="F388" s="210" t="s">
        <v>10943</v>
      </c>
      <c r="G388" s="209" t="s">
        <v>6587</v>
      </c>
      <c r="H388" s="14" t="s">
        <v>11610</v>
      </c>
      <c r="I388" s="212">
        <v>42338</v>
      </c>
      <c r="J388" s="209">
        <v>44</v>
      </c>
      <c r="K388" s="14" t="s">
        <v>10948</v>
      </c>
      <c r="L388" s="210">
        <v>1</v>
      </c>
      <c r="M388" s="211"/>
      <c r="N388" s="213">
        <v>31623.93</v>
      </c>
      <c r="O388" s="214">
        <v>9091.98</v>
      </c>
      <c r="P388" s="14">
        <v>1</v>
      </c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5"/>
      <c r="AJ388" s="211"/>
      <c r="AK388" s="211"/>
    </row>
    <row r="389" s="199" customFormat="1" ht="14.25" hidden="1" spans="1:37">
      <c r="A389" s="209">
        <v>385</v>
      </c>
      <c r="B389" s="210" t="s">
        <v>11611</v>
      </c>
      <c r="C389" s="211" t="s">
        <v>11612</v>
      </c>
      <c r="D389" s="210" t="s">
        <v>11613</v>
      </c>
      <c r="E389" s="210"/>
      <c r="F389" s="210" t="s">
        <v>10943</v>
      </c>
      <c r="G389" s="209" t="s">
        <v>6587</v>
      </c>
      <c r="H389" s="209" t="s">
        <v>9931</v>
      </c>
      <c r="I389" s="212">
        <v>42338</v>
      </c>
      <c r="J389" s="209">
        <v>44</v>
      </c>
      <c r="K389" s="14" t="s">
        <v>11305</v>
      </c>
      <c r="L389" s="210">
        <v>1</v>
      </c>
      <c r="M389" s="211"/>
      <c r="N389" s="213">
        <v>7692.31</v>
      </c>
      <c r="O389" s="214">
        <v>2211.76</v>
      </c>
      <c r="P389" s="211">
        <v>0</v>
      </c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5"/>
      <c r="AJ389" s="211"/>
      <c r="AK389" s="211"/>
    </row>
    <row r="390" s="2" customFormat="1" ht="14.25" hidden="1" spans="1:37">
      <c r="A390" s="24">
        <v>386</v>
      </c>
      <c r="B390" s="189" t="s">
        <v>11614</v>
      </c>
      <c r="C390" s="14" t="s">
        <v>11615</v>
      </c>
      <c r="D390" s="189" t="s">
        <v>11616</v>
      </c>
      <c r="E390" s="189"/>
      <c r="F390" s="189" t="s">
        <v>10943</v>
      </c>
      <c r="G390" s="24" t="s">
        <v>6587</v>
      </c>
      <c r="H390" s="24" t="s">
        <v>10000</v>
      </c>
      <c r="I390" s="205">
        <v>42394</v>
      </c>
      <c r="J390" s="24">
        <v>42</v>
      </c>
      <c r="K390" s="14" t="s">
        <v>11305</v>
      </c>
      <c r="L390" s="189">
        <v>1</v>
      </c>
      <c r="M390" s="14"/>
      <c r="N390" s="72">
        <v>7264.96</v>
      </c>
      <c r="O390" s="203">
        <v>2318.67</v>
      </c>
      <c r="P390" s="14">
        <v>1</v>
      </c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98"/>
      <c r="AJ390" s="14"/>
      <c r="AK390" s="14"/>
    </row>
    <row r="391" s="2" customFormat="1" ht="14.25" hidden="1" spans="1:37">
      <c r="A391" s="24">
        <v>387</v>
      </c>
      <c r="B391" s="189" t="s">
        <v>11617</v>
      </c>
      <c r="C391" s="14" t="s">
        <v>11618</v>
      </c>
      <c r="D391" s="189" t="s">
        <v>11619</v>
      </c>
      <c r="E391" s="189"/>
      <c r="F391" s="189" t="s">
        <v>10943</v>
      </c>
      <c r="G391" s="24" t="s">
        <v>6587</v>
      </c>
      <c r="H391" s="24" t="s">
        <v>10000</v>
      </c>
      <c r="I391" s="205">
        <v>42394</v>
      </c>
      <c r="J391" s="24">
        <v>42</v>
      </c>
      <c r="K391" s="14" t="s">
        <v>11305</v>
      </c>
      <c r="L391" s="189">
        <v>1</v>
      </c>
      <c r="M391" s="14"/>
      <c r="N391" s="72">
        <v>6837.61</v>
      </c>
      <c r="O391" s="203">
        <v>2182.43</v>
      </c>
      <c r="P391" s="14">
        <v>1</v>
      </c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98"/>
      <c r="AJ391" s="14"/>
      <c r="AK391" s="14"/>
    </row>
    <row r="392" s="2" customFormat="1" ht="14.25" spans="1:37">
      <c r="A392" s="24">
        <v>388</v>
      </c>
      <c r="B392" s="189" t="s">
        <v>11620</v>
      </c>
      <c r="C392" s="14">
        <v>0</v>
      </c>
      <c r="D392" s="189" t="s">
        <v>11621</v>
      </c>
      <c r="E392" s="189"/>
      <c r="F392" s="189" t="s">
        <v>10943</v>
      </c>
      <c r="G392" s="24" t="s">
        <v>6587</v>
      </c>
      <c r="H392" s="24" t="s">
        <v>10185</v>
      </c>
      <c r="I392" s="205">
        <v>42398</v>
      </c>
      <c r="J392" s="24">
        <v>42</v>
      </c>
      <c r="K392" s="14"/>
      <c r="L392" s="189">
        <v>1</v>
      </c>
      <c r="M392" s="14"/>
      <c r="N392" s="72">
        <v>8376.07</v>
      </c>
      <c r="O392" s="203">
        <v>2673.41</v>
      </c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98"/>
      <c r="AJ392" s="14"/>
      <c r="AK392" s="14"/>
    </row>
    <row r="393" s="2" customFormat="1" ht="14.25" spans="1:37">
      <c r="A393" s="24">
        <v>389</v>
      </c>
      <c r="B393" s="189" t="s">
        <v>11622</v>
      </c>
      <c r="C393" s="14">
        <v>0</v>
      </c>
      <c r="D393" s="189" t="s">
        <v>11623</v>
      </c>
      <c r="E393" s="189"/>
      <c r="F393" s="189" t="s">
        <v>10943</v>
      </c>
      <c r="G393" s="24" t="s">
        <v>6587</v>
      </c>
      <c r="H393" s="24" t="s">
        <v>10185</v>
      </c>
      <c r="I393" s="205">
        <v>42398</v>
      </c>
      <c r="J393" s="24">
        <v>42</v>
      </c>
      <c r="K393" s="14"/>
      <c r="L393" s="189">
        <v>1</v>
      </c>
      <c r="M393" s="14"/>
      <c r="N393" s="72">
        <v>8376.07</v>
      </c>
      <c r="O393" s="203">
        <v>2673.41</v>
      </c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98"/>
      <c r="AJ393" s="14"/>
      <c r="AK393" s="14"/>
    </row>
    <row r="394" s="2" customFormat="1" ht="14.25" spans="1:37">
      <c r="A394" s="24">
        <v>390</v>
      </c>
      <c r="B394" s="189" t="s">
        <v>11624</v>
      </c>
      <c r="C394" s="14">
        <v>0</v>
      </c>
      <c r="D394" s="189" t="s">
        <v>11625</v>
      </c>
      <c r="E394" s="189"/>
      <c r="F394" s="189" t="s">
        <v>10943</v>
      </c>
      <c r="G394" s="24" t="s">
        <v>6587</v>
      </c>
      <c r="H394" s="24" t="s">
        <v>10185</v>
      </c>
      <c r="I394" s="205">
        <v>42398</v>
      </c>
      <c r="J394" s="24">
        <v>42</v>
      </c>
      <c r="K394" s="14"/>
      <c r="L394" s="189">
        <v>1</v>
      </c>
      <c r="M394" s="14"/>
      <c r="N394" s="72">
        <v>8376.07</v>
      </c>
      <c r="O394" s="203">
        <v>2673.41</v>
      </c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98"/>
      <c r="AJ394" s="14"/>
      <c r="AK394" s="14"/>
    </row>
    <row r="395" s="2" customFormat="1" ht="14.25" spans="1:37">
      <c r="A395" s="24">
        <v>391</v>
      </c>
      <c r="B395" s="189" t="s">
        <v>11626</v>
      </c>
      <c r="C395" s="14">
        <v>0</v>
      </c>
      <c r="D395" s="189" t="s">
        <v>11627</v>
      </c>
      <c r="E395" s="189"/>
      <c r="F395" s="189" t="s">
        <v>10943</v>
      </c>
      <c r="G395" s="24" t="s">
        <v>6587</v>
      </c>
      <c r="H395" s="24" t="s">
        <v>10185</v>
      </c>
      <c r="I395" s="205">
        <v>42398</v>
      </c>
      <c r="J395" s="24">
        <v>42</v>
      </c>
      <c r="K395" s="14"/>
      <c r="L395" s="189">
        <v>1</v>
      </c>
      <c r="M395" s="14"/>
      <c r="N395" s="72">
        <v>6666.67</v>
      </c>
      <c r="O395" s="203">
        <v>2128.02</v>
      </c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98"/>
      <c r="AJ395" s="14"/>
      <c r="AK395" s="14"/>
    </row>
    <row r="396" s="2" customFormat="1" ht="14.25" spans="1:37">
      <c r="A396" s="24">
        <v>392</v>
      </c>
      <c r="B396" s="189" t="s">
        <v>11628</v>
      </c>
      <c r="C396" s="14">
        <v>0</v>
      </c>
      <c r="D396" s="189" t="s">
        <v>11629</v>
      </c>
      <c r="E396" s="189"/>
      <c r="F396" s="189" t="s">
        <v>10943</v>
      </c>
      <c r="G396" s="24" t="s">
        <v>6587</v>
      </c>
      <c r="H396" s="24" t="s">
        <v>10185</v>
      </c>
      <c r="I396" s="205">
        <v>42398</v>
      </c>
      <c r="J396" s="24">
        <v>42</v>
      </c>
      <c r="K396" s="14"/>
      <c r="L396" s="189">
        <v>1</v>
      </c>
      <c r="M396" s="14"/>
      <c r="N396" s="72">
        <v>6666.67</v>
      </c>
      <c r="O396" s="203">
        <v>2128.02</v>
      </c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98"/>
      <c r="AJ396" s="14"/>
      <c r="AK396" s="14"/>
    </row>
    <row r="397" s="2" customFormat="1" ht="14.25" spans="1:37">
      <c r="A397" s="24">
        <v>393</v>
      </c>
      <c r="B397" s="189" t="s">
        <v>11630</v>
      </c>
      <c r="C397" s="14">
        <v>0</v>
      </c>
      <c r="D397" s="189" t="s">
        <v>11631</v>
      </c>
      <c r="E397" s="189"/>
      <c r="F397" s="189" t="s">
        <v>10943</v>
      </c>
      <c r="G397" s="24" t="s">
        <v>6587</v>
      </c>
      <c r="H397" s="24" t="s">
        <v>10185</v>
      </c>
      <c r="I397" s="205">
        <v>42398</v>
      </c>
      <c r="J397" s="24">
        <v>42</v>
      </c>
      <c r="K397" s="14"/>
      <c r="L397" s="189">
        <v>1</v>
      </c>
      <c r="M397" s="14"/>
      <c r="N397" s="72">
        <v>6666.67</v>
      </c>
      <c r="O397" s="203">
        <v>2128.02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98"/>
      <c r="AJ397" s="14"/>
      <c r="AK397" s="14"/>
    </row>
    <row r="398" s="2" customFormat="1" ht="14.25" hidden="1" spans="1:37">
      <c r="A398" s="24">
        <v>394</v>
      </c>
      <c r="B398" s="189" t="s">
        <v>11632</v>
      </c>
      <c r="C398" s="14" t="str">
        <f>VLOOKUP(B398,'[3]固定资产-模具6'!$B$82:$C$1180,2,0)</f>
        <v>792</v>
      </c>
      <c r="D398" s="189" t="s">
        <v>11633</v>
      </c>
      <c r="E398" s="189"/>
      <c r="F398" s="189" t="s">
        <v>10943</v>
      </c>
      <c r="G398" s="24" t="s">
        <v>6587</v>
      </c>
      <c r="H398" s="24" t="s">
        <v>10087</v>
      </c>
      <c r="I398" s="205">
        <v>42398</v>
      </c>
      <c r="J398" s="24">
        <v>42</v>
      </c>
      <c r="K398" s="14" t="s">
        <v>10088</v>
      </c>
      <c r="L398" s="189">
        <v>1</v>
      </c>
      <c r="M398" s="14"/>
      <c r="N398" s="72">
        <v>4957.26</v>
      </c>
      <c r="O398" s="203">
        <v>1582.19</v>
      </c>
      <c r="P398" s="204">
        <v>1</v>
      </c>
      <c r="Q398" s="14"/>
      <c r="R398" s="14"/>
      <c r="S398" s="14"/>
      <c r="T398" s="20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98"/>
      <c r="AJ398" s="14"/>
      <c r="AK398" s="14"/>
    </row>
    <row r="399" s="2" customFormat="1" ht="14.25" spans="1:37">
      <c r="A399" s="24">
        <v>395</v>
      </c>
      <c r="B399" s="189" t="s">
        <v>11634</v>
      </c>
      <c r="C399" s="14">
        <v>0</v>
      </c>
      <c r="D399" s="189" t="s">
        <v>11635</v>
      </c>
      <c r="E399" s="189"/>
      <c r="F399" s="189" t="s">
        <v>10943</v>
      </c>
      <c r="G399" s="24" t="s">
        <v>6641</v>
      </c>
      <c r="H399" s="24" t="s">
        <v>10185</v>
      </c>
      <c r="I399" s="205">
        <v>42429</v>
      </c>
      <c r="J399" s="24">
        <v>41</v>
      </c>
      <c r="K399" s="14"/>
      <c r="L399" s="189">
        <v>1</v>
      </c>
      <c r="M399" s="14"/>
      <c r="N399" s="72">
        <v>41001.17</v>
      </c>
      <c r="O399" s="203">
        <v>13735.61</v>
      </c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98"/>
      <c r="AJ399" s="14"/>
      <c r="AK399" s="14"/>
    </row>
    <row r="400" s="2" customFormat="1" ht="14.25" spans="1:37">
      <c r="A400" s="24">
        <v>396</v>
      </c>
      <c r="B400" s="189" t="s">
        <v>11636</v>
      </c>
      <c r="C400" s="14">
        <v>0</v>
      </c>
      <c r="D400" s="189" t="s">
        <v>11637</v>
      </c>
      <c r="E400" s="189"/>
      <c r="F400" s="189" t="s">
        <v>10943</v>
      </c>
      <c r="G400" s="24" t="s">
        <v>6641</v>
      </c>
      <c r="H400" s="24" t="s">
        <v>10185</v>
      </c>
      <c r="I400" s="205">
        <v>42429</v>
      </c>
      <c r="J400" s="24">
        <v>41</v>
      </c>
      <c r="K400" s="14"/>
      <c r="L400" s="189">
        <v>1</v>
      </c>
      <c r="M400" s="14"/>
      <c r="N400" s="72">
        <v>6377.96</v>
      </c>
      <c r="O400" s="203">
        <v>2136.8</v>
      </c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98"/>
      <c r="AJ400" s="14"/>
      <c r="AK400" s="14"/>
    </row>
    <row r="401" s="2" customFormat="1" ht="14.25" hidden="1" spans="1:37">
      <c r="A401" s="24">
        <v>397</v>
      </c>
      <c r="B401" s="189" t="s">
        <v>11638</v>
      </c>
      <c r="C401" s="14">
        <v>0</v>
      </c>
      <c r="D401" s="189" t="s">
        <v>11639</v>
      </c>
      <c r="E401" s="189"/>
      <c r="F401" s="189" t="s">
        <v>10943</v>
      </c>
      <c r="G401" s="24" t="s">
        <v>6641</v>
      </c>
      <c r="H401" s="14" t="s">
        <v>11640</v>
      </c>
      <c r="I401" s="205">
        <v>42429</v>
      </c>
      <c r="J401" s="24">
        <v>41</v>
      </c>
      <c r="K401" s="14" t="s">
        <v>10948</v>
      </c>
      <c r="L401" s="189">
        <v>2</v>
      </c>
      <c r="M401" s="14"/>
      <c r="N401" s="72">
        <v>14578.19</v>
      </c>
      <c r="O401" s="203">
        <v>4883.75</v>
      </c>
      <c r="P401" s="14">
        <v>2</v>
      </c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98"/>
      <c r="AJ401" s="14"/>
      <c r="AK401" s="14"/>
    </row>
    <row r="402" s="2" customFormat="1" ht="14.25" hidden="1" spans="1:37">
      <c r="A402" s="24">
        <v>398</v>
      </c>
      <c r="B402" s="189" t="s">
        <v>11641</v>
      </c>
      <c r="C402" s="14">
        <v>0</v>
      </c>
      <c r="D402" s="189" t="s">
        <v>11642</v>
      </c>
      <c r="E402" s="189"/>
      <c r="F402" s="189" t="s">
        <v>10943</v>
      </c>
      <c r="G402" s="24" t="s">
        <v>6641</v>
      </c>
      <c r="H402" s="14" t="s">
        <v>11020</v>
      </c>
      <c r="I402" s="205">
        <v>42429</v>
      </c>
      <c r="J402" s="24">
        <v>41</v>
      </c>
      <c r="K402" s="14" t="s">
        <v>10948</v>
      </c>
      <c r="L402" s="189">
        <v>1</v>
      </c>
      <c r="M402" s="14"/>
      <c r="N402" s="72">
        <v>5466.82</v>
      </c>
      <c r="O402" s="203">
        <v>1831.72</v>
      </c>
      <c r="P402" s="14">
        <v>1</v>
      </c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98"/>
      <c r="AJ402" s="14"/>
      <c r="AK402" s="14"/>
    </row>
    <row r="403" s="2" customFormat="1" ht="14.25" spans="1:37">
      <c r="A403" s="24">
        <v>399</v>
      </c>
      <c r="B403" s="189" t="s">
        <v>11643</v>
      </c>
      <c r="C403" s="14">
        <v>0</v>
      </c>
      <c r="D403" s="189" t="s">
        <v>11644</v>
      </c>
      <c r="E403" s="189"/>
      <c r="F403" s="189" t="s">
        <v>10943</v>
      </c>
      <c r="G403" s="24" t="s">
        <v>6641</v>
      </c>
      <c r="H403" s="24" t="s">
        <v>10270</v>
      </c>
      <c r="I403" s="205">
        <v>42429</v>
      </c>
      <c r="J403" s="24">
        <v>41</v>
      </c>
      <c r="K403" s="14"/>
      <c r="L403" s="189">
        <v>6</v>
      </c>
      <c r="M403" s="14"/>
      <c r="N403" s="72">
        <v>116625.54</v>
      </c>
      <c r="O403" s="203">
        <v>39069.6</v>
      </c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98"/>
      <c r="AJ403" s="14"/>
      <c r="AK403" s="14"/>
    </row>
    <row r="404" s="2" customFormat="1" ht="14.25" hidden="1" spans="1:37">
      <c r="A404" s="24">
        <v>400</v>
      </c>
      <c r="B404" s="189" t="s">
        <v>8536</v>
      </c>
      <c r="C404" s="14" t="str">
        <f>VLOOKUP(B404,'[3]固定资产-模具6'!$B$82:$C$1180,2,0)</f>
        <v>800</v>
      </c>
      <c r="D404" s="189" t="s">
        <v>11645</v>
      </c>
      <c r="E404" s="189"/>
      <c r="F404" s="189" t="s">
        <v>10943</v>
      </c>
      <c r="G404" s="24" t="s">
        <v>6641</v>
      </c>
      <c r="H404" s="24" t="s">
        <v>10270</v>
      </c>
      <c r="I404" s="205">
        <v>42429</v>
      </c>
      <c r="J404" s="24">
        <v>41</v>
      </c>
      <c r="K404" s="14" t="s">
        <v>10088</v>
      </c>
      <c r="L404" s="189">
        <v>2</v>
      </c>
      <c r="M404" s="14"/>
      <c r="N404" s="72">
        <v>9111.38</v>
      </c>
      <c r="O404" s="203">
        <v>3052.46</v>
      </c>
      <c r="P404" s="204">
        <v>2</v>
      </c>
      <c r="Q404" s="14"/>
      <c r="R404" s="14"/>
      <c r="S404" s="14"/>
      <c r="T404" s="20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98"/>
      <c r="AJ404" s="14"/>
      <c r="AK404" s="14"/>
    </row>
    <row r="405" s="2" customFormat="1" ht="14.25" hidden="1" spans="1:37">
      <c r="A405" s="24">
        <v>401</v>
      </c>
      <c r="B405" s="189" t="s">
        <v>11646</v>
      </c>
      <c r="C405" s="14">
        <v>0</v>
      </c>
      <c r="D405" s="189" t="s">
        <v>11647</v>
      </c>
      <c r="E405" s="189"/>
      <c r="F405" s="189" t="s">
        <v>10943</v>
      </c>
      <c r="G405" s="24" t="s">
        <v>6641</v>
      </c>
      <c r="H405" s="24" t="s">
        <v>10277</v>
      </c>
      <c r="I405" s="205">
        <v>42429</v>
      </c>
      <c r="J405" s="24">
        <v>41</v>
      </c>
      <c r="K405" s="14"/>
      <c r="L405" s="189">
        <v>1</v>
      </c>
      <c r="M405" s="14"/>
      <c r="N405" s="72">
        <v>91113.71</v>
      </c>
      <c r="O405" s="203">
        <v>30523.25</v>
      </c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98"/>
      <c r="AJ405" s="14"/>
      <c r="AK405" s="14"/>
    </row>
    <row r="406" s="2" customFormat="1" ht="14.25" spans="1:37">
      <c r="A406" s="24">
        <v>402</v>
      </c>
      <c r="B406" s="189" t="s">
        <v>11648</v>
      </c>
      <c r="C406" s="14">
        <v>0</v>
      </c>
      <c r="D406" s="189" t="s">
        <v>11649</v>
      </c>
      <c r="E406" s="189"/>
      <c r="F406" s="189" t="s">
        <v>10943</v>
      </c>
      <c r="G406" s="24" t="s">
        <v>6641</v>
      </c>
      <c r="H406" s="24" t="s">
        <v>10270</v>
      </c>
      <c r="I406" s="205">
        <v>42429</v>
      </c>
      <c r="J406" s="24">
        <v>41</v>
      </c>
      <c r="K406" s="14"/>
      <c r="L406" s="189">
        <v>1</v>
      </c>
      <c r="M406" s="14"/>
      <c r="N406" s="72">
        <v>7289.1</v>
      </c>
      <c r="O406" s="203">
        <v>2441.88</v>
      </c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98"/>
      <c r="AJ406" s="14"/>
      <c r="AK406" s="14"/>
    </row>
    <row r="407" s="2" customFormat="1" ht="14.25" spans="1:37">
      <c r="A407" s="24">
        <v>403</v>
      </c>
      <c r="B407" s="189" t="s">
        <v>11650</v>
      </c>
      <c r="C407" s="14">
        <v>0</v>
      </c>
      <c r="D407" s="189" t="s">
        <v>11651</v>
      </c>
      <c r="E407" s="189"/>
      <c r="F407" s="189" t="s">
        <v>10943</v>
      </c>
      <c r="G407" s="24" t="s">
        <v>6641</v>
      </c>
      <c r="H407" s="24" t="s">
        <v>10270</v>
      </c>
      <c r="I407" s="205">
        <v>42429</v>
      </c>
      <c r="J407" s="24">
        <v>41</v>
      </c>
      <c r="K407" s="14"/>
      <c r="L407" s="189">
        <v>3</v>
      </c>
      <c r="M407" s="14"/>
      <c r="N407" s="72">
        <v>9111.38</v>
      </c>
      <c r="O407" s="203">
        <v>3052.46</v>
      </c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98"/>
      <c r="AJ407" s="14"/>
      <c r="AK407" s="14"/>
    </row>
    <row r="408" s="2" customFormat="1" ht="14.25" spans="1:37">
      <c r="A408" s="24">
        <v>404</v>
      </c>
      <c r="B408" s="189" t="s">
        <v>11652</v>
      </c>
      <c r="C408" s="14">
        <v>0</v>
      </c>
      <c r="D408" s="189" t="s">
        <v>11653</v>
      </c>
      <c r="E408" s="189"/>
      <c r="F408" s="189" t="s">
        <v>10943</v>
      </c>
      <c r="G408" s="24" t="s">
        <v>6641</v>
      </c>
      <c r="H408" s="24" t="s">
        <v>10270</v>
      </c>
      <c r="I408" s="205">
        <v>42429</v>
      </c>
      <c r="J408" s="24">
        <v>41</v>
      </c>
      <c r="K408" s="14"/>
      <c r="L408" s="189">
        <v>3</v>
      </c>
      <c r="M408" s="14"/>
      <c r="N408" s="72">
        <v>8200.24</v>
      </c>
      <c r="O408" s="203">
        <v>2746.96</v>
      </c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98"/>
      <c r="AJ408" s="14"/>
      <c r="AK408" s="14"/>
    </row>
    <row r="409" s="2" customFormat="1" ht="14.25" hidden="1" spans="1:37">
      <c r="A409" s="24">
        <v>405</v>
      </c>
      <c r="B409" s="189" t="s">
        <v>11654</v>
      </c>
      <c r="C409" s="14" t="str">
        <f>VLOOKUP(B409,'[3]固定资产-模具6'!$B$82:$C$1180,2,0)</f>
        <v>806</v>
      </c>
      <c r="D409" s="189" t="s">
        <v>11655</v>
      </c>
      <c r="E409" s="189"/>
      <c r="F409" s="189" t="s">
        <v>10943</v>
      </c>
      <c r="G409" s="24" t="s">
        <v>6641</v>
      </c>
      <c r="H409" s="24" t="s">
        <v>10270</v>
      </c>
      <c r="I409" s="205">
        <v>42429</v>
      </c>
      <c r="J409" s="24">
        <v>41</v>
      </c>
      <c r="K409" s="14" t="s">
        <v>10088</v>
      </c>
      <c r="L409" s="189">
        <v>1</v>
      </c>
      <c r="M409" s="14"/>
      <c r="N409" s="72">
        <v>4555.69</v>
      </c>
      <c r="O409" s="203">
        <v>1526.23</v>
      </c>
      <c r="P409" s="204">
        <v>1</v>
      </c>
      <c r="Q409" s="14"/>
      <c r="R409" s="14"/>
      <c r="S409" s="14"/>
      <c r="T409" s="20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98"/>
      <c r="AJ409" s="14"/>
      <c r="AK409" s="14"/>
    </row>
    <row r="410" s="2" customFormat="1" ht="14.25" hidden="1" spans="1:37">
      <c r="A410" s="24">
        <v>406</v>
      </c>
      <c r="B410" s="189" t="s">
        <v>11656</v>
      </c>
      <c r="C410" s="14" t="str">
        <f>VLOOKUP(B410,'[3]固定资产-模具6'!$B$82:$C$1180,2,0)</f>
        <v>808</v>
      </c>
      <c r="D410" s="189" t="s">
        <v>11657</v>
      </c>
      <c r="E410" s="189"/>
      <c r="F410" s="189" t="s">
        <v>10943</v>
      </c>
      <c r="G410" s="24" t="s">
        <v>6641</v>
      </c>
      <c r="H410" s="24" t="s">
        <v>10270</v>
      </c>
      <c r="I410" s="205">
        <v>42429</v>
      </c>
      <c r="J410" s="24">
        <v>41</v>
      </c>
      <c r="K410" s="14" t="s">
        <v>10088</v>
      </c>
      <c r="L410" s="189">
        <v>1</v>
      </c>
      <c r="M410" s="14"/>
      <c r="N410" s="72">
        <v>5466.82</v>
      </c>
      <c r="O410" s="203">
        <v>1799.38</v>
      </c>
      <c r="P410" s="204">
        <v>1</v>
      </c>
      <c r="Q410" s="14"/>
      <c r="R410" s="14"/>
      <c r="S410" s="14"/>
      <c r="T410" s="20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98"/>
      <c r="AJ410" s="14"/>
      <c r="AK410" s="14"/>
    </row>
    <row r="411" s="2" customFormat="1" ht="14.25" spans="1:37">
      <c r="A411" s="24">
        <v>407</v>
      </c>
      <c r="B411" s="189" t="s">
        <v>11658</v>
      </c>
      <c r="C411" s="14">
        <v>0</v>
      </c>
      <c r="D411" s="189" t="s">
        <v>11659</v>
      </c>
      <c r="E411" s="189"/>
      <c r="F411" s="189" t="s">
        <v>10943</v>
      </c>
      <c r="G411" s="24" t="s">
        <v>6641</v>
      </c>
      <c r="H411" s="24" t="s">
        <v>10270</v>
      </c>
      <c r="I411" s="205">
        <v>42429</v>
      </c>
      <c r="J411" s="24">
        <v>41</v>
      </c>
      <c r="K411" s="14"/>
      <c r="L411" s="189">
        <v>1</v>
      </c>
      <c r="M411" s="14"/>
      <c r="N411" s="72">
        <v>4555.69</v>
      </c>
      <c r="O411" s="203">
        <v>1526.23</v>
      </c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98"/>
      <c r="AJ411" s="14"/>
      <c r="AK411" s="14"/>
    </row>
    <row r="412" s="2" customFormat="1" ht="14.25" spans="1:37">
      <c r="A412" s="24">
        <v>408</v>
      </c>
      <c r="B412" s="189" t="s">
        <v>11660</v>
      </c>
      <c r="C412" s="14">
        <v>0</v>
      </c>
      <c r="D412" s="189" t="s">
        <v>11661</v>
      </c>
      <c r="E412" s="189"/>
      <c r="F412" s="189" t="s">
        <v>10943</v>
      </c>
      <c r="G412" s="24" t="s">
        <v>6641</v>
      </c>
      <c r="H412" s="24" t="s">
        <v>10270</v>
      </c>
      <c r="I412" s="205">
        <v>42429</v>
      </c>
      <c r="J412" s="24">
        <v>41</v>
      </c>
      <c r="K412" s="14"/>
      <c r="L412" s="189">
        <v>1</v>
      </c>
      <c r="M412" s="14"/>
      <c r="N412" s="72">
        <v>4555.69</v>
      </c>
      <c r="O412" s="203">
        <v>1526.23</v>
      </c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98"/>
      <c r="AJ412" s="14"/>
      <c r="AK412" s="14"/>
    </row>
    <row r="413" s="2" customFormat="1" ht="14.25" spans="1:37">
      <c r="A413" s="24">
        <v>409</v>
      </c>
      <c r="B413" s="189" t="s">
        <v>11662</v>
      </c>
      <c r="C413" s="14">
        <v>0</v>
      </c>
      <c r="D413" s="189" t="s">
        <v>11663</v>
      </c>
      <c r="E413" s="189"/>
      <c r="F413" s="189" t="s">
        <v>10943</v>
      </c>
      <c r="G413" s="24" t="s">
        <v>6641</v>
      </c>
      <c r="H413" s="24" t="s">
        <v>10270</v>
      </c>
      <c r="I413" s="205">
        <v>42429</v>
      </c>
      <c r="J413" s="24">
        <v>41</v>
      </c>
      <c r="K413" s="14"/>
      <c r="L413" s="189">
        <v>1</v>
      </c>
      <c r="M413" s="14"/>
      <c r="N413" s="72">
        <v>6377.96</v>
      </c>
      <c r="O413" s="203">
        <v>2136.8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98"/>
      <c r="AJ413" s="14"/>
      <c r="AK413" s="14"/>
    </row>
    <row r="414" s="2" customFormat="1" ht="14.25" spans="1:37">
      <c r="A414" s="24">
        <v>410</v>
      </c>
      <c r="B414" s="189" t="s">
        <v>11664</v>
      </c>
      <c r="C414" s="14">
        <v>0</v>
      </c>
      <c r="D414" s="189" t="s">
        <v>11665</v>
      </c>
      <c r="E414" s="189"/>
      <c r="F414" s="189" t="s">
        <v>10943</v>
      </c>
      <c r="G414" s="24" t="s">
        <v>6641</v>
      </c>
      <c r="H414" s="24" t="s">
        <v>10270</v>
      </c>
      <c r="I414" s="205">
        <v>42429</v>
      </c>
      <c r="J414" s="24">
        <v>41</v>
      </c>
      <c r="K414" s="14"/>
      <c r="L414" s="189">
        <v>1</v>
      </c>
      <c r="M414" s="14"/>
      <c r="N414" s="72">
        <v>5466.82</v>
      </c>
      <c r="O414" s="203">
        <v>1831.3</v>
      </c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98"/>
      <c r="AJ414" s="14"/>
      <c r="AK414" s="14"/>
    </row>
    <row r="415" s="2" customFormat="1" ht="14.25" spans="1:37">
      <c r="A415" s="24">
        <v>411</v>
      </c>
      <c r="B415" s="189" t="s">
        <v>11666</v>
      </c>
      <c r="C415" s="14">
        <v>0</v>
      </c>
      <c r="D415" s="189" t="s">
        <v>11667</v>
      </c>
      <c r="E415" s="189"/>
      <c r="F415" s="189" t="s">
        <v>10943</v>
      </c>
      <c r="G415" s="24" t="s">
        <v>6641</v>
      </c>
      <c r="H415" s="24" t="s">
        <v>10270</v>
      </c>
      <c r="I415" s="205">
        <v>42429</v>
      </c>
      <c r="J415" s="24">
        <v>41</v>
      </c>
      <c r="K415" s="14"/>
      <c r="L415" s="189">
        <v>1</v>
      </c>
      <c r="M415" s="14"/>
      <c r="N415" s="72">
        <v>7289.1</v>
      </c>
      <c r="O415" s="203">
        <v>2441.88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98"/>
      <c r="AJ415" s="14"/>
      <c r="AK415" s="14"/>
    </row>
    <row r="416" s="2" customFormat="1" ht="14.25" spans="1:37">
      <c r="A416" s="24">
        <v>412</v>
      </c>
      <c r="B416" s="189" t="s">
        <v>11668</v>
      </c>
      <c r="C416" s="14">
        <v>0</v>
      </c>
      <c r="D416" s="189" t="s">
        <v>11669</v>
      </c>
      <c r="E416" s="189"/>
      <c r="F416" s="189" t="s">
        <v>10943</v>
      </c>
      <c r="G416" s="24" t="s">
        <v>6641</v>
      </c>
      <c r="H416" s="24" t="s">
        <v>10270</v>
      </c>
      <c r="I416" s="205">
        <v>42429</v>
      </c>
      <c r="J416" s="24">
        <v>41</v>
      </c>
      <c r="K416" s="14"/>
      <c r="L416" s="189">
        <v>1</v>
      </c>
      <c r="M416" s="14"/>
      <c r="N416" s="72">
        <v>4555.69</v>
      </c>
      <c r="O416" s="203">
        <v>1526.23</v>
      </c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98"/>
      <c r="AJ416" s="14"/>
      <c r="AK416" s="14"/>
    </row>
    <row r="417" s="2" customFormat="1" ht="14.25" spans="1:37">
      <c r="A417" s="24">
        <v>413</v>
      </c>
      <c r="B417" s="189" t="s">
        <v>11670</v>
      </c>
      <c r="C417" s="14">
        <v>0</v>
      </c>
      <c r="D417" s="189" t="s">
        <v>11671</v>
      </c>
      <c r="E417" s="189"/>
      <c r="F417" s="189" t="s">
        <v>10943</v>
      </c>
      <c r="G417" s="24" t="s">
        <v>6641</v>
      </c>
      <c r="H417" s="24" t="s">
        <v>10270</v>
      </c>
      <c r="I417" s="205">
        <v>42429</v>
      </c>
      <c r="J417" s="24">
        <v>41</v>
      </c>
      <c r="K417" s="14"/>
      <c r="L417" s="189">
        <v>1</v>
      </c>
      <c r="M417" s="14"/>
      <c r="N417" s="72">
        <v>3644.55</v>
      </c>
      <c r="O417" s="203">
        <v>1220.73</v>
      </c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98"/>
      <c r="AJ417" s="14"/>
      <c r="AK417" s="14"/>
    </row>
    <row r="418" s="2" customFormat="1" ht="14.25" spans="1:37">
      <c r="A418" s="24">
        <v>414</v>
      </c>
      <c r="B418" s="189" t="s">
        <v>11672</v>
      </c>
      <c r="C418" s="14">
        <v>0</v>
      </c>
      <c r="D418" s="189" t="s">
        <v>11673</v>
      </c>
      <c r="E418" s="189"/>
      <c r="F418" s="189" t="s">
        <v>10943</v>
      </c>
      <c r="G418" s="24" t="s">
        <v>6641</v>
      </c>
      <c r="H418" s="24" t="s">
        <v>10270</v>
      </c>
      <c r="I418" s="205">
        <v>42429</v>
      </c>
      <c r="J418" s="24">
        <v>41</v>
      </c>
      <c r="K418" s="14"/>
      <c r="L418" s="189">
        <v>2</v>
      </c>
      <c r="M418" s="14"/>
      <c r="N418" s="72">
        <v>9111.38</v>
      </c>
      <c r="O418" s="203">
        <v>3052.46</v>
      </c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98"/>
      <c r="AJ418" s="14"/>
      <c r="AK418" s="14"/>
    </row>
    <row r="419" s="2" customFormat="1" ht="14.25" hidden="1" spans="1:37">
      <c r="A419" s="24">
        <v>415</v>
      </c>
      <c r="B419" s="189" t="s">
        <v>11674</v>
      </c>
      <c r="C419" s="14">
        <v>0</v>
      </c>
      <c r="D419" s="189" t="s">
        <v>11675</v>
      </c>
      <c r="E419" s="189"/>
      <c r="F419" s="189" t="s">
        <v>10943</v>
      </c>
      <c r="G419" s="24" t="s">
        <v>6641</v>
      </c>
      <c r="H419" s="24" t="s">
        <v>10283</v>
      </c>
      <c r="I419" s="205">
        <v>42429</v>
      </c>
      <c r="J419" s="24">
        <v>41</v>
      </c>
      <c r="K419" s="14"/>
      <c r="L419" s="189">
        <v>1</v>
      </c>
      <c r="M419" s="14"/>
      <c r="N419" s="72">
        <v>6377.96</v>
      </c>
      <c r="O419" s="203">
        <v>2232.14</v>
      </c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98"/>
      <c r="AJ419" s="14"/>
      <c r="AK419" s="14"/>
    </row>
    <row r="420" s="2" customFormat="1" ht="14.25" hidden="1" spans="1:37">
      <c r="A420" s="24">
        <v>416</v>
      </c>
      <c r="B420" s="189" t="s">
        <v>11676</v>
      </c>
      <c r="C420" s="14" t="str">
        <f>VLOOKUP(B420,'[3]固定资产-模具6'!$B$82:$C$1180,2,0)</f>
        <v>818</v>
      </c>
      <c r="D420" s="189" t="s">
        <v>11677</v>
      </c>
      <c r="E420" s="189"/>
      <c r="F420" s="189" t="s">
        <v>10943</v>
      </c>
      <c r="G420" s="24" t="s">
        <v>6641</v>
      </c>
      <c r="H420" s="24" t="s">
        <v>10386</v>
      </c>
      <c r="I420" s="205">
        <v>42429</v>
      </c>
      <c r="J420" s="24">
        <v>41</v>
      </c>
      <c r="K420" s="14" t="s">
        <v>10088</v>
      </c>
      <c r="L420" s="189">
        <v>2</v>
      </c>
      <c r="M420" s="14"/>
      <c r="N420" s="72">
        <v>8200.23</v>
      </c>
      <c r="O420" s="203">
        <v>2746.95</v>
      </c>
      <c r="P420" s="204">
        <v>2</v>
      </c>
      <c r="Q420" s="14"/>
      <c r="R420" s="14"/>
      <c r="S420" s="14"/>
      <c r="T420" s="20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98"/>
      <c r="AJ420" s="14"/>
      <c r="AK420" s="14"/>
    </row>
    <row r="421" s="2" customFormat="1" ht="14.25" hidden="1" spans="1:37">
      <c r="A421" s="24">
        <v>417</v>
      </c>
      <c r="B421" s="189" t="s">
        <v>11678</v>
      </c>
      <c r="C421" s="14">
        <v>0</v>
      </c>
      <c r="D421" s="189" t="s">
        <v>11679</v>
      </c>
      <c r="E421" s="189"/>
      <c r="F421" s="189" t="s">
        <v>10943</v>
      </c>
      <c r="G421" s="24" t="s">
        <v>6641</v>
      </c>
      <c r="H421" s="24" t="s">
        <v>10283</v>
      </c>
      <c r="I421" s="205">
        <v>42429</v>
      </c>
      <c r="J421" s="24">
        <v>41</v>
      </c>
      <c r="K421" s="14"/>
      <c r="L421" s="189">
        <v>10</v>
      </c>
      <c r="M421" s="14"/>
      <c r="N421" s="72">
        <v>54668.22</v>
      </c>
      <c r="O421" s="203">
        <v>18313.86</v>
      </c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98"/>
      <c r="AJ421" s="14"/>
      <c r="AK421" s="14"/>
    </row>
    <row r="422" s="2" customFormat="1" ht="14.25" hidden="1" spans="1:37">
      <c r="A422" s="24">
        <v>418</v>
      </c>
      <c r="B422" s="189" t="s">
        <v>11680</v>
      </c>
      <c r="C422" s="14">
        <v>0</v>
      </c>
      <c r="D422" s="189" t="s">
        <v>11681</v>
      </c>
      <c r="E422" s="189"/>
      <c r="F422" s="189" t="s">
        <v>10943</v>
      </c>
      <c r="G422" s="24" t="s">
        <v>6641</v>
      </c>
      <c r="H422" s="24" t="s">
        <v>10283</v>
      </c>
      <c r="I422" s="205">
        <v>42429</v>
      </c>
      <c r="J422" s="24">
        <v>41</v>
      </c>
      <c r="K422" s="14"/>
      <c r="L422" s="189">
        <v>6</v>
      </c>
      <c r="M422" s="14"/>
      <c r="N422" s="72">
        <v>13667.1</v>
      </c>
      <c r="O422" s="203">
        <v>4578.3</v>
      </c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98"/>
      <c r="AJ422" s="14"/>
      <c r="AK422" s="14"/>
    </row>
    <row r="423" s="2" customFormat="1" ht="14.25" hidden="1" spans="1:37">
      <c r="A423" s="24">
        <v>419</v>
      </c>
      <c r="B423" s="189" t="s">
        <v>11682</v>
      </c>
      <c r="C423" s="14">
        <v>0</v>
      </c>
      <c r="D423" s="189" t="s">
        <v>11683</v>
      </c>
      <c r="E423" s="189"/>
      <c r="F423" s="189" t="s">
        <v>10943</v>
      </c>
      <c r="G423" s="24" t="s">
        <v>6641</v>
      </c>
      <c r="H423" s="24" t="s">
        <v>10283</v>
      </c>
      <c r="I423" s="205">
        <v>42429</v>
      </c>
      <c r="J423" s="24">
        <v>41</v>
      </c>
      <c r="K423" s="14"/>
      <c r="L423" s="189">
        <v>1</v>
      </c>
      <c r="M423" s="14"/>
      <c r="N423" s="72">
        <v>9111.37</v>
      </c>
      <c r="O423" s="203">
        <v>3052.45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98"/>
      <c r="AJ423" s="14"/>
      <c r="AK423" s="14"/>
    </row>
    <row r="424" s="2" customFormat="1" ht="14.25" hidden="1" spans="1:37">
      <c r="A424" s="24">
        <v>420</v>
      </c>
      <c r="B424" s="189" t="s">
        <v>11684</v>
      </c>
      <c r="C424" s="14">
        <v>0</v>
      </c>
      <c r="D424" s="189" t="s">
        <v>11685</v>
      </c>
      <c r="E424" s="189"/>
      <c r="F424" s="189" t="s">
        <v>10943</v>
      </c>
      <c r="G424" s="24" t="s">
        <v>6641</v>
      </c>
      <c r="H424" s="24" t="s">
        <v>10283</v>
      </c>
      <c r="I424" s="205">
        <v>42429</v>
      </c>
      <c r="J424" s="24">
        <v>41</v>
      </c>
      <c r="K424" s="14"/>
      <c r="L424" s="189">
        <v>1</v>
      </c>
      <c r="M424" s="14"/>
      <c r="N424" s="72">
        <v>3644.55</v>
      </c>
      <c r="O424" s="203">
        <v>1220.73</v>
      </c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98"/>
      <c r="AJ424" s="14"/>
      <c r="AK424" s="14"/>
    </row>
    <row r="425" s="2" customFormat="1" ht="14.25" hidden="1" spans="1:37">
      <c r="A425" s="24">
        <v>421</v>
      </c>
      <c r="B425" s="189" t="s">
        <v>11686</v>
      </c>
      <c r="C425" s="14">
        <v>0</v>
      </c>
      <c r="D425" s="189" t="s">
        <v>11687</v>
      </c>
      <c r="E425" s="189"/>
      <c r="F425" s="189" t="s">
        <v>10943</v>
      </c>
      <c r="G425" s="24" t="s">
        <v>6641</v>
      </c>
      <c r="H425" s="24" t="s">
        <v>10283</v>
      </c>
      <c r="I425" s="205">
        <v>42429</v>
      </c>
      <c r="J425" s="24">
        <v>41</v>
      </c>
      <c r="K425" s="14"/>
      <c r="L425" s="189">
        <v>1</v>
      </c>
      <c r="M425" s="14"/>
      <c r="N425" s="72">
        <v>4555.69</v>
      </c>
      <c r="O425" s="203">
        <v>1494.31</v>
      </c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98"/>
      <c r="AJ425" s="14"/>
      <c r="AK425" s="14"/>
    </row>
    <row r="426" s="2" customFormat="1" ht="14.25" hidden="1" spans="1:37">
      <c r="A426" s="24">
        <v>422</v>
      </c>
      <c r="B426" s="189" t="s">
        <v>11688</v>
      </c>
      <c r="C426" s="14">
        <v>0</v>
      </c>
      <c r="D426" s="189" t="s">
        <v>11689</v>
      </c>
      <c r="E426" s="189"/>
      <c r="F426" s="189" t="s">
        <v>10943</v>
      </c>
      <c r="G426" s="24" t="s">
        <v>6641</v>
      </c>
      <c r="H426" s="24" t="s">
        <v>10283</v>
      </c>
      <c r="I426" s="205">
        <v>42429</v>
      </c>
      <c r="J426" s="24">
        <v>41</v>
      </c>
      <c r="K426" s="14"/>
      <c r="L426" s="189">
        <v>3</v>
      </c>
      <c r="M426" s="14"/>
      <c r="N426" s="72">
        <v>12755.92</v>
      </c>
      <c r="O426" s="203">
        <v>4273.18</v>
      </c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98"/>
      <c r="AJ426" s="14"/>
      <c r="AK426" s="14"/>
    </row>
    <row r="427" s="2" customFormat="1" ht="14.25" hidden="1" spans="1:37">
      <c r="A427" s="24">
        <v>423</v>
      </c>
      <c r="B427" s="189" t="s">
        <v>11690</v>
      </c>
      <c r="C427" s="14" t="str">
        <f>VLOOKUP(B427,'[3]固定资产-模具6'!$B$82:$C$1180,2,0)</f>
        <v>825</v>
      </c>
      <c r="D427" s="189" t="s">
        <v>11691</v>
      </c>
      <c r="E427" s="189"/>
      <c r="F427" s="189" t="s">
        <v>10943</v>
      </c>
      <c r="G427" s="24" t="s">
        <v>6641</v>
      </c>
      <c r="H427" s="24" t="s">
        <v>10386</v>
      </c>
      <c r="I427" s="205">
        <v>42429</v>
      </c>
      <c r="J427" s="24">
        <v>41</v>
      </c>
      <c r="K427" s="14" t="s">
        <v>10088</v>
      </c>
      <c r="L427" s="189">
        <v>4</v>
      </c>
      <c r="M427" s="14"/>
      <c r="N427" s="72">
        <v>21867.28</v>
      </c>
      <c r="O427" s="203">
        <v>7325.62</v>
      </c>
      <c r="P427" s="204">
        <v>4</v>
      </c>
      <c r="Q427" s="14"/>
      <c r="R427" s="14"/>
      <c r="S427" s="14"/>
      <c r="T427" s="20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98"/>
      <c r="AJ427" s="14"/>
      <c r="AK427" s="14"/>
    </row>
    <row r="428" s="2" customFormat="1" ht="14.25" hidden="1" spans="1:37">
      <c r="A428" s="24">
        <v>424</v>
      </c>
      <c r="B428" s="189" t="s">
        <v>11692</v>
      </c>
      <c r="C428" s="14" t="str">
        <f>VLOOKUP(B428,'[3]固定资产-模具6'!$B$82:$C$1180,2,0)</f>
        <v>826</v>
      </c>
      <c r="D428" s="189" t="s">
        <v>11693</v>
      </c>
      <c r="E428" s="189"/>
      <c r="F428" s="189" t="s">
        <v>10943</v>
      </c>
      <c r="G428" s="24" t="s">
        <v>6641</v>
      </c>
      <c r="H428" s="24" t="s">
        <v>10283</v>
      </c>
      <c r="I428" s="205">
        <v>42429</v>
      </c>
      <c r="J428" s="24">
        <v>41</v>
      </c>
      <c r="K428" s="14" t="s">
        <v>10088</v>
      </c>
      <c r="L428" s="189">
        <v>1</v>
      </c>
      <c r="M428" s="14"/>
      <c r="N428" s="72">
        <v>6377.87</v>
      </c>
      <c r="O428" s="203">
        <v>754.66</v>
      </c>
      <c r="P428" s="204">
        <v>1</v>
      </c>
      <c r="Q428" s="14"/>
      <c r="R428" s="14"/>
      <c r="S428" s="14"/>
      <c r="T428" s="20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98"/>
      <c r="AJ428" s="14"/>
      <c r="AK428" s="14"/>
    </row>
    <row r="429" s="2" customFormat="1" ht="14.25" hidden="1" spans="1:37">
      <c r="A429" s="24">
        <v>425</v>
      </c>
      <c r="B429" s="189" t="s">
        <v>11694</v>
      </c>
      <c r="C429" s="14">
        <v>0</v>
      </c>
      <c r="D429" s="189" t="s">
        <v>11695</v>
      </c>
      <c r="E429" s="189"/>
      <c r="F429" s="189" t="s">
        <v>10943</v>
      </c>
      <c r="G429" s="24" t="s">
        <v>6641</v>
      </c>
      <c r="H429" s="24" t="s">
        <v>10283</v>
      </c>
      <c r="I429" s="205">
        <v>42429</v>
      </c>
      <c r="J429" s="24">
        <v>41</v>
      </c>
      <c r="K429" s="14"/>
      <c r="L429" s="189">
        <v>1</v>
      </c>
      <c r="M429" s="14"/>
      <c r="N429" s="72">
        <v>4555.69</v>
      </c>
      <c r="O429" s="203">
        <v>1526.23</v>
      </c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98"/>
      <c r="AJ429" s="14"/>
      <c r="AK429" s="14"/>
    </row>
    <row r="430" s="2" customFormat="1" ht="14.25" hidden="1" spans="1:37">
      <c r="A430" s="24">
        <v>426</v>
      </c>
      <c r="B430" s="189" t="s">
        <v>11696</v>
      </c>
      <c r="C430" s="14">
        <v>0</v>
      </c>
      <c r="D430" s="189" t="s">
        <v>11697</v>
      </c>
      <c r="E430" s="189"/>
      <c r="F430" s="189" t="s">
        <v>10943</v>
      </c>
      <c r="G430" s="24" t="s">
        <v>6641</v>
      </c>
      <c r="H430" s="24" t="s">
        <v>10283</v>
      </c>
      <c r="I430" s="205">
        <v>42429</v>
      </c>
      <c r="J430" s="24">
        <v>41</v>
      </c>
      <c r="K430" s="14"/>
      <c r="L430" s="189">
        <v>2</v>
      </c>
      <c r="M430" s="14"/>
      <c r="N430" s="72">
        <v>19133.87</v>
      </c>
      <c r="O430" s="203">
        <v>6409.97</v>
      </c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98"/>
      <c r="AJ430" s="14"/>
      <c r="AK430" s="14"/>
    </row>
    <row r="431" s="2" customFormat="1" ht="14.25" hidden="1" spans="1:37">
      <c r="A431" s="24">
        <v>427</v>
      </c>
      <c r="B431" s="189" t="s">
        <v>11698</v>
      </c>
      <c r="C431" s="14">
        <v>0</v>
      </c>
      <c r="D431" s="189" t="s">
        <v>11699</v>
      </c>
      <c r="E431" s="189"/>
      <c r="F431" s="189" t="s">
        <v>10943</v>
      </c>
      <c r="G431" s="24" t="s">
        <v>6641</v>
      </c>
      <c r="H431" s="24" t="s">
        <v>10283</v>
      </c>
      <c r="I431" s="205">
        <v>42429</v>
      </c>
      <c r="J431" s="24">
        <v>41</v>
      </c>
      <c r="K431" s="14"/>
      <c r="L431" s="189">
        <v>1</v>
      </c>
      <c r="M431" s="14"/>
      <c r="N431" s="72">
        <v>9111.37</v>
      </c>
      <c r="O431" s="203">
        <v>3052.45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98"/>
      <c r="AJ431" s="14"/>
      <c r="AK431" s="14"/>
    </row>
    <row r="432" s="2" customFormat="1" ht="14.25" hidden="1" spans="1:37">
      <c r="A432" s="24">
        <v>428</v>
      </c>
      <c r="B432" s="189" t="s">
        <v>11700</v>
      </c>
      <c r="C432" s="14">
        <v>0</v>
      </c>
      <c r="D432" s="189" t="s">
        <v>11701</v>
      </c>
      <c r="E432" s="189"/>
      <c r="F432" s="189" t="s">
        <v>10943</v>
      </c>
      <c r="G432" s="24" t="s">
        <v>6641</v>
      </c>
      <c r="H432" s="24" t="s">
        <v>10283</v>
      </c>
      <c r="I432" s="205">
        <v>42429</v>
      </c>
      <c r="J432" s="24">
        <v>41</v>
      </c>
      <c r="K432" s="14"/>
      <c r="L432" s="189">
        <v>1</v>
      </c>
      <c r="M432" s="14"/>
      <c r="N432" s="72">
        <v>6377.96</v>
      </c>
      <c r="O432" s="203">
        <v>2136.8</v>
      </c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98"/>
      <c r="AJ432" s="14"/>
      <c r="AK432" s="14"/>
    </row>
    <row r="433" s="2" customFormat="1" ht="14.25" hidden="1" spans="1:37">
      <c r="A433" s="24">
        <v>429</v>
      </c>
      <c r="B433" s="189" t="s">
        <v>11702</v>
      </c>
      <c r="C433" s="14">
        <v>0</v>
      </c>
      <c r="D433" s="189" t="s">
        <v>11703</v>
      </c>
      <c r="E433" s="189"/>
      <c r="F433" s="189" t="s">
        <v>10943</v>
      </c>
      <c r="G433" s="24" t="s">
        <v>6641</v>
      </c>
      <c r="H433" s="24" t="s">
        <v>10283</v>
      </c>
      <c r="I433" s="205">
        <v>42429</v>
      </c>
      <c r="J433" s="24">
        <v>41</v>
      </c>
      <c r="K433" s="14"/>
      <c r="L433" s="189">
        <v>1</v>
      </c>
      <c r="M433" s="14"/>
      <c r="N433" s="72">
        <v>6377.96</v>
      </c>
      <c r="O433" s="203">
        <v>2136.8</v>
      </c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98"/>
      <c r="AJ433" s="14"/>
      <c r="AK433" s="14"/>
    </row>
    <row r="434" s="2" customFormat="1" ht="14.25" hidden="1" spans="1:37">
      <c r="A434" s="24">
        <v>430</v>
      </c>
      <c r="B434" s="189" t="s">
        <v>11704</v>
      </c>
      <c r="C434" s="14">
        <v>0</v>
      </c>
      <c r="D434" s="189" t="s">
        <v>11705</v>
      </c>
      <c r="E434" s="189"/>
      <c r="F434" s="189" t="s">
        <v>10943</v>
      </c>
      <c r="G434" s="24" t="s">
        <v>6641</v>
      </c>
      <c r="H434" s="24" t="s">
        <v>10283</v>
      </c>
      <c r="I434" s="205">
        <v>42429</v>
      </c>
      <c r="J434" s="24">
        <v>41</v>
      </c>
      <c r="K434" s="14"/>
      <c r="L434" s="189">
        <v>1</v>
      </c>
      <c r="M434" s="14"/>
      <c r="N434" s="72">
        <v>5466.82</v>
      </c>
      <c r="O434" s="203">
        <v>1831.3</v>
      </c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98"/>
      <c r="AJ434" s="14"/>
      <c r="AK434" s="14"/>
    </row>
    <row r="435" s="2" customFormat="1" ht="14.25" hidden="1" spans="1:37">
      <c r="A435" s="24">
        <v>431</v>
      </c>
      <c r="B435" s="189" t="s">
        <v>11706</v>
      </c>
      <c r="C435" s="14">
        <v>0</v>
      </c>
      <c r="D435" s="189" t="s">
        <v>11707</v>
      </c>
      <c r="E435" s="189"/>
      <c r="F435" s="189" t="s">
        <v>10943</v>
      </c>
      <c r="G435" s="24" t="s">
        <v>6641</v>
      </c>
      <c r="H435" s="24" t="s">
        <v>10283</v>
      </c>
      <c r="I435" s="205">
        <v>42429</v>
      </c>
      <c r="J435" s="24">
        <v>41</v>
      </c>
      <c r="K435" s="14"/>
      <c r="L435" s="189">
        <v>1</v>
      </c>
      <c r="M435" s="14"/>
      <c r="N435" s="72">
        <v>4555.69</v>
      </c>
      <c r="O435" s="203">
        <v>1526.23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98"/>
      <c r="AJ435" s="14"/>
      <c r="AK435" s="14"/>
    </row>
    <row r="436" s="2" customFormat="1" ht="14.25" hidden="1" spans="1:37">
      <c r="A436" s="24">
        <v>432</v>
      </c>
      <c r="B436" s="189" t="s">
        <v>11708</v>
      </c>
      <c r="C436" s="14">
        <v>0</v>
      </c>
      <c r="D436" s="189" t="s">
        <v>11709</v>
      </c>
      <c r="E436" s="189"/>
      <c r="F436" s="189" t="s">
        <v>10943</v>
      </c>
      <c r="G436" s="24" t="s">
        <v>6641</v>
      </c>
      <c r="H436" s="24" t="s">
        <v>10283</v>
      </c>
      <c r="I436" s="205">
        <v>42429</v>
      </c>
      <c r="J436" s="24">
        <v>41</v>
      </c>
      <c r="K436" s="14"/>
      <c r="L436" s="189">
        <v>1</v>
      </c>
      <c r="M436" s="14"/>
      <c r="N436" s="72">
        <v>4555.69</v>
      </c>
      <c r="O436" s="203">
        <v>1526.23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98"/>
      <c r="AJ436" s="14"/>
      <c r="AK436" s="14"/>
    </row>
    <row r="437" s="2" customFormat="1" ht="14.25" hidden="1" spans="1:37">
      <c r="A437" s="24">
        <v>433</v>
      </c>
      <c r="B437" s="189" t="s">
        <v>11710</v>
      </c>
      <c r="C437" s="14">
        <v>0</v>
      </c>
      <c r="D437" s="189" t="s">
        <v>11711</v>
      </c>
      <c r="E437" s="189"/>
      <c r="F437" s="189" t="s">
        <v>10943</v>
      </c>
      <c r="G437" s="24" t="s">
        <v>6641</v>
      </c>
      <c r="H437" s="24" t="s">
        <v>10283</v>
      </c>
      <c r="I437" s="205">
        <v>42429</v>
      </c>
      <c r="J437" s="24">
        <v>41</v>
      </c>
      <c r="K437" s="14"/>
      <c r="L437" s="189">
        <v>4</v>
      </c>
      <c r="M437" s="14"/>
      <c r="N437" s="72">
        <v>9111.38</v>
      </c>
      <c r="O437" s="203">
        <v>3052.46</v>
      </c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98"/>
      <c r="AJ437" s="14"/>
      <c r="AK437" s="14"/>
    </row>
    <row r="438" s="2" customFormat="1" ht="14.25" hidden="1" spans="1:37">
      <c r="A438" s="24">
        <v>434</v>
      </c>
      <c r="B438" s="189" t="s">
        <v>11712</v>
      </c>
      <c r="C438" s="14">
        <v>0</v>
      </c>
      <c r="D438" s="189" t="s">
        <v>11713</v>
      </c>
      <c r="E438" s="189"/>
      <c r="F438" s="189" t="s">
        <v>10943</v>
      </c>
      <c r="G438" s="24" t="s">
        <v>6641</v>
      </c>
      <c r="H438" s="24" t="s">
        <v>10283</v>
      </c>
      <c r="I438" s="205">
        <v>42429</v>
      </c>
      <c r="J438" s="24">
        <v>41</v>
      </c>
      <c r="K438" s="14"/>
      <c r="L438" s="189">
        <v>4</v>
      </c>
      <c r="M438" s="14"/>
      <c r="N438" s="72">
        <v>3644.55</v>
      </c>
      <c r="O438" s="203">
        <v>1220.73</v>
      </c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98"/>
      <c r="AJ438" s="14"/>
      <c r="AK438" s="14"/>
    </row>
    <row r="439" s="2" customFormat="1" ht="14.25" hidden="1" spans="1:37">
      <c r="A439" s="24">
        <v>435</v>
      </c>
      <c r="B439" s="189" t="s">
        <v>11714</v>
      </c>
      <c r="C439" s="14">
        <v>0</v>
      </c>
      <c r="D439" s="189" t="s">
        <v>11715</v>
      </c>
      <c r="E439" s="189"/>
      <c r="F439" s="189" t="s">
        <v>10943</v>
      </c>
      <c r="G439" s="24" t="s">
        <v>6641</v>
      </c>
      <c r="H439" s="14" t="s">
        <v>11246</v>
      </c>
      <c r="I439" s="205">
        <v>42429</v>
      </c>
      <c r="J439" s="24">
        <v>41</v>
      </c>
      <c r="K439" s="14" t="s">
        <v>10948</v>
      </c>
      <c r="L439" s="189">
        <v>2</v>
      </c>
      <c r="M439" s="14"/>
      <c r="N439" s="72">
        <v>13667.06</v>
      </c>
      <c r="O439" s="203">
        <v>4578.26</v>
      </c>
      <c r="P439" s="14">
        <v>2</v>
      </c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98"/>
      <c r="AJ439" s="14"/>
      <c r="AK439" s="14"/>
    </row>
    <row r="440" s="2" customFormat="1" ht="14.25" hidden="1" spans="1:37">
      <c r="A440" s="24">
        <v>436</v>
      </c>
      <c r="B440" s="189" t="s">
        <v>11716</v>
      </c>
      <c r="C440" s="14">
        <v>0</v>
      </c>
      <c r="D440" s="189" t="s">
        <v>11717</v>
      </c>
      <c r="E440" s="189"/>
      <c r="F440" s="189" t="s">
        <v>10943</v>
      </c>
      <c r="G440" s="24" t="s">
        <v>6641</v>
      </c>
      <c r="H440" s="14" t="s">
        <v>11718</v>
      </c>
      <c r="I440" s="205">
        <v>42429</v>
      </c>
      <c r="J440" s="24">
        <v>41</v>
      </c>
      <c r="K440" s="14" t="s">
        <v>10948</v>
      </c>
      <c r="L440" s="189">
        <v>1</v>
      </c>
      <c r="M440" s="14"/>
      <c r="N440" s="72">
        <v>4555.69</v>
      </c>
      <c r="O440" s="203">
        <v>1526.23</v>
      </c>
      <c r="P440" s="14">
        <v>1</v>
      </c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98"/>
      <c r="AJ440" s="14"/>
      <c r="AK440" s="14"/>
    </row>
    <row r="441" s="2" customFormat="1" ht="14.25" hidden="1" spans="1:37">
      <c r="A441" s="24">
        <v>437</v>
      </c>
      <c r="B441" s="189" t="s">
        <v>11719</v>
      </c>
      <c r="C441" s="14">
        <v>0</v>
      </c>
      <c r="D441" s="189" t="s">
        <v>11720</v>
      </c>
      <c r="E441" s="189"/>
      <c r="F441" s="189" t="s">
        <v>10943</v>
      </c>
      <c r="G441" s="24" t="s">
        <v>6641</v>
      </c>
      <c r="H441" s="24" t="s">
        <v>10283</v>
      </c>
      <c r="I441" s="205">
        <v>42429</v>
      </c>
      <c r="J441" s="24">
        <v>41</v>
      </c>
      <c r="K441" s="14"/>
      <c r="L441" s="189">
        <v>1</v>
      </c>
      <c r="M441" s="14"/>
      <c r="N441" s="72">
        <v>13667.06</v>
      </c>
      <c r="O441" s="203">
        <v>4578.26</v>
      </c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98"/>
      <c r="AJ441" s="14"/>
      <c r="AK441" s="14"/>
    </row>
    <row r="442" s="2" customFormat="1" ht="14.25" hidden="1" spans="1:37">
      <c r="A442" s="24">
        <v>438</v>
      </c>
      <c r="B442" s="189" t="s">
        <v>11721</v>
      </c>
      <c r="C442" s="14">
        <v>0</v>
      </c>
      <c r="D442" s="189" t="s">
        <v>11722</v>
      </c>
      <c r="E442" s="189"/>
      <c r="F442" s="189" t="s">
        <v>10943</v>
      </c>
      <c r="G442" s="24" t="s">
        <v>6641</v>
      </c>
      <c r="H442" s="14" t="s">
        <v>11723</v>
      </c>
      <c r="I442" s="205">
        <v>42429</v>
      </c>
      <c r="J442" s="24">
        <v>41</v>
      </c>
      <c r="K442" s="14" t="s">
        <v>10948</v>
      </c>
      <c r="L442" s="189">
        <v>1</v>
      </c>
      <c r="M442" s="14"/>
      <c r="N442" s="72">
        <v>5466.82</v>
      </c>
      <c r="O442" s="203">
        <v>1831.3</v>
      </c>
      <c r="P442" s="14">
        <v>1</v>
      </c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98"/>
      <c r="AJ442" s="14"/>
      <c r="AK442" s="14"/>
    </row>
    <row r="443" s="2" customFormat="1" ht="14.25" hidden="1" spans="1:37">
      <c r="A443" s="24">
        <v>439</v>
      </c>
      <c r="B443" s="189" t="s">
        <v>11724</v>
      </c>
      <c r="C443" s="14" t="str">
        <f>VLOOKUP(B443,'[3]固定资产-模具6'!$B$82:$C$1180,2,0)</f>
        <v>842</v>
      </c>
      <c r="D443" s="189" t="s">
        <v>11725</v>
      </c>
      <c r="E443" s="189"/>
      <c r="F443" s="189" t="s">
        <v>10943</v>
      </c>
      <c r="G443" s="24" t="s">
        <v>6641</v>
      </c>
      <c r="H443" s="24" t="s">
        <v>10283</v>
      </c>
      <c r="I443" s="205">
        <v>42429</v>
      </c>
      <c r="J443" s="24">
        <v>41</v>
      </c>
      <c r="K443" s="14" t="s">
        <v>10088</v>
      </c>
      <c r="L443" s="189">
        <v>2</v>
      </c>
      <c r="M443" s="14"/>
      <c r="N443" s="72">
        <v>6377.96</v>
      </c>
      <c r="O443" s="203">
        <v>2136.8</v>
      </c>
      <c r="P443" s="204">
        <v>2</v>
      </c>
      <c r="Q443" s="14"/>
      <c r="R443" s="14"/>
      <c r="S443" s="14"/>
      <c r="T443" s="20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98"/>
      <c r="AJ443" s="14"/>
      <c r="AK443" s="14"/>
    </row>
    <row r="444" s="2" customFormat="1" ht="14.25" hidden="1" spans="1:37">
      <c r="A444" s="24">
        <v>440</v>
      </c>
      <c r="B444" s="189" t="s">
        <v>11726</v>
      </c>
      <c r="C444" s="14">
        <v>0</v>
      </c>
      <c r="D444" s="189" t="s">
        <v>11727</v>
      </c>
      <c r="E444" s="189"/>
      <c r="F444" s="189" t="s">
        <v>10943</v>
      </c>
      <c r="G444" s="24" t="s">
        <v>6641</v>
      </c>
      <c r="H444" s="24" t="s">
        <v>10283</v>
      </c>
      <c r="I444" s="205">
        <v>42429</v>
      </c>
      <c r="J444" s="24">
        <v>41</v>
      </c>
      <c r="K444" s="14"/>
      <c r="L444" s="189">
        <v>2</v>
      </c>
      <c r="M444" s="14"/>
      <c r="N444" s="72">
        <v>5466.82</v>
      </c>
      <c r="O444" s="203">
        <v>1831.3</v>
      </c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98"/>
      <c r="AJ444" s="14"/>
      <c r="AK444" s="14"/>
    </row>
    <row r="445" s="2" customFormat="1" ht="14.25" hidden="1" spans="1:37">
      <c r="A445" s="24">
        <v>441</v>
      </c>
      <c r="B445" s="189" t="s">
        <v>11728</v>
      </c>
      <c r="C445" s="14">
        <v>0</v>
      </c>
      <c r="D445" s="189" t="s">
        <v>11729</v>
      </c>
      <c r="E445" s="189"/>
      <c r="F445" s="189" t="s">
        <v>10943</v>
      </c>
      <c r="G445" s="24" t="s">
        <v>6641</v>
      </c>
      <c r="H445" s="24" t="s">
        <v>10283</v>
      </c>
      <c r="I445" s="205">
        <v>42429</v>
      </c>
      <c r="J445" s="24">
        <v>41</v>
      </c>
      <c r="K445" s="14"/>
      <c r="L445" s="189">
        <v>2</v>
      </c>
      <c r="M445" s="14"/>
      <c r="N445" s="72">
        <v>6377.96</v>
      </c>
      <c r="O445" s="203">
        <v>2136.8</v>
      </c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98"/>
      <c r="AJ445" s="14"/>
      <c r="AK445" s="14"/>
    </row>
    <row r="446" s="2" customFormat="1" ht="14.25" hidden="1" spans="1:37">
      <c r="A446" s="24">
        <v>442</v>
      </c>
      <c r="B446" s="189" t="s">
        <v>11730</v>
      </c>
      <c r="C446" s="14">
        <v>0</v>
      </c>
      <c r="D446" s="189" t="s">
        <v>11731</v>
      </c>
      <c r="E446" s="189"/>
      <c r="F446" s="189" t="s">
        <v>10943</v>
      </c>
      <c r="G446" s="24" t="s">
        <v>6641</v>
      </c>
      <c r="H446" s="24" t="s">
        <v>10283</v>
      </c>
      <c r="I446" s="205">
        <v>42429</v>
      </c>
      <c r="J446" s="24">
        <v>41</v>
      </c>
      <c r="K446" s="14"/>
      <c r="L446" s="189">
        <v>1</v>
      </c>
      <c r="M446" s="14"/>
      <c r="N446" s="72">
        <v>4555.69</v>
      </c>
      <c r="O446" s="203">
        <v>1526.23</v>
      </c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98"/>
      <c r="AJ446" s="14"/>
      <c r="AK446" s="14"/>
    </row>
    <row r="447" s="2" customFormat="1" ht="14.25" hidden="1" spans="1:37">
      <c r="A447" s="24">
        <v>443</v>
      </c>
      <c r="B447" s="189" t="s">
        <v>8690</v>
      </c>
      <c r="C447" s="14">
        <v>0</v>
      </c>
      <c r="D447" s="189" t="s">
        <v>11732</v>
      </c>
      <c r="E447" s="189"/>
      <c r="F447" s="189" t="s">
        <v>10943</v>
      </c>
      <c r="G447" s="24" t="s">
        <v>6641</v>
      </c>
      <c r="H447" s="24" t="s">
        <v>10283</v>
      </c>
      <c r="I447" s="205">
        <v>42429</v>
      </c>
      <c r="J447" s="24">
        <v>41</v>
      </c>
      <c r="K447" s="14"/>
      <c r="L447" s="189">
        <v>1</v>
      </c>
      <c r="M447" s="14"/>
      <c r="N447" s="72">
        <v>6377.96</v>
      </c>
      <c r="O447" s="203">
        <v>2136.8</v>
      </c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98"/>
      <c r="AJ447" s="14"/>
      <c r="AK447" s="14"/>
    </row>
    <row r="448" s="2" customFormat="1" ht="14.25" hidden="1" spans="1:37">
      <c r="A448" s="24">
        <v>444</v>
      </c>
      <c r="B448" s="189" t="s">
        <v>11733</v>
      </c>
      <c r="C448" s="14">
        <v>0</v>
      </c>
      <c r="D448" s="189" t="s">
        <v>11734</v>
      </c>
      <c r="E448" s="189"/>
      <c r="F448" s="189" t="s">
        <v>10943</v>
      </c>
      <c r="G448" s="24" t="s">
        <v>6641</v>
      </c>
      <c r="H448" s="24" t="s">
        <v>10283</v>
      </c>
      <c r="I448" s="205">
        <v>42429</v>
      </c>
      <c r="J448" s="24">
        <v>41</v>
      </c>
      <c r="K448" s="14"/>
      <c r="L448" s="189">
        <v>2</v>
      </c>
      <c r="M448" s="14"/>
      <c r="N448" s="72">
        <v>9111.38</v>
      </c>
      <c r="O448" s="203">
        <v>3052.46</v>
      </c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98"/>
      <c r="AJ448" s="14"/>
      <c r="AK448" s="14"/>
    </row>
    <row r="449" s="2" customFormat="1" ht="14.25" hidden="1" spans="1:37">
      <c r="A449" s="24">
        <v>445</v>
      </c>
      <c r="B449" s="189" t="s">
        <v>11735</v>
      </c>
      <c r="C449" s="14">
        <v>0</v>
      </c>
      <c r="D449" s="189" t="s">
        <v>11736</v>
      </c>
      <c r="E449" s="189"/>
      <c r="F449" s="189" t="s">
        <v>10943</v>
      </c>
      <c r="G449" s="24" t="s">
        <v>6641</v>
      </c>
      <c r="H449" s="24" t="s">
        <v>10283</v>
      </c>
      <c r="I449" s="205">
        <v>42429</v>
      </c>
      <c r="J449" s="24">
        <v>41</v>
      </c>
      <c r="K449" s="14"/>
      <c r="L449" s="189">
        <v>1</v>
      </c>
      <c r="M449" s="14"/>
      <c r="N449" s="72">
        <v>9111.37</v>
      </c>
      <c r="O449" s="203">
        <v>3052.45</v>
      </c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98"/>
      <c r="AJ449" s="14"/>
      <c r="AK449" s="14"/>
    </row>
    <row r="450" s="2" customFormat="1" ht="14.25" hidden="1" spans="1:37">
      <c r="A450" s="24">
        <v>446</v>
      </c>
      <c r="B450" s="189" t="s">
        <v>11737</v>
      </c>
      <c r="C450" s="14">
        <v>0</v>
      </c>
      <c r="D450" s="189" t="s">
        <v>11738</v>
      </c>
      <c r="E450" s="189"/>
      <c r="F450" s="189" t="s">
        <v>10943</v>
      </c>
      <c r="G450" s="24" t="s">
        <v>6641</v>
      </c>
      <c r="H450" s="24" t="s">
        <v>10283</v>
      </c>
      <c r="I450" s="205">
        <v>42429</v>
      </c>
      <c r="J450" s="24">
        <v>41</v>
      </c>
      <c r="K450" s="14"/>
      <c r="L450" s="189">
        <v>1</v>
      </c>
      <c r="M450" s="14"/>
      <c r="N450" s="72">
        <v>7289.1</v>
      </c>
      <c r="O450" s="203">
        <v>2441.88</v>
      </c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98"/>
      <c r="AJ450" s="14"/>
      <c r="AK450" s="14"/>
    </row>
    <row r="451" s="2" customFormat="1" ht="14.25" hidden="1" spans="1:37">
      <c r="A451" s="24">
        <v>447</v>
      </c>
      <c r="B451" s="189" t="s">
        <v>11739</v>
      </c>
      <c r="C451" s="14">
        <v>0</v>
      </c>
      <c r="D451" s="189" t="s">
        <v>11740</v>
      </c>
      <c r="E451" s="189"/>
      <c r="F451" s="189" t="s">
        <v>10943</v>
      </c>
      <c r="G451" s="24" t="s">
        <v>6641</v>
      </c>
      <c r="H451" s="24" t="s">
        <v>10283</v>
      </c>
      <c r="I451" s="205">
        <v>42429</v>
      </c>
      <c r="J451" s="24">
        <v>41</v>
      </c>
      <c r="K451" s="14"/>
      <c r="L451" s="189">
        <v>1</v>
      </c>
      <c r="M451" s="14"/>
      <c r="N451" s="72">
        <v>4555.69</v>
      </c>
      <c r="O451" s="203">
        <v>1526.23</v>
      </c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98"/>
      <c r="AJ451" s="14"/>
      <c r="AK451" s="14"/>
    </row>
    <row r="452" s="2" customFormat="1" ht="14.25" hidden="1" spans="1:37">
      <c r="A452" s="24">
        <v>448</v>
      </c>
      <c r="B452" s="189" t="s">
        <v>11741</v>
      </c>
      <c r="C452" s="14">
        <v>0</v>
      </c>
      <c r="D452" s="189" t="s">
        <v>11742</v>
      </c>
      <c r="E452" s="189"/>
      <c r="F452" s="189" t="s">
        <v>10943</v>
      </c>
      <c r="G452" s="24" t="s">
        <v>6641</v>
      </c>
      <c r="H452" s="24" t="s">
        <v>10283</v>
      </c>
      <c r="I452" s="205">
        <v>42429</v>
      </c>
      <c r="J452" s="24">
        <v>41</v>
      </c>
      <c r="K452" s="14"/>
      <c r="L452" s="189">
        <v>2</v>
      </c>
      <c r="M452" s="14"/>
      <c r="N452" s="72">
        <v>18222.74</v>
      </c>
      <c r="O452" s="203">
        <v>6104.48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98"/>
      <c r="AJ452" s="14"/>
      <c r="AK452" s="14"/>
    </row>
    <row r="453" s="2" customFormat="1" ht="14.25" hidden="1" spans="1:37">
      <c r="A453" s="24">
        <v>449</v>
      </c>
      <c r="B453" s="189" t="s">
        <v>11743</v>
      </c>
      <c r="C453" s="14" t="str">
        <f>VLOOKUP(B453,'[3]固定资产-模具6'!$B$82:$C$1180,2,0)</f>
        <v>852</v>
      </c>
      <c r="D453" s="189" t="s">
        <v>11744</v>
      </c>
      <c r="E453" s="189"/>
      <c r="F453" s="189" t="s">
        <v>10943</v>
      </c>
      <c r="G453" s="24" t="s">
        <v>6641</v>
      </c>
      <c r="H453" s="24" t="s">
        <v>10283</v>
      </c>
      <c r="I453" s="205">
        <v>42429</v>
      </c>
      <c r="J453" s="24">
        <v>41</v>
      </c>
      <c r="K453" s="14" t="s">
        <v>10088</v>
      </c>
      <c r="L453" s="189">
        <v>1</v>
      </c>
      <c r="M453" s="14"/>
      <c r="N453" s="72">
        <v>8200.23</v>
      </c>
      <c r="O453" s="203">
        <v>2746.95</v>
      </c>
      <c r="P453" s="204">
        <v>1</v>
      </c>
      <c r="Q453" s="14"/>
      <c r="R453" s="14"/>
      <c r="S453" s="14"/>
      <c r="T453" s="20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98"/>
      <c r="AJ453" s="14"/>
      <c r="AK453" s="14"/>
    </row>
    <row r="454" s="2" customFormat="1" ht="14.25" hidden="1" spans="1:37">
      <c r="A454" s="24">
        <v>450</v>
      </c>
      <c r="B454" s="189" t="s">
        <v>11745</v>
      </c>
      <c r="C454" s="14">
        <v>0</v>
      </c>
      <c r="D454" s="189" t="s">
        <v>11746</v>
      </c>
      <c r="E454" s="189"/>
      <c r="F454" s="189" t="s">
        <v>10943</v>
      </c>
      <c r="G454" s="24" t="s">
        <v>6641</v>
      </c>
      <c r="H454" s="24" t="s">
        <v>10283</v>
      </c>
      <c r="I454" s="205">
        <v>42429</v>
      </c>
      <c r="J454" s="24">
        <v>41</v>
      </c>
      <c r="K454" s="14"/>
      <c r="L454" s="189">
        <v>1</v>
      </c>
      <c r="M454" s="14"/>
      <c r="N454" s="72">
        <v>5466.82</v>
      </c>
      <c r="O454" s="203">
        <v>1831.3</v>
      </c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98"/>
      <c r="AJ454" s="14"/>
      <c r="AK454" s="14"/>
    </row>
    <row r="455" s="2" customFormat="1" ht="14.25" hidden="1" spans="1:37">
      <c r="A455" s="24">
        <v>451</v>
      </c>
      <c r="B455" s="189" t="s">
        <v>11747</v>
      </c>
      <c r="C455" s="14">
        <v>0</v>
      </c>
      <c r="D455" s="189" t="s">
        <v>11748</v>
      </c>
      <c r="E455" s="189"/>
      <c r="F455" s="189" t="s">
        <v>10943</v>
      </c>
      <c r="G455" s="24" t="s">
        <v>6587</v>
      </c>
      <c r="H455" s="24" t="s">
        <v>10283</v>
      </c>
      <c r="I455" s="205">
        <v>42429</v>
      </c>
      <c r="J455" s="24">
        <v>41</v>
      </c>
      <c r="K455" s="14"/>
      <c r="L455" s="189">
        <v>1</v>
      </c>
      <c r="M455" s="14"/>
      <c r="N455" s="72">
        <v>3644.55</v>
      </c>
      <c r="O455" s="203">
        <v>1220.73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98"/>
      <c r="AJ455" s="14"/>
      <c r="AK455" s="14"/>
    </row>
    <row r="456" s="2" customFormat="1" ht="14.25" hidden="1" spans="1:37">
      <c r="A456" s="24">
        <v>452</v>
      </c>
      <c r="B456" s="189" t="s">
        <v>11749</v>
      </c>
      <c r="C456" s="14">
        <v>0</v>
      </c>
      <c r="D456" s="189" t="s">
        <v>11750</v>
      </c>
      <c r="E456" s="189"/>
      <c r="F456" s="189" t="s">
        <v>10943</v>
      </c>
      <c r="G456" s="24" t="s">
        <v>6641</v>
      </c>
      <c r="H456" s="24" t="s">
        <v>10283</v>
      </c>
      <c r="I456" s="205">
        <v>42429</v>
      </c>
      <c r="J456" s="24">
        <v>41</v>
      </c>
      <c r="K456" s="14"/>
      <c r="L456" s="189">
        <v>2</v>
      </c>
      <c r="M456" s="14"/>
      <c r="N456" s="72">
        <v>10933.64</v>
      </c>
      <c r="O456" s="203">
        <v>3662.6</v>
      </c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98"/>
      <c r="AJ456" s="14"/>
      <c r="AK456" s="14"/>
    </row>
    <row r="457" s="2" customFormat="1" ht="14.25" hidden="1" spans="1:37">
      <c r="A457" s="24">
        <v>453</v>
      </c>
      <c r="B457" s="189" t="s">
        <v>11751</v>
      </c>
      <c r="C457" s="14">
        <v>0</v>
      </c>
      <c r="D457" s="189" t="s">
        <v>11752</v>
      </c>
      <c r="E457" s="189"/>
      <c r="F457" s="189" t="s">
        <v>10943</v>
      </c>
      <c r="G457" s="24" t="s">
        <v>6641</v>
      </c>
      <c r="H457" s="24" t="s">
        <v>10283</v>
      </c>
      <c r="I457" s="205">
        <v>42429</v>
      </c>
      <c r="J457" s="24">
        <v>41</v>
      </c>
      <c r="K457" s="14"/>
      <c r="L457" s="189">
        <v>2</v>
      </c>
      <c r="M457" s="14"/>
      <c r="N457" s="72">
        <v>4555.69</v>
      </c>
      <c r="O457" s="203">
        <v>1526.23</v>
      </c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98"/>
      <c r="AJ457" s="14"/>
      <c r="AK457" s="14"/>
    </row>
    <row r="458" s="2" customFormat="1" ht="14.25" hidden="1" spans="1:37">
      <c r="A458" s="24">
        <v>454</v>
      </c>
      <c r="B458" s="189" t="s">
        <v>11753</v>
      </c>
      <c r="C458" s="14" t="str">
        <f>VLOOKUP(B458,'[3]固定资产-模具6'!$B$82:$C$1180,2,0)</f>
        <v>859</v>
      </c>
      <c r="D458" s="189" t="s">
        <v>11754</v>
      </c>
      <c r="E458" s="189"/>
      <c r="F458" s="189" t="s">
        <v>10943</v>
      </c>
      <c r="G458" s="24" t="s">
        <v>6641</v>
      </c>
      <c r="H458" s="24" t="s">
        <v>10283</v>
      </c>
      <c r="I458" s="205">
        <v>42429</v>
      </c>
      <c r="J458" s="24">
        <v>41</v>
      </c>
      <c r="K458" s="14" t="s">
        <v>10088</v>
      </c>
      <c r="L458" s="189">
        <v>1</v>
      </c>
      <c r="M458" s="14"/>
      <c r="N458" s="72">
        <v>5466.82</v>
      </c>
      <c r="O458" s="203">
        <v>1831.3</v>
      </c>
      <c r="P458" s="204">
        <v>1</v>
      </c>
      <c r="Q458" s="14"/>
      <c r="R458" s="14"/>
      <c r="S458" s="14"/>
      <c r="T458" s="20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98"/>
      <c r="AJ458" s="14"/>
      <c r="AK458" s="14"/>
    </row>
    <row r="459" s="2" customFormat="1" ht="14.25" hidden="1" spans="1:37">
      <c r="A459" s="24">
        <v>455</v>
      </c>
      <c r="B459" s="189" t="s">
        <v>11755</v>
      </c>
      <c r="C459" s="14">
        <v>0</v>
      </c>
      <c r="D459" s="189" t="s">
        <v>11756</v>
      </c>
      <c r="E459" s="189"/>
      <c r="F459" s="189" t="s">
        <v>10943</v>
      </c>
      <c r="G459" s="24" t="s">
        <v>6641</v>
      </c>
      <c r="H459" s="24" t="s">
        <v>10283</v>
      </c>
      <c r="I459" s="205">
        <v>42429</v>
      </c>
      <c r="J459" s="24">
        <v>41</v>
      </c>
      <c r="K459" s="14"/>
      <c r="L459" s="189">
        <v>2</v>
      </c>
      <c r="M459" s="14"/>
      <c r="N459" s="72">
        <v>9111.38</v>
      </c>
      <c r="O459" s="203">
        <v>3052.46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98"/>
      <c r="AJ459" s="14"/>
      <c r="AK459" s="14"/>
    </row>
    <row r="460" s="2" customFormat="1" ht="14.25" hidden="1" spans="1:37">
      <c r="A460" s="24">
        <v>456</v>
      </c>
      <c r="B460" s="189" t="s">
        <v>11757</v>
      </c>
      <c r="C460" s="14">
        <v>0</v>
      </c>
      <c r="D460" s="189" t="s">
        <v>11758</v>
      </c>
      <c r="E460" s="189"/>
      <c r="F460" s="189" t="s">
        <v>10943</v>
      </c>
      <c r="G460" s="24" t="s">
        <v>6641</v>
      </c>
      <c r="H460" s="24" t="s">
        <v>10283</v>
      </c>
      <c r="I460" s="205">
        <v>42429</v>
      </c>
      <c r="J460" s="24">
        <v>41</v>
      </c>
      <c r="K460" s="14"/>
      <c r="L460" s="189">
        <v>2</v>
      </c>
      <c r="M460" s="14"/>
      <c r="N460" s="72">
        <v>4555.69</v>
      </c>
      <c r="O460" s="203">
        <v>1526.23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98"/>
      <c r="AJ460" s="14"/>
      <c r="AK460" s="14"/>
    </row>
    <row r="461" s="2" customFormat="1" ht="14.25" hidden="1" spans="1:37">
      <c r="A461" s="24">
        <v>457</v>
      </c>
      <c r="B461" s="189" t="s">
        <v>11759</v>
      </c>
      <c r="C461" s="14">
        <v>0</v>
      </c>
      <c r="D461" s="189" t="s">
        <v>11760</v>
      </c>
      <c r="E461" s="189"/>
      <c r="F461" s="189" t="s">
        <v>10943</v>
      </c>
      <c r="G461" s="24" t="s">
        <v>6641</v>
      </c>
      <c r="H461" s="24" t="s">
        <v>10283</v>
      </c>
      <c r="I461" s="205">
        <v>42429</v>
      </c>
      <c r="J461" s="24">
        <v>41</v>
      </c>
      <c r="K461" s="14"/>
      <c r="L461" s="189">
        <v>1</v>
      </c>
      <c r="M461" s="14"/>
      <c r="N461" s="72">
        <v>6377.96</v>
      </c>
      <c r="O461" s="203">
        <v>2136.8</v>
      </c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98"/>
      <c r="AJ461" s="14"/>
      <c r="AK461" s="14"/>
    </row>
    <row r="462" s="2" customFormat="1" ht="14.25" hidden="1" spans="1:37">
      <c r="A462" s="24">
        <v>458</v>
      </c>
      <c r="B462" s="189" t="s">
        <v>11761</v>
      </c>
      <c r="C462" s="14">
        <v>0</v>
      </c>
      <c r="D462" s="189" t="s">
        <v>11762</v>
      </c>
      <c r="E462" s="189"/>
      <c r="F462" s="189" t="s">
        <v>10943</v>
      </c>
      <c r="G462" s="24" t="s">
        <v>6641</v>
      </c>
      <c r="H462" s="14" t="s">
        <v>11246</v>
      </c>
      <c r="I462" s="205">
        <v>42429</v>
      </c>
      <c r="J462" s="24">
        <v>41</v>
      </c>
      <c r="K462" s="14" t="s">
        <v>10948</v>
      </c>
      <c r="L462" s="189">
        <v>2</v>
      </c>
      <c r="M462" s="14"/>
      <c r="N462" s="72">
        <v>12755.92</v>
      </c>
      <c r="O462" s="203">
        <v>4273.18</v>
      </c>
      <c r="P462" s="14">
        <v>2</v>
      </c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98"/>
      <c r="AJ462" s="14"/>
      <c r="AK462" s="14"/>
    </row>
    <row r="463" s="2" customFormat="1" ht="14.25" hidden="1" spans="1:37">
      <c r="A463" s="24">
        <v>459</v>
      </c>
      <c r="B463" s="189" t="s">
        <v>11763</v>
      </c>
      <c r="C463" s="14">
        <v>0</v>
      </c>
      <c r="D463" s="189" t="s">
        <v>11764</v>
      </c>
      <c r="E463" s="189"/>
      <c r="F463" s="189" t="s">
        <v>10943</v>
      </c>
      <c r="G463" s="24" t="s">
        <v>6641</v>
      </c>
      <c r="H463" s="24" t="s">
        <v>10283</v>
      </c>
      <c r="I463" s="205">
        <v>42429</v>
      </c>
      <c r="J463" s="24">
        <v>41</v>
      </c>
      <c r="K463" s="14"/>
      <c r="L463" s="189">
        <v>2</v>
      </c>
      <c r="M463" s="14"/>
      <c r="N463" s="72">
        <v>8200.24</v>
      </c>
      <c r="O463" s="203">
        <v>2746.96</v>
      </c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98"/>
      <c r="AJ463" s="14"/>
      <c r="AK463" s="14"/>
    </row>
    <row r="464" s="2" customFormat="1" ht="14.25" hidden="1" spans="1:37">
      <c r="A464" s="24">
        <v>460</v>
      </c>
      <c r="B464" s="189" t="s">
        <v>11765</v>
      </c>
      <c r="C464" s="14">
        <v>0</v>
      </c>
      <c r="D464" s="189" t="s">
        <v>11766</v>
      </c>
      <c r="E464" s="189"/>
      <c r="F464" s="189" t="s">
        <v>10943</v>
      </c>
      <c r="G464" s="24" t="s">
        <v>6641</v>
      </c>
      <c r="H464" s="24" t="s">
        <v>10283</v>
      </c>
      <c r="I464" s="205">
        <v>42429</v>
      </c>
      <c r="J464" s="24">
        <v>41</v>
      </c>
      <c r="K464" s="14"/>
      <c r="L464" s="189">
        <v>4</v>
      </c>
      <c r="M464" s="14"/>
      <c r="N464" s="72">
        <v>29156.4</v>
      </c>
      <c r="O464" s="203">
        <v>9767.52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98"/>
      <c r="AJ464" s="14"/>
      <c r="AK464" s="14"/>
    </row>
    <row r="465" s="2" customFormat="1" ht="14.25" hidden="1" spans="1:37">
      <c r="A465" s="24">
        <v>461</v>
      </c>
      <c r="B465" s="189" t="s">
        <v>11767</v>
      </c>
      <c r="C465" s="14">
        <v>0</v>
      </c>
      <c r="D465" s="189" t="s">
        <v>11768</v>
      </c>
      <c r="E465" s="189"/>
      <c r="F465" s="189" t="s">
        <v>10943</v>
      </c>
      <c r="G465" s="24" t="s">
        <v>6641</v>
      </c>
      <c r="H465" s="24" t="s">
        <v>10283</v>
      </c>
      <c r="I465" s="205">
        <v>42429</v>
      </c>
      <c r="J465" s="24">
        <v>41</v>
      </c>
      <c r="K465" s="14"/>
      <c r="L465" s="189">
        <v>2</v>
      </c>
      <c r="M465" s="14"/>
      <c r="N465" s="72">
        <v>14578.2</v>
      </c>
      <c r="O465" s="203">
        <v>4883.76</v>
      </c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98"/>
      <c r="AJ465" s="14"/>
      <c r="AK465" s="14"/>
    </row>
    <row r="466" s="2" customFormat="1" ht="14.25" hidden="1" spans="1:37">
      <c r="A466" s="24">
        <v>462</v>
      </c>
      <c r="B466" s="189" t="s">
        <v>11769</v>
      </c>
      <c r="C466" s="14">
        <v>0</v>
      </c>
      <c r="D466" s="189" t="s">
        <v>11770</v>
      </c>
      <c r="E466" s="189"/>
      <c r="F466" s="189" t="s">
        <v>10943</v>
      </c>
      <c r="G466" s="24" t="s">
        <v>6641</v>
      </c>
      <c r="H466" s="24" t="s">
        <v>10283</v>
      </c>
      <c r="I466" s="205">
        <v>42429</v>
      </c>
      <c r="J466" s="24">
        <v>41</v>
      </c>
      <c r="K466" s="14"/>
      <c r="L466" s="189">
        <v>1</v>
      </c>
      <c r="M466" s="14"/>
      <c r="N466" s="72">
        <v>7289.1</v>
      </c>
      <c r="O466" s="203">
        <v>2441.88</v>
      </c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98"/>
      <c r="AJ466" s="14"/>
      <c r="AK466" s="14"/>
    </row>
    <row r="467" s="2" customFormat="1" ht="14.25" hidden="1" spans="1:37">
      <c r="A467" s="24">
        <v>463</v>
      </c>
      <c r="B467" s="189" t="s">
        <v>11771</v>
      </c>
      <c r="C467" s="14">
        <v>0</v>
      </c>
      <c r="D467" s="189" t="s">
        <v>11772</v>
      </c>
      <c r="E467" s="189"/>
      <c r="F467" s="189" t="s">
        <v>10943</v>
      </c>
      <c r="G467" s="24" t="s">
        <v>6641</v>
      </c>
      <c r="H467" s="24" t="s">
        <v>10283</v>
      </c>
      <c r="I467" s="205">
        <v>42429</v>
      </c>
      <c r="J467" s="24">
        <v>41</v>
      </c>
      <c r="K467" s="14"/>
      <c r="L467" s="189">
        <v>4</v>
      </c>
      <c r="M467" s="14"/>
      <c r="N467" s="72">
        <v>29156.4</v>
      </c>
      <c r="O467" s="203">
        <v>9767.52</v>
      </c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98"/>
      <c r="AJ467" s="14"/>
      <c r="AK467" s="14"/>
    </row>
    <row r="468" s="2" customFormat="1" ht="14.25" hidden="1" spans="1:37">
      <c r="A468" s="24">
        <v>464</v>
      </c>
      <c r="B468" s="189" t="s">
        <v>11773</v>
      </c>
      <c r="C468" s="14">
        <v>0</v>
      </c>
      <c r="D468" s="189" t="s">
        <v>11774</v>
      </c>
      <c r="E468" s="189"/>
      <c r="F468" s="189" t="s">
        <v>10943</v>
      </c>
      <c r="G468" s="24" t="s">
        <v>6641</v>
      </c>
      <c r="H468" s="24" t="s">
        <v>10283</v>
      </c>
      <c r="I468" s="205">
        <v>42429</v>
      </c>
      <c r="J468" s="24">
        <v>41</v>
      </c>
      <c r="K468" s="14"/>
      <c r="L468" s="189">
        <v>1</v>
      </c>
      <c r="M468" s="14"/>
      <c r="N468" s="72">
        <v>4555.69</v>
      </c>
      <c r="O468" s="203">
        <v>1526.23</v>
      </c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98"/>
      <c r="AJ468" s="14"/>
      <c r="AK468" s="14"/>
    </row>
    <row r="469" s="2" customFormat="1" ht="14.25" hidden="1" spans="1:37">
      <c r="A469" s="24">
        <v>465</v>
      </c>
      <c r="B469" s="189" t="s">
        <v>11775</v>
      </c>
      <c r="C469" s="14">
        <v>0</v>
      </c>
      <c r="D469" s="189" t="s">
        <v>11776</v>
      </c>
      <c r="E469" s="189"/>
      <c r="F469" s="189" t="s">
        <v>10943</v>
      </c>
      <c r="G469" s="24" t="s">
        <v>6641</v>
      </c>
      <c r="H469" s="24" t="s">
        <v>10283</v>
      </c>
      <c r="I469" s="205">
        <v>42429</v>
      </c>
      <c r="J469" s="24">
        <v>41</v>
      </c>
      <c r="K469" s="14"/>
      <c r="L469" s="189">
        <v>1</v>
      </c>
      <c r="M469" s="14"/>
      <c r="N469" s="72">
        <v>4555.69</v>
      </c>
      <c r="O469" s="203">
        <v>1526.23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98"/>
      <c r="AJ469" s="14"/>
      <c r="AK469" s="14"/>
    </row>
    <row r="470" s="2" customFormat="1" ht="14.25" hidden="1" spans="1:37">
      <c r="A470" s="24">
        <v>466</v>
      </c>
      <c r="B470" s="189" t="s">
        <v>11777</v>
      </c>
      <c r="C470" s="14">
        <v>0</v>
      </c>
      <c r="D470" s="189" t="s">
        <v>11778</v>
      </c>
      <c r="E470" s="189"/>
      <c r="F470" s="189" t="s">
        <v>10943</v>
      </c>
      <c r="G470" s="24" t="s">
        <v>6641</v>
      </c>
      <c r="H470" s="24" t="s">
        <v>10283</v>
      </c>
      <c r="I470" s="205">
        <v>42429</v>
      </c>
      <c r="J470" s="24">
        <v>41</v>
      </c>
      <c r="K470" s="14"/>
      <c r="L470" s="189">
        <v>2</v>
      </c>
      <c r="M470" s="14"/>
      <c r="N470" s="72">
        <v>10933.64</v>
      </c>
      <c r="O470" s="203">
        <v>3662.6</v>
      </c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98"/>
      <c r="AJ470" s="14"/>
      <c r="AK470" s="14"/>
    </row>
    <row r="471" s="2" customFormat="1" ht="14.25" hidden="1" spans="1:37">
      <c r="A471" s="24">
        <v>467</v>
      </c>
      <c r="B471" s="189" t="s">
        <v>11779</v>
      </c>
      <c r="C471" s="14">
        <v>0</v>
      </c>
      <c r="D471" s="189" t="s">
        <v>11780</v>
      </c>
      <c r="E471" s="189"/>
      <c r="F471" s="189" t="s">
        <v>10943</v>
      </c>
      <c r="G471" s="24" t="s">
        <v>6641</v>
      </c>
      <c r="H471" s="24" t="s">
        <v>10283</v>
      </c>
      <c r="I471" s="205">
        <v>42429</v>
      </c>
      <c r="J471" s="24">
        <v>41</v>
      </c>
      <c r="K471" s="14"/>
      <c r="L471" s="189">
        <v>2</v>
      </c>
      <c r="M471" s="14"/>
      <c r="N471" s="72">
        <v>10933.64</v>
      </c>
      <c r="O471" s="203">
        <v>3662.6</v>
      </c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98"/>
      <c r="AJ471" s="14"/>
      <c r="AK471" s="14"/>
    </row>
    <row r="472" s="2" customFormat="1" ht="14.25" hidden="1" spans="1:37">
      <c r="A472" s="24">
        <v>468</v>
      </c>
      <c r="B472" s="189" t="s">
        <v>11781</v>
      </c>
      <c r="C472" s="14">
        <v>0</v>
      </c>
      <c r="D472" s="189" t="s">
        <v>11782</v>
      </c>
      <c r="E472" s="189"/>
      <c r="F472" s="189" t="s">
        <v>10943</v>
      </c>
      <c r="G472" s="24" t="s">
        <v>6641</v>
      </c>
      <c r="H472" s="24" t="s">
        <v>10283</v>
      </c>
      <c r="I472" s="205">
        <v>42429</v>
      </c>
      <c r="J472" s="24">
        <v>41</v>
      </c>
      <c r="K472" s="14"/>
      <c r="L472" s="189">
        <v>1</v>
      </c>
      <c r="M472" s="14"/>
      <c r="N472" s="72">
        <v>3644.55</v>
      </c>
      <c r="O472" s="203">
        <v>1220.73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98"/>
      <c r="AJ472" s="14"/>
      <c r="AK472" s="14"/>
    </row>
    <row r="473" s="2" customFormat="1" ht="14.25" hidden="1" spans="1:37">
      <c r="A473" s="24">
        <v>469</v>
      </c>
      <c r="B473" s="189" t="s">
        <v>11783</v>
      </c>
      <c r="C473" s="14">
        <v>0</v>
      </c>
      <c r="D473" s="189" t="s">
        <v>11784</v>
      </c>
      <c r="E473" s="189"/>
      <c r="F473" s="189" t="s">
        <v>10943</v>
      </c>
      <c r="G473" s="24" t="s">
        <v>6641</v>
      </c>
      <c r="H473" s="24" t="s">
        <v>10283</v>
      </c>
      <c r="I473" s="205">
        <v>42429</v>
      </c>
      <c r="J473" s="24">
        <v>41</v>
      </c>
      <c r="K473" s="14"/>
      <c r="L473" s="189">
        <v>1</v>
      </c>
      <c r="M473" s="14"/>
      <c r="N473" s="72">
        <v>6377.96</v>
      </c>
      <c r="O473" s="203">
        <v>2136.8</v>
      </c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98"/>
      <c r="AJ473" s="14"/>
      <c r="AK473" s="14"/>
    </row>
    <row r="474" s="2" customFormat="1" ht="14.25" hidden="1" spans="1:37">
      <c r="A474" s="24">
        <v>470</v>
      </c>
      <c r="B474" s="189" t="s">
        <v>11785</v>
      </c>
      <c r="C474" s="14">
        <v>0</v>
      </c>
      <c r="D474" s="189" t="s">
        <v>11786</v>
      </c>
      <c r="E474" s="189"/>
      <c r="F474" s="189" t="s">
        <v>10943</v>
      </c>
      <c r="G474" s="24" t="s">
        <v>6641</v>
      </c>
      <c r="H474" s="24" t="s">
        <v>10283</v>
      </c>
      <c r="I474" s="205">
        <v>42429</v>
      </c>
      <c r="J474" s="24">
        <v>41</v>
      </c>
      <c r="K474" s="14"/>
      <c r="L474" s="189">
        <v>1</v>
      </c>
      <c r="M474" s="14"/>
      <c r="N474" s="72">
        <v>4555.69</v>
      </c>
      <c r="O474" s="203">
        <v>1526.23</v>
      </c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98"/>
      <c r="AJ474" s="14"/>
      <c r="AK474" s="14"/>
    </row>
    <row r="475" s="2" customFormat="1" ht="14.25" hidden="1" spans="1:37">
      <c r="A475" s="24">
        <v>471</v>
      </c>
      <c r="B475" s="189" t="s">
        <v>11787</v>
      </c>
      <c r="C475" s="14">
        <v>0</v>
      </c>
      <c r="D475" s="189" t="s">
        <v>11788</v>
      </c>
      <c r="E475" s="189"/>
      <c r="F475" s="189" t="s">
        <v>10943</v>
      </c>
      <c r="G475" s="24" t="s">
        <v>6641</v>
      </c>
      <c r="H475" s="24" t="s">
        <v>10283</v>
      </c>
      <c r="I475" s="205">
        <v>42429</v>
      </c>
      <c r="J475" s="24">
        <v>41</v>
      </c>
      <c r="K475" s="14"/>
      <c r="L475" s="189">
        <v>1</v>
      </c>
      <c r="M475" s="14"/>
      <c r="N475" s="72">
        <v>7289.1</v>
      </c>
      <c r="O475" s="203">
        <v>2441.88</v>
      </c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98"/>
      <c r="AJ475" s="14"/>
      <c r="AK475" s="14"/>
    </row>
    <row r="476" s="2" customFormat="1" ht="14.25" hidden="1" spans="1:37">
      <c r="A476" s="24">
        <v>472</v>
      </c>
      <c r="B476" s="189" t="s">
        <v>11789</v>
      </c>
      <c r="C476" s="14">
        <v>0</v>
      </c>
      <c r="D476" s="189" t="s">
        <v>11790</v>
      </c>
      <c r="E476" s="189"/>
      <c r="F476" s="189" t="s">
        <v>10943</v>
      </c>
      <c r="G476" s="24" t="s">
        <v>6641</v>
      </c>
      <c r="H476" s="24" t="s">
        <v>10283</v>
      </c>
      <c r="I476" s="205">
        <v>42429</v>
      </c>
      <c r="J476" s="24">
        <v>41</v>
      </c>
      <c r="K476" s="14"/>
      <c r="L476" s="189">
        <v>1</v>
      </c>
      <c r="M476" s="14"/>
      <c r="N476" s="72">
        <v>4555.69</v>
      </c>
      <c r="O476" s="203">
        <v>1526.23</v>
      </c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98"/>
      <c r="AJ476" s="14"/>
      <c r="AK476" s="14"/>
    </row>
    <row r="477" s="2" customFormat="1" ht="14.25" hidden="1" spans="1:37">
      <c r="A477" s="24">
        <v>473</v>
      </c>
      <c r="B477" s="189" t="s">
        <v>11791</v>
      </c>
      <c r="C477" s="14">
        <v>0</v>
      </c>
      <c r="D477" s="189" t="s">
        <v>11792</v>
      </c>
      <c r="E477" s="189"/>
      <c r="F477" s="189" t="s">
        <v>10943</v>
      </c>
      <c r="G477" s="24" t="s">
        <v>6641</v>
      </c>
      <c r="H477" s="24" t="s">
        <v>10283</v>
      </c>
      <c r="I477" s="205">
        <v>42429</v>
      </c>
      <c r="J477" s="24">
        <v>41</v>
      </c>
      <c r="K477" s="14"/>
      <c r="L477" s="189">
        <v>2</v>
      </c>
      <c r="M477" s="14"/>
      <c r="N477" s="72">
        <v>10933.64</v>
      </c>
      <c r="O477" s="203">
        <v>3662.6</v>
      </c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98"/>
      <c r="AJ477" s="14"/>
      <c r="AK477" s="14"/>
    </row>
    <row r="478" s="2" customFormat="1" ht="14.25" hidden="1" spans="1:37">
      <c r="A478" s="24">
        <v>474</v>
      </c>
      <c r="B478" s="189" t="s">
        <v>11793</v>
      </c>
      <c r="C478" s="14">
        <v>0</v>
      </c>
      <c r="D478" s="189" t="s">
        <v>11794</v>
      </c>
      <c r="E478" s="189"/>
      <c r="F478" s="189" t="s">
        <v>10943</v>
      </c>
      <c r="G478" s="24" t="s">
        <v>6641</v>
      </c>
      <c r="H478" s="24" t="s">
        <v>10283</v>
      </c>
      <c r="I478" s="205">
        <v>42429</v>
      </c>
      <c r="J478" s="24">
        <v>41</v>
      </c>
      <c r="K478" s="14"/>
      <c r="L478" s="189">
        <v>2</v>
      </c>
      <c r="M478" s="14"/>
      <c r="N478" s="72">
        <v>5466.82</v>
      </c>
      <c r="O478" s="203">
        <v>1831.3</v>
      </c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98"/>
      <c r="AJ478" s="14"/>
      <c r="AK478" s="14"/>
    </row>
    <row r="479" s="2" customFormat="1" ht="14.25" hidden="1" spans="1:37">
      <c r="A479" s="24">
        <v>475</v>
      </c>
      <c r="B479" s="189" t="s">
        <v>11795</v>
      </c>
      <c r="C479" s="14">
        <v>0</v>
      </c>
      <c r="D479" s="189" t="s">
        <v>11796</v>
      </c>
      <c r="E479" s="189"/>
      <c r="F479" s="189" t="s">
        <v>10943</v>
      </c>
      <c r="G479" s="24" t="s">
        <v>6641</v>
      </c>
      <c r="H479" s="24" t="s">
        <v>10283</v>
      </c>
      <c r="I479" s="205">
        <v>42429</v>
      </c>
      <c r="J479" s="24">
        <v>41</v>
      </c>
      <c r="K479" s="14"/>
      <c r="L479" s="189">
        <v>1</v>
      </c>
      <c r="M479" s="14"/>
      <c r="N479" s="72">
        <v>4555.69</v>
      </c>
      <c r="O479" s="203">
        <v>1526.23</v>
      </c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98"/>
      <c r="AJ479" s="14"/>
      <c r="AK479" s="14"/>
    </row>
    <row r="480" s="2" customFormat="1" ht="14.25" hidden="1" spans="1:37">
      <c r="A480" s="24">
        <v>476</v>
      </c>
      <c r="B480" s="189" t="s">
        <v>11797</v>
      </c>
      <c r="C480" s="14">
        <v>0</v>
      </c>
      <c r="D480" s="189" t="s">
        <v>11798</v>
      </c>
      <c r="E480" s="189"/>
      <c r="F480" s="189" t="s">
        <v>10943</v>
      </c>
      <c r="G480" s="24" t="s">
        <v>6641</v>
      </c>
      <c r="H480" s="24" t="s">
        <v>10283</v>
      </c>
      <c r="I480" s="205">
        <v>42429</v>
      </c>
      <c r="J480" s="24">
        <v>41</v>
      </c>
      <c r="K480" s="14"/>
      <c r="L480" s="189">
        <v>1</v>
      </c>
      <c r="M480" s="14"/>
      <c r="N480" s="72">
        <v>4555.69</v>
      </c>
      <c r="O480" s="203">
        <v>1526.23</v>
      </c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98"/>
      <c r="AJ480" s="14"/>
      <c r="AK480" s="14"/>
    </row>
    <row r="481" s="2" customFormat="1" ht="14.25" hidden="1" spans="1:37">
      <c r="A481" s="24">
        <v>477</v>
      </c>
      <c r="B481" s="189" t="s">
        <v>11799</v>
      </c>
      <c r="C481" s="14">
        <v>0</v>
      </c>
      <c r="D481" s="189" t="s">
        <v>11800</v>
      </c>
      <c r="E481" s="189"/>
      <c r="F481" s="189" t="s">
        <v>10943</v>
      </c>
      <c r="G481" s="24" t="s">
        <v>6641</v>
      </c>
      <c r="H481" s="24" t="s">
        <v>10283</v>
      </c>
      <c r="I481" s="205">
        <v>42429</v>
      </c>
      <c r="J481" s="24">
        <v>41</v>
      </c>
      <c r="K481" s="14"/>
      <c r="L481" s="189">
        <v>2</v>
      </c>
      <c r="M481" s="14"/>
      <c r="N481" s="72">
        <v>9111.38</v>
      </c>
      <c r="O481" s="203">
        <v>3052.46</v>
      </c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98"/>
      <c r="AJ481" s="14"/>
      <c r="AK481" s="14"/>
    </row>
    <row r="482" s="2" customFormat="1" ht="14.25" hidden="1" spans="1:37">
      <c r="A482" s="24">
        <v>478</v>
      </c>
      <c r="B482" s="189" t="s">
        <v>11801</v>
      </c>
      <c r="C482" s="14">
        <v>0</v>
      </c>
      <c r="D482" s="189" t="s">
        <v>11802</v>
      </c>
      <c r="E482" s="189"/>
      <c r="F482" s="189" t="s">
        <v>10943</v>
      </c>
      <c r="G482" s="24" t="s">
        <v>6641</v>
      </c>
      <c r="H482" s="24" t="s">
        <v>10283</v>
      </c>
      <c r="I482" s="205">
        <v>42429</v>
      </c>
      <c r="J482" s="24">
        <v>41</v>
      </c>
      <c r="K482" s="14"/>
      <c r="L482" s="189">
        <v>2</v>
      </c>
      <c r="M482" s="14"/>
      <c r="N482" s="72">
        <v>9111.38</v>
      </c>
      <c r="O482" s="203">
        <v>3052.46</v>
      </c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98"/>
      <c r="AJ482" s="14"/>
      <c r="AK482" s="14"/>
    </row>
    <row r="483" s="2" customFormat="1" ht="14.25" hidden="1" spans="1:37">
      <c r="A483" s="24">
        <v>479</v>
      </c>
      <c r="B483" s="189" t="s">
        <v>11803</v>
      </c>
      <c r="C483" s="14">
        <v>0</v>
      </c>
      <c r="D483" s="189" t="s">
        <v>11804</v>
      </c>
      <c r="E483" s="189"/>
      <c r="F483" s="189" t="s">
        <v>10943</v>
      </c>
      <c r="G483" s="24" t="s">
        <v>6641</v>
      </c>
      <c r="H483" s="24" t="s">
        <v>10283</v>
      </c>
      <c r="I483" s="205">
        <v>42429</v>
      </c>
      <c r="J483" s="24">
        <v>41</v>
      </c>
      <c r="K483" s="14"/>
      <c r="L483" s="189">
        <v>2</v>
      </c>
      <c r="M483" s="14"/>
      <c r="N483" s="72">
        <v>7289.1</v>
      </c>
      <c r="O483" s="203">
        <v>2441.88</v>
      </c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98"/>
      <c r="AJ483" s="14"/>
      <c r="AK483" s="14"/>
    </row>
    <row r="484" s="2" customFormat="1" ht="14.25" hidden="1" spans="1:37">
      <c r="A484" s="24">
        <v>480</v>
      </c>
      <c r="B484" s="189" t="s">
        <v>11805</v>
      </c>
      <c r="C484" s="14">
        <v>0</v>
      </c>
      <c r="D484" s="189" t="s">
        <v>11806</v>
      </c>
      <c r="E484" s="189"/>
      <c r="F484" s="189" t="s">
        <v>10943</v>
      </c>
      <c r="G484" s="24" t="s">
        <v>6641</v>
      </c>
      <c r="H484" s="24" t="s">
        <v>10283</v>
      </c>
      <c r="I484" s="205">
        <v>42429</v>
      </c>
      <c r="J484" s="24">
        <v>41</v>
      </c>
      <c r="K484" s="14"/>
      <c r="L484" s="189">
        <v>1</v>
      </c>
      <c r="M484" s="14"/>
      <c r="N484" s="72">
        <v>6377.96</v>
      </c>
      <c r="O484" s="203">
        <v>2136.8</v>
      </c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98"/>
      <c r="AJ484" s="14"/>
      <c r="AK484" s="14"/>
    </row>
    <row r="485" s="2" customFormat="1" ht="14.25" hidden="1" spans="1:37">
      <c r="A485" s="24">
        <v>481</v>
      </c>
      <c r="B485" s="189" t="s">
        <v>11807</v>
      </c>
      <c r="C485" s="14">
        <v>0</v>
      </c>
      <c r="D485" s="189" t="s">
        <v>11808</v>
      </c>
      <c r="E485" s="189"/>
      <c r="F485" s="189" t="s">
        <v>10943</v>
      </c>
      <c r="G485" s="24" t="s">
        <v>6641</v>
      </c>
      <c r="H485" s="24" t="s">
        <v>10283</v>
      </c>
      <c r="I485" s="205">
        <v>42429</v>
      </c>
      <c r="J485" s="24">
        <v>41</v>
      </c>
      <c r="K485" s="14"/>
      <c r="L485" s="189">
        <v>1</v>
      </c>
      <c r="M485" s="14"/>
      <c r="N485" s="72">
        <v>4555.69</v>
      </c>
      <c r="O485" s="203">
        <v>1526.23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98"/>
      <c r="AJ485" s="14"/>
      <c r="AK485" s="14"/>
    </row>
    <row r="486" s="2" customFormat="1" ht="14.25" hidden="1" spans="1:37">
      <c r="A486" s="24">
        <v>482</v>
      </c>
      <c r="B486" s="189" t="s">
        <v>11809</v>
      </c>
      <c r="C486" s="14">
        <v>0</v>
      </c>
      <c r="D486" s="189" t="s">
        <v>11810</v>
      </c>
      <c r="E486" s="189"/>
      <c r="F486" s="189" t="s">
        <v>10943</v>
      </c>
      <c r="G486" s="24" t="s">
        <v>6641</v>
      </c>
      <c r="H486" s="24" t="s">
        <v>10283</v>
      </c>
      <c r="I486" s="205">
        <v>42429</v>
      </c>
      <c r="J486" s="24">
        <v>41</v>
      </c>
      <c r="K486" s="14"/>
      <c r="L486" s="189">
        <v>3</v>
      </c>
      <c r="M486" s="14"/>
      <c r="N486" s="72">
        <v>9111.38</v>
      </c>
      <c r="O486" s="203">
        <v>3052.46</v>
      </c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98"/>
      <c r="AJ486" s="14"/>
      <c r="AK486" s="14"/>
    </row>
    <row r="487" s="2" customFormat="1" ht="14.25" hidden="1" spans="1:37">
      <c r="A487" s="24">
        <v>483</v>
      </c>
      <c r="B487" s="189" t="s">
        <v>11811</v>
      </c>
      <c r="C487" s="14">
        <v>0</v>
      </c>
      <c r="D487" s="189" t="s">
        <v>11812</v>
      </c>
      <c r="E487" s="189"/>
      <c r="F487" s="189" t="s">
        <v>10943</v>
      </c>
      <c r="G487" s="24" t="s">
        <v>6641</v>
      </c>
      <c r="H487" s="24" t="s">
        <v>10283</v>
      </c>
      <c r="I487" s="205">
        <v>42429</v>
      </c>
      <c r="J487" s="24">
        <v>41</v>
      </c>
      <c r="K487" s="14"/>
      <c r="L487" s="189">
        <v>1</v>
      </c>
      <c r="M487" s="14"/>
      <c r="N487" s="72">
        <v>8200.23</v>
      </c>
      <c r="O487" s="203">
        <v>2746.95</v>
      </c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98"/>
      <c r="AJ487" s="14"/>
      <c r="AK487" s="14"/>
    </row>
    <row r="488" s="2" customFormat="1" ht="14.25" hidden="1" spans="1:37">
      <c r="A488" s="24">
        <v>484</v>
      </c>
      <c r="B488" s="189" t="s">
        <v>11813</v>
      </c>
      <c r="C488" s="14">
        <v>0</v>
      </c>
      <c r="D488" s="189" t="s">
        <v>11814</v>
      </c>
      <c r="E488" s="189"/>
      <c r="F488" s="189" t="s">
        <v>10943</v>
      </c>
      <c r="G488" s="24" t="s">
        <v>6641</v>
      </c>
      <c r="H488" s="24" t="s">
        <v>10283</v>
      </c>
      <c r="I488" s="205">
        <v>42429</v>
      </c>
      <c r="J488" s="24">
        <v>41</v>
      </c>
      <c r="K488" s="14"/>
      <c r="L488" s="189">
        <v>1</v>
      </c>
      <c r="M488" s="14"/>
      <c r="N488" s="72">
        <v>10933.64</v>
      </c>
      <c r="O488" s="203">
        <v>3662.6</v>
      </c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98"/>
      <c r="AJ488" s="14"/>
      <c r="AK488" s="14"/>
    </row>
    <row r="489" s="2" customFormat="1" ht="14.25" hidden="1" spans="1:37">
      <c r="A489" s="24">
        <v>485</v>
      </c>
      <c r="B489" s="189" t="s">
        <v>11815</v>
      </c>
      <c r="C489" s="14" t="str">
        <f>VLOOKUP(B489,'[3]固定资产-模具6'!$B$82:$C$1180,2,0)</f>
        <v>891</v>
      </c>
      <c r="D489" s="189" t="s">
        <v>11816</v>
      </c>
      <c r="E489" s="189"/>
      <c r="F489" s="189" t="s">
        <v>10943</v>
      </c>
      <c r="G489" s="24" t="s">
        <v>6641</v>
      </c>
      <c r="H489" s="24" t="s">
        <v>10283</v>
      </c>
      <c r="I489" s="205">
        <v>42429</v>
      </c>
      <c r="J489" s="24">
        <v>41</v>
      </c>
      <c r="K489" s="14" t="s">
        <v>10088</v>
      </c>
      <c r="L489" s="189">
        <v>2</v>
      </c>
      <c r="M489" s="14"/>
      <c r="N489" s="72">
        <v>11844.78</v>
      </c>
      <c r="O489" s="203">
        <v>3968.1</v>
      </c>
      <c r="P489" s="204">
        <v>2</v>
      </c>
      <c r="Q489" s="14"/>
      <c r="R489" s="14"/>
      <c r="S489" s="14"/>
      <c r="T489" s="20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98"/>
      <c r="AJ489" s="14"/>
      <c r="AK489" s="14"/>
    </row>
    <row r="490" s="2" customFormat="1" ht="14.25" hidden="1" spans="1:37">
      <c r="A490" s="24">
        <v>486</v>
      </c>
      <c r="B490" s="189" t="s">
        <v>11817</v>
      </c>
      <c r="C490" s="14">
        <v>0</v>
      </c>
      <c r="D490" s="189" t="s">
        <v>11818</v>
      </c>
      <c r="E490" s="189"/>
      <c r="F490" s="189" t="s">
        <v>10943</v>
      </c>
      <c r="G490" s="24" t="s">
        <v>6641</v>
      </c>
      <c r="H490" s="24" t="s">
        <v>10283</v>
      </c>
      <c r="I490" s="205">
        <v>42429</v>
      </c>
      <c r="J490" s="24">
        <v>41</v>
      </c>
      <c r="K490" s="14"/>
      <c r="L490" s="189">
        <v>4</v>
      </c>
      <c r="M490" s="14"/>
      <c r="N490" s="72">
        <v>6377.96</v>
      </c>
      <c r="O490" s="203">
        <v>2136.8</v>
      </c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98"/>
      <c r="AJ490" s="14"/>
      <c r="AK490" s="14"/>
    </row>
    <row r="491" s="2" customFormat="1" ht="14.25" hidden="1" spans="1:37">
      <c r="A491" s="24">
        <v>487</v>
      </c>
      <c r="B491" s="189" t="s">
        <v>11819</v>
      </c>
      <c r="C491" s="14">
        <v>0</v>
      </c>
      <c r="D491" s="189" t="s">
        <v>11820</v>
      </c>
      <c r="E491" s="189"/>
      <c r="F491" s="189" t="s">
        <v>10943</v>
      </c>
      <c r="G491" s="24" t="s">
        <v>6641</v>
      </c>
      <c r="H491" s="14" t="s">
        <v>11020</v>
      </c>
      <c r="I491" s="205">
        <v>42429</v>
      </c>
      <c r="J491" s="24">
        <v>41</v>
      </c>
      <c r="K491" s="14"/>
      <c r="L491" s="189">
        <v>1</v>
      </c>
      <c r="M491" s="14"/>
      <c r="N491" s="72">
        <v>7289.1</v>
      </c>
      <c r="O491" s="203">
        <v>2441.88</v>
      </c>
      <c r="P491" s="14">
        <v>1</v>
      </c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98"/>
      <c r="AJ491" s="14"/>
      <c r="AK491" s="14"/>
    </row>
    <row r="492" s="2" customFormat="1" ht="14.25" hidden="1" spans="1:37">
      <c r="A492" s="24">
        <v>488</v>
      </c>
      <c r="B492" s="189" t="s">
        <v>8428</v>
      </c>
      <c r="C492" s="14" t="str">
        <f>VLOOKUP(B492,'[3]固定资产-模具6'!$B$82:$C$1180,2,0)</f>
        <v>895</v>
      </c>
      <c r="D492" s="189" t="s">
        <v>11821</v>
      </c>
      <c r="E492" s="189"/>
      <c r="F492" s="189" t="s">
        <v>10943</v>
      </c>
      <c r="G492" s="24" t="s">
        <v>6641</v>
      </c>
      <c r="H492" s="24" t="s">
        <v>10283</v>
      </c>
      <c r="I492" s="205">
        <v>42429</v>
      </c>
      <c r="J492" s="24">
        <v>41</v>
      </c>
      <c r="K492" s="14" t="s">
        <v>10088</v>
      </c>
      <c r="L492" s="189">
        <v>1</v>
      </c>
      <c r="M492" s="14"/>
      <c r="N492" s="72">
        <v>4555.69</v>
      </c>
      <c r="O492" s="203">
        <v>1621.99</v>
      </c>
      <c r="P492" s="204">
        <v>1</v>
      </c>
      <c r="Q492" s="14"/>
      <c r="R492" s="14"/>
      <c r="S492" s="14"/>
      <c r="T492" s="20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98"/>
      <c r="AJ492" s="14"/>
      <c r="AK492" s="14"/>
    </row>
    <row r="493" s="2" customFormat="1" ht="14.25" hidden="1" spans="1:37">
      <c r="A493" s="24">
        <v>489</v>
      </c>
      <c r="B493" s="189" t="s">
        <v>11822</v>
      </c>
      <c r="C493" s="14">
        <v>0</v>
      </c>
      <c r="D493" s="189" t="s">
        <v>11823</v>
      </c>
      <c r="E493" s="189"/>
      <c r="F493" s="189" t="s">
        <v>10943</v>
      </c>
      <c r="G493" s="24" t="s">
        <v>6641</v>
      </c>
      <c r="H493" s="24" t="s">
        <v>10283</v>
      </c>
      <c r="I493" s="205">
        <v>42429</v>
      </c>
      <c r="J493" s="24">
        <v>41</v>
      </c>
      <c r="K493" s="14"/>
      <c r="L493" s="189">
        <v>1</v>
      </c>
      <c r="M493" s="14"/>
      <c r="N493" s="72">
        <v>9111.37</v>
      </c>
      <c r="O493" s="203">
        <v>3052.45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98"/>
      <c r="AJ493" s="14"/>
      <c r="AK493" s="14"/>
    </row>
    <row r="494" s="2" customFormat="1" ht="14.25" hidden="1" spans="1:37">
      <c r="A494" s="24">
        <v>490</v>
      </c>
      <c r="B494" s="189" t="s">
        <v>11824</v>
      </c>
      <c r="C494" s="14">
        <v>0</v>
      </c>
      <c r="D494" s="189" t="s">
        <v>11825</v>
      </c>
      <c r="E494" s="189"/>
      <c r="F494" s="189" t="s">
        <v>10943</v>
      </c>
      <c r="G494" s="24" t="s">
        <v>6641</v>
      </c>
      <c r="H494" s="24" t="s">
        <v>10277</v>
      </c>
      <c r="I494" s="205">
        <v>42429</v>
      </c>
      <c r="J494" s="24">
        <v>41</v>
      </c>
      <c r="K494" s="14"/>
      <c r="L494" s="189">
        <v>4</v>
      </c>
      <c r="M494" s="14"/>
      <c r="N494" s="72">
        <v>18222.76</v>
      </c>
      <c r="O494" s="203">
        <v>6104.5</v>
      </c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98"/>
      <c r="AJ494" s="14"/>
      <c r="AK494" s="14"/>
    </row>
    <row r="495" s="2" customFormat="1" ht="14.25" hidden="1" spans="1:37">
      <c r="A495" s="24">
        <v>491</v>
      </c>
      <c r="B495" s="189" t="s">
        <v>11826</v>
      </c>
      <c r="C495" s="14">
        <v>0</v>
      </c>
      <c r="D495" s="189" t="s">
        <v>11827</v>
      </c>
      <c r="E495" s="189"/>
      <c r="F495" s="189" t="s">
        <v>10943</v>
      </c>
      <c r="G495" s="24" t="s">
        <v>6641</v>
      </c>
      <c r="H495" s="24" t="s">
        <v>10277</v>
      </c>
      <c r="I495" s="205">
        <v>42429</v>
      </c>
      <c r="J495" s="24">
        <v>41</v>
      </c>
      <c r="K495" s="14"/>
      <c r="L495" s="189">
        <v>1</v>
      </c>
      <c r="M495" s="14"/>
      <c r="N495" s="72">
        <v>5466.82</v>
      </c>
      <c r="O495" s="203">
        <v>1831.3</v>
      </c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98"/>
      <c r="AJ495" s="14"/>
      <c r="AK495" s="14"/>
    </row>
    <row r="496" s="2" customFormat="1" ht="14.25" hidden="1" spans="1:37">
      <c r="A496" s="24">
        <v>492</v>
      </c>
      <c r="B496" s="189" t="s">
        <v>11828</v>
      </c>
      <c r="C496" s="14">
        <v>0</v>
      </c>
      <c r="D496" s="189" t="s">
        <v>11829</v>
      </c>
      <c r="E496" s="189"/>
      <c r="F496" s="189" t="s">
        <v>10943</v>
      </c>
      <c r="G496" s="24" t="s">
        <v>6641</v>
      </c>
      <c r="H496" s="24" t="s">
        <v>10277</v>
      </c>
      <c r="I496" s="205">
        <v>42429</v>
      </c>
      <c r="J496" s="24">
        <v>41</v>
      </c>
      <c r="K496" s="14"/>
      <c r="L496" s="189">
        <v>1</v>
      </c>
      <c r="M496" s="14"/>
      <c r="N496" s="72">
        <v>4555.69</v>
      </c>
      <c r="O496" s="203">
        <v>1526.23</v>
      </c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98"/>
      <c r="AJ496" s="14"/>
      <c r="AK496" s="14"/>
    </row>
    <row r="497" s="2" customFormat="1" ht="14.25" hidden="1" spans="1:37">
      <c r="A497" s="24">
        <v>493</v>
      </c>
      <c r="B497" s="189" t="s">
        <v>11830</v>
      </c>
      <c r="C497" s="14">
        <v>0</v>
      </c>
      <c r="D497" s="189" t="s">
        <v>11831</v>
      </c>
      <c r="E497" s="189"/>
      <c r="F497" s="189" t="s">
        <v>10943</v>
      </c>
      <c r="G497" s="24" t="s">
        <v>6641</v>
      </c>
      <c r="H497" s="24" t="s">
        <v>10277</v>
      </c>
      <c r="I497" s="205">
        <v>42429</v>
      </c>
      <c r="J497" s="24">
        <v>41</v>
      </c>
      <c r="K497" s="14"/>
      <c r="L497" s="189">
        <v>2</v>
      </c>
      <c r="M497" s="14"/>
      <c r="N497" s="72">
        <v>10933.64</v>
      </c>
      <c r="O497" s="203">
        <v>3662.6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98"/>
      <c r="AJ497" s="14"/>
      <c r="AK497" s="14"/>
    </row>
    <row r="498" s="2" customFormat="1" ht="14.25" hidden="1" spans="1:37">
      <c r="A498" s="24">
        <v>494</v>
      </c>
      <c r="B498" s="189" t="s">
        <v>11832</v>
      </c>
      <c r="C498" s="14">
        <v>0</v>
      </c>
      <c r="D498" s="189" t="s">
        <v>11833</v>
      </c>
      <c r="E498" s="189"/>
      <c r="F498" s="189" t="s">
        <v>10943</v>
      </c>
      <c r="G498" s="24" t="s">
        <v>6641</v>
      </c>
      <c r="H498" s="24" t="s">
        <v>10283</v>
      </c>
      <c r="I498" s="205">
        <v>42429</v>
      </c>
      <c r="J498" s="24">
        <v>41</v>
      </c>
      <c r="K498" s="14"/>
      <c r="L498" s="189">
        <v>1</v>
      </c>
      <c r="M498" s="14"/>
      <c r="N498" s="72">
        <v>5466.82</v>
      </c>
      <c r="O498" s="203">
        <v>1831.3</v>
      </c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98"/>
      <c r="AJ498" s="14"/>
      <c r="AK498" s="14"/>
    </row>
    <row r="499" s="2" customFormat="1" ht="14.25" hidden="1" spans="1:37">
      <c r="A499" s="24">
        <v>495</v>
      </c>
      <c r="B499" s="189" t="s">
        <v>11834</v>
      </c>
      <c r="C499" s="14">
        <v>0</v>
      </c>
      <c r="D499" s="189" t="s">
        <v>11835</v>
      </c>
      <c r="E499" s="189"/>
      <c r="F499" s="189" t="s">
        <v>10943</v>
      </c>
      <c r="G499" s="24" t="s">
        <v>6641</v>
      </c>
      <c r="H499" s="24" t="s">
        <v>10283</v>
      </c>
      <c r="I499" s="205">
        <v>42429</v>
      </c>
      <c r="J499" s="24">
        <v>41</v>
      </c>
      <c r="K499" s="14"/>
      <c r="L499" s="189">
        <v>3</v>
      </c>
      <c r="M499" s="14"/>
      <c r="N499" s="72">
        <v>13667.07</v>
      </c>
      <c r="O499" s="203">
        <v>4578.27</v>
      </c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98"/>
      <c r="AJ499" s="14"/>
      <c r="AK499" s="14"/>
    </row>
    <row r="500" s="2" customFormat="1" ht="14.25" hidden="1" spans="1:37">
      <c r="A500" s="24">
        <v>496</v>
      </c>
      <c r="B500" s="189" t="s">
        <v>11836</v>
      </c>
      <c r="C500" s="14">
        <v>0</v>
      </c>
      <c r="D500" s="189" t="s">
        <v>11837</v>
      </c>
      <c r="E500" s="189"/>
      <c r="F500" s="189" t="s">
        <v>10943</v>
      </c>
      <c r="G500" s="24" t="s">
        <v>6641</v>
      </c>
      <c r="H500" s="24" t="s">
        <v>10283</v>
      </c>
      <c r="I500" s="205">
        <v>42429</v>
      </c>
      <c r="J500" s="24">
        <v>41</v>
      </c>
      <c r="K500" s="14"/>
      <c r="L500" s="189">
        <v>2</v>
      </c>
      <c r="M500" s="14"/>
      <c r="N500" s="72">
        <v>16400.47</v>
      </c>
      <c r="O500" s="203">
        <v>5494.33</v>
      </c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98"/>
      <c r="AJ500" s="14"/>
      <c r="AK500" s="14"/>
    </row>
    <row r="501" s="2" customFormat="1" ht="14.25" hidden="1" spans="1:37">
      <c r="A501" s="24">
        <v>497</v>
      </c>
      <c r="B501" s="189" t="s">
        <v>11838</v>
      </c>
      <c r="C501" s="14">
        <v>0</v>
      </c>
      <c r="D501" s="189" t="s">
        <v>11839</v>
      </c>
      <c r="E501" s="189"/>
      <c r="F501" s="189" t="s">
        <v>10943</v>
      </c>
      <c r="G501" s="24" t="s">
        <v>6641</v>
      </c>
      <c r="H501" s="24" t="s">
        <v>10283</v>
      </c>
      <c r="I501" s="205">
        <v>42429</v>
      </c>
      <c r="J501" s="24">
        <v>41</v>
      </c>
      <c r="K501" s="14"/>
      <c r="L501" s="189">
        <v>1</v>
      </c>
      <c r="M501" s="14"/>
      <c r="N501" s="72">
        <v>3644.55</v>
      </c>
      <c r="O501" s="203">
        <v>1220.73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98"/>
      <c r="AJ501" s="14"/>
      <c r="AK501" s="14"/>
    </row>
    <row r="502" s="2" customFormat="1" ht="14.25" hidden="1" spans="1:37">
      <c r="A502" s="24">
        <v>498</v>
      </c>
      <c r="B502" s="189" t="s">
        <v>11840</v>
      </c>
      <c r="C502" s="14">
        <v>0</v>
      </c>
      <c r="D502" s="189" t="s">
        <v>11841</v>
      </c>
      <c r="E502" s="189"/>
      <c r="F502" s="189" t="s">
        <v>10943</v>
      </c>
      <c r="G502" s="24" t="s">
        <v>6641</v>
      </c>
      <c r="H502" s="24" t="s">
        <v>10283</v>
      </c>
      <c r="I502" s="205">
        <v>42429</v>
      </c>
      <c r="J502" s="24">
        <v>41</v>
      </c>
      <c r="K502" s="14"/>
      <c r="L502" s="189">
        <v>2</v>
      </c>
      <c r="M502" s="14"/>
      <c r="N502" s="72">
        <v>15944.9</v>
      </c>
      <c r="O502" s="203">
        <v>1886.83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98"/>
      <c r="AJ502" s="14"/>
      <c r="AK502" s="14"/>
    </row>
    <row r="503" s="2" customFormat="1" ht="14.25" hidden="1" spans="1:37">
      <c r="A503" s="24">
        <v>499</v>
      </c>
      <c r="B503" s="189" t="s">
        <v>11842</v>
      </c>
      <c r="C503" s="14">
        <v>0</v>
      </c>
      <c r="D503" s="189" t="s">
        <v>11843</v>
      </c>
      <c r="E503" s="189"/>
      <c r="F503" s="189" t="s">
        <v>10943</v>
      </c>
      <c r="G503" s="24" t="s">
        <v>6641</v>
      </c>
      <c r="H503" s="24" t="s">
        <v>10283</v>
      </c>
      <c r="I503" s="205">
        <v>42429</v>
      </c>
      <c r="J503" s="24">
        <v>41</v>
      </c>
      <c r="K503" s="14"/>
      <c r="L503" s="189">
        <v>1</v>
      </c>
      <c r="M503" s="14"/>
      <c r="N503" s="72">
        <v>16400.47</v>
      </c>
      <c r="O503" s="203">
        <v>5494.33</v>
      </c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98"/>
      <c r="AJ503" s="14"/>
      <c r="AK503" s="14"/>
    </row>
    <row r="504" s="2" customFormat="1" ht="14.25" hidden="1" spans="1:37">
      <c r="A504" s="24">
        <v>500</v>
      </c>
      <c r="B504" s="189" t="s">
        <v>11844</v>
      </c>
      <c r="C504" s="14">
        <v>0</v>
      </c>
      <c r="D504" s="189" t="s">
        <v>11845</v>
      </c>
      <c r="E504" s="189"/>
      <c r="F504" s="189" t="s">
        <v>10943</v>
      </c>
      <c r="G504" s="24" t="s">
        <v>6641</v>
      </c>
      <c r="H504" s="24" t="s">
        <v>10283</v>
      </c>
      <c r="I504" s="205">
        <v>42429</v>
      </c>
      <c r="J504" s="24">
        <v>41</v>
      </c>
      <c r="K504" s="14"/>
      <c r="L504" s="189">
        <v>2</v>
      </c>
      <c r="M504" s="14"/>
      <c r="N504" s="72">
        <v>7289.1</v>
      </c>
      <c r="O504" s="203">
        <v>2441.88</v>
      </c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98"/>
      <c r="AJ504" s="14"/>
      <c r="AK504" s="14"/>
    </row>
    <row r="505" s="2" customFormat="1" ht="14.25" hidden="1" spans="1:37">
      <c r="A505" s="24">
        <v>501</v>
      </c>
      <c r="B505" s="189" t="s">
        <v>11846</v>
      </c>
      <c r="C505" s="14">
        <v>0</v>
      </c>
      <c r="D505" s="189" t="s">
        <v>11847</v>
      </c>
      <c r="E505" s="189"/>
      <c r="F505" s="189" t="s">
        <v>10943</v>
      </c>
      <c r="G505" s="24" t="s">
        <v>6641</v>
      </c>
      <c r="H505" s="24" t="s">
        <v>10283</v>
      </c>
      <c r="I505" s="205">
        <v>42429</v>
      </c>
      <c r="J505" s="24">
        <v>41</v>
      </c>
      <c r="K505" s="14"/>
      <c r="L505" s="189">
        <v>2</v>
      </c>
      <c r="M505" s="14"/>
      <c r="N505" s="72">
        <v>10022.5</v>
      </c>
      <c r="O505" s="203">
        <v>3261.76</v>
      </c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98"/>
      <c r="AJ505" s="14"/>
      <c r="AK505" s="14"/>
    </row>
    <row r="506" s="2" customFormat="1" ht="14.25" hidden="1" spans="1:37">
      <c r="A506" s="24">
        <v>502</v>
      </c>
      <c r="B506" s="189" t="s">
        <v>11848</v>
      </c>
      <c r="C506" s="14">
        <v>0</v>
      </c>
      <c r="D506" s="189" t="s">
        <v>11849</v>
      </c>
      <c r="E506" s="189"/>
      <c r="F506" s="189" t="s">
        <v>10943</v>
      </c>
      <c r="G506" s="24" t="s">
        <v>6641</v>
      </c>
      <c r="H506" s="24" t="s">
        <v>10283</v>
      </c>
      <c r="I506" s="205">
        <v>42429</v>
      </c>
      <c r="J506" s="24">
        <v>41</v>
      </c>
      <c r="K506" s="14"/>
      <c r="L506" s="189">
        <v>2</v>
      </c>
      <c r="M506" s="14"/>
      <c r="N506" s="72">
        <v>20045.01</v>
      </c>
      <c r="O506" s="203">
        <v>6715.05</v>
      </c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98"/>
      <c r="AJ506" s="14"/>
      <c r="AK506" s="14"/>
    </row>
    <row r="507" s="2" customFormat="1" ht="14.25" hidden="1" spans="1:37">
      <c r="A507" s="24">
        <v>503</v>
      </c>
      <c r="B507" s="189" t="s">
        <v>11850</v>
      </c>
      <c r="C507" s="14">
        <v>0</v>
      </c>
      <c r="D507" s="189" t="s">
        <v>11851</v>
      </c>
      <c r="E507" s="189"/>
      <c r="F507" s="189" t="s">
        <v>10943</v>
      </c>
      <c r="G507" s="24" t="s">
        <v>6641</v>
      </c>
      <c r="H507" s="24" t="s">
        <v>10283</v>
      </c>
      <c r="I507" s="205">
        <v>42429</v>
      </c>
      <c r="J507" s="24">
        <v>41</v>
      </c>
      <c r="K507" s="14"/>
      <c r="L507" s="189">
        <v>2</v>
      </c>
      <c r="M507" s="14"/>
      <c r="N507" s="72">
        <v>9111.38</v>
      </c>
      <c r="O507" s="203">
        <v>3052.46</v>
      </c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98"/>
      <c r="AJ507" s="14"/>
      <c r="AK507" s="14"/>
    </row>
    <row r="508" s="2" customFormat="1" ht="14.25" hidden="1" spans="1:37">
      <c r="A508" s="24">
        <v>504</v>
      </c>
      <c r="B508" s="189" t="s">
        <v>11852</v>
      </c>
      <c r="C508" s="14">
        <v>0</v>
      </c>
      <c r="D508" s="189" t="s">
        <v>11853</v>
      </c>
      <c r="E508" s="189" t="s">
        <v>11854</v>
      </c>
      <c r="F508" s="189" t="s">
        <v>10943</v>
      </c>
      <c r="G508" s="24" t="s">
        <v>6641</v>
      </c>
      <c r="H508" s="14" t="s">
        <v>11353</v>
      </c>
      <c r="I508" s="205">
        <v>42429</v>
      </c>
      <c r="J508" s="24">
        <v>41</v>
      </c>
      <c r="K508" s="14" t="s">
        <v>10948</v>
      </c>
      <c r="L508" s="189">
        <v>1</v>
      </c>
      <c r="M508" s="14"/>
      <c r="N508" s="72">
        <v>7289.1</v>
      </c>
      <c r="O508" s="203">
        <v>2441.88</v>
      </c>
      <c r="P508" s="14">
        <v>1</v>
      </c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98"/>
      <c r="AJ508" s="14"/>
      <c r="AK508" s="14"/>
    </row>
    <row r="509" s="2" customFormat="1" ht="14.25" hidden="1" spans="1:37">
      <c r="A509" s="24">
        <v>505</v>
      </c>
      <c r="B509" s="189" t="s">
        <v>11855</v>
      </c>
      <c r="C509" s="14">
        <v>0</v>
      </c>
      <c r="D509" s="189" t="s">
        <v>11856</v>
      </c>
      <c r="E509" s="189" t="s">
        <v>11857</v>
      </c>
      <c r="F509" s="189" t="s">
        <v>10943</v>
      </c>
      <c r="G509" s="24" t="s">
        <v>6641</v>
      </c>
      <c r="H509" s="14" t="s">
        <v>11353</v>
      </c>
      <c r="I509" s="205">
        <v>42429</v>
      </c>
      <c r="J509" s="24">
        <v>41</v>
      </c>
      <c r="K509" s="14" t="s">
        <v>10948</v>
      </c>
      <c r="L509" s="189">
        <v>2</v>
      </c>
      <c r="M509" s="14"/>
      <c r="N509" s="72">
        <v>12755.92</v>
      </c>
      <c r="O509" s="203">
        <v>4273.18</v>
      </c>
      <c r="P509" s="14">
        <v>2</v>
      </c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98"/>
      <c r="AJ509" s="14"/>
      <c r="AK509" s="14"/>
    </row>
    <row r="510" s="2" customFormat="1" ht="14.25" hidden="1" spans="1:37">
      <c r="A510" s="24">
        <v>506</v>
      </c>
      <c r="B510" s="189" t="s">
        <v>11858</v>
      </c>
      <c r="C510" s="14" t="str">
        <f>VLOOKUP(B510,'[3]固定资产-模具6'!$B$82:$C$1180,2,0)</f>
        <v>914</v>
      </c>
      <c r="D510" s="189" t="s">
        <v>11859</v>
      </c>
      <c r="E510" s="189" t="s">
        <v>11860</v>
      </c>
      <c r="F510" s="189" t="s">
        <v>10943</v>
      </c>
      <c r="G510" s="24" t="s">
        <v>6641</v>
      </c>
      <c r="H510" s="24" t="s">
        <v>10283</v>
      </c>
      <c r="I510" s="205">
        <v>42429</v>
      </c>
      <c r="J510" s="24">
        <v>41</v>
      </c>
      <c r="K510" s="14" t="s">
        <v>10088</v>
      </c>
      <c r="L510" s="189">
        <v>2</v>
      </c>
      <c r="M510" s="14"/>
      <c r="N510" s="72">
        <v>7289.1</v>
      </c>
      <c r="O510" s="203">
        <v>1652.16</v>
      </c>
      <c r="P510" s="204">
        <v>2</v>
      </c>
      <c r="Q510" s="14"/>
      <c r="R510" s="14"/>
      <c r="S510" s="14"/>
      <c r="T510" s="20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98"/>
      <c r="AJ510" s="14"/>
      <c r="AK510" s="14"/>
    </row>
    <row r="511" s="2" customFormat="1" ht="14.25" hidden="1" spans="1:37">
      <c r="A511" s="24">
        <v>507</v>
      </c>
      <c r="B511" s="189" t="s">
        <v>11861</v>
      </c>
      <c r="C511" s="14">
        <v>0</v>
      </c>
      <c r="D511" s="189" t="s">
        <v>11862</v>
      </c>
      <c r="E511" s="189" t="s">
        <v>11863</v>
      </c>
      <c r="F511" s="189" t="s">
        <v>10943</v>
      </c>
      <c r="G511" s="24" t="s">
        <v>6641</v>
      </c>
      <c r="H511" s="24" t="s">
        <v>10283</v>
      </c>
      <c r="I511" s="205">
        <v>42429</v>
      </c>
      <c r="J511" s="24">
        <v>41</v>
      </c>
      <c r="K511" s="14"/>
      <c r="L511" s="189">
        <v>1</v>
      </c>
      <c r="M511" s="14"/>
      <c r="N511" s="72">
        <v>5466.82</v>
      </c>
      <c r="O511" s="203">
        <v>1831.3</v>
      </c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98"/>
      <c r="AJ511" s="14"/>
      <c r="AK511" s="14"/>
    </row>
    <row r="512" s="2" customFormat="1" ht="14.25" hidden="1" spans="1:37">
      <c r="A512" s="24">
        <v>508</v>
      </c>
      <c r="B512" s="189" t="s">
        <v>11864</v>
      </c>
      <c r="C512" s="14">
        <v>0</v>
      </c>
      <c r="D512" s="189" t="s">
        <v>11865</v>
      </c>
      <c r="E512" s="189" t="s">
        <v>11866</v>
      </c>
      <c r="F512" s="189" t="s">
        <v>10943</v>
      </c>
      <c r="G512" s="24" t="s">
        <v>6641</v>
      </c>
      <c r="H512" s="24" t="s">
        <v>10283</v>
      </c>
      <c r="I512" s="205">
        <v>42429</v>
      </c>
      <c r="J512" s="24">
        <v>41</v>
      </c>
      <c r="K512" s="14"/>
      <c r="L512" s="189">
        <v>1</v>
      </c>
      <c r="M512" s="14"/>
      <c r="N512" s="72">
        <v>7289.1</v>
      </c>
      <c r="O512" s="203">
        <v>2441.88</v>
      </c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98"/>
      <c r="AJ512" s="14"/>
      <c r="AK512" s="14"/>
    </row>
    <row r="513" s="2" customFormat="1" ht="14.25" hidden="1" spans="1:37">
      <c r="A513" s="24">
        <v>509</v>
      </c>
      <c r="B513" s="189" t="s">
        <v>11867</v>
      </c>
      <c r="C513" s="14">
        <v>0</v>
      </c>
      <c r="D513" s="189" t="s">
        <v>11868</v>
      </c>
      <c r="E513" s="189" t="s">
        <v>11869</v>
      </c>
      <c r="F513" s="189" t="s">
        <v>10943</v>
      </c>
      <c r="G513" s="24" t="s">
        <v>6641</v>
      </c>
      <c r="H513" s="24" t="s">
        <v>10283</v>
      </c>
      <c r="I513" s="205">
        <v>42429</v>
      </c>
      <c r="J513" s="24">
        <v>41</v>
      </c>
      <c r="K513" s="14"/>
      <c r="L513" s="189">
        <v>1</v>
      </c>
      <c r="M513" s="14"/>
      <c r="N513" s="72">
        <v>7289.1</v>
      </c>
      <c r="O513" s="203">
        <v>2441.88</v>
      </c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98"/>
      <c r="AJ513" s="14"/>
      <c r="AK513" s="14"/>
    </row>
    <row r="514" s="2" customFormat="1" ht="14.25" hidden="1" spans="1:37">
      <c r="A514" s="24">
        <v>510</v>
      </c>
      <c r="B514" s="189" t="s">
        <v>11870</v>
      </c>
      <c r="C514" s="14">
        <v>0</v>
      </c>
      <c r="D514" s="189" t="s">
        <v>11871</v>
      </c>
      <c r="E514" s="189"/>
      <c r="F514" s="189" t="s">
        <v>10943</v>
      </c>
      <c r="G514" s="24" t="s">
        <v>6641</v>
      </c>
      <c r="H514" s="24" t="s">
        <v>10386</v>
      </c>
      <c r="I514" s="205">
        <v>42429</v>
      </c>
      <c r="J514" s="24">
        <v>41</v>
      </c>
      <c r="K514" s="14"/>
      <c r="L514" s="189">
        <v>2</v>
      </c>
      <c r="M514" s="14"/>
      <c r="N514" s="72">
        <v>7289.1</v>
      </c>
      <c r="O514" s="203">
        <v>2441.88</v>
      </c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98"/>
      <c r="AJ514" s="14"/>
      <c r="AK514" s="14"/>
    </row>
    <row r="515" s="2" customFormat="1" ht="14.25" hidden="1" spans="1:37">
      <c r="A515" s="24">
        <v>511</v>
      </c>
      <c r="B515" s="189" t="s">
        <v>11872</v>
      </c>
      <c r="C515" s="14">
        <v>0</v>
      </c>
      <c r="D515" s="189" t="s">
        <v>11873</v>
      </c>
      <c r="E515" s="189"/>
      <c r="F515" s="189" t="s">
        <v>10943</v>
      </c>
      <c r="G515" s="24" t="s">
        <v>6641</v>
      </c>
      <c r="H515" s="24" t="s">
        <v>10283</v>
      </c>
      <c r="I515" s="205">
        <v>42429</v>
      </c>
      <c r="J515" s="24">
        <v>41</v>
      </c>
      <c r="K515" s="14"/>
      <c r="L515" s="189">
        <v>2</v>
      </c>
      <c r="M515" s="14"/>
      <c r="N515" s="72">
        <v>26422.98</v>
      </c>
      <c r="O515" s="203">
        <v>8851.86</v>
      </c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98"/>
      <c r="AJ515" s="14"/>
      <c r="AK515" s="14"/>
    </row>
    <row r="516" s="2" customFormat="1" ht="14.25" hidden="1" spans="1:37">
      <c r="A516" s="24">
        <v>512</v>
      </c>
      <c r="B516" s="189" t="s">
        <v>11874</v>
      </c>
      <c r="C516" s="14">
        <v>0</v>
      </c>
      <c r="D516" s="189" t="s">
        <v>11875</v>
      </c>
      <c r="E516" s="189"/>
      <c r="F516" s="189" t="s">
        <v>10943</v>
      </c>
      <c r="G516" s="24" t="s">
        <v>6641</v>
      </c>
      <c r="H516" s="24" t="s">
        <v>10283</v>
      </c>
      <c r="I516" s="205">
        <v>42429</v>
      </c>
      <c r="J516" s="24">
        <v>41</v>
      </c>
      <c r="K516" s="14"/>
      <c r="L516" s="189">
        <v>1</v>
      </c>
      <c r="M516" s="14"/>
      <c r="N516" s="72">
        <v>8200.23</v>
      </c>
      <c r="O516" s="203">
        <v>2746.95</v>
      </c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98"/>
      <c r="AJ516" s="14"/>
      <c r="AK516" s="14"/>
    </row>
    <row r="517" s="2" customFormat="1" ht="14.25" hidden="1" spans="1:37">
      <c r="A517" s="24">
        <v>513</v>
      </c>
      <c r="B517" s="189" t="s">
        <v>11876</v>
      </c>
      <c r="C517" s="14">
        <v>0</v>
      </c>
      <c r="D517" s="189" t="s">
        <v>11877</v>
      </c>
      <c r="E517" s="189"/>
      <c r="F517" s="189" t="s">
        <v>10943</v>
      </c>
      <c r="G517" s="24" t="s">
        <v>6641</v>
      </c>
      <c r="H517" s="24" t="s">
        <v>10283</v>
      </c>
      <c r="I517" s="205">
        <v>42429</v>
      </c>
      <c r="J517" s="24">
        <v>41</v>
      </c>
      <c r="K517" s="14"/>
      <c r="L517" s="189">
        <v>3</v>
      </c>
      <c r="M517" s="14"/>
      <c r="N517" s="72">
        <v>12755.93</v>
      </c>
      <c r="O517" s="203">
        <v>4273.19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98"/>
      <c r="AJ517" s="14"/>
      <c r="AK517" s="14"/>
    </row>
    <row r="518" s="2" customFormat="1" ht="14.25" hidden="1" spans="1:37">
      <c r="A518" s="24">
        <v>514</v>
      </c>
      <c r="B518" s="189" t="s">
        <v>11878</v>
      </c>
      <c r="C518" s="14">
        <v>0</v>
      </c>
      <c r="D518" s="189" t="s">
        <v>11879</v>
      </c>
      <c r="E518" s="189" t="s">
        <v>11880</v>
      </c>
      <c r="F518" s="189" t="s">
        <v>10943</v>
      </c>
      <c r="G518" s="24" t="s">
        <v>6641</v>
      </c>
      <c r="H518" s="14" t="s">
        <v>11723</v>
      </c>
      <c r="I518" s="205">
        <v>42429</v>
      </c>
      <c r="J518" s="24">
        <v>41</v>
      </c>
      <c r="K518" s="14"/>
      <c r="L518" s="189">
        <v>3</v>
      </c>
      <c r="M518" s="14"/>
      <c r="N518" s="72">
        <v>19133.88</v>
      </c>
      <c r="O518" s="203">
        <v>6409.98</v>
      </c>
      <c r="P518" s="14">
        <v>2</v>
      </c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98"/>
      <c r="AJ518" s="14"/>
      <c r="AK518" s="14"/>
    </row>
    <row r="519" s="2" customFormat="1" ht="14.25" hidden="1" spans="1:37">
      <c r="A519" s="24">
        <v>515</v>
      </c>
      <c r="B519" s="189" t="s">
        <v>11881</v>
      </c>
      <c r="C519" s="14">
        <v>0</v>
      </c>
      <c r="D519" s="189" t="s">
        <v>11882</v>
      </c>
      <c r="E519" s="189"/>
      <c r="F519" s="189" t="s">
        <v>10943</v>
      </c>
      <c r="G519" s="24" t="s">
        <v>6641</v>
      </c>
      <c r="H519" s="24" t="s">
        <v>10283</v>
      </c>
      <c r="I519" s="205">
        <v>42429</v>
      </c>
      <c r="J519" s="24">
        <v>41</v>
      </c>
      <c r="K519" s="14"/>
      <c r="L519" s="189">
        <v>4</v>
      </c>
      <c r="M519" s="14"/>
      <c r="N519" s="72">
        <v>21867.28</v>
      </c>
      <c r="O519" s="203">
        <v>7325.62</v>
      </c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98"/>
      <c r="AJ519" s="14"/>
      <c r="AK519" s="14"/>
    </row>
    <row r="520" s="2" customFormat="1" ht="14.25" hidden="1" spans="1:37">
      <c r="A520" s="24">
        <v>516</v>
      </c>
      <c r="B520" s="189" t="s">
        <v>11883</v>
      </c>
      <c r="C520" s="14">
        <v>0</v>
      </c>
      <c r="D520" s="189" t="s">
        <v>11884</v>
      </c>
      <c r="E520" s="189"/>
      <c r="F520" s="189" t="s">
        <v>10943</v>
      </c>
      <c r="G520" s="24" t="s">
        <v>6641</v>
      </c>
      <c r="H520" s="24" t="s">
        <v>10283</v>
      </c>
      <c r="I520" s="205">
        <v>42429</v>
      </c>
      <c r="J520" s="24">
        <v>41</v>
      </c>
      <c r="K520" s="14"/>
      <c r="L520" s="189">
        <v>2</v>
      </c>
      <c r="M520" s="14"/>
      <c r="N520" s="72">
        <v>10933.64</v>
      </c>
      <c r="O520" s="203">
        <v>3662.6</v>
      </c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98"/>
      <c r="AJ520" s="14"/>
      <c r="AK520" s="14"/>
    </row>
    <row r="521" s="2" customFormat="1" ht="14.25" hidden="1" spans="1:37">
      <c r="A521" s="24">
        <v>517</v>
      </c>
      <c r="B521" s="189" t="s">
        <v>11885</v>
      </c>
      <c r="C521" s="14">
        <v>0</v>
      </c>
      <c r="D521" s="189" t="s">
        <v>11886</v>
      </c>
      <c r="E521" s="189"/>
      <c r="F521" s="189" t="s">
        <v>10943</v>
      </c>
      <c r="G521" s="24" t="s">
        <v>6641</v>
      </c>
      <c r="H521" s="14" t="s">
        <v>11004</v>
      </c>
      <c r="I521" s="205">
        <v>42429</v>
      </c>
      <c r="J521" s="24">
        <v>41</v>
      </c>
      <c r="K521" s="14"/>
      <c r="L521" s="189">
        <v>2</v>
      </c>
      <c r="M521" s="14"/>
      <c r="N521" s="72">
        <v>13667.05</v>
      </c>
      <c r="O521" s="203">
        <v>4578.25</v>
      </c>
      <c r="P521" s="14">
        <v>2</v>
      </c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98"/>
      <c r="AJ521" s="14"/>
      <c r="AK521" s="14"/>
    </row>
    <row r="522" s="2" customFormat="1" ht="14.25" hidden="1" spans="1:37">
      <c r="A522" s="24">
        <v>518</v>
      </c>
      <c r="B522" s="189" t="s">
        <v>11887</v>
      </c>
      <c r="C522" s="14">
        <v>0</v>
      </c>
      <c r="D522" s="189" t="s">
        <v>11888</v>
      </c>
      <c r="E522" s="189"/>
      <c r="F522" s="189" t="s">
        <v>10943</v>
      </c>
      <c r="G522" s="24" t="s">
        <v>6641</v>
      </c>
      <c r="H522" s="24" t="s">
        <v>10283</v>
      </c>
      <c r="I522" s="205">
        <v>42429</v>
      </c>
      <c r="J522" s="24">
        <v>41</v>
      </c>
      <c r="K522" s="14"/>
      <c r="L522" s="189">
        <v>3</v>
      </c>
      <c r="M522" s="14"/>
      <c r="N522" s="72">
        <v>34623.2</v>
      </c>
      <c r="O522" s="203">
        <v>11598.8</v>
      </c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98"/>
      <c r="AJ522" s="14"/>
      <c r="AK522" s="14"/>
    </row>
    <row r="523" s="2" customFormat="1" ht="14.25" hidden="1" spans="1:37">
      <c r="A523" s="24">
        <v>519</v>
      </c>
      <c r="B523" s="189" t="s">
        <v>11889</v>
      </c>
      <c r="C523" s="14" t="str">
        <f>VLOOKUP(B523,'[3]固定资产-模具6'!$B$82:$C$1180,2,0)</f>
        <v>927</v>
      </c>
      <c r="D523" s="189" t="s">
        <v>11890</v>
      </c>
      <c r="E523" s="189"/>
      <c r="F523" s="189" t="s">
        <v>10943</v>
      </c>
      <c r="G523" s="24" t="s">
        <v>6641</v>
      </c>
      <c r="H523" s="24" t="s">
        <v>10283</v>
      </c>
      <c r="I523" s="205">
        <v>42429</v>
      </c>
      <c r="J523" s="24">
        <v>41</v>
      </c>
      <c r="K523" s="14" t="s">
        <v>10088</v>
      </c>
      <c r="L523" s="189">
        <v>2</v>
      </c>
      <c r="M523" s="14"/>
      <c r="N523" s="72">
        <v>15489.33</v>
      </c>
      <c r="O523" s="203">
        <v>3609.63</v>
      </c>
      <c r="P523" s="204">
        <v>1</v>
      </c>
      <c r="Q523" s="14"/>
      <c r="R523" s="14"/>
      <c r="S523" s="14"/>
      <c r="T523" s="20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98"/>
      <c r="AJ523" s="14"/>
      <c r="AK523" s="14"/>
    </row>
    <row r="524" s="2" customFormat="1" ht="14.25" hidden="1" spans="1:37">
      <c r="A524" s="24">
        <v>520</v>
      </c>
      <c r="B524" s="189" t="s">
        <v>11891</v>
      </c>
      <c r="C524" s="14">
        <v>0</v>
      </c>
      <c r="D524" s="189" t="s">
        <v>11892</v>
      </c>
      <c r="E524" s="189"/>
      <c r="F524" s="189" t="s">
        <v>10943</v>
      </c>
      <c r="G524" s="24" t="s">
        <v>6641</v>
      </c>
      <c r="H524" s="24" t="s">
        <v>10283</v>
      </c>
      <c r="I524" s="205">
        <v>42429</v>
      </c>
      <c r="J524" s="24">
        <v>41</v>
      </c>
      <c r="K524" s="14"/>
      <c r="L524" s="189">
        <v>3</v>
      </c>
      <c r="M524" s="14"/>
      <c r="N524" s="72">
        <v>20045.01</v>
      </c>
      <c r="O524" s="203">
        <v>6715.05</v>
      </c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98"/>
      <c r="AJ524" s="14"/>
      <c r="AK524" s="14"/>
    </row>
    <row r="525" s="2" customFormat="1" ht="14.25" hidden="1" spans="1:37">
      <c r="A525" s="24">
        <v>521</v>
      </c>
      <c r="B525" s="189" t="s">
        <v>11893</v>
      </c>
      <c r="C525" s="14">
        <v>0</v>
      </c>
      <c r="D525" s="189" t="s">
        <v>11894</v>
      </c>
      <c r="E525" s="189" t="s">
        <v>11895</v>
      </c>
      <c r="F525" s="189" t="s">
        <v>10943</v>
      </c>
      <c r="G525" s="24" t="s">
        <v>6641</v>
      </c>
      <c r="H525" s="24" t="s">
        <v>10283</v>
      </c>
      <c r="I525" s="205">
        <v>42429</v>
      </c>
      <c r="J525" s="24">
        <v>41</v>
      </c>
      <c r="K525" s="14"/>
      <c r="L525" s="189">
        <v>3</v>
      </c>
      <c r="M525" s="14"/>
      <c r="N525" s="72">
        <v>8200.24</v>
      </c>
      <c r="O525" s="203">
        <v>2746.96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98"/>
      <c r="AJ525" s="14"/>
      <c r="AK525" s="14"/>
    </row>
    <row r="526" s="2" customFormat="1" ht="14.25" hidden="1" spans="1:37">
      <c r="A526" s="24">
        <v>522</v>
      </c>
      <c r="B526" s="189" t="s">
        <v>11896</v>
      </c>
      <c r="C526" s="14">
        <v>0</v>
      </c>
      <c r="D526" s="189" t="s">
        <v>11897</v>
      </c>
      <c r="E526" s="189" t="s">
        <v>11898</v>
      </c>
      <c r="F526" s="189" t="s">
        <v>10943</v>
      </c>
      <c r="G526" s="24" t="s">
        <v>6641</v>
      </c>
      <c r="H526" s="24" t="s">
        <v>10283</v>
      </c>
      <c r="I526" s="205">
        <v>42429</v>
      </c>
      <c r="J526" s="24">
        <v>41</v>
      </c>
      <c r="K526" s="14"/>
      <c r="L526" s="189">
        <v>1</v>
      </c>
      <c r="M526" s="14"/>
      <c r="N526" s="72">
        <v>5466.82</v>
      </c>
      <c r="O526" s="203">
        <v>1831.3</v>
      </c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98"/>
      <c r="AJ526" s="14"/>
      <c r="AK526" s="14"/>
    </row>
    <row r="527" s="2" customFormat="1" ht="14.25" hidden="1" spans="1:37">
      <c r="A527" s="24">
        <v>523</v>
      </c>
      <c r="B527" s="189" t="s">
        <v>11899</v>
      </c>
      <c r="C527" s="14">
        <v>0</v>
      </c>
      <c r="D527" s="189" t="s">
        <v>11900</v>
      </c>
      <c r="E527" s="189" t="s">
        <v>11901</v>
      </c>
      <c r="F527" s="189" t="s">
        <v>10943</v>
      </c>
      <c r="G527" s="24" t="s">
        <v>6641</v>
      </c>
      <c r="H527" s="24" t="s">
        <v>10283</v>
      </c>
      <c r="I527" s="205">
        <v>42429</v>
      </c>
      <c r="J527" s="24">
        <v>41</v>
      </c>
      <c r="K527" s="14"/>
      <c r="L527" s="189">
        <v>3</v>
      </c>
      <c r="M527" s="14"/>
      <c r="N527" s="72">
        <v>27334.11</v>
      </c>
      <c r="O527" s="203">
        <v>9156.93</v>
      </c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98"/>
      <c r="AJ527" s="14"/>
      <c r="AK527" s="14"/>
    </row>
    <row r="528" s="2" customFormat="1" ht="14.25" hidden="1" spans="1:37">
      <c r="A528" s="24">
        <v>524</v>
      </c>
      <c r="B528" s="189" t="s">
        <v>11902</v>
      </c>
      <c r="C528" s="14">
        <v>0</v>
      </c>
      <c r="D528" s="189" t="s">
        <v>11903</v>
      </c>
      <c r="E528" s="189" t="s">
        <v>11904</v>
      </c>
      <c r="F528" s="189" t="s">
        <v>10943</v>
      </c>
      <c r="G528" s="24" t="s">
        <v>6641</v>
      </c>
      <c r="H528" s="24" t="s">
        <v>10283</v>
      </c>
      <c r="I528" s="205">
        <v>42429</v>
      </c>
      <c r="J528" s="24">
        <v>41</v>
      </c>
      <c r="K528" s="14"/>
      <c r="L528" s="189">
        <v>3</v>
      </c>
      <c r="M528" s="14"/>
      <c r="N528" s="72">
        <v>12755.93</v>
      </c>
      <c r="O528" s="203">
        <v>4273.19</v>
      </c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98"/>
      <c r="AJ528" s="14"/>
      <c r="AK528" s="14"/>
    </row>
    <row r="529" s="2" customFormat="1" ht="14.25" hidden="1" spans="1:37">
      <c r="A529" s="24">
        <v>525</v>
      </c>
      <c r="B529" s="189" t="s">
        <v>11905</v>
      </c>
      <c r="C529" s="14">
        <v>0</v>
      </c>
      <c r="D529" s="189" t="s">
        <v>11906</v>
      </c>
      <c r="E529" s="189" t="s">
        <v>11904</v>
      </c>
      <c r="F529" s="189" t="s">
        <v>10943</v>
      </c>
      <c r="G529" s="24" t="s">
        <v>6641</v>
      </c>
      <c r="H529" s="24" t="s">
        <v>10283</v>
      </c>
      <c r="I529" s="205">
        <v>42429</v>
      </c>
      <c r="J529" s="24">
        <v>41</v>
      </c>
      <c r="K529" s="14"/>
      <c r="L529" s="189">
        <v>1</v>
      </c>
      <c r="M529" s="14"/>
      <c r="N529" s="72">
        <v>5466.82</v>
      </c>
      <c r="O529" s="203">
        <v>1831.3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98"/>
      <c r="AJ529" s="14"/>
      <c r="AK529" s="14"/>
    </row>
    <row r="530" s="2" customFormat="1" ht="14.25" hidden="1" spans="1:37">
      <c r="A530" s="24">
        <v>526</v>
      </c>
      <c r="B530" s="189" t="s">
        <v>11907</v>
      </c>
      <c r="C530" s="14">
        <v>0</v>
      </c>
      <c r="D530" s="189" t="s">
        <v>11908</v>
      </c>
      <c r="E530" s="189" t="s">
        <v>11904</v>
      </c>
      <c r="F530" s="189" t="s">
        <v>10943</v>
      </c>
      <c r="G530" s="24" t="s">
        <v>6641</v>
      </c>
      <c r="H530" s="24" t="s">
        <v>10283</v>
      </c>
      <c r="I530" s="205">
        <v>42429</v>
      </c>
      <c r="J530" s="24">
        <v>41</v>
      </c>
      <c r="K530" s="14"/>
      <c r="L530" s="189">
        <v>1</v>
      </c>
      <c r="M530" s="14"/>
      <c r="N530" s="72">
        <v>11844.78</v>
      </c>
      <c r="O530" s="203">
        <v>3968.1</v>
      </c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98"/>
      <c r="AJ530" s="14"/>
      <c r="AK530" s="14"/>
    </row>
    <row r="531" s="2" customFormat="1" ht="14.25" hidden="1" spans="1:37">
      <c r="A531" s="24">
        <v>527</v>
      </c>
      <c r="B531" s="189" t="s">
        <v>11909</v>
      </c>
      <c r="C531" s="14" t="str">
        <f>VLOOKUP(B531,'[3]固定资产-模具6'!$B$82:$C$1180,2,0)</f>
        <v>935</v>
      </c>
      <c r="D531" s="189" t="s">
        <v>11910</v>
      </c>
      <c r="E531" s="189" t="s">
        <v>11911</v>
      </c>
      <c r="F531" s="189" t="s">
        <v>10943</v>
      </c>
      <c r="G531" s="24" t="s">
        <v>6641</v>
      </c>
      <c r="H531" s="24" t="s">
        <v>10283</v>
      </c>
      <c r="I531" s="205">
        <v>42429</v>
      </c>
      <c r="J531" s="24">
        <v>41</v>
      </c>
      <c r="K531" s="14" t="s">
        <v>10088</v>
      </c>
      <c r="L531" s="189">
        <v>6</v>
      </c>
      <c r="M531" s="14"/>
      <c r="N531" s="72">
        <v>59223.91</v>
      </c>
      <c r="O531" s="203">
        <v>19840.09</v>
      </c>
      <c r="P531" s="204">
        <v>2</v>
      </c>
      <c r="Q531" s="14"/>
      <c r="R531" s="14"/>
      <c r="S531" s="14"/>
      <c r="T531" s="20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98"/>
      <c r="AJ531" s="14"/>
      <c r="AK531" s="14"/>
    </row>
    <row r="532" s="2" customFormat="1" ht="14.25" hidden="1" spans="1:37">
      <c r="A532" s="24">
        <v>528</v>
      </c>
      <c r="B532" s="189" t="s">
        <v>11912</v>
      </c>
      <c r="C532" s="14" t="str">
        <f>VLOOKUP(B532,'[3]固定资产-模具6'!$B$82:$C$1180,2,0)</f>
        <v>936</v>
      </c>
      <c r="D532" s="189" t="s">
        <v>11913</v>
      </c>
      <c r="E532" s="189" t="s">
        <v>11911</v>
      </c>
      <c r="F532" s="189" t="s">
        <v>10943</v>
      </c>
      <c r="G532" s="24" t="s">
        <v>6641</v>
      </c>
      <c r="H532" s="24" t="s">
        <v>10283</v>
      </c>
      <c r="I532" s="205">
        <v>42429</v>
      </c>
      <c r="J532" s="24">
        <v>41</v>
      </c>
      <c r="K532" s="14" t="s">
        <v>10088</v>
      </c>
      <c r="L532" s="189">
        <v>1</v>
      </c>
      <c r="M532" s="14"/>
      <c r="N532" s="72">
        <v>3644.55</v>
      </c>
      <c r="O532" s="203">
        <v>1220.73</v>
      </c>
      <c r="P532" s="204">
        <v>1</v>
      </c>
      <c r="Q532" s="14"/>
      <c r="R532" s="14"/>
      <c r="S532" s="14"/>
      <c r="T532" s="20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98"/>
      <c r="AJ532" s="14"/>
      <c r="AK532" s="14"/>
    </row>
    <row r="533" s="2" customFormat="1" ht="14.25" hidden="1" spans="1:37">
      <c r="A533" s="24">
        <v>529</v>
      </c>
      <c r="B533" s="189" t="s">
        <v>11914</v>
      </c>
      <c r="C533" s="14">
        <v>0</v>
      </c>
      <c r="D533" s="189" t="s">
        <v>11915</v>
      </c>
      <c r="E533" s="189" t="s">
        <v>11025</v>
      </c>
      <c r="F533" s="189" t="s">
        <v>10943</v>
      </c>
      <c r="G533" s="24" t="s">
        <v>6641</v>
      </c>
      <c r="H533" s="24" t="s">
        <v>10283</v>
      </c>
      <c r="I533" s="205">
        <v>42429</v>
      </c>
      <c r="J533" s="24">
        <v>41</v>
      </c>
      <c r="K533" s="14"/>
      <c r="L533" s="189">
        <v>1</v>
      </c>
      <c r="M533" s="14"/>
      <c r="N533" s="72">
        <v>4555.69</v>
      </c>
      <c r="O533" s="203">
        <v>1526.23</v>
      </c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98"/>
      <c r="AJ533" s="14"/>
      <c r="AK533" s="14"/>
    </row>
    <row r="534" s="2" customFormat="1" ht="14.25" hidden="1" spans="1:37">
      <c r="A534" s="24">
        <v>530</v>
      </c>
      <c r="B534" s="189" t="s">
        <v>11916</v>
      </c>
      <c r="C534" s="14">
        <v>0</v>
      </c>
      <c r="D534" s="189" t="s">
        <v>11917</v>
      </c>
      <c r="E534" s="189" t="s">
        <v>11918</v>
      </c>
      <c r="F534" s="189" t="s">
        <v>10943</v>
      </c>
      <c r="G534" s="24" t="s">
        <v>6641</v>
      </c>
      <c r="H534" s="24" t="s">
        <v>10283</v>
      </c>
      <c r="I534" s="205">
        <v>42429</v>
      </c>
      <c r="J534" s="24">
        <v>41</v>
      </c>
      <c r="K534" s="14"/>
      <c r="L534" s="189">
        <v>3</v>
      </c>
      <c r="M534" s="14"/>
      <c r="N534" s="72">
        <v>14578.2</v>
      </c>
      <c r="O534" s="203">
        <v>4883.76</v>
      </c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98"/>
      <c r="AJ534" s="14"/>
      <c r="AK534" s="14"/>
    </row>
    <row r="535" s="2" customFormat="1" ht="14.25" hidden="1" spans="1:37">
      <c r="A535" s="24">
        <v>531</v>
      </c>
      <c r="B535" s="189" t="s">
        <v>11919</v>
      </c>
      <c r="C535" s="14" t="str">
        <f>VLOOKUP(B535,'[3]固定资产-模具6'!$B$82:$C$1180,2,0)</f>
        <v>939</v>
      </c>
      <c r="D535" s="189" t="s">
        <v>11920</v>
      </c>
      <c r="E535" s="189" t="s">
        <v>11921</v>
      </c>
      <c r="F535" s="189" t="s">
        <v>10943</v>
      </c>
      <c r="G535" s="24" t="s">
        <v>6641</v>
      </c>
      <c r="H535" s="24" t="s">
        <v>10386</v>
      </c>
      <c r="I535" s="205">
        <v>42429</v>
      </c>
      <c r="J535" s="24">
        <v>41</v>
      </c>
      <c r="K535" s="14" t="s">
        <v>10088</v>
      </c>
      <c r="L535" s="189">
        <v>3</v>
      </c>
      <c r="M535" s="14"/>
      <c r="N535" s="72">
        <v>10933.65</v>
      </c>
      <c r="O535" s="203">
        <v>2873.13</v>
      </c>
      <c r="P535" s="204">
        <v>2</v>
      </c>
      <c r="Q535" s="14"/>
      <c r="R535" s="14"/>
      <c r="S535" s="14"/>
      <c r="T535" s="20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98"/>
      <c r="AJ535" s="14"/>
      <c r="AK535" s="14"/>
    </row>
    <row r="536" s="2" customFormat="1" ht="14.25" hidden="1" spans="1:37">
      <c r="A536" s="24">
        <v>532</v>
      </c>
      <c r="B536" s="189" t="s">
        <v>11922</v>
      </c>
      <c r="C536" s="14">
        <v>0</v>
      </c>
      <c r="D536" s="189" t="s">
        <v>11923</v>
      </c>
      <c r="E536" s="189" t="s">
        <v>11924</v>
      </c>
      <c r="F536" s="189" t="s">
        <v>10943</v>
      </c>
      <c r="G536" s="24" t="s">
        <v>6641</v>
      </c>
      <c r="H536" s="24" t="s">
        <v>10283</v>
      </c>
      <c r="I536" s="205">
        <v>42429</v>
      </c>
      <c r="J536" s="24">
        <v>41</v>
      </c>
      <c r="K536" s="14"/>
      <c r="L536" s="189">
        <v>1</v>
      </c>
      <c r="M536" s="14"/>
      <c r="N536" s="72">
        <v>17311.6</v>
      </c>
      <c r="O536" s="203">
        <v>5799.4</v>
      </c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98"/>
      <c r="AJ536" s="14"/>
      <c r="AK536" s="14"/>
    </row>
    <row r="537" s="2" customFormat="1" ht="14.25" hidden="1" spans="1:37">
      <c r="A537" s="24">
        <v>533</v>
      </c>
      <c r="B537" s="189" t="s">
        <v>11925</v>
      </c>
      <c r="C537" s="14">
        <v>0</v>
      </c>
      <c r="D537" s="189" t="s">
        <v>11926</v>
      </c>
      <c r="E537" s="189" t="s">
        <v>11927</v>
      </c>
      <c r="F537" s="189" t="s">
        <v>10943</v>
      </c>
      <c r="G537" s="24" t="s">
        <v>6641</v>
      </c>
      <c r="H537" s="24" t="s">
        <v>10283</v>
      </c>
      <c r="I537" s="205">
        <v>42429</v>
      </c>
      <c r="J537" s="24">
        <v>41</v>
      </c>
      <c r="K537" s="14"/>
      <c r="L537" s="189">
        <v>2</v>
      </c>
      <c r="M537" s="14"/>
      <c r="N537" s="72">
        <v>10933.65</v>
      </c>
      <c r="O537" s="203">
        <v>1756.32</v>
      </c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98"/>
      <c r="AJ537" s="14"/>
      <c r="AK537" s="14"/>
    </row>
    <row r="538" s="2" customFormat="1" ht="14.25" hidden="1" spans="1:37">
      <c r="A538" s="24">
        <v>534</v>
      </c>
      <c r="B538" s="189" t="s">
        <v>11928</v>
      </c>
      <c r="C538" s="14">
        <v>0</v>
      </c>
      <c r="D538" s="189" t="s">
        <v>11929</v>
      </c>
      <c r="E538" s="189" t="s">
        <v>11930</v>
      </c>
      <c r="F538" s="189" t="s">
        <v>10943</v>
      </c>
      <c r="G538" s="24" t="s">
        <v>6641</v>
      </c>
      <c r="H538" s="24" t="s">
        <v>10283</v>
      </c>
      <c r="I538" s="205">
        <v>42429</v>
      </c>
      <c r="J538" s="24">
        <v>41</v>
      </c>
      <c r="K538" s="14"/>
      <c r="L538" s="189">
        <v>5</v>
      </c>
      <c r="M538" s="14"/>
      <c r="N538" s="72">
        <v>38267.77</v>
      </c>
      <c r="O538" s="203">
        <v>12819.55</v>
      </c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98"/>
      <c r="AJ538" s="14"/>
      <c r="AK538" s="14"/>
    </row>
    <row r="539" s="2" customFormat="1" ht="14.25" hidden="1" spans="1:37">
      <c r="A539" s="24">
        <v>535</v>
      </c>
      <c r="B539" s="189" t="s">
        <v>11931</v>
      </c>
      <c r="C539" s="14">
        <v>0</v>
      </c>
      <c r="D539" s="189" t="s">
        <v>11932</v>
      </c>
      <c r="E539" s="189" t="s">
        <v>11933</v>
      </c>
      <c r="F539" s="189" t="s">
        <v>10943</v>
      </c>
      <c r="G539" s="24" t="s">
        <v>6641</v>
      </c>
      <c r="H539" s="24" t="s">
        <v>10283</v>
      </c>
      <c r="I539" s="205">
        <v>42429</v>
      </c>
      <c r="J539" s="24">
        <v>41</v>
      </c>
      <c r="K539" s="14"/>
      <c r="L539" s="189">
        <v>2</v>
      </c>
      <c r="M539" s="14"/>
      <c r="N539" s="72">
        <v>10933.65</v>
      </c>
      <c r="O539" s="203">
        <v>3662.61</v>
      </c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98"/>
      <c r="AJ539" s="14"/>
      <c r="AK539" s="14"/>
    </row>
    <row r="540" s="2" customFormat="1" ht="14.25" hidden="1" spans="1:37">
      <c r="A540" s="24">
        <v>536</v>
      </c>
      <c r="B540" s="189" t="s">
        <v>11934</v>
      </c>
      <c r="C540" s="14">
        <v>0</v>
      </c>
      <c r="D540" s="189" t="s">
        <v>11935</v>
      </c>
      <c r="E540" s="189" t="s">
        <v>11936</v>
      </c>
      <c r="F540" s="189" t="s">
        <v>10943</v>
      </c>
      <c r="G540" s="24" t="s">
        <v>6641</v>
      </c>
      <c r="H540" s="24" t="s">
        <v>10283</v>
      </c>
      <c r="I540" s="205">
        <v>42429</v>
      </c>
      <c r="J540" s="24">
        <v>41</v>
      </c>
      <c r="K540" s="14"/>
      <c r="L540" s="189">
        <v>5</v>
      </c>
      <c r="M540" s="14"/>
      <c r="N540" s="72">
        <v>25511.84</v>
      </c>
      <c r="O540" s="203">
        <v>8546.36</v>
      </c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98"/>
      <c r="AJ540" s="14"/>
      <c r="AK540" s="14"/>
    </row>
    <row r="541" s="2" customFormat="1" ht="14.25" hidden="1" spans="1:37">
      <c r="A541" s="24">
        <v>537</v>
      </c>
      <c r="B541" s="189" t="s">
        <v>11937</v>
      </c>
      <c r="C541" s="14" t="str">
        <f>VLOOKUP(B541,'[3]固定资产-模具6'!$B$82:$C$1180,2,0)</f>
        <v>947</v>
      </c>
      <c r="D541" s="189" t="s">
        <v>11938</v>
      </c>
      <c r="E541" s="189" t="s">
        <v>11939</v>
      </c>
      <c r="F541" s="189" t="s">
        <v>10943</v>
      </c>
      <c r="G541" s="24" t="s">
        <v>6641</v>
      </c>
      <c r="H541" s="24" t="s">
        <v>10386</v>
      </c>
      <c r="I541" s="205">
        <v>42429</v>
      </c>
      <c r="J541" s="24">
        <v>41</v>
      </c>
      <c r="K541" s="14" t="s">
        <v>10088</v>
      </c>
      <c r="L541" s="189">
        <v>2</v>
      </c>
      <c r="M541" s="14"/>
      <c r="N541" s="72">
        <v>17285.77</v>
      </c>
      <c r="O541" s="203">
        <v>864.29</v>
      </c>
      <c r="P541" s="204">
        <v>1</v>
      </c>
      <c r="Q541" s="14"/>
      <c r="R541" s="14"/>
      <c r="S541" s="14"/>
      <c r="T541" s="20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98"/>
      <c r="AJ541" s="14"/>
      <c r="AK541" s="14"/>
    </row>
    <row r="542" s="2" customFormat="1" ht="14.25" hidden="1" spans="1:37">
      <c r="A542" s="24">
        <v>538</v>
      </c>
      <c r="B542" s="189" t="s">
        <v>11940</v>
      </c>
      <c r="C542" s="14" t="str">
        <f>VLOOKUP(B542,'[3]固定资产-模具6'!$B$82:$C$1180,2,0)</f>
        <v>948</v>
      </c>
      <c r="D542" s="189" t="s">
        <v>11941</v>
      </c>
      <c r="E542" s="189" t="s">
        <v>11942</v>
      </c>
      <c r="F542" s="189" t="s">
        <v>10943</v>
      </c>
      <c r="G542" s="24" t="s">
        <v>6641</v>
      </c>
      <c r="H542" s="24" t="s">
        <v>10386</v>
      </c>
      <c r="I542" s="205">
        <v>42429</v>
      </c>
      <c r="J542" s="24">
        <v>41</v>
      </c>
      <c r="K542" s="14" t="s">
        <v>10088</v>
      </c>
      <c r="L542" s="189">
        <v>6</v>
      </c>
      <c r="M542" s="14"/>
      <c r="N542" s="72">
        <v>53429.04</v>
      </c>
      <c r="O542" s="203">
        <v>17898.72</v>
      </c>
      <c r="P542" s="204">
        <v>4</v>
      </c>
      <c r="Q542" s="14"/>
      <c r="R542" s="14"/>
      <c r="S542" s="14"/>
      <c r="T542" s="20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98"/>
      <c r="AJ542" s="14"/>
      <c r="AK542" s="14"/>
    </row>
    <row r="543" s="2" customFormat="1" ht="14.25" hidden="1" spans="1:37">
      <c r="A543" s="24">
        <v>539</v>
      </c>
      <c r="B543" s="189" t="s">
        <v>11943</v>
      </c>
      <c r="C543" s="14">
        <v>0</v>
      </c>
      <c r="D543" s="189" t="s">
        <v>11944</v>
      </c>
      <c r="E543" s="189"/>
      <c r="F543" s="189" t="s">
        <v>10943</v>
      </c>
      <c r="G543" s="24" t="s">
        <v>6641</v>
      </c>
      <c r="H543" s="14" t="s">
        <v>11353</v>
      </c>
      <c r="I543" s="205">
        <v>42429</v>
      </c>
      <c r="J543" s="24">
        <v>41</v>
      </c>
      <c r="K543" s="14"/>
      <c r="L543" s="189">
        <v>6</v>
      </c>
      <c r="M543" s="14"/>
      <c r="N543" s="72">
        <v>81715.02</v>
      </c>
      <c r="O543" s="203">
        <v>27374.58</v>
      </c>
      <c r="P543" s="14">
        <v>2</v>
      </c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98"/>
      <c r="AJ543" s="14"/>
      <c r="AK543" s="14"/>
    </row>
    <row r="544" s="2" customFormat="1" ht="14.25" hidden="1" spans="1:37">
      <c r="A544" s="24">
        <v>540</v>
      </c>
      <c r="B544" s="189" t="s">
        <v>11945</v>
      </c>
      <c r="C544" s="14">
        <v>0</v>
      </c>
      <c r="D544" s="189" t="s">
        <v>11946</v>
      </c>
      <c r="E544" s="189" t="s">
        <v>11947</v>
      </c>
      <c r="F544" s="189" t="s">
        <v>10943</v>
      </c>
      <c r="G544" s="24" t="s">
        <v>6641</v>
      </c>
      <c r="H544" s="24" t="s">
        <v>10283</v>
      </c>
      <c r="I544" s="205">
        <v>42429</v>
      </c>
      <c r="J544" s="24">
        <v>41</v>
      </c>
      <c r="K544" s="14"/>
      <c r="L544" s="189">
        <v>6</v>
      </c>
      <c r="M544" s="14"/>
      <c r="N544" s="72">
        <v>100572.32</v>
      </c>
      <c r="O544" s="203">
        <v>33691.52</v>
      </c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98"/>
      <c r="AJ544" s="14"/>
      <c r="AK544" s="14"/>
    </row>
    <row r="545" s="2" customFormat="1" ht="14.25" hidden="1" spans="1:37">
      <c r="A545" s="24">
        <v>541</v>
      </c>
      <c r="B545" s="189" t="s">
        <v>11948</v>
      </c>
      <c r="C545" s="14">
        <v>0</v>
      </c>
      <c r="D545" s="189" t="s">
        <v>11949</v>
      </c>
      <c r="E545" s="189" t="s">
        <v>11950</v>
      </c>
      <c r="F545" s="189" t="s">
        <v>10943</v>
      </c>
      <c r="G545" s="24" t="s">
        <v>6641</v>
      </c>
      <c r="H545" s="24" t="s">
        <v>10283</v>
      </c>
      <c r="I545" s="205">
        <v>42429</v>
      </c>
      <c r="J545" s="24">
        <v>41</v>
      </c>
      <c r="K545" s="14"/>
      <c r="L545" s="189">
        <v>6</v>
      </c>
      <c r="M545" s="14"/>
      <c r="N545" s="72">
        <v>69143.47</v>
      </c>
      <c r="O545" s="203">
        <v>23163.13</v>
      </c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98"/>
      <c r="AJ545" s="14"/>
      <c r="AK545" s="14"/>
    </row>
    <row r="546" s="2" customFormat="1" ht="14.25" hidden="1" spans="1:37">
      <c r="A546" s="24">
        <v>542</v>
      </c>
      <c r="B546" s="189" t="s">
        <v>11951</v>
      </c>
      <c r="C546" s="14" t="str">
        <f>VLOOKUP(B546,'[3]固定资产-模具6'!$B$82:$C$1180,2,0)</f>
        <v>952</v>
      </c>
      <c r="D546" s="189" t="s">
        <v>11952</v>
      </c>
      <c r="E546" s="189" t="s">
        <v>11953</v>
      </c>
      <c r="F546" s="189" t="s">
        <v>10943</v>
      </c>
      <c r="G546" s="24" t="s">
        <v>6641</v>
      </c>
      <c r="H546" s="24" t="s">
        <v>10283</v>
      </c>
      <c r="I546" s="205">
        <v>42429</v>
      </c>
      <c r="J546" s="24">
        <v>41</v>
      </c>
      <c r="K546" s="14" t="s">
        <v>10088</v>
      </c>
      <c r="L546" s="189">
        <v>2</v>
      </c>
      <c r="M546" s="14"/>
      <c r="N546" s="72">
        <v>40857.51</v>
      </c>
      <c r="O546" s="203">
        <v>4918.57</v>
      </c>
      <c r="P546" s="204">
        <v>1</v>
      </c>
      <c r="Q546" s="14"/>
      <c r="R546" s="14"/>
      <c r="S546" s="14"/>
      <c r="T546" s="20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98"/>
      <c r="AJ546" s="14"/>
      <c r="AK546" s="14"/>
    </row>
    <row r="547" s="2" customFormat="1" ht="14.25" hidden="1" spans="1:37">
      <c r="A547" s="24">
        <v>543</v>
      </c>
      <c r="B547" s="189" t="s">
        <v>11954</v>
      </c>
      <c r="C547" s="14" t="str">
        <f>VLOOKUP(B547,'[3]固定资产-模具6'!$B$82:$C$1180,2,0)</f>
        <v>953</v>
      </c>
      <c r="D547" s="189" t="s">
        <v>11955</v>
      </c>
      <c r="E547" s="189" t="s">
        <v>11956</v>
      </c>
      <c r="F547" s="189" t="s">
        <v>10943</v>
      </c>
      <c r="G547" s="24" t="s">
        <v>6641</v>
      </c>
      <c r="H547" s="24" t="s">
        <v>10283</v>
      </c>
      <c r="I547" s="205">
        <v>42429</v>
      </c>
      <c r="J547" s="24">
        <v>41</v>
      </c>
      <c r="K547" s="14" t="s">
        <v>10088</v>
      </c>
      <c r="L547" s="189">
        <v>3</v>
      </c>
      <c r="M547" s="14"/>
      <c r="N547" s="72">
        <v>25143.07</v>
      </c>
      <c r="O547" s="203">
        <v>8422.87</v>
      </c>
      <c r="P547" s="204">
        <v>3</v>
      </c>
      <c r="Q547" s="14"/>
      <c r="R547" s="14"/>
      <c r="S547" s="14"/>
      <c r="T547" s="20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98"/>
      <c r="AJ547" s="14"/>
      <c r="AK547" s="14"/>
    </row>
    <row r="548" s="2" customFormat="1" ht="14.25" hidden="1" spans="1:37">
      <c r="A548" s="24">
        <v>544</v>
      </c>
      <c r="B548" s="189" t="s">
        <v>11957</v>
      </c>
      <c r="C548" s="14" t="str">
        <f>VLOOKUP(B548,'[3]固定资产-模具6'!$B$82:$C$1180,2,0)</f>
        <v>954</v>
      </c>
      <c r="D548" s="189" t="s">
        <v>11958</v>
      </c>
      <c r="E548" s="189" t="s">
        <v>11959</v>
      </c>
      <c r="F548" s="189" t="s">
        <v>10943</v>
      </c>
      <c r="G548" s="24" t="s">
        <v>6641</v>
      </c>
      <c r="H548" s="24" t="s">
        <v>10283</v>
      </c>
      <c r="I548" s="205">
        <v>42429</v>
      </c>
      <c r="J548" s="24">
        <v>41</v>
      </c>
      <c r="K548" s="14" t="s">
        <v>10088</v>
      </c>
      <c r="L548" s="189">
        <v>4</v>
      </c>
      <c r="M548" s="14"/>
      <c r="N548" s="72">
        <v>29856.84</v>
      </c>
      <c r="O548" s="203">
        <v>10002.18</v>
      </c>
      <c r="P548" s="204">
        <v>2</v>
      </c>
      <c r="Q548" s="14"/>
      <c r="R548" s="14"/>
      <c r="S548" s="14"/>
      <c r="T548" s="20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98"/>
      <c r="AJ548" s="14"/>
      <c r="AK548" s="14"/>
    </row>
    <row r="549" s="2" customFormat="1" ht="14.25" hidden="1" spans="1:37">
      <c r="A549" s="24">
        <v>545</v>
      </c>
      <c r="B549" s="189" t="s">
        <v>11960</v>
      </c>
      <c r="C549" s="14" t="str">
        <f>VLOOKUP(B549,'[3]固定资产-模具6'!$B$82:$C$1180,2,0)</f>
        <v>955</v>
      </c>
      <c r="D549" s="189" t="s">
        <v>11961</v>
      </c>
      <c r="E549" s="189" t="s">
        <v>11962</v>
      </c>
      <c r="F549" s="189" t="s">
        <v>10943</v>
      </c>
      <c r="G549" s="24" t="s">
        <v>6641</v>
      </c>
      <c r="H549" s="24" t="s">
        <v>10283</v>
      </c>
      <c r="I549" s="205">
        <v>42429</v>
      </c>
      <c r="J549" s="24">
        <v>41</v>
      </c>
      <c r="K549" s="14" t="s">
        <v>10088</v>
      </c>
      <c r="L549" s="189">
        <v>2</v>
      </c>
      <c r="M549" s="14"/>
      <c r="N549" s="72">
        <v>15190.61</v>
      </c>
      <c r="O549" s="203">
        <v>3443.1</v>
      </c>
      <c r="P549" s="204">
        <v>2</v>
      </c>
      <c r="Q549" s="14"/>
      <c r="R549" s="14"/>
      <c r="S549" s="14"/>
      <c r="T549" s="20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98"/>
      <c r="AJ549" s="14"/>
      <c r="AK549" s="14"/>
    </row>
    <row r="550" s="2" customFormat="1" ht="14.25" hidden="1" spans="1:37">
      <c r="A550" s="24">
        <v>546</v>
      </c>
      <c r="B550" s="189" t="s">
        <v>11963</v>
      </c>
      <c r="C550" s="14" t="str">
        <f>VLOOKUP(B550,'[3]固定资产-模具6'!$B$82:$C$1180,2,0)</f>
        <v>956</v>
      </c>
      <c r="D550" s="189" t="s">
        <v>11964</v>
      </c>
      <c r="E550" s="189" t="s">
        <v>11959</v>
      </c>
      <c r="F550" s="189" t="s">
        <v>10943</v>
      </c>
      <c r="G550" s="24" t="s">
        <v>6641</v>
      </c>
      <c r="H550" s="24" t="s">
        <v>10283</v>
      </c>
      <c r="I550" s="205">
        <v>42429</v>
      </c>
      <c r="J550" s="24">
        <v>41</v>
      </c>
      <c r="K550" s="14" t="s">
        <v>10088</v>
      </c>
      <c r="L550" s="189">
        <v>5</v>
      </c>
      <c r="M550" s="14"/>
      <c r="N550" s="72">
        <v>55671.94</v>
      </c>
      <c r="O550" s="203">
        <v>18681.7</v>
      </c>
      <c r="P550" s="204">
        <v>4</v>
      </c>
      <c r="Q550" s="14"/>
      <c r="R550" s="14"/>
      <c r="S550" s="14"/>
      <c r="T550" s="20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98"/>
      <c r="AJ550" s="14"/>
      <c r="AK550" s="14"/>
    </row>
    <row r="551" s="2" customFormat="1" ht="14.25" hidden="1" spans="1:37">
      <c r="A551" s="24">
        <v>547</v>
      </c>
      <c r="B551" s="189" t="s">
        <v>11965</v>
      </c>
      <c r="C551" s="14">
        <v>0</v>
      </c>
      <c r="D551" s="189" t="s">
        <v>11966</v>
      </c>
      <c r="E551" s="189" t="s">
        <v>11967</v>
      </c>
      <c r="F551" s="189" t="s">
        <v>10943</v>
      </c>
      <c r="G551" s="24" t="s">
        <v>6641</v>
      </c>
      <c r="H551" s="24" t="s">
        <v>10283</v>
      </c>
      <c r="I551" s="205">
        <v>42429</v>
      </c>
      <c r="J551" s="24">
        <v>41</v>
      </c>
      <c r="K551" s="14"/>
      <c r="L551" s="189">
        <v>2</v>
      </c>
      <c r="M551" s="14"/>
      <c r="N551" s="72">
        <v>11000.1</v>
      </c>
      <c r="O551" s="203">
        <v>3684.96</v>
      </c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98"/>
      <c r="AJ551" s="14"/>
      <c r="AK551" s="14"/>
    </row>
    <row r="552" s="2" customFormat="1" ht="14.25" hidden="1" spans="1:37">
      <c r="A552" s="24">
        <v>548</v>
      </c>
      <c r="B552" s="189" t="s">
        <v>11968</v>
      </c>
      <c r="C552" s="14" t="str">
        <f>VLOOKUP(B552,'[3]固定资产-模具6'!$B$82:$C$1180,2,0)</f>
        <v>958</v>
      </c>
      <c r="D552" s="189" t="s">
        <v>11969</v>
      </c>
      <c r="E552" s="189" t="s">
        <v>11959</v>
      </c>
      <c r="F552" s="189" t="s">
        <v>10943</v>
      </c>
      <c r="G552" s="24" t="s">
        <v>6641</v>
      </c>
      <c r="H552" s="24" t="s">
        <v>10283</v>
      </c>
      <c r="I552" s="205">
        <v>42429</v>
      </c>
      <c r="J552" s="24">
        <v>41</v>
      </c>
      <c r="K552" s="14" t="s">
        <v>10088</v>
      </c>
      <c r="L552" s="189">
        <v>2</v>
      </c>
      <c r="M552" s="14"/>
      <c r="N552" s="72">
        <v>44000.39</v>
      </c>
      <c r="O552" s="203">
        <v>14740.25</v>
      </c>
      <c r="P552" s="204">
        <v>2</v>
      </c>
      <c r="Q552" s="14"/>
      <c r="R552" s="14"/>
      <c r="S552" s="14"/>
      <c r="T552" s="20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98"/>
      <c r="AJ552" s="14"/>
      <c r="AK552" s="14"/>
    </row>
    <row r="553" s="2" customFormat="1" ht="14.25" hidden="1" spans="1:37">
      <c r="A553" s="24">
        <v>549</v>
      </c>
      <c r="B553" s="189" t="s">
        <v>11970</v>
      </c>
      <c r="C553" s="14">
        <v>0</v>
      </c>
      <c r="D553" s="189" t="s">
        <v>11971</v>
      </c>
      <c r="E553" s="189" t="s">
        <v>11972</v>
      </c>
      <c r="F553" s="189" t="s">
        <v>10943</v>
      </c>
      <c r="G553" s="24" t="s">
        <v>6641</v>
      </c>
      <c r="H553" s="24" t="s">
        <v>10283</v>
      </c>
      <c r="I553" s="205">
        <v>42429</v>
      </c>
      <c r="J553" s="24">
        <v>41</v>
      </c>
      <c r="K553" s="14"/>
      <c r="L553" s="189">
        <v>6</v>
      </c>
      <c r="M553" s="14"/>
      <c r="N553" s="72">
        <v>94286.55</v>
      </c>
      <c r="O553" s="203">
        <v>31586.01</v>
      </c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98"/>
      <c r="AJ553" s="14"/>
      <c r="AK553" s="14"/>
    </row>
    <row r="554" s="2" customFormat="1" ht="14.25" hidden="1" spans="1:37">
      <c r="A554" s="24">
        <v>550</v>
      </c>
      <c r="B554" s="189" t="s">
        <v>11973</v>
      </c>
      <c r="C554" s="14">
        <v>0</v>
      </c>
      <c r="D554" s="189" t="s">
        <v>11974</v>
      </c>
      <c r="E554" s="189" t="s">
        <v>11972</v>
      </c>
      <c r="F554" s="189" t="s">
        <v>10943</v>
      </c>
      <c r="G554" s="24" t="s">
        <v>6641</v>
      </c>
      <c r="H554" s="24" t="s">
        <v>10283</v>
      </c>
      <c r="I554" s="205">
        <v>42429</v>
      </c>
      <c r="J554" s="24">
        <v>41</v>
      </c>
      <c r="K554" s="14"/>
      <c r="L554" s="189">
        <v>5</v>
      </c>
      <c r="M554" s="14"/>
      <c r="N554" s="72">
        <v>56571.94</v>
      </c>
      <c r="O554" s="203">
        <v>18951.7</v>
      </c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98"/>
      <c r="AJ554" s="14"/>
      <c r="AK554" s="14"/>
    </row>
    <row r="555" s="2" customFormat="1" ht="14.25" hidden="1" spans="1:37">
      <c r="A555" s="24">
        <v>551</v>
      </c>
      <c r="B555" s="189" t="s">
        <v>11975</v>
      </c>
      <c r="C555" s="14">
        <v>0</v>
      </c>
      <c r="D555" s="189" t="s">
        <v>11976</v>
      </c>
      <c r="E555" s="189" t="s">
        <v>11977</v>
      </c>
      <c r="F555" s="189" t="s">
        <v>10943</v>
      </c>
      <c r="G555" s="24" t="s">
        <v>6641</v>
      </c>
      <c r="H555" s="24" t="s">
        <v>10283</v>
      </c>
      <c r="I555" s="205">
        <v>42429</v>
      </c>
      <c r="J555" s="24">
        <v>41</v>
      </c>
      <c r="K555" s="14"/>
      <c r="L555" s="189">
        <v>4</v>
      </c>
      <c r="M555" s="14"/>
      <c r="N555" s="72">
        <v>45571.85</v>
      </c>
      <c r="O555" s="203">
        <v>15266.75</v>
      </c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98"/>
      <c r="AJ555" s="14"/>
      <c r="AK555" s="14"/>
    </row>
    <row r="556" s="2" customFormat="1" ht="14.25" hidden="1" spans="1:37">
      <c r="A556" s="24">
        <v>552</v>
      </c>
      <c r="B556" s="189" t="s">
        <v>11978</v>
      </c>
      <c r="C556" s="14" t="str">
        <f>VLOOKUP(B556,'[3]固定资产-模具6'!$B$82:$C$1180,2,0)</f>
        <v>962</v>
      </c>
      <c r="D556" s="189" t="s">
        <v>11979</v>
      </c>
      <c r="E556" s="189"/>
      <c r="F556" s="189" t="s">
        <v>10943</v>
      </c>
      <c r="G556" s="24" t="s">
        <v>6641</v>
      </c>
      <c r="H556" s="24" t="s">
        <v>10283</v>
      </c>
      <c r="I556" s="205">
        <v>42429</v>
      </c>
      <c r="J556" s="24">
        <v>41</v>
      </c>
      <c r="K556" s="14" t="s">
        <v>10088</v>
      </c>
      <c r="L556" s="189">
        <v>5</v>
      </c>
      <c r="M556" s="14"/>
      <c r="N556" s="72">
        <v>75429.25</v>
      </c>
      <c r="O556" s="203">
        <v>25268.65</v>
      </c>
      <c r="P556" s="204">
        <v>2</v>
      </c>
      <c r="Q556" s="14"/>
      <c r="R556" s="14"/>
      <c r="S556" s="14"/>
      <c r="T556" s="20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98"/>
      <c r="AJ556" s="14"/>
      <c r="AK556" s="14"/>
    </row>
    <row r="557" s="2" customFormat="1" ht="14.25" hidden="1" spans="1:37">
      <c r="A557" s="24">
        <v>553</v>
      </c>
      <c r="B557" s="189" t="s">
        <v>11980</v>
      </c>
      <c r="C557" s="14">
        <v>0</v>
      </c>
      <c r="D557" s="189" t="s">
        <v>11981</v>
      </c>
      <c r="E557" s="189"/>
      <c r="F557" s="189" t="s">
        <v>10943</v>
      </c>
      <c r="G557" s="24" t="s">
        <v>6641</v>
      </c>
      <c r="H557" s="24" t="s">
        <v>10283</v>
      </c>
      <c r="I557" s="205">
        <v>42429</v>
      </c>
      <c r="J557" s="24">
        <v>41</v>
      </c>
      <c r="K557" s="14"/>
      <c r="L557" s="189">
        <v>4</v>
      </c>
      <c r="M557" s="14"/>
      <c r="N557" s="72">
        <v>36143.19</v>
      </c>
      <c r="O557" s="203">
        <v>12107.85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98"/>
      <c r="AJ557" s="14"/>
      <c r="AK557" s="14"/>
    </row>
    <row r="558" s="2" customFormat="1" ht="14.25" hidden="1" spans="1:37">
      <c r="A558" s="24">
        <v>554</v>
      </c>
      <c r="B558" s="189" t="s">
        <v>11982</v>
      </c>
      <c r="C558" s="14" t="str">
        <f>VLOOKUP(B558,'[3]固定资产-模具6'!$B$82:$C$1180,2,0)</f>
        <v>964</v>
      </c>
      <c r="D558" s="189" t="s">
        <v>11983</v>
      </c>
      <c r="E558" s="189"/>
      <c r="F558" s="189" t="s">
        <v>10943</v>
      </c>
      <c r="G558" s="24" t="s">
        <v>6641</v>
      </c>
      <c r="H558" s="24" t="s">
        <v>10283</v>
      </c>
      <c r="I558" s="205">
        <v>42429</v>
      </c>
      <c r="J558" s="24">
        <v>41</v>
      </c>
      <c r="K558" s="14" t="s">
        <v>10088</v>
      </c>
      <c r="L558" s="189">
        <v>4</v>
      </c>
      <c r="M558" s="14"/>
      <c r="N558" s="72">
        <v>45571.83</v>
      </c>
      <c r="O558" s="203">
        <v>15266.73</v>
      </c>
      <c r="P558" s="204">
        <v>1</v>
      </c>
      <c r="Q558" s="14"/>
      <c r="R558" s="14"/>
      <c r="S558" s="14"/>
      <c r="T558" s="20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98"/>
      <c r="AJ558" s="14"/>
      <c r="AK558" s="14"/>
    </row>
    <row r="559" s="2" customFormat="1" ht="14.25" hidden="1" spans="1:37">
      <c r="A559" s="24">
        <v>555</v>
      </c>
      <c r="B559" s="189" t="s">
        <v>11984</v>
      </c>
      <c r="C559" s="14" t="str">
        <f>VLOOKUP(B559,'[3]固定资产-模具6'!$B$82:$C$1180,2,0)</f>
        <v>965</v>
      </c>
      <c r="D559" s="189" t="s">
        <v>11985</v>
      </c>
      <c r="E559" s="189"/>
      <c r="F559" s="189" t="s">
        <v>10943</v>
      </c>
      <c r="G559" s="24" t="s">
        <v>6641</v>
      </c>
      <c r="H559" s="24" t="s">
        <v>10283</v>
      </c>
      <c r="I559" s="205">
        <v>42429</v>
      </c>
      <c r="J559" s="24">
        <v>41</v>
      </c>
      <c r="K559" s="14" t="s">
        <v>10088</v>
      </c>
      <c r="L559" s="189">
        <v>6</v>
      </c>
      <c r="M559" s="14"/>
      <c r="N559" s="72">
        <v>78572.12</v>
      </c>
      <c r="O559" s="203">
        <v>26321.6</v>
      </c>
      <c r="P559" s="204">
        <v>4</v>
      </c>
      <c r="Q559" s="14"/>
      <c r="R559" s="14"/>
      <c r="S559" s="14"/>
      <c r="T559" s="20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98"/>
      <c r="AJ559" s="14"/>
      <c r="AK559" s="14"/>
    </row>
    <row r="560" s="2" customFormat="1" ht="14.25" hidden="1" spans="1:37">
      <c r="A560" s="24">
        <v>556</v>
      </c>
      <c r="B560" s="189" t="s">
        <v>11986</v>
      </c>
      <c r="C560" s="14" t="str">
        <f>VLOOKUP(B560,'[3]固定资产-模具6'!$B$82:$C$1180,2,0)</f>
        <v>966</v>
      </c>
      <c r="D560" s="189" t="s">
        <v>11987</v>
      </c>
      <c r="E560" s="189"/>
      <c r="F560" s="189" t="s">
        <v>10943</v>
      </c>
      <c r="G560" s="24" t="s">
        <v>6641</v>
      </c>
      <c r="H560" s="24" t="s">
        <v>10283</v>
      </c>
      <c r="I560" s="205">
        <v>42429</v>
      </c>
      <c r="J560" s="24">
        <v>41</v>
      </c>
      <c r="K560" s="14" t="s">
        <v>10088</v>
      </c>
      <c r="L560" s="189">
        <v>2</v>
      </c>
      <c r="M560" s="14"/>
      <c r="N560" s="72">
        <v>15714.42</v>
      </c>
      <c r="O560" s="203">
        <v>5264.4</v>
      </c>
      <c r="P560" s="204">
        <v>2</v>
      </c>
      <c r="Q560" s="14"/>
      <c r="R560" s="14"/>
      <c r="S560" s="14"/>
      <c r="T560" s="20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98"/>
      <c r="AJ560" s="14"/>
      <c r="AK560" s="14"/>
    </row>
    <row r="561" s="2" customFormat="1" ht="14.25" hidden="1" spans="1:37">
      <c r="A561" s="24">
        <v>557</v>
      </c>
      <c r="B561" s="189" t="s">
        <v>11988</v>
      </c>
      <c r="C561" s="14" t="str">
        <f>VLOOKUP(B561,'[3]固定资产-模具6'!$B$82:$C$1180,2,0)</f>
        <v>967</v>
      </c>
      <c r="D561" s="189" t="s">
        <v>11989</v>
      </c>
      <c r="E561" s="189" t="s">
        <v>11990</v>
      </c>
      <c r="F561" s="189" t="s">
        <v>10943</v>
      </c>
      <c r="G561" s="24" t="s">
        <v>6641</v>
      </c>
      <c r="H561" s="24" t="s">
        <v>10283</v>
      </c>
      <c r="I561" s="205">
        <v>42429</v>
      </c>
      <c r="J561" s="24">
        <v>41</v>
      </c>
      <c r="K561" s="14" t="s">
        <v>10088</v>
      </c>
      <c r="L561" s="189">
        <v>4</v>
      </c>
      <c r="M561" s="14"/>
      <c r="N561" s="72">
        <v>47143.28</v>
      </c>
      <c r="O561" s="203">
        <v>15792.8</v>
      </c>
      <c r="P561" s="204">
        <v>2</v>
      </c>
      <c r="Q561" s="14"/>
      <c r="R561" s="14"/>
      <c r="S561" s="14"/>
      <c r="T561" s="20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98"/>
      <c r="AJ561" s="14"/>
      <c r="AK561" s="14"/>
    </row>
    <row r="562" s="2" customFormat="1" ht="14.25" hidden="1" spans="1:37">
      <c r="A562" s="24">
        <v>558</v>
      </c>
      <c r="B562" s="189" t="s">
        <v>11991</v>
      </c>
      <c r="C562" s="14">
        <v>0</v>
      </c>
      <c r="D562" s="189" t="s">
        <v>11992</v>
      </c>
      <c r="E562" s="189" t="s">
        <v>11408</v>
      </c>
      <c r="F562" s="189" t="s">
        <v>10943</v>
      </c>
      <c r="G562" s="24" t="s">
        <v>6641</v>
      </c>
      <c r="H562" s="14" t="s">
        <v>11066</v>
      </c>
      <c r="I562" s="205">
        <v>42429</v>
      </c>
      <c r="J562" s="24">
        <v>41</v>
      </c>
      <c r="K562" s="14"/>
      <c r="L562" s="189">
        <v>4</v>
      </c>
      <c r="M562" s="14"/>
      <c r="N562" s="72">
        <v>55000.49</v>
      </c>
      <c r="O562" s="203">
        <v>18425.21</v>
      </c>
      <c r="P562" s="14">
        <v>5</v>
      </c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98"/>
      <c r="AJ562" s="14"/>
      <c r="AK562" s="14"/>
    </row>
    <row r="563" s="2" customFormat="1" ht="14.25" hidden="1" spans="1:37">
      <c r="A563" s="24">
        <v>559</v>
      </c>
      <c r="B563" s="189" t="s">
        <v>11993</v>
      </c>
      <c r="C563" s="14">
        <v>0</v>
      </c>
      <c r="D563" s="189" t="s">
        <v>11994</v>
      </c>
      <c r="E563" s="189" t="s">
        <v>10668</v>
      </c>
      <c r="F563" s="189" t="s">
        <v>10943</v>
      </c>
      <c r="G563" s="24" t="s">
        <v>6641</v>
      </c>
      <c r="H563" s="24" t="s">
        <v>10283</v>
      </c>
      <c r="I563" s="205">
        <v>42429</v>
      </c>
      <c r="J563" s="24">
        <v>41</v>
      </c>
      <c r="K563" s="14"/>
      <c r="L563" s="189">
        <v>4</v>
      </c>
      <c r="M563" s="14"/>
      <c r="N563" s="72">
        <v>40857.5</v>
      </c>
      <c r="O563" s="203">
        <v>13687.28</v>
      </c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98"/>
      <c r="AJ563" s="14"/>
      <c r="AK563" s="14"/>
    </row>
    <row r="564" s="2" customFormat="1" ht="14.25" hidden="1" spans="1:37">
      <c r="A564" s="24">
        <v>560</v>
      </c>
      <c r="B564" s="189" t="s">
        <v>11995</v>
      </c>
      <c r="C564" s="14">
        <v>0</v>
      </c>
      <c r="D564" s="189" t="s">
        <v>11996</v>
      </c>
      <c r="E564" s="189"/>
      <c r="F564" s="189" t="s">
        <v>10943</v>
      </c>
      <c r="G564" s="24" t="s">
        <v>6641</v>
      </c>
      <c r="H564" s="14" t="s">
        <v>11723</v>
      </c>
      <c r="I564" s="205">
        <v>42429</v>
      </c>
      <c r="J564" s="24">
        <v>41</v>
      </c>
      <c r="K564" s="14"/>
      <c r="L564" s="189">
        <v>5</v>
      </c>
      <c r="M564" s="14"/>
      <c r="N564" s="72">
        <v>87215.06</v>
      </c>
      <c r="O564" s="203">
        <v>29216.84</v>
      </c>
      <c r="P564" s="14">
        <v>6</v>
      </c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98"/>
      <c r="AJ564" s="14"/>
      <c r="AK564" s="14"/>
    </row>
    <row r="565" s="2" customFormat="1" ht="14.25" hidden="1" spans="1:37">
      <c r="A565" s="24">
        <v>561</v>
      </c>
      <c r="B565" s="189" t="s">
        <v>11997</v>
      </c>
      <c r="C565" s="14" t="str">
        <f>VLOOKUP(B565,'[3]固定资产-模具6'!$B$82:$C$1180,2,0)</f>
        <v>971</v>
      </c>
      <c r="D565" s="189" t="s">
        <v>11998</v>
      </c>
      <c r="E565" s="189"/>
      <c r="F565" s="189" t="s">
        <v>10943</v>
      </c>
      <c r="G565" s="24" t="s">
        <v>6641</v>
      </c>
      <c r="H565" s="24" t="s">
        <v>10283</v>
      </c>
      <c r="I565" s="205">
        <v>42429</v>
      </c>
      <c r="J565" s="24">
        <v>41</v>
      </c>
      <c r="K565" s="14" t="s">
        <v>10088</v>
      </c>
      <c r="L565" s="189">
        <v>5</v>
      </c>
      <c r="M565" s="14"/>
      <c r="N565" s="72">
        <v>68357.67</v>
      </c>
      <c r="O565" s="203">
        <v>22899.81</v>
      </c>
      <c r="P565" s="204">
        <v>3</v>
      </c>
      <c r="Q565" s="14"/>
      <c r="R565" s="14"/>
      <c r="S565" s="14"/>
      <c r="T565" s="20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98"/>
      <c r="AJ565" s="14"/>
      <c r="AK565" s="14"/>
    </row>
    <row r="566" s="2" customFormat="1" ht="14.25" hidden="1" spans="1:37">
      <c r="A566" s="24">
        <v>562</v>
      </c>
      <c r="B566" s="189" t="s">
        <v>11999</v>
      </c>
      <c r="C566" s="14">
        <v>0</v>
      </c>
      <c r="D566" s="189" t="s">
        <v>12000</v>
      </c>
      <c r="E566" s="189"/>
      <c r="F566" s="189" t="s">
        <v>10943</v>
      </c>
      <c r="G566" s="24" t="s">
        <v>6641</v>
      </c>
      <c r="H566" s="24" t="s">
        <v>10283</v>
      </c>
      <c r="I566" s="205">
        <v>42429</v>
      </c>
      <c r="J566" s="24">
        <v>41</v>
      </c>
      <c r="K566" s="14"/>
      <c r="L566" s="189">
        <v>5</v>
      </c>
      <c r="M566" s="14"/>
      <c r="N566" s="72">
        <v>146929.89</v>
      </c>
      <c r="O566" s="203">
        <v>49221.51</v>
      </c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98"/>
      <c r="AJ566" s="14"/>
      <c r="AK566" s="14"/>
    </row>
    <row r="567" s="2" customFormat="1" ht="14.25" hidden="1" spans="1:37">
      <c r="A567" s="24">
        <v>563</v>
      </c>
      <c r="B567" s="189" t="s">
        <v>12001</v>
      </c>
      <c r="C567" s="14" t="str">
        <f>VLOOKUP(B567,'[3]固定资产-模具6'!$B$82:$C$1180,2,0)</f>
        <v>973</v>
      </c>
      <c r="D567" s="189" t="s">
        <v>12002</v>
      </c>
      <c r="E567" s="189" t="s">
        <v>12003</v>
      </c>
      <c r="F567" s="189" t="s">
        <v>10943</v>
      </c>
      <c r="G567" s="24" t="s">
        <v>6641</v>
      </c>
      <c r="H567" s="24" t="s">
        <v>10283</v>
      </c>
      <c r="I567" s="205">
        <v>42429</v>
      </c>
      <c r="J567" s="24">
        <v>41</v>
      </c>
      <c r="K567" s="14" t="s">
        <v>10088</v>
      </c>
      <c r="L567" s="189">
        <v>3</v>
      </c>
      <c r="M567" s="14"/>
      <c r="N567" s="72">
        <v>23571.64</v>
      </c>
      <c r="O567" s="203">
        <v>7896.4</v>
      </c>
      <c r="P567" s="204">
        <v>2</v>
      </c>
      <c r="Q567" s="14"/>
      <c r="R567" s="14"/>
      <c r="S567" s="14"/>
      <c r="T567" s="20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98"/>
      <c r="AJ567" s="14"/>
      <c r="AK567" s="14"/>
    </row>
    <row r="568" s="2" customFormat="1" ht="14.25" hidden="1" spans="1:37">
      <c r="A568" s="24">
        <v>564</v>
      </c>
      <c r="B568" s="189" t="s">
        <v>12004</v>
      </c>
      <c r="C568" s="14" t="str">
        <f>VLOOKUP(B568,'[3]固定资产-模具6'!$B$82:$C$1180,2,0)</f>
        <v>974</v>
      </c>
      <c r="D568" s="189" t="s">
        <v>12005</v>
      </c>
      <c r="E568" s="189" t="s">
        <v>12006</v>
      </c>
      <c r="F568" s="189" t="s">
        <v>10943</v>
      </c>
      <c r="G568" s="24" t="s">
        <v>6641</v>
      </c>
      <c r="H568" s="24" t="s">
        <v>10283</v>
      </c>
      <c r="I568" s="205">
        <v>42429</v>
      </c>
      <c r="J568" s="24">
        <v>41</v>
      </c>
      <c r="K568" s="14" t="s">
        <v>10088</v>
      </c>
      <c r="L568" s="189">
        <v>4</v>
      </c>
      <c r="M568" s="14"/>
      <c r="N568" s="72">
        <v>29071.69</v>
      </c>
      <c r="O568" s="203">
        <v>9739.09</v>
      </c>
      <c r="P568" s="204">
        <v>1</v>
      </c>
      <c r="Q568" s="14"/>
      <c r="R568" s="14"/>
      <c r="S568" s="14"/>
      <c r="T568" s="20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98"/>
      <c r="AJ568" s="14"/>
      <c r="AK568" s="14"/>
    </row>
    <row r="569" s="2" customFormat="1" ht="14.25" hidden="1" spans="1:37">
      <c r="A569" s="24">
        <v>565</v>
      </c>
      <c r="B569" s="189" t="s">
        <v>12007</v>
      </c>
      <c r="C569" s="14">
        <v>0</v>
      </c>
      <c r="D569" s="189" t="s">
        <v>12008</v>
      </c>
      <c r="E569" s="189"/>
      <c r="F569" s="189" t="s">
        <v>10943</v>
      </c>
      <c r="G569" s="24" t="s">
        <v>6641</v>
      </c>
      <c r="H569" s="24" t="s">
        <v>10283</v>
      </c>
      <c r="I569" s="205">
        <v>42429</v>
      </c>
      <c r="J569" s="24">
        <v>41</v>
      </c>
      <c r="K569" s="14"/>
      <c r="L569" s="189">
        <v>1</v>
      </c>
      <c r="M569" s="14"/>
      <c r="N569" s="72">
        <v>15714.43</v>
      </c>
      <c r="O569" s="203">
        <v>1859.58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98"/>
      <c r="AJ569" s="14"/>
      <c r="AK569" s="14"/>
    </row>
    <row r="570" s="2" customFormat="1" ht="14.25" hidden="1" spans="1:37">
      <c r="A570" s="24">
        <v>566</v>
      </c>
      <c r="B570" s="189" t="s">
        <v>12009</v>
      </c>
      <c r="C570" s="14">
        <v>0</v>
      </c>
      <c r="D570" s="189" t="s">
        <v>12010</v>
      </c>
      <c r="E570" s="189" t="s">
        <v>12011</v>
      </c>
      <c r="F570" s="189" t="s">
        <v>10943</v>
      </c>
      <c r="G570" s="24" t="s">
        <v>6641</v>
      </c>
      <c r="H570" s="24" t="s">
        <v>10283</v>
      </c>
      <c r="I570" s="205">
        <v>42429</v>
      </c>
      <c r="J570" s="24">
        <v>41</v>
      </c>
      <c r="K570" s="14"/>
      <c r="L570" s="189">
        <v>2</v>
      </c>
      <c r="M570" s="14"/>
      <c r="N570" s="72">
        <v>15714.42</v>
      </c>
      <c r="O570" s="203">
        <v>5264.4</v>
      </c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98"/>
      <c r="AJ570" s="14"/>
      <c r="AK570" s="14"/>
    </row>
    <row r="571" s="2" customFormat="1" ht="14.25" hidden="1" spans="1:37">
      <c r="A571" s="24">
        <v>567</v>
      </c>
      <c r="B571" s="189" t="s">
        <v>12012</v>
      </c>
      <c r="C571" s="14">
        <v>0</v>
      </c>
      <c r="D571" s="189" t="s">
        <v>12013</v>
      </c>
      <c r="E571" s="189" t="s">
        <v>12014</v>
      </c>
      <c r="F571" s="189" t="s">
        <v>10943</v>
      </c>
      <c r="G571" s="24" t="s">
        <v>6641</v>
      </c>
      <c r="H571" s="24" t="s">
        <v>10283</v>
      </c>
      <c r="I571" s="205">
        <v>42429</v>
      </c>
      <c r="J571" s="24">
        <v>41</v>
      </c>
      <c r="K571" s="14"/>
      <c r="L571" s="189">
        <v>1</v>
      </c>
      <c r="M571" s="14"/>
      <c r="N571" s="72">
        <v>11000</v>
      </c>
      <c r="O571" s="203">
        <v>620.71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98"/>
      <c r="AJ571" s="14"/>
      <c r="AK571" s="14"/>
    </row>
    <row r="572" s="2" customFormat="1" ht="14.25" hidden="1" spans="1:37">
      <c r="A572" s="24">
        <v>568</v>
      </c>
      <c r="B572" s="189" t="s">
        <v>12015</v>
      </c>
      <c r="C572" s="14">
        <v>0</v>
      </c>
      <c r="D572" s="189" t="s">
        <v>12016</v>
      </c>
      <c r="E572" s="189" t="s">
        <v>11911</v>
      </c>
      <c r="F572" s="189" t="s">
        <v>10943</v>
      </c>
      <c r="G572" s="24" t="s">
        <v>6641</v>
      </c>
      <c r="H572" s="24" t="s">
        <v>10283</v>
      </c>
      <c r="I572" s="205">
        <v>42429</v>
      </c>
      <c r="J572" s="24">
        <v>41</v>
      </c>
      <c r="K572" s="14"/>
      <c r="L572" s="189">
        <v>1</v>
      </c>
      <c r="M572" s="14"/>
      <c r="N572" s="72">
        <v>6285.77</v>
      </c>
      <c r="O572" s="203">
        <v>314.29</v>
      </c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98"/>
      <c r="AJ572" s="14"/>
      <c r="AK572" s="14"/>
    </row>
    <row r="573" s="2" customFormat="1" ht="14.25" hidden="1" spans="1:37">
      <c r="A573" s="24">
        <v>569</v>
      </c>
      <c r="B573" s="189" t="s">
        <v>12017</v>
      </c>
      <c r="C573" s="14">
        <v>0</v>
      </c>
      <c r="D573" s="189" t="s">
        <v>12018</v>
      </c>
      <c r="E573" s="189" t="s">
        <v>12019</v>
      </c>
      <c r="F573" s="189" t="s">
        <v>10943</v>
      </c>
      <c r="G573" s="24" t="s">
        <v>6641</v>
      </c>
      <c r="H573" s="24" t="s">
        <v>10283</v>
      </c>
      <c r="I573" s="205">
        <v>42429</v>
      </c>
      <c r="J573" s="24">
        <v>41</v>
      </c>
      <c r="K573" s="14"/>
      <c r="L573" s="189">
        <v>1</v>
      </c>
      <c r="M573" s="14"/>
      <c r="N573" s="72">
        <v>8642.93</v>
      </c>
      <c r="O573" s="203">
        <v>432.15</v>
      </c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98"/>
      <c r="AJ573" s="14"/>
      <c r="AK573" s="14"/>
    </row>
    <row r="574" s="2" customFormat="1" ht="14.25" hidden="1" spans="1:37">
      <c r="A574" s="24">
        <v>570</v>
      </c>
      <c r="B574" s="189" t="s">
        <v>12020</v>
      </c>
      <c r="C574" s="14">
        <v>0</v>
      </c>
      <c r="D574" s="189" t="s">
        <v>12021</v>
      </c>
      <c r="E574" s="189" t="s">
        <v>12019</v>
      </c>
      <c r="F574" s="189" t="s">
        <v>10943</v>
      </c>
      <c r="G574" s="24" t="s">
        <v>6641</v>
      </c>
      <c r="H574" s="24" t="s">
        <v>10283</v>
      </c>
      <c r="I574" s="205">
        <v>42429</v>
      </c>
      <c r="J574" s="24">
        <v>41</v>
      </c>
      <c r="K574" s="14"/>
      <c r="L574" s="189">
        <v>2</v>
      </c>
      <c r="M574" s="14"/>
      <c r="N574" s="72">
        <v>19322.18</v>
      </c>
      <c r="O574" s="203">
        <v>6473.12</v>
      </c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98"/>
      <c r="AJ574" s="14"/>
      <c r="AK574" s="14"/>
    </row>
    <row r="575" s="2" customFormat="1" ht="14.25" hidden="1" spans="1:37">
      <c r="A575" s="24">
        <v>571</v>
      </c>
      <c r="B575" s="189" t="s">
        <v>12022</v>
      </c>
      <c r="C575" s="14">
        <v>0</v>
      </c>
      <c r="D575" s="189" t="s">
        <v>12023</v>
      </c>
      <c r="E575" s="189" t="s">
        <v>12019</v>
      </c>
      <c r="F575" s="189" t="s">
        <v>10943</v>
      </c>
      <c r="G575" s="24" t="s">
        <v>6641</v>
      </c>
      <c r="H575" s="24" t="s">
        <v>10283</v>
      </c>
      <c r="I575" s="205">
        <v>42429</v>
      </c>
      <c r="J575" s="24">
        <v>41</v>
      </c>
      <c r="K575" s="14"/>
      <c r="L575" s="189">
        <v>6</v>
      </c>
      <c r="M575" s="14"/>
      <c r="N575" s="72">
        <v>24152.72</v>
      </c>
      <c r="O575" s="203">
        <v>8091.08</v>
      </c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98"/>
      <c r="AJ575" s="14"/>
      <c r="AK575" s="14"/>
    </row>
    <row r="576" s="2" customFormat="1" ht="14.25" spans="1:37">
      <c r="A576" s="24">
        <v>572</v>
      </c>
      <c r="B576" s="189" t="s">
        <v>12024</v>
      </c>
      <c r="C576" s="14">
        <v>0</v>
      </c>
      <c r="D576" s="189" t="s">
        <v>12025</v>
      </c>
      <c r="E576" s="189" t="s">
        <v>12019</v>
      </c>
      <c r="F576" s="189" t="s">
        <v>10943</v>
      </c>
      <c r="G576" s="24" t="s">
        <v>6641</v>
      </c>
      <c r="H576" s="24" t="s">
        <v>9906</v>
      </c>
      <c r="I576" s="205">
        <v>42460</v>
      </c>
      <c r="J576" s="24">
        <v>40</v>
      </c>
      <c r="K576" s="14"/>
      <c r="L576" s="189">
        <v>2</v>
      </c>
      <c r="M576" s="14"/>
      <c r="N576" s="72">
        <v>5304.27</v>
      </c>
      <c r="O576" s="203">
        <v>1861.09</v>
      </c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98"/>
      <c r="AJ576" s="14"/>
      <c r="AK576" s="14"/>
    </row>
    <row r="577" s="2" customFormat="1" ht="14.25" spans="1:37">
      <c r="A577" s="24">
        <v>573</v>
      </c>
      <c r="B577" s="189" t="s">
        <v>12026</v>
      </c>
      <c r="C577" s="14">
        <v>0</v>
      </c>
      <c r="D577" s="189" t="s">
        <v>12027</v>
      </c>
      <c r="E577" s="189" t="s">
        <v>11911</v>
      </c>
      <c r="F577" s="189" t="s">
        <v>10943</v>
      </c>
      <c r="G577" s="24" t="s">
        <v>6641</v>
      </c>
      <c r="H577" s="24" t="s">
        <v>9906</v>
      </c>
      <c r="I577" s="205">
        <v>42460</v>
      </c>
      <c r="J577" s="24">
        <v>40</v>
      </c>
      <c r="K577" s="14"/>
      <c r="L577" s="189">
        <v>1</v>
      </c>
      <c r="M577" s="14"/>
      <c r="N577" s="72">
        <v>7514.38</v>
      </c>
      <c r="O577" s="203">
        <v>2636.2</v>
      </c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98"/>
      <c r="AJ577" s="14"/>
      <c r="AK577" s="14"/>
    </row>
    <row r="578" s="2" customFormat="1" ht="14.25" hidden="1" spans="1:37">
      <c r="A578" s="24">
        <v>574</v>
      </c>
      <c r="B578" s="189" t="s">
        <v>12028</v>
      </c>
      <c r="C578" s="14">
        <v>0</v>
      </c>
      <c r="D578" s="189" t="s">
        <v>12029</v>
      </c>
      <c r="E578" s="189" t="s">
        <v>11911</v>
      </c>
      <c r="F578" s="189" t="s">
        <v>10943</v>
      </c>
      <c r="G578" s="24" t="s">
        <v>6641</v>
      </c>
      <c r="H578" s="24" t="s">
        <v>10283</v>
      </c>
      <c r="I578" s="205">
        <v>42490</v>
      </c>
      <c r="J578" s="24">
        <v>39</v>
      </c>
      <c r="K578" s="14"/>
      <c r="L578" s="189">
        <v>1</v>
      </c>
      <c r="M578" s="14"/>
      <c r="N578" s="72">
        <v>20064.5</v>
      </c>
      <c r="O578" s="203">
        <v>7356.9</v>
      </c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98"/>
      <c r="AJ578" s="14"/>
      <c r="AK578" s="14"/>
    </row>
    <row r="579" s="2" customFormat="1" ht="14.25" hidden="1" spans="1:37">
      <c r="A579" s="24">
        <v>575</v>
      </c>
      <c r="B579" s="189" t="s">
        <v>12030</v>
      </c>
      <c r="C579" s="14">
        <v>0</v>
      </c>
      <c r="D579" s="189" t="s">
        <v>12031</v>
      </c>
      <c r="E579" s="189" t="s">
        <v>12011</v>
      </c>
      <c r="F579" s="189" t="s">
        <v>10943</v>
      </c>
      <c r="G579" s="24" t="s">
        <v>6641</v>
      </c>
      <c r="H579" s="24" t="s">
        <v>10283</v>
      </c>
      <c r="I579" s="205">
        <v>42490</v>
      </c>
      <c r="J579" s="24">
        <v>39</v>
      </c>
      <c r="K579" s="14"/>
      <c r="L579" s="189">
        <v>1</v>
      </c>
      <c r="M579" s="14"/>
      <c r="N579" s="72">
        <v>4180.1</v>
      </c>
      <c r="O579" s="203">
        <v>1532.5</v>
      </c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98"/>
      <c r="AJ579" s="14"/>
      <c r="AK579" s="14"/>
    </row>
    <row r="580" s="2" customFormat="1" ht="14.25" hidden="1" spans="1:37">
      <c r="A580" s="24">
        <v>576</v>
      </c>
      <c r="B580" s="189" t="s">
        <v>12032</v>
      </c>
      <c r="C580" s="14">
        <v>0</v>
      </c>
      <c r="D580" s="189" t="s">
        <v>12033</v>
      </c>
      <c r="E580" s="189" t="s">
        <v>12011</v>
      </c>
      <c r="F580" s="189" t="s">
        <v>10943</v>
      </c>
      <c r="G580" s="24" t="s">
        <v>6641</v>
      </c>
      <c r="H580" s="24" t="s">
        <v>10283</v>
      </c>
      <c r="I580" s="205">
        <v>42490</v>
      </c>
      <c r="J580" s="24">
        <v>39</v>
      </c>
      <c r="K580" s="14"/>
      <c r="L580" s="189">
        <v>1</v>
      </c>
      <c r="M580" s="14"/>
      <c r="N580" s="72">
        <v>7524.19</v>
      </c>
      <c r="O580" s="203">
        <v>2758.99</v>
      </c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98"/>
      <c r="AJ580" s="14"/>
      <c r="AK580" s="14"/>
    </row>
    <row r="581" s="2" customFormat="1" ht="14.25" hidden="1" spans="1:37">
      <c r="A581" s="24">
        <v>577</v>
      </c>
      <c r="B581" s="189" t="s">
        <v>12034</v>
      </c>
      <c r="C581" s="14">
        <v>0</v>
      </c>
      <c r="D581" s="189" t="s">
        <v>12035</v>
      </c>
      <c r="E581" s="189" t="s">
        <v>12011</v>
      </c>
      <c r="F581" s="189" t="s">
        <v>10943</v>
      </c>
      <c r="G581" s="24" t="s">
        <v>6641</v>
      </c>
      <c r="H581" s="24" t="s">
        <v>10283</v>
      </c>
      <c r="I581" s="205">
        <v>42490</v>
      </c>
      <c r="J581" s="24">
        <v>39</v>
      </c>
      <c r="K581" s="14"/>
      <c r="L581" s="189">
        <v>1</v>
      </c>
      <c r="M581" s="14"/>
      <c r="N581" s="72">
        <v>10868.27</v>
      </c>
      <c r="O581" s="203">
        <v>3985.07</v>
      </c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98"/>
      <c r="AJ581" s="14"/>
      <c r="AK581" s="14"/>
    </row>
    <row r="582" s="2" customFormat="1" ht="14.25" hidden="1" spans="1:37">
      <c r="A582" s="24">
        <v>578</v>
      </c>
      <c r="B582" s="189" t="s">
        <v>12036</v>
      </c>
      <c r="C582" s="14">
        <v>0</v>
      </c>
      <c r="D582" s="189" t="s">
        <v>12037</v>
      </c>
      <c r="E582" s="189" t="s">
        <v>11911</v>
      </c>
      <c r="F582" s="189" t="s">
        <v>10943</v>
      </c>
      <c r="G582" s="24" t="s">
        <v>6641</v>
      </c>
      <c r="H582" s="24" t="s">
        <v>10283</v>
      </c>
      <c r="I582" s="205">
        <v>42490</v>
      </c>
      <c r="J582" s="24">
        <v>39</v>
      </c>
      <c r="K582" s="14"/>
      <c r="L582" s="189">
        <v>1</v>
      </c>
      <c r="M582" s="14"/>
      <c r="N582" s="72">
        <v>26752.67</v>
      </c>
      <c r="O582" s="203">
        <v>9809.47</v>
      </c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98"/>
      <c r="AJ582" s="14"/>
      <c r="AK582" s="14"/>
    </row>
    <row r="583" s="2" customFormat="1" ht="14.25" hidden="1" spans="1:37">
      <c r="A583" s="24">
        <v>579</v>
      </c>
      <c r="B583" s="189" t="s">
        <v>12038</v>
      </c>
      <c r="C583" s="14">
        <v>0</v>
      </c>
      <c r="D583" s="189" t="s">
        <v>12039</v>
      </c>
      <c r="E583" s="189" t="s">
        <v>12040</v>
      </c>
      <c r="F583" s="189" t="s">
        <v>10943</v>
      </c>
      <c r="G583" s="24" t="s">
        <v>6641</v>
      </c>
      <c r="H583" s="24" t="s">
        <v>10283</v>
      </c>
      <c r="I583" s="205">
        <v>42490</v>
      </c>
      <c r="J583" s="24">
        <v>39</v>
      </c>
      <c r="K583" s="14"/>
      <c r="L583" s="189">
        <v>1</v>
      </c>
      <c r="M583" s="14"/>
      <c r="N583" s="72">
        <v>6688.17</v>
      </c>
      <c r="O583" s="203">
        <v>2452.17</v>
      </c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98"/>
      <c r="AJ583" s="14"/>
      <c r="AK583" s="14"/>
    </row>
    <row r="584" s="2" customFormat="1" ht="14.25" hidden="1" spans="1:37">
      <c r="A584" s="24">
        <v>580</v>
      </c>
      <c r="B584" s="189" t="s">
        <v>12041</v>
      </c>
      <c r="C584" s="14">
        <v>0</v>
      </c>
      <c r="D584" s="189" t="s">
        <v>12042</v>
      </c>
      <c r="E584" s="189" t="s">
        <v>12040</v>
      </c>
      <c r="F584" s="189" t="s">
        <v>10943</v>
      </c>
      <c r="G584" s="24" t="s">
        <v>6641</v>
      </c>
      <c r="H584" s="24" t="s">
        <v>10283</v>
      </c>
      <c r="I584" s="205">
        <v>42490</v>
      </c>
      <c r="J584" s="24">
        <v>39</v>
      </c>
      <c r="K584" s="14"/>
      <c r="L584" s="189">
        <v>2</v>
      </c>
      <c r="M584" s="14"/>
      <c r="N584" s="72">
        <v>16720.44</v>
      </c>
      <c r="O584" s="203">
        <v>6130.84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98"/>
      <c r="AJ584" s="14"/>
      <c r="AK584" s="14"/>
    </row>
    <row r="585" s="199" customFormat="1" ht="14.25" hidden="1" spans="1:37">
      <c r="A585" s="209">
        <v>581</v>
      </c>
      <c r="B585" s="210" t="s">
        <v>12043</v>
      </c>
      <c r="C585" s="211" t="s">
        <v>12044</v>
      </c>
      <c r="D585" s="210" t="s">
        <v>12045</v>
      </c>
      <c r="E585" s="210" t="s">
        <v>12040</v>
      </c>
      <c r="F585" s="210" t="s">
        <v>10943</v>
      </c>
      <c r="G585" s="209" t="s">
        <v>6587</v>
      </c>
      <c r="H585" s="14" t="s">
        <v>12046</v>
      </c>
      <c r="I585" s="212">
        <v>42513</v>
      </c>
      <c r="J585" s="209">
        <v>38</v>
      </c>
      <c r="K585" s="14" t="s">
        <v>10948</v>
      </c>
      <c r="L585" s="210">
        <v>1</v>
      </c>
      <c r="M585" s="211"/>
      <c r="N585" s="213">
        <v>12820.51</v>
      </c>
      <c r="O585" s="214">
        <v>4903.9</v>
      </c>
      <c r="P585" s="14">
        <v>1</v>
      </c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5"/>
      <c r="AJ585" s="211"/>
      <c r="AK585" s="211"/>
    </row>
    <row r="586" s="199" customFormat="1" ht="14.25" hidden="1" spans="1:37">
      <c r="A586" s="209">
        <v>582</v>
      </c>
      <c r="B586" s="210" t="s">
        <v>12047</v>
      </c>
      <c r="C586" s="211" t="s">
        <v>12048</v>
      </c>
      <c r="D586" s="210" t="s">
        <v>12049</v>
      </c>
      <c r="E586" s="210" t="s">
        <v>12040</v>
      </c>
      <c r="F586" s="210" t="s">
        <v>10943</v>
      </c>
      <c r="G586" s="209" t="s">
        <v>6587</v>
      </c>
      <c r="H586" s="14" t="s">
        <v>12050</v>
      </c>
      <c r="I586" s="212">
        <v>42513</v>
      </c>
      <c r="J586" s="209">
        <v>38</v>
      </c>
      <c r="K586" s="14" t="s">
        <v>10948</v>
      </c>
      <c r="L586" s="210">
        <v>1</v>
      </c>
      <c r="M586" s="211"/>
      <c r="N586" s="213">
        <v>20512.82</v>
      </c>
      <c r="O586" s="214">
        <v>7846.01</v>
      </c>
      <c r="P586" s="14">
        <v>1</v>
      </c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5"/>
      <c r="AJ586" s="211"/>
      <c r="AK586" s="211"/>
    </row>
    <row r="587" s="199" customFormat="1" ht="14.25" hidden="1" spans="1:37">
      <c r="A587" s="209">
        <v>583</v>
      </c>
      <c r="B587" s="210" t="s">
        <v>12051</v>
      </c>
      <c r="C587" s="211" t="s">
        <v>12052</v>
      </c>
      <c r="D587" s="210" t="s">
        <v>12053</v>
      </c>
      <c r="E587" s="210" t="s">
        <v>12040</v>
      </c>
      <c r="F587" s="210" t="s">
        <v>10943</v>
      </c>
      <c r="G587" s="209" t="s">
        <v>6587</v>
      </c>
      <c r="H587" s="14" t="s">
        <v>12050</v>
      </c>
      <c r="I587" s="212">
        <v>42513</v>
      </c>
      <c r="J587" s="209">
        <v>38</v>
      </c>
      <c r="K587" s="14" t="s">
        <v>10948</v>
      </c>
      <c r="L587" s="210">
        <v>1</v>
      </c>
      <c r="M587" s="211"/>
      <c r="N587" s="213">
        <v>100854.7</v>
      </c>
      <c r="O587" s="214">
        <v>38576.77</v>
      </c>
      <c r="P587" s="14">
        <v>1</v>
      </c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5"/>
      <c r="AJ587" s="211"/>
      <c r="AK587" s="211"/>
    </row>
    <row r="588" s="199" customFormat="1" ht="14.25" hidden="1" spans="1:37">
      <c r="A588" s="209">
        <v>584</v>
      </c>
      <c r="B588" s="210" t="s">
        <v>12054</v>
      </c>
      <c r="C588" s="211" t="s">
        <v>12055</v>
      </c>
      <c r="D588" s="210" t="s">
        <v>12056</v>
      </c>
      <c r="E588" s="210" t="s">
        <v>12040</v>
      </c>
      <c r="F588" s="210" t="s">
        <v>10943</v>
      </c>
      <c r="G588" s="209" t="s">
        <v>6587</v>
      </c>
      <c r="H588" s="14" t="s">
        <v>12050</v>
      </c>
      <c r="I588" s="212">
        <v>42513</v>
      </c>
      <c r="J588" s="209">
        <v>38</v>
      </c>
      <c r="K588" s="14" t="s">
        <v>10948</v>
      </c>
      <c r="L588" s="210">
        <v>1</v>
      </c>
      <c r="M588" s="211"/>
      <c r="N588" s="213">
        <v>100854.7</v>
      </c>
      <c r="O588" s="214">
        <v>38576.77</v>
      </c>
      <c r="P588" s="14">
        <v>1</v>
      </c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5"/>
      <c r="AJ588" s="211"/>
      <c r="AK588" s="211"/>
    </row>
    <row r="589" s="199" customFormat="1" ht="14.25" hidden="1" spans="1:37">
      <c r="A589" s="209">
        <v>585</v>
      </c>
      <c r="B589" s="210" t="s">
        <v>12057</v>
      </c>
      <c r="C589" s="211" t="s">
        <v>12058</v>
      </c>
      <c r="D589" s="210" t="s">
        <v>12059</v>
      </c>
      <c r="E589" s="210" t="s">
        <v>12040</v>
      </c>
      <c r="F589" s="210" t="s">
        <v>10943</v>
      </c>
      <c r="G589" s="209" t="s">
        <v>6587</v>
      </c>
      <c r="H589" s="14" t="s">
        <v>12050</v>
      </c>
      <c r="I589" s="212">
        <v>42513</v>
      </c>
      <c r="J589" s="209">
        <v>38</v>
      </c>
      <c r="K589" s="14" t="s">
        <v>10948</v>
      </c>
      <c r="L589" s="210">
        <v>1</v>
      </c>
      <c r="M589" s="211"/>
      <c r="N589" s="213">
        <v>55555.56</v>
      </c>
      <c r="O589" s="214">
        <v>21249.99</v>
      </c>
      <c r="P589" s="14">
        <v>1</v>
      </c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5"/>
      <c r="AJ589" s="211"/>
      <c r="AK589" s="211"/>
    </row>
    <row r="590" s="199" customFormat="1" ht="14.25" hidden="1" spans="1:37">
      <c r="A590" s="209">
        <v>586</v>
      </c>
      <c r="B590" s="210" t="s">
        <v>12060</v>
      </c>
      <c r="C590" s="211" t="s">
        <v>12061</v>
      </c>
      <c r="D590" s="210" t="s">
        <v>12062</v>
      </c>
      <c r="E590" s="210" t="s">
        <v>12040</v>
      </c>
      <c r="F590" s="210" t="s">
        <v>10943</v>
      </c>
      <c r="G590" s="209" t="s">
        <v>6587</v>
      </c>
      <c r="H590" s="14" t="s">
        <v>12050</v>
      </c>
      <c r="I590" s="212">
        <v>42513</v>
      </c>
      <c r="J590" s="209">
        <v>38</v>
      </c>
      <c r="K590" s="14" t="s">
        <v>10948</v>
      </c>
      <c r="L590" s="210">
        <v>1</v>
      </c>
      <c r="M590" s="211"/>
      <c r="N590" s="213">
        <v>82905.98</v>
      </c>
      <c r="O590" s="214">
        <v>31711.46</v>
      </c>
      <c r="P590" s="14">
        <v>1</v>
      </c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5"/>
      <c r="AJ590" s="211"/>
      <c r="AK590" s="211"/>
    </row>
    <row r="591" s="2" customFormat="1" ht="14.25" spans="1:37">
      <c r="A591" s="24">
        <v>587</v>
      </c>
      <c r="B591" s="189" t="s">
        <v>12063</v>
      </c>
      <c r="C591" s="14">
        <v>0</v>
      </c>
      <c r="D591" s="189" t="s">
        <v>12064</v>
      </c>
      <c r="E591" s="189" t="s">
        <v>12040</v>
      </c>
      <c r="F591" s="189" t="s">
        <v>10943</v>
      </c>
      <c r="G591" s="24" t="s">
        <v>6641</v>
      </c>
      <c r="H591" s="24" t="s">
        <v>10270</v>
      </c>
      <c r="I591" s="205">
        <v>42521</v>
      </c>
      <c r="J591" s="24">
        <v>38</v>
      </c>
      <c r="K591" s="14"/>
      <c r="L591" s="189">
        <v>1</v>
      </c>
      <c r="M591" s="14"/>
      <c r="N591" s="72">
        <v>5655.93</v>
      </c>
      <c r="O591" s="203">
        <v>3909.51</v>
      </c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98"/>
      <c r="AJ591" s="14"/>
      <c r="AK591" s="14"/>
    </row>
    <row r="592" s="2" customFormat="1" ht="14.25" spans="1:37">
      <c r="A592" s="24">
        <v>588</v>
      </c>
      <c r="B592" s="189" t="s">
        <v>12065</v>
      </c>
      <c r="C592" s="14">
        <v>0</v>
      </c>
      <c r="D592" s="189" t="s">
        <v>12066</v>
      </c>
      <c r="E592" s="189" t="s">
        <v>12040</v>
      </c>
      <c r="F592" s="189" t="s">
        <v>10943</v>
      </c>
      <c r="G592" s="24" t="s">
        <v>6641</v>
      </c>
      <c r="H592" s="24" t="s">
        <v>10270</v>
      </c>
      <c r="I592" s="205">
        <v>42521</v>
      </c>
      <c r="J592" s="24">
        <v>38</v>
      </c>
      <c r="K592" s="14"/>
      <c r="L592" s="189">
        <v>1</v>
      </c>
      <c r="M592" s="14"/>
      <c r="N592" s="72">
        <v>5184.61</v>
      </c>
      <c r="O592" s="203">
        <v>3584.05</v>
      </c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98"/>
      <c r="AJ592" s="14"/>
      <c r="AK592" s="14"/>
    </row>
    <row r="593" s="2" customFormat="1" ht="14.25" spans="1:37">
      <c r="A593" s="24">
        <v>589</v>
      </c>
      <c r="B593" s="189" t="s">
        <v>12067</v>
      </c>
      <c r="C593" s="14">
        <v>0</v>
      </c>
      <c r="D593" s="189" t="s">
        <v>12068</v>
      </c>
      <c r="E593" s="189" t="s">
        <v>12040</v>
      </c>
      <c r="F593" s="189" t="s">
        <v>10943</v>
      </c>
      <c r="G593" s="24" t="s">
        <v>6641</v>
      </c>
      <c r="H593" s="24" t="s">
        <v>10270</v>
      </c>
      <c r="I593" s="205">
        <v>42521</v>
      </c>
      <c r="J593" s="24">
        <v>38</v>
      </c>
      <c r="K593" s="14"/>
      <c r="L593" s="189">
        <v>1</v>
      </c>
      <c r="M593" s="14"/>
      <c r="N593" s="72">
        <v>5655.93</v>
      </c>
      <c r="O593" s="203">
        <v>3909.51</v>
      </c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98"/>
      <c r="AJ593" s="14"/>
      <c r="AK593" s="14"/>
    </row>
    <row r="594" s="2" customFormat="1" ht="14.25" spans="1:37">
      <c r="A594" s="24">
        <v>590</v>
      </c>
      <c r="B594" s="189" t="s">
        <v>12069</v>
      </c>
      <c r="C594" s="14">
        <v>0</v>
      </c>
      <c r="D594" s="189" t="s">
        <v>12070</v>
      </c>
      <c r="E594" s="189" t="s">
        <v>12071</v>
      </c>
      <c r="F594" s="189" t="s">
        <v>10943</v>
      </c>
      <c r="G594" s="24" t="s">
        <v>6641</v>
      </c>
      <c r="H594" s="24" t="s">
        <v>10185</v>
      </c>
      <c r="I594" s="205">
        <v>42521</v>
      </c>
      <c r="J594" s="24">
        <v>38</v>
      </c>
      <c r="K594" s="14"/>
      <c r="L594" s="189">
        <v>1</v>
      </c>
      <c r="M594" s="14"/>
      <c r="N594" s="72">
        <v>7541.25</v>
      </c>
      <c r="O594" s="203">
        <v>5212.95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98"/>
      <c r="AJ594" s="14"/>
      <c r="AK594" s="14"/>
    </row>
    <row r="595" s="2" customFormat="1" ht="14.25" spans="1:37">
      <c r="A595" s="24">
        <v>591</v>
      </c>
      <c r="B595" s="189" t="s">
        <v>12072</v>
      </c>
      <c r="C595" s="14">
        <v>0</v>
      </c>
      <c r="D595" s="189" t="s">
        <v>12073</v>
      </c>
      <c r="E595" s="189"/>
      <c r="F595" s="189" t="s">
        <v>10943</v>
      </c>
      <c r="G595" s="24" t="s">
        <v>6641</v>
      </c>
      <c r="H595" s="24" t="s">
        <v>10185</v>
      </c>
      <c r="I595" s="205">
        <v>42521</v>
      </c>
      <c r="J595" s="24">
        <v>38</v>
      </c>
      <c r="K595" s="14"/>
      <c r="L595" s="189">
        <v>4</v>
      </c>
      <c r="M595" s="14"/>
      <c r="N595" s="72">
        <v>21209.75</v>
      </c>
      <c r="O595" s="203">
        <v>14661.26</v>
      </c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98"/>
      <c r="AJ595" s="14"/>
      <c r="AK595" s="14"/>
    </row>
    <row r="596" s="2" customFormat="1" ht="14.25" spans="1:37">
      <c r="A596" s="24">
        <v>592</v>
      </c>
      <c r="B596" s="189" t="s">
        <v>12074</v>
      </c>
      <c r="C596" s="14">
        <v>0</v>
      </c>
      <c r="D596" s="189" t="s">
        <v>12075</v>
      </c>
      <c r="E596" s="189"/>
      <c r="F596" s="189" t="s">
        <v>10943</v>
      </c>
      <c r="G596" s="24" t="s">
        <v>6641</v>
      </c>
      <c r="H596" s="24" t="s">
        <v>9906</v>
      </c>
      <c r="I596" s="205">
        <v>42521</v>
      </c>
      <c r="J596" s="24">
        <v>38</v>
      </c>
      <c r="K596" s="14"/>
      <c r="L596" s="189">
        <v>1</v>
      </c>
      <c r="M596" s="14"/>
      <c r="N596" s="72">
        <v>5184.61</v>
      </c>
      <c r="O596" s="203">
        <v>3584.05</v>
      </c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98"/>
      <c r="AJ596" s="14"/>
      <c r="AK596" s="14"/>
    </row>
    <row r="597" s="2" customFormat="1" ht="14.25" spans="1:37">
      <c r="A597" s="24">
        <v>593</v>
      </c>
      <c r="B597" s="189" t="s">
        <v>12076</v>
      </c>
      <c r="C597" s="14">
        <v>0</v>
      </c>
      <c r="D597" s="189" t="s">
        <v>12077</v>
      </c>
      <c r="E597" s="189" t="s">
        <v>12078</v>
      </c>
      <c r="F597" s="189" t="s">
        <v>10943</v>
      </c>
      <c r="G597" s="24" t="s">
        <v>6641</v>
      </c>
      <c r="H597" s="24" t="s">
        <v>9906</v>
      </c>
      <c r="I597" s="205">
        <v>42521</v>
      </c>
      <c r="J597" s="24">
        <v>38</v>
      </c>
      <c r="K597" s="14"/>
      <c r="L597" s="189">
        <v>1</v>
      </c>
      <c r="M597" s="14"/>
      <c r="N597" s="72">
        <v>5184.61</v>
      </c>
      <c r="O597" s="203">
        <v>3584.05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98"/>
      <c r="AJ597" s="14"/>
      <c r="AK597" s="14"/>
    </row>
    <row r="598" s="2" customFormat="1" ht="14.25" hidden="1" spans="1:37">
      <c r="A598" s="24">
        <v>594</v>
      </c>
      <c r="B598" s="189" t="s">
        <v>12079</v>
      </c>
      <c r="C598" s="14" t="str">
        <f>VLOOKUP(B598,'[3]固定资产-模具6'!$B$82:$C$1180,2,0)</f>
        <v>1019</v>
      </c>
      <c r="D598" s="189" t="s">
        <v>12080</v>
      </c>
      <c r="E598" s="189" t="s">
        <v>12081</v>
      </c>
      <c r="F598" s="189" t="s">
        <v>10943</v>
      </c>
      <c r="G598" s="24" t="s">
        <v>6641</v>
      </c>
      <c r="H598" s="24" t="s">
        <v>10000</v>
      </c>
      <c r="I598" s="205">
        <v>42521</v>
      </c>
      <c r="J598" s="24">
        <v>38</v>
      </c>
      <c r="K598" s="14" t="s">
        <v>10088</v>
      </c>
      <c r="L598" s="189">
        <v>1</v>
      </c>
      <c r="M598" s="14"/>
      <c r="N598" s="72">
        <v>6598.59</v>
      </c>
      <c r="O598" s="203">
        <v>4561.23</v>
      </c>
      <c r="P598" s="204">
        <v>1</v>
      </c>
      <c r="Q598" s="14"/>
      <c r="R598" s="14"/>
      <c r="S598" s="14"/>
      <c r="T598" s="20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98"/>
      <c r="AJ598" s="14"/>
      <c r="AK598" s="14"/>
    </row>
    <row r="599" s="2" customFormat="1" ht="14.25" hidden="1" spans="1:37">
      <c r="A599" s="24">
        <v>595</v>
      </c>
      <c r="B599" s="189" t="s">
        <v>12082</v>
      </c>
      <c r="C599" s="14">
        <v>0</v>
      </c>
      <c r="D599" s="189" t="s">
        <v>12083</v>
      </c>
      <c r="E599" s="189" t="s">
        <v>12081</v>
      </c>
      <c r="F599" s="189" t="s">
        <v>10943</v>
      </c>
      <c r="G599" s="24" t="s">
        <v>6587</v>
      </c>
      <c r="H599" s="24" t="s">
        <v>10277</v>
      </c>
      <c r="I599" s="205">
        <v>42551</v>
      </c>
      <c r="J599" s="24">
        <v>37</v>
      </c>
      <c r="K599" s="14"/>
      <c r="L599" s="189">
        <v>9</v>
      </c>
      <c r="M599" s="14"/>
      <c r="N599" s="72">
        <v>5376.07</v>
      </c>
      <c r="O599" s="203">
        <v>2141.51</v>
      </c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98"/>
      <c r="AJ599" s="14"/>
      <c r="AK599" s="14"/>
    </row>
    <row r="600" s="2" customFormat="1" ht="14.25" hidden="1" spans="1:37">
      <c r="A600" s="24">
        <v>596</v>
      </c>
      <c r="B600" s="189" t="s">
        <v>12084</v>
      </c>
      <c r="C600" s="14">
        <v>0</v>
      </c>
      <c r="D600" s="189" t="s">
        <v>12085</v>
      </c>
      <c r="E600" s="189" t="s">
        <v>12086</v>
      </c>
      <c r="F600" s="189" t="s">
        <v>10943</v>
      </c>
      <c r="G600" s="24" t="s">
        <v>6587</v>
      </c>
      <c r="H600" s="24" t="s">
        <v>10283</v>
      </c>
      <c r="I600" s="205">
        <v>42551</v>
      </c>
      <c r="J600" s="24">
        <v>37</v>
      </c>
      <c r="K600" s="14"/>
      <c r="L600" s="189">
        <v>1</v>
      </c>
      <c r="M600" s="14"/>
      <c r="N600" s="72">
        <v>13141.5</v>
      </c>
      <c r="O600" s="203">
        <v>5234.84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98"/>
      <c r="AJ600" s="14"/>
      <c r="AK600" s="14"/>
    </row>
    <row r="601" s="2" customFormat="1" ht="14.25" hidden="1" spans="1:37">
      <c r="A601" s="24">
        <v>597</v>
      </c>
      <c r="B601" s="189" t="s">
        <v>12087</v>
      </c>
      <c r="C601" s="14">
        <v>0</v>
      </c>
      <c r="D601" s="189" t="s">
        <v>12088</v>
      </c>
      <c r="E601" s="189" t="s">
        <v>12086</v>
      </c>
      <c r="F601" s="189" t="s">
        <v>10943</v>
      </c>
      <c r="G601" s="24" t="s">
        <v>6587</v>
      </c>
      <c r="H601" s="24" t="s">
        <v>10283</v>
      </c>
      <c r="I601" s="205">
        <v>42551</v>
      </c>
      <c r="J601" s="24">
        <v>37</v>
      </c>
      <c r="K601" s="14"/>
      <c r="L601" s="189">
        <v>1</v>
      </c>
      <c r="M601" s="14"/>
      <c r="N601" s="72">
        <v>161281.99</v>
      </c>
      <c r="O601" s="203">
        <v>64244.05</v>
      </c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98"/>
      <c r="AJ601" s="14"/>
      <c r="AK601" s="14"/>
    </row>
    <row r="602" s="2" customFormat="1" ht="14.25" hidden="1" spans="1:37">
      <c r="A602" s="24">
        <v>598</v>
      </c>
      <c r="B602" s="189" t="s">
        <v>12089</v>
      </c>
      <c r="C602" s="14">
        <v>0</v>
      </c>
      <c r="D602" s="189" t="s">
        <v>12090</v>
      </c>
      <c r="E602" s="189"/>
      <c r="F602" s="189" t="s">
        <v>10943</v>
      </c>
      <c r="G602" s="24" t="s">
        <v>6587</v>
      </c>
      <c r="H602" s="24" t="s">
        <v>11723</v>
      </c>
      <c r="I602" s="205">
        <v>42576</v>
      </c>
      <c r="J602" s="24">
        <v>36</v>
      </c>
      <c r="K602" s="14"/>
      <c r="L602" s="189">
        <v>3</v>
      </c>
      <c r="M602" s="14"/>
      <c r="N602" s="72">
        <v>22222.23</v>
      </c>
      <c r="O602" s="203">
        <v>9203.78</v>
      </c>
      <c r="P602" s="14">
        <v>3</v>
      </c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98"/>
      <c r="AJ602" s="14"/>
      <c r="AK602" s="14"/>
    </row>
    <row r="603" s="2" customFormat="1" ht="14.25" hidden="1" spans="1:37">
      <c r="A603" s="24">
        <v>599</v>
      </c>
      <c r="B603" s="189" t="s">
        <v>12091</v>
      </c>
      <c r="C603" s="14">
        <v>0</v>
      </c>
      <c r="D603" s="189" t="s">
        <v>12092</v>
      </c>
      <c r="E603" s="189"/>
      <c r="F603" s="189" t="s">
        <v>10943</v>
      </c>
      <c r="G603" s="24" t="s">
        <v>6587</v>
      </c>
      <c r="H603" s="24" t="s">
        <v>11723</v>
      </c>
      <c r="I603" s="205">
        <v>42576</v>
      </c>
      <c r="J603" s="24">
        <v>36</v>
      </c>
      <c r="K603" s="14"/>
      <c r="L603" s="189">
        <v>4</v>
      </c>
      <c r="M603" s="14"/>
      <c r="N603" s="72">
        <v>25213.69</v>
      </c>
      <c r="O603" s="203">
        <v>10442.55</v>
      </c>
      <c r="P603" s="14">
        <v>4</v>
      </c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98"/>
      <c r="AJ603" s="14"/>
      <c r="AK603" s="14"/>
    </row>
    <row r="604" s="2" customFormat="1" ht="14.25" hidden="1" spans="1:37">
      <c r="A604" s="24">
        <v>600</v>
      </c>
      <c r="B604" s="189" t="s">
        <v>12093</v>
      </c>
      <c r="C604" s="14">
        <v>0</v>
      </c>
      <c r="D604" s="189" t="s">
        <v>12094</v>
      </c>
      <c r="E604" s="189" t="s">
        <v>12095</v>
      </c>
      <c r="F604" s="189" t="s">
        <v>10943</v>
      </c>
      <c r="G604" s="24" t="s">
        <v>6587</v>
      </c>
      <c r="H604" s="24" t="s">
        <v>11723</v>
      </c>
      <c r="I604" s="205">
        <v>42576</v>
      </c>
      <c r="J604" s="24">
        <v>36</v>
      </c>
      <c r="K604" s="14"/>
      <c r="L604" s="189">
        <v>2</v>
      </c>
      <c r="M604" s="14"/>
      <c r="N604" s="72">
        <v>12393.17</v>
      </c>
      <c r="O604" s="203">
        <v>5132.66</v>
      </c>
      <c r="P604" s="14">
        <v>2</v>
      </c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98"/>
      <c r="AJ604" s="14"/>
      <c r="AK604" s="14"/>
    </row>
    <row r="605" s="2" customFormat="1" ht="14.25" spans="1:37">
      <c r="A605" s="24">
        <v>601</v>
      </c>
      <c r="B605" s="189" t="s">
        <v>12096</v>
      </c>
      <c r="C605" s="14">
        <v>0</v>
      </c>
      <c r="D605" s="189" t="s">
        <v>12097</v>
      </c>
      <c r="E605" s="189" t="s">
        <v>12098</v>
      </c>
      <c r="F605" s="189" t="s">
        <v>10943</v>
      </c>
      <c r="G605" s="24" t="s">
        <v>9941</v>
      </c>
      <c r="H605" s="24" t="s">
        <v>10270</v>
      </c>
      <c r="I605" s="205">
        <v>42576</v>
      </c>
      <c r="J605" s="24">
        <v>36</v>
      </c>
      <c r="K605" s="14"/>
      <c r="L605" s="189">
        <v>6</v>
      </c>
      <c r="M605" s="14"/>
      <c r="N605" s="72">
        <v>50854.71</v>
      </c>
      <c r="O605" s="203">
        <v>21062.31</v>
      </c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98"/>
      <c r="AJ605" s="14"/>
      <c r="AK605" s="14"/>
    </row>
    <row r="606" s="2" customFormat="1" ht="14.25" spans="1:37">
      <c r="A606" s="24">
        <v>602</v>
      </c>
      <c r="B606" s="189" t="s">
        <v>12099</v>
      </c>
      <c r="C606" s="14">
        <v>0</v>
      </c>
      <c r="D606" s="189" t="s">
        <v>12100</v>
      </c>
      <c r="E606" s="189" t="s">
        <v>12101</v>
      </c>
      <c r="F606" s="189" t="s">
        <v>10943</v>
      </c>
      <c r="G606" s="24" t="s">
        <v>9941</v>
      </c>
      <c r="H606" s="24" t="s">
        <v>10270</v>
      </c>
      <c r="I606" s="205">
        <v>42576</v>
      </c>
      <c r="J606" s="24">
        <v>36</v>
      </c>
      <c r="K606" s="14"/>
      <c r="L606" s="189">
        <v>5</v>
      </c>
      <c r="M606" s="14"/>
      <c r="N606" s="72">
        <v>40170.95</v>
      </c>
      <c r="O606" s="203">
        <v>16637.47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98"/>
      <c r="AJ606" s="14"/>
      <c r="AK606" s="14"/>
    </row>
    <row r="607" s="2" customFormat="1" ht="14.25" spans="1:37">
      <c r="A607" s="24">
        <v>603</v>
      </c>
      <c r="B607" s="189" t="s">
        <v>12102</v>
      </c>
      <c r="C607" s="14">
        <v>0</v>
      </c>
      <c r="D607" s="189" t="s">
        <v>12103</v>
      </c>
      <c r="E607" s="189" t="s">
        <v>12104</v>
      </c>
      <c r="F607" s="189" t="s">
        <v>10943</v>
      </c>
      <c r="G607" s="24" t="s">
        <v>6587</v>
      </c>
      <c r="H607" s="24" t="s">
        <v>10185</v>
      </c>
      <c r="I607" s="205">
        <v>42582</v>
      </c>
      <c r="J607" s="24">
        <v>36</v>
      </c>
      <c r="K607" s="14"/>
      <c r="L607" s="189">
        <v>2</v>
      </c>
      <c r="M607" s="14"/>
      <c r="N607" s="72">
        <v>10909.98</v>
      </c>
      <c r="O607" s="203">
        <v>4518.6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98"/>
      <c r="AJ607" s="14"/>
      <c r="AK607" s="14"/>
    </row>
    <row r="608" s="2" customFormat="1" ht="14.25" spans="1:37">
      <c r="A608" s="24">
        <v>604</v>
      </c>
      <c r="B608" s="189" t="s">
        <v>12105</v>
      </c>
      <c r="C608" s="14">
        <v>0</v>
      </c>
      <c r="D608" s="189" t="s">
        <v>12106</v>
      </c>
      <c r="E608" s="189" t="s">
        <v>12107</v>
      </c>
      <c r="F608" s="189" t="s">
        <v>10943</v>
      </c>
      <c r="G608" s="24" t="s">
        <v>6587</v>
      </c>
      <c r="H608" s="24" t="s">
        <v>10270</v>
      </c>
      <c r="I608" s="205">
        <v>42582</v>
      </c>
      <c r="J608" s="24">
        <v>36</v>
      </c>
      <c r="K608" s="14"/>
      <c r="L608" s="189">
        <v>1</v>
      </c>
      <c r="M608" s="14"/>
      <c r="N608" s="72">
        <v>10435.64</v>
      </c>
      <c r="O608" s="203">
        <v>4322.13</v>
      </c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98"/>
      <c r="AJ608" s="14"/>
      <c r="AK608" s="14"/>
    </row>
    <row r="609" s="2" customFormat="1" ht="14.25" spans="1:37">
      <c r="A609" s="24">
        <v>605</v>
      </c>
      <c r="B609" s="189" t="s">
        <v>12108</v>
      </c>
      <c r="C609" s="14">
        <v>0</v>
      </c>
      <c r="D609" s="189" t="s">
        <v>12109</v>
      </c>
      <c r="E609" s="189" t="s">
        <v>12110</v>
      </c>
      <c r="F609" s="189" t="s">
        <v>10943</v>
      </c>
      <c r="G609" s="24" t="s">
        <v>6587</v>
      </c>
      <c r="H609" s="24" t="s">
        <v>10270</v>
      </c>
      <c r="I609" s="205">
        <v>42582</v>
      </c>
      <c r="J609" s="24">
        <v>36</v>
      </c>
      <c r="K609" s="14"/>
      <c r="L609" s="189">
        <v>1</v>
      </c>
      <c r="M609" s="14"/>
      <c r="N609" s="72">
        <v>10435.64</v>
      </c>
      <c r="O609" s="203">
        <v>4322.13</v>
      </c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98"/>
      <c r="AJ609" s="14"/>
      <c r="AK609" s="14"/>
    </row>
    <row r="610" s="2" customFormat="1" ht="14.25" spans="1:37">
      <c r="A610" s="24">
        <v>606</v>
      </c>
      <c r="B610" s="189" t="s">
        <v>12111</v>
      </c>
      <c r="C610" s="14">
        <v>0</v>
      </c>
      <c r="D610" s="189" t="s">
        <v>12112</v>
      </c>
      <c r="E610" s="189" t="s">
        <v>12113</v>
      </c>
      <c r="F610" s="189" t="s">
        <v>10943</v>
      </c>
      <c r="G610" s="24" t="s">
        <v>6587</v>
      </c>
      <c r="H610" s="24" t="s">
        <v>10270</v>
      </c>
      <c r="I610" s="205">
        <v>42582</v>
      </c>
      <c r="J610" s="24">
        <v>36</v>
      </c>
      <c r="K610" s="14"/>
      <c r="L610" s="189">
        <v>1</v>
      </c>
      <c r="M610" s="14"/>
      <c r="N610" s="72">
        <v>56921.65</v>
      </c>
      <c r="O610" s="203">
        <v>23575.03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98"/>
      <c r="AJ610" s="14"/>
      <c r="AK610" s="14"/>
    </row>
    <row r="611" s="2" customFormat="1" ht="14.25" hidden="1" spans="1:37">
      <c r="A611" s="24">
        <v>607</v>
      </c>
      <c r="B611" s="189" t="s">
        <v>12114</v>
      </c>
      <c r="C611" s="14" t="s">
        <v>12115</v>
      </c>
      <c r="D611" s="189" t="s">
        <v>12116</v>
      </c>
      <c r="E611" s="189" t="s">
        <v>12117</v>
      </c>
      <c r="F611" s="189" t="s">
        <v>10943</v>
      </c>
      <c r="G611" s="24" t="s">
        <v>6587</v>
      </c>
      <c r="H611" s="24" t="s">
        <v>10229</v>
      </c>
      <c r="I611" s="205">
        <v>42613</v>
      </c>
      <c r="J611" s="24">
        <v>35</v>
      </c>
      <c r="K611" s="14" t="s">
        <v>11305</v>
      </c>
      <c r="L611" s="189">
        <v>1</v>
      </c>
      <c r="M611" s="14"/>
      <c r="N611" s="72">
        <v>17521.37</v>
      </c>
      <c r="O611" s="203">
        <v>7534.25</v>
      </c>
      <c r="P611" s="14">
        <v>1</v>
      </c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98"/>
      <c r="AJ611" s="14"/>
      <c r="AK611" s="14"/>
    </row>
    <row r="612" s="2" customFormat="1" ht="14.25" hidden="1" spans="1:37">
      <c r="A612" s="24">
        <v>608</v>
      </c>
      <c r="B612" s="189" t="s">
        <v>12118</v>
      </c>
      <c r="C612" s="14" t="s">
        <v>12119</v>
      </c>
      <c r="D612" s="189" t="s">
        <v>12120</v>
      </c>
      <c r="E612" s="189" t="s">
        <v>12121</v>
      </c>
      <c r="F612" s="189" t="s">
        <v>10943</v>
      </c>
      <c r="G612" s="24" t="s">
        <v>6587</v>
      </c>
      <c r="H612" s="24" t="s">
        <v>10229</v>
      </c>
      <c r="I612" s="205">
        <v>42613</v>
      </c>
      <c r="J612" s="24">
        <v>35</v>
      </c>
      <c r="K612" s="14" t="s">
        <v>11305</v>
      </c>
      <c r="L612" s="189">
        <v>1</v>
      </c>
      <c r="M612" s="14"/>
      <c r="N612" s="72">
        <v>11538.46</v>
      </c>
      <c r="O612" s="203">
        <v>4961.62</v>
      </c>
      <c r="P612" s="14">
        <v>1</v>
      </c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98"/>
      <c r="AJ612" s="14"/>
      <c r="AK612" s="14"/>
    </row>
    <row r="613" s="2" customFormat="1" ht="14.25" hidden="1" spans="1:37">
      <c r="A613" s="24">
        <v>609</v>
      </c>
      <c r="B613" s="189" t="s">
        <v>12122</v>
      </c>
      <c r="C613" s="14" t="s">
        <v>12123</v>
      </c>
      <c r="D613" s="189" t="s">
        <v>12124</v>
      </c>
      <c r="E613" s="189" t="s">
        <v>12125</v>
      </c>
      <c r="F613" s="189" t="s">
        <v>10943</v>
      </c>
      <c r="G613" s="24" t="s">
        <v>6587</v>
      </c>
      <c r="H613" s="24" t="s">
        <v>10229</v>
      </c>
      <c r="I613" s="205">
        <v>42613</v>
      </c>
      <c r="J613" s="24">
        <v>35</v>
      </c>
      <c r="K613" s="14" t="s">
        <v>11305</v>
      </c>
      <c r="L613" s="189">
        <v>1</v>
      </c>
      <c r="M613" s="14"/>
      <c r="N613" s="72">
        <v>17948.72</v>
      </c>
      <c r="O613" s="203">
        <v>7717.88</v>
      </c>
      <c r="P613" s="14">
        <v>1</v>
      </c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98"/>
      <c r="AJ613" s="14"/>
      <c r="AK613" s="14"/>
    </row>
    <row r="614" s="2" customFormat="1" ht="14.25" hidden="1" spans="1:37">
      <c r="A614" s="24">
        <v>610</v>
      </c>
      <c r="B614" s="189" t="s">
        <v>12126</v>
      </c>
      <c r="C614" s="14" t="s">
        <v>12127</v>
      </c>
      <c r="D614" s="189" t="s">
        <v>12124</v>
      </c>
      <c r="E614" s="189" t="s">
        <v>12128</v>
      </c>
      <c r="F614" s="189" t="s">
        <v>10943</v>
      </c>
      <c r="G614" s="24" t="s">
        <v>6587</v>
      </c>
      <c r="H614" s="24" t="s">
        <v>10229</v>
      </c>
      <c r="I614" s="205">
        <v>42613</v>
      </c>
      <c r="J614" s="24">
        <v>35</v>
      </c>
      <c r="K614" s="14" t="s">
        <v>11305</v>
      </c>
      <c r="L614" s="189">
        <v>1</v>
      </c>
      <c r="M614" s="14"/>
      <c r="N614" s="72">
        <v>17948.72</v>
      </c>
      <c r="O614" s="203">
        <v>7717.88</v>
      </c>
      <c r="P614" s="14">
        <v>1</v>
      </c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98"/>
      <c r="AJ614" s="14"/>
      <c r="AK614" s="14"/>
    </row>
    <row r="615" s="2" customFormat="1" ht="14.25" hidden="1" spans="1:37">
      <c r="A615" s="24">
        <v>611</v>
      </c>
      <c r="B615" s="189" t="s">
        <v>12129</v>
      </c>
      <c r="C615" s="14" t="s">
        <v>12130</v>
      </c>
      <c r="D615" s="189" t="s">
        <v>12131</v>
      </c>
      <c r="E615" s="189" t="s">
        <v>12132</v>
      </c>
      <c r="F615" s="189" t="s">
        <v>10943</v>
      </c>
      <c r="G615" s="24" t="s">
        <v>6587</v>
      </c>
      <c r="H615" s="24" t="s">
        <v>10229</v>
      </c>
      <c r="I615" s="205">
        <v>42613</v>
      </c>
      <c r="J615" s="24">
        <v>35</v>
      </c>
      <c r="K615" s="14" t="s">
        <v>11305</v>
      </c>
      <c r="L615" s="189">
        <v>1</v>
      </c>
      <c r="M615" s="14"/>
      <c r="N615" s="72">
        <v>18376.07</v>
      </c>
      <c r="O615" s="203">
        <v>7901.87</v>
      </c>
      <c r="P615" s="14">
        <v>1</v>
      </c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98"/>
      <c r="AJ615" s="14"/>
      <c r="AK615" s="14"/>
    </row>
    <row r="616" s="2" customFormat="1" ht="14.25" hidden="1" spans="1:37">
      <c r="A616" s="24">
        <v>612</v>
      </c>
      <c r="B616" s="189" t="s">
        <v>12133</v>
      </c>
      <c r="C616" s="14" t="s">
        <v>12134</v>
      </c>
      <c r="D616" s="189" t="s">
        <v>12135</v>
      </c>
      <c r="E616" s="189" t="s">
        <v>12136</v>
      </c>
      <c r="F616" s="189" t="s">
        <v>10943</v>
      </c>
      <c r="G616" s="24" t="s">
        <v>6587</v>
      </c>
      <c r="H616" s="24" t="s">
        <v>10229</v>
      </c>
      <c r="I616" s="205">
        <v>42613</v>
      </c>
      <c r="J616" s="24">
        <v>35</v>
      </c>
      <c r="K616" s="14" t="s">
        <v>11305</v>
      </c>
      <c r="L616" s="189">
        <v>1</v>
      </c>
      <c r="M616" s="14"/>
      <c r="N616" s="72">
        <v>21367.52</v>
      </c>
      <c r="O616" s="203">
        <v>9188</v>
      </c>
      <c r="P616" s="14">
        <v>1</v>
      </c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98"/>
      <c r="AJ616" s="14"/>
      <c r="AK616" s="14"/>
    </row>
    <row r="617" s="2" customFormat="1" ht="14.25" hidden="1" spans="1:37">
      <c r="A617" s="24">
        <v>613</v>
      </c>
      <c r="B617" s="189" t="s">
        <v>12137</v>
      </c>
      <c r="C617" s="14" t="s">
        <v>12138</v>
      </c>
      <c r="D617" s="189" t="s">
        <v>12139</v>
      </c>
      <c r="E617" s="189" t="s">
        <v>12140</v>
      </c>
      <c r="F617" s="189" t="s">
        <v>10943</v>
      </c>
      <c r="G617" s="24" t="s">
        <v>6587</v>
      </c>
      <c r="H617" s="24" t="s">
        <v>10229</v>
      </c>
      <c r="I617" s="205">
        <v>42613</v>
      </c>
      <c r="J617" s="24">
        <v>35</v>
      </c>
      <c r="K617" s="14" t="s">
        <v>11305</v>
      </c>
      <c r="L617" s="189">
        <v>1</v>
      </c>
      <c r="M617" s="14"/>
      <c r="N617" s="72">
        <v>11538.46</v>
      </c>
      <c r="O617" s="203">
        <v>4961.62</v>
      </c>
      <c r="P617" s="14">
        <v>1</v>
      </c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98"/>
      <c r="AJ617" s="14"/>
      <c r="AK617" s="14"/>
    </row>
    <row r="618" s="2" customFormat="1" ht="14.25" hidden="1" spans="1:37">
      <c r="A618" s="24">
        <v>614</v>
      </c>
      <c r="B618" s="189" t="s">
        <v>12141</v>
      </c>
      <c r="C618" s="14" t="s">
        <v>12142</v>
      </c>
      <c r="D618" s="189" t="s">
        <v>12116</v>
      </c>
      <c r="E618" s="189" t="s">
        <v>12143</v>
      </c>
      <c r="F618" s="189" t="s">
        <v>10943</v>
      </c>
      <c r="G618" s="24" t="s">
        <v>6587</v>
      </c>
      <c r="H618" s="24" t="s">
        <v>10229</v>
      </c>
      <c r="I618" s="205">
        <v>42613</v>
      </c>
      <c r="J618" s="24">
        <v>35</v>
      </c>
      <c r="K618" s="14" t="s">
        <v>11305</v>
      </c>
      <c r="L618" s="189">
        <v>1</v>
      </c>
      <c r="M618" s="14"/>
      <c r="N618" s="72">
        <v>17521.37</v>
      </c>
      <c r="O618" s="203">
        <v>7534.25</v>
      </c>
      <c r="P618" s="14">
        <v>1</v>
      </c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98"/>
      <c r="AJ618" s="14"/>
      <c r="AK618" s="14"/>
    </row>
    <row r="619" s="2" customFormat="1" ht="14.25" hidden="1" spans="1:37">
      <c r="A619" s="24">
        <v>615</v>
      </c>
      <c r="B619" s="189" t="s">
        <v>12144</v>
      </c>
      <c r="C619" s="14" t="s">
        <v>12145</v>
      </c>
      <c r="D619" s="189" t="s">
        <v>12120</v>
      </c>
      <c r="E619" s="189" t="s">
        <v>12146</v>
      </c>
      <c r="F619" s="189" t="s">
        <v>10943</v>
      </c>
      <c r="G619" s="24" t="s">
        <v>6587</v>
      </c>
      <c r="H619" s="24" t="s">
        <v>10229</v>
      </c>
      <c r="I619" s="205">
        <v>42613</v>
      </c>
      <c r="J619" s="24">
        <v>35</v>
      </c>
      <c r="K619" s="14" t="s">
        <v>11305</v>
      </c>
      <c r="L619" s="189">
        <v>1</v>
      </c>
      <c r="M619" s="14"/>
      <c r="N619" s="72">
        <v>11538.46</v>
      </c>
      <c r="O619" s="203">
        <v>4961.62</v>
      </c>
      <c r="P619" s="14">
        <v>1</v>
      </c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98"/>
      <c r="AJ619" s="14"/>
      <c r="AK619" s="14"/>
    </row>
    <row r="620" s="2" customFormat="1" ht="14.25" hidden="1" spans="1:37">
      <c r="A620" s="24">
        <v>616</v>
      </c>
      <c r="B620" s="189" t="s">
        <v>12147</v>
      </c>
      <c r="C620" s="14" t="s">
        <v>12148</v>
      </c>
      <c r="D620" s="189" t="s">
        <v>12149</v>
      </c>
      <c r="E620" s="189" t="s">
        <v>12150</v>
      </c>
      <c r="F620" s="189" t="s">
        <v>10943</v>
      </c>
      <c r="G620" s="24" t="s">
        <v>6587</v>
      </c>
      <c r="H620" s="24" t="s">
        <v>10229</v>
      </c>
      <c r="I620" s="205">
        <v>42613</v>
      </c>
      <c r="J620" s="24">
        <v>35</v>
      </c>
      <c r="K620" s="14" t="s">
        <v>11305</v>
      </c>
      <c r="L620" s="189">
        <v>1</v>
      </c>
      <c r="M620" s="14"/>
      <c r="N620" s="72">
        <v>28205.13</v>
      </c>
      <c r="O620" s="203">
        <v>12128.25</v>
      </c>
      <c r="P620" s="14">
        <v>1</v>
      </c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98"/>
      <c r="AJ620" s="14"/>
      <c r="AK620" s="14"/>
    </row>
    <row r="621" s="2" customFormat="1" ht="14.25" hidden="1" spans="1:37">
      <c r="A621" s="24">
        <v>617</v>
      </c>
      <c r="B621" s="189" t="s">
        <v>12151</v>
      </c>
      <c r="C621" s="14" t="s">
        <v>12152</v>
      </c>
      <c r="D621" s="189" t="s">
        <v>12153</v>
      </c>
      <c r="E621" s="189" t="s">
        <v>12154</v>
      </c>
      <c r="F621" s="189" t="s">
        <v>10943</v>
      </c>
      <c r="G621" s="24" t="s">
        <v>6587</v>
      </c>
      <c r="H621" s="24" t="s">
        <v>10229</v>
      </c>
      <c r="I621" s="205">
        <v>42613</v>
      </c>
      <c r="J621" s="24">
        <v>35</v>
      </c>
      <c r="K621" s="14" t="s">
        <v>11305</v>
      </c>
      <c r="L621" s="189">
        <v>1</v>
      </c>
      <c r="M621" s="14"/>
      <c r="N621" s="72">
        <v>25641.03</v>
      </c>
      <c r="O621" s="203">
        <v>11025.75</v>
      </c>
      <c r="P621" s="14">
        <v>1</v>
      </c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98"/>
      <c r="AJ621" s="14"/>
      <c r="AK621" s="14"/>
    </row>
    <row r="622" s="2" customFormat="1" ht="14.25" hidden="1" spans="1:37">
      <c r="A622" s="24">
        <v>618</v>
      </c>
      <c r="B622" s="189" t="s">
        <v>12155</v>
      </c>
      <c r="C622" s="14" t="s">
        <v>12156</v>
      </c>
      <c r="D622" s="189" t="s">
        <v>12157</v>
      </c>
      <c r="E622" s="189" t="s">
        <v>12158</v>
      </c>
      <c r="F622" s="189" t="s">
        <v>10943</v>
      </c>
      <c r="G622" s="24" t="s">
        <v>6587</v>
      </c>
      <c r="H622" s="24" t="s">
        <v>10229</v>
      </c>
      <c r="I622" s="205">
        <v>42613</v>
      </c>
      <c r="J622" s="24">
        <v>35</v>
      </c>
      <c r="K622" s="14" t="s">
        <v>11305</v>
      </c>
      <c r="L622" s="189">
        <v>1</v>
      </c>
      <c r="M622" s="14"/>
      <c r="N622" s="72">
        <v>11538.46</v>
      </c>
      <c r="O622" s="203">
        <v>4961.62</v>
      </c>
      <c r="P622" s="14">
        <v>1</v>
      </c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98"/>
      <c r="AJ622" s="14"/>
      <c r="AK622" s="14"/>
    </row>
    <row r="623" s="2" customFormat="1" ht="14.25" hidden="1" spans="1:37">
      <c r="A623" s="24">
        <v>619</v>
      </c>
      <c r="B623" s="189" t="s">
        <v>12159</v>
      </c>
      <c r="C623" s="14" t="s">
        <v>12160</v>
      </c>
      <c r="D623" s="189" t="s">
        <v>12161</v>
      </c>
      <c r="E623" s="189" t="s">
        <v>12162</v>
      </c>
      <c r="F623" s="189" t="s">
        <v>10943</v>
      </c>
      <c r="G623" s="24" t="s">
        <v>6587</v>
      </c>
      <c r="H623" s="24" t="s">
        <v>10229</v>
      </c>
      <c r="I623" s="205">
        <v>42613</v>
      </c>
      <c r="J623" s="24">
        <v>35</v>
      </c>
      <c r="K623" s="14" t="s">
        <v>11305</v>
      </c>
      <c r="L623" s="189">
        <v>1</v>
      </c>
      <c r="M623" s="14"/>
      <c r="N623" s="72">
        <v>18376.07</v>
      </c>
      <c r="O623" s="203">
        <v>7696.67</v>
      </c>
      <c r="P623" s="14">
        <v>1</v>
      </c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98"/>
      <c r="AJ623" s="14"/>
      <c r="AK623" s="14"/>
    </row>
    <row r="624" s="2" customFormat="1" ht="14.25" hidden="1" spans="1:37">
      <c r="A624" s="24">
        <v>620</v>
      </c>
      <c r="B624" s="189" t="s">
        <v>12163</v>
      </c>
      <c r="C624" s="14" t="s">
        <v>12164</v>
      </c>
      <c r="D624" s="189" t="s">
        <v>12165</v>
      </c>
      <c r="E624" s="189"/>
      <c r="F624" s="189" t="s">
        <v>10943</v>
      </c>
      <c r="G624" s="24" t="s">
        <v>6587</v>
      </c>
      <c r="H624" s="24" t="s">
        <v>10229</v>
      </c>
      <c r="I624" s="205">
        <v>42613</v>
      </c>
      <c r="J624" s="24">
        <v>35</v>
      </c>
      <c r="K624" s="14" t="s">
        <v>11305</v>
      </c>
      <c r="L624" s="189">
        <v>2</v>
      </c>
      <c r="M624" s="14"/>
      <c r="N624" s="72">
        <v>31623.94</v>
      </c>
      <c r="O624" s="203">
        <v>13598.38</v>
      </c>
      <c r="P624" s="14">
        <v>1</v>
      </c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98"/>
      <c r="AJ624" s="14"/>
      <c r="AK624" s="14"/>
    </row>
    <row r="625" s="2" customFormat="1" ht="14.25" hidden="1" spans="1:37">
      <c r="A625" s="24">
        <v>621</v>
      </c>
      <c r="B625" s="189" t="s">
        <v>12166</v>
      </c>
      <c r="C625" s="14" t="s">
        <v>12167</v>
      </c>
      <c r="D625" s="189" t="s">
        <v>12168</v>
      </c>
      <c r="E625" s="189"/>
      <c r="F625" s="189" t="s">
        <v>10943</v>
      </c>
      <c r="G625" s="24" t="s">
        <v>6587</v>
      </c>
      <c r="H625" s="24" t="s">
        <v>10229</v>
      </c>
      <c r="I625" s="205">
        <v>42613</v>
      </c>
      <c r="J625" s="24">
        <v>35</v>
      </c>
      <c r="K625" s="14" t="s">
        <v>11305</v>
      </c>
      <c r="L625" s="189">
        <v>1</v>
      </c>
      <c r="M625" s="14"/>
      <c r="N625" s="72">
        <v>17094.02</v>
      </c>
      <c r="O625" s="203">
        <v>7350.26</v>
      </c>
      <c r="P625" s="14">
        <v>1</v>
      </c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98"/>
      <c r="AJ625" s="14"/>
      <c r="AK625" s="14"/>
    </row>
    <row r="626" s="2" customFormat="1" ht="14.25" hidden="1" spans="1:37">
      <c r="A626" s="24">
        <v>622</v>
      </c>
      <c r="B626" s="189" t="s">
        <v>12169</v>
      </c>
      <c r="C626" s="14" t="s">
        <v>12170</v>
      </c>
      <c r="D626" s="189" t="s">
        <v>12171</v>
      </c>
      <c r="E626" s="189"/>
      <c r="F626" s="189" t="s">
        <v>10943</v>
      </c>
      <c r="G626" s="24" t="s">
        <v>6587</v>
      </c>
      <c r="H626" s="24" t="s">
        <v>10229</v>
      </c>
      <c r="I626" s="205">
        <v>42613</v>
      </c>
      <c r="J626" s="24">
        <v>35</v>
      </c>
      <c r="K626" s="14" t="s">
        <v>11305</v>
      </c>
      <c r="L626" s="189">
        <v>1</v>
      </c>
      <c r="M626" s="14"/>
      <c r="N626" s="72">
        <v>17094.02</v>
      </c>
      <c r="O626" s="203">
        <v>7350.26</v>
      </c>
      <c r="P626" s="14">
        <v>1</v>
      </c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98"/>
      <c r="AJ626" s="14"/>
      <c r="AK626" s="14"/>
    </row>
    <row r="627" s="2" customFormat="1" ht="14.25" hidden="1" spans="1:37">
      <c r="A627" s="24">
        <v>623</v>
      </c>
      <c r="B627" s="189" t="s">
        <v>12172</v>
      </c>
      <c r="C627" s="14" t="s">
        <v>12173</v>
      </c>
      <c r="D627" s="189" t="s">
        <v>12174</v>
      </c>
      <c r="E627" s="189"/>
      <c r="F627" s="189" t="s">
        <v>10943</v>
      </c>
      <c r="G627" s="24" t="s">
        <v>6587</v>
      </c>
      <c r="H627" s="24" t="s">
        <v>10229</v>
      </c>
      <c r="I627" s="205">
        <v>42613</v>
      </c>
      <c r="J627" s="24">
        <v>35</v>
      </c>
      <c r="K627" s="14" t="s">
        <v>11305</v>
      </c>
      <c r="L627" s="189">
        <v>1</v>
      </c>
      <c r="M627" s="14"/>
      <c r="N627" s="72">
        <v>25641.03</v>
      </c>
      <c r="O627" s="203">
        <v>11025.75</v>
      </c>
      <c r="P627" s="14">
        <v>1</v>
      </c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98"/>
      <c r="AJ627" s="14"/>
      <c r="AK627" s="14"/>
    </row>
    <row r="628" s="2" customFormat="1" ht="14.25" hidden="1" spans="1:37">
      <c r="A628" s="24">
        <v>624</v>
      </c>
      <c r="B628" s="189" t="s">
        <v>12175</v>
      </c>
      <c r="C628" s="14" t="s">
        <v>12176</v>
      </c>
      <c r="D628" s="189" t="s">
        <v>12177</v>
      </c>
      <c r="E628" s="189"/>
      <c r="F628" s="189" t="s">
        <v>10943</v>
      </c>
      <c r="G628" s="24" t="s">
        <v>6587</v>
      </c>
      <c r="H628" s="24" t="s">
        <v>10229</v>
      </c>
      <c r="I628" s="205">
        <v>42613</v>
      </c>
      <c r="J628" s="24">
        <v>35</v>
      </c>
      <c r="K628" s="14" t="s">
        <v>11305</v>
      </c>
      <c r="L628" s="189">
        <v>1</v>
      </c>
      <c r="M628" s="14"/>
      <c r="N628" s="72">
        <v>25641.03</v>
      </c>
      <c r="O628" s="203">
        <v>11025.75</v>
      </c>
      <c r="P628" s="14">
        <v>1</v>
      </c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98"/>
      <c r="AJ628" s="14"/>
      <c r="AK628" s="14"/>
    </row>
    <row r="629" s="2" customFormat="1" ht="14.25" hidden="1" spans="1:37">
      <c r="A629" s="24">
        <v>625</v>
      </c>
      <c r="B629" s="189" t="s">
        <v>12178</v>
      </c>
      <c r="C629" s="14" t="s">
        <v>12179</v>
      </c>
      <c r="D629" s="189" t="s">
        <v>12180</v>
      </c>
      <c r="E629" s="189"/>
      <c r="F629" s="189" t="s">
        <v>10943</v>
      </c>
      <c r="G629" s="24" t="s">
        <v>6587</v>
      </c>
      <c r="H629" s="24" t="s">
        <v>10229</v>
      </c>
      <c r="I629" s="205">
        <v>42613</v>
      </c>
      <c r="J629" s="24">
        <v>35</v>
      </c>
      <c r="K629" s="14" t="s">
        <v>11305</v>
      </c>
      <c r="L629" s="189">
        <v>1</v>
      </c>
      <c r="M629" s="14"/>
      <c r="N629" s="72">
        <v>17094.02</v>
      </c>
      <c r="O629" s="203">
        <v>7350.26</v>
      </c>
      <c r="P629" s="14">
        <v>1</v>
      </c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98"/>
      <c r="AJ629" s="14"/>
      <c r="AK629" s="14"/>
    </row>
    <row r="630" s="2" customFormat="1" ht="14.25" hidden="1" spans="1:37">
      <c r="A630" s="24">
        <v>626</v>
      </c>
      <c r="B630" s="189" t="s">
        <v>12181</v>
      </c>
      <c r="C630" s="14" t="s">
        <v>12182</v>
      </c>
      <c r="D630" s="189" t="s">
        <v>12183</v>
      </c>
      <c r="E630" s="189"/>
      <c r="F630" s="189" t="s">
        <v>10943</v>
      </c>
      <c r="G630" s="24" t="s">
        <v>6587</v>
      </c>
      <c r="H630" s="24" t="s">
        <v>10229</v>
      </c>
      <c r="I630" s="205">
        <v>42613</v>
      </c>
      <c r="J630" s="24">
        <v>35</v>
      </c>
      <c r="K630" s="14" t="s">
        <v>11305</v>
      </c>
      <c r="L630" s="189">
        <v>1</v>
      </c>
      <c r="M630" s="14"/>
      <c r="N630" s="72">
        <v>8547.01</v>
      </c>
      <c r="O630" s="203">
        <v>3675.13</v>
      </c>
      <c r="P630" s="14">
        <v>1</v>
      </c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98"/>
      <c r="AJ630" s="14"/>
      <c r="AK630" s="14"/>
    </row>
    <row r="631" s="2" customFormat="1" ht="14.25" hidden="1" spans="1:37">
      <c r="A631" s="24">
        <v>627</v>
      </c>
      <c r="B631" s="189" t="s">
        <v>12184</v>
      </c>
      <c r="C631" s="14" t="s">
        <v>12185</v>
      </c>
      <c r="D631" s="189" t="s">
        <v>12186</v>
      </c>
      <c r="E631" s="189"/>
      <c r="F631" s="189" t="s">
        <v>10943</v>
      </c>
      <c r="G631" s="24" t="s">
        <v>6587</v>
      </c>
      <c r="H631" s="24" t="s">
        <v>10229</v>
      </c>
      <c r="I631" s="205">
        <v>42613</v>
      </c>
      <c r="J631" s="24">
        <v>35</v>
      </c>
      <c r="K631" s="14" t="s">
        <v>11305</v>
      </c>
      <c r="L631" s="189">
        <v>1</v>
      </c>
      <c r="M631" s="14"/>
      <c r="N631" s="72">
        <v>25641.03</v>
      </c>
      <c r="O631" s="203">
        <v>11025.75</v>
      </c>
      <c r="P631" s="14">
        <v>1</v>
      </c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98"/>
      <c r="AJ631" s="14"/>
      <c r="AK631" s="14"/>
    </row>
    <row r="632" s="2" customFormat="1" ht="14.25" hidden="1" spans="1:37">
      <c r="A632" s="24">
        <v>628</v>
      </c>
      <c r="B632" s="189" t="s">
        <v>12187</v>
      </c>
      <c r="C632" s="14" t="s">
        <v>12188</v>
      </c>
      <c r="D632" s="189" t="s">
        <v>12189</v>
      </c>
      <c r="E632" s="189"/>
      <c r="F632" s="189" t="s">
        <v>10943</v>
      </c>
      <c r="G632" s="24" t="s">
        <v>6587</v>
      </c>
      <c r="H632" s="24" t="s">
        <v>10229</v>
      </c>
      <c r="I632" s="205">
        <v>42613</v>
      </c>
      <c r="J632" s="24">
        <v>35</v>
      </c>
      <c r="K632" s="14" t="s">
        <v>10088</v>
      </c>
      <c r="L632" s="189">
        <v>3</v>
      </c>
      <c r="M632" s="14"/>
      <c r="N632" s="72">
        <v>20085.47</v>
      </c>
      <c r="O632" s="203">
        <v>8636.75</v>
      </c>
      <c r="P632" s="14">
        <f>1+2</f>
        <v>3</v>
      </c>
      <c r="Q632" s="14"/>
      <c r="R632" s="14"/>
      <c r="S632" s="14"/>
      <c r="T632" s="20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98"/>
      <c r="AJ632" s="14"/>
      <c r="AK632" s="14"/>
    </row>
    <row r="633" s="2" customFormat="1" ht="14.25" hidden="1" spans="1:37">
      <c r="A633" s="24">
        <v>629</v>
      </c>
      <c r="B633" s="189" t="s">
        <v>12190</v>
      </c>
      <c r="C633" s="14" t="s">
        <v>12191</v>
      </c>
      <c r="D633" s="189" t="s">
        <v>12192</v>
      </c>
      <c r="E633" s="189"/>
      <c r="F633" s="189" t="s">
        <v>10943</v>
      </c>
      <c r="G633" s="24" t="s">
        <v>6587</v>
      </c>
      <c r="H633" s="24" t="s">
        <v>10229</v>
      </c>
      <c r="I633" s="205">
        <v>42613</v>
      </c>
      <c r="J633" s="24">
        <v>35</v>
      </c>
      <c r="K633" s="14" t="s">
        <v>10088</v>
      </c>
      <c r="L633" s="189">
        <v>3</v>
      </c>
      <c r="M633" s="14"/>
      <c r="N633" s="72">
        <v>28632.47</v>
      </c>
      <c r="O633" s="203">
        <v>12311.87</v>
      </c>
      <c r="P633" s="14">
        <f>1+2</f>
        <v>3</v>
      </c>
      <c r="Q633" s="14"/>
      <c r="R633" s="14"/>
      <c r="S633" s="14"/>
      <c r="T633" s="20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98"/>
      <c r="AJ633" s="14"/>
      <c r="AK633" s="14"/>
    </row>
    <row r="634" s="2" customFormat="1" ht="14.25" hidden="1" spans="1:37">
      <c r="A634" s="24">
        <v>630</v>
      </c>
      <c r="B634" s="189" t="s">
        <v>12193</v>
      </c>
      <c r="C634" s="14" t="s">
        <v>12194</v>
      </c>
      <c r="D634" s="189" t="s">
        <v>12195</v>
      </c>
      <c r="E634" s="189"/>
      <c r="F634" s="189" t="s">
        <v>10943</v>
      </c>
      <c r="G634" s="24" t="s">
        <v>6587</v>
      </c>
      <c r="H634" s="24" t="s">
        <v>10229</v>
      </c>
      <c r="I634" s="205">
        <v>42613</v>
      </c>
      <c r="J634" s="24">
        <v>35</v>
      </c>
      <c r="K634" s="14" t="s">
        <v>10088</v>
      </c>
      <c r="L634" s="189">
        <v>3</v>
      </c>
      <c r="M634" s="14"/>
      <c r="N634" s="72">
        <v>19230.77</v>
      </c>
      <c r="O634" s="203">
        <v>8269.13</v>
      </c>
      <c r="P634" s="14">
        <f>1+2</f>
        <v>3</v>
      </c>
      <c r="Q634" s="14"/>
      <c r="R634" s="14"/>
      <c r="S634" s="14"/>
      <c r="T634" s="20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98"/>
      <c r="AJ634" s="14"/>
      <c r="AK634" s="14"/>
    </row>
    <row r="635" s="2" customFormat="1" ht="14.25" hidden="1" spans="1:37">
      <c r="A635" s="24">
        <v>631</v>
      </c>
      <c r="B635" s="189" t="s">
        <v>12196</v>
      </c>
      <c r="C635" s="14" t="s">
        <v>12197</v>
      </c>
      <c r="D635" s="189" t="s">
        <v>12198</v>
      </c>
      <c r="E635" s="189"/>
      <c r="F635" s="189" t="s">
        <v>10943</v>
      </c>
      <c r="G635" s="24" t="s">
        <v>6587</v>
      </c>
      <c r="H635" s="24" t="s">
        <v>10229</v>
      </c>
      <c r="I635" s="205">
        <v>42613</v>
      </c>
      <c r="J635" s="24">
        <v>35</v>
      </c>
      <c r="K635" s="14" t="s">
        <v>11305</v>
      </c>
      <c r="L635" s="189">
        <v>1</v>
      </c>
      <c r="M635" s="14"/>
      <c r="N635" s="72">
        <v>17521.37</v>
      </c>
      <c r="O635" s="203">
        <v>7534.25</v>
      </c>
      <c r="P635" s="14">
        <v>1</v>
      </c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98"/>
      <c r="AJ635" s="14"/>
      <c r="AK635" s="14"/>
    </row>
    <row r="636" s="2" customFormat="1" ht="14.25" hidden="1" spans="1:37">
      <c r="A636" s="24">
        <v>632</v>
      </c>
      <c r="B636" s="189" t="s">
        <v>12199</v>
      </c>
      <c r="C636" s="14" t="s">
        <v>12200</v>
      </c>
      <c r="D636" s="189" t="s">
        <v>12201</v>
      </c>
      <c r="E636" s="189"/>
      <c r="F636" s="189" t="s">
        <v>10943</v>
      </c>
      <c r="G636" s="24" t="s">
        <v>6587</v>
      </c>
      <c r="H636" s="24" t="s">
        <v>10229</v>
      </c>
      <c r="I636" s="205">
        <v>42613</v>
      </c>
      <c r="J636" s="24">
        <v>35</v>
      </c>
      <c r="K636" s="14" t="s">
        <v>11305</v>
      </c>
      <c r="L636" s="189">
        <v>1</v>
      </c>
      <c r="M636" s="14"/>
      <c r="N636" s="72">
        <v>17521.37</v>
      </c>
      <c r="O636" s="203">
        <v>7534.25</v>
      </c>
      <c r="P636" s="14">
        <v>1</v>
      </c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98"/>
      <c r="AJ636" s="14"/>
      <c r="AK636" s="14"/>
    </row>
    <row r="637" s="2" customFormat="1" ht="14.25" hidden="1" spans="1:37">
      <c r="A637" s="24">
        <v>633</v>
      </c>
      <c r="B637" s="189" t="s">
        <v>12202</v>
      </c>
      <c r="C637" s="14" t="s">
        <v>12203</v>
      </c>
      <c r="D637" s="216" t="s">
        <v>12204</v>
      </c>
      <c r="E637" s="189"/>
      <c r="F637" s="189" t="s">
        <v>10943</v>
      </c>
      <c r="G637" s="24" t="s">
        <v>6587</v>
      </c>
      <c r="H637" s="24" t="s">
        <v>10229</v>
      </c>
      <c r="I637" s="205">
        <v>42613</v>
      </c>
      <c r="J637" s="24">
        <v>35</v>
      </c>
      <c r="K637" s="14" t="s">
        <v>10088</v>
      </c>
      <c r="L637" s="189">
        <v>1</v>
      </c>
      <c r="M637" s="14"/>
      <c r="N637" s="72">
        <v>34188.03</v>
      </c>
      <c r="O637" s="203">
        <v>14700.87</v>
      </c>
      <c r="P637" s="14">
        <v>1</v>
      </c>
      <c r="Q637" s="14"/>
      <c r="R637" s="14"/>
      <c r="S637" s="14"/>
      <c r="T637" s="20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98"/>
      <c r="AJ637" s="14"/>
      <c r="AK637" s="14"/>
    </row>
    <row r="638" s="2" customFormat="1" ht="14.25" spans="1:37">
      <c r="A638" s="24">
        <v>634</v>
      </c>
      <c r="B638" s="189" t="s">
        <v>12205</v>
      </c>
      <c r="C638" s="14">
        <v>0</v>
      </c>
      <c r="D638" s="189" t="s">
        <v>10862</v>
      </c>
      <c r="E638" s="189" t="s">
        <v>12206</v>
      </c>
      <c r="F638" s="189" t="s">
        <v>10943</v>
      </c>
      <c r="G638" s="24" t="s">
        <v>6587</v>
      </c>
      <c r="H638" s="24" t="s">
        <v>9906</v>
      </c>
      <c r="I638" s="205">
        <v>42613</v>
      </c>
      <c r="J638" s="24">
        <v>35</v>
      </c>
      <c r="K638" s="14"/>
      <c r="L638" s="189">
        <v>6</v>
      </c>
      <c r="M638" s="14"/>
      <c r="N638" s="72">
        <v>32205.13</v>
      </c>
      <c r="O638" s="203">
        <v>13848.37</v>
      </c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98"/>
      <c r="AJ638" s="14"/>
      <c r="AK638" s="14"/>
    </row>
    <row r="639" s="2" customFormat="1" ht="14.25" spans="1:37">
      <c r="A639" s="24">
        <v>635</v>
      </c>
      <c r="B639" s="189" t="s">
        <v>12207</v>
      </c>
      <c r="C639" s="14">
        <v>0</v>
      </c>
      <c r="D639" s="189" t="s">
        <v>12208</v>
      </c>
      <c r="E639" s="189" t="s">
        <v>12209</v>
      </c>
      <c r="F639" s="189" t="s">
        <v>10943</v>
      </c>
      <c r="G639" s="24" t="s">
        <v>6641</v>
      </c>
      <c r="H639" s="24" t="s">
        <v>10185</v>
      </c>
      <c r="I639" s="205">
        <v>42613</v>
      </c>
      <c r="J639" s="24">
        <v>35</v>
      </c>
      <c r="K639" s="14"/>
      <c r="L639" s="189">
        <v>2</v>
      </c>
      <c r="M639" s="14"/>
      <c r="N639" s="72">
        <v>21273</v>
      </c>
      <c r="O639" s="203">
        <v>9147.48</v>
      </c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98"/>
      <c r="AJ639" s="14"/>
      <c r="AK639" s="14"/>
    </row>
    <row r="640" s="2" customFormat="1" ht="14.25" spans="1:37">
      <c r="A640" s="24">
        <v>636</v>
      </c>
      <c r="B640" s="189" t="s">
        <v>12210</v>
      </c>
      <c r="C640" s="14">
        <v>0</v>
      </c>
      <c r="D640" s="189" t="s">
        <v>12211</v>
      </c>
      <c r="E640" s="189" t="s">
        <v>12212</v>
      </c>
      <c r="F640" s="189" t="s">
        <v>10943</v>
      </c>
      <c r="G640" s="24" t="s">
        <v>6641</v>
      </c>
      <c r="H640" s="24" t="s">
        <v>10185</v>
      </c>
      <c r="I640" s="205">
        <v>42613</v>
      </c>
      <c r="J640" s="24">
        <v>35</v>
      </c>
      <c r="K640" s="14"/>
      <c r="L640" s="189">
        <v>1</v>
      </c>
      <c r="M640" s="14"/>
      <c r="N640" s="72">
        <v>10636.5</v>
      </c>
      <c r="O640" s="203">
        <v>4573.74</v>
      </c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98"/>
      <c r="AJ640" s="14"/>
      <c r="AK640" s="14"/>
    </row>
    <row r="641" s="2" customFormat="1" ht="14.25" hidden="1" spans="1:37">
      <c r="A641" s="24">
        <v>637</v>
      </c>
      <c r="B641" s="189" t="s">
        <v>12213</v>
      </c>
      <c r="C641" s="14">
        <v>0</v>
      </c>
      <c r="D641" s="189" t="s">
        <v>12214</v>
      </c>
      <c r="E641" s="189" t="s">
        <v>12215</v>
      </c>
      <c r="F641" s="189" t="s">
        <v>10943</v>
      </c>
      <c r="G641" s="24" t="s">
        <v>6641</v>
      </c>
      <c r="H641" s="14" t="s">
        <v>11249</v>
      </c>
      <c r="I641" s="205">
        <v>42613</v>
      </c>
      <c r="J641" s="24">
        <v>35</v>
      </c>
      <c r="K641" s="14" t="s">
        <v>10948</v>
      </c>
      <c r="L641" s="189">
        <v>1</v>
      </c>
      <c r="M641" s="14"/>
      <c r="N641" s="72">
        <v>7363.73</v>
      </c>
      <c r="O641" s="203">
        <v>3166.49</v>
      </c>
      <c r="P641" s="14">
        <v>5</v>
      </c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98"/>
      <c r="AJ641" s="14"/>
      <c r="AK641" s="14"/>
    </row>
    <row r="642" s="2" customFormat="1" ht="14.25" spans="1:37">
      <c r="A642" s="24">
        <v>638</v>
      </c>
      <c r="B642" s="189" t="s">
        <v>12216</v>
      </c>
      <c r="C642" s="14">
        <v>0</v>
      </c>
      <c r="D642" s="189" t="s">
        <v>12217</v>
      </c>
      <c r="E642" s="189" t="s">
        <v>12218</v>
      </c>
      <c r="F642" s="189" t="s">
        <v>10943</v>
      </c>
      <c r="G642" s="24" t="s">
        <v>6641</v>
      </c>
      <c r="H642" s="24" t="s">
        <v>10270</v>
      </c>
      <c r="I642" s="205">
        <v>42613</v>
      </c>
      <c r="J642" s="24">
        <v>35</v>
      </c>
      <c r="K642" s="14"/>
      <c r="L642" s="189">
        <v>2</v>
      </c>
      <c r="M642" s="14"/>
      <c r="N642" s="72">
        <v>21272.99</v>
      </c>
      <c r="O642" s="203">
        <v>9147.47</v>
      </c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98"/>
      <c r="AJ642" s="14"/>
      <c r="AK642" s="14"/>
    </row>
    <row r="643" s="2" customFormat="1" ht="14.25" spans="1:37">
      <c r="A643" s="24">
        <v>639</v>
      </c>
      <c r="B643" s="189" t="s">
        <v>12219</v>
      </c>
      <c r="C643" s="14">
        <v>0</v>
      </c>
      <c r="D643" s="189" t="s">
        <v>12220</v>
      </c>
      <c r="E643" s="189" t="s">
        <v>12221</v>
      </c>
      <c r="F643" s="189" t="s">
        <v>10943</v>
      </c>
      <c r="G643" s="24" t="s">
        <v>6587</v>
      </c>
      <c r="H643" s="24" t="s">
        <v>10185</v>
      </c>
      <c r="I643" s="205">
        <v>42635</v>
      </c>
      <c r="J643" s="24">
        <v>34</v>
      </c>
      <c r="K643" s="14"/>
      <c r="L643" s="189">
        <v>1</v>
      </c>
      <c r="M643" s="14"/>
      <c r="N643" s="72">
        <v>3162.39</v>
      </c>
      <c r="O643" s="203">
        <v>1409.94</v>
      </c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98"/>
      <c r="AJ643" s="14"/>
      <c r="AK643" s="14"/>
    </row>
    <row r="644" s="2" customFormat="1" ht="14.25" spans="1:37">
      <c r="A644" s="24">
        <v>640</v>
      </c>
      <c r="B644" s="189" t="s">
        <v>12222</v>
      </c>
      <c r="C644" s="14">
        <v>0</v>
      </c>
      <c r="D644" s="189" t="s">
        <v>12223</v>
      </c>
      <c r="E644" s="189" t="s">
        <v>12224</v>
      </c>
      <c r="F644" s="189" t="s">
        <v>10943</v>
      </c>
      <c r="G644" s="24" t="s">
        <v>6587</v>
      </c>
      <c r="H644" s="24" t="s">
        <v>10185</v>
      </c>
      <c r="I644" s="205">
        <v>42643</v>
      </c>
      <c r="J644" s="24">
        <v>34</v>
      </c>
      <c r="K644" s="14"/>
      <c r="L644" s="189">
        <v>2</v>
      </c>
      <c r="M644" s="14"/>
      <c r="N644" s="72">
        <v>29473.86</v>
      </c>
      <c r="O644" s="203">
        <v>13140.41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98"/>
      <c r="AJ644" s="14"/>
      <c r="AK644" s="14"/>
    </row>
    <row r="645" s="2" customFormat="1" ht="14.25" spans="1:37">
      <c r="A645" s="24">
        <v>641</v>
      </c>
      <c r="B645" s="189" t="s">
        <v>12225</v>
      </c>
      <c r="C645" s="14">
        <v>0</v>
      </c>
      <c r="D645" s="189" t="s">
        <v>12226</v>
      </c>
      <c r="E645" s="189" t="s">
        <v>12227</v>
      </c>
      <c r="F645" s="189" t="s">
        <v>10943</v>
      </c>
      <c r="G645" s="24" t="s">
        <v>6587</v>
      </c>
      <c r="H645" s="24" t="s">
        <v>10185</v>
      </c>
      <c r="I645" s="205">
        <v>42643</v>
      </c>
      <c r="J645" s="24">
        <v>34</v>
      </c>
      <c r="K645" s="14"/>
      <c r="L645" s="189">
        <v>1</v>
      </c>
      <c r="M645" s="14"/>
      <c r="N645" s="72">
        <v>9824.62</v>
      </c>
      <c r="O645" s="203">
        <v>4380.02</v>
      </c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98"/>
      <c r="AJ645" s="14"/>
      <c r="AK645" s="14"/>
    </row>
    <row r="646" s="2" customFormat="1" ht="14.25" spans="1:37">
      <c r="A646" s="24">
        <v>642</v>
      </c>
      <c r="B646" s="189" t="s">
        <v>12228</v>
      </c>
      <c r="C646" s="14">
        <v>0</v>
      </c>
      <c r="D646" s="189" t="s">
        <v>12229</v>
      </c>
      <c r="E646" s="189" t="s">
        <v>12230</v>
      </c>
      <c r="F646" s="189" t="s">
        <v>10943</v>
      </c>
      <c r="G646" s="24" t="s">
        <v>6587</v>
      </c>
      <c r="H646" s="24" t="s">
        <v>10185</v>
      </c>
      <c r="I646" s="205">
        <v>42643</v>
      </c>
      <c r="J646" s="24">
        <v>34</v>
      </c>
      <c r="K646" s="14"/>
      <c r="L646" s="189">
        <v>1</v>
      </c>
      <c r="M646" s="14"/>
      <c r="N646" s="72">
        <v>8931.47</v>
      </c>
      <c r="O646" s="203">
        <v>3981.77</v>
      </c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98"/>
      <c r="AJ646" s="14"/>
      <c r="AK646" s="14"/>
    </row>
    <row r="647" s="2" customFormat="1" ht="14.25" hidden="1" spans="1:37">
      <c r="A647" s="24">
        <v>643</v>
      </c>
      <c r="B647" s="189" t="s">
        <v>12231</v>
      </c>
      <c r="C647" s="14" t="str">
        <f>VLOOKUP(B647,'[3]固定资产-模具6'!$B$82:$C$1180,2,0)</f>
        <v>1085</v>
      </c>
      <c r="D647" s="189" t="s">
        <v>12232</v>
      </c>
      <c r="E647" s="189" t="s">
        <v>12233</v>
      </c>
      <c r="F647" s="189" t="s">
        <v>10943</v>
      </c>
      <c r="G647" s="24" t="s">
        <v>6587</v>
      </c>
      <c r="H647" s="24" t="s">
        <v>10185</v>
      </c>
      <c r="I647" s="205">
        <v>42643</v>
      </c>
      <c r="J647" s="24">
        <v>34</v>
      </c>
      <c r="K647" s="14" t="s">
        <v>10088</v>
      </c>
      <c r="L647" s="189">
        <v>2</v>
      </c>
      <c r="M647" s="14"/>
      <c r="N647" s="72">
        <v>12504.06</v>
      </c>
      <c r="O647" s="203">
        <v>5574.76</v>
      </c>
      <c r="P647" s="204">
        <v>2</v>
      </c>
      <c r="Q647" s="14"/>
      <c r="R647" s="14"/>
      <c r="S647" s="14"/>
      <c r="T647" s="20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98"/>
      <c r="AJ647" s="14"/>
      <c r="AK647" s="14"/>
    </row>
    <row r="648" s="2" customFormat="1" ht="14.25" hidden="1" spans="1:37">
      <c r="A648" s="24">
        <v>644</v>
      </c>
      <c r="B648" s="189" t="s">
        <v>12234</v>
      </c>
      <c r="C648" s="14" t="str">
        <f>VLOOKUP(B648,'[3]固定资产-模具6'!$B$82:$C$1180,2,0)</f>
        <v>1086</v>
      </c>
      <c r="D648" s="189" t="s">
        <v>12235</v>
      </c>
      <c r="E648" s="189" t="s">
        <v>12236</v>
      </c>
      <c r="F648" s="189" t="s">
        <v>10943</v>
      </c>
      <c r="G648" s="24" t="s">
        <v>6587</v>
      </c>
      <c r="H648" s="24" t="s">
        <v>10185</v>
      </c>
      <c r="I648" s="205">
        <v>42643</v>
      </c>
      <c r="J648" s="24">
        <v>34</v>
      </c>
      <c r="K648" s="14" t="s">
        <v>10088</v>
      </c>
      <c r="L648" s="189">
        <v>1</v>
      </c>
      <c r="M648" s="14"/>
      <c r="N648" s="72">
        <v>5805.46</v>
      </c>
      <c r="O648" s="203">
        <v>2588.26</v>
      </c>
      <c r="P648" s="204">
        <v>1</v>
      </c>
      <c r="Q648" s="14"/>
      <c r="R648" s="14"/>
      <c r="S648" s="14"/>
      <c r="T648" s="20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98"/>
      <c r="AJ648" s="14"/>
      <c r="AK648" s="14"/>
    </row>
    <row r="649" s="2" customFormat="1" ht="14.25" spans="1:37">
      <c r="A649" s="24">
        <v>645</v>
      </c>
      <c r="B649" s="189" t="s">
        <v>12237</v>
      </c>
      <c r="C649" s="14">
        <v>0</v>
      </c>
      <c r="D649" s="189" t="s">
        <v>12238</v>
      </c>
      <c r="E649" s="189" t="s">
        <v>12239</v>
      </c>
      <c r="F649" s="189" t="s">
        <v>10943</v>
      </c>
      <c r="G649" s="24" t="s">
        <v>6641</v>
      </c>
      <c r="H649" s="24" t="s">
        <v>10270</v>
      </c>
      <c r="I649" s="205">
        <v>42674</v>
      </c>
      <c r="J649" s="24">
        <v>33</v>
      </c>
      <c r="K649" s="14"/>
      <c r="L649" s="189">
        <v>1</v>
      </c>
      <c r="M649" s="14"/>
      <c r="N649" s="72">
        <v>79986.88</v>
      </c>
      <c r="O649" s="203">
        <v>36927.24</v>
      </c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98"/>
      <c r="AJ649" s="14"/>
      <c r="AK649" s="14"/>
    </row>
    <row r="650" s="2" customFormat="1" ht="14.25" spans="1:37">
      <c r="A650" s="24">
        <v>646</v>
      </c>
      <c r="B650" s="189" t="s">
        <v>12240</v>
      </c>
      <c r="C650" s="14">
        <v>0</v>
      </c>
      <c r="D650" s="189" t="s">
        <v>12241</v>
      </c>
      <c r="E650" s="189" t="s">
        <v>12239</v>
      </c>
      <c r="F650" s="189" t="s">
        <v>10943</v>
      </c>
      <c r="G650" s="24" t="s">
        <v>6641</v>
      </c>
      <c r="H650" s="24" t="s">
        <v>10270</v>
      </c>
      <c r="I650" s="205">
        <v>42674</v>
      </c>
      <c r="J650" s="24">
        <v>33</v>
      </c>
      <c r="K650" s="14"/>
      <c r="L650" s="189">
        <v>1</v>
      </c>
      <c r="M650" s="14"/>
      <c r="N650" s="72">
        <v>13331.15</v>
      </c>
      <c r="O650" s="203">
        <v>6154.43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98"/>
      <c r="AJ650" s="14"/>
      <c r="AK650" s="14"/>
    </row>
    <row r="651" s="2" customFormat="1" ht="14.25" spans="1:37">
      <c r="A651" s="24">
        <v>647</v>
      </c>
      <c r="B651" s="189" t="s">
        <v>12242</v>
      </c>
      <c r="C651" s="14">
        <v>0</v>
      </c>
      <c r="D651" s="189" t="s">
        <v>12243</v>
      </c>
      <c r="E651" s="189" t="s">
        <v>11911</v>
      </c>
      <c r="F651" s="189" t="s">
        <v>10943</v>
      </c>
      <c r="G651" s="24" t="s">
        <v>6641</v>
      </c>
      <c r="H651" s="24" t="s">
        <v>10270</v>
      </c>
      <c r="I651" s="205">
        <v>42674</v>
      </c>
      <c r="J651" s="24">
        <v>33</v>
      </c>
      <c r="K651" s="14"/>
      <c r="L651" s="189">
        <v>1</v>
      </c>
      <c r="M651" s="14"/>
      <c r="N651" s="72">
        <v>12442.4</v>
      </c>
      <c r="O651" s="203">
        <v>5744.4</v>
      </c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98"/>
      <c r="AJ651" s="14"/>
      <c r="AK651" s="14"/>
    </row>
    <row r="652" s="2" customFormat="1" ht="14.25" spans="1:37">
      <c r="A652" s="24">
        <v>648</v>
      </c>
      <c r="B652" s="189" t="s">
        <v>12244</v>
      </c>
      <c r="C652" s="14">
        <v>0</v>
      </c>
      <c r="D652" s="189" t="s">
        <v>12245</v>
      </c>
      <c r="E652" s="189"/>
      <c r="F652" s="189" t="s">
        <v>10943</v>
      </c>
      <c r="G652" s="24" t="s">
        <v>6641</v>
      </c>
      <c r="H652" s="24" t="s">
        <v>10270</v>
      </c>
      <c r="I652" s="205">
        <v>42674</v>
      </c>
      <c r="J652" s="24">
        <v>33</v>
      </c>
      <c r="K652" s="14"/>
      <c r="L652" s="189">
        <v>1</v>
      </c>
      <c r="M652" s="14"/>
      <c r="N652" s="72">
        <v>14219.89</v>
      </c>
      <c r="O652" s="203">
        <v>6564.79</v>
      </c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98"/>
      <c r="AJ652" s="14"/>
      <c r="AK652" s="14"/>
    </row>
    <row r="653" s="2" customFormat="1" ht="14.25" hidden="1" spans="1:37">
      <c r="A653" s="24">
        <v>649</v>
      </c>
      <c r="B653" s="189" t="s">
        <v>12246</v>
      </c>
      <c r="C653" s="14" t="str">
        <f>VLOOKUP(B653,'[3]固定资产-模具6'!$B$82:$C$1180,2,0)</f>
        <v>1097</v>
      </c>
      <c r="D653" s="189" t="s">
        <v>12247</v>
      </c>
      <c r="E653" s="189"/>
      <c r="F653" s="189" t="s">
        <v>10943</v>
      </c>
      <c r="G653" s="24" t="s">
        <v>6641</v>
      </c>
      <c r="H653" s="24" t="s">
        <v>10270</v>
      </c>
      <c r="I653" s="205">
        <v>42674</v>
      </c>
      <c r="J653" s="24">
        <v>33</v>
      </c>
      <c r="K653" s="14" t="s">
        <v>10088</v>
      </c>
      <c r="L653" s="189">
        <v>1</v>
      </c>
      <c r="M653" s="14"/>
      <c r="N653" s="72">
        <v>5332.46</v>
      </c>
      <c r="O653" s="203">
        <v>2461.84</v>
      </c>
      <c r="P653" s="204">
        <v>1</v>
      </c>
      <c r="Q653" s="14"/>
      <c r="R653" s="14"/>
      <c r="S653" s="14"/>
      <c r="T653" s="20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98"/>
      <c r="AJ653" s="14"/>
      <c r="AK653" s="14"/>
    </row>
    <row r="654" s="2" customFormat="1" ht="14.25" spans="1:37">
      <c r="A654" s="24">
        <v>650</v>
      </c>
      <c r="B654" s="189" t="s">
        <v>12248</v>
      </c>
      <c r="C654" s="14">
        <v>0</v>
      </c>
      <c r="D654" s="189" t="s">
        <v>12249</v>
      </c>
      <c r="E654" s="189"/>
      <c r="F654" s="189" t="s">
        <v>10943</v>
      </c>
      <c r="G654" s="24" t="s">
        <v>6641</v>
      </c>
      <c r="H654" s="24" t="s">
        <v>10270</v>
      </c>
      <c r="I654" s="205">
        <v>42674</v>
      </c>
      <c r="J654" s="24">
        <v>33</v>
      </c>
      <c r="K654" s="14"/>
      <c r="L654" s="189">
        <v>2</v>
      </c>
      <c r="M654" s="14"/>
      <c r="N654" s="72">
        <v>13331.15</v>
      </c>
      <c r="O654" s="203">
        <v>9554.09</v>
      </c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98"/>
      <c r="AJ654" s="14"/>
      <c r="AK654" s="14"/>
    </row>
    <row r="655" s="2" customFormat="1" ht="14.25" spans="1:37">
      <c r="A655" s="24">
        <v>651</v>
      </c>
      <c r="B655" s="189" t="s">
        <v>12250</v>
      </c>
      <c r="C655" s="14">
        <v>0</v>
      </c>
      <c r="D655" s="189" t="s">
        <v>12251</v>
      </c>
      <c r="E655" s="189" t="s">
        <v>12252</v>
      </c>
      <c r="F655" s="189" t="s">
        <v>10943</v>
      </c>
      <c r="G655" s="24" t="s">
        <v>6641</v>
      </c>
      <c r="H655" s="24" t="s">
        <v>10270</v>
      </c>
      <c r="I655" s="205">
        <v>42674</v>
      </c>
      <c r="J655" s="24">
        <v>33</v>
      </c>
      <c r="K655" s="14"/>
      <c r="L655" s="189">
        <v>1</v>
      </c>
      <c r="M655" s="14"/>
      <c r="N655" s="72">
        <v>5776.83</v>
      </c>
      <c r="O655" s="203">
        <v>2666.85</v>
      </c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98"/>
      <c r="AJ655" s="14"/>
      <c r="AK655" s="14"/>
    </row>
    <row r="656" s="2" customFormat="1" ht="14.25" spans="1:37">
      <c r="A656" s="24">
        <v>652</v>
      </c>
      <c r="B656" s="189" t="s">
        <v>12253</v>
      </c>
      <c r="C656" s="14">
        <v>0</v>
      </c>
      <c r="D656" s="189" t="s">
        <v>12254</v>
      </c>
      <c r="E656" s="189" t="s">
        <v>12255</v>
      </c>
      <c r="F656" s="189" t="s">
        <v>10943</v>
      </c>
      <c r="G656" s="24" t="s">
        <v>6641</v>
      </c>
      <c r="H656" s="24" t="s">
        <v>10270</v>
      </c>
      <c r="I656" s="205">
        <v>42674</v>
      </c>
      <c r="J656" s="24">
        <v>33</v>
      </c>
      <c r="K656" s="14"/>
      <c r="L656" s="189">
        <v>1</v>
      </c>
      <c r="M656" s="14"/>
      <c r="N656" s="72">
        <v>5776.83</v>
      </c>
      <c r="O656" s="203">
        <v>2666.85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98"/>
      <c r="AJ656" s="14"/>
      <c r="AK656" s="14"/>
    </row>
    <row r="657" s="2" customFormat="1" ht="14.25" spans="1:37">
      <c r="A657" s="24">
        <v>653</v>
      </c>
      <c r="B657" s="189" t="s">
        <v>12256</v>
      </c>
      <c r="C657" s="14">
        <v>0</v>
      </c>
      <c r="D657" s="189" t="s">
        <v>12257</v>
      </c>
      <c r="E657" s="189" t="s">
        <v>12258</v>
      </c>
      <c r="F657" s="189" t="s">
        <v>10943</v>
      </c>
      <c r="G657" s="24" t="s">
        <v>6641</v>
      </c>
      <c r="H657" s="24" t="s">
        <v>10270</v>
      </c>
      <c r="I657" s="205">
        <v>42674</v>
      </c>
      <c r="J657" s="24">
        <v>33</v>
      </c>
      <c r="K657" s="14"/>
      <c r="L657" s="189">
        <v>1</v>
      </c>
      <c r="M657" s="14"/>
      <c r="N657" s="72">
        <v>5776.83</v>
      </c>
      <c r="O657" s="203">
        <v>2666.85</v>
      </c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98"/>
      <c r="AJ657" s="14"/>
      <c r="AK657" s="14"/>
    </row>
    <row r="658" s="2" customFormat="1" ht="14.25" spans="1:37">
      <c r="A658" s="24">
        <v>654</v>
      </c>
      <c r="B658" s="189" t="s">
        <v>12259</v>
      </c>
      <c r="C658" s="14">
        <v>0</v>
      </c>
      <c r="D658" s="189" t="s">
        <v>12260</v>
      </c>
      <c r="E658" s="189"/>
      <c r="F658" s="189" t="s">
        <v>10943</v>
      </c>
      <c r="G658" s="24" t="s">
        <v>6641</v>
      </c>
      <c r="H658" s="24" t="s">
        <v>10270</v>
      </c>
      <c r="I658" s="205">
        <v>42674</v>
      </c>
      <c r="J658" s="24">
        <v>33</v>
      </c>
      <c r="K658" s="14"/>
      <c r="L658" s="189">
        <v>2</v>
      </c>
      <c r="M658" s="14"/>
      <c r="N658" s="72">
        <v>16886.12</v>
      </c>
      <c r="O658" s="203">
        <v>7795.88</v>
      </c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98"/>
      <c r="AJ658" s="14"/>
      <c r="AK658" s="14"/>
    </row>
    <row r="659" s="2" customFormat="1" ht="14.25" spans="1:37">
      <c r="A659" s="24">
        <v>655</v>
      </c>
      <c r="B659" s="189" t="s">
        <v>12261</v>
      </c>
      <c r="C659" s="14">
        <v>0</v>
      </c>
      <c r="D659" s="189" t="s">
        <v>12262</v>
      </c>
      <c r="E659" s="189" t="s">
        <v>12263</v>
      </c>
      <c r="F659" s="189" t="s">
        <v>10943</v>
      </c>
      <c r="G659" s="24" t="s">
        <v>6641</v>
      </c>
      <c r="H659" s="24" t="s">
        <v>10270</v>
      </c>
      <c r="I659" s="205">
        <v>42674</v>
      </c>
      <c r="J659" s="24">
        <v>33</v>
      </c>
      <c r="K659" s="14"/>
      <c r="L659" s="189">
        <v>1</v>
      </c>
      <c r="M659" s="14"/>
      <c r="N659" s="72">
        <v>5332.46</v>
      </c>
      <c r="O659" s="203">
        <v>2461.84</v>
      </c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98"/>
      <c r="AJ659" s="14"/>
      <c r="AK659" s="14"/>
    </row>
    <row r="660" s="2" customFormat="1" ht="14.25" spans="1:37">
      <c r="A660" s="24">
        <v>656</v>
      </c>
      <c r="B660" s="189" t="s">
        <v>12264</v>
      </c>
      <c r="C660" s="14">
        <v>0</v>
      </c>
      <c r="D660" s="189" t="s">
        <v>12265</v>
      </c>
      <c r="E660" s="189" t="s">
        <v>12266</v>
      </c>
      <c r="F660" s="189" t="s">
        <v>10943</v>
      </c>
      <c r="G660" s="24" t="s">
        <v>6641</v>
      </c>
      <c r="H660" s="24" t="s">
        <v>10270</v>
      </c>
      <c r="I660" s="205">
        <v>42675</v>
      </c>
      <c r="J660" s="24">
        <v>33</v>
      </c>
      <c r="K660" s="14"/>
      <c r="L660" s="189">
        <v>1</v>
      </c>
      <c r="M660" s="14"/>
      <c r="N660" s="72">
        <v>8770.05</v>
      </c>
      <c r="O660" s="203">
        <v>4187.67</v>
      </c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98"/>
      <c r="AJ660" s="14"/>
      <c r="AK660" s="14"/>
    </row>
    <row r="661" s="2" customFormat="1" ht="14.25" spans="1:37">
      <c r="A661" s="24">
        <v>657</v>
      </c>
      <c r="B661" s="189" t="s">
        <v>12267</v>
      </c>
      <c r="C661" s="14">
        <v>0</v>
      </c>
      <c r="D661" s="189" t="s">
        <v>12268</v>
      </c>
      <c r="E661" s="189" t="s">
        <v>12269</v>
      </c>
      <c r="F661" s="189" t="s">
        <v>10943</v>
      </c>
      <c r="G661" s="24" t="s">
        <v>6641</v>
      </c>
      <c r="H661" s="24" t="s">
        <v>10270</v>
      </c>
      <c r="I661" s="205">
        <v>42675</v>
      </c>
      <c r="J661" s="24">
        <v>33</v>
      </c>
      <c r="K661" s="14"/>
      <c r="L661" s="189">
        <v>1</v>
      </c>
      <c r="M661" s="14"/>
      <c r="N661" s="72">
        <v>12278.03</v>
      </c>
      <c r="O661" s="203">
        <v>5862.83</v>
      </c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98"/>
      <c r="AJ661" s="14"/>
      <c r="AK661" s="14"/>
    </row>
    <row r="662" s="2" customFormat="1" ht="14.25" spans="1:37">
      <c r="A662" s="24">
        <v>658</v>
      </c>
      <c r="B662" s="189" t="s">
        <v>12270</v>
      </c>
      <c r="C662" s="14">
        <v>0</v>
      </c>
      <c r="D662" s="189" t="s">
        <v>12271</v>
      </c>
      <c r="E662" s="189" t="s">
        <v>12272</v>
      </c>
      <c r="F662" s="189" t="s">
        <v>10943</v>
      </c>
      <c r="G662" s="24" t="s">
        <v>6641</v>
      </c>
      <c r="H662" s="24" t="s">
        <v>10270</v>
      </c>
      <c r="I662" s="205">
        <v>42675</v>
      </c>
      <c r="J662" s="24">
        <v>33</v>
      </c>
      <c r="K662" s="14"/>
      <c r="L662" s="189">
        <v>1</v>
      </c>
      <c r="M662" s="14"/>
      <c r="N662" s="72">
        <v>23679.14</v>
      </c>
      <c r="O662" s="203">
        <v>11306.78</v>
      </c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98"/>
      <c r="AJ662" s="14"/>
      <c r="AK662" s="14"/>
    </row>
    <row r="663" s="2" customFormat="1" ht="14.25" hidden="1" spans="1:37">
      <c r="A663" s="24">
        <v>659</v>
      </c>
      <c r="B663" s="189" t="s">
        <v>12273</v>
      </c>
      <c r="C663" s="14" t="str">
        <f>VLOOKUP(B663,'[3]固定资产-模具6'!$B$82:$C$1180,2,0)</f>
        <v>1114</v>
      </c>
      <c r="D663" s="189" t="s">
        <v>12274</v>
      </c>
      <c r="E663" s="189" t="s">
        <v>12275</v>
      </c>
      <c r="F663" s="189" t="s">
        <v>10943</v>
      </c>
      <c r="G663" s="24" t="s">
        <v>6641</v>
      </c>
      <c r="H663" s="24" t="s">
        <v>10270</v>
      </c>
      <c r="I663" s="205">
        <v>42675</v>
      </c>
      <c r="J663" s="24">
        <v>33</v>
      </c>
      <c r="K663" s="14" t="s">
        <v>10088</v>
      </c>
      <c r="L663" s="189">
        <v>1</v>
      </c>
      <c r="M663" s="14"/>
      <c r="N663" s="72">
        <v>6139.04</v>
      </c>
      <c r="O663" s="203">
        <v>2931.44</v>
      </c>
      <c r="P663" s="204">
        <v>1</v>
      </c>
      <c r="Q663" s="14"/>
      <c r="R663" s="14"/>
      <c r="S663" s="14"/>
      <c r="T663" s="20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98"/>
      <c r="AJ663" s="14"/>
      <c r="AK663" s="14"/>
    </row>
    <row r="664" s="2" customFormat="1" ht="14.25" hidden="1" spans="1:37">
      <c r="A664" s="24">
        <v>660</v>
      </c>
      <c r="B664" s="189" t="s">
        <v>12276</v>
      </c>
      <c r="C664" s="14" t="str">
        <f>VLOOKUP(B664,'[3]固定资产-模具6'!$B$82:$C$1180,2,0)</f>
        <v>1115</v>
      </c>
      <c r="D664" s="189" t="s">
        <v>12277</v>
      </c>
      <c r="E664" s="189"/>
      <c r="F664" s="189" t="s">
        <v>10943</v>
      </c>
      <c r="G664" s="24" t="s">
        <v>6641</v>
      </c>
      <c r="H664" s="24" t="s">
        <v>10270</v>
      </c>
      <c r="I664" s="205">
        <v>42675</v>
      </c>
      <c r="J664" s="24">
        <v>33</v>
      </c>
      <c r="K664" s="14" t="s">
        <v>10088</v>
      </c>
      <c r="L664" s="189">
        <v>1</v>
      </c>
      <c r="M664" s="14"/>
      <c r="N664" s="72">
        <v>7893.05</v>
      </c>
      <c r="O664" s="203">
        <v>3769.04</v>
      </c>
      <c r="P664" s="204">
        <v>1</v>
      </c>
      <c r="Q664" s="14"/>
      <c r="R664" s="14"/>
      <c r="S664" s="14"/>
      <c r="T664" s="20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98"/>
      <c r="AJ664" s="14"/>
      <c r="AK664" s="14"/>
    </row>
    <row r="665" s="2" customFormat="1" ht="14.25" hidden="1" spans="1:37">
      <c r="A665" s="24">
        <v>661</v>
      </c>
      <c r="B665" s="189" t="s">
        <v>12278</v>
      </c>
      <c r="C665" s="14" t="str">
        <f>VLOOKUP(B665,'[3]固定资产-模具6'!$B$82:$C$1180,2,0)</f>
        <v>1116</v>
      </c>
      <c r="D665" s="189" t="s">
        <v>12279</v>
      </c>
      <c r="E665" s="189" t="s">
        <v>12280</v>
      </c>
      <c r="F665" s="189" t="s">
        <v>10943</v>
      </c>
      <c r="G665" s="24" t="s">
        <v>6641</v>
      </c>
      <c r="H665" s="24" t="s">
        <v>10270</v>
      </c>
      <c r="I665" s="205">
        <v>42675</v>
      </c>
      <c r="J665" s="24">
        <v>33</v>
      </c>
      <c r="K665" s="14" t="s">
        <v>10088</v>
      </c>
      <c r="L665" s="189">
        <v>1</v>
      </c>
      <c r="M665" s="14"/>
      <c r="N665" s="72">
        <v>12278.07</v>
      </c>
      <c r="O665" s="203">
        <v>5862.87</v>
      </c>
      <c r="P665" s="204">
        <v>1</v>
      </c>
      <c r="Q665" s="14"/>
      <c r="R665" s="14"/>
      <c r="S665" s="14"/>
      <c r="T665" s="20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98"/>
      <c r="AJ665" s="14"/>
      <c r="AK665" s="14"/>
    </row>
    <row r="666" s="2" customFormat="1" ht="14.25" spans="1:37">
      <c r="A666" s="24">
        <v>662</v>
      </c>
      <c r="B666" s="189" t="s">
        <v>12281</v>
      </c>
      <c r="C666" s="14">
        <v>0</v>
      </c>
      <c r="D666" s="189" t="s">
        <v>12282</v>
      </c>
      <c r="E666" s="189" t="s">
        <v>12283</v>
      </c>
      <c r="F666" s="189" t="s">
        <v>10943</v>
      </c>
      <c r="G666" s="24" t="s">
        <v>6641</v>
      </c>
      <c r="H666" s="24" t="s">
        <v>10185</v>
      </c>
      <c r="I666" s="205">
        <v>42675</v>
      </c>
      <c r="J666" s="24">
        <v>33</v>
      </c>
      <c r="K666" s="14"/>
      <c r="L666" s="189">
        <v>4</v>
      </c>
      <c r="M666" s="14"/>
      <c r="N666" s="72">
        <v>42973.26</v>
      </c>
      <c r="O666" s="203">
        <v>20519.73</v>
      </c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98"/>
      <c r="AJ666" s="14"/>
      <c r="AK666" s="14"/>
    </row>
    <row r="667" s="2" customFormat="1" ht="14.25" spans="1:37">
      <c r="A667" s="24">
        <v>663</v>
      </c>
      <c r="B667" s="189" t="s">
        <v>12284</v>
      </c>
      <c r="C667" s="14">
        <v>0</v>
      </c>
      <c r="D667" s="189" t="s">
        <v>12285</v>
      </c>
      <c r="E667" s="189"/>
      <c r="F667" s="189" t="s">
        <v>10943</v>
      </c>
      <c r="G667" s="24" t="s">
        <v>6641</v>
      </c>
      <c r="H667" s="24" t="s">
        <v>10185</v>
      </c>
      <c r="I667" s="205">
        <v>42675</v>
      </c>
      <c r="J667" s="24">
        <v>33</v>
      </c>
      <c r="K667" s="14"/>
      <c r="L667" s="189">
        <v>2</v>
      </c>
      <c r="M667" s="14"/>
      <c r="N667" s="72">
        <v>38588.22</v>
      </c>
      <c r="O667" s="203">
        <v>18425.88</v>
      </c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98"/>
      <c r="AJ667" s="14"/>
      <c r="AK667" s="14"/>
    </row>
    <row r="668" s="2" customFormat="1" ht="14.25" spans="1:37">
      <c r="A668" s="24">
        <v>664</v>
      </c>
      <c r="B668" s="189" t="s">
        <v>12286</v>
      </c>
      <c r="C668" s="14">
        <v>0</v>
      </c>
      <c r="D668" s="189" t="s">
        <v>12287</v>
      </c>
      <c r="E668" s="189" t="s">
        <v>12288</v>
      </c>
      <c r="F668" s="189" t="s">
        <v>10943</v>
      </c>
      <c r="G668" s="24" t="s">
        <v>6641</v>
      </c>
      <c r="H668" s="24" t="s">
        <v>10185</v>
      </c>
      <c r="I668" s="205">
        <v>42675</v>
      </c>
      <c r="J668" s="24">
        <v>33</v>
      </c>
      <c r="K668" s="14"/>
      <c r="L668" s="189">
        <v>2</v>
      </c>
      <c r="M668" s="14"/>
      <c r="N668" s="72">
        <v>19294.11</v>
      </c>
      <c r="O668" s="203">
        <v>9212.94</v>
      </c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98"/>
      <c r="AJ668" s="14"/>
      <c r="AK668" s="14"/>
    </row>
    <row r="669" s="2" customFormat="1" ht="14.25" spans="1:37">
      <c r="A669" s="24">
        <v>665</v>
      </c>
      <c r="B669" s="189" t="s">
        <v>12289</v>
      </c>
      <c r="C669" s="14">
        <v>0</v>
      </c>
      <c r="D669" s="189" t="s">
        <v>12290</v>
      </c>
      <c r="E669" s="189" t="s">
        <v>12291</v>
      </c>
      <c r="F669" s="189" t="s">
        <v>10943</v>
      </c>
      <c r="G669" s="24" t="s">
        <v>6641</v>
      </c>
      <c r="H669" s="24" t="s">
        <v>10185</v>
      </c>
      <c r="I669" s="205">
        <v>42675</v>
      </c>
      <c r="J669" s="24">
        <v>33</v>
      </c>
      <c r="K669" s="14"/>
      <c r="L669" s="189">
        <v>2</v>
      </c>
      <c r="M669" s="14"/>
      <c r="N669" s="72">
        <v>28064.17</v>
      </c>
      <c r="O669" s="203">
        <v>13400.62</v>
      </c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98"/>
      <c r="AJ669" s="14"/>
      <c r="AK669" s="14"/>
    </row>
    <row r="670" s="2" customFormat="1" ht="14.25" spans="1:37">
      <c r="A670" s="24">
        <v>666</v>
      </c>
      <c r="B670" s="189" t="s">
        <v>12292</v>
      </c>
      <c r="C670" s="14">
        <v>0</v>
      </c>
      <c r="D670" s="189" t="s">
        <v>12293</v>
      </c>
      <c r="E670" s="189" t="s">
        <v>12294</v>
      </c>
      <c r="F670" s="189" t="s">
        <v>10943</v>
      </c>
      <c r="G670" s="24" t="s">
        <v>6641</v>
      </c>
      <c r="H670" s="24" t="s">
        <v>10185</v>
      </c>
      <c r="I670" s="205">
        <v>42675</v>
      </c>
      <c r="J670" s="24">
        <v>33</v>
      </c>
      <c r="K670" s="14"/>
      <c r="L670" s="189">
        <v>1</v>
      </c>
      <c r="M670" s="14"/>
      <c r="N670" s="72">
        <v>10524.06</v>
      </c>
      <c r="O670" s="203">
        <v>5025.27</v>
      </c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98"/>
      <c r="AJ670" s="14"/>
      <c r="AK670" s="14"/>
    </row>
    <row r="671" s="2" customFormat="1" ht="14.25" spans="1:37">
      <c r="A671" s="24">
        <v>667</v>
      </c>
      <c r="B671" s="189" t="s">
        <v>12295</v>
      </c>
      <c r="C671" s="14">
        <v>0</v>
      </c>
      <c r="D671" s="189" t="s">
        <v>12296</v>
      </c>
      <c r="E671" s="189" t="s">
        <v>12297</v>
      </c>
      <c r="F671" s="189" t="s">
        <v>10943</v>
      </c>
      <c r="G671" s="24" t="s">
        <v>6587</v>
      </c>
      <c r="H671" s="24" t="s">
        <v>10270</v>
      </c>
      <c r="I671" s="205">
        <v>42675</v>
      </c>
      <c r="J671" s="24">
        <v>33</v>
      </c>
      <c r="K671" s="14"/>
      <c r="L671" s="189">
        <v>2</v>
      </c>
      <c r="M671" s="14"/>
      <c r="N671" s="72">
        <v>13155.08</v>
      </c>
      <c r="O671" s="203">
        <v>6281.51</v>
      </c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98"/>
      <c r="AJ671" s="14"/>
      <c r="AK671" s="14"/>
    </row>
    <row r="672" s="2" customFormat="1" ht="14.25" hidden="1" spans="1:37">
      <c r="A672" s="24">
        <v>668</v>
      </c>
      <c r="B672" s="189" t="s">
        <v>12298</v>
      </c>
      <c r="C672" s="14" t="str">
        <f>VLOOKUP(B672,'[3]固定资产-模具6'!$B$82:$C$1180,2,0)</f>
        <v>1123</v>
      </c>
      <c r="D672" s="189" t="s">
        <v>12299</v>
      </c>
      <c r="E672" s="189"/>
      <c r="F672" s="189" t="s">
        <v>10943</v>
      </c>
      <c r="G672" s="24" t="s">
        <v>6587</v>
      </c>
      <c r="H672" s="24" t="s">
        <v>10386</v>
      </c>
      <c r="I672" s="205">
        <v>42675</v>
      </c>
      <c r="J672" s="24">
        <v>33</v>
      </c>
      <c r="K672" s="14" t="s">
        <v>10088</v>
      </c>
      <c r="L672" s="189">
        <v>2</v>
      </c>
      <c r="M672" s="14"/>
      <c r="N672" s="72">
        <v>13155.08</v>
      </c>
      <c r="O672" s="203">
        <v>6281.51</v>
      </c>
      <c r="P672" s="204">
        <v>2</v>
      </c>
      <c r="Q672" s="14"/>
      <c r="R672" s="14"/>
      <c r="S672" s="14"/>
      <c r="T672" s="20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98"/>
      <c r="AJ672" s="14"/>
      <c r="AK672" s="14"/>
    </row>
    <row r="673" s="2" customFormat="1" ht="14.25" spans="1:37">
      <c r="A673" s="24">
        <v>669</v>
      </c>
      <c r="B673" s="189" t="s">
        <v>12300</v>
      </c>
      <c r="C673" s="14">
        <v>0</v>
      </c>
      <c r="D673" s="189" t="s">
        <v>12301</v>
      </c>
      <c r="E673" s="189"/>
      <c r="F673" s="189" t="s">
        <v>10943</v>
      </c>
      <c r="G673" s="24" t="s">
        <v>6587</v>
      </c>
      <c r="H673" s="24" t="s">
        <v>10270</v>
      </c>
      <c r="I673" s="205">
        <v>42675</v>
      </c>
      <c r="J673" s="24">
        <v>33</v>
      </c>
      <c r="K673" s="14"/>
      <c r="L673" s="189">
        <v>1</v>
      </c>
      <c r="M673" s="14"/>
      <c r="N673" s="72">
        <v>6139.04</v>
      </c>
      <c r="O673" s="203">
        <v>2931.44</v>
      </c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98"/>
      <c r="AJ673" s="14"/>
      <c r="AK673" s="14"/>
    </row>
    <row r="674" s="2" customFormat="1" ht="14.25" hidden="1" spans="1:37">
      <c r="A674" s="24">
        <v>670</v>
      </c>
      <c r="B674" s="189" t="s">
        <v>12302</v>
      </c>
      <c r="C674" s="14">
        <v>0</v>
      </c>
      <c r="D674" s="189" t="s">
        <v>12303</v>
      </c>
      <c r="E674" s="189" t="s">
        <v>12304</v>
      </c>
      <c r="F674" s="189" t="s">
        <v>10943</v>
      </c>
      <c r="G674" s="24" t="s">
        <v>6292</v>
      </c>
      <c r="H674" s="24" t="s">
        <v>12305</v>
      </c>
      <c r="I674" s="205">
        <v>42731</v>
      </c>
      <c r="J674" s="24">
        <v>31</v>
      </c>
      <c r="K674" s="14" t="s">
        <v>10948</v>
      </c>
      <c r="L674" s="189">
        <v>3</v>
      </c>
      <c r="M674" s="14"/>
      <c r="N674" s="72">
        <v>5811.96</v>
      </c>
      <c r="O674" s="203">
        <v>2867.32</v>
      </c>
      <c r="P674" s="14">
        <v>3</v>
      </c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98"/>
      <c r="AJ674" s="14"/>
      <c r="AK674" s="14"/>
    </row>
    <row r="675" s="2" customFormat="1" ht="14.25" hidden="1" spans="1:37">
      <c r="A675" s="24">
        <v>671</v>
      </c>
      <c r="B675" s="189" t="s">
        <v>12306</v>
      </c>
      <c r="C675" s="14">
        <v>0</v>
      </c>
      <c r="D675" s="189" t="s">
        <v>12307</v>
      </c>
      <c r="E675" s="189" t="s">
        <v>12304</v>
      </c>
      <c r="F675" s="189" t="s">
        <v>10943</v>
      </c>
      <c r="G675" s="24" t="s">
        <v>6292</v>
      </c>
      <c r="H675" s="24" t="s">
        <v>12305</v>
      </c>
      <c r="I675" s="205">
        <v>42731</v>
      </c>
      <c r="J675" s="24">
        <v>31</v>
      </c>
      <c r="K675" s="14" t="s">
        <v>10948</v>
      </c>
      <c r="L675" s="189">
        <v>3</v>
      </c>
      <c r="M675" s="14"/>
      <c r="N675" s="72">
        <v>6410.25</v>
      </c>
      <c r="O675" s="203">
        <v>3162.25</v>
      </c>
      <c r="P675" s="14">
        <v>3</v>
      </c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98"/>
      <c r="AJ675" s="14"/>
      <c r="AK675" s="14"/>
    </row>
    <row r="676" s="2" customFormat="1" ht="14.25" hidden="1" spans="1:37">
      <c r="A676" s="24">
        <v>672</v>
      </c>
      <c r="B676" s="189" t="s">
        <v>12308</v>
      </c>
      <c r="C676" s="14">
        <v>0</v>
      </c>
      <c r="D676" s="189" t="s">
        <v>12309</v>
      </c>
      <c r="E676" s="189" t="s">
        <v>12304</v>
      </c>
      <c r="F676" s="189" t="s">
        <v>10943</v>
      </c>
      <c r="G676" s="24" t="s">
        <v>6292</v>
      </c>
      <c r="H676" s="24" t="s">
        <v>12305</v>
      </c>
      <c r="I676" s="205">
        <v>42731</v>
      </c>
      <c r="J676" s="24">
        <v>31</v>
      </c>
      <c r="K676" s="14" t="s">
        <v>10948</v>
      </c>
      <c r="L676" s="189">
        <v>3</v>
      </c>
      <c r="M676" s="14"/>
      <c r="N676" s="72">
        <v>5555.55</v>
      </c>
      <c r="O676" s="203">
        <v>2740.83</v>
      </c>
      <c r="P676" s="14">
        <v>3</v>
      </c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98"/>
      <c r="AJ676" s="14"/>
      <c r="AK676" s="14"/>
    </row>
    <row r="677" s="2" customFormat="1" ht="14.25" hidden="1" spans="1:37">
      <c r="A677" s="24">
        <v>673</v>
      </c>
      <c r="B677" s="189" t="s">
        <v>12310</v>
      </c>
      <c r="C677" s="14">
        <v>0</v>
      </c>
      <c r="D677" s="189" t="s">
        <v>12311</v>
      </c>
      <c r="E677" s="189"/>
      <c r="F677" s="189" t="s">
        <v>10943</v>
      </c>
      <c r="G677" s="24" t="s">
        <v>6292</v>
      </c>
      <c r="H677" s="24" t="s">
        <v>12305</v>
      </c>
      <c r="I677" s="205">
        <v>42731</v>
      </c>
      <c r="J677" s="24">
        <v>31</v>
      </c>
      <c r="K677" s="14" t="s">
        <v>10948</v>
      </c>
      <c r="L677" s="189">
        <v>3</v>
      </c>
      <c r="M677" s="14"/>
      <c r="N677" s="72">
        <v>7948.71</v>
      </c>
      <c r="O677" s="203">
        <v>3921.51</v>
      </c>
      <c r="P677" s="14">
        <v>3</v>
      </c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98"/>
      <c r="AJ677" s="14"/>
      <c r="AK677" s="14"/>
    </row>
    <row r="678" s="2" customFormat="1" ht="14.25" hidden="1" spans="1:37">
      <c r="A678" s="24">
        <v>674</v>
      </c>
      <c r="B678" s="189" t="s">
        <v>12312</v>
      </c>
      <c r="C678" s="14">
        <v>0</v>
      </c>
      <c r="D678" s="189" t="s">
        <v>12313</v>
      </c>
      <c r="E678" s="189" t="s">
        <v>12314</v>
      </c>
      <c r="F678" s="189" t="s">
        <v>10943</v>
      </c>
      <c r="G678" s="24" t="s">
        <v>6292</v>
      </c>
      <c r="H678" s="24" t="s">
        <v>12305</v>
      </c>
      <c r="I678" s="205">
        <v>42731</v>
      </c>
      <c r="J678" s="24">
        <v>31</v>
      </c>
      <c r="K678" s="14" t="s">
        <v>10948</v>
      </c>
      <c r="L678" s="189">
        <v>3</v>
      </c>
      <c r="M678" s="14"/>
      <c r="N678" s="72">
        <v>5555.55</v>
      </c>
      <c r="O678" s="203">
        <v>2740.83</v>
      </c>
      <c r="P678" s="14">
        <v>3</v>
      </c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98"/>
      <c r="AJ678" s="14"/>
      <c r="AK678" s="14"/>
    </row>
    <row r="679" s="2" customFormat="1" ht="14.25" hidden="1" spans="1:37">
      <c r="A679" s="24">
        <v>675</v>
      </c>
      <c r="B679" s="189" t="s">
        <v>12315</v>
      </c>
      <c r="C679" s="14">
        <v>0</v>
      </c>
      <c r="D679" s="189" t="s">
        <v>12316</v>
      </c>
      <c r="E679" s="189"/>
      <c r="F679" s="189" t="s">
        <v>10943</v>
      </c>
      <c r="G679" s="24" t="s">
        <v>6292</v>
      </c>
      <c r="H679" s="24" t="s">
        <v>12305</v>
      </c>
      <c r="I679" s="205">
        <v>42731</v>
      </c>
      <c r="J679" s="24">
        <v>31</v>
      </c>
      <c r="K679" s="14" t="s">
        <v>10948</v>
      </c>
      <c r="L679" s="189">
        <v>2</v>
      </c>
      <c r="M679" s="14"/>
      <c r="N679" s="72">
        <v>427.36</v>
      </c>
      <c r="O679" s="203">
        <v>210.72</v>
      </c>
      <c r="P679" s="14">
        <v>2</v>
      </c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98"/>
      <c r="AJ679" s="14"/>
      <c r="AK679" s="14"/>
    </row>
    <row r="680" s="200" customFormat="1" ht="14.25" hidden="1" spans="1:37">
      <c r="A680" s="217">
        <v>676</v>
      </c>
      <c r="B680" s="218" t="s">
        <v>12317</v>
      </c>
      <c r="C680" s="219" t="str">
        <f>VLOOKUP(B680,'[3]固定资产-模具6'!$B$82:$C$1180,2,0)</f>
        <v>1135</v>
      </c>
      <c r="D680" s="218" t="s">
        <v>12318</v>
      </c>
      <c r="E680" s="218"/>
      <c r="F680" s="218" t="s">
        <v>10943</v>
      </c>
      <c r="G680" s="217" t="s">
        <v>6292</v>
      </c>
      <c r="H680" s="217" t="s">
        <v>12305</v>
      </c>
      <c r="I680" s="220">
        <v>42731</v>
      </c>
      <c r="J680" s="217">
        <v>31</v>
      </c>
      <c r="K680" s="219" t="s">
        <v>12319</v>
      </c>
      <c r="L680" s="218">
        <v>4</v>
      </c>
      <c r="M680" s="221"/>
      <c r="N680" s="222">
        <v>11025.63</v>
      </c>
      <c r="O680" s="223">
        <v>5439.39</v>
      </c>
      <c r="P680" s="224">
        <f>1+4</f>
        <v>5</v>
      </c>
      <c r="Q680" s="219"/>
      <c r="R680" s="219"/>
      <c r="S680" s="219"/>
      <c r="T680" s="224"/>
      <c r="U680" s="219"/>
      <c r="V680" s="219"/>
      <c r="W680" s="219"/>
      <c r="X680" s="219"/>
      <c r="Y680" s="219"/>
      <c r="Z680" s="219"/>
      <c r="AA680" s="219"/>
      <c r="AB680" s="219"/>
      <c r="AC680" s="219"/>
      <c r="AD680" s="219"/>
      <c r="AE680" s="219"/>
      <c r="AF680" s="219"/>
      <c r="AG680" s="219"/>
      <c r="AH680" s="219"/>
      <c r="AI680" s="225"/>
      <c r="AJ680" s="219"/>
      <c r="AK680" s="219"/>
    </row>
    <row r="681" s="2" customFormat="1" ht="14.25" hidden="1" spans="1:37">
      <c r="A681" s="24">
        <v>677</v>
      </c>
      <c r="B681" s="189" t="s">
        <v>12320</v>
      </c>
      <c r="C681" s="14">
        <v>0</v>
      </c>
      <c r="D681" s="189" t="s">
        <v>12321</v>
      </c>
      <c r="E681" s="189"/>
      <c r="F681" s="189" t="s">
        <v>10943</v>
      </c>
      <c r="G681" s="24" t="s">
        <v>6292</v>
      </c>
      <c r="H681" s="24" t="s">
        <v>11378</v>
      </c>
      <c r="I681" s="205">
        <v>42731</v>
      </c>
      <c r="J681" s="24">
        <v>31</v>
      </c>
      <c r="K681" s="14" t="s">
        <v>10948</v>
      </c>
      <c r="L681" s="189">
        <v>5</v>
      </c>
      <c r="M681" s="14"/>
      <c r="N681" s="72">
        <v>10282.9</v>
      </c>
      <c r="O681" s="203">
        <v>5072.98</v>
      </c>
      <c r="P681" s="14">
        <v>5</v>
      </c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98"/>
      <c r="AJ681" s="14"/>
      <c r="AK681" s="14"/>
    </row>
    <row r="682" s="2" customFormat="1" ht="14.25" hidden="1" spans="1:37">
      <c r="A682" s="24">
        <v>678</v>
      </c>
      <c r="B682" s="189" t="s">
        <v>12322</v>
      </c>
      <c r="C682" s="14">
        <v>0</v>
      </c>
      <c r="D682" s="189" t="s">
        <v>12323</v>
      </c>
      <c r="E682" s="189"/>
      <c r="F682" s="189" t="s">
        <v>10943</v>
      </c>
      <c r="G682" s="24" t="s">
        <v>6292</v>
      </c>
      <c r="H682" s="24" t="s">
        <v>11378</v>
      </c>
      <c r="I682" s="205">
        <v>42731</v>
      </c>
      <c r="J682" s="24">
        <v>31</v>
      </c>
      <c r="K682" s="14" t="s">
        <v>10948</v>
      </c>
      <c r="L682" s="189">
        <v>4</v>
      </c>
      <c r="M682" s="14"/>
      <c r="N682" s="72">
        <v>6018.81</v>
      </c>
      <c r="O682" s="203">
        <v>2969.21</v>
      </c>
      <c r="P682" s="14">
        <v>4</v>
      </c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98"/>
      <c r="AJ682" s="14"/>
      <c r="AK682" s="14"/>
    </row>
    <row r="683" s="2" customFormat="1" ht="14.25" hidden="1" spans="1:37">
      <c r="A683" s="24">
        <v>679</v>
      </c>
      <c r="B683" s="189" t="s">
        <v>12324</v>
      </c>
      <c r="C683" s="14">
        <v>0</v>
      </c>
      <c r="D683" s="189" t="s">
        <v>12325</v>
      </c>
      <c r="E683" s="189"/>
      <c r="F683" s="189" t="s">
        <v>10943</v>
      </c>
      <c r="G683" s="24" t="s">
        <v>6292</v>
      </c>
      <c r="H683" s="24" t="s">
        <v>11378</v>
      </c>
      <c r="I683" s="205">
        <v>42731</v>
      </c>
      <c r="J683" s="24">
        <v>31</v>
      </c>
      <c r="K683" s="14" t="s">
        <v>10948</v>
      </c>
      <c r="L683" s="189">
        <v>4</v>
      </c>
      <c r="M683" s="14"/>
      <c r="N683" s="72">
        <v>5917.95</v>
      </c>
      <c r="O683" s="203">
        <v>2919.55</v>
      </c>
      <c r="P683" s="14">
        <v>4</v>
      </c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98"/>
      <c r="AJ683" s="14"/>
      <c r="AK683" s="14"/>
    </row>
    <row r="684" s="2" customFormat="1" ht="14.25" hidden="1" spans="1:37">
      <c r="A684" s="24">
        <v>680</v>
      </c>
      <c r="B684" s="189" t="s">
        <v>12326</v>
      </c>
      <c r="C684" s="14">
        <v>0</v>
      </c>
      <c r="D684" s="189" t="s">
        <v>12327</v>
      </c>
      <c r="E684" s="189"/>
      <c r="F684" s="189" t="s">
        <v>10943</v>
      </c>
      <c r="G684" s="24" t="s">
        <v>6292</v>
      </c>
      <c r="H684" s="24" t="s">
        <v>11378</v>
      </c>
      <c r="I684" s="205">
        <v>42731</v>
      </c>
      <c r="J684" s="24">
        <v>31</v>
      </c>
      <c r="K684" s="14" t="s">
        <v>10948</v>
      </c>
      <c r="L684" s="189">
        <v>3</v>
      </c>
      <c r="M684" s="14"/>
      <c r="N684" s="72">
        <v>10031.62</v>
      </c>
      <c r="O684" s="203">
        <v>4949.06</v>
      </c>
      <c r="P684" s="14">
        <v>3</v>
      </c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98"/>
      <c r="AJ684" s="14"/>
      <c r="AK684" s="14"/>
    </row>
    <row r="685" s="2" customFormat="1" ht="14.25" hidden="1" spans="1:37">
      <c r="A685" s="24">
        <v>681</v>
      </c>
      <c r="B685" s="189" t="s">
        <v>12328</v>
      </c>
      <c r="C685" s="14">
        <v>0</v>
      </c>
      <c r="D685" s="189" t="s">
        <v>12327</v>
      </c>
      <c r="E685" s="189"/>
      <c r="F685" s="189" t="s">
        <v>10943</v>
      </c>
      <c r="G685" s="24" t="s">
        <v>6292</v>
      </c>
      <c r="H685" s="24" t="s">
        <v>11378</v>
      </c>
      <c r="I685" s="205">
        <v>42731</v>
      </c>
      <c r="J685" s="24">
        <v>31</v>
      </c>
      <c r="K685" s="14" t="s">
        <v>10948</v>
      </c>
      <c r="L685" s="189">
        <v>3</v>
      </c>
      <c r="M685" s="14"/>
      <c r="N685" s="72">
        <v>10031.62</v>
      </c>
      <c r="O685" s="203">
        <v>4949.06</v>
      </c>
      <c r="P685" s="14">
        <v>3</v>
      </c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98"/>
      <c r="AJ685" s="14"/>
      <c r="AK685" s="14"/>
    </row>
    <row r="686" s="200" customFormat="1" ht="14.25" hidden="1" spans="1:37">
      <c r="A686" s="217">
        <v>682</v>
      </c>
      <c r="B686" s="218" t="s">
        <v>12329</v>
      </c>
      <c r="C686" s="219" t="str">
        <f>VLOOKUP(B686,'[3]固定资产-模具6'!$B$82:$C$1180,2,0)</f>
        <v>1141</v>
      </c>
      <c r="D686" s="218" t="s">
        <v>12330</v>
      </c>
      <c r="E686" s="218"/>
      <c r="F686" s="218" t="s">
        <v>10943</v>
      </c>
      <c r="G686" s="217" t="s">
        <v>6292</v>
      </c>
      <c r="H686" s="217" t="s">
        <v>11378</v>
      </c>
      <c r="I686" s="220">
        <v>42731</v>
      </c>
      <c r="J686" s="217">
        <v>31</v>
      </c>
      <c r="K686" s="219" t="s">
        <v>12319</v>
      </c>
      <c r="L686" s="218">
        <v>2</v>
      </c>
      <c r="M686" s="221"/>
      <c r="N686" s="222">
        <v>4012.82</v>
      </c>
      <c r="O686" s="223">
        <v>1979.54</v>
      </c>
      <c r="P686" s="224">
        <f t="shared" ref="P686:P692" si="0">1+2</f>
        <v>3</v>
      </c>
      <c r="Q686" s="219"/>
      <c r="R686" s="219"/>
      <c r="S686" s="219"/>
      <c r="T686" s="224"/>
      <c r="U686" s="219"/>
      <c r="V686" s="219"/>
      <c r="W686" s="219"/>
      <c r="X686" s="219"/>
      <c r="Y686" s="219"/>
      <c r="Z686" s="219"/>
      <c r="AA686" s="219"/>
      <c r="AB686" s="219"/>
      <c r="AC686" s="219"/>
      <c r="AD686" s="219"/>
      <c r="AE686" s="219"/>
      <c r="AF686" s="219"/>
      <c r="AG686" s="219"/>
      <c r="AH686" s="219"/>
      <c r="AI686" s="225"/>
      <c r="AJ686" s="219"/>
      <c r="AK686" s="219"/>
    </row>
    <row r="687" s="200" customFormat="1" ht="14.25" hidden="1" spans="1:37">
      <c r="A687" s="217">
        <v>683</v>
      </c>
      <c r="B687" s="218" t="s">
        <v>12331</v>
      </c>
      <c r="C687" s="219" t="str">
        <f>VLOOKUP(B687,'[3]固定资产-模具6'!$B$82:$C$1180,2,0)</f>
        <v>1142</v>
      </c>
      <c r="D687" s="218" t="s">
        <v>12332</v>
      </c>
      <c r="E687" s="218"/>
      <c r="F687" s="218" t="s">
        <v>10943</v>
      </c>
      <c r="G687" s="217" t="s">
        <v>6292</v>
      </c>
      <c r="H687" s="217" t="s">
        <v>11378</v>
      </c>
      <c r="I687" s="220">
        <v>42731</v>
      </c>
      <c r="J687" s="217">
        <v>31</v>
      </c>
      <c r="K687" s="219" t="s">
        <v>12319</v>
      </c>
      <c r="L687" s="218">
        <v>2</v>
      </c>
      <c r="M687" s="221"/>
      <c r="N687" s="222">
        <v>2257.27</v>
      </c>
      <c r="O687" s="223">
        <v>1113.59</v>
      </c>
      <c r="P687" s="224">
        <f t="shared" si="0"/>
        <v>3</v>
      </c>
      <c r="Q687" s="219"/>
      <c r="R687" s="219"/>
      <c r="S687" s="219"/>
      <c r="T687" s="224"/>
      <c r="U687" s="219"/>
      <c r="V687" s="219"/>
      <c r="W687" s="219"/>
      <c r="X687" s="219"/>
      <c r="Y687" s="219"/>
      <c r="Z687" s="219"/>
      <c r="AA687" s="219"/>
      <c r="AB687" s="219"/>
      <c r="AC687" s="219"/>
      <c r="AD687" s="219"/>
      <c r="AE687" s="219"/>
      <c r="AF687" s="219"/>
      <c r="AG687" s="219"/>
      <c r="AH687" s="219"/>
      <c r="AI687" s="225"/>
      <c r="AJ687" s="219"/>
      <c r="AK687" s="219"/>
    </row>
    <row r="688" s="200" customFormat="1" ht="14.25" hidden="1" spans="1:37">
      <c r="A688" s="217">
        <v>684</v>
      </c>
      <c r="B688" s="218" t="s">
        <v>12333</v>
      </c>
      <c r="C688" s="219" t="str">
        <f>VLOOKUP(B688,'[3]固定资产-模具6'!$B$82:$C$1180,2,0)</f>
        <v>1143</v>
      </c>
      <c r="D688" s="218" t="s">
        <v>12334</v>
      </c>
      <c r="E688" s="218"/>
      <c r="F688" s="218" t="s">
        <v>10943</v>
      </c>
      <c r="G688" s="217" t="s">
        <v>6292</v>
      </c>
      <c r="H688" s="217" t="s">
        <v>11378</v>
      </c>
      <c r="I688" s="220">
        <v>42731</v>
      </c>
      <c r="J688" s="217">
        <v>31</v>
      </c>
      <c r="K688" s="219" t="s">
        <v>12319</v>
      </c>
      <c r="L688" s="218">
        <v>2</v>
      </c>
      <c r="M688" s="221"/>
      <c r="N688" s="222">
        <v>4513.67</v>
      </c>
      <c r="O688" s="223">
        <v>2226.63</v>
      </c>
      <c r="P688" s="224">
        <f t="shared" si="0"/>
        <v>3</v>
      </c>
      <c r="Q688" s="219"/>
      <c r="R688" s="219"/>
      <c r="S688" s="219"/>
      <c r="T688" s="224"/>
      <c r="U688" s="219"/>
      <c r="V688" s="219"/>
      <c r="W688" s="219"/>
      <c r="X688" s="219"/>
      <c r="Y688" s="219"/>
      <c r="Z688" s="219"/>
      <c r="AA688" s="219"/>
      <c r="AB688" s="219"/>
      <c r="AC688" s="219"/>
      <c r="AD688" s="219"/>
      <c r="AE688" s="219"/>
      <c r="AF688" s="219"/>
      <c r="AG688" s="219"/>
      <c r="AH688" s="219"/>
      <c r="AI688" s="225"/>
      <c r="AJ688" s="219"/>
      <c r="AK688" s="219"/>
    </row>
    <row r="689" s="200" customFormat="1" ht="14.25" hidden="1" spans="1:37">
      <c r="A689" s="217">
        <v>685</v>
      </c>
      <c r="B689" s="218" t="s">
        <v>12335</v>
      </c>
      <c r="C689" s="219" t="str">
        <f>VLOOKUP(B689,'[3]固定资产-模具6'!$B$82:$C$1180,2,0)</f>
        <v>1144</v>
      </c>
      <c r="D689" s="218" t="s">
        <v>12336</v>
      </c>
      <c r="E689" s="218"/>
      <c r="F689" s="218" t="s">
        <v>10943</v>
      </c>
      <c r="G689" s="217" t="s">
        <v>6292</v>
      </c>
      <c r="H689" s="217" t="s">
        <v>11378</v>
      </c>
      <c r="I689" s="220">
        <v>42731</v>
      </c>
      <c r="J689" s="217">
        <v>31</v>
      </c>
      <c r="K689" s="219" t="s">
        <v>12319</v>
      </c>
      <c r="L689" s="218">
        <v>2</v>
      </c>
      <c r="M689" s="221"/>
      <c r="N689" s="222">
        <v>2758.98</v>
      </c>
      <c r="O689" s="223">
        <v>1361.22</v>
      </c>
      <c r="P689" s="224">
        <f t="shared" si="0"/>
        <v>3</v>
      </c>
      <c r="Q689" s="219"/>
      <c r="R689" s="219"/>
      <c r="S689" s="219"/>
      <c r="T689" s="224"/>
      <c r="U689" s="219"/>
      <c r="V689" s="219"/>
      <c r="W689" s="219"/>
      <c r="X689" s="219"/>
      <c r="Y689" s="219"/>
      <c r="Z689" s="219"/>
      <c r="AA689" s="219"/>
      <c r="AB689" s="219"/>
      <c r="AC689" s="219"/>
      <c r="AD689" s="219"/>
      <c r="AE689" s="219"/>
      <c r="AF689" s="219"/>
      <c r="AG689" s="219"/>
      <c r="AH689" s="219"/>
      <c r="AI689" s="225"/>
      <c r="AJ689" s="219"/>
      <c r="AK689" s="219"/>
    </row>
    <row r="690" s="200" customFormat="1" ht="14.25" hidden="1" spans="1:37">
      <c r="A690" s="217">
        <v>686</v>
      </c>
      <c r="B690" s="218" t="s">
        <v>12337</v>
      </c>
      <c r="C690" s="219" t="str">
        <f>VLOOKUP(B690,'[3]固定资产-模具6'!$B$82:$C$1180,2,0)</f>
        <v>1145</v>
      </c>
      <c r="D690" s="218" t="s">
        <v>12338</v>
      </c>
      <c r="E690" s="218"/>
      <c r="F690" s="218" t="s">
        <v>10943</v>
      </c>
      <c r="G690" s="217" t="s">
        <v>6292</v>
      </c>
      <c r="H690" s="217" t="s">
        <v>11378</v>
      </c>
      <c r="I690" s="220">
        <v>42731</v>
      </c>
      <c r="J690" s="217">
        <v>31</v>
      </c>
      <c r="K690" s="219" t="s">
        <v>12319</v>
      </c>
      <c r="L690" s="218">
        <v>2</v>
      </c>
      <c r="M690" s="221"/>
      <c r="N690" s="222">
        <v>4012.82</v>
      </c>
      <c r="O690" s="223">
        <v>1915.54</v>
      </c>
      <c r="P690" s="224">
        <f t="shared" si="0"/>
        <v>3</v>
      </c>
      <c r="Q690" s="219"/>
      <c r="R690" s="219"/>
      <c r="S690" s="219"/>
      <c r="T690" s="224"/>
      <c r="U690" s="219"/>
      <c r="V690" s="219"/>
      <c r="W690" s="219"/>
      <c r="X690" s="219"/>
      <c r="Y690" s="219"/>
      <c r="Z690" s="219"/>
      <c r="AA690" s="219"/>
      <c r="AB690" s="219"/>
      <c r="AC690" s="219"/>
      <c r="AD690" s="219"/>
      <c r="AE690" s="219"/>
      <c r="AF690" s="219"/>
      <c r="AG690" s="219"/>
      <c r="AH690" s="219"/>
      <c r="AI690" s="225"/>
      <c r="AJ690" s="219"/>
      <c r="AK690" s="219"/>
    </row>
    <row r="691" s="200" customFormat="1" ht="14.25" hidden="1" spans="1:37">
      <c r="A691" s="217">
        <v>687</v>
      </c>
      <c r="B691" s="218" t="s">
        <v>12339</v>
      </c>
      <c r="C691" s="219" t="str">
        <f>VLOOKUP(B691,'[3]固定资产-模具6'!$B$82:$C$1180,2,0)</f>
        <v>1146</v>
      </c>
      <c r="D691" s="218" t="s">
        <v>12340</v>
      </c>
      <c r="E691" s="218"/>
      <c r="F691" s="218" t="s">
        <v>10943</v>
      </c>
      <c r="G691" s="217" t="s">
        <v>6292</v>
      </c>
      <c r="H691" s="217" t="s">
        <v>11378</v>
      </c>
      <c r="I691" s="220">
        <v>42731</v>
      </c>
      <c r="J691" s="217">
        <v>31</v>
      </c>
      <c r="K691" s="219" t="s">
        <v>12319</v>
      </c>
      <c r="L691" s="218">
        <v>2</v>
      </c>
      <c r="M691" s="221"/>
      <c r="N691" s="222">
        <v>4012.82</v>
      </c>
      <c r="O691" s="223">
        <v>1915.54</v>
      </c>
      <c r="P691" s="224">
        <f t="shared" si="0"/>
        <v>3</v>
      </c>
      <c r="Q691" s="219"/>
      <c r="R691" s="219"/>
      <c r="S691" s="219"/>
      <c r="T691" s="224"/>
      <c r="U691" s="219"/>
      <c r="V691" s="219"/>
      <c r="W691" s="219"/>
      <c r="X691" s="219"/>
      <c r="Y691" s="219"/>
      <c r="Z691" s="219"/>
      <c r="AA691" s="219"/>
      <c r="AB691" s="219"/>
      <c r="AC691" s="219"/>
      <c r="AD691" s="219"/>
      <c r="AE691" s="219"/>
      <c r="AF691" s="219"/>
      <c r="AG691" s="219"/>
      <c r="AH691" s="219"/>
      <c r="AI691" s="225"/>
      <c r="AJ691" s="219"/>
      <c r="AK691" s="219"/>
    </row>
    <row r="692" s="200" customFormat="1" ht="14.25" hidden="1" spans="1:37">
      <c r="A692" s="217">
        <v>688</v>
      </c>
      <c r="B692" s="218" t="s">
        <v>12341</v>
      </c>
      <c r="C692" s="219" t="str">
        <f>VLOOKUP(B692,'[3]固定资产-模具6'!$B$82:$C$1180,2,0)</f>
        <v>1147</v>
      </c>
      <c r="D692" s="218" t="s">
        <v>12342</v>
      </c>
      <c r="E692" s="218"/>
      <c r="F692" s="218" t="s">
        <v>10943</v>
      </c>
      <c r="G692" s="217" t="s">
        <v>6292</v>
      </c>
      <c r="H692" s="217" t="s">
        <v>11378</v>
      </c>
      <c r="I692" s="220">
        <v>42731</v>
      </c>
      <c r="J692" s="217">
        <v>31</v>
      </c>
      <c r="K692" s="219" t="s">
        <v>12319</v>
      </c>
      <c r="L692" s="218">
        <v>2</v>
      </c>
      <c r="M692" s="221"/>
      <c r="N692" s="222">
        <v>4514.53</v>
      </c>
      <c r="O692" s="223">
        <v>2227.17</v>
      </c>
      <c r="P692" s="224">
        <f t="shared" si="0"/>
        <v>3</v>
      </c>
      <c r="Q692" s="219"/>
      <c r="R692" s="219"/>
      <c r="S692" s="219"/>
      <c r="T692" s="224"/>
      <c r="U692" s="219"/>
      <c r="V692" s="219"/>
      <c r="W692" s="219"/>
      <c r="X692" s="219"/>
      <c r="Y692" s="219"/>
      <c r="Z692" s="219"/>
      <c r="AA692" s="219"/>
      <c r="AB692" s="219"/>
      <c r="AC692" s="219"/>
      <c r="AD692" s="219"/>
      <c r="AE692" s="219"/>
      <c r="AF692" s="219"/>
      <c r="AG692" s="219"/>
      <c r="AH692" s="219"/>
      <c r="AI692" s="225"/>
      <c r="AJ692" s="219"/>
      <c r="AK692" s="219"/>
    </row>
    <row r="693" s="200" customFormat="1" ht="14.25" hidden="1" spans="1:37">
      <c r="A693" s="217">
        <v>689</v>
      </c>
      <c r="B693" s="218" t="s">
        <v>12343</v>
      </c>
      <c r="C693" s="219" t="str">
        <f>VLOOKUP(B693,'[3]固定资产-模具6'!$B$82:$C$1180,2,0)</f>
        <v>1148</v>
      </c>
      <c r="D693" s="218" t="s">
        <v>12344</v>
      </c>
      <c r="E693" s="218" t="s">
        <v>12345</v>
      </c>
      <c r="F693" s="218" t="s">
        <v>10943</v>
      </c>
      <c r="G693" s="217" t="s">
        <v>6292</v>
      </c>
      <c r="H693" s="217" t="s">
        <v>11378</v>
      </c>
      <c r="I693" s="220">
        <v>42731</v>
      </c>
      <c r="J693" s="217">
        <v>31</v>
      </c>
      <c r="K693" s="219" t="s">
        <v>12319</v>
      </c>
      <c r="L693" s="218">
        <v>4</v>
      </c>
      <c r="M693" s="221"/>
      <c r="N693" s="222">
        <v>4263.25</v>
      </c>
      <c r="O693" s="223">
        <v>2103.25</v>
      </c>
      <c r="P693" s="224">
        <f t="shared" ref="P693:P696" si="1">1+4</f>
        <v>5</v>
      </c>
      <c r="Q693" s="219"/>
      <c r="R693" s="219"/>
      <c r="S693" s="219"/>
      <c r="T693" s="224"/>
      <c r="U693" s="219"/>
      <c r="V693" s="219"/>
      <c r="W693" s="219"/>
      <c r="X693" s="219"/>
      <c r="Y693" s="219"/>
      <c r="Z693" s="219"/>
      <c r="AA693" s="219"/>
      <c r="AB693" s="219"/>
      <c r="AC693" s="219"/>
      <c r="AD693" s="219"/>
      <c r="AE693" s="219"/>
      <c r="AF693" s="219"/>
      <c r="AG693" s="219"/>
      <c r="AH693" s="219"/>
      <c r="AI693" s="225"/>
      <c r="AJ693" s="219"/>
      <c r="AK693" s="219"/>
    </row>
    <row r="694" s="200" customFormat="1" ht="14.25" hidden="1" spans="1:37">
      <c r="A694" s="217">
        <v>690</v>
      </c>
      <c r="B694" s="218" t="s">
        <v>12346</v>
      </c>
      <c r="C694" s="219" t="str">
        <f>VLOOKUP(B694,'[3]固定资产-模具6'!$B$82:$C$1180,2,0)</f>
        <v>1149</v>
      </c>
      <c r="D694" s="218" t="s">
        <v>12344</v>
      </c>
      <c r="E694" s="218" t="s">
        <v>12345</v>
      </c>
      <c r="F694" s="218" t="s">
        <v>10943</v>
      </c>
      <c r="G694" s="217" t="s">
        <v>6292</v>
      </c>
      <c r="H694" s="217" t="s">
        <v>11378</v>
      </c>
      <c r="I694" s="220">
        <v>42731</v>
      </c>
      <c r="J694" s="217">
        <v>31</v>
      </c>
      <c r="K694" s="219" t="s">
        <v>12319</v>
      </c>
      <c r="L694" s="218">
        <v>4</v>
      </c>
      <c r="M694" s="221"/>
      <c r="N694" s="222">
        <v>2006.84</v>
      </c>
      <c r="O694" s="223">
        <v>989.88</v>
      </c>
      <c r="P694" s="224">
        <f t="shared" si="1"/>
        <v>5</v>
      </c>
      <c r="Q694" s="219"/>
      <c r="R694" s="219"/>
      <c r="S694" s="219"/>
      <c r="T694" s="224"/>
      <c r="U694" s="219"/>
      <c r="V694" s="219"/>
      <c r="W694" s="219"/>
      <c r="X694" s="219"/>
      <c r="Y694" s="219"/>
      <c r="Z694" s="219"/>
      <c r="AA694" s="219"/>
      <c r="AB694" s="219"/>
      <c r="AC694" s="219"/>
      <c r="AD694" s="219"/>
      <c r="AE694" s="219"/>
      <c r="AF694" s="219"/>
      <c r="AG694" s="219"/>
      <c r="AH694" s="219"/>
      <c r="AI694" s="225"/>
      <c r="AJ694" s="219"/>
      <c r="AK694" s="219"/>
    </row>
    <row r="695" s="200" customFormat="1" ht="14.25" hidden="1" spans="1:37">
      <c r="A695" s="217">
        <v>691</v>
      </c>
      <c r="B695" s="218" t="s">
        <v>12347</v>
      </c>
      <c r="C695" s="219" t="str">
        <f>VLOOKUP(B695,'[3]固定资产-模具6'!$B$82:$C$1180,2,0)</f>
        <v>1150</v>
      </c>
      <c r="D695" s="218" t="s">
        <v>12348</v>
      </c>
      <c r="E695" s="218" t="s">
        <v>12345</v>
      </c>
      <c r="F695" s="218" t="s">
        <v>10943</v>
      </c>
      <c r="G695" s="217" t="s">
        <v>6292</v>
      </c>
      <c r="H695" s="217" t="s">
        <v>11378</v>
      </c>
      <c r="I695" s="220">
        <v>42731</v>
      </c>
      <c r="J695" s="217">
        <v>31</v>
      </c>
      <c r="K695" s="219" t="s">
        <v>12319</v>
      </c>
      <c r="L695" s="218">
        <v>4</v>
      </c>
      <c r="M695" s="221"/>
      <c r="N695" s="222">
        <v>5417.09</v>
      </c>
      <c r="O695" s="223">
        <v>2672.45</v>
      </c>
      <c r="P695" s="224">
        <f t="shared" si="1"/>
        <v>5</v>
      </c>
      <c r="Q695" s="219"/>
      <c r="R695" s="219"/>
      <c r="S695" s="219"/>
      <c r="T695" s="224"/>
      <c r="U695" s="219"/>
      <c r="V695" s="219"/>
      <c r="W695" s="219"/>
      <c r="X695" s="219"/>
      <c r="Y695" s="219"/>
      <c r="Z695" s="219"/>
      <c r="AA695" s="219"/>
      <c r="AB695" s="219"/>
      <c r="AC695" s="219"/>
      <c r="AD695" s="219"/>
      <c r="AE695" s="219"/>
      <c r="AF695" s="219"/>
      <c r="AG695" s="219"/>
      <c r="AH695" s="219"/>
      <c r="AI695" s="225"/>
      <c r="AJ695" s="219"/>
      <c r="AK695" s="219"/>
    </row>
    <row r="696" s="200" customFormat="1" ht="14.25" hidden="1" spans="1:37">
      <c r="A696" s="217">
        <v>692</v>
      </c>
      <c r="B696" s="218" t="s">
        <v>12349</v>
      </c>
      <c r="C696" s="219" t="str">
        <f>VLOOKUP(B696,'[3]固定资产-模具6'!$B$82:$C$1180,2,0)</f>
        <v>1151</v>
      </c>
      <c r="D696" s="218" t="s">
        <v>12348</v>
      </c>
      <c r="E696" s="218" t="s">
        <v>12345</v>
      </c>
      <c r="F696" s="218" t="s">
        <v>10943</v>
      </c>
      <c r="G696" s="217" t="s">
        <v>6292</v>
      </c>
      <c r="H696" s="217" t="s">
        <v>11378</v>
      </c>
      <c r="I696" s="220">
        <v>42731</v>
      </c>
      <c r="J696" s="217">
        <v>31</v>
      </c>
      <c r="K696" s="219" t="s">
        <v>12319</v>
      </c>
      <c r="L696" s="218">
        <v>4</v>
      </c>
      <c r="M696" s="221"/>
      <c r="N696" s="222">
        <v>5417.09</v>
      </c>
      <c r="O696" s="223">
        <v>2672.45</v>
      </c>
      <c r="P696" s="224">
        <f t="shared" si="1"/>
        <v>5</v>
      </c>
      <c r="Q696" s="219"/>
      <c r="R696" s="219"/>
      <c r="S696" s="219"/>
      <c r="T696" s="224"/>
      <c r="U696" s="219"/>
      <c r="V696" s="219"/>
      <c r="W696" s="219"/>
      <c r="X696" s="219"/>
      <c r="Y696" s="219"/>
      <c r="Z696" s="219"/>
      <c r="AA696" s="219"/>
      <c r="AB696" s="219"/>
      <c r="AC696" s="219"/>
      <c r="AD696" s="219"/>
      <c r="AE696" s="219"/>
      <c r="AF696" s="219"/>
      <c r="AG696" s="219"/>
      <c r="AH696" s="219"/>
      <c r="AI696" s="225"/>
      <c r="AJ696" s="219"/>
      <c r="AK696" s="219"/>
    </row>
    <row r="697" s="199" customFormat="1" ht="14.25" hidden="1" spans="1:37">
      <c r="A697" s="209">
        <v>693</v>
      </c>
      <c r="B697" s="210" t="s">
        <v>12350</v>
      </c>
      <c r="C697" s="211" t="s">
        <v>12351</v>
      </c>
      <c r="D697" s="210" t="s">
        <v>12352</v>
      </c>
      <c r="E697" s="210" t="s">
        <v>12345</v>
      </c>
      <c r="F697" s="210" t="s">
        <v>10943</v>
      </c>
      <c r="G697" s="209" t="s">
        <v>6587</v>
      </c>
      <c r="H697" s="209" t="s">
        <v>12353</v>
      </c>
      <c r="I697" s="212">
        <v>42734</v>
      </c>
      <c r="J697" s="209">
        <v>31</v>
      </c>
      <c r="K697" s="14" t="s">
        <v>11305</v>
      </c>
      <c r="L697" s="210">
        <v>1</v>
      </c>
      <c r="M697" s="211"/>
      <c r="N697" s="213">
        <v>29914.53</v>
      </c>
      <c r="O697" s="214">
        <v>14757.73</v>
      </c>
      <c r="P697" s="211">
        <v>1</v>
      </c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5"/>
      <c r="AJ697" s="211"/>
      <c r="AK697" s="211"/>
    </row>
    <row r="698" s="199" customFormat="1" ht="14.25" hidden="1" spans="1:37">
      <c r="A698" s="209">
        <v>694</v>
      </c>
      <c r="B698" s="210" t="s">
        <v>12354</v>
      </c>
      <c r="C698" s="211" t="s">
        <v>12355</v>
      </c>
      <c r="D698" s="210" t="s">
        <v>12356</v>
      </c>
      <c r="E698" s="210" t="s">
        <v>12345</v>
      </c>
      <c r="F698" s="210" t="s">
        <v>10943</v>
      </c>
      <c r="G698" s="209" t="s">
        <v>6587</v>
      </c>
      <c r="H698" s="209" t="s">
        <v>12050</v>
      </c>
      <c r="I698" s="212">
        <v>42734</v>
      </c>
      <c r="J698" s="209">
        <v>31</v>
      </c>
      <c r="K698" s="14" t="s">
        <v>11305</v>
      </c>
      <c r="L698" s="210">
        <v>2</v>
      </c>
      <c r="M698" s="211"/>
      <c r="N698" s="213">
        <v>100000</v>
      </c>
      <c r="O698" s="214">
        <v>49333.44</v>
      </c>
      <c r="P698" s="211">
        <v>2</v>
      </c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5"/>
      <c r="AJ698" s="211"/>
      <c r="AK698" s="211"/>
    </row>
    <row r="699" s="199" customFormat="1" ht="14.25" hidden="1" spans="1:37">
      <c r="A699" s="209">
        <v>695</v>
      </c>
      <c r="B699" s="210" t="s">
        <v>12357</v>
      </c>
      <c r="C699" s="211" t="s">
        <v>12358</v>
      </c>
      <c r="D699" s="210" t="s">
        <v>12359</v>
      </c>
      <c r="E699" s="210" t="s">
        <v>12360</v>
      </c>
      <c r="F699" s="210" t="s">
        <v>10943</v>
      </c>
      <c r="G699" s="209" t="s">
        <v>6587</v>
      </c>
      <c r="H699" s="209" t="s">
        <v>12050</v>
      </c>
      <c r="I699" s="212">
        <v>42734</v>
      </c>
      <c r="J699" s="209">
        <v>31</v>
      </c>
      <c r="K699" s="14" t="s">
        <v>11305</v>
      </c>
      <c r="L699" s="210">
        <v>1</v>
      </c>
      <c r="M699" s="211"/>
      <c r="N699" s="213">
        <v>83760.67</v>
      </c>
      <c r="O699" s="214">
        <v>41321.95</v>
      </c>
      <c r="P699" s="211">
        <v>1</v>
      </c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5"/>
      <c r="AJ699" s="211"/>
      <c r="AK699" s="211"/>
    </row>
    <row r="700" s="199" customFormat="1" ht="14.25" hidden="1" spans="1:37">
      <c r="A700" s="209">
        <v>696</v>
      </c>
      <c r="B700" s="210" t="s">
        <v>12361</v>
      </c>
      <c r="C700" s="211" t="s">
        <v>12362</v>
      </c>
      <c r="D700" s="210" t="s">
        <v>12363</v>
      </c>
      <c r="E700" s="210" t="s">
        <v>12360</v>
      </c>
      <c r="F700" s="210" t="s">
        <v>10943</v>
      </c>
      <c r="G700" s="209" t="s">
        <v>6587</v>
      </c>
      <c r="H700" s="209" t="s">
        <v>9931</v>
      </c>
      <c r="I700" s="212">
        <v>42734</v>
      </c>
      <c r="J700" s="209">
        <v>31</v>
      </c>
      <c r="K700" s="14"/>
      <c r="L700" s="210">
        <v>1</v>
      </c>
      <c r="M700" s="211"/>
      <c r="N700" s="213">
        <v>25641.03</v>
      </c>
      <c r="O700" s="214">
        <v>12649.67</v>
      </c>
      <c r="P700" s="211">
        <v>0</v>
      </c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5"/>
      <c r="AJ700" s="211"/>
      <c r="AK700" s="211"/>
    </row>
    <row r="701" s="2" customFormat="1" ht="14.25" hidden="1" spans="1:37">
      <c r="A701" s="24">
        <v>697</v>
      </c>
      <c r="B701" s="189" t="s">
        <v>12364</v>
      </c>
      <c r="C701" s="14">
        <v>0</v>
      </c>
      <c r="D701" s="189" t="s">
        <v>12365</v>
      </c>
      <c r="E701" s="189" t="s">
        <v>12360</v>
      </c>
      <c r="F701" s="189" t="s">
        <v>10943</v>
      </c>
      <c r="G701" s="24" t="s">
        <v>6587</v>
      </c>
      <c r="H701" s="24" t="s">
        <v>12366</v>
      </c>
      <c r="I701" s="205">
        <v>42734</v>
      </c>
      <c r="J701" s="24">
        <v>31</v>
      </c>
      <c r="K701" s="14" t="s">
        <v>10948</v>
      </c>
      <c r="L701" s="189">
        <v>1</v>
      </c>
      <c r="M701" s="14"/>
      <c r="N701" s="72">
        <v>34188.03</v>
      </c>
      <c r="O701" s="203">
        <v>16866.11</v>
      </c>
      <c r="P701" s="14">
        <v>1</v>
      </c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98"/>
      <c r="AJ701" s="14"/>
      <c r="AK701" s="14"/>
    </row>
    <row r="702" s="2" customFormat="1" ht="14.25" hidden="1" spans="1:37">
      <c r="A702" s="24">
        <v>698</v>
      </c>
      <c r="B702" s="189" t="s">
        <v>12367</v>
      </c>
      <c r="C702" s="14" t="s">
        <v>12368</v>
      </c>
      <c r="D702" s="189" t="s">
        <v>12369</v>
      </c>
      <c r="E702" s="189" t="s">
        <v>12360</v>
      </c>
      <c r="F702" s="189" t="s">
        <v>10943</v>
      </c>
      <c r="G702" s="24" t="s">
        <v>6587</v>
      </c>
      <c r="H702" s="24" t="s">
        <v>9931</v>
      </c>
      <c r="I702" s="205">
        <v>42734</v>
      </c>
      <c r="J702" s="24">
        <v>31</v>
      </c>
      <c r="K702" s="14" t="s">
        <v>11305</v>
      </c>
      <c r="L702" s="189">
        <v>1</v>
      </c>
      <c r="M702" s="14"/>
      <c r="N702" s="72">
        <v>21367.52</v>
      </c>
      <c r="O702" s="203">
        <v>10541.28</v>
      </c>
      <c r="P702" s="14">
        <v>1</v>
      </c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98"/>
      <c r="AJ702" s="14"/>
      <c r="AK702" s="14"/>
    </row>
    <row r="703" s="199" customFormat="1" ht="14.25" hidden="1" spans="1:37">
      <c r="A703" s="209">
        <v>699</v>
      </c>
      <c r="B703" s="210" t="s">
        <v>12370</v>
      </c>
      <c r="C703" s="211" t="s">
        <v>12371</v>
      </c>
      <c r="D703" s="210" t="s">
        <v>12372</v>
      </c>
      <c r="E703" s="210" t="s">
        <v>12360</v>
      </c>
      <c r="F703" s="210" t="s">
        <v>10943</v>
      </c>
      <c r="G703" s="209" t="s">
        <v>6587</v>
      </c>
      <c r="H703" s="209" t="s">
        <v>9931</v>
      </c>
      <c r="I703" s="212">
        <v>42734</v>
      </c>
      <c r="J703" s="209">
        <v>31</v>
      </c>
      <c r="K703" s="14" t="s">
        <v>11305</v>
      </c>
      <c r="L703" s="210">
        <v>1</v>
      </c>
      <c r="M703" s="211"/>
      <c r="N703" s="213">
        <v>20512.82</v>
      </c>
      <c r="O703" s="214">
        <v>10119.54</v>
      </c>
      <c r="P703" s="211">
        <v>0</v>
      </c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5"/>
      <c r="AJ703" s="211"/>
      <c r="AK703" s="211"/>
    </row>
    <row r="704" s="2" customFormat="1" ht="14.25" spans="1:37">
      <c r="A704" s="24">
        <v>700</v>
      </c>
      <c r="B704" s="189" t="s">
        <v>12373</v>
      </c>
      <c r="C704" s="14">
        <v>0</v>
      </c>
      <c r="D704" s="189" t="s">
        <v>12374</v>
      </c>
      <c r="E704" s="189" t="s">
        <v>12360</v>
      </c>
      <c r="F704" s="189" t="s">
        <v>10943</v>
      </c>
      <c r="G704" s="24" t="s">
        <v>6587</v>
      </c>
      <c r="H704" s="24" t="s">
        <v>10270</v>
      </c>
      <c r="I704" s="205">
        <v>42734</v>
      </c>
      <c r="J704" s="24">
        <v>31</v>
      </c>
      <c r="K704" s="14"/>
      <c r="L704" s="189">
        <v>2</v>
      </c>
      <c r="M704" s="14"/>
      <c r="N704" s="72">
        <v>412874.56</v>
      </c>
      <c r="O704" s="203">
        <v>203684.8</v>
      </c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98"/>
      <c r="AJ704" s="14"/>
      <c r="AK704" s="14"/>
    </row>
    <row r="705" s="2" customFormat="1" ht="14.25" hidden="1" spans="1:37">
      <c r="A705" s="24">
        <v>701</v>
      </c>
      <c r="B705" s="189" t="s">
        <v>12375</v>
      </c>
      <c r="C705" s="14">
        <v>0</v>
      </c>
      <c r="D705" s="189" t="s">
        <v>12376</v>
      </c>
      <c r="E705" s="189" t="s">
        <v>12377</v>
      </c>
      <c r="F705" s="189" t="s">
        <v>10943</v>
      </c>
      <c r="G705" s="24" t="s">
        <v>6587</v>
      </c>
      <c r="H705" s="14" t="s">
        <v>11378</v>
      </c>
      <c r="I705" s="205">
        <v>42734</v>
      </c>
      <c r="J705" s="24">
        <v>31</v>
      </c>
      <c r="K705" s="14" t="s">
        <v>10948</v>
      </c>
      <c r="L705" s="189">
        <v>7</v>
      </c>
      <c r="M705" s="14"/>
      <c r="N705" s="72">
        <v>51379.94</v>
      </c>
      <c r="O705" s="203">
        <v>25347.3</v>
      </c>
      <c r="P705" s="14">
        <v>8</v>
      </c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98"/>
      <c r="AJ705" s="14"/>
      <c r="AK705" s="14"/>
    </row>
    <row r="706" s="2" customFormat="1" ht="14.25" spans="1:37">
      <c r="A706" s="24">
        <v>702</v>
      </c>
      <c r="B706" s="189" t="s">
        <v>12378</v>
      </c>
      <c r="C706" s="14">
        <v>0</v>
      </c>
      <c r="D706" s="189" t="s">
        <v>12379</v>
      </c>
      <c r="E706" s="189" t="s">
        <v>12380</v>
      </c>
      <c r="F706" s="189" t="s">
        <v>10943</v>
      </c>
      <c r="G706" s="24" t="s">
        <v>6587</v>
      </c>
      <c r="H706" s="24" t="s">
        <v>10270</v>
      </c>
      <c r="I706" s="205">
        <v>42734</v>
      </c>
      <c r="J706" s="24">
        <v>31</v>
      </c>
      <c r="K706" s="14"/>
      <c r="L706" s="189">
        <v>1</v>
      </c>
      <c r="M706" s="14"/>
      <c r="N706" s="72">
        <v>12386.24</v>
      </c>
      <c r="O706" s="203">
        <v>6110.4</v>
      </c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98"/>
      <c r="AJ706" s="14"/>
      <c r="AK706" s="14"/>
    </row>
    <row r="707" s="2" customFormat="1" ht="14.25" hidden="1" spans="1:37">
      <c r="A707" s="24">
        <v>703</v>
      </c>
      <c r="B707" s="189" t="s">
        <v>12381</v>
      </c>
      <c r="C707" s="14" t="s">
        <v>12382</v>
      </c>
      <c r="D707" s="189" t="s">
        <v>12383</v>
      </c>
      <c r="E707" s="189" t="s">
        <v>12377</v>
      </c>
      <c r="F707" s="189" t="s">
        <v>10943</v>
      </c>
      <c r="G707" s="24" t="s">
        <v>6587</v>
      </c>
      <c r="H707" s="24" t="s">
        <v>9931</v>
      </c>
      <c r="I707" s="205">
        <v>42749</v>
      </c>
      <c r="J707" s="24">
        <v>30</v>
      </c>
      <c r="K707" s="14" t="s">
        <v>11305</v>
      </c>
      <c r="L707" s="189">
        <v>1</v>
      </c>
      <c r="M707" s="14"/>
      <c r="N707" s="72">
        <v>22222.22</v>
      </c>
      <c r="O707" s="203">
        <v>11314.87</v>
      </c>
      <c r="P707" s="14">
        <v>1</v>
      </c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98"/>
      <c r="AJ707" s="14"/>
      <c r="AK707" s="14"/>
    </row>
    <row r="708" s="2" customFormat="1" ht="14.25" hidden="1" spans="1:37">
      <c r="A708" s="24">
        <v>704</v>
      </c>
      <c r="B708" s="189" t="s">
        <v>12384</v>
      </c>
      <c r="C708" s="14" t="s">
        <v>12385</v>
      </c>
      <c r="D708" s="189" t="s">
        <v>12386</v>
      </c>
      <c r="E708" s="189" t="s">
        <v>12380</v>
      </c>
      <c r="F708" s="189" t="s">
        <v>10943</v>
      </c>
      <c r="G708" s="24" t="s">
        <v>6587</v>
      </c>
      <c r="H708" s="24" t="s">
        <v>9931</v>
      </c>
      <c r="I708" s="205">
        <v>42749</v>
      </c>
      <c r="J708" s="24">
        <v>30</v>
      </c>
      <c r="K708" s="14" t="s">
        <v>11305</v>
      </c>
      <c r="L708" s="189">
        <v>1</v>
      </c>
      <c r="M708" s="14"/>
      <c r="N708" s="72">
        <v>17948.72</v>
      </c>
      <c r="O708" s="203">
        <v>9138.83</v>
      </c>
      <c r="P708" s="14">
        <v>1</v>
      </c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98"/>
      <c r="AJ708" s="14"/>
      <c r="AK708" s="14"/>
    </row>
    <row r="709" s="199" customFormat="1" ht="14.25" hidden="1" spans="1:37">
      <c r="A709" s="209">
        <v>705</v>
      </c>
      <c r="B709" s="210" t="s">
        <v>12387</v>
      </c>
      <c r="C709" s="211" t="s">
        <v>12388</v>
      </c>
      <c r="D709" s="210" t="s">
        <v>12389</v>
      </c>
      <c r="E709" s="210" t="s">
        <v>12377</v>
      </c>
      <c r="F709" s="210" t="s">
        <v>10943</v>
      </c>
      <c r="G709" s="209" t="s">
        <v>6587</v>
      </c>
      <c r="H709" s="209" t="s">
        <v>9931</v>
      </c>
      <c r="I709" s="212">
        <v>42749</v>
      </c>
      <c r="J709" s="209">
        <v>30</v>
      </c>
      <c r="K709" s="14" t="s">
        <v>11305</v>
      </c>
      <c r="L709" s="210">
        <v>1</v>
      </c>
      <c r="M709" s="211"/>
      <c r="N709" s="213">
        <v>19658.12</v>
      </c>
      <c r="O709" s="214">
        <v>10009.37</v>
      </c>
      <c r="P709" s="211">
        <v>0</v>
      </c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5"/>
      <c r="AJ709" s="211"/>
      <c r="AK709" s="211"/>
    </row>
    <row r="710" s="201" customFormat="1" ht="14.25" hidden="1" spans="1:37">
      <c r="A710" s="226">
        <v>706</v>
      </c>
      <c r="B710" s="227" t="s">
        <v>12390</v>
      </c>
      <c r="C710" s="221">
        <v>0</v>
      </c>
      <c r="D710" s="227" t="s">
        <v>12391</v>
      </c>
      <c r="E710" s="227" t="s">
        <v>12380</v>
      </c>
      <c r="F710" s="227" t="s">
        <v>10943</v>
      </c>
      <c r="G710" s="226" t="s">
        <v>6292</v>
      </c>
      <c r="H710" s="226" t="s">
        <v>12392</v>
      </c>
      <c r="I710" s="228">
        <v>42757</v>
      </c>
      <c r="J710" s="226">
        <v>30</v>
      </c>
      <c r="K710" s="221" t="s">
        <v>10948</v>
      </c>
      <c r="L710" s="227">
        <v>3</v>
      </c>
      <c r="M710" s="221"/>
      <c r="N710" s="222">
        <v>10256.4</v>
      </c>
      <c r="O710" s="223">
        <v>5222.31</v>
      </c>
      <c r="P710" s="221">
        <v>3</v>
      </c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9"/>
      <c r="AJ710" s="221"/>
      <c r="AK710" s="221"/>
    </row>
    <row r="711" s="200" customFormat="1" ht="14.25" hidden="1" spans="1:37">
      <c r="A711" s="217">
        <v>707</v>
      </c>
      <c r="B711" s="218" t="s">
        <v>12393</v>
      </c>
      <c r="C711" s="219" t="str">
        <f>VLOOKUP(B711,'[3]固定资产-模具6'!$B$82:$C$1180,2,0)</f>
        <v>1167</v>
      </c>
      <c r="D711" s="218" t="s">
        <v>12394</v>
      </c>
      <c r="E711" s="218" t="s">
        <v>12395</v>
      </c>
      <c r="F711" s="218" t="s">
        <v>10943</v>
      </c>
      <c r="G711" s="217" t="s">
        <v>6292</v>
      </c>
      <c r="H711" s="217" t="s">
        <v>12392</v>
      </c>
      <c r="I711" s="220">
        <v>42757</v>
      </c>
      <c r="J711" s="217">
        <v>30</v>
      </c>
      <c r="K711" s="219" t="s">
        <v>12319</v>
      </c>
      <c r="L711" s="218">
        <v>2</v>
      </c>
      <c r="M711" s="221"/>
      <c r="N711" s="222">
        <v>2564.1</v>
      </c>
      <c r="O711" s="223">
        <v>1305.5</v>
      </c>
      <c r="P711" s="219">
        <v>2</v>
      </c>
      <c r="Q711" s="219"/>
      <c r="R711" s="219"/>
      <c r="S711" s="219"/>
      <c r="T711" s="224"/>
      <c r="U711" s="219"/>
      <c r="V711" s="219"/>
      <c r="W711" s="219"/>
      <c r="X711" s="219"/>
      <c r="Y711" s="219"/>
      <c r="Z711" s="219"/>
      <c r="AA711" s="219"/>
      <c r="AB711" s="219"/>
      <c r="AC711" s="219"/>
      <c r="AD711" s="219"/>
      <c r="AE711" s="219"/>
      <c r="AF711" s="219"/>
      <c r="AG711" s="219"/>
      <c r="AH711" s="219"/>
      <c r="AI711" s="225"/>
      <c r="AJ711" s="219"/>
      <c r="AK711" s="219"/>
    </row>
    <row r="712" s="199" customFormat="1" ht="14.25" hidden="1" spans="1:37">
      <c r="A712" s="209">
        <v>708</v>
      </c>
      <c r="B712" s="210" t="s">
        <v>12396</v>
      </c>
      <c r="C712" s="211" t="s">
        <v>12397</v>
      </c>
      <c r="D712" s="210" t="s">
        <v>12398</v>
      </c>
      <c r="E712" s="210" t="s">
        <v>12399</v>
      </c>
      <c r="F712" s="210" t="s">
        <v>10943</v>
      </c>
      <c r="G712" s="209" t="s">
        <v>6587</v>
      </c>
      <c r="H712" s="209" t="s">
        <v>9931</v>
      </c>
      <c r="I712" s="212">
        <v>42766</v>
      </c>
      <c r="J712" s="209">
        <v>30</v>
      </c>
      <c r="K712" s="14" t="s">
        <v>11305</v>
      </c>
      <c r="L712" s="210">
        <v>1</v>
      </c>
      <c r="M712" s="211"/>
      <c r="N712" s="213">
        <v>36752.14</v>
      </c>
      <c r="O712" s="214">
        <v>18712.93</v>
      </c>
      <c r="P712" s="211">
        <v>0</v>
      </c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5"/>
      <c r="AJ712" s="211"/>
      <c r="AK712" s="211"/>
    </row>
    <row r="713" s="199" customFormat="1" ht="14.25" hidden="1" spans="1:37">
      <c r="A713" s="209">
        <v>709</v>
      </c>
      <c r="B713" s="210" t="s">
        <v>12400</v>
      </c>
      <c r="C713" s="211" t="s">
        <v>12401</v>
      </c>
      <c r="D713" s="210" t="s">
        <v>12402</v>
      </c>
      <c r="E713" s="210" t="s">
        <v>12399</v>
      </c>
      <c r="F713" s="210" t="s">
        <v>10943</v>
      </c>
      <c r="G713" s="209" t="s">
        <v>6587</v>
      </c>
      <c r="H713" s="209" t="s">
        <v>9931</v>
      </c>
      <c r="I713" s="212">
        <v>42766</v>
      </c>
      <c r="J713" s="209">
        <v>30</v>
      </c>
      <c r="K713" s="14" t="s">
        <v>11305</v>
      </c>
      <c r="L713" s="210">
        <v>1</v>
      </c>
      <c r="M713" s="211"/>
      <c r="N713" s="213">
        <v>19658.12</v>
      </c>
      <c r="O713" s="214">
        <v>10009.37</v>
      </c>
      <c r="P713" s="211">
        <v>0</v>
      </c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5"/>
      <c r="AJ713" s="211"/>
      <c r="AK713" s="211"/>
    </row>
    <row r="714" s="199" customFormat="1" ht="14.25" hidden="1" spans="1:37">
      <c r="A714" s="209">
        <v>710</v>
      </c>
      <c r="B714" s="210" t="s">
        <v>12403</v>
      </c>
      <c r="C714" s="211" t="s">
        <v>12404</v>
      </c>
      <c r="D714" s="210" t="s">
        <v>12405</v>
      </c>
      <c r="E714" s="210" t="s">
        <v>12399</v>
      </c>
      <c r="F714" s="210" t="s">
        <v>10943</v>
      </c>
      <c r="G714" s="209" t="s">
        <v>6587</v>
      </c>
      <c r="H714" s="209" t="s">
        <v>9931</v>
      </c>
      <c r="I714" s="212">
        <v>42766</v>
      </c>
      <c r="J714" s="209">
        <v>30</v>
      </c>
      <c r="K714" s="14" t="s">
        <v>11305</v>
      </c>
      <c r="L714" s="210">
        <v>1</v>
      </c>
      <c r="M714" s="211"/>
      <c r="N714" s="213">
        <v>34188.03</v>
      </c>
      <c r="O714" s="214">
        <v>17407.42</v>
      </c>
      <c r="P714" s="211">
        <v>0</v>
      </c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5"/>
      <c r="AJ714" s="211"/>
      <c r="AK714" s="211"/>
    </row>
    <row r="715" s="2" customFormat="1" ht="14.25" spans="1:37">
      <c r="A715" s="24">
        <v>711</v>
      </c>
      <c r="B715" s="189" t="s">
        <v>12406</v>
      </c>
      <c r="C715" s="14">
        <v>0</v>
      </c>
      <c r="D715" s="189" t="s">
        <v>12407</v>
      </c>
      <c r="E715" s="189" t="s">
        <v>12408</v>
      </c>
      <c r="F715" s="189" t="s">
        <v>10943</v>
      </c>
      <c r="G715" s="24" t="s">
        <v>6641</v>
      </c>
      <c r="H715" s="24" t="s">
        <v>10185</v>
      </c>
      <c r="I715" s="205">
        <v>42766</v>
      </c>
      <c r="J715" s="24">
        <v>30</v>
      </c>
      <c r="K715" s="14"/>
      <c r="L715" s="189">
        <v>1</v>
      </c>
      <c r="M715" s="14"/>
      <c r="N715" s="72">
        <v>17663.31</v>
      </c>
      <c r="O715" s="203">
        <v>8993.54</v>
      </c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98"/>
      <c r="AJ715" s="14"/>
      <c r="AK715" s="14"/>
    </row>
    <row r="716" s="2" customFormat="1" ht="14.25" spans="1:37">
      <c r="A716" s="24">
        <v>712</v>
      </c>
      <c r="B716" s="189" t="s">
        <v>12409</v>
      </c>
      <c r="C716" s="14">
        <v>0</v>
      </c>
      <c r="D716" s="189" t="s">
        <v>12410</v>
      </c>
      <c r="E716" s="189" t="s">
        <v>12408</v>
      </c>
      <c r="F716" s="189" t="s">
        <v>10943</v>
      </c>
      <c r="G716" s="24" t="s">
        <v>6641</v>
      </c>
      <c r="H716" s="24" t="s">
        <v>10185</v>
      </c>
      <c r="I716" s="205">
        <v>42766</v>
      </c>
      <c r="J716" s="24">
        <v>30</v>
      </c>
      <c r="K716" s="14"/>
      <c r="L716" s="189">
        <v>1</v>
      </c>
      <c r="M716" s="14"/>
      <c r="N716" s="72">
        <v>7359.71</v>
      </c>
      <c r="O716" s="203">
        <v>3747.28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98"/>
      <c r="AJ716" s="14"/>
      <c r="AK716" s="14"/>
    </row>
    <row r="717" s="2" customFormat="1" ht="14.25" spans="1:37">
      <c r="A717" s="24">
        <v>713</v>
      </c>
      <c r="B717" s="189" t="s">
        <v>12411</v>
      </c>
      <c r="C717" s="14">
        <v>0</v>
      </c>
      <c r="D717" s="189" t="s">
        <v>12412</v>
      </c>
      <c r="E717" s="189" t="s">
        <v>12413</v>
      </c>
      <c r="F717" s="189" t="s">
        <v>10943</v>
      </c>
      <c r="G717" s="24" t="s">
        <v>6641</v>
      </c>
      <c r="H717" s="24" t="s">
        <v>10185</v>
      </c>
      <c r="I717" s="205">
        <v>42766</v>
      </c>
      <c r="J717" s="24">
        <v>30</v>
      </c>
      <c r="K717" s="14"/>
      <c r="L717" s="189">
        <v>1</v>
      </c>
      <c r="M717" s="14"/>
      <c r="N717" s="72">
        <v>7359.71</v>
      </c>
      <c r="O717" s="203">
        <v>3747.28</v>
      </c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98"/>
      <c r="AJ717" s="14"/>
      <c r="AK717" s="14"/>
    </row>
    <row r="718" s="2" customFormat="1" ht="14.25" hidden="1" spans="1:37">
      <c r="A718" s="24">
        <v>714</v>
      </c>
      <c r="B718" s="189" t="s">
        <v>12414</v>
      </c>
      <c r="C718" s="14" t="str">
        <f>VLOOKUP(B718,'[3]固定资产-模具6'!$B$82:$C$1180,2,0)</f>
        <v>1176</v>
      </c>
      <c r="D718" s="189" t="s">
        <v>11534</v>
      </c>
      <c r="E718" s="189" t="s">
        <v>12415</v>
      </c>
      <c r="F718" s="189" t="s">
        <v>10943</v>
      </c>
      <c r="G718" s="24" t="s">
        <v>6641</v>
      </c>
      <c r="H718" s="24" t="s">
        <v>10249</v>
      </c>
      <c r="I718" s="205">
        <v>42766</v>
      </c>
      <c r="J718" s="24">
        <v>30</v>
      </c>
      <c r="K718" s="14" t="s">
        <v>10088</v>
      </c>
      <c r="L718" s="189">
        <v>2</v>
      </c>
      <c r="M718" s="14"/>
      <c r="N718" s="72">
        <v>26494.96</v>
      </c>
      <c r="O718" s="203">
        <v>13490.46</v>
      </c>
      <c r="P718" s="204">
        <v>2</v>
      </c>
      <c r="Q718" s="14"/>
      <c r="R718" s="14"/>
      <c r="S718" s="14"/>
      <c r="T718" s="20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98"/>
      <c r="AJ718" s="14"/>
      <c r="AK718" s="14"/>
    </row>
    <row r="719" s="2" customFormat="1" ht="14.25" hidden="1" spans="1:37">
      <c r="A719" s="24">
        <v>715</v>
      </c>
      <c r="B719" s="189" t="s">
        <v>12416</v>
      </c>
      <c r="C719" s="14">
        <v>0</v>
      </c>
      <c r="D719" s="189" t="s">
        <v>12417</v>
      </c>
      <c r="E719" s="189" t="s">
        <v>12413</v>
      </c>
      <c r="F719" s="189" t="s">
        <v>10943</v>
      </c>
      <c r="G719" s="24" t="s">
        <v>6641</v>
      </c>
      <c r="H719" s="24" t="s">
        <v>10283</v>
      </c>
      <c r="I719" s="205">
        <v>42766</v>
      </c>
      <c r="J719" s="24">
        <v>30</v>
      </c>
      <c r="K719" s="14"/>
      <c r="L719" s="189">
        <v>2</v>
      </c>
      <c r="M719" s="14"/>
      <c r="N719" s="72">
        <v>14719.42</v>
      </c>
      <c r="O719" s="203">
        <v>7494.56</v>
      </c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98"/>
      <c r="AJ719" s="14"/>
      <c r="AK719" s="14"/>
    </row>
    <row r="720" s="2" customFormat="1" ht="14.25" hidden="1" spans="1:37">
      <c r="A720" s="24">
        <v>716</v>
      </c>
      <c r="B720" s="189" t="s">
        <v>12418</v>
      </c>
      <c r="C720" s="14">
        <v>0</v>
      </c>
      <c r="D720" s="189" t="s">
        <v>12419</v>
      </c>
      <c r="E720" s="189" t="s">
        <v>12415</v>
      </c>
      <c r="F720" s="189" t="s">
        <v>10943</v>
      </c>
      <c r="G720" s="24" t="s">
        <v>6641</v>
      </c>
      <c r="H720" s="14" t="s">
        <v>11723</v>
      </c>
      <c r="I720" s="205">
        <v>42766</v>
      </c>
      <c r="J720" s="24">
        <v>30</v>
      </c>
      <c r="K720" s="14"/>
      <c r="L720" s="189">
        <v>2</v>
      </c>
      <c r="M720" s="14"/>
      <c r="N720" s="72">
        <v>17663.31</v>
      </c>
      <c r="O720" s="203">
        <v>8993.54</v>
      </c>
      <c r="P720" s="14">
        <v>2</v>
      </c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98"/>
      <c r="AJ720" s="14"/>
      <c r="AK720" s="14"/>
    </row>
    <row r="721" s="2" customFormat="1" ht="14.25" hidden="1" spans="1:37">
      <c r="A721" s="24">
        <v>717</v>
      </c>
      <c r="B721" s="189" t="s">
        <v>12420</v>
      </c>
      <c r="C721" s="14">
        <v>0</v>
      </c>
      <c r="D721" s="189" t="s">
        <v>12421</v>
      </c>
      <c r="E721" s="189" t="s">
        <v>12413</v>
      </c>
      <c r="F721" s="189" t="s">
        <v>10943</v>
      </c>
      <c r="G721" s="24" t="s">
        <v>6641</v>
      </c>
      <c r="H721" s="24" t="s">
        <v>10283</v>
      </c>
      <c r="I721" s="205">
        <v>42766</v>
      </c>
      <c r="J721" s="24">
        <v>30</v>
      </c>
      <c r="K721" s="14"/>
      <c r="L721" s="189">
        <v>1</v>
      </c>
      <c r="M721" s="14"/>
      <c r="N721" s="72">
        <v>5151.8</v>
      </c>
      <c r="O721" s="203">
        <v>2623.13</v>
      </c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98"/>
      <c r="AJ721" s="14"/>
      <c r="AK721" s="14"/>
    </row>
    <row r="722" s="2" customFormat="1" ht="14.25" hidden="1" spans="1:37">
      <c r="A722" s="24">
        <v>718</v>
      </c>
      <c r="B722" s="189" t="s">
        <v>12422</v>
      </c>
      <c r="C722" s="14">
        <v>0</v>
      </c>
      <c r="D722" s="189" t="s">
        <v>12423</v>
      </c>
      <c r="E722" s="189" t="s">
        <v>12415</v>
      </c>
      <c r="F722" s="189" t="s">
        <v>10943</v>
      </c>
      <c r="G722" s="24" t="s">
        <v>6641</v>
      </c>
      <c r="H722" s="24" t="s">
        <v>10283</v>
      </c>
      <c r="I722" s="205">
        <v>42766</v>
      </c>
      <c r="J722" s="24">
        <v>30</v>
      </c>
      <c r="K722" s="14"/>
      <c r="L722" s="189">
        <v>1</v>
      </c>
      <c r="M722" s="14"/>
      <c r="N722" s="72">
        <v>5887.77</v>
      </c>
      <c r="O722" s="203">
        <v>2997.95</v>
      </c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98"/>
      <c r="AJ722" s="14"/>
      <c r="AK722" s="14"/>
    </row>
    <row r="723" s="2" customFormat="1" ht="14.25" hidden="1" spans="1:37">
      <c r="A723" s="24">
        <v>719</v>
      </c>
      <c r="B723" s="189" t="s">
        <v>12424</v>
      </c>
      <c r="C723" s="14">
        <v>0</v>
      </c>
      <c r="D723" s="189" t="s">
        <v>12425</v>
      </c>
      <c r="E723" s="189" t="s">
        <v>12426</v>
      </c>
      <c r="F723" s="189" t="s">
        <v>10943</v>
      </c>
      <c r="G723" s="24" t="s">
        <v>6641</v>
      </c>
      <c r="H723" s="24" t="s">
        <v>10283</v>
      </c>
      <c r="I723" s="205">
        <v>42766</v>
      </c>
      <c r="J723" s="24">
        <v>30</v>
      </c>
      <c r="K723" s="14"/>
      <c r="L723" s="189">
        <v>2</v>
      </c>
      <c r="M723" s="14"/>
      <c r="N723" s="72">
        <v>22079.14</v>
      </c>
      <c r="O723" s="203">
        <v>11241.85</v>
      </c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98"/>
      <c r="AJ723" s="14"/>
      <c r="AK723" s="14"/>
    </row>
    <row r="724" s="2" customFormat="1" ht="14.25" hidden="1" spans="1:37">
      <c r="A724" s="24">
        <v>720</v>
      </c>
      <c r="B724" s="189" t="s">
        <v>12427</v>
      </c>
      <c r="C724" s="14">
        <v>0</v>
      </c>
      <c r="D724" s="189" t="s">
        <v>12428</v>
      </c>
      <c r="E724" s="189" t="s">
        <v>12429</v>
      </c>
      <c r="F724" s="189" t="s">
        <v>10943</v>
      </c>
      <c r="G724" s="24" t="s">
        <v>6641</v>
      </c>
      <c r="H724" s="24" t="s">
        <v>10283</v>
      </c>
      <c r="I724" s="205">
        <v>42766</v>
      </c>
      <c r="J724" s="24">
        <v>30</v>
      </c>
      <c r="K724" s="14"/>
      <c r="L724" s="189">
        <v>1</v>
      </c>
      <c r="M724" s="14"/>
      <c r="N724" s="72">
        <v>10303.6</v>
      </c>
      <c r="O724" s="203">
        <v>5246.26</v>
      </c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98"/>
      <c r="AJ724" s="14"/>
      <c r="AK724" s="14"/>
    </row>
    <row r="725" s="2" customFormat="1" ht="14.25" hidden="1" spans="1:37">
      <c r="A725" s="24">
        <v>721</v>
      </c>
      <c r="B725" s="189" t="s">
        <v>12430</v>
      </c>
      <c r="C725" s="14">
        <v>0</v>
      </c>
      <c r="D725" s="189" t="s">
        <v>12431</v>
      </c>
      <c r="E725" s="189" t="s">
        <v>12432</v>
      </c>
      <c r="F725" s="189" t="s">
        <v>10943</v>
      </c>
      <c r="G725" s="24" t="s">
        <v>6641</v>
      </c>
      <c r="H725" s="24" t="s">
        <v>10283</v>
      </c>
      <c r="I725" s="205">
        <v>42766</v>
      </c>
      <c r="J725" s="24">
        <v>30</v>
      </c>
      <c r="K725" s="14"/>
      <c r="L725" s="189">
        <v>1</v>
      </c>
      <c r="M725" s="14"/>
      <c r="N725" s="72">
        <v>8831.65</v>
      </c>
      <c r="O725" s="203">
        <v>4496.92</v>
      </c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98"/>
      <c r="AJ725" s="14"/>
      <c r="AK725" s="14"/>
    </row>
    <row r="726" s="2" customFormat="1" ht="14.25" hidden="1" spans="1:37">
      <c r="A726" s="24">
        <v>722</v>
      </c>
      <c r="B726" s="189" t="s">
        <v>12433</v>
      </c>
      <c r="C726" s="14">
        <v>0</v>
      </c>
      <c r="D726" s="189" t="s">
        <v>12434</v>
      </c>
      <c r="E726" s="189" t="s">
        <v>12435</v>
      </c>
      <c r="F726" s="189" t="s">
        <v>10943</v>
      </c>
      <c r="G726" s="24" t="s">
        <v>6641</v>
      </c>
      <c r="H726" s="14" t="s">
        <v>11353</v>
      </c>
      <c r="I726" s="205">
        <v>42766</v>
      </c>
      <c r="J726" s="24">
        <v>30</v>
      </c>
      <c r="K726" s="14"/>
      <c r="L726" s="189">
        <v>1</v>
      </c>
      <c r="M726" s="14"/>
      <c r="N726" s="72">
        <v>8831.65</v>
      </c>
      <c r="O726" s="203">
        <v>4496.92</v>
      </c>
      <c r="P726" s="14">
        <v>1</v>
      </c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98"/>
      <c r="AJ726" s="14"/>
      <c r="AK726" s="14"/>
    </row>
    <row r="727" s="2" customFormat="1" ht="14.25" hidden="1" spans="1:37">
      <c r="A727" s="24">
        <v>723</v>
      </c>
      <c r="B727" s="189" t="s">
        <v>12436</v>
      </c>
      <c r="C727" s="14">
        <v>0</v>
      </c>
      <c r="D727" s="189" t="s">
        <v>11853</v>
      </c>
      <c r="E727" s="189" t="s">
        <v>12435</v>
      </c>
      <c r="F727" s="189" t="s">
        <v>10943</v>
      </c>
      <c r="G727" s="24" t="s">
        <v>6641</v>
      </c>
      <c r="H727" s="14" t="s">
        <v>11353</v>
      </c>
      <c r="I727" s="205">
        <v>42766</v>
      </c>
      <c r="J727" s="24">
        <v>30</v>
      </c>
      <c r="K727" s="14"/>
      <c r="L727" s="189">
        <v>1</v>
      </c>
      <c r="M727" s="14"/>
      <c r="N727" s="72">
        <v>8831.65</v>
      </c>
      <c r="O727" s="203">
        <v>4496.92</v>
      </c>
      <c r="P727" s="14">
        <v>1</v>
      </c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98"/>
      <c r="AJ727" s="14"/>
      <c r="AK727" s="14"/>
    </row>
    <row r="728" s="2" customFormat="1" ht="14.25" hidden="1" spans="1:37">
      <c r="A728" s="24">
        <v>724</v>
      </c>
      <c r="B728" s="189" t="s">
        <v>12437</v>
      </c>
      <c r="C728" s="14" t="str">
        <f>VLOOKUP(B728,'[3]固定资产-模具6'!$B$82:$C$1180,2,0)</f>
        <v>1187</v>
      </c>
      <c r="D728" s="189" t="s">
        <v>12438</v>
      </c>
      <c r="E728" s="189" t="s">
        <v>12435</v>
      </c>
      <c r="F728" s="189" t="s">
        <v>10943</v>
      </c>
      <c r="G728" s="24" t="s">
        <v>6641</v>
      </c>
      <c r="H728" s="24" t="s">
        <v>10283</v>
      </c>
      <c r="I728" s="205">
        <v>42766</v>
      </c>
      <c r="J728" s="24">
        <v>30</v>
      </c>
      <c r="K728" s="14" t="s">
        <v>10088</v>
      </c>
      <c r="L728" s="189">
        <v>1</v>
      </c>
      <c r="M728" s="14"/>
      <c r="N728" s="72">
        <v>5887.79</v>
      </c>
      <c r="O728" s="203">
        <v>2997.97</v>
      </c>
      <c r="P728" s="204">
        <v>1</v>
      </c>
      <c r="Q728" s="14"/>
      <c r="R728" s="14"/>
      <c r="S728" s="14"/>
      <c r="T728" s="20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98"/>
      <c r="AJ728" s="14"/>
      <c r="AK728" s="14"/>
    </row>
    <row r="729" s="2" customFormat="1" ht="14.25" hidden="1" spans="1:37">
      <c r="A729" s="24">
        <v>725</v>
      </c>
      <c r="B729" s="189" t="s">
        <v>12439</v>
      </c>
      <c r="C729" s="14" t="str">
        <f>VLOOKUP(B729,'[3]固定资产-模具6'!$B$82:$C$1180,2,0)</f>
        <v>1194</v>
      </c>
      <c r="D729" s="189" t="s">
        <v>12440</v>
      </c>
      <c r="E729" s="189" t="s">
        <v>12441</v>
      </c>
      <c r="F729" s="189" t="s">
        <v>10943</v>
      </c>
      <c r="G729" s="24" t="s">
        <v>6587</v>
      </c>
      <c r="H729" s="24" t="s">
        <v>10185</v>
      </c>
      <c r="I729" s="205">
        <v>42794</v>
      </c>
      <c r="J729" s="24">
        <v>29</v>
      </c>
      <c r="K729" s="14" t="s">
        <v>10088</v>
      </c>
      <c r="L729" s="189">
        <v>1</v>
      </c>
      <c r="M729" s="14"/>
      <c r="N729" s="72">
        <v>5573.77</v>
      </c>
      <c r="O729" s="203">
        <v>2926.27</v>
      </c>
      <c r="P729" s="204">
        <v>1</v>
      </c>
      <c r="Q729" s="14"/>
      <c r="R729" s="14"/>
      <c r="S729" s="14"/>
      <c r="T729" s="20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98"/>
      <c r="AJ729" s="14"/>
      <c r="AK729" s="14"/>
    </row>
    <row r="730" s="2" customFormat="1" ht="14.25" spans="1:37">
      <c r="A730" s="24">
        <v>726</v>
      </c>
      <c r="B730" s="189" t="s">
        <v>12442</v>
      </c>
      <c r="C730" s="14">
        <v>0</v>
      </c>
      <c r="D730" s="189" t="s">
        <v>12443</v>
      </c>
      <c r="E730" s="189" t="s">
        <v>12444</v>
      </c>
      <c r="F730" s="189" t="s">
        <v>10943</v>
      </c>
      <c r="G730" s="24" t="s">
        <v>6587</v>
      </c>
      <c r="H730" s="24" t="s">
        <v>10185</v>
      </c>
      <c r="I730" s="205">
        <v>42794</v>
      </c>
      <c r="J730" s="24">
        <v>29</v>
      </c>
      <c r="K730" s="14"/>
      <c r="L730" s="189">
        <v>1</v>
      </c>
      <c r="M730" s="14"/>
      <c r="N730" s="72">
        <v>27868.87</v>
      </c>
      <c r="O730" s="203">
        <v>14631.07</v>
      </c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98"/>
      <c r="AJ730" s="14"/>
      <c r="AK730" s="14"/>
    </row>
    <row r="731" s="2" customFormat="1" ht="14.25" spans="1:37">
      <c r="A731" s="24">
        <v>727</v>
      </c>
      <c r="B731" s="189" t="s">
        <v>12445</v>
      </c>
      <c r="C731" s="14">
        <v>0</v>
      </c>
      <c r="D731" s="189" t="s">
        <v>12446</v>
      </c>
      <c r="E731" s="189" t="s">
        <v>12447</v>
      </c>
      <c r="F731" s="189" t="s">
        <v>10943</v>
      </c>
      <c r="G731" s="24" t="s">
        <v>6587</v>
      </c>
      <c r="H731" s="24" t="s">
        <v>10185</v>
      </c>
      <c r="I731" s="205">
        <v>42794</v>
      </c>
      <c r="J731" s="24">
        <v>29</v>
      </c>
      <c r="K731" s="14"/>
      <c r="L731" s="189">
        <v>1</v>
      </c>
      <c r="M731" s="14"/>
      <c r="N731" s="72">
        <v>27868.87</v>
      </c>
      <c r="O731" s="203">
        <v>14631.07</v>
      </c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98"/>
      <c r="AJ731" s="14"/>
      <c r="AK731" s="14"/>
    </row>
    <row r="732" s="2" customFormat="1" ht="14.25" hidden="1" spans="1:37">
      <c r="A732" s="24">
        <v>728</v>
      </c>
      <c r="B732" s="189" t="s">
        <v>12448</v>
      </c>
      <c r="C732" s="14">
        <v>0</v>
      </c>
      <c r="D732" s="189" t="s">
        <v>12449</v>
      </c>
      <c r="E732" s="189"/>
      <c r="F732" s="189" t="s">
        <v>10943</v>
      </c>
      <c r="G732" s="24" t="s">
        <v>6587</v>
      </c>
      <c r="H732" s="24" t="s">
        <v>10229</v>
      </c>
      <c r="I732" s="205">
        <v>42825</v>
      </c>
      <c r="J732" s="24">
        <v>28</v>
      </c>
      <c r="K732" s="14" t="s">
        <v>9938</v>
      </c>
      <c r="L732" s="189">
        <v>2</v>
      </c>
      <c r="M732" s="14"/>
      <c r="N732" s="72">
        <v>7384.62</v>
      </c>
      <c r="O732" s="203">
        <v>3993.94</v>
      </c>
      <c r="P732" s="14">
        <v>2</v>
      </c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98"/>
      <c r="AJ732" s="14"/>
      <c r="AK732" s="14"/>
    </row>
    <row r="733" s="2" customFormat="1" ht="14.25" hidden="1" spans="1:37">
      <c r="A733" s="24">
        <v>729</v>
      </c>
      <c r="B733" s="189" t="s">
        <v>12450</v>
      </c>
      <c r="C733" s="14">
        <v>0</v>
      </c>
      <c r="D733" s="189" t="s">
        <v>12451</v>
      </c>
      <c r="E733" s="189"/>
      <c r="F733" s="189" t="s">
        <v>10943</v>
      </c>
      <c r="G733" s="24" t="s">
        <v>6587</v>
      </c>
      <c r="H733" s="24" t="s">
        <v>10703</v>
      </c>
      <c r="I733" s="205">
        <v>42825</v>
      </c>
      <c r="J733" s="24">
        <v>28</v>
      </c>
      <c r="K733" s="14"/>
      <c r="L733" s="189">
        <v>4</v>
      </c>
      <c r="M733" s="14"/>
      <c r="N733" s="72">
        <v>22068.38</v>
      </c>
      <c r="O733" s="203">
        <v>11935.2</v>
      </c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98"/>
      <c r="AJ733" s="14"/>
      <c r="AK733" s="14"/>
    </row>
    <row r="734" s="2" customFormat="1" ht="14.25" hidden="1" spans="1:37">
      <c r="A734" s="24">
        <v>730</v>
      </c>
      <c r="B734" s="189" t="s">
        <v>12452</v>
      </c>
      <c r="C734" s="14">
        <v>0</v>
      </c>
      <c r="D734" s="189" t="s">
        <v>12453</v>
      </c>
      <c r="E734" s="189"/>
      <c r="F734" s="189" t="s">
        <v>10943</v>
      </c>
      <c r="G734" s="24" t="s">
        <v>6587</v>
      </c>
      <c r="H734" s="24" t="s">
        <v>10703</v>
      </c>
      <c r="I734" s="205">
        <v>42825</v>
      </c>
      <c r="J734" s="24">
        <v>28</v>
      </c>
      <c r="K734" s="14"/>
      <c r="L734" s="189">
        <v>4</v>
      </c>
      <c r="M734" s="14"/>
      <c r="N734" s="72">
        <v>20820.51</v>
      </c>
      <c r="O734" s="203">
        <v>11260.37</v>
      </c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98"/>
      <c r="AJ734" s="14"/>
      <c r="AK734" s="14"/>
    </row>
    <row r="735" s="2" customFormat="1" ht="14.25" hidden="1" spans="1:37">
      <c r="A735" s="24">
        <v>731</v>
      </c>
      <c r="B735" s="189" t="s">
        <v>12454</v>
      </c>
      <c r="C735" s="14">
        <v>0</v>
      </c>
      <c r="D735" s="189" t="s">
        <v>12455</v>
      </c>
      <c r="E735" s="189"/>
      <c r="F735" s="189" t="s">
        <v>10943</v>
      </c>
      <c r="G735" s="24" t="s">
        <v>6587</v>
      </c>
      <c r="H735" s="14" t="s">
        <v>11020</v>
      </c>
      <c r="I735" s="205">
        <v>42825</v>
      </c>
      <c r="J735" s="24">
        <v>28</v>
      </c>
      <c r="K735" s="14"/>
      <c r="L735" s="189">
        <v>2</v>
      </c>
      <c r="M735" s="14"/>
      <c r="N735" s="72">
        <v>12115.02</v>
      </c>
      <c r="O735" s="203">
        <v>6552.24</v>
      </c>
      <c r="P735" s="14">
        <v>2</v>
      </c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98"/>
      <c r="AJ735" s="14"/>
      <c r="AK735" s="14"/>
    </row>
    <row r="736" s="2" customFormat="1" ht="14.25" hidden="1" spans="1:37">
      <c r="A736" s="24">
        <v>732</v>
      </c>
      <c r="B736" s="189" t="s">
        <v>12456</v>
      </c>
      <c r="C736" s="14" t="str">
        <f>VLOOKUP(B736,'[3]固定资产-模具6'!$B$82:$C$1180,2,0)</f>
        <v>1219</v>
      </c>
      <c r="D736" s="189" t="s">
        <v>12457</v>
      </c>
      <c r="E736" s="189"/>
      <c r="F736" s="189" t="s">
        <v>10943</v>
      </c>
      <c r="G736" s="24" t="s">
        <v>6641</v>
      </c>
      <c r="H736" s="24" t="s">
        <v>9906</v>
      </c>
      <c r="I736" s="205">
        <v>42855</v>
      </c>
      <c r="J736" s="24">
        <v>27</v>
      </c>
      <c r="K736" s="14" t="s">
        <v>10088</v>
      </c>
      <c r="L736" s="189">
        <v>2</v>
      </c>
      <c r="M736" s="14"/>
      <c r="N736" s="72">
        <v>26746.88</v>
      </c>
      <c r="O736" s="203">
        <v>14889.16</v>
      </c>
      <c r="P736" s="204">
        <v>2</v>
      </c>
      <c r="Q736" s="14"/>
      <c r="R736" s="14"/>
      <c r="S736" s="14"/>
      <c r="T736" s="20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98"/>
      <c r="AJ736" s="14"/>
      <c r="AK736" s="14"/>
    </row>
    <row r="737" s="2" customFormat="1" ht="14.25" hidden="1" spans="1:37">
      <c r="A737" s="24">
        <v>733</v>
      </c>
      <c r="B737" s="189" t="s">
        <v>12458</v>
      </c>
      <c r="C737" s="14" t="str">
        <f>VLOOKUP(B737,'[3]固定资产-模具6'!$B$82:$C$1180,2,0)</f>
        <v>1220</v>
      </c>
      <c r="D737" s="189" t="s">
        <v>12459</v>
      </c>
      <c r="E737" s="189"/>
      <c r="F737" s="189" t="s">
        <v>10943</v>
      </c>
      <c r="G737" s="24" t="s">
        <v>6641</v>
      </c>
      <c r="H737" s="24" t="s">
        <v>9906</v>
      </c>
      <c r="I737" s="205">
        <v>42855</v>
      </c>
      <c r="J737" s="24">
        <v>27</v>
      </c>
      <c r="K737" s="14" t="s">
        <v>10088</v>
      </c>
      <c r="L737" s="189">
        <v>2</v>
      </c>
      <c r="M737" s="14"/>
      <c r="N737" s="72">
        <v>26746.88</v>
      </c>
      <c r="O737" s="203">
        <v>14889.16</v>
      </c>
      <c r="P737" s="204">
        <v>2</v>
      </c>
      <c r="Q737" s="14"/>
      <c r="R737" s="14"/>
      <c r="S737" s="14"/>
      <c r="T737" s="20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98"/>
      <c r="AJ737" s="14"/>
      <c r="AK737" s="14"/>
    </row>
    <row r="738" s="2" customFormat="1" ht="14.25" hidden="1" spans="1:37">
      <c r="A738" s="24">
        <v>734</v>
      </c>
      <c r="B738" s="189" t="s">
        <v>12460</v>
      </c>
      <c r="C738" s="14" t="str">
        <f>VLOOKUP(B738,'[3]固定资产-模具6'!$B$82:$C$1180,2,0)</f>
        <v>1221</v>
      </c>
      <c r="D738" s="189" t="s">
        <v>12461</v>
      </c>
      <c r="E738" s="189"/>
      <c r="F738" s="189" t="s">
        <v>10943</v>
      </c>
      <c r="G738" s="24" t="s">
        <v>6641</v>
      </c>
      <c r="H738" s="24" t="s">
        <v>9906</v>
      </c>
      <c r="I738" s="205">
        <v>42855</v>
      </c>
      <c r="J738" s="24">
        <v>27</v>
      </c>
      <c r="K738" s="14" t="s">
        <v>10088</v>
      </c>
      <c r="L738" s="189">
        <v>1</v>
      </c>
      <c r="M738" s="14"/>
      <c r="N738" s="72">
        <v>8024.06</v>
      </c>
      <c r="O738" s="203">
        <v>4466.66</v>
      </c>
      <c r="P738" s="204">
        <v>1</v>
      </c>
      <c r="Q738" s="14"/>
      <c r="R738" s="14"/>
      <c r="S738" s="14"/>
      <c r="T738" s="20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98"/>
      <c r="AJ738" s="14"/>
      <c r="AK738" s="14"/>
    </row>
    <row r="739" s="2" customFormat="1" ht="14.25" spans="1:37">
      <c r="A739" s="24">
        <v>735</v>
      </c>
      <c r="B739" s="189" t="s">
        <v>12462</v>
      </c>
      <c r="C739" s="14">
        <v>0</v>
      </c>
      <c r="D739" s="189" t="s">
        <v>12463</v>
      </c>
      <c r="E739" s="189"/>
      <c r="F739" s="189" t="s">
        <v>10943</v>
      </c>
      <c r="G739" s="24" t="s">
        <v>6641</v>
      </c>
      <c r="H739" s="24" t="s">
        <v>9906</v>
      </c>
      <c r="I739" s="205">
        <v>42855</v>
      </c>
      <c r="J739" s="24">
        <v>27</v>
      </c>
      <c r="K739" s="14"/>
      <c r="L739" s="189">
        <v>1</v>
      </c>
      <c r="M739" s="14"/>
      <c r="N739" s="72">
        <v>8024.06</v>
      </c>
      <c r="O739" s="203">
        <v>4466.66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98"/>
      <c r="AJ739" s="14"/>
      <c r="AK739" s="14"/>
    </row>
    <row r="740" s="2" customFormat="1" ht="14.25" hidden="1" spans="1:37">
      <c r="A740" s="24">
        <v>736</v>
      </c>
      <c r="B740" s="189" t="s">
        <v>12464</v>
      </c>
      <c r="C740" s="14" t="str">
        <f>VLOOKUP(B740,'[3]固定资产-模具6'!$B$82:$C$1180,2,0)</f>
        <v>1223</v>
      </c>
      <c r="D740" s="189" t="s">
        <v>12465</v>
      </c>
      <c r="E740" s="189"/>
      <c r="F740" s="189" t="s">
        <v>10943</v>
      </c>
      <c r="G740" s="24" t="s">
        <v>6641</v>
      </c>
      <c r="H740" s="24" t="s">
        <v>9906</v>
      </c>
      <c r="I740" s="205">
        <v>42855</v>
      </c>
      <c r="J740" s="24">
        <v>27</v>
      </c>
      <c r="K740" s="14" t="s">
        <v>10088</v>
      </c>
      <c r="L740" s="189">
        <v>1</v>
      </c>
      <c r="M740" s="14"/>
      <c r="N740" s="72">
        <v>5349.37</v>
      </c>
      <c r="O740" s="203">
        <v>2977.77</v>
      </c>
      <c r="P740" s="204">
        <v>1</v>
      </c>
      <c r="Q740" s="14"/>
      <c r="R740" s="14"/>
      <c r="S740" s="14"/>
      <c r="T740" s="20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98"/>
      <c r="AJ740" s="14"/>
      <c r="AK740" s="14"/>
    </row>
    <row r="741" s="2" customFormat="1" ht="14.25" hidden="1" spans="1:37">
      <c r="A741" s="24">
        <v>737</v>
      </c>
      <c r="B741" s="189" t="s">
        <v>12466</v>
      </c>
      <c r="C741" s="14" t="str">
        <f>VLOOKUP(B741,'[3]固定资产-模具6'!$B$82:$C$1180,2,0)</f>
        <v>1224</v>
      </c>
      <c r="D741" s="189" t="s">
        <v>12467</v>
      </c>
      <c r="E741" s="189"/>
      <c r="F741" s="189" t="s">
        <v>10943</v>
      </c>
      <c r="G741" s="24" t="s">
        <v>6641</v>
      </c>
      <c r="H741" s="24" t="s">
        <v>9906</v>
      </c>
      <c r="I741" s="205">
        <v>42855</v>
      </c>
      <c r="J741" s="24">
        <v>27</v>
      </c>
      <c r="K741" s="14" t="s">
        <v>10088</v>
      </c>
      <c r="L741" s="189">
        <v>1</v>
      </c>
      <c r="M741" s="14"/>
      <c r="N741" s="72">
        <v>8024.06</v>
      </c>
      <c r="O741" s="203">
        <v>4466.66</v>
      </c>
      <c r="P741" s="204">
        <v>1</v>
      </c>
      <c r="Q741" s="14"/>
      <c r="R741" s="14"/>
      <c r="S741" s="14"/>
      <c r="T741" s="20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98"/>
      <c r="AJ741" s="14"/>
      <c r="AK741" s="14"/>
    </row>
    <row r="742" s="2" customFormat="1" ht="14.25" spans="1:37">
      <c r="A742" s="24">
        <v>738</v>
      </c>
      <c r="B742" s="189" t="s">
        <v>12468</v>
      </c>
      <c r="C742" s="14">
        <v>0</v>
      </c>
      <c r="D742" s="189" t="s">
        <v>12469</v>
      </c>
      <c r="E742" s="189"/>
      <c r="F742" s="189" t="s">
        <v>10943</v>
      </c>
      <c r="G742" s="24" t="s">
        <v>6641</v>
      </c>
      <c r="H742" s="24" t="s">
        <v>9906</v>
      </c>
      <c r="I742" s="205">
        <v>42855</v>
      </c>
      <c r="J742" s="24">
        <v>27</v>
      </c>
      <c r="K742" s="14"/>
      <c r="L742" s="189">
        <v>2</v>
      </c>
      <c r="M742" s="14"/>
      <c r="N742" s="72">
        <v>29421.56</v>
      </c>
      <c r="O742" s="203">
        <v>16378.04</v>
      </c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98"/>
      <c r="AJ742" s="14"/>
      <c r="AK742" s="14"/>
    </row>
    <row r="743" s="2" customFormat="1" ht="14.25" spans="1:37">
      <c r="A743" s="24">
        <v>739</v>
      </c>
      <c r="B743" s="189" t="s">
        <v>12470</v>
      </c>
      <c r="C743" s="14">
        <v>0</v>
      </c>
      <c r="D743" s="189" t="s">
        <v>12471</v>
      </c>
      <c r="E743" s="189"/>
      <c r="F743" s="189" t="s">
        <v>10943</v>
      </c>
      <c r="G743" s="24" t="s">
        <v>6641</v>
      </c>
      <c r="H743" s="24" t="s">
        <v>9906</v>
      </c>
      <c r="I743" s="205">
        <v>42855</v>
      </c>
      <c r="J743" s="24">
        <v>27</v>
      </c>
      <c r="K743" s="14"/>
      <c r="L743" s="189">
        <v>1</v>
      </c>
      <c r="M743" s="14"/>
      <c r="N743" s="72">
        <v>5349.37</v>
      </c>
      <c r="O743" s="203">
        <v>2977.77</v>
      </c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98"/>
      <c r="AJ743" s="14"/>
      <c r="AK743" s="14"/>
    </row>
    <row r="744" s="2" customFormat="1" ht="14.25" spans="1:37">
      <c r="A744" s="24">
        <v>740</v>
      </c>
      <c r="B744" s="189" t="s">
        <v>12472</v>
      </c>
      <c r="C744" s="14">
        <v>0</v>
      </c>
      <c r="D744" s="189" t="s">
        <v>12473</v>
      </c>
      <c r="E744" s="189"/>
      <c r="F744" s="189" t="s">
        <v>10943</v>
      </c>
      <c r="G744" s="24" t="s">
        <v>6641</v>
      </c>
      <c r="H744" s="24" t="s">
        <v>9906</v>
      </c>
      <c r="I744" s="205">
        <v>42855</v>
      </c>
      <c r="J744" s="24">
        <v>27</v>
      </c>
      <c r="K744" s="14"/>
      <c r="L744" s="189">
        <v>2</v>
      </c>
      <c r="M744" s="14"/>
      <c r="N744" s="72">
        <v>16048.12</v>
      </c>
      <c r="O744" s="203">
        <v>8933.32</v>
      </c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98"/>
      <c r="AJ744" s="14"/>
      <c r="AK744" s="14"/>
    </row>
    <row r="745" s="2" customFormat="1" ht="14.25" spans="1:37">
      <c r="A745" s="24">
        <v>741</v>
      </c>
      <c r="B745" s="189" t="s">
        <v>12474</v>
      </c>
      <c r="C745" s="14">
        <v>0</v>
      </c>
      <c r="D745" s="189" t="s">
        <v>12475</v>
      </c>
      <c r="E745" s="189"/>
      <c r="F745" s="189" t="s">
        <v>10943</v>
      </c>
      <c r="G745" s="24" t="s">
        <v>6641</v>
      </c>
      <c r="H745" s="24" t="s">
        <v>9906</v>
      </c>
      <c r="I745" s="205">
        <v>42855</v>
      </c>
      <c r="J745" s="24">
        <v>27</v>
      </c>
      <c r="K745" s="14"/>
      <c r="L745" s="189">
        <v>2</v>
      </c>
      <c r="M745" s="14"/>
      <c r="N745" s="72">
        <v>18722.81</v>
      </c>
      <c r="O745" s="203">
        <v>10398.97</v>
      </c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98"/>
      <c r="AJ745" s="14"/>
      <c r="AK745" s="14"/>
    </row>
    <row r="746" s="2" customFormat="1" ht="14.25" spans="1:37">
      <c r="A746" s="24">
        <v>742</v>
      </c>
      <c r="B746" s="189" t="s">
        <v>12476</v>
      </c>
      <c r="C746" s="14">
        <v>0</v>
      </c>
      <c r="D746" s="189" t="s">
        <v>12477</v>
      </c>
      <c r="E746" s="189"/>
      <c r="F746" s="189" t="s">
        <v>10943</v>
      </c>
      <c r="G746" s="24" t="s">
        <v>6641</v>
      </c>
      <c r="H746" s="24" t="s">
        <v>9906</v>
      </c>
      <c r="I746" s="205">
        <v>42855</v>
      </c>
      <c r="J746" s="24">
        <v>27</v>
      </c>
      <c r="K746" s="14"/>
      <c r="L746" s="189">
        <v>2</v>
      </c>
      <c r="M746" s="14"/>
      <c r="N746" s="72">
        <v>32096.24</v>
      </c>
      <c r="O746" s="203">
        <v>17866.92</v>
      </c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98"/>
      <c r="AJ746" s="14"/>
      <c r="AK746" s="14"/>
    </row>
    <row r="747" s="2" customFormat="1" ht="14.25" spans="1:37">
      <c r="A747" s="24">
        <v>743</v>
      </c>
      <c r="B747" s="189" t="s">
        <v>12478</v>
      </c>
      <c r="C747" s="14">
        <v>0</v>
      </c>
      <c r="D747" s="189" t="s">
        <v>12479</v>
      </c>
      <c r="E747" s="189"/>
      <c r="F747" s="189" t="s">
        <v>10943</v>
      </c>
      <c r="G747" s="24" t="s">
        <v>6641</v>
      </c>
      <c r="H747" s="24" t="s">
        <v>9906</v>
      </c>
      <c r="I747" s="205">
        <v>42855</v>
      </c>
      <c r="J747" s="24">
        <v>27</v>
      </c>
      <c r="K747" s="14"/>
      <c r="L747" s="189">
        <v>3</v>
      </c>
      <c r="M747" s="14"/>
      <c r="N747" s="72">
        <v>45469.68</v>
      </c>
      <c r="O747" s="203">
        <v>25311.36</v>
      </c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98"/>
      <c r="AJ747" s="14"/>
      <c r="AK747" s="14"/>
    </row>
    <row r="748" s="2" customFormat="1" ht="14.25" hidden="1" spans="1:37">
      <c r="A748" s="24">
        <v>744</v>
      </c>
      <c r="B748" s="189" t="s">
        <v>12480</v>
      </c>
      <c r="C748" s="14">
        <v>0</v>
      </c>
      <c r="D748" s="189" t="s">
        <v>12481</v>
      </c>
      <c r="E748" s="189" t="s">
        <v>12482</v>
      </c>
      <c r="F748" s="189" t="s">
        <v>10943</v>
      </c>
      <c r="G748" s="24" t="s">
        <v>6641</v>
      </c>
      <c r="H748" s="14" t="s">
        <v>11020</v>
      </c>
      <c r="I748" s="205">
        <v>42855</v>
      </c>
      <c r="J748" s="24">
        <v>27</v>
      </c>
      <c r="K748" s="14"/>
      <c r="L748" s="189">
        <v>1</v>
      </c>
      <c r="M748" s="14"/>
      <c r="N748" s="72">
        <v>18722.81</v>
      </c>
      <c r="O748" s="203">
        <v>10422.49</v>
      </c>
      <c r="P748" s="14">
        <v>1</v>
      </c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98"/>
      <c r="AJ748" s="14"/>
      <c r="AK748" s="14"/>
    </row>
    <row r="749" s="2" customFormat="1" ht="14.25" spans="1:37">
      <c r="A749" s="24">
        <v>745</v>
      </c>
      <c r="B749" s="189" t="s">
        <v>12483</v>
      </c>
      <c r="C749" s="14">
        <v>0</v>
      </c>
      <c r="D749" s="189" t="s">
        <v>12484</v>
      </c>
      <c r="E749" s="189" t="s">
        <v>12485</v>
      </c>
      <c r="F749" s="189" t="s">
        <v>10943</v>
      </c>
      <c r="G749" s="24" t="s">
        <v>6641</v>
      </c>
      <c r="H749" s="24" t="s">
        <v>9906</v>
      </c>
      <c r="I749" s="205">
        <v>42855</v>
      </c>
      <c r="J749" s="24">
        <v>27</v>
      </c>
      <c r="K749" s="14"/>
      <c r="L749" s="189">
        <v>1</v>
      </c>
      <c r="M749" s="14"/>
      <c r="N749" s="72">
        <v>10698.75</v>
      </c>
      <c r="O749" s="203">
        <v>5955.55</v>
      </c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98"/>
      <c r="AJ749" s="14"/>
      <c r="AK749" s="14"/>
    </row>
    <row r="750" s="2" customFormat="1" ht="14.25" spans="1:37">
      <c r="A750" s="24">
        <v>746</v>
      </c>
      <c r="B750" s="189" t="s">
        <v>12486</v>
      </c>
      <c r="C750" s="14">
        <v>0</v>
      </c>
      <c r="D750" s="189" t="s">
        <v>12487</v>
      </c>
      <c r="E750" s="189" t="s">
        <v>12488</v>
      </c>
      <c r="F750" s="189" t="s">
        <v>10943</v>
      </c>
      <c r="G750" s="24" t="s">
        <v>6641</v>
      </c>
      <c r="H750" s="24" t="s">
        <v>9906</v>
      </c>
      <c r="I750" s="205">
        <v>42855</v>
      </c>
      <c r="J750" s="24">
        <v>27</v>
      </c>
      <c r="K750" s="14"/>
      <c r="L750" s="189">
        <v>2</v>
      </c>
      <c r="M750" s="14"/>
      <c r="N750" s="72">
        <v>21397.5</v>
      </c>
      <c r="O750" s="203">
        <v>11911.38</v>
      </c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98"/>
      <c r="AJ750" s="14"/>
      <c r="AK750" s="14"/>
    </row>
    <row r="751" s="2" customFormat="1" ht="14.25" spans="1:37">
      <c r="A751" s="24">
        <v>747</v>
      </c>
      <c r="B751" s="189" t="s">
        <v>12489</v>
      </c>
      <c r="C751" s="14">
        <v>0</v>
      </c>
      <c r="D751" s="189" t="s">
        <v>12490</v>
      </c>
      <c r="E751" s="189" t="s">
        <v>12485</v>
      </c>
      <c r="F751" s="189" t="s">
        <v>10943</v>
      </c>
      <c r="G751" s="24" t="s">
        <v>6587</v>
      </c>
      <c r="H751" s="24" t="s">
        <v>10185</v>
      </c>
      <c r="I751" s="205">
        <v>42886</v>
      </c>
      <c r="J751" s="24">
        <v>26</v>
      </c>
      <c r="K751" s="14"/>
      <c r="L751" s="189">
        <v>2</v>
      </c>
      <c r="M751" s="14"/>
      <c r="N751" s="72">
        <v>11276.04</v>
      </c>
      <c r="O751" s="203">
        <v>6455.46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98"/>
      <c r="AJ751" s="14"/>
      <c r="AK751" s="14"/>
    </row>
    <row r="752" s="2" customFormat="1" ht="14.25" spans="1:37">
      <c r="A752" s="24">
        <v>748</v>
      </c>
      <c r="B752" s="189" t="s">
        <v>12491</v>
      </c>
      <c r="C752" s="14">
        <v>0</v>
      </c>
      <c r="D752" s="189" t="s">
        <v>12492</v>
      </c>
      <c r="E752" s="189" t="s">
        <v>12488</v>
      </c>
      <c r="F752" s="189" t="s">
        <v>10943</v>
      </c>
      <c r="G752" s="24" t="s">
        <v>6587</v>
      </c>
      <c r="H752" s="24" t="s">
        <v>10185</v>
      </c>
      <c r="I752" s="205">
        <v>42886</v>
      </c>
      <c r="J752" s="24">
        <v>26</v>
      </c>
      <c r="K752" s="14"/>
      <c r="L752" s="189">
        <v>2</v>
      </c>
      <c r="M752" s="14"/>
      <c r="N752" s="72">
        <v>11276.04</v>
      </c>
      <c r="O752" s="203">
        <v>6455.46</v>
      </c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98"/>
      <c r="AJ752" s="14"/>
      <c r="AK752" s="14"/>
    </row>
    <row r="753" s="2" customFormat="1" ht="14.25" spans="1:37">
      <c r="A753" s="24">
        <v>749</v>
      </c>
      <c r="B753" s="189" t="s">
        <v>12493</v>
      </c>
      <c r="C753" s="14">
        <v>0</v>
      </c>
      <c r="D753" s="189" t="s">
        <v>12494</v>
      </c>
      <c r="E753" s="189" t="s">
        <v>12485</v>
      </c>
      <c r="F753" s="189" t="s">
        <v>10943</v>
      </c>
      <c r="G753" s="24" t="s">
        <v>6587</v>
      </c>
      <c r="H753" s="24" t="s">
        <v>10185</v>
      </c>
      <c r="I753" s="205">
        <v>42886</v>
      </c>
      <c r="J753" s="24">
        <v>26</v>
      </c>
      <c r="K753" s="14"/>
      <c r="L753" s="189">
        <v>2</v>
      </c>
      <c r="M753" s="14"/>
      <c r="N753" s="72">
        <v>11276.04</v>
      </c>
      <c r="O753" s="203">
        <v>6455.46</v>
      </c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98"/>
      <c r="AJ753" s="14"/>
      <c r="AK753" s="14"/>
    </row>
    <row r="754" s="2" customFormat="1" ht="14.25" hidden="1" spans="1:37">
      <c r="A754" s="24">
        <v>750</v>
      </c>
      <c r="B754" s="189" t="s">
        <v>12495</v>
      </c>
      <c r="C754" s="14">
        <v>0</v>
      </c>
      <c r="D754" s="189" t="s">
        <v>12496</v>
      </c>
      <c r="E754" s="189" t="s">
        <v>12485</v>
      </c>
      <c r="F754" s="189" t="s">
        <v>10943</v>
      </c>
      <c r="G754" s="24" t="s">
        <v>6587</v>
      </c>
      <c r="H754" s="24" t="s">
        <v>10277</v>
      </c>
      <c r="I754" s="205">
        <v>42910</v>
      </c>
      <c r="J754" s="24">
        <v>25</v>
      </c>
      <c r="K754" s="14"/>
      <c r="L754" s="189">
        <v>18</v>
      </c>
      <c r="M754" s="14"/>
      <c r="N754" s="72">
        <v>118461.54</v>
      </c>
      <c r="O754" s="203">
        <v>69694.9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98"/>
      <c r="AJ754" s="14"/>
      <c r="AK754" s="14"/>
    </row>
    <row r="755" s="2" customFormat="1" ht="14.25" spans="1:37">
      <c r="A755" s="24">
        <v>751</v>
      </c>
      <c r="B755" s="189" t="s">
        <v>10307</v>
      </c>
      <c r="C755" s="14">
        <v>0</v>
      </c>
      <c r="D755" s="189" t="s">
        <v>12497</v>
      </c>
      <c r="E755" s="189" t="s">
        <v>12498</v>
      </c>
      <c r="F755" s="189" t="s">
        <v>10943</v>
      </c>
      <c r="G755" s="24" t="s">
        <v>6587</v>
      </c>
      <c r="H755" s="24" t="s">
        <v>10270</v>
      </c>
      <c r="I755" s="205">
        <v>42973</v>
      </c>
      <c r="J755" s="24">
        <v>23</v>
      </c>
      <c r="K755" s="14"/>
      <c r="L755" s="189">
        <v>4</v>
      </c>
      <c r="M755" s="14"/>
      <c r="N755" s="72">
        <v>21367.53</v>
      </c>
      <c r="O755" s="203">
        <v>13247.85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98"/>
      <c r="AJ755" s="14"/>
      <c r="AK755" s="14"/>
    </row>
    <row r="756" s="2" customFormat="1" ht="14.25" hidden="1" spans="1:37">
      <c r="A756" s="24">
        <v>752</v>
      </c>
      <c r="B756" s="189" t="s">
        <v>12499</v>
      </c>
      <c r="C756" s="14" t="s">
        <v>12500</v>
      </c>
      <c r="D756" s="189" t="s">
        <v>12501</v>
      </c>
      <c r="E756" s="189" t="s">
        <v>12502</v>
      </c>
      <c r="F756" s="189" t="s">
        <v>10943</v>
      </c>
      <c r="G756" s="24" t="s">
        <v>6587</v>
      </c>
      <c r="H756" s="24" t="s">
        <v>9931</v>
      </c>
      <c r="I756" s="205">
        <v>43084</v>
      </c>
      <c r="J756" s="24">
        <v>19</v>
      </c>
      <c r="K756" s="14" t="s">
        <v>11305</v>
      </c>
      <c r="L756" s="189">
        <v>1</v>
      </c>
      <c r="M756" s="14"/>
      <c r="N756" s="72">
        <v>28205.13</v>
      </c>
      <c r="O756" s="203">
        <v>19273.53</v>
      </c>
      <c r="P756" s="14">
        <v>1</v>
      </c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98"/>
      <c r="AJ756" s="14"/>
      <c r="AK756" s="14"/>
    </row>
    <row r="757" s="2" customFormat="1" ht="14.25" hidden="1" spans="1:37">
      <c r="A757" s="24">
        <v>753</v>
      </c>
      <c r="B757" s="189" t="s">
        <v>12503</v>
      </c>
      <c r="C757" s="14" t="s">
        <v>12504</v>
      </c>
      <c r="D757" s="189" t="s">
        <v>12505</v>
      </c>
      <c r="E757" s="189" t="s">
        <v>12506</v>
      </c>
      <c r="F757" s="189" t="s">
        <v>10943</v>
      </c>
      <c r="G757" s="24" t="s">
        <v>6587</v>
      </c>
      <c r="H757" s="24" t="s">
        <v>9931</v>
      </c>
      <c r="I757" s="205">
        <v>43084</v>
      </c>
      <c r="J757" s="24">
        <v>19</v>
      </c>
      <c r="K757" s="14" t="s">
        <v>11305</v>
      </c>
      <c r="L757" s="189">
        <v>1</v>
      </c>
      <c r="M757" s="14"/>
      <c r="N757" s="72">
        <v>35470.09</v>
      </c>
      <c r="O757" s="203">
        <v>24237.89</v>
      </c>
      <c r="P757" s="14">
        <v>1</v>
      </c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98"/>
      <c r="AJ757" s="14"/>
      <c r="AK757" s="14"/>
    </row>
    <row r="758" s="2" customFormat="1" ht="14.25" hidden="1" spans="1:37">
      <c r="A758" s="24">
        <v>754</v>
      </c>
      <c r="B758" s="189" t="s">
        <v>12507</v>
      </c>
      <c r="C758" s="14" t="s">
        <v>12508</v>
      </c>
      <c r="D758" s="189" t="s">
        <v>12509</v>
      </c>
      <c r="E758" s="189" t="s">
        <v>12502</v>
      </c>
      <c r="F758" s="189" t="s">
        <v>10943</v>
      </c>
      <c r="G758" s="24" t="s">
        <v>6587</v>
      </c>
      <c r="H758" s="24" t="s">
        <v>9931</v>
      </c>
      <c r="I758" s="205">
        <v>43084</v>
      </c>
      <c r="J758" s="24">
        <v>19</v>
      </c>
      <c r="K758" s="14" t="s">
        <v>11305</v>
      </c>
      <c r="L758" s="189">
        <v>1</v>
      </c>
      <c r="M758" s="14"/>
      <c r="N758" s="72">
        <v>19658.12</v>
      </c>
      <c r="O758" s="203">
        <v>13433.12</v>
      </c>
      <c r="P758" s="14">
        <v>1</v>
      </c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98"/>
      <c r="AJ758" s="14"/>
      <c r="AK758" s="14"/>
    </row>
    <row r="759" s="2" customFormat="1" ht="14.25" hidden="1" spans="1:37">
      <c r="A759" s="24">
        <v>755</v>
      </c>
      <c r="B759" s="189" t="s">
        <v>12510</v>
      </c>
      <c r="C759" s="14" t="s">
        <v>12511</v>
      </c>
      <c r="D759" s="189" t="s">
        <v>12512</v>
      </c>
      <c r="E759" s="189" t="s">
        <v>12506</v>
      </c>
      <c r="F759" s="189" t="s">
        <v>10943</v>
      </c>
      <c r="G759" s="24" t="s">
        <v>6587</v>
      </c>
      <c r="H759" s="24" t="s">
        <v>9931</v>
      </c>
      <c r="I759" s="205">
        <v>43084</v>
      </c>
      <c r="J759" s="24">
        <v>19</v>
      </c>
      <c r="K759" s="14" t="s">
        <v>11305</v>
      </c>
      <c r="L759" s="189">
        <v>1</v>
      </c>
      <c r="M759" s="14"/>
      <c r="N759" s="72">
        <v>56623.93</v>
      </c>
      <c r="O759" s="203">
        <v>38692.93</v>
      </c>
      <c r="P759" s="14">
        <v>1</v>
      </c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98"/>
      <c r="AJ759" s="14"/>
      <c r="AK759" s="14"/>
    </row>
    <row r="760" s="2" customFormat="1" ht="14.25" hidden="1" spans="1:37">
      <c r="A760" s="24">
        <v>756</v>
      </c>
      <c r="B760" s="189" t="s">
        <v>12513</v>
      </c>
      <c r="C760" s="14" t="s">
        <v>12514</v>
      </c>
      <c r="D760" s="189" t="s">
        <v>12515</v>
      </c>
      <c r="E760" s="189" t="s">
        <v>12498</v>
      </c>
      <c r="F760" s="189" t="s">
        <v>10943</v>
      </c>
      <c r="G760" s="24" t="s">
        <v>6587</v>
      </c>
      <c r="H760" s="24" t="s">
        <v>9931</v>
      </c>
      <c r="I760" s="205">
        <v>43084</v>
      </c>
      <c r="J760" s="24">
        <v>19</v>
      </c>
      <c r="K760" s="14" t="s">
        <v>11305</v>
      </c>
      <c r="L760" s="189">
        <v>1</v>
      </c>
      <c r="M760" s="14"/>
      <c r="N760" s="72">
        <v>41025.64</v>
      </c>
      <c r="O760" s="203">
        <v>28034.24</v>
      </c>
      <c r="P760" s="14">
        <v>1</v>
      </c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98"/>
      <c r="AJ760" s="14"/>
      <c r="AK760" s="14"/>
    </row>
    <row r="761" s="2" customFormat="1" ht="14.25" hidden="1" spans="1:37">
      <c r="A761" s="24">
        <v>757</v>
      </c>
      <c r="B761" s="189" t="s">
        <v>12516</v>
      </c>
      <c r="C761" s="14" t="s">
        <v>12517</v>
      </c>
      <c r="D761" s="189" t="s">
        <v>12518</v>
      </c>
      <c r="E761" s="189" t="s">
        <v>12502</v>
      </c>
      <c r="F761" s="189" t="s">
        <v>10943</v>
      </c>
      <c r="G761" s="24" t="s">
        <v>6587</v>
      </c>
      <c r="H761" s="24" t="s">
        <v>9931</v>
      </c>
      <c r="I761" s="205">
        <v>43084</v>
      </c>
      <c r="J761" s="24">
        <v>19</v>
      </c>
      <c r="K761" s="14" t="s">
        <v>11305</v>
      </c>
      <c r="L761" s="189">
        <v>1</v>
      </c>
      <c r="M761" s="14"/>
      <c r="N761" s="72">
        <v>81410.26</v>
      </c>
      <c r="O761" s="203">
        <v>55630.26</v>
      </c>
      <c r="P761" s="14">
        <v>1</v>
      </c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98"/>
      <c r="AJ761" s="14"/>
      <c r="AK761" s="14"/>
    </row>
    <row r="762" s="2" customFormat="1" ht="14.25" hidden="1" spans="1:37">
      <c r="A762" s="24">
        <v>758</v>
      </c>
      <c r="B762" s="189" t="s">
        <v>12519</v>
      </c>
      <c r="C762" s="14" t="s">
        <v>12520</v>
      </c>
      <c r="D762" s="189" t="s">
        <v>12521</v>
      </c>
      <c r="E762" s="189" t="s">
        <v>12506</v>
      </c>
      <c r="F762" s="189" t="s">
        <v>10943</v>
      </c>
      <c r="G762" s="24" t="s">
        <v>6587</v>
      </c>
      <c r="H762" s="24" t="s">
        <v>9931</v>
      </c>
      <c r="I762" s="205">
        <v>43084</v>
      </c>
      <c r="J762" s="24">
        <v>19</v>
      </c>
      <c r="K762" s="14" t="s">
        <v>11305</v>
      </c>
      <c r="L762" s="189">
        <v>1</v>
      </c>
      <c r="M762" s="14"/>
      <c r="N762" s="72">
        <v>74358.97</v>
      </c>
      <c r="O762" s="203">
        <v>50811.97</v>
      </c>
      <c r="P762" s="14">
        <v>1</v>
      </c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98"/>
      <c r="AJ762" s="14"/>
      <c r="AK762" s="14"/>
    </row>
    <row r="763" s="2" customFormat="1" ht="14.25" hidden="1" spans="1:37">
      <c r="A763" s="24">
        <v>759</v>
      </c>
      <c r="B763" s="189" t="s">
        <v>12522</v>
      </c>
      <c r="C763" s="14" t="s">
        <v>12523</v>
      </c>
      <c r="D763" s="189" t="s">
        <v>12524</v>
      </c>
      <c r="E763" s="189" t="s">
        <v>12502</v>
      </c>
      <c r="F763" s="189" t="s">
        <v>10943</v>
      </c>
      <c r="G763" s="24" t="s">
        <v>11530</v>
      </c>
      <c r="H763" s="24" t="s">
        <v>10229</v>
      </c>
      <c r="I763" s="205">
        <v>43090</v>
      </c>
      <c r="J763" s="24">
        <v>19</v>
      </c>
      <c r="K763" s="14" t="s">
        <v>11305</v>
      </c>
      <c r="L763" s="189">
        <v>1</v>
      </c>
      <c r="M763" s="14"/>
      <c r="N763" s="72">
        <v>26923.08</v>
      </c>
      <c r="O763" s="203">
        <v>18397.48</v>
      </c>
      <c r="P763" s="14">
        <v>1</v>
      </c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98"/>
      <c r="AJ763" s="14"/>
      <c r="AK763" s="14"/>
    </row>
    <row r="764" s="2" customFormat="1" ht="14.25" hidden="1" spans="1:37">
      <c r="A764" s="24">
        <v>760</v>
      </c>
      <c r="B764" s="189" t="s">
        <v>12525</v>
      </c>
      <c r="C764" s="14">
        <v>0</v>
      </c>
      <c r="D764" s="189" t="s">
        <v>12526</v>
      </c>
      <c r="E764" s="189" t="s">
        <v>12506</v>
      </c>
      <c r="F764" s="189" t="s">
        <v>10943</v>
      </c>
      <c r="G764" s="24" t="s">
        <v>6587</v>
      </c>
      <c r="H764" s="24" t="s">
        <v>10249</v>
      </c>
      <c r="I764" s="205">
        <v>43090</v>
      </c>
      <c r="J764" s="24">
        <v>19</v>
      </c>
      <c r="K764" s="14"/>
      <c r="L764" s="189">
        <v>1</v>
      </c>
      <c r="M764" s="14"/>
      <c r="N764" s="72">
        <v>1709.4</v>
      </c>
      <c r="O764" s="203">
        <v>1168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98"/>
      <c r="AJ764" s="14"/>
      <c r="AK764" s="14"/>
    </row>
    <row r="765" s="2" customFormat="1" ht="14.25" hidden="1" spans="1:37">
      <c r="A765" s="24">
        <v>761</v>
      </c>
      <c r="B765" s="189" t="s">
        <v>12527</v>
      </c>
      <c r="C765" s="14" t="s">
        <v>12528</v>
      </c>
      <c r="D765" s="189" t="s">
        <v>12529</v>
      </c>
      <c r="E765" s="189" t="s">
        <v>12530</v>
      </c>
      <c r="F765" s="189" t="s">
        <v>10943</v>
      </c>
      <c r="G765" s="24" t="s">
        <v>11530</v>
      </c>
      <c r="H765" s="24" t="s">
        <v>10229</v>
      </c>
      <c r="I765" s="205">
        <v>43090</v>
      </c>
      <c r="J765" s="24">
        <v>19</v>
      </c>
      <c r="K765" s="14" t="s">
        <v>11305</v>
      </c>
      <c r="L765" s="189">
        <v>1</v>
      </c>
      <c r="M765" s="14"/>
      <c r="N765" s="72">
        <v>26923.08</v>
      </c>
      <c r="O765" s="203">
        <v>18397.48</v>
      </c>
      <c r="P765" s="14">
        <v>1</v>
      </c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98"/>
      <c r="AJ765" s="14"/>
      <c r="AK765" s="14"/>
    </row>
    <row r="766" s="2" customFormat="1" ht="14.25" hidden="1" spans="1:37">
      <c r="A766" s="24">
        <v>762</v>
      </c>
      <c r="B766" s="189" t="s">
        <v>12531</v>
      </c>
      <c r="C766" s="14">
        <v>0</v>
      </c>
      <c r="D766" s="189" t="s">
        <v>12532</v>
      </c>
      <c r="E766" s="189" t="s">
        <v>12533</v>
      </c>
      <c r="F766" s="189" t="s">
        <v>10943</v>
      </c>
      <c r="G766" s="24" t="s">
        <v>6587</v>
      </c>
      <c r="H766" s="24" t="s">
        <v>10249</v>
      </c>
      <c r="I766" s="205">
        <v>43090</v>
      </c>
      <c r="J766" s="24">
        <v>19</v>
      </c>
      <c r="K766" s="14"/>
      <c r="L766" s="189">
        <v>1</v>
      </c>
      <c r="M766" s="14"/>
      <c r="N766" s="72">
        <v>1709.4</v>
      </c>
      <c r="O766" s="203">
        <v>1168</v>
      </c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98"/>
      <c r="AJ766" s="14"/>
      <c r="AK766" s="14"/>
    </row>
    <row r="767" s="2" customFormat="1" ht="14.25" hidden="1" spans="1:37">
      <c r="A767" s="24">
        <v>763</v>
      </c>
      <c r="B767" s="189" t="s">
        <v>12534</v>
      </c>
      <c r="C767" s="14" t="s">
        <v>12535</v>
      </c>
      <c r="D767" s="189" t="s">
        <v>12536</v>
      </c>
      <c r="E767" s="189" t="s">
        <v>12537</v>
      </c>
      <c r="F767" s="189" t="s">
        <v>10943</v>
      </c>
      <c r="G767" s="24" t="s">
        <v>11530</v>
      </c>
      <c r="H767" s="24" t="s">
        <v>10229</v>
      </c>
      <c r="I767" s="205">
        <v>43090</v>
      </c>
      <c r="J767" s="24">
        <v>19</v>
      </c>
      <c r="K767" s="14" t="s">
        <v>11305</v>
      </c>
      <c r="L767" s="189">
        <v>1</v>
      </c>
      <c r="M767" s="14"/>
      <c r="N767" s="72">
        <v>30769.23</v>
      </c>
      <c r="O767" s="203">
        <v>21025.63</v>
      </c>
      <c r="P767" s="14">
        <v>1</v>
      </c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98"/>
      <c r="AJ767" s="14"/>
      <c r="AK767" s="14"/>
    </row>
    <row r="768" s="2" customFormat="1" ht="14.25" hidden="1" spans="1:37">
      <c r="A768" s="24">
        <v>764</v>
      </c>
      <c r="B768" s="189" t="s">
        <v>12538</v>
      </c>
      <c r="C768" s="14" t="s">
        <v>12539</v>
      </c>
      <c r="D768" s="189" t="s">
        <v>12540</v>
      </c>
      <c r="E768" s="189" t="s">
        <v>12541</v>
      </c>
      <c r="F768" s="189" t="s">
        <v>10943</v>
      </c>
      <c r="G768" s="24" t="s">
        <v>11530</v>
      </c>
      <c r="H768" s="24" t="s">
        <v>10229</v>
      </c>
      <c r="I768" s="205">
        <v>43090</v>
      </c>
      <c r="J768" s="24">
        <v>19</v>
      </c>
      <c r="K768" s="14" t="s">
        <v>11305</v>
      </c>
      <c r="L768" s="189">
        <v>1</v>
      </c>
      <c r="M768" s="14"/>
      <c r="N768" s="72">
        <v>35897.44</v>
      </c>
      <c r="O768" s="203">
        <v>24529.84</v>
      </c>
      <c r="P768" s="14">
        <v>1</v>
      </c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98"/>
      <c r="AJ768" s="14"/>
      <c r="AK768" s="14"/>
    </row>
    <row r="769" s="2" customFormat="1" ht="14.25" hidden="1" spans="1:37">
      <c r="A769" s="24">
        <v>765</v>
      </c>
      <c r="B769" s="189" t="s">
        <v>12542</v>
      </c>
      <c r="C769" s="14" t="s">
        <v>12543</v>
      </c>
      <c r="D769" s="189" t="s">
        <v>12544</v>
      </c>
      <c r="E769" s="189" t="s">
        <v>12545</v>
      </c>
      <c r="F769" s="189" t="s">
        <v>10943</v>
      </c>
      <c r="G769" s="24" t="s">
        <v>11530</v>
      </c>
      <c r="H769" s="24" t="s">
        <v>10229</v>
      </c>
      <c r="I769" s="205">
        <v>43090</v>
      </c>
      <c r="J769" s="24">
        <v>19</v>
      </c>
      <c r="K769" s="14" t="s">
        <v>11305</v>
      </c>
      <c r="L769" s="189">
        <v>1</v>
      </c>
      <c r="M769" s="14"/>
      <c r="N769" s="72">
        <v>27350.43</v>
      </c>
      <c r="O769" s="203">
        <v>18689.43</v>
      </c>
      <c r="P769" s="14">
        <v>1</v>
      </c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98"/>
      <c r="AJ769" s="14"/>
      <c r="AK769" s="14"/>
    </row>
    <row r="770" s="2" customFormat="1" ht="14.25" hidden="1" spans="1:37">
      <c r="A770" s="24">
        <v>766</v>
      </c>
      <c r="B770" s="189" t="s">
        <v>12546</v>
      </c>
      <c r="C770" s="14" t="s">
        <v>12547</v>
      </c>
      <c r="D770" s="189" t="s">
        <v>12548</v>
      </c>
      <c r="E770" s="189" t="s">
        <v>12549</v>
      </c>
      <c r="F770" s="189" t="s">
        <v>10943</v>
      </c>
      <c r="G770" s="24" t="s">
        <v>11530</v>
      </c>
      <c r="H770" s="24" t="s">
        <v>10229</v>
      </c>
      <c r="I770" s="205">
        <v>43090</v>
      </c>
      <c r="J770" s="24">
        <v>19</v>
      </c>
      <c r="K770" s="14" t="s">
        <v>11305</v>
      </c>
      <c r="L770" s="189">
        <v>1</v>
      </c>
      <c r="M770" s="14"/>
      <c r="N770" s="72">
        <v>24786.32</v>
      </c>
      <c r="O770" s="203">
        <v>16937.32</v>
      </c>
      <c r="P770" s="14">
        <v>1</v>
      </c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98"/>
      <c r="AJ770" s="14"/>
      <c r="AK770" s="14"/>
    </row>
    <row r="771" s="2" customFormat="1" ht="14.25" hidden="1" spans="1:37">
      <c r="A771" s="24">
        <v>767</v>
      </c>
      <c r="B771" s="189" t="s">
        <v>12550</v>
      </c>
      <c r="C771" s="14" t="str">
        <f>VLOOKUP(B771,'[3]固定资产-模具6'!$B$82:$C$1180,2,0)</f>
        <v>1282</v>
      </c>
      <c r="D771" s="189" t="s">
        <v>12551</v>
      </c>
      <c r="E771" s="189" t="s">
        <v>12552</v>
      </c>
      <c r="F771" s="189" t="s">
        <v>10943</v>
      </c>
      <c r="G771" s="24" t="s">
        <v>11530</v>
      </c>
      <c r="H771" s="24" t="s">
        <v>10249</v>
      </c>
      <c r="I771" s="205">
        <v>43090</v>
      </c>
      <c r="J771" s="24">
        <v>19</v>
      </c>
      <c r="K771" s="14" t="s">
        <v>10088</v>
      </c>
      <c r="L771" s="189">
        <v>1</v>
      </c>
      <c r="M771" s="14"/>
      <c r="N771" s="72">
        <v>2136.75</v>
      </c>
      <c r="O771" s="203">
        <v>1460.15</v>
      </c>
      <c r="P771" s="204">
        <v>1</v>
      </c>
      <c r="Q771" s="14"/>
      <c r="R771" s="14"/>
      <c r="S771" s="14"/>
      <c r="T771" s="20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98"/>
      <c r="AJ771" s="14"/>
      <c r="AK771" s="14"/>
    </row>
    <row r="772" s="2" customFormat="1" ht="14.25" hidden="1" spans="1:37">
      <c r="A772" s="24">
        <v>768</v>
      </c>
      <c r="B772" s="189" t="s">
        <v>12553</v>
      </c>
      <c r="C772" s="14">
        <v>0</v>
      </c>
      <c r="D772" s="189" t="s">
        <v>12554</v>
      </c>
      <c r="E772" s="189" t="s">
        <v>12555</v>
      </c>
      <c r="F772" s="189" t="s">
        <v>10943</v>
      </c>
      <c r="G772" s="24" t="s">
        <v>11530</v>
      </c>
      <c r="H772" s="24" t="s">
        <v>10249</v>
      </c>
      <c r="I772" s="205">
        <v>43090</v>
      </c>
      <c r="J772" s="24">
        <v>19</v>
      </c>
      <c r="K772" s="14"/>
      <c r="L772" s="189">
        <v>1</v>
      </c>
      <c r="M772" s="14"/>
      <c r="N772" s="72">
        <v>1709.4</v>
      </c>
      <c r="O772" s="203">
        <v>1168</v>
      </c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98"/>
      <c r="AJ772" s="14"/>
      <c r="AK772" s="14"/>
    </row>
    <row r="773" s="2" customFormat="1" ht="14.25" hidden="1" spans="1:37">
      <c r="A773" s="24">
        <v>769</v>
      </c>
      <c r="B773" s="189" t="s">
        <v>12556</v>
      </c>
      <c r="C773" s="14" t="s">
        <v>12557</v>
      </c>
      <c r="D773" s="189" t="s">
        <v>12558</v>
      </c>
      <c r="E773" s="189" t="s">
        <v>12559</v>
      </c>
      <c r="F773" s="189" t="s">
        <v>10943</v>
      </c>
      <c r="G773" s="24" t="s">
        <v>11530</v>
      </c>
      <c r="H773" s="24" t="s">
        <v>10229</v>
      </c>
      <c r="I773" s="205">
        <v>43090</v>
      </c>
      <c r="J773" s="24">
        <v>19</v>
      </c>
      <c r="K773" s="14" t="s">
        <v>11305</v>
      </c>
      <c r="L773" s="189">
        <v>1</v>
      </c>
      <c r="M773" s="14"/>
      <c r="N773" s="72">
        <v>24786.32</v>
      </c>
      <c r="O773" s="203">
        <v>16937.32</v>
      </c>
      <c r="P773" s="14">
        <v>1</v>
      </c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98"/>
      <c r="AJ773" s="14"/>
      <c r="AK773" s="14"/>
    </row>
    <row r="774" s="2" customFormat="1" ht="14.25" hidden="1" spans="1:37">
      <c r="A774" s="24">
        <v>770</v>
      </c>
      <c r="B774" s="189" t="s">
        <v>12560</v>
      </c>
      <c r="C774" s="14" t="str">
        <f>VLOOKUP(B774,'[3]固定资产-模具6'!$B$82:$C$1180,2,0)</f>
        <v>1285</v>
      </c>
      <c r="D774" s="189" t="s">
        <v>12561</v>
      </c>
      <c r="E774" s="189" t="s">
        <v>12559</v>
      </c>
      <c r="F774" s="189" t="s">
        <v>10943</v>
      </c>
      <c r="G774" s="24" t="s">
        <v>11530</v>
      </c>
      <c r="H774" s="24" t="s">
        <v>10249</v>
      </c>
      <c r="I774" s="205">
        <v>43090</v>
      </c>
      <c r="J774" s="24">
        <v>19</v>
      </c>
      <c r="K774" s="14" t="s">
        <v>10088</v>
      </c>
      <c r="L774" s="189">
        <v>1</v>
      </c>
      <c r="M774" s="14"/>
      <c r="N774" s="72">
        <v>2136.75</v>
      </c>
      <c r="O774" s="203">
        <v>1460.15</v>
      </c>
      <c r="P774" s="204">
        <v>1</v>
      </c>
      <c r="Q774" s="14"/>
      <c r="R774" s="14"/>
      <c r="S774" s="14"/>
      <c r="T774" s="20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98"/>
      <c r="AJ774" s="14"/>
      <c r="AK774" s="14"/>
    </row>
    <row r="775" s="2" customFormat="1" ht="14.25" hidden="1" spans="1:37">
      <c r="A775" s="24">
        <v>771</v>
      </c>
      <c r="B775" s="189" t="s">
        <v>12562</v>
      </c>
      <c r="C775" s="14">
        <v>0</v>
      </c>
      <c r="D775" s="189" t="s">
        <v>12554</v>
      </c>
      <c r="E775" s="189" t="s">
        <v>12559</v>
      </c>
      <c r="F775" s="189" t="s">
        <v>10943</v>
      </c>
      <c r="G775" s="24" t="s">
        <v>11530</v>
      </c>
      <c r="H775" s="24" t="s">
        <v>10249</v>
      </c>
      <c r="I775" s="205">
        <v>43090</v>
      </c>
      <c r="J775" s="24">
        <v>19</v>
      </c>
      <c r="K775" s="14"/>
      <c r="L775" s="189">
        <v>1</v>
      </c>
      <c r="M775" s="14"/>
      <c r="N775" s="72">
        <v>1709.4</v>
      </c>
      <c r="O775" s="203">
        <v>1168</v>
      </c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98"/>
      <c r="AJ775" s="14"/>
      <c r="AK775" s="14"/>
    </row>
    <row r="776" s="2" customFormat="1" ht="14.25" hidden="1" spans="1:37">
      <c r="A776" s="24">
        <v>772</v>
      </c>
      <c r="B776" s="189" t="s">
        <v>12563</v>
      </c>
      <c r="C776" s="14" t="s">
        <v>12564</v>
      </c>
      <c r="D776" s="189" t="s">
        <v>12565</v>
      </c>
      <c r="E776" s="189" t="s">
        <v>12559</v>
      </c>
      <c r="F776" s="189" t="s">
        <v>10943</v>
      </c>
      <c r="G776" s="24" t="s">
        <v>11530</v>
      </c>
      <c r="H776" s="24" t="s">
        <v>10229</v>
      </c>
      <c r="I776" s="205">
        <v>43090</v>
      </c>
      <c r="J776" s="24">
        <v>19</v>
      </c>
      <c r="K776" s="14" t="s">
        <v>11305</v>
      </c>
      <c r="L776" s="189">
        <v>1</v>
      </c>
      <c r="M776" s="14"/>
      <c r="N776" s="72">
        <v>30769.23</v>
      </c>
      <c r="O776" s="203">
        <v>21453.04</v>
      </c>
      <c r="P776" s="14">
        <v>1</v>
      </c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98"/>
      <c r="AJ776" s="14"/>
      <c r="AK776" s="14"/>
    </row>
    <row r="777" s="2" customFormat="1" ht="14.25" hidden="1" spans="1:37">
      <c r="A777" s="24">
        <v>773</v>
      </c>
      <c r="B777" s="189" t="s">
        <v>12566</v>
      </c>
      <c r="C777" s="14" t="str">
        <f>VLOOKUP(B777,'[3]固定资产-模具6'!$B$82:$C$1180,2,0)</f>
        <v>1288</v>
      </c>
      <c r="D777" s="189" t="s">
        <v>12567</v>
      </c>
      <c r="E777" s="189" t="s">
        <v>12559</v>
      </c>
      <c r="F777" s="189" t="s">
        <v>10943</v>
      </c>
      <c r="G777" s="24" t="s">
        <v>11530</v>
      </c>
      <c r="H777" s="24" t="s">
        <v>10249</v>
      </c>
      <c r="I777" s="205">
        <v>43090</v>
      </c>
      <c r="J777" s="24">
        <v>19</v>
      </c>
      <c r="K777" s="14" t="s">
        <v>10088</v>
      </c>
      <c r="L777" s="189">
        <v>1</v>
      </c>
      <c r="M777" s="14"/>
      <c r="N777" s="72">
        <v>2136.75</v>
      </c>
      <c r="O777" s="203">
        <v>1460.15</v>
      </c>
      <c r="P777" s="204">
        <v>1</v>
      </c>
      <c r="Q777" s="14"/>
      <c r="R777" s="14"/>
      <c r="S777" s="14"/>
      <c r="T777" s="20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98"/>
      <c r="AJ777" s="14"/>
      <c r="AK777" s="14"/>
    </row>
    <row r="778" s="2" customFormat="1" ht="14.25" hidden="1" spans="1:37">
      <c r="A778" s="24">
        <v>774</v>
      </c>
      <c r="B778" s="189" t="s">
        <v>12568</v>
      </c>
      <c r="C778" s="14">
        <v>0</v>
      </c>
      <c r="D778" s="189" t="s">
        <v>12569</v>
      </c>
      <c r="E778" s="189" t="s">
        <v>12570</v>
      </c>
      <c r="F778" s="189" t="s">
        <v>10943</v>
      </c>
      <c r="G778" s="24" t="s">
        <v>11530</v>
      </c>
      <c r="H778" s="24" t="s">
        <v>10249</v>
      </c>
      <c r="I778" s="205">
        <v>43090</v>
      </c>
      <c r="J778" s="24">
        <v>19</v>
      </c>
      <c r="K778" s="14"/>
      <c r="L778" s="189">
        <v>1</v>
      </c>
      <c r="M778" s="14"/>
      <c r="N778" s="72">
        <v>1709.4</v>
      </c>
      <c r="O778" s="203">
        <v>1168</v>
      </c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98"/>
      <c r="AJ778" s="14"/>
      <c r="AK778" s="14"/>
    </row>
    <row r="779" s="2" customFormat="1" ht="14.25" hidden="1" spans="1:37">
      <c r="A779" s="24">
        <v>775</v>
      </c>
      <c r="B779" s="189" t="s">
        <v>12571</v>
      </c>
      <c r="C779" s="14" t="s">
        <v>12572</v>
      </c>
      <c r="D779" s="189" t="s">
        <v>12573</v>
      </c>
      <c r="E779" s="189" t="s">
        <v>12570</v>
      </c>
      <c r="F779" s="189" t="s">
        <v>10943</v>
      </c>
      <c r="G779" s="24" t="s">
        <v>11530</v>
      </c>
      <c r="H779" s="24" t="s">
        <v>10229</v>
      </c>
      <c r="I779" s="205">
        <v>43090</v>
      </c>
      <c r="J779" s="24">
        <v>19</v>
      </c>
      <c r="K779" s="14" t="s">
        <v>11305</v>
      </c>
      <c r="L779" s="189">
        <v>1</v>
      </c>
      <c r="M779" s="14"/>
      <c r="N779" s="72">
        <v>17948.72</v>
      </c>
      <c r="O779" s="203">
        <v>12264.92</v>
      </c>
      <c r="P779" s="14">
        <v>1</v>
      </c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98"/>
      <c r="AJ779" s="14"/>
      <c r="AK779" s="14"/>
    </row>
    <row r="780" s="2" customFormat="1" ht="14.25" hidden="1" spans="1:37">
      <c r="A780" s="24">
        <v>776</v>
      </c>
      <c r="B780" s="189" t="s">
        <v>12574</v>
      </c>
      <c r="C780" s="14" t="str">
        <f>VLOOKUP(B780,'[3]固定资产-模具6'!$B$82:$C$1180,2,0)</f>
        <v>1291</v>
      </c>
      <c r="D780" s="189" t="s">
        <v>12575</v>
      </c>
      <c r="E780" s="189" t="s">
        <v>12570</v>
      </c>
      <c r="F780" s="189" t="s">
        <v>10943</v>
      </c>
      <c r="G780" s="24" t="s">
        <v>11530</v>
      </c>
      <c r="H780" s="24" t="s">
        <v>10249</v>
      </c>
      <c r="I780" s="205">
        <v>43090</v>
      </c>
      <c r="J780" s="24">
        <v>19</v>
      </c>
      <c r="K780" s="14" t="s">
        <v>10088</v>
      </c>
      <c r="L780" s="189">
        <v>1</v>
      </c>
      <c r="M780" s="14"/>
      <c r="N780" s="72">
        <v>2136.75</v>
      </c>
      <c r="O780" s="203">
        <v>1460.15</v>
      </c>
      <c r="P780" s="204">
        <v>1</v>
      </c>
      <c r="Q780" s="14"/>
      <c r="R780" s="14"/>
      <c r="S780" s="14"/>
      <c r="T780" s="20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98"/>
      <c r="AJ780" s="14"/>
      <c r="AK780" s="14"/>
    </row>
    <row r="781" s="2" customFormat="1" ht="14.25" hidden="1" spans="1:37">
      <c r="A781" s="24">
        <v>777</v>
      </c>
      <c r="B781" s="189" t="s">
        <v>12576</v>
      </c>
      <c r="C781" s="14">
        <v>0</v>
      </c>
      <c r="D781" s="189" t="s">
        <v>12577</v>
      </c>
      <c r="E781" s="189" t="s">
        <v>12570</v>
      </c>
      <c r="F781" s="189" t="s">
        <v>10943</v>
      </c>
      <c r="G781" s="24" t="s">
        <v>11530</v>
      </c>
      <c r="H781" s="24" t="s">
        <v>10249</v>
      </c>
      <c r="I781" s="205">
        <v>43090</v>
      </c>
      <c r="J781" s="24">
        <v>19</v>
      </c>
      <c r="K781" s="14"/>
      <c r="L781" s="189">
        <v>1</v>
      </c>
      <c r="M781" s="14"/>
      <c r="N781" s="72">
        <v>1709.4</v>
      </c>
      <c r="O781" s="203">
        <v>1168</v>
      </c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98"/>
      <c r="AJ781" s="14"/>
      <c r="AK781" s="14"/>
    </row>
    <row r="782" s="2" customFormat="1" ht="14.25" hidden="1" spans="1:37">
      <c r="A782" s="24">
        <v>778</v>
      </c>
      <c r="B782" s="189" t="s">
        <v>12578</v>
      </c>
      <c r="C782" s="14" t="s">
        <v>12579</v>
      </c>
      <c r="D782" s="189" t="s">
        <v>12580</v>
      </c>
      <c r="E782" s="189" t="s">
        <v>12570</v>
      </c>
      <c r="F782" s="189" t="s">
        <v>10943</v>
      </c>
      <c r="G782" s="24" t="s">
        <v>11530</v>
      </c>
      <c r="H782" s="24" t="s">
        <v>10229</v>
      </c>
      <c r="I782" s="205">
        <v>43090</v>
      </c>
      <c r="J782" s="24">
        <v>19</v>
      </c>
      <c r="K782" s="14" t="s">
        <v>11305</v>
      </c>
      <c r="L782" s="189">
        <v>1</v>
      </c>
      <c r="M782" s="14"/>
      <c r="N782" s="72">
        <v>24786.32</v>
      </c>
      <c r="O782" s="203">
        <v>16937.32</v>
      </c>
      <c r="P782" s="14">
        <v>1</v>
      </c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98"/>
      <c r="AJ782" s="14"/>
      <c r="AK782" s="14"/>
    </row>
    <row r="783" s="2" customFormat="1" ht="14.25" hidden="1" spans="1:37">
      <c r="A783" s="24">
        <v>779</v>
      </c>
      <c r="B783" s="189" t="s">
        <v>12581</v>
      </c>
      <c r="C783" s="14" t="s">
        <v>12582</v>
      </c>
      <c r="D783" s="189" t="s">
        <v>12583</v>
      </c>
      <c r="E783" s="189" t="s">
        <v>12570</v>
      </c>
      <c r="F783" s="189" t="s">
        <v>10943</v>
      </c>
      <c r="G783" s="24" t="s">
        <v>11530</v>
      </c>
      <c r="H783" s="24" t="s">
        <v>10229</v>
      </c>
      <c r="I783" s="205">
        <v>43090</v>
      </c>
      <c r="J783" s="24">
        <v>19</v>
      </c>
      <c r="K783" s="14" t="s">
        <v>11305</v>
      </c>
      <c r="L783" s="189">
        <v>1</v>
      </c>
      <c r="M783" s="14"/>
      <c r="N783" s="72">
        <v>17094.02</v>
      </c>
      <c r="O783" s="203">
        <v>11680.82</v>
      </c>
      <c r="P783" s="14">
        <v>1</v>
      </c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98"/>
      <c r="AJ783" s="14"/>
      <c r="AK783" s="14"/>
    </row>
    <row r="784" s="2" customFormat="1" ht="14.25" hidden="1" spans="1:37">
      <c r="A784" s="24">
        <v>780</v>
      </c>
      <c r="B784" s="189" t="s">
        <v>12584</v>
      </c>
      <c r="C784" s="14" t="str">
        <f>VLOOKUP(B784,'[3]固定资产-模具6'!$B$82:$C$1180,2,0)</f>
        <v>1295</v>
      </c>
      <c r="D784" s="189" t="s">
        <v>12585</v>
      </c>
      <c r="E784" s="189" t="s">
        <v>12570</v>
      </c>
      <c r="F784" s="189" t="s">
        <v>10943</v>
      </c>
      <c r="G784" s="24" t="s">
        <v>6587</v>
      </c>
      <c r="H784" s="24" t="s">
        <v>10249</v>
      </c>
      <c r="I784" s="205">
        <v>43090</v>
      </c>
      <c r="J784" s="24">
        <v>19</v>
      </c>
      <c r="K784" s="14" t="s">
        <v>10088</v>
      </c>
      <c r="L784" s="189">
        <v>1</v>
      </c>
      <c r="M784" s="14"/>
      <c r="N784" s="72">
        <v>2991.45</v>
      </c>
      <c r="O784" s="203">
        <v>2044.25</v>
      </c>
      <c r="P784" s="204">
        <v>1</v>
      </c>
      <c r="Q784" s="14"/>
      <c r="R784" s="14"/>
      <c r="S784" s="14"/>
      <c r="T784" s="20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98"/>
      <c r="AJ784" s="14"/>
      <c r="AK784" s="14"/>
    </row>
    <row r="785" s="2" customFormat="1" ht="14.25" hidden="1" spans="1:37">
      <c r="A785" s="24">
        <v>781</v>
      </c>
      <c r="B785" s="189" t="s">
        <v>12586</v>
      </c>
      <c r="C785" s="14" t="str">
        <f>VLOOKUP(B785,'[3]固定资产-模具6'!$B$82:$C$1180,2,0)</f>
        <v>1296</v>
      </c>
      <c r="D785" s="189" t="s">
        <v>12587</v>
      </c>
      <c r="E785" s="189" t="s">
        <v>12570</v>
      </c>
      <c r="F785" s="189" t="s">
        <v>10943</v>
      </c>
      <c r="G785" s="24" t="s">
        <v>6587</v>
      </c>
      <c r="H785" s="24" t="s">
        <v>10249</v>
      </c>
      <c r="I785" s="205">
        <v>43090</v>
      </c>
      <c r="J785" s="24">
        <v>19</v>
      </c>
      <c r="K785" s="14" t="s">
        <v>10088</v>
      </c>
      <c r="L785" s="189">
        <v>1</v>
      </c>
      <c r="M785" s="14"/>
      <c r="N785" s="72">
        <v>2136.75</v>
      </c>
      <c r="O785" s="203">
        <v>1460.15</v>
      </c>
      <c r="P785" s="204">
        <v>1</v>
      </c>
      <c r="Q785" s="14"/>
      <c r="R785" s="14"/>
      <c r="S785" s="14"/>
      <c r="T785" s="20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98"/>
      <c r="AJ785" s="14"/>
      <c r="AK785" s="14"/>
    </row>
    <row r="786" s="2" customFormat="1" ht="14.25" hidden="1" spans="1:37">
      <c r="A786" s="24">
        <v>782</v>
      </c>
      <c r="B786" s="189" t="s">
        <v>12588</v>
      </c>
      <c r="C786" s="14">
        <v>0</v>
      </c>
      <c r="D786" s="189" t="s">
        <v>12589</v>
      </c>
      <c r="E786" s="189" t="s">
        <v>12570</v>
      </c>
      <c r="F786" s="189" t="s">
        <v>10943</v>
      </c>
      <c r="G786" s="24" t="s">
        <v>6587</v>
      </c>
      <c r="H786" s="24" t="s">
        <v>10249</v>
      </c>
      <c r="I786" s="205">
        <v>43090</v>
      </c>
      <c r="J786" s="24">
        <v>19</v>
      </c>
      <c r="K786" s="14"/>
      <c r="L786" s="189">
        <v>1</v>
      </c>
      <c r="M786" s="14"/>
      <c r="N786" s="72">
        <v>2136.75</v>
      </c>
      <c r="O786" s="203">
        <v>1460.15</v>
      </c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98"/>
      <c r="AJ786" s="14"/>
      <c r="AK786" s="14"/>
    </row>
    <row r="787" s="2" customFormat="1" ht="14.25" hidden="1" spans="1:37">
      <c r="A787" s="24">
        <v>783</v>
      </c>
      <c r="B787" s="189" t="s">
        <v>12590</v>
      </c>
      <c r="C787" s="14">
        <v>0</v>
      </c>
      <c r="D787" s="189" t="s">
        <v>12591</v>
      </c>
      <c r="E787" s="189" t="s">
        <v>12570</v>
      </c>
      <c r="F787" s="189" t="s">
        <v>10943</v>
      </c>
      <c r="G787" s="24" t="s">
        <v>6587</v>
      </c>
      <c r="H787" s="24" t="s">
        <v>10249</v>
      </c>
      <c r="I787" s="205">
        <v>43090</v>
      </c>
      <c r="J787" s="24">
        <v>19</v>
      </c>
      <c r="K787" s="14"/>
      <c r="L787" s="189">
        <v>1</v>
      </c>
      <c r="M787" s="14"/>
      <c r="N787" s="72">
        <v>1709.4</v>
      </c>
      <c r="O787" s="203">
        <v>1168</v>
      </c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98"/>
      <c r="AJ787" s="14"/>
      <c r="AK787" s="14"/>
    </row>
    <row r="788" s="2" customFormat="1" ht="14.25" hidden="1" spans="1:37">
      <c r="A788" s="24">
        <v>784</v>
      </c>
      <c r="B788" s="189" t="s">
        <v>12592</v>
      </c>
      <c r="C788" s="14" t="s">
        <v>12593</v>
      </c>
      <c r="D788" s="189" t="s">
        <v>12594</v>
      </c>
      <c r="E788" s="189" t="s">
        <v>12570</v>
      </c>
      <c r="F788" s="189" t="s">
        <v>10943</v>
      </c>
      <c r="G788" s="24" t="s">
        <v>11530</v>
      </c>
      <c r="H788" s="24" t="s">
        <v>10229</v>
      </c>
      <c r="I788" s="205">
        <v>43090</v>
      </c>
      <c r="J788" s="24">
        <v>19</v>
      </c>
      <c r="K788" s="14" t="s">
        <v>11305</v>
      </c>
      <c r="L788" s="189">
        <v>1</v>
      </c>
      <c r="M788" s="14"/>
      <c r="N788" s="72">
        <v>38461.54</v>
      </c>
      <c r="O788" s="203">
        <v>26282.14</v>
      </c>
      <c r="P788" s="14">
        <v>1</v>
      </c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98"/>
      <c r="AJ788" s="14"/>
      <c r="AK788" s="14"/>
    </row>
    <row r="789" s="2" customFormat="1" ht="14.25" hidden="1" spans="1:37">
      <c r="A789" s="24">
        <v>785</v>
      </c>
      <c r="B789" s="189" t="s">
        <v>12595</v>
      </c>
      <c r="C789" s="14" t="s">
        <v>12596</v>
      </c>
      <c r="D789" s="189" t="s">
        <v>12597</v>
      </c>
      <c r="E789" s="189" t="s">
        <v>12570</v>
      </c>
      <c r="F789" s="189" t="s">
        <v>10943</v>
      </c>
      <c r="G789" s="24" t="s">
        <v>11530</v>
      </c>
      <c r="H789" s="24" t="s">
        <v>10229</v>
      </c>
      <c r="I789" s="205">
        <v>43090</v>
      </c>
      <c r="J789" s="24">
        <v>19</v>
      </c>
      <c r="K789" s="14" t="s">
        <v>11305</v>
      </c>
      <c r="L789" s="189">
        <v>1</v>
      </c>
      <c r="M789" s="14"/>
      <c r="N789" s="72">
        <v>29914.53</v>
      </c>
      <c r="O789" s="203">
        <v>20441.53</v>
      </c>
      <c r="P789" s="14">
        <v>1</v>
      </c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98"/>
      <c r="AJ789" s="14"/>
      <c r="AK789" s="14"/>
    </row>
    <row r="790" s="2" customFormat="1" ht="14.25" hidden="1" spans="1:37">
      <c r="A790" s="24">
        <v>786</v>
      </c>
      <c r="B790" s="189" t="s">
        <v>12598</v>
      </c>
      <c r="C790" s="14" t="str">
        <f>VLOOKUP(B790,'[3]固定资产-模具6'!$B$82:$C$1180,2,0)</f>
        <v>1301</v>
      </c>
      <c r="D790" s="189" t="s">
        <v>12599</v>
      </c>
      <c r="E790" s="189" t="s">
        <v>12570</v>
      </c>
      <c r="F790" s="189" t="s">
        <v>10943</v>
      </c>
      <c r="G790" s="24" t="s">
        <v>6587</v>
      </c>
      <c r="H790" s="24" t="s">
        <v>10249</v>
      </c>
      <c r="I790" s="205">
        <v>43090</v>
      </c>
      <c r="J790" s="24">
        <v>19</v>
      </c>
      <c r="K790" s="14" t="s">
        <v>10088</v>
      </c>
      <c r="L790" s="189">
        <v>1</v>
      </c>
      <c r="M790" s="14"/>
      <c r="N790" s="72">
        <v>2991.45</v>
      </c>
      <c r="O790" s="203">
        <v>2044.25</v>
      </c>
      <c r="P790" s="204">
        <v>1</v>
      </c>
      <c r="Q790" s="14"/>
      <c r="R790" s="14"/>
      <c r="S790" s="14"/>
      <c r="T790" s="20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98"/>
      <c r="AJ790" s="14"/>
      <c r="AK790" s="14"/>
    </row>
    <row r="791" s="2" customFormat="1" ht="14.25" hidden="1" spans="1:37">
      <c r="A791" s="24">
        <v>787</v>
      </c>
      <c r="B791" s="189" t="s">
        <v>12600</v>
      </c>
      <c r="C791" s="14">
        <v>0</v>
      </c>
      <c r="D791" s="189" t="s">
        <v>12601</v>
      </c>
      <c r="E791" s="189" t="s">
        <v>12570</v>
      </c>
      <c r="F791" s="189" t="s">
        <v>10943</v>
      </c>
      <c r="G791" s="24" t="s">
        <v>6587</v>
      </c>
      <c r="H791" s="24" t="s">
        <v>10249</v>
      </c>
      <c r="I791" s="205">
        <v>43090</v>
      </c>
      <c r="J791" s="24">
        <v>19</v>
      </c>
      <c r="K791" s="14"/>
      <c r="L791" s="189">
        <v>1</v>
      </c>
      <c r="M791" s="14"/>
      <c r="N791" s="72">
        <v>2136.75</v>
      </c>
      <c r="O791" s="203">
        <v>1460.15</v>
      </c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98"/>
      <c r="AJ791" s="14"/>
      <c r="AK791" s="14"/>
    </row>
    <row r="792" s="2" customFormat="1" ht="14.25" hidden="1" spans="1:37">
      <c r="A792" s="24">
        <v>788</v>
      </c>
      <c r="B792" s="189" t="s">
        <v>12602</v>
      </c>
      <c r="C792" s="14" t="str">
        <f>VLOOKUP(B792,'[3]固定资产-模具6'!$B$82:$C$1180,2,0)</f>
        <v>1303</v>
      </c>
      <c r="D792" s="189" t="s">
        <v>12603</v>
      </c>
      <c r="E792" s="189" t="s">
        <v>12570</v>
      </c>
      <c r="F792" s="189" t="s">
        <v>10943</v>
      </c>
      <c r="G792" s="24" t="s">
        <v>6587</v>
      </c>
      <c r="H792" s="24" t="s">
        <v>10249</v>
      </c>
      <c r="I792" s="205">
        <v>43090</v>
      </c>
      <c r="J792" s="24">
        <v>19</v>
      </c>
      <c r="K792" s="14" t="s">
        <v>10088</v>
      </c>
      <c r="L792" s="189">
        <v>1</v>
      </c>
      <c r="M792" s="14"/>
      <c r="N792" s="72">
        <v>4273.5</v>
      </c>
      <c r="O792" s="203">
        <v>2920.3</v>
      </c>
      <c r="P792" s="204">
        <v>1</v>
      </c>
      <c r="Q792" s="14"/>
      <c r="R792" s="14"/>
      <c r="S792" s="14"/>
      <c r="T792" s="20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98"/>
      <c r="AJ792" s="14"/>
      <c r="AK792" s="14"/>
    </row>
    <row r="793" s="2" customFormat="1" ht="14.25" hidden="1" spans="1:37">
      <c r="A793" s="24">
        <v>789</v>
      </c>
      <c r="B793" s="189" t="s">
        <v>12604</v>
      </c>
      <c r="C793" s="14">
        <v>0</v>
      </c>
      <c r="D793" s="189" t="s">
        <v>12605</v>
      </c>
      <c r="E793" s="189" t="s">
        <v>12570</v>
      </c>
      <c r="F793" s="189" t="s">
        <v>10943</v>
      </c>
      <c r="G793" s="24" t="s">
        <v>6587</v>
      </c>
      <c r="H793" s="24" t="s">
        <v>10249</v>
      </c>
      <c r="I793" s="205">
        <v>43090</v>
      </c>
      <c r="J793" s="24">
        <v>19</v>
      </c>
      <c r="K793" s="14"/>
      <c r="L793" s="189">
        <v>1</v>
      </c>
      <c r="M793" s="14"/>
      <c r="N793" s="72">
        <v>3418.8</v>
      </c>
      <c r="O793" s="203">
        <v>2336.2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98"/>
      <c r="AJ793" s="14"/>
      <c r="AK793" s="14"/>
    </row>
    <row r="794" s="2" customFormat="1" ht="14.25" hidden="1" spans="1:37">
      <c r="A794" s="24">
        <v>790</v>
      </c>
      <c r="B794" s="189" t="s">
        <v>12606</v>
      </c>
      <c r="C794" s="14" t="s">
        <v>12607</v>
      </c>
      <c r="D794" s="189" t="s">
        <v>12608</v>
      </c>
      <c r="E794" s="189" t="s">
        <v>12570</v>
      </c>
      <c r="F794" s="189" t="s">
        <v>10943</v>
      </c>
      <c r="G794" s="24" t="s">
        <v>11530</v>
      </c>
      <c r="H794" s="24" t="s">
        <v>10229</v>
      </c>
      <c r="I794" s="205">
        <v>43090</v>
      </c>
      <c r="J794" s="24">
        <v>19</v>
      </c>
      <c r="K794" s="14" t="s">
        <v>11305</v>
      </c>
      <c r="L794" s="189">
        <v>1</v>
      </c>
      <c r="M794" s="14"/>
      <c r="N794" s="72">
        <v>24786.32</v>
      </c>
      <c r="O794" s="203">
        <v>16937.32</v>
      </c>
      <c r="P794" s="14">
        <v>1</v>
      </c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98"/>
      <c r="AJ794" s="14"/>
      <c r="AK794" s="14"/>
    </row>
    <row r="795" s="2" customFormat="1" ht="14.25" hidden="1" spans="1:37">
      <c r="A795" s="24">
        <v>791</v>
      </c>
      <c r="B795" s="189" t="s">
        <v>12609</v>
      </c>
      <c r="C795" s="14" t="s">
        <v>12610</v>
      </c>
      <c r="D795" s="189" t="s">
        <v>12611</v>
      </c>
      <c r="E795" s="189" t="s">
        <v>12570</v>
      </c>
      <c r="F795" s="189" t="s">
        <v>10943</v>
      </c>
      <c r="G795" s="24" t="s">
        <v>11530</v>
      </c>
      <c r="H795" s="24" t="s">
        <v>10229</v>
      </c>
      <c r="I795" s="205">
        <v>43090</v>
      </c>
      <c r="J795" s="24">
        <v>19</v>
      </c>
      <c r="K795" s="14" t="s">
        <v>11305</v>
      </c>
      <c r="L795" s="189">
        <v>1</v>
      </c>
      <c r="M795" s="14"/>
      <c r="N795" s="72">
        <v>24786.32</v>
      </c>
      <c r="O795" s="203">
        <v>16937.32</v>
      </c>
      <c r="P795" s="14">
        <v>1</v>
      </c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98"/>
      <c r="AJ795" s="14"/>
      <c r="AK795" s="14"/>
    </row>
    <row r="796" s="2" customFormat="1" ht="14.25" hidden="1" spans="1:37">
      <c r="A796" s="24">
        <v>792</v>
      </c>
      <c r="B796" s="189" t="s">
        <v>12612</v>
      </c>
      <c r="C796" s="14" t="str">
        <f>VLOOKUP(B796,'[3]固定资产-模具6'!$B$82:$C$1180,2,0)</f>
        <v>1307</v>
      </c>
      <c r="D796" s="189" t="s">
        <v>12613</v>
      </c>
      <c r="E796" s="189" t="s">
        <v>12570</v>
      </c>
      <c r="F796" s="189" t="s">
        <v>10943</v>
      </c>
      <c r="G796" s="24" t="s">
        <v>6587</v>
      </c>
      <c r="H796" s="24" t="s">
        <v>10249</v>
      </c>
      <c r="I796" s="205">
        <v>43090</v>
      </c>
      <c r="J796" s="24">
        <v>19</v>
      </c>
      <c r="K796" s="14" t="s">
        <v>10088</v>
      </c>
      <c r="L796" s="189">
        <v>1</v>
      </c>
      <c r="M796" s="14"/>
      <c r="N796" s="72">
        <v>2136.75</v>
      </c>
      <c r="O796" s="203">
        <v>1460.15</v>
      </c>
      <c r="P796" s="204">
        <v>1</v>
      </c>
      <c r="Q796" s="14"/>
      <c r="R796" s="14"/>
      <c r="S796" s="14"/>
      <c r="T796" s="20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98"/>
      <c r="AJ796" s="14"/>
      <c r="AK796" s="14"/>
    </row>
    <row r="797" s="2" customFormat="1" ht="14.25" hidden="1" spans="1:37">
      <c r="A797" s="24">
        <v>793</v>
      </c>
      <c r="B797" s="189" t="s">
        <v>12614</v>
      </c>
      <c r="C797" s="14" t="str">
        <f>VLOOKUP(B797,'[3]固定资产-模具6'!$B$82:$C$1180,2,0)</f>
        <v>1308</v>
      </c>
      <c r="D797" s="189" t="s">
        <v>12615</v>
      </c>
      <c r="E797" s="189" t="s">
        <v>12570</v>
      </c>
      <c r="F797" s="189" t="s">
        <v>10943</v>
      </c>
      <c r="G797" s="24" t="s">
        <v>6587</v>
      </c>
      <c r="H797" s="24" t="s">
        <v>10249</v>
      </c>
      <c r="I797" s="205">
        <v>43090</v>
      </c>
      <c r="J797" s="24">
        <v>19</v>
      </c>
      <c r="K797" s="14" t="s">
        <v>10088</v>
      </c>
      <c r="L797" s="189">
        <v>1</v>
      </c>
      <c r="M797" s="14"/>
      <c r="N797" s="72">
        <v>2136.75</v>
      </c>
      <c r="O797" s="203">
        <v>1460.15</v>
      </c>
      <c r="P797" s="204">
        <v>1</v>
      </c>
      <c r="Q797" s="14"/>
      <c r="R797" s="14"/>
      <c r="S797" s="14"/>
      <c r="T797" s="20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98"/>
      <c r="AJ797" s="14"/>
      <c r="AK797" s="14"/>
    </row>
    <row r="798" s="2" customFormat="1" ht="14.25" hidden="1" spans="1:37">
      <c r="A798" s="24">
        <v>794</v>
      </c>
      <c r="B798" s="189" t="s">
        <v>12616</v>
      </c>
      <c r="C798" s="14">
        <v>0</v>
      </c>
      <c r="D798" s="189" t="s">
        <v>12617</v>
      </c>
      <c r="E798" s="189" t="s">
        <v>12570</v>
      </c>
      <c r="F798" s="189" t="s">
        <v>10943</v>
      </c>
      <c r="G798" s="24" t="s">
        <v>6587</v>
      </c>
      <c r="H798" s="24" t="s">
        <v>10249</v>
      </c>
      <c r="I798" s="205">
        <v>43090</v>
      </c>
      <c r="J798" s="24">
        <v>19</v>
      </c>
      <c r="K798" s="14"/>
      <c r="L798" s="189">
        <v>1</v>
      </c>
      <c r="M798" s="14"/>
      <c r="N798" s="72">
        <v>1709.4</v>
      </c>
      <c r="O798" s="203">
        <v>1168</v>
      </c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98"/>
      <c r="AJ798" s="14"/>
      <c r="AK798" s="14"/>
    </row>
    <row r="799" s="2" customFormat="1" ht="14.25" hidden="1" spans="1:37">
      <c r="A799" s="24">
        <v>795</v>
      </c>
      <c r="B799" s="189" t="s">
        <v>12618</v>
      </c>
      <c r="C799" s="14">
        <v>0</v>
      </c>
      <c r="D799" s="189" t="s">
        <v>12619</v>
      </c>
      <c r="E799" s="189" t="s">
        <v>12570</v>
      </c>
      <c r="F799" s="189" t="s">
        <v>10943</v>
      </c>
      <c r="G799" s="24" t="s">
        <v>6587</v>
      </c>
      <c r="H799" s="24" t="s">
        <v>10249</v>
      </c>
      <c r="I799" s="205">
        <v>43090</v>
      </c>
      <c r="J799" s="24">
        <v>19</v>
      </c>
      <c r="K799" s="14"/>
      <c r="L799" s="189">
        <v>1</v>
      </c>
      <c r="M799" s="14"/>
      <c r="N799" s="72">
        <v>1709.4</v>
      </c>
      <c r="O799" s="203">
        <v>1168</v>
      </c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98"/>
      <c r="AJ799" s="14"/>
      <c r="AK799" s="14"/>
    </row>
    <row r="800" s="2" customFormat="1" ht="14.25" hidden="1" spans="1:37">
      <c r="A800" s="24">
        <v>796</v>
      </c>
      <c r="B800" s="189" t="s">
        <v>12620</v>
      </c>
      <c r="C800" s="14" t="s">
        <v>12621</v>
      </c>
      <c r="D800" s="189" t="s">
        <v>12622</v>
      </c>
      <c r="E800" s="189" t="s">
        <v>12570</v>
      </c>
      <c r="F800" s="189" t="s">
        <v>10943</v>
      </c>
      <c r="G800" s="24" t="s">
        <v>11530</v>
      </c>
      <c r="H800" s="24" t="s">
        <v>10229</v>
      </c>
      <c r="I800" s="205">
        <v>43090</v>
      </c>
      <c r="J800" s="24">
        <v>19</v>
      </c>
      <c r="K800" s="14" t="s">
        <v>11305</v>
      </c>
      <c r="L800" s="189">
        <v>1</v>
      </c>
      <c r="M800" s="14"/>
      <c r="N800" s="72">
        <v>17094.02</v>
      </c>
      <c r="O800" s="203">
        <v>11680.82</v>
      </c>
      <c r="P800" s="14">
        <v>1</v>
      </c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98"/>
      <c r="AJ800" s="14"/>
      <c r="AK800" s="14"/>
    </row>
    <row r="801" s="2" customFormat="1" ht="14.25" hidden="1" spans="1:37">
      <c r="A801" s="24">
        <v>797</v>
      </c>
      <c r="B801" s="189" t="s">
        <v>12623</v>
      </c>
      <c r="C801" s="14" t="s">
        <v>12624</v>
      </c>
      <c r="D801" s="189" t="s">
        <v>12625</v>
      </c>
      <c r="E801" s="189" t="s">
        <v>12570</v>
      </c>
      <c r="F801" s="189" t="s">
        <v>10943</v>
      </c>
      <c r="G801" s="24" t="s">
        <v>11530</v>
      </c>
      <c r="H801" s="24" t="s">
        <v>10229</v>
      </c>
      <c r="I801" s="205">
        <v>43090</v>
      </c>
      <c r="J801" s="24">
        <v>19</v>
      </c>
      <c r="K801" s="14" t="s">
        <v>11305</v>
      </c>
      <c r="L801" s="189">
        <v>1</v>
      </c>
      <c r="M801" s="14"/>
      <c r="N801" s="72">
        <v>17094.02</v>
      </c>
      <c r="O801" s="203">
        <v>11680.82</v>
      </c>
      <c r="P801" s="14">
        <v>1</v>
      </c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98"/>
      <c r="AJ801" s="14"/>
      <c r="AK801" s="14"/>
    </row>
    <row r="802" s="2" customFormat="1" ht="14.25" hidden="1" spans="1:37">
      <c r="A802" s="24">
        <v>798</v>
      </c>
      <c r="B802" s="189" t="s">
        <v>12626</v>
      </c>
      <c r="C802" s="14" t="s">
        <v>12627</v>
      </c>
      <c r="D802" s="189" t="s">
        <v>12628</v>
      </c>
      <c r="E802" s="189" t="s">
        <v>12570</v>
      </c>
      <c r="F802" s="189" t="s">
        <v>10943</v>
      </c>
      <c r="G802" s="24" t="s">
        <v>11530</v>
      </c>
      <c r="H802" s="24" t="s">
        <v>10229</v>
      </c>
      <c r="I802" s="205">
        <v>43090</v>
      </c>
      <c r="J802" s="24">
        <v>19</v>
      </c>
      <c r="K802" s="14" t="s">
        <v>11305</v>
      </c>
      <c r="L802" s="189">
        <v>1</v>
      </c>
      <c r="M802" s="14"/>
      <c r="N802" s="72">
        <v>17094.02</v>
      </c>
      <c r="O802" s="203">
        <v>11680.82</v>
      </c>
      <c r="P802" s="14">
        <v>1</v>
      </c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98"/>
      <c r="AJ802" s="14"/>
      <c r="AK802" s="14"/>
    </row>
    <row r="803" s="2" customFormat="1" ht="14.25" hidden="1" spans="1:37">
      <c r="A803" s="24">
        <v>799</v>
      </c>
      <c r="B803" s="189" t="s">
        <v>12629</v>
      </c>
      <c r="C803" s="14" t="s">
        <v>12630</v>
      </c>
      <c r="D803" s="189" t="s">
        <v>12631</v>
      </c>
      <c r="E803" s="189" t="s">
        <v>12570</v>
      </c>
      <c r="F803" s="189" t="s">
        <v>10943</v>
      </c>
      <c r="G803" s="24" t="s">
        <v>11530</v>
      </c>
      <c r="H803" s="24" t="s">
        <v>10229</v>
      </c>
      <c r="I803" s="205">
        <v>43090</v>
      </c>
      <c r="J803" s="24">
        <v>19</v>
      </c>
      <c r="K803" s="14" t="s">
        <v>11305</v>
      </c>
      <c r="L803" s="189">
        <v>1</v>
      </c>
      <c r="M803" s="14"/>
      <c r="N803" s="72">
        <v>24786.32</v>
      </c>
      <c r="O803" s="203">
        <v>16937.32</v>
      </c>
      <c r="P803" s="14">
        <v>1</v>
      </c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98"/>
      <c r="AJ803" s="14"/>
      <c r="AK803" s="14"/>
    </row>
    <row r="804" s="2" customFormat="1" ht="14.25" hidden="1" spans="1:37">
      <c r="A804" s="24">
        <v>800</v>
      </c>
      <c r="B804" s="189" t="s">
        <v>12632</v>
      </c>
      <c r="C804" s="14" t="str">
        <f>VLOOKUP(B804,'[3]固定资产-模具6'!$B$82:$C$1180,2,0)</f>
        <v>1315</v>
      </c>
      <c r="D804" s="189" t="s">
        <v>12633</v>
      </c>
      <c r="E804" s="189" t="s">
        <v>12570</v>
      </c>
      <c r="F804" s="189" t="s">
        <v>10943</v>
      </c>
      <c r="G804" s="24" t="s">
        <v>11530</v>
      </c>
      <c r="H804" s="24" t="s">
        <v>10249</v>
      </c>
      <c r="I804" s="205">
        <v>43090</v>
      </c>
      <c r="J804" s="24">
        <v>19</v>
      </c>
      <c r="K804" s="14" t="s">
        <v>10088</v>
      </c>
      <c r="L804" s="189">
        <v>1</v>
      </c>
      <c r="M804" s="14"/>
      <c r="N804" s="72">
        <v>2136.75</v>
      </c>
      <c r="O804" s="203">
        <v>1460.15</v>
      </c>
      <c r="P804" s="204">
        <v>1</v>
      </c>
      <c r="Q804" s="14"/>
      <c r="R804" s="14"/>
      <c r="S804" s="14"/>
      <c r="T804" s="20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98"/>
      <c r="AJ804" s="14"/>
      <c r="AK804" s="14"/>
    </row>
    <row r="805" s="2" customFormat="1" ht="14.25" hidden="1" spans="1:37">
      <c r="A805" s="24">
        <v>801</v>
      </c>
      <c r="B805" s="189" t="s">
        <v>12634</v>
      </c>
      <c r="C805" s="14">
        <v>0</v>
      </c>
      <c r="D805" s="189" t="s">
        <v>12635</v>
      </c>
      <c r="E805" s="189" t="s">
        <v>12570</v>
      </c>
      <c r="F805" s="189" t="s">
        <v>10943</v>
      </c>
      <c r="G805" s="24" t="s">
        <v>11530</v>
      </c>
      <c r="H805" s="24" t="s">
        <v>10249</v>
      </c>
      <c r="I805" s="205">
        <v>43090</v>
      </c>
      <c r="J805" s="24">
        <v>19</v>
      </c>
      <c r="K805" s="14"/>
      <c r="L805" s="189">
        <v>1</v>
      </c>
      <c r="M805" s="14"/>
      <c r="N805" s="72">
        <v>1709.4</v>
      </c>
      <c r="O805" s="203">
        <v>1168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98"/>
      <c r="AJ805" s="14"/>
      <c r="AK805" s="14"/>
    </row>
    <row r="806" s="2" customFormat="1" ht="14.25" hidden="1" spans="1:37">
      <c r="A806" s="24">
        <v>802</v>
      </c>
      <c r="B806" s="189" t="s">
        <v>12636</v>
      </c>
      <c r="C806" s="14" t="s">
        <v>12637</v>
      </c>
      <c r="D806" s="189" t="s">
        <v>12638</v>
      </c>
      <c r="E806" s="189" t="s">
        <v>12570</v>
      </c>
      <c r="F806" s="189" t="s">
        <v>10943</v>
      </c>
      <c r="G806" s="24" t="s">
        <v>11530</v>
      </c>
      <c r="H806" s="24" t="s">
        <v>10229</v>
      </c>
      <c r="I806" s="205">
        <v>43090</v>
      </c>
      <c r="J806" s="24">
        <v>19</v>
      </c>
      <c r="K806" s="14" t="s">
        <v>11305</v>
      </c>
      <c r="L806" s="189">
        <v>1</v>
      </c>
      <c r="M806" s="14"/>
      <c r="N806" s="72">
        <v>26495.73</v>
      </c>
      <c r="O806" s="203">
        <v>18105.33</v>
      </c>
      <c r="P806" s="14">
        <v>1</v>
      </c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98"/>
      <c r="AJ806" s="14"/>
      <c r="AK806" s="14"/>
    </row>
    <row r="807" s="2" customFormat="1" ht="14.25" spans="1:37">
      <c r="A807" s="24">
        <v>803</v>
      </c>
      <c r="B807" s="189" t="s">
        <v>12639</v>
      </c>
      <c r="C807" s="14">
        <v>0</v>
      </c>
      <c r="D807" s="189" t="s">
        <v>12640</v>
      </c>
      <c r="E807" s="189" t="s">
        <v>12570</v>
      </c>
      <c r="F807" s="189" t="s">
        <v>10943</v>
      </c>
      <c r="G807" s="24" t="s">
        <v>6587</v>
      </c>
      <c r="H807" s="24" t="s">
        <v>10185</v>
      </c>
      <c r="I807" s="205">
        <v>43090</v>
      </c>
      <c r="J807" s="24">
        <v>19</v>
      </c>
      <c r="K807" s="14"/>
      <c r="L807" s="189">
        <v>5</v>
      </c>
      <c r="M807" s="14"/>
      <c r="N807" s="72">
        <v>128205.13</v>
      </c>
      <c r="O807" s="203">
        <v>87606.93</v>
      </c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98"/>
      <c r="AJ807" s="14"/>
      <c r="AK807" s="14"/>
    </row>
    <row r="808" s="2" customFormat="1" ht="14.25" spans="1:37">
      <c r="A808" s="24">
        <v>804</v>
      </c>
      <c r="B808" s="189" t="s">
        <v>12641</v>
      </c>
      <c r="C808" s="14">
        <v>0</v>
      </c>
      <c r="D808" s="189" t="s">
        <v>12642</v>
      </c>
      <c r="E808" s="189" t="s">
        <v>12570</v>
      </c>
      <c r="F808" s="189" t="s">
        <v>10943</v>
      </c>
      <c r="G808" s="24" t="s">
        <v>6587</v>
      </c>
      <c r="H808" s="24" t="s">
        <v>10185</v>
      </c>
      <c r="I808" s="205">
        <v>43090</v>
      </c>
      <c r="J808" s="24">
        <v>19</v>
      </c>
      <c r="K808" s="14"/>
      <c r="L808" s="189">
        <v>3</v>
      </c>
      <c r="M808" s="14"/>
      <c r="N808" s="72">
        <v>58119.66</v>
      </c>
      <c r="O808" s="203">
        <v>39715.06</v>
      </c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98"/>
      <c r="AJ808" s="14"/>
      <c r="AK808" s="14"/>
    </row>
    <row r="809" s="2" customFormat="1" ht="14.25" spans="1:37">
      <c r="A809" s="24">
        <v>805</v>
      </c>
      <c r="B809" s="189" t="s">
        <v>12643</v>
      </c>
      <c r="C809" s="14">
        <v>0</v>
      </c>
      <c r="D809" s="189" t="s">
        <v>12644</v>
      </c>
      <c r="E809" s="189" t="s">
        <v>12570</v>
      </c>
      <c r="F809" s="189" t="s">
        <v>10943</v>
      </c>
      <c r="G809" s="24" t="s">
        <v>6587</v>
      </c>
      <c r="H809" s="24" t="s">
        <v>10270</v>
      </c>
      <c r="I809" s="205">
        <v>43131</v>
      </c>
      <c r="J809" s="24">
        <v>18</v>
      </c>
      <c r="K809" s="14"/>
      <c r="L809" s="189">
        <v>1</v>
      </c>
      <c r="M809" s="14"/>
      <c r="N809" s="72">
        <v>6837.61</v>
      </c>
      <c r="O809" s="203">
        <v>4780.67</v>
      </c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98"/>
      <c r="AJ809" s="14"/>
      <c r="AK809" s="14"/>
    </row>
    <row r="810" s="2" customFormat="1" ht="14.25" spans="1:37">
      <c r="A810" s="24">
        <v>806</v>
      </c>
      <c r="B810" s="189" t="s">
        <v>12645</v>
      </c>
      <c r="C810" s="14">
        <v>0</v>
      </c>
      <c r="D810" s="189" t="s">
        <v>12646</v>
      </c>
      <c r="E810" s="189" t="s">
        <v>12570</v>
      </c>
      <c r="F810" s="189" t="s">
        <v>10943</v>
      </c>
      <c r="G810" s="24" t="s">
        <v>6587</v>
      </c>
      <c r="H810" s="24" t="s">
        <v>10270</v>
      </c>
      <c r="I810" s="205">
        <v>43131</v>
      </c>
      <c r="J810" s="24">
        <v>18</v>
      </c>
      <c r="K810" s="14"/>
      <c r="L810" s="189">
        <v>1</v>
      </c>
      <c r="M810" s="14"/>
      <c r="N810" s="72">
        <v>10000</v>
      </c>
      <c r="O810" s="203">
        <v>6991.73</v>
      </c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98"/>
      <c r="AJ810" s="14"/>
      <c r="AK810" s="14"/>
    </row>
    <row r="811" s="2" customFormat="1" ht="14.25" spans="1:37">
      <c r="A811" s="24">
        <v>807</v>
      </c>
      <c r="B811" s="189" t="s">
        <v>12647</v>
      </c>
      <c r="C811" s="14">
        <v>0</v>
      </c>
      <c r="D811" s="189" t="s">
        <v>12648</v>
      </c>
      <c r="E811" s="189" t="s">
        <v>12570</v>
      </c>
      <c r="F811" s="189" t="s">
        <v>10943</v>
      </c>
      <c r="G811" s="24" t="s">
        <v>6587</v>
      </c>
      <c r="H811" s="24" t="s">
        <v>10270</v>
      </c>
      <c r="I811" s="205">
        <v>43131</v>
      </c>
      <c r="J811" s="24">
        <v>18</v>
      </c>
      <c r="K811" s="14"/>
      <c r="L811" s="189">
        <v>1</v>
      </c>
      <c r="M811" s="14"/>
      <c r="N811" s="72">
        <v>10427.35</v>
      </c>
      <c r="O811" s="203">
        <v>7290.45</v>
      </c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98"/>
      <c r="AJ811" s="14"/>
      <c r="AK811" s="14"/>
    </row>
    <row r="812" s="2" customFormat="1" ht="14.25" spans="1:37">
      <c r="A812" s="24">
        <v>808</v>
      </c>
      <c r="B812" s="189" t="s">
        <v>12649</v>
      </c>
      <c r="C812" s="14">
        <v>0</v>
      </c>
      <c r="D812" s="189" t="s">
        <v>12650</v>
      </c>
      <c r="E812" s="189" t="s">
        <v>12570</v>
      </c>
      <c r="F812" s="189" t="s">
        <v>10943</v>
      </c>
      <c r="G812" s="24" t="s">
        <v>6587</v>
      </c>
      <c r="H812" s="24" t="s">
        <v>10270</v>
      </c>
      <c r="I812" s="205">
        <v>43131</v>
      </c>
      <c r="J812" s="24">
        <v>18</v>
      </c>
      <c r="K812" s="14"/>
      <c r="L812" s="189">
        <v>1</v>
      </c>
      <c r="M812" s="14"/>
      <c r="N812" s="72">
        <v>5982.91</v>
      </c>
      <c r="O812" s="203">
        <v>4183.04</v>
      </c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98"/>
      <c r="AJ812" s="14"/>
      <c r="AK812" s="14"/>
    </row>
    <row r="813" s="2" customFormat="1" ht="14.25" spans="1:37">
      <c r="A813" s="24">
        <v>809</v>
      </c>
      <c r="B813" s="189" t="s">
        <v>12651</v>
      </c>
      <c r="C813" s="14">
        <v>0</v>
      </c>
      <c r="D813" s="189" t="s">
        <v>12652</v>
      </c>
      <c r="E813" s="189" t="s">
        <v>12570</v>
      </c>
      <c r="F813" s="189" t="s">
        <v>10943</v>
      </c>
      <c r="G813" s="24" t="s">
        <v>6587</v>
      </c>
      <c r="H813" s="24" t="s">
        <v>10270</v>
      </c>
      <c r="I813" s="205">
        <v>43131</v>
      </c>
      <c r="J813" s="24">
        <v>18</v>
      </c>
      <c r="K813" s="14"/>
      <c r="L813" s="189">
        <v>1</v>
      </c>
      <c r="M813" s="14"/>
      <c r="N813" s="72">
        <v>5982.91</v>
      </c>
      <c r="O813" s="203">
        <v>4183.04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98"/>
      <c r="AJ813" s="14"/>
      <c r="AK813" s="14"/>
    </row>
    <row r="814" s="2" customFormat="1" ht="14.25" spans="1:37">
      <c r="A814" s="24">
        <v>810</v>
      </c>
      <c r="B814" s="189" t="s">
        <v>12653</v>
      </c>
      <c r="C814" s="14">
        <v>0</v>
      </c>
      <c r="D814" s="189" t="s">
        <v>12654</v>
      </c>
      <c r="E814" s="189" t="s">
        <v>12570</v>
      </c>
      <c r="F814" s="189" t="s">
        <v>10943</v>
      </c>
      <c r="G814" s="24" t="s">
        <v>6587</v>
      </c>
      <c r="H814" s="24" t="s">
        <v>10270</v>
      </c>
      <c r="I814" s="205">
        <v>43131</v>
      </c>
      <c r="J814" s="24">
        <v>18</v>
      </c>
      <c r="K814" s="14"/>
      <c r="L814" s="189">
        <v>1</v>
      </c>
      <c r="M814" s="14"/>
      <c r="N814" s="72">
        <v>4273.5</v>
      </c>
      <c r="O814" s="203">
        <v>2987.96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98"/>
      <c r="AJ814" s="14"/>
      <c r="AK814" s="14"/>
    </row>
    <row r="815" s="2" customFormat="1" ht="14.25" spans="1:37">
      <c r="A815" s="24">
        <v>811</v>
      </c>
      <c r="B815" s="189" t="s">
        <v>12655</v>
      </c>
      <c r="C815" s="14">
        <v>0</v>
      </c>
      <c r="D815" s="189" t="s">
        <v>12656</v>
      </c>
      <c r="E815" s="189" t="s">
        <v>12570</v>
      </c>
      <c r="F815" s="189" t="s">
        <v>10943</v>
      </c>
      <c r="G815" s="24" t="s">
        <v>6587</v>
      </c>
      <c r="H815" s="24" t="s">
        <v>10270</v>
      </c>
      <c r="I815" s="205">
        <v>43131</v>
      </c>
      <c r="J815" s="24">
        <v>18</v>
      </c>
      <c r="K815" s="14"/>
      <c r="L815" s="189">
        <v>1</v>
      </c>
      <c r="M815" s="14"/>
      <c r="N815" s="72">
        <v>3846.15</v>
      </c>
      <c r="O815" s="203">
        <v>2689.05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98"/>
      <c r="AJ815" s="14"/>
      <c r="AK815" s="14"/>
    </row>
    <row r="816" s="2" customFormat="1" ht="14.25" spans="1:37">
      <c r="A816" s="24">
        <v>812</v>
      </c>
      <c r="B816" s="189" t="s">
        <v>12657</v>
      </c>
      <c r="C816" s="14">
        <v>0</v>
      </c>
      <c r="D816" s="189" t="s">
        <v>12658</v>
      </c>
      <c r="E816" s="189" t="s">
        <v>12570</v>
      </c>
      <c r="F816" s="189" t="s">
        <v>10943</v>
      </c>
      <c r="G816" s="24" t="s">
        <v>6587</v>
      </c>
      <c r="H816" s="24" t="s">
        <v>10270</v>
      </c>
      <c r="I816" s="205">
        <v>43131</v>
      </c>
      <c r="J816" s="24">
        <v>18</v>
      </c>
      <c r="K816" s="14"/>
      <c r="L816" s="189">
        <v>1</v>
      </c>
      <c r="M816" s="14"/>
      <c r="N816" s="72">
        <v>7692.31</v>
      </c>
      <c r="O816" s="203">
        <v>5378.3</v>
      </c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98"/>
      <c r="AJ816" s="14"/>
      <c r="AK816" s="14"/>
    </row>
    <row r="817" s="2" customFormat="1" ht="14.25" spans="1:37">
      <c r="A817" s="24">
        <v>813</v>
      </c>
      <c r="B817" s="189" t="s">
        <v>12659</v>
      </c>
      <c r="C817" s="14">
        <v>0</v>
      </c>
      <c r="D817" s="189" t="s">
        <v>12660</v>
      </c>
      <c r="E817" s="189" t="s">
        <v>12570</v>
      </c>
      <c r="F817" s="189" t="s">
        <v>10943</v>
      </c>
      <c r="G817" s="24" t="s">
        <v>6587</v>
      </c>
      <c r="H817" s="24" t="s">
        <v>10270</v>
      </c>
      <c r="I817" s="205">
        <v>43131</v>
      </c>
      <c r="J817" s="24">
        <v>18</v>
      </c>
      <c r="K817" s="14"/>
      <c r="L817" s="189">
        <v>1</v>
      </c>
      <c r="M817" s="14"/>
      <c r="N817" s="72">
        <v>7692.31</v>
      </c>
      <c r="O817" s="203">
        <v>5378.3</v>
      </c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98"/>
      <c r="AJ817" s="14"/>
      <c r="AK817" s="14"/>
    </row>
    <row r="818" s="2" customFormat="1" ht="14.25" spans="1:37">
      <c r="A818" s="24">
        <v>814</v>
      </c>
      <c r="B818" s="189" t="s">
        <v>12661</v>
      </c>
      <c r="C818" s="14">
        <v>0</v>
      </c>
      <c r="D818" s="189" t="s">
        <v>12660</v>
      </c>
      <c r="E818" s="189" t="s">
        <v>12570</v>
      </c>
      <c r="F818" s="189" t="s">
        <v>10943</v>
      </c>
      <c r="G818" s="24" t="s">
        <v>6587</v>
      </c>
      <c r="H818" s="24" t="s">
        <v>10270</v>
      </c>
      <c r="I818" s="205">
        <v>43131</v>
      </c>
      <c r="J818" s="24">
        <v>18</v>
      </c>
      <c r="K818" s="14"/>
      <c r="L818" s="189">
        <v>1</v>
      </c>
      <c r="M818" s="14"/>
      <c r="N818" s="72">
        <v>10854.7</v>
      </c>
      <c r="O818" s="203">
        <v>7589.17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98"/>
      <c r="AJ818" s="14"/>
      <c r="AK818" s="14"/>
    </row>
    <row r="819" s="2" customFormat="1" ht="14.25" spans="1:37">
      <c r="A819" s="24">
        <v>815</v>
      </c>
      <c r="B819" s="189" t="s">
        <v>12662</v>
      </c>
      <c r="C819" s="14">
        <v>0</v>
      </c>
      <c r="D819" s="189" t="s">
        <v>12663</v>
      </c>
      <c r="E819" s="189" t="s">
        <v>12570</v>
      </c>
      <c r="F819" s="189" t="s">
        <v>10943</v>
      </c>
      <c r="G819" s="24" t="s">
        <v>6587</v>
      </c>
      <c r="H819" s="24" t="s">
        <v>10270</v>
      </c>
      <c r="I819" s="205">
        <v>43131</v>
      </c>
      <c r="J819" s="24">
        <v>18</v>
      </c>
      <c r="K819" s="14"/>
      <c r="L819" s="189">
        <v>1</v>
      </c>
      <c r="M819" s="14"/>
      <c r="N819" s="72">
        <v>12136.75</v>
      </c>
      <c r="O819" s="203">
        <v>8485.52</v>
      </c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98"/>
      <c r="AJ819" s="14"/>
      <c r="AK819" s="14"/>
    </row>
    <row r="820" s="2" customFormat="1" ht="14.25" spans="1:37">
      <c r="A820" s="24">
        <v>816</v>
      </c>
      <c r="B820" s="189" t="s">
        <v>12664</v>
      </c>
      <c r="C820" s="14">
        <v>0</v>
      </c>
      <c r="D820" s="189" t="s">
        <v>12665</v>
      </c>
      <c r="E820" s="189" t="s">
        <v>12570</v>
      </c>
      <c r="F820" s="189" t="s">
        <v>10943</v>
      </c>
      <c r="G820" s="24" t="s">
        <v>6587</v>
      </c>
      <c r="H820" s="24" t="s">
        <v>10270</v>
      </c>
      <c r="I820" s="205">
        <v>43131</v>
      </c>
      <c r="J820" s="24">
        <v>18</v>
      </c>
      <c r="K820" s="14"/>
      <c r="L820" s="189">
        <v>1</v>
      </c>
      <c r="M820" s="14"/>
      <c r="N820" s="72">
        <v>10256.41</v>
      </c>
      <c r="O820" s="203">
        <v>7171</v>
      </c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98"/>
      <c r="AJ820" s="14"/>
      <c r="AK820" s="14"/>
    </row>
    <row r="821" s="2" customFormat="1" ht="14.25" spans="1:37">
      <c r="A821" s="24">
        <v>817</v>
      </c>
      <c r="B821" s="189" t="s">
        <v>12666</v>
      </c>
      <c r="C821" s="14">
        <v>0</v>
      </c>
      <c r="D821" s="189" t="s">
        <v>12660</v>
      </c>
      <c r="E821" s="189" t="s">
        <v>12570</v>
      </c>
      <c r="F821" s="189" t="s">
        <v>10943</v>
      </c>
      <c r="G821" s="24" t="s">
        <v>6587</v>
      </c>
      <c r="H821" s="24" t="s">
        <v>10270</v>
      </c>
      <c r="I821" s="205">
        <v>43131</v>
      </c>
      <c r="J821" s="24">
        <v>18</v>
      </c>
      <c r="K821" s="14"/>
      <c r="L821" s="189">
        <v>1</v>
      </c>
      <c r="M821" s="14"/>
      <c r="N821" s="72">
        <v>12991.45</v>
      </c>
      <c r="O821" s="203">
        <v>9083.15</v>
      </c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98"/>
      <c r="AJ821" s="14"/>
      <c r="AK821" s="14"/>
    </row>
    <row r="822" s="2" customFormat="1" ht="14.25" spans="1:37">
      <c r="A822" s="24">
        <v>818</v>
      </c>
      <c r="B822" s="189" t="s">
        <v>12667</v>
      </c>
      <c r="C822" s="14">
        <v>0</v>
      </c>
      <c r="D822" s="189" t="s">
        <v>12668</v>
      </c>
      <c r="E822" s="189" t="s">
        <v>12570</v>
      </c>
      <c r="F822" s="189" t="s">
        <v>10943</v>
      </c>
      <c r="G822" s="24" t="s">
        <v>6587</v>
      </c>
      <c r="H822" s="24" t="s">
        <v>10270</v>
      </c>
      <c r="I822" s="205">
        <v>43131</v>
      </c>
      <c r="J822" s="24">
        <v>18</v>
      </c>
      <c r="K822" s="14"/>
      <c r="L822" s="189">
        <v>1</v>
      </c>
      <c r="M822" s="14"/>
      <c r="N822" s="72">
        <v>7264.96</v>
      </c>
      <c r="O822" s="203">
        <v>5079.39</v>
      </c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98"/>
      <c r="AJ822" s="14"/>
      <c r="AK822" s="14"/>
    </row>
    <row r="823" s="2" customFormat="1" ht="14.25" spans="1:37">
      <c r="A823" s="24">
        <v>819</v>
      </c>
      <c r="B823" s="189" t="s">
        <v>12669</v>
      </c>
      <c r="C823" s="14">
        <v>0</v>
      </c>
      <c r="D823" s="189" t="s">
        <v>12670</v>
      </c>
      <c r="E823" s="189"/>
      <c r="F823" s="189" t="s">
        <v>10943</v>
      </c>
      <c r="G823" s="24" t="s">
        <v>6587</v>
      </c>
      <c r="H823" s="24" t="s">
        <v>10270</v>
      </c>
      <c r="I823" s="205">
        <v>43131</v>
      </c>
      <c r="J823" s="24">
        <v>18</v>
      </c>
      <c r="K823" s="14"/>
      <c r="L823" s="189">
        <v>1</v>
      </c>
      <c r="M823" s="14"/>
      <c r="N823" s="72">
        <v>3418.8</v>
      </c>
      <c r="O823" s="203">
        <v>2390.33</v>
      </c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98"/>
      <c r="AJ823" s="14"/>
      <c r="AK823" s="14"/>
    </row>
    <row r="824" s="2" customFormat="1" ht="14.25" spans="1:37">
      <c r="A824" s="24">
        <v>820</v>
      </c>
      <c r="B824" s="189" t="s">
        <v>12671</v>
      </c>
      <c r="C824" s="14">
        <v>0</v>
      </c>
      <c r="D824" s="189" t="s">
        <v>12672</v>
      </c>
      <c r="E824" s="189"/>
      <c r="F824" s="189" t="s">
        <v>10943</v>
      </c>
      <c r="G824" s="24" t="s">
        <v>6587</v>
      </c>
      <c r="H824" s="24" t="s">
        <v>10270</v>
      </c>
      <c r="I824" s="205">
        <v>43131</v>
      </c>
      <c r="J824" s="24">
        <v>18</v>
      </c>
      <c r="K824" s="14"/>
      <c r="L824" s="189">
        <v>1</v>
      </c>
      <c r="M824" s="14"/>
      <c r="N824" s="72">
        <v>4273.5</v>
      </c>
      <c r="O824" s="203">
        <v>2987.96</v>
      </c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98"/>
      <c r="AJ824" s="14"/>
      <c r="AK824" s="14"/>
    </row>
    <row r="825" s="2" customFormat="1" ht="14.25" hidden="1" spans="1:37">
      <c r="A825" s="24">
        <v>821</v>
      </c>
      <c r="B825" s="189" t="s">
        <v>12673</v>
      </c>
      <c r="C825" s="14">
        <v>0</v>
      </c>
      <c r="D825" s="189" t="s">
        <v>12674</v>
      </c>
      <c r="E825" s="189"/>
      <c r="F825" s="189" t="s">
        <v>10943</v>
      </c>
      <c r="G825" s="24" t="s">
        <v>6587</v>
      </c>
      <c r="H825" s="24" t="s">
        <v>12675</v>
      </c>
      <c r="I825" s="205">
        <v>43141</v>
      </c>
      <c r="J825" s="24">
        <v>17</v>
      </c>
      <c r="K825" s="14" t="s">
        <v>10948</v>
      </c>
      <c r="L825" s="189">
        <v>1</v>
      </c>
      <c r="M825" s="14"/>
      <c r="N825" s="72">
        <v>26495.73</v>
      </c>
      <c r="O825" s="203">
        <v>18944.37</v>
      </c>
      <c r="P825" s="14">
        <v>1</v>
      </c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98"/>
      <c r="AJ825" s="14"/>
      <c r="AK825" s="14"/>
    </row>
    <row r="826" s="2" customFormat="1" ht="14.25" hidden="1" spans="1:37">
      <c r="A826" s="24">
        <v>822</v>
      </c>
      <c r="B826" s="189" t="s">
        <v>12676</v>
      </c>
      <c r="C826" s="14">
        <v>0</v>
      </c>
      <c r="D826" s="189" t="s">
        <v>12677</v>
      </c>
      <c r="E826" s="189"/>
      <c r="F826" s="189" t="s">
        <v>10943</v>
      </c>
      <c r="G826" s="24" t="s">
        <v>6587</v>
      </c>
      <c r="H826" s="24" t="s">
        <v>12675</v>
      </c>
      <c r="I826" s="205">
        <v>43141</v>
      </c>
      <c r="J826" s="24">
        <v>17</v>
      </c>
      <c r="K826" s="14" t="s">
        <v>10948</v>
      </c>
      <c r="L826" s="189">
        <v>1</v>
      </c>
      <c r="M826" s="14"/>
      <c r="N826" s="72">
        <v>15384.62</v>
      </c>
      <c r="O826" s="203">
        <v>11000</v>
      </c>
      <c r="P826" s="14">
        <v>1</v>
      </c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98"/>
      <c r="AJ826" s="14"/>
      <c r="AK826" s="14"/>
    </row>
    <row r="827" s="2" customFormat="1" ht="14.25" hidden="1" spans="1:37">
      <c r="A827" s="24">
        <v>823</v>
      </c>
      <c r="B827" s="189" t="s">
        <v>12678</v>
      </c>
      <c r="C827" s="14">
        <v>0</v>
      </c>
      <c r="D827" s="189" t="s">
        <v>12679</v>
      </c>
      <c r="E827" s="189"/>
      <c r="F827" s="189" t="s">
        <v>10943</v>
      </c>
      <c r="G827" s="24" t="s">
        <v>6587</v>
      </c>
      <c r="H827" s="24" t="s">
        <v>12675</v>
      </c>
      <c r="I827" s="205">
        <v>43141</v>
      </c>
      <c r="J827" s="24">
        <v>17</v>
      </c>
      <c r="K827" s="14" t="s">
        <v>10948</v>
      </c>
      <c r="L827" s="189">
        <v>1</v>
      </c>
      <c r="M827" s="14"/>
      <c r="N827" s="72">
        <v>19658.12</v>
      </c>
      <c r="O827" s="203">
        <v>14055.62</v>
      </c>
      <c r="P827" s="14">
        <v>1</v>
      </c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98"/>
      <c r="AJ827" s="14"/>
      <c r="AK827" s="14"/>
    </row>
    <row r="828" s="2" customFormat="1" ht="14.25" hidden="1" spans="1:37">
      <c r="A828" s="24">
        <v>824</v>
      </c>
      <c r="B828" s="189" t="s">
        <v>12680</v>
      </c>
      <c r="C828" s="14">
        <v>0</v>
      </c>
      <c r="D828" s="189" t="s">
        <v>12681</v>
      </c>
      <c r="E828" s="189"/>
      <c r="F828" s="189" t="s">
        <v>10943</v>
      </c>
      <c r="G828" s="24" t="s">
        <v>6587</v>
      </c>
      <c r="H828" s="24" t="s">
        <v>12675</v>
      </c>
      <c r="I828" s="205">
        <v>43141</v>
      </c>
      <c r="J828" s="24">
        <v>17</v>
      </c>
      <c r="K828" s="14" t="s">
        <v>10948</v>
      </c>
      <c r="L828" s="189">
        <v>1</v>
      </c>
      <c r="M828" s="14"/>
      <c r="N828" s="72">
        <v>14529.91</v>
      </c>
      <c r="O828" s="203">
        <v>10388.83</v>
      </c>
      <c r="P828" s="14">
        <v>1</v>
      </c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98"/>
      <c r="AJ828" s="14"/>
      <c r="AK828" s="14"/>
    </row>
    <row r="829" s="2" customFormat="1" ht="14.25" hidden="1" spans="1:37">
      <c r="A829" s="24">
        <v>825</v>
      </c>
      <c r="B829" s="189" t="s">
        <v>12682</v>
      </c>
      <c r="C829" s="14">
        <v>0</v>
      </c>
      <c r="D829" s="189" t="s">
        <v>12683</v>
      </c>
      <c r="E829" s="189"/>
      <c r="F829" s="189" t="s">
        <v>10943</v>
      </c>
      <c r="G829" s="24" t="s">
        <v>6587</v>
      </c>
      <c r="H829" s="24" t="s">
        <v>12675</v>
      </c>
      <c r="I829" s="205">
        <v>43141</v>
      </c>
      <c r="J829" s="24">
        <v>17</v>
      </c>
      <c r="K829" s="14" t="s">
        <v>10948</v>
      </c>
      <c r="L829" s="189">
        <v>1</v>
      </c>
      <c r="M829" s="14"/>
      <c r="N829" s="72">
        <v>19658.12</v>
      </c>
      <c r="O829" s="203">
        <v>14055.62</v>
      </c>
      <c r="P829" s="14">
        <v>1</v>
      </c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98"/>
      <c r="AJ829" s="14"/>
      <c r="AK829" s="14"/>
    </row>
    <row r="830" s="2" customFormat="1" ht="14.25" hidden="1" spans="1:37">
      <c r="A830" s="24">
        <v>826</v>
      </c>
      <c r="B830" s="189" t="s">
        <v>12684</v>
      </c>
      <c r="C830" s="14">
        <v>0</v>
      </c>
      <c r="D830" s="189" t="s">
        <v>12685</v>
      </c>
      <c r="E830" s="189"/>
      <c r="F830" s="189" t="s">
        <v>10943</v>
      </c>
      <c r="G830" s="24" t="s">
        <v>6587</v>
      </c>
      <c r="H830" s="24" t="s">
        <v>12675</v>
      </c>
      <c r="I830" s="205">
        <v>43141</v>
      </c>
      <c r="J830" s="24">
        <v>17</v>
      </c>
      <c r="K830" s="14" t="s">
        <v>10948</v>
      </c>
      <c r="L830" s="189">
        <v>1</v>
      </c>
      <c r="M830" s="14"/>
      <c r="N830" s="72">
        <v>17094.02</v>
      </c>
      <c r="O830" s="203">
        <v>12222.14</v>
      </c>
      <c r="P830" s="14">
        <v>1</v>
      </c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98"/>
      <c r="AJ830" s="14"/>
      <c r="AK830" s="14"/>
    </row>
    <row r="831" s="2" customFormat="1" ht="14.25" hidden="1" spans="1:37">
      <c r="A831" s="24">
        <v>827</v>
      </c>
      <c r="B831" s="189" t="s">
        <v>12686</v>
      </c>
      <c r="C831" s="14">
        <v>0</v>
      </c>
      <c r="D831" s="189" t="s">
        <v>12687</v>
      </c>
      <c r="E831" s="189"/>
      <c r="F831" s="189" t="s">
        <v>10943</v>
      </c>
      <c r="G831" s="24" t="s">
        <v>6587</v>
      </c>
      <c r="H831" s="24" t="s">
        <v>12675</v>
      </c>
      <c r="I831" s="205">
        <v>43141</v>
      </c>
      <c r="J831" s="24">
        <v>17</v>
      </c>
      <c r="K831" s="14" t="s">
        <v>10948</v>
      </c>
      <c r="L831" s="189">
        <v>1</v>
      </c>
      <c r="M831" s="14"/>
      <c r="N831" s="72">
        <v>14529.91</v>
      </c>
      <c r="O831" s="203">
        <v>10388.83</v>
      </c>
      <c r="P831" s="14">
        <v>1</v>
      </c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98"/>
      <c r="AJ831" s="14"/>
      <c r="AK831" s="14"/>
    </row>
    <row r="832" s="2" customFormat="1" ht="14.25" hidden="1" spans="1:37">
      <c r="A832" s="24">
        <v>828</v>
      </c>
      <c r="B832" s="189" t="s">
        <v>12688</v>
      </c>
      <c r="C832" s="14">
        <v>0</v>
      </c>
      <c r="D832" s="189" t="s">
        <v>12689</v>
      </c>
      <c r="E832" s="189" t="s">
        <v>12690</v>
      </c>
      <c r="F832" s="189" t="s">
        <v>10943</v>
      </c>
      <c r="G832" s="24" t="s">
        <v>6587</v>
      </c>
      <c r="H832" s="24" t="s">
        <v>12691</v>
      </c>
      <c r="I832" s="205">
        <v>43141</v>
      </c>
      <c r="J832" s="24">
        <v>17</v>
      </c>
      <c r="K832" s="14" t="s">
        <v>10948</v>
      </c>
      <c r="L832" s="189">
        <v>1</v>
      </c>
      <c r="M832" s="14"/>
      <c r="N832" s="72">
        <v>17094.02</v>
      </c>
      <c r="O832" s="203">
        <v>12222.14</v>
      </c>
      <c r="P832" s="14">
        <v>1</v>
      </c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98"/>
      <c r="AJ832" s="14"/>
      <c r="AK832" s="14"/>
    </row>
    <row r="833" s="2" customFormat="1" ht="14.25" hidden="1" spans="1:37">
      <c r="A833" s="24">
        <v>829</v>
      </c>
      <c r="B833" s="189" t="s">
        <v>12692</v>
      </c>
      <c r="C833" s="14">
        <v>0</v>
      </c>
      <c r="D833" s="189" t="s">
        <v>12693</v>
      </c>
      <c r="E833" s="189" t="s">
        <v>12690</v>
      </c>
      <c r="F833" s="189" t="s">
        <v>10943</v>
      </c>
      <c r="G833" s="24" t="s">
        <v>6587</v>
      </c>
      <c r="H833" s="24" t="s">
        <v>12691</v>
      </c>
      <c r="I833" s="205">
        <v>43141</v>
      </c>
      <c r="J833" s="24">
        <v>17</v>
      </c>
      <c r="K833" s="14" t="s">
        <v>10948</v>
      </c>
      <c r="L833" s="189">
        <v>1</v>
      </c>
      <c r="M833" s="14"/>
      <c r="N833" s="72">
        <v>10256.41</v>
      </c>
      <c r="O833" s="203">
        <v>7333.39</v>
      </c>
      <c r="P833" s="14">
        <v>1</v>
      </c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98"/>
      <c r="AJ833" s="14"/>
      <c r="AK833" s="14"/>
    </row>
    <row r="834" s="2" customFormat="1" ht="14.25" hidden="1" spans="1:37">
      <c r="A834" s="24">
        <v>830</v>
      </c>
      <c r="B834" s="189" t="s">
        <v>12694</v>
      </c>
      <c r="C834" s="14">
        <v>0</v>
      </c>
      <c r="D834" s="189" t="s">
        <v>12695</v>
      </c>
      <c r="E834" s="189" t="s">
        <v>12690</v>
      </c>
      <c r="F834" s="189" t="s">
        <v>10943</v>
      </c>
      <c r="G834" s="24" t="s">
        <v>6587</v>
      </c>
      <c r="H834" s="24" t="s">
        <v>12691</v>
      </c>
      <c r="I834" s="205">
        <v>43141</v>
      </c>
      <c r="J834" s="24">
        <v>17</v>
      </c>
      <c r="K834" s="14" t="s">
        <v>10948</v>
      </c>
      <c r="L834" s="189">
        <v>1</v>
      </c>
      <c r="M834" s="14"/>
      <c r="N834" s="72">
        <v>8547.01</v>
      </c>
      <c r="O834" s="203">
        <v>6111.07</v>
      </c>
      <c r="P834" s="14">
        <v>1</v>
      </c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98"/>
      <c r="AJ834" s="14"/>
      <c r="AK834" s="14"/>
    </row>
    <row r="835" s="2" customFormat="1" ht="14.25" hidden="1" spans="1:37">
      <c r="A835" s="24">
        <v>831</v>
      </c>
      <c r="B835" s="189" t="s">
        <v>12696</v>
      </c>
      <c r="C835" s="14">
        <v>0</v>
      </c>
      <c r="D835" s="189" t="s">
        <v>12697</v>
      </c>
      <c r="E835" s="189" t="s">
        <v>12690</v>
      </c>
      <c r="F835" s="189" t="s">
        <v>10943</v>
      </c>
      <c r="G835" s="24" t="s">
        <v>6587</v>
      </c>
      <c r="H835" s="24" t="s">
        <v>12691</v>
      </c>
      <c r="I835" s="205">
        <v>43141</v>
      </c>
      <c r="J835" s="24">
        <v>17</v>
      </c>
      <c r="K835" s="14" t="s">
        <v>10948</v>
      </c>
      <c r="L835" s="189">
        <v>1</v>
      </c>
      <c r="M835" s="14"/>
      <c r="N835" s="72">
        <v>15384.62</v>
      </c>
      <c r="O835" s="203">
        <v>11000</v>
      </c>
      <c r="P835" s="14">
        <v>1</v>
      </c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98"/>
      <c r="AJ835" s="14"/>
      <c r="AK835" s="14"/>
    </row>
    <row r="836" s="2" customFormat="1" ht="14.25" hidden="1" spans="1:37">
      <c r="A836" s="24">
        <v>832</v>
      </c>
      <c r="B836" s="189" t="s">
        <v>12698</v>
      </c>
      <c r="C836" s="14">
        <v>0</v>
      </c>
      <c r="D836" s="189" t="s">
        <v>12699</v>
      </c>
      <c r="E836" s="189" t="s">
        <v>12690</v>
      </c>
      <c r="F836" s="189" t="s">
        <v>10943</v>
      </c>
      <c r="G836" s="24" t="s">
        <v>6587</v>
      </c>
      <c r="H836" s="24" t="s">
        <v>12691</v>
      </c>
      <c r="I836" s="205">
        <v>43141</v>
      </c>
      <c r="J836" s="24">
        <v>17</v>
      </c>
      <c r="K836" s="14" t="s">
        <v>10948</v>
      </c>
      <c r="L836" s="189">
        <v>1</v>
      </c>
      <c r="M836" s="14"/>
      <c r="N836" s="72">
        <v>11111.11</v>
      </c>
      <c r="O836" s="203">
        <v>7944.37</v>
      </c>
      <c r="P836" s="14">
        <v>1</v>
      </c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98"/>
      <c r="AJ836" s="14"/>
      <c r="AK836" s="14"/>
    </row>
    <row r="837" s="2" customFormat="1" ht="14.25" hidden="1" spans="1:37">
      <c r="A837" s="24">
        <v>833</v>
      </c>
      <c r="B837" s="189" t="s">
        <v>12700</v>
      </c>
      <c r="C837" s="14">
        <v>0</v>
      </c>
      <c r="D837" s="189" t="s">
        <v>12689</v>
      </c>
      <c r="E837" s="189"/>
      <c r="F837" s="189" t="s">
        <v>10943</v>
      </c>
      <c r="G837" s="24" t="s">
        <v>6587</v>
      </c>
      <c r="H837" s="24" t="s">
        <v>12691</v>
      </c>
      <c r="I837" s="205">
        <v>43141</v>
      </c>
      <c r="J837" s="24">
        <v>17</v>
      </c>
      <c r="K837" s="14" t="s">
        <v>10948</v>
      </c>
      <c r="L837" s="189">
        <v>1</v>
      </c>
      <c r="M837" s="14"/>
      <c r="N837" s="72">
        <v>17094.02</v>
      </c>
      <c r="O837" s="203">
        <v>12222.14</v>
      </c>
      <c r="P837" s="14">
        <v>1</v>
      </c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98"/>
      <c r="AJ837" s="14"/>
      <c r="AK837" s="14"/>
    </row>
    <row r="838" s="2" customFormat="1" ht="14.25" hidden="1" spans="1:37">
      <c r="A838" s="24">
        <v>834</v>
      </c>
      <c r="B838" s="189" t="s">
        <v>12701</v>
      </c>
      <c r="C838" s="14">
        <v>0</v>
      </c>
      <c r="D838" s="189" t="s">
        <v>12693</v>
      </c>
      <c r="E838" s="189"/>
      <c r="F838" s="189" t="s">
        <v>10943</v>
      </c>
      <c r="G838" s="24" t="s">
        <v>6587</v>
      </c>
      <c r="H838" s="24" t="s">
        <v>12691</v>
      </c>
      <c r="I838" s="205">
        <v>43141</v>
      </c>
      <c r="J838" s="24">
        <v>17</v>
      </c>
      <c r="K838" s="14" t="s">
        <v>10948</v>
      </c>
      <c r="L838" s="189">
        <v>1</v>
      </c>
      <c r="M838" s="14"/>
      <c r="N838" s="72">
        <v>10256.41</v>
      </c>
      <c r="O838" s="203">
        <v>7333.39</v>
      </c>
      <c r="P838" s="14">
        <v>1</v>
      </c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98"/>
      <c r="AJ838" s="14"/>
      <c r="AK838" s="14"/>
    </row>
    <row r="839" s="2" customFormat="1" ht="14.25" hidden="1" spans="1:37">
      <c r="A839" s="24">
        <v>835</v>
      </c>
      <c r="B839" s="189" t="s">
        <v>12702</v>
      </c>
      <c r="C839" s="14">
        <v>0</v>
      </c>
      <c r="D839" s="189" t="s">
        <v>12695</v>
      </c>
      <c r="E839" s="189"/>
      <c r="F839" s="189" t="s">
        <v>10943</v>
      </c>
      <c r="G839" s="24" t="s">
        <v>6587</v>
      </c>
      <c r="H839" s="24" t="s">
        <v>12691</v>
      </c>
      <c r="I839" s="205">
        <v>43141</v>
      </c>
      <c r="J839" s="24">
        <v>17</v>
      </c>
      <c r="K839" s="14" t="s">
        <v>10948</v>
      </c>
      <c r="L839" s="189">
        <v>1</v>
      </c>
      <c r="M839" s="14"/>
      <c r="N839" s="72">
        <v>8547.01</v>
      </c>
      <c r="O839" s="203">
        <v>6111.07</v>
      </c>
      <c r="P839" s="14">
        <v>1</v>
      </c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98"/>
      <c r="AJ839" s="14"/>
      <c r="AK839" s="14"/>
    </row>
    <row r="840" s="2" customFormat="1" ht="14.25" hidden="1" spans="1:37">
      <c r="A840" s="24">
        <v>836</v>
      </c>
      <c r="B840" s="189" t="s">
        <v>12703</v>
      </c>
      <c r="C840" s="14">
        <v>0</v>
      </c>
      <c r="D840" s="189" t="s">
        <v>12697</v>
      </c>
      <c r="E840" s="189"/>
      <c r="F840" s="189" t="s">
        <v>10943</v>
      </c>
      <c r="G840" s="24" t="s">
        <v>6587</v>
      </c>
      <c r="H840" s="24" t="s">
        <v>12691</v>
      </c>
      <c r="I840" s="205">
        <v>43141</v>
      </c>
      <c r="J840" s="24">
        <v>17</v>
      </c>
      <c r="K840" s="14" t="s">
        <v>10948</v>
      </c>
      <c r="L840" s="189">
        <v>1</v>
      </c>
      <c r="M840" s="14"/>
      <c r="N840" s="72">
        <v>15384.62</v>
      </c>
      <c r="O840" s="203">
        <v>11000</v>
      </c>
      <c r="P840" s="14">
        <v>1</v>
      </c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98"/>
      <c r="AJ840" s="14"/>
      <c r="AK840" s="14"/>
    </row>
    <row r="841" s="2" customFormat="1" ht="14.25" hidden="1" spans="1:37">
      <c r="A841" s="24">
        <v>837</v>
      </c>
      <c r="B841" s="189" t="s">
        <v>12704</v>
      </c>
      <c r="C841" s="14">
        <v>0</v>
      </c>
      <c r="D841" s="189" t="s">
        <v>12699</v>
      </c>
      <c r="E841" s="189"/>
      <c r="F841" s="189" t="s">
        <v>10943</v>
      </c>
      <c r="G841" s="24" t="s">
        <v>6587</v>
      </c>
      <c r="H841" s="24" t="s">
        <v>12691</v>
      </c>
      <c r="I841" s="205">
        <v>43141</v>
      </c>
      <c r="J841" s="24">
        <v>17</v>
      </c>
      <c r="K841" s="14" t="s">
        <v>10948</v>
      </c>
      <c r="L841" s="189">
        <v>1</v>
      </c>
      <c r="M841" s="14"/>
      <c r="N841" s="72">
        <v>11111.11</v>
      </c>
      <c r="O841" s="203">
        <v>7944.37</v>
      </c>
      <c r="P841" s="14">
        <v>1</v>
      </c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98"/>
      <c r="AJ841" s="14"/>
      <c r="AK841" s="14"/>
    </row>
    <row r="842" s="2" customFormat="1" ht="14.25" hidden="1" spans="1:37">
      <c r="A842" s="24">
        <v>838</v>
      </c>
      <c r="B842" s="189" t="s">
        <v>12705</v>
      </c>
      <c r="C842" s="14">
        <v>0</v>
      </c>
      <c r="D842" s="189" t="s">
        <v>12706</v>
      </c>
      <c r="E842" s="189"/>
      <c r="F842" s="189" t="s">
        <v>10943</v>
      </c>
      <c r="G842" s="24" t="s">
        <v>6587</v>
      </c>
      <c r="H842" s="24" t="s">
        <v>12691</v>
      </c>
      <c r="I842" s="205">
        <v>43141</v>
      </c>
      <c r="J842" s="24">
        <v>17</v>
      </c>
      <c r="K842" s="14" t="s">
        <v>10948</v>
      </c>
      <c r="L842" s="189">
        <v>1</v>
      </c>
      <c r="M842" s="14"/>
      <c r="N842" s="72">
        <v>17094.02</v>
      </c>
      <c r="O842" s="203">
        <v>12222.14</v>
      </c>
      <c r="P842" s="14">
        <v>1</v>
      </c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98"/>
      <c r="AJ842" s="14"/>
      <c r="AK842" s="14"/>
    </row>
    <row r="843" s="2" customFormat="1" ht="14.25" hidden="1" spans="1:37">
      <c r="A843" s="24">
        <v>839</v>
      </c>
      <c r="B843" s="189" t="s">
        <v>12707</v>
      </c>
      <c r="C843" s="14">
        <v>0</v>
      </c>
      <c r="D843" s="189" t="s">
        <v>12708</v>
      </c>
      <c r="E843" s="189"/>
      <c r="F843" s="189" t="s">
        <v>10943</v>
      </c>
      <c r="G843" s="24" t="s">
        <v>6587</v>
      </c>
      <c r="H843" s="24" t="s">
        <v>12691</v>
      </c>
      <c r="I843" s="205">
        <v>43141</v>
      </c>
      <c r="J843" s="24">
        <v>17</v>
      </c>
      <c r="K843" s="14" t="s">
        <v>10948</v>
      </c>
      <c r="L843" s="189">
        <v>1</v>
      </c>
      <c r="M843" s="14"/>
      <c r="N843" s="72">
        <v>11111.11</v>
      </c>
      <c r="O843" s="203">
        <v>7944.37</v>
      </c>
      <c r="P843" s="14">
        <v>1</v>
      </c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98"/>
      <c r="AJ843" s="14"/>
      <c r="AK843" s="14"/>
    </row>
    <row r="844" s="2" customFormat="1" ht="14.25" hidden="1" spans="1:37">
      <c r="A844" s="24">
        <v>840</v>
      </c>
      <c r="B844" s="189" t="s">
        <v>12709</v>
      </c>
      <c r="C844" s="14">
        <v>0</v>
      </c>
      <c r="D844" s="189" t="s">
        <v>12710</v>
      </c>
      <c r="E844" s="189"/>
      <c r="F844" s="189" t="s">
        <v>10943</v>
      </c>
      <c r="G844" s="24" t="s">
        <v>6587</v>
      </c>
      <c r="H844" s="24" t="s">
        <v>12691</v>
      </c>
      <c r="I844" s="205">
        <v>43141</v>
      </c>
      <c r="J844" s="24">
        <v>17</v>
      </c>
      <c r="K844" s="14" t="s">
        <v>10948</v>
      </c>
      <c r="L844" s="189">
        <v>1</v>
      </c>
      <c r="M844" s="14"/>
      <c r="N844" s="72">
        <v>10256.41</v>
      </c>
      <c r="O844" s="203">
        <v>7333.39</v>
      </c>
      <c r="P844" s="14">
        <v>1</v>
      </c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98"/>
      <c r="AJ844" s="14"/>
      <c r="AK844" s="14"/>
    </row>
    <row r="845" s="2" customFormat="1" ht="14.25" hidden="1" spans="1:37">
      <c r="A845" s="24">
        <v>841</v>
      </c>
      <c r="B845" s="189" t="s">
        <v>12711</v>
      </c>
      <c r="C845" s="14">
        <v>0</v>
      </c>
      <c r="D845" s="189" t="s">
        <v>12712</v>
      </c>
      <c r="E845" s="189"/>
      <c r="F845" s="189" t="s">
        <v>10943</v>
      </c>
      <c r="G845" s="24" t="s">
        <v>6587</v>
      </c>
      <c r="H845" s="24" t="s">
        <v>12713</v>
      </c>
      <c r="I845" s="205">
        <v>43141</v>
      </c>
      <c r="J845" s="24">
        <v>17</v>
      </c>
      <c r="K845" s="14" t="s">
        <v>10948</v>
      </c>
      <c r="L845" s="189">
        <v>1</v>
      </c>
      <c r="M845" s="14"/>
      <c r="N845" s="72">
        <v>14529.91</v>
      </c>
      <c r="O845" s="203">
        <v>10388.83</v>
      </c>
      <c r="P845" s="14">
        <v>1</v>
      </c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98"/>
      <c r="AJ845" s="14"/>
      <c r="AK845" s="14"/>
    </row>
    <row r="846" s="2" customFormat="1" ht="14.25" hidden="1" spans="1:37">
      <c r="A846" s="24">
        <v>842</v>
      </c>
      <c r="B846" s="189" t="s">
        <v>12714</v>
      </c>
      <c r="C846" s="14">
        <v>0</v>
      </c>
      <c r="D846" s="189" t="s">
        <v>12715</v>
      </c>
      <c r="E846" s="189"/>
      <c r="F846" s="189" t="s">
        <v>10943</v>
      </c>
      <c r="G846" s="24" t="s">
        <v>6587</v>
      </c>
      <c r="H846" s="24" t="s">
        <v>12713</v>
      </c>
      <c r="I846" s="205">
        <v>43141</v>
      </c>
      <c r="J846" s="24">
        <v>17</v>
      </c>
      <c r="K846" s="14" t="s">
        <v>10948</v>
      </c>
      <c r="L846" s="189">
        <v>1</v>
      </c>
      <c r="M846" s="14"/>
      <c r="N846" s="72">
        <v>15384.62</v>
      </c>
      <c r="O846" s="203">
        <v>11000</v>
      </c>
      <c r="P846" s="14">
        <v>1</v>
      </c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98"/>
      <c r="AJ846" s="14"/>
      <c r="AK846" s="14"/>
    </row>
    <row r="847" s="2" customFormat="1" ht="14.25" hidden="1" spans="1:37">
      <c r="A847" s="24">
        <v>843</v>
      </c>
      <c r="B847" s="189" t="s">
        <v>12716</v>
      </c>
      <c r="C847" s="14">
        <v>0</v>
      </c>
      <c r="D847" s="189" t="s">
        <v>12717</v>
      </c>
      <c r="E847" s="189"/>
      <c r="F847" s="189" t="s">
        <v>10943</v>
      </c>
      <c r="G847" s="24" t="s">
        <v>6587</v>
      </c>
      <c r="H847" s="24" t="s">
        <v>12713</v>
      </c>
      <c r="I847" s="205">
        <v>43141</v>
      </c>
      <c r="J847" s="24">
        <v>17</v>
      </c>
      <c r="K847" s="14" t="s">
        <v>10948</v>
      </c>
      <c r="L847" s="189">
        <v>1</v>
      </c>
      <c r="M847" s="14"/>
      <c r="N847" s="72">
        <v>7692.31</v>
      </c>
      <c r="O847" s="203">
        <v>5500.09</v>
      </c>
      <c r="P847" s="14">
        <v>1</v>
      </c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98"/>
      <c r="AJ847" s="14"/>
      <c r="AK847" s="14"/>
    </row>
    <row r="848" s="2" customFormat="1" ht="14.25" hidden="1" spans="1:37">
      <c r="A848" s="24">
        <v>844</v>
      </c>
      <c r="B848" s="189" t="s">
        <v>12718</v>
      </c>
      <c r="C848" s="14">
        <v>0</v>
      </c>
      <c r="D848" s="189" t="s">
        <v>12719</v>
      </c>
      <c r="E848" s="189"/>
      <c r="F848" s="189" t="s">
        <v>10943</v>
      </c>
      <c r="G848" s="24" t="s">
        <v>6587</v>
      </c>
      <c r="H848" s="24" t="s">
        <v>12713</v>
      </c>
      <c r="I848" s="205">
        <v>43141</v>
      </c>
      <c r="J848" s="24">
        <v>17</v>
      </c>
      <c r="K848" s="14" t="s">
        <v>10948</v>
      </c>
      <c r="L848" s="189">
        <v>1</v>
      </c>
      <c r="M848" s="14"/>
      <c r="N848" s="72">
        <v>11111.11</v>
      </c>
      <c r="O848" s="203">
        <v>7944.37</v>
      </c>
      <c r="P848" s="14">
        <v>1</v>
      </c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98"/>
      <c r="AJ848" s="14"/>
      <c r="AK848" s="14"/>
    </row>
    <row r="849" s="2" customFormat="1" ht="14.25" hidden="1" spans="1:37">
      <c r="A849" s="24">
        <v>845</v>
      </c>
      <c r="B849" s="189" t="s">
        <v>12720</v>
      </c>
      <c r="C849" s="14">
        <v>0</v>
      </c>
      <c r="D849" s="189" t="s">
        <v>12721</v>
      </c>
      <c r="E849" s="189"/>
      <c r="F849" s="189" t="s">
        <v>10943</v>
      </c>
      <c r="G849" s="24" t="s">
        <v>6587</v>
      </c>
      <c r="H849" s="24" t="s">
        <v>12713</v>
      </c>
      <c r="I849" s="205">
        <v>43141</v>
      </c>
      <c r="J849" s="24">
        <v>17</v>
      </c>
      <c r="K849" s="14" t="s">
        <v>10948</v>
      </c>
      <c r="L849" s="189">
        <v>1</v>
      </c>
      <c r="M849" s="14"/>
      <c r="N849" s="72">
        <v>13675.21</v>
      </c>
      <c r="O849" s="203">
        <v>9777.85</v>
      </c>
      <c r="P849" s="14">
        <v>1</v>
      </c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98"/>
      <c r="AJ849" s="14"/>
      <c r="AK849" s="14"/>
    </row>
    <row r="850" s="2" customFormat="1" ht="14.25" spans="1:37">
      <c r="A850" s="24">
        <v>846</v>
      </c>
      <c r="B850" s="189" t="s">
        <v>12722</v>
      </c>
      <c r="C850" s="14">
        <v>0</v>
      </c>
      <c r="D850" s="189" t="s">
        <v>12723</v>
      </c>
      <c r="E850" s="189"/>
      <c r="F850" s="189" t="s">
        <v>10943</v>
      </c>
      <c r="G850" s="24" t="s">
        <v>6587</v>
      </c>
      <c r="H850" s="24" t="s">
        <v>10270</v>
      </c>
      <c r="I850" s="205">
        <v>43142</v>
      </c>
      <c r="J850" s="24">
        <v>17</v>
      </c>
      <c r="K850" s="14"/>
      <c r="L850" s="189">
        <v>1</v>
      </c>
      <c r="M850" s="14"/>
      <c r="N850" s="72">
        <v>12820.51</v>
      </c>
      <c r="O850" s="203">
        <v>9166.69</v>
      </c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98"/>
      <c r="AJ850" s="14"/>
      <c r="AK850" s="14"/>
    </row>
    <row r="851" s="2" customFormat="1" ht="14.25" spans="1:37">
      <c r="A851" s="24">
        <v>847</v>
      </c>
      <c r="B851" s="189" t="s">
        <v>12724</v>
      </c>
      <c r="C851" s="14">
        <v>0</v>
      </c>
      <c r="D851" s="189" t="s">
        <v>12725</v>
      </c>
      <c r="E851" s="189"/>
      <c r="F851" s="189" t="s">
        <v>10943</v>
      </c>
      <c r="G851" s="24" t="s">
        <v>6587</v>
      </c>
      <c r="H851" s="24" t="s">
        <v>10270</v>
      </c>
      <c r="I851" s="205">
        <v>43142</v>
      </c>
      <c r="J851" s="24">
        <v>17</v>
      </c>
      <c r="K851" s="14"/>
      <c r="L851" s="189">
        <v>1</v>
      </c>
      <c r="M851" s="14"/>
      <c r="N851" s="72">
        <v>12820.51</v>
      </c>
      <c r="O851" s="203">
        <v>9166.69</v>
      </c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98"/>
      <c r="AJ851" s="14"/>
      <c r="AK851" s="14"/>
    </row>
    <row r="852" s="2" customFormat="1" ht="14.25" spans="1:37">
      <c r="A852" s="24">
        <v>848</v>
      </c>
      <c r="B852" s="189" t="s">
        <v>12726</v>
      </c>
      <c r="C852" s="14">
        <v>0</v>
      </c>
      <c r="D852" s="189" t="s">
        <v>12727</v>
      </c>
      <c r="E852" s="189"/>
      <c r="F852" s="189" t="s">
        <v>10943</v>
      </c>
      <c r="G852" s="24" t="s">
        <v>6587</v>
      </c>
      <c r="H852" s="24" t="s">
        <v>10270</v>
      </c>
      <c r="I852" s="205">
        <v>43142</v>
      </c>
      <c r="J852" s="24">
        <v>17</v>
      </c>
      <c r="K852" s="14"/>
      <c r="L852" s="189">
        <v>1</v>
      </c>
      <c r="M852" s="14"/>
      <c r="N852" s="72">
        <v>12820.51</v>
      </c>
      <c r="O852" s="203">
        <v>9166.69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98"/>
      <c r="AJ852" s="14"/>
      <c r="AK852" s="14"/>
    </row>
    <row r="853" s="2" customFormat="1" ht="14.25" spans="1:37">
      <c r="A853" s="24">
        <v>849</v>
      </c>
      <c r="B853" s="189" t="s">
        <v>12728</v>
      </c>
      <c r="C853" s="14">
        <v>0</v>
      </c>
      <c r="D853" s="189" t="s">
        <v>12729</v>
      </c>
      <c r="E853" s="189"/>
      <c r="F853" s="189" t="s">
        <v>10943</v>
      </c>
      <c r="G853" s="24" t="s">
        <v>6587</v>
      </c>
      <c r="H853" s="24" t="s">
        <v>10270</v>
      </c>
      <c r="I853" s="205">
        <v>43142</v>
      </c>
      <c r="J853" s="24">
        <v>17</v>
      </c>
      <c r="K853" s="14"/>
      <c r="L853" s="189">
        <v>1</v>
      </c>
      <c r="M853" s="14"/>
      <c r="N853" s="72">
        <v>7692.31</v>
      </c>
      <c r="O853" s="203">
        <v>5500.09</v>
      </c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98"/>
      <c r="AJ853" s="14"/>
      <c r="AK853" s="14"/>
    </row>
    <row r="854" s="2" customFormat="1" ht="14.25" spans="1:37">
      <c r="A854" s="24">
        <v>850</v>
      </c>
      <c r="B854" s="189" t="s">
        <v>12730</v>
      </c>
      <c r="C854" s="14">
        <v>0</v>
      </c>
      <c r="D854" s="189" t="s">
        <v>12731</v>
      </c>
      <c r="E854" s="189"/>
      <c r="F854" s="189" t="s">
        <v>10943</v>
      </c>
      <c r="G854" s="24" t="s">
        <v>6587</v>
      </c>
      <c r="H854" s="24" t="s">
        <v>10270</v>
      </c>
      <c r="I854" s="205">
        <v>43142</v>
      </c>
      <c r="J854" s="24">
        <v>17</v>
      </c>
      <c r="K854" s="14"/>
      <c r="L854" s="189">
        <v>1</v>
      </c>
      <c r="M854" s="14"/>
      <c r="N854" s="72">
        <v>5128.21</v>
      </c>
      <c r="O854" s="203">
        <v>3666.61</v>
      </c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98"/>
      <c r="AJ854" s="14"/>
      <c r="AK854" s="14"/>
    </row>
    <row r="855" s="2" customFormat="1" ht="14.25" hidden="1" spans="1:37">
      <c r="A855" s="24">
        <v>851</v>
      </c>
      <c r="B855" s="189" t="s">
        <v>12732</v>
      </c>
      <c r="C855" s="14">
        <v>0</v>
      </c>
      <c r="D855" s="189" t="s">
        <v>12733</v>
      </c>
      <c r="E855" s="189"/>
      <c r="F855" s="189" t="s">
        <v>10943</v>
      </c>
      <c r="G855" s="24" t="s">
        <v>6587</v>
      </c>
      <c r="H855" s="24" t="s">
        <v>12734</v>
      </c>
      <c r="I855" s="205">
        <v>43190</v>
      </c>
      <c r="J855" s="24">
        <v>16</v>
      </c>
      <c r="K855" s="14" t="s">
        <v>10948</v>
      </c>
      <c r="L855" s="189">
        <v>1</v>
      </c>
      <c r="M855" s="14"/>
      <c r="N855" s="72">
        <v>8547.01</v>
      </c>
      <c r="O855" s="203">
        <v>6246.4</v>
      </c>
      <c r="P855" s="14">
        <v>1</v>
      </c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98"/>
      <c r="AJ855" s="14"/>
      <c r="AK855" s="14"/>
    </row>
    <row r="856" s="2" customFormat="1" ht="14.25" hidden="1" spans="1:37">
      <c r="A856" s="24">
        <v>852</v>
      </c>
      <c r="B856" s="189" t="s">
        <v>12735</v>
      </c>
      <c r="C856" s="14">
        <v>0</v>
      </c>
      <c r="D856" s="189" t="s">
        <v>12736</v>
      </c>
      <c r="E856" s="189"/>
      <c r="F856" s="189" t="s">
        <v>10943</v>
      </c>
      <c r="G856" s="24" t="s">
        <v>6587</v>
      </c>
      <c r="H856" s="24" t="s">
        <v>12734</v>
      </c>
      <c r="I856" s="205">
        <v>43190</v>
      </c>
      <c r="J856" s="24">
        <v>16</v>
      </c>
      <c r="K856" s="14" t="s">
        <v>10948</v>
      </c>
      <c r="L856" s="189">
        <v>1</v>
      </c>
      <c r="M856" s="14"/>
      <c r="N856" s="72">
        <v>10256.41</v>
      </c>
      <c r="O856" s="203">
        <v>7495.78</v>
      </c>
      <c r="P856" s="14">
        <v>1</v>
      </c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98"/>
      <c r="AJ856" s="14"/>
      <c r="AK856" s="14"/>
    </row>
    <row r="857" s="2" customFormat="1" ht="14.25" hidden="1" spans="1:37">
      <c r="A857" s="24">
        <v>853</v>
      </c>
      <c r="B857" s="189" t="s">
        <v>12737</v>
      </c>
      <c r="C857" s="14">
        <v>0</v>
      </c>
      <c r="D857" s="189" t="s">
        <v>12738</v>
      </c>
      <c r="E857" s="189"/>
      <c r="F857" s="189" t="s">
        <v>10943</v>
      </c>
      <c r="G857" s="24" t="s">
        <v>6587</v>
      </c>
      <c r="H857" s="24" t="s">
        <v>12734</v>
      </c>
      <c r="I857" s="205">
        <v>43190</v>
      </c>
      <c r="J857" s="24">
        <v>16</v>
      </c>
      <c r="K857" s="14" t="s">
        <v>10948</v>
      </c>
      <c r="L857" s="189">
        <v>1</v>
      </c>
      <c r="M857" s="14"/>
      <c r="N857" s="72">
        <v>7692.31</v>
      </c>
      <c r="O857" s="203">
        <v>5621.88</v>
      </c>
      <c r="P857" s="14">
        <v>1</v>
      </c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98"/>
      <c r="AJ857" s="14"/>
      <c r="AK857" s="14"/>
    </row>
    <row r="858" s="2" customFormat="1" ht="14.25" hidden="1" spans="1:37">
      <c r="A858" s="24">
        <v>854</v>
      </c>
      <c r="B858" s="189" t="s">
        <v>12739</v>
      </c>
      <c r="C858" s="14">
        <v>0</v>
      </c>
      <c r="D858" s="189" t="s">
        <v>12740</v>
      </c>
      <c r="E858" s="189"/>
      <c r="F858" s="189" t="s">
        <v>10943</v>
      </c>
      <c r="G858" s="24" t="s">
        <v>6587</v>
      </c>
      <c r="H858" s="24" t="s">
        <v>12734</v>
      </c>
      <c r="I858" s="205">
        <v>43190</v>
      </c>
      <c r="J858" s="24">
        <v>16</v>
      </c>
      <c r="K858" s="14" t="s">
        <v>10948</v>
      </c>
      <c r="L858" s="189">
        <v>1</v>
      </c>
      <c r="M858" s="14"/>
      <c r="N858" s="72">
        <v>7692.31</v>
      </c>
      <c r="O858" s="203">
        <v>5621.88</v>
      </c>
      <c r="P858" s="14">
        <v>1</v>
      </c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98"/>
      <c r="AJ858" s="14"/>
      <c r="AK858" s="14"/>
    </row>
    <row r="859" s="2" customFormat="1" ht="14.25" hidden="1" spans="1:37">
      <c r="A859" s="24">
        <v>855</v>
      </c>
      <c r="B859" s="189" t="s">
        <v>12741</v>
      </c>
      <c r="C859" s="14">
        <v>0</v>
      </c>
      <c r="D859" s="189" t="s">
        <v>12742</v>
      </c>
      <c r="E859" s="189"/>
      <c r="F859" s="189" t="s">
        <v>10943</v>
      </c>
      <c r="G859" s="24" t="s">
        <v>6587</v>
      </c>
      <c r="H859" s="24" t="s">
        <v>12734</v>
      </c>
      <c r="I859" s="205">
        <v>43190</v>
      </c>
      <c r="J859" s="24">
        <v>16</v>
      </c>
      <c r="K859" s="14" t="s">
        <v>10948</v>
      </c>
      <c r="L859" s="189">
        <v>1</v>
      </c>
      <c r="M859" s="14"/>
      <c r="N859" s="72">
        <v>14529.91</v>
      </c>
      <c r="O859" s="203">
        <v>10618.89</v>
      </c>
      <c r="P859" s="14">
        <v>1</v>
      </c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98"/>
      <c r="AJ859" s="14"/>
      <c r="AK859" s="14"/>
    </row>
    <row r="860" s="2" customFormat="1" ht="14.25" hidden="1" spans="1:37">
      <c r="A860" s="24">
        <v>856</v>
      </c>
      <c r="B860" s="189" t="s">
        <v>12743</v>
      </c>
      <c r="C860" s="14">
        <v>0</v>
      </c>
      <c r="D860" s="189" t="s">
        <v>12744</v>
      </c>
      <c r="E860" s="189"/>
      <c r="F860" s="189" t="s">
        <v>10943</v>
      </c>
      <c r="G860" s="24" t="s">
        <v>6587</v>
      </c>
      <c r="H860" s="24" t="s">
        <v>12734</v>
      </c>
      <c r="I860" s="205">
        <v>43190</v>
      </c>
      <c r="J860" s="24">
        <v>16</v>
      </c>
      <c r="K860" s="14" t="s">
        <v>10948</v>
      </c>
      <c r="L860" s="189">
        <v>1</v>
      </c>
      <c r="M860" s="14"/>
      <c r="N860" s="72">
        <v>14529.91</v>
      </c>
      <c r="O860" s="203">
        <v>10618.89</v>
      </c>
      <c r="P860" s="14">
        <v>1</v>
      </c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98"/>
      <c r="AJ860" s="14"/>
      <c r="AK860" s="14"/>
    </row>
    <row r="861" s="2" customFormat="1" ht="14.25" hidden="1" spans="1:37">
      <c r="A861" s="24">
        <v>857</v>
      </c>
      <c r="B861" s="189" t="s">
        <v>12745</v>
      </c>
      <c r="C861" s="14">
        <v>0</v>
      </c>
      <c r="D861" s="189" t="s">
        <v>12746</v>
      </c>
      <c r="E861" s="189"/>
      <c r="F861" s="189" t="s">
        <v>10943</v>
      </c>
      <c r="G861" s="24" t="s">
        <v>6587</v>
      </c>
      <c r="H861" s="24" t="s">
        <v>12734</v>
      </c>
      <c r="I861" s="205">
        <v>43190</v>
      </c>
      <c r="J861" s="24">
        <v>16</v>
      </c>
      <c r="K861" s="14" t="s">
        <v>10948</v>
      </c>
      <c r="L861" s="189">
        <v>1</v>
      </c>
      <c r="M861" s="14"/>
      <c r="N861" s="72">
        <v>15384.62</v>
      </c>
      <c r="O861" s="203">
        <v>11243.59</v>
      </c>
      <c r="P861" s="14">
        <v>1</v>
      </c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98"/>
      <c r="AJ861" s="14"/>
      <c r="AK861" s="14"/>
    </row>
    <row r="862" s="2" customFormat="1" ht="14.25" hidden="1" spans="1:37">
      <c r="A862" s="24">
        <v>858</v>
      </c>
      <c r="B862" s="189" t="s">
        <v>12747</v>
      </c>
      <c r="C862" s="14">
        <v>0</v>
      </c>
      <c r="D862" s="189" t="s">
        <v>12744</v>
      </c>
      <c r="E862" s="189"/>
      <c r="F862" s="189" t="s">
        <v>10943</v>
      </c>
      <c r="G862" s="24" t="s">
        <v>6587</v>
      </c>
      <c r="H862" s="24" t="s">
        <v>12734</v>
      </c>
      <c r="I862" s="205">
        <v>43190</v>
      </c>
      <c r="J862" s="24">
        <v>16</v>
      </c>
      <c r="K862" s="14" t="s">
        <v>10948</v>
      </c>
      <c r="L862" s="189">
        <v>1</v>
      </c>
      <c r="M862" s="14"/>
      <c r="N862" s="72">
        <v>15384.62</v>
      </c>
      <c r="O862" s="203">
        <v>11243.59</v>
      </c>
      <c r="P862" s="14">
        <v>1</v>
      </c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98"/>
      <c r="AJ862" s="14"/>
      <c r="AK862" s="14"/>
    </row>
    <row r="863" s="2" customFormat="1" ht="14.25" hidden="1" spans="1:37">
      <c r="A863" s="24">
        <v>859</v>
      </c>
      <c r="B863" s="189" t="s">
        <v>12748</v>
      </c>
      <c r="C863" s="14">
        <v>0</v>
      </c>
      <c r="D863" s="189" t="s">
        <v>12749</v>
      </c>
      <c r="E863" s="189"/>
      <c r="F863" s="189" t="s">
        <v>10943</v>
      </c>
      <c r="G863" s="24" t="s">
        <v>6587</v>
      </c>
      <c r="H863" s="24" t="s">
        <v>12734</v>
      </c>
      <c r="I863" s="205">
        <v>43190</v>
      </c>
      <c r="J863" s="24">
        <v>16</v>
      </c>
      <c r="K863" s="14" t="s">
        <v>10948</v>
      </c>
      <c r="L863" s="189">
        <v>1</v>
      </c>
      <c r="M863" s="14"/>
      <c r="N863" s="72">
        <v>9401.71</v>
      </c>
      <c r="O863" s="203">
        <v>6871.09</v>
      </c>
      <c r="P863" s="14">
        <v>1</v>
      </c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98"/>
      <c r="AJ863" s="14"/>
      <c r="AK863" s="14"/>
    </row>
    <row r="864" s="2" customFormat="1" ht="14.25" hidden="1" spans="1:37">
      <c r="A864" s="24">
        <v>860</v>
      </c>
      <c r="B864" s="189" t="s">
        <v>12750</v>
      </c>
      <c r="C864" s="14">
        <v>0</v>
      </c>
      <c r="D864" s="189" t="s">
        <v>12751</v>
      </c>
      <c r="E864" s="189"/>
      <c r="F864" s="189" t="s">
        <v>10943</v>
      </c>
      <c r="G864" s="24" t="s">
        <v>6587</v>
      </c>
      <c r="H864" s="24" t="s">
        <v>12734</v>
      </c>
      <c r="I864" s="205">
        <v>43190</v>
      </c>
      <c r="J864" s="24">
        <v>16</v>
      </c>
      <c r="K864" s="14" t="s">
        <v>10948</v>
      </c>
      <c r="L864" s="189">
        <v>1</v>
      </c>
      <c r="M864" s="14"/>
      <c r="N864" s="72">
        <v>11111.11</v>
      </c>
      <c r="O864" s="203">
        <v>8120.3</v>
      </c>
      <c r="P864" s="14">
        <v>1</v>
      </c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98"/>
      <c r="AJ864" s="14"/>
      <c r="AK864" s="14"/>
    </row>
    <row r="865" s="2" customFormat="1" ht="14.25" hidden="1" spans="1:37">
      <c r="A865" s="24">
        <v>861</v>
      </c>
      <c r="B865" s="189" t="s">
        <v>12752</v>
      </c>
      <c r="C865" s="14">
        <v>0</v>
      </c>
      <c r="D865" s="189" t="s">
        <v>12753</v>
      </c>
      <c r="E865" s="189"/>
      <c r="F865" s="189" t="s">
        <v>10943</v>
      </c>
      <c r="G865" s="24" t="s">
        <v>6587</v>
      </c>
      <c r="H865" s="24" t="s">
        <v>12734</v>
      </c>
      <c r="I865" s="205">
        <v>43190</v>
      </c>
      <c r="J865" s="24">
        <v>16</v>
      </c>
      <c r="K865" s="14" t="s">
        <v>10948</v>
      </c>
      <c r="L865" s="189">
        <v>1</v>
      </c>
      <c r="M865" s="14"/>
      <c r="N865" s="72">
        <v>7692.31</v>
      </c>
      <c r="O865" s="203">
        <v>5621.88</v>
      </c>
      <c r="P865" s="14">
        <v>1</v>
      </c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98"/>
      <c r="AJ865" s="14"/>
      <c r="AK865" s="14"/>
    </row>
    <row r="866" s="2" customFormat="1" ht="14.25" hidden="1" spans="1:37">
      <c r="A866" s="24">
        <v>862</v>
      </c>
      <c r="B866" s="189" t="s">
        <v>12754</v>
      </c>
      <c r="C866" s="14">
        <v>0</v>
      </c>
      <c r="D866" s="189" t="s">
        <v>12755</v>
      </c>
      <c r="E866" s="189"/>
      <c r="F866" s="189" t="s">
        <v>10943</v>
      </c>
      <c r="G866" s="24" t="s">
        <v>6587</v>
      </c>
      <c r="H866" s="24" t="s">
        <v>12734</v>
      </c>
      <c r="I866" s="205">
        <v>43190</v>
      </c>
      <c r="J866" s="24">
        <v>16</v>
      </c>
      <c r="K866" s="14" t="s">
        <v>10948</v>
      </c>
      <c r="L866" s="189">
        <v>1</v>
      </c>
      <c r="M866" s="14"/>
      <c r="N866" s="72">
        <v>11965.81</v>
      </c>
      <c r="O866" s="203">
        <v>8744.99</v>
      </c>
      <c r="P866" s="14">
        <v>1</v>
      </c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98"/>
      <c r="AJ866" s="14"/>
      <c r="AK866" s="14"/>
    </row>
    <row r="867" s="2" customFormat="1" ht="14.25" hidden="1" spans="1:37">
      <c r="A867" s="24">
        <v>863</v>
      </c>
      <c r="B867" s="189" t="s">
        <v>12756</v>
      </c>
      <c r="C867" s="14">
        <v>0</v>
      </c>
      <c r="D867" s="189" t="s">
        <v>12757</v>
      </c>
      <c r="E867" s="189"/>
      <c r="F867" s="189" t="s">
        <v>10943</v>
      </c>
      <c r="G867" s="24" t="s">
        <v>6587</v>
      </c>
      <c r="H867" s="24" t="s">
        <v>12734</v>
      </c>
      <c r="I867" s="205">
        <v>43190</v>
      </c>
      <c r="J867" s="24">
        <v>16</v>
      </c>
      <c r="K867" s="14" t="s">
        <v>10948</v>
      </c>
      <c r="L867" s="189">
        <v>1</v>
      </c>
      <c r="M867" s="14"/>
      <c r="N867" s="72">
        <v>11965.81</v>
      </c>
      <c r="O867" s="203">
        <v>8744.99</v>
      </c>
      <c r="P867" s="14">
        <v>1</v>
      </c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98"/>
      <c r="AJ867" s="14"/>
      <c r="AK867" s="14"/>
    </row>
    <row r="868" s="2" customFormat="1" ht="14.25" hidden="1" spans="1:37">
      <c r="A868" s="24">
        <v>864</v>
      </c>
      <c r="B868" s="189" t="s">
        <v>12758</v>
      </c>
      <c r="C868" s="14">
        <v>0</v>
      </c>
      <c r="D868" s="189" t="s">
        <v>12759</v>
      </c>
      <c r="E868" s="189"/>
      <c r="F868" s="189" t="s">
        <v>10943</v>
      </c>
      <c r="G868" s="24" t="s">
        <v>6587</v>
      </c>
      <c r="H868" s="24" t="s">
        <v>12734</v>
      </c>
      <c r="I868" s="205">
        <v>43190</v>
      </c>
      <c r="J868" s="24">
        <v>16</v>
      </c>
      <c r="K868" s="14" t="s">
        <v>10948</v>
      </c>
      <c r="L868" s="189">
        <v>1</v>
      </c>
      <c r="M868" s="14"/>
      <c r="N868" s="72">
        <v>9401.71</v>
      </c>
      <c r="O868" s="203">
        <v>6871.09</v>
      </c>
      <c r="P868" s="14">
        <v>1</v>
      </c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98"/>
      <c r="AJ868" s="14"/>
      <c r="AK868" s="14"/>
    </row>
    <row r="869" s="2" customFormat="1" ht="14.25" hidden="1" spans="1:37">
      <c r="A869" s="24">
        <v>865</v>
      </c>
      <c r="B869" s="189" t="s">
        <v>12760</v>
      </c>
      <c r="C869" s="14">
        <v>0</v>
      </c>
      <c r="D869" s="189" t="s">
        <v>12751</v>
      </c>
      <c r="E869" s="189"/>
      <c r="F869" s="189" t="s">
        <v>10943</v>
      </c>
      <c r="G869" s="24" t="s">
        <v>6587</v>
      </c>
      <c r="H869" s="24" t="s">
        <v>12734</v>
      </c>
      <c r="I869" s="205">
        <v>43190</v>
      </c>
      <c r="J869" s="24">
        <v>16</v>
      </c>
      <c r="K869" s="14" t="s">
        <v>10948</v>
      </c>
      <c r="L869" s="189">
        <v>1</v>
      </c>
      <c r="M869" s="14"/>
      <c r="N869" s="72">
        <v>9829.06</v>
      </c>
      <c r="O869" s="203">
        <v>7183.35</v>
      </c>
      <c r="P869" s="14">
        <v>1</v>
      </c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98"/>
      <c r="AJ869" s="14"/>
      <c r="AK869" s="14"/>
    </row>
    <row r="870" s="2" customFormat="1" ht="14.25" hidden="1" spans="1:37">
      <c r="A870" s="24">
        <v>866</v>
      </c>
      <c r="B870" s="189" t="s">
        <v>12761</v>
      </c>
      <c r="C870" s="14">
        <v>0</v>
      </c>
      <c r="D870" s="189" t="s">
        <v>12762</v>
      </c>
      <c r="E870" s="189"/>
      <c r="F870" s="189" t="s">
        <v>10943</v>
      </c>
      <c r="G870" s="24" t="s">
        <v>6587</v>
      </c>
      <c r="H870" s="24" t="s">
        <v>12734</v>
      </c>
      <c r="I870" s="205">
        <v>43190</v>
      </c>
      <c r="J870" s="24">
        <v>16</v>
      </c>
      <c r="K870" s="14" t="s">
        <v>10948</v>
      </c>
      <c r="L870" s="189">
        <v>1</v>
      </c>
      <c r="M870" s="14"/>
      <c r="N870" s="72">
        <v>11965.81</v>
      </c>
      <c r="O870" s="203">
        <v>8744.99</v>
      </c>
      <c r="P870" s="14">
        <v>1</v>
      </c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98"/>
      <c r="AJ870" s="14"/>
      <c r="AK870" s="14"/>
    </row>
    <row r="871" s="2" customFormat="1" ht="14.25" hidden="1" spans="1:37">
      <c r="A871" s="24">
        <v>867</v>
      </c>
      <c r="B871" s="189" t="s">
        <v>12763</v>
      </c>
      <c r="C871" s="14">
        <v>0</v>
      </c>
      <c r="D871" s="189" t="s">
        <v>12764</v>
      </c>
      <c r="E871" s="189"/>
      <c r="F871" s="189" t="s">
        <v>10943</v>
      </c>
      <c r="G871" s="24" t="s">
        <v>6587</v>
      </c>
      <c r="H871" s="24" t="s">
        <v>12734</v>
      </c>
      <c r="I871" s="205">
        <v>43190</v>
      </c>
      <c r="J871" s="24">
        <v>16</v>
      </c>
      <c r="K871" s="14" t="s">
        <v>10948</v>
      </c>
      <c r="L871" s="189">
        <v>1</v>
      </c>
      <c r="M871" s="14"/>
      <c r="N871" s="72">
        <v>7264.96</v>
      </c>
      <c r="O871" s="203">
        <v>5309.45</v>
      </c>
      <c r="P871" s="14">
        <v>1</v>
      </c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98"/>
      <c r="AJ871" s="14"/>
      <c r="AK871" s="14"/>
    </row>
    <row r="872" s="2" customFormat="1" ht="14.25" hidden="1" spans="1:37">
      <c r="A872" s="24">
        <v>868</v>
      </c>
      <c r="B872" s="189" t="s">
        <v>12765</v>
      </c>
      <c r="C872" s="14">
        <v>0</v>
      </c>
      <c r="D872" s="189" t="s">
        <v>12766</v>
      </c>
      <c r="E872" s="189"/>
      <c r="F872" s="189" t="s">
        <v>10943</v>
      </c>
      <c r="G872" s="24" t="s">
        <v>6587</v>
      </c>
      <c r="H872" s="24" t="s">
        <v>12767</v>
      </c>
      <c r="I872" s="205">
        <v>43190</v>
      </c>
      <c r="J872" s="24">
        <v>16</v>
      </c>
      <c r="K872" s="14" t="s">
        <v>10948</v>
      </c>
      <c r="L872" s="189">
        <v>1</v>
      </c>
      <c r="M872" s="14"/>
      <c r="N872" s="72">
        <v>21367.52</v>
      </c>
      <c r="O872" s="203">
        <v>15616.08</v>
      </c>
      <c r="P872" s="14">
        <v>1</v>
      </c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98"/>
      <c r="AJ872" s="14"/>
      <c r="AK872" s="14"/>
    </row>
    <row r="873" s="2" customFormat="1" ht="14.25" hidden="1" spans="1:37">
      <c r="A873" s="24">
        <v>869</v>
      </c>
      <c r="B873" s="189" t="s">
        <v>12768</v>
      </c>
      <c r="C873" s="14">
        <v>0</v>
      </c>
      <c r="D873" s="189" t="s">
        <v>12769</v>
      </c>
      <c r="E873" s="189"/>
      <c r="F873" s="189" t="s">
        <v>10943</v>
      </c>
      <c r="G873" s="24" t="s">
        <v>6587</v>
      </c>
      <c r="H873" s="24" t="s">
        <v>12767</v>
      </c>
      <c r="I873" s="205">
        <v>43190</v>
      </c>
      <c r="J873" s="24">
        <v>16</v>
      </c>
      <c r="K873" s="14" t="s">
        <v>10948</v>
      </c>
      <c r="L873" s="189">
        <v>1</v>
      </c>
      <c r="M873" s="14"/>
      <c r="N873" s="72">
        <v>19658.12</v>
      </c>
      <c r="O873" s="203">
        <v>14366.87</v>
      </c>
      <c r="P873" s="14">
        <v>1</v>
      </c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98"/>
      <c r="AJ873" s="14"/>
      <c r="AK873" s="14"/>
    </row>
    <row r="874" s="2" customFormat="1" ht="14.25" hidden="1" spans="1:37">
      <c r="A874" s="24">
        <v>870</v>
      </c>
      <c r="B874" s="189" t="s">
        <v>12770</v>
      </c>
      <c r="C874" s="14">
        <v>0</v>
      </c>
      <c r="D874" s="189" t="s">
        <v>12771</v>
      </c>
      <c r="E874" s="189"/>
      <c r="F874" s="189" t="s">
        <v>10943</v>
      </c>
      <c r="G874" s="24" t="s">
        <v>6587</v>
      </c>
      <c r="H874" s="24" t="s">
        <v>12767</v>
      </c>
      <c r="I874" s="205">
        <v>43190</v>
      </c>
      <c r="J874" s="24">
        <v>16</v>
      </c>
      <c r="K874" s="14" t="s">
        <v>10948</v>
      </c>
      <c r="L874" s="189">
        <v>1</v>
      </c>
      <c r="M874" s="14"/>
      <c r="N874" s="72">
        <v>19658.12</v>
      </c>
      <c r="O874" s="203">
        <v>14366.87</v>
      </c>
      <c r="P874" s="14">
        <v>1</v>
      </c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98"/>
      <c r="AJ874" s="14"/>
      <c r="AK874" s="14"/>
    </row>
    <row r="875" s="2" customFormat="1" ht="14.25" hidden="1" spans="1:37">
      <c r="A875" s="24">
        <v>871</v>
      </c>
      <c r="B875" s="189" t="s">
        <v>12772</v>
      </c>
      <c r="C875" s="14">
        <v>0</v>
      </c>
      <c r="D875" s="189" t="s">
        <v>12773</v>
      </c>
      <c r="E875" s="189"/>
      <c r="F875" s="189" t="s">
        <v>10943</v>
      </c>
      <c r="G875" s="24" t="s">
        <v>6587</v>
      </c>
      <c r="H875" s="24" t="s">
        <v>12767</v>
      </c>
      <c r="I875" s="205">
        <v>43190</v>
      </c>
      <c r="J875" s="24">
        <v>16</v>
      </c>
      <c r="K875" s="14" t="s">
        <v>10948</v>
      </c>
      <c r="L875" s="189">
        <v>1</v>
      </c>
      <c r="M875" s="14"/>
      <c r="N875" s="72">
        <v>8547.01</v>
      </c>
      <c r="O875" s="203">
        <v>6246.4</v>
      </c>
      <c r="P875" s="14">
        <v>1</v>
      </c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98"/>
      <c r="AJ875" s="14"/>
      <c r="AK875" s="14"/>
    </row>
    <row r="876" s="2" customFormat="1" ht="14.25" hidden="1" spans="1:37">
      <c r="A876" s="24">
        <v>872</v>
      </c>
      <c r="B876" s="189" t="s">
        <v>12774</v>
      </c>
      <c r="C876" s="14">
        <v>0</v>
      </c>
      <c r="D876" s="189" t="s">
        <v>12775</v>
      </c>
      <c r="E876" s="189"/>
      <c r="F876" s="189" t="s">
        <v>10943</v>
      </c>
      <c r="G876" s="24" t="s">
        <v>6587</v>
      </c>
      <c r="H876" s="24" t="s">
        <v>12767</v>
      </c>
      <c r="I876" s="205">
        <v>43190</v>
      </c>
      <c r="J876" s="24">
        <v>16</v>
      </c>
      <c r="K876" s="14" t="s">
        <v>10948</v>
      </c>
      <c r="L876" s="189">
        <v>1</v>
      </c>
      <c r="M876" s="14"/>
      <c r="N876" s="72">
        <v>10683.76</v>
      </c>
      <c r="O876" s="203">
        <v>7808.04</v>
      </c>
      <c r="P876" s="14">
        <v>1</v>
      </c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98"/>
      <c r="AJ876" s="14"/>
      <c r="AK876" s="14"/>
    </row>
    <row r="877" s="2" customFormat="1" ht="14.25" hidden="1" spans="1:37">
      <c r="A877" s="24">
        <v>873</v>
      </c>
      <c r="B877" s="189" t="s">
        <v>12776</v>
      </c>
      <c r="C877" s="14">
        <v>0</v>
      </c>
      <c r="D877" s="189" t="s">
        <v>12777</v>
      </c>
      <c r="E877" s="189"/>
      <c r="F877" s="189" t="s">
        <v>10943</v>
      </c>
      <c r="G877" s="24" t="s">
        <v>6587</v>
      </c>
      <c r="H877" s="24" t="s">
        <v>12767</v>
      </c>
      <c r="I877" s="205">
        <v>43190</v>
      </c>
      <c r="J877" s="24">
        <v>16</v>
      </c>
      <c r="K877" s="14" t="s">
        <v>10948</v>
      </c>
      <c r="L877" s="189">
        <v>1</v>
      </c>
      <c r="M877" s="14"/>
      <c r="N877" s="72">
        <v>8547.01</v>
      </c>
      <c r="O877" s="203">
        <v>6246.4</v>
      </c>
      <c r="P877" s="14">
        <v>1</v>
      </c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98"/>
      <c r="AJ877" s="14"/>
      <c r="AK877" s="14"/>
    </row>
    <row r="878" s="2" customFormat="1" ht="14.25" hidden="1" spans="1:37">
      <c r="A878" s="24">
        <v>874</v>
      </c>
      <c r="B878" s="189" t="s">
        <v>12778</v>
      </c>
      <c r="C878" s="14">
        <v>0</v>
      </c>
      <c r="D878" s="189" t="s">
        <v>12779</v>
      </c>
      <c r="E878" s="189"/>
      <c r="F878" s="189" t="s">
        <v>10943</v>
      </c>
      <c r="G878" s="24" t="s">
        <v>6587</v>
      </c>
      <c r="H878" s="24" t="s">
        <v>12767</v>
      </c>
      <c r="I878" s="205">
        <v>43190</v>
      </c>
      <c r="J878" s="24">
        <v>16</v>
      </c>
      <c r="K878" s="14" t="s">
        <v>10948</v>
      </c>
      <c r="L878" s="189">
        <v>1</v>
      </c>
      <c r="M878" s="14"/>
      <c r="N878" s="72">
        <v>8760.68</v>
      </c>
      <c r="O878" s="203">
        <v>6402.61</v>
      </c>
      <c r="P878" s="14">
        <v>1</v>
      </c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98"/>
      <c r="AJ878" s="14"/>
      <c r="AK878" s="14"/>
    </row>
    <row r="879" s="2" customFormat="1" ht="14.25" hidden="1" spans="1:37">
      <c r="A879" s="24">
        <v>875</v>
      </c>
      <c r="B879" s="189" t="s">
        <v>12780</v>
      </c>
      <c r="C879" s="14">
        <v>0</v>
      </c>
      <c r="D879" s="189" t="s">
        <v>12779</v>
      </c>
      <c r="E879" s="189" t="s">
        <v>12781</v>
      </c>
      <c r="F879" s="189" t="s">
        <v>10943</v>
      </c>
      <c r="G879" s="24" t="s">
        <v>6587</v>
      </c>
      <c r="H879" s="24" t="s">
        <v>12767</v>
      </c>
      <c r="I879" s="205">
        <v>43190</v>
      </c>
      <c r="J879" s="24">
        <v>16</v>
      </c>
      <c r="K879" s="14" t="s">
        <v>10948</v>
      </c>
      <c r="L879" s="189">
        <v>1</v>
      </c>
      <c r="M879" s="14"/>
      <c r="N879" s="72">
        <v>8760.69</v>
      </c>
      <c r="O879" s="203">
        <v>6402.62</v>
      </c>
      <c r="P879" s="14">
        <v>1</v>
      </c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98"/>
      <c r="AJ879" s="14"/>
      <c r="AK879" s="14"/>
    </row>
    <row r="880" s="2" customFormat="1" ht="14.25" hidden="1" spans="1:37">
      <c r="A880" s="24">
        <v>876</v>
      </c>
      <c r="B880" s="189" t="s">
        <v>12782</v>
      </c>
      <c r="C880" s="14">
        <v>0</v>
      </c>
      <c r="D880" s="189" t="s">
        <v>12783</v>
      </c>
      <c r="E880" s="189"/>
      <c r="F880" s="189" t="s">
        <v>10943</v>
      </c>
      <c r="G880" s="24" t="s">
        <v>6587</v>
      </c>
      <c r="H880" s="24" t="s">
        <v>12734</v>
      </c>
      <c r="I880" s="205">
        <v>43190</v>
      </c>
      <c r="J880" s="24">
        <v>16</v>
      </c>
      <c r="K880" s="14" t="s">
        <v>10948</v>
      </c>
      <c r="L880" s="189">
        <v>1</v>
      </c>
      <c r="M880" s="14"/>
      <c r="N880" s="72">
        <v>9401.71</v>
      </c>
      <c r="O880" s="203">
        <v>6871.09</v>
      </c>
      <c r="P880" s="14">
        <v>1</v>
      </c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98"/>
      <c r="AJ880" s="14"/>
      <c r="AK880" s="14"/>
    </row>
    <row r="881" s="2" customFormat="1" ht="14.25" hidden="1" spans="1:37">
      <c r="A881" s="24">
        <v>877</v>
      </c>
      <c r="B881" s="189" t="s">
        <v>12784</v>
      </c>
      <c r="C881" s="14">
        <v>0</v>
      </c>
      <c r="D881" s="189" t="s">
        <v>12785</v>
      </c>
      <c r="E881" s="189"/>
      <c r="F881" s="189" t="s">
        <v>10943</v>
      </c>
      <c r="G881" s="24" t="s">
        <v>6587</v>
      </c>
      <c r="H881" s="24" t="s">
        <v>12734</v>
      </c>
      <c r="I881" s="205">
        <v>43190</v>
      </c>
      <c r="J881" s="24">
        <v>16</v>
      </c>
      <c r="K881" s="14" t="s">
        <v>10948</v>
      </c>
      <c r="L881" s="189">
        <v>1</v>
      </c>
      <c r="M881" s="14"/>
      <c r="N881" s="72">
        <v>11965.81</v>
      </c>
      <c r="O881" s="203">
        <v>8744.99</v>
      </c>
      <c r="P881" s="14">
        <v>1</v>
      </c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98"/>
      <c r="AJ881" s="14"/>
      <c r="AK881" s="14"/>
    </row>
    <row r="882" s="2" customFormat="1" ht="14.25" hidden="1" spans="1:37">
      <c r="A882" s="24">
        <v>878</v>
      </c>
      <c r="B882" s="189" t="s">
        <v>12786</v>
      </c>
      <c r="C882" s="14">
        <v>0</v>
      </c>
      <c r="D882" s="189" t="s">
        <v>12787</v>
      </c>
      <c r="E882" s="189"/>
      <c r="F882" s="189" t="s">
        <v>10943</v>
      </c>
      <c r="G882" s="24" t="s">
        <v>6587</v>
      </c>
      <c r="H882" s="24" t="s">
        <v>12734</v>
      </c>
      <c r="I882" s="205">
        <v>43190</v>
      </c>
      <c r="J882" s="24">
        <v>16</v>
      </c>
      <c r="K882" s="14" t="s">
        <v>10948</v>
      </c>
      <c r="L882" s="189">
        <v>1</v>
      </c>
      <c r="M882" s="14"/>
      <c r="N882" s="72">
        <v>11965.81</v>
      </c>
      <c r="O882" s="203">
        <v>8744.99</v>
      </c>
      <c r="P882" s="14">
        <v>1</v>
      </c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98"/>
      <c r="AJ882" s="14"/>
      <c r="AK882" s="14"/>
    </row>
    <row r="883" s="2" customFormat="1" ht="14.25" hidden="1" spans="1:37">
      <c r="A883" s="24">
        <v>879</v>
      </c>
      <c r="B883" s="189" t="s">
        <v>12788</v>
      </c>
      <c r="C883" s="14">
        <v>0</v>
      </c>
      <c r="D883" s="189" t="s">
        <v>12789</v>
      </c>
      <c r="E883" s="189"/>
      <c r="F883" s="189" t="s">
        <v>10943</v>
      </c>
      <c r="G883" s="24" t="s">
        <v>6587</v>
      </c>
      <c r="H883" s="24" t="s">
        <v>12734</v>
      </c>
      <c r="I883" s="205">
        <v>43190</v>
      </c>
      <c r="J883" s="24">
        <v>16</v>
      </c>
      <c r="K883" s="14" t="s">
        <v>10948</v>
      </c>
      <c r="L883" s="189">
        <v>1</v>
      </c>
      <c r="M883" s="14"/>
      <c r="N883" s="72">
        <v>7692.31</v>
      </c>
      <c r="O883" s="203">
        <v>5621.88</v>
      </c>
      <c r="P883" s="14">
        <v>1</v>
      </c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98"/>
      <c r="AJ883" s="14"/>
      <c r="AK883" s="14"/>
    </row>
    <row r="884" s="2" customFormat="1" ht="14.25" hidden="1" spans="1:37">
      <c r="A884" s="24">
        <v>880</v>
      </c>
      <c r="B884" s="189" t="s">
        <v>12790</v>
      </c>
      <c r="C884" s="14">
        <v>0</v>
      </c>
      <c r="D884" s="189" t="s">
        <v>12791</v>
      </c>
      <c r="E884" s="189"/>
      <c r="F884" s="189" t="s">
        <v>10943</v>
      </c>
      <c r="G884" s="24" t="s">
        <v>6587</v>
      </c>
      <c r="H884" s="24" t="s">
        <v>12734</v>
      </c>
      <c r="I884" s="205">
        <v>43190</v>
      </c>
      <c r="J884" s="24">
        <v>16</v>
      </c>
      <c r="K884" s="14" t="s">
        <v>10948</v>
      </c>
      <c r="L884" s="189">
        <v>1</v>
      </c>
      <c r="M884" s="14"/>
      <c r="N884" s="72">
        <v>7264.96</v>
      </c>
      <c r="O884" s="203">
        <v>5309.45</v>
      </c>
      <c r="P884" s="14">
        <v>1</v>
      </c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98"/>
      <c r="AJ884" s="14"/>
      <c r="AK884" s="14"/>
    </row>
    <row r="885" s="2" customFormat="1" ht="14.25" hidden="1" spans="1:37">
      <c r="A885" s="24">
        <v>881</v>
      </c>
      <c r="B885" s="189" t="s">
        <v>12792</v>
      </c>
      <c r="C885" s="14">
        <v>0</v>
      </c>
      <c r="D885" s="189" t="s">
        <v>12793</v>
      </c>
      <c r="E885" s="189"/>
      <c r="F885" s="189" t="s">
        <v>10943</v>
      </c>
      <c r="G885" s="24" t="s">
        <v>6587</v>
      </c>
      <c r="H885" s="24" t="s">
        <v>12767</v>
      </c>
      <c r="I885" s="205">
        <v>43190</v>
      </c>
      <c r="J885" s="24">
        <v>16</v>
      </c>
      <c r="K885" s="14" t="s">
        <v>10948</v>
      </c>
      <c r="L885" s="189">
        <v>1</v>
      </c>
      <c r="M885" s="14"/>
      <c r="N885" s="72">
        <v>12820.52</v>
      </c>
      <c r="O885" s="203">
        <v>9369.69</v>
      </c>
      <c r="P885" s="14">
        <v>1</v>
      </c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98"/>
      <c r="AJ885" s="14"/>
      <c r="AK885" s="14"/>
    </row>
    <row r="886" s="2" customFormat="1" ht="14.25" hidden="1" spans="1:37">
      <c r="A886" s="24">
        <v>882</v>
      </c>
      <c r="B886" s="189" t="s">
        <v>12794</v>
      </c>
      <c r="C886" s="14">
        <v>0</v>
      </c>
      <c r="D886" s="189" t="s">
        <v>12793</v>
      </c>
      <c r="E886" s="189"/>
      <c r="F886" s="189" t="s">
        <v>10943</v>
      </c>
      <c r="G886" s="24" t="s">
        <v>6587</v>
      </c>
      <c r="H886" s="24" t="s">
        <v>12767</v>
      </c>
      <c r="I886" s="205">
        <v>43190</v>
      </c>
      <c r="J886" s="24">
        <v>16</v>
      </c>
      <c r="K886" s="14" t="s">
        <v>10948</v>
      </c>
      <c r="L886" s="189">
        <v>1</v>
      </c>
      <c r="M886" s="14"/>
      <c r="N886" s="72">
        <v>12820.51</v>
      </c>
      <c r="O886" s="203">
        <v>9369.68</v>
      </c>
      <c r="P886" s="14">
        <v>1</v>
      </c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98"/>
      <c r="AJ886" s="14"/>
      <c r="AK886" s="14"/>
    </row>
    <row r="887" s="2" customFormat="1" ht="14.25" hidden="1" spans="1:37">
      <c r="A887" s="24">
        <v>883</v>
      </c>
      <c r="B887" s="189" t="s">
        <v>12795</v>
      </c>
      <c r="C887" s="14">
        <v>0</v>
      </c>
      <c r="D887" s="189" t="s">
        <v>12796</v>
      </c>
      <c r="E887" s="189"/>
      <c r="F887" s="189" t="s">
        <v>10943</v>
      </c>
      <c r="G887" s="24" t="s">
        <v>6587</v>
      </c>
      <c r="H887" s="24" t="s">
        <v>12767</v>
      </c>
      <c r="I887" s="205">
        <v>43190</v>
      </c>
      <c r="J887" s="24">
        <v>16</v>
      </c>
      <c r="K887" s="14" t="s">
        <v>10948</v>
      </c>
      <c r="L887" s="189">
        <v>1</v>
      </c>
      <c r="M887" s="14"/>
      <c r="N887" s="72">
        <v>17094.02</v>
      </c>
      <c r="O887" s="203">
        <v>12492.8</v>
      </c>
      <c r="P887" s="14">
        <v>1</v>
      </c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98"/>
      <c r="AJ887" s="14"/>
      <c r="AK887" s="14"/>
    </row>
    <row r="888" s="2" customFormat="1" ht="14.25" hidden="1" spans="1:37">
      <c r="A888" s="24">
        <v>884</v>
      </c>
      <c r="B888" s="189" t="s">
        <v>12797</v>
      </c>
      <c r="C888" s="14">
        <v>0</v>
      </c>
      <c r="D888" s="189" t="s">
        <v>12796</v>
      </c>
      <c r="E888" s="189"/>
      <c r="F888" s="189" t="s">
        <v>10943</v>
      </c>
      <c r="G888" s="24" t="s">
        <v>6587</v>
      </c>
      <c r="H888" s="24" t="s">
        <v>12767</v>
      </c>
      <c r="I888" s="205">
        <v>43190</v>
      </c>
      <c r="J888" s="24">
        <v>16</v>
      </c>
      <c r="K888" s="14" t="s">
        <v>10948</v>
      </c>
      <c r="L888" s="189">
        <v>1</v>
      </c>
      <c r="M888" s="14"/>
      <c r="N888" s="72">
        <v>17094.02</v>
      </c>
      <c r="O888" s="203">
        <v>12492.8</v>
      </c>
      <c r="P888" s="14">
        <v>1</v>
      </c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98"/>
      <c r="AJ888" s="14"/>
      <c r="AK888" s="14"/>
    </row>
    <row r="889" s="2" customFormat="1" ht="14.25" hidden="1" spans="1:37">
      <c r="A889" s="24">
        <v>885</v>
      </c>
      <c r="B889" s="189" t="s">
        <v>12798</v>
      </c>
      <c r="C889" s="14">
        <v>0</v>
      </c>
      <c r="D889" s="189" t="s">
        <v>12799</v>
      </c>
      <c r="E889" s="189" t="s">
        <v>12800</v>
      </c>
      <c r="F889" s="189" t="s">
        <v>10943</v>
      </c>
      <c r="G889" s="24" t="s">
        <v>6587</v>
      </c>
      <c r="H889" s="24" t="s">
        <v>12767</v>
      </c>
      <c r="I889" s="205">
        <v>43190</v>
      </c>
      <c r="J889" s="24">
        <v>16</v>
      </c>
      <c r="K889" s="14" t="s">
        <v>10948</v>
      </c>
      <c r="L889" s="189">
        <v>1</v>
      </c>
      <c r="M889" s="14"/>
      <c r="N889" s="72">
        <v>18803.42</v>
      </c>
      <c r="O889" s="203">
        <v>13742.18</v>
      </c>
      <c r="P889" s="14">
        <v>1</v>
      </c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98"/>
      <c r="AJ889" s="14"/>
      <c r="AK889" s="14"/>
    </row>
    <row r="890" s="2" customFormat="1" ht="14.25" hidden="1" spans="1:37">
      <c r="A890" s="24">
        <v>886</v>
      </c>
      <c r="B890" s="189" t="s">
        <v>12801</v>
      </c>
      <c r="C890" s="14">
        <v>0</v>
      </c>
      <c r="D890" s="189" t="s">
        <v>12802</v>
      </c>
      <c r="E890" s="189" t="s">
        <v>12803</v>
      </c>
      <c r="F890" s="189" t="s">
        <v>10943</v>
      </c>
      <c r="G890" s="24" t="s">
        <v>6587</v>
      </c>
      <c r="H890" s="24" t="s">
        <v>12767</v>
      </c>
      <c r="I890" s="205">
        <v>43190</v>
      </c>
      <c r="J890" s="24">
        <v>16</v>
      </c>
      <c r="K890" s="14" t="s">
        <v>10948</v>
      </c>
      <c r="L890" s="189">
        <v>1</v>
      </c>
      <c r="M890" s="14"/>
      <c r="N890" s="72">
        <v>15384.62</v>
      </c>
      <c r="O890" s="203">
        <v>11243.59</v>
      </c>
      <c r="P890" s="14">
        <v>1</v>
      </c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98"/>
      <c r="AJ890" s="14"/>
      <c r="AK890" s="14"/>
    </row>
    <row r="891" s="2" customFormat="1" ht="14.25" hidden="1" spans="1:37">
      <c r="A891" s="24">
        <v>887</v>
      </c>
      <c r="B891" s="189" t="s">
        <v>12804</v>
      </c>
      <c r="C891" s="14">
        <v>0</v>
      </c>
      <c r="D891" s="189" t="s">
        <v>12805</v>
      </c>
      <c r="E891" s="189" t="s">
        <v>12806</v>
      </c>
      <c r="F891" s="189" t="s">
        <v>10943</v>
      </c>
      <c r="G891" s="24" t="s">
        <v>6587</v>
      </c>
      <c r="H891" s="24" t="s">
        <v>12767</v>
      </c>
      <c r="I891" s="205">
        <v>43190</v>
      </c>
      <c r="J891" s="24">
        <v>16</v>
      </c>
      <c r="K891" s="14" t="s">
        <v>10948</v>
      </c>
      <c r="L891" s="189">
        <v>1</v>
      </c>
      <c r="M891" s="14"/>
      <c r="N891" s="72">
        <v>8048.44</v>
      </c>
      <c r="O891" s="203">
        <v>5882.13</v>
      </c>
      <c r="P891" s="14">
        <v>1</v>
      </c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98"/>
      <c r="AJ891" s="14"/>
      <c r="AK891" s="14"/>
    </row>
    <row r="892" s="2" customFormat="1" ht="14.25" hidden="1" spans="1:37">
      <c r="A892" s="24">
        <v>888</v>
      </c>
      <c r="B892" s="189" t="s">
        <v>12807</v>
      </c>
      <c r="C892" s="14">
        <v>0</v>
      </c>
      <c r="D892" s="189" t="s">
        <v>12808</v>
      </c>
      <c r="E892" s="189" t="s">
        <v>12809</v>
      </c>
      <c r="F892" s="189" t="s">
        <v>10943</v>
      </c>
      <c r="G892" s="24" t="s">
        <v>6587</v>
      </c>
      <c r="H892" s="24" t="s">
        <v>12767</v>
      </c>
      <c r="I892" s="205">
        <v>43190</v>
      </c>
      <c r="J892" s="24">
        <v>16</v>
      </c>
      <c r="K892" s="14" t="s">
        <v>10948</v>
      </c>
      <c r="L892" s="189">
        <v>1</v>
      </c>
      <c r="M892" s="14"/>
      <c r="N892" s="72">
        <v>8048.44</v>
      </c>
      <c r="O892" s="203">
        <v>5882.13</v>
      </c>
      <c r="P892" s="14">
        <v>1</v>
      </c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98"/>
      <c r="AJ892" s="14"/>
      <c r="AK892" s="14"/>
    </row>
    <row r="893" s="2" customFormat="1" ht="14.25" hidden="1" spans="1:37">
      <c r="A893" s="24">
        <v>889</v>
      </c>
      <c r="B893" s="189" t="s">
        <v>12810</v>
      </c>
      <c r="C893" s="14">
        <v>0</v>
      </c>
      <c r="D893" s="189" t="s">
        <v>12811</v>
      </c>
      <c r="E893" s="189" t="s">
        <v>12812</v>
      </c>
      <c r="F893" s="189" t="s">
        <v>10943</v>
      </c>
      <c r="G893" s="24" t="s">
        <v>6587</v>
      </c>
      <c r="H893" s="24" t="s">
        <v>12767</v>
      </c>
      <c r="I893" s="205">
        <v>43190</v>
      </c>
      <c r="J893" s="24">
        <v>16</v>
      </c>
      <c r="K893" s="14" t="s">
        <v>10948</v>
      </c>
      <c r="L893" s="189">
        <v>1</v>
      </c>
      <c r="M893" s="14"/>
      <c r="N893" s="72">
        <v>8048.44</v>
      </c>
      <c r="O893" s="203">
        <v>5882.13</v>
      </c>
      <c r="P893" s="14">
        <v>1</v>
      </c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98"/>
      <c r="AJ893" s="14"/>
      <c r="AK893" s="14"/>
    </row>
    <row r="894" s="2" customFormat="1" ht="14.25" hidden="1" spans="1:37">
      <c r="A894" s="24">
        <v>890</v>
      </c>
      <c r="B894" s="189" t="s">
        <v>12813</v>
      </c>
      <c r="C894" s="14">
        <v>0</v>
      </c>
      <c r="D894" s="189" t="s">
        <v>12811</v>
      </c>
      <c r="E894" s="189" t="s">
        <v>12814</v>
      </c>
      <c r="F894" s="189" t="s">
        <v>10943</v>
      </c>
      <c r="G894" s="24" t="s">
        <v>6587</v>
      </c>
      <c r="H894" s="24" t="s">
        <v>12767</v>
      </c>
      <c r="I894" s="205">
        <v>43190</v>
      </c>
      <c r="J894" s="24">
        <v>16</v>
      </c>
      <c r="K894" s="14" t="s">
        <v>10948</v>
      </c>
      <c r="L894" s="189">
        <v>1</v>
      </c>
      <c r="M894" s="14"/>
      <c r="N894" s="72">
        <v>8048.44</v>
      </c>
      <c r="O894" s="203">
        <v>5882.13</v>
      </c>
      <c r="P894" s="14">
        <v>1</v>
      </c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98"/>
      <c r="AJ894" s="14"/>
      <c r="AK894" s="14"/>
    </row>
    <row r="895" s="2" customFormat="1" ht="14.25" hidden="1" spans="1:37">
      <c r="A895" s="24">
        <v>891</v>
      </c>
      <c r="B895" s="189" t="s">
        <v>12815</v>
      </c>
      <c r="C895" s="14">
        <v>0</v>
      </c>
      <c r="D895" s="189" t="s">
        <v>12811</v>
      </c>
      <c r="E895" s="189" t="s">
        <v>12816</v>
      </c>
      <c r="F895" s="189" t="s">
        <v>10943</v>
      </c>
      <c r="G895" s="24" t="s">
        <v>6587</v>
      </c>
      <c r="H895" s="24" t="s">
        <v>12767</v>
      </c>
      <c r="I895" s="205">
        <v>43190</v>
      </c>
      <c r="J895" s="24">
        <v>16</v>
      </c>
      <c r="K895" s="14" t="s">
        <v>10948</v>
      </c>
      <c r="L895" s="189">
        <v>1</v>
      </c>
      <c r="M895" s="14"/>
      <c r="N895" s="72">
        <v>8048.44</v>
      </c>
      <c r="O895" s="203">
        <v>5882.13</v>
      </c>
      <c r="P895" s="14">
        <v>1</v>
      </c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98"/>
      <c r="AJ895" s="14"/>
      <c r="AK895" s="14"/>
    </row>
    <row r="896" s="2" customFormat="1" ht="14.25" hidden="1" spans="1:37">
      <c r="A896" s="24">
        <v>892</v>
      </c>
      <c r="B896" s="189" t="s">
        <v>12817</v>
      </c>
      <c r="C896" s="14">
        <v>0</v>
      </c>
      <c r="D896" s="189" t="s">
        <v>12811</v>
      </c>
      <c r="E896" s="189" t="s">
        <v>12818</v>
      </c>
      <c r="F896" s="189" t="s">
        <v>10943</v>
      </c>
      <c r="G896" s="24" t="s">
        <v>6587</v>
      </c>
      <c r="H896" s="24" t="s">
        <v>12767</v>
      </c>
      <c r="I896" s="205">
        <v>43190</v>
      </c>
      <c r="J896" s="24">
        <v>16</v>
      </c>
      <c r="K896" s="14" t="s">
        <v>10948</v>
      </c>
      <c r="L896" s="189">
        <v>1</v>
      </c>
      <c r="M896" s="14"/>
      <c r="N896" s="72">
        <v>8048.41</v>
      </c>
      <c r="O896" s="203">
        <v>5882.1</v>
      </c>
      <c r="P896" s="14">
        <v>1</v>
      </c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98"/>
      <c r="AJ896" s="14"/>
      <c r="AK896" s="14"/>
    </row>
    <row r="897" s="2" customFormat="1" ht="14.25" hidden="1" spans="1:37">
      <c r="A897" s="24">
        <v>893</v>
      </c>
      <c r="B897" s="189" t="s">
        <v>12819</v>
      </c>
      <c r="C897" s="14">
        <v>0</v>
      </c>
      <c r="D897" s="189" t="s">
        <v>12820</v>
      </c>
      <c r="E897" s="189" t="s">
        <v>12821</v>
      </c>
      <c r="F897" s="189" t="s">
        <v>10943</v>
      </c>
      <c r="G897" s="24" t="s">
        <v>6587</v>
      </c>
      <c r="H897" s="24" t="s">
        <v>12822</v>
      </c>
      <c r="I897" s="205">
        <v>43190</v>
      </c>
      <c r="J897" s="24">
        <v>16</v>
      </c>
      <c r="K897" s="14" t="s">
        <v>10948</v>
      </c>
      <c r="L897" s="189">
        <v>1</v>
      </c>
      <c r="M897" s="14"/>
      <c r="N897" s="72">
        <v>7264.96</v>
      </c>
      <c r="O897" s="203">
        <v>5309.45</v>
      </c>
      <c r="P897" s="14">
        <v>1</v>
      </c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98"/>
      <c r="AJ897" s="14"/>
      <c r="AK897" s="14"/>
    </row>
    <row r="898" s="2" customFormat="1" ht="14.25" hidden="1" spans="1:37">
      <c r="A898" s="24">
        <v>894</v>
      </c>
      <c r="B898" s="189" t="s">
        <v>12823</v>
      </c>
      <c r="C898" s="14">
        <v>0</v>
      </c>
      <c r="D898" s="189" t="s">
        <v>12824</v>
      </c>
      <c r="E898" s="189" t="s">
        <v>12825</v>
      </c>
      <c r="F898" s="189" t="s">
        <v>10943</v>
      </c>
      <c r="G898" s="24" t="s">
        <v>6587</v>
      </c>
      <c r="H898" s="24" t="s">
        <v>12822</v>
      </c>
      <c r="I898" s="205">
        <v>43190</v>
      </c>
      <c r="J898" s="24">
        <v>16</v>
      </c>
      <c r="K898" s="14" t="s">
        <v>10948</v>
      </c>
      <c r="L898" s="189">
        <v>1</v>
      </c>
      <c r="M898" s="14"/>
      <c r="N898" s="72">
        <v>8547.01</v>
      </c>
      <c r="O898" s="203">
        <v>6246.4</v>
      </c>
      <c r="P898" s="14">
        <v>1</v>
      </c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98"/>
      <c r="AJ898" s="14"/>
      <c r="AK898" s="14"/>
    </row>
    <row r="899" s="2" customFormat="1" ht="14.25" hidden="1" spans="1:37">
      <c r="A899" s="24">
        <v>895</v>
      </c>
      <c r="B899" s="189" t="s">
        <v>12826</v>
      </c>
      <c r="C899" s="14">
        <v>0</v>
      </c>
      <c r="D899" s="189" t="s">
        <v>12827</v>
      </c>
      <c r="E899" s="189" t="s">
        <v>12828</v>
      </c>
      <c r="F899" s="189" t="s">
        <v>10943</v>
      </c>
      <c r="G899" s="24" t="s">
        <v>6587</v>
      </c>
      <c r="H899" s="24" t="s">
        <v>12822</v>
      </c>
      <c r="I899" s="205">
        <v>43190</v>
      </c>
      <c r="J899" s="24">
        <v>16</v>
      </c>
      <c r="K899" s="14" t="s">
        <v>10948</v>
      </c>
      <c r="L899" s="189">
        <v>1</v>
      </c>
      <c r="M899" s="14"/>
      <c r="N899" s="72">
        <v>7692.31</v>
      </c>
      <c r="O899" s="203">
        <v>5621.88</v>
      </c>
      <c r="P899" s="14">
        <v>1</v>
      </c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98"/>
      <c r="AJ899" s="14"/>
      <c r="AK899" s="14"/>
    </row>
    <row r="900" s="2" customFormat="1" ht="14.25" hidden="1" spans="1:37">
      <c r="A900" s="24">
        <v>896</v>
      </c>
      <c r="B900" s="189" t="s">
        <v>12829</v>
      </c>
      <c r="C900" s="14" t="str">
        <f>VLOOKUP(B900,'[3]固定资产-模具6'!$B$82:$C$1180,2,0)</f>
        <v>1456</v>
      </c>
      <c r="D900" s="189" t="s">
        <v>12830</v>
      </c>
      <c r="E900" s="189" t="s">
        <v>12831</v>
      </c>
      <c r="F900" s="189" t="s">
        <v>10943</v>
      </c>
      <c r="G900" s="24" t="s">
        <v>6587</v>
      </c>
      <c r="H900" s="24" t="s">
        <v>10270</v>
      </c>
      <c r="I900" s="205">
        <v>43251</v>
      </c>
      <c r="J900" s="24">
        <v>14</v>
      </c>
      <c r="K900" s="14" t="s">
        <v>10088</v>
      </c>
      <c r="L900" s="189">
        <v>1</v>
      </c>
      <c r="M900" s="14"/>
      <c r="N900" s="72">
        <v>3418.8</v>
      </c>
      <c r="O900" s="203">
        <v>2606.85</v>
      </c>
      <c r="P900" s="204">
        <v>1</v>
      </c>
      <c r="Q900" s="14"/>
      <c r="R900" s="14"/>
      <c r="S900" s="14"/>
      <c r="T900" s="20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98"/>
      <c r="AJ900" s="14"/>
      <c r="AK900" s="14"/>
    </row>
    <row r="901" s="2" customFormat="1" ht="14.25" spans="1:37">
      <c r="A901" s="24">
        <v>897</v>
      </c>
      <c r="B901" s="189" t="s">
        <v>12832</v>
      </c>
      <c r="C901" s="14">
        <v>0</v>
      </c>
      <c r="D901" s="189" t="s">
        <v>12833</v>
      </c>
      <c r="E901" s="189" t="s">
        <v>12834</v>
      </c>
      <c r="F901" s="189" t="s">
        <v>10943</v>
      </c>
      <c r="G901" s="24" t="s">
        <v>6587</v>
      </c>
      <c r="H901" s="24" t="s">
        <v>10185</v>
      </c>
      <c r="I901" s="205">
        <v>43251</v>
      </c>
      <c r="J901" s="24">
        <v>14</v>
      </c>
      <c r="K901" s="14"/>
      <c r="L901" s="189">
        <v>1</v>
      </c>
      <c r="M901" s="14"/>
      <c r="N901" s="72">
        <v>11111.11</v>
      </c>
      <c r="O901" s="203">
        <v>8472.16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98"/>
      <c r="AJ901" s="14"/>
      <c r="AK901" s="14"/>
    </row>
    <row r="902" s="2" customFormat="1" ht="14.25" spans="1:37">
      <c r="A902" s="24">
        <v>898</v>
      </c>
      <c r="B902" s="189" t="s">
        <v>12835</v>
      </c>
      <c r="C902" s="14">
        <v>0</v>
      </c>
      <c r="D902" s="189" t="s">
        <v>12836</v>
      </c>
      <c r="E902" s="189" t="s">
        <v>12837</v>
      </c>
      <c r="F902" s="189" t="s">
        <v>10943</v>
      </c>
      <c r="G902" s="24" t="s">
        <v>6587</v>
      </c>
      <c r="H902" s="24" t="s">
        <v>10270</v>
      </c>
      <c r="I902" s="205">
        <v>43251</v>
      </c>
      <c r="J902" s="24">
        <v>14</v>
      </c>
      <c r="K902" s="14"/>
      <c r="L902" s="189">
        <v>1</v>
      </c>
      <c r="M902" s="14"/>
      <c r="N902" s="72">
        <v>4273.5</v>
      </c>
      <c r="O902" s="203">
        <v>3258.6</v>
      </c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98"/>
      <c r="AJ902" s="14"/>
      <c r="AK902" s="14"/>
    </row>
    <row r="903" s="2" customFormat="1" ht="14.25" hidden="1" spans="1:37">
      <c r="A903" s="24">
        <v>899</v>
      </c>
      <c r="B903" s="189" t="s">
        <v>12838</v>
      </c>
      <c r="C903" s="14" t="str">
        <f>VLOOKUP(B903,'[3]固定资产-模具6'!$B$82:$C$1180,2,0)</f>
        <v>1459</v>
      </c>
      <c r="D903" s="189" t="s">
        <v>12839</v>
      </c>
      <c r="E903" s="189"/>
      <c r="F903" s="189" t="s">
        <v>10943</v>
      </c>
      <c r="G903" s="24" t="s">
        <v>6587</v>
      </c>
      <c r="H903" s="24" t="s">
        <v>10270</v>
      </c>
      <c r="I903" s="205">
        <v>43251</v>
      </c>
      <c r="J903" s="24">
        <v>14</v>
      </c>
      <c r="K903" s="14" t="s">
        <v>10088</v>
      </c>
      <c r="L903" s="189">
        <v>1</v>
      </c>
      <c r="M903" s="14"/>
      <c r="N903" s="72">
        <v>2991.46</v>
      </c>
      <c r="O903" s="203">
        <v>2281.06</v>
      </c>
      <c r="P903" s="204">
        <v>1</v>
      </c>
      <c r="Q903" s="14"/>
      <c r="R903" s="14"/>
      <c r="S903" s="14"/>
      <c r="T903" s="20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98"/>
      <c r="AJ903" s="14"/>
      <c r="AK903" s="14"/>
    </row>
    <row r="904" s="2" customFormat="1" ht="14.25" spans="1:37">
      <c r="A904" s="24">
        <v>900</v>
      </c>
      <c r="B904" s="189" t="s">
        <v>12840</v>
      </c>
      <c r="C904" s="14">
        <v>0</v>
      </c>
      <c r="D904" s="189" t="s">
        <v>12841</v>
      </c>
      <c r="E904" s="189"/>
      <c r="F904" s="189" t="s">
        <v>10943</v>
      </c>
      <c r="G904" s="24" t="s">
        <v>6587</v>
      </c>
      <c r="H904" s="24" t="s">
        <v>10270</v>
      </c>
      <c r="I904" s="205">
        <v>43251</v>
      </c>
      <c r="J904" s="24">
        <v>14</v>
      </c>
      <c r="K904" s="14"/>
      <c r="L904" s="189">
        <v>1</v>
      </c>
      <c r="M904" s="14"/>
      <c r="N904" s="72">
        <v>3846.16</v>
      </c>
      <c r="O904" s="203">
        <v>2932.66</v>
      </c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98"/>
      <c r="AJ904" s="14"/>
      <c r="AK904" s="14"/>
    </row>
    <row r="905" s="2" customFormat="1" ht="14.25" spans="1:37">
      <c r="A905" s="24">
        <v>901</v>
      </c>
      <c r="B905" s="189" t="s">
        <v>12842</v>
      </c>
      <c r="C905" s="14">
        <v>0</v>
      </c>
      <c r="D905" s="189" t="s">
        <v>12843</v>
      </c>
      <c r="E905" s="189"/>
      <c r="F905" s="189" t="s">
        <v>10943</v>
      </c>
      <c r="G905" s="24" t="s">
        <v>6587</v>
      </c>
      <c r="H905" s="24" t="s">
        <v>10270</v>
      </c>
      <c r="I905" s="205">
        <v>43251</v>
      </c>
      <c r="J905" s="24">
        <v>14</v>
      </c>
      <c r="K905" s="14"/>
      <c r="L905" s="189">
        <v>1</v>
      </c>
      <c r="M905" s="14"/>
      <c r="N905" s="72">
        <v>6465.52</v>
      </c>
      <c r="O905" s="203">
        <v>4929.97</v>
      </c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98"/>
      <c r="AJ905" s="14"/>
      <c r="AK905" s="14"/>
    </row>
    <row r="906" s="2" customFormat="1" ht="14.25" spans="1:37">
      <c r="A906" s="24">
        <v>902</v>
      </c>
      <c r="B906" s="189" t="s">
        <v>12844</v>
      </c>
      <c r="C906" s="14">
        <v>0</v>
      </c>
      <c r="D906" s="189" t="s">
        <v>12845</v>
      </c>
      <c r="E906" s="189"/>
      <c r="F906" s="189" t="s">
        <v>10943</v>
      </c>
      <c r="G906" s="24" t="s">
        <v>6587</v>
      </c>
      <c r="H906" s="24" t="s">
        <v>10270</v>
      </c>
      <c r="I906" s="205">
        <v>43251</v>
      </c>
      <c r="J906" s="24">
        <v>14</v>
      </c>
      <c r="K906" s="14"/>
      <c r="L906" s="189">
        <v>1</v>
      </c>
      <c r="M906" s="14"/>
      <c r="N906" s="72">
        <v>6465.52</v>
      </c>
      <c r="O906" s="203">
        <v>4929.97</v>
      </c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98"/>
      <c r="AJ906" s="14"/>
      <c r="AK906" s="14"/>
    </row>
    <row r="907" s="2" customFormat="1" ht="14.25" spans="1:37">
      <c r="A907" s="24">
        <v>903</v>
      </c>
      <c r="B907" s="189" t="s">
        <v>12846</v>
      </c>
      <c r="C907" s="14">
        <v>0</v>
      </c>
      <c r="D907" s="189" t="s">
        <v>12847</v>
      </c>
      <c r="E907" s="189"/>
      <c r="F907" s="189" t="s">
        <v>10943</v>
      </c>
      <c r="G907" s="24" t="s">
        <v>6587</v>
      </c>
      <c r="H907" s="24" t="s">
        <v>10270</v>
      </c>
      <c r="I907" s="205">
        <v>43251</v>
      </c>
      <c r="J907" s="24">
        <v>14</v>
      </c>
      <c r="K907" s="14"/>
      <c r="L907" s="189">
        <v>1</v>
      </c>
      <c r="M907" s="14"/>
      <c r="N907" s="72">
        <v>4310.34</v>
      </c>
      <c r="O907" s="203">
        <v>3286.59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98"/>
      <c r="AJ907" s="14"/>
      <c r="AK907" s="14"/>
    </row>
    <row r="908" s="2" customFormat="1" ht="14.25" spans="1:37">
      <c r="A908" s="24">
        <v>904</v>
      </c>
      <c r="B908" s="189" t="s">
        <v>12848</v>
      </c>
      <c r="C908" s="14">
        <v>0</v>
      </c>
      <c r="D908" s="189" t="s">
        <v>12849</v>
      </c>
      <c r="E908" s="189"/>
      <c r="F908" s="189" t="s">
        <v>10943</v>
      </c>
      <c r="G908" s="24" t="s">
        <v>6587</v>
      </c>
      <c r="H908" s="24" t="s">
        <v>10270</v>
      </c>
      <c r="I908" s="205">
        <v>43251</v>
      </c>
      <c r="J908" s="24">
        <v>14</v>
      </c>
      <c r="K908" s="14"/>
      <c r="L908" s="189">
        <v>1</v>
      </c>
      <c r="M908" s="14"/>
      <c r="N908" s="72">
        <v>5172.41</v>
      </c>
      <c r="O908" s="203">
        <v>3943.91</v>
      </c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98"/>
      <c r="AJ908" s="14"/>
      <c r="AK908" s="14"/>
    </row>
    <row r="909" s="2" customFormat="1" ht="14.25" hidden="1" spans="1:37">
      <c r="A909" s="24">
        <v>905</v>
      </c>
      <c r="B909" s="189" t="s">
        <v>12850</v>
      </c>
      <c r="C909" s="14" t="str">
        <f>VLOOKUP(B909,'[3]固定资产-模具6'!$B$82:$C$1180,2,0)</f>
        <v>1467</v>
      </c>
      <c r="D909" s="189" t="s">
        <v>12851</v>
      </c>
      <c r="E909" s="189"/>
      <c r="F909" s="189" t="s">
        <v>10943</v>
      </c>
      <c r="G909" s="24" t="s">
        <v>6587</v>
      </c>
      <c r="H909" s="24" t="s">
        <v>10283</v>
      </c>
      <c r="I909" s="205">
        <v>43265</v>
      </c>
      <c r="J909" s="24">
        <v>13</v>
      </c>
      <c r="K909" s="14" t="s">
        <v>10088</v>
      </c>
      <c r="L909" s="189">
        <v>1</v>
      </c>
      <c r="M909" s="14"/>
      <c r="N909" s="72">
        <v>6637.93</v>
      </c>
      <c r="O909" s="203">
        <v>5166.53</v>
      </c>
      <c r="P909" s="204">
        <v>1</v>
      </c>
      <c r="Q909" s="14"/>
      <c r="R909" s="14"/>
      <c r="S909" s="14"/>
      <c r="T909" s="20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98"/>
      <c r="AJ909" s="14"/>
      <c r="AK909" s="14"/>
    </row>
    <row r="910" s="2" customFormat="1" ht="14.25" hidden="1" spans="1:37">
      <c r="A910" s="24">
        <v>906</v>
      </c>
      <c r="B910" s="189" t="s">
        <v>12852</v>
      </c>
      <c r="C910" s="14" t="str">
        <f>VLOOKUP(B910,'[3]固定资产-模具6'!$B$82:$C$1180,2,0)</f>
        <v>1468</v>
      </c>
      <c r="D910" s="189" t="s">
        <v>12853</v>
      </c>
      <c r="E910" s="189" t="s">
        <v>12854</v>
      </c>
      <c r="F910" s="189" t="s">
        <v>10943</v>
      </c>
      <c r="G910" s="24" t="s">
        <v>6587</v>
      </c>
      <c r="H910" s="24" t="s">
        <v>10283</v>
      </c>
      <c r="I910" s="205">
        <v>43265</v>
      </c>
      <c r="J910" s="24">
        <v>13</v>
      </c>
      <c r="K910" s="14" t="s">
        <v>10088</v>
      </c>
      <c r="L910" s="189">
        <v>1</v>
      </c>
      <c r="M910" s="14"/>
      <c r="N910" s="72">
        <v>10517.24</v>
      </c>
      <c r="O910" s="203">
        <v>8185.96</v>
      </c>
      <c r="P910" s="204">
        <v>1</v>
      </c>
      <c r="Q910" s="14"/>
      <c r="R910" s="14"/>
      <c r="S910" s="14"/>
      <c r="T910" s="20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98"/>
      <c r="AJ910" s="14"/>
      <c r="AK910" s="14"/>
    </row>
    <row r="911" s="2" customFormat="1" ht="14.25" hidden="1" spans="1:37">
      <c r="A911" s="24">
        <v>907</v>
      </c>
      <c r="B911" s="189" t="s">
        <v>12855</v>
      </c>
      <c r="C911" s="14" t="str">
        <f>VLOOKUP(B911,'[3]固定资产-模具6'!$B$82:$C$1180,2,0)</f>
        <v>1469</v>
      </c>
      <c r="D911" s="189" t="s">
        <v>12856</v>
      </c>
      <c r="E911" s="189" t="s">
        <v>12857</v>
      </c>
      <c r="F911" s="189" t="s">
        <v>10943</v>
      </c>
      <c r="G911" s="24" t="s">
        <v>6587</v>
      </c>
      <c r="H911" s="24" t="s">
        <v>10283</v>
      </c>
      <c r="I911" s="205">
        <v>43265</v>
      </c>
      <c r="J911" s="24">
        <v>13</v>
      </c>
      <c r="K911" s="14" t="s">
        <v>10088</v>
      </c>
      <c r="L911" s="189">
        <v>1</v>
      </c>
      <c r="M911" s="14"/>
      <c r="N911" s="72">
        <v>6637.93</v>
      </c>
      <c r="O911" s="203">
        <v>5166.53</v>
      </c>
      <c r="P911" s="204">
        <v>1</v>
      </c>
      <c r="Q911" s="14"/>
      <c r="R911" s="14"/>
      <c r="S911" s="14"/>
      <c r="T911" s="20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98"/>
      <c r="AJ911" s="14"/>
      <c r="AK911" s="14"/>
    </row>
    <row r="912" s="2" customFormat="1" ht="14.25" hidden="1" spans="1:37">
      <c r="A912" s="24">
        <v>908</v>
      </c>
      <c r="B912" s="189" t="s">
        <v>12858</v>
      </c>
      <c r="C912" s="14" t="str">
        <f>VLOOKUP(B912,'[3]固定资产-模具6'!$B$82:$C$1180,2,0)</f>
        <v>1470</v>
      </c>
      <c r="D912" s="189" t="s">
        <v>12859</v>
      </c>
      <c r="E912" s="189" t="s">
        <v>12860</v>
      </c>
      <c r="F912" s="189" t="s">
        <v>10943</v>
      </c>
      <c r="G912" s="24" t="s">
        <v>6587</v>
      </c>
      <c r="H912" s="24" t="s">
        <v>10283</v>
      </c>
      <c r="I912" s="205">
        <v>43265</v>
      </c>
      <c r="J912" s="24">
        <v>13</v>
      </c>
      <c r="K912" s="14" t="s">
        <v>10088</v>
      </c>
      <c r="L912" s="189">
        <v>1</v>
      </c>
      <c r="M912" s="14"/>
      <c r="N912" s="72">
        <v>5344.83</v>
      </c>
      <c r="O912" s="203">
        <v>4160.01</v>
      </c>
      <c r="P912" s="204">
        <v>1</v>
      </c>
      <c r="Q912" s="14"/>
      <c r="R912" s="14"/>
      <c r="S912" s="14"/>
      <c r="T912" s="20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98"/>
      <c r="AJ912" s="14"/>
      <c r="AK912" s="14"/>
    </row>
    <row r="913" s="2" customFormat="1" ht="14.25" hidden="1" spans="1:37">
      <c r="A913" s="24">
        <v>909</v>
      </c>
      <c r="B913" s="189" t="s">
        <v>12861</v>
      </c>
      <c r="C913" s="14" t="str">
        <f>VLOOKUP(B913,'[3]固定资产-模具6'!$B$82:$C$1180,2,0)</f>
        <v>1471</v>
      </c>
      <c r="D913" s="189" t="s">
        <v>12862</v>
      </c>
      <c r="E913" s="189" t="s">
        <v>12863</v>
      </c>
      <c r="F913" s="189" t="s">
        <v>10943</v>
      </c>
      <c r="G913" s="24" t="s">
        <v>6587</v>
      </c>
      <c r="H913" s="24" t="s">
        <v>10283</v>
      </c>
      <c r="I913" s="205">
        <v>43265</v>
      </c>
      <c r="J913" s="24">
        <v>13</v>
      </c>
      <c r="K913" s="14" t="s">
        <v>10088</v>
      </c>
      <c r="L913" s="189">
        <v>1</v>
      </c>
      <c r="M913" s="14"/>
      <c r="N913" s="72">
        <v>5344.83</v>
      </c>
      <c r="O913" s="203">
        <v>4160.01</v>
      </c>
      <c r="P913" s="204">
        <v>1</v>
      </c>
      <c r="Q913" s="14"/>
      <c r="R913" s="14"/>
      <c r="S913" s="14"/>
      <c r="T913" s="20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98"/>
      <c r="AJ913" s="14"/>
      <c r="AK913" s="14"/>
    </row>
    <row r="914" s="2" customFormat="1" ht="14.25" hidden="1" spans="1:37">
      <c r="A914" s="24">
        <v>910</v>
      </c>
      <c r="B914" s="189" t="s">
        <v>12864</v>
      </c>
      <c r="C914" s="14" t="s">
        <v>12865</v>
      </c>
      <c r="D914" s="189" t="s">
        <v>12866</v>
      </c>
      <c r="E914" s="189" t="s">
        <v>12867</v>
      </c>
      <c r="F914" s="189" t="s">
        <v>10943</v>
      </c>
      <c r="G914" s="24" t="s">
        <v>6587</v>
      </c>
      <c r="H914" s="24" t="s">
        <v>9931</v>
      </c>
      <c r="I914" s="205">
        <v>43281</v>
      </c>
      <c r="J914" s="24">
        <v>13</v>
      </c>
      <c r="K914" s="14" t="s">
        <v>11305</v>
      </c>
      <c r="L914" s="189">
        <v>1</v>
      </c>
      <c r="M914" s="14"/>
      <c r="N914" s="72">
        <v>30172.41</v>
      </c>
      <c r="O914" s="203">
        <v>23484.19</v>
      </c>
      <c r="P914" s="14">
        <v>1</v>
      </c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98"/>
      <c r="AJ914" s="14"/>
      <c r="AK914" s="14"/>
    </row>
    <row r="915" s="2" customFormat="1" ht="14.25" hidden="1" spans="1:37">
      <c r="A915" s="24">
        <v>911</v>
      </c>
      <c r="B915" s="189" t="s">
        <v>12868</v>
      </c>
      <c r="C915" s="14" t="s">
        <v>12869</v>
      </c>
      <c r="D915" s="189" t="s">
        <v>12870</v>
      </c>
      <c r="E915" s="189" t="s">
        <v>12867</v>
      </c>
      <c r="F915" s="189" t="s">
        <v>10943</v>
      </c>
      <c r="G915" s="24" t="s">
        <v>6587</v>
      </c>
      <c r="H915" s="24" t="s">
        <v>9931</v>
      </c>
      <c r="I915" s="205">
        <v>43281</v>
      </c>
      <c r="J915" s="24">
        <v>13</v>
      </c>
      <c r="K915" s="14" t="s">
        <v>11305</v>
      </c>
      <c r="L915" s="189">
        <v>1</v>
      </c>
      <c r="M915" s="14"/>
      <c r="N915" s="72">
        <v>68965.52</v>
      </c>
      <c r="O915" s="203">
        <v>53678.22</v>
      </c>
      <c r="P915" s="14">
        <v>1</v>
      </c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98"/>
      <c r="AJ915" s="14"/>
      <c r="AK915" s="14"/>
    </row>
    <row r="916" s="2" customFormat="1" ht="14.25" hidden="1" spans="1:37">
      <c r="A916" s="24">
        <v>912</v>
      </c>
      <c r="B916" s="189" t="s">
        <v>12871</v>
      </c>
      <c r="C916" s="14" t="s">
        <v>12872</v>
      </c>
      <c r="D916" s="189" t="s">
        <v>12873</v>
      </c>
      <c r="E916" s="189" t="s">
        <v>12867</v>
      </c>
      <c r="F916" s="189" t="s">
        <v>10943</v>
      </c>
      <c r="G916" s="24" t="s">
        <v>6587</v>
      </c>
      <c r="H916" s="24" t="s">
        <v>9931</v>
      </c>
      <c r="I916" s="205">
        <v>43281</v>
      </c>
      <c r="J916" s="24">
        <v>13</v>
      </c>
      <c r="K916" s="14" t="s">
        <v>11305</v>
      </c>
      <c r="L916" s="189">
        <v>1</v>
      </c>
      <c r="M916" s="14"/>
      <c r="N916" s="72">
        <v>21551.72</v>
      </c>
      <c r="O916" s="203">
        <v>16774.36</v>
      </c>
      <c r="P916" s="14">
        <v>0</v>
      </c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 t="s">
        <v>12874</v>
      </c>
      <c r="AE916" s="14"/>
      <c r="AF916" s="14"/>
      <c r="AG916" s="14"/>
      <c r="AH916" s="14"/>
      <c r="AI916" s="198"/>
      <c r="AJ916" s="14"/>
      <c r="AK916" s="14"/>
    </row>
    <row r="917" s="2" customFormat="1" ht="14.25" hidden="1" spans="1:37">
      <c r="A917" s="24">
        <v>913</v>
      </c>
      <c r="B917" s="189" t="s">
        <v>12875</v>
      </c>
      <c r="C917" s="14">
        <v>0</v>
      </c>
      <c r="D917" s="189" t="s">
        <v>12876</v>
      </c>
      <c r="E917" s="189" t="s">
        <v>12877</v>
      </c>
      <c r="F917" s="189" t="s">
        <v>10943</v>
      </c>
      <c r="G917" s="24" t="s">
        <v>6587</v>
      </c>
      <c r="H917" s="24" t="s">
        <v>12878</v>
      </c>
      <c r="I917" s="205">
        <v>43281</v>
      </c>
      <c r="J917" s="24">
        <v>13</v>
      </c>
      <c r="K917" s="14"/>
      <c r="L917" s="189">
        <v>1</v>
      </c>
      <c r="M917" s="14"/>
      <c r="N917" s="72">
        <v>38793.1</v>
      </c>
      <c r="O917" s="203">
        <v>30194.02</v>
      </c>
      <c r="P917" s="14">
        <v>0</v>
      </c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98"/>
      <c r="AJ917" s="14"/>
      <c r="AK917" s="14"/>
    </row>
    <row r="918" s="2" customFormat="1" ht="14.25" hidden="1" spans="1:37">
      <c r="A918" s="24">
        <v>914</v>
      </c>
      <c r="B918" s="189" t="s">
        <v>12879</v>
      </c>
      <c r="C918" s="14" t="s">
        <v>12880</v>
      </c>
      <c r="D918" s="189" t="s">
        <v>12881</v>
      </c>
      <c r="E918" s="189" t="s">
        <v>12882</v>
      </c>
      <c r="F918" s="189" t="s">
        <v>10943</v>
      </c>
      <c r="G918" s="24" t="s">
        <v>6587</v>
      </c>
      <c r="H918" s="24" t="s">
        <v>12878</v>
      </c>
      <c r="I918" s="205">
        <v>43281</v>
      </c>
      <c r="J918" s="24">
        <v>13</v>
      </c>
      <c r="K918" s="14" t="s">
        <v>11305</v>
      </c>
      <c r="L918" s="189">
        <v>1</v>
      </c>
      <c r="M918" s="14"/>
      <c r="N918" s="72">
        <v>73275.86</v>
      </c>
      <c r="O918" s="203">
        <v>57033.06</v>
      </c>
      <c r="P918" s="14">
        <v>1</v>
      </c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98"/>
      <c r="AJ918" s="14"/>
      <c r="AK918" s="14"/>
    </row>
    <row r="919" s="2" customFormat="1" ht="14.25" hidden="1" spans="1:37">
      <c r="A919" s="24">
        <v>915</v>
      </c>
      <c r="B919" s="189" t="s">
        <v>12883</v>
      </c>
      <c r="C919" s="14">
        <v>0</v>
      </c>
      <c r="D919" s="189" t="s">
        <v>12884</v>
      </c>
      <c r="E919" s="189" t="s">
        <v>12882</v>
      </c>
      <c r="F919" s="189" t="s">
        <v>10943</v>
      </c>
      <c r="G919" s="24" t="s">
        <v>6641</v>
      </c>
      <c r="H919" s="24" t="s">
        <v>12691</v>
      </c>
      <c r="I919" s="205">
        <v>43281</v>
      </c>
      <c r="J919" s="24">
        <v>13</v>
      </c>
      <c r="K919" s="14" t="s">
        <v>10948</v>
      </c>
      <c r="L919" s="189">
        <v>1</v>
      </c>
      <c r="M919" s="14"/>
      <c r="N919" s="72">
        <v>28327.23</v>
      </c>
      <c r="O919" s="203">
        <v>22048.09</v>
      </c>
      <c r="P919" s="14">
        <v>1</v>
      </c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98"/>
      <c r="AJ919" s="14"/>
      <c r="AK919" s="14"/>
    </row>
    <row r="920" s="2" customFormat="1" ht="14.25" hidden="1" spans="1:37">
      <c r="A920" s="24">
        <v>916</v>
      </c>
      <c r="B920" s="189" t="s">
        <v>12885</v>
      </c>
      <c r="C920" s="14">
        <v>0</v>
      </c>
      <c r="D920" s="189" t="s">
        <v>12886</v>
      </c>
      <c r="E920" s="189" t="s">
        <v>12887</v>
      </c>
      <c r="F920" s="189" t="s">
        <v>10943</v>
      </c>
      <c r="G920" s="24" t="s">
        <v>6641</v>
      </c>
      <c r="H920" s="24" t="s">
        <v>12691</v>
      </c>
      <c r="I920" s="205">
        <v>43281</v>
      </c>
      <c r="J920" s="24">
        <v>13</v>
      </c>
      <c r="K920" s="14" t="s">
        <v>10948</v>
      </c>
      <c r="L920" s="189">
        <v>1</v>
      </c>
      <c r="M920" s="14"/>
      <c r="N920" s="72">
        <v>28327.23</v>
      </c>
      <c r="O920" s="203">
        <v>22048.09</v>
      </c>
      <c r="P920" s="14">
        <v>1</v>
      </c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98"/>
      <c r="AJ920" s="14"/>
      <c r="AK920" s="14"/>
    </row>
    <row r="921" s="2" customFormat="1" ht="14.25" hidden="1" spans="1:37">
      <c r="A921" s="24">
        <v>917</v>
      </c>
      <c r="B921" s="189" t="s">
        <v>12888</v>
      </c>
      <c r="C921" s="14">
        <v>0</v>
      </c>
      <c r="D921" s="189" t="s">
        <v>12889</v>
      </c>
      <c r="E921" s="189" t="s">
        <v>12887</v>
      </c>
      <c r="F921" s="189" t="s">
        <v>10943</v>
      </c>
      <c r="G921" s="24" t="s">
        <v>6641</v>
      </c>
      <c r="H921" s="24" t="s">
        <v>12691</v>
      </c>
      <c r="I921" s="205">
        <v>43281</v>
      </c>
      <c r="J921" s="24">
        <v>13</v>
      </c>
      <c r="K921" s="14" t="s">
        <v>10948</v>
      </c>
      <c r="L921" s="189">
        <v>1</v>
      </c>
      <c r="M921" s="14"/>
      <c r="N921" s="72">
        <v>28327.23</v>
      </c>
      <c r="O921" s="203">
        <v>22048.09</v>
      </c>
      <c r="P921" s="14">
        <v>1</v>
      </c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98"/>
      <c r="AJ921" s="14"/>
      <c r="AK921" s="14"/>
    </row>
    <row r="922" s="2" customFormat="1" ht="14.25" hidden="1" spans="1:37">
      <c r="A922" s="24">
        <v>918</v>
      </c>
      <c r="B922" s="189" t="s">
        <v>12890</v>
      </c>
      <c r="C922" s="14">
        <v>0</v>
      </c>
      <c r="D922" s="189" t="s">
        <v>12891</v>
      </c>
      <c r="E922" s="189"/>
      <c r="F922" s="189" t="s">
        <v>10943</v>
      </c>
      <c r="G922" s="24" t="s">
        <v>6641</v>
      </c>
      <c r="H922" s="24" t="s">
        <v>12691</v>
      </c>
      <c r="I922" s="205">
        <v>43281</v>
      </c>
      <c r="J922" s="24">
        <v>13</v>
      </c>
      <c r="K922" s="14" t="s">
        <v>10948</v>
      </c>
      <c r="L922" s="189">
        <v>1</v>
      </c>
      <c r="M922" s="14"/>
      <c r="N922" s="72">
        <v>28327.23</v>
      </c>
      <c r="O922" s="203">
        <v>22048.09</v>
      </c>
      <c r="P922" s="14">
        <v>1</v>
      </c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98"/>
      <c r="AJ922" s="14"/>
      <c r="AK922" s="14"/>
    </row>
    <row r="923" s="2" customFormat="1" ht="14.25" hidden="1" spans="1:37">
      <c r="A923" s="24">
        <v>919</v>
      </c>
      <c r="B923" s="189" t="s">
        <v>12892</v>
      </c>
      <c r="C923" s="14">
        <v>0</v>
      </c>
      <c r="D923" s="189" t="s">
        <v>12893</v>
      </c>
      <c r="E923" s="189"/>
      <c r="F923" s="189" t="s">
        <v>10943</v>
      </c>
      <c r="G923" s="24" t="s">
        <v>6641</v>
      </c>
      <c r="H923" s="24" t="s">
        <v>12691</v>
      </c>
      <c r="I923" s="205">
        <v>43281</v>
      </c>
      <c r="J923" s="24">
        <v>13</v>
      </c>
      <c r="K923" s="14" t="s">
        <v>10948</v>
      </c>
      <c r="L923" s="189">
        <v>1</v>
      </c>
      <c r="M923" s="14"/>
      <c r="N923" s="72">
        <v>28327.23</v>
      </c>
      <c r="O923" s="203">
        <v>22048.09</v>
      </c>
      <c r="P923" s="14">
        <v>1</v>
      </c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98"/>
      <c r="AJ923" s="14"/>
      <c r="AK923" s="14"/>
    </row>
    <row r="924" s="2" customFormat="1" ht="14.25" hidden="1" spans="1:37">
      <c r="A924" s="24">
        <v>920</v>
      </c>
      <c r="B924" s="189" t="s">
        <v>12894</v>
      </c>
      <c r="C924" s="14">
        <v>0</v>
      </c>
      <c r="D924" s="189" t="s">
        <v>12895</v>
      </c>
      <c r="E924" s="189"/>
      <c r="F924" s="189" t="s">
        <v>10943</v>
      </c>
      <c r="G924" s="24" t="s">
        <v>6641</v>
      </c>
      <c r="H924" s="24" t="s">
        <v>12691</v>
      </c>
      <c r="I924" s="205">
        <v>43281</v>
      </c>
      <c r="J924" s="24">
        <v>13</v>
      </c>
      <c r="K924" s="14" t="s">
        <v>10948</v>
      </c>
      <c r="L924" s="189">
        <v>1</v>
      </c>
      <c r="M924" s="14"/>
      <c r="N924" s="72">
        <v>28327.23</v>
      </c>
      <c r="O924" s="203">
        <v>22048.09</v>
      </c>
      <c r="P924" s="14">
        <v>1</v>
      </c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98"/>
      <c r="AJ924" s="14"/>
      <c r="AK924" s="14"/>
    </row>
    <row r="925" s="2" customFormat="1" ht="14.25" hidden="1" spans="1:37">
      <c r="A925" s="24">
        <v>921</v>
      </c>
      <c r="B925" s="189" t="s">
        <v>12896</v>
      </c>
      <c r="C925" s="14">
        <v>0</v>
      </c>
      <c r="D925" s="189" t="s">
        <v>12897</v>
      </c>
      <c r="E925" s="189"/>
      <c r="F925" s="189" t="s">
        <v>10943</v>
      </c>
      <c r="G925" s="24" t="s">
        <v>6641</v>
      </c>
      <c r="H925" s="24" t="s">
        <v>12691</v>
      </c>
      <c r="I925" s="205">
        <v>43281</v>
      </c>
      <c r="J925" s="24">
        <v>13</v>
      </c>
      <c r="K925" s="14" t="s">
        <v>10948</v>
      </c>
      <c r="L925" s="189">
        <v>1</v>
      </c>
      <c r="M925" s="14"/>
      <c r="N925" s="72">
        <v>28327.22</v>
      </c>
      <c r="O925" s="203">
        <v>22048.08</v>
      </c>
      <c r="P925" s="14">
        <v>1</v>
      </c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98"/>
      <c r="AJ925" s="14"/>
      <c r="AK925" s="14"/>
    </row>
    <row r="926" s="2" customFormat="1" ht="14.25" hidden="1" spans="1:37">
      <c r="A926" s="24">
        <v>922</v>
      </c>
      <c r="B926" s="189" t="s">
        <v>12898</v>
      </c>
      <c r="C926" s="14">
        <v>0</v>
      </c>
      <c r="D926" s="189" t="s">
        <v>12899</v>
      </c>
      <c r="E926" s="189"/>
      <c r="F926" s="189" t="s">
        <v>10943</v>
      </c>
      <c r="G926" s="24" t="s">
        <v>6641</v>
      </c>
      <c r="H926" s="24" t="s">
        <v>12691</v>
      </c>
      <c r="I926" s="205">
        <v>43281</v>
      </c>
      <c r="J926" s="24">
        <v>13</v>
      </c>
      <c r="K926" s="14" t="s">
        <v>10948</v>
      </c>
      <c r="L926" s="189">
        <v>1</v>
      </c>
      <c r="M926" s="14"/>
      <c r="N926" s="72">
        <v>29914.53</v>
      </c>
      <c r="O926" s="203">
        <v>23283.43</v>
      </c>
      <c r="P926" s="14">
        <v>1</v>
      </c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98"/>
      <c r="AJ926" s="14"/>
      <c r="AK926" s="14"/>
    </row>
    <row r="927" s="2" customFormat="1" ht="14.25" hidden="1" spans="1:37">
      <c r="A927" s="24">
        <v>923</v>
      </c>
      <c r="B927" s="189" t="s">
        <v>12900</v>
      </c>
      <c r="C927" s="14">
        <v>0</v>
      </c>
      <c r="D927" s="189" t="s">
        <v>12901</v>
      </c>
      <c r="E927" s="189"/>
      <c r="F927" s="189" t="s">
        <v>10943</v>
      </c>
      <c r="G927" s="24" t="s">
        <v>6641</v>
      </c>
      <c r="H927" s="24" t="s">
        <v>12691</v>
      </c>
      <c r="I927" s="205">
        <v>43281</v>
      </c>
      <c r="J927" s="24">
        <v>13</v>
      </c>
      <c r="K927" s="14" t="s">
        <v>10948</v>
      </c>
      <c r="L927" s="189">
        <v>1</v>
      </c>
      <c r="M927" s="14"/>
      <c r="N927" s="72">
        <v>29914.53</v>
      </c>
      <c r="O927" s="203">
        <v>23283.43</v>
      </c>
      <c r="P927" s="14">
        <v>1</v>
      </c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98"/>
      <c r="AJ927" s="14"/>
      <c r="AK927" s="14"/>
    </row>
    <row r="928" s="2" customFormat="1" ht="14.25" hidden="1" spans="1:37">
      <c r="A928" s="24">
        <v>924</v>
      </c>
      <c r="B928" s="189" t="s">
        <v>12902</v>
      </c>
      <c r="C928" s="14">
        <v>0</v>
      </c>
      <c r="D928" s="189" t="s">
        <v>12903</v>
      </c>
      <c r="E928" s="189"/>
      <c r="F928" s="189" t="s">
        <v>10943</v>
      </c>
      <c r="G928" s="24" t="s">
        <v>6641</v>
      </c>
      <c r="H928" s="24" t="s">
        <v>12691</v>
      </c>
      <c r="I928" s="205">
        <v>43281</v>
      </c>
      <c r="J928" s="24">
        <v>13</v>
      </c>
      <c r="K928" s="14" t="s">
        <v>10948</v>
      </c>
      <c r="L928" s="189">
        <v>1</v>
      </c>
      <c r="M928" s="14"/>
      <c r="N928" s="72">
        <v>29914.53</v>
      </c>
      <c r="O928" s="203">
        <v>23283.43</v>
      </c>
      <c r="P928" s="14">
        <v>1</v>
      </c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98"/>
      <c r="AJ928" s="14"/>
      <c r="AK928" s="14"/>
    </row>
    <row r="929" s="2" customFormat="1" ht="14.25" hidden="1" spans="1:37">
      <c r="A929" s="24">
        <v>925</v>
      </c>
      <c r="B929" s="189" t="s">
        <v>12904</v>
      </c>
      <c r="C929" s="14">
        <v>0</v>
      </c>
      <c r="D929" s="189" t="s">
        <v>12905</v>
      </c>
      <c r="E929" s="189"/>
      <c r="F929" s="189" t="s">
        <v>10943</v>
      </c>
      <c r="G929" s="24" t="s">
        <v>6641</v>
      </c>
      <c r="H929" s="24" t="s">
        <v>12691</v>
      </c>
      <c r="I929" s="205">
        <v>43281</v>
      </c>
      <c r="J929" s="24">
        <v>13</v>
      </c>
      <c r="K929" s="14" t="s">
        <v>10948</v>
      </c>
      <c r="L929" s="189">
        <v>1</v>
      </c>
      <c r="M929" s="14"/>
      <c r="N929" s="72">
        <v>29914.53</v>
      </c>
      <c r="O929" s="203">
        <v>23283.43</v>
      </c>
      <c r="P929" s="14">
        <v>1</v>
      </c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98"/>
      <c r="AJ929" s="14"/>
      <c r="AK929" s="14"/>
    </row>
    <row r="930" s="2" customFormat="1" ht="14.25" hidden="1" spans="1:37">
      <c r="A930" s="24">
        <v>926</v>
      </c>
      <c r="B930" s="189" t="s">
        <v>12906</v>
      </c>
      <c r="C930" s="14">
        <v>0</v>
      </c>
      <c r="D930" s="189" t="s">
        <v>12907</v>
      </c>
      <c r="E930" s="189"/>
      <c r="F930" s="189" t="s">
        <v>10943</v>
      </c>
      <c r="G930" s="24" t="s">
        <v>6641</v>
      </c>
      <c r="H930" s="24" t="s">
        <v>12691</v>
      </c>
      <c r="I930" s="205">
        <v>43281</v>
      </c>
      <c r="J930" s="24">
        <v>13</v>
      </c>
      <c r="K930" s="14" t="s">
        <v>10948</v>
      </c>
      <c r="L930" s="189">
        <v>1</v>
      </c>
      <c r="M930" s="14"/>
      <c r="N930" s="72">
        <v>29914.53</v>
      </c>
      <c r="O930" s="203">
        <v>23283.43</v>
      </c>
      <c r="P930" s="14">
        <v>1</v>
      </c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98"/>
      <c r="AJ930" s="14"/>
      <c r="AK930" s="14"/>
    </row>
    <row r="931" s="2" customFormat="1" ht="14.25" hidden="1" spans="1:37">
      <c r="A931" s="24">
        <v>927</v>
      </c>
      <c r="B931" s="189" t="s">
        <v>12908</v>
      </c>
      <c r="C931" s="14">
        <v>0</v>
      </c>
      <c r="D931" s="189" t="s">
        <v>12909</v>
      </c>
      <c r="E931" s="189"/>
      <c r="F931" s="189" t="s">
        <v>10943</v>
      </c>
      <c r="G931" s="24" t="s">
        <v>6641</v>
      </c>
      <c r="H931" s="24" t="s">
        <v>12691</v>
      </c>
      <c r="I931" s="205">
        <v>43281</v>
      </c>
      <c r="J931" s="24">
        <v>13</v>
      </c>
      <c r="K931" s="14" t="s">
        <v>10948</v>
      </c>
      <c r="L931" s="189">
        <v>1</v>
      </c>
      <c r="M931" s="14"/>
      <c r="N931" s="72">
        <v>29914.53</v>
      </c>
      <c r="O931" s="203">
        <v>23283.43</v>
      </c>
      <c r="P931" s="14">
        <v>1</v>
      </c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98"/>
      <c r="AJ931" s="14"/>
      <c r="AK931" s="14"/>
    </row>
    <row r="932" s="2" customFormat="1" ht="14.25" hidden="1" spans="1:37">
      <c r="A932" s="24">
        <v>928</v>
      </c>
      <c r="B932" s="189" t="s">
        <v>12910</v>
      </c>
      <c r="C932" s="14">
        <v>0</v>
      </c>
      <c r="D932" s="189" t="s">
        <v>12911</v>
      </c>
      <c r="E932" s="189"/>
      <c r="F932" s="189" t="s">
        <v>10943</v>
      </c>
      <c r="G932" s="24" t="s">
        <v>6641</v>
      </c>
      <c r="H932" s="24" t="s">
        <v>12691</v>
      </c>
      <c r="I932" s="205">
        <v>43281</v>
      </c>
      <c r="J932" s="24">
        <v>13</v>
      </c>
      <c r="K932" s="14" t="s">
        <v>10948</v>
      </c>
      <c r="L932" s="189">
        <v>1</v>
      </c>
      <c r="M932" s="14"/>
      <c r="N932" s="72">
        <v>29914.53</v>
      </c>
      <c r="O932" s="203">
        <v>23283.43</v>
      </c>
      <c r="P932" s="14">
        <v>1</v>
      </c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98"/>
      <c r="AJ932" s="14"/>
      <c r="AK932" s="14"/>
    </row>
    <row r="933" s="2" customFormat="1" ht="14.25" hidden="1" spans="1:37">
      <c r="A933" s="24">
        <v>929</v>
      </c>
      <c r="B933" s="189" t="s">
        <v>12912</v>
      </c>
      <c r="C933" s="14">
        <v>0</v>
      </c>
      <c r="D933" s="189" t="s">
        <v>12913</v>
      </c>
      <c r="E933" s="189"/>
      <c r="F933" s="189" t="s">
        <v>10943</v>
      </c>
      <c r="G933" s="24" t="s">
        <v>6641</v>
      </c>
      <c r="H933" s="24" t="s">
        <v>12691</v>
      </c>
      <c r="I933" s="205">
        <v>43281</v>
      </c>
      <c r="J933" s="24">
        <v>13</v>
      </c>
      <c r="K933" s="14" t="s">
        <v>10948</v>
      </c>
      <c r="L933" s="189">
        <v>1</v>
      </c>
      <c r="M933" s="14"/>
      <c r="N933" s="72">
        <v>37393.16</v>
      </c>
      <c r="O933" s="203">
        <v>29104.32</v>
      </c>
      <c r="P933" s="14">
        <v>1</v>
      </c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98"/>
      <c r="AJ933" s="14"/>
      <c r="AK933" s="14"/>
    </row>
    <row r="934" s="2" customFormat="1" ht="14.25" hidden="1" spans="1:37">
      <c r="A934" s="24">
        <v>930</v>
      </c>
      <c r="B934" s="189" t="s">
        <v>12914</v>
      </c>
      <c r="C934" s="14">
        <v>0</v>
      </c>
      <c r="D934" s="189" t="s">
        <v>12915</v>
      </c>
      <c r="E934" s="189"/>
      <c r="F934" s="189" t="s">
        <v>10943</v>
      </c>
      <c r="G934" s="24" t="s">
        <v>6641</v>
      </c>
      <c r="H934" s="24" t="s">
        <v>12691</v>
      </c>
      <c r="I934" s="205">
        <v>43281</v>
      </c>
      <c r="J934" s="24">
        <v>13</v>
      </c>
      <c r="K934" s="14" t="s">
        <v>10948</v>
      </c>
      <c r="L934" s="189">
        <v>1</v>
      </c>
      <c r="M934" s="14"/>
      <c r="N934" s="72">
        <v>37393.16</v>
      </c>
      <c r="O934" s="203">
        <v>29104.32</v>
      </c>
      <c r="P934" s="14">
        <v>1</v>
      </c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98"/>
      <c r="AJ934" s="14"/>
      <c r="AK934" s="14"/>
    </row>
    <row r="935" s="2" customFormat="1" ht="14.25" hidden="1" spans="1:37">
      <c r="A935" s="24">
        <v>931</v>
      </c>
      <c r="B935" s="189" t="s">
        <v>12916</v>
      </c>
      <c r="C935" s="14">
        <v>0</v>
      </c>
      <c r="D935" s="189" t="s">
        <v>12917</v>
      </c>
      <c r="E935" s="189" t="s">
        <v>12918</v>
      </c>
      <c r="F935" s="189" t="s">
        <v>10943</v>
      </c>
      <c r="G935" s="24" t="s">
        <v>6641</v>
      </c>
      <c r="H935" s="24" t="s">
        <v>12691</v>
      </c>
      <c r="I935" s="205">
        <v>43281</v>
      </c>
      <c r="J935" s="24">
        <v>13</v>
      </c>
      <c r="K935" s="14" t="s">
        <v>10948</v>
      </c>
      <c r="L935" s="189">
        <v>1</v>
      </c>
      <c r="M935" s="14"/>
      <c r="N935" s="72">
        <v>37393.16</v>
      </c>
      <c r="O935" s="203">
        <v>29104.32</v>
      </c>
      <c r="P935" s="14">
        <v>1</v>
      </c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98"/>
      <c r="AJ935" s="14"/>
      <c r="AK935" s="14"/>
    </row>
    <row r="936" s="2" customFormat="1" ht="14.25" hidden="1" spans="1:37">
      <c r="A936" s="24">
        <v>932</v>
      </c>
      <c r="B936" s="189" t="s">
        <v>12919</v>
      </c>
      <c r="C936" s="14">
        <v>0</v>
      </c>
      <c r="D936" s="189" t="s">
        <v>12920</v>
      </c>
      <c r="E936" s="189" t="s">
        <v>12921</v>
      </c>
      <c r="F936" s="189" t="s">
        <v>10943</v>
      </c>
      <c r="G936" s="24" t="s">
        <v>6641</v>
      </c>
      <c r="H936" s="24" t="s">
        <v>12691</v>
      </c>
      <c r="I936" s="205">
        <v>43281</v>
      </c>
      <c r="J936" s="24">
        <v>13</v>
      </c>
      <c r="K936" s="14" t="s">
        <v>10948</v>
      </c>
      <c r="L936" s="189">
        <v>1</v>
      </c>
      <c r="M936" s="14"/>
      <c r="N936" s="72">
        <v>37393.17</v>
      </c>
      <c r="O936" s="203">
        <v>29104.33</v>
      </c>
      <c r="P936" s="14">
        <v>1</v>
      </c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98"/>
      <c r="AJ936" s="14"/>
      <c r="AK936" s="14"/>
    </row>
    <row r="937" s="2" customFormat="1" ht="14.25" hidden="1" spans="1:37">
      <c r="A937" s="24">
        <v>933</v>
      </c>
      <c r="B937" s="189" t="s">
        <v>12922</v>
      </c>
      <c r="C937" s="14">
        <v>0</v>
      </c>
      <c r="D937" s="189" t="s">
        <v>12923</v>
      </c>
      <c r="E937" s="189" t="s">
        <v>12924</v>
      </c>
      <c r="F937" s="189" t="s">
        <v>10943</v>
      </c>
      <c r="G937" s="24" t="s">
        <v>6641</v>
      </c>
      <c r="H937" s="24" t="s">
        <v>12675</v>
      </c>
      <c r="I937" s="205">
        <v>43281</v>
      </c>
      <c r="J937" s="24">
        <v>13</v>
      </c>
      <c r="K937" s="14" t="s">
        <v>10948</v>
      </c>
      <c r="L937" s="189">
        <v>1</v>
      </c>
      <c r="M937" s="14"/>
      <c r="N937" s="72">
        <v>12393.16</v>
      </c>
      <c r="O937" s="203">
        <v>9645.94</v>
      </c>
      <c r="P937" s="14">
        <v>1</v>
      </c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98"/>
      <c r="AJ937" s="14"/>
      <c r="AK937" s="14"/>
    </row>
    <row r="938" s="2" customFormat="1" ht="14.25" hidden="1" spans="1:37">
      <c r="A938" s="24">
        <v>934</v>
      </c>
      <c r="B938" s="189" t="s">
        <v>12925</v>
      </c>
      <c r="C938" s="14">
        <v>0</v>
      </c>
      <c r="D938" s="189" t="s">
        <v>12926</v>
      </c>
      <c r="E938" s="189" t="s">
        <v>12927</v>
      </c>
      <c r="F938" s="189" t="s">
        <v>10943</v>
      </c>
      <c r="G938" s="24" t="s">
        <v>6641</v>
      </c>
      <c r="H938" s="24" t="s">
        <v>12675</v>
      </c>
      <c r="I938" s="205">
        <v>43281</v>
      </c>
      <c r="J938" s="24">
        <v>13</v>
      </c>
      <c r="K938" s="14" t="s">
        <v>10948</v>
      </c>
      <c r="L938" s="189">
        <v>1</v>
      </c>
      <c r="M938" s="14"/>
      <c r="N938" s="72">
        <v>12393.16</v>
      </c>
      <c r="O938" s="203">
        <v>9645.94</v>
      </c>
      <c r="P938" s="14">
        <v>1</v>
      </c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98"/>
      <c r="AJ938" s="14"/>
      <c r="AK938" s="14"/>
    </row>
    <row r="939" s="2" customFormat="1" ht="14.25" hidden="1" spans="1:37">
      <c r="A939" s="24">
        <v>935</v>
      </c>
      <c r="B939" s="189" t="s">
        <v>12928</v>
      </c>
      <c r="C939" s="14">
        <v>0</v>
      </c>
      <c r="D939" s="189" t="s">
        <v>12929</v>
      </c>
      <c r="E939" s="189" t="s">
        <v>11936</v>
      </c>
      <c r="F939" s="189" t="s">
        <v>10943</v>
      </c>
      <c r="G939" s="24" t="s">
        <v>6641</v>
      </c>
      <c r="H939" s="24" t="s">
        <v>12675</v>
      </c>
      <c r="I939" s="205">
        <v>43281</v>
      </c>
      <c r="J939" s="24">
        <v>13</v>
      </c>
      <c r="K939" s="14" t="s">
        <v>10948</v>
      </c>
      <c r="L939" s="189">
        <v>1</v>
      </c>
      <c r="M939" s="14"/>
      <c r="N939" s="72">
        <v>12393.16</v>
      </c>
      <c r="O939" s="203">
        <v>9645.94</v>
      </c>
      <c r="P939" s="14">
        <v>1</v>
      </c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98"/>
      <c r="AJ939" s="14"/>
      <c r="AK939" s="14"/>
    </row>
    <row r="940" s="2" customFormat="1" ht="14.25" hidden="1" spans="1:37">
      <c r="A940" s="24">
        <v>936</v>
      </c>
      <c r="B940" s="189" t="s">
        <v>12930</v>
      </c>
      <c r="C940" s="14">
        <v>0</v>
      </c>
      <c r="D940" s="189" t="s">
        <v>12931</v>
      </c>
      <c r="E940" s="189" t="s">
        <v>11939</v>
      </c>
      <c r="F940" s="189" t="s">
        <v>10943</v>
      </c>
      <c r="G940" s="24" t="s">
        <v>6641</v>
      </c>
      <c r="H940" s="24" t="s">
        <v>12675</v>
      </c>
      <c r="I940" s="205">
        <v>43281</v>
      </c>
      <c r="J940" s="24">
        <v>13</v>
      </c>
      <c r="K940" s="14" t="s">
        <v>10948</v>
      </c>
      <c r="L940" s="189">
        <v>1</v>
      </c>
      <c r="M940" s="14"/>
      <c r="N940" s="72">
        <v>12393.16</v>
      </c>
      <c r="O940" s="203">
        <v>9645.94</v>
      </c>
      <c r="P940" s="14">
        <v>1</v>
      </c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98"/>
      <c r="AJ940" s="14"/>
      <c r="AK940" s="14"/>
    </row>
    <row r="941" s="2" customFormat="1" ht="14.25" hidden="1" spans="1:37">
      <c r="A941" s="24">
        <v>937</v>
      </c>
      <c r="B941" s="189" t="s">
        <v>12932</v>
      </c>
      <c r="C941" s="14">
        <v>0</v>
      </c>
      <c r="D941" s="189" t="s">
        <v>12931</v>
      </c>
      <c r="E941" s="189" t="s">
        <v>11918</v>
      </c>
      <c r="F941" s="189" t="s">
        <v>10943</v>
      </c>
      <c r="G941" s="24" t="s">
        <v>6641</v>
      </c>
      <c r="H941" s="24" t="s">
        <v>12675</v>
      </c>
      <c r="I941" s="205">
        <v>43281</v>
      </c>
      <c r="J941" s="24">
        <v>13</v>
      </c>
      <c r="K941" s="14" t="s">
        <v>10948</v>
      </c>
      <c r="L941" s="189">
        <v>1</v>
      </c>
      <c r="M941" s="14"/>
      <c r="N941" s="72">
        <v>12393.17</v>
      </c>
      <c r="O941" s="203">
        <v>9645.95</v>
      </c>
      <c r="P941" s="14">
        <v>1</v>
      </c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98"/>
      <c r="AJ941" s="14"/>
      <c r="AK941" s="14"/>
    </row>
    <row r="942" s="2" customFormat="1" ht="14.25" spans="1:37">
      <c r="A942" s="24">
        <v>938</v>
      </c>
      <c r="B942" s="189" t="s">
        <v>12933</v>
      </c>
      <c r="C942" s="14">
        <v>0</v>
      </c>
      <c r="D942" s="189" t="s">
        <v>12934</v>
      </c>
      <c r="E942" s="189" t="s">
        <v>12935</v>
      </c>
      <c r="F942" s="189" t="s">
        <v>10943</v>
      </c>
      <c r="G942" s="24" t="s">
        <v>6641</v>
      </c>
      <c r="H942" s="24" t="s">
        <v>10270</v>
      </c>
      <c r="I942" s="205">
        <v>43281</v>
      </c>
      <c r="J942" s="24">
        <v>13</v>
      </c>
      <c r="K942" s="14"/>
      <c r="L942" s="189">
        <v>1</v>
      </c>
      <c r="M942" s="14"/>
      <c r="N942" s="72">
        <v>14957.26</v>
      </c>
      <c r="O942" s="203">
        <v>11641.78</v>
      </c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98"/>
      <c r="AJ942" s="14"/>
      <c r="AK942" s="14"/>
    </row>
    <row r="943" s="2" customFormat="1" ht="14.25" spans="1:37">
      <c r="A943" s="24">
        <v>939</v>
      </c>
      <c r="B943" s="189" t="s">
        <v>12936</v>
      </c>
      <c r="C943" s="14">
        <v>0</v>
      </c>
      <c r="D943" s="189" t="s">
        <v>12937</v>
      </c>
      <c r="E943" s="189" t="s">
        <v>12938</v>
      </c>
      <c r="F943" s="189" t="s">
        <v>10943</v>
      </c>
      <c r="G943" s="24" t="s">
        <v>6641</v>
      </c>
      <c r="H943" s="24" t="s">
        <v>10270</v>
      </c>
      <c r="I943" s="205">
        <v>43281</v>
      </c>
      <c r="J943" s="24">
        <v>13</v>
      </c>
      <c r="K943" s="14"/>
      <c r="L943" s="189">
        <v>1</v>
      </c>
      <c r="M943" s="14"/>
      <c r="N943" s="72">
        <v>14957.26</v>
      </c>
      <c r="O943" s="203">
        <v>11641.78</v>
      </c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98"/>
      <c r="AJ943" s="14"/>
      <c r="AK943" s="14"/>
    </row>
    <row r="944" s="2" customFormat="1" ht="14.25" spans="1:37">
      <c r="A944" s="24">
        <v>940</v>
      </c>
      <c r="B944" s="189" t="s">
        <v>12939</v>
      </c>
      <c r="C944" s="14">
        <v>0</v>
      </c>
      <c r="D944" s="189" t="s">
        <v>12940</v>
      </c>
      <c r="E944" s="189" t="s">
        <v>12941</v>
      </c>
      <c r="F944" s="189" t="s">
        <v>10943</v>
      </c>
      <c r="G944" s="24" t="s">
        <v>6641</v>
      </c>
      <c r="H944" s="24" t="s">
        <v>10270</v>
      </c>
      <c r="I944" s="205">
        <v>43281</v>
      </c>
      <c r="J944" s="24">
        <v>13</v>
      </c>
      <c r="K944" s="14"/>
      <c r="L944" s="189">
        <v>1</v>
      </c>
      <c r="M944" s="14"/>
      <c r="N944" s="72">
        <v>14957.26</v>
      </c>
      <c r="O944" s="203">
        <v>11641.78</v>
      </c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98"/>
      <c r="AJ944" s="14"/>
      <c r="AK944" s="14"/>
    </row>
    <row r="945" s="2" customFormat="1" ht="14.25" spans="1:37">
      <c r="A945" s="24">
        <v>941</v>
      </c>
      <c r="B945" s="189" t="s">
        <v>12942</v>
      </c>
      <c r="C945" s="14">
        <v>0</v>
      </c>
      <c r="D945" s="189" t="s">
        <v>12943</v>
      </c>
      <c r="E945" s="189" t="s">
        <v>12944</v>
      </c>
      <c r="F945" s="189" t="s">
        <v>10943</v>
      </c>
      <c r="G945" s="24" t="s">
        <v>6641</v>
      </c>
      <c r="H945" s="24" t="s">
        <v>10270</v>
      </c>
      <c r="I945" s="205">
        <v>43281</v>
      </c>
      <c r="J945" s="24">
        <v>13</v>
      </c>
      <c r="K945" s="14"/>
      <c r="L945" s="189">
        <v>1</v>
      </c>
      <c r="M945" s="14"/>
      <c r="N945" s="72">
        <v>14957.26</v>
      </c>
      <c r="O945" s="203">
        <v>11641.78</v>
      </c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98"/>
      <c r="AJ945" s="14"/>
      <c r="AK945" s="14"/>
    </row>
    <row r="946" s="2" customFormat="1" ht="14.25" spans="1:37">
      <c r="A946" s="24">
        <v>942</v>
      </c>
      <c r="B946" s="189" t="s">
        <v>12945</v>
      </c>
      <c r="C946" s="14">
        <v>0</v>
      </c>
      <c r="D946" s="189" t="s">
        <v>12946</v>
      </c>
      <c r="E946" s="189" t="s">
        <v>12947</v>
      </c>
      <c r="F946" s="189" t="s">
        <v>10943</v>
      </c>
      <c r="G946" s="24" t="s">
        <v>6641</v>
      </c>
      <c r="H946" s="24" t="s">
        <v>10270</v>
      </c>
      <c r="I946" s="205">
        <v>43281</v>
      </c>
      <c r="J946" s="24">
        <v>13</v>
      </c>
      <c r="K946" s="14"/>
      <c r="L946" s="189">
        <v>1</v>
      </c>
      <c r="M946" s="14"/>
      <c r="N946" s="72">
        <v>14957.28</v>
      </c>
      <c r="O946" s="203">
        <v>11641.8</v>
      </c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98"/>
      <c r="AJ946" s="14"/>
      <c r="AK946" s="14"/>
    </row>
    <row r="947" s="2" customFormat="1" ht="14.25" hidden="1" spans="1:37">
      <c r="A947" s="24">
        <v>943</v>
      </c>
      <c r="B947" s="189" t="s">
        <v>12948</v>
      </c>
      <c r="C947" s="14">
        <v>0</v>
      </c>
      <c r="D947" s="189" t="s">
        <v>12949</v>
      </c>
      <c r="E947" s="189"/>
      <c r="F947" s="189" t="s">
        <v>10943</v>
      </c>
      <c r="G947" s="24" t="s">
        <v>6641</v>
      </c>
      <c r="H947" s="24" t="s">
        <v>12675</v>
      </c>
      <c r="I947" s="205">
        <v>43281</v>
      </c>
      <c r="J947" s="24">
        <v>13</v>
      </c>
      <c r="K947" s="14" t="s">
        <v>10948</v>
      </c>
      <c r="L947" s="189">
        <v>1</v>
      </c>
      <c r="M947" s="14"/>
      <c r="N947" s="72">
        <v>8974.36</v>
      </c>
      <c r="O947" s="203">
        <v>6985.1</v>
      </c>
      <c r="P947" s="14">
        <v>1</v>
      </c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98"/>
      <c r="AJ947" s="14"/>
      <c r="AK947" s="14"/>
    </row>
    <row r="948" s="2" customFormat="1" ht="14.25" hidden="1" spans="1:37">
      <c r="A948" s="24">
        <v>944</v>
      </c>
      <c r="B948" s="189" t="s">
        <v>12950</v>
      </c>
      <c r="C948" s="14">
        <v>0</v>
      </c>
      <c r="D948" s="189" t="s">
        <v>12951</v>
      </c>
      <c r="E948" s="189"/>
      <c r="F948" s="189" t="s">
        <v>10943</v>
      </c>
      <c r="G948" s="24" t="s">
        <v>6641</v>
      </c>
      <c r="H948" s="24" t="s">
        <v>12675</v>
      </c>
      <c r="I948" s="205">
        <v>43281</v>
      </c>
      <c r="J948" s="24">
        <v>13</v>
      </c>
      <c r="K948" s="14" t="s">
        <v>10948</v>
      </c>
      <c r="L948" s="189">
        <v>1</v>
      </c>
      <c r="M948" s="14"/>
      <c r="N948" s="72">
        <v>8974.36</v>
      </c>
      <c r="O948" s="203">
        <v>6985.1</v>
      </c>
      <c r="P948" s="14">
        <v>1</v>
      </c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98"/>
      <c r="AJ948" s="14"/>
      <c r="AK948" s="14"/>
    </row>
    <row r="949" s="2" customFormat="1" ht="14.25" hidden="1" spans="1:37">
      <c r="A949" s="24">
        <v>945</v>
      </c>
      <c r="B949" s="189" t="s">
        <v>12952</v>
      </c>
      <c r="C949" s="14">
        <v>0</v>
      </c>
      <c r="D949" s="189" t="s">
        <v>12951</v>
      </c>
      <c r="E949" s="189" t="s">
        <v>12953</v>
      </c>
      <c r="F949" s="189" t="s">
        <v>10943</v>
      </c>
      <c r="G949" s="24" t="s">
        <v>6641</v>
      </c>
      <c r="H949" s="24" t="s">
        <v>12675</v>
      </c>
      <c r="I949" s="205">
        <v>43281</v>
      </c>
      <c r="J949" s="24">
        <v>13</v>
      </c>
      <c r="K949" s="14" t="s">
        <v>10948</v>
      </c>
      <c r="L949" s="189">
        <v>1</v>
      </c>
      <c r="M949" s="14"/>
      <c r="N949" s="72">
        <v>8974.36</v>
      </c>
      <c r="O949" s="203">
        <v>6985.1</v>
      </c>
      <c r="P949" s="14">
        <v>1</v>
      </c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98"/>
      <c r="AJ949" s="14"/>
      <c r="AK949" s="14"/>
    </row>
    <row r="950" s="2" customFormat="1" ht="14.25" hidden="1" spans="1:37">
      <c r="A950" s="24">
        <v>946</v>
      </c>
      <c r="B950" s="189" t="s">
        <v>12954</v>
      </c>
      <c r="C950" s="14">
        <v>0</v>
      </c>
      <c r="D950" s="189" t="s">
        <v>12955</v>
      </c>
      <c r="E950" s="189"/>
      <c r="F950" s="189" t="s">
        <v>10943</v>
      </c>
      <c r="G950" s="24" t="s">
        <v>6641</v>
      </c>
      <c r="H950" s="24" t="s">
        <v>12691</v>
      </c>
      <c r="I950" s="205">
        <v>43281</v>
      </c>
      <c r="J950" s="24">
        <v>13</v>
      </c>
      <c r="K950" s="14" t="s">
        <v>10948</v>
      </c>
      <c r="L950" s="189">
        <v>1</v>
      </c>
      <c r="M950" s="14"/>
      <c r="N950" s="72">
        <v>15384.62</v>
      </c>
      <c r="O950" s="203">
        <v>11974.36</v>
      </c>
      <c r="P950" s="14">
        <v>1</v>
      </c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98"/>
      <c r="AJ950" s="14"/>
      <c r="AK950" s="14"/>
    </row>
    <row r="951" s="2" customFormat="1" ht="14.25" hidden="1" spans="1:37">
      <c r="A951" s="24">
        <v>947</v>
      </c>
      <c r="B951" s="189" t="s">
        <v>12956</v>
      </c>
      <c r="C951" s="14">
        <v>0</v>
      </c>
      <c r="D951" s="189" t="s">
        <v>12957</v>
      </c>
      <c r="E951" s="189"/>
      <c r="F951" s="189" t="s">
        <v>10943</v>
      </c>
      <c r="G951" s="24" t="s">
        <v>6641</v>
      </c>
      <c r="H951" s="24" t="s">
        <v>12691</v>
      </c>
      <c r="I951" s="205">
        <v>43281</v>
      </c>
      <c r="J951" s="24">
        <v>13</v>
      </c>
      <c r="K951" s="14" t="s">
        <v>10948</v>
      </c>
      <c r="L951" s="189">
        <v>1</v>
      </c>
      <c r="M951" s="14"/>
      <c r="N951" s="72">
        <v>15384.62</v>
      </c>
      <c r="O951" s="203">
        <v>11974.36</v>
      </c>
      <c r="P951" s="14">
        <v>1</v>
      </c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98"/>
      <c r="AJ951" s="14"/>
      <c r="AK951" s="14"/>
    </row>
    <row r="952" s="2" customFormat="1" ht="14.25" hidden="1" spans="1:37">
      <c r="A952" s="24">
        <v>948</v>
      </c>
      <c r="B952" s="189" t="s">
        <v>12958</v>
      </c>
      <c r="C952" s="14">
        <v>0</v>
      </c>
      <c r="D952" s="189" t="s">
        <v>12959</v>
      </c>
      <c r="E952" s="189"/>
      <c r="F952" s="189" t="s">
        <v>10943</v>
      </c>
      <c r="G952" s="24" t="s">
        <v>6641</v>
      </c>
      <c r="H952" s="24" t="s">
        <v>12691</v>
      </c>
      <c r="I952" s="205">
        <v>43281</v>
      </c>
      <c r="J952" s="24">
        <v>13</v>
      </c>
      <c r="K952" s="14" t="s">
        <v>10948</v>
      </c>
      <c r="L952" s="189">
        <v>1</v>
      </c>
      <c r="M952" s="14"/>
      <c r="N952" s="72">
        <v>15384.62</v>
      </c>
      <c r="O952" s="203">
        <v>11974.36</v>
      </c>
      <c r="P952" s="14">
        <v>1</v>
      </c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98"/>
      <c r="AJ952" s="14"/>
      <c r="AK952" s="14"/>
    </row>
    <row r="953" s="2" customFormat="1" ht="14.25" hidden="1" spans="1:37">
      <c r="A953" s="24">
        <v>949</v>
      </c>
      <c r="B953" s="189" t="s">
        <v>12960</v>
      </c>
      <c r="C953" s="14">
        <v>0</v>
      </c>
      <c r="D953" s="189" t="s">
        <v>12961</v>
      </c>
      <c r="E953" s="189"/>
      <c r="F953" s="189" t="s">
        <v>10943</v>
      </c>
      <c r="G953" s="24" t="s">
        <v>6641</v>
      </c>
      <c r="H953" s="24" t="s">
        <v>12691</v>
      </c>
      <c r="I953" s="205">
        <v>43281</v>
      </c>
      <c r="J953" s="24">
        <v>13</v>
      </c>
      <c r="K953" s="14" t="s">
        <v>10948</v>
      </c>
      <c r="L953" s="189">
        <v>1</v>
      </c>
      <c r="M953" s="14"/>
      <c r="N953" s="72">
        <v>15384.62</v>
      </c>
      <c r="O953" s="203">
        <v>11974.36</v>
      </c>
      <c r="P953" s="14">
        <v>1</v>
      </c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98"/>
      <c r="AJ953" s="14"/>
      <c r="AK953" s="14"/>
    </row>
    <row r="954" s="2" customFormat="1" ht="14.25" hidden="1" spans="1:37">
      <c r="A954" s="24">
        <v>950</v>
      </c>
      <c r="B954" s="189" t="s">
        <v>12962</v>
      </c>
      <c r="C954" s="14">
        <v>0</v>
      </c>
      <c r="D954" s="189" t="s">
        <v>12963</v>
      </c>
      <c r="E954" s="189"/>
      <c r="F954" s="189" t="s">
        <v>10943</v>
      </c>
      <c r="G954" s="24" t="s">
        <v>6641</v>
      </c>
      <c r="H954" s="24" t="s">
        <v>12691</v>
      </c>
      <c r="I954" s="205">
        <v>43281</v>
      </c>
      <c r="J954" s="24">
        <v>13</v>
      </c>
      <c r="K954" s="14" t="s">
        <v>10948</v>
      </c>
      <c r="L954" s="189">
        <v>1</v>
      </c>
      <c r="M954" s="14"/>
      <c r="N954" s="72">
        <v>15384.62</v>
      </c>
      <c r="O954" s="203">
        <v>11974.36</v>
      </c>
      <c r="P954" s="14">
        <v>1</v>
      </c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98"/>
      <c r="AJ954" s="14"/>
      <c r="AK954" s="14"/>
    </row>
    <row r="955" s="2" customFormat="1" ht="14.25" hidden="1" spans="1:37">
      <c r="A955" s="24">
        <v>951</v>
      </c>
      <c r="B955" s="189" t="s">
        <v>12964</v>
      </c>
      <c r="C955" s="14">
        <v>0</v>
      </c>
      <c r="D955" s="189" t="s">
        <v>12965</v>
      </c>
      <c r="E955" s="189"/>
      <c r="F955" s="189" t="s">
        <v>10943</v>
      </c>
      <c r="G955" s="24" t="s">
        <v>6641</v>
      </c>
      <c r="H955" s="24" t="s">
        <v>12691</v>
      </c>
      <c r="I955" s="205">
        <v>43281</v>
      </c>
      <c r="J955" s="24">
        <v>13</v>
      </c>
      <c r="K955" s="14" t="s">
        <v>10948</v>
      </c>
      <c r="L955" s="189">
        <v>1</v>
      </c>
      <c r="M955" s="14"/>
      <c r="N955" s="72">
        <v>15384.59</v>
      </c>
      <c r="O955" s="203">
        <v>11974.33</v>
      </c>
      <c r="P955" s="14">
        <v>1</v>
      </c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98"/>
      <c r="AJ955" s="14"/>
      <c r="AK955" s="14"/>
    </row>
    <row r="956" s="2" customFormat="1" ht="14.25" hidden="1" spans="1:37">
      <c r="A956" s="24">
        <v>952</v>
      </c>
      <c r="B956" s="189" t="s">
        <v>12966</v>
      </c>
      <c r="C956" s="14">
        <v>0</v>
      </c>
      <c r="D956" s="189" t="s">
        <v>12967</v>
      </c>
      <c r="E956" s="189"/>
      <c r="F956" s="189" t="s">
        <v>10943</v>
      </c>
      <c r="G956" s="24" t="s">
        <v>10688</v>
      </c>
      <c r="H956" s="24" t="s">
        <v>9931</v>
      </c>
      <c r="I956" s="205">
        <v>43281</v>
      </c>
      <c r="J956" s="24">
        <v>13</v>
      </c>
      <c r="K956" s="14"/>
      <c r="L956" s="189">
        <v>6</v>
      </c>
      <c r="M956" s="14"/>
      <c r="N956" s="72">
        <v>18103.45</v>
      </c>
      <c r="O956" s="203">
        <v>14090.49</v>
      </c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98"/>
      <c r="AJ956" s="14"/>
      <c r="AK956" s="14"/>
    </row>
    <row r="957" s="2" customFormat="1" ht="14.25" hidden="1" spans="1:37">
      <c r="A957" s="24">
        <v>953</v>
      </c>
      <c r="B957" s="189" t="s">
        <v>12968</v>
      </c>
      <c r="C957" s="14">
        <v>0</v>
      </c>
      <c r="D957" s="189" t="s">
        <v>12969</v>
      </c>
      <c r="E957" s="189"/>
      <c r="F957" s="189" t="s">
        <v>10943</v>
      </c>
      <c r="G957" s="24" t="s">
        <v>12970</v>
      </c>
      <c r="H957" s="24" t="s">
        <v>9931</v>
      </c>
      <c r="I957" s="205">
        <v>43281</v>
      </c>
      <c r="J957" s="24">
        <v>13</v>
      </c>
      <c r="K957" s="14"/>
      <c r="L957" s="189">
        <v>100</v>
      </c>
      <c r="M957" s="14"/>
      <c r="N957" s="72">
        <v>13793.1</v>
      </c>
      <c r="O957" s="203">
        <v>10735.64</v>
      </c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98"/>
      <c r="AJ957" s="14"/>
      <c r="AK957" s="14"/>
    </row>
    <row r="958" s="2" customFormat="1" ht="14.25" hidden="1" spans="1:37">
      <c r="A958" s="24">
        <v>954</v>
      </c>
      <c r="B958" s="189" t="s">
        <v>12971</v>
      </c>
      <c r="C958" s="14">
        <v>0</v>
      </c>
      <c r="D958" s="189" t="s">
        <v>12972</v>
      </c>
      <c r="E958" s="189"/>
      <c r="F958" s="189" t="s">
        <v>10943</v>
      </c>
      <c r="G958" s="24" t="s">
        <v>12973</v>
      </c>
      <c r="H958" s="24" t="s">
        <v>9931</v>
      </c>
      <c r="I958" s="205">
        <v>43281</v>
      </c>
      <c r="J958" s="24">
        <v>13</v>
      </c>
      <c r="K958" s="14"/>
      <c r="L958" s="189">
        <v>25</v>
      </c>
      <c r="M958" s="14"/>
      <c r="N958" s="72">
        <v>90517.24</v>
      </c>
      <c r="O958" s="203">
        <v>70452.58</v>
      </c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98"/>
      <c r="AJ958" s="14"/>
      <c r="AK958" s="14"/>
    </row>
    <row r="959" s="2" customFormat="1" ht="14.25" hidden="1" spans="1:37">
      <c r="A959" s="24">
        <v>955</v>
      </c>
      <c r="B959" s="189" t="s">
        <v>12974</v>
      </c>
      <c r="C959" s="14">
        <v>0</v>
      </c>
      <c r="D959" s="189" t="s">
        <v>12975</v>
      </c>
      <c r="E959" s="189"/>
      <c r="F959" s="189" t="s">
        <v>10943</v>
      </c>
      <c r="G959" s="24" t="s">
        <v>10535</v>
      </c>
      <c r="H959" s="24" t="s">
        <v>9931</v>
      </c>
      <c r="I959" s="205">
        <v>43334</v>
      </c>
      <c r="J959" s="24">
        <v>11</v>
      </c>
      <c r="K959" s="14"/>
      <c r="L959" s="189">
        <v>1</v>
      </c>
      <c r="M959" s="14"/>
      <c r="N959" s="72">
        <v>11650.48</v>
      </c>
      <c r="O959" s="203">
        <v>9436.84</v>
      </c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98"/>
      <c r="AJ959" s="14"/>
      <c r="AK959" s="14"/>
    </row>
    <row r="960" s="2" customFormat="1" ht="14.25" hidden="1" spans="1:37">
      <c r="A960" s="24">
        <v>956</v>
      </c>
      <c r="B960" s="189" t="s">
        <v>12976</v>
      </c>
      <c r="C960" s="14" t="str">
        <f>VLOOKUP(B960,'[3]固定资产-模具6'!$B$82:$C$1180,2,0)</f>
        <v>1562</v>
      </c>
      <c r="D960" s="189" t="s">
        <v>12977</v>
      </c>
      <c r="E960" s="189"/>
      <c r="F960" s="189" t="s">
        <v>10943</v>
      </c>
      <c r="G960" s="24" t="s">
        <v>6641</v>
      </c>
      <c r="H960" s="24" t="s">
        <v>10283</v>
      </c>
      <c r="I960" s="205">
        <v>43342</v>
      </c>
      <c r="J960" s="24">
        <v>11</v>
      </c>
      <c r="K960" s="14" t="s">
        <v>10088</v>
      </c>
      <c r="L960" s="189">
        <v>2</v>
      </c>
      <c r="M960" s="14"/>
      <c r="N960" s="72">
        <v>13675.2</v>
      </c>
      <c r="O960" s="203">
        <v>11076.96</v>
      </c>
      <c r="P960" s="204">
        <v>2</v>
      </c>
      <c r="Q960" s="14"/>
      <c r="R960" s="14"/>
      <c r="S960" s="14"/>
      <c r="T960" s="20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98"/>
      <c r="AJ960" s="14"/>
      <c r="AK960" s="14"/>
    </row>
    <row r="961" s="2" customFormat="1" ht="14.25" hidden="1" spans="1:37">
      <c r="A961" s="24">
        <v>957</v>
      </c>
      <c r="B961" s="189" t="s">
        <v>12978</v>
      </c>
      <c r="C961" s="14" t="str">
        <f>VLOOKUP(B961,'[3]固定资产-模具6'!$B$82:$C$1180,2,0)</f>
        <v>1563</v>
      </c>
      <c r="D961" s="189" t="s">
        <v>12979</v>
      </c>
      <c r="E961" s="189"/>
      <c r="F961" s="189" t="s">
        <v>10943</v>
      </c>
      <c r="G961" s="24" t="s">
        <v>6641</v>
      </c>
      <c r="H961" s="24" t="s">
        <v>10283</v>
      </c>
      <c r="I961" s="205">
        <v>43342</v>
      </c>
      <c r="J961" s="24">
        <v>11</v>
      </c>
      <c r="K961" s="14" t="s">
        <v>10088</v>
      </c>
      <c r="L961" s="189">
        <v>1</v>
      </c>
      <c r="M961" s="14"/>
      <c r="N961" s="72">
        <v>10341.88</v>
      </c>
      <c r="O961" s="203">
        <v>8376.88</v>
      </c>
      <c r="P961" s="204">
        <v>1</v>
      </c>
      <c r="Q961" s="14"/>
      <c r="R961" s="14"/>
      <c r="S961" s="14"/>
      <c r="T961" s="20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98"/>
      <c r="AJ961" s="14"/>
      <c r="AK961" s="14"/>
    </row>
    <row r="962" s="2" customFormat="1" ht="14.25" hidden="1" spans="1:37">
      <c r="A962" s="24">
        <v>958</v>
      </c>
      <c r="B962" s="189" t="s">
        <v>12980</v>
      </c>
      <c r="C962" s="14" t="str">
        <f>VLOOKUP(B962,'[3]固定资产-模具6'!$B$82:$C$1180,2,0)</f>
        <v>1564</v>
      </c>
      <c r="D962" s="189" t="s">
        <v>12981</v>
      </c>
      <c r="E962" s="189"/>
      <c r="F962" s="189" t="s">
        <v>10943</v>
      </c>
      <c r="G962" s="24" t="s">
        <v>6641</v>
      </c>
      <c r="H962" s="24" t="s">
        <v>10283</v>
      </c>
      <c r="I962" s="205">
        <v>43342</v>
      </c>
      <c r="J962" s="24">
        <v>11</v>
      </c>
      <c r="K962" s="14" t="s">
        <v>10088</v>
      </c>
      <c r="L962" s="189">
        <v>1</v>
      </c>
      <c r="M962" s="14"/>
      <c r="N962" s="72">
        <v>9401.71</v>
      </c>
      <c r="O962" s="203">
        <v>7615.39</v>
      </c>
      <c r="P962" s="204">
        <v>1</v>
      </c>
      <c r="Q962" s="14"/>
      <c r="R962" s="14"/>
      <c r="S962" s="14"/>
      <c r="T962" s="20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98"/>
      <c r="AJ962" s="14"/>
      <c r="AK962" s="14"/>
    </row>
    <row r="963" s="2" customFormat="1" ht="14.25" hidden="1" spans="1:37">
      <c r="A963" s="24">
        <v>959</v>
      </c>
      <c r="B963" s="189" t="s">
        <v>12982</v>
      </c>
      <c r="C963" s="14" t="str">
        <f>VLOOKUP(B963,'[3]固定资产-模具6'!$B$82:$C$1180,2,0)</f>
        <v>1565</v>
      </c>
      <c r="D963" s="189" t="s">
        <v>12983</v>
      </c>
      <c r="E963" s="189"/>
      <c r="F963" s="189" t="s">
        <v>10943</v>
      </c>
      <c r="G963" s="24" t="s">
        <v>6641</v>
      </c>
      <c r="H963" s="24" t="s">
        <v>10283</v>
      </c>
      <c r="I963" s="205">
        <v>43342</v>
      </c>
      <c r="J963" s="24">
        <v>11</v>
      </c>
      <c r="K963" s="14" t="s">
        <v>10088</v>
      </c>
      <c r="L963" s="189">
        <v>1</v>
      </c>
      <c r="M963" s="14"/>
      <c r="N963" s="72">
        <v>11434.2</v>
      </c>
      <c r="O963" s="203">
        <v>9261.72</v>
      </c>
      <c r="P963" s="204">
        <v>1</v>
      </c>
      <c r="Q963" s="14"/>
      <c r="R963" s="14"/>
      <c r="S963" s="14"/>
      <c r="T963" s="20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98"/>
      <c r="AJ963" s="14"/>
      <c r="AK963" s="14"/>
    </row>
    <row r="964" s="2" customFormat="1" ht="14.25" hidden="1" spans="1:37">
      <c r="A964" s="24">
        <v>960</v>
      </c>
      <c r="B964" s="189" t="s">
        <v>12984</v>
      </c>
      <c r="C964" s="14" t="str">
        <f>VLOOKUP(B964,'[3]固定资产-模具6'!$B$82:$C$1180,2,0)</f>
        <v>1566</v>
      </c>
      <c r="D964" s="189" t="s">
        <v>12985</v>
      </c>
      <c r="E964" s="189"/>
      <c r="F964" s="189" t="s">
        <v>10943</v>
      </c>
      <c r="G964" s="24" t="s">
        <v>6641</v>
      </c>
      <c r="H964" s="24" t="s">
        <v>10283</v>
      </c>
      <c r="I964" s="205">
        <v>43342</v>
      </c>
      <c r="J964" s="24">
        <v>11</v>
      </c>
      <c r="K964" s="14" t="s">
        <v>10088</v>
      </c>
      <c r="L964" s="189">
        <v>1</v>
      </c>
      <c r="M964" s="14"/>
      <c r="N964" s="72">
        <v>11006.86</v>
      </c>
      <c r="O964" s="203">
        <v>8915.5</v>
      </c>
      <c r="P964" s="204">
        <v>1</v>
      </c>
      <c r="Q964" s="14"/>
      <c r="R964" s="14"/>
      <c r="S964" s="14"/>
      <c r="T964" s="20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98"/>
      <c r="AJ964" s="14"/>
      <c r="AK964" s="14"/>
    </row>
    <row r="965" s="2" customFormat="1" ht="14.25" hidden="1" spans="1:37">
      <c r="A965" s="24">
        <v>961</v>
      </c>
      <c r="B965" s="189" t="s">
        <v>12986</v>
      </c>
      <c r="C965" s="14" t="str">
        <f>VLOOKUP(B965,'[3]固定资产-模具6'!$B$82:$C$1180,2,0)</f>
        <v>1567</v>
      </c>
      <c r="D965" s="189" t="s">
        <v>12987</v>
      </c>
      <c r="E965" s="189"/>
      <c r="F965" s="189" t="s">
        <v>10943</v>
      </c>
      <c r="G965" s="24" t="s">
        <v>6641</v>
      </c>
      <c r="H965" s="24" t="s">
        <v>10283</v>
      </c>
      <c r="I965" s="205">
        <v>43342</v>
      </c>
      <c r="J965" s="24">
        <v>11</v>
      </c>
      <c r="K965" s="14" t="s">
        <v>10088</v>
      </c>
      <c r="L965" s="189">
        <v>1</v>
      </c>
      <c r="M965" s="14"/>
      <c r="N965" s="72">
        <v>5299.15</v>
      </c>
      <c r="O965" s="203">
        <v>4292.35</v>
      </c>
      <c r="P965" s="204">
        <v>1</v>
      </c>
      <c r="Q965" s="14"/>
      <c r="R965" s="14"/>
      <c r="S965" s="14"/>
      <c r="T965" s="20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98"/>
      <c r="AJ965" s="14"/>
      <c r="AK965" s="14"/>
    </row>
    <row r="966" s="2" customFormat="1" ht="14.25" hidden="1" spans="1:37">
      <c r="A966" s="24">
        <v>962</v>
      </c>
      <c r="B966" s="189" t="s">
        <v>12988</v>
      </c>
      <c r="C966" s="14" t="str">
        <f>VLOOKUP(B966,'[3]固定资产-模具6'!$B$82:$C$1180,2,0)</f>
        <v>1576</v>
      </c>
      <c r="D966" s="189" t="s">
        <v>12989</v>
      </c>
      <c r="E966" s="189"/>
      <c r="F966" s="189" t="s">
        <v>10943</v>
      </c>
      <c r="G966" s="24" t="s">
        <v>6641</v>
      </c>
      <c r="H966" s="24" t="s">
        <v>10249</v>
      </c>
      <c r="I966" s="205">
        <v>43371</v>
      </c>
      <c r="J966" s="24">
        <v>10</v>
      </c>
      <c r="K966" s="14" t="s">
        <v>10088</v>
      </c>
      <c r="L966" s="189">
        <v>1</v>
      </c>
      <c r="M966" s="14"/>
      <c r="N966" s="72">
        <v>3931.62</v>
      </c>
      <c r="O966" s="203">
        <v>3246.87</v>
      </c>
      <c r="P966" s="204">
        <v>1</v>
      </c>
      <c r="Q966" s="14"/>
      <c r="R966" s="14"/>
      <c r="S966" s="14"/>
      <c r="T966" s="20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98"/>
      <c r="AJ966" s="14"/>
      <c r="AK966" s="14"/>
    </row>
    <row r="967" s="2" customFormat="1" ht="14.25" hidden="1" spans="1:37">
      <c r="A967" s="24">
        <v>963</v>
      </c>
      <c r="B967" s="189" t="s">
        <v>12990</v>
      </c>
      <c r="C967" s="14" t="str">
        <f>VLOOKUP(B967,'[3]固定资产-模具6'!$B$82:$C$1180,2,0)</f>
        <v>1577</v>
      </c>
      <c r="D967" s="189" t="s">
        <v>12991</v>
      </c>
      <c r="E967" s="189"/>
      <c r="F967" s="189" t="s">
        <v>10943</v>
      </c>
      <c r="G967" s="24" t="s">
        <v>6641</v>
      </c>
      <c r="H967" s="24" t="s">
        <v>10249</v>
      </c>
      <c r="I967" s="205">
        <v>43371</v>
      </c>
      <c r="J967" s="24">
        <v>10</v>
      </c>
      <c r="K967" s="14" t="s">
        <v>10088</v>
      </c>
      <c r="L967" s="189">
        <v>1</v>
      </c>
      <c r="M967" s="14"/>
      <c r="N967" s="72">
        <v>3931.62</v>
      </c>
      <c r="O967" s="203">
        <v>3246.87</v>
      </c>
      <c r="P967" s="204">
        <v>1</v>
      </c>
      <c r="Q967" s="14"/>
      <c r="R967" s="14"/>
      <c r="S967" s="14"/>
      <c r="T967" s="20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98"/>
      <c r="AJ967" s="14"/>
      <c r="AK967" s="14"/>
    </row>
    <row r="968" s="2" customFormat="1" ht="14.25" hidden="1" spans="1:37">
      <c r="A968" s="24">
        <v>964</v>
      </c>
      <c r="B968" s="189" t="s">
        <v>12992</v>
      </c>
      <c r="C968" s="14" t="str">
        <f>VLOOKUP(B968,'[3]固定资产-模具6'!$B$82:$C$1180,2,0)</f>
        <v>1578</v>
      </c>
      <c r="D968" s="189" t="s">
        <v>12993</v>
      </c>
      <c r="E968" s="189"/>
      <c r="F968" s="189" t="s">
        <v>10943</v>
      </c>
      <c r="G968" s="24" t="s">
        <v>6641</v>
      </c>
      <c r="H968" s="24" t="s">
        <v>10249</v>
      </c>
      <c r="I968" s="205">
        <v>43371</v>
      </c>
      <c r="J968" s="24">
        <v>10</v>
      </c>
      <c r="K968" s="14" t="s">
        <v>10088</v>
      </c>
      <c r="L968" s="189">
        <v>1</v>
      </c>
      <c r="M968" s="14"/>
      <c r="N968" s="72">
        <v>3931.62</v>
      </c>
      <c r="O968" s="203">
        <v>3246.87</v>
      </c>
      <c r="P968" s="204">
        <v>1</v>
      </c>
      <c r="Q968" s="14"/>
      <c r="R968" s="14"/>
      <c r="S968" s="14"/>
      <c r="T968" s="20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98"/>
      <c r="AJ968" s="14"/>
      <c r="AK968" s="14"/>
    </row>
    <row r="969" s="2" customFormat="1" ht="14.25" hidden="1" spans="1:37">
      <c r="A969" s="24">
        <v>965</v>
      </c>
      <c r="B969" s="189" t="s">
        <v>12994</v>
      </c>
      <c r="C969" s="14" t="str">
        <f>VLOOKUP(B969,'[3]固定资产-模具6'!$B$82:$C$1180,2,0)</f>
        <v>1579</v>
      </c>
      <c r="D969" s="189" t="s">
        <v>12995</v>
      </c>
      <c r="E969" s="189"/>
      <c r="F969" s="189" t="s">
        <v>10943</v>
      </c>
      <c r="G969" s="24" t="s">
        <v>6641</v>
      </c>
      <c r="H969" s="24" t="s">
        <v>10249</v>
      </c>
      <c r="I969" s="205">
        <v>43371</v>
      </c>
      <c r="J969" s="24">
        <v>10</v>
      </c>
      <c r="K969" s="14" t="s">
        <v>10088</v>
      </c>
      <c r="L969" s="189">
        <v>1</v>
      </c>
      <c r="M969" s="14"/>
      <c r="N969" s="72">
        <v>4786.34</v>
      </c>
      <c r="O969" s="203">
        <v>3952.76</v>
      </c>
      <c r="P969" s="204">
        <v>1</v>
      </c>
      <c r="Q969" s="14"/>
      <c r="R969" s="14"/>
      <c r="S969" s="14"/>
      <c r="T969" s="20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98"/>
      <c r="AJ969" s="14"/>
      <c r="AK969" s="14"/>
    </row>
    <row r="970" s="2" customFormat="1" ht="14.25" hidden="1" spans="1:37">
      <c r="A970" s="24">
        <v>966</v>
      </c>
      <c r="B970" s="189" t="s">
        <v>12996</v>
      </c>
      <c r="C970" s="14" t="str">
        <f>VLOOKUP(B970,'[3]固定资产-模具6'!$B$82:$C$1180,2,0)</f>
        <v>1580</v>
      </c>
      <c r="D970" s="189" t="s">
        <v>12997</v>
      </c>
      <c r="E970" s="189"/>
      <c r="F970" s="189" t="s">
        <v>10943</v>
      </c>
      <c r="G970" s="24" t="s">
        <v>6641</v>
      </c>
      <c r="H970" s="24" t="s">
        <v>10249</v>
      </c>
      <c r="I970" s="205">
        <v>43371</v>
      </c>
      <c r="J970" s="24">
        <v>10</v>
      </c>
      <c r="K970" s="14" t="s">
        <v>10088</v>
      </c>
      <c r="L970" s="189">
        <v>1</v>
      </c>
      <c r="M970" s="14"/>
      <c r="N970" s="72">
        <v>8717.95</v>
      </c>
      <c r="O970" s="203">
        <v>7199.62</v>
      </c>
      <c r="P970" s="204">
        <v>1</v>
      </c>
      <c r="Q970" s="14"/>
      <c r="R970" s="14"/>
      <c r="S970" s="14"/>
      <c r="T970" s="20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98"/>
      <c r="AJ970" s="14"/>
      <c r="AK970" s="14"/>
    </row>
    <row r="971" s="2" customFormat="1" ht="14.25" hidden="1" spans="1:37">
      <c r="A971" s="24">
        <v>967</v>
      </c>
      <c r="B971" s="189" t="s">
        <v>12998</v>
      </c>
      <c r="C971" s="14" t="str">
        <f>VLOOKUP(B971,'[3]固定资产-模具6'!$B$82:$C$1180,2,0)</f>
        <v>1581</v>
      </c>
      <c r="D971" s="189" t="s">
        <v>12999</v>
      </c>
      <c r="E971" s="189"/>
      <c r="F971" s="189" t="s">
        <v>10943</v>
      </c>
      <c r="G971" s="24" t="s">
        <v>6641</v>
      </c>
      <c r="H971" s="24" t="s">
        <v>10249</v>
      </c>
      <c r="I971" s="205">
        <v>43371</v>
      </c>
      <c r="J971" s="24">
        <v>10</v>
      </c>
      <c r="K971" s="14" t="s">
        <v>10088</v>
      </c>
      <c r="L971" s="189">
        <v>1</v>
      </c>
      <c r="M971" s="14"/>
      <c r="N971" s="72">
        <v>4188.03</v>
      </c>
      <c r="O971" s="203">
        <v>3458.62</v>
      </c>
      <c r="P971" s="204">
        <v>1</v>
      </c>
      <c r="Q971" s="14"/>
      <c r="R971" s="14"/>
      <c r="S971" s="14"/>
      <c r="T971" s="20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98"/>
      <c r="AJ971" s="14"/>
      <c r="AK971" s="14"/>
    </row>
    <row r="972" s="2" customFormat="1" ht="14.25" hidden="1" spans="1:37">
      <c r="A972" s="24">
        <v>968</v>
      </c>
      <c r="B972" s="189" t="s">
        <v>13000</v>
      </c>
      <c r="C972" s="14" t="str">
        <f>VLOOKUP(B972,'[3]固定资产-模具6'!$B$82:$C$1180,2,0)</f>
        <v>1582</v>
      </c>
      <c r="D972" s="189" t="s">
        <v>13001</v>
      </c>
      <c r="E972" s="189"/>
      <c r="F972" s="189" t="s">
        <v>10943</v>
      </c>
      <c r="G972" s="24" t="s">
        <v>6641</v>
      </c>
      <c r="H972" s="24" t="s">
        <v>10249</v>
      </c>
      <c r="I972" s="205">
        <v>43371</v>
      </c>
      <c r="J972" s="24">
        <v>10</v>
      </c>
      <c r="K972" s="14" t="s">
        <v>10088</v>
      </c>
      <c r="L972" s="189">
        <v>1</v>
      </c>
      <c r="M972" s="14"/>
      <c r="N972" s="72">
        <v>4529.91</v>
      </c>
      <c r="O972" s="203">
        <v>3740.99</v>
      </c>
      <c r="P972" s="204">
        <v>1</v>
      </c>
      <c r="Q972" s="14"/>
      <c r="R972" s="14"/>
      <c r="S972" s="14"/>
      <c r="T972" s="20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98"/>
      <c r="AJ972" s="14"/>
      <c r="AK972" s="14"/>
    </row>
    <row r="973" s="2" customFormat="1" ht="14.25" hidden="1" spans="1:37">
      <c r="A973" s="24">
        <v>969</v>
      </c>
      <c r="B973" s="189" t="s">
        <v>13002</v>
      </c>
      <c r="C973" s="14" t="str">
        <f>VLOOKUP(B973,'[3]固定资产-模具6'!$B$82:$C$1180,2,0)</f>
        <v>1583</v>
      </c>
      <c r="D973" s="189" t="s">
        <v>13003</v>
      </c>
      <c r="E973" s="189"/>
      <c r="F973" s="189" t="s">
        <v>10943</v>
      </c>
      <c r="G973" s="24" t="s">
        <v>6641</v>
      </c>
      <c r="H973" s="24" t="s">
        <v>10249</v>
      </c>
      <c r="I973" s="205">
        <v>43371</v>
      </c>
      <c r="J973" s="24">
        <v>10</v>
      </c>
      <c r="K973" s="14" t="s">
        <v>10088</v>
      </c>
      <c r="L973" s="189">
        <v>1</v>
      </c>
      <c r="M973" s="14"/>
      <c r="N973" s="72">
        <v>2564.1</v>
      </c>
      <c r="O973" s="203">
        <v>2117.5</v>
      </c>
      <c r="P973" s="204">
        <v>1</v>
      </c>
      <c r="Q973" s="14"/>
      <c r="R973" s="14"/>
      <c r="S973" s="14"/>
      <c r="T973" s="20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98"/>
      <c r="AJ973" s="14"/>
      <c r="AK973" s="14"/>
    </row>
    <row r="974" s="2" customFormat="1" ht="14.25" hidden="1" spans="1:37">
      <c r="A974" s="24">
        <v>970</v>
      </c>
      <c r="B974" s="189" t="s">
        <v>13004</v>
      </c>
      <c r="C974" s="14" t="str">
        <f>VLOOKUP(B974,'[3]固定资产-模具6'!$B$82:$C$1180,2,0)</f>
        <v>1584</v>
      </c>
      <c r="D974" s="189" t="s">
        <v>13005</v>
      </c>
      <c r="E974" s="189"/>
      <c r="F974" s="189" t="s">
        <v>10943</v>
      </c>
      <c r="G974" s="24" t="s">
        <v>6641</v>
      </c>
      <c r="H974" s="24" t="s">
        <v>10249</v>
      </c>
      <c r="I974" s="205">
        <v>43371</v>
      </c>
      <c r="J974" s="24">
        <v>10</v>
      </c>
      <c r="K974" s="14" t="s">
        <v>10088</v>
      </c>
      <c r="L974" s="189">
        <v>1</v>
      </c>
      <c r="M974" s="14"/>
      <c r="N974" s="72">
        <v>3589.74</v>
      </c>
      <c r="O974" s="203">
        <v>2964.5</v>
      </c>
      <c r="P974" s="204">
        <v>1</v>
      </c>
      <c r="Q974" s="14"/>
      <c r="R974" s="14"/>
      <c r="S974" s="14"/>
      <c r="T974" s="20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98"/>
      <c r="AJ974" s="14"/>
      <c r="AK974" s="14"/>
    </row>
    <row r="975" s="2" customFormat="1" ht="14.25" hidden="1" spans="1:37">
      <c r="A975" s="24">
        <v>971</v>
      </c>
      <c r="B975" s="189" t="s">
        <v>13006</v>
      </c>
      <c r="C975" s="14" t="str">
        <f>VLOOKUP(B975,'[3]固定资产-模具6'!$B$82:$C$1180,2,0)</f>
        <v>1585</v>
      </c>
      <c r="D975" s="189" t="s">
        <v>13007</v>
      </c>
      <c r="E975" s="189"/>
      <c r="F975" s="189" t="s">
        <v>10943</v>
      </c>
      <c r="G975" s="24" t="s">
        <v>6641</v>
      </c>
      <c r="H975" s="24" t="s">
        <v>10249</v>
      </c>
      <c r="I975" s="205">
        <v>43371</v>
      </c>
      <c r="J975" s="24">
        <v>10</v>
      </c>
      <c r="K975" s="14" t="s">
        <v>10088</v>
      </c>
      <c r="L975" s="189">
        <v>1</v>
      </c>
      <c r="M975" s="14"/>
      <c r="N975" s="72">
        <v>1965.81</v>
      </c>
      <c r="O975" s="203">
        <v>1623.38</v>
      </c>
      <c r="P975" s="204">
        <v>1</v>
      </c>
      <c r="Q975" s="14"/>
      <c r="R975" s="14"/>
      <c r="S975" s="14"/>
      <c r="T975" s="20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98"/>
      <c r="AJ975" s="14"/>
      <c r="AK975" s="14"/>
    </row>
    <row r="976" s="2" customFormat="1" ht="14.25" hidden="1" spans="1:37">
      <c r="A976" s="24">
        <v>972</v>
      </c>
      <c r="B976" s="189" t="s">
        <v>13008</v>
      </c>
      <c r="C976" s="14" t="str">
        <f>VLOOKUP(B976,'[3]固定资产-模具6'!$B$82:$C$1180,2,0)</f>
        <v>1586</v>
      </c>
      <c r="D976" s="189" t="s">
        <v>13009</v>
      </c>
      <c r="E976" s="189"/>
      <c r="F976" s="189" t="s">
        <v>10943</v>
      </c>
      <c r="G976" s="24" t="s">
        <v>6641</v>
      </c>
      <c r="H976" s="24" t="s">
        <v>10249</v>
      </c>
      <c r="I976" s="205">
        <v>43371</v>
      </c>
      <c r="J976" s="24">
        <v>10</v>
      </c>
      <c r="K976" s="14" t="s">
        <v>10088</v>
      </c>
      <c r="L976" s="189">
        <v>1</v>
      </c>
      <c r="M976" s="14"/>
      <c r="N976" s="72">
        <v>13076.92</v>
      </c>
      <c r="O976" s="203">
        <v>10799.37</v>
      </c>
      <c r="P976" s="204">
        <v>1</v>
      </c>
      <c r="Q976" s="14"/>
      <c r="R976" s="14"/>
      <c r="S976" s="14"/>
      <c r="T976" s="20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98"/>
      <c r="AJ976" s="14"/>
      <c r="AK976" s="14"/>
    </row>
    <row r="977" s="2" customFormat="1" ht="14.25" hidden="1" spans="1:37">
      <c r="A977" s="24">
        <v>973</v>
      </c>
      <c r="B977" s="189" t="s">
        <v>13010</v>
      </c>
      <c r="C977" s="14" t="str">
        <f>VLOOKUP(B977,'[3]固定资产-模具6'!$B$82:$C$1180,2,0)</f>
        <v>1587</v>
      </c>
      <c r="D977" s="189" t="s">
        <v>13011</v>
      </c>
      <c r="E977" s="189"/>
      <c r="F977" s="189" t="s">
        <v>10943</v>
      </c>
      <c r="G977" s="24" t="s">
        <v>6641</v>
      </c>
      <c r="H977" s="24" t="s">
        <v>10249</v>
      </c>
      <c r="I977" s="205">
        <v>43371</v>
      </c>
      <c r="J977" s="24">
        <v>10</v>
      </c>
      <c r="K977" s="14" t="s">
        <v>10088</v>
      </c>
      <c r="L977" s="189">
        <v>1</v>
      </c>
      <c r="M977" s="14"/>
      <c r="N977" s="72">
        <v>1965.81</v>
      </c>
      <c r="O977" s="203">
        <v>1623.38</v>
      </c>
      <c r="P977" s="204">
        <v>1</v>
      </c>
      <c r="Q977" s="14"/>
      <c r="R977" s="14"/>
      <c r="S977" s="14"/>
      <c r="T977" s="20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98"/>
      <c r="AJ977" s="14"/>
      <c r="AK977" s="14"/>
    </row>
    <row r="978" s="2" customFormat="1" ht="14.25" hidden="1" spans="1:37">
      <c r="A978" s="24">
        <v>974</v>
      </c>
      <c r="B978" s="189" t="s">
        <v>13012</v>
      </c>
      <c r="C978" s="14" t="str">
        <f>VLOOKUP(B978,'[3]固定资产-模具6'!$B$82:$C$1180,2,0)</f>
        <v>1588</v>
      </c>
      <c r="D978" s="189" t="s">
        <v>13013</v>
      </c>
      <c r="E978" s="189"/>
      <c r="F978" s="189" t="s">
        <v>10943</v>
      </c>
      <c r="G978" s="24" t="s">
        <v>6641</v>
      </c>
      <c r="H978" s="24" t="s">
        <v>10249</v>
      </c>
      <c r="I978" s="205">
        <v>43371</v>
      </c>
      <c r="J978" s="24">
        <v>10</v>
      </c>
      <c r="K978" s="14" t="s">
        <v>10088</v>
      </c>
      <c r="L978" s="189">
        <v>1</v>
      </c>
      <c r="M978" s="14"/>
      <c r="N978" s="72">
        <v>8717.95</v>
      </c>
      <c r="O978" s="203">
        <v>7199.62</v>
      </c>
      <c r="P978" s="204">
        <v>1</v>
      </c>
      <c r="Q978" s="14"/>
      <c r="R978" s="14"/>
      <c r="S978" s="14"/>
      <c r="T978" s="20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98"/>
      <c r="AJ978" s="14"/>
      <c r="AK978" s="14"/>
    </row>
    <row r="979" s="2" customFormat="1" ht="14.25" hidden="1" spans="1:37">
      <c r="A979" s="24">
        <v>975</v>
      </c>
      <c r="B979" s="189" t="s">
        <v>13014</v>
      </c>
      <c r="C979" s="14" t="str">
        <f>VLOOKUP(B979,'[3]固定资产-模具6'!$B$82:$C$1180,2,0)</f>
        <v>1589</v>
      </c>
      <c r="D979" s="189" t="s">
        <v>13015</v>
      </c>
      <c r="E979" s="189"/>
      <c r="F979" s="189" t="s">
        <v>10943</v>
      </c>
      <c r="G979" s="24" t="s">
        <v>6641</v>
      </c>
      <c r="H979" s="24" t="s">
        <v>10249</v>
      </c>
      <c r="I979" s="205">
        <v>43371</v>
      </c>
      <c r="J979" s="24">
        <v>10</v>
      </c>
      <c r="K979" s="14" t="s">
        <v>10088</v>
      </c>
      <c r="L979" s="189">
        <v>1</v>
      </c>
      <c r="M979" s="14"/>
      <c r="N979" s="72">
        <v>4188.03</v>
      </c>
      <c r="O979" s="203">
        <v>3458.62</v>
      </c>
      <c r="P979" s="204">
        <v>1</v>
      </c>
      <c r="Q979" s="14"/>
      <c r="R979" s="14"/>
      <c r="S979" s="14"/>
      <c r="T979" s="20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98"/>
      <c r="AJ979" s="14"/>
      <c r="AK979" s="14"/>
    </row>
    <row r="980" s="2" customFormat="1" ht="14.25" hidden="1" spans="1:37">
      <c r="A980" s="24">
        <v>976</v>
      </c>
      <c r="B980" s="189" t="s">
        <v>13016</v>
      </c>
      <c r="C980" s="14">
        <v>0</v>
      </c>
      <c r="D980" s="189" t="s">
        <v>13017</v>
      </c>
      <c r="E980" s="189"/>
      <c r="F980" s="189" t="s">
        <v>10943</v>
      </c>
      <c r="G980" s="24" t="s">
        <v>6587</v>
      </c>
      <c r="H980" s="24" t="s">
        <v>10400</v>
      </c>
      <c r="I980" s="205">
        <v>43373</v>
      </c>
      <c r="J980" s="24">
        <v>10</v>
      </c>
      <c r="K980" s="14" t="s">
        <v>10499</v>
      </c>
      <c r="L980" s="189">
        <v>600</v>
      </c>
      <c r="M980" s="14"/>
      <c r="N980" s="72">
        <v>85470.09</v>
      </c>
      <c r="O980" s="203">
        <v>70584.01</v>
      </c>
      <c r="P980" s="14">
        <f>L980</f>
        <v>600</v>
      </c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98"/>
      <c r="AJ980" s="14"/>
      <c r="AK980" s="14"/>
    </row>
    <row r="981" s="2" customFormat="1" ht="14.25" hidden="1" spans="1:37">
      <c r="A981" s="24">
        <v>977</v>
      </c>
      <c r="B981" s="189" t="s">
        <v>13018</v>
      </c>
      <c r="C981" s="14">
        <v>0</v>
      </c>
      <c r="D981" s="189" t="s">
        <v>13019</v>
      </c>
      <c r="E981" s="189"/>
      <c r="F981" s="189" t="s">
        <v>10943</v>
      </c>
      <c r="G981" s="24" t="s">
        <v>6587</v>
      </c>
      <c r="H981" s="24" t="s">
        <v>10400</v>
      </c>
      <c r="I981" s="205">
        <v>43373</v>
      </c>
      <c r="J981" s="24">
        <v>10</v>
      </c>
      <c r="K981" s="14" t="s">
        <v>10499</v>
      </c>
      <c r="L981" s="189">
        <v>600</v>
      </c>
      <c r="M981" s="14"/>
      <c r="N981" s="72">
        <v>76923.08</v>
      </c>
      <c r="O981" s="203">
        <v>63525.63</v>
      </c>
      <c r="P981" s="14">
        <f>L981</f>
        <v>600</v>
      </c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98"/>
      <c r="AJ981" s="14"/>
      <c r="AK981" s="14"/>
    </row>
    <row r="982" s="2" customFormat="1" ht="14.25" hidden="1" spans="1:37">
      <c r="A982" s="24">
        <v>978</v>
      </c>
      <c r="B982" s="189" t="s">
        <v>13020</v>
      </c>
      <c r="C982" s="14">
        <v>0</v>
      </c>
      <c r="D982" s="189" t="s">
        <v>13021</v>
      </c>
      <c r="E982" s="189"/>
      <c r="F982" s="189" t="s">
        <v>10943</v>
      </c>
      <c r="G982" s="24" t="s">
        <v>12973</v>
      </c>
      <c r="H982" s="24" t="s">
        <v>10386</v>
      </c>
      <c r="I982" s="205">
        <v>43391</v>
      </c>
      <c r="J982" s="24">
        <v>9</v>
      </c>
      <c r="K982" s="14" t="s">
        <v>10831</v>
      </c>
      <c r="L982" s="189">
        <v>4</v>
      </c>
      <c r="M982" s="14"/>
      <c r="N982" s="72">
        <v>12931.03</v>
      </c>
      <c r="O982" s="203">
        <v>10883.63</v>
      </c>
      <c r="P982" s="14">
        <v>4</v>
      </c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98"/>
      <c r="AJ982" s="14"/>
      <c r="AK982" s="14"/>
    </row>
    <row r="983" s="2" customFormat="1" ht="14.25" hidden="1" spans="1:37">
      <c r="A983" s="24">
        <v>979</v>
      </c>
      <c r="B983" s="189" t="s">
        <v>13022</v>
      </c>
      <c r="C983" s="14">
        <v>0</v>
      </c>
      <c r="D983" s="189" t="s">
        <v>13023</v>
      </c>
      <c r="E983" s="189"/>
      <c r="F983" s="189" t="s">
        <v>10943</v>
      </c>
      <c r="G983" s="24" t="s">
        <v>12973</v>
      </c>
      <c r="H983" s="24" t="s">
        <v>10386</v>
      </c>
      <c r="I983" s="205">
        <v>43391</v>
      </c>
      <c r="J983" s="24">
        <v>9</v>
      </c>
      <c r="K983" s="14" t="s">
        <v>10831</v>
      </c>
      <c r="L983" s="189">
        <v>2</v>
      </c>
      <c r="M983" s="14"/>
      <c r="N983" s="72">
        <v>2758.62</v>
      </c>
      <c r="O983" s="203">
        <v>2321.82</v>
      </c>
      <c r="P983" s="14">
        <v>2</v>
      </c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98"/>
      <c r="AJ983" s="14"/>
      <c r="AK983" s="14"/>
    </row>
    <row r="984" s="2" customFormat="1" ht="14.25" hidden="1" spans="1:37">
      <c r="A984" s="24">
        <v>980</v>
      </c>
      <c r="B984" s="189" t="s">
        <v>13024</v>
      </c>
      <c r="C984" s="14">
        <v>0</v>
      </c>
      <c r="D984" s="189" t="s">
        <v>13025</v>
      </c>
      <c r="E984" s="189"/>
      <c r="F984" s="189" t="s">
        <v>10943</v>
      </c>
      <c r="G984" s="24" t="s">
        <v>12973</v>
      </c>
      <c r="H984" s="24" t="s">
        <v>10386</v>
      </c>
      <c r="I984" s="205">
        <v>43391</v>
      </c>
      <c r="J984" s="24">
        <v>9</v>
      </c>
      <c r="K984" s="14" t="s">
        <v>10831</v>
      </c>
      <c r="L984" s="189">
        <v>2</v>
      </c>
      <c r="M984" s="14"/>
      <c r="N984" s="72">
        <v>2758.62</v>
      </c>
      <c r="O984" s="203">
        <v>2321.82</v>
      </c>
      <c r="P984" s="14">
        <v>2</v>
      </c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98"/>
      <c r="AJ984" s="14"/>
      <c r="AK984" s="14"/>
    </row>
    <row r="985" s="2" customFormat="1" ht="14.25" hidden="1" spans="1:37">
      <c r="A985" s="24">
        <v>981</v>
      </c>
      <c r="B985" s="189" t="s">
        <v>13026</v>
      </c>
      <c r="C985" s="14">
        <v>0</v>
      </c>
      <c r="D985" s="189" t="s">
        <v>13027</v>
      </c>
      <c r="E985" s="189"/>
      <c r="F985" s="189" t="s">
        <v>10943</v>
      </c>
      <c r="G985" s="24" t="s">
        <v>12973</v>
      </c>
      <c r="H985" s="24" t="s">
        <v>10386</v>
      </c>
      <c r="I985" s="205">
        <v>43391</v>
      </c>
      <c r="J985" s="24">
        <v>9</v>
      </c>
      <c r="K985" s="14" t="s">
        <v>10831</v>
      </c>
      <c r="L985" s="189">
        <v>2</v>
      </c>
      <c r="M985" s="14"/>
      <c r="N985" s="72">
        <v>2758.62</v>
      </c>
      <c r="O985" s="203">
        <v>2321.82</v>
      </c>
      <c r="P985" s="14">
        <v>2</v>
      </c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98"/>
      <c r="AJ985" s="14"/>
      <c r="AK985" s="14"/>
    </row>
    <row r="986" s="2" customFormat="1" ht="14.25" hidden="1" spans="1:37">
      <c r="A986" s="24">
        <v>982</v>
      </c>
      <c r="B986" s="189" t="s">
        <v>13028</v>
      </c>
      <c r="C986" s="14">
        <v>0</v>
      </c>
      <c r="D986" s="189" t="s">
        <v>13029</v>
      </c>
      <c r="E986" s="189"/>
      <c r="F986" s="189" t="s">
        <v>10943</v>
      </c>
      <c r="G986" s="24" t="s">
        <v>12973</v>
      </c>
      <c r="H986" s="24" t="s">
        <v>10386</v>
      </c>
      <c r="I986" s="205">
        <v>43391</v>
      </c>
      <c r="J986" s="24">
        <v>9</v>
      </c>
      <c r="K986" s="14" t="s">
        <v>10831</v>
      </c>
      <c r="L986" s="189">
        <v>4</v>
      </c>
      <c r="M986" s="14"/>
      <c r="N986" s="72">
        <v>5517.24</v>
      </c>
      <c r="O986" s="203">
        <v>4643.64</v>
      </c>
      <c r="P986" s="14">
        <v>4</v>
      </c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98"/>
      <c r="AJ986" s="14"/>
      <c r="AK986" s="14"/>
    </row>
    <row r="987" s="2" customFormat="1" ht="14.25" hidden="1" spans="1:37">
      <c r="A987" s="24">
        <v>983</v>
      </c>
      <c r="B987" s="189" t="s">
        <v>13030</v>
      </c>
      <c r="C987" s="14" t="s">
        <v>13031</v>
      </c>
      <c r="D987" s="189" t="s">
        <v>13032</v>
      </c>
      <c r="E987" s="189"/>
      <c r="F987" s="189" t="s">
        <v>10943</v>
      </c>
      <c r="G987" s="24" t="s">
        <v>11530</v>
      </c>
      <c r="H987" s="24" t="s">
        <v>10229</v>
      </c>
      <c r="I987" s="205">
        <v>43396</v>
      </c>
      <c r="J987" s="24">
        <v>9</v>
      </c>
      <c r="K987" s="14" t="s">
        <v>11305</v>
      </c>
      <c r="L987" s="189">
        <v>1</v>
      </c>
      <c r="M987" s="14"/>
      <c r="N987" s="72">
        <v>25000</v>
      </c>
      <c r="O987" s="203">
        <v>21041.7</v>
      </c>
      <c r="P987" s="14">
        <v>1</v>
      </c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98"/>
      <c r="AJ987" s="14"/>
      <c r="AK987" s="14"/>
    </row>
    <row r="988" s="2" customFormat="1" ht="14.25" hidden="1" spans="1:37">
      <c r="A988" s="24">
        <v>984</v>
      </c>
      <c r="B988" s="189" t="s">
        <v>13033</v>
      </c>
      <c r="C988" s="14" t="s">
        <v>13034</v>
      </c>
      <c r="D988" s="189" t="s">
        <v>13035</v>
      </c>
      <c r="E988" s="189"/>
      <c r="F988" s="189" t="s">
        <v>10943</v>
      </c>
      <c r="G988" s="24" t="s">
        <v>11530</v>
      </c>
      <c r="H988" s="24" t="s">
        <v>10229</v>
      </c>
      <c r="I988" s="205">
        <v>43396</v>
      </c>
      <c r="J988" s="24">
        <v>9</v>
      </c>
      <c r="K988" s="14" t="s">
        <v>11305</v>
      </c>
      <c r="L988" s="189">
        <v>1</v>
      </c>
      <c r="M988" s="14"/>
      <c r="N988" s="72">
        <v>30172.41</v>
      </c>
      <c r="O988" s="203">
        <v>25395.11</v>
      </c>
      <c r="P988" s="14">
        <v>1</v>
      </c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98"/>
      <c r="AJ988" s="14"/>
      <c r="AK988" s="14"/>
    </row>
    <row r="989" s="2" customFormat="1" ht="14.25" hidden="1" spans="1:37">
      <c r="A989" s="24">
        <v>985</v>
      </c>
      <c r="B989" s="189" t="s">
        <v>13036</v>
      </c>
      <c r="C989" s="14" t="s">
        <v>13037</v>
      </c>
      <c r="D989" s="189" t="s">
        <v>13038</v>
      </c>
      <c r="E989" s="189"/>
      <c r="F989" s="189" t="s">
        <v>10943</v>
      </c>
      <c r="G989" s="24" t="s">
        <v>11530</v>
      </c>
      <c r="H989" s="24" t="s">
        <v>10229</v>
      </c>
      <c r="I989" s="205">
        <v>43396</v>
      </c>
      <c r="J989" s="24">
        <v>9</v>
      </c>
      <c r="K989" s="14" t="s">
        <v>11305</v>
      </c>
      <c r="L989" s="189">
        <v>1</v>
      </c>
      <c r="M989" s="14"/>
      <c r="N989" s="72">
        <v>17241.38</v>
      </c>
      <c r="O989" s="203">
        <v>14511.48</v>
      </c>
      <c r="P989" s="14">
        <v>1</v>
      </c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98"/>
      <c r="AJ989" s="14"/>
      <c r="AK989" s="14"/>
    </row>
    <row r="990" s="2" customFormat="1" ht="14.25" hidden="1" spans="1:37">
      <c r="A990" s="24">
        <v>986</v>
      </c>
      <c r="B990" s="189" t="s">
        <v>13039</v>
      </c>
      <c r="C990" s="14" t="s">
        <v>13040</v>
      </c>
      <c r="D990" s="189" t="s">
        <v>13041</v>
      </c>
      <c r="E990" s="189"/>
      <c r="F990" s="189" t="s">
        <v>10943</v>
      </c>
      <c r="G990" s="24" t="s">
        <v>11530</v>
      </c>
      <c r="H990" s="24" t="s">
        <v>10229</v>
      </c>
      <c r="I990" s="205">
        <v>43396</v>
      </c>
      <c r="J990" s="24">
        <v>9</v>
      </c>
      <c r="K990" s="14" t="s">
        <v>11305</v>
      </c>
      <c r="L990" s="189">
        <v>1</v>
      </c>
      <c r="M990" s="14"/>
      <c r="N990" s="72">
        <v>25000</v>
      </c>
      <c r="O990" s="203">
        <v>21041.7</v>
      </c>
      <c r="P990" s="14">
        <v>1</v>
      </c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98"/>
      <c r="AJ990" s="14"/>
      <c r="AK990" s="14"/>
    </row>
    <row r="991" s="2" customFormat="1" ht="14.25" hidden="1" spans="1:37">
      <c r="A991" s="24">
        <v>987</v>
      </c>
      <c r="B991" s="189" t="s">
        <v>13042</v>
      </c>
      <c r="C991" s="14" t="s">
        <v>13043</v>
      </c>
      <c r="D991" s="189" t="s">
        <v>13044</v>
      </c>
      <c r="E991" s="189"/>
      <c r="F991" s="189" t="s">
        <v>10943</v>
      </c>
      <c r="G991" s="24" t="s">
        <v>11530</v>
      </c>
      <c r="H991" s="24" t="s">
        <v>10229</v>
      </c>
      <c r="I991" s="205">
        <v>43396</v>
      </c>
      <c r="J991" s="24">
        <v>9</v>
      </c>
      <c r="K991" s="14" t="s">
        <v>11305</v>
      </c>
      <c r="L991" s="189">
        <v>1</v>
      </c>
      <c r="M991" s="14"/>
      <c r="N991" s="72">
        <v>39655.17</v>
      </c>
      <c r="O991" s="203">
        <v>33376.47</v>
      </c>
      <c r="P991" s="14">
        <v>1</v>
      </c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98"/>
      <c r="AJ991" s="14"/>
      <c r="AK991" s="14"/>
    </row>
    <row r="992" s="2" customFormat="1" ht="14.25" hidden="1" spans="1:37">
      <c r="A992" s="24">
        <v>988</v>
      </c>
      <c r="B992" s="189" t="s">
        <v>13045</v>
      </c>
      <c r="C992" s="14" t="str">
        <f>VLOOKUP(B992,'[3]固定资产-模具6'!$B$82:$C$1180,2,0)</f>
        <v>1606</v>
      </c>
      <c r="D992" s="189" t="s">
        <v>13046</v>
      </c>
      <c r="E992" s="189"/>
      <c r="F992" s="189" t="s">
        <v>10943</v>
      </c>
      <c r="G992" s="24" t="s">
        <v>11530</v>
      </c>
      <c r="H992" s="24" t="s">
        <v>10229</v>
      </c>
      <c r="I992" s="205">
        <v>43396</v>
      </c>
      <c r="J992" s="24">
        <v>9</v>
      </c>
      <c r="K992" s="14" t="s">
        <v>10088</v>
      </c>
      <c r="L992" s="189">
        <v>1</v>
      </c>
      <c r="M992" s="14"/>
      <c r="N992" s="72">
        <v>3448.28</v>
      </c>
      <c r="O992" s="203">
        <v>2902.28</v>
      </c>
      <c r="P992" s="204">
        <v>1</v>
      </c>
      <c r="Q992" s="14"/>
      <c r="R992" s="14"/>
      <c r="S992" s="14"/>
      <c r="T992" s="20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98"/>
      <c r="AJ992" s="14"/>
      <c r="AK992" s="14"/>
    </row>
    <row r="993" s="2" customFormat="1" ht="14.25" hidden="1" spans="1:37">
      <c r="A993" s="24">
        <v>989</v>
      </c>
      <c r="B993" s="189" t="s">
        <v>13047</v>
      </c>
      <c r="C993" s="14">
        <v>0</v>
      </c>
      <c r="D993" s="189" t="s">
        <v>13048</v>
      </c>
      <c r="E993" s="189"/>
      <c r="F993" s="189" t="s">
        <v>10943</v>
      </c>
      <c r="G993" s="24" t="s">
        <v>11530</v>
      </c>
      <c r="H993" s="24" t="s">
        <v>10229</v>
      </c>
      <c r="I993" s="205">
        <v>43396</v>
      </c>
      <c r="J993" s="24">
        <v>9</v>
      </c>
      <c r="K993" s="14"/>
      <c r="L993" s="189">
        <v>1</v>
      </c>
      <c r="M993" s="14"/>
      <c r="N993" s="72">
        <v>2586.21</v>
      </c>
      <c r="O993" s="203">
        <v>2176.71</v>
      </c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98"/>
      <c r="AJ993" s="14"/>
      <c r="AK993" s="14"/>
    </row>
    <row r="994" s="2" customFormat="1" ht="14.25" hidden="1" spans="1:37">
      <c r="A994" s="24">
        <v>990</v>
      </c>
      <c r="B994" s="189" t="s">
        <v>13049</v>
      </c>
      <c r="C994" s="14" t="s">
        <v>13050</v>
      </c>
      <c r="D994" s="189" t="s">
        <v>13051</v>
      </c>
      <c r="E994" s="189"/>
      <c r="F994" s="189" t="s">
        <v>10943</v>
      </c>
      <c r="G994" s="24" t="s">
        <v>11530</v>
      </c>
      <c r="H994" s="24" t="s">
        <v>10229</v>
      </c>
      <c r="I994" s="205">
        <v>43396</v>
      </c>
      <c r="J994" s="24">
        <v>9</v>
      </c>
      <c r="K994" s="14" t="s">
        <v>11305</v>
      </c>
      <c r="L994" s="189">
        <v>1</v>
      </c>
      <c r="M994" s="14"/>
      <c r="N994" s="72">
        <v>17241.38</v>
      </c>
      <c r="O994" s="203">
        <v>14511.48</v>
      </c>
      <c r="P994" s="14">
        <v>1</v>
      </c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98"/>
      <c r="AJ994" s="14"/>
      <c r="AK994" s="14"/>
    </row>
    <row r="995" s="2" customFormat="1" ht="14.25" hidden="1" spans="1:37">
      <c r="A995" s="24">
        <v>991</v>
      </c>
      <c r="B995" s="189" t="s">
        <v>13052</v>
      </c>
      <c r="C995" s="14" t="s">
        <v>13053</v>
      </c>
      <c r="D995" s="189" t="s">
        <v>13054</v>
      </c>
      <c r="E995" s="189"/>
      <c r="F995" s="189" t="s">
        <v>10943</v>
      </c>
      <c r="G995" s="24" t="s">
        <v>11530</v>
      </c>
      <c r="H995" s="24" t="s">
        <v>10229</v>
      </c>
      <c r="I995" s="205">
        <v>43396</v>
      </c>
      <c r="J995" s="24">
        <v>9</v>
      </c>
      <c r="K995" s="14" t="s">
        <v>11305</v>
      </c>
      <c r="L995" s="189">
        <v>1</v>
      </c>
      <c r="M995" s="14"/>
      <c r="N995" s="72">
        <v>26724.14</v>
      </c>
      <c r="O995" s="203">
        <v>22492.84</v>
      </c>
      <c r="P995" s="14">
        <v>1</v>
      </c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98"/>
      <c r="AJ995" s="14"/>
      <c r="AK995" s="14"/>
    </row>
    <row r="996" s="2" customFormat="1" ht="14.25" hidden="1" spans="1:37">
      <c r="A996" s="24">
        <v>992</v>
      </c>
      <c r="B996" s="189" t="s">
        <v>13055</v>
      </c>
      <c r="C996" s="14" t="s">
        <v>13056</v>
      </c>
      <c r="D996" s="189" t="s">
        <v>13057</v>
      </c>
      <c r="E996" s="189"/>
      <c r="F996" s="189" t="s">
        <v>10943</v>
      </c>
      <c r="G996" s="24" t="s">
        <v>11530</v>
      </c>
      <c r="H996" s="24" t="s">
        <v>10229</v>
      </c>
      <c r="I996" s="205">
        <v>43396</v>
      </c>
      <c r="J996" s="24">
        <v>9</v>
      </c>
      <c r="K996" s="14" t="s">
        <v>11305</v>
      </c>
      <c r="L996" s="189">
        <v>1</v>
      </c>
      <c r="M996" s="14"/>
      <c r="N996" s="72">
        <v>26724.14</v>
      </c>
      <c r="O996" s="203">
        <v>22492.84</v>
      </c>
      <c r="P996" s="14">
        <v>1</v>
      </c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98"/>
      <c r="AJ996" s="14"/>
      <c r="AK996" s="14"/>
    </row>
    <row r="997" s="2" customFormat="1" ht="14.25" hidden="1" spans="1:37">
      <c r="A997" s="24">
        <v>993</v>
      </c>
      <c r="B997" s="189" t="s">
        <v>13058</v>
      </c>
      <c r="C997" s="14" t="s">
        <v>13059</v>
      </c>
      <c r="D997" s="189" t="s">
        <v>13060</v>
      </c>
      <c r="E997" s="189"/>
      <c r="F997" s="189" t="s">
        <v>10943</v>
      </c>
      <c r="G997" s="24" t="s">
        <v>11530</v>
      </c>
      <c r="H997" s="24" t="s">
        <v>10229</v>
      </c>
      <c r="I997" s="205">
        <v>43396</v>
      </c>
      <c r="J997" s="24">
        <v>9</v>
      </c>
      <c r="K997" s="14" t="s">
        <v>11305</v>
      </c>
      <c r="L997" s="189">
        <v>1</v>
      </c>
      <c r="M997" s="14"/>
      <c r="N997" s="72">
        <v>18103.45</v>
      </c>
      <c r="O997" s="203">
        <v>15237.05</v>
      </c>
      <c r="P997" s="14">
        <v>1</v>
      </c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98"/>
      <c r="AJ997" s="14"/>
      <c r="AK997" s="14"/>
    </row>
    <row r="998" s="2" customFormat="1" ht="14.25" hidden="1" spans="1:37">
      <c r="A998" s="24">
        <v>994</v>
      </c>
      <c r="B998" s="189" t="s">
        <v>13061</v>
      </c>
      <c r="C998" s="14" t="s">
        <v>13062</v>
      </c>
      <c r="D998" s="189" t="s">
        <v>13063</v>
      </c>
      <c r="E998" s="189"/>
      <c r="F998" s="189" t="s">
        <v>10943</v>
      </c>
      <c r="G998" s="24" t="s">
        <v>11530</v>
      </c>
      <c r="H998" s="24" t="s">
        <v>10229</v>
      </c>
      <c r="I998" s="205">
        <v>43396</v>
      </c>
      <c r="J998" s="24">
        <v>9</v>
      </c>
      <c r="K998" s="14" t="s">
        <v>11305</v>
      </c>
      <c r="L998" s="189">
        <v>1</v>
      </c>
      <c r="M998" s="14"/>
      <c r="N998" s="72">
        <v>18103.45</v>
      </c>
      <c r="O998" s="203">
        <v>15237.05</v>
      </c>
      <c r="P998" s="14">
        <v>1</v>
      </c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98"/>
      <c r="AJ998" s="14"/>
      <c r="AK998" s="14"/>
    </row>
    <row r="999" s="2" customFormat="1" ht="14.25" spans="1:37">
      <c r="A999" s="24">
        <v>995</v>
      </c>
      <c r="B999" s="189" t="s">
        <v>13064</v>
      </c>
      <c r="C999" s="14">
        <v>0</v>
      </c>
      <c r="D999" s="189" t="s">
        <v>13065</v>
      </c>
      <c r="E999" s="189"/>
      <c r="F999" s="189" t="s">
        <v>10943</v>
      </c>
      <c r="G999" s="24" t="s">
        <v>9941</v>
      </c>
      <c r="H999" s="24" t="s">
        <v>10185</v>
      </c>
      <c r="I999" s="205">
        <v>43398</v>
      </c>
      <c r="J999" s="24">
        <v>9</v>
      </c>
      <c r="K999" s="14"/>
      <c r="L999" s="189">
        <v>1</v>
      </c>
      <c r="M999" s="14"/>
      <c r="N999" s="72">
        <v>54772.63</v>
      </c>
      <c r="O999" s="203">
        <v>46100.33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98"/>
      <c r="AJ999" s="14"/>
      <c r="AK999" s="14"/>
    </row>
    <row r="1000" s="2" customFormat="1" ht="14.25" spans="1:37">
      <c r="A1000" s="24">
        <v>996</v>
      </c>
      <c r="B1000" s="189" t="s">
        <v>13066</v>
      </c>
      <c r="C1000" s="14">
        <v>0</v>
      </c>
      <c r="D1000" s="189" t="s">
        <v>13067</v>
      </c>
      <c r="E1000" s="189"/>
      <c r="F1000" s="189" t="s">
        <v>10943</v>
      </c>
      <c r="G1000" s="24" t="s">
        <v>9941</v>
      </c>
      <c r="H1000" s="24" t="s">
        <v>10185</v>
      </c>
      <c r="I1000" s="205">
        <v>43398</v>
      </c>
      <c r="J1000" s="24">
        <v>9</v>
      </c>
      <c r="K1000" s="14"/>
      <c r="L1000" s="189">
        <v>1</v>
      </c>
      <c r="M1000" s="14"/>
      <c r="N1000" s="72">
        <v>58722.25</v>
      </c>
      <c r="O1000" s="203">
        <v>49424.55</v>
      </c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98"/>
      <c r="AJ1000" s="14"/>
      <c r="AK1000" s="14"/>
    </row>
    <row r="1001" s="2" customFormat="1" ht="14.25" spans="1:37">
      <c r="A1001" s="24">
        <v>997</v>
      </c>
      <c r="B1001" s="189" t="s">
        <v>13068</v>
      </c>
      <c r="C1001" s="14">
        <v>0</v>
      </c>
      <c r="D1001" s="189" t="s">
        <v>13069</v>
      </c>
      <c r="E1001" s="189"/>
      <c r="F1001" s="189" t="s">
        <v>10943</v>
      </c>
      <c r="G1001" s="24" t="s">
        <v>9941</v>
      </c>
      <c r="H1001" s="24" t="s">
        <v>10185</v>
      </c>
      <c r="I1001" s="205">
        <v>43398</v>
      </c>
      <c r="J1001" s="24">
        <v>9</v>
      </c>
      <c r="K1001" s="14"/>
      <c r="L1001" s="189">
        <v>1</v>
      </c>
      <c r="M1001" s="14"/>
      <c r="N1001" s="72">
        <v>52998.25</v>
      </c>
      <c r="O1001" s="203">
        <v>44606.85</v>
      </c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98"/>
      <c r="AJ1001" s="14"/>
      <c r="AK1001" s="14"/>
    </row>
    <row r="1002" s="2" customFormat="1" ht="14.25" spans="1:37">
      <c r="A1002" s="24">
        <v>998</v>
      </c>
      <c r="B1002" s="189" t="s">
        <v>13070</v>
      </c>
      <c r="C1002" s="14">
        <v>0</v>
      </c>
      <c r="D1002" s="189" t="s">
        <v>13071</v>
      </c>
      <c r="E1002" s="189"/>
      <c r="F1002" s="189" t="s">
        <v>10943</v>
      </c>
      <c r="G1002" s="24" t="s">
        <v>9941</v>
      </c>
      <c r="H1002" s="24" t="s">
        <v>10185</v>
      </c>
      <c r="I1002" s="205">
        <v>43398</v>
      </c>
      <c r="J1002" s="24">
        <v>9</v>
      </c>
      <c r="K1002" s="14"/>
      <c r="L1002" s="189">
        <v>1</v>
      </c>
      <c r="M1002" s="14"/>
      <c r="N1002" s="72">
        <v>59350.12</v>
      </c>
      <c r="O1002" s="203">
        <v>49953.02</v>
      </c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98"/>
      <c r="AJ1002" s="14"/>
      <c r="AK1002" s="14"/>
    </row>
    <row r="1003" s="2" customFormat="1" ht="14.25" spans="1:37">
      <c r="A1003" s="24">
        <v>999</v>
      </c>
      <c r="B1003" s="189" t="s">
        <v>13072</v>
      </c>
      <c r="C1003" s="14">
        <v>0</v>
      </c>
      <c r="D1003" s="189" t="s">
        <v>13073</v>
      </c>
      <c r="E1003" s="189"/>
      <c r="F1003" s="189" t="s">
        <v>10943</v>
      </c>
      <c r="G1003" s="24" t="s">
        <v>9941</v>
      </c>
      <c r="H1003" s="24" t="s">
        <v>10185</v>
      </c>
      <c r="I1003" s="205">
        <v>43398</v>
      </c>
      <c r="J1003" s="24">
        <v>9</v>
      </c>
      <c r="K1003" s="14"/>
      <c r="L1003" s="189">
        <v>1</v>
      </c>
      <c r="M1003" s="14"/>
      <c r="N1003" s="72">
        <v>70976.85</v>
      </c>
      <c r="O1003" s="203">
        <v>59738.85</v>
      </c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98"/>
      <c r="AJ1003" s="14"/>
      <c r="AK1003" s="14"/>
    </row>
    <row r="1004" s="2" customFormat="1" ht="14.25" spans="1:37">
      <c r="A1004" s="24">
        <v>1000</v>
      </c>
      <c r="B1004" s="189" t="s">
        <v>13074</v>
      </c>
      <c r="C1004" s="14">
        <v>0</v>
      </c>
      <c r="D1004" s="189" t="s">
        <v>13075</v>
      </c>
      <c r="E1004" s="189"/>
      <c r="F1004" s="189" t="s">
        <v>10943</v>
      </c>
      <c r="G1004" s="24" t="s">
        <v>9941</v>
      </c>
      <c r="H1004" s="24" t="s">
        <v>10185</v>
      </c>
      <c r="I1004" s="205">
        <v>43398</v>
      </c>
      <c r="J1004" s="24">
        <v>9</v>
      </c>
      <c r="K1004" s="14"/>
      <c r="L1004" s="189">
        <v>1</v>
      </c>
      <c r="M1004" s="14"/>
      <c r="N1004" s="72">
        <v>61181.16</v>
      </c>
      <c r="O1004" s="203">
        <v>51494.16</v>
      </c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98"/>
      <c r="AJ1004" s="14"/>
      <c r="AK1004" s="14"/>
    </row>
    <row r="1005" s="2" customFormat="1" ht="14.25" spans="1:37">
      <c r="A1005" s="24">
        <v>1001</v>
      </c>
      <c r="B1005" s="189" t="s">
        <v>13076</v>
      </c>
      <c r="C1005" s="14">
        <v>0</v>
      </c>
      <c r="D1005" s="189" t="s">
        <v>13077</v>
      </c>
      <c r="E1005" s="189"/>
      <c r="F1005" s="189" t="s">
        <v>10943</v>
      </c>
      <c r="G1005" s="24" t="s">
        <v>9941</v>
      </c>
      <c r="H1005" s="24" t="s">
        <v>10185</v>
      </c>
      <c r="I1005" s="205">
        <v>43398</v>
      </c>
      <c r="J1005" s="24">
        <v>9</v>
      </c>
      <c r="K1005" s="14"/>
      <c r="L1005" s="189">
        <v>1</v>
      </c>
      <c r="M1005" s="14"/>
      <c r="N1005" s="72">
        <v>69333.82</v>
      </c>
      <c r="O1005" s="203">
        <v>58355.92</v>
      </c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98"/>
      <c r="AJ1005" s="14"/>
      <c r="AK1005" s="14"/>
    </row>
    <row r="1006" s="2" customFormat="1" ht="14.25" spans="1:37">
      <c r="A1006" s="24">
        <v>1002</v>
      </c>
      <c r="B1006" s="189" t="s">
        <v>13078</v>
      </c>
      <c r="C1006" s="14">
        <v>0</v>
      </c>
      <c r="D1006" s="189" t="s">
        <v>13079</v>
      </c>
      <c r="E1006" s="189"/>
      <c r="F1006" s="189" t="s">
        <v>10943</v>
      </c>
      <c r="G1006" s="24" t="s">
        <v>9941</v>
      </c>
      <c r="H1006" s="24" t="s">
        <v>10185</v>
      </c>
      <c r="I1006" s="205">
        <v>43398</v>
      </c>
      <c r="J1006" s="24">
        <v>9</v>
      </c>
      <c r="K1006" s="14"/>
      <c r="L1006" s="189">
        <v>1</v>
      </c>
      <c r="M1006" s="14"/>
      <c r="N1006" s="72">
        <v>53846.12</v>
      </c>
      <c r="O1006" s="203">
        <v>45320.52</v>
      </c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98"/>
      <c r="AJ1006" s="14"/>
      <c r="AK1006" s="14"/>
    </row>
    <row r="1007" s="2" customFormat="1" ht="14.25" spans="1:37">
      <c r="A1007" s="24">
        <v>1003</v>
      </c>
      <c r="B1007" s="189" t="s">
        <v>13080</v>
      </c>
      <c r="C1007" s="14">
        <v>0</v>
      </c>
      <c r="D1007" s="189" t="s">
        <v>13081</v>
      </c>
      <c r="E1007" s="189"/>
      <c r="F1007" s="189" t="s">
        <v>10943</v>
      </c>
      <c r="G1007" s="24" t="s">
        <v>9941</v>
      </c>
      <c r="H1007" s="24" t="s">
        <v>10185</v>
      </c>
      <c r="I1007" s="205">
        <v>43398</v>
      </c>
      <c r="J1007" s="24">
        <v>9</v>
      </c>
      <c r="K1007" s="14"/>
      <c r="L1007" s="189">
        <v>1</v>
      </c>
      <c r="M1007" s="14"/>
      <c r="N1007" s="72">
        <v>50427.37</v>
      </c>
      <c r="O1007" s="203">
        <v>42443.07</v>
      </c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98"/>
      <c r="AJ1007" s="14"/>
      <c r="AK1007" s="14"/>
    </row>
    <row r="1008" s="2" customFormat="1" ht="14.25" spans="1:37">
      <c r="A1008" s="24">
        <v>1004</v>
      </c>
      <c r="B1008" s="189" t="s">
        <v>13082</v>
      </c>
      <c r="C1008" s="14">
        <v>0</v>
      </c>
      <c r="D1008" s="189" t="s">
        <v>13083</v>
      </c>
      <c r="E1008" s="189"/>
      <c r="F1008" s="189" t="s">
        <v>10943</v>
      </c>
      <c r="G1008" s="24" t="s">
        <v>9941</v>
      </c>
      <c r="H1008" s="24" t="s">
        <v>10185</v>
      </c>
      <c r="I1008" s="205">
        <v>43398</v>
      </c>
      <c r="J1008" s="24">
        <v>9</v>
      </c>
      <c r="K1008" s="14"/>
      <c r="L1008" s="189">
        <v>1</v>
      </c>
      <c r="M1008" s="14"/>
      <c r="N1008" s="72">
        <v>58119.62</v>
      </c>
      <c r="O1008" s="203">
        <v>48917.32</v>
      </c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98"/>
      <c r="AJ1008" s="14"/>
      <c r="AK1008" s="14"/>
    </row>
    <row r="1009" s="2" customFormat="1" ht="14.25" spans="1:37">
      <c r="A1009" s="24">
        <v>1005</v>
      </c>
      <c r="B1009" s="189" t="s">
        <v>13084</v>
      </c>
      <c r="C1009" s="14">
        <v>0</v>
      </c>
      <c r="D1009" s="189" t="s">
        <v>13085</v>
      </c>
      <c r="E1009" s="189"/>
      <c r="F1009" s="189" t="s">
        <v>10943</v>
      </c>
      <c r="G1009" s="24" t="s">
        <v>9941</v>
      </c>
      <c r="H1009" s="24" t="s">
        <v>10185</v>
      </c>
      <c r="I1009" s="205">
        <v>43398</v>
      </c>
      <c r="J1009" s="24">
        <v>9</v>
      </c>
      <c r="K1009" s="14"/>
      <c r="L1009" s="189">
        <v>1</v>
      </c>
      <c r="M1009" s="14"/>
      <c r="N1009" s="72">
        <v>51665.78</v>
      </c>
      <c r="O1009" s="203">
        <v>43485.38</v>
      </c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98"/>
      <c r="AJ1009" s="14"/>
      <c r="AK1009" s="14"/>
    </row>
    <row r="1010" s="202" customFormat="1" ht="14.25" hidden="1" spans="1:37">
      <c r="A1010" s="230">
        <v>1006</v>
      </c>
      <c r="B1010" s="216" t="s">
        <v>13086</v>
      </c>
      <c r="C1010" s="231" t="s">
        <v>13087</v>
      </c>
      <c r="D1010" s="216" t="s">
        <v>13088</v>
      </c>
      <c r="E1010" s="216"/>
      <c r="F1010" s="216" t="s">
        <v>10943</v>
      </c>
      <c r="G1010" s="230" t="s">
        <v>6587</v>
      </c>
      <c r="H1010" s="230" t="s">
        <v>9931</v>
      </c>
      <c r="I1010" s="232">
        <v>43404</v>
      </c>
      <c r="J1010" s="230">
        <v>9</v>
      </c>
      <c r="K1010" s="14" t="s">
        <v>11305</v>
      </c>
      <c r="L1010" s="216">
        <v>1</v>
      </c>
      <c r="M1010" s="231"/>
      <c r="N1010" s="233">
        <v>119230.76</v>
      </c>
      <c r="O1010" s="234">
        <v>100352.56</v>
      </c>
      <c r="P1010" s="231">
        <v>0</v>
      </c>
      <c r="Q1010" s="231"/>
      <c r="R1010" s="231"/>
      <c r="S1010" s="231"/>
      <c r="T1010" s="231"/>
      <c r="U1010" s="231"/>
      <c r="V1010" s="231"/>
      <c r="W1010" s="231"/>
      <c r="X1010" s="231"/>
      <c r="Y1010" s="231"/>
      <c r="Z1010" s="231"/>
      <c r="AA1010" s="231"/>
      <c r="AB1010" s="231"/>
      <c r="AC1010" s="231"/>
      <c r="AD1010" s="231"/>
      <c r="AE1010" s="231"/>
      <c r="AF1010" s="231"/>
      <c r="AG1010" s="231"/>
      <c r="AH1010" s="231"/>
      <c r="AI1010" s="235"/>
      <c r="AJ1010" s="231"/>
      <c r="AK1010" s="231"/>
    </row>
    <row r="1011" s="202" customFormat="1" ht="14.25" hidden="1" spans="1:37">
      <c r="A1011" s="230">
        <v>1007</v>
      </c>
      <c r="B1011" s="216" t="s">
        <v>13089</v>
      </c>
      <c r="C1011" s="231" t="s">
        <v>13087</v>
      </c>
      <c r="D1011" s="216" t="s">
        <v>13090</v>
      </c>
      <c r="E1011" s="216"/>
      <c r="F1011" s="216" t="s">
        <v>10943</v>
      </c>
      <c r="G1011" s="230" t="s">
        <v>6587</v>
      </c>
      <c r="H1011" s="230" t="s">
        <v>9931</v>
      </c>
      <c r="I1011" s="232">
        <v>43404</v>
      </c>
      <c r="J1011" s="230">
        <v>9</v>
      </c>
      <c r="K1011" s="14" t="s">
        <v>11305</v>
      </c>
      <c r="L1011" s="216">
        <v>1</v>
      </c>
      <c r="M1011" s="231"/>
      <c r="N1011" s="233">
        <v>141453</v>
      </c>
      <c r="O1011" s="234">
        <v>119056.3</v>
      </c>
      <c r="P1011" s="231">
        <v>0</v>
      </c>
      <c r="Q1011" s="231"/>
      <c r="R1011" s="231"/>
      <c r="S1011" s="231"/>
      <c r="T1011" s="231"/>
      <c r="U1011" s="231"/>
      <c r="V1011" s="231"/>
      <c r="W1011" s="231"/>
      <c r="X1011" s="231"/>
      <c r="Y1011" s="231"/>
      <c r="Z1011" s="231"/>
      <c r="AA1011" s="231"/>
      <c r="AB1011" s="231"/>
      <c r="AC1011" s="231"/>
      <c r="AD1011" s="231"/>
      <c r="AE1011" s="231"/>
      <c r="AF1011" s="231"/>
      <c r="AG1011" s="231"/>
      <c r="AH1011" s="231"/>
      <c r="AI1011" s="235"/>
      <c r="AJ1011" s="231"/>
      <c r="AK1011" s="231"/>
    </row>
    <row r="1012" s="2" customFormat="1" ht="14.25" hidden="1" spans="1:37">
      <c r="A1012" s="24">
        <v>1008</v>
      </c>
      <c r="B1012" s="189" t="s">
        <v>13091</v>
      </c>
      <c r="C1012" s="14" t="s">
        <v>13092</v>
      </c>
      <c r="D1012" s="189" t="s">
        <v>13093</v>
      </c>
      <c r="E1012" s="189"/>
      <c r="F1012" s="189" t="s">
        <v>10943</v>
      </c>
      <c r="G1012" s="24" t="s">
        <v>6292</v>
      </c>
      <c r="H1012" s="24" t="s">
        <v>10229</v>
      </c>
      <c r="I1012" s="205">
        <v>43429</v>
      </c>
      <c r="J1012" s="24">
        <v>8</v>
      </c>
      <c r="K1012" s="14" t="s">
        <v>11305</v>
      </c>
      <c r="L1012" s="189">
        <v>1</v>
      </c>
      <c r="M1012" s="14"/>
      <c r="N1012" s="72">
        <v>20521.34</v>
      </c>
      <c r="O1012" s="203">
        <v>15647.48</v>
      </c>
      <c r="P1012" s="14">
        <v>1</v>
      </c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98"/>
      <c r="AJ1012" s="14"/>
      <c r="AK1012" s="14"/>
    </row>
    <row r="1013" s="2" customFormat="1" ht="14.25" hidden="1" spans="1:37">
      <c r="A1013" s="24">
        <v>1009</v>
      </c>
      <c r="B1013" s="189" t="s">
        <v>13094</v>
      </c>
      <c r="C1013" s="14" t="s">
        <v>13095</v>
      </c>
      <c r="D1013" s="189" t="s">
        <v>13096</v>
      </c>
      <c r="E1013" s="189"/>
      <c r="F1013" s="189" t="s">
        <v>10943</v>
      </c>
      <c r="G1013" s="24" t="s">
        <v>6292</v>
      </c>
      <c r="H1013" s="24" t="s">
        <v>10229</v>
      </c>
      <c r="I1013" s="205">
        <v>43429</v>
      </c>
      <c r="J1013" s="24">
        <v>8</v>
      </c>
      <c r="K1013" s="14" t="s">
        <v>11305</v>
      </c>
      <c r="L1013" s="189">
        <v>1</v>
      </c>
      <c r="M1013" s="14"/>
      <c r="N1013" s="72">
        <v>21987.21</v>
      </c>
      <c r="O1013" s="203">
        <v>16765.23</v>
      </c>
      <c r="P1013" s="14">
        <v>1</v>
      </c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98"/>
      <c r="AJ1013" s="14"/>
      <c r="AK1013" s="14"/>
    </row>
    <row r="1014" s="2" customFormat="1" ht="14.25" hidden="1" spans="1:37">
      <c r="A1014" s="24">
        <v>1010</v>
      </c>
      <c r="B1014" s="189" t="s">
        <v>13097</v>
      </c>
      <c r="C1014" s="14" t="s">
        <v>13098</v>
      </c>
      <c r="D1014" s="189" t="s">
        <v>13099</v>
      </c>
      <c r="E1014" s="189"/>
      <c r="F1014" s="189" t="s">
        <v>10943</v>
      </c>
      <c r="G1014" s="24" t="s">
        <v>6292</v>
      </c>
      <c r="H1014" s="24" t="s">
        <v>10229</v>
      </c>
      <c r="I1014" s="205">
        <v>43429</v>
      </c>
      <c r="J1014" s="24">
        <v>8</v>
      </c>
      <c r="K1014" s="14" t="s">
        <v>11305</v>
      </c>
      <c r="L1014" s="189">
        <v>1</v>
      </c>
      <c r="M1014" s="14"/>
      <c r="N1014" s="72">
        <v>20154.92</v>
      </c>
      <c r="O1014" s="203">
        <v>15368.09</v>
      </c>
      <c r="P1014" s="14">
        <v>1</v>
      </c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98"/>
      <c r="AJ1014" s="14"/>
      <c r="AK1014" s="14"/>
    </row>
    <row r="1015" s="2" customFormat="1" ht="14.25" hidden="1" spans="1:37">
      <c r="A1015" s="24">
        <v>1011</v>
      </c>
      <c r="B1015" s="189" t="s">
        <v>13100</v>
      </c>
      <c r="C1015" s="14" t="s">
        <v>13101</v>
      </c>
      <c r="D1015" s="189" t="s">
        <v>13102</v>
      </c>
      <c r="E1015" s="189"/>
      <c r="F1015" s="189" t="s">
        <v>10943</v>
      </c>
      <c r="G1015" s="24" t="s">
        <v>6292</v>
      </c>
      <c r="H1015" s="24" t="s">
        <v>10229</v>
      </c>
      <c r="I1015" s="205">
        <v>43429</v>
      </c>
      <c r="J1015" s="24">
        <v>8</v>
      </c>
      <c r="K1015" s="14" t="s">
        <v>11305</v>
      </c>
      <c r="L1015" s="189">
        <v>1</v>
      </c>
      <c r="M1015" s="14"/>
      <c r="N1015" s="72">
        <v>21254.27</v>
      </c>
      <c r="O1015" s="203">
        <v>16206.35</v>
      </c>
      <c r="P1015" s="14">
        <v>1</v>
      </c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98"/>
      <c r="AJ1015" s="14"/>
      <c r="AK1015" s="14"/>
    </row>
    <row r="1016" s="2" customFormat="1" ht="14.25" hidden="1" spans="1:37">
      <c r="A1016" s="24">
        <v>1012</v>
      </c>
      <c r="B1016" s="189" t="s">
        <v>13103</v>
      </c>
      <c r="C1016" s="14" t="s">
        <v>13104</v>
      </c>
      <c r="D1016" s="189" t="s">
        <v>13105</v>
      </c>
      <c r="E1016" s="189"/>
      <c r="F1016" s="189" t="s">
        <v>10943</v>
      </c>
      <c r="G1016" s="24" t="s">
        <v>6292</v>
      </c>
      <c r="H1016" s="24" t="s">
        <v>10229</v>
      </c>
      <c r="I1016" s="205">
        <v>43429</v>
      </c>
      <c r="J1016" s="24">
        <v>8</v>
      </c>
      <c r="K1016" s="14" t="s">
        <v>11305</v>
      </c>
      <c r="L1016" s="189">
        <v>1</v>
      </c>
      <c r="M1016" s="14"/>
      <c r="N1016" s="72">
        <v>9894.25</v>
      </c>
      <c r="O1016" s="203">
        <v>7544.35</v>
      </c>
      <c r="P1016" s="14">
        <v>1</v>
      </c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98"/>
      <c r="AJ1016" s="14"/>
      <c r="AK1016" s="14"/>
    </row>
    <row r="1017" s="2" customFormat="1" ht="14.25" hidden="1" spans="1:37">
      <c r="A1017" s="24">
        <v>1013</v>
      </c>
      <c r="B1017" s="189" t="s">
        <v>13106</v>
      </c>
      <c r="C1017" s="14" t="s">
        <v>13107</v>
      </c>
      <c r="D1017" s="189" t="s">
        <v>13108</v>
      </c>
      <c r="E1017" s="189"/>
      <c r="F1017" s="189" t="s">
        <v>10943</v>
      </c>
      <c r="G1017" s="24" t="s">
        <v>6292</v>
      </c>
      <c r="H1017" s="24" t="s">
        <v>10229</v>
      </c>
      <c r="I1017" s="205">
        <v>43429</v>
      </c>
      <c r="J1017" s="24">
        <v>8</v>
      </c>
      <c r="K1017" s="14" t="s">
        <v>11305</v>
      </c>
      <c r="L1017" s="189">
        <v>1</v>
      </c>
      <c r="M1017" s="14"/>
      <c r="N1017" s="72">
        <v>15024.59</v>
      </c>
      <c r="O1017" s="203">
        <v>11456.27</v>
      </c>
      <c r="P1017" s="14">
        <v>1</v>
      </c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98"/>
      <c r="AJ1017" s="14"/>
      <c r="AK1017" s="14"/>
    </row>
    <row r="1018" s="2" customFormat="1" ht="14.25" hidden="1" spans="1:37">
      <c r="A1018" s="24">
        <v>1014</v>
      </c>
      <c r="B1018" s="189" t="s">
        <v>13109</v>
      </c>
      <c r="C1018" s="14" t="s">
        <v>13110</v>
      </c>
      <c r="D1018" s="189" t="s">
        <v>13111</v>
      </c>
      <c r="E1018" s="189"/>
      <c r="F1018" s="189" t="s">
        <v>10943</v>
      </c>
      <c r="G1018" s="24" t="s">
        <v>6292</v>
      </c>
      <c r="H1018" s="24" t="s">
        <v>10229</v>
      </c>
      <c r="I1018" s="205">
        <v>43429</v>
      </c>
      <c r="J1018" s="24">
        <v>8</v>
      </c>
      <c r="K1018" s="14" t="s">
        <v>11305</v>
      </c>
      <c r="L1018" s="189">
        <v>1</v>
      </c>
      <c r="M1018" s="14"/>
      <c r="N1018" s="72">
        <v>15024.59</v>
      </c>
      <c r="O1018" s="203">
        <v>11456.27</v>
      </c>
      <c r="P1018" s="14">
        <v>1</v>
      </c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98"/>
      <c r="AJ1018" s="14"/>
      <c r="AK1018" s="14"/>
    </row>
    <row r="1019" s="202" customFormat="1" ht="14.25" hidden="1" spans="1:37">
      <c r="A1019" s="230">
        <v>1015</v>
      </c>
      <c r="B1019" s="216" t="s">
        <v>13112</v>
      </c>
      <c r="C1019" s="231">
        <v>0</v>
      </c>
      <c r="D1019" s="216" t="s">
        <v>13113</v>
      </c>
      <c r="E1019" s="216"/>
      <c r="F1019" s="216" t="s">
        <v>10943</v>
      </c>
      <c r="G1019" s="230" t="s">
        <v>6587</v>
      </c>
      <c r="H1019" s="230" t="s">
        <v>9931</v>
      </c>
      <c r="I1019" s="232">
        <v>43432</v>
      </c>
      <c r="J1019" s="230">
        <v>8</v>
      </c>
      <c r="K1019" s="231"/>
      <c r="L1019" s="216">
        <v>1</v>
      </c>
      <c r="M1019" s="231"/>
      <c r="N1019" s="233">
        <v>36206.9</v>
      </c>
      <c r="O1019" s="234">
        <v>31047.38</v>
      </c>
      <c r="P1019" s="231">
        <v>0</v>
      </c>
      <c r="Q1019" s="231"/>
      <c r="R1019" s="231"/>
      <c r="S1019" s="231"/>
      <c r="T1019" s="231"/>
      <c r="U1019" s="231"/>
      <c r="V1019" s="231"/>
      <c r="W1019" s="231"/>
      <c r="X1019" s="231"/>
      <c r="Y1019" s="231"/>
      <c r="Z1019" s="231"/>
      <c r="AA1019" s="231"/>
      <c r="AB1019" s="231"/>
      <c r="AC1019" s="231"/>
      <c r="AD1019" s="231"/>
      <c r="AE1019" s="231"/>
      <c r="AF1019" s="231"/>
      <c r="AG1019" s="231"/>
      <c r="AH1019" s="231"/>
      <c r="AI1019" s="235"/>
      <c r="AJ1019" s="231"/>
      <c r="AK1019" s="231"/>
    </row>
    <row r="1020" s="202" customFormat="1" ht="14.25" hidden="1" spans="1:37">
      <c r="A1020" s="230">
        <v>1016</v>
      </c>
      <c r="B1020" s="216" t="s">
        <v>13114</v>
      </c>
      <c r="C1020" s="231">
        <v>0</v>
      </c>
      <c r="D1020" s="216" t="s">
        <v>13115</v>
      </c>
      <c r="E1020" s="216"/>
      <c r="F1020" s="216" t="s">
        <v>10943</v>
      </c>
      <c r="G1020" s="230" t="s">
        <v>6587</v>
      </c>
      <c r="H1020" s="230" t="s">
        <v>9931</v>
      </c>
      <c r="I1020" s="232">
        <v>43432</v>
      </c>
      <c r="J1020" s="230">
        <v>8</v>
      </c>
      <c r="K1020" s="231"/>
      <c r="L1020" s="216">
        <v>1</v>
      </c>
      <c r="M1020" s="231"/>
      <c r="N1020" s="233">
        <v>20689.66</v>
      </c>
      <c r="O1020" s="234">
        <v>17741.35</v>
      </c>
      <c r="P1020" s="231">
        <v>0</v>
      </c>
      <c r="Q1020" s="231"/>
      <c r="R1020" s="231"/>
      <c r="S1020" s="231"/>
      <c r="T1020" s="231"/>
      <c r="U1020" s="231"/>
      <c r="V1020" s="231"/>
      <c r="W1020" s="231"/>
      <c r="X1020" s="231"/>
      <c r="Y1020" s="231"/>
      <c r="Z1020" s="231"/>
      <c r="AA1020" s="231"/>
      <c r="AB1020" s="231"/>
      <c r="AC1020" s="231"/>
      <c r="AD1020" s="231"/>
      <c r="AE1020" s="231"/>
      <c r="AF1020" s="231"/>
      <c r="AG1020" s="231"/>
      <c r="AH1020" s="231"/>
      <c r="AI1020" s="235"/>
      <c r="AJ1020" s="231"/>
      <c r="AK1020" s="231"/>
    </row>
    <row r="1021" s="202" customFormat="1" ht="14.25" hidden="1" spans="1:37">
      <c r="A1021" s="230">
        <v>1017</v>
      </c>
      <c r="B1021" s="216" t="s">
        <v>13116</v>
      </c>
      <c r="C1021" s="231">
        <v>0</v>
      </c>
      <c r="D1021" s="216" t="s">
        <v>13117</v>
      </c>
      <c r="E1021" s="216"/>
      <c r="F1021" s="216" t="s">
        <v>10943</v>
      </c>
      <c r="G1021" s="230" t="s">
        <v>6587</v>
      </c>
      <c r="H1021" s="230" t="s">
        <v>9931</v>
      </c>
      <c r="I1021" s="232">
        <v>43432</v>
      </c>
      <c r="J1021" s="230">
        <v>8</v>
      </c>
      <c r="K1021" s="231"/>
      <c r="L1021" s="216">
        <v>1</v>
      </c>
      <c r="M1021" s="231"/>
      <c r="N1021" s="233">
        <v>34482.76</v>
      </c>
      <c r="O1021" s="234">
        <v>29568.94</v>
      </c>
      <c r="P1021" s="231">
        <v>0</v>
      </c>
      <c r="Q1021" s="231"/>
      <c r="R1021" s="231"/>
      <c r="S1021" s="231"/>
      <c r="T1021" s="231"/>
      <c r="U1021" s="231"/>
      <c r="V1021" s="231"/>
      <c r="W1021" s="231"/>
      <c r="X1021" s="231"/>
      <c r="Y1021" s="231"/>
      <c r="Z1021" s="231"/>
      <c r="AA1021" s="231"/>
      <c r="AB1021" s="231"/>
      <c r="AC1021" s="231"/>
      <c r="AD1021" s="231"/>
      <c r="AE1021" s="231"/>
      <c r="AF1021" s="231"/>
      <c r="AG1021" s="231"/>
      <c r="AH1021" s="231"/>
      <c r="AI1021" s="235"/>
      <c r="AJ1021" s="231"/>
      <c r="AK1021" s="231"/>
    </row>
    <row r="1022" s="202" customFormat="1" ht="14.25" hidden="1" spans="1:37">
      <c r="A1022" s="230">
        <v>1018</v>
      </c>
      <c r="B1022" s="216" t="s">
        <v>13118</v>
      </c>
      <c r="C1022" s="231">
        <v>0</v>
      </c>
      <c r="D1022" s="216" t="s">
        <v>13119</v>
      </c>
      <c r="E1022" s="216"/>
      <c r="F1022" s="216" t="s">
        <v>10943</v>
      </c>
      <c r="G1022" s="230" t="s">
        <v>6587</v>
      </c>
      <c r="H1022" s="230" t="s">
        <v>9931</v>
      </c>
      <c r="I1022" s="232">
        <v>43432</v>
      </c>
      <c r="J1022" s="230">
        <v>8</v>
      </c>
      <c r="K1022" s="231"/>
      <c r="L1022" s="216">
        <v>1</v>
      </c>
      <c r="M1022" s="231"/>
      <c r="N1022" s="233">
        <v>25000</v>
      </c>
      <c r="O1022" s="234">
        <v>21437.53</v>
      </c>
      <c r="P1022" s="231">
        <v>0</v>
      </c>
      <c r="Q1022" s="231"/>
      <c r="R1022" s="231"/>
      <c r="S1022" s="231"/>
      <c r="T1022" s="231"/>
      <c r="U1022" s="231"/>
      <c r="V1022" s="231"/>
      <c r="W1022" s="231"/>
      <c r="X1022" s="231"/>
      <c r="Y1022" s="231"/>
      <c r="Z1022" s="231"/>
      <c r="AA1022" s="231"/>
      <c r="AB1022" s="231"/>
      <c r="AC1022" s="231"/>
      <c r="AD1022" s="231"/>
      <c r="AE1022" s="231"/>
      <c r="AF1022" s="231"/>
      <c r="AG1022" s="231"/>
      <c r="AH1022" s="231"/>
      <c r="AI1022" s="235"/>
      <c r="AJ1022" s="231"/>
      <c r="AK1022" s="231"/>
    </row>
    <row r="1023" s="202" customFormat="1" ht="14.25" hidden="1" spans="1:37">
      <c r="A1023" s="230">
        <v>1019</v>
      </c>
      <c r="B1023" s="216" t="s">
        <v>13120</v>
      </c>
      <c r="C1023" s="231">
        <v>0</v>
      </c>
      <c r="D1023" s="216" t="s">
        <v>13121</v>
      </c>
      <c r="E1023" s="216"/>
      <c r="F1023" s="216" t="s">
        <v>10943</v>
      </c>
      <c r="G1023" s="230" t="s">
        <v>6587</v>
      </c>
      <c r="H1023" s="230" t="s">
        <v>9931</v>
      </c>
      <c r="I1023" s="232">
        <v>43432</v>
      </c>
      <c r="J1023" s="230">
        <v>8</v>
      </c>
      <c r="K1023" s="231"/>
      <c r="L1023" s="216">
        <v>1</v>
      </c>
      <c r="M1023" s="231"/>
      <c r="N1023" s="233">
        <v>30172.41</v>
      </c>
      <c r="O1023" s="234">
        <v>25872.84</v>
      </c>
      <c r="P1023" s="231">
        <v>0</v>
      </c>
      <c r="Q1023" s="231"/>
      <c r="R1023" s="231"/>
      <c r="S1023" s="231"/>
      <c r="T1023" s="231"/>
      <c r="U1023" s="231"/>
      <c r="V1023" s="231"/>
      <c r="W1023" s="231"/>
      <c r="X1023" s="231"/>
      <c r="Y1023" s="231"/>
      <c r="Z1023" s="231"/>
      <c r="AA1023" s="231"/>
      <c r="AB1023" s="231"/>
      <c r="AC1023" s="231"/>
      <c r="AD1023" s="231"/>
      <c r="AE1023" s="231"/>
      <c r="AF1023" s="231"/>
      <c r="AG1023" s="231"/>
      <c r="AH1023" s="231"/>
      <c r="AI1023" s="235"/>
      <c r="AJ1023" s="231"/>
      <c r="AK1023" s="231"/>
    </row>
    <row r="1024" s="2" customFormat="1" ht="14.25" hidden="1" spans="1:37">
      <c r="A1024" s="24">
        <v>1020</v>
      </c>
      <c r="B1024" s="189" t="s">
        <v>13122</v>
      </c>
      <c r="C1024" s="14">
        <v>0</v>
      </c>
      <c r="D1024" s="189" t="s">
        <v>13123</v>
      </c>
      <c r="E1024" s="189"/>
      <c r="F1024" s="189" t="s">
        <v>10943</v>
      </c>
      <c r="G1024" s="24" t="s">
        <v>11530</v>
      </c>
      <c r="H1024" s="24" t="s">
        <v>10283</v>
      </c>
      <c r="I1024" s="205">
        <v>43456</v>
      </c>
      <c r="J1024" s="24">
        <v>7</v>
      </c>
      <c r="K1024" s="14"/>
      <c r="L1024" s="189">
        <v>1</v>
      </c>
      <c r="M1024" s="14"/>
      <c r="N1024" s="72">
        <v>68376.07</v>
      </c>
      <c r="O1024" s="203">
        <v>59715.11</v>
      </c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98"/>
      <c r="AJ1024" s="14"/>
      <c r="AK1024" s="14"/>
    </row>
    <row r="1025" s="2" customFormat="1" ht="14.25" hidden="1" spans="1:37">
      <c r="A1025" s="24">
        <v>1021</v>
      </c>
      <c r="B1025" s="189" t="s">
        <v>13124</v>
      </c>
      <c r="C1025" s="14">
        <v>0</v>
      </c>
      <c r="D1025" s="189" t="s">
        <v>13125</v>
      </c>
      <c r="E1025" s="189"/>
      <c r="F1025" s="189" t="s">
        <v>10943</v>
      </c>
      <c r="G1025" s="24" t="s">
        <v>11530</v>
      </c>
      <c r="H1025" s="24" t="s">
        <v>10283</v>
      </c>
      <c r="I1025" s="205">
        <v>43456</v>
      </c>
      <c r="J1025" s="24">
        <v>7</v>
      </c>
      <c r="K1025" s="14"/>
      <c r="L1025" s="189">
        <v>1</v>
      </c>
      <c r="M1025" s="14"/>
      <c r="N1025" s="72">
        <v>68376.07</v>
      </c>
      <c r="O1025" s="203">
        <v>59715.11</v>
      </c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98"/>
      <c r="AJ1025" s="14"/>
      <c r="AK1025" s="14"/>
    </row>
    <row r="1026" s="2" customFormat="1" ht="14.25" spans="1:37">
      <c r="A1026" s="24">
        <v>1022</v>
      </c>
      <c r="B1026" s="189" t="s">
        <v>13126</v>
      </c>
      <c r="C1026" s="14">
        <v>0</v>
      </c>
      <c r="D1026" s="189" t="s">
        <v>13127</v>
      </c>
      <c r="E1026" s="189"/>
      <c r="F1026" s="189" t="s">
        <v>10943</v>
      </c>
      <c r="G1026" s="24" t="s">
        <v>6587</v>
      </c>
      <c r="H1026" s="24" t="s">
        <v>10185</v>
      </c>
      <c r="I1026" s="205">
        <v>43461</v>
      </c>
      <c r="J1026" s="24">
        <v>7</v>
      </c>
      <c r="K1026" s="14"/>
      <c r="L1026" s="189">
        <v>1</v>
      </c>
      <c r="M1026" s="14"/>
      <c r="N1026" s="72">
        <v>12820.51</v>
      </c>
      <c r="O1026" s="203">
        <v>11196.59</v>
      </c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98"/>
      <c r="AJ1026" s="14"/>
      <c r="AK1026" s="14"/>
    </row>
    <row r="1027" s="2" customFormat="1" ht="14.25" hidden="1" spans="1:37">
      <c r="A1027" s="24">
        <v>1023</v>
      </c>
      <c r="B1027" s="189" t="s">
        <v>13128</v>
      </c>
      <c r="C1027" s="14">
        <v>0</v>
      </c>
      <c r="D1027" s="189" t="s">
        <v>13129</v>
      </c>
      <c r="E1027" s="189"/>
      <c r="F1027" s="189" t="s">
        <v>10943</v>
      </c>
      <c r="G1027" s="24" t="s">
        <v>10535</v>
      </c>
      <c r="H1027" s="24" t="s">
        <v>13130</v>
      </c>
      <c r="I1027" s="205">
        <v>43464</v>
      </c>
      <c r="J1027" s="24">
        <v>7</v>
      </c>
      <c r="K1027" s="14"/>
      <c r="L1027" s="189">
        <v>90</v>
      </c>
      <c r="M1027" s="14"/>
      <c r="N1027" s="72">
        <v>31810.34</v>
      </c>
      <c r="O1027" s="203">
        <v>27829.06</v>
      </c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98"/>
      <c r="AJ1027" s="14"/>
      <c r="AK1027" s="14"/>
    </row>
    <row r="1028" s="2" customFormat="1" ht="14.25" hidden="1" spans="1:37">
      <c r="A1028" s="24">
        <v>1024</v>
      </c>
      <c r="B1028" s="189" t="s">
        <v>13131</v>
      </c>
      <c r="C1028" s="14">
        <v>0</v>
      </c>
      <c r="D1028" s="189" t="s">
        <v>13132</v>
      </c>
      <c r="E1028" s="189"/>
      <c r="F1028" s="189" t="s">
        <v>10943</v>
      </c>
      <c r="G1028" s="24" t="s">
        <v>10535</v>
      </c>
      <c r="H1028" s="24" t="s">
        <v>13130</v>
      </c>
      <c r="I1028" s="205">
        <v>43464</v>
      </c>
      <c r="J1028" s="24">
        <v>7</v>
      </c>
      <c r="K1028" s="14"/>
      <c r="L1028" s="189">
        <v>37</v>
      </c>
      <c r="M1028" s="14"/>
      <c r="N1028" s="72">
        <v>13077.59</v>
      </c>
      <c r="O1028" s="203">
        <v>11421.11</v>
      </c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98"/>
      <c r="AJ1028" s="14"/>
      <c r="AK1028" s="14"/>
    </row>
    <row r="1029" s="2" customFormat="1" ht="14.25" hidden="1" spans="1:37">
      <c r="A1029" s="24">
        <v>1025</v>
      </c>
      <c r="B1029" s="189" t="s">
        <v>13133</v>
      </c>
      <c r="C1029" s="14">
        <v>0</v>
      </c>
      <c r="D1029" s="189" t="s">
        <v>13134</v>
      </c>
      <c r="E1029" s="189"/>
      <c r="F1029" s="189" t="s">
        <v>10943</v>
      </c>
      <c r="G1029" s="24" t="s">
        <v>10535</v>
      </c>
      <c r="H1029" s="24" t="s">
        <v>13130</v>
      </c>
      <c r="I1029" s="205">
        <v>43464</v>
      </c>
      <c r="J1029" s="24">
        <v>7</v>
      </c>
      <c r="K1029" s="14"/>
      <c r="L1029" s="189">
        <v>6</v>
      </c>
      <c r="M1029" s="14"/>
      <c r="N1029" s="72">
        <v>2120.69</v>
      </c>
      <c r="O1029" s="203">
        <v>1852.05</v>
      </c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98"/>
      <c r="AJ1029" s="14"/>
      <c r="AK1029" s="14"/>
    </row>
    <row r="1030" s="2" customFormat="1" ht="14.25" spans="1:37">
      <c r="A1030" s="24">
        <v>1026</v>
      </c>
      <c r="B1030" s="189" t="s">
        <v>13135</v>
      </c>
      <c r="C1030" s="14">
        <v>0</v>
      </c>
      <c r="D1030" s="189" t="s">
        <v>13136</v>
      </c>
      <c r="E1030" s="189"/>
      <c r="F1030" s="189" t="s">
        <v>10943</v>
      </c>
      <c r="G1030" s="24" t="s">
        <v>6641</v>
      </c>
      <c r="H1030" s="24" t="s">
        <v>10185</v>
      </c>
      <c r="I1030" s="205">
        <v>43465</v>
      </c>
      <c r="J1030" s="24">
        <v>7</v>
      </c>
      <c r="K1030" s="14"/>
      <c r="L1030" s="189">
        <v>1</v>
      </c>
      <c r="M1030" s="14"/>
      <c r="N1030" s="72">
        <v>9637.33</v>
      </c>
      <c r="O1030" s="203">
        <v>8416.61</v>
      </c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98"/>
      <c r="AJ1030" s="14"/>
      <c r="AK1030" s="14"/>
    </row>
    <row r="1031" s="2" customFormat="1" ht="14.25" spans="1:37">
      <c r="A1031" s="24">
        <v>1027</v>
      </c>
      <c r="B1031" s="189" t="s">
        <v>13137</v>
      </c>
      <c r="C1031" s="14">
        <v>0</v>
      </c>
      <c r="D1031" s="189" t="s">
        <v>13138</v>
      </c>
      <c r="E1031" s="189"/>
      <c r="F1031" s="189" t="s">
        <v>10943</v>
      </c>
      <c r="G1031" s="24" t="s">
        <v>6641</v>
      </c>
      <c r="H1031" s="24" t="s">
        <v>10185</v>
      </c>
      <c r="I1031" s="205">
        <v>43465</v>
      </c>
      <c r="J1031" s="24">
        <v>7</v>
      </c>
      <c r="K1031" s="14"/>
      <c r="L1031" s="189">
        <v>1</v>
      </c>
      <c r="M1031" s="14"/>
      <c r="N1031" s="72">
        <v>9637.33</v>
      </c>
      <c r="O1031" s="203">
        <v>8416.61</v>
      </c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98"/>
      <c r="AJ1031" s="14"/>
      <c r="AK1031" s="14"/>
    </row>
    <row r="1032" s="2" customFormat="1" ht="14.25" spans="1:37">
      <c r="A1032" s="24">
        <v>1028</v>
      </c>
      <c r="B1032" s="189" t="s">
        <v>13139</v>
      </c>
      <c r="C1032" s="14">
        <v>0</v>
      </c>
      <c r="D1032" s="189" t="s">
        <v>13140</v>
      </c>
      <c r="E1032" s="189"/>
      <c r="F1032" s="189" t="s">
        <v>10943</v>
      </c>
      <c r="G1032" s="24" t="s">
        <v>6641</v>
      </c>
      <c r="H1032" s="24" t="s">
        <v>10185</v>
      </c>
      <c r="I1032" s="205">
        <v>43465</v>
      </c>
      <c r="J1032" s="24">
        <v>7</v>
      </c>
      <c r="K1032" s="14"/>
      <c r="L1032" s="189">
        <v>1</v>
      </c>
      <c r="M1032" s="14"/>
      <c r="N1032" s="72">
        <v>9637.33</v>
      </c>
      <c r="O1032" s="203">
        <v>8416.61</v>
      </c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98"/>
      <c r="AJ1032" s="14"/>
      <c r="AK1032" s="14"/>
    </row>
    <row r="1033" s="2" customFormat="1" ht="14.25" spans="1:37">
      <c r="A1033" s="24">
        <v>1029</v>
      </c>
      <c r="B1033" s="189" t="s">
        <v>13141</v>
      </c>
      <c r="C1033" s="14">
        <v>0</v>
      </c>
      <c r="D1033" s="189" t="s">
        <v>13142</v>
      </c>
      <c r="E1033" s="189"/>
      <c r="F1033" s="189" t="s">
        <v>10943</v>
      </c>
      <c r="G1033" s="24" t="s">
        <v>6641</v>
      </c>
      <c r="H1033" s="24" t="s">
        <v>10185</v>
      </c>
      <c r="I1033" s="205">
        <v>43465</v>
      </c>
      <c r="J1033" s="24">
        <v>7</v>
      </c>
      <c r="K1033" s="14"/>
      <c r="L1033" s="189">
        <v>1</v>
      </c>
      <c r="M1033" s="14"/>
      <c r="N1033" s="72">
        <v>9637.33</v>
      </c>
      <c r="O1033" s="203">
        <v>8416.61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98"/>
      <c r="AJ1033" s="14"/>
      <c r="AK1033" s="14"/>
    </row>
    <row r="1034" s="2" customFormat="1" ht="14.25" spans="1:37">
      <c r="A1034" s="24">
        <v>1030</v>
      </c>
      <c r="B1034" s="189" t="s">
        <v>13143</v>
      </c>
      <c r="C1034" s="14">
        <v>0</v>
      </c>
      <c r="D1034" s="189" t="s">
        <v>13144</v>
      </c>
      <c r="E1034" s="189"/>
      <c r="F1034" s="189" t="s">
        <v>10943</v>
      </c>
      <c r="G1034" s="24" t="s">
        <v>6641</v>
      </c>
      <c r="H1034" s="24" t="s">
        <v>10185</v>
      </c>
      <c r="I1034" s="205">
        <v>43465</v>
      </c>
      <c r="J1034" s="24">
        <v>7</v>
      </c>
      <c r="K1034" s="14"/>
      <c r="L1034" s="189">
        <v>1</v>
      </c>
      <c r="M1034" s="14"/>
      <c r="N1034" s="72">
        <v>9361.55</v>
      </c>
      <c r="O1034" s="203">
        <v>8175.79</v>
      </c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98"/>
      <c r="AJ1034" s="14"/>
      <c r="AK1034" s="14"/>
    </row>
    <row r="1035" s="2" customFormat="1" ht="14.25" spans="1:37">
      <c r="A1035" s="24">
        <v>1031</v>
      </c>
      <c r="B1035" s="189" t="s">
        <v>13145</v>
      </c>
      <c r="C1035" s="14">
        <v>0</v>
      </c>
      <c r="D1035" s="189" t="s">
        <v>13146</v>
      </c>
      <c r="E1035" s="189"/>
      <c r="F1035" s="189" t="s">
        <v>10943</v>
      </c>
      <c r="G1035" s="24" t="s">
        <v>6641</v>
      </c>
      <c r="H1035" s="24" t="s">
        <v>10185</v>
      </c>
      <c r="I1035" s="205">
        <v>43465</v>
      </c>
      <c r="J1035" s="24">
        <v>7</v>
      </c>
      <c r="K1035" s="14"/>
      <c r="L1035" s="189">
        <v>1</v>
      </c>
      <c r="M1035" s="14"/>
      <c r="N1035" s="72">
        <v>9361.55</v>
      </c>
      <c r="O1035" s="203">
        <v>8175.79</v>
      </c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98"/>
      <c r="AJ1035" s="14"/>
      <c r="AK1035" s="14"/>
    </row>
    <row r="1036" s="2" customFormat="1" ht="14.25" spans="1:37">
      <c r="A1036" s="24">
        <v>1032</v>
      </c>
      <c r="B1036" s="189" t="s">
        <v>13147</v>
      </c>
      <c r="C1036" s="14">
        <v>0</v>
      </c>
      <c r="D1036" s="189" t="s">
        <v>13148</v>
      </c>
      <c r="E1036" s="189"/>
      <c r="F1036" s="189" t="s">
        <v>10943</v>
      </c>
      <c r="G1036" s="24" t="s">
        <v>6641</v>
      </c>
      <c r="H1036" s="24" t="s">
        <v>10185</v>
      </c>
      <c r="I1036" s="205">
        <v>43465</v>
      </c>
      <c r="J1036" s="24">
        <v>7</v>
      </c>
      <c r="K1036" s="14"/>
      <c r="L1036" s="189">
        <v>1</v>
      </c>
      <c r="M1036" s="14"/>
      <c r="N1036" s="72">
        <v>8191.35</v>
      </c>
      <c r="O1036" s="203">
        <v>7153.75</v>
      </c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98"/>
      <c r="AJ1036" s="14"/>
      <c r="AK1036" s="14"/>
    </row>
    <row r="1037" s="2" customFormat="1" ht="14.25" spans="1:37">
      <c r="A1037" s="24">
        <v>1033</v>
      </c>
      <c r="B1037" s="189" t="s">
        <v>13149</v>
      </c>
      <c r="C1037" s="14">
        <v>0</v>
      </c>
      <c r="D1037" s="189" t="s">
        <v>13150</v>
      </c>
      <c r="E1037" s="189"/>
      <c r="F1037" s="189" t="s">
        <v>10943</v>
      </c>
      <c r="G1037" s="24" t="s">
        <v>6641</v>
      </c>
      <c r="H1037" s="24" t="s">
        <v>10185</v>
      </c>
      <c r="I1037" s="205">
        <v>43465</v>
      </c>
      <c r="J1037" s="24">
        <v>7</v>
      </c>
      <c r="K1037" s="14"/>
      <c r="L1037" s="189">
        <v>1</v>
      </c>
      <c r="M1037" s="14"/>
      <c r="N1037" s="72">
        <v>8191.35</v>
      </c>
      <c r="O1037" s="203">
        <v>7153.75</v>
      </c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98"/>
      <c r="AJ1037" s="14"/>
      <c r="AK1037" s="14"/>
    </row>
    <row r="1038" s="2" customFormat="1" ht="14.25" hidden="1" spans="1:37">
      <c r="A1038" s="24">
        <v>1034</v>
      </c>
      <c r="B1038" s="189" t="s">
        <v>13151</v>
      </c>
      <c r="C1038" s="14" t="str">
        <f>VLOOKUP(B1038,'[3]固定资产-模具6'!$B$82:$C$1180,2,0)</f>
        <v>1671</v>
      </c>
      <c r="D1038" s="189" t="s">
        <v>13152</v>
      </c>
      <c r="E1038" s="189"/>
      <c r="F1038" s="189" t="s">
        <v>10943</v>
      </c>
      <c r="G1038" s="24" t="s">
        <v>6641</v>
      </c>
      <c r="H1038" s="24" t="s">
        <v>10185</v>
      </c>
      <c r="I1038" s="205">
        <v>43465</v>
      </c>
      <c r="J1038" s="24">
        <v>7</v>
      </c>
      <c r="K1038" s="14" t="s">
        <v>10088</v>
      </c>
      <c r="L1038" s="189">
        <v>1</v>
      </c>
      <c r="M1038" s="14"/>
      <c r="N1038" s="72">
        <v>10531.74</v>
      </c>
      <c r="O1038" s="203">
        <v>9197.74</v>
      </c>
      <c r="P1038" s="204">
        <v>1</v>
      </c>
      <c r="Q1038" s="14"/>
      <c r="R1038" s="14"/>
      <c r="S1038" s="14"/>
      <c r="T1038" s="20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98"/>
      <c r="AJ1038" s="14"/>
      <c r="AK1038" s="14"/>
    </row>
    <row r="1039" s="2" customFormat="1" ht="14.25" hidden="1" spans="1:37">
      <c r="A1039" s="24">
        <v>1035</v>
      </c>
      <c r="B1039" s="189" t="s">
        <v>13153</v>
      </c>
      <c r="C1039" s="14" t="str">
        <f>VLOOKUP(B1039,'[3]固定资产-模具6'!$B$82:$C$1180,2,0)</f>
        <v>1672</v>
      </c>
      <c r="D1039" s="189" t="s">
        <v>13154</v>
      </c>
      <c r="E1039" s="189"/>
      <c r="F1039" s="189" t="s">
        <v>10943</v>
      </c>
      <c r="G1039" s="24" t="s">
        <v>6641</v>
      </c>
      <c r="H1039" s="24" t="s">
        <v>10185</v>
      </c>
      <c r="I1039" s="205">
        <v>43465</v>
      </c>
      <c r="J1039" s="24">
        <v>7</v>
      </c>
      <c r="K1039" s="14" t="s">
        <v>10088</v>
      </c>
      <c r="L1039" s="189">
        <v>1</v>
      </c>
      <c r="M1039" s="14"/>
      <c r="N1039" s="72">
        <v>10531.74</v>
      </c>
      <c r="O1039" s="203">
        <v>9197.74</v>
      </c>
      <c r="P1039" s="204">
        <v>1</v>
      </c>
      <c r="Q1039" s="14"/>
      <c r="R1039" s="14"/>
      <c r="S1039" s="14"/>
      <c r="T1039" s="20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98"/>
      <c r="AJ1039" s="14"/>
      <c r="AK1039" s="14"/>
    </row>
    <row r="1040" s="2" customFormat="1" ht="14.25" hidden="1" spans="1:37">
      <c r="A1040" s="24">
        <v>1036</v>
      </c>
      <c r="B1040" s="189" t="s">
        <v>13155</v>
      </c>
      <c r="C1040" s="14" t="str">
        <f>VLOOKUP(B1040,'[3]固定资产-模具6'!$B$82:$C$1180,2,0)</f>
        <v>1673</v>
      </c>
      <c r="D1040" s="189" t="s">
        <v>13156</v>
      </c>
      <c r="E1040" s="189"/>
      <c r="F1040" s="189" t="s">
        <v>10943</v>
      </c>
      <c r="G1040" s="24" t="s">
        <v>6641</v>
      </c>
      <c r="H1040" s="24" t="s">
        <v>10185</v>
      </c>
      <c r="I1040" s="205">
        <v>43465</v>
      </c>
      <c r="J1040" s="24">
        <v>7</v>
      </c>
      <c r="K1040" s="14" t="s">
        <v>10088</v>
      </c>
      <c r="L1040" s="189">
        <v>1</v>
      </c>
      <c r="M1040" s="14"/>
      <c r="N1040" s="72">
        <v>10531.74</v>
      </c>
      <c r="O1040" s="203">
        <v>9197.74</v>
      </c>
      <c r="P1040" s="204">
        <v>1</v>
      </c>
      <c r="Q1040" s="14"/>
      <c r="R1040" s="14"/>
      <c r="S1040" s="14"/>
      <c r="T1040" s="20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98"/>
      <c r="AJ1040" s="14"/>
      <c r="AK1040" s="14"/>
    </row>
    <row r="1041" s="2" customFormat="1" ht="14.25" hidden="1" spans="1:37">
      <c r="A1041" s="24">
        <v>1037</v>
      </c>
      <c r="B1041" s="189" t="s">
        <v>13157</v>
      </c>
      <c r="C1041" s="14" t="str">
        <f>VLOOKUP(B1041,'[3]固定资产-模具6'!$B$82:$C$1180,2,0)</f>
        <v>1674</v>
      </c>
      <c r="D1041" s="189" t="s">
        <v>13158</v>
      </c>
      <c r="E1041" s="189"/>
      <c r="F1041" s="189" t="s">
        <v>10943</v>
      </c>
      <c r="G1041" s="24" t="s">
        <v>6641</v>
      </c>
      <c r="H1041" s="24" t="s">
        <v>10185</v>
      </c>
      <c r="I1041" s="205">
        <v>43465</v>
      </c>
      <c r="J1041" s="24">
        <v>7</v>
      </c>
      <c r="K1041" s="14" t="s">
        <v>10088</v>
      </c>
      <c r="L1041" s="189">
        <v>1</v>
      </c>
      <c r="M1041" s="14"/>
      <c r="N1041" s="72">
        <v>10531.74</v>
      </c>
      <c r="O1041" s="203">
        <v>9197.74</v>
      </c>
      <c r="P1041" s="204">
        <v>1</v>
      </c>
      <c r="Q1041" s="14"/>
      <c r="R1041" s="14"/>
      <c r="S1041" s="14"/>
      <c r="T1041" s="20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98"/>
      <c r="AJ1041" s="14"/>
      <c r="AK1041" s="14"/>
    </row>
    <row r="1042" s="2" customFormat="1" ht="14.25" hidden="1" spans="1:37">
      <c r="A1042" s="24">
        <v>1038</v>
      </c>
      <c r="B1042" s="189" t="s">
        <v>13159</v>
      </c>
      <c r="C1042" s="14" t="str">
        <f>VLOOKUP(B1042,'[3]固定资产-模具6'!$B$82:$C$1180,2,0)</f>
        <v>1675</v>
      </c>
      <c r="D1042" s="189" t="s">
        <v>13160</v>
      </c>
      <c r="E1042" s="189"/>
      <c r="F1042" s="189" t="s">
        <v>10943</v>
      </c>
      <c r="G1042" s="24" t="s">
        <v>6641</v>
      </c>
      <c r="H1042" s="24" t="s">
        <v>10185</v>
      </c>
      <c r="I1042" s="205">
        <v>43465</v>
      </c>
      <c r="J1042" s="24">
        <v>7</v>
      </c>
      <c r="K1042" s="14" t="s">
        <v>10088</v>
      </c>
      <c r="L1042" s="189">
        <v>1</v>
      </c>
      <c r="M1042" s="14"/>
      <c r="N1042" s="72">
        <v>9361.55</v>
      </c>
      <c r="O1042" s="203">
        <v>8175.79</v>
      </c>
      <c r="P1042" s="204">
        <v>1</v>
      </c>
      <c r="Q1042" s="14"/>
      <c r="R1042" s="14"/>
      <c r="S1042" s="14"/>
      <c r="T1042" s="20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98"/>
      <c r="AJ1042" s="14"/>
      <c r="AK1042" s="14"/>
    </row>
    <row r="1043" s="2" customFormat="1" ht="14.25" spans="1:37">
      <c r="A1043" s="24">
        <v>1039</v>
      </c>
      <c r="B1043" s="189" t="s">
        <v>13161</v>
      </c>
      <c r="C1043" s="14">
        <v>0</v>
      </c>
      <c r="D1043" s="189" t="s">
        <v>13162</v>
      </c>
      <c r="E1043" s="189"/>
      <c r="F1043" s="189" t="s">
        <v>10943</v>
      </c>
      <c r="G1043" s="24" t="s">
        <v>6641</v>
      </c>
      <c r="H1043" s="24" t="s">
        <v>10185</v>
      </c>
      <c r="I1043" s="205">
        <v>43465</v>
      </c>
      <c r="J1043" s="24">
        <v>7</v>
      </c>
      <c r="K1043" s="14"/>
      <c r="L1043" s="189">
        <v>1</v>
      </c>
      <c r="M1043" s="14"/>
      <c r="N1043" s="72">
        <v>7021.16</v>
      </c>
      <c r="O1043" s="203">
        <v>6131.8</v>
      </c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98"/>
      <c r="AJ1043" s="14"/>
      <c r="AK1043" s="14"/>
    </row>
    <row r="1044" s="2" customFormat="1" ht="14.25" spans="1:37">
      <c r="A1044" s="24">
        <v>1040</v>
      </c>
      <c r="B1044" s="189" t="s">
        <v>13163</v>
      </c>
      <c r="C1044" s="14">
        <v>0</v>
      </c>
      <c r="D1044" s="189" t="s">
        <v>13164</v>
      </c>
      <c r="E1044" s="189"/>
      <c r="F1044" s="189" t="s">
        <v>10943</v>
      </c>
      <c r="G1044" s="24" t="s">
        <v>6641</v>
      </c>
      <c r="H1044" s="24" t="s">
        <v>10270</v>
      </c>
      <c r="I1044" s="205">
        <v>43465</v>
      </c>
      <c r="J1044" s="24">
        <v>7</v>
      </c>
      <c r="K1044" s="14"/>
      <c r="L1044" s="189">
        <v>1</v>
      </c>
      <c r="M1044" s="14"/>
      <c r="N1044" s="72">
        <v>7873.87</v>
      </c>
      <c r="O1044" s="203">
        <v>6876.51</v>
      </c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98"/>
      <c r="AJ1044" s="14"/>
      <c r="AK1044" s="14"/>
    </row>
    <row r="1045" s="2" customFormat="1" ht="14.25" spans="1:37">
      <c r="A1045" s="24">
        <v>1041</v>
      </c>
      <c r="B1045" s="189" t="s">
        <v>13165</v>
      </c>
      <c r="C1045" s="14">
        <v>0</v>
      </c>
      <c r="D1045" s="189" t="s">
        <v>13166</v>
      </c>
      <c r="E1045" s="189"/>
      <c r="F1045" s="189" t="s">
        <v>10943</v>
      </c>
      <c r="G1045" s="24" t="s">
        <v>6641</v>
      </c>
      <c r="H1045" s="24" t="s">
        <v>10185</v>
      </c>
      <c r="I1045" s="205">
        <v>43465</v>
      </c>
      <c r="J1045" s="24">
        <v>7</v>
      </c>
      <c r="K1045" s="14"/>
      <c r="L1045" s="189">
        <v>1</v>
      </c>
      <c r="M1045" s="14"/>
      <c r="N1045" s="72">
        <v>6749.03</v>
      </c>
      <c r="O1045" s="203">
        <v>5894.15</v>
      </c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98"/>
      <c r="AJ1045" s="14"/>
      <c r="AK1045" s="14"/>
    </row>
    <row r="1046" s="2" customFormat="1" ht="14.25" spans="1:37">
      <c r="A1046" s="24">
        <v>1042</v>
      </c>
      <c r="B1046" s="189" t="s">
        <v>13167</v>
      </c>
      <c r="C1046" s="14">
        <v>0</v>
      </c>
      <c r="D1046" s="189" t="s">
        <v>13168</v>
      </c>
      <c r="E1046" s="189"/>
      <c r="F1046" s="189" t="s">
        <v>10943</v>
      </c>
      <c r="G1046" s="24" t="s">
        <v>6641</v>
      </c>
      <c r="H1046" s="24" t="s">
        <v>10185</v>
      </c>
      <c r="I1046" s="205">
        <v>43465</v>
      </c>
      <c r="J1046" s="24">
        <v>7</v>
      </c>
      <c r="K1046" s="14"/>
      <c r="L1046" s="189">
        <v>1</v>
      </c>
      <c r="M1046" s="14"/>
      <c r="N1046" s="72">
        <v>6749.03</v>
      </c>
      <c r="O1046" s="203">
        <v>5894.15</v>
      </c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98"/>
      <c r="AJ1046" s="14"/>
      <c r="AK1046" s="14"/>
    </row>
    <row r="1047" s="2" customFormat="1" ht="14.25" spans="1:37">
      <c r="A1047" s="24">
        <v>1043</v>
      </c>
      <c r="B1047" s="189" t="s">
        <v>13169</v>
      </c>
      <c r="C1047" s="14">
        <v>0</v>
      </c>
      <c r="D1047" s="189" t="s">
        <v>13170</v>
      </c>
      <c r="E1047" s="189"/>
      <c r="F1047" s="189" t="s">
        <v>10943</v>
      </c>
      <c r="G1047" s="24" t="s">
        <v>6641</v>
      </c>
      <c r="H1047" s="24" t="s">
        <v>10185</v>
      </c>
      <c r="I1047" s="205">
        <v>43465</v>
      </c>
      <c r="J1047" s="24">
        <v>7</v>
      </c>
      <c r="K1047" s="14"/>
      <c r="L1047" s="189">
        <v>1</v>
      </c>
      <c r="M1047" s="14"/>
      <c r="N1047" s="72">
        <v>8998.71</v>
      </c>
      <c r="O1047" s="203">
        <v>7858.87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98"/>
      <c r="AJ1047" s="14"/>
      <c r="AK1047" s="14"/>
    </row>
    <row r="1048" s="2" customFormat="1" ht="14.25" spans="1:37">
      <c r="A1048" s="24">
        <v>1044</v>
      </c>
      <c r="B1048" s="189" t="s">
        <v>13171</v>
      </c>
      <c r="C1048" s="14">
        <v>0</v>
      </c>
      <c r="D1048" s="189" t="s">
        <v>13172</v>
      </c>
      <c r="E1048" s="189"/>
      <c r="F1048" s="189" t="s">
        <v>10943</v>
      </c>
      <c r="G1048" s="24" t="s">
        <v>6641</v>
      </c>
      <c r="H1048" s="24" t="s">
        <v>10270</v>
      </c>
      <c r="I1048" s="205">
        <v>43465</v>
      </c>
      <c r="J1048" s="24">
        <v>7</v>
      </c>
      <c r="K1048" s="14"/>
      <c r="L1048" s="189">
        <v>1</v>
      </c>
      <c r="M1048" s="14"/>
      <c r="N1048" s="72">
        <v>17620.33</v>
      </c>
      <c r="O1048" s="203">
        <v>15388.41</v>
      </c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98"/>
      <c r="AJ1048" s="14"/>
      <c r="AK1048" s="14"/>
    </row>
    <row r="1049" s="2" customFormat="1" ht="14.25" hidden="1" spans="1:37">
      <c r="A1049" s="24">
        <v>1045</v>
      </c>
      <c r="B1049" s="189" t="s">
        <v>13173</v>
      </c>
      <c r="C1049" s="14" t="str">
        <f>VLOOKUP(B1049,'[3]固定资产-模具6'!$B$82:$C$1180,2,0)</f>
        <v>1682</v>
      </c>
      <c r="D1049" s="189" t="s">
        <v>13174</v>
      </c>
      <c r="E1049" s="189"/>
      <c r="F1049" s="189" t="s">
        <v>10943</v>
      </c>
      <c r="G1049" s="24" t="s">
        <v>6641</v>
      </c>
      <c r="H1049" s="24" t="s">
        <v>10270</v>
      </c>
      <c r="I1049" s="205">
        <v>43465</v>
      </c>
      <c r="J1049" s="24">
        <v>7</v>
      </c>
      <c r="K1049" s="14" t="s">
        <v>10088</v>
      </c>
      <c r="L1049" s="189">
        <v>1</v>
      </c>
      <c r="M1049" s="14"/>
      <c r="N1049" s="72">
        <v>23493.77</v>
      </c>
      <c r="O1049" s="203">
        <v>20517.93</v>
      </c>
      <c r="P1049" s="204">
        <v>1</v>
      </c>
      <c r="Q1049" s="14"/>
      <c r="R1049" s="14"/>
      <c r="S1049" s="14"/>
      <c r="T1049" s="20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98"/>
      <c r="AJ1049" s="14"/>
      <c r="AK1049" s="14"/>
    </row>
    <row r="1050" s="2" customFormat="1" ht="14.25" hidden="1" spans="1:37">
      <c r="A1050" s="24">
        <v>1046</v>
      </c>
      <c r="B1050" s="189" t="s">
        <v>13175</v>
      </c>
      <c r="C1050" s="14">
        <v>0</v>
      </c>
      <c r="D1050" s="189" t="s">
        <v>13176</v>
      </c>
      <c r="E1050" s="189"/>
      <c r="F1050" s="189" t="s">
        <v>10943</v>
      </c>
      <c r="G1050" s="24" t="s">
        <v>6641</v>
      </c>
      <c r="H1050" s="24" t="s">
        <v>10283</v>
      </c>
      <c r="I1050" s="205">
        <v>43465</v>
      </c>
      <c r="J1050" s="24">
        <v>7</v>
      </c>
      <c r="K1050" s="14"/>
      <c r="L1050" s="189">
        <v>1</v>
      </c>
      <c r="M1050" s="14"/>
      <c r="N1050" s="72">
        <v>14683.62</v>
      </c>
      <c r="O1050" s="203">
        <v>12823.7</v>
      </c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98"/>
      <c r="AJ1050" s="14"/>
      <c r="AK1050" s="14"/>
    </row>
    <row r="1051" s="2" customFormat="1" ht="14.25" hidden="1" spans="1:37">
      <c r="A1051" s="24">
        <v>1047</v>
      </c>
      <c r="B1051" s="189" t="s">
        <v>13177</v>
      </c>
      <c r="C1051" s="14">
        <v>0</v>
      </c>
      <c r="D1051" s="189" t="s">
        <v>13178</v>
      </c>
      <c r="E1051" s="189"/>
      <c r="F1051" s="189" t="s">
        <v>10943</v>
      </c>
      <c r="G1051" s="24" t="s">
        <v>6641</v>
      </c>
      <c r="H1051" s="24" t="s">
        <v>10283</v>
      </c>
      <c r="I1051" s="205">
        <v>43465</v>
      </c>
      <c r="J1051" s="24">
        <v>7</v>
      </c>
      <c r="K1051" s="14"/>
      <c r="L1051" s="189">
        <v>1</v>
      </c>
      <c r="M1051" s="14"/>
      <c r="N1051" s="72">
        <v>11746.9</v>
      </c>
      <c r="O1051" s="203">
        <v>10258.98</v>
      </c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98"/>
      <c r="AJ1051" s="14"/>
      <c r="AK1051" s="14"/>
    </row>
    <row r="1052" s="2" customFormat="1" ht="14.25" hidden="1" spans="1:37">
      <c r="A1052" s="24">
        <v>1048</v>
      </c>
      <c r="B1052" s="189" t="s">
        <v>13179</v>
      </c>
      <c r="C1052" s="14">
        <v>0</v>
      </c>
      <c r="D1052" s="189" t="s">
        <v>13180</v>
      </c>
      <c r="E1052" s="189"/>
      <c r="F1052" s="189" t="s">
        <v>10943</v>
      </c>
      <c r="G1052" s="24" t="s">
        <v>6641</v>
      </c>
      <c r="H1052" s="24" t="s">
        <v>10283</v>
      </c>
      <c r="I1052" s="205">
        <v>43465</v>
      </c>
      <c r="J1052" s="24">
        <v>7</v>
      </c>
      <c r="K1052" s="14"/>
      <c r="L1052" s="189">
        <v>1</v>
      </c>
      <c r="M1052" s="14"/>
      <c r="N1052" s="72">
        <v>7228</v>
      </c>
      <c r="O1052" s="203">
        <v>6312.48</v>
      </c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98"/>
      <c r="AJ1052" s="14"/>
      <c r="AK1052" s="14"/>
    </row>
    <row r="1053" s="2" customFormat="1" ht="14.25" spans="1:37">
      <c r="A1053" s="24">
        <v>1049</v>
      </c>
      <c r="B1053" s="189" t="s">
        <v>13181</v>
      </c>
      <c r="C1053" s="14">
        <v>0</v>
      </c>
      <c r="D1053" s="189" t="s">
        <v>13182</v>
      </c>
      <c r="E1053" s="189"/>
      <c r="F1053" s="189" t="s">
        <v>10943</v>
      </c>
      <c r="G1053" s="24" t="s">
        <v>6641</v>
      </c>
      <c r="H1053" s="24" t="s">
        <v>10185</v>
      </c>
      <c r="I1053" s="205">
        <v>43465</v>
      </c>
      <c r="J1053" s="24">
        <v>7</v>
      </c>
      <c r="K1053" s="14"/>
      <c r="L1053" s="189">
        <v>1</v>
      </c>
      <c r="M1053" s="14"/>
      <c r="N1053" s="72">
        <v>8031.1</v>
      </c>
      <c r="O1053" s="203">
        <v>7013.82</v>
      </c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98"/>
      <c r="AJ1053" s="14"/>
      <c r="AK1053" s="14"/>
    </row>
    <row r="1054" s="2" customFormat="1" ht="14.25" spans="1:37">
      <c r="A1054" s="24">
        <v>1050</v>
      </c>
      <c r="B1054" s="189" t="s">
        <v>13183</v>
      </c>
      <c r="C1054" s="14">
        <v>0</v>
      </c>
      <c r="D1054" s="189" t="s">
        <v>13184</v>
      </c>
      <c r="E1054" s="189"/>
      <c r="F1054" s="189" t="s">
        <v>10943</v>
      </c>
      <c r="G1054" s="24" t="s">
        <v>6641</v>
      </c>
      <c r="H1054" s="24" t="s">
        <v>10185</v>
      </c>
      <c r="I1054" s="205">
        <v>43465</v>
      </c>
      <c r="J1054" s="24">
        <v>7</v>
      </c>
      <c r="K1054" s="14"/>
      <c r="L1054" s="189">
        <v>1</v>
      </c>
      <c r="M1054" s="14"/>
      <c r="N1054" s="72">
        <v>7228</v>
      </c>
      <c r="O1054" s="203">
        <v>6312.48</v>
      </c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98"/>
      <c r="AJ1054" s="14"/>
      <c r="AK1054" s="14"/>
    </row>
    <row r="1055" s="2" customFormat="1" ht="14.25" spans="1:37">
      <c r="A1055" s="24">
        <v>1051</v>
      </c>
      <c r="B1055" s="189" t="s">
        <v>13185</v>
      </c>
      <c r="C1055" s="14">
        <v>0</v>
      </c>
      <c r="D1055" s="189" t="s">
        <v>13186</v>
      </c>
      <c r="E1055" s="189"/>
      <c r="F1055" s="189" t="s">
        <v>10943</v>
      </c>
      <c r="G1055" s="24" t="s">
        <v>6641</v>
      </c>
      <c r="H1055" s="24" t="s">
        <v>10185</v>
      </c>
      <c r="I1055" s="205">
        <v>43465</v>
      </c>
      <c r="J1055" s="24">
        <v>7</v>
      </c>
      <c r="K1055" s="14"/>
      <c r="L1055" s="189">
        <v>1</v>
      </c>
      <c r="M1055" s="14"/>
      <c r="N1055" s="72">
        <v>7228</v>
      </c>
      <c r="O1055" s="203">
        <v>6312.48</v>
      </c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98"/>
      <c r="AJ1055" s="14"/>
      <c r="AK1055" s="14"/>
    </row>
    <row r="1056" s="2" customFormat="1" ht="14.25" spans="1:37">
      <c r="A1056" s="24">
        <v>1052</v>
      </c>
      <c r="B1056" s="189" t="s">
        <v>13187</v>
      </c>
      <c r="C1056" s="14">
        <v>0</v>
      </c>
      <c r="D1056" s="189" t="s">
        <v>13188</v>
      </c>
      <c r="E1056" s="189"/>
      <c r="F1056" s="189" t="s">
        <v>10943</v>
      </c>
      <c r="G1056" s="24" t="s">
        <v>6641</v>
      </c>
      <c r="H1056" s="24" t="s">
        <v>10185</v>
      </c>
      <c r="I1056" s="205">
        <v>43465</v>
      </c>
      <c r="J1056" s="24">
        <v>7</v>
      </c>
      <c r="K1056" s="14"/>
      <c r="L1056" s="189">
        <v>1</v>
      </c>
      <c r="M1056" s="14"/>
      <c r="N1056" s="72">
        <v>8031.1</v>
      </c>
      <c r="O1056" s="203">
        <v>7013.82</v>
      </c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98"/>
      <c r="AJ1056" s="14"/>
      <c r="AK1056" s="14"/>
    </row>
    <row r="1057" s="2" customFormat="1" ht="14.25" spans="1:37">
      <c r="A1057" s="24">
        <v>1053</v>
      </c>
      <c r="B1057" s="189" t="s">
        <v>13189</v>
      </c>
      <c r="C1057" s="14">
        <v>0</v>
      </c>
      <c r="D1057" s="189" t="s">
        <v>13190</v>
      </c>
      <c r="E1057" s="189"/>
      <c r="F1057" s="189" t="s">
        <v>10943</v>
      </c>
      <c r="G1057" s="24" t="s">
        <v>6641</v>
      </c>
      <c r="H1057" s="24" t="s">
        <v>10185</v>
      </c>
      <c r="I1057" s="205">
        <v>43465</v>
      </c>
      <c r="J1057" s="24">
        <v>7</v>
      </c>
      <c r="K1057" s="14"/>
      <c r="L1057" s="189">
        <v>1</v>
      </c>
      <c r="M1057" s="14"/>
      <c r="N1057" s="72">
        <v>7228</v>
      </c>
      <c r="O1057" s="203">
        <v>6312.48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98"/>
      <c r="AJ1057" s="14"/>
      <c r="AK1057" s="14"/>
    </row>
    <row r="1058" s="2" customFormat="1" ht="14.25" spans="1:37">
      <c r="A1058" s="24">
        <v>1054</v>
      </c>
      <c r="B1058" s="189" t="s">
        <v>13191</v>
      </c>
      <c r="C1058" s="14">
        <v>0</v>
      </c>
      <c r="D1058" s="189" t="s">
        <v>13192</v>
      </c>
      <c r="E1058" s="189"/>
      <c r="F1058" s="189" t="s">
        <v>10943</v>
      </c>
      <c r="G1058" s="24" t="s">
        <v>6641</v>
      </c>
      <c r="H1058" s="24" t="s">
        <v>10185</v>
      </c>
      <c r="I1058" s="205">
        <v>43465</v>
      </c>
      <c r="J1058" s="24">
        <v>7</v>
      </c>
      <c r="K1058" s="14"/>
      <c r="L1058" s="189">
        <v>1</v>
      </c>
      <c r="M1058" s="14"/>
      <c r="N1058" s="72">
        <v>6424.89</v>
      </c>
      <c r="O1058" s="203">
        <v>5611.05</v>
      </c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98"/>
      <c r="AJ1058" s="14"/>
      <c r="AK1058" s="14"/>
    </row>
    <row r="1059" s="2" customFormat="1" ht="14.25" spans="1:37">
      <c r="A1059" s="24">
        <v>1055</v>
      </c>
      <c r="B1059" s="189" t="s">
        <v>13193</v>
      </c>
      <c r="C1059" s="14">
        <v>0</v>
      </c>
      <c r="D1059" s="189" t="s">
        <v>13194</v>
      </c>
      <c r="E1059" s="189"/>
      <c r="F1059" s="189" t="s">
        <v>10943</v>
      </c>
      <c r="G1059" s="24" t="s">
        <v>6641</v>
      </c>
      <c r="H1059" s="24" t="s">
        <v>10185</v>
      </c>
      <c r="I1059" s="205">
        <v>43465</v>
      </c>
      <c r="J1059" s="24">
        <v>7</v>
      </c>
      <c r="K1059" s="14"/>
      <c r="L1059" s="189">
        <v>1</v>
      </c>
      <c r="M1059" s="14"/>
      <c r="N1059" s="72">
        <v>6424.89</v>
      </c>
      <c r="O1059" s="203">
        <v>5611.05</v>
      </c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98"/>
      <c r="AJ1059" s="14"/>
      <c r="AK1059" s="14"/>
    </row>
    <row r="1060" s="2" customFormat="1" ht="14.25" hidden="1" spans="1:37">
      <c r="A1060" s="24">
        <v>1056</v>
      </c>
      <c r="B1060" s="189" t="s">
        <v>13195</v>
      </c>
      <c r="C1060" s="14" t="str">
        <f>VLOOKUP(B1060,'[3]固定资产-模具6'!$B$82:$C$1180,2,0)</f>
        <v>1693</v>
      </c>
      <c r="D1060" s="189" t="s">
        <v>13196</v>
      </c>
      <c r="E1060" s="189"/>
      <c r="F1060" s="189" t="s">
        <v>10943</v>
      </c>
      <c r="G1060" s="24" t="s">
        <v>6641</v>
      </c>
      <c r="H1060" s="24" t="s">
        <v>10270</v>
      </c>
      <c r="I1060" s="205">
        <v>43465</v>
      </c>
      <c r="J1060" s="24">
        <v>7</v>
      </c>
      <c r="K1060" s="14" t="s">
        <v>10088</v>
      </c>
      <c r="L1060" s="189">
        <v>1</v>
      </c>
      <c r="M1060" s="14"/>
      <c r="N1060" s="72">
        <v>11059.4</v>
      </c>
      <c r="O1060" s="203">
        <v>9658.52</v>
      </c>
      <c r="P1060" s="204">
        <v>1</v>
      </c>
      <c r="Q1060" s="14"/>
      <c r="R1060" s="14"/>
      <c r="S1060" s="14"/>
      <c r="T1060" s="20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98"/>
      <c r="AJ1060" s="14"/>
      <c r="AK1060" s="14"/>
    </row>
    <row r="1061" s="2" customFormat="1" ht="14.25" hidden="1" spans="1:37">
      <c r="A1061" s="24">
        <v>1057</v>
      </c>
      <c r="B1061" s="189" t="s">
        <v>13197</v>
      </c>
      <c r="C1061" s="14" t="str">
        <f>VLOOKUP(B1061,'[3]固定资产-模具6'!$B$82:$C$1180,2,0)</f>
        <v>1694</v>
      </c>
      <c r="D1061" s="189" t="s">
        <v>13198</v>
      </c>
      <c r="E1061" s="189"/>
      <c r="F1061" s="189" t="s">
        <v>10943</v>
      </c>
      <c r="G1061" s="24" t="s">
        <v>6641</v>
      </c>
      <c r="H1061" s="24" t="s">
        <v>10270</v>
      </c>
      <c r="I1061" s="205">
        <v>43465</v>
      </c>
      <c r="J1061" s="24">
        <v>7</v>
      </c>
      <c r="K1061" s="14" t="s">
        <v>10088</v>
      </c>
      <c r="L1061" s="189">
        <v>1</v>
      </c>
      <c r="M1061" s="14"/>
      <c r="N1061" s="72">
        <v>8887.02</v>
      </c>
      <c r="O1061" s="203">
        <v>7761.34</v>
      </c>
      <c r="P1061" s="204">
        <v>1</v>
      </c>
      <c r="Q1061" s="14"/>
      <c r="R1061" s="14"/>
      <c r="S1061" s="14"/>
      <c r="T1061" s="20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98"/>
      <c r="AJ1061" s="14"/>
      <c r="AK1061" s="14"/>
    </row>
    <row r="1062" s="2" customFormat="1" ht="14.25" hidden="1" spans="1:37">
      <c r="A1062" s="24">
        <v>1058</v>
      </c>
      <c r="B1062" s="189" t="s">
        <v>13199</v>
      </c>
      <c r="C1062" s="14" t="str">
        <f>VLOOKUP(B1062,'[3]固定资产-模具6'!$B$82:$C$1180,2,0)</f>
        <v>1695</v>
      </c>
      <c r="D1062" s="189" t="s">
        <v>13200</v>
      </c>
      <c r="E1062" s="189"/>
      <c r="F1062" s="189" t="s">
        <v>10943</v>
      </c>
      <c r="G1062" s="24" t="s">
        <v>6641</v>
      </c>
      <c r="H1062" s="24" t="s">
        <v>10270</v>
      </c>
      <c r="I1062" s="205">
        <v>43465</v>
      </c>
      <c r="J1062" s="24">
        <v>7</v>
      </c>
      <c r="K1062" s="14" t="s">
        <v>10088</v>
      </c>
      <c r="L1062" s="189">
        <v>1</v>
      </c>
      <c r="M1062" s="14"/>
      <c r="N1062" s="72">
        <v>11059.4</v>
      </c>
      <c r="O1062" s="203">
        <v>9658.52</v>
      </c>
      <c r="P1062" s="204">
        <v>1</v>
      </c>
      <c r="Q1062" s="14"/>
      <c r="R1062" s="14"/>
      <c r="S1062" s="14"/>
      <c r="T1062" s="20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98"/>
      <c r="AJ1062" s="14"/>
      <c r="AK1062" s="14"/>
    </row>
    <row r="1063" s="2" customFormat="1" ht="14.25" hidden="1" spans="1:37">
      <c r="A1063" s="24">
        <v>1059</v>
      </c>
      <c r="B1063" s="189" t="s">
        <v>13201</v>
      </c>
      <c r="C1063" s="14">
        <v>0</v>
      </c>
      <c r="D1063" s="189" t="s">
        <v>13202</v>
      </c>
      <c r="E1063" s="189"/>
      <c r="F1063" s="189" t="s">
        <v>10943</v>
      </c>
      <c r="G1063" s="24" t="s">
        <v>6641</v>
      </c>
      <c r="H1063" s="24" t="s">
        <v>10283</v>
      </c>
      <c r="I1063" s="205">
        <v>43465</v>
      </c>
      <c r="J1063" s="24">
        <v>7</v>
      </c>
      <c r="K1063" s="14"/>
      <c r="L1063" s="189">
        <v>1</v>
      </c>
      <c r="M1063" s="14"/>
      <c r="N1063" s="72">
        <v>7109.61</v>
      </c>
      <c r="O1063" s="203">
        <v>6209.05</v>
      </c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98"/>
      <c r="AJ1063" s="14"/>
      <c r="AK1063" s="14"/>
    </row>
    <row r="1064" s="2" customFormat="1" ht="14.25" hidden="1" spans="1:37">
      <c r="A1064" s="24">
        <v>1060</v>
      </c>
      <c r="B1064" s="189" t="s">
        <v>13203</v>
      </c>
      <c r="C1064" s="14">
        <v>0</v>
      </c>
      <c r="D1064" s="189" t="s">
        <v>13204</v>
      </c>
      <c r="E1064" s="189"/>
      <c r="F1064" s="189" t="s">
        <v>10943</v>
      </c>
      <c r="G1064" s="24" t="s">
        <v>6641</v>
      </c>
      <c r="H1064" s="24" t="s">
        <v>10283</v>
      </c>
      <c r="I1064" s="205">
        <v>43465</v>
      </c>
      <c r="J1064" s="24">
        <v>7</v>
      </c>
      <c r="K1064" s="14"/>
      <c r="L1064" s="189">
        <v>1</v>
      </c>
      <c r="M1064" s="14"/>
      <c r="N1064" s="72">
        <v>6912.12</v>
      </c>
      <c r="O1064" s="203">
        <v>6036.6</v>
      </c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98"/>
      <c r="AJ1064" s="14"/>
      <c r="AK1064" s="14"/>
    </row>
    <row r="1065" s="2" customFormat="1" ht="14.25" hidden="1" spans="1:37">
      <c r="A1065" s="24">
        <v>1061</v>
      </c>
      <c r="B1065" s="189" t="s">
        <v>13205</v>
      </c>
      <c r="C1065" s="14">
        <v>0</v>
      </c>
      <c r="D1065" s="189" t="s">
        <v>13206</v>
      </c>
      <c r="E1065" s="189"/>
      <c r="F1065" s="189" t="s">
        <v>10943</v>
      </c>
      <c r="G1065" s="24" t="s">
        <v>6641</v>
      </c>
      <c r="H1065" s="24" t="s">
        <v>10283</v>
      </c>
      <c r="I1065" s="205">
        <v>43465</v>
      </c>
      <c r="J1065" s="24">
        <v>7</v>
      </c>
      <c r="K1065" s="14"/>
      <c r="L1065" s="189">
        <v>1</v>
      </c>
      <c r="M1065" s="14"/>
      <c r="N1065" s="72">
        <v>7899.57</v>
      </c>
      <c r="O1065" s="203">
        <v>6898.93</v>
      </c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98"/>
      <c r="AJ1065" s="14"/>
      <c r="AK1065" s="14"/>
    </row>
    <row r="1066" s="2" customFormat="1" ht="14.25" hidden="1" spans="1:37">
      <c r="A1066" s="24">
        <v>1062</v>
      </c>
      <c r="B1066" s="189" t="s">
        <v>13207</v>
      </c>
      <c r="C1066" s="14">
        <v>0</v>
      </c>
      <c r="D1066" s="189" t="s">
        <v>13208</v>
      </c>
      <c r="E1066" s="189"/>
      <c r="F1066" s="189" t="s">
        <v>10943</v>
      </c>
      <c r="G1066" s="24" t="s">
        <v>6641</v>
      </c>
      <c r="H1066" s="24" t="s">
        <v>10283</v>
      </c>
      <c r="I1066" s="205">
        <v>43465</v>
      </c>
      <c r="J1066" s="24">
        <v>7</v>
      </c>
      <c r="K1066" s="14"/>
      <c r="L1066" s="189">
        <v>1</v>
      </c>
      <c r="M1066" s="14"/>
      <c r="N1066" s="72">
        <v>10269.44</v>
      </c>
      <c r="O1066" s="203">
        <v>8968.64</v>
      </c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98"/>
      <c r="AJ1066" s="14"/>
      <c r="AK1066" s="14"/>
    </row>
    <row r="1067" s="2" customFormat="1" ht="14.25" hidden="1" spans="1:37">
      <c r="A1067" s="24">
        <v>1063</v>
      </c>
      <c r="B1067" s="189" t="s">
        <v>13209</v>
      </c>
      <c r="C1067" s="14">
        <v>0</v>
      </c>
      <c r="D1067" s="189" t="s">
        <v>13210</v>
      </c>
      <c r="E1067" s="189"/>
      <c r="F1067" s="189" t="s">
        <v>10943</v>
      </c>
      <c r="G1067" s="24" t="s">
        <v>6641</v>
      </c>
      <c r="H1067" s="24" t="s">
        <v>10283</v>
      </c>
      <c r="I1067" s="205">
        <v>43465</v>
      </c>
      <c r="J1067" s="24">
        <v>7</v>
      </c>
      <c r="K1067" s="14"/>
      <c r="L1067" s="189">
        <v>1</v>
      </c>
      <c r="M1067" s="14"/>
      <c r="N1067" s="72">
        <v>8294.55</v>
      </c>
      <c r="O1067" s="203">
        <v>7243.91</v>
      </c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98"/>
      <c r="AJ1067" s="14"/>
      <c r="AK1067" s="14"/>
    </row>
    <row r="1068" s="2" customFormat="1" ht="14.25" hidden="1" spans="1:37">
      <c r="A1068" s="24">
        <v>1064</v>
      </c>
      <c r="B1068" s="189" t="s">
        <v>13211</v>
      </c>
      <c r="C1068" s="14">
        <v>0</v>
      </c>
      <c r="D1068" s="189" t="s">
        <v>13212</v>
      </c>
      <c r="E1068" s="189"/>
      <c r="F1068" s="189" t="s">
        <v>10943</v>
      </c>
      <c r="G1068" s="24" t="s">
        <v>6641</v>
      </c>
      <c r="H1068" s="24" t="s">
        <v>10283</v>
      </c>
      <c r="I1068" s="205">
        <v>43465</v>
      </c>
      <c r="J1068" s="24">
        <v>7</v>
      </c>
      <c r="K1068" s="14"/>
      <c r="L1068" s="189">
        <v>1</v>
      </c>
      <c r="M1068" s="14"/>
      <c r="N1068" s="72">
        <v>8887.02</v>
      </c>
      <c r="O1068" s="203">
        <v>7761.34</v>
      </c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98"/>
      <c r="AJ1068" s="14"/>
      <c r="AK1068" s="14"/>
    </row>
    <row r="1069" s="2" customFormat="1" ht="14.25" hidden="1" spans="1:37">
      <c r="A1069" s="24">
        <v>1065</v>
      </c>
      <c r="B1069" s="189" t="s">
        <v>13213</v>
      </c>
      <c r="C1069" s="14">
        <v>0</v>
      </c>
      <c r="D1069" s="189" t="s">
        <v>13214</v>
      </c>
      <c r="E1069" s="189"/>
      <c r="F1069" s="189" t="s">
        <v>10943</v>
      </c>
      <c r="G1069" s="24" t="s">
        <v>6641</v>
      </c>
      <c r="H1069" s="24" t="s">
        <v>10283</v>
      </c>
      <c r="I1069" s="205">
        <v>43465</v>
      </c>
      <c r="J1069" s="24">
        <v>7</v>
      </c>
      <c r="K1069" s="14"/>
      <c r="L1069" s="189">
        <v>1</v>
      </c>
      <c r="M1069" s="14"/>
      <c r="N1069" s="72">
        <v>10861.92</v>
      </c>
      <c r="O1069" s="203">
        <v>9486.08</v>
      </c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98"/>
      <c r="AJ1069" s="14"/>
      <c r="AK1069" s="14"/>
    </row>
    <row r="1070" s="2" customFormat="1" ht="14.25" hidden="1" spans="1:37">
      <c r="A1070" s="24">
        <v>1066</v>
      </c>
      <c r="B1070" s="189" t="s">
        <v>13215</v>
      </c>
      <c r="C1070" s="14">
        <v>0</v>
      </c>
      <c r="D1070" s="189" t="s">
        <v>13216</v>
      </c>
      <c r="E1070" s="189"/>
      <c r="F1070" s="189" t="s">
        <v>10943</v>
      </c>
      <c r="G1070" s="24" t="s">
        <v>6641</v>
      </c>
      <c r="H1070" s="24" t="s">
        <v>10283</v>
      </c>
      <c r="I1070" s="205">
        <v>43465</v>
      </c>
      <c r="J1070" s="24">
        <v>7</v>
      </c>
      <c r="K1070" s="14"/>
      <c r="L1070" s="189">
        <v>1</v>
      </c>
      <c r="M1070" s="14"/>
      <c r="N1070" s="72">
        <v>8887.02</v>
      </c>
      <c r="O1070" s="203">
        <v>7761.34</v>
      </c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98"/>
      <c r="AJ1070" s="14"/>
      <c r="AK1070" s="14"/>
    </row>
    <row r="1071" s="2" customFormat="1" ht="14.25" hidden="1" spans="1:37">
      <c r="A1071" s="24">
        <v>1067</v>
      </c>
      <c r="B1071" s="189" t="s">
        <v>13217</v>
      </c>
      <c r="C1071" s="14">
        <v>0</v>
      </c>
      <c r="D1071" s="189" t="s">
        <v>13218</v>
      </c>
      <c r="E1071" s="189"/>
      <c r="F1071" s="189" t="s">
        <v>10943</v>
      </c>
      <c r="G1071" s="24" t="s">
        <v>6641</v>
      </c>
      <c r="H1071" s="24" t="s">
        <v>10283</v>
      </c>
      <c r="I1071" s="205">
        <v>43465</v>
      </c>
      <c r="J1071" s="24">
        <v>7</v>
      </c>
      <c r="K1071" s="14"/>
      <c r="L1071" s="189">
        <v>1</v>
      </c>
      <c r="M1071" s="14"/>
      <c r="N1071" s="72">
        <v>6912.12</v>
      </c>
      <c r="O1071" s="203">
        <v>6036.6</v>
      </c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98"/>
      <c r="AJ1071" s="14"/>
      <c r="AK1071" s="14"/>
    </row>
    <row r="1072" s="2" customFormat="1" ht="14.25" hidden="1" spans="1:37">
      <c r="A1072" s="24">
        <v>1068</v>
      </c>
      <c r="B1072" s="189" t="s">
        <v>13219</v>
      </c>
      <c r="C1072" s="14">
        <v>0</v>
      </c>
      <c r="D1072" s="189" t="s">
        <v>13220</v>
      </c>
      <c r="E1072" s="189"/>
      <c r="F1072" s="189" t="s">
        <v>10943</v>
      </c>
      <c r="G1072" s="24" t="s">
        <v>6641</v>
      </c>
      <c r="H1072" s="24" t="s">
        <v>10283</v>
      </c>
      <c r="I1072" s="205">
        <v>43465</v>
      </c>
      <c r="J1072" s="24">
        <v>7</v>
      </c>
      <c r="K1072" s="14"/>
      <c r="L1072" s="189">
        <v>1</v>
      </c>
      <c r="M1072" s="14"/>
      <c r="N1072" s="72">
        <v>6912.12</v>
      </c>
      <c r="O1072" s="203">
        <v>6036.6</v>
      </c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98"/>
      <c r="AJ1072" s="14"/>
      <c r="AK1072" s="14"/>
    </row>
    <row r="1073" s="2" customFormat="1" ht="14.25" hidden="1" spans="1:37">
      <c r="A1073" s="24">
        <v>1069</v>
      </c>
      <c r="B1073" s="189" t="s">
        <v>13221</v>
      </c>
      <c r="C1073" s="14">
        <v>0</v>
      </c>
      <c r="D1073" s="189" t="s">
        <v>13222</v>
      </c>
      <c r="E1073" s="189"/>
      <c r="F1073" s="189" t="s">
        <v>10943</v>
      </c>
      <c r="G1073" s="24" t="s">
        <v>6641</v>
      </c>
      <c r="H1073" s="24" t="s">
        <v>10283</v>
      </c>
      <c r="I1073" s="205">
        <v>43465</v>
      </c>
      <c r="J1073" s="24">
        <v>7</v>
      </c>
      <c r="K1073" s="14"/>
      <c r="L1073" s="189">
        <v>1</v>
      </c>
      <c r="M1073" s="14"/>
      <c r="N1073" s="72">
        <v>7119.78</v>
      </c>
      <c r="O1073" s="203">
        <v>6217.94</v>
      </c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98"/>
      <c r="AJ1073" s="14"/>
      <c r="AK1073" s="14"/>
    </row>
    <row r="1074" s="2" customFormat="1" ht="14.25" hidden="1" spans="1:37">
      <c r="A1074" s="24">
        <v>1070</v>
      </c>
      <c r="B1074" s="189" t="s">
        <v>13223</v>
      </c>
      <c r="C1074" s="14">
        <v>0</v>
      </c>
      <c r="D1074" s="189" t="s">
        <v>13224</v>
      </c>
      <c r="E1074" s="189"/>
      <c r="F1074" s="189" t="s">
        <v>10943</v>
      </c>
      <c r="G1074" s="24" t="s">
        <v>6641</v>
      </c>
      <c r="H1074" s="24" t="s">
        <v>10283</v>
      </c>
      <c r="I1074" s="205">
        <v>43465</v>
      </c>
      <c r="J1074" s="24">
        <v>7</v>
      </c>
      <c r="K1074" s="14"/>
      <c r="L1074" s="189">
        <v>1</v>
      </c>
      <c r="M1074" s="14"/>
      <c r="N1074" s="72">
        <v>6024.43</v>
      </c>
      <c r="O1074" s="203">
        <v>5261.31</v>
      </c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98"/>
      <c r="AJ1074" s="14"/>
      <c r="AK1074" s="14"/>
    </row>
    <row r="1075" s="2" customFormat="1" ht="14.25" spans="1:37">
      <c r="A1075" s="24">
        <v>1071</v>
      </c>
      <c r="B1075" s="189" t="s">
        <v>13225</v>
      </c>
      <c r="C1075" s="14">
        <v>0</v>
      </c>
      <c r="D1075" s="189" t="s">
        <v>13226</v>
      </c>
      <c r="E1075" s="189" t="s">
        <v>13227</v>
      </c>
      <c r="F1075" s="189" t="s">
        <v>10943</v>
      </c>
      <c r="G1075" s="24" t="s">
        <v>6641</v>
      </c>
      <c r="H1075" s="24" t="s">
        <v>10270</v>
      </c>
      <c r="I1075" s="205">
        <v>43465</v>
      </c>
      <c r="J1075" s="24">
        <v>7</v>
      </c>
      <c r="K1075" s="14"/>
      <c r="L1075" s="189">
        <v>1</v>
      </c>
      <c r="M1075" s="14"/>
      <c r="N1075" s="72">
        <v>6298.26</v>
      </c>
      <c r="O1075" s="203">
        <v>5500.5</v>
      </c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98"/>
      <c r="AJ1075" s="14"/>
      <c r="AK1075" s="14"/>
    </row>
    <row r="1076" s="2" customFormat="1" ht="14.25" spans="1:37">
      <c r="A1076" s="24">
        <v>1072</v>
      </c>
      <c r="B1076" s="189" t="s">
        <v>13228</v>
      </c>
      <c r="C1076" s="14">
        <v>0</v>
      </c>
      <c r="D1076" s="189" t="s">
        <v>13229</v>
      </c>
      <c r="E1076" s="189" t="s">
        <v>13230</v>
      </c>
      <c r="F1076" s="189" t="s">
        <v>10943</v>
      </c>
      <c r="G1076" s="24" t="s">
        <v>6641</v>
      </c>
      <c r="H1076" s="24" t="s">
        <v>10270</v>
      </c>
      <c r="I1076" s="205">
        <v>43465</v>
      </c>
      <c r="J1076" s="24">
        <v>7</v>
      </c>
      <c r="K1076" s="14"/>
      <c r="L1076" s="189">
        <v>1</v>
      </c>
      <c r="M1076" s="14"/>
      <c r="N1076" s="72">
        <v>8762.8</v>
      </c>
      <c r="O1076" s="203">
        <v>7652.88</v>
      </c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98"/>
      <c r="AJ1076" s="14"/>
      <c r="AK1076" s="14"/>
    </row>
    <row r="1077" s="2" customFormat="1" ht="14.25" spans="1:37">
      <c r="A1077" s="24">
        <v>1073</v>
      </c>
      <c r="B1077" s="189" t="s">
        <v>13231</v>
      </c>
      <c r="C1077" s="14">
        <v>0</v>
      </c>
      <c r="D1077" s="189" t="s">
        <v>13232</v>
      </c>
      <c r="E1077" s="189"/>
      <c r="F1077" s="189" t="s">
        <v>10943</v>
      </c>
      <c r="G1077" s="24" t="s">
        <v>6641</v>
      </c>
      <c r="H1077" s="24" t="s">
        <v>10270</v>
      </c>
      <c r="I1077" s="205">
        <v>43465</v>
      </c>
      <c r="J1077" s="24">
        <v>7</v>
      </c>
      <c r="K1077" s="14"/>
      <c r="L1077" s="189">
        <v>1</v>
      </c>
      <c r="M1077" s="14"/>
      <c r="N1077" s="72">
        <v>8762.8</v>
      </c>
      <c r="O1077" s="203">
        <v>7652.88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98"/>
      <c r="AJ1077" s="14"/>
      <c r="AK1077" s="14"/>
    </row>
    <row r="1078" s="2" customFormat="1" ht="14.25" spans="1:37">
      <c r="A1078" s="24">
        <v>1074</v>
      </c>
      <c r="B1078" s="189" t="s">
        <v>13233</v>
      </c>
      <c r="C1078" s="14">
        <v>0</v>
      </c>
      <c r="D1078" s="189" t="s">
        <v>13234</v>
      </c>
      <c r="E1078" s="189"/>
      <c r="F1078" s="189" t="s">
        <v>10943</v>
      </c>
      <c r="G1078" s="24" t="s">
        <v>6641</v>
      </c>
      <c r="H1078" s="24" t="s">
        <v>10270</v>
      </c>
      <c r="I1078" s="205">
        <v>43465</v>
      </c>
      <c r="J1078" s="24">
        <v>7</v>
      </c>
      <c r="K1078" s="14"/>
      <c r="L1078" s="189">
        <v>1</v>
      </c>
      <c r="M1078" s="14"/>
      <c r="N1078" s="72">
        <v>7119.78</v>
      </c>
      <c r="O1078" s="203">
        <v>6217.94</v>
      </c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98"/>
      <c r="AJ1078" s="14"/>
      <c r="AK1078" s="14"/>
    </row>
    <row r="1079" s="2" customFormat="1" ht="14.25" spans="1:37">
      <c r="A1079" s="24">
        <v>1075</v>
      </c>
      <c r="B1079" s="189" t="s">
        <v>13235</v>
      </c>
      <c r="C1079" s="14">
        <v>0</v>
      </c>
      <c r="D1079" s="189" t="s">
        <v>13236</v>
      </c>
      <c r="E1079" s="189"/>
      <c r="F1079" s="189" t="s">
        <v>10943</v>
      </c>
      <c r="G1079" s="24" t="s">
        <v>6641</v>
      </c>
      <c r="H1079" s="24" t="s">
        <v>10270</v>
      </c>
      <c r="I1079" s="205">
        <v>43465</v>
      </c>
      <c r="J1079" s="24">
        <v>7</v>
      </c>
      <c r="K1079" s="14"/>
      <c r="L1079" s="189">
        <v>1</v>
      </c>
      <c r="M1079" s="14"/>
      <c r="N1079" s="72">
        <v>9584.31</v>
      </c>
      <c r="O1079" s="203">
        <v>8370.31</v>
      </c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98"/>
      <c r="AJ1079" s="14"/>
      <c r="AK1079" s="14"/>
    </row>
    <row r="1080" s="2" customFormat="1" ht="14.25" spans="1:37">
      <c r="A1080" s="24">
        <v>1076</v>
      </c>
      <c r="B1080" s="189" t="s">
        <v>13237</v>
      </c>
      <c r="C1080" s="14">
        <v>0</v>
      </c>
      <c r="D1080" s="189" t="s">
        <v>13238</v>
      </c>
      <c r="E1080" s="189"/>
      <c r="F1080" s="189" t="s">
        <v>10943</v>
      </c>
      <c r="G1080" s="24" t="s">
        <v>6641</v>
      </c>
      <c r="H1080" s="24" t="s">
        <v>10270</v>
      </c>
      <c r="I1080" s="205">
        <v>43465</v>
      </c>
      <c r="J1080" s="24">
        <v>7</v>
      </c>
      <c r="K1080" s="14"/>
      <c r="L1080" s="189">
        <v>1</v>
      </c>
      <c r="M1080" s="14"/>
      <c r="N1080" s="72">
        <v>7667.45</v>
      </c>
      <c r="O1080" s="203">
        <v>6696.25</v>
      </c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98"/>
      <c r="AJ1080" s="14"/>
      <c r="AK1080" s="14"/>
    </row>
    <row r="1081" s="2" customFormat="1" ht="14.25" spans="1:37">
      <c r="A1081" s="24">
        <v>1077</v>
      </c>
      <c r="B1081" s="189" t="s">
        <v>13239</v>
      </c>
      <c r="C1081" s="14">
        <v>0</v>
      </c>
      <c r="D1081" s="189" t="s">
        <v>13240</v>
      </c>
      <c r="E1081" s="189"/>
      <c r="F1081" s="189" t="s">
        <v>10943</v>
      </c>
      <c r="G1081" s="24" t="s">
        <v>6641</v>
      </c>
      <c r="H1081" s="24" t="s">
        <v>10270</v>
      </c>
      <c r="I1081" s="205">
        <v>43465</v>
      </c>
      <c r="J1081" s="24">
        <v>7</v>
      </c>
      <c r="K1081" s="14"/>
      <c r="L1081" s="189">
        <v>1</v>
      </c>
      <c r="M1081" s="14"/>
      <c r="N1081" s="72">
        <v>8762.8</v>
      </c>
      <c r="O1081" s="203">
        <v>7652.88</v>
      </c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98"/>
      <c r="AJ1081" s="14"/>
      <c r="AK1081" s="14"/>
    </row>
    <row r="1082" s="2" customFormat="1" ht="14.25" spans="1:37">
      <c r="A1082" s="24">
        <v>1078</v>
      </c>
      <c r="B1082" s="189" t="s">
        <v>13241</v>
      </c>
      <c r="C1082" s="14">
        <v>0</v>
      </c>
      <c r="D1082" s="189" t="s">
        <v>13242</v>
      </c>
      <c r="E1082" s="189"/>
      <c r="F1082" s="189" t="s">
        <v>10943</v>
      </c>
      <c r="G1082" s="24" t="s">
        <v>6641</v>
      </c>
      <c r="H1082" s="24" t="s">
        <v>10270</v>
      </c>
      <c r="I1082" s="205">
        <v>43465</v>
      </c>
      <c r="J1082" s="24">
        <v>7</v>
      </c>
      <c r="K1082" s="14"/>
      <c r="L1082" s="189">
        <v>1</v>
      </c>
      <c r="M1082" s="14"/>
      <c r="N1082" s="72">
        <v>25460.62</v>
      </c>
      <c r="O1082" s="203">
        <v>22235.58</v>
      </c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98"/>
      <c r="AJ1082" s="14"/>
      <c r="AK1082" s="14"/>
    </row>
    <row r="1083" s="2" customFormat="1" ht="14.25" hidden="1" spans="1:37">
      <c r="A1083" s="24">
        <v>1079</v>
      </c>
      <c r="B1083" s="189" t="s">
        <v>13243</v>
      </c>
      <c r="C1083" s="14" t="str">
        <f>VLOOKUP(B1083,'[3]固定资产-模具6'!$B$82:$C$1180,2,0)</f>
        <v>1716</v>
      </c>
      <c r="D1083" s="189" t="s">
        <v>13244</v>
      </c>
      <c r="E1083" s="189"/>
      <c r="F1083" s="189" t="s">
        <v>10943</v>
      </c>
      <c r="G1083" s="24" t="s">
        <v>6641</v>
      </c>
      <c r="H1083" s="24" t="s">
        <v>10270</v>
      </c>
      <c r="I1083" s="205">
        <v>43465</v>
      </c>
      <c r="J1083" s="24">
        <v>7</v>
      </c>
      <c r="K1083" s="14" t="s">
        <v>10088</v>
      </c>
      <c r="L1083" s="189">
        <v>1</v>
      </c>
      <c r="M1083" s="14"/>
      <c r="N1083" s="72">
        <v>19802.7</v>
      </c>
      <c r="O1083" s="203">
        <v>17294.38</v>
      </c>
      <c r="P1083" s="204">
        <v>1</v>
      </c>
      <c r="Q1083" s="14"/>
      <c r="R1083" s="14"/>
      <c r="S1083" s="14"/>
      <c r="T1083" s="20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98"/>
      <c r="AJ1083" s="14"/>
      <c r="AK1083" s="14"/>
    </row>
    <row r="1084" s="2" customFormat="1" ht="14.25" spans="1:37">
      <c r="A1084" s="24">
        <v>1080</v>
      </c>
      <c r="B1084" s="189" t="s">
        <v>13245</v>
      </c>
      <c r="C1084" s="14">
        <v>0</v>
      </c>
      <c r="D1084" s="189" t="s">
        <v>13246</v>
      </c>
      <c r="E1084" s="189"/>
      <c r="F1084" s="189" t="s">
        <v>10943</v>
      </c>
      <c r="G1084" s="24" t="s">
        <v>6641</v>
      </c>
      <c r="H1084" s="24" t="s">
        <v>10270</v>
      </c>
      <c r="I1084" s="205">
        <v>43465</v>
      </c>
      <c r="J1084" s="24">
        <v>7</v>
      </c>
      <c r="K1084" s="14"/>
      <c r="L1084" s="189">
        <v>1</v>
      </c>
      <c r="M1084" s="14"/>
      <c r="N1084" s="72">
        <v>24329.03</v>
      </c>
      <c r="O1084" s="203">
        <v>21247.35</v>
      </c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98"/>
      <c r="AJ1084" s="14"/>
      <c r="AK1084" s="14"/>
    </row>
    <row r="1085" s="2" customFormat="1" ht="14.25" spans="1:37">
      <c r="A1085" s="24">
        <v>1081</v>
      </c>
      <c r="B1085" s="189" t="s">
        <v>13247</v>
      </c>
      <c r="C1085" s="14">
        <v>0</v>
      </c>
      <c r="D1085" s="189" t="s">
        <v>13248</v>
      </c>
      <c r="E1085" s="189"/>
      <c r="F1085" s="189" t="s">
        <v>10943</v>
      </c>
      <c r="G1085" s="24" t="s">
        <v>6641</v>
      </c>
      <c r="H1085" s="24" t="s">
        <v>10270</v>
      </c>
      <c r="I1085" s="205">
        <v>43465</v>
      </c>
      <c r="J1085" s="24">
        <v>7</v>
      </c>
      <c r="K1085" s="14"/>
      <c r="L1085" s="189">
        <v>1</v>
      </c>
      <c r="M1085" s="14"/>
      <c r="N1085" s="72">
        <v>21500.08</v>
      </c>
      <c r="O1085" s="203">
        <v>18776.72</v>
      </c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98"/>
      <c r="AJ1085" s="14"/>
      <c r="AK1085" s="14"/>
    </row>
    <row r="1086" s="2" customFormat="1" ht="14.25" spans="1:37">
      <c r="A1086" s="24">
        <v>1082</v>
      </c>
      <c r="B1086" s="189" t="s">
        <v>13249</v>
      </c>
      <c r="C1086" s="14">
        <v>0</v>
      </c>
      <c r="D1086" s="189" t="s">
        <v>13250</v>
      </c>
      <c r="E1086" s="189"/>
      <c r="F1086" s="189" t="s">
        <v>10943</v>
      </c>
      <c r="G1086" s="24" t="s">
        <v>6641</v>
      </c>
      <c r="H1086" s="24" t="s">
        <v>10270</v>
      </c>
      <c r="I1086" s="205">
        <v>43465</v>
      </c>
      <c r="J1086" s="24">
        <v>7</v>
      </c>
      <c r="K1086" s="14"/>
      <c r="L1086" s="189">
        <v>1</v>
      </c>
      <c r="M1086" s="14"/>
      <c r="N1086" s="72">
        <v>14144.77</v>
      </c>
      <c r="O1086" s="203">
        <v>12353.09</v>
      </c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98"/>
      <c r="AJ1086" s="14"/>
      <c r="AK1086" s="14"/>
    </row>
    <row r="1087" s="2" customFormat="1" ht="14.25" spans="1:37">
      <c r="A1087" s="24">
        <v>1083</v>
      </c>
      <c r="B1087" s="189" t="s">
        <v>13251</v>
      </c>
      <c r="C1087" s="14">
        <v>0</v>
      </c>
      <c r="D1087" s="189" t="s">
        <v>13252</v>
      </c>
      <c r="E1087" s="189"/>
      <c r="F1087" s="189" t="s">
        <v>10943</v>
      </c>
      <c r="G1087" s="24" t="s">
        <v>6641</v>
      </c>
      <c r="H1087" s="24" t="s">
        <v>10270</v>
      </c>
      <c r="I1087" s="205">
        <v>43465</v>
      </c>
      <c r="J1087" s="24">
        <v>7</v>
      </c>
      <c r="K1087" s="14"/>
      <c r="L1087" s="189">
        <v>1</v>
      </c>
      <c r="M1087" s="14"/>
      <c r="N1087" s="72">
        <v>21316.07</v>
      </c>
      <c r="O1087" s="203">
        <v>18616.07</v>
      </c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98"/>
      <c r="AJ1087" s="14"/>
      <c r="AK1087" s="14"/>
    </row>
    <row r="1088" s="2" customFormat="1" ht="14.25" spans="1:37">
      <c r="A1088" s="24">
        <v>1084</v>
      </c>
      <c r="B1088" s="189" t="s">
        <v>13253</v>
      </c>
      <c r="C1088" s="14">
        <v>0</v>
      </c>
      <c r="D1088" s="189" t="s">
        <v>13254</v>
      </c>
      <c r="E1088" s="189"/>
      <c r="F1088" s="189" t="s">
        <v>10943</v>
      </c>
      <c r="G1088" s="24" t="s">
        <v>6641</v>
      </c>
      <c r="H1088" s="24" t="s">
        <v>10270</v>
      </c>
      <c r="I1088" s="205">
        <v>43465</v>
      </c>
      <c r="J1088" s="24">
        <v>7</v>
      </c>
      <c r="K1088" s="14"/>
      <c r="L1088" s="189">
        <v>1</v>
      </c>
      <c r="M1088" s="14"/>
      <c r="N1088" s="72">
        <v>15987.06</v>
      </c>
      <c r="O1088" s="203">
        <v>13962.02</v>
      </c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98"/>
      <c r="AJ1088" s="14"/>
      <c r="AK1088" s="14"/>
    </row>
    <row r="1089" s="2" customFormat="1" ht="14.25" spans="1:37">
      <c r="A1089" s="24">
        <v>1085</v>
      </c>
      <c r="B1089" s="189" t="s">
        <v>13255</v>
      </c>
      <c r="C1089" s="14">
        <v>0</v>
      </c>
      <c r="D1089" s="189" t="s">
        <v>13256</v>
      </c>
      <c r="E1089" s="189"/>
      <c r="F1089" s="189" t="s">
        <v>10943</v>
      </c>
      <c r="G1089" s="24" t="s">
        <v>6641</v>
      </c>
      <c r="H1089" s="24" t="s">
        <v>10270</v>
      </c>
      <c r="I1089" s="205">
        <v>43465</v>
      </c>
      <c r="J1089" s="24">
        <v>7</v>
      </c>
      <c r="K1089" s="14"/>
      <c r="L1089" s="189">
        <v>1</v>
      </c>
      <c r="M1089" s="14"/>
      <c r="N1089" s="72">
        <v>15987.06</v>
      </c>
      <c r="O1089" s="203">
        <v>13962.02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98"/>
      <c r="AJ1089" s="14"/>
      <c r="AK1089" s="14"/>
    </row>
    <row r="1090" s="2" customFormat="1" ht="14.25" hidden="1" spans="1:37">
      <c r="A1090" s="24">
        <v>1086</v>
      </c>
      <c r="B1090" s="189" t="s">
        <v>13257</v>
      </c>
      <c r="C1090" s="14">
        <v>0</v>
      </c>
      <c r="D1090" s="189" t="s">
        <v>13258</v>
      </c>
      <c r="E1090" s="189"/>
      <c r="F1090" s="189" t="s">
        <v>10943</v>
      </c>
      <c r="G1090" s="24" t="s">
        <v>6641</v>
      </c>
      <c r="H1090" s="24" t="s">
        <v>10283</v>
      </c>
      <c r="I1090" s="205">
        <v>43465</v>
      </c>
      <c r="J1090" s="24">
        <v>7</v>
      </c>
      <c r="K1090" s="14"/>
      <c r="L1090" s="189">
        <v>1</v>
      </c>
      <c r="M1090" s="14"/>
      <c r="N1090" s="72">
        <v>8335.21</v>
      </c>
      <c r="O1090" s="203">
        <v>7279.45</v>
      </c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98"/>
      <c r="AJ1090" s="14"/>
      <c r="AK1090" s="14"/>
    </row>
    <row r="1091" s="2" customFormat="1" ht="14.25" hidden="1" spans="1:37">
      <c r="A1091" s="24">
        <v>1087</v>
      </c>
      <c r="B1091" s="189" t="s">
        <v>13259</v>
      </c>
      <c r="C1091" s="14">
        <v>0</v>
      </c>
      <c r="D1091" s="189" t="s">
        <v>13260</v>
      </c>
      <c r="E1091" s="189"/>
      <c r="F1091" s="189" t="s">
        <v>10943</v>
      </c>
      <c r="G1091" s="24" t="s">
        <v>6641</v>
      </c>
      <c r="H1091" s="24" t="s">
        <v>10283</v>
      </c>
      <c r="I1091" s="205">
        <v>43465</v>
      </c>
      <c r="J1091" s="24">
        <v>7</v>
      </c>
      <c r="K1091" s="14"/>
      <c r="L1091" s="189">
        <v>1</v>
      </c>
      <c r="M1091" s="14"/>
      <c r="N1091" s="72">
        <v>8335.21</v>
      </c>
      <c r="O1091" s="203">
        <v>7279.45</v>
      </c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98"/>
      <c r="AJ1091" s="14"/>
      <c r="AK1091" s="14"/>
    </row>
    <row r="1092" s="2" customFormat="1" ht="14.25" hidden="1" spans="1:37">
      <c r="A1092" s="24">
        <v>1088</v>
      </c>
      <c r="B1092" s="189" t="s">
        <v>13261</v>
      </c>
      <c r="C1092" s="14">
        <v>0</v>
      </c>
      <c r="D1092" s="189" t="s">
        <v>13262</v>
      </c>
      <c r="E1092" s="189"/>
      <c r="F1092" s="189" t="s">
        <v>10943</v>
      </c>
      <c r="G1092" s="24" t="s">
        <v>6641</v>
      </c>
      <c r="H1092" s="24" t="s">
        <v>10283</v>
      </c>
      <c r="I1092" s="205">
        <v>43465</v>
      </c>
      <c r="J1092" s="24">
        <v>7</v>
      </c>
      <c r="K1092" s="14"/>
      <c r="L1092" s="189">
        <v>1</v>
      </c>
      <c r="M1092" s="14"/>
      <c r="N1092" s="72">
        <v>12039.74</v>
      </c>
      <c r="O1092" s="203">
        <v>10514.7</v>
      </c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98"/>
      <c r="AJ1092" s="14"/>
      <c r="AK1092" s="14"/>
    </row>
    <row r="1093" s="2" customFormat="1" ht="14.25" hidden="1" spans="1:37">
      <c r="A1093" s="24">
        <v>1089</v>
      </c>
      <c r="B1093" s="189" t="s">
        <v>13263</v>
      </c>
      <c r="C1093" s="14">
        <v>0</v>
      </c>
      <c r="D1093" s="189" t="s">
        <v>13264</v>
      </c>
      <c r="E1093" s="189"/>
      <c r="F1093" s="189" t="s">
        <v>10943</v>
      </c>
      <c r="G1093" s="24" t="s">
        <v>6641</v>
      </c>
      <c r="H1093" s="14" t="s">
        <v>11020</v>
      </c>
      <c r="I1093" s="205">
        <v>43465</v>
      </c>
      <c r="J1093" s="24">
        <v>7</v>
      </c>
      <c r="K1093" s="14"/>
      <c r="L1093" s="189">
        <v>1</v>
      </c>
      <c r="M1093" s="14"/>
      <c r="N1093" s="72">
        <v>8335.21</v>
      </c>
      <c r="O1093" s="203">
        <v>7279.45</v>
      </c>
      <c r="P1093" s="14">
        <v>1</v>
      </c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98"/>
      <c r="AJ1093" s="14"/>
      <c r="AK1093" s="14"/>
    </row>
    <row r="1094" s="2" customFormat="1" ht="14.25" hidden="1" spans="1:37">
      <c r="A1094" s="24">
        <v>1090</v>
      </c>
      <c r="B1094" s="189" t="s">
        <v>13265</v>
      </c>
      <c r="C1094" s="14" t="str">
        <f>VLOOKUP(B1094,'[3]固定资产-模具6'!$B$82:$C$1180,2,0)</f>
        <v>1727</v>
      </c>
      <c r="D1094" s="189" t="s">
        <v>13266</v>
      </c>
      <c r="E1094" s="189"/>
      <c r="F1094" s="189" t="s">
        <v>10943</v>
      </c>
      <c r="G1094" s="24" t="s">
        <v>6641</v>
      </c>
      <c r="H1094" s="24" t="s">
        <v>10386</v>
      </c>
      <c r="I1094" s="205">
        <v>43465</v>
      </c>
      <c r="J1094" s="24">
        <v>7</v>
      </c>
      <c r="K1094" s="14" t="s">
        <v>10088</v>
      </c>
      <c r="L1094" s="189">
        <v>1</v>
      </c>
      <c r="M1094" s="14"/>
      <c r="N1094" s="72">
        <v>2778.4</v>
      </c>
      <c r="O1094" s="203">
        <v>2426.48</v>
      </c>
      <c r="P1094" s="204">
        <v>1</v>
      </c>
      <c r="Q1094" s="14"/>
      <c r="R1094" s="14"/>
      <c r="S1094" s="14"/>
      <c r="T1094" s="20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98"/>
      <c r="AJ1094" s="14"/>
      <c r="AK1094" s="14"/>
    </row>
    <row r="1095" s="2" customFormat="1" ht="14.25" hidden="1" spans="1:37">
      <c r="A1095" s="24">
        <v>1091</v>
      </c>
      <c r="B1095" s="189" t="s">
        <v>13267</v>
      </c>
      <c r="C1095" s="14" t="str">
        <f>VLOOKUP(B1095,'[3]固定资产-模具6'!$B$82:$C$1180,2,0)</f>
        <v>1728</v>
      </c>
      <c r="D1095" s="189" t="s">
        <v>13268</v>
      </c>
      <c r="E1095" s="189"/>
      <c r="F1095" s="189" t="s">
        <v>10943</v>
      </c>
      <c r="G1095" s="24" t="s">
        <v>6641</v>
      </c>
      <c r="H1095" s="24" t="s">
        <v>10283</v>
      </c>
      <c r="I1095" s="205">
        <v>43465</v>
      </c>
      <c r="J1095" s="24">
        <v>7</v>
      </c>
      <c r="K1095" s="14" t="s">
        <v>10088</v>
      </c>
      <c r="L1095" s="189">
        <v>1</v>
      </c>
      <c r="M1095" s="14"/>
      <c r="N1095" s="72">
        <v>5343.01</v>
      </c>
      <c r="O1095" s="203">
        <v>4666.21</v>
      </c>
      <c r="P1095" s="204">
        <v>1</v>
      </c>
      <c r="Q1095" s="14"/>
      <c r="R1095" s="14"/>
      <c r="S1095" s="14"/>
      <c r="T1095" s="20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98"/>
      <c r="AJ1095" s="14"/>
      <c r="AK1095" s="14"/>
    </row>
    <row r="1096" s="2" customFormat="1" ht="14.25" hidden="1" spans="1:37">
      <c r="A1096" s="24">
        <v>1092</v>
      </c>
      <c r="B1096" s="189" t="s">
        <v>13269</v>
      </c>
      <c r="C1096" s="14" t="str">
        <f>VLOOKUP(B1096,'[3]固定资产-模具6'!$B$82:$C$1180,2,0)</f>
        <v>1729</v>
      </c>
      <c r="D1096" s="189" t="s">
        <v>13270</v>
      </c>
      <c r="E1096" s="189"/>
      <c r="F1096" s="189" t="s">
        <v>10943</v>
      </c>
      <c r="G1096" s="24" t="s">
        <v>6641</v>
      </c>
      <c r="H1096" s="24" t="s">
        <v>10283</v>
      </c>
      <c r="I1096" s="205">
        <v>43465</v>
      </c>
      <c r="J1096" s="24">
        <v>7</v>
      </c>
      <c r="K1096" s="14" t="s">
        <v>10088</v>
      </c>
      <c r="L1096" s="189">
        <v>1</v>
      </c>
      <c r="M1096" s="14"/>
      <c r="N1096" s="72">
        <v>5343.01</v>
      </c>
      <c r="O1096" s="203">
        <v>4666.21</v>
      </c>
      <c r="P1096" s="204">
        <v>1</v>
      </c>
      <c r="Q1096" s="14"/>
      <c r="R1096" s="14"/>
      <c r="S1096" s="14"/>
      <c r="T1096" s="20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98"/>
      <c r="AJ1096" s="14"/>
      <c r="AK1096" s="14"/>
    </row>
    <row r="1097" s="2" customFormat="1" ht="14.25" hidden="1" spans="1:37">
      <c r="A1097" s="24">
        <v>1093</v>
      </c>
      <c r="B1097" s="189" t="s">
        <v>13271</v>
      </c>
      <c r="C1097" s="14" t="str">
        <f>VLOOKUP(B1097,'[3]固定资产-模具6'!$B$82:$C$1180,2,0)</f>
        <v>1730</v>
      </c>
      <c r="D1097" s="189" t="s">
        <v>13272</v>
      </c>
      <c r="E1097" s="189"/>
      <c r="F1097" s="189" t="s">
        <v>10943</v>
      </c>
      <c r="G1097" s="24" t="s">
        <v>6641</v>
      </c>
      <c r="H1097" s="24" t="s">
        <v>10283</v>
      </c>
      <c r="I1097" s="205">
        <v>43465</v>
      </c>
      <c r="J1097" s="24">
        <v>7</v>
      </c>
      <c r="K1097" s="14" t="s">
        <v>10088</v>
      </c>
      <c r="L1097" s="189">
        <v>1</v>
      </c>
      <c r="M1097" s="14"/>
      <c r="N1097" s="72">
        <v>5343.01</v>
      </c>
      <c r="O1097" s="203">
        <v>4666.21</v>
      </c>
      <c r="P1097" s="204">
        <v>1</v>
      </c>
      <c r="Q1097" s="14"/>
      <c r="R1097" s="14"/>
      <c r="S1097" s="14"/>
      <c r="T1097" s="20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98"/>
      <c r="AJ1097" s="14"/>
      <c r="AK1097" s="14"/>
    </row>
    <row r="1098" s="2" customFormat="1" ht="14.25" hidden="1" spans="1:37">
      <c r="A1098" s="24">
        <v>1094</v>
      </c>
      <c r="B1098" s="189" t="s">
        <v>13273</v>
      </c>
      <c r="C1098" s="14" t="str">
        <f>VLOOKUP(B1098,'[3]固定资产-模具6'!$B$82:$C$1180,2,0)</f>
        <v>1731</v>
      </c>
      <c r="D1098" s="189" t="s">
        <v>13272</v>
      </c>
      <c r="E1098" s="189"/>
      <c r="F1098" s="189" t="s">
        <v>10943</v>
      </c>
      <c r="G1098" s="24" t="s">
        <v>6641</v>
      </c>
      <c r="H1098" s="24" t="s">
        <v>10283</v>
      </c>
      <c r="I1098" s="205">
        <v>43465</v>
      </c>
      <c r="J1098" s="24">
        <v>7</v>
      </c>
      <c r="K1098" s="14" t="s">
        <v>10088</v>
      </c>
      <c r="L1098" s="189">
        <v>1</v>
      </c>
      <c r="M1098" s="14"/>
      <c r="N1098" s="72">
        <v>5343.01</v>
      </c>
      <c r="O1098" s="203">
        <v>4666.21</v>
      </c>
      <c r="P1098" s="204">
        <v>1</v>
      </c>
      <c r="Q1098" s="14"/>
      <c r="R1098" s="14"/>
      <c r="S1098" s="14"/>
      <c r="T1098" s="20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98"/>
      <c r="AJ1098" s="14"/>
      <c r="AK1098" s="14"/>
    </row>
    <row r="1099" s="2" customFormat="1" ht="14.25" hidden="1" spans="1:37">
      <c r="A1099" s="24">
        <v>1095</v>
      </c>
      <c r="B1099" s="189" t="s">
        <v>13274</v>
      </c>
      <c r="C1099" s="14" t="str">
        <f>VLOOKUP(B1099,'[3]固定资产-模具6'!$B$82:$C$1180,2,0)</f>
        <v>1732</v>
      </c>
      <c r="D1099" s="189" t="s">
        <v>13275</v>
      </c>
      <c r="E1099" s="189"/>
      <c r="F1099" s="189" t="s">
        <v>10943</v>
      </c>
      <c r="G1099" s="24" t="s">
        <v>6641</v>
      </c>
      <c r="H1099" s="24" t="s">
        <v>10283</v>
      </c>
      <c r="I1099" s="205">
        <v>43465</v>
      </c>
      <c r="J1099" s="24">
        <v>7</v>
      </c>
      <c r="K1099" s="14" t="s">
        <v>10088</v>
      </c>
      <c r="L1099" s="189">
        <v>1</v>
      </c>
      <c r="M1099" s="14"/>
      <c r="N1099" s="72">
        <v>5343.01</v>
      </c>
      <c r="O1099" s="203">
        <v>4666.21</v>
      </c>
      <c r="P1099" s="204">
        <v>1</v>
      </c>
      <c r="Q1099" s="14"/>
      <c r="R1099" s="14"/>
      <c r="S1099" s="14"/>
      <c r="T1099" s="20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98"/>
      <c r="AJ1099" s="14"/>
      <c r="AK1099" s="14"/>
    </row>
    <row r="1100" s="2" customFormat="1" ht="14.25" hidden="1" spans="1:37">
      <c r="A1100" s="24">
        <v>1096</v>
      </c>
      <c r="B1100" s="189" t="s">
        <v>13276</v>
      </c>
      <c r="C1100" s="14">
        <v>0</v>
      </c>
      <c r="D1100" s="189" t="s">
        <v>13277</v>
      </c>
      <c r="E1100" s="189"/>
      <c r="F1100" s="189" t="s">
        <v>10943</v>
      </c>
      <c r="G1100" s="24" t="s">
        <v>6641</v>
      </c>
      <c r="H1100" s="24" t="s">
        <v>10283</v>
      </c>
      <c r="I1100" s="205">
        <v>43465</v>
      </c>
      <c r="J1100" s="24">
        <v>7</v>
      </c>
      <c r="K1100" s="14"/>
      <c r="L1100" s="189">
        <v>1</v>
      </c>
      <c r="M1100" s="14"/>
      <c r="N1100" s="72">
        <v>4007.26</v>
      </c>
      <c r="O1100" s="203">
        <v>3499.66</v>
      </c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98"/>
      <c r="AJ1100" s="14"/>
      <c r="AK1100" s="14"/>
    </row>
    <row r="1101" s="2" customFormat="1" ht="14.25" hidden="1" spans="1:37">
      <c r="A1101" s="24">
        <v>1097</v>
      </c>
      <c r="B1101" s="189" t="s">
        <v>13278</v>
      </c>
      <c r="C1101" s="14">
        <v>0</v>
      </c>
      <c r="D1101" s="189" t="s">
        <v>13279</v>
      </c>
      <c r="E1101" s="189"/>
      <c r="F1101" s="189" t="s">
        <v>10943</v>
      </c>
      <c r="G1101" s="24" t="s">
        <v>6641</v>
      </c>
      <c r="H1101" s="24" t="s">
        <v>10283</v>
      </c>
      <c r="I1101" s="205">
        <v>43465</v>
      </c>
      <c r="J1101" s="24">
        <v>7</v>
      </c>
      <c r="K1101" s="14"/>
      <c r="L1101" s="189">
        <v>1</v>
      </c>
      <c r="M1101" s="14"/>
      <c r="N1101" s="72">
        <v>2003.63</v>
      </c>
      <c r="O1101" s="203">
        <v>1749.87</v>
      </c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98"/>
      <c r="AJ1101" s="14"/>
      <c r="AK1101" s="14"/>
    </row>
    <row r="1102" s="2" customFormat="1" ht="14.25" hidden="1" spans="1:37">
      <c r="A1102" s="24">
        <v>1098</v>
      </c>
      <c r="B1102" s="189" t="s">
        <v>13280</v>
      </c>
      <c r="C1102" s="14" t="str">
        <f>VLOOKUP(B1102,'[3]固定资产-模具6'!$B$82:$C$1180,2,0)</f>
        <v>1735</v>
      </c>
      <c r="D1102" s="189" t="s">
        <v>13281</v>
      </c>
      <c r="E1102" s="189"/>
      <c r="F1102" s="189" t="s">
        <v>10943</v>
      </c>
      <c r="G1102" s="24" t="s">
        <v>6641</v>
      </c>
      <c r="H1102" s="24" t="s">
        <v>10283</v>
      </c>
      <c r="I1102" s="205">
        <v>43465</v>
      </c>
      <c r="J1102" s="24">
        <v>7</v>
      </c>
      <c r="K1102" s="14" t="s">
        <v>10088</v>
      </c>
      <c r="L1102" s="189">
        <v>1</v>
      </c>
      <c r="M1102" s="14"/>
      <c r="N1102" s="72">
        <v>1335.75</v>
      </c>
      <c r="O1102" s="203">
        <v>1166.55</v>
      </c>
      <c r="P1102" s="204">
        <v>1</v>
      </c>
      <c r="Q1102" s="14"/>
      <c r="R1102" s="14"/>
      <c r="S1102" s="14"/>
      <c r="T1102" s="20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98"/>
      <c r="AJ1102" s="14"/>
      <c r="AK1102" s="14"/>
    </row>
    <row r="1103" s="2" customFormat="1" ht="14.25" hidden="1" spans="1:37">
      <c r="A1103" s="24">
        <v>1099</v>
      </c>
      <c r="B1103" s="189" t="s">
        <v>13282</v>
      </c>
      <c r="C1103" s="14">
        <v>0</v>
      </c>
      <c r="D1103" s="189" t="s">
        <v>13283</v>
      </c>
      <c r="E1103" s="189"/>
      <c r="F1103" s="189" t="s">
        <v>10943</v>
      </c>
      <c r="G1103" s="24" t="s">
        <v>6641</v>
      </c>
      <c r="H1103" s="24" t="s">
        <v>10283</v>
      </c>
      <c r="I1103" s="205">
        <v>43465</v>
      </c>
      <c r="J1103" s="24">
        <v>7</v>
      </c>
      <c r="K1103" s="14"/>
      <c r="L1103" s="189">
        <v>1</v>
      </c>
      <c r="M1103" s="14"/>
      <c r="N1103" s="72">
        <v>14495.04</v>
      </c>
      <c r="O1103" s="203">
        <v>12659.04</v>
      </c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98"/>
      <c r="AJ1103" s="14"/>
      <c r="AK1103" s="14"/>
    </row>
    <row r="1104" s="2" customFormat="1" ht="14.25" hidden="1" spans="1:37">
      <c r="A1104" s="24">
        <v>1100</v>
      </c>
      <c r="B1104" s="189" t="s">
        <v>13284</v>
      </c>
      <c r="C1104" s="14">
        <v>0</v>
      </c>
      <c r="D1104" s="189" t="s">
        <v>13285</v>
      </c>
      <c r="E1104" s="189"/>
      <c r="F1104" s="189" t="s">
        <v>10943</v>
      </c>
      <c r="G1104" s="24" t="s">
        <v>6641</v>
      </c>
      <c r="H1104" s="24" t="s">
        <v>10283</v>
      </c>
      <c r="I1104" s="205">
        <v>43465</v>
      </c>
      <c r="J1104" s="24">
        <v>7</v>
      </c>
      <c r="K1104" s="14"/>
      <c r="L1104" s="189">
        <v>1</v>
      </c>
      <c r="M1104" s="14"/>
      <c r="N1104" s="72">
        <v>8697.03</v>
      </c>
      <c r="O1104" s="203">
        <v>7595.43</v>
      </c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98"/>
      <c r="AJ1104" s="14"/>
      <c r="AK1104" s="14"/>
    </row>
    <row r="1105" s="2" customFormat="1" ht="14.25" hidden="1" spans="1:37">
      <c r="A1105" s="24">
        <v>1101</v>
      </c>
      <c r="B1105" s="189" t="s">
        <v>13286</v>
      </c>
      <c r="C1105" s="14">
        <v>0</v>
      </c>
      <c r="D1105" s="189" t="s">
        <v>13287</v>
      </c>
      <c r="E1105" s="189"/>
      <c r="F1105" s="189" t="s">
        <v>10943</v>
      </c>
      <c r="G1105" s="24" t="s">
        <v>6641</v>
      </c>
      <c r="H1105" s="24" t="s">
        <v>10283</v>
      </c>
      <c r="I1105" s="205">
        <v>43465</v>
      </c>
      <c r="J1105" s="24">
        <v>7</v>
      </c>
      <c r="K1105" s="14"/>
      <c r="L1105" s="189">
        <v>1</v>
      </c>
      <c r="M1105" s="14"/>
      <c r="N1105" s="72">
        <v>14495.04</v>
      </c>
      <c r="O1105" s="203">
        <v>12659.04</v>
      </c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98"/>
      <c r="AJ1105" s="14"/>
      <c r="AK1105" s="14"/>
    </row>
    <row r="1106" s="2" customFormat="1" ht="14.25" hidden="1" spans="1:37">
      <c r="A1106" s="24">
        <v>1102</v>
      </c>
      <c r="B1106" s="189" t="s">
        <v>13288</v>
      </c>
      <c r="C1106" s="14" t="str">
        <f>VLOOKUP(B1106,'[3]固定资产-模具6'!$B$82:$C$1180,2,0)</f>
        <v>1739</v>
      </c>
      <c r="D1106" s="189" t="s">
        <v>13289</v>
      </c>
      <c r="E1106" s="189"/>
      <c r="F1106" s="189" t="s">
        <v>10943</v>
      </c>
      <c r="G1106" s="24" t="s">
        <v>6641</v>
      </c>
      <c r="H1106" s="24" t="s">
        <v>10283</v>
      </c>
      <c r="I1106" s="205">
        <v>43465</v>
      </c>
      <c r="J1106" s="24">
        <v>7</v>
      </c>
      <c r="K1106" s="14" t="s">
        <v>10088</v>
      </c>
      <c r="L1106" s="189">
        <v>1</v>
      </c>
      <c r="M1106" s="14"/>
      <c r="N1106" s="72">
        <v>11596.03</v>
      </c>
      <c r="O1106" s="203">
        <v>10127.23</v>
      </c>
      <c r="P1106" s="204">
        <v>1</v>
      </c>
      <c r="Q1106" s="14"/>
      <c r="R1106" s="14"/>
      <c r="S1106" s="14"/>
      <c r="T1106" s="20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98"/>
      <c r="AJ1106" s="14"/>
      <c r="AK1106" s="14"/>
    </row>
    <row r="1107" s="2" customFormat="1" ht="14.25" hidden="1" spans="1:37">
      <c r="A1107" s="24">
        <v>1103</v>
      </c>
      <c r="B1107" s="189" t="s">
        <v>13290</v>
      </c>
      <c r="C1107" s="14">
        <v>0</v>
      </c>
      <c r="D1107" s="189" t="s">
        <v>13291</v>
      </c>
      <c r="E1107" s="189" t="s">
        <v>13292</v>
      </c>
      <c r="F1107" s="189" t="s">
        <v>10943</v>
      </c>
      <c r="G1107" s="24" t="s">
        <v>6641</v>
      </c>
      <c r="H1107" s="24" t="s">
        <v>10283</v>
      </c>
      <c r="I1107" s="205">
        <v>43465</v>
      </c>
      <c r="J1107" s="24">
        <v>7</v>
      </c>
      <c r="K1107" s="14"/>
      <c r="L1107" s="189">
        <v>1</v>
      </c>
      <c r="M1107" s="14"/>
      <c r="N1107" s="72">
        <v>5798.02</v>
      </c>
      <c r="O1107" s="203">
        <v>5063.62</v>
      </c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98"/>
      <c r="AJ1107" s="14"/>
      <c r="AK1107" s="14"/>
    </row>
    <row r="1108" s="2" customFormat="1" ht="14.25" hidden="1" spans="1:37">
      <c r="A1108" s="24">
        <v>1104</v>
      </c>
      <c r="B1108" s="189" t="s">
        <v>13293</v>
      </c>
      <c r="C1108" s="14">
        <v>0</v>
      </c>
      <c r="D1108" s="189" t="s">
        <v>13294</v>
      </c>
      <c r="E1108" s="189"/>
      <c r="F1108" s="189" t="s">
        <v>10943</v>
      </c>
      <c r="G1108" s="24" t="s">
        <v>6641</v>
      </c>
      <c r="H1108" s="24" t="s">
        <v>10283</v>
      </c>
      <c r="I1108" s="205">
        <v>43465</v>
      </c>
      <c r="J1108" s="24">
        <v>7</v>
      </c>
      <c r="K1108" s="14"/>
      <c r="L1108" s="189">
        <v>1</v>
      </c>
      <c r="M1108" s="14"/>
      <c r="N1108" s="72">
        <v>5798.02</v>
      </c>
      <c r="O1108" s="203">
        <v>5063.62</v>
      </c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98"/>
      <c r="AJ1108" s="14"/>
      <c r="AK1108" s="14"/>
    </row>
    <row r="1109" s="2" customFormat="1" ht="14.25" hidden="1" spans="1:37">
      <c r="A1109" s="24">
        <v>1105</v>
      </c>
      <c r="B1109" s="189" t="s">
        <v>13295</v>
      </c>
      <c r="C1109" s="14">
        <v>0</v>
      </c>
      <c r="D1109" s="189" t="s">
        <v>13296</v>
      </c>
      <c r="E1109" s="189"/>
      <c r="F1109" s="189" t="s">
        <v>10943</v>
      </c>
      <c r="G1109" s="24" t="s">
        <v>6641</v>
      </c>
      <c r="H1109" s="24" t="s">
        <v>10283</v>
      </c>
      <c r="I1109" s="205">
        <v>43465</v>
      </c>
      <c r="J1109" s="24">
        <v>7</v>
      </c>
      <c r="K1109" s="14"/>
      <c r="L1109" s="189">
        <v>1</v>
      </c>
      <c r="M1109" s="14"/>
      <c r="N1109" s="72">
        <v>6957.62</v>
      </c>
      <c r="O1109" s="203">
        <v>6076.34</v>
      </c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98"/>
      <c r="AJ1109" s="14"/>
      <c r="AK1109" s="14"/>
    </row>
    <row r="1110" s="2" customFormat="1" ht="14.25" hidden="1" spans="1:37">
      <c r="A1110" s="24">
        <v>1106</v>
      </c>
      <c r="B1110" s="189" t="s">
        <v>13297</v>
      </c>
      <c r="C1110" s="14" t="str">
        <f>VLOOKUP(B1110,'[3]固定资产-模具6'!$B$82:$C$1180,2,0)</f>
        <v>1743</v>
      </c>
      <c r="D1110" s="189" t="s">
        <v>13298</v>
      </c>
      <c r="E1110" s="189"/>
      <c r="F1110" s="189" t="s">
        <v>10943</v>
      </c>
      <c r="G1110" s="24" t="s">
        <v>6641</v>
      </c>
      <c r="H1110" s="24" t="s">
        <v>10283</v>
      </c>
      <c r="I1110" s="205">
        <v>43465</v>
      </c>
      <c r="J1110" s="24">
        <v>7</v>
      </c>
      <c r="K1110" s="14" t="s">
        <v>10088</v>
      </c>
      <c r="L1110" s="189">
        <v>1</v>
      </c>
      <c r="M1110" s="14"/>
      <c r="N1110" s="72">
        <v>28990.08</v>
      </c>
      <c r="O1110" s="203">
        <v>25318</v>
      </c>
      <c r="P1110" s="204">
        <v>1</v>
      </c>
      <c r="Q1110" s="14"/>
      <c r="R1110" s="14"/>
      <c r="S1110" s="14"/>
      <c r="T1110" s="20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98"/>
      <c r="AJ1110" s="14"/>
      <c r="AK1110" s="14"/>
    </row>
    <row r="1111" s="2" customFormat="1" ht="14.25" hidden="1" spans="1:37">
      <c r="A1111" s="24">
        <v>1107</v>
      </c>
      <c r="B1111" s="189" t="s">
        <v>13299</v>
      </c>
      <c r="C1111" s="14">
        <v>0</v>
      </c>
      <c r="D1111" s="189" t="s">
        <v>13300</v>
      </c>
      <c r="E1111" s="189"/>
      <c r="F1111" s="189" t="s">
        <v>10943</v>
      </c>
      <c r="G1111" s="24" t="s">
        <v>6641</v>
      </c>
      <c r="H1111" s="24" t="s">
        <v>10283</v>
      </c>
      <c r="I1111" s="205">
        <v>43465</v>
      </c>
      <c r="J1111" s="24">
        <v>7</v>
      </c>
      <c r="K1111" s="14"/>
      <c r="L1111" s="189">
        <v>1</v>
      </c>
      <c r="M1111" s="14"/>
      <c r="N1111" s="72">
        <v>5798</v>
      </c>
      <c r="O1111" s="203">
        <v>5063.6</v>
      </c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98"/>
      <c r="AJ1111" s="14"/>
      <c r="AK1111" s="14"/>
    </row>
    <row r="1112" s="2" customFormat="1" ht="14.25" hidden="1" spans="1:37">
      <c r="A1112" s="24">
        <v>1108</v>
      </c>
      <c r="B1112" s="189" t="s">
        <v>13301</v>
      </c>
      <c r="C1112" s="14">
        <v>0</v>
      </c>
      <c r="D1112" s="189" t="s">
        <v>13302</v>
      </c>
      <c r="E1112" s="189"/>
      <c r="F1112" s="189" t="s">
        <v>10943</v>
      </c>
      <c r="G1112" s="24" t="s">
        <v>6641</v>
      </c>
      <c r="H1112" s="24" t="s">
        <v>10283</v>
      </c>
      <c r="I1112" s="205">
        <v>43465</v>
      </c>
      <c r="J1112" s="24">
        <v>7</v>
      </c>
      <c r="K1112" s="14"/>
      <c r="L1112" s="189">
        <v>1</v>
      </c>
      <c r="M1112" s="14"/>
      <c r="N1112" s="72">
        <v>9374.17</v>
      </c>
      <c r="O1112" s="203">
        <v>8186.81</v>
      </c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98"/>
      <c r="AJ1112" s="14"/>
      <c r="AK1112" s="14"/>
    </row>
    <row r="1113" s="2" customFormat="1" ht="14.25" hidden="1" spans="1:37">
      <c r="A1113" s="24">
        <v>1109</v>
      </c>
      <c r="B1113" s="189" t="s">
        <v>13303</v>
      </c>
      <c r="C1113" s="14">
        <v>0</v>
      </c>
      <c r="D1113" s="189" t="s">
        <v>13304</v>
      </c>
      <c r="E1113" s="189"/>
      <c r="F1113" s="189" t="s">
        <v>10943</v>
      </c>
      <c r="G1113" s="24" t="s">
        <v>6641</v>
      </c>
      <c r="H1113" s="24" t="s">
        <v>10283</v>
      </c>
      <c r="I1113" s="205">
        <v>43465</v>
      </c>
      <c r="J1113" s="24">
        <v>7</v>
      </c>
      <c r="K1113" s="14"/>
      <c r="L1113" s="189">
        <v>1</v>
      </c>
      <c r="M1113" s="14"/>
      <c r="N1113" s="72">
        <v>9374.17</v>
      </c>
      <c r="O1113" s="203">
        <v>8186.81</v>
      </c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98"/>
      <c r="AJ1113" s="14"/>
      <c r="AK1113" s="14"/>
    </row>
    <row r="1114" s="2" customFormat="1" ht="14.25" hidden="1" spans="1:37">
      <c r="A1114" s="24">
        <v>1110</v>
      </c>
      <c r="B1114" s="189" t="s">
        <v>13305</v>
      </c>
      <c r="C1114" s="14" t="str">
        <f>VLOOKUP(B1114,'[3]固定资产-模具6'!$B$82:$C$1180,2,0)</f>
        <v>1747</v>
      </c>
      <c r="D1114" s="189" t="s">
        <v>13306</v>
      </c>
      <c r="E1114" s="189" t="s">
        <v>13307</v>
      </c>
      <c r="F1114" s="189" t="s">
        <v>10943</v>
      </c>
      <c r="G1114" s="24" t="s">
        <v>6641</v>
      </c>
      <c r="H1114" s="24" t="s">
        <v>10283</v>
      </c>
      <c r="I1114" s="205">
        <v>43465</v>
      </c>
      <c r="J1114" s="24">
        <v>7</v>
      </c>
      <c r="K1114" s="14" t="s">
        <v>10088</v>
      </c>
      <c r="L1114" s="189">
        <v>1</v>
      </c>
      <c r="M1114" s="14"/>
      <c r="N1114" s="72">
        <v>4687.09</v>
      </c>
      <c r="O1114" s="203">
        <v>4093.41</v>
      </c>
      <c r="P1114" s="204">
        <v>1</v>
      </c>
      <c r="Q1114" s="14"/>
      <c r="R1114" s="14"/>
      <c r="S1114" s="14"/>
      <c r="T1114" s="20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98"/>
      <c r="AJ1114" s="14"/>
      <c r="AK1114" s="14"/>
    </row>
    <row r="1115" s="2" customFormat="1" ht="14.25" hidden="1" spans="1:37">
      <c r="A1115" s="24">
        <v>1111</v>
      </c>
      <c r="B1115" s="189" t="s">
        <v>13308</v>
      </c>
      <c r="C1115" s="14">
        <v>0</v>
      </c>
      <c r="D1115" s="189" t="s">
        <v>13309</v>
      </c>
      <c r="E1115" s="189" t="s">
        <v>13310</v>
      </c>
      <c r="F1115" s="189" t="s">
        <v>10943</v>
      </c>
      <c r="G1115" s="24" t="s">
        <v>6641</v>
      </c>
      <c r="H1115" s="24" t="s">
        <v>10283</v>
      </c>
      <c r="I1115" s="205">
        <v>43465</v>
      </c>
      <c r="J1115" s="24">
        <v>7</v>
      </c>
      <c r="K1115" s="14"/>
      <c r="L1115" s="189">
        <v>1</v>
      </c>
      <c r="M1115" s="14"/>
      <c r="N1115" s="72">
        <v>12498.89</v>
      </c>
      <c r="O1115" s="203">
        <v>10915.69</v>
      </c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98"/>
      <c r="AJ1115" s="14"/>
      <c r="AK1115" s="14"/>
    </row>
    <row r="1116" s="2" customFormat="1" ht="14.25" hidden="1" spans="1:37">
      <c r="A1116" s="24">
        <v>1112</v>
      </c>
      <c r="B1116" s="189" t="s">
        <v>13311</v>
      </c>
      <c r="C1116" s="14">
        <v>0</v>
      </c>
      <c r="D1116" s="189" t="s">
        <v>13312</v>
      </c>
      <c r="E1116" s="189" t="s">
        <v>13313</v>
      </c>
      <c r="F1116" s="189" t="s">
        <v>10943</v>
      </c>
      <c r="G1116" s="24" t="s">
        <v>6641</v>
      </c>
      <c r="H1116" s="24" t="s">
        <v>10283</v>
      </c>
      <c r="I1116" s="205">
        <v>43465</v>
      </c>
      <c r="J1116" s="24">
        <v>7</v>
      </c>
      <c r="K1116" s="14"/>
      <c r="L1116" s="189">
        <v>1</v>
      </c>
      <c r="M1116" s="14"/>
      <c r="N1116" s="72">
        <v>2499.78</v>
      </c>
      <c r="O1116" s="203">
        <v>2183.14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98"/>
      <c r="AJ1116" s="14"/>
      <c r="AK1116" s="14"/>
    </row>
    <row r="1117" s="2" customFormat="1" ht="14.25" hidden="1" spans="1:37">
      <c r="A1117" s="24">
        <v>1113</v>
      </c>
      <c r="B1117" s="189" t="s">
        <v>13314</v>
      </c>
      <c r="C1117" s="14">
        <v>0</v>
      </c>
      <c r="D1117" s="189" t="s">
        <v>13315</v>
      </c>
      <c r="E1117" s="189" t="s">
        <v>13316</v>
      </c>
      <c r="F1117" s="189" t="s">
        <v>10943</v>
      </c>
      <c r="G1117" s="24" t="s">
        <v>6641</v>
      </c>
      <c r="H1117" s="24" t="s">
        <v>10283</v>
      </c>
      <c r="I1117" s="205">
        <v>43465</v>
      </c>
      <c r="J1117" s="24">
        <v>7</v>
      </c>
      <c r="K1117" s="14"/>
      <c r="L1117" s="189">
        <v>1</v>
      </c>
      <c r="M1117" s="14"/>
      <c r="N1117" s="72">
        <v>3124.71</v>
      </c>
      <c r="O1117" s="203">
        <v>2728.95</v>
      </c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98"/>
      <c r="AJ1117" s="14"/>
      <c r="AK1117" s="14"/>
    </row>
    <row r="1118" s="2" customFormat="1" ht="14.25" hidden="1" spans="1:37">
      <c r="A1118" s="24">
        <v>1114</v>
      </c>
      <c r="B1118" s="189" t="s">
        <v>13317</v>
      </c>
      <c r="C1118" s="14">
        <v>0</v>
      </c>
      <c r="D1118" s="189" t="s">
        <v>13318</v>
      </c>
      <c r="E1118" s="189" t="s">
        <v>13319</v>
      </c>
      <c r="F1118" s="189" t="s">
        <v>10943</v>
      </c>
      <c r="G1118" s="24" t="s">
        <v>6641</v>
      </c>
      <c r="H1118" s="24" t="s">
        <v>10283</v>
      </c>
      <c r="I1118" s="205">
        <v>43465</v>
      </c>
      <c r="J1118" s="24">
        <v>7</v>
      </c>
      <c r="K1118" s="14"/>
      <c r="L1118" s="189">
        <v>1</v>
      </c>
      <c r="M1118" s="14"/>
      <c r="N1118" s="72">
        <v>21903.96</v>
      </c>
      <c r="O1118" s="203">
        <v>19129.48</v>
      </c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98"/>
      <c r="AJ1118" s="14"/>
      <c r="AK1118" s="14"/>
    </row>
    <row r="1119" s="2" customFormat="1" ht="14.25" hidden="1" spans="1:37">
      <c r="A1119" s="24">
        <v>1115</v>
      </c>
      <c r="B1119" s="189" t="s">
        <v>13320</v>
      </c>
      <c r="C1119" s="14">
        <v>0</v>
      </c>
      <c r="D1119" s="189" t="s">
        <v>13321</v>
      </c>
      <c r="E1119" s="189" t="s">
        <v>13322</v>
      </c>
      <c r="F1119" s="189" t="s">
        <v>10943</v>
      </c>
      <c r="G1119" s="24" t="s">
        <v>6641</v>
      </c>
      <c r="H1119" s="24" t="s">
        <v>10283</v>
      </c>
      <c r="I1119" s="205">
        <v>43465</v>
      </c>
      <c r="J1119" s="24">
        <v>7</v>
      </c>
      <c r="K1119" s="14"/>
      <c r="L1119" s="189">
        <v>1</v>
      </c>
      <c r="M1119" s="14"/>
      <c r="N1119" s="72">
        <v>5841.06</v>
      </c>
      <c r="O1119" s="203">
        <v>5101.22</v>
      </c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98"/>
      <c r="AJ1119" s="14"/>
      <c r="AK1119" s="14"/>
    </row>
    <row r="1120" s="2" customFormat="1" ht="14.25" hidden="1" spans="1:37">
      <c r="A1120" s="24">
        <v>1116</v>
      </c>
      <c r="B1120" s="189" t="s">
        <v>13323</v>
      </c>
      <c r="C1120" s="14" t="str">
        <f>VLOOKUP(B1120,'[3]固定资产-模具6'!$B$82:$C$1180,2,0)</f>
        <v>1753</v>
      </c>
      <c r="D1120" s="189" t="s">
        <v>13324</v>
      </c>
      <c r="E1120" s="189" t="s">
        <v>13325</v>
      </c>
      <c r="F1120" s="189" t="s">
        <v>10943</v>
      </c>
      <c r="G1120" s="24" t="s">
        <v>6641</v>
      </c>
      <c r="H1120" s="24" t="s">
        <v>10283</v>
      </c>
      <c r="I1120" s="205">
        <v>43465</v>
      </c>
      <c r="J1120" s="24">
        <v>7</v>
      </c>
      <c r="K1120" s="14" t="s">
        <v>10088</v>
      </c>
      <c r="L1120" s="189">
        <v>1</v>
      </c>
      <c r="M1120" s="14"/>
      <c r="N1120" s="72">
        <v>1460.26</v>
      </c>
      <c r="O1120" s="203">
        <v>1275.3</v>
      </c>
      <c r="P1120" s="204">
        <v>1</v>
      </c>
      <c r="Q1120" s="14"/>
      <c r="R1120" s="14"/>
      <c r="S1120" s="14"/>
      <c r="T1120" s="20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98"/>
      <c r="AJ1120" s="14"/>
      <c r="AK1120" s="14"/>
    </row>
    <row r="1121" s="2" customFormat="1" ht="14.25" hidden="1" spans="1:37">
      <c r="A1121" s="24">
        <v>1117</v>
      </c>
      <c r="B1121" s="189" t="s">
        <v>13326</v>
      </c>
      <c r="C1121" s="14">
        <v>0</v>
      </c>
      <c r="D1121" s="189" t="s">
        <v>13327</v>
      </c>
      <c r="E1121" s="189" t="s">
        <v>13328</v>
      </c>
      <c r="F1121" s="189" t="s">
        <v>10943</v>
      </c>
      <c r="G1121" s="24" t="s">
        <v>6641</v>
      </c>
      <c r="H1121" s="24" t="s">
        <v>10283</v>
      </c>
      <c r="I1121" s="205">
        <v>43465</v>
      </c>
      <c r="J1121" s="24">
        <v>7</v>
      </c>
      <c r="K1121" s="14"/>
      <c r="L1121" s="189">
        <v>1</v>
      </c>
      <c r="M1121" s="14"/>
      <c r="N1121" s="72">
        <v>73570.65</v>
      </c>
      <c r="O1121" s="203">
        <v>64251.69</v>
      </c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98"/>
      <c r="AJ1121" s="14"/>
      <c r="AK1121" s="14"/>
    </row>
    <row r="1122" s="2" customFormat="1" ht="14.25" hidden="1" spans="1:37">
      <c r="A1122" s="24">
        <v>1118</v>
      </c>
      <c r="B1122" s="189" t="s">
        <v>13329</v>
      </c>
      <c r="C1122" s="14">
        <v>0</v>
      </c>
      <c r="D1122" s="189" t="s">
        <v>13330</v>
      </c>
      <c r="E1122" s="189" t="s">
        <v>13331</v>
      </c>
      <c r="F1122" s="189" t="s">
        <v>10943</v>
      </c>
      <c r="G1122" s="24" t="s">
        <v>6641</v>
      </c>
      <c r="H1122" s="24" t="s">
        <v>10283</v>
      </c>
      <c r="I1122" s="205">
        <v>43465</v>
      </c>
      <c r="J1122" s="24">
        <v>7</v>
      </c>
      <c r="K1122" s="14"/>
      <c r="L1122" s="189">
        <v>2</v>
      </c>
      <c r="M1122" s="14"/>
      <c r="N1122" s="72">
        <v>73570.65</v>
      </c>
      <c r="O1122" s="203">
        <v>64251.69</v>
      </c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98"/>
      <c r="AJ1122" s="14"/>
      <c r="AK1122" s="14"/>
    </row>
    <row r="1123" s="2" customFormat="1" ht="14.25" hidden="1" spans="1:37">
      <c r="A1123" s="24">
        <v>1119</v>
      </c>
      <c r="B1123" s="189" t="s">
        <v>13332</v>
      </c>
      <c r="C1123" s="14">
        <v>0</v>
      </c>
      <c r="D1123" s="189" t="s">
        <v>13333</v>
      </c>
      <c r="E1123" s="189" t="s">
        <v>13334</v>
      </c>
      <c r="F1123" s="189" t="s">
        <v>10943</v>
      </c>
      <c r="G1123" s="24" t="s">
        <v>6641</v>
      </c>
      <c r="H1123" s="24" t="s">
        <v>10283</v>
      </c>
      <c r="I1123" s="205">
        <v>43465</v>
      </c>
      <c r="J1123" s="24">
        <v>7</v>
      </c>
      <c r="K1123" s="14"/>
      <c r="L1123" s="189">
        <v>1</v>
      </c>
      <c r="M1123" s="14"/>
      <c r="N1123" s="72">
        <v>83380.08</v>
      </c>
      <c r="O1123" s="203">
        <v>72818.64</v>
      </c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98"/>
      <c r="AJ1123" s="14"/>
      <c r="AK1123" s="14"/>
    </row>
    <row r="1124" s="2" customFormat="1" ht="14.25" hidden="1" spans="1:37">
      <c r="A1124" s="24">
        <v>1120</v>
      </c>
      <c r="B1124" s="189" t="s">
        <v>13335</v>
      </c>
      <c r="C1124" s="14">
        <v>0</v>
      </c>
      <c r="D1124" s="189" t="s">
        <v>13336</v>
      </c>
      <c r="E1124" s="189" t="s">
        <v>13337</v>
      </c>
      <c r="F1124" s="189" t="s">
        <v>10943</v>
      </c>
      <c r="G1124" s="24" t="s">
        <v>6641</v>
      </c>
      <c r="H1124" s="24" t="s">
        <v>10283</v>
      </c>
      <c r="I1124" s="205">
        <v>43465</v>
      </c>
      <c r="J1124" s="24">
        <v>7</v>
      </c>
      <c r="K1124" s="14"/>
      <c r="L1124" s="189">
        <v>73</v>
      </c>
      <c r="M1124" s="14"/>
      <c r="N1124" s="72">
        <v>69437.3</v>
      </c>
      <c r="O1124" s="203">
        <v>60641.94</v>
      </c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98"/>
      <c r="AJ1124" s="14"/>
      <c r="AK1124" s="14"/>
    </row>
    <row r="1125" s="2" customFormat="1" ht="14.25" spans="1:37">
      <c r="A1125" s="24">
        <v>1121</v>
      </c>
      <c r="B1125" s="189" t="s">
        <v>13338</v>
      </c>
      <c r="C1125" s="14">
        <v>0</v>
      </c>
      <c r="D1125" s="189" t="s">
        <v>13339</v>
      </c>
      <c r="E1125" s="189" t="s">
        <v>13340</v>
      </c>
      <c r="F1125" s="189" t="s">
        <v>10943</v>
      </c>
      <c r="G1125" s="24" t="s">
        <v>6587</v>
      </c>
      <c r="H1125" s="24" t="s">
        <v>10185</v>
      </c>
      <c r="I1125" s="205">
        <v>43465</v>
      </c>
      <c r="J1125" s="24">
        <v>7</v>
      </c>
      <c r="K1125" s="14"/>
      <c r="L1125" s="189">
        <v>1</v>
      </c>
      <c r="M1125" s="14"/>
      <c r="N1125" s="72">
        <v>47008.52</v>
      </c>
      <c r="O1125" s="203">
        <v>41054.12</v>
      </c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98"/>
      <c r="AJ1125" s="14"/>
      <c r="AK1125" s="14"/>
    </row>
    <row r="1126" s="2" customFormat="1" ht="14.25" spans="1:37">
      <c r="A1126" s="24">
        <v>1122</v>
      </c>
      <c r="B1126" s="189" t="s">
        <v>13341</v>
      </c>
      <c r="C1126" s="14">
        <v>0</v>
      </c>
      <c r="D1126" s="189" t="s">
        <v>13342</v>
      </c>
      <c r="E1126" s="189" t="s">
        <v>13343</v>
      </c>
      <c r="F1126" s="189" t="s">
        <v>10943</v>
      </c>
      <c r="G1126" s="24" t="s">
        <v>6587</v>
      </c>
      <c r="H1126" s="24" t="s">
        <v>10185</v>
      </c>
      <c r="I1126" s="205">
        <v>43465</v>
      </c>
      <c r="J1126" s="24">
        <v>7</v>
      </c>
      <c r="K1126" s="14"/>
      <c r="L1126" s="189">
        <v>1</v>
      </c>
      <c r="M1126" s="14"/>
      <c r="N1126" s="72">
        <v>52991.49</v>
      </c>
      <c r="O1126" s="203">
        <v>46279.25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98"/>
      <c r="AJ1126" s="14"/>
      <c r="AK1126" s="14"/>
    </row>
    <row r="1127" s="2" customFormat="1" ht="14.25" spans="1:37">
      <c r="A1127" s="24">
        <v>1123</v>
      </c>
      <c r="B1127" s="189" t="s">
        <v>13344</v>
      </c>
      <c r="C1127" s="14">
        <v>0</v>
      </c>
      <c r="D1127" s="189" t="s">
        <v>13345</v>
      </c>
      <c r="E1127" s="189" t="s">
        <v>13346</v>
      </c>
      <c r="F1127" s="189" t="s">
        <v>10943</v>
      </c>
      <c r="G1127" s="24" t="s">
        <v>6587</v>
      </c>
      <c r="H1127" s="24" t="s">
        <v>10185</v>
      </c>
      <c r="I1127" s="205">
        <v>43465</v>
      </c>
      <c r="J1127" s="24">
        <v>7</v>
      </c>
      <c r="K1127" s="14"/>
      <c r="L1127" s="189">
        <v>1</v>
      </c>
      <c r="M1127" s="14"/>
      <c r="N1127" s="72">
        <v>49572.63</v>
      </c>
      <c r="O1127" s="203">
        <v>43293.43</v>
      </c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98"/>
      <c r="AJ1127" s="14"/>
      <c r="AK1127" s="14"/>
    </row>
    <row r="1128" s="2" customFormat="1" ht="14.25" spans="1:37">
      <c r="A1128" s="24">
        <v>1124</v>
      </c>
      <c r="B1128" s="189" t="s">
        <v>13347</v>
      </c>
      <c r="C1128" s="14">
        <v>0</v>
      </c>
      <c r="D1128" s="189" t="s">
        <v>13348</v>
      </c>
      <c r="E1128" s="189" t="s">
        <v>13349</v>
      </c>
      <c r="F1128" s="189" t="s">
        <v>10943</v>
      </c>
      <c r="G1128" s="24" t="s">
        <v>6587</v>
      </c>
      <c r="H1128" s="24" t="s">
        <v>10185</v>
      </c>
      <c r="I1128" s="205">
        <v>43465</v>
      </c>
      <c r="J1128" s="24">
        <v>7</v>
      </c>
      <c r="K1128" s="14"/>
      <c r="L1128" s="189">
        <v>1</v>
      </c>
      <c r="M1128" s="14"/>
      <c r="N1128" s="72">
        <v>41880.39</v>
      </c>
      <c r="O1128" s="203">
        <v>36575.51</v>
      </c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98"/>
      <c r="AJ1128" s="14"/>
      <c r="AK1128" s="14"/>
    </row>
    <row r="1129" s="2" customFormat="1" ht="14.25" spans="1:37">
      <c r="A1129" s="24">
        <v>1125</v>
      </c>
      <c r="B1129" s="189" t="s">
        <v>13350</v>
      </c>
      <c r="C1129" s="14">
        <v>0</v>
      </c>
      <c r="D1129" s="189" t="s">
        <v>13351</v>
      </c>
      <c r="E1129" s="189" t="s">
        <v>13352</v>
      </c>
      <c r="F1129" s="189" t="s">
        <v>10943</v>
      </c>
      <c r="G1129" s="24" t="s">
        <v>6587</v>
      </c>
      <c r="H1129" s="24" t="s">
        <v>10185</v>
      </c>
      <c r="I1129" s="205">
        <v>43465</v>
      </c>
      <c r="J1129" s="24">
        <v>7</v>
      </c>
      <c r="K1129" s="14"/>
      <c r="L1129" s="189">
        <v>1</v>
      </c>
      <c r="M1129" s="14"/>
      <c r="N1129" s="72">
        <v>42735.02</v>
      </c>
      <c r="O1129" s="203">
        <v>37321.9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98"/>
      <c r="AJ1129" s="14"/>
      <c r="AK1129" s="14"/>
    </row>
    <row r="1130" s="2" customFormat="1" ht="14.25" spans="1:37">
      <c r="A1130" s="24">
        <v>1126</v>
      </c>
      <c r="B1130" s="189" t="s">
        <v>13353</v>
      </c>
      <c r="C1130" s="14">
        <v>0</v>
      </c>
      <c r="D1130" s="189" t="s">
        <v>13354</v>
      </c>
      <c r="E1130" s="189" t="s">
        <v>5322</v>
      </c>
      <c r="F1130" s="189" t="s">
        <v>10943</v>
      </c>
      <c r="G1130" s="24" t="s">
        <v>6587</v>
      </c>
      <c r="H1130" s="24" t="s">
        <v>10185</v>
      </c>
      <c r="I1130" s="205">
        <v>43465</v>
      </c>
      <c r="J1130" s="24">
        <v>7</v>
      </c>
      <c r="K1130" s="14"/>
      <c r="L1130" s="189">
        <v>1</v>
      </c>
      <c r="M1130" s="14"/>
      <c r="N1130" s="72">
        <v>52991.49</v>
      </c>
      <c r="O1130" s="203">
        <v>46279.25</v>
      </c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98"/>
      <c r="AJ1130" s="14"/>
      <c r="AK1130" s="14"/>
    </row>
    <row r="1131" s="2" customFormat="1" ht="14.25" spans="1:37">
      <c r="A1131" s="24">
        <v>1127</v>
      </c>
      <c r="B1131" s="189" t="s">
        <v>13355</v>
      </c>
      <c r="C1131" s="14">
        <v>0</v>
      </c>
      <c r="D1131" s="189" t="s">
        <v>13356</v>
      </c>
      <c r="E1131" s="14"/>
      <c r="F1131" s="189" t="s">
        <v>10943</v>
      </c>
      <c r="G1131" s="24" t="s">
        <v>6587</v>
      </c>
      <c r="H1131" s="24" t="s">
        <v>10185</v>
      </c>
      <c r="I1131" s="205">
        <v>43465</v>
      </c>
      <c r="J1131" s="24">
        <v>7</v>
      </c>
      <c r="K1131" s="14"/>
      <c r="L1131" s="189">
        <v>1</v>
      </c>
      <c r="M1131" s="14"/>
      <c r="N1131" s="72">
        <v>42735.02</v>
      </c>
      <c r="O1131" s="72">
        <v>37321.9</v>
      </c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98"/>
      <c r="AJ1131" s="14"/>
      <c r="AK1131" s="14"/>
    </row>
    <row r="1132" s="2" customFormat="1" ht="14.25" spans="1:37">
      <c r="A1132" s="24">
        <v>1128</v>
      </c>
      <c r="B1132" s="189" t="s">
        <v>13357</v>
      </c>
      <c r="C1132" s="14">
        <v>0</v>
      </c>
      <c r="D1132" s="189" t="s">
        <v>13358</v>
      </c>
      <c r="E1132" s="14"/>
      <c r="F1132" s="189" t="s">
        <v>10943</v>
      </c>
      <c r="G1132" s="24" t="s">
        <v>6587</v>
      </c>
      <c r="H1132" s="24" t="s">
        <v>10185</v>
      </c>
      <c r="I1132" s="205">
        <v>43465</v>
      </c>
      <c r="J1132" s="24">
        <v>7</v>
      </c>
      <c r="K1132" s="14"/>
      <c r="L1132" s="189">
        <v>1</v>
      </c>
      <c r="M1132" s="14"/>
      <c r="N1132" s="72">
        <v>52991.49</v>
      </c>
      <c r="O1132" s="72">
        <v>46279.25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98"/>
      <c r="AJ1132" s="14"/>
      <c r="AK1132" s="14"/>
    </row>
    <row r="1133" s="2" customFormat="1" ht="14.25" spans="1:37">
      <c r="A1133" s="24">
        <v>1129</v>
      </c>
      <c r="B1133" s="189" t="s">
        <v>13359</v>
      </c>
      <c r="C1133" s="14">
        <v>0</v>
      </c>
      <c r="D1133" s="189" t="s">
        <v>13360</v>
      </c>
      <c r="E1133" s="14"/>
      <c r="F1133" s="189" t="s">
        <v>10943</v>
      </c>
      <c r="G1133" s="24" t="s">
        <v>6587</v>
      </c>
      <c r="H1133" s="24" t="s">
        <v>10185</v>
      </c>
      <c r="I1133" s="205">
        <v>43465</v>
      </c>
      <c r="J1133" s="24">
        <v>7</v>
      </c>
      <c r="K1133" s="14"/>
      <c r="L1133" s="189">
        <v>1</v>
      </c>
      <c r="M1133" s="14"/>
      <c r="N1133" s="72">
        <v>43589.76</v>
      </c>
      <c r="O1133" s="72">
        <v>38068.4</v>
      </c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98"/>
      <c r="AJ1133" s="14"/>
      <c r="AK1133" s="14"/>
    </row>
    <row r="1134" s="2" customFormat="1" ht="14.25" spans="1:37">
      <c r="A1134" s="24">
        <v>1130</v>
      </c>
      <c r="B1134" s="189" t="s">
        <v>13361</v>
      </c>
      <c r="C1134" s="14">
        <v>0</v>
      </c>
      <c r="D1134" s="189" t="s">
        <v>13362</v>
      </c>
      <c r="E1134" s="14"/>
      <c r="F1134" s="189" t="s">
        <v>10943</v>
      </c>
      <c r="G1134" s="24" t="s">
        <v>6587</v>
      </c>
      <c r="H1134" s="24" t="s">
        <v>10185</v>
      </c>
      <c r="I1134" s="205">
        <v>43465</v>
      </c>
      <c r="J1134" s="24">
        <v>7</v>
      </c>
      <c r="K1134" s="14"/>
      <c r="L1134" s="189">
        <v>1</v>
      </c>
      <c r="M1134" s="14"/>
      <c r="N1134" s="72">
        <v>42735.02</v>
      </c>
      <c r="O1134" s="72">
        <v>37321.9</v>
      </c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98"/>
      <c r="AJ1134" s="14"/>
      <c r="AK1134" s="14"/>
    </row>
    <row r="1135" s="2" customFormat="1" ht="14.25" spans="1:37">
      <c r="A1135" s="24">
        <v>1131</v>
      </c>
      <c r="B1135" s="189" t="s">
        <v>13363</v>
      </c>
      <c r="C1135" s="14">
        <v>0</v>
      </c>
      <c r="D1135" s="189" t="s">
        <v>13364</v>
      </c>
      <c r="E1135" s="14"/>
      <c r="F1135" s="189" t="s">
        <v>10943</v>
      </c>
      <c r="G1135" s="24" t="s">
        <v>6587</v>
      </c>
      <c r="H1135" s="24" t="s">
        <v>10185</v>
      </c>
      <c r="I1135" s="205">
        <v>43465</v>
      </c>
      <c r="J1135" s="24">
        <v>7</v>
      </c>
      <c r="K1135" s="14"/>
      <c r="L1135" s="189">
        <v>1</v>
      </c>
      <c r="M1135" s="14"/>
      <c r="N1135" s="72">
        <v>43589.85</v>
      </c>
      <c r="O1135" s="72">
        <v>38068.49</v>
      </c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98"/>
      <c r="AJ1135" s="14"/>
      <c r="AK1135" s="14"/>
    </row>
    <row r="1136" s="2" customFormat="1" ht="14.25" spans="1:37">
      <c r="A1136" s="24">
        <v>1132</v>
      </c>
      <c r="B1136" s="189" t="s">
        <v>13365</v>
      </c>
      <c r="C1136" s="14">
        <v>0</v>
      </c>
      <c r="D1136" s="189" t="s">
        <v>13366</v>
      </c>
      <c r="E1136" s="14"/>
      <c r="F1136" s="189" t="s">
        <v>10943</v>
      </c>
      <c r="G1136" s="24" t="s">
        <v>6587</v>
      </c>
      <c r="H1136" s="24" t="s">
        <v>10185</v>
      </c>
      <c r="I1136" s="205">
        <v>43465</v>
      </c>
      <c r="J1136" s="24">
        <v>7</v>
      </c>
      <c r="K1136" s="14"/>
      <c r="L1136" s="189">
        <v>1</v>
      </c>
      <c r="M1136" s="14"/>
      <c r="N1136" s="72">
        <v>29995.69</v>
      </c>
      <c r="O1136" s="72">
        <v>26196.25</v>
      </c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98"/>
      <c r="AJ1136" s="14"/>
      <c r="AK1136" s="14"/>
    </row>
    <row r="1137" s="2" customFormat="1" ht="14.25" spans="1:37">
      <c r="A1137" s="24">
        <v>1133</v>
      </c>
      <c r="B1137" s="189" t="s">
        <v>13367</v>
      </c>
      <c r="C1137" s="14">
        <v>0</v>
      </c>
      <c r="D1137" s="189" t="s">
        <v>13368</v>
      </c>
      <c r="E1137" s="14"/>
      <c r="F1137" s="189" t="s">
        <v>10943</v>
      </c>
      <c r="G1137" s="24" t="s">
        <v>6587</v>
      </c>
      <c r="H1137" s="24" t="s">
        <v>10185</v>
      </c>
      <c r="I1137" s="205">
        <v>43465</v>
      </c>
      <c r="J1137" s="24">
        <v>7</v>
      </c>
      <c r="K1137" s="14"/>
      <c r="L1137" s="189">
        <v>1</v>
      </c>
      <c r="M1137" s="14"/>
      <c r="N1137" s="72">
        <v>29995.69</v>
      </c>
      <c r="O1137" s="72">
        <v>26196.25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98"/>
      <c r="AJ1137" s="14"/>
      <c r="AK1137" s="14"/>
    </row>
    <row r="1138" s="2" customFormat="1" ht="14.25" spans="1:37">
      <c r="A1138" s="24">
        <v>1134</v>
      </c>
      <c r="B1138" s="189" t="s">
        <v>13369</v>
      </c>
      <c r="C1138" s="14">
        <v>0</v>
      </c>
      <c r="D1138" s="189" t="s">
        <v>13370</v>
      </c>
      <c r="E1138" s="14"/>
      <c r="F1138" s="189" t="s">
        <v>10943</v>
      </c>
      <c r="G1138" s="24" t="s">
        <v>6587</v>
      </c>
      <c r="H1138" s="24" t="s">
        <v>10185</v>
      </c>
      <c r="I1138" s="205">
        <v>43465</v>
      </c>
      <c r="J1138" s="24">
        <v>7</v>
      </c>
      <c r="K1138" s="14"/>
      <c r="L1138" s="189">
        <v>1</v>
      </c>
      <c r="M1138" s="14"/>
      <c r="N1138" s="72">
        <v>27593.11</v>
      </c>
      <c r="O1138" s="72">
        <v>24097.99</v>
      </c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98"/>
      <c r="AJ1138" s="14"/>
      <c r="AK1138" s="14"/>
    </row>
    <row r="1139" s="2" customFormat="1" ht="14.25" spans="1:37">
      <c r="A1139" s="24">
        <v>1135</v>
      </c>
      <c r="B1139" s="189" t="s">
        <v>13371</v>
      </c>
      <c r="C1139" s="14">
        <v>0</v>
      </c>
      <c r="D1139" s="189" t="s">
        <v>13372</v>
      </c>
      <c r="E1139" s="14"/>
      <c r="F1139" s="189" t="s">
        <v>10943</v>
      </c>
      <c r="G1139" s="24" t="s">
        <v>6587</v>
      </c>
      <c r="H1139" s="24" t="s">
        <v>10185</v>
      </c>
      <c r="I1139" s="205">
        <v>43465</v>
      </c>
      <c r="J1139" s="24">
        <v>7</v>
      </c>
      <c r="K1139" s="14"/>
      <c r="L1139" s="189">
        <v>1</v>
      </c>
      <c r="M1139" s="14"/>
      <c r="N1139" s="72">
        <v>27593.1</v>
      </c>
      <c r="O1139" s="72">
        <v>24097.98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98"/>
      <c r="AJ1139" s="14"/>
      <c r="AK1139" s="14"/>
    </row>
    <row r="1140" s="2" customFormat="1" ht="14.25" spans="1:37">
      <c r="A1140" s="24">
        <v>1136</v>
      </c>
      <c r="B1140" s="189" t="s">
        <v>13373</v>
      </c>
      <c r="C1140" s="14">
        <v>0</v>
      </c>
      <c r="D1140" s="189" t="s">
        <v>13374</v>
      </c>
      <c r="E1140" s="14"/>
      <c r="F1140" s="189" t="s">
        <v>10943</v>
      </c>
      <c r="G1140" s="24" t="s">
        <v>6587</v>
      </c>
      <c r="H1140" s="24" t="s">
        <v>10185</v>
      </c>
      <c r="I1140" s="205">
        <v>43465</v>
      </c>
      <c r="J1140" s="24">
        <v>7</v>
      </c>
      <c r="K1140" s="14"/>
      <c r="L1140" s="189">
        <v>1</v>
      </c>
      <c r="M1140" s="14"/>
      <c r="N1140" s="72">
        <v>51174.14</v>
      </c>
      <c r="O1140" s="72">
        <v>44692.06</v>
      </c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98"/>
      <c r="AJ1140" s="14"/>
      <c r="AK1140" s="14"/>
    </row>
    <row r="1141" s="2" customFormat="1" ht="14.25" spans="1:37">
      <c r="A1141" s="24">
        <v>1137</v>
      </c>
      <c r="B1141" s="189" t="s">
        <v>13375</v>
      </c>
      <c r="C1141" s="14">
        <v>0</v>
      </c>
      <c r="D1141" s="189" t="s">
        <v>13376</v>
      </c>
      <c r="E1141" s="14"/>
      <c r="F1141" s="189" t="s">
        <v>10943</v>
      </c>
      <c r="G1141" s="24" t="s">
        <v>6587</v>
      </c>
      <c r="H1141" s="24" t="s">
        <v>10185</v>
      </c>
      <c r="I1141" s="205">
        <v>43465</v>
      </c>
      <c r="J1141" s="24">
        <v>7</v>
      </c>
      <c r="K1141" s="14"/>
      <c r="L1141" s="189">
        <v>1</v>
      </c>
      <c r="M1141" s="14"/>
      <c r="N1141" s="72">
        <v>49879.31</v>
      </c>
      <c r="O1141" s="72">
        <v>43561.23</v>
      </c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98"/>
      <c r="AJ1141" s="14"/>
      <c r="AK1141" s="14"/>
    </row>
    <row r="1142" s="2" customFormat="1" ht="14.25" spans="1:37">
      <c r="A1142" s="24">
        <v>1138</v>
      </c>
      <c r="B1142" s="189" t="s">
        <v>13377</v>
      </c>
      <c r="C1142" s="14">
        <v>0</v>
      </c>
      <c r="D1142" s="189" t="s">
        <v>13378</v>
      </c>
      <c r="E1142" s="14"/>
      <c r="F1142" s="189" t="s">
        <v>10943</v>
      </c>
      <c r="G1142" s="24" t="s">
        <v>6587</v>
      </c>
      <c r="H1142" s="24" t="s">
        <v>10185</v>
      </c>
      <c r="I1142" s="205">
        <v>43465</v>
      </c>
      <c r="J1142" s="24">
        <v>7</v>
      </c>
      <c r="K1142" s="14"/>
      <c r="L1142" s="189">
        <v>1</v>
      </c>
      <c r="M1142" s="14"/>
      <c r="N1142" s="72">
        <v>40004.31</v>
      </c>
      <c r="O1142" s="72">
        <v>34937.11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98"/>
      <c r="AJ1142" s="14"/>
      <c r="AK1142" s="14"/>
    </row>
    <row r="1143" s="2" customFormat="1" ht="14.25" spans="1:37">
      <c r="A1143" s="24">
        <v>1139</v>
      </c>
      <c r="B1143" s="189" t="s">
        <v>13379</v>
      </c>
      <c r="C1143" s="14">
        <v>0</v>
      </c>
      <c r="D1143" s="189" t="s">
        <v>13380</v>
      </c>
      <c r="E1143" s="14"/>
      <c r="F1143" s="189" t="s">
        <v>10943</v>
      </c>
      <c r="G1143" s="24" t="s">
        <v>6587</v>
      </c>
      <c r="H1143" s="24" t="s">
        <v>10185</v>
      </c>
      <c r="I1143" s="205">
        <v>43465</v>
      </c>
      <c r="J1143" s="24">
        <v>7</v>
      </c>
      <c r="K1143" s="14"/>
      <c r="L1143" s="189">
        <v>1</v>
      </c>
      <c r="M1143" s="14"/>
      <c r="N1143" s="72">
        <v>40051.72</v>
      </c>
      <c r="O1143" s="72">
        <v>34978.52</v>
      </c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98"/>
      <c r="AJ1143" s="14"/>
      <c r="AK1143" s="14"/>
    </row>
    <row r="1144" s="2" customFormat="1" ht="14.25" spans="1:37">
      <c r="A1144" s="24">
        <v>1140</v>
      </c>
      <c r="B1144" s="189" t="s">
        <v>13381</v>
      </c>
      <c r="C1144" s="14">
        <v>0</v>
      </c>
      <c r="D1144" s="189" t="s">
        <v>13382</v>
      </c>
      <c r="E1144" s="14"/>
      <c r="F1144" s="189" t="s">
        <v>10943</v>
      </c>
      <c r="G1144" s="24" t="s">
        <v>6587</v>
      </c>
      <c r="H1144" s="24" t="s">
        <v>10185</v>
      </c>
      <c r="I1144" s="205">
        <v>43465</v>
      </c>
      <c r="J1144" s="24">
        <v>7</v>
      </c>
      <c r="K1144" s="14"/>
      <c r="L1144" s="189">
        <v>1</v>
      </c>
      <c r="M1144" s="14"/>
      <c r="N1144" s="72">
        <v>49053.45</v>
      </c>
      <c r="O1144" s="72">
        <v>42840.01</v>
      </c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98"/>
      <c r="AJ1144" s="14"/>
      <c r="AK1144" s="14"/>
    </row>
    <row r="1145" s="2" customFormat="1" ht="14.25" spans="1:37">
      <c r="A1145" s="24">
        <v>1141</v>
      </c>
      <c r="B1145" s="189" t="s">
        <v>13383</v>
      </c>
      <c r="C1145" s="14">
        <v>0</v>
      </c>
      <c r="D1145" s="189" t="s">
        <v>13384</v>
      </c>
      <c r="E1145" s="14"/>
      <c r="F1145" s="189" t="s">
        <v>10943</v>
      </c>
      <c r="G1145" s="24" t="s">
        <v>6587</v>
      </c>
      <c r="H1145" s="24" t="s">
        <v>10185</v>
      </c>
      <c r="I1145" s="205">
        <v>43465</v>
      </c>
      <c r="J1145" s="24">
        <v>7</v>
      </c>
      <c r="K1145" s="14"/>
      <c r="L1145" s="189">
        <v>1</v>
      </c>
      <c r="M1145" s="14"/>
      <c r="N1145" s="72">
        <v>19866.38</v>
      </c>
      <c r="O1145" s="72">
        <v>17349.98</v>
      </c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98"/>
      <c r="AJ1145" s="14"/>
      <c r="AK1145" s="14"/>
    </row>
    <row r="1146" s="2" customFormat="1" ht="14.25" spans="1:37">
      <c r="A1146" s="24">
        <v>1142</v>
      </c>
      <c r="B1146" s="189" t="s">
        <v>12014</v>
      </c>
      <c r="C1146" s="14">
        <v>0</v>
      </c>
      <c r="D1146" s="189" t="s">
        <v>13385</v>
      </c>
      <c r="E1146" s="14"/>
      <c r="F1146" s="189" t="s">
        <v>10943</v>
      </c>
      <c r="G1146" s="24" t="s">
        <v>6587</v>
      </c>
      <c r="H1146" s="24" t="s">
        <v>10185</v>
      </c>
      <c r="I1146" s="205">
        <v>43465</v>
      </c>
      <c r="J1146" s="24">
        <v>7</v>
      </c>
      <c r="K1146" s="14"/>
      <c r="L1146" s="189">
        <v>1</v>
      </c>
      <c r="M1146" s="14"/>
      <c r="N1146" s="72">
        <v>19866.38</v>
      </c>
      <c r="O1146" s="72">
        <v>17349.98</v>
      </c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98"/>
      <c r="AJ1146" s="14"/>
      <c r="AK1146" s="14"/>
    </row>
    <row r="1147" s="2" customFormat="1" ht="14.25" spans="1:37">
      <c r="A1147" s="24">
        <v>1143</v>
      </c>
      <c r="B1147" s="189" t="s">
        <v>13386</v>
      </c>
      <c r="C1147" s="14">
        <v>0</v>
      </c>
      <c r="D1147" s="189" t="s">
        <v>13387</v>
      </c>
      <c r="E1147" s="14"/>
      <c r="F1147" s="189" t="s">
        <v>10943</v>
      </c>
      <c r="G1147" s="24" t="s">
        <v>6587</v>
      </c>
      <c r="H1147" s="24" t="s">
        <v>10185</v>
      </c>
      <c r="I1147" s="205">
        <v>43465</v>
      </c>
      <c r="J1147" s="24">
        <v>7</v>
      </c>
      <c r="K1147" s="14"/>
      <c r="L1147" s="189">
        <v>1</v>
      </c>
      <c r="M1147" s="14"/>
      <c r="N1147" s="72">
        <v>40300</v>
      </c>
      <c r="O1147" s="72">
        <v>35195.36</v>
      </c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98"/>
      <c r="AJ1147" s="14"/>
      <c r="AK1147" s="14"/>
    </row>
    <row r="1148" s="2" customFormat="1" ht="14.25" spans="1:37">
      <c r="A1148" s="24">
        <v>1144</v>
      </c>
      <c r="B1148" s="189" t="s">
        <v>13388</v>
      </c>
      <c r="C1148" s="14">
        <v>0</v>
      </c>
      <c r="D1148" s="189" t="s">
        <v>13389</v>
      </c>
      <c r="E1148" s="14"/>
      <c r="F1148" s="189" t="s">
        <v>10943</v>
      </c>
      <c r="G1148" s="24" t="s">
        <v>6587</v>
      </c>
      <c r="H1148" s="24" t="s">
        <v>10185</v>
      </c>
      <c r="I1148" s="205">
        <v>43465</v>
      </c>
      <c r="J1148" s="24">
        <v>7</v>
      </c>
      <c r="K1148" s="14"/>
      <c r="L1148" s="189">
        <v>1</v>
      </c>
      <c r="M1148" s="14"/>
      <c r="N1148" s="72">
        <v>43901.72</v>
      </c>
      <c r="O1148" s="72">
        <v>38340.84</v>
      </c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98"/>
      <c r="AJ1148" s="14"/>
      <c r="AK1148" s="14"/>
    </row>
    <row r="1149" s="2" customFormat="1" ht="14.25" spans="1:37">
      <c r="A1149" s="24">
        <v>1145</v>
      </c>
      <c r="B1149" s="189" t="s">
        <v>13390</v>
      </c>
      <c r="C1149" s="14">
        <v>0</v>
      </c>
      <c r="D1149" s="189" t="s">
        <v>13391</v>
      </c>
      <c r="E1149" s="14"/>
      <c r="F1149" s="189" t="s">
        <v>10943</v>
      </c>
      <c r="G1149" s="24" t="s">
        <v>6587</v>
      </c>
      <c r="H1149" s="24" t="s">
        <v>10185</v>
      </c>
      <c r="I1149" s="205">
        <v>43465</v>
      </c>
      <c r="J1149" s="24">
        <v>7</v>
      </c>
      <c r="K1149" s="14"/>
      <c r="L1149" s="189">
        <v>1</v>
      </c>
      <c r="M1149" s="14"/>
      <c r="N1149" s="72">
        <v>39345.69</v>
      </c>
      <c r="O1149" s="72">
        <v>34361.93</v>
      </c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98"/>
      <c r="AJ1149" s="14"/>
      <c r="AK1149" s="14"/>
    </row>
    <row r="1150" s="2" customFormat="1" ht="14.25" spans="1:37">
      <c r="A1150" s="24">
        <v>1146</v>
      </c>
      <c r="B1150" s="189" t="s">
        <v>13392</v>
      </c>
      <c r="C1150" s="14">
        <v>0</v>
      </c>
      <c r="D1150" s="189" t="s">
        <v>13393</v>
      </c>
      <c r="E1150" s="14"/>
      <c r="F1150" s="189" t="s">
        <v>10943</v>
      </c>
      <c r="G1150" s="24" t="s">
        <v>6587</v>
      </c>
      <c r="H1150" s="24" t="s">
        <v>10185</v>
      </c>
      <c r="I1150" s="205">
        <v>43465</v>
      </c>
      <c r="J1150" s="24">
        <v>7</v>
      </c>
      <c r="K1150" s="14"/>
      <c r="L1150" s="189">
        <v>1</v>
      </c>
      <c r="M1150" s="14"/>
      <c r="N1150" s="72">
        <v>73275.86</v>
      </c>
      <c r="O1150" s="72">
        <v>63994.26</v>
      </c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98"/>
      <c r="AJ1150" s="14"/>
      <c r="AK1150" s="14"/>
    </row>
    <row r="1151" s="2" customFormat="1" ht="14.25" spans="1:37">
      <c r="A1151" s="24">
        <v>1147</v>
      </c>
      <c r="B1151" s="189" t="s">
        <v>13394</v>
      </c>
      <c r="C1151" s="14">
        <v>0</v>
      </c>
      <c r="D1151" s="189" t="s">
        <v>13395</v>
      </c>
      <c r="E1151" s="14"/>
      <c r="F1151" s="189" t="s">
        <v>10943</v>
      </c>
      <c r="G1151" s="24" t="s">
        <v>6587</v>
      </c>
      <c r="H1151" s="24" t="s">
        <v>10185</v>
      </c>
      <c r="I1151" s="205">
        <v>43465</v>
      </c>
      <c r="J1151" s="24">
        <v>7</v>
      </c>
      <c r="K1151" s="14"/>
      <c r="L1151" s="189">
        <v>1</v>
      </c>
      <c r="M1151" s="14"/>
      <c r="N1151" s="72">
        <v>73275.86</v>
      </c>
      <c r="O1151" s="72">
        <v>63994.26</v>
      </c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98"/>
      <c r="AJ1151" s="14"/>
      <c r="AK1151" s="14"/>
    </row>
    <row r="1152" s="2" customFormat="1" ht="14.25" hidden="1" spans="1:37">
      <c r="A1152" s="24">
        <v>1148</v>
      </c>
      <c r="B1152" s="189" t="s">
        <v>13396</v>
      </c>
      <c r="C1152" s="14">
        <v>0</v>
      </c>
      <c r="D1152" s="189" t="s">
        <v>13397</v>
      </c>
      <c r="E1152" s="14"/>
      <c r="F1152" s="189" t="s">
        <v>10943</v>
      </c>
      <c r="G1152" s="24" t="s">
        <v>6641</v>
      </c>
      <c r="H1152" s="24" t="s">
        <v>10400</v>
      </c>
      <c r="I1152" s="205">
        <v>43524</v>
      </c>
      <c r="J1152" s="24">
        <v>5</v>
      </c>
      <c r="K1152" s="14" t="s">
        <v>10499</v>
      </c>
      <c r="L1152" s="189">
        <v>3850</v>
      </c>
      <c r="M1152" s="14"/>
      <c r="N1152" s="72">
        <v>282051.26</v>
      </c>
      <c r="O1152" s="72">
        <v>255256.4</v>
      </c>
      <c r="P1152" s="14">
        <f>L1152</f>
        <v>3850</v>
      </c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98"/>
      <c r="AJ1152" s="14"/>
      <c r="AK1152" s="14"/>
    </row>
    <row r="1153" s="2" customFormat="1" ht="14.25" hidden="1" spans="1:37">
      <c r="A1153" s="24">
        <v>1149</v>
      </c>
      <c r="B1153" s="189" t="s">
        <v>13398</v>
      </c>
      <c r="C1153" s="14">
        <v>0</v>
      </c>
      <c r="D1153" s="189" t="s">
        <v>13399</v>
      </c>
      <c r="E1153" s="14"/>
      <c r="F1153" s="189" t="s">
        <v>10943</v>
      </c>
      <c r="G1153" s="24" t="s">
        <v>6641</v>
      </c>
      <c r="H1153" s="24" t="s">
        <v>10400</v>
      </c>
      <c r="I1153" s="205">
        <v>43524</v>
      </c>
      <c r="J1153" s="24">
        <v>5</v>
      </c>
      <c r="K1153" s="14" t="s">
        <v>10499</v>
      </c>
      <c r="L1153" s="189">
        <v>3850</v>
      </c>
      <c r="M1153" s="14"/>
      <c r="N1153" s="72">
        <v>282051.26</v>
      </c>
      <c r="O1153" s="72">
        <v>255256.4</v>
      </c>
      <c r="P1153" s="14">
        <f>L1153</f>
        <v>3850</v>
      </c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98"/>
      <c r="AJ1153" s="14"/>
      <c r="AK1153" s="14"/>
    </row>
    <row r="1154" s="2" customFormat="1" ht="14.25" hidden="1" spans="1:37">
      <c r="A1154" s="24">
        <v>1150</v>
      </c>
      <c r="B1154" s="189" t="s">
        <v>13400</v>
      </c>
      <c r="C1154" s="14">
        <v>0</v>
      </c>
      <c r="D1154" s="189" t="s">
        <v>13401</v>
      </c>
      <c r="E1154" s="14"/>
      <c r="F1154" s="189" t="s">
        <v>10943</v>
      </c>
      <c r="G1154" s="24" t="s">
        <v>6587</v>
      </c>
      <c r="H1154" s="24" t="s">
        <v>13402</v>
      </c>
      <c r="I1154" s="205">
        <v>43524</v>
      </c>
      <c r="J1154" s="24">
        <v>5</v>
      </c>
      <c r="K1154" s="14"/>
      <c r="L1154" s="189">
        <v>1</v>
      </c>
      <c r="M1154" s="14"/>
      <c r="N1154" s="72">
        <v>33393.81</v>
      </c>
      <c r="O1154" s="72">
        <v>30221.37</v>
      </c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98"/>
      <c r="AJ1154" s="14"/>
      <c r="AK1154" s="14"/>
    </row>
    <row r="1155" s="2" customFormat="1" ht="14.25" hidden="1" spans="1:37">
      <c r="A1155" s="24">
        <v>1151</v>
      </c>
      <c r="B1155" s="189" t="s">
        <v>13403</v>
      </c>
      <c r="C1155" s="14">
        <v>0</v>
      </c>
      <c r="D1155" s="189" t="s">
        <v>13404</v>
      </c>
      <c r="E1155" s="14"/>
      <c r="F1155" s="189" t="s">
        <v>10943</v>
      </c>
      <c r="G1155" s="24" t="s">
        <v>6587</v>
      </c>
      <c r="H1155" s="24" t="s">
        <v>13402</v>
      </c>
      <c r="I1155" s="205">
        <v>43524</v>
      </c>
      <c r="J1155" s="24">
        <v>5</v>
      </c>
      <c r="K1155" s="14"/>
      <c r="L1155" s="189">
        <v>8</v>
      </c>
      <c r="M1155" s="14"/>
      <c r="N1155" s="72">
        <v>49995.56</v>
      </c>
      <c r="O1155" s="72">
        <v>45245.96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98"/>
      <c r="AJ1155" s="14"/>
      <c r="AK1155" s="14"/>
    </row>
    <row r="1156" s="2" customFormat="1" ht="14.25" hidden="1" spans="1:37">
      <c r="A1156" s="24">
        <v>1152</v>
      </c>
      <c r="B1156" s="189" t="s">
        <v>13405</v>
      </c>
      <c r="C1156" s="14">
        <v>0</v>
      </c>
      <c r="D1156" s="189" t="s">
        <v>13406</v>
      </c>
      <c r="E1156" s="14"/>
      <c r="F1156" s="189" t="s">
        <v>10943</v>
      </c>
      <c r="G1156" s="24" t="s">
        <v>6587</v>
      </c>
      <c r="H1156" s="24" t="s">
        <v>13402</v>
      </c>
      <c r="I1156" s="205">
        <v>43524</v>
      </c>
      <c r="J1156" s="24">
        <v>5</v>
      </c>
      <c r="K1156" s="14"/>
      <c r="L1156" s="189">
        <v>2</v>
      </c>
      <c r="M1156" s="14"/>
      <c r="N1156" s="72">
        <v>3124.72</v>
      </c>
      <c r="O1156" s="72">
        <v>2827.9</v>
      </c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98"/>
      <c r="AJ1156" s="14"/>
      <c r="AK1156" s="14"/>
    </row>
    <row r="1157" s="2" customFormat="1" ht="14.25" hidden="1" spans="1:37">
      <c r="A1157" s="24">
        <v>1153</v>
      </c>
      <c r="B1157" s="189" t="s">
        <v>13407</v>
      </c>
      <c r="C1157" s="14">
        <v>0</v>
      </c>
      <c r="D1157" s="189" t="s">
        <v>13408</v>
      </c>
      <c r="E1157" s="14"/>
      <c r="F1157" s="189" t="s">
        <v>10943</v>
      </c>
      <c r="G1157" s="24" t="s">
        <v>6587</v>
      </c>
      <c r="H1157" s="24" t="s">
        <v>13402</v>
      </c>
      <c r="I1157" s="205">
        <v>43524</v>
      </c>
      <c r="J1157" s="24">
        <v>5</v>
      </c>
      <c r="K1157" s="14"/>
      <c r="L1157" s="189">
        <v>2</v>
      </c>
      <c r="M1157" s="14"/>
      <c r="N1157" s="72">
        <v>36506.6</v>
      </c>
      <c r="O1157" s="72">
        <v>33038.48</v>
      </c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98"/>
      <c r="AJ1157" s="14"/>
      <c r="AK1157" s="14"/>
    </row>
    <row r="1158" s="2" customFormat="1" ht="14.25" hidden="1" spans="1:37">
      <c r="A1158" s="24">
        <v>1154</v>
      </c>
      <c r="B1158" s="189" t="s">
        <v>13409</v>
      </c>
      <c r="C1158" s="14">
        <v>0</v>
      </c>
      <c r="D1158" s="189" t="s">
        <v>13410</v>
      </c>
      <c r="E1158" s="14"/>
      <c r="F1158" s="189" t="s">
        <v>10943</v>
      </c>
      <c r="G1158" s="24" t="s">
        <v>6587</v>
      </c>
      <c r="H1158" s="24" t="s">
        <v>13402</v>
      </c>
      <c r="I1158" s="205">
        <v>43524</v>
      </c>
      <c r="J1158" s="24">
        <v>5</v>
      </c>
      <c r="K1158" s="14"/>
      <c r="L1158" s="189">
        <v>1</v>
      </c>
      <c r="M1158" s="14"/>
      <c r="N1158" s="72">
        <v>14602.64</v>
      </c>
      <c r="O1158" s="72">
        <v>13215.38</v>
      </c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98"/>
      <c r="AJ1158" s="14"/>
      <c r="AK1158" s="14"/>
    </row>
    <row r="1159" s="2" customFormat="1" ht="14.25" hidden="1" spans="1:37">
      <c r="A1159" s="24">
        <v>1155</v>
      </c>
      <c r="B1159" s="189" t="s">
        <v>13411</v>
      </c>
      <c r="C1159" s="14">
        <v>0</v>
      </c>
      <c r="D1159" s="189" t="s">
        <v>13412</v>
      </c>
      <c r="E1159" s="14"/>
      <c r="F1159" s="189" t="s">
        <v>10943</v>
      </c>
      <c r="G1159" s="24" t="s">
        <v>6587</v>
      </c>
      <c r="H1159" s="24" t="s">
        <v>13402</v>
      </c>
      <c r="I1159" s="205">
        <v>43524</v>
      </c>
      <c r="J1159" s="24">
        <v>5</v>
      </c>
      <c r="K1159" s="14"/>
      <c r="L1159" s="189">
        <v>1</v>
      </c>
      <c r="M1159" s="14"/>
      <c r="N1159" s="72">
        <v>39237.68</v>
      </c>
      <c r="O1159" s="72">
        <v>35510.12</v>
      </c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98"/>
      <c r="AJ1159" s="14"/>
      <c r="AK1159" s="14"/>
    </row>
    <row r="1160" s="2" customFormat="1" ht="14.25" hidden="1" spans="1:37">
      <c r="A1160" s="24">
        <v>1156</v>
      </c>
      <c r="B1160" s="189" t="s">
        <v>13413</v>
      </c>
      <c r="C1160" s="14">
        <v>0</v>
      </c>
      <c r="D1160" s="189" t="s">
        <v>13414</v>
      </c>
      <c r="E1160" s="14"/>
      <c r="F1160" s="189" t="s">
        <v>10943</v>
      </c>
      <c r="G1160" s="24" t="s">
        <v>6587</v>
      </c>
      <c r="H1160" s="24" t="s">
        <v>13402</v>
      </c>
      <c r="I1160" s="205">
        <v>43524</v>
      </c>
      <c r="J1160" s="24">
        <v>5</v>
      </c>
      <c r="K1160" s="14"/>
      <c r="L1160" s="189">
        <v>1</v>
      </c>
      <c r="M1160" s="14"/>
      <c r="N1160" s="72">
        <v>14714.12</v>
      </c>
      <c r="O1160" s="72">
        <v>13316.3</v>
      </c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98"/>
      <c r="AJ1160" s="14"/>
      <c r="AK1160" s="14"/>
    </row>
    <row r="1161" s="2" customFormat="1" ht="14.25" hidden="1" spans="1:37">
      <c r="A1161" s="24">
        <v>1157</v>
      </c>
      <c r="B1161" s="189" t="s">
        <v>13415</v>
      </c>
      <c r="C1161" s="14">
        <v>0</v>
      </c>
      <c r="D1161" s="189" t="s">
        <v>13416</v>
      </c>
      <c r="E1161" s="14"/>
      <c r="F1161" s="189" t="s">
        <v>10943</v>
      </c>
      <c r="G1161" s="24" t="s">
        <v>6587</v>
      </c>
      <c r="H1161" s="24" t="s">
        <v>13402</v>
      </c>
      <c r="I1161" s="205">
        <v>43524</v>
      </c>
      <c r="J1161" s="24">
        <v>5</v>
      </c>
      <c r="K1161" s="14"/>
      <c r="L1161" s="189">
        <v>1</v>
      </c>
      <c r="M1161" s="14"/>
      <c r="N1161" s="72">
        <v>72303.03</v>
      </c>
      <c r="O1161" s="72">
        <v>65434.23</v>
      </c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98"/>
      <c r="AJ1161" s="14"/>
      <c r="AK1161" s="14"/>
    </row>
    <row r="1162" s="2" customFormat="1" ht="14.25" hidden="1" spans="1:37">
      <c r="A1162" s="24">
        <v>1158</v>
      </c>
      <c r="B1162" s="189" t="s">
        <v>13417</v>
      </c>
      <c r="C1162" s="14">
        <v>0</v>
      </c>
      <c r="D1162" s="189" t="s">
        <v>13418</v>
      </c>
      <c r="E1162" s="14"/>
      <c r="F1162" s="189" t="s">
        <v>10943</v>
      </c>
      <c r="G1162" s="24" t="s">
        <v>6587</v>
      </c>
      <c r="H1162" s="24" t="s">
        <v>13402</v>
      </c>
      <c r="I1162" s="205">
        <v>43524</v>
      </c>
      <c r="J1162" s="24">
        <v>5</v>
      </c>
      <c r="K1162" s="14"/>
      <c r="L1162" s="189">
        <v>1</v>
      </c>
      <c r="M1162" s="14"/>
      <c r="N1162" s="72">
        <v>21690.91</v>
      </c>
      <c r="O1162" s="72">
        <v>19630.27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98"/>
      <c r="AJ1162" s="14"/>
      <c r="AK1162" s="14"/>
    </row>
    <row r="1163" s="2" customFormat="1" ht="14.25" hidden="1" spans="1:37">
      <c r="A1163" s="24">
        <v>1159</v>
      </c>
      <c r="B1163" s="189" t="s">
        <v>13419</v>
      </c>
      <c r="C1163" s="14">
        <v>0</v>
      </c>
      <c r="D1163" s="189" t="s">
        <v>13420</v>
      </c>
      <c r="E1163" s="14"/>
      <c r="F1163" s="189" t="s">
        <v>10943</v>
      </c>
      <c r="G1163" s="24" t="s">
        <v>6587</v>
      </c>
      <c r="H1163" s="24" t="s">
        <v>13402</v>
      </c>
      <c r="I1163" s="205">
        <v>43524</v>
      </c>
      <c r="J1163" s="24">
        <v>5</v>
      </c>
      <c r="K1163" s="14"/>
      <c r="L1163" s="189">
        <v>1</v>
      </c>
      <c r="M1163" s="14"/>
      <c r="N1163" s="72">
        <v>7230.3</v>
      </c>
      <c r="O1163" s="72">
        <v>6543.42</v>
      </c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98"/>
      <c r="AJ1163" s="14"/>
      <c r="AK1163" s="14"/>
    </row>
    <row r="1164" s="2" customFormat="1" ht="14.25" hidden="1" spans="1:37">
      <c r="A1164" s="24">
        <v>1160</v>
      </c>
      <c r="B1164" s="189" t="s">
        <v>13421</v>
      </c>
      <c r="C1164" s="14">
        <v>0</v>
      </c>
      <c r="D1164" s="189" t="s">
        <v>13422</v>
      </c>
      <c r="E1164" s="14"/>
      <c r="F1164" s="189" t="s">
        <v>10943</v>
      </c>
      <c r="G1164" s="24" t="s">
        <v>6587</v>
      </c>
      <c r="H1164" s="24" t="s">
        <v>13402</v>
      </c>
      <c r="I1164" s="205">
        <v>43524</v>
      </c>
      <c r="J1164" s="24">
        <v>5</v>
      </c>
      <c r="K1164" s="14"/>
      <c r="L1164" s="189">
        <v>1</v>
      </c>
      <c r="M1164" s="14"/>
      <c r="N1164" s="72">
        <v>57842.42</v>
      </c>
      <c r="O1164" s="72">
        <v>52347.38</v>
      </c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98"/>
      <c r="AJ1164" s="14"/>
      <c r="AK1164" s="14"/>
    </row>
    <row r="1165" s="2" customFormat="1" ht="14.25" hidden="1" spans="1:37">
      <c r="A1165" s="24">
        <v>1161</v>
      </c>
      <c r="B1165" s="189" t="s">
        <v>13423</v>
      </c>
      <c r="C1165" s="14">
        <v>0</v>
      </c>
      <c r="D1165" s="189" t="s">
        <v>13387</v>
      </c>
      <c r="E1165" s="14"/>
      <c r="F1165" s="189" t="s">
        <v>10943</v>
      </c>
      <c r="G1165" s="24" t="s">
        <v>6587</v>
      </c>
      <c r="H1165" s="24" t="s">
        <v>13402</v>
      </c>
      <c r="I1165" s="205">
        <v>43524</v>
      </c>
      <c r="J1165" s="24">
        <v>5</v>
      </c>
      <c r="K1165" s="14"/>
      <c r="L1165" s="189">
        <v>1</v>
      </c>
      <c r="M1165" s="14"/>
      <c r="N1165" s="72">
        <v>14460.61</v>
      </c>
      <c r="O1165" s="72">
        <v>13086.85</v>
      </c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98"/>
      <c r="AJ1165" s="14"/>
      <c r="AK1165" s="14"/>
    </row>
    <row r="1166" s="2" customFormat="1" ht="14.25" hidden="1" spans="1:37">
      <c r="A1166" s="24">
        <v>1162</v>
      </c>
      <c r="B1166" s="189" t="s">
        <v>13424</v>
      </c>
      <c r="C1166" s="14">
        <v>0</v>
      </c>
      <c r="D1166" s="189" t="s">
        <v>13425</v>
      </c>
      <c r="E1166" s="14"/>
      <c r="F1166" s="189" t="s">
        <v>10943</v>
      </c>
      <c r="G1166" s="24" t="s">
        <v>6587</v>
      </c>
      <c r="H1166" s="24" t="s">
        <v>13402</v>
      </c>
      <c r="I1166" s="205">
        <v>43524</v>
      </c>
      <c r="J1166" s="24">
        <v>5</v>
      </c>
      <c r="K1166" s="14"/>
      <c r="L1166" s="189">
        <v>1</v>
      </c>
      <c r="M1166" s="14"/>
      <c r="N1166" s="72">
        <v>7230.3</v>
      </c>
      <c r="O1166" s="72">
        <v>6543.42</v>
      </c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98"/>
      <c r="AJ1166" s="14"/>
      <c r="AK1166" s="14"/>
    </row>
    <row r="1167" s="2" customFormat="1" ht="14.25" hidden="1" spans="1:37">
      <c r="A1167" s="24">
        <v>1163</v>
      </c>
      <c r="B1167" s="189" t="s">
        <v>13426</v>
      </c>
      <c r="C1167" s="14">
        <v>0</v>
      </c>
      <c r="D1167" s="189" t="s">
        <v>13427</v>
      </c>
      <c r="E1167" s="14"/>
      <c r="F1167" s="189" t="s">
        <v>10943</v>
      </c>
      <c r="G1167" s="24" t="s">
        <v>6587</v>
      </c>
      <c r="H1167" s="24" t="s">
        <v>13402</v>
      </c>
      <c r="I1167" s="205">
        <v>43524</v>
      </c>
      <c r="J1167" s="24">
        <v>5</v>
      </c>
      <c r="K1167" s="14"/>
      <c r="L1167" s="189">
        <v>1</v>
      </c>
      <c r="M1167" s="14"/>
      <c r="N1167" s="72">
        <v>723.02</v>
      </c>
      <c r="O1167" s="72">
        <v>654.32</v>
      </c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98"/>
      <c r="AJ1167" s="14"/>
      <c r="AK1167" s="14"/>
    </row>
    <row r="1168" s="2" customFormat="1" ht="14.25" hidden="1" spans="1:37">
      <c r="A1168" s="24">
        <v>1164</v>
      </c>
      <c r="B1168" s="189" t="s">
        <v>13428</v>
      </c>
      <c r="C1168" s="14">
        <v>0</v>
      </c>
      <c r="D1168" s="189" t="s">
        <v>13429</v>
      </c>
      <c r="E1168" s="14"/>
      <c r="F1168" s="189" t="s">
        <v>10943</v>
      </c>
      <c r="G1168" s="24" t="s">
        <v>6587</v>
      </c>
      <c r="H1168" s="24" t="s">
        <v>13402</v>
      </c>
      <c r="I1168" s="205">
        <v>43524</v>
      </c>
      <c r="J1168" s="24">
        <v>5</v>
      </c>
      <c r="K1168" s="14"/>
      <c r="L1168" s="189">
        <v>1</v>
      </c>
      <c r="M1168" s="14"/>
      <c r="N1168" s="72">
        <v>3615.15</v>
      </c>
      <c r="O1168" s="72">
        <v>3271.71</v>
      </c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98"/>
      <c r="AJ1168" s="14"/>
      <c r="AK1168" s="14"/>
    </row>
    <row r="1169" s="2" customFormat="1" ht="14.25" hidden="1" spans="1:37">
      <c r="A1169" s="24">
        <v>1165</v>
      </c>
      <c r="B1169" s="189" t="s">
        <v>13430</v>
      </c>
      <c r="C1169" s="14"/>
      <c r="D1169" s="189" t="s">
        <v>13431</v>
      </c>
      <c r="E1169" s="14"/>
      <c r="F1169" s="189" t="s">
        <v>10943</v>
      </c>
      <c r="G1169" s="24" t="s">
        <v>6587</v>
      </c>
      <c r="H1169" s="24" t="s">
        <v>12691</v>
      </c>
      <c r="I1169" s="205">
        <v>43555</v>
      </c>
      <c r="J1169" s="24">
        <v>4</v>
      </c>
      <c r="K1169" s="14" t="s">
        <v>10948</v>
      </c>
      <c r="L1169" s="189">
        <v>1</v>
      </c>
      <c r="M1169" s="14"/>
      <c r="N1169" s="72">
        <v>11206.9</v>
      </c>
      <c r="O1169" s="72">
        <v>10319.7</v>
      </c>
      <c r="P1169" s="14">
        <v>1</v>
      </c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98"/>
      <c r="AJ1169" s="14"/>
      <c r="AK1169" s="14"/>
    </row>
    <row r="1170" s="2" customFormat="1" ht="14.25" hidden="1" spans="1:37">
      <c r="A1170" s="24">
        <v>1166</v>
      </c>
      <c r="B1170" s="189" t="s">
        <v>13432</v>
      </c>
      <c r="C1170" s="14"/>
      <c r="D1170" s="189" t="s">
        <v>13433</v>
      </c>
      <c r="E1170" s="14"/>
      <c r="F1170" s="189" t="s">
        <v>10943</v>
      </c>
      <c r="G1170" s="24" t="s">
        <v>6587</v>
      </c>
      <c r="H1170" s="24" t="s">
        <v>12691</v>
      </c>
      <c r="I1170" s="205">
        <v>43555</v>
      </c>
      <c r="J1170" s="24">
        <v>4</v>
      </c>
      <c r="K1170" s="14" t="s">
        <v>10948</v>
      </c>
      <c r="L1170" s="189">
        <v>1</v>
      </c>
      <c r="M1170" s="14"/>
      <c r="N1170" s="72">
        <v>11206.89</v>
      </c>
      <c r="O1170" s="72">
        <v>10319.69</v>
      </c>
      <c r="P1170" s="14">
        <v>1</v>
      </c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98"/>
      <c r="AJ1170" s="14"/>
      <c r="AK1170" s="14"/>
    </row>
    <row r="1171" s="2" customFormat="1" ht="14.25" hidden="1" spans="1:37">
      <c r="A1171" s="24">
        <v>1167</v>
      </c>
      <c r="B1171" s="189" t="s">
        <v>13434</v>
      </c>
      <c r="C1171" s="14"/>
      <c r="D1171" s="189" t="s">
        <v>13435</v>
      </c>
      <c r="E1171" s="14"/>
      <c r="F1171" s="189" t="s">
        <v>10943</v>
      </c>
      <c r="G1171" s="24" t="s">
        <v>6587</v>
      </c>
      <c r="H1171" s="24" t="s">
        <v>12691</v>
      </c>
      <c r="I1171" s="205">
        <v>43555</v>
      </c>
      <c r="J1171" s="24">
        <v>4</v>
      </c>
      <c r="K1171" s="14" t="s">
        <v>10948</v>
      </c>
      <c r="L1171" s="189">
        <v>1</v>
      </c>
      <c r="M1171" s="14"/>
      <c r="N1171" s="72">
        <v>7471.26</v>
      </c>
      <c r="O1171" s="72">
        <v>6879.76</v>
      </c>
      <c r="P1171" s="14">
        <v>1</v>
      </c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98"/>
      <c r="AJ1171" s="14"/>
      <c r="AK1171" s="14"/>
    </row>
    <row r="1172" s="2" customFormat="1" ht="14.25" hidden="1" spans="1:37">
      <c r="A1172" s="24">
        <v>1168</v>
      </c>
      <c r="B1172" s="189" t="s">
        <v>13436</v>
      </c>
      <c r="C1172" s="14"/>
      <c r="D1172" s="189" t="s">
        <v>13437</v>
      </c>
      <c r="E1172" s="14"/>
      <c r="F1172" s="189" t="s">
        <v>10943</v>
      </c>
      <c r="G1172" s="24" t="s">
        <v>6587</v>
      </c>
      <c r="H1172" s="24" t="s">
        <v>12691</v>
      </c>
      <c r="I1172" s="205">
        <v>43555</v>
      </c>
      <c r="J1172" s="24">
        <v>4</v>
      </c>
      <c r="K1172" s="14" t="s">
        <v>10948</v>
      </c>
      <c r="L1172" s="189">
        <v>1</v>
      </c>
      <c r="M1172" s="14"/>
      <c r="N1172" s="72">
        <v>7471.26</v>
      </c>
      <c r="O1172" s="72">
        <v>6879.76</v>
      </c>
      <c r="P1172" s="14">
        <v>1</v>
      </c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98"/>
      <c r="AJ1172" s="14"/>
      <c r="AK1172" s="14"/>
    </row>
    <row r="1173" s="2" customFormat="1" ht="14.25" hidden="1" spans="1:37">
      <c r="A1173" s="24">
        <v>1169</v>
      </c>
      <c r="B1173" s="189" t="s">
        <v>13438</v>
      </c>
      <c r="C1173" s="14"/>
      <c r="D1173" s="189" t="s">
        <v>13439</v>
      </c>
      <c r="E1173" s="14"/>
      <c r="F1173" s="189" t="s">
        <v>10943</v>
      </c>
      <c r="G1173" s="24" t="s">
        <v>6587</v>
      </c>
      <c r="H1173" s="24" t="s">
        <v>12691</v>
      </c>
      <c r="I1173" s="205">
        <v>43555</v>
      </c>
      <c r="J1173" s="24">
        <v>4</v>
      </c>
      <c r="K1173" s="14" t="s">
        <v>10948</v>
      </c>
      <c r="L1173" s="189">
        <v>1</v>
      </c>
      <c r="M1173" s="14"/>
      <c r="N1173" s="72">
        <v>7471.27</v>
      </c>
      <c r="O1173" s="72">
        <v>6879.77</v>
      </c>
      <c r="P1173" s="14">
        <v>1</v>
      </c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98"/>
      <c r="AJ1173" s="14"/>
      <c r="AK1173" s="14"/>
    </row>
    <row r="1174" s="2" customFormat="1" ht="14.25" hidden="1" spans="1:37">
      <c r="A1174" s="24">
        <v>1170</v>
      </c>
      <c r="B1174" s="189" t="s">
        <v>13440</v>
      </c>
      <c r="C1174" s="14" t="s">
        <v>13441</v>
      </c>
      <c r="D1174" s="189" t="s">
        <v>13442</v>
      </c>
      <c r="E1174" s="14"/>
      <c r="F1174" s="189" t="s">
        <v>10943</v>
      </c>
      <c r="G1174" s="24" t="s">
        <v>6587</v>
      </c>
      <c r="H1174" s="24" t="s">
        <v>9931</v>
      </c>
      <c r="I1174" s="205">
        <v>43555</v>
      </c>
      <c r="J1174" s="24">
        <v>4</v>
      </c>
      <c r="K1174" s="14" t="s">
        <v>11305</v>
      </c>
      <c r="L1174" s="189">
        <v>1</v>
      </c>
      <c r="M1174" s="14"/>
      <c r="N1174" s="72">
        <v>47112.41</v>
      </c>
      <c r="O1174" s="72">
        <v>43382.66</v>
      </c>
      <c r="P1174" s="14">
        <v>1</v>
      </c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98"/>
      <c r="AJ1174" s="14"/>
      <c r="AK1174" s="14"/>
    </row>
    <row r="1175" s="2" customFormat="1" ht="14.25" hidden="1" spans="1:37">
      <c r="A1175" s="24">
        <v>1171</v>
      </c>
      <c r="B1175" s="189" t="s">
        <v>13443</v>
      </c>
      <c r="C1175" s="14" t="s">
        <v>13444</v>
      </c>
      <c r="D1175" s="189" t="s">
        <v>13445</v>
      </c>
      <c r="E1175" s="14"/>
      <c r="F1175" s="189" t="s">
        <v>10943</v>
      </c>
      <c r="G1175" s="24" t="s">
        <v>6587</v>
      </c>
      <c r="H1175" s="24" t="s">
        <v>9931</v>
      </c>
      <c r="I1175" s="205">
        <v>43555</v>
      </c>
      <c r="J1175" s="24">
        <v>4</v>
      </c>
      <c r="K1175" s="14" t="s">
        <v>11305</v>
      </c>
      <c r="L1175" s="189">
        <v>1</v>
      </c>
      <c r="M1175" s="14"/>
      <c r="N1175" s="72">
        <v>24137.93</v>
      </c>
      <c r="O1175" s="72">
        <v>22227.03</v>
      </c>
      <c r="P1175" s="14">
        <v>1</v>
      </c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98"/>
      <c r="AJ1175" s="14"/>
      <c r="AK1175" s="14"/>
    </row>
    <row r="1176" s="2" customFormat="1" ht="14.25" hidden="1" spans="1:37">
      <c r="A1176" s="24">
        <v>1172</v>
      </c>
      <c r="B1176" s="189" t="s">
        <v>13446</v>
      </c>
      <c r="C1176" s="14" t="str">
        <f>VLOOKUP(B1176,'[3]固定资产-模具6'!$B$82:$C$1180,2,0)</f>
        <v>1851</v>
      </c>
      <c r="D1176" s="189" t="s">
        <v>13447</v>
      </c>
      <c r="E1176" s="14"/>
      <c r="F1176" s="189" t="s">
        <v>10943</v>
      </c>
      <c r="G1176" s="24" t="s">
        <v>6587</v>
      </c>
      <c r="H1176" s="24" t="s">
        <v>9931</v>
      </c>
      <c r="I1176" s="205">
        <v>43555</v>
      </c>
      <c r="J1176" s="24">
        <v>4</v>
      </c>
      <c r="K1176" s="14" t="s">
        <v>10088</v>
      </c>
      <c r="L1176" s="189">
        <v>1</v>
      </c>
      <c r="M1176" s="14"/>
      <c r="N1176" s="72">
        <v>8620.69</v>
      </c>
      <c r="O1176" s="72">
        <v>7938.24</v>
      </c>
      <c r="P1176" s="204">
        <v>0</v>
      </c>
      <c r="Q1176" s="14"/>
      <c r="R1176" s="14"/>
      <c r="S1176" s="14"/>
      <c r="T1176" s="20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98"/>
      <c r="AJ1176" s="14"/>
      <c r="AK1176" s="14"/>
    </row>
    <row r="1177" s="2" customFormat="1" ht="14.25" hidden="1" spans="1:37">
      <c r="A1177" s="24">
        <v>1173</v>
      </c>
      <c r="B1177" s="189" t="s">
        <v>13448</v>
      </c>
      <c r="C1177" s="14">
        <v>0</v>
      </c>
      <c r="D1177" s="189" t="s">
        <v>13449</v>
      </c>
      <c r="E1177" s="14"/>
      <c r="F1177" s="189" t="s">
        <v>10943</v>
      </c>
      <c r="G1177" s="24" t="s">
        <v>6587</v>
      </c>
      <c r="H1177" s="24" t="s">
        <v>10386</v>
      </c>
      <c r="I1177" s="205">
        <v>43555</v>
      </c>
      <c r="J1177" s="24">
        <v>4</v>
      </c>
      <c r="K1177" s="14" t="s">
        <v>10831</v>
      </c>
      <c r="L1177" s="189">
        <v>1</v>
      </c>
      <c r="M1177" s="14"/>
      <c r="N1177" s="72">
        <v>8620.69</v>
      </c>
      <c r="O1177" s="72">
        <v>7938.24</v>
      </c>
      <c r="P1177" s="14">
        <v>4</v>
      </c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98"/>
      <c r="AJ1177" s="14"/>
      <c r="AK1177" s="14"/>
    </row>
    <row r="1178" s="2" customFormat="1" ht="14.25" hidden="1" spans="1:37">
      <c r="A1178" s="24">
        <v>1174</v>
      </c>
      <c r="B1178" s="189" t="s">
        <v>13450</v>
      </c>
      <c r="C1178" s="14">
        <v>0</v>
      </c>
      <c r="D1178" s="189" t="s">
        <v>13451</v>
      </c>
      <c r="E1178" s="14"/>
      <c r="F1178" s="189" t="s">
        <v>10943</v>
      </c>
      <c r="G1178" s="24" t="s">
        <v>6587</v>
      </c>
      <c r="H1178" s="24" t="s">
        <v>10386</v>
      </c>
      <c r="I1178" s="205">
        <v>43555</v>
      </c>
      <c r="J1178" s="24">
        <v>4</v>
      </c>
      <c r="K1178" s="14" t="s">
        <v>10831</v>
      </c>
      <c r="L1178" s="189">
        <v>1</v>
      </c>
      <c r="M1178" s="14"/>
      <c r="N1178" s="72">
        <v>8620.69</v>
      </c>
      <c r="O1178" s="72">
        <v>7938.24</v>
      </c>
      <c r="P1178" s="14">
        <v>4</v>
      </c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98"/>
      <c r="AJ1178" s="14"/>
      <c r="AK1178" s="14"/>
    </row>
    <row r="1179" s="2" customFormat="1" ht="14.25" hidden="1" spans="1:37">
      <c r="A1179" s="24">
        <v>1175</v>
      </c>
      <c r="B1179" s="189" t="s">
        <v>13452</v>
      </c>
      <c r="C1179" s="14">
        <v>0</v>
      </c>
      <c r="D1179" s="189" t="s">
        <v>13453</v>
      </c>
      <c r="E1179" s="14"/>
      <c r="F1179" s="189" t="s">
        <v>10943</v>
      </c>
      <c r="G1179" s="24" t="s">
        <v>6641</v>
      </c>
      <c r="H1179" s="24" t="s">
        <v>10283</v>
      </c>
      <c r="I1179" s="205">
        <v>43585</v>
      </c>
      <c r="J1179" s="24">
        <v>3</v>
      </c>
      <c r="K1179" s="14"/>
      <c r="L1179" s="189">
        <v>1</v>
      </c>
      <c r="M1179" s="14"/>
      <c r="N1179" s="72">
        <v>5784.24</v>
      </c>
      <c r="O1179" s="72">
        <v>5417.92</v>
      </c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98"/>
      <c r="AJ1179" s="14"/>
      <c r="AK1179" s="14"/>
    </row>
    <row r="1180" s="2" customFormat="1" ht="14.25" hidden="1" spans="1:37">
      <c r="A1180" s="24">
        <v>1176</v>
      </c>
      <c r="B1180" s="189" t="s">
        <v>13454</v>
      </c>
      <c r="C1180" s="14" t="str">
        <f>VLOOKUP(B1180,'[3]固定资产-模具6'!$B$82:$C$1180,2,0)</f>
        <v>1856</v>
      </c>
      <c r="D1180" s="189" t="s">
        <v>13455</v>
      </c>
      <c r="E1180" s="14"/>
      <c r="F1180" s="189" t="s">
        <v>10943</v>
      </c>
      <c r="G1180" s="24" t="s">
        <v>6641</v>
      </c>
      <c r="H1180" s="24" t="s">
        <v>10283</v>
      </c>
      <c r="I1180" s="205">
        <v>43585</v>
      </c>
      <c r="J1180" s="24">
        <v>3</v>
      </c>
      <c r="K1180" s="14" t="s">
        <v>10088</v>
      </c>
      <c r="L1180" s="189">
        <v>1</v>
      </c>
      <c r="M1180" s="14"/>
      <c r="N1180" s="72">
        <v>3615.15</v>
      </c>
      <c r="O1180" s="72">
        <v>3386.19</v>
      </c>
      <c r="P1180" s="204">
        <v>0</v>
      </c>
      <c r="Q1180" s="14"/>
      <c r="R1180" s="14"/>
      <c r="S1180" s="14"/>
      <c r="T1180" s="20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98"/>
      <c r="AJ1180" s="14"/>
      <c r="AK1180" s="14"/>
    </row>
    <row r="1181" s="2" customFormat="1" ht="14.25" hidden="1" spans="1:37">
      <c r="A1181" s="24">
        <v>1177</v>
      </c>
      <c r="B1181" s="189" t="s">
        <v>13456</v>
      </c>
      <c r="C1181" s="14">
        <v>0</v>
      </c>
      <c r="D1181" s="189" t="s">
        <v>13457</v>
      </c>
      <c r="E1181" s="14"/>
      <c r="F1181" s="189" t="s">
        <v>10943</v>
      </c>
      <c r="G1181" s="24" t="s">
        <v>6641</v>
      </c>
      <c r="H1181" s="24" t="s">
        <v>10283</v>
      </c>
      <c r="I1181" s="205">
        <v>43585</v>
      </c>
      <c r="J1181" s="24">
        <v>3</v>
      </c>
      <c r="K1181" s="14"/>
      <c r="L1181" s="189">
        <v>1</v>
      </c>
      <c r="M1181" s="14"/>
      <c r="N1181" s="72">
        <v>14460.61</v>
      </c>
      <c r="O1181" s="72">
        <v>13544.77</v>
      </c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98"/>
      <c r="AJ1181" s="14"/>
      <c r="AK1181" s="14"/>
    </row>
    <row r="1182" s="2" customFormat="1" ht="14.25" hidden="1" spans="1:37">
      <c r="A1182" s="24">
        <v>1178</v>
      </c>
      <c r="B1182" s="189" t="s">
        <v>13458</v>
      </c>
      <c r="C1182" s="14">
        <v>0</v>
      </c>
      <c r="D1182" s="189" t="s">
        <v>13459</v>
      </c>
      <c r="E1182" s="14"/>
      <c r="F1182" s="189" t="s">
        <v>10943</v>
      </c>
      <c r="G1182" s="24"/>
      <c r="H1182" s="24" t="s">
        <v>10283</v>
      </c>
      <c r="I1182" s="205">
        <v>43585</v>
      </c>
      <c r="J1182" s="24">
        <v>3</v>
      </c>
      <c r="K1182" s="14"/>
      <c r="L1182" s="189">
        <v>1</v>
      </c>
      <c r="M1182" s="14"/>
      <c r="N1182" s="72">
        <v>20406.09</v>
      </c>
      <c r="O1182" s="72">
        <v>19113.69</v>
      </c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98"/>
      <c r="AJ1182" s="14"/>
      <c r="AK1182" s="14"/>
    </row>
    <row r="1183" s="2" customFormat="1" ht="14.25" hidden="1" spans="1:37">
      <c r="A1183" s="24">
        <v>1179</v>
      </c>
      <c r="B1183" s="189" t="s">
        <v>13460</v>
      </c>
      <c r="C1183" s="14">
        <v>0</v>
      </c>
      <c r="D1183" s="189" t="s">
        <v>13461</v>
      </c>
      <c r="E1183" s="14"/>
      <c r="F1183" s="189" t="s">
        <v>10943</v>
      </c>
      <c r="G1183" s="24" t="s">
        <v>6292</v>
      </c>
      <c r="H1183" s="24" t="s">
        <v>10400</v>
      </c>
      <c r="I1183" s="205">
        <v>43613</v>
      </c>
      <c r="J1183" s="24">
        <v>2</v>
      </c>
      <c r="K1183" s="14" t="s">
        <v>10499</v>
      </c>
      <c r="L1183" s="189">
        <v>200</v>
      </c>
      <c r="M1183" s="14"/>
      <c r="N1183" s="72">
        <v>8849.56</v>
      </c>
      <c r="O1183" s="72">
        <v>8429.2</v>
      </c>
      <c r="P1183" s="14">
        <f>L1183</f>
        <v>200</v>
      </c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98"/>
      <c r="AJ1183" s="14"/>
      <c r="AK1183" s="14"/>
    </row>
    <row r="1184" s="2" customFormat="1" ht="14.25" hidden="1" spans="1:37">
      <c r="A1184" s="24">
        <v>1180</v>
      </c>
      <c r="B1184" s="189" t="s">
        <v>13462</v>
      </c>
      <c r="C1184" s="14" t="s">
        <v>13463</v>
      </c>
      <c r="D1184" s="189" t="s">
        <v>13464</v>
      </c>
      <c r="E1184" s="14"/>
      <c r="F1184" s="189" t="s">
        <v>10943</v>
      </c>
      <c r="G1184" s="24" t="s">
        <v>6587</v>
      </c>
      <c r="H1184" s="24" t="s">
        <v>9931</v>
      </c>
      <c r="I1184" s="205">
        <v>43613</v>
      </c>
      <c r="J1184" s="24">
        <v>2</v>
      </c>
      <c r="K1184" s="14" t="s">
        <v>11305</v>
      </c>
      <c r="L1184" s="189">
        <v>1</v>
      </c>
      <c r="M1184" s="14"/>
      <c r="N1184" s="72">
        <v>2136.75</v>
      </c>
      <c r="O1184" s="72">
        <v>1967.58</v>
      </c>
      <c r="P1184" s="14">
        <v>1</v>
      </c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98"/>
      <c r="AJ1184" s="14"/>
      <c r="AK1184" s="14"/>
    </row>
    <row r="1185" s="2" customFormat="1" ht="14.25" hidden="1" spans="1:37">
      <c r="A1185" s="24">
        <v>1181</v>
      </c>
      <c r="B1185" s="189" t="s">
        <v>13465</v>
      </c>
      <c r="C1185" s="14"/>
      <c r="D1185" s="189" t="s">
        <v>13466</v>
      </c>
      <c r="E1185" s="14"/>
      <c r="F1185" s="189" t="s">
        <v>10943</v>
      </c>
      <c r="G1185" s="24" t="s">
        <v>6587</v>
      </c>
      <c r="H1185" s="24" t="s">
        <v>13467</v>
      </c>
      <c r="I1185" s="205">
        <v>43614</v>
      </c>
      <c r="J1185" s="24">
        <v>2</v>
      </c>
      <c r="K1185" s="14" t="s">
        <v>10948</v>
      </c>
      <c r="L1185" s="189">
        <v>1</v>
      </c>
      <c r="M1185" s="14"/>
      <c r="N1185" s="72">
        <v>1385.84</v>
      </c>
      <c r="O1185" s="72">
        <v>1320.02</v>
      </c>
      <c r="P1185" s="14">
        <v>1</v>
      </c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98"/>
      <c r="AJ1185" s="14"/>
      <c r="AK1185" s="14"/>
    </row>
    <row r="1186" s="2" customFormat="1" ht="14.25" hidden="1" spans="1:37">
      <c r="A1186" s="24">
        <v>1182</v>
      </c>
      <c r="B1186" s="189" t="s">
        <v>13468</v>
      </c>
      <c r="C1186" s="14"/>
      <c r="D1186" s="189" t="s">
        <v>13469</v>
      </c>
      <c r="E1186" s="14"/>
      <c r="F1186" s="189" t="s">
        <v>10943</v>
      </c>
      <c r="G1186" s="24" t="s">
        <v>6587</v>
      </c>
      <c r="H1186" s="24" t="s">
        <v>13467</v>
      </c>
      <c r="I1186" s="205">
        <v>43614</v>
      </c>
      <c r="J1186" s="24">
        <v>2</v>
      </c>
      <c r="K1186" s="14" t="s">
        <v>10948</v>
      </c>
      <c r="L1186" s="189">
        <v>1</v>
      </c>
      <c r="M1186" s="14"/>
      <c r="N1186" s="72">
        <v>1385.84</v>
      </c>
      <c r="O1186" s="72">
        <v>1320.02</v>
      </c>
      <c r="P1186" s="14">
        <v>1</v>
      </c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98"/>
      <c r="AJ1186" s="14"/>
      <c r="AK1186" s="14"/>
    </row>
    <row r="1187" s="2" customFormat="1" ht="14.25" hidden="1" spans="1:37">
      <c r="A1187" s="24">
        <v>1183</v>
      </c>
      <c r="B1187" s="189" t="s">
        <v>13470</v>
      </c>
      <c r="C1187" s="14"/>
      <c r="D1187" s="189" t="s">
        <v>13471</v>
      </c>
      <c r="E1187" s="14"/>
      <c r="F1187" s="189" t="s">
        <v>10943</v>
      </c>
      <c r="G1187" s="24" t="s">
        <v>6587</v>
      </c>
      <c r="H1187" s="24" t="s">
        <v>13467</v>
      </c>
      <c r="I1187" s="205">
        <v>43614</v>
      </c>
      <c r="J1187" s="24">
        <v>2</v>
      </c>
      <c r="K1187" s="14" t="s">
        <v>10948</v>
      </c>
      <c r="L1187" s="189">
        <v>1</v>
      </c>
      <c r="M1187" s="14"/>
      <c r="N1187" s="72">
        <v>1385.84</v>
      </c>
      <c r="O1187" s="72">
        <v>1320.02</v>
      </c>
      <c r="P1187" s="14">
        <v>1</v>
      </c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98"/>
      <c r="AJ1187" s="14"/>
      <c r="AK1187" s="14"/>
    </row>
    <row r="1188" s="2" customFormat="1" ht="14.25" hidden="1" spans="1:37">
      <c r="A1188" s="24">
        <v>1184</v>
      </c>
      <c r="B1188" s="189" t="s">
        <v>13472</v>
      </c>
      <c r="C1188" s="14"/>
      <c r="D1188" s="189" t="s">
        <v>13473</v>
      </c>
      <c r="E1188" s="14"/>
      <c r="F1188" s="189" t="s">
        <v>10943</v>
      </c>
      <c r="G1188" s="24" t="s">
        <v>6587</v>
      </c>
      <c r="H1188" s="24" t="s">
        <v>13474</v>
      </c>
      <c r="I1188" s="205">
        <v>43614</v>
      </c>
      <c r="J1188" s="24">
        <v>2</v>
      </c>
      <c r="K1188" s="14" t="s">
        <v>10948</v>
      </c>
      <c r="L1188" s="189">
        <v>1</v>
      </c>
      <c r="M1188" s="14"/>
      <c r="N1188" s="72">
        <v>1385.84</v>
      </c>
      <c r="O1188" s="72">
        <v>1320.02</v>
      </c>
      <c r="P1188" s="14">
        <v>1</v>
      </c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98"/>
      <c r="AJ1188" s="14"/>
      <c r="AK1188" s="14"/>
    </row>
    <row r="1189" s="2" customFormat="1" ht="14.25" hidden="1" spans="1:37">
      <c r="A1189" s="24">
        <v>1185</v>
      </c>
      <c r="B1189" s="189" t="s">
        <v>13475</v>
      </c>
      <c r="C1189" s="14"/>
      <c r="D1189" s="189" t="s">
        <v>13476</v>
      </c>
      <c r="E1189" s="14"/>
      <c r="F1189" s="189" t="s">
        <v>10943</v>
      </c>
      <c r="G1189" s="24" t="s">
        <v>6587</v>
      </c>
      <c r="H1189" s="24" t="s">
        <v>13474</v>
      </c>
      <c r="I1189" s="205">
        <v>43614</v>
      </c>
      <c r="J1189" s="24">
        <v>2</v>
      </c>
      <c r="K1189" s="14" t="s">
        <v>10948</v>
      </c>
      <c r="L1189" s="189">
        <v>1</v>
      </c>
      <c r="M1189" s="14"/>
      <c r="N1189" s="72">
        <v>1385.84</v>
      </c>
      <c r="O1189" s="72">
        <v>1320.02</v>
      </c>
      <c r="P1189" s="14">
        <v>1</v>
      </c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98"/>
      <c r="AJ1189" s="14"/>
      <c r="AK1189" s="14"/>
    </row>
    <row r="1190" s="2" customFormat="1" ht="14.25" hidden="1" spans="1:37">
      <c r="A1190" s="24">
        <v>1186</v>
      </c>
      <c r="B1190" s="189" t="s">
        <v>13477</v>
      </c>
      <c r="C1190" s="14"/>
      <c r="D1190" s="189" t="s">
        <v>13478</v>
      </c>
      <c r="E1190" s="14"/>
      <c r="F1190" s="189" t="s">
        <v>10943</v>
      </c>
      <c r="G1190" s="24" t="s">
        <v>6587</v>
      </c>
      <c r="H1190" s="24" t="s">
        <v>13474</v>
      </c>
      <c r="I1190" s="205">
        <v>43614</v>
      </c>
      <c r="J1190" s="24">
        <v>2</v>
      </c>
      <c r="K1190" s="14" t="s">
        <v>10948</v>
      </c>
      <c r="L1190" s="189">
        <v>1</v>
      </c>
      <c r="M1190" s="14"/>
      <c r="N1190" s="72">
        <v>1385.84</v>
      </c>
      <c r="O1190" s="72">
        <v>1320.02</v>
      </c>
      <c r="P1190" s="14">
        <v>1</v>
      </c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98"/>
      <c r="AJ1190" s="14"/>
      <c r="AK1190" s="14"/>
    </row>
    <row r="1191" s="2" customFormat="1" ht="14.25" hidden="1" spans="1:37">
      <c r="A1191" s="24">
        <v>1187</v>
      </c>
      <c r="B1191" s="189" t="s">
        <v>13479</v>
      </c>
      <c r="C1191" s="14" t="e">
        <v>#N/A</v>
      </c>
      <c r="D1191" s="189" t="s">
        <v>13480</v>
      </c>
      <c r="E1191" s="14"/>
      <c r="F1191" s="189" t="s">
        <v>10943</v>
      </c>
      <c r="G1191" s="24" t="s">
        <v>6587</v>
      </c>
      <c r="H1191" s="24" t="s">
        <v>10283</v>
      </c>
      <c r="I1191" s="205">
        <v>43677</v>
      </c>
      <c r="J1191" s="24">
        <v>1</v>
      </c>
      <c r="K1191" s="14"/>
      <c r="L1191" s="189">
        <v>1</v>
      </c>
      <c r="M1191" s="14"/>
      <c r="N1191" s="72">
        <v>17672.42</v>
      </c>
      <c r="O1191" s="72">
        <v>17392.61</v>
      </c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98"/>
      <c r="AJ1191" s="14"/>
      <c r="AK1191" s="14"/>
    </row>
    <row r="1192" s="2" customFormat="1" ht="14.25" hidden="1" spans="1:37">
      <c r="A1192" s="24">
        <v>1188</v>
      </c>
      <c r="B1192" s="189" t="s">
        <v>13481</v>
      </c>
      <c r="C1192" s="14" t="e">
        <v>#N/A</v>
      </c>
      <c r="D1192" s="189" t="s">
        <v>13482</v>
      </c>
      <c r="E1192" s="14"/>
      <c r="F1192" s="189" t="s">
        <v>10943</v>
      </c>
      <c r="G1192" s="24" t="s">
        <v>6587</v>
      </c>
      <c r="H1192" s="24" t="s">
        <v>10283</v>
      </c>
      <c r="I1192" s="205">
        <v>43677</v>
      </c>
      <c r="J1192" s="24">
        <v>1</v>
      </c>
      <c r="K1192" s="14"/>
      <c r="L1192" s="189">
        <v>1</v>
      </c>
      <c r="M1192" s="14"/>
      <c r="N1192" s="72">
        <v>17672.42</v>
      </c>
      <c r="O1192" s="72">
        <v>17392.61</v>
      </c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98"/>
      <c r="AJ1192" s="14"/>
      <c r="AK1192" s="14"/>
    </row>
    <row r="1193" s="2" customFormat="1" ht="14.25" hidden="1" spans="1:37">
      <c r="A1193" s="24">
        <v>1189</v>
      </c>
      <c r="B1193" s="189" t="s">
        <v>13483</v>
      </c>
      <c r="C1193" s="14" t="e">
        <v>#N/A</v>
      </c>
      <c r="D1193" s="189" t="s">
        <v>13484</v>
      </c>
      <c r="E1193" s="14"/>
      <c r="F1193" s="189" t="s">
        <v>10943</v>
      </c>
      <c r="G1193" s="24" t="s">
        <v>6587</v>
      </c>
      <c r="H1193" s="24" t="s">
        <v>10283</v>
      </c>
      <c r="I1193" s="205">
        <v>43677</v>
      </c>
      <c r="J1193" s="24">
        <v>1</v>
      </c>
      <c r="K1193" s="14"/>
      <c r="L1193" s="189">
        <v>1</v>
      </c>
      <c r="M1193" s="14"/>
      <c r="N1193" s="72">
        <v>29914.53</v>
      </c>
      <c r="O1193" s="72">
        <v>29440.88</v>
      </c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98"/>
      <c r="AJ1193" s="14"/>
      <c r="AK1193" s="14"/>
    </row>
    <row r="1194" s="2" customFormat="1" ht="14.25" hidden="1" spans="1:37">
      <c r="A1194" s="24">
        <v>1190</v>
      </c>
      <c r="B1194" s="189" t="s">
        <v>13485</v>
      </c>
      <c r="C1194" s="14" t="e">
        <v>#N/A</v>
      </c>
      <c r="D1194" s="189" t="s">
        <v>13486</v>
      </c>
      <c r="E1194" s="14"/>
      <c r="F1194" s="189" t="s">
        <v>10943</v>
      </c>
      <c r="G1194" s="24" t="s">
        <v>6587</v>
      </c>
      <c r="H1194" s="24" t="s">
        <v>10283</v>
      </c>
      <c r="I1194" s="205">
        <v>43677</v>
      </c>
      <c r="J1194" s="24">
        <v>1</v>
      </c>
      <c r="K1194" s="14"/>
      <c r="L1194" s="189">
        <v>1</v>
      </c>
      <c r="M1194" s="14"/>
      <c r="N1194" s="72">
        <v>29914.53</v>
      </c>
      <c r="O1194" s="72">
        <v>29440.88</v>
      </c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98"/>
      <c r="AJ1194" s="14"/>
      <c r="AK1194" s="14"/>
    </row>
    <row r="1195" s="2" customFormat="1" ht="14.25" hidden="1" spans="1:37">
      <c r="A1195" s="24">
        <v>1191</v>
      </c>
      <c r="B1195" s="189" t="s">
        <v>13487</v>
      </c>
      <c r="C1195" s="14" t="e">
        <v>#N/A</v>
      </c>
      <c r="D1195" s="189" t="s">
        <v>13488</v>
      </c>
      <c r="E1195" s="14"/>
      <c r="F1195" s="189" t="s">
        <v>10943</v>
      </c>
      <c r="G1195" s="24" t="s">
        <v>6587</v>
      </c>
      <c r="H1195" s="24" t="s">
        <v>10283</v>
      </c>
      <c r="I1195" s="205">
        <v>43677</v>
      </c>
      <c r="J1195" s="24">
        <v>1</v>
      </c>
      <c r="K1195" s="14"/>
      <c r="L1195" s="189">
        <v>1</v>
      </c>
      <c r="M1195" s="14"/>
      <c r="N1195" s="72">
        <v>25000</v>
      </c>
      <c r="O1195" s="72">
        <v>24604.17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98"/>
      <c r="AJ1195" s="14"/>
      <c r="AK1195" s="14"/>
    </row>
    <row r="1196" s="2" customFormat="1" ht="14.25" hidden="1" spans="1:37">
      <c r="A1196" s="24">
        <v>1192</v>
      </c>
      <c r="B1196" s="189" t="s">
        <v>13489</v>
      </c>
      <c r="C1196" s="14" t="e">
        <v>#N/A</v>
      </c>
      <c r="D1196" s="189" t="s">
        <v>13490</v>
      </c>
      <c r="E1196" s="14"/>
      <c r="F1196" s="189" t="s">
        <v>10943</v>
      </c>
      <c r="G1196" s="24" t="s">
        <v>6587</v>
      </c>
      <c r="H1196" s="24" t="s">
        <v>10283</v>
      </c>
      <c r="I1196" s="205">
        <v>43677</v>
      </c>
      <c r="J1196" s="24">
        <v>1</v>
      </c>
      <c r="K1196" s="14"/>
      <c r="L1196" s="189">
        <v>1</v>
      </c>
      <c r="M1196" s="14"/>
      <c r="N1196" s="72">
        <v>25641.03</v>
      </c>
      <c r="O1196" s="72">
        <v>25235.05</v>
      </c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98"/>
      <c r="AJ1196" s="14"/>
      <c r="AK1196" s="14"/>
    </row>
    <row r="1197" s="2" customFormat="1" ht="14.25" hidden="1" spans="1:37">
      <c r="A1197" s="24">
        <v>1193</v>
      </c>
      <c r="B1197" s="189" t="s">
        <v>13491</v>
      </c>
      <c r="C1197" s="14" t="e">
        <v>#N/A</v>
      </c>
      <c r="D1197" s="189" t="s">
        <v>13492</v>
      </c>
      <c r="E1197" s="14"/>
      <c r="F1197" s="189" t="s">
        <v>10943</v>
      </c>
      <c r="G1197" s="24" t="s">
        <v>6587</v>
      </c>
      <c r="H1197" s="24" t="s">
        <v>10283</v>
      </c>
      <c r="I1197" s="205">
        <v>43677</v>
      </c>
      <c r="J1197" s="24">
        <v>1</v>
      </c>
      <c r="K1197" s="14"/>
      <c r="L1197" s="189">
        <v>1</v>
      </c>
      <c r="M1197" s="14"/>
      <c r="N1197" s="72">
        <v>25641.02</v>
      </c>
      <c r="O1197" s="72">
        <v>25235.04</v>
      </c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98"/>
      <c r="AJ1197" s="14"/>
      <c r="AK1197" s="14"/>
    </row>
    <row r="1198" s="2" customFormat="1" ht="14.25" hidden="1" spans="1:37">
      <c r="A1198" s="24">
        <v>1194</v>
      </c>
      <c r="B1198" s="189" t="s">
        <v>13493</v>
      </c>
      <c r="C1198" s="14" t="e">
        <v>#N/A</v>
      </c>
      <c r="D1198" s="189" t="s">
        <v>13494</v>
      </c>
      <c r="E1198" s="14"/>
      <c r="F1198" s="189" t="s">
        <v>10943</v>
      </c>
      <c r="G1198" s="24" t="s">
        <v>6587</v>
      </c>
      <c r="H1198" s="24" t="s">
        <v>10283</v>
      </c>
      <c r="I1198" s="205">
        <v>43677</v>
      </c>
      <c r="J1198" s="24">
        <v>1</v>
      </c>
      <c r="K1198" s="14"/>
      <c r="L1198" s="189">
        <v>1</v>
      </c>
      <c r="M1198" s="14"/>
      <c r="N1198" s="72">
        <v>43103.46</v>
      </c>
      <c r="O1198" s="72">
        <v>42420.99</v>
      </c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98"/>
      <c r="AJ1198" s="14"/>
      <c r="AK1198" s="14"/>
    </row>
    <row r="1199" s="2" customFormat="1" ht="14.25" hidden="1" spans="1:37">
      <c r="A1199" s="24">
        <v>1195</v>
      </c>
      <c r="B1199" s="189" t="s">
        <v>13495</v>
      </c>
      <c r="C1199" s="14" t="e">
        <v>#N/A</v>
      </c>
      <c r="D1199" s="189" t="s">
        <v>13496</v>
      </c>
      <c r="E1199" s="14"/>
      <c r="F1199" s="189" t="s">
        <v>10943</v>
      </c>
      <c r="G1199" s="24" t="s">
        <v>6587</v>
      </c>
      <c r="H1199" s="24" t="s">
        <v>10283</v>
      </c>
      <c r="I1199" s="205">
        <v>43677</v>
      </c>
      <c r="J1199" s="24">
        <v>1</v>
      </c>
      <c r="K1199" s="14"/>
      <c r="L1199" s="189">
        <v>1</v>
      </c>
      <c r="M1199" s="14"/>
      <c r="N1199" s="72">
        <v>21551.73</v>
      </c>
      <c r="O1199" s="72">
        <v>21210.49</v>
      </c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98"/>
      <c r="AJ1199" s="14"/>
      <c r="AK1199" s="14"/>
    </row>
    <row r="1200" s="2" customFormat="1" ht="14.25" hidden="1" spans="1:37">
      <c r="A1200" s="24">
        <v>1196</v>
      </c>
      <c r="B1200" s="189" t="s">
        <v>13497</v>
      </c>
      <c r="C1200" s="14" t="e">
        <v>#N/A</v>
      </c>
      <c r="D1200" s="189" t="s">
        <v>13498</v>
      </c>
      <c r="E1200" s="14"/>
      <c r="F1200" s="189" t="s">
        <v>10943</v>
      </c>
      <c r="G1200" s="24" t="s">
        <v>6587</v>
      </c>
      <c r="H1200" s="24" t="s">
        <v>10283</v>
      </c>
      <c r="I1200" s="205">
        <v>43677</v>
      </c>
      <c r="J1200" s="24">
        <v>1</v>
      </c>
      <c r="K1200" s="14"/>
      <c r="L1200" s="189">
        <v>1</v>
      </c>
      <c r="M1200" s="14"/>
      <c r="N1200" s="72">
        <v>23333.33</v>
      </c>
      <c r="O1200" s="72">
        <v>22963.89</v>
      </c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98"/>
      <c r="AJ1200" s="14"/>
      <c r="AK1200" s="14"/>
    </row>
    <row r="1201" s="2" customFormat="1" ht="14.25" hidden="1" spans="1:37">
      <c r="A1201" s="24">
        <v>1197</v>
      </c>
      <c r="B1201" s="189" t="s">
        <v>13499</v>
      </c>
      <c r="C1201" s="14" t="e">
        <v>#N/A</v>
      </c>
      <c r="D1201" s="189" t="s">
        <v>13498</v>
      </c>
      <c r="E1201" s="14"/>
      <c r="F1201" s="189" t="s">
        <v>10943</v>
      </c>
      <c r="G1201" s="24" t="s">
        <v>6587</v>
      </c>
      <c r="H1201" s="24" t="s">
        <v>10283</v>
      </c>
      <c r="I1201" s="205">
        <v>43677</v>
      </c>
      <c r="J1201" s="24">
        <v>1</v>
      </c>
      <c r="K1201" s="14"/>
      <c r="L1201" s="189">
        <v>1</v>
      </c>
      <c r="M1201" s="14"/>
      <c r="N1201" s="72">
        <v>24102.56</v>
      </c>
      <c r="O1201" s="72">
        <v>23720.94</v>
      </c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98"/>
      <c r="AJ1201" s="14"/>
      <c r="AK1201" s="14"/>
    </row>
    <row r="1202" s="2" customFormat="1" ht="14.25" hidden="1" spans="1:37">
      <c r="A1202" s="24">
        <v>1198</v>
      </c>
      <c r="B1202" s="189" t="s">
        <v>13500</v>
      </c>
      <c r="C1202" s="14" t="e">
        <v>#N/A</v>
      </c>
      <c r="D1202" s="189" t="s">
        <v>13501</v>
      </c>
      <c r="E1202" s="14"/>
      <c r="F1202" s="189" t="s">
        <v>10943</v>
      </c>
      <c r="G1202" s="24" t="s">
        <v>6587</v>
      </c>
      <c r="H1202" s="24" t="s">
        <v>10283</v>
      </c>
      <c r="I1202" s="205">
        <v>43677</v>
      </c>
      <c r="J1202" s="24">
        <v>1</v>
      </c>
      <c r="K1202" s="14"/>
      <c r="L1202" s="189">
        <v>1</v>
      </c>
      <c r="M1202" s="14"/>
      <c r="N1202" s="72">
        <v>30172.42</v>
      </c>
      <c r="O1202" s="72">
        <v>29694.69</v>
      </c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98"/>
      <c r="AJ1202" s="14"/>
      <c r="AK1202" s="14"/>
    </row>
    <row r="1203" s="2" customFormat="1" ht="14.25" hidden="1" spans="1:37">
      <c r="A1203" s="24">
        <v>1199</v>
      </c>
      <c r="B1203" s="189" t="s">
        <v>13502</v>
      </c>
      <c r="C1203" s="14" t="e">
        <v>#N/A</v>
      </c>
      <c r="D1203" s="189" t="s">
        <v>13503</v>
      </c>
      <c r="E1203" s="14"/>
      <c r="F1203" s="189" t="s">
        <v>10943</v>
      </c>
      <c r="G1203" s="24" t="s">
        <v>6587</v>
      </c>
      <c r="H1203" s="24" t="s">
        <v>10283</v>
      </c>
      <c r="I1203" s="205">
        <v>43677</v>
      </c>
      <c r="J1203" s="24">
        <v>1</v>
      </c>
      <c r="K1203" s="14"/>
      <c r="L1203" s="189">
        <v>1</v>
      </c>
      <c r="M1203" s="14"/>
      <c r="N1203" s="72">
        <v>15517.24</v>
      </c>
      <c r="O1203" s="72">
        <v>15271.55</v>
      </c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98"/>
      <c r="AJ1203" s="14"/>
      <c r="AK1203" s="14"/>
    </row>
    <row r="1204" s="2" customFormat="1" ht="14.25" hidden="1" spans="1:37">
      <c r="A1204" s="24">
        <v>1200</v>
      </c>
      <c r="B1204" s="189" t="s">
        <v>13504</v>
      </c>
      <c r="C1204" s="14" t="e">
        <v>#N/A</v>
      </c>
      <c r="D1204" s="189" t="s">
        <v>13505</v>
      </c>
      <c r="E1204" s="14"/>
      <c r="F1204" s="189" t="s">
        <v>10943</v>
      </c>
      <c r="G1204" s="24" t="s">
        <v>6587</v>
      </c>
      <c r="H1204" s="24" t="s">
        <v>10283</v>
      </c>
      <c r="I1204" s="205">
        <v>43677</v>
      </c>
      <c r="J1204" s="24">
        <v>1</v>
      </c>
      <c r="K1204" s="14"/>
      <c r="L1204" s="189">
        <v>1</v>
      </c>
      <c r="M1204" s="14"/>
      <c r="N1204" s="72">
        <v>21367.52</v>
      </c>
      <c r="O1204" s="72">
        <v>21029.2</v>
      </c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98"/>
      <c r="AJ1204" s="14"/>
      <c r="AK1204" s="14"/>
    </row>
    <row r="1205" s="2" customFormat="1" ht="14.25" hidden="1" spans="1:37">
      <c r="A1205" s="24">
        <v>1201</v>
      </c>
      <c r="B1205" s="189" t="s">
        <v>13506</v>
      </c>
      <c r="C1205" s="14" t="e">
        <v>#N/A</v>
      </c>
      <c r="D1205" s="189" t="s">
        <v>13507</v>
      </c>
      <c r="E1205" s="14"/>
      <c r="F1205" s="189" t="s">
        <v>10943</v>
      </c>
      <c r="G1205" s="24" t="s">
        <v>6641</v>
      </c>
      <c r="H1205" s="24" t="s">
        <v>13508</v>
      </c>
      <c r="I1205" s="205">
        <v>43699</v>
      </c>
      <c r="J1205" s="24">
        <v>0</v>
      </c>
      <c r="K1205" s="14"/>
      <c r="L1205" s="189">
        <v>7</v>
      </c>
      <c r="M1205" s="14"/>
      <c r="N1205" s="72">
        <v>20318.58</v>
      </c>
      <c r="O1205" s="72">
        <v>20318.58</v>
      </c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98"/>
      <c r="AJ1205" s="14"/>
      <c r="AK1205" s="14"/>
    </row>
    <row r="1206" s="2" customFormat="1" ht="14.25" hidden="1" spans="1:37">
      <c r="A1206" s="24">
        <v>1202</v>
      </c>
      <c r="B1206" s="189" t="s">
        <v>13509</v>
      </c>
      <c r="C1206" s="14" t="e">
        <v>#N/A</v>
      </c>
      <c r="D1206" s="189" t="s">
        <v>13510</v>
      </c>
      <c r="E1206" s="14"/>
      <c r="F1206" s="189" t="s">
        <v>10943</v>
      </c>
      <c r="G1206" s="24" t="s">
        <v>6641</v>
      </c>
      <c r="H1206" s="24" t="s">
        <v>13508</v>
      </c>
      <c r="I1206" s="205">
        <v>43699</v>
      </c>
      <c r="J1206" s="24">
        <v>0</v>
      </c>
      <c r="K1206" s="14"/>
      <c r="L1206" s="189">
        <v>2</v>
      </c>
      <c r="M1206" s="14"/>
      <c r="N1206" s="72">
        <v>5982.3</v>
      </c>
      <c r="O1206" s="72">
        <v>5982.3</v>
      </c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98"/>
      <c r="AJ1206" s="14"/>
      <c r="AK1206" s="14"/>
    </row>
    <row r="1207" s="2" customFormat="1" ht="14.25" hidden="1" spans="1:37">
      <c r="A1207" s="24">
        <v>1203</v>
      </c>
      <c r="B1207" s="189" t="s">
        <v>13511</v>
      </c>
      <c r="C1207" s="14" t="e">
        <v>#N/A</v>
      </c>
      <c r="D1207" s="189" t="s">
        <v>13512</v>
      </c>
      <c r="E1207" s="14"/>
      <c r="F1207" s="189" t="s">
        <v>10943</v>
      </c>
      <c r="G1207" s="24" t="s">
        <v>6641</v>
      </c>
      <c r="H1207" s="24" t="s">
        <v>13508</v>
      </c>
      <c r="I1207" s="205">
        <v>43699</v>
      </c>
      <c r="J1207" s="24">
        <v>0</v>
      </c>
      <c r="K1207" s="14"/>
      <c r="L1207" s="189">
        <v>3</v>
      </c>
      <c r="M1207" s="14"/>
      <c r="N1207" s="72">
        <v>8973.45</v>
      </c>
      <c r="O1207" s="72">
        <v>8973.45</v>
      </c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98"/>
      <c r="AJ1207" s="14"/>
      <c r="AK1207" s="14"/>
    </row>
    <row r="1208" s="2" customFormat="1" ht="14.25" hidden="1" spans="1:37">
      <c r="A1208" s="24"/>
      <c r="B1208" s="189"/>
      <c r="C1208" s="14" t="e">
        <v>#N/A</v>
      </c>
      <c r="D1208" s="236" t="s">
        <v>13513</v>
      </c>
      <c r="E1208" s="14"/>
      <c r="F1208" s="189" t="s">
        <v>200</v>
      </c>
      <c r="G1208" s="24"/>
      <c r="H1208" s="24"/>
      <c r="I1208" s="205"/>
      <c r="J1208" s="24"/>
      <c r="K1208" s="14"/>
      <c r="L1208" s="189">
        <v>7</v>
      </c>
      <c r="M1208" s="14"/>
      <c r="N1208" s="72">
        <v>144827.58</v>
      </c>
      <c r="O1208" s="72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98"/>
      <c r="AJ1208" s="14"/>
      <c r="AK1208" s="14"/>
    </row>
    <row r="1209" s="2" customFormat="1" ht="14.25" hidden="1" spans="1:37">
      <c r="A1209" s="24"/>
      <c r="B1209" s="189"/>
      <c r="C1209" s="14" t="e">
        <v>#N/A</v>
      </c>
      <c r="D1209" s="237" t="s">
        <v>13514</v>
      </c>
      <c r="E1209" s="14"/>
      <c r="F1209" s="189" t="s">
        <v>200</v>
      </c>
      <c r="G1209" s="24"/>
      <c r="H1209" s="24"/>
      <c r="I1209" s="205"/>
      <c r="J1209" s="24"/>
      <c r="K1209" s="14" t="s">
        <v>10088</v>
      </c>
      <c r="L1209" s="189">
        <v>9</v>
      </c>
      <c r="M1209" s="14"/>
      <c r="N1209" s="72">
        <v>90948.28</v>
      </c>
      <c r="O1209" s="72"/>
      <c r="P1209" s="14">
        <v>9</v>
      </c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98"/>
      <c r="AJ1209" s="14"/>
      <c r="AK1209" s="14"/>
    </row>
    <row r="1210" s="2" customFormat="1" ht="14.25" hidden="1" spans="1:37">
      <c r="A1210" s="24"/>
      <c r="B1210" s="189"/>
      <c r="C1210" s="14" t="e">
        <v>#N/A</v>
      </c>
      <c r="D1210" s="237" t="s">
        <v>13515</v>
      </c>
      <c r="E1210" s="14"/>
      <c r="F1210" s="189" t="s">
        <v>200</v>
      </c>
      <c r="G1210" s="24"/>
      <c r="H1210" s="24"/>
      <c r="I1210" s="205"/>
      <c r="J1210" s="24"/>
      <c r="K1210" s="14"/>
      <c r="L1210" s="189">
        <v>14</v>
      </c>
      <c r="M1210" s="14"/>
      <c r="N1210" s="72">
        <v>187931.04</v>
      </c>
      <c r="O1210" s="72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98"/>
      <c r="AJ1210" s="14"/>
      <c r="AK1210" s="14"/>
    </row>
    <row r="1211" s="2" customFormat="1" ht="14.25" hidden="1" spans="1:37">
      <c r="A1211" s="24"/>
      <c r="B1211" s="189"/>
      <c r="C1211" s="14" t="e">
        <v>#N/A</v>
      </c>
      <c r="D1211" s="237" t="s">
        <v>13516</v>
      </c>
      <c r="E1211" s="14"/>
      <c r="F1211" s="189" t="s">
        <v>200</v>
      </c>
      <c r="G1211" s="24"/>
      <c r="H1211" s="24"/>
      <c r="I1211" s="205"/>
      <c r="J1211" s="24"/>
      <c r="K1211" s="14"/>
      <c r="L1211" s="189">
        <v>16</v>
      </c>
      <c r="M1211" s="14"/>
      <c r="N1211" s="72">
        <v>133333.38</v>
      </c>
      <c r="O1211" s="72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98"/>
      <c r="AJ1211" s="14"/>
      <c r="AK1211" s="14"/>
    </row>
    <row r="1212" s="2" customFormat="1" ht="14.25" hidden="1" spans="1:37">
      <c r="A1212" s="24"/>
      <c r="B1212" s="189"/>
      <c r="C1212" s="14" t="e">
        <v>#N/A</v>
      </c>
      <c r="D1212" s="237" t="s">
        <v>13517</v>
      </c>
      <c r="E1212" s="14"/>
      <c r="F1212" s="189" t="s">
        <v>200</v>
      </c>
      <c r="G1212" s="24"/>
      <c r="H1212" s="24"/>
      <c r="I1212" s="205"/>
      <c r="J1212" s="24"/>
      <c r="K1212" s="14"/>
      <c r="L1212" s="189">
        <v>1</v>
      </c>
      <c r="M1212" s="14"/>
      <c r="N1212" s="72">
        <v>29831.33</v>
      </c>
      <c r="O1212" s="72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98"/>
      <c r="AJ1212" s="14"/>
      <c r="AK1212" s="14"/>
    </row>
    <row r="1213" s="2" customFormat="1" ht="14.25" hidden="1" spans="1:37">
      <c r="A1213" s="24"/>
      <c r="B1213" s="189"/>
      <c r="C1213" s="14" t="e">
        <v>#N/A</v>
      </c>
      <c r="D1213" s="237" t="s">
        <v>13518</v>
      </c>
      <c r="E1213" s="14"/>
      <c r="F1213" s="189" t="s">
        <v>200</v>
      </c>
      <c r="G1213" s="24"/>
      <c r="H1213" s="24"/>
      <c r="I1213" s="205"/>
      <c r="J1213" s="24"/>
      <c r="K1213" s="14"/>
      <c r="L1213" s="189">
        <v>1</v>
      </c>
      <c r="M1213" s="14"/>
      <c r="N1213" s="72">
        <v>356410.26</v>
      </c>
      <c r="O1213" s="72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98"/>
      <c r="AJ1213" s="14"/>
      <c r="AK1213" s="14"/>
    </row>
    <row r="1214" s="2" customFormat="1" ht="14.25" hidden="1" spans="1:37">
      <c r="A1214" s="24"/>
      <c r="B1214" s="189"/>
      <c r="C1214" s="14" t="e">
        <v>#N/A</v>
      </c>
      <c r="D1214" s="237" t="s">
        <v>13519</v>
      </c>
      <c r="E1214" s="14"/>
      <c r="F1214" s="189" t="s">
        <v>200</v>
      </c>
      <c r="G1214" s="24"/>
      <c r="H1214" s="24"/>
      <c r="I1214" s="205"/>
      <c r="J1214" s="24"/>
      <c r="K1214" s="14"/>
      <c r="L1214" s="189">
        <v>1</v>
      </c>
      <c r="M1214" s="14"/>
      <c r="N1214" s="72">
        <v>356410.26</v>
      </c>
      <c r="O1214" s="72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98"/>
      <c r="AJ1214" s="14"/>
      <c r="AK1214" s="14"/>
    </row>
    <row r="1215" s="2" customFormat="1" ht="14.25" hidden="1" spans="1:37">
      <c r="A1215" s="24"/>
      <c r="B1215" s="189"/>
      <c r="C1215" s="14" t="e">
        <v>#N/A</v>
      </c>
      <c r="D1215" s="237" t="s">
        <v>13520</v>
      </c>
      <c r="E1215" s="14"/>
      <c r="F1215" s="189" t="s">
        <v>200</v>
      </c>
      <c r="G1215" s="24"/>
      <c r="H1215" s="24"/>
      <c r="I1215" s="205"/>
      <c r="J1215" s="24"/>
      <c r="K1215" s="14"/>
      <c r="L1215" s="189">
        <v>1</v>
      </c>
      <c r="M1215" s="14"/>
      <c r="N1215" s="72">
        <v>163247.86</v>
      </c>
      <c r="O1215" s="72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98"/>
      <c r="AJ1215" s="14"/>
      <c r="AK1215" s="14"/>
    </row>
    <row r="1216" s="2" customFormat="1" ht="14.25" hidden="1" spans="1:37">
      <c r="A1216" s="24"/>
      <c r="B1216" s="189"/>
      <c r="C1216" s="14" t="e">
        <v>#N/A</v>
      </c>
      <c r="D1216" s="237" t="s">
        <v>13521</v>
      </c>
      <c r="E1216" s="14"/>
      <c r="F1216" s="189" t="s">
        <v>200</v>
      </c>
      <c r="G1216" s="24"/>
      <c r="H1216" s="24"/>
      <c r="I1216" s="205"/>
      <c r="J1216" s="24"/>
      <c r="K1216" s="14"/>
      <c r="L1216" s="189">
        <v>1</v>
      </c>
      <c r="M1216" s="14"/>
      <c r="N1216" s="72">
        <v>244444.44</v>
      </c>
      <c r="O1216" s="72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98"/>
      <c r="AJ1216" s="14"/>
      <c r="AK1216" s="14"/>
    </row>
    <row r="1217" s="2" customFormat="1" ht="14.25" hidden="1" spans="1:37">
      <c r="A1217" s="24"/>
      <c r="B1217" s="189"/>
      <c r="C1217" s="14" t="e">
        <v>#N/A</v>
      </c>
      <c r="D1217" s="237" t="s">
        <v>13522</v>
      </c>
      <c r="E1217" s="14"/>
      <c r="F1217" s="189" t="s">
        <v>200</v>
      </c>
      <c r="G1217" s="24"/>
      <c r="H1217" s="24"/>
      <c r="I1217" s="205"/>
      <c r="J1217" s="24"/>
      <c r="K1217" s="14"/>
      <c r="L1217" s="189">
        <v>1</v>
      </c>
      <c r="M1217" s="14"/>
      <c r="N1217" s="72">
        <v>220512.82</v>
      </c>
      <c r="O1217" s="72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98"/>
      <c r="AJ1217" s="14"/>
      <c r="AK1217" s="14"/>
    </row>
    <row r="1218" s="2" customFormat="1" ht="14.25" hidden="1" spans="1:37">
      <c r="A1218" s="24"/>
      <c r="B1218" s="189"/>
      <c r="C1218" s="14" t="e">
        <v>#N/A</v>
      </c>
      <c r="D1218" s="237" t="s">
        <v>13523</v>
      </c>
      <c r="E1218" s="14"/>
      <c r="F1218" s="189" t="s">
        <v>200</v>
      </c>
      <c r="G1218" s="24"/>
      <c r="H1218" s="24"/>
      <c r="I1218" s="205"/>
      <c r="J1218" s="24"/>
      <c r="K1218" s="14"/>
      <c r="L1218" s="189">
        <v>1</v>
      </c>
      <c r="M1218" s="14"/>
      <c r="N1218" s="72">
        <v>220512.82</v>
      </c>
      <c r="O1218" s="72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98"/>
      <c r="AJ1218" s="14"/>
      <c r="AK1218" s="14"/>
    </row>
    <row r="1219" s="2" customFormat="1" ht="14.25" hidden="1" spans="1:37">
      <c r="A1219" s="24"/>
      <c r="B1219" s="189"/>
      <c r="C1219" s="14" t="e">
        <v>#N/A</v>
      </c>
      <c r="D1219" s="237" t="s">
        <v>13524</v>
      </c>
      <c r="E1219" s="14"/>
      <c r="F1219" s="189" t="s">
        <v>200</v>
      </c>
      <c r="G1219" s="24"/>
      <c r="H1219" s="24"/>
      <c r="I1219" s="205"/>
      <c r="J1219" s="24"/>
      <c r="K1219" s="14"/>
      <c r="L1219" s="189">
        <v>1</v>
      </c>
      <c r="M1219" s="14"/>
      <c r="N1219" s="72">
        <v>241880.34</v>
      </c>
      <c r="O1219" s="72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98"/>
      <c r="AJ1219" s="14"/>
      <c r="AK1219" s="14"/>
    </row>
    <row r="1220" s="2" customFormat="1" ht="14.25" hidden="1" spans="1:37">
      <c r="A1220" s="24"/>
      <c r="B1220" s="189"/>
      <c r="C1220" s="14" t="e">
        <v>#N/A</v>
      </c>
      <c r="D1220" s="237" t="s">
        <v>13525</v>
      </c>
      <c r="E1220" s="14"/>
      <c r="F1220" s="189" t="s">
        <v>200</v>
      </c>
      <c r="G1220" s="24"/>
      <c r="H1220" s="24"/>
      <c r="I1220" s="205"/>
      <c r="J1220" s="24"/>
      <c r="K1220" s="14"/>
      <c r="L1220" s="189">
        <v>1</v>
      </c>
      <c r="M1220" s="14"/>
      <c r="N1220" s="72">
        <v>241025.64</v>
      </c>
      <c r="O1220" s="72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98"/>
      <c r="AJ1220" s="14"/>
      <c r="AK1220" s="14"/>
    </row>
    <row r="1221" s="2" customFormat="1" ht="14.25" hidden="1" spans="1:37">
      <c r="A1221" s="24"/>
      <c r="B1221" s="189"/>
      <c r="C1221" s="14" t="e">
        <v>#N/A</v>
      </c>
      <c r="D1221" s="237" t="s">
        <v>13526</v>
      </c>
      <c r="E1221" s="14"/>
      <c r="F1221" s="189" t="s">
        <v>200</v>
      </c>
      <c r="G1221" s="24"/>
      <c r="H1221" s="24"/>
      <c r="I1221" s="205"/>
      <c r="J1221" s="24"/>
      <c r="K1221" s="14"/>
      <c r="L1221" s="189">
        <v>1</v>
      </c>
      <c r="M1221" s="14"/>
      <c r="N1221" s="72">
        <v>83189.66</v>
      </c>
      <c r="O1221" s="72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98"/>
      <c r="AJ1221" s="14"/>
      <c r="AK1221" s="14"/>
    </row>
    <row r="1222" s="2" customFormat="1" ht="14.25" hidden="1" spans="1:37">
      <c r="A1222" s="24"/>
      <c r="B1222" s="189"/>
      <c r="C1222" s="14" t="e">
        <v>#N/A</v>
      </c>
      <c r="D1222" s="237" t="s">
        <v>13527</v>
      </c>
      <c r="E1222" s="14"/>
      <c r="F1222" s="189" t="s">
        <v>200</v>
      </c>
      <c r="G1222" s="24"/>
      <c r="H1222" s="24"/>
      <c r="I1222" s="205"/>
      <c r="J1222" s="24"/>
      <c r="K1222" s="14"/>
      <c r="L1222" s="189">
        <v>1</v>
      </c>
      <c r="M1222" s="14"/>
      <c r="N1222" s="72">
        <v>83189.66</v>
      </c>
      <c r="O1222" s="72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98"/>
      <c r="AJ1222" s="14"/>
      <c r="AK1222" s="14"/>
    </row>
    <row r="1223" s="2" customFormat="1" ht="14.25" hidden="1" spans="1:37">
      <c r="A1223" s="24"/>
      <c r="B1223" s="189"/>
      <c r="C1223" s="14" t="e">
        <v>#N/A</v>
      </c>
      <c r="D1223" s="237" t="s">
        <v>13528</v>
      </c>
      <c r="E1223" s="14"/>
      <c r="F1223" s="189" t="s">
        <v>200</v>
      </c>
      <c r="G1223" s="24"/>
      <c r="H1223" s="24"/>
      <c r="I1223" s="205"/>
      <c r="J1223" s="24"/>
      <c r="K1223" s="14"/>
      <c r="L1223" s="189">
        <v>1</v>
      </c>
      <c r="M1223" s="14"/>
      <c r="N1223" s="72">
        <v>93534.48</v>
      </c>
      <c r="O1223" s="72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98"/>
      <c r="AJ1223" s="14"/>
      <c r="AK1223" s="14"/>
    </row>
    <row r="1224" s="2" customFormat="1" ht="14.25" hidden="1" spans="1:37">
      <c r="A1224" s="24"/>
      <c r="B1224" s="189"/>
      <c r="C1224" s="14" t="e">
        <v>#N/A</v>
      </c>
      <c r="D1224" s="237" t="s">
        <v>13529</v>
      </c>
      <c r="E1224" s="14"/>
      <c r="F1224" s="189" t="s">
        <v>200</v>
      </c>
      <c r="G1224" s="24"/>
      <c r="H1224" s="24"/>
      <c r="I1224" s="205"/>
      <c r="J1224" s="24"/>
      <c r="K1224" s="14"/>
      <c r="L1224" s="189">
        <v>1</v>
      </c>
      <c r="M1224" s="14"/>
      <c r="N1224" s="72">
        <v>41810.34</v>
      </c>
      <c r="O1224" s="72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98"/>
      <c r="AJ1224" s="14"/>
      <c r="AK1224" s="14"/>
    </row>
    <row r="1225" s="2" customFormat="1" ht="14.25" hidden="1" spans="1:37">
      <c r="A1225" s="24"/>
      <c r="B1225" s="189"/>
      <c r="C1225" s="14" t="e">
        <v>#N/A</v>
      </c>
      <c r="D1225" s="237" t="s">
        <v>13530</v>
      </c>
      <c r="E1225" s="14"/>
      <c r="F1225" s="189" t="s">
        <v>200</v>
      </c>
      <c r="G1225" s="24"/>
      <c r="H1225" s="24"/>
      <c r="I1225" s="205"/>
      <c r="J1225" s="24"/>
      <c r="K1225" s="14"/>
      <c r="L1225" s="189">
        <v>1</v>
      </c>
      <c r="M1225" s="14"/>
      <c r="N1225" s="72">
        <v>60344.83</v>
      </c>
      <c r="O1225" s="72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98"/>
      <c r="AJ1225" s="14"/>
      <c r="AK1225" s="14"/>
    </row>
    <row r="1226" s="2" customFormat="1" ht="14.25" hidden="1" spans="1:37">
      <c r="A1226" s="24"/>
      <c r="B1226" s="189"/>
      <c r="C1226" s="14" t="e">
        <v>#N/A</v>
      </c>
      <c r="D1226" s="237" t="s">
        <v>13531</v>
      </c>
      <c r="E1226" s="14"/>
      <c r="F1226" s="189" t="s">
        <v>200</v>
      </c>
      <c r="G1226" s="24"/>
      <c r="H1226" s="24"/>
      <c r="I1226" s="205"/>
      <c r="J1226" s="24"/>
      <c r="K1226" s="14"/>
      <c r="L1226" s="189">
        <v>1</v>
      </c>
      <c r="M1226" s="14"/>
      <c r="N1226" s="72">
        <v>60344.82</v>
      </c>
      <c r="O1226" s="72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98"/>
      <c r="AJ1226" s="14"/>
      <c r="AK1226" s="14"/>
    </row>
    <row r="1227" s="2" customFormat="1" ht="14.25" hidden="1" spans="1:37">
      <c r="A1227" s="24"/>
      <c r="B1227" s="189"/>
      <c r="C1227" s="14" t="e">
        <v>#N/A</v>
      </c>
      <c r="D1227" s="237" t="s">
        <v>13532</v>
      </c>
      <c r="E1227" s="14"/>
      <c r="F1227" s="189" t="s">
        <v>200</v>
      </c>
      <c r="G1227" s="24"/>
      <c r="H1227" s="24"/>
      <c r="I1227" s="205"/>
      <c r="J1227" s="24"/>
      <c r="K1227" s="14"/>
      <c r="L1227" s="189">
        <v>2</v>
      </c>
      <c r="M1227" s="14"/>
      <c r="N1227" s="72">
        <v>64655.17</v>
      </c>
      <c r="O1227" s="72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98"/>
      <c r="AJ1227" s="14"/>
      <c r="AK1227" s="14"/>
    </row>
    <row r="1228" s="2" customFormat="1" ht="14.25" hidden="1" spans="1:37">
      <c r="A1228" s="24"/>
      <c r="B1228" s="189"/>
      <c r="C1228" s="14" t="e">
        <v>#N/A</v>
      </c>
      <c r="D1228" s="237" t="s">
        <v>13533</v>
      </c>
      <c r="E1228" s="14"/>
      <c r="F1228" s="189" t="s">
        <v>200</v>
      </c>
      <c r="G1228" s="24"/>
      <c r="H1228" s="24"/>
      <c r="I1228" s="205"/>
      <c r="J1228" s="24"/>
      <c r="K1228" s="14"/>
      <c r="L1228" s="189">
        <v>3</v>
      </c>
      <c r="M1228" s="14"/>
      <c r="N1228" s="72">
        <v>81896.55</v>
      </c>
      <c r="O1228" s="72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98"/>
      <c r="AJ1228" s="14"/>
      <c r="AK1228" s="14"/>
    </row>
    <row r="1229" customFormat="1" ht="14.25" hidden="1" spans="1:37">
      <c r="A1229" s="35"/>
      <c r="B1229" s="38"/>
      <c r="C1229" s="38"/>
      <c r="D1229" s="38" t="s">
        <v>13534</v>
      </c>
      <c r="E1229" s="38"/>
      <c r="F1229" s="38"/>
      <c r="G1229" s="35"/>
      <c r="H1229" s="35"/>
      <c r="I1229" s="35"/>
      <c r="J1229" s="35"/>
      <c r="K1229" s="38" t="s">
        <v>10499</v>
      </c>
      <c r="L1229" s="38"/>
      <c r="M1229" s="38"/>
      <c r="N1229" s="71"/>
      <c r="O1229" s="71"/>
      <c r="P1229" s="38">
        <v>200</v>
      </c>
      <c r="Q1229" s="38"/>
      <c r="R1229" s="38"/>
      <c r="S1229" s="38"/>
      <c r="T1229" s="2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239"/>
      <c r="AJ1229" s="38"/>
      <c r="AK1229" s="38"/>
    </row>
    <row r="1230" customFormat="1" ht="14.25" hidden="1" spans="1:37">
      <c r="A1230" s="35"/>
      <c r="B1230" s="38"/>
      <c r="C1230" s="38"/>
      <c r="D1230" s="38" t="s">
        <v>13535</v>
      </c>
      <c r="E1230" s="38"/>
      <c r="F1230" s="38"/>
      <c r="G1230" s="35"/>
      <c r="H1230" s="35"/>
      <c r="I1230" s="35"/>
      <c r="J1230" s="35"/>
      <c r="K1230" s="38" t="s">
        <v>10499</v>
      </c>
      <c r="L1230" s="38"/>
      <c r="M1230" s="38"/>
      <c r="N1230" s="71"/>
      <c r="O1230" s="71"/>
      <c r="P1230" s="38">
        <v>400</v>
      </c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239"/>
      <c r="AJ1230" s="38"/>
      <c r="AK1230" s="38"/>
    </row>
    <row r="1231" customFormat="1" ht="14.25" hidden="1" spans="1:37">
      <c r="A1231" s="35"/>
      <c r="B1231" s="38"/>
      <c r="C1231" s="38"/>
      <c r="D1231" s="38" t="s">
        <v>13536</v>
      </c>
      <c r="E1231" s="38"/>
      <c r="F1231" s="38" t="s">
        <v>13537</v>
      </c>
      <c r="G1231" s="35"/>
      <c r="H1231" s="35"/>
      <c r="I1231" s="35"/>
      <c r="J1231" s="35"/>
      <c r="K1231" s="38" t="s">
        <v>10499</v>
      </c>
      <c r="L1231" s="38"/>
      <c r="M1231" s="38"/>
      <c r="N1231" s="71"/>
      <c r="O1231" s="71"/>
      <c r="P1231" s="38">
        <v>100</v>
      </c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239"/>
      <c r="AJ1231" s="38"/>
      <c r="AK1231" s="38"/>
    </row>
    <row r="1232" customFormat="1" ht="14.25" hidden="1" spans="1:37">
      <c r="A1232" s="35"/>
      <c r="B1232" s="38"/>
      <c r="C1232" s="38"/>
      <c r="D1232" s="38" t="s">
        <v>13538</v>
      </c>
      <c r="E1232" s="38"/>
      <c r="F1232" s="38" t="s">
        <v>13537</v>
      </c>
      <c r="G1232" s="35"/>
      <c r="H1232" s="35"/>
      <c r="I1232" s="35"/>
      <c r="J1232" s="35"/>
      <c r="K1232" s="38" t="s">
        <v>10499</v>
      </c>
      <c r="L1232" s="38"/>
      <c r="M1232" s="38"/>
      <c r="N1232" s="71"/>
      <c r="O1232" s="71"/>
      <c r="P1232" s="38">
        <v>100</v>
      </c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239"/>
      <c r="AJ1232" s="38"/>
      <c r="AK1232" s="38"/>
    </row>
    <row r="1233" ht="14.25" hidden="1" spans="1:37">
      <c r="A1233" s="35"/>
      <c r="B1233" s="38"/>
      <c r="C1233" s="38"/>
      <c r="D1233" s="38"/>
      <c r="E1233" s="38"/>
      <c r="F1233" s="38"/>
      <c r="G1233" s="35"/>
      <c r="H1233" s="35"/>
      <c r="I1233" s="35"/>
      <c r="J1233" s="35"/>
      <c r="K1233" s="38"/>
      <c r="L1233" s="38"/>
      <c r="M1233" s="38"/>
      <c r="N1233" s="71"/>
      <c r="O1233" s="71"/>
      <c r="P1233" s="38"/>
      <c r="Q1233" s="38"/>
      <c r="R1233" s="38"/>
      <c r="S1233" s="38"/>
      <c r="T1233" s="238">
        <v>9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84"/>
      <c r="AJ1233" s="38"/>
      <c r="AK1233" s="38"/>
    </row>
    <row r="1234" ht="14.25" spans="1:37">
      <c r="A1234" s="35"/>
      <c r="B1234" s="38"/>
      <c r="C1234" s="38"/>
      <c r="D1234" s="38"/>
      <c r="E1234" s="38"/>
      <c r="F1234" s="38"/>
      <c r="G1234" s="35"/>
      <c r="H1234" s="35"/>
      <c r="I1234" s="35"/>
      <c r="J1234" s="35"/>
      <c r="K1234" s="38"/>
      <c r="L1234" s="38"/>
      <c r="M1234" s="38"/>
      <c r="N1234" s="71"/>
      <c r="O1234" s="71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84"/>
      <c r="AJ1234" s="38"/>
      <c r="AK1234" s="38"/>
    </row>
    <row r="1235" ht="14.25" spans="1:37">
      <c r="A1235" s="35"/>
      <c r="B1235" s="38"/>
      <c r="C1235" s="38"/>
      <c r="D1235" s="38"/>
      <c r="E1235" s="38"/>
      <c r="F1235" s="38"/>
      <c r="G1235" s="35"/>
      <c r="H1235" s="35"/>
      <c r="I1235" s="35"/>
      <c r="J1235" s="35"/>
      <c r="K1235" s="38"/>
      <c r="L1235" s="38"/>
      <c r="M1235" s="38"/>
      <c r="N1235" s="71"/>
      <c r="O1235" s="71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84"/>
      <c r="AJ1235" s="38"/>
      <c r="AK1235" s="38"/>
    </row>
    <row r="1236" ht="14.25" spans="1:37">
      <c r="A1236" s="35"/>
      <c r="B1236" s="38"/>
      <c r="C1236" s="38"/>
      <c r="D1236" s="38"/>
      <c r="E1236" s="38"/>
      <c r="F1236" s="38"/>
      <c r="G1236" s="35"/>
      <c r="H1236" s="35"/>
      <c r="I1236" s="35"/>
      <c r="J1236" s="35"/>
      <c r="K1236" s="38"/>
      <c r="L1236" s="38"/>
      <c r="M1236" s="38"/>
      <c r="N1236" s="71"/>
      <c r="O1236" s="71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84"/>
      <c r="AJ1236" s="38"/>
      <c r="AK1236" s="38"/>
    </row>
    <row r="1237" ht="14.25" spans="1:37">
      <c r="A1237" s="35"/>
      <c r="B1237" s="38"/>
      <c r="C1237" s="38"/>
      <c r="D1237" s="38"/>
      <c r="E1237" s="38"/>
      <c r="F1237" s="38"/>
      <c r="G1237" s="35"/>
      <c r="H1237" s="35"/>
      <c r="I1237" s="35"/>
      <c r="J1237" s="35"/>
      <c r="K1237" s="38"/>
      <c r="L1237" s="38"/>
      <c r="M1237" s="38"/>
      <c r="N1237" s="71"/>
      <c r="O1237" s="71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84"/>
      <c r="AJ1237" s="38"/>
      <c r="AK1237" s="38"/>
    </row>
    <row r="1238" ht="14.25" spans="1:37">
      <c r="A1238" s="35"/>
      <c r="B1238" s="38"/>
      <c r="C1238" s="38"/>
      <c r="D1238" s="38"/>
      <c r="E1238" s="38"/>
      <c r="F1238" s="38"/>
      <c r="G1238" s="40"/>
      <c r="H1238" s="40"/>
      <c r="I1238" s="38"/>
      <c r="J1238" s="38"/>
      <c r="K1238" s="38"/>
      <c r="L1238" s="38"/>
      <c r="M1238" s="38"/>
      <c r="N1238" s="71"/>
      <c r="O1238" s="71"/>
      <c r="P1238" s="38"/>
      <c r="Q1238" s="38"/>
      <c r="R1238" s="38"/>
      <c r="S1238" s="38"/>
      <c r="T1238" s="38">
        <v>0</v>
      </c>
      <c r="U1238" s="38"/>
      <c r="V1238" s="38"/>
      <c r="W1238" s="38">
        <v>0</v>
      </c>
      <c r="X1238" s="38">
        <v>0</v>
      </c>
      <c r="Y1238" s="38"/>
      <c r="Z1238" s="38"/>
      <c r="AA1238" s="38">
        <v>0</v>
      </c>
      <c r="AB1238" s="38"/>
      <c r="AC1238" s="38"/>
      <c r="AD1238" s="38"/>
      <c r="AE1238" s="38"/>
      <c r="AF1238" s="38"/>
      <c r="AG1238" s="38"/>
      <c r="AH1238" s="38"/>
      <c r="AI1238" s="84"/>
      <c r="AJ1238" s="38"/>
      <c r="AK1238" s="38"/>
    </row>
    <row r="1239" ht="14.25" spans="1:37">
      <c r="A1239" s="35"/>
      <c r="B1239" s="38"/>
      <c r="C1239" s="38"/>
      <c r="D1239" s="38"/>
      <c r="E1239" s="38"/>
      <c r="F1239" s="38"/>
      <c r="G1239" s="40"/>
      <c r="H1239" s="40"/>
      <c r="I1239" s="38"/>
      <c r="J1239" s="38"/>
      <c r="K1239" s="38"/>
      <c r="L1239" s="38"/>
      <c r="M1239" s="38"/>
      <c r="N1239" s="71"/>
      <c r="O1239" s="71"/>
      <c r="P1239" s="38"/>
      <c r="Q1239" s="38"/>
      <c r="R1239" s="38"/>
      <c r="S1239" s="38"/>
      <c r="T1239" s="38">
        <v>0</v>
      </c>
      <c r="U1239" s="38"/>
      <c r="V1239" s="38"/>
      <c r="W1239" s="38">
        <v>0</v>
      </c>
      <c r="X1239" s="38">
        <v>0</v>
      </c>
      <c r="Y1239" s="38"/>
      <c r="Z1239" s="38"/>
      <c r="AA1239" s="38">
        <v>0</v>
      </c>
      <c r="AB1239" s="38"/>
      <c r="AC1239" s="38"/>
      <c r="AD1239" s="38"/>
      <c r="AE1239" s="38"/>
      <c r="AF1239" s="38"/>
      <c r="AG1239" s="38"/>
      <c r="AH1239" s="38"/>
      <c r="AI1239" s="84"/>
      <c r="AJ1239" s="38"/>
      <c r="AK1239" s="38"/>
    </row>
    <row r="1240" ht="14.25" spans="1:37">
      <c r="A1240" s="35"/>
      <c r="B1240" s="38"/>
      <c r="C1240" s="38"/>
      <c r="D1240" s="38"/>
      <c r="E1240" s="38"/>
      <c r="F1240" s="38"/>
      <c r="G1240" s="40"/>
      <c r="H1240" s="40"/>
      <c r="I1240" s="38"/>
      <c r="J1240" s="38"/>
      <c r="K1240" s="38"/>
      <c r="L1240" s="38"/>
      <c r="M1240" s="38"/>
      <c r="N1240" s="71"/>
      <c r="O1240" s="71"/>
      <c r="P1240" s="38"/>
      <c r="Q1240" s="38"/>
      <c r="R1240" s="38"/>
      <c r="S1240" s="38"/>
      <c r="T1240" s="38">
        <v>0</v>
      </c>
      <c r="U1240" s="38"/>
      <c r="V1240" s="38"/>
      <c r="W1240" s="38">
        <v>0</v>
      </c>
      <c r="X1240" s="38">
        <v>0</v>
      </c>
      <c r="Y1240" s="38"/>
      <c r="Z1240" s="38"/>
      <c r="AA1240" s="38">
        <v>0</v>
      </c>
      <c r="AB1240" s="38"/>
      <c r="AC1240" s="38"/>
      <c r="AD1240" s="38"/>
      <c r="AE1240" s="38"/>
      <c r="AF1240" s="38"/>
      <c r="AG1240" s="38"/>
      <c r="AH1240" s="38"/>
      <c r="AI1240" s="84"/>
      <c r="AJ1240" s="38"/>
      <c r="AK1240" s="38"/>
    </row>
    <row r="1241" ht="14.25" spans="1:37">
      <c r="A1241" s="35"/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71"/>
      <c r="O1241" s="71"/>
      <c r="P1241" s="38"/>
      <c r="Q1241" s="38"/>
      <c r="R1241" s="38"/>
      <c r="S1241" s="38"/>
      <c r="T1241" s="38">
        <v>0</v>
      </c>
      <c r="U1241" s="38"/>
      <c r="V1241" s="38"/>
      <c r="W1241" s="38">
        <v>0</v>
      </c>
      <c r="X1241" s="38">
        <v>0</v>
      </c>
      <c r="Y1241" s="38"/>
      <c r="Z1241" s="38"/>
      <c r="AA1241" s="38">
        <v>0</v>
      </c>
      <c r="AB1241" s="38"/>
      <c r="AC1241" s="38"/>
      <c r="AD1241" s="38"/>
      <c r="AE1241" s="38"/>
      <c r="AF1241" s="38"/>
      <c r="AG1241" s="38"/>
      <c r="AH1241" s="38"/>
      <c r="AI1241" s="84"/>
      <c r="AJ1241" s="38"/>
      <c r="AK1241" s="38"/>
    </row>
    <row r="1242" ht="14.25" spans="1:37">
      <c r="A1242" s="35"/>
      <c r="B1242" s="38"/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71"/>
      <c r="O1242" s="71"/>
      <c r="P1242" s="38"/>
      <c r="Q1242" s="38"/>
      <c r="R1242" s="38"/>
      <c r="S1242" s="38"/>
      <c r="T1242" s="38">
        <v>0</v>
      </c>
      <c r="U1242" s="38"/>
      <c r="V1242" s="38"/>
      <c r="W1242" s="38">
        <v>0</v>
      </c>
      <c r="X1242" s="38">
        <v>0</v>
      </c>
      <c r="Y1242" s="38"/>
      <c r="Z1242" s="38"/>
      <c r="AA1242" s="38">
        <v>0</v>
      </c>
      <c r="AB1242" s="38"/>
      <c r="AC1242" s="38"/>
      <c r="AD1242" s="38"/>
      <c r="AE1242" s="38"/>
      <c r="AF1242" s="38"/>
      <c r="AG1242" s="38"/>
      <c r="AH1242" s="38"/>
      <c r="AI1242" s="84"/>
      <c r="AJ1242" s="38"/>
      <c r="AK1242" s="38"/>
    </row>
    <row r="1243" ht="14.25" spans="1:37">
      <c r="A1243" s="35"/>
      <c r="B1243" s="38"/>
      <c r="C1243" s="38"/>
      <c r="D1243" s="38"/>
      <c r="E1243" s="38"/>
      <c r="F1243" s="38"/>
      <c r="G1243" s="40"/>
      <c r="H1243" s="40"/>
      <c r="I1243" s="38"/>
      <c r="J1243" s="38"/>
      <c r="K1243" s="38"/>
      <c r="L1243" s="38"/>
      <c r="M1243" s="38"/>
      <c r="N1243" s="71"/>
      <c r="O1243" s="71"/>
      <c r="P1243" s="38"/>
      <c r="Q1243" s="38"/>
      <c r="R1243" s="38"/>
      <c r="S1243" s="38"/>
      <c r="T1243" s="38">
        <v>0</v>
      </c>
      <c r="U1243" s="38"/>
      <c r="V1243" s="38"/>
      <c r="W1243" s="38">
        <v>0</v>
      </c>
      <c r="X1243" s="38">
        <v>0</v>
      </c>
      <c r="Y1243" s="38"/>
      <c r="Z1243" s="38"/>
      <c r="AA1243" s="38">
        <v>0</v>
      </c>
      <c r="AB1243" s="38"/>
      <c r="AC1243" s="38"/>
      <c r="AD1243" s="38"/>
      <c r="AE1243" s="38"/>
      <c r="AF1243" s="38"/>
      <c r="AG1243" s="38"/>
      <c r="AH1243" s="38"/>
      <c r="AI1243" s="84"/>
      <c r="AJ1243" s="38"/>
      <c r="AK1243" s="38"/>
    </row>
    <row r="1244" ht="14.25" spans="1:37">
      <c r="A1244" s="35"/>
      <c r="B1244" s="38"/>
      <c r="C1244" s="38"/>
      <c r="D1244" s="38"/>
      <c r="E1244" s="38"/>
      <c r="F1244" s="38"/>
      <c r="G1244" s="40"/>
      <c r="H1244" s="40"/>
      <c r="I1244" s="38"/>
      <c r="J1244" s="38"/>
      <c r="K1244" s="38"/>
      <c r="L1244" s="38"/>
      <c r="M1244" s="38"/>
      <c r="N1244" s="71"/>
      <c r="O1244" s="71"/>
      <c r="P1244" s="38"/>
      <c r="Q1244" s="38"/>
      <c r="R1244" s="38"/>
      <c r="S1244" s="38"/>
      <c r="T1244" s="38">
        <v>0</v>
      </c>
      <c r="U1244" s="38"/>
      <c r="V1244" s="38"/>
      <c r="W1244" s="38">
        <v>0</v>
      </c>
      <c r="X1244" s="38">
        <v>0</v>
      </c>
      <c r="Y1244" s="38"/>
      <c r="Z1244" s="38"/>
      <c r="AA1244" s="38">
        <v>0</v>
      </c>
      <c r="AB1244" s="38"/>
      <c r="AC1244" s="38"/>
      <c r="AD1244" s="38"/>
      <c r="AE1244" s="38"/>
      <c r="AF1244" s="38"/>
      <c r="AG1244" s="38"/>
      <c r="AH1244" s="38"/>
      <c r="AI1244" s="84"/>
      <c r="AJ1244" s="38"/>
      <c r="AK1244" s="38"/>
    </row>
    <row r="1245" ht="14.25" spans="1:37">
      <c r="A1245" s="35"/>
      <c r="B1245" s="38"/>
      <c r="C1245" s="38"/>
      <c r="D1245" s="38"/>
      <c r="E1245" s="38"/>
      <c r="F1245" s="38"/>
      <c r="G1245" s="40"/>
      <c r="H1245" s="40"/>
      <c r="I1245" s="38"/>
      <c r="J1245" s="38"/>
      <c r="K1245" s="38"/>
      <c r="L1245" s="38"/>
      <c r="M1245" s="38"/>
      <c r="N1245" s="71"/>
      <c r="O1245" s="71"/>
      <c r="P1245" s="38"/>
      <c r="Q1245" s="38"/>
      <c r="R1245" s="38"/>
      <c r="S1245" s="38"/>
      <c r="T1245" s="38">
        <v>0</v>
      </c>
      <c r="U1245" s="38"/>
      <c r="V1245" s="38"/>
      <c r="W1245" s="38">
        <v>0</v>
      </c>
      <c r="X1245" s="38">
        <v>0</v>
      </c>
      <c r="Y1245" s="38"/>
      <c r="Z1245" s="38"/>
      <c r="AA1245" s="38">
        <v>0</v>
      </c>
      <c r="AB1245" s="38"/>
      <c r="AC1245" s="38"/>
      <c r="AD1245" s="38"/>
      <c r="AE1245" s="38"/>
      <c r="AF1245" s="38"/>
      <c r="AG1245" s="38"/>
      <c r="AH1245" s="38"/>
      <c r="AI1245" s="84"/>
      <c r="AJ1245" s="38"/>
      <c r="AK1245" s="38"/>
    </row>
    <row r="1246" ht="14.25" spans="1:37">
      <c r="A1246" s="35"/>
      <c r="B1246" s="38"/>
      <c r="C1246" s="38"/>
      <c r="D1246" s="38"/>
      <c r="E1246" s="38"/>
      <c r="F1246" s="38"/>
      <c r="G1246" s="40"/>
      <c r="H1246" s="40"/>
      <c r="I1246" s="38"/>
      <c r="J1246" s="38"/>
      <c r="K1246" s="38"/>
      <c r="L1246" s="14"/>
      <c r="M1246" s="14"/>
      <c r="N1246" s="72"/>
      <c r="O1246" s="72"/>
      <c r="P1246" s="38"/>
      <c r="Q1246" s="38"/>
      <c r="R1246" s="38"/>
      <c r="S1246" s="38"/>
      <c r="T1246" s="38">
        <v>0</v>
      </c>
      <c r="U1246" s="38"/>
      <c r="V1246" s="38"/>
      <c r="W1246" s="38">
        <v>0</v>
      </c>
      <c r="X1246" s="38">
        <v>0</v>
      </c>
      <c r="Y1246" s="38"/>
      <c r="Z1246" s="38"/>
      <c r="AA1246" s="38">
        <v>0</v>
      </c>
      <c r="AB1246" s="38"/>
      <c r="AC1246" s="38"/>
      <c r="AD1246" s="38"/>
      <c r="AE1246" s="38"/>
      <c r="AF1246" s="38"/>
      <c r="AG1246" s="38"/>
      <c r="AH1246" s="38"/>
      <c r="AI1246" s="84"/>
      <c r="AJ1246" s="38"/>
      <c r="AK1246" s="38"/>
    </row>
    <row r="1247" ht="14.25" spans="1:37">
      <c r="A1247" s="35" t="s">
        <v>187</v>
      </c>
      <c r="B1247" s="35"/>
      <c r="C1247" s="38"/>
      <c r="D1247" s="38"/>
      <c r="E1247" s="38"/>
      <c r="F1247" s="38"/>
      <c r="G1247" s="40"/>
      <c r="H1247" s="40"/>
      <c r="I1247" s="38"/>
      <c r="J1247" s="38"/>
      <c r="K1247" s="38"/>
      <c r="L1247" s="14">
        <v>36815</v>
      </c>
      <c r="M1247" s="14"/>
      <c r="N1247" s="72"/>
      <c r="O1247" s="72">
        <v>11455454.4</v>
      </c>
      <c r="P1247" s="38">
        <v>104</v>
      </c>
      <c r="Q1247" s="38"/>
      <c r="R1247" s="38"/>
      <c r="S1247" s="38">
        <v>0</v>
      </c>
      <c r="T1247" s="38">
        <v>0</v>
      </c>
      <c r="U1247" s="38"/>
      <c r="V1247" s="38"/>
      <c r="W1247" s="38">
        <v>0</v>
      </c>
      <c r="X1247" s="38">
        <v>-2</v>
      </c>
      <c r="Y1247" s="38"/>
      <c r="Z1247" s="38"/>
      <c r="AA1247" s="38">
        <v>0</v>
      </c>
      <c r="AB1247" s="38"/>
      <c r="AC1247" s="38"/>
      <c r="AD1247" s="38"/>
      <c r="AE1247" s="38"/>
      <c r="AF1247" s="38"/>
      <c r="AG1247" s="38"/>
      <c r="AH1247" s="38"/>
      <c r="AI1247" s="84"/>
      <c r="AJ1247" s="38"/>
      <c r="AK1247" s="38"/>
    </row>
    <row r="1248" ht="14.25" spans="1:37">
      <c r="A1248" s="28" t="s">
        <v>222</v>
      </c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194"/>
      <c r="O1248" s="194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</row>
    <row r="1249" ht="43.5" customHeight="1" spans="1:37">
      <c r="A1249" s="28" t="s">
        <v>3</v>
      </c>
      <c r="B1249" s="28"/>
      <c r="C1249" s="28"/>
      <c r="D1249" s="28"/>
      <c r="E1249" s="28" t="s">
        <v>4</v>
      </c>
      <c r="F1249" s="28"/>
      <c r="G1249" s="28"/>
      <c r="H1249" s="28"/>
      <c r="I1249" s="28" t="s">
        <v>6</v>
      </c>
      <c r="J1249" s="28"/>
      <c r="K1249" s="28" t="s">
        <v>5</v>
      </c>
      <c r="L1249" s="28"/>
      <c r="M1249" s="28"/>
      <c r="N1249" s="194"/>
      <c r="O1249" s="194"/>
      <c r="P1249" s="28"/>
      <c r="Q1249" s="28"/>
      <c r="R1249" s="28"/>
      <c r="S1249" s="28" t="s">
        <v>97</v>
      </c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</row>
    <row r="1250" ht="14.25" spans="1:35">
      <c r="A1250" s="28"/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194"/>
      <c r="O1250" s="194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</row>
    <row r="1251" ht="14.25" spans="1:35">
      <c r="A1251" s="28"/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194"/>
      <c r="O1251" s="194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55"/>
    </row>
  </sheetData>
  <autoFilter ref="A4:AK1233">
    <filterColumn colId="5">
      <customFilters>
        <customFilter operator="equal" val="模具工装焊胎检具类"/>
      </customFilters>
    </filterColumn>
    <filterColumn colId="7">
      <filters>
        <filter val="冲压车间"/>
        <filter val="焊接车间"/>
        <filter val="骨架组装车间"/>
        <filter val="骨架事业部"/>
      </filters>
    </filterColumn>
    <filterColumn colId="15">
      <filters blank="1"/>
    </filterColumn>
    <extLst/>
  </autoFilter>
  <mergeCells count="21">
    <mergeCell ref="A1:AA1"/>
    <mergeCell ref="B3:C3"/>
    <mergeCell ref="L3:O3"/>
    <mergeCell ref="P3:S3"/>
    <mergeCell ref="T3:W3"/>
    <mergeCell ref="X3:AA3"/>
    <mergeCell ref="AB3:AH3"/>
    <mergeCell ref="A1247:B1247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P311:P315"/>
    <mergeCell ref="AI3:AI4"/>
    <mergeCell ref="AJ3:AJ4"/>
    <mergeCell ref="AK3:AK4"/>
  </mergeCells>
  <pageMargins left="0.7" right="0.7" top="0.75" bottom="0.75" header="0.3" footer="0.3"/>
  <pageSetup paperSize="9" orientation="portrait"/>
  <headerFooter/>
  <drawing r:id="rId2"/>
  <legacyDrawing r:id="rId3"/>
  <oleObjects>
    <mc:AlternateContent xmlns:mc="http://schemas.openxmlformats.org/markup-compatibility/2006">
      <mc:Choice Requires="x14">
        <oleObject shapeId="2050" progId="Excel.Sheet.12" r:id="rId4" dvAspect="DVASPECT_ICON">
          <objectPr defaultSize="0" r:id="rId5">
            <anchor moveWithCells="1">
              <from>
                <xdr:col>19</xdr:col>
                <xdr:colOff>5715</xdr:colOff>
                <xdr:row>840</xdr:row>
                <xdr:rowOff>104775</xdr:rowOff>
              </from>
              <to>
                <xdr:col>19</xdr:col>
                <xdr:colOff>657225</xdr:colOff>
                <xdr:row>850</xdr:row>
                <xdr:rowOff>133985</xdr:rowOff>
              </to>
            </anchor>
          </objectPr>
        </oleObject>
      </mc:Choice>
      <mc:Fallback>
        <oleObject shapeId="2050" progId="Excel.Sheet.12" r:id="rId4" dvAspect="DVASPECT_ICON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39"/>
  <sheetViews>
    <sheetView workbookViewId="0">
      <pane ySplit="4" topLeftCell="A5" activePane="bottomLeft" state="frozen"/>
      <selection/>
      <selection pane="bottomLeft" activeCell="E24" sqref="E24"/>
    </sheetView>
  </sheetViews>
  <sheetFormatPr defaultColWidth="9" defaultRowHeight="13.5"/>
  <cols>
    <col min="1" max="1" width="5.375" customWidth="1"/>
    <col min="2" max="2" width="11.75" customWidth="1"/>
    <col min="3" max="3" width="12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4" width="10.375" style="188"/>
    <col min="15" max="15" width="9.625" style="188" customWidth="1"/>
    <col min="16" max="16" width="9.625" customWidth="1"/>
    <col min="17" max="18" width="7.5" customWidth="1"/>
    <col min="19" max="19" width="9.5" customWidth="1"/>
  </cols>
  <sheetData>
    <row r="1" ht="34.5" customHeight="1" spans="1:27">
      <c r="A1" s="29" t="s">
        <v>13539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193"/>
      <c r="O1" s="193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ht="39" customHeight="1" spans="1:34">
      <c r="A2" s="31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28"/>
      <c r="M2" s="28"/>
      <c r="N2" s="194"/>
      <c r="O2" s="194"/>
      <c r="P2" s="28"/>
      <c r="Q2" s="28"/>
      <c r="R2" s="28"/>
      <c r="S2" s="34" t="s">
        <v>215</v>
      </c>
      <c r="T2" s="28"/>
      <c r="U2" s="28"/>
      <c r="V2" s="28"/>
      <c r="W2" s="28"/>
      <c r="X2" s="28"/>
      <c r="Y2" s="28"/>
      <c r="Z2" s="28"/>
      <c r="AA2" s="34" t="s">
        <v>175</v>
      </c>
      <c r="AB2" s="28"/>
      <c r="AC2" s="28"/>
      <c r="AD2" s="28"/>
      <c r="AE2" s="28"/>
      <c r="AF2" s="28"/>
      <c r="AG2" s="28"/>
      <c r="AH2" s="28"/>
    </row>
    <row r="3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4293</v>
      </c>
      <c r="I3" s="35" t="s">
        <v>9926</v>
      </c>
      <c r="J3" s="52" t="s">
        <v>9927</v>
      </c>
      <c r="K3" s="35" t="s">
        <v>247</v>
      </c>
      <c r="L3" s="42" t="s">
        <v>190</v>
      </c>
      <c r="M3" s="42"/>
      <c r="N3" s="195"/>
      <c r="O3" s="195"/>
      <c r="P3" s="42" t="s">
        <v>191</v>
      </c>
      <c r="Q3" s="42"/>
      <c r="R3" s="42"/>
      <c r="S3" s="42"/>
      <c r="T3" s="42" t="s">
        <v>192</v>
      </c>
      <c r="U3" s="42"/>
      <c r="V3" s="42"/>
      <c r="W3" s="42"/>
      <c r="X3" s="42" t="s">
        <v>193</v>
      </c>
      <c r="Y3" s="42"/>
      <c r="Z3" s="42"/>
      <c r="AA3" s="42"/>
      <c r="AB3" s="44" t="s">
        <v>248</v>
      </c>
      <c r="AC3" s="44"/>
      <c r="AD3" s="44"/>
      <c r="AE3" s="44"/>
      <c r="AF3" s="44"/>
      <c r="AG3" s="44"/>
      <c r="AH3" s="44"/>
      <c r="AI3" s="44" t="s">
        <v>249</v>
      </c>
      <c r="AJ3" s="46" t="s">
        <v>250</v>
      </c>
      <c r="AK3" s="53" t="s">
        <v>76</v>
      </c>
    </row>
    <row r="4" ht="15.75" spans="1:37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186"/>
      <c r="K4" s="35"/>
      <c r="L4" s="43" t="s">
        <v>194</v>
      </c>
      <c r="M4" s="43" t="s">
        <v>195</v>
      </c>
      <c r="N4" s="196" t="s">
        <v>196</v>
      </c>
      <c r="O4" s="196" t="s">
        <v>197</v>
      </c>
      <c r="P4" s="43" t="s">
        <v>194</v>
      </c>
      <c r="Q4" s="43" t="s">
        <v>195</v>
      </c>
      <c r="R4" s="187" t="s">
        <v>196</v>
      </c>
      <c r="S4" s="187" t="s">
        <v>197</v>
      </c>
      <c r="T4" s="43" t="s">
        <v>194</v>
      </c>
      <c r="U4" s="43" t="s">
        <v>195</v>
      </c>
      <c r="V4" s="187" t="s">
        <v>196</v>
      </c>
      <c r="W4" s="187" t="s">
        <v>197</v>
      </c>
      <c r="X4" s="43" t="s">
        <v>194</v>
      </c>
      <c r="Y4" s="43" t="s">
        <v>195</v>
      </c>
      <c r="Z4" s="187" t="s">
        <v>196</v>
      </c>
      <c r="AA4" s="187" t="s">
        <v>197</v>
      </c>
      <c r="AB4" s="44" t="s">
        <v>256</v>
      </c>
      <c r="AC4" s="44" t="s">
        <v>257</v>
      </c>
      <c r="AD4" s="44" t="s">
        <v>258</v>
      </c>
      <c r="AE4" s="44" t="s">
        <v>259</v>
      </c>
      <c r="AF4" s="44" t="s">
        <v>260</v>
      </c>
      <c r="AG4" s="44" t="s">
        <v>261</v>
      </c>
      <c r="AH4" s="47" t="s">
        <v>262</v>
      </c>
      <c r="AI4" s="44"/>
      <c r="AJ4" s="46"/>
      <c r="AK4" s="60"/>
    </row>
    <row r="5" s="2" customFormat="1" ht="14.25" spans="1:37">
      <c r="A5" s="24">
        <v>1</v>
      </c>
      <c r="B5" s="189" t="s">
        <v>13540</v>
      </c>
      <c r="C5" s="14"/>
      <c r="D5" s="14" t="s">
        <v>13541</v>
      </c>
      <c r="E5" s="14"/>
      <c r="F5" s="14"/>
      <c r="G5" s="24"/>
      <c r="H5" s="189" t="s">
        <v>10340</v>
      </c>
      <c r="I5" s="197">
        <v>41578</v>
      </c>
      <c r="J5" s="24">
        <v>43</v>
      </c>
      <c r="K5" s="14"/>
      <c r="L5" s="14">
        <v>1</v>
      </c>
      <c r="M5" s="14"/>
      <c r="N5" s="72">
        <v>2046.39</v>
      </c>
      <c r="O5" s="72">
        <v>140.2</v>
      </c>
      <c r="P5" s="14"/>
      <c r="Q5" s="14"/>
      <c r="R5" s="14"/>
      <c r="S5" s="14"/>
      <c r="T5" s="14">
        <f>IF((P5-L5)&gt;0,P5-L5,0)</f>
        <v>0</v>
      </c>
      <c r="U5" s="14"/>
      <c r="V5" s="14"/>
      <c r="W5" s="14">
        <f>IF((S5-O5)&gt;0,S5-O5,0)</f>
        <v>0</v>
      </c>
      <c r="X5" s="14">
        <f>IF((P5-L5)&lt;0,P5-L5,0)</f>
        <v>-1</v>
      </c>
      <c r="Y5" s="14"/>
      <c r="Z5" s="14"/>
      <c r="AA5" s="14">
        <f>IF((S5-O5)&lt;0,S5-O5,0)</f>
        <v>-140.2</v>
      </c>
      <c r="AB5" s="14"/>
      <c r="AC5" s="14"/>
      <c r="AD5" s="14"/>
      <c r="AE5" s="14"/>
      <c r="AF5" s="14"/>
      <c r="AG5" s="14"/>
      <c r="AH5" s="14"/>
      <c r="AI5" s="198"/>
      <c r="AJ5" s="14"/>
      <c r="AK5" s="14"/>
    </row>
    <row r="6" s="2" customFormat="1" ht="14.25" spans="1:37">
      <c r="A6" s="24">
        <v>2</v>
      </c>
      <c r="B6" s="189" t="s">
        <v>13542</v>
      </c>
      <c r="C6" s="14"/>
      <c r="D6" s="14" t="s">
        <v>13543</v>
      </c>
      <c r="E6" s="14"/>
      <c r="F6" s="14"/>
      <c r="G6" s="24"/>
      <c r="H6" s="189" t="s">
        <v>10340</v>
      </c>
      <c r="I6" s="197">
        <v>41578</v>
      </c>
      <c r="J6" s="24">
        <v>43</v>
      </c>
      <c r="K6" s="14"/>
      <c r="L6" s="14">
        <v>1</v>
      </c>
      <c r="M6" s="14"/>
      <c r="N6" s="72">
        <v>1096.25</v>
      </c>
      <c r="O6" s="72">
        <v>75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98"/>
      <c r="AJ6" s="14"/>
      <c r="AK6" s="14"/>
    </row>
    <row r="7" s="2" customFormat="1" ht="14.25" spans="1:37">
      <c r="A7" s="24">
        <v>3</v>
      </c>
      <c r="B7" s="189" t="s">
        <v>13544</v>
      </c>
      <c r="C7" s="14"/>
      <c r="D7" s="14" t="s">
        <v>13545</v>
      </c>
      <c r="E7" s="14" t="s">
        <v>13546</v>
      </c>
      <c r="F7" s="14"/>
      <c r="G7" s="24"/>
      <c r="H7" s="189" t="s">
        <v>10340</v>
      </c>
      <c r="I7" s="197">
        <v>41578</v>
      </c>
      <c r="J7" s="24">
        <v>43</v>
      </c>
      <c r="K7" s="14"/>
      <c r="L7" s="14">
        <v>1</v>
      </c>
      <c r="M7" s="14"/>
      <c r="N7" s="72">
        <v>2119.7</v>
      </c>
      <c r="O7" s="72">
        <v>146</v>
      </c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98"/>
      <c r="AJ7" s="14"/>
      <c r="AK7" s="14"/>
    </row>
    <row r="8" s="2" customFormat="1" ht="14.25" spans="1:37">
      <c r="A8" s="24">
        <v>4</v>
      </c>
      <c r="B8" s="189" t="s">
        <v>8741</v>
      </c>
      <c r="C8" s="14"/>
      <c r="D8" s="14" t="s">
        <v>13547</v>
      </c>
      <c r="E8" s="14" t="s">
        <v>13548</v>
      </c>
      <c r="F8" s="14"/>
      <c r="G8" s="24"/>
      <c r="H8" s="189" t="s">
        <v>10340</v>
      </c>
      <c r="I8" s="197">
        <v>41578</v>
      </c>
      <c r="J8" s="24">
        <v>43</v>
      </c>
      <c r="K8" s="14"/>
      <c r="L8" s="14">
        <v>1</v>
      </c>
      <c r="M8" s="14"/>
      <c r="N8" s="72">
        <v>2411.75</v>
      </c>
      <c r="O8" s="72">
        <v>165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98"/>
      <c r="AJ8" s="14"/>
      <c r="AK8" s="14"/>
    </row>
    <row r="9" s="2" customFormat="1" ht="14.25" spans="1:37">
      <c r="A9" s="24">
        <v>5</v>
      </c>
      <c r="B9" s="189" t="s">
        <v>13549</v>
      </c>
      <c r="C9" s="14"/>
      <c r="D9" s="14" t="s">
        <v>13550</v>
      </c>
      <c r="E9" s="14"/>
      <c r="F9" s="14"/>
      <c r="G9" s="24"/>
      <c r="H9" s="189" t="s">
        <v>10340</v>
      </c>
      <c r="I9" s="197">
        <v>41578</v>
      </c>
      <c r="J9" s="24">
        <v>43</v>
      </c>
      <c r="K9" s="14"/>
      <c r="L9" s="14">
        <v>1</v>
      </c>
      <c r="M9" s="14"/>
      <c r="N9" s="72">
        <v>2557.86</v>
      </c>
      <c r="O9" s="72">
        <v>174.8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98"/>
      <c r="AJ9" s="14"/>
      <c r="AK9" s="14"/>
    </row>
    <row r="10" s="2" customFormat="1" ht="14.25" spans="1:37">
      <c r="A10" s="24">
        <v>6</v>
      </c>
      <c r="B10" s="189" t="s">
        <v>13551</v>
      </c>
      <c r="C10" s="14"/>
      <c r="D10" s="14" t="s">
        <v>13552</v>
      </c>
      <c r="E10" s="14"/>
      <c r="F10" s="14"/>
      <c r="G10" s="24"/>
      <c r="H10" s="189" t="s">
        <v>10340</v>
      </c>
      <c r="I10" s="197">
        <v>41578</v>
      </c>
      <c r="J10" s="24">
        <v>43</v>
      </c>
      <c r="K10" s="14"/>
      <c r="L10" s="14">
        <v>1</v>
      </c>
      <c r="M10" s="14"/>
      <c r="N10" s="72">
        <v>3785.83</v>
      </c>
      <c r="O10" s="72">
        <v>259.4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98"/>
      <c r="AJ10" s="14"/>
      <c r="AK10" s="14"/>
    </row>
    <row r="11" s="2" customFormat="1" ht="14.25" spans="1:37">
      <c r="A11" s="24">
        <v>7</v>
      </c>
      <c r="B11" s="189" t="s">
        <v>13553</v>
      </c>
      <c r="C11" s="14"/>
      <c r="D11" s="14" t="s">
        <v>13554</v>
      </c>
      <c r="E11" s="14"/>
      <c r="F11" s="14"/>
      <c r="G11" s="24"/>
      <c r="H11" s="189" t="s">
        <v>10340</v>
      </c>
      <c r="I11" s="197">
        <v>41578</v>
      </c>
      <c r="J11" s="24">
        <v>43</v>
      </c>
      <c r="K11" s="14"/>
      <c r="L11" s="14">
        <v>1</v>
      </c>
      <c r="M11" s="14"/>
      <c r="N11" s="72">
        <v>1754</v>
      </c>
      <c r="O11" s="72">
        <v>120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98"/>
      <c r="AJ11" s="14"/>
      <c r="AK11" s="14"/>
    </row>
    <row r="12" s="2" customFormat="1" ht="14.25" spans="1:37">
      <c r="A12" s="24">
        <v>8</v>
      </c>
      <c r="B12" s="189" t="s">
        <v>13555</v>
      </c>
      <c r="C12" s="14"/>
      <c r="D12" s="14" t="s">
        <v>13556</v>
      </c>
      <c r="E12" s="14"/>
      <c r="F12" s="14"/>
      <c r="G12" s="24"/>
      <c r="H12" s="189" t="s">
        <v>10340</v>
      </c>
      <c r="I12" s="197">
        <v>41578</v>
      </c>
      <c r="J12" s="24">
        <v>43</v>
      </c>
      <c r="K12" s="14"/>
      <c r="L12" s="14">
        <v>1</v>
      </c>
      <c r="M12" s="14"/>
      <c r="N12" s="72">
        <v>2557.86</v>
      </c>
      <c r="O12" s="72">
        <v>174.8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98"/>
      <c r="AJ12" s="14"/>
      <c r="AK12" s="14"/>
    </row>
    <row r="13" s="2" customFormat="1" ht="14.25" spans="1:37">
      <c r="A13" s="24">
        <v>9</v>
      </c>
      <c r="B13" s="189" t="s">
        <v>13557</v>
      </c>
      <c r="C13" s="14"/>
      <c r="D13" s="14" t="s">
        <v>13558</v>
      </c>
      <c r="E13" s="14"/>
      <c r="F13" s="14"/>
      <c r="G13" s="24"/>
      <c r="H13" s="189" t="s">
        <v>10340</v>
      </c>
      <c r="I13" s="197">
        <v>41578</v>
      </c>
      <c r="J13" s="24">
        <v>60</v>
      </c>
      <c r="K13" s="14"/>
      <c r="L13" s="14">
        <v>1</v>
      </c>
      <c r="M13" s="14"/>
      <c r="N13" s="72">
        <v>3215.78</v>
      </c>
      <c r="O13" s="72">
        <v>160.79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98"/>
      <c r="AJ13" s="14"/>
      <c r="AK13" s="14"/>
    </row>
    <row r="14" s="2" customFormat="1" ht="14.25" spans="1:37">
      <c r="A14" s="24">
        <v>10</v>
      </c>
      <c r="B14" s="189" t="s">
        <v>13559</v>
      </c>
      <c r="C14" s="14"/>
      <c r="D14" s="14" t="s">
        <v>13560</v>
      </c>
      <c r="E14" s="14"/>
      <c r="F14" s="14"/>
      <c r="G14" s="24"/>
      <c r="H14" s="189" t="s">
        <v>10340</v>
      </c>
      <c r="I14" s="197">
        <v>41578</v>
      </c>
      <c r="J14" s="24">
        <v>60</v>
      </c>
      <c r="K14" s="14"/>
      <c r="L14" s="14">
        <v>1</v>
      </c>
      <c r="M14" s="14"/>
      <c r="N14" s="72">
        <v>8621.3</v>
      </c>
      <c r="O14" s="72">
        <v>431.07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98"/>
      <c r="AJ14" s="14"/>
      <c r="AK14" s="14"/>
    </row>
    <row r="15" s="2" customFormat="1" ht="14.25" spans="1:37">
      <c r="A15" s="24">
        <v>11</v>
      </c>
      <c r="B15" s="189" t="s">
        <v>13561</v>
      </c>
      <c r="C15" s="14"/>
      <c r="D15" s="14" t="s">
        <v>13562</v>
      </c>
      <c r="E15" s="14"/>
      <c r="F15" s="14"/>
      <c r="G15" s="24"/>
      <c r="H15" s="189" t="s">
        <v>10340</v>
      </c>
      <c r="I15" s="197">
        <v>42002</v>
      </c>
      <c r="J15" s="24">
        <v>55</v>
      </c>
      <c r="K15" s="14"/>
      <c r="L15" s="14">
        <v>24</v>
      </c>
      <c r="M15" s="14"/>
      <c r="N15" s="72">
        <v>9641.03</v>
      </c>
      <c r="O15" s="72">
        <v>642.95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98"/>
      <c r="AJ15" s="14"/>
      <c r="AK15" s="14"/>
    </row>
    <row r="16" s="2" customFormat="1" ht="14.25" spans="1:37">
      <c r="A16" s="24">
        <v>12</v>
      </c>
      <c r="B16" s="189" t="s">
        <v>13563</v>
      </c>
      <c r="C16" s="14"/>
      <c r="D16" s="14" t="s">
        <v>13564</v>
      </c>
      <c r="E16" s="14"/>
      <c r="F16" s="14"/>
      <c r="G16" s="24"/>
      <c r="H16" s="189" t="s">
        <v>10340</v>
      </c>
      <c r="I16" s="197">
        <v>42002</v>
      </c>
      <c r="J16" s="24">
        <v>55</v>
      </c>
      <c r="K16" s="14"/>
      <c r="L16" s="14">
        <v>2</v>
      </c>
      <c r="M16" s="14"/>
      <c r="N16" s="72">
        <v>14316.24</v>
      </c>
      <c r="O16" s="72">
        <v>954.64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98"/>
      <c r="AJ16" s="14"/>
      <c r="AK16" s="14"/>
    </row>
    <row r="17" s="2" customFormat="1" ht="14.25" spans="1:37">
      <c r="A17" s="24">
        <v>13</v>
      </c>
      <c r="B17" s="189" t="s">
        <v>13565</v>
      </c>
      <c r="C17" s="14"/>
      <c r="D17" s="14" t="s">
        <v>13566</v>
      </c>
      <c r="E17" s="14"/>
      <c r="F17" s="14"/>
      <c r="G17" s="24"/>
      <c r="H17" s="189" t="s">
        <v>10340</v>
      </c>
      <c r="I17" s="197">
        <v>42215</v>
      </c>
      <c r="J17" s="24">
        <v>48</v>
      </c>
      <c r="K17" s="14"/>
      <c r="L17" s="14">
        <v>1</v>
      </c>
      <c r="M17" s="14"/>
      <c r="N17" s="72">
        <v>4326</v>
      </c>
      <c r="O17" s="72">
        <v>793.1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98"/>
      <c r="AJ17" s="14"/>
      <c r="AK17" s="14"/>
    </row>
    <row r="18" s="2" customFormat="1" ht="14.25" spans="1:37">
      <c r="A18" s="24">
        <v>14</v>
      </c>
      <c r="B18" s="189" t="s">
        <v>13567</v>
      </c>
      <c r="C18" s="14"/>
      <c r="D18" s="14" t="s">
        <v>13568</v>
      </c>
      <c r="E18" s="14"/>
      <c r="F18" s="14"/>
      <c r="G18" s="24"/>
      <c r="H18" s="189" t="s">
        <v>10340</v>
      </c>
      <c r="I18" s="197">
        <v>43244</v>
      </c>
      <c r="J18" s="24">
        <v>14</v>
      </c>
      <c r="K18" s="14"/>
      <c r="L18" s="14">
        <v>1</v>
      </c>
      <c r="M18" s="14"/>
      <c r="N18" s="72">
        <v>2875</v>
      </c>
      <c r="O18" s="72">
        <v>1736.95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98"/>
      <c r="AJ18" s="14"/>
      <c r="AK18" s="14"/>
    </row>
    <row r="19" s="2" customFormat="1" ht="14.25" spans="1:37">
      <c r="A19" s="24">
        <v>15</v>
      </c>
      <c r="B19" s="189" t="s">
        <v>13569</v>
      </c>
      <c r="C19" s="14"/>
      <c r="D19" s="14" t="s">
        <v>13568</v>
      </c>
      <c r="E19" s="14"/>
      <c r="F19" s="14"/>
      <c r="G19" s="24"/>
      <c r="H19" s="189" t="s">
        <v>10340</v>
      </c>
      <c r="I19" s="197">
        <v>43244</v>
      </c>
      <c r="J19" s="24">
        <v>14</v>
      </c>
      <c r="K19" s="14"/>
      <c r="L19" s="14">
        <v>1</v>
      </c>
      <c r="M19" s="14"/>
      <c r="N19" s="72">
        <v>2875</v>
      </c>
      <c r="O19" s="72">
        <v>1736.95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98"/>
      <c r="AJ19" s="14"/>
      <c r="AK19" s="14"/>
    </row>
    <row r="20" s="2" customFormat="1" ht="14.25" spans="1:37">
      <c r="A20" s="24">
        <v>16</v>
      </c>
      <c r="B20" s="189" t="s">
        <v>13570</v>
      </c>
      <c r="C20" s="14"/>
      <c r="D20" s="14" t="s">
        <v>13547</v>
      </c>
      <c r="E20" s="14"/>
      <c r="F20" s="14"/>
      <c r="G20" s="24"/>
      <c r="H20" s="189" t="s">
        <v>10340</v>
      </c>
      <c r="I20" s="197">
        <v>43244</v>
      </c>
      <c r="J20" s="24">
        <v>14</v>
      </c>
      <c r="K20" s="14"/>
      <c r="L20" s="14">
        <v>1</v>
      </c>
      <c r="M20" s="14"/>
      <c r="N20" s="72">
        <v>3000</v>
      </c>
      <c r="O20" s="72">
        <v>1812.45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98"/>
      <c r="AJ20" s="14"/>
      <c r="AK20" s="14"/>
    </row>
    <row r="21" s="2" customFormat="1" ht="14.25" spans="1:37">
      <c r="A21" s="24">
        <v>17</v>
      </c>
      <c r="B21" s="189" t="s">
        <v>13571</v>
      </c>
      <c r="C21" s="14"/>
      <c r="D21" s="14" t="s">
        <v>13572</v>
      </c>
      <c r="E21" s="14"/>
      <c r="F21" s="14"/>
      <c r="G21" s="24"/>
      <c r="H21" s="189" t="s">
        <v>10340</v>
      </c>
      <c r="I21" s="197">
        <v>43244</v>
      </c>
      <c r="J21" s="24">
        <v>14</v>
      </c>
      <c r="K21" s="14"/>
      <c r="L21" s="14">
        <v>1</v>
      </c>
      <c r="M21" s="14"/>
      <c r="N21" s="72">
        <v>3500</v>
      </c>
      <c r="O21" s="72">
        <v>2114.6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98"/>
      <c r="AJ21" s="14"/>
      <c r="AK21" s="14"/>
    </row>
    <row r="22" s="2" customFormat="1" ht="14.25" spans="1:37">
      <c r="A22" s="24">
        <v>18</v>
      </c>
      <c r="B22" s="189" t="s">
        <v>13573</v>
      </c>
      <c r="C22" s="14"/>
      <c r="D22" s="14" t="s">
        <v>13574</v>
      </c>
      <c r="E22" s="14"/>
      <c r="F22" s="14"/>
      <c r="G22" s="24"/>
      <c r="H22" s="189" t="s">
        <v>10340</v>
      </c>
      <c r="I22" s="197">
        <v>43244</v>
      </c>
      <c r="J22" s="24">
        <v>14</v>
      </c>
      <c r="K22" s="14"/>
      <c r="L22" s="14">
        <v>1</v>
      </c>
      <c r="M22" s="14"/>
      <c r="N22" s="72">
        <v>1800</v>
      </c>
      <c r="O22" s="72">
        <v>1095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98"/>
      <c r="AJ22" s="14"/>
      <c r="AK22" s="14"/>
    </row>
    <row r="23" s="2" customFormat="1" ht="14.25" spans="1:37">
      <c r="A23" s="24">
        <v>19</v>
      </c>
      <c r="B23" s="190"/>
      <c r="C23" s="14"/>
      <c r="D23" s="14"/>
      <c r="E23" s="14"/>
      <c r="F23" s="14"/>
      <c r="G23" s="24"/>
      <c r="H23" s="191"/>
      <c r="I23" s="24"/>
      <c r="J23" s="24"/>
      <c r="K23" s="14"/>
      <c r="L23" s="14"/>
      <c r="M23" s="14"/>
      <c r="N23" s="72"/>
      <c r="O23" s="72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98"/>
      <c r="AJ23" s="14"/>
      <c r="AK23" s="14"/>
    </row>
    <row r="24" s="2" customFormat="1" ht="14.25" spans="1:37">
      <c r="A24" s="24"/>
      <c r="B24" s="14"/>
      <c r="C24" s="14"/>
      <c r="D24" s="14"/>
      <c r="E24" s="14"/>
      <c r="F24" s="14"/>
      <c r="G24" s="24"/>
      <c r="H24" s="24"/>
      <c r="I24" s="24"/>
      <c r="J24" s="24"/>
      <c r="K24" s="14"/>
      <c r="L24" s="14"/>
      <c r="M24" s="14"/>
      <c r="N24" s="72"/>
      <c r="O24" s="72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98"/>
      <c r="AJ24" s="14"/>
      <c r="AK24" s="14"/>
    </row>
    <row r="25" s="2" customFormat="1" ht="14.25" spans="1:37">
      <c r="A25" s="24"/>
      <c r="B25" s="14"/>
      <c r="C25" s="14"/>
      <c r="D25" s="14"/>
      <c r="E25" s="14"/>
      <c r="F25" s="14"/>
      <c r="G25" s="24"/>
      <c r="H25" s="24"/>
      <c r="I25" s="24"/>
      <c r="J25" s="24"/>
      <c r="K25" s="14"/>
      <c r="L25" s="14"/>
      <c r="M25" s="14"/>
      <c r="N25" s="72"/>
      <c r="O25" s="72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98"/>
      <c r="AJ25" s="14"/>
      <c r="AK25" s="14"/>
    </row>
    <row r="26" s="2" customFormat="1" ht="14.25" spans="1:37">
      <c r="A26" s="24"/>
      <c r="B26" s="14"/>
      <c r="C26" s="14"/>
      <c r="D26" s="14"/>
      <c r="E26" s="14"/>
      <c r="F26" s="14"/>
      <c r="G26" s="192"/>
      <c r="H26" s="192"/>
      <c r="I26" s="14"/>
      <c r="J26" s="14"/>
      <c r="K26" s="14"/>
      <c r="L26" s="14"/>
      <c r="M26" s="14"/>
      <c r="N26" s="72"/>
      <c r="O26" s="72"/>
      <c r="P26" s="14"/>
      <c r="Q26" s="14"/>
      <c r="R26" s="14"/>
      <c r="S26" s="14"/>
      <c r="T26" s="14">
        <f t="shared" ref="T26:T34" si="0">IF((P26-L26)&gt;0,P26-L26,0)</f>
        <v>0</v>
      </c>
      <c r="U26" s="14"/>
      <c r="V26" s="14"/>
      <c r="W26" s="14">
        <f t="shared" ref="W26:W34" si="1">IF((S26-O26)&gt;0,S26-O26,0)</f>
        <v>0</v>
      </c>
      <c r="X26" s="14">
        <f t="shared" ref="X26:X34" si="2">IF((P26-L26)&lt;0,P26-L26,0)</f>
        <v>0</v>
      </c>
      <c r="Y26" s="14"/>
      <c r="Z26" s="14"/>
      <c r="AA26" s="14">
        <f t="shared" ref="AA26:AA34" si="3">IF((S26-O26)&lt;0,S26-O26,0)</f>
        <v>0</v>
      </c>
      <c r="AB26" s="14"/>
      <c r="AC26" s="14"/>
      <c r="AD26" s="14"/>
      <c r="AE26" s="14"/>
      <c r="AF26" s="14"/>
      <c r="AG26" s="14"/>
      <c r="AH26" s="14"/>
      <c r="AI26" s="198"/>
      <c r="AJ26" s="14"/>
      <c r="AK26" s="14"/>
    </row>
    <row r="27" s="2" customFormat="1" ht="14.25" spans="1:37">
      <c r="A27" s="24"/>
      <c r="B27" s="14"/>
      <c r="C27" s="14"/>
      <c r="D27" s="14"/>
      <c r="E27" s="14"/>
      <c r="F27" s="14"/>
      <c r="G27" s="192"/>
      <c r="H27" s="192"/>
      <c r="I27" s="14"/>
      <c r="J27" s="14"/>
      <c r="K27" s="14"/>
      <c r="L27" s="14"/>
      <c r="M27" s="14"/>
      <c r="N27" s="72"/>
      <c r="O27" s="72"/>
      <c r="P27" s="14"/>
      <c r="Q27" s="14"/>
      <c r="R27" s="14"/>
      <c r="S27" s="14"/>
      <c r="T27" s="14">
        <f t="shared" si="0"/>
        <v>0</v>
      </c>
      <c r="U27" s="14"/>
      <c r="V27" s="14"/>
      <c r="W27" s="14">
        <f t="shared" si="1"/>
        <v>0</v>
      </c>
      <c r="X27" s="14">
        <f t="shared" si="2"/>
        <v>0</v>
      </c>
      <c r="Y27" s="14"/>
      <c r="Z27" s="14"/>
      <c r="AA27" s="14">
        <f t="shared" si="3"/>
        <v>0</v>
      </c>
      <c r="AB27" s="14"/>
      <c r="AC27" s="14"/>
      <c r="AD27" s="14"/>
      <c r="AE27" s="14"/>
      <c r="AF27" s="14"/>
      <c r="AG27" s="14"/>
      <c r="AH27" s="14"/>
      <c r="AI27" s="198"/>
      <c r="AJ27" s="14"/>
      <c r="AK27" s="14"/>
    </row>
    <row r="28" s="2" customFormat="1" ht="14.25" spans="1:37">
      <c r="A28" s="24"/>
      <c r="B28" s="14"/>
      <c r="C28" s="14"/>
      <c r="D28" s="14"/>
      <c r="E28" s="14"/>
      <c r="F28" s="14"/>
      <c r="G28" s="192"/>
      <c r="H28" s="192"/>
      <c r="I28" s="14"/>
      <c r="J28" s="14"/>
      <c r="K28" s="14"/>
      <c r="L28" s="14"/>
      <c r="M28" s="14"/>
      <c r="N28" s="72"/>
      <c r="O28" s="72"/>
      <c r="P28" s="14"/>
      <c r="Q28" s="14"/>
      <c r="R28" s="14"/>
      <c r="S28" s="14"/>
      <c r="T28" s="14">
        <f t="shared" si="0"/>
        <v>0</v>
      </c>
      <c r="U28" s="14"/>
      <c r="V28" s="14"/>
      <c r="W28" s="14">
        <f t="shared" si="1"/>
        <v>0</v>
      </c>
      <c r="X28" s="14">
        <f t="shared" si="2"/>
        <v>0</v>
      </c>
      <c r="Y28" s="14"/>
      <c r="Z28" s="14"/>
      <c r="AA28" s="14">
        <f t="shared" si="3"/>
        <v>0</v>
      </c>
      <c r="AB28" s="14"/>
      <c r="AC28" s="14"/>
      <c r="AD28" s="14"/>
      <c r="AE28" s="14"/>
      <c r="AF28" s="14"/>
      <c r="AG28" s="14"/>
      <c r="AH28" s="14"/>
      <c r="AI28" s="198"/>
      <c r="AJ28" s="14"/>
      <c r="AK28" s="14"/>
    </row>
    <row r="29" s="2" customFormat="1" ht="14.25" spans="1:37">
      <c r="A29" s="2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72"/>
      <c r="O29" s="72"/>
      <c r="P29" s="14"/>
      <c r="Q29" s="14"/>
      <c r="R29" s="14"/>
      <c r="S29" s="14"/>
      <c r="T29" s="14">
        <f t="shared" si="0"/>
        <v>0</v>
      </c>
      <c r="U29" s="14"/>
      <c r="V29" s="14"/>
      <c r="W29" s="14">
        <f t="shared" si="1"/>
        <v>0</v>
      </c>
      <c r="X29" s="14">
        <f t="shared" si="2"/>
        <v>0</v>
      </c>
      <c r="Y29" s="14"/>
      <c r="Z29" s="14"/>
      <c r="AA29" s="14">
        <f t="shared" si="3"/>
        <v>0</v>
      </c>
      <c r="AB29" s="14"/>
      <c r="AC29" s="14"/>
      <c r="AD29" s="14"/>
      <c r="AE29" s="14"/>
      <c r="AF29" s="14"/>
      <c r="AG29" s="14"/>
      <c r="AH29" s="14"/>
      <c r="AI29" s="198"/>
      <c r="AJ29" s="14"/>
      <c r="AK29" s="14"/>
    </row>
    <row r="30" s="2" customFormat="1" ht="14.25" spans="1:37">
      <c r="A30" s="2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72"/>
      <c r="O30" s="72"/>
      <c r="P30" s="14"/>
      <c r="Q30" s="14"/>
      <c r="R30" s="14"/>
      <c r="S30" s="14"/>
      <c r="T30" s="14">
        <f t="shared" si="0"/>
        <v>0</v>
      </c>
      <c r="U30" s="14"/>
      <c r="V30" s="14"/>
      <c r="W30" s="14">
        <f t="shared" si="1"/>
        <v>0</v>
      </c>
      <c r="X30" s="14">
        <f t="shared" si="2"/>
        <v>0</v>
      </c>
      <c r="Y30" s="14"/>
      <c r="Z30" s="14"/>
      <c r="AA30" s="14">
        <f t="shared" si="3"/>
        <v>0</v>
      </c>
      <c r="AB30" s="14"/>
      <c r="AC30" s="14"/>
      <c r="AD30" s="14"/>
      <c r="AE30" s="14"/>
      <c r="AF30" s="14"/>
      <c r="AG30" s="14"/>
      <c r="AH30" s="14"/>
      <c r="AI30" s="198"/>
      <c r="AJ30" s="14"/>
      <c r="AK30" s="14"/>
    </row>
    <row r="31" ht="14.25" spans="1:37">
      <c r="A31" s="35"/>
      <c r="B31" s="38"/>
      <c r="C31" s="38"/>
      <c r="D31" s="38"/>
      <c r="E31" s="38"/>
      <c r="F31" s="38"/>
      <c r="G31" s="40"/>
      <c r="H31" s="40"/>
      <c r="I31" s="38"/>
      <c r="J31" s="38"/>
      <c r="K31" s="38"/>
      <c r="L31" s="38"/>
      <c r="M31" s="38"/>
      <c r="N31" s="71"/>
      <c r="O31" s="71"/>
      <c r="P31" s="38"/>
      <c r="Q31" s="38"/>
      <c r="R31" s="38"/>
      <c r="S31" s="38"/>
      <c r="T31" s="38">
        <f t="shared" si="0"/>
        <v>0</v>
      </c>
      <c r="U31" s="38"/>
      <c r="V31" s="38"/>
      <c r="W31" s="38">
        <f t="shared" si="1"/>
        <v>0</v>
      </c>
      <c r="X31" s="38">
        <f t="shared" si="2"/>
        <v>0</v>
      </c>
      <c r="Y31" s="38"/>
      <c r="Z31" s="38"/>
      <c r="AA31" s="38">
        <f t="shared" si="3"/>
        <v>0</v>
      </c>
      <c r="AB31" s="38"/>
      <c r="AC31" s="38"/>
      <c r="AD31" s="38"/>
      <c r="AE31" s="38"/>
      <c r="AF31" s="38"/>
      <c r="AG31" s="38"/>
      <c r="AH31" s="38"/>
      <c r="AI31" s="84"/>
      <c r="AJ31" s="38"/>
      <c r="AK31" s="38"/>
    </row>
    <row r="32" ht="14.25" spans="1:37">
      <c r="A32" s="35"/>
      <c r="B32" s="38"/>
      <c r="C32" s="38"/>
      <c r="D32" s="38"/>
      <c r="E32" s="38"/>
      <c r="F32" s="38"/>
      <c r="G32" s="40"/>
      <c r="H32" s="40"/>
      <c r="I32" s="38"/>
      <c r="J32" s="38"/>
      <c r="K32" s="38"/>
      <c r="L32" s="38"/>
      <c r="M32" s="38"/>
      <c r="N32" s="71"/>
      <c r="O32" s="71"/>
      <c r="P32" s="38"/>
      <c r="Q32" s="38"/>
      <c r="R32" s="38"/>
      <c r="S32" s="38"/>
      <c r="T32" s="38">
        <f t="shared" si="0"/>
        <v>0</v>
      </c>
      <c r="U32" s="38"/>
      <c r="V32" s="38"/>
      <c r="W32" s="38">
        <f t="shared" si="1"/>
        <v>0</v>
      </c>
      <c r="X32" s="38">
        <f t="shared" si="2"/>
        <v>0</v>
      </c>
      <c r="Y32" s="38"/>
      <c r="Z32" s="38"/>
      <c r="AA32" s="38">
        <f t="shared" si="3"/>
        <v>0</v>
      </c>
      <c r="AB32" s="38"/>
      <c r="AC32" s="38"/>
      <c r="AD32" s="38"/>
      <c r="AE32" s="38"/>
      <c r="AF32" s="38"/>
      <c r="AG32" s="38"/>
      <c r="AH32" s="38"/>
      <c r="AI32" s="84"/>
      <c r="AJ32" s="38"/>
      <c r="AK32" s="38"/>
    </row>
    <row r="33" ht="14.25" spans="1:37">
      <c r="A33" s="35"/>
      <c r="B33" s="38"/>
      <c r="C33" s="38"/>
      <c r="D33" s="38"/>
      <c r="E33" s="38"/>
      <c r="F33" s="38"/>
      <c r="G33" s="40"/>
      <c r="H33" s="40"/>
      <c r="I33" s="38"/>
      <c r="J33" s="38"/>
      <c r="K33" s="38"/>
      <c r="L33" s="38"/>
      <c r="M33" s="38"/>
      <c r="N33" s="71"/>
      <c r="O33" s="71"/>
      <c r="P33" s="38"/>
      <c r="Q33" s="38"/>
      <c r="R33" s="38"/>
      <c r="S33" s="38"/>
      <c r="T33" s="38">
        <f t="shared" si="0"/>
        <v>0</v>
      </c>
      <c r="U33" s="38"/>
      <c r="V33" s="38"/>
      <c r="W33" s="38">
        <f t="shared" si="1"/>
        <v>0</v>
      </c>
      <c r="X33" s="38">
        <f t="shared" si="2"/>
        <v>0</v>
      </c>
      <c r="Y33" s="38"/>
      <c r="Z33" s="38"/>
      <c r="AA33" s="38">
        <f t="shared" si="3"/>
        <v>0</v>
      </c>
      <c r="AB33" s="38"/>
      <c r="AC33" s="38"/>
      <c r="AD33" s="38"/>
      <c r="AE33" s="38"/>
      <c r="AF33" s="38"/>
      <c r="AG33" s="38"/>
      <c r="AH33" s="38"/>
      <c r="AI33" s="84"/>
      <c r="AJ33" s="38"/>
      <c r="AK33" s="38"/>
    </row>
    <row r="34" ht="14.25" spans="1:37">
      <c r="A34" s="35"/>
      <c r="B34" s="38"/>
      <c r="C34" s="38"/>
      <c r="D34" s="38"/>
      <c r="E34" s="38"/>
      <c r="F34" s="38"/>
      <c r="G34" s="40"/>
      <c r="H34" s="40"/>
      <c r="I34" s="38"/>
      <c r="J34" s="38"/>
      <c r="K34" s="38"/>
      <c r="L34" s="38"/>
      <c r="M34" s="38"/>
      <c r="N34" s="71"/>
      <c r="O34" s="71"/>
      <c r="P34" s="38"/>
      <c r="Q34" s="38"/>
      <c r="R34" s="38"/>
      <c r="S34" s="38"/>
      <c r="T34" s="38">
        <f t="shared" si="0"/>
        <v>0</v>
      </c>
      <c r="U34" s="38"/>
      <c r="V34" s="38"/>
      <c r="W34" s="38">
        <f t="shared" si="1"/>
        <v>0</v>
      </c>
      <c r="X34" s="38">
        <f t="shared" si="2"/>
        <v>0</v>
      </c>
      <c r="Y34" s="38"/>
      <c r="Z34" s="38"/>
      <c r="AA34" s="38">
        <f t="shared" si="3"/>
        <v>0</v>
      </c>
      <c r="AB34" s="38"/>
      <c r="AC34" s="38"/>
      <c r="AD34" s="38"/>
      <c r="AE34" s="38"/>
      <c r="AF34" s="38"/>
      <c r="AG34" s="38"/>
      <c r="AH34" s="38"/>
      <c r="AI34" s="84"/>
      <c r="AJ34" s="38"/>
      <c r="AK34" s="38"/>
    </row>
    <row r="35" ht="14.25" spans="1:37">
      <c r="A35" s="35" t="s">
        <v>187</v>
      </c>
      <c r="B35" s="35"/>
      <c r="C35" s="38"/>
      <c r="D35" s="38"/>
      <c r="E35" s="38"/>
      <c r="F35" s="38"/>
      <c r="G35" s="40"/>
      <c r="H35" s="40"/>
      <c r="I35" s="38"/>
      <c r="J35" s="38"/>
      <c r="K35" s="38"/>
      <c r="L35" s="14">
        <f>SUM(L5:L34)</f>
        <v>42</v>
      </c>
      <c r="M35" s="14"/>
      <c r="N35" s="72"/>
      <c r="O35" s="72">
        <f>SUM(O5:O34)</f>
        <v>12733.7</v>
      </c>
      <c r="P35" s="38">
        <f>SUM(P5:P34)</f>
        <v>0</v>
      </c>
      <c r="Q35" s="38"/>
      <c r="R35" s="38"/>
      <c r="S35" s="38">
        <f>SUM(S5:S34)</f>
        <v>0</v>
      </c>
      <c r="T35" s="38">
        <f>SUM(T5:T34)</f>
        <v>0</v>
      </c>
      <c r="U35" s="38"/>
      <c r="V35" s="38"/>
      <c r="W35" s="38">
        <f>SUM(W5:W34)</f>
        <v>0</v>
      </c>
      <c r="X35" s="38">
        <f>SUM(X5:X34)</f>
        <v>-1</v>
      </c>
      <c r="Y35" s="38"/>
      <c r="Z35" s="38"/>
      <c r="AA35" s="38">
        <f>SUM(AA5:AA34)</f>
        <v>-140.2</v>
      </c>
      <c r="AB35" s="38"/>
      <c r="AC35" s="38"/>
      <c r="AD35" s="38"/>
      <c r="AE35" s="38"/>
      <c r="AF35" s="38"/>
      <c r="AG35" s="38"/>
      <c r="AH35" s="38"/>
      <c r="AI35" s="84"/>
      <c r="AJ35" s="38"/>
      <c r="AK35" s="38"/>
    </row>
    <row r="36" ht="14.25" spans="1:37">
      <c r="A36" s="28" t="s">
        <v>222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194"/>
      <c r="O36" s="194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</row>
    <row r="37" ht="43.5" customHeight="1" spans="1:37">
      <c r="A37" s="28" t="str">
        <f>封面!A8</f>
        <v>单位总经理：***</v>
      </c>
      <c r="B37" s="28"/>
      <c r="C37" s="28"/>
      <c r="D37" s="28"/>
      <c r="E37" s="28" t="str">
        <f>封面!A9</f>
        <v>单位财务负责人：***</v>
      </c>
      <c r="F37" s="28"/>
      <c r="G37" s="28"/>
      <c r="H37" s="28"/>
      <c r="I37" s="28" t="str">
        <f>封面!A11</f>
        <v>会计审核人：***</v>
      </c>
      <c r="J37" s="28"/>
      <c r="K37" s="28" t="str">
        <f>封面!A10</f>
        <v>单位物资部门负责人：***</v>
      </c>
      <c r="L37" s="28"/>
      <c r="M37" s="28"/>
      <c r="N37" s="194"/>
      <c r="O37" s="194"/>
      <c r="P37" s="28"/>
      <c r="Q37" s="28"/>
      <c r="R37" s="28"/>
      <c r="S37" s="28" t="s">
        <v>97</v>
      </c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</row>
    <row r="38" ht="14.25" spans="1:34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94"/>
      <c r="O38" s="194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</row>
    <row r="39" ht="14.25" spans="1:3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194"/>
      <c r="O39" s="194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48"/>
    </row>
  </sheetData>
  <mergeCells count="20">
    <mergeCell ref="A1:AA1"/>
    <mergeCell ref="B3:C3"/>
    <mergeCell ref="L3:O3"/>
    <mergeCell ref="P3:S3"/>
    <mergeCell ref="T3:W3"/>
    <mergeCell ref="X3:AA3"/>
    <mergeCell ref="AB3:AH3"/>
    <mergeCell ref="A35:B3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J12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C8" sqref="C8"/>
    </sheetView>
  </sheetViews>
  <sheetFormatPr defaultColWidth="9" defaultRowHeight="13.5"/>
  <cols>
    <col min="1" max="1" width="5.125" style="181" customWidth="1"/>
    <col min="2" max="2" width="30.5" style="181" customWidth="1"/>
    <col min="3" max="3" width="17.25" style="181" customWidth="1"/>
    <col min="4" max="4" width="16.875" style="181" customWidth="1"/>
    <col min="5" max="5" width="18" style="181" customWidth="1"/>
    <col min="6" max="6" width="18.125" style="181" customWidth="1"/>
    <col min="7" max="7" width="17.375" style="181" customWidth="1"/>
    <col min="8" max="8" width="14.125" style="181" customWidth="1"/>
    <col min="9" max="9" width="17.375" style="181" customWidth="1"/>
    <col min="10" max="10" width="17.75" style="181" customWidth="1"/>
    <col min="11" max="16384" width="9" style="181"/>
  </cols>
  <sheetData>
    <row r="1" ht="36.75" customHeight="1" spans="2:10">
      <c r="B1" s="713" t="s">
        <v>66</v>
      </c>
      <c r="C1" s="677"/>
      <c r="D1" s="677"/>
      <c r="E1" s="677"/>
      <c r="F1" s="677"/>
      <c r="G1" s="677"/>
      <c r="H1" s="677"/>
      <c r="I1" s="677"/>
      <c r="J1" s="418" t="s">
        <v>67</v>
      </c>
    </row>
    <row r="2" s="676" customFormat="1" ht="28.5" customHeight="1" spans="1:10">
      <c r="A2" s="678" t="s">
        <v>10</v>
      </c>
      <c r="B2" s="678" t="s">
        <v>68</v>
      </c>
      <c r="C2" s="678" t="s">
        <v>69</v>
      </c>
      <c r="D2" s="678" t="s">
        <v>70</v>
      </c>
      <c r="E2" s="678" t="s">
        <v>71</v>
      </c>
      <c r="F2" s="678" t="s">
        <v>72</v>
      </c>
      <c r="G2" s="678" t="s">
        <v>73</v>
      </c>
      <c r="H2" s="678" t="s">
        <v>74</v>
      </c>
      <c r="I2" s="678" t="s">
        <v>75</v>
      </c>
      <c r="J2" s="678" t="s">
        <v>76</v>
      </c>
    </row>
    <row r="3" s="418" customFormat="1" ht="20.25" customHeight="1" spans="1:10">
      <c r="A3" s="613">
        <v>1</v>
      </c>
      <c r="B3" s="679"/>
      <c r="C3" s="714"/>
      <c r="D3" s="714"/>
      <c r="E3" s="714">
        <f>C3-D3</f>
        <v>0</v>
      </c>
      <c r="F3" s="714"/>
      <c r="G3" s="714"/>
      <c r="H3" s="714"/>
      <c r="I3" s="714">
        <f>E3+F3-G3-H3</f>
        <v>0</v>
      </c>
      <c r="J3" s="718"/>
    </row>
    <row r="4" s="418" customFormat="1" ht="20.25" customHeight="1" spans="1:10">
      <c r="A4" s="613"/>
      <c r="B4" s="715"/>
      <c r="C4" s="714"/>
      <c r="D4" s="714"/>
      <c r="E4" s="714"/>
      <c r="F4" s="714"/>
      <c r="G4" s="714"/>
      <c r="H4" s="714"/>
      <c r="I4" s="714">
        <f>E4+F4-G4-H4</f>
        <v>0</v>
      </c>
      <c r="J4" s="689"/>
    </row>
    <row r="5" ht="34.5" customHeight="1" spans="1:10">
      <c r="A5" s="681"/>
      <c r="B5" s="613" t="s">
        <v>77</v>
      </c>
      <c r="C5" s="716">
        <f t="shared" ref="C5:I5" si="0">SUM(C3:C4)</f>
        <v>0</v>
      </c>
      <c r="D5" s="716">
        <f t="shared" si="0"/>
        <v>0</v>
      </c>
      <c r="E5" s="716">
        <f t="shared" si="0"/>
        <v>0</v>
      </c>
      <c r="F5" s="716">
        <f t="shared" si="0"/>
        <v>0</v>
      </c>
      <c r="G5" s="716">
        <f t="shared" si="0"/>
        <v>0</v>
      </c>
      <c r="H5" s="716">
        <f t="shared" si="0"/>
        <v>0</v>
      </c>
      <c r="I5" s="716">
        <f t="shared" si="0"/>
        <v>0</v>
      </c>
      <c r="J5" s="681"/>
    </row>
    <row r="6" ht="34.5" customHeight="1" spans="1:10">
      <c r="A6" s="682"/>
      <c r="B6" s="617"/>
      <c r="C6" s="717"/>
      <c r="D6" s="717"/>
      <c r="E6" s="717"/>
      <c r="F6" s="717"/>
      <c r="G6" s="717"/>
      <c r="H6" s="717"/>
      <c r="I6" s="717"/>
      <c r="J6" s="682"/>
    </row>
    <row r="7" ht="45.75" customHeight="1" spans="1:10">
      <c r="A7" s="682"/>
      <c r="B7" s="617"/>
      <c r="C7" s="717"/>
      <c r="D7" s="717"/>
      <c r="E7" s="717"/>
      <c r="F7" s="717"/>
      <c r="G7" s="717"/>
      <c r="H7" s="717"/>
      <c r="I7" s="717"/>
      <c r="J7" s="682"/>
    </row>
    <row r="8" ht="34.5" customHeight="1" spans="1:10">
      <c r="A8" s="682"/>
      <c r="B8" s="617"/>
      <c r="C8" s="717"/>
      <c r="D8" s="717"/>
      <c r="E8" s="717"/>
      <c r="F8" s="717"/>
      <c r="G8" s="717"/>
      <c r="H8" s="717"/>
      <c r="I8" s="717"/>
      <c r="J8" s="682"/>
    </row>
    <row r="9" ht="34.5" customHeight="1" spans="1:10">
      <c r="A9" s="682"/>
      <c r="B9" s="617"/>
      <c r="C9" s="717"/>
      <c r="D9" s="717"/>
      <c r="E9" s="717"/>
      <c r="F9" s="717"/>
      <c r="G9" s="717"/>
      <c r="H9" s="717"/>
      <c r="I9" s="717"/>
      <c r="J9" s="682"/>
    </row>
    <row r="10" ht="34.5" customHeight="1" spans="1:10">
      <c r="A10" s="682"/>
      <c r="B10" s="617"/>
      <c r="C10" s="717"/>
      <c r="D10" s="717"/>
      <c r="E10" s="717"/>
      <c r="F10" s="717"/>
      <c r="G10" s="717"/>
      <c r="H10" s="717"/>
      <c r="I10" s="717"/>
      <c r="J10" s="682"/>
    </row>
    <row r="11" ht="34.5" customHeight="1" spans="1:10">
      <c r="A11" s="682"/>
      <c r="B11" s="617"/>
      <c r="C11" s="717"/>
      <c r="D11" s="717"/>
      <c r="E11" s="717"/>
      <c r="F11" s="717"/>
      <c r="G11" s="717"/>
      <c r="H11" s="717"/>
      <c r="I11" s="717"/>
      <c r="J11" s="682"/>
    </row>
    <row r="12" ht="409.5" customHeight="1" spans="1:10">
      <c r="A12" s="682"/>
      <c r="B12" s="617"/>
      <c r="C12" s="717"/>
      <c r="D12" s="717"/>
      <c r="E12" s="717"/>
      <c r="F12" s="717"/>
      <c r="G12" s="717"/>
      <c r="H12" s="717"/>
      <c r="I12" s="717"/>
      <c r="J12" s="682"/>
    </row>
  </sheetData>
  <mergeCells count="1">
    <mergeCell ref="B1:I1"/>
  </mergeCells>
  <printOptions horizontalCentered="1"/>
  <pageMargins left="0.393700787401575" right="0.393700787401575" top="0.393700787401575" bottom="0.393700787401575" header="0.31496062992126" footer="0.31496062992126"/>
  <pageSetup paperSize="9" scale="85" orientation="landscape" horizontalDpi="200" verticalDpi="3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19"/>
  <sheetViews>
    <sheetView workbookViewId="0">
      <pane ySplit="4" topLeftCell="A5" activePane="bottomLeft" state="frozen"/>
      <selection/>
      <selection pane="bottomLeft" activeCell="J27" sqref="J27"/>
    </sheetView>
  </sheetViews>
  <sheetFormatPr defaultColWidth="9" defaultRowHeight="13.5"/>
  <cols>
    <col min="1" max="1" width="5.375" customWidth="1"/>
    <col min="2" max="2" width="11.75" customWidth="1"/>
    <col min="3" max="3" width="12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5" max="18" width="7.5" customWidth="1"/>
    <col min="19" max="19" width="9.5" customWidth="1"/>
  </cols>
  <sheetData>
    <row r="1" ht="34.5" customHeight="1" spans="1:27">
      <c r="A1" s="29" t="s">
        <v>13575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ht="39" customHeight="1" spans="1:34">
      <c r="A2" s="31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28"/>
      <c r="M2" s="28"/>
      <c r="N2" s="28"/>
      <c r="O2" s="28"/>
      <c r="P2" s="28"/>
      <c r="Q2" s="28"/>
      <c r="R2" s="28"/>
      <c r="S2" s="34" t="s">
        <v>215</v>
      </c>
      <c r="T2" s="28"/>
      <c r="U2" s="28"/>
      <c r="V2" s="28"/>
      <c r="W2" s="28"/>
      <c r="X2" s="28"/>
      <c r="Y2" s="28"/>
      <c r="Z2" s="28"/>
      <c r="AA2" s="34" t="s">
        <v>175</v>
      </c>
      <c r="AB2" s="28"/>
      <c r="AC2" s="28"/>
      <c r="AD2" s="28"/>
      <c r="AE2" s="28"/>
      <c r="AF2" s="28"/>
      <c r="AG2" s="28"/>
      <c r="AH2" s="28"/>
    </row>
    <row r="3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4293</v>
      </c>
      <c r="I3" s="35" t="s">
        <v>9926</v>
      </c>
      <c r="J3" s="52" t="s">
        <v>9927</v>
      </c>
      <c r="K3" s="35" t="s">
        <v>247</v>
      </c>
      <c r="L3" s="42" t="s">
        <v>190</v>
      </c>
      <c r="M3" s="42"/>
      <c r="N3" s="42"/>
      <c r="O3" s="42"/>
      <c r="P3" s="42" t="s">
        <v>191</v>
      </c>
      <c r="Q3" s="42"/>
      <c r="R3" s="42"/>
      <c r="S3" s="42"/>
      <c r="T3" s="42" t="s">
        <v>192</v>
      </c>
      <c r="U3" s="42"/>
      <c r="V3" s="42"/>
      <c r="W3" s="42"/>
      <c r="X3" s="42" t="s">
        <v>193</v>
      </c>
      <c r="Y3" s="42"/>
      <c r="Z3" s="42"/>
      <c r="AA3" s="42"/>
      <c r="AB3" s="44" t="s">
        <v>248</v>
      </c>
      <c r="AC3" s="44"/>
      <c r="AD3" s="44"/>
      <c r="AE3" s="44"/>
      <c r="AF3" s="44"/>
      <c r="AG3" s="44"/>
      <c r="AH3" s="44"/>
      <c r="AI3" s="44" t="s">
        <v>249</v>
      </c>
      <c r="AJ3" s="46" t="s">
        <v>250</v>
      </c>
      <c r="AK3" s="53" t="s">
        <v>76</v>
      </c>
    </row>
    <row r="4" ht="15.75" spans="1:37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186"/>
      <c r="K4" s="35"/>
      <c r="L4" s="43" t="s">
        <v>194</v>
      </c>
      <c r="M4" s="43" t="s">
        <v>195</v>
      </c>
      <c r="N4" s="187" t="s">
        <v>196</v>
      </c>
      <c r="O4" s="187" t="s">
        <v>197</v>
      </c>
      <c r="P4" s="43" t="s">
        <v>194</v>
      </c>
      <c r="Q4" s="43" t="s">
        <v>195</v>
      </c>
      <c r="R4" s="187" t="s">
        <v>196</v>
      </c>
      <c r="S4" s="187" t="s">
        <v>197</v>
      </c>
      <c r="T4" s="43" t="s">
        <v>194</v>
      </c>
      <c r="U4" s="43" t="s">
        <v>195</v>
      </c>
      <c r="V4" s="187" t="s">
        <v>196</v>
      </c>
      <c r="W4" s="187" t="s">
        <v>197</v>
      </c>
      <c r="X4" s="43" t="s">
        <v>194</v>
      </c>
      <c r="Y4" s="43" t="s">
        <v>195</v>
      </c>
      <c r="Z4" s="187" t="s">
        <v>196</v>
      </c>
      <c r="AA4" s="187" t="s">
        <v>197</v>
      </c>
      <c r="AB4" s="44" t="s">
        <v>256</v>
      </c>
      <c r="AC4" s="44" t="s">
        <v>257</v>
      </c>
      <c r="AD4" s="44" t="s">
        <v>258</v>
      </c>
      <c r="AE4" s="44" t="s">
        <v>259</v>
      </c>
      <c r="AF4" s="44" t="s">
        <v>260</v>
      </c>
      <c r="AG4" s="44" t="s">
        <v>261</v>
      </c>
      <c r="AH4" s="47" t="s">
        <v>262</v>
      </c>
      <c r="AI4" s="44"/>
      <c r="AJ4" s="46"/>
      <c r="AK4" s="60"/>
    </row>
    <row r="5" ht="14.25" spans="1:37">
      <c r="A5" s="35">
        <v>1</v>
      </c>
      <c r="B5" s="38"/>
      <c r="C5" s="38"/>
      <c r="D5" s="38"/>
      <c r="E5" s="38"/>
      <c r="F5" s="38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/>
      <c r="S5" s="38"/>
      <c r="T5" s="38">
        <f>IF((P5-L5)&gt;0,P5-L5,0)</f>
        <v>0</v>
      </c>
      <c r="U5" s="38"/>
      <c r="V5" s="38"/>
      <c r="W5" s="38">
        <f>IF((S5-O5)&gt;0,S5-O5,0)</f>
        <v>0</v>
      </c>
      <c r="X5" s="38">
        <f>IF((P5-L5)&lt;0,P5-L5,0)</f>
        <v>0</v>
      </c>
      <c r="Y5" s="38"/>
      <c r="Z5" s="38"/>
      <c r="AA5" s="38">
        <f>IF((S5-O5)&lt;0,S5-O5,0)</f>
        <v>0</v>
      </c>
      <c r="AB5" s="38"/>
      <c r="AC5" s="38"/>
      <c r="AD5" s="38"/>
      <c r="AE5" s="38"/>
      <c r="AF5" s="38"/>
      <c r="AG5" s="38"/>
      <c r="AH5" s="38"/>
      <c r="AI5" s="84"/>
      <c r="AJ5" s="38"/>
      <c r="AK5" s="38"/>
    </row>
    <row r="6" ht="14.25" spans="1:37">
      <c r="A6" s="35">
        <v>2</v>
      </c>
      <c r="B6" s="38"/>
      <c r="C6" s="38"/>
      <c r="D6" s="38"/>
      <c r="E6" s="38"/>
      <c r="F6" s="38"/>
      <c r="G6" s="40"/>
      <c r="H6" s="40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>
        <f t="shared" ref="T6:T14" si="0">IF((P6-L6)&gt;0,P6-L6,0)</f>
        <v>0</v>
      </c>
      <c r="U6" s="38"/>
      <c r="V6" s="38"/>
      <c r="W6" s="38">
        <f t="shared" ref="W6:W14" si="1">IF((S6-O6)&gt;0,S6-O6,0)</f>
        <v>0</v>
      </c>
      <c r="X6" s="38">
        <f t="shared" ref="X6:X14" si="2">IF((P6-L6)&lt;0,P6-L6,0)</f>
        <v>0</v>
      </c>
      <c r="Y6" s="38"/>
      <c r="Z6" s="38"/>
      <c r="AA6" s="38">
        <f t="shared" ref="AA6:AA14" si="3">IF((S6-O6)&lt;0,S6-O6,0)</f>
        <v>0</v>
      </c>
      <c r="AB6" s="38"/>
      <c r="AC6" s="38"/>
      <c r="AD6" s="38"/>
      <c r="AE6" s="38"/>
      <c r="AF6" s="38"/>
      <c r="AG6" s="38"/>
      <c r="AH6" s="38"/>
      <c r="AI6" s="84"/>
      <c r="AJ6" s="38"/>
      <c r="AK6" s="38"/>
    </row>
    <row r="7" ht="14.25" spans="1:37">
      <c r="A7" s="35">
        <v>3</v>
      </c>
      <c r="B7" s="38"/>
      <c r="C7" s="38"/>
      <c r="D7" s="38"/>
      <c r="E7" s="38"/>
      <c r="F7" s="38"/>
      <c r="G7" s="40"/>
      <c r="H7" s="40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>
        <f t="shared" si="0"/>
        <v>0</v>
      </c>
      <c r="U7" s="38"/>
      <c r="V7" s="38"/>
      <c r="W7" s="38">
        <f t="shared" si="1"/>
        <v>0</v>
      </c>
      <c r="X7" s="38">
        <f t="shared" si="2"/>
        <v>0</v>
      </c>
      <c r="Y7" s="38"/>
      <c r="Z7" s="38"/>
      <c r="AA7" s="38">
        <f t="shared" si="3"/>
        <v>0</v>
      </c>
      <c r="AB7" s="38"/>
      <c r="AC7" s="38"/>
      <c r="AD7" s="38"/>
      <c r="AE7" s="38"/>
      <c r="AF7" s="38"/>
      <c r="AG7" s="38"/>
      <c r="AH7" s="38"/>
      <c r="AI7" s="84"/>
      <c r="AJ7" s="38"/>
      <c r="AK7" s="38"/>
    </row>
    <row r="8" ht="14.25" spans="1:37">
      <c r="A8" s="35">
        <v>4</v>
      </c>
      <c r="B8" s="38"/>
      <c r="C8" s="38"/>
      <c r="D8" s="38"/>
      <c r="E8" s="38"/>
      <c r="F8" s="38"/>
      <c r="G8" s="40"/>
      <c r="H8" s="40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>
        <f t="shared" si="0"/>
        <v>0</v>
      </c>
      <c r="U8" s="38"/>
      <c r="V8" s="38"/>
      <c r="W8" s="38">
        <f t="shared" si="1"/>
        <v>0</v>
      </c>
      <c r="X8" s="38">
        <f t="shared" si="2"/>
        <v>0</v>
      </c>
      <c r="Y8" s="38"/>
      <c r="Z8" s="38"/>
      <c r="AA8" s="38">
        <f t="shared" si="3"/>
        <v>0</v>
      </c>
      <c r="AB8" s="38"/>
      <c r="AC8" s="38"/>
      <c r="AD8" s="38"/>
      <c r="AE8" s="38"/>
      <c r="AF8" s="38"/>
      <c r="AG8" s="38"/>
      <c r="AH8" s="38"/>
      <c r="AI8" s="84"/>
      <c r="AJ8" s="38"/>
      <c r="AK8" s="38"/>
    </row>
    <row r="9" ht="14.25" spans="1:37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>
        <f t="shared" si="0"/>
        <v>0</v>
      </c>
      <c r="U9" s="38"/>
      <c r="V9" s="38"/>
      <c r="W9" s="38">
        <f t="shared" si="1"/>
        <v>0</v>
      </c>
      <c r="X9" s="38">
        <f t="shared" si="2"/>
        <v>0</v>
      </c>
      <c r="Y9" s="38"/>
      <c r="Z9" s="38"/>
      <c r="AA9" s="38">
        <f t="shared" si="3"/>
        <v>0</v>
      </c>
      <c r="AB9" s="38"/>
      <c r="AC9" s="38"/>
      <c r="AD9" s="38"/>
      <c r="AE9" s="38"/>
      <c r="AF9" s="38"/>
      <c r="AG9" s="38"/>
      <c r="AH9" s="38"/>
      <c r="AI9" s="84"/>
      <c r="AJ9" s="38"/>
      <c r="AK9" s="38"/>
    </row>
    <row r="10" ht="14.25" spans="1:37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>
        <f t="shared" si="0"/>
        <v>0</v>
      </c>
      <c r="U10" s="38"/>
      <c r="V10" s="38"/>
      <c r="W10" s="38">
        <f t="shared" si="1"/>
        <v>0</v>
      </c>
      <c r="X10" s="38">
        <f t="shared" si="2"/>
        <v>0</v>
      </c>
      <c r="Y10" s="38"/>
      <c r="Z10" s="38"/>
      <c r="AA10" s="38">
        <f t="shared" si="3"/>
        <v>0</v>
      </c>
      <c r="AB10" s="38"/>
      <c r="AC10" s="38"/>
      <c r="AD10" s="38"/>
      <c r="AE10" s="38"/>
      <c r="AF10" s="38"/>
      <c r="AG10" s="38"/>
      <c r="AH10" s="38"/>
      <c r="AI10" s="84"/>
      <c r="AJ10" s="38"/>
      <c r="AK10" s="38"/>
    </row>
    <row r="11" ht="14.25" spans="1:37">
      <c r="A11" s="35">
        <v>7</v>
      </c>
      <c r="B11" s="38"/>
      <c r="C11" s="38"/>
      <c r="D11" s="38"/>
      <c r="E11" s="38"/>
      <c r="F11" s="38"/>
      <c r="G11" s="40"/>
      <c r="H11" s="40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>
        <f t="shared" si="0"/>
        <v>0</v>
      </c>
      <c r="U11" s="38"/>
      <c r="V11" s="38"/>
      <c r="W11" s="38">
        <f t="shared" si="1"/>
        <v>0</v>
      </c>
      <c r="X11" s="38">
        <f t="shared" si="2"/>
        <v>0</v>
      </c>
      <c r="Y11" s="38"/>
      <c r="Z11" s="38"/>
      <c r="AA11" s="38">
        <f t="shared" si="3"/>
        <v>0</v>
      </c>
      <c r="AB11" s="38"/>
      <c r="AC11" s="38"/>
      <c r="AD11" s="38"/>
      <c r="AE11" s="38"/>
      <c r="AF11" s="38"/>
      <c r="AG11" s="38"/>
      <c r="AH11" s="38"/>
      <c r="AI11" s="84"/>
      <c r="AJ11" s="38"/>
      <c r="AK11" s="38"/>
    </row>
    <row r="12" ht="14.25" spans="1:37">
      <c r="A12" s="35">
        <v>8</v>
      </c>
      <c r="B12" s="38"/>
      <c r="C12" s="38"/>
      <c r="D12" s="38"/>
      <c r="E12" s="38"/>
      <c r="F12" s="38"/>
      <c r="G12" s="40"/>
      <c r="H12" s="40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>
        <f t="shared" si="0"/>
        <v>0</v>
      </c>
      <c r="U12" s="38"/>
      <c r="V12" s="38"/>
      <c r="W12" s="38">
        <f t="shared" si="1"/>
        <v>0</v>
      </c>
      <c r="X12" s="38">
        <f t="shared" si="2"/>
        <v>0</v>
      </c>
      <c r="Y12" s="38"/>
      <c r="Z12" s="38"/>
      <c r="AA12" s="38">
        <f t="shared" si="3"/>
        <v>0</v>
      </c>
      <c r="AB12" s="38"/>
      <c r="AC12" s="38"/>
      <c r="AD12" s="38"/>
      <c r="AE12" s="38"/>
      <c r="AF12" s="38"/>
      <c r="AG12" s="38"/>
      <c r="AH12" s="38"/>
      <c r="AI12" s="84"/>
      <c r="AJ12" s="38"/>
      <c r="AK12" s="38"/>
    </row>
    <row r="13" ht="14.25" spans="1:37">
      <c r="A13" s="35">
        <v>9</v>
      </c>
      <c r="B13" s="38"/>
      <c r="C13" s="38"/>
      <c r="D13" s="38"/>
      <c r="E13" s="38"/>
      <c r="F13" s="38"/>
      <c r="G13" s="40"/>
      <c r="H13" s="40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>
        <f t="shared" si="0"/>
        <v>0</v>
      </c>
      <c r="U13" s="38"/>
      <c r="V13" s="38"/>
      <c r="W13" s="38">
        <f t="shared" si="1"/>
        <v>0</v>
      </c>
      <c r="X13" s="38">
        <f t="shared" si="2"/>
        <v>0</v>
      </c>
      <c r="Y13" s="38"/>
      <c r="Z13" s="38"/>
      <c r="AA13" s="38">
        <f t="shared" si="3"/>
        <v>0</v>
      </c>
      <c r="AB13" s="38"/>
      <c r="AC13" s="38"/>
      <c r="AD13" s="38"/>
      <c r="AE13" s="38"/>
      <c r="AF13" s="38"/>
      <c r="AG13" s="38"/>
      <c r="AH13" s="38"/>
      <c r="AI13" s="84"/>
      <c r="AJ13" s="38"/>
      <c r="AK13" s="38"/>
    </row>
    <row r="14" ht="14.25" spans="1:37">
      <c r="A14" s="35">
        <v>10</v>
      </c>
      <c r="B14" s="38"/>
      <c r="C14" s="38"/>
      <c r="D14" s="38"/>
      <c r="E14" s="38"/>
      <c r="F14" s="38"/>
      <c r="G14" s="40"/>
      <c r="H14" s="40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>
        <f t="shared" si="0"/>
        <v>0</v>
      </c>
      <c r="U14" s="38"/>
      <c r="V14" s="38"/>
      <c r="W14" s="38">
        <f t="shared" si="1"/>
        <v>0</v>
      </c>
      <c r="X14" s="38">
        <f t="shared" si="2"/>
        <v>0</v>
      </c>
      <c r="Y14" s="38"/>
      <c r="Z14" s="38"/>
      <c r="AA14" s="38">
        <f t="shared" si="3"/>
        <v>0</v>
      </c>
      <c r="AB14" s="38"/>
      <c r="AC14" s="38"/>
      <c r="AD14" s="38"/>
      <c r="AE14" s="38"/>
      <c r="AF14" s="38"/>
      <c r="AG14" s="38"/>
      <c r="AH14" s="38"/>
      <c r="AI14" s="84"/>
      <c r="AJ14" s="38"/>
      <c r="AK14" s="38"/>
    </row>
    <row r="15" ht="14.25" spans="1:37">
      <c r="A15" s="35" t="s">
        <v>187</v>
      </c>
      <c r="B15" s="35"/>
      <c r="C15" s="38"/>
      <c r="D15" s="38"/>
      <c r="E15" s="38"/>
      <c r="F15" s="38"/>
      <c r="G15" s="40"/>
      <c r="H15" s="40"/>
      <c r="I15" s="38"/>
      <c r="J15" s="38"/>
      <c r="K15" s="38"/>
      <c r="L15" s="38">
        <f>SUM(L5:L14)</f>
        <v>0</v>
      </c>
      <c r="M15" s="38"/>
      <c r="N15" s="38"/>
      <c r="O15" s="38">
        <f>SUM(O5:O14)</f>
        <v>0</v>
      </c>
      <c r="P15" s="38">
        <f>SUM(P5:P14)</f>
        <v>0</v>
      </c>
      <c r="Q15" s="38"/>
      <c r="R15" s="38"/>
      <c r="S15" s="38">
        <f>SUM(S5:S14)</f>
        <v>0</v>
      </c>
      <c r="T15" s="38">
        <f>SUM(T5:T14)</f>
        <v>0</v>
      </c>
      <c r="U15" s="38"/>
      <c r="V15" s="38"/>
      <c r="W15" s="38">
        <f>SUM(W5:W14)</f>
        <v>0</v>
      </c>
      <c r="X15" s="38">
        <f>SUM(X5:X14)</f>
        <v>0</v>
      </c>
      <c r="Y15" s="38"/>
      <c r="Z15" s="38"/>
      <c r="AA15" s="38">
        <f>SUM(AA5:AA14)</f>
        <v>0</v>
      </c>
      <c r="AB15" s="38"/>
      <c r="AC15" s="38"/>
      <c r="AD15" s="38"/>
      <c r="AE15" s="38"/>
      <c r="AF15" s="38"/>
      <c r="AG15" s="38"/>
      <c r="AH15" s="38"/>
      <c r="AI15" s="84"/>
      <c r="AJ15" s="38"/>
      <c r="AK15" s="38"/>
    </row>
    <row r="16" ht="14.25" spans="1:37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ht="43.5" customHeight="1" spans="1:37">
      <c r="A17" s="28" t="str">
        <f>封面!A8</f>
        <v>单位总经理：***</v>
      </c>
      <c r="B17" s="28"/>
      <c r="C17" s="28"/>
      <c r="D17" s="28"/>
      <c r="E17" s="28" t="str">
        <f>封面!A9</f>
        <v>单位财务负责人：***</v>
      </c>
      <c r="F17" s="28"/>
      <c r="G17" s="28"/>
      <c r="H17" s="28"/>
      <c r="I17" s="28" t="str">
        <f>封面!A11</f>
        <v>会计审核人：***</v>
      </c>
      <c r="J17" s="28"/>
      <c r="K17" s="28" t="str">
        <f>封面!A10</f>
        <v>单位物资部门负责人：***</v>
      </c>
      <c r="L17" s="28"/>
      <c r="M17" s="28"/>
      <c r="N17" s="28"/>
      <c r="O17" s="28"/>
      <c r="P17" s="28"/>
      <c r="Q17" s="28"/>
      <c r="R17" s="28"/>
      <c r="S17" s="28" t="s">
        <v>97</v>
      </c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</row>
    <row r="18" ht="14.25" spans="1:34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ht="14.25" spans="35:35">
      <c r="AI19" s="48"/>
    </row>
  </sheetData>
  <mergeCells count="20">
    <mergeCell ref="A1:AA1"/>
    <mergeCell ref="B3:C3"/>
    <mergeCell ref="L3:O3"/>
    <mergeCell ref="P3:S3"/>
    <mergeCell ref="T3:W3"/>
    <mergeCell ref="X3:AA3"/>
    <mergeCell ref="AB3:AH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19"/>
  <sheetViews>
    <sheetView workbookViewId="0">
      <selection activeCell="F33" sqref="F33"/>
    </sheetView>
  </sheetViews>
  <sheetFormatPr defaultColWidth="9" defaultRowHeight="13.5"/>
  <cols>
    <col min="1" max="1" width="5.375" customWidth="1"/>
    <col min="2" max="2" width="11.75" customWidth="1"/>
    <col min="3" max="3" width="12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5" max="18" width="7.5" customWidth="1"/>
    <col min="19" max="19" width="9.5" customWidth="1"/>
  </cols>
  <sheetData>
    <row r="1" ht="34.5" customHeight="1" spans="1:27">
      <c r="A1" s="29" t="s">
        <v>13576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ht="39" customHeight="1" spans="1:34">
      <c r="A2" s="31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28"/>
      <c r="M2" s="28"/>
      <c r="N2" s="28"/>
      <c r="O2" s="28"/>
      <c r="P2" s="28"/>
      <c r="Q2" s="28"/>
      <c r="R2" s="28"/>
      <c r="S2" s="34" t="s">
        <v>215</v>
      </c>
      <c r="T2" s="28"/>
      <c r="U2" s="28"/>
      <c r="V2" s="28"/>
      <c r="W2" s="28"/>
      <c r="X2" s="28"/>
      <c r="Y2" s="28"/>
      <c r="Z2" s="28"/>
      <c r="AA2" s="34" t="s">
        <v>175</v>
      </c>
      <c r="AB2" s="28"/>
      <c r="AC2" s="28"/>
      <c r="AD2" s="28"/>
      <c r="AE2" s="28"/>
      <c r="AF2" s="28"/>
      <c r="AG2" s="28"/>
      <c r="AH2" s="28"/>
    </row>
    <row r="3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4293</v>
      </c>
      <c r="I3" s="35" t="s">
        <v>9926</v>
      </c>
      <c r="J3" s="52" t="s">
        <v>9927</v>
      </c>
      <c r="K3" s="35" t="s">
        <v>247</v>
      </c>
      <c r="L3" s="42" t="s">
        <v>190</v>
      </c>
      <c r="M3" s="42"/>
      <c r="N3" s="42"/>
      <c r="O3" s="42"/>
      <c r="P3" s="42" t="s">
        <v>191</v>
      </c>
      <c r="Q3" s="42"/>
      <c r="R3" s="42"/>
      <c r="S3" s="42"/>
      <c r="T3" s="42" t="s">
        <v>192</v>
      </c>
      <c r="U3" s="42"/>
      <c r="V3" s="42"/>
      <c r="W3" s="42"/>
      <c r="X3" s="42" t="s">
        <v>193</v>
      </c>
      <c r="Y3" s="42"/>
      <c r="Z3" s="42"/>
      <c r="AA3" s="42"/>
      <c r="AB3" s="44" t="s">
        <v>248</v>
      </c>
      <c r="AC3" s="44"/>
      <c r="AD3" s="44"/>
      <c r="AE3" s="44"/>
      <c r="AF3" s="44"/>
      <c r="AG3" s="44"/>
      <c r="AH3" s="44"/>
      <c r="AI3" s="44" t="s">
        <v>249</v>
      </c>
      <c r="AJ3" s="46" t="s">
        <v>250</v>
      </c>
      <c r="AK3" s="53" t="s">
        <v>76</v>
      </c>
    </row>
    <row r="4" ht="15.75" spans="1:37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186"/>
      <c r="K4" s="35"/>
      <c r="L4" s="43" t="s">
        <v>194</v>
      </c>
      <c r="M4" s="43" t="s">
        <v>195</v>
      </c>
      <c r="N4" s="187" t="s">
        <v>196</v>
      </c>
      <c r="O4" s="187" t="s">
        <v>197</v>
      </c>
      <c r="P4" s="43" t="s">
        <v>194</v>
      </c>
      <c r="Q4" s="43" t="s">
        <v>195</v>
      </c>
      <c r="R4" s="187" t="s">
        <v>196</v>
      </c>
      <c r="S4" s="187" t="s">
        <v>197</v>
      </c>
      <c r="T4" s="43" t="s">
        <v>194</v>
      </c>
      <c r="U4" s="43" t="s">
        <v>195</v>
      </c>
      <c r="V4" s="187" t="s">
        <v>196</v>
      </c>
      <c r="W4" s="187" t="s">
        <v>197</v>
      </c>
      <c r="X4" s="43" t="s">
        <v>194</v>
      </c>
      <c r="Y4" s="43" t="s">
        <v>195</v>
      </c>
      <c r="Z4" s="187" t="s">
        <v>196</v>
      </c>
      <c r="AA4" s="187" t="s">
        <v>197</v>
      </c>
      <c r="AB4" s="44" t="s">
        <v>256</v>
      </c>
      <c r="AC4" s="44" t="s">
        <v>257</v>
      </c>
      <c r="AD4" s="44" t="s">
        <v>258</v>
      </c>
      <c r="AE4" s="44" t="s">
        <v>259</v>
      </c>
      <c r="AF4" s="44" t="s">
        <v>260</v>
      </c>
      <c r="AG4" s="44" t="s">
        <v>261</v>
      </c>
      <c r="AH4" s="47" t="s">
        <v>262</v>
      </c>
      <c r="AI4" s="44"/>
      <c r="AJ4" s="46"/>
      <c r="AK4" s="60"/>
    </row>
    <row r="5" ht="14.25" spans="1:37">
      <c r="A5" s="35">
        <v>1</v>
      </c>
      <c r="B5" s="38"/>
      <c r="C5" s="38"/>
      <c r="D5" s="38"/>
      <c r="E5" s="38"/>
      <c r="F5" s="38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/>
      <c r="S5" s="38"/>
      <c r="T5" s="38">
        <f>IF((P5-L5)&gt;0,P5-L5,0)</f>
        <v>0</v>
      </c>
      <c r="U5" s="38"/>
      <c r="V5" s="38"/>
      <c r="W5" s="38">
        <f>IF((S5-O5)&gt;0,S5-O5,0)</f>
        <v>0</v>
      </c>
      <c r="X5" s="38">
        <f>IF((P5-L5)&lt;0,P5-L5,0)</f>
        <v>0</v>
      </c>
      <c r="Y5" s="38"/>
      <c r="Z5" s="38"/>
      <c r="AA5" s="38">
        <f>IF((S5-O5)&lt;0,S5-O5,0)</f>
        <v>0</v>
      </c>
      <c r="AB5" s="38"/>
      <c r="AC5" s="38"/>
      <c r="AD5" s="38"/>
      <c r="AE5" s="38"/>
      <c r="AF5" s="38"/>
      <c r="AG5" s="38"/>
      <c r="AH5" s="38"/>
      <c r="AI5" s="84"/>
      <c r="AJ5" s="38"/>
      <c r="AK5" s="38"/>
    </row>
    <row r="6" ht="14.25" spans="1:37">
      <c r="A6" s="35">
        <v>2</v>
      </c>
      <c r="B6" s="38"/>
      <c r="C6" s="38"/>
      <c r="D6" s="38"/>
      <c r="E6" s="38"/>
      <c r="F6" s="38"/>
      <c r="G6" s="40"/>
      <c r="H6" s="40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>
        <f t="shared" ref="T6:T14" si="0">IF((P6-L6)&gt;0,P6-L6,0)</f>
        <v>0</v>
      </c>
      <c r="U6" s="38"/>
      <c r="V6" s="38"/>
      <c r="W6" s="38">
        <f t="shared" ref="W6:W14" si="1">IF((S6-O6)&gt;0,S6-O6,0)</f>
        <v>0</v>
      </c>
      <c r="X6" s="38">
        <f t="shared" ref="X6:X14" si="2">IF((P6-L6)&lt;0,P6-L6,0)</f>
        <v>0</v>
      </c>
      <c r="Y6" s="38"/>
      <c r="Z6" s="38"/>
      <c r="AA6" s="38">
        <f t="shared" ref="AA6:AA14" si="3">IF((S6-O6)&lt;0,S6-O6,0)</f>
        <v>0</v>
      </c>
      <c r="AB6" s="38"/>
      <c r="AC6" s="38"/>
      <c r="AD6" s="38"/>
      <c r="AE6" s="38"/>
      <c r="AF6" s="38"/>
      <c r="AG6" s="38"/>
      <c r="AH6" s="38"/>
      <c r="AI6" s="84"/>
      <c r="AJ6" s="38"/>
      <c r="AK6" s="38"/>
    </row>
    <row r="7" ht="14.25" spans="1:37">
      <c r="A7" s="35">
        <v>3</v>
      </c>
      <c r="B7" s="38"/>
      <c r="C7" s="38"/>
      <c r="D7" s="38"/>
      <c r="E7" s="38"/>
      <c r="F7" s="38"/>
      <c r="G7" s="40"/>
      <c r="H7" s="40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>
        <f t="shared" si="0"/>
        <v>0</v>
      </c>
      <c r="U7" s="38"/>
      <c r="V7" s="38"/>
      <c r="W7" s="38">
        <f t="shared" si="1"/>
        <v>0</v>
      </c>
      <c r="X7" s="38">
        <f t="shared" si="2"/>
        <v>0</v>
      </c>
      <c r="Y7" s="38"/>
      <c r="Z7" s="38"/>
      <c r="AA7" s="38">
        <f t="shared" si="3"/>
        <v>0</v>
      </c>
      <c r="AB7" s="38"/>
      <c r="AC7" s="38"/>
      <c r="AD7" s="38"/>
      <c r="AE7" s="38"/>
      <c r="AF7" s="38"/>
      <c r="AG7" s="38"/>
      <c r="AH7" s="38"/>
      <c r="AI7" s="84"/>
      <c r="AJ7" s="38"/>
      <c r="AK7" s="38"/>
    </row>
    <row r="8" ht="14.25" spans="1:37">
      <c r="A8" s="35">
        <v>4</v>
      </c>
      <c r="B8" s="38"/>
      <c r="C8" s="38"/>
      <c r="D8" s="38"/>
      <c r="E8" s="38"/>
      <c r="F8" s="38"/>
      <c r="G8" s="40"/>
      <c r="H8" s="40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>
        <f t="shared" si="0"/>
        <v>0</v>
      </c>
      <c r="U8" s="38"/>
      <c r="V8" s="38"/>
      <c r="W8" s="38">
        <f t="shared" si="1"/>
        <v>0</v>
      </c>
      <c r="X8" s="38">
        <f t="shared" si="2"/>
        <v>0</v>
      </c>
      <c r="Y8" s="38"/>
      <c r="Z8" s="38"/>
      <c r="AA8" s="38">
        <f t="shared" si="3"/>
        <v>0</v>
      </c>
      <c r="AB8" s="38"/>
      <c r="AC8" s="38"/>
      <c r="AD8" s="38"/>
      <c r="AE8" s="38"/>
      <c r="AF8" s="38"/>
      <c r="AG8" s="38"/>
      <c r="AH8" s="38"/>
      <c r="AI8" s="84"/>
      <c r="AJ8" s="38"/>
      <c r="AK8" s="38"/>
    </row>
    <row r="9" ht="14.25" spans="1:37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>
        <f t="shared" si="0"/>
        <v>0</v>
      </c>
      <c r="U9" s="38"/>
      <c r="V9" s="38"/>
      <c r="W9" s="38">
        <f t="shared" si="1"/>
        <v>0</v>
      </c>
      <c r="X9" s="38">
        <f t="shared" si="2"/>
        <v>0</v>
      </c>
      <c r="Y9" s="38"/>
      <c r="Z9" s="38"/>
      <c r="AA9" s="38">
        <f t="shared" si="3"/>
        <v>0</v>
      </c>
      <c r="AB9" s="38"/>
      <c r="AC9" s="38"/>
      <c r="AD9" s="38"/>
      <c r="AE9" s="38"/>
      <c r="AF9" s="38"/>
      <c r="AG9" s="38"/>
      <c r="AH9" s="38"/>
      <c r="AI9" s="84"/>
      <c r="AJ9" s="38"/>
      <c r="AK9" s="38"/>
    </row>
    <row r="10" ht="14.25" spans="1:37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>
        <f t="shared" si="0"/>
        <v>0</v>
      </c>
      <c r="U10" s="38"/>
      <c r="V10" s="38"/>
      <c r="W10" s="38">
        <f t="shared" si="1"/>
        <v>0</v>
      </c>
      <c r="X10" s="38">
        <f t="shared" si="2"/>
        <v>0</v>
      </c>
      <c r="Y10" s="38"/>
      <c r="Z10" s="38"/>
      <c r="AA10" s="38">
        <f t="shared" si="3"/>
        <v>0</v>
      </c>
      <c r="AB10" s="38"/>
      <c r="AC10" s="38"/>
      <c r="AD10" s="38"/>
      <c r="AE10" s="38"/>
      <c r="AF10" s="38"/>
      <c r="AG10" s="38"/>
      <c r="AH10" s="38"/>
      <c r="AI10" s="84"/>
      <c r="AJ10" s="38"/>
      <c r="AK10" s="38"/>
    </row>
    <row r="11" ht="14.25" spans="1:37">
      <c r="A11" s="35">
        <v>7</v>
      </c>
      <c r="B11" s="38"/>
      <c r="C11" s="38"/>
      <c r="D11" s="38"/>
      <c r="E11" s="38"/>
      <c r="F11" s="38"/>
      <c r="G11" s="40"/>
      <c r="H11" s="40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>
        <f t="shared" si="0"/>
        <v>0</v>
      </c>
      <c r="U11" s="38"/>
      <c r="V11" s="38"/>
      <c r="W11" s="38">
        <f t="shared" si="1"/>
        <v>0</v>
      </c>
      <c r="X11" s="38">
        <f t="shared" si="2"/>
        <v>0</v>
      </c>
      <c r="Y11" s="38"/>
      <c r="Z11" s="38"/>
      <c r="AA11" s="38">
        <f t="shared" si="3"/>
        <v>0</v>
      </c>
      <c r="AB11" s="38"/>
      <c r="AC11" s="38"/>
      <c r="AD11" s="38"/>
      <c r="AE11" s="38"/>
      <c r="AF11" s="38"/>
      <c r="AG11" s="38"/>
      <c r="AH11" s="38"/>
      <c r="AI11" s="84"/>
      <c r="AJ11" s="38"/>
      <c r="AK11" s="38"/>
    </row>
    <row r="12" ht="14.25" spans="1:37">
      <c r="A12" s="35">
        <v>8</v>
      </c>
      <c r="B12" s="38"/>
      <c r="C12" s="38"/>
      <c r="D12" s="38"/>
      <c r="E12" s="38"/>
      <c r="F12" s="38"/>
      <c r="G12" s="40"/>
      <c r="H12" s="40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>
        <f t="shared" si="0"/>
        <v>0</v>
      </c>
      <c r="U12" s="38"/>
      <c r="V12" s="38"/>
      <c r="W12" s="38">
        <f t="shared" si="1"/>
        <v>0</v>
      </c>
      <c r="X12" s="38">
        <f t="shared" si="2"/>
        <v>0</v>
      </c>
      <c r="Y12" s="38"/>
      <c r="Z12" s="38"/>
      <c r="AA12" s="38">
        <f t="shared" si="3"/>
        <v>0</v>
      </c>
      <c r="AB12" s="38"/>
      <c r="AC12" s="38"/>
      <c r="AD12" s="38"/>
      <c r="AE12" s="38"/>
      <c r="AF12" s="38"/>
      <c r="AG12" s="38"/>
      <c r="AH12" s="38"/>
      <c r="AI12" s="84"/>
      <c r="AJ12" s="38"/>
      <c r="AK12" s="38"/>
    </row>
    <row r="13" ht="14.25" spans="1:37">
      <c r="A13" s="35">
        <v>9</v>
      </c>
      <c r="B13" s="38"/>
      <c r="C13" s="38"/>
      <c r="D13" s="38"/>
      <c r="E13" s="38"/>
      <c r="F13" s="38"/>
      <c r="G13" s="40"/>
      <c r="H13" s="40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>
        <f t="shared" si="0"/>
        <v>0</v>
      </c>
      <c r="U13" s="38"/>
      <c r="V13" s="38"/>
      <c r="W13" s="38">
        <f t="shared" si="1"/>
        <v>0</v>
      </c>
      <c r="X13" s="38">
        <f t="shared" si="2"/>
        <v>0</v>
      </c>
      <c r="Y13" s="38"/>
      <c r="Z13" s="38"/>
      <c r="AA13" s="38">
        <f t="shared" si="3"/>
        <v>0</v>
      </c>
      <c r="AB13" s="38"/>
      <c r="AC13" s="38"/>
      <c r="AD13" s="38"/>
      <c r="AE13" s="38"/>
      <c r="AF13" s="38"/>
      <c r="AG13" s="38"/>
      <c r="AH13" s="38"/>
      <c r="AI13" s="84"/>
      <c r="AJ13" s="38"/>
      <c r="AK13" s="38"/>
    </row>
    <row r="14" ht="14.25" spans="1:37">
      <c r="A14" s="35">
        <v>10</v>
      </c>
      <c r="B14" s="38"/>
      <c r="C14" s="38"/>
      <c r="D14" s="38"/>
      <c r="E14" s="38"/>
      <c r="F14" s="38"/>
      <c r="G14" s="40"/>
      <c r="H14" s="40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>
        <f t="shared" si="0"/>
        <v>0</v>
      </c>
      <c r="U14" s="38"/>
      <c r="V14" s="38"/>
      <c r="W14" s="38">
        <f t="shared" si="1"/>
        <v>0</v>
      </c>
      <c r="X14" s="38">
        <f t="shared" si="2"/>
        <v>0</v>
      </c>
      <c r="Y14" s="38"/>
      <c r="Z14" s="38"/>
      <c r="AA14" s="38">
        <f t="shared" si="3"/>
        <v>0</v>
      </c>
      <c r="AB14" s="38"/>
      <c r="AC14" s="38"/>
      <c r="AD14" s="38"/>
      <c r="AE14" s="38"/>
      <c r="AF14" s="38"/>
      <c r="AG14" s="38"/>
      <c r="AH14" s="38"/>
      <c r="AI14" s="84"/>
      <c r="AJ14" s="38"/>
      <c r="AK14" s="38"/>
    </row>
    <row r="15" ht="14.25" spans="1:37">
      <c r="A15" s="35" t="s">
        <v>187</v>
      </c>
      <c r="B15" s="35"/>
      <c r="C15" s="38"/>
      <c r="D15" s="38"/>
      <c r="E15" s="38"/>
      <c r="F15" s="38"/>
      <c r="G15" s="40"/>
      <c r="H15" s="40"/>
      <c r="I15" s="38"/>
      <c r="J15" s="38"/>
      <c r="K15" s="38"/>
      <c r="L15" s="38">
        <f>SUM(L5:L14)</f>
        <v>0</v>
      </c>
      <c r="M15" s="38"/>
      <c r="N15" s="38"/>
      <c r="O15" s="38">
        <f>SUM(O5:O14)</f>
        <v>0</v>
      </c>
      <c r="P15" s="38">
        <f>SUM(P5:P14)</f>
        <v>0</v>
      </c>
      <c r="Q15" s="38"/>
      <c r="R15" s="38"/>
      <c r="S15" s="38">
        <f>SUM(S5:S14)</f>
        <v>0</v>
      </c>
      <c r="T15" s="38">
        <f>SUM(T5:T14)</f>
        <v>0</v>
      </c>
      <c r="U15" s="38"/>
      <c r="V15" s="38"/>
      <c r="W15" s="38">
        <f>SUM(W5:W14)</f>
        <v>0</v>
      </c>
      <c r="X15" s="38">
        <f>SUM(X5:X14)</f>
        <v>0</v>
      </c>
      <c r="Y15" s="38"/>
      <c r="Z15" s="38"/>
      <c r="AA15" s="38">
        <f>SUM(AA5:AA14)</f>
        <v>0</v>
      </c>
      <c r="AB15" s="38"/>
      <c r="AC15" s="38"/>
      <c r="AD15" s="38"/>
      <c r="AE15" s="38"/>
      <c r="AF15" s="38"/>
      <c r="AG15" s="38"/>
      <c r="AH15" s="38"/>
      <c r="AI15" s="84"/>
      <c r="AJ15" s="38"/>
      <c r="AK15" s="38"/>
    </row>
    <row r="16" ht="14.25" spans="1:37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ht="43.5" customHeight="1" spans="1:37">
      <c r="A17" s="28" t="str">
        <f>封面!A8</f>
        <v>单位总经理：***</v>
      </c>
      <c r="B17" s="28"/>
      <c r="C17" s="28"/>
      <c r="D17" s="28"/>
      <c r="E17" s="28" t="str">
        <f>封面!A9</f>
        <v>单位财务负责人：***</v>
      </c>
      <c r="F17" s="28"/>
      <c r="G17" s="28"/>
      <c r="H17" s="28"/>
      <c r="I17" s="28" t="str">
        <f>封面!A11</f>
        <v>会计审核人：***</v>
      </c>
      <c r="J17" s="28"/>
      <c r="K17" s="28" t="str">
        <f>封面!A10</f>
        <v>单位物资部门负责人：***</v>
      </c>
      <c r="L17" s="28"/>
      <c r="M17" s="28"/>
      <c r="N17" s="28"/>
      <c r="O17" s="28"/>
      <c r="P17" s="28"/>
      <c r="Q17" s="28"/>
      <c r="R17" s="28"/>
      <c r="S17" s="28" t="s">
        <v>97</v>
      </c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</row>
    <row r="18" ht="14.25" spans="1:34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ht="14.25" spans="35:35">
      <c r="AI19" s="48"/>
    </row>
  </sheetData>
  <mergeCells count="20">
    <mergeCell ref="A1:AA1"/>
    <mergeCell ref="B3:C3"/>
    <mergeCell ref="L3:O3"/>
    <mergeCell ref="P3:S3"/>
    <mergeCell ref="T3:W3"/>
    <mergeCell ref="X3:AA3"/>
    <mergeCell ref="AB3:AH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I3:AI4"/>
    <mergeCell ref="AJ3:AJ4"/>
    <mergeCell ref="AK3:AK4"/>
  </mergeCells>
  <pageMargins left="0.7" right="0.7" top="0.75" bottom="0.75" header="0.3" footer="0.3"/>
  <pageSetup paperSize="9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L24"/>
  <sheetViews>
    <sheetView workbookViewId="0">
      <selection activeCell="C8" sqref="C8"/>
    </sheetView>
  </sheetViews>
  <sheetFormatPr defaultColWidth="23.125" defaultRowHeight="46.5" customHeight="1"/>
  <cols>
    <col min="1" max="1" width="5.25" style="156" customWidth="1"/>
    <col min="2" max="2" width="36.75" style="157" customWidth="1"/>
    <col min="3" max="3" width="17.375" style="158" customWidth="1"/>
    <col min="4" max="4" width="18.25" style="159" customWidth="1"/>
    <col min="5" max="5" width="8.625" style="160" customWidth="1"/>
    <col min="6" max="6" width="9.625" style="158" customWidth="1"/>
    <col min="7" max="7" width="8.25" style="158" customWidth="1"/>
    <col min="8" max="8" width="11.875" style="158" customWidth="1"/>
    <col min="9" max="16384" width="23.125" style="156"/>
  </cols>
  <sheetData>
    <row r="1" ht="27" customHeight="1" spans="2:8">
      <c r="B1" s="161" t="s">
        <v>13577</v>
      </c>
      <c r="C1" s="161"/>
      <c r="D1" s="162"/>
      <c r="E1" s="161"/>
      <c r="F1" s="161"/>
      <c r="G1" s="161"/>
      <c r="H1" s="161"/>
    </row>
    <row r="2" s="155" customFormat="1" ht="25.5" customHeight="1" spans="1:11">
      <c r="A2" s="154" t="s">
        <v>10</v>
      </c>
      <c r="B2" s="163" t="s">
        <v>11</v>
      </c>
      <c r="C2" s="163" t="s">
        <v>153</v>
      </c>
      <c r="D2" s="164" t="s">
        <v>191</v>
      </c>
      <c r="E2" s="165" t="s">
        <v>192</v>
      </c>
      <c r="F2" s="163" t="s">
        <v>193</v>
      </c>
      <c r="G2" s="163" t="s">
        <v>124</v>
      </c>
      <c r="H2" s="166" t="s">
        <v>76</v>
      </c>
      <c r="I2" s="91"/>
      <c r="J2" s="91"/>
      <c r="K2" s="91"/>
    </row>
    <row r="3" ht="16.5" customHeight="1" spans="1:12">
      <c r="A3" s="154">
        <v>1</v>
      </c>
      <c r="B3" s="167"/>
      <c r="C3" s="168"/>
      <c r="D3" s="169"/>
      <c r="E3" s="169"/>
      <c r="F3" s="169"/>
      <c r="G3" s="170"/>
      <c r="H3" s="171" t="s">
        <v>13578</v>
      </c>
      <c r="J3" s="181"/>
      <c r="K3" s="80"/>
      <c r="L3" s="80"/>
    </row>
    <row r="4" ht="14.25" spans="1:8">
      <c r="A4" s="158"/>
      <c r="B4" s="172"/>
      <c r="C4" s="168"/>
      <c r="D4" s="169"/>
      <c r="E4" s="169"/>
      <c r="F4" s="169"/>
      <c r="G4" s="170"/>
      <c r="H4" s="171" t="s">
        <v>13578</v>
      </c>
    </row>
    <row r="5" ht="14.25" spans="1:8">
      <c r="A5" s="173"/>
      <c r="B5" s="169" t="s">
        <v>13579</v>
      </c>
      <c r="C5" s="168">
        <f>SUM(C3:C4)</f>
        <v>0</v>
      </c>
      <c r="D5" s="174">
        <f>SUM(D3:D4)</f>
        <v>0</v>
      </c>
      <c r="E5" s="171">
        <f>SUM(E3:E4)</f>
        <v>0</v>
      </c>
      <c r="F5" s="171">
        <f>SUM(F3:F4)</f>
        <v>0</v>
      </c>
      <c r="G5" s="170">
        <f>E5+F5</f>
        <v>0</v>
      </c>
      <c r="H5" s="171"/>
    </row>
    <row r="6" ht="14.25" spans="1:8">
      <c r="A6" s="175"/>
      <c r="B6" s="176"/>
      <c r="C6" s="177"/>
      <c r="D6" s="178"/>
      <c r="E6" s="179"/>
      <c r="F6" s="179"/>
      <c r="G6" s="180"/>
      <c r="H6" s="179"/>
    </row>
    <row r="7" ht="14.25" spans="1:8">
      <c r="A7" s="175"/>
      <c r="B7" s="176"/>
      <c r="C7" s="177"/>
      <c r="D7" s="178"/>
      <c r="E7" s="179"/>
      <c r="F7" s="179"/>
      <c r="G7" s="180"/>
      <c r="H7" s="179"/>
    </row>
    <row r="8" ht="14.25" spans="1:8">
      <c r="A8" s="175"/>
      <c r="B8" s="176"/>
      <c r="C8" s="177"/>
      <c r="D8" s="178"/>
      <c r="E8" s="179"/>
      <c r="F8" s="179"/>
      <c r="G8" s="180"/>
      <c r="H8" s="179"/>
    </row>
    <row r="9" ht="14.25" spans="1:8">
      <c r="A9" s="175"/>
      <c r="B9" s="176"/>
      <c r="C9" s="177"/>
      <c r="D9" s="178"/>
      <c r="E9" s="179"/>
      <c r="F9" s="179"/>
      <c r="G9" s="180"/>
      <c r="H9" s="179"/>
    </row>
    <row r="10" ht="14.25" spans="1:8">
      <c r="A10" s="175"/>
      <c r="B10" s="176"/>
      <c r="C10" s="177"/>
      <c r="D10" s="178"/>
      <c r="E10" s="179"/>
      <c r="F10" s="179"/>
      <c r="G10" s="180"/>
      <c r="H10" s="179"/>
    </row>
    <row r="11" ht="14.25" spans="1:8">
      <c r="A11" s="175"/>
      <c r="B11" s="176"/>
      <c r="C11" s="177"/>
      <c r="D11" s="178"/>
      <c r="E11" s="179"/>
      <c r="F11" s="179"/>
      <c r="G11" s="180"/>
      <c r="H11" s="179"/>
    </row>
    <row r="12" ht="14.25" spans="1:8">
      <c r="A12" s="175"/>
      <c r="B12" s="176"/>
      <c r="C12" s="177"/>
      <c r="D12" s="178"/>
      <c r="E12" s="179"/>
      <c r="F12" s="179"/>
      <c r="G12" s="180"/>
      <c r="H12" s="179"/>
    </row>
    <row r="13" ht="14.25" spans="1:8">
      <c r="A13" s="175"/>
      <c r="B13" s="176"/>
      <c r="C13" s="177"/>
      <c r="D13" s="178"/>
      <c r="E13" s="179"/>
      <c r="F13" s="179"/>
      <c r="G13" s="180"/>
      <c r="H13" s="179"/>
    </row>
    <row r="14" ht="14.25" spans="1:8">
      <c r="A14" s="175"/>
      <c r="B14" s="176"/>
      <c r="C14" s="177"/>
      <c r="D14" s="178"/>
      <c r="E14" s="179"/>
      <c r="F14" s="179"/>
      <c r="G14" s="180"/>
      <c r="H14" s="179"/>
    </row>
    <row r="15" ht="14.25" spans="1:8">
      <c r="A15" s="175"/>
      <c r="B15" s="176"/>
      <c r="C15" s="177"/>
      <c r="D15" s="178"/>
      <c r="E15" s="179"/>
      <c r="F15" s="179"/>
      <c r="G15" s="180"/>
      <c r="H15" s="179"/>
    </row>
    <row r="16" ht="14.25" spans="1:8">
      <c r="A16" s="175"/>
      <c r="B16" s="176"/>
      <c r="C16" s="177"/>
      <c r="D16" s="178"/>
      <c r="E16" s="179"/>
      <c r="F16" s="179"/>
      <c r="G16" s="180"/>
      <c r="H16" s="179"/>
    </row>
    <row r="17" ht="14.25" spans="1:8">
      <c r="A17" s="175"/>
      <c r="B17" s="176"/>
      <c r="C17" s="177"/>
      <c r="D17" s="178"/>
      <c r="E17" s="179"/>
      <c r="F17" s="179"/>
      <c r="G17" s="180"/>
      <c r="H17" s="179"/>
    </row>
    <row r="18" ht="14.25" spans="1:8">
      <c r="A18" s="175"/>
      <c r="B18" s="176"/>
      <c r="C18" s="177"/>
      <c r="D18" s="178"/>
      <c r="E18" s="179"/>
      <c r="F18" s="179"/>
      <c r="G18" s="180"/>
      <c r="H18" s="179"/>
    </row>
    <row r="19" ht="14.25" spans="1:8">
      <c r="A19" s="175"/>
      <c r="B19" s="176"/>
      <c r="C19" s="177"/>
      <c r="D19" s="178"/>
      <c r="E19" s="179"/>
      <c r="F19" s="179"/>
      <c r="G19" s="180"/>
      <c r="H19" s="179"/>
    </row>
    <row r="20" ht="14.25" spans="1:8">
      <c r="A20" s="175"/>
      <c r="B20" s="176"/>
      <c r="C20" s="177"/>
      <c r="D20" s="178"/>
      <c r="E20" s="179"/>
      <c r="F20" s="179"/>
      <c r="G20" s="180"/>
      <c r="H20" s="179"/>
    </row>
    <row r="21" ht="14.25" spans="1:8">
      <c r="A21" s="175"/>
      <c r="B21" s="176"/>
      <c r="C21" s="177"/>
      <c r="D21" s="178"/>
      <c r="E21" s="179"/>
      <c r="F21" s="179"/>
      <c r="G21" s="180"/>
      <c r="H21" s="179"/>
    </row>
    <row r="22" ht="14.25" spans="1:8">
      <c r="A22" s="175"/>
      <c r="B22" s="176"/>
      <c r="C22" s="177"/>
      <c r="D22" s="178"/>
      <c r="E22" s="179"/>
      <c r="F22" s="179"/>
      <c r="G22" s="180"/>
      <c r="H22" s="179"/>
    </row>
    <row r="23" ht="14.25" spans="1:8">
      <c r="A23" s="175"/>
      <c r="B23" s="176"/>
      <c r="C23" s="177"/>
      <c r="D23" s="178"/>
      <c r="E23" s="179"/>
      <c r="F23" s="179"/>
      <c r="G23" s="180"/>
      <c r="H23" s="179"/>
    </row>
    <row r="24" ht="14.25" spans="1:8">
      <c r="A24" s="175"/>
      <c r="B24" s="176"/>
      <c r="C24" s="177"/>
      <c r="D24" s="178"/>
      <c r="E24" s="179"/>
      <c r="F24" s="179"/>
      <c r="G24" s="180"/>
      <c r="H24" s="179"/>
    </row>
  </sheetData>
  <mergeCells count="1">
    <mergeCell ref="B1:H1"/>
  </mergeCells>
  <pageMargins left="0.7" right="0.7" top="0.75" bottom="0.75" header="0.3" footer="0.3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8"/>
  <sheetViews>
    <sheetView workbookViewId="0">
      <pane ySplit="4" topLeftCell="A5" activePane="bottomLeft" state="frozen"/>
      <selection/>
      <selection pane="bottomLeft" activeCell="C8" sqref="C8"/>
    </sheetView>
  </sheetViews>
  <sheetFormatPr defaultColWidth="9" defaultRowHeight="14.25"/>
  <cols>
    <col min="1" max="1" width="11.25" style="100" customWidth="1"/>
    <col min="2" max="2" width="8.5" style="100" customWidth="1"/>
    <col min="3" max="3" width="6.25" style="100" customWidth="1"/>
    <col min="4" max="4" width="7" style="100" customWidth="1"/>
    <col min="5" max="5" width="9.375" style="100" customWidth="1"/>
    <col min="6" max="6" width="11.625" style="100" customWidth="1"/>
    <col min="7" max="7" width="10.125" style="100" customWidth="1"/>
    <col min="8" max="8" width="5.875" style="100" customWidth="1"/>
    <col min="9" max="9" width="5.75" style="100" customWidth="1"/>
    <col min="10" max="10" width="7.25" style="100" customWidth="1"/>
    <col min="11" max="11" width="6.125" style="100" customWidth="1"/>
    <col min="12" max="12" width="5.75" style="100" customWidth="1"/>
    <col min="13" max="13" width="11.25" style="100" customWidth="1"/>
    <col min="14" max="14" width="7.625" style="100" customWidth="1"/>
    <col min="15" max="15" width="8.25" style="100" customWidth="1"/>
    <col min="16" max="16" width="8.375" style="100" customWidth="1"/>
    <col min="17" max="17" width="13.375" style="100" customWidth="1"/>
    <col min="18" max="18" width="11.75" style="100" customWidth="1"/>
    <col min="19" max="19" width="9.75" style="100" customWidth="1"/>
    <col min="20" max="20" width="11.375" style="100" customWidth="1"/>
    <col min="21" max="254" width="9" style="100"/>
    <col min="255" max="255" width="11.25" style="100" customWidth="1"/>
    <col min="256" max="256" width="8.5" style="100" customWidth="1"/>
    <col min="257" max="257" width="6.25" style="100" customWidth="1"/>
    <col min="258" max="258" width="7" style="100" customWidth="1"/>
    <col min="259" max="259" width="9.375" style="100" customWidth="1"/>
    <col min="260" max="260" width="11.625" style="100" customWidth="1"/>
    <col min="261" max="261" width="10.125" style="100" customWidth="1"/>
    <col min="262" max="262" width="5.875" style="100" customWidth="1"/>
    <col min="263" max="263" width="5.75" style="100" customWidth="1"/>
    <col min="264" max="264" width="7.25" style="100" customWidth="1"/>
    <col min="265" max="265" width="6.125" style="100" customWidth="1"/>
    <col min="266" max="266" width="5.75" style="100" customWidth="1"/>
    <col min="267" max="267" width="11.25" style="100" customWidth="1"/>
    <col min="268" max="268" width="7.625" style="100" customWidth="1"/>
    <col min="269" max="269" width="8.25" style="100" customWidth="1"/>
    <col min="270" max="270" width="8.375" style="100" customWidth="1"/>
    <col min="271" max="271" width="13.375" style="100" customWidth="1"/>
    <col min="272" max="272" width="11.75" style="100" customWidth="1"/>
    <col min="273" max="273" width="9.75" style="100" customWidth="1"/>
    <col min="274" max="274" width="11.375" style="100" customWidth="1"/>
    <col min="275" max="510" width="9" style="100"/>
    <col min="511" max="511" width="11.25" style="100" customWidth="1"/>
    <col min="512" max="512" width="8.5" style="100" customWidth="1"/>
    <col min="513" max="513" width="6.25" style="100" customWidth="1"/>
    <col min="514" max="514" width="7" style="100" customWidth="1"/>
    <col min="515" max="515" width="9.375" style="100" customWidth="1"/>
    <col min="516" max="516" width="11.625" style="100" customWidth="1"/>
    <col min="517" max="517" width="10.125" style="100" customWidth="1"/>
    <col min="518" max="518" width="5.875" style="100" customWidth="1"/>
    <col min="519" max="519" width="5.75" style="100" customWidth="1"/>
    <col min="520" max="520" width="7.25" style="100" customWidth="1"/>
    <col min="521" max="521" width="6.125" style="100" customWidth="1"/>
    <col min="522" max="522" width="5.75" style="100" customWidth="1"/>
    <col min="523" max="523" width="11.25" style="100" customWidth="1"/>
    <col min="524" max="524" width="7.625" style="100" customWidth="1"/>
    <col min="525" max="525" width="8.25" style="100" customWidth="1"/>
    <col min="526" max="526" width="8.375" style="100" customWidth="1"/>
    <col min="527" max="527" width="13.375" style="100" customWidth="1"/>
    <col min="528" max="528" width="11.75" style="100" customWidth="1"/>
    <col min="529" max="529" width="9.75" style="100" customWidth="1"/>
    <col min="530" max="530" width="11.375" style="100" customWidth="1"/>
    <col min="531" max="766" width="9" style="100"/>
    <col min="767" max="767" width="11.25" style="100" customWidth="1"/>
    <col min="768" max="768" width="8.5" style="100" customWidth="1"/>
    <col min="769" max="769" width="6.25" style="100" customWidth="1"/>
    <col min="770" max="770" width="7" style="100" customWidth="1"/>
    <col min="771" max="771" width="9.375" style="100" customWidth="1"/>
    <col min="772" max="772" width="11.625" style="100" customWidth="1"/>
    <col min="773" max="773" width="10.125" style="100" customWidth="1"/>
    <col min="774" max="774" width="5.875" style="100" customWidth="1"/>
    <col min="775" max="775" width="5.75" style="100" customWidth="1"/>
    <col min="776" max="776" width="7.25" style="100" customWidth="1"/>
    <col min="777" max="777" width="6.125" style="100" customWidth="1"/>
    <col min="778" max="778" width="5.75" style="100" customWidth="1"/>
    <col min="779" max="779" width="11.25" style="100" customWidth="1"/>
    <col min="780" max="780" width="7.625" style="100" customWidth="1"/>
    <col min="781" max="781" width="8.25" style="100" customWidth="1"/>
    <col min="782" max="782" width="8.375" style="100" customWidth="1"/>
    <col min="783" max="783" width="13.375" style="100" customWidth="1"/>
    <col min="784" max="784" width="11.75" style="100" customWidth="1"/>
    <col min="785" max="785" width="9.75" style="100" customWidth="1"/>
    <col min="786" max="786" width="11.375" style="100" customWidth="1"/>
    <col min="787" max="1022" width="9" style="100"/>
    <col min="1023" max="1023" width="11.25" style="100" customWidth="1"/>
    <col min="1024" max="1024" width="8.5" style="100" customWidth="1"/>
    <col min="1025" max="1025" width="6.25" style="100" customWidth="1"/>
    <col min="1026" max="1026" width="7" style="100" customWidth="1"/>
    <col min="1027" max="1027" width="9.375" style="100" customWidth="1"/>
    <col min="1028" max="1028" width="11.625" style="100" customWidth="1"/>
    <col min="1029" max="1029" width="10.125" style="100" customWidth="1"/>
    <col min="1030" max="1030" width="5.875" style="100" customWidth="1"/>
    <col min="1031" max="1031" width="5.75" style="100" customWidth="1"/>
    <col min="1032" max="1032" width="7.25" style="100" customWidth="1"/>
    <col min="1033" max="1033" width="6.125" style="100" customWidth="1"/>
    <col min="1034" max="1034" width="5.75" style="100" customWidth="1"/>
    <col min="1035" max="1035" width="11.25" style="100" customWidth="1"/>
    <col min="1036" max="1036" width="7.625" style="100" customWidth="1"/>
    <col min="1037" max="1037" width="8.25" style="100" customWidth="1"/>
    <col min="1038" max="1038" width="8.375" style="100" customWidth="1"/>
    <col min="1039" max="1039" width="13.375" style="100" customWidth="1"/>
    <col min="1040" max="1040" width="11.75" style="100" customWidth="1"/>
    <col min="1041" max="1041" width="9.75" style="100" customWidth="1"/>
    <col min="1042" max="1042" width="11.375" style="100" customWidth="1"/>
    <col min="1043" max="1278" width="9" style="100"/>
    <col min="1279" max="1279" width="11.25" style="100" customWidth="1"/>
    <col min="1280" max="1280" width="8.5" style="100" customWidth="1"/>
    <col min="1281" max="1281" width="6.25" style="100" customWidth="1"/>
    <col min="1282" max="1282" width="7" style="100" customWidth="1"/>
    <col min="1283" max="1283" width="9.375" style="100" customWidth="1"/>
    <col min="1284" max="1284" width="11.625" style="100" customWidth="1"/>
    <col min="1285" max="1285" width="10.125" style="100" customWidth="1"/>
    <col min="1286" max="1286" width="5.875" style="100" customWidth="1"/>
    <col min="1287" max="1287" width="5.75" style="100" customWidth="1"/>
    <col min="1288" max="1288" width="7.25" style="100" customWidth="1"/>
    <col min="1289" max="1289" width="6.125" style="100" customWidth="1"/>
    <col min="1290" max="1290" width="5.75" style="100" customWidth="1"/>
    <col min="1291" max="1291" width="11.25" style="100" customWidth="1"/>
    <col min="1292" max="1292" width="7.625" style="100" customWidth="1"/>
    <col min="1293" max="1293" width="8.25" style="100" customWidth="1"/>
    <col min="1294" max="1294" width="8.375" style="100" customWidth="1"/>
    <col min="1295" max="1295" width="13.375" style="100" customWidth="1"/>
    <col min="1296" max="1296" width="11.75" style="100" customWidth="1"/>
    <col min="1297" max="1297" width="9.75" style="100" customWidth="1"/>
    <col min="1298" max="1298" width="11.375" style="100" customWidth="1"/>
    <col min="1299" max="1534" width="9" style="100"/>
    <col min="1535" max="1535" width="11.25" style="100" customWidth="1"/>
    <col min="1536" max="1536" width="8.5" style="100" customWidth="1"/>
    <col min="1537" max="1537" width="6.25" style="100" customWidth="1"/>
    <col min="1538" max="1538" width="7" style="100" customWidth="1"/>
    <col min="1539" max="1539" width="9.375" style="100" customWidth="1"/>
    <col min="1540" max="1540" width="11.625" style="100" customWidth="1"/>
    <col min="1541" max="1541" width="10.125" style="100" customWidth="1"/>
    <col min="1542" max="1542" width="5.875" style="100" customWidth="1"/>
    <col min="1543" max="1543" width="5.75" style="100" customWidth="1"/>
    <col min="1544" max="1544" width="7.25" style="100" customWidth="1"/>
    <col min="1545" max="1545" width="6.125" style="100" customWidth="1"/>
    <col min="1546" max="1546" width="5.75" style="100" customWidth="1"/>
    <col min="1547" max="1547" width="11.25" style="100" customWidth="1"/>
    <col min="1548" max="1548" width="7.625" style="100" customWidth="1"/>
    <col min="1549" max="1549" width="8.25" style="100" customWidth="1"/>
    <col min="1550" max="1550" width="8.375" style="100" customWidth="1"/>
    <col min="1551" max="1551" width="13.375" style="100" customWidth="1"/>
    <col min="1552" max="1552" width="11.75" style="100" customWidth="1"/>
    <col min="1553" max="1553" width="9.75" style="100" customWidth="1"/>
    <col min="1554" max="1554" width="11.375" style="100" customWidth="1"/>
    <col min="1555" max="1790" width="9" style="100"/>
    <col min="1791" max="1791" width="11.25" style="100" customWidth="1"/>
    <col min="1792" max="1792" width="8.5" style="100" customWidth="1"/>
    <col min="1793" max="1793" width="6.25" style="100" customWidth="1"/>
    <col min="1794" max="1794" width="7" style="100" customWidth="1"/>
    <col min="1795" max="1795" width="9.375" style="100" customWidth="1"/>
    <col min="1796" max="1796" width="11.625" style="100" customWidth="1"/>
    <col min="1797" max="1797" width="10.125" style="100" customWidth="1"/>
    <col min="1798" max="1798" width="5.875" style="100" customWidth="1"/>
    <col min="1799" max="1799" width="5.75" style="100" customWidth="1"/>
    <col min="1800" max="1800" width="7.25" style="100" customWidth="1"/>
    <col min="1801" max="1801" width="6.125" style="100" customWidth="1"/>
    <col min="1802" max="1802" width="5.75" style="100" customWidth="1"/>
    <col min="1803" max="1803" width="11.25" style="100" customWidth="1"/>
    <col min="1804" max="1804" width="7.625" style="100" customWidth="1"/>
    <col min="1805" max="1805" width="8.25" style="100" customWidth="1"/>
    <col min="1806" max="1806" width="8.375" style="100" customWidth="1"/>
    <col min="1807" max="1807" width="13.375" style="100" customWidth="1"/>
    <col min="1808" max="1808" width="11.75" style="100" customWidth="1"/>
    <col min="1809" max="1809" width="9.75" style="100" customWidth="1"/>
    <col min="1810" max="1810" width="11.375" style="100" customWidth="1"/>
    <col min="1811" max="2046" width="9" style="100"/>
    <col min="2047" max="2047" width="11.25" style="100" customWidth="1"/>
    <col min="2048" max="2048" width="8.5" style="100" customWidth="1"/>
    <col min="2049" max="2049" width="6.25" style="100" customWidth="1"/>
    <col min="2050" max="2050" width="7" style="100" customWidth="1"/>
    <col min="2051" max="2051" width="9.375" style="100" customWidth="1"/>
    <col min="2052" max="2052" width="11.625" style="100" customWidth="1"/>
    <col min="2053" max="2053" width="10.125" style="100" customWidth="1"/>
    <col min="2054" max="2054" width="5.875" style="100" customWidth="1"/>
    <col min="2055" max="2055" width="5.75" style="100" customWidth="1"/>
    <col min="2056" max="2056" width="7.25" style="100" customWidth="1"/>
    <col min="2057" max="2057" width="6.125" style="100" customWidth="1"/>
    <col min="2058" max="2058" width="5.75" style="100" customWidth="1"/>
    <col min="2059" max="2059" width="11.25" style="100" customWidth="1"/>
    <col min="2060" max="2060" width="7.625" style="100" customWidth="1"/>
    <col min="2061" max="2061" width="8.25" style="100" customWidth="1"/>
    <col min="2062" max="2062" width="8.375" style="100" customWidth="1"/>
    <col min="2063" max="2063" width="13.375" style="100" customWidth="1"/>
    <col min="2064" max="2064" width="11.75" style="100" customWidth="1"/>
    <col min="2065" max="2065" width="9.75" style="100" customWidth="1"/>
    <col min="2066" max="2066" width="11.375" style="100" customWidth="1"/>
    <col min="2067" max="2302" width="9" style="100"/>
    <col min="2303" max="2303" width="11.25" style="100" customWidth="1"/>
    <col min="2304" max="2304" width="8.5" style="100" customWidth="1"/>
    <col min="2305" max="2305" width="6.25" style="100" customWidth="1"/>
    <col min="2306" max="2306" width="7" style="100" customWidth="1"/>
    <col min="2307" max="2307" width="9.375" style="100" customWidth="1"/>
    <col min="2308" max="2308" width="11.625" style="100" customWidth="1"/>
    <col min="2309" max="2309" width="10.125" style="100" customWidth="1"/>
    <col min="2310" max="2310" width="5.875" style="100" customWidth="1"/>
    <col min="2311" max="2311" width="5.75" style="100" customWidth="1"/>
    <col min="2312" max="2312" width="7.25" style="100" customWidth="1"/>
    <col min="2313" max="2313" width="6.125" style="100" customWidth="1"/>
    <col min="2314" max="2314" width="5.75" style="100" customWidth="1"/>
    <col min="2315" max="2315" width="11.25" style="100" customWidth="1"/>
    <col min="2316" max="2316" width="7.625" style="100" customWidth="1"/>
    <col min="2317" max="2317" width="8.25" style="100" customWidth="1"/>
    <col min="2318" max="2318" width="8.375" style="100" customWidth="1"/>
    <col min="2319" max="2319" width="13.375" style="100" customWidth="1"/>
    <col min="2320" max="2320" width="11.75" style="100" customWidth="1"/>
    <col min="2321" max="2321" width="9.75" style="100" customWidth="1"/>
    <col min="2322" max="2322" width="11.375" style="100" customWidth="1"/>
    <col min="2323" max="2558" width="9" style="100"/>
    <col min="2559" max="2559" width="11.25" style="100" customWidth="1"/>
    <col min="2560" max="2560" width="8.5" style="100" customWidth="1"/>
    <col min="2561" max="2561" width="6.25" style="100" customWidth="1"/>
    <col min="2562" max="2562" width="7" style="100" customWidth="1"/>
    <col min="2563" max="2563" width="9.375" style="100" customWidth="1"/>
    <col min="2564" max="2564" width="11.625" style="100" customWidth="1"/>
    <col min="2565" max="2565" width="10.125" style="100" customWidth="1"/>
    <col min="2566" max="2566" width="5.875" style="100" customWidth="1"/>
    <col min="2567" max="2567" width="5.75" style="100" customWidth="1"/>
    <col min="2568" max="2568" width="7.25" style="100" customWidth="1"/>
    <col min="2569" max="2569" width="6.125" style="100" customWidth="1"/>
    <col min="2570" max="2570" width="5.75" style="100" customWidth="1"/>
    <col min="2571" max="2571" width="11.25" style="100" customWidth="1"/>
    <col min="2572" max="2572" width="7.625" style="100" customWidth="1"/>
    <col min="2573" max="2573" width="8.25" style="100" customWidth="1"/>
    <col min="2574" max="2574" width="8.375" style="100" customWidth="1"/>
    <col min="2575" max="2575" width="13.375" style="100" customWidth="1"/>
    <col min="2576" max="2576" width="11.75" style="100" customWidth="1"/>
    <col min="2577" max="2577" width="9.75" style="100" customWidth="1"/>
    <col min="2578" max="2578" width="11.375" style="100" customWidth="1"/>
    <col min="2579" max="2814" width="9" style="100"/>
    <col min="2815" max="2815" width="11.25" style="100" customWidth="1"/>
    <col min="2816" max="2816" width="8.5" style="100" customWidth="1"/>
    <col min="2817" max="2817" width="6.25" style="100" customWidth="1"/>
    <col min="2818" max="2818" width="7" style="100" customWidth="1"/>
    <col min="2819" max="2819" width="9.375" style="100" customWidth="1"/>
    <col min="2820" max="2820" width="11.625" style="100" customWidth="1"/>
    <col min="2821" max="2821" width="10.125" style="100" customWidth="1"/>
    <col min="2822" max="2822" width="5.875" style="100" customWidth="1"/>
    <col min="2823" max="2823" width="5.75" style="100" customWidth="1"/>
    <col min="2824" max="2824" width="7.25" style="100" customWidth="1"/>
    <col min="2825" max="2825" width="6.125" style="100" customWidth="1"/>
    <col min="2826" max="2826" width="5.75" style="100" customWidth="1"/>
    <col min="2827" max="2827" width="11.25" style="100" customWidth="1"/>
    <col min="2828" max="2828" width="7.625" style="100" customWidth="1"/>
    <col min="2829" max="2829" width="8.25" style="100" customWidth="1"/>
    <col min="2830" max="2830" width="8.375" style="100" customWidth="1"/>
    <col min="2831" max="2831" width="13.375" style="100" customWidth="1"/>
    <col min="2832" max="2832" width="11.75" style="100" customWidth="1"/>
    <col min="2833" max="2833" width="9.75" style="100" customWidth="1"/>
    <col min="2834" max="2834" width="11.375" style="100" customWidth="1"/>
    <col min="2835" max="3070" width="9" style="100"/>
    <col min="3071" max="3071" width="11.25" style="100" customWidth="1"/>
    <col min="3072" max="3072" width="8.5" style="100" customWidth="1"/>
    <col min="3073" max="3073" width="6.25" style="100" customWidth="1"/>
    <col min="3074" max="3074" width="7" style="100" customWidth="1"/>
    <col min="3075" max="3075" width="9.375" style="100" customWidth="1"/>
    <col min="3076" max="3076" width="11.625" style="100" customWidth="1"/>
    <col min="3077" max="3077" width="10.125" style="100" customWidth="1"/>
    <col min="3078" max="3078" width="5.875" style="100" customWidth="1"/>
    <col min="3079" max="3079" width="5.75" style="100" customWidth="1"/>
    <col min="3080" max="3080" width="7.25" style="100" customWidth="1"/>
    <col min="3081" max="3081" width="6.125" style="100" customWidth="1"/>
    <col min="3082" max="3082" width="5.75" style="100" customWidth="1"/>
    <col min="3083" max="3083" width="11.25" style="100" customWidth="1"/>
    <col min="3084" max="3084" width="7.625" style="100" customWidth="1"/>
    <col min="3085" max="3085" width="8.25" style="100" customWidth="1"/>
    <col min="3086" max="3086" width="8.375" style="100" customWidth="1"/>
    <col min="3087" max="3087" width="13.375" style="100" customWidth="1"/>
    <col min="3088" max="3088" width="11.75" style="100" customWidth="1"/>
    <col min="3089" max="3089" width="9.75" style="100" customWidth="1"/>
    <col min="3090" max="3090" width="11.375" style="100" customWidth="1"/>
    <col min="3091" max="3326" width="9" style="100"/>
    <col min="3327" max="3327" width="11.25" style="100" customWidth="1"/>
    <col min="3328" max="3328" width="8.5" style="100" customWidth="1"/>
    <col min="3329" max="3329" width="6.25" style="100" customWidth="1"/>
    <col min="3330" max="3330" width="7" style="100" customWidth="1"/>
    <col min="3331" max="3331" width="9.375" style="100" customWidth="1"/>
    <col min="3332" max="3332" width="11.625" style="100" customWidth="1"/>
    <col min="3333" max="3333" width="10.125" style="100" customWidth="1"/>
    <col min="3334" max="3334" width="5.875" style="100" customWidth="1"/>
    <col min="3335" max="3335" width="5.75" style="100" customWidth="1"/>
    <col min="3336" max="3336" width="7.25" style="100" customWidth="1"/>
    <col min="3337" max="3337" width="6.125" style="100" customWidth="1"/>
    <col min="3338" max="3338" width="5.75" style="100" customWidth="1"/>
    <col min="3339" max="3339" width="11.25" style="100" customWidth="1"/>
    <col min="3340" max="3340" width="7.625" style="100" customWidth="1"/>
    <col min="3341" max="3341" width="8.25" style="100" customWidth="1"/>
    <col min="3342" max="3342" width="8.375" style="100" customWidth="1"/>
    <col min="3343" max="3343" width="13.375" style="100" customWidth="1"/>
    <col min="3344" max="3344" width="11.75" style="100" customWidth="1"/>
    <col min="3345" max="3345" width="9.75" style="100" customWidth="1"/>
    <col min="3346" max="3346" width="11.375" style="100" customWidth="1"/>
    <col min="3347" max="3582" width="9" style="100"/>
    <col min="3583" max="3583" width="11.25" style="100" customWidth="1"/>
    <col min="3584" max="3584" width="8.5" style="100" customWidth="1"/>
    <col min="3585" max="3585" width="6.25" style="100" customWidth="1"/>
    <col min="3586" max="3586" width="7" style="100" customWidth="1"/>
    <col min="3587" max="3587" width="9.375" style="100" customWidth="1"/>
    <col min="3588" max="3588" width="11.625" style="100" customWidth="1"/>
    <col min="3589" max="3589" width="10.125" style="100" customWidth="1"/>
    <col min="3590" max="3590" width="5.875" style="100" customWidth="1"/>
    <col min="3591" max="3591" width="5.75" style="100" customWidth="1"/>
    <col min="3592" max="3592" width="7.25" style="100" customWidth="1"/>
    <col min="3593" max="3593" width="6.125" style="100" customWidth="1"/>
    <col min="3594" max="3594" width="5.75" style="100" customWidth="1"/>
    <col min="3595" max="3595" width="11.25" style="100" customWidth="1"/>
    <col min="3596" max="3596" width="7.625" style="100" customWidth="1"/>
    <col min="3597" max="3597" width="8.25" style="100" customWidth="1"/>
    <col min="3598" max="3598" width="8.375" style="100" customWidth="1"/>
    <col min="3599" max="3599" width="13.375" style="100" customWidth="1"/>
    <col min="3600" max="3600" width="11.75" style="100" customWidth="1"/>
    <col min="3601" max="3601" width="9.75" style="100" customWidth="1"/>
    <col min="3602" max="3602" width="11.375" style="100" customWidth="1"/>
    <col min="3603" max="3838" width="9" style="100"/>
    <col min="3839" max="3839" width="11.25" style="100" customWidth="1"/>
    <col min="3840" max="3840" width="8.5" style="100" customWidth="1"/>
    <col min="3841" max="3841" width="6.25" style="100" customWidth="1"/>
    <col min="3842" max="3842" width="7" style="100" customWidth="1"/>
    <col min="3843" max="3843" width="9.375" style="100" customWidth="1"/>
    <col min="3844" max="3844" width="11.625" style="100" customWidth="1"/>
    <col min="3845" max="3845" width="10.125" style="100" customWidth="1"/>
    <col min="3846" max="3846" width="5.875" style="100" customWidth="1"/>
    <col min="3847" max="3847" width="5.75" style="100" customWidth="1"/>
    <col min="3848" max="3848" width="7.25" style="100" customWidth="1"/>
    <col min="3849" max="3849" width="6.125" style="100" customWidth="1"/>
    <col min="3850" max="3850" width="5.75" style="100" customWidth="1"/>
    <col min="3851" max="3851" width="11.25" style="100" customWidth="1"/>
    <col min="3852" max="3852" width="7.625" style="100" customWidth="1"/>
    <col min="3853" max="3853" width="8.25" style="100" customWidth="1"/>
    <col min="3854" max="3854" width="8.375" style="100" customWidth="1"/>
    <col min="3855" max="3855" width="13.375" style="100" customWidth="1"/>
    <col min="3856" max="3856" width="11.75" style="100" customWidth="1"/>
    <col min="3857" max="3857" width="9.75" style="100" customWidth="1"/>
    <col min="3858" max="3858" width="11.375" style="100" customWidth="1"/>
    <col min="3859" max="4094" width="9" style="100"/>
    <col min="4095" max="4095" width="11.25" style="100" customWidth="1"/>
    <col min="4096" max="4096" width="8.5" style="100" customWidth="1"/>
    <col min="4097" max="4097" width="6.25" style="100" customWidth="1"/>
    <col min="4098" max="4098" width="7" style="100" customWidth="1"/>
    <col min="4099" max="4099" width="9.375" style="100" customWidth="1"/>
    <col min="4100" max="4100" width="11.625" style="100" customWidth="1"/>
    <col min="4101" max="4101" width="10.125" style="100" customWidth="1"/>
    <col min="4102" max="4102" width="5.875" style="100" customWidth="1"/>
    <col min="4103" max="4103" width="5.75" style="100" customWidth="1"/>
    <col min="4104" max="4104" width="7.25" style="100" customWidth="1"/>
    <col min="4105" max="4105" width="6.125" style="100" customWidth="1"/>
    <col min="4106" max="4106" width="5.75" style="100" customWidth="1"/>
    <col min="4107" max="4107" width="11.25" style="100" customWidth="1"/>
    <col min="4108" max="4108" width="7.625" style="100" customWidth="1"/>
    <col min="4109" max="4109" width="8.25" style="100" customWidth="1"/>
    <col min="4110" max="4110" width="8.375" style="100" customWidth="1"/>
    <col min="4111" max="4111" width="13.375" style="100" customWidth="1"/>
    <col min="4112" max="4112" width="11.75" style="100" customWidth="1"/>
    <col min="4113" max="4113" width="9.75" style="100" customWidth="1"/>
    <col min="4114" max="4114" width="11.375" style="100" customWidth="1"/>
    <col min="4115" max="4350" width="9" style="100"/>
    <col min="4351" max="4351" width="11.25" style="100" customWidth="1"/>
    <col min="4352" max="4352" width="8.5" style="100" customWidth="1"/>
    <col min="4353" max="4353" width="6.25" style="100" customWidth="1"/>
    <col min="4354" max="4354" width="7" style="100" customWidth="1"/>
    <col min="4355" max="4355" width="9.375" style="100" customWidth="1"/>
    <col min="4356" max="4356" width="11.625" style="100" customWidth="1"/>
    <col min="4357" max="4357" width="10.125" style="100" customWidth="1"/>
    <col min="4358" max="4358" width="5.875" style="100" customWidth="1"/>
    <col min="4359" max="4359" width="5.75" style="100" customWidth="1"/>
    <col min="4360" max="4360" width="7.25" style="100" customWidth="1"/>
    <col min="4361" max="4361" width="6.125" style="100" customWidth="1"/>
    <col min="4362" max="4362" width="5.75" style="100" customWidth="1"/>
    <col min="4363" max="4363" width="11.25" style="100" customWidth="1"/>
    <col min="4364" max="4364" width="7.625" style="100" customWidth="1"/>
    <col min="4365" max="4365" width="8.25" style="100" customWidth="1"/>
    <col min="4366" max="4366" width="8.375" style="100" customWidth="1"/>
    <col min="4367" max="4367" width="13.375" style="100" customWidth="1"/>
    <col min="4368" max="4368" width="11.75" style="100" customWidth="1"/>
    <col min="4369" max="4369" width="9.75" style="100" customWidth="1"/>
    <col min="4370" max="4370" width="11.375" style="100" customWidth="1"/>
    <col min="4371" max="4606" width="9" style="100"/>
    <col min="4607" max="4607" width="11.25" style="100" customWidth="1"/>
    <col min="4608" max="4608" width="8.5" style="100" customWidth="1"/>
    <col min="4609" max="4609" width="6.25" style="100" customWidth="1"/>
    <col min="4610" max="4610" width="7" style="100" customWidth="1"/>
    <col min="4611" max="4611" width="9.375" style="100" customWidth="1"/>
    <col min="4612" max="4612" width="11.625" style="100" customWidth="1"/>
    <col min="4613" max="4613" width="10.125" style="100" customWidth="1"/>
    <col min="4614" max="4614" width="5.875" style="100" customWidth="1"/>
    <col min="4615" max="4615" width="5.75" style="100" customWidth="1"/>
    <col min="4616" max="4616" width="7.25" style="100" customWidth="1"/>
    <col min="4617" max="4617" width="6.125" style="100" customWidth="1"/>
    <col min="4618" max="4618" width="5.75" style="100" customWidth="1"/>
    <col min="4619" max="4619" width="11.25" style="100" customWidth="1"/>
    <col min="4620" max="4620" width="7.625" style="100" customWidth="1"/>
    <col min="4621" max="4621" width="8.25" style="100" customWidth="1"/>
    <col min="4622" max="4622" width="8.375" style="100" customWidth="1"/>
    <col min="4623" max="4623" width="13.375" style="100" customWidth="1"/>
    <col min="4624" max="4624" width="11.75" style="100" customWidth="1"/>
    <col min="4625" max="4625" width="9.75" style="100" customWidth="1"/>
    <col min="4626" max="4626" width="11.375" style="100" customWidth="1"/>
    <col min="4627" max="4862" width="9" style="100"/>
    <col min="4863" max="4863" width="11.25" style="100" customWidth="1"/>
    <col min="4864" max="4864" width="8.5" style="100" customWidth="1"/>
    <col min="4865" max="4865" width="6.25" style="100" customWidth="1"/>
    <col min="4866" max="4866" width="7" style="100" customWidth="1"/>
    <col min="4867" max="4867" width="9.375" style="100" customWidth="1"/>
    <col min="4868" max="4868" width="11.625" style="100" customWidth="1"/>
    <col min="4869" max="4869" width="10.125" style="100" customWidth="1"/>
    <col min="4870" max="4870" width="5.875" style="100" customWidth="1"/>
    <col min="4871" max="4871" width="5.75" style="100" customWidth="1"/>
    <col min="4872" max="4872" width="7.25" style="100" customWidth="1"/>
    <col min="4873" max="4873" width="6.125" style="100" customWidth="1"/>
    <col min="4874" max="4874" width="5.75" style="100" customWidth="1"/>
    <col min="4875" max="4875" width="11.25" style="100" customWidth="1"/>
    <col min="4876" max="4876" width="7.625" style="100" customWidth="1"/>
    <col min="4877" max="4877" width="8.25" style="100" customWidth="1"/>
    <col min="4878" max="4878" width="8.375" style="100" customWidth="1"/>
    <col min="4879" max="4879" width="13.375" style="100" customWidth="1"/>
    <col min="4880" max="4880" width="11.75" style="100" customWidth="1"/>
    <col min="4881" max="4881" width="9.75" style="100" customWidth="1"/>
    <col min="4882" max="4882" width="11.375" style="100" customWidth="1"/>
    <col min="4883" max="5118" width="9" style="100"/>
    <col min="5119" max="5119" width="11.25" style="100" customWidth="1"/>
    <col min="5120" max="5120" width="8.5" style="100" customWidth="1"/>
    <col min="5121" max="5121" width="6.25" style="100" customWidth="1"/>
    <col min="5122" max="5122" width="7" style="100" customWidth="1"/>
    <col min="5123" max="5123" width="9.375" style="100" customWidth="1"/>
    <col min="5124" max="5124" width="11.625" style="100" customWidth="1"/>
    <col min="5125" max="5125" width="10.125" style="100" customWidth="1"/>
    <col min="5126" max="5126" width="5.875" style="100" customWidth="1"/>
    <col min="5127" max="5127" width="5.75" style="100" customWidth="1"/>
    <col min="5128" max="5128" width="7.25" style="100" customWidth="1"/>
    <col min="5129" max="5129" width="6.125" style="100" customWidth="1"/>
    <col min="5130" max="5130" width="5.75" style="100" customWidth="1"/>
    <col min="5131" max="5131" width="11.25" style="100" customWidth="1"/>
    <col min="5132" max="5132" width="7.625" style="100" customWidth="1"/>
    <col min="5133" max="5133" width="8.25" style="100" customWidth="1"/>
    <col min="5134" max="5134" width="8.375" style="100" customWidth="1"/>
    <col min="5135" max="5135" width="13.375" style="100" customWidth="1"/>
    <col min="5136" max="5136" width="11.75" style="100" customWidth="1"/>
    <col min="5137" max="5137" width="9.75" style="100" customWidth="1"/>
    <col min="5138" max="5138" width="11.375" style="100" customWidth="1"/>
    <col min="5139" max="5374" width="9" style="100"/>
    <col min="5375" max="5375" width="11.25" style="100" customWidth="1"/>
    <col min="5376" max="5376" width="8.5" style="100" customWidth="1"/>
    <col min="5377" max="5377" width="6.25" style="100" customWidth="1"/>
    <col min="5378" max="5378" width="7" style="100" customWidth="1"/>
    <col min="5379" max="5379" width="9.375" style="100" customWidth="1"/>
    <col min="5380" max="5380" width="11.625" style="100" customWidth="1"/>
    <col min="5381" max="5381" width="10.125" style="100" customWidth="1"/>
    <col min="5382" max="5382" width="5.875" style="100" customWidth="1"/>
    <col min="5383" max="5383" width="5.75" style="100" customWidth="1"/>
    <col min="5384" max="5384" width="7.25" style="100" customWidth="1"/>
    <col min="5385" max="5385" width="6.125" style="100" customWidth="1"/>
    <col min="5386" max="5386" width="5.75" style="100" customWidth="1"/>
    <col min="5387" max="5387" width="11.25" style="100" customWidth="1"/>
    <col min="5388" max="5388" width="7.625" style="100" customWidth="1"/>
    <col min="5389" max="5389" width="8.25" style="100" customWidth="1"/>
    <col min="5390" max="5390" width="8.375" style="100" customWidth="1"/>
    <col min="5391" max="5391" width="13.375" style="100" customWidth="1"/>
    <col min="5392" max="5392" width="11.75" style="100" customWidth="1"/>
    <col min="5393" max="5393" width="9.75" style="100" customWidth="1"/>
    <col min="5394" max="5394" width="11.375" style="100" customWidth="1"/>
    <col min="5395" max="5630" width="9" style="100"/>
    <col min="5631" max="5631" width="11.25" style="100" customWidth="1"/>
    <col min="5632" max="5632" width="8.5" style="100" customWidth="1"/>
    <col min="5633" max="5633" width="6.25" style="100" customWidth="1"/>
    <col min="5634" max="5634" width="7" style="100" customWidth="1"/>
    <col min="5635" max="5635" width="9.375" style="100" customWidth="1"/>
    <col min="5636" max="5636" width="11.625" style="100" customWidth="1"/>
    <col min="5637" max="5637" width="10.125" style="100" customWidth="1"/>
    <col min="5638" max="5638" width="5.875" style="100" customWidth="1"/>
    <col min="5639" max="5639" width="5.75" style="100" customWidth="1"/>
    <col min="5640" max="5640" width="7.25" style="100" customWidth="1"/>
    <col min="5641" max="5641" width="6.125" style="100" customWidth="1"/>
    <col min="5642" max="5642" width="5.75" style="100" customWidth="1"/>
    <col min="5643" max="5643" width="11.25" style="100" customWidth="1"/>
    <col min="5644" max="5644" width="7.625" style="100" customWidth="1"/>
    <col min="5645" max="5645" width="8.25" style="100" customWidth="1"/>
    <col min="5646" max="5646" width="8.375" style="100" customWidth="1"/>
    <col min="5647" max="5647" width="13.375" style="100" customWidth="1"/>
    <col min="5648" max="5648" width="11.75" style="100" customWidth="1"/>
    <col min="5649" max="5649" width="9.75" style="100" customWidth="1"/>
    <col min="5650" max="5650" width="11.375" style="100" customWidth="1"/>
    <col min="5651" max="5886" width="9" style="100"/>
    <col min="5887" max="5887" width="11.25" style="100" customWidth="1"/>
    <col min="5888" max="5888" width="8.5" style="100" customWidth="1"/>
    <col min="5889" max="5889" width="6.25" style="100" customWidth="1"/>
    <col min="5890" max="5890" width="7" style="100" customWidth="1"/>
    <col min="5891" max="5891" width="9.375" style="100" customWidth="1"/>
    <col min="5892" max="5892" width="11.625" style="100" customWidth="1"/>
    <col min="5893" max="5893" width="10.125" style="100" customWidth="1"/>
    <col min="5894" max="5894" width="5.875" style="100" customWidth="1"/>
    <col min="5895" max="5895" width="5.75" style="100" customWidth="1"/>
    <col min="5896" max="5896" width="7.25" style="100" customWidth="1"/>
    <col min="5897" max="5897" width="6.125" style="100" customWidth="1"/>
    <col min="5898" max="5898" width="5.75" style="100" customWidth="1"/>
    <col min="5899" max="5899" width="11.25" style="100" customWidth="1"/>
    <col min="5900" max="5900" width="7.625" style="100" customWidth="1"/>
    <col min="5901" max="5901" width="8.25" style="100" customWidth="1"/>
    <col min="5902" max="5902" width="8.375" style="100" customWidth="1"/>
    <col min="5903" max="5903" width="13.375" style="100" customWidth="1"/>
    <col min="5904" max="5904" width="11.75" style="100" customWidth="1"/>
    <col min="5905" max="5905" width="9.75" style="100" customWidth="1"/>
    <col min="5906" max="5906" width="11.375" style="100" customWidth="1"/>
    <col min="5907" max="6142" width="9" style="100"/>
    <col min="6143" max="6143" width="11.25" style="100" customWidth="1"/>
    <col min="6144" max="6144" width="8.5" style="100" customWidth="1"/>
    <col min="6145" max="6145" width="6.25" style="100" customWidth="1"/>
    <col min="6146" max="6146" width="7" style="100" customWidth="1"/>
    <col min="6147" max="6147" width="9.375" style="100" customWidth="1"/>
    <col min="6148" max="6148" width="11.625" style="100" customWidth="1"/>
    <col min="6149" max="6149" width="10.125" style="100" customWidth="1"/>
    <col min="6150" max="6150" width="5.875" style="100" customWidth="1"/>
    <col min="6151" max="6151" width="5.75" style="100" customWidth="1"/>
    <col min="6152" max="6152" width="7.25" style="100" customWidth="1"/>
    <col min="6153" max="6153" width="6.125" style="100" customWidth="1"/>
    <col min="6154" max="6154" width="5.75" style="100" customWidth="1"/>
    <col min="6155" max="6155" width="11.25" style="100" customWidth="1"/>
    <col min="6156" max="6156" width="7.625" style="100" customWidth="1"/>
    <col min="6157" max="6157" width="8.25" style="100" customWidth="1"/>
    <col min="6158" max="6158" width="8.375" style="100" customWidth="1"/>
    <col min="6159" max="6159" width="13.375" style="100" customWidth="1"/>
    <col min="6160" max="6160" width="11.75" style="100" customWidth="1"/>
    <col min="6161" max="6161" width="9.75" style="100" customWidth="1"/>
    <col min="6162" max="6162" width="11.375" style="100" customWidth="1"/>
    <col min="6163" max="6398" width="9" style="100"/>
    <col min="6399" max="6399" width="11.25" style="100" customWidth="1"/>
    <col min="6400" max="6400" width="8.5" style="100" customWidth="1"/>
    <col min="6401" max="6401" width="6.25" style="100" customWidth="1"/>
    <col min="6402" max="6402" width="7" style="100" customWidth="1"/>
    <col min="6403" max="6403" width="9.375" style="100" customWidth="1"/>
    <col min="6404" max="6404" width="11.625" style="100" customWidth="1"/>
    <col min="6405" max="6405" width="10.125" style="100" customWidth="1"/>
    <col min="6406" max="6406" width="5.875" style="100" customWidth="1"/>
    <col min="6407" max="6407" width="5.75" style="100" customWidth="1"/>
    <col min="6408" max="6408" width="7.25" style="100" customWidth="1"/>
    <col min="6409" max="6409" width="6.125" style="100" customWidth="1"/>
    <col min="6410" max="6410" width="5.75" style="100" customWidth="1"/>
    <col min="6411" max="6411" width="11.25" style="100" customWidth="1"/>
    <col min="6412" max="6412" width="7.625" style="100" customWidth="1"/>
    <col min="6413" max="6413" width="8.25" style="100" customWidth="1"/>
    <col min="6414" max="6414" width="8.375" style="100" customWidth="1"/>
    <col min="6415" max="6415" width="13.375" style="100" customWidth="1"/>
    <col min="6416" max="6416" width="11.75" style="100" customWidth="1"/>
    <col min="6417" max="6417" width="9.75" style="100" customWidth="1"/>
    <col min="6418" max="6418" width="11.375" style="100" customWidth="1"/>
    <col min="6419" max="6654" width="9" style="100"/>
    <col min="6655" max="6655" width="11.25" style="100" customWidth="1"/>
    <col min="6656" max="6656" width="8.5" style="100" customWidth="1"/>
    <col min="6657" max="6657" width="6.25" style="100" customWidth="1"/>
    <col min="6658" max="6658" width="7" style="100" customWidth="1"/>
    <col min="6659" max="6659" width="9.375" style="100" customWidth="1"/>
    <col min="6660" max="6660" width="11.625" style="100" customWidth="1"/>
    <col min="6661" max="6661" width="10.125" style="100" customWidth="1"/>
    <col min="6662" max="6662" width="5.875" style="100" customWidth="1"/>
    <col min="6663" max="6663" width="5.75" style="100" customWidth="1"/>
    <col min="6664" max="6664" width="7.25" style="100" customWidth="1"/>
    <col min="6665" max="6665" width="6.125" style="100" customWidth="1"/>
    <col min="6666" max="6666" width="5.75" style="100" customWidth="1"/>
    <col min="6667" max="6667" width="11.25" style="100" customWidth="1"/>
    <col min="6668" max="6668" width="7.625" style="100" customWidth="1"/>
    <col min="6669" max="6669" width="8.25" style="100" customWidth="1"/>
    <col min="6670" max="6670" width="8.375" style="100" customWidth="1"/>
    <col min="6671" max="6671" width="13.375" style="100" customWidth="1"/>
    <col min="6672" max="6672" width="11.75" style="100" customWidth="1"/>
    <col min="6673" max="6673" width="9.75" style="100" customWidth="1"/>
    <col min="6674" max="6674" width="11.375" style="100" customWidth="1"/>
    <col min="6675" max="6910" width="9" style="100"/>
    <col min="6911" max="6911" width="11.25" style="100" customWidth="1"/>
    <col min="6912" max="6912" width="8.5" style="100" customWidth="1"/>
    <col min="6913" max="6913" width="6.25" style="100" customWidth="1"/>
    <col min="6914" max="6914" width="7" style="100" customWidth="1"/>
    <col min="6915" max="6915" width="9.375" style="100" customWidth="1"/>
    <col min="6916" max="6916" width="11.625" style="100" customWidth="1"/>
    <col min="6917" max="6917" width="10.125" style="100" customWidth="1"/>
    <col min="6918" max="6918" width="5.875" style="100" customWidth="1"/>
    <col min="6919" max="6919" width="5.75" style="100" customWidth="1"/>
    <col min="6920" max="6920" width="7.25" style="100" customWidth="1"/>
    <col min="6921" max="6921" width="6.125" style="100" customWidth="1"/>
    <col min="6922" max="6922" width="5.75" style="100" customWidth="1"/>
    <col min="6923" max="6923" width="11.25" style="100" customWidth="1"/>
    <col min="6924" max="6924" width="7.625" style="100" customWidth="1"/>
    <col min="6925" max="6925" width="8.25" style="100" customWidth="1"/>
    <col min="6926" max="6926" width="8.375" style="100" customWidth="1"/>
    <col min="6927" max="6927" width="13.375" style="100" customWidth="1"/>
    <col min="6928" max="6928" width="11.75" style="100" customWidth="1"/>
    <col min="6929" max="6929" width="9.75" style="100" customWidth="1"/>
    <col min="6930" max="6930" width="11.375" style="100" customWidth="1"/>
    <col min="6931" max="7166" width="9" style="100"/>
    <col min="7167" max="7167" width="11.25" style="100" customWidth="1"/>
    <col min="7168" max="7168" width="8.5" style="100" customWidth="1"/>
    <col min="7169" max="7169" width="6.25" style="100" customWidth="1"/>
    <col min="7170" max="7170" width="7" style="100" customWidth="1"/>
    <col min="7171" max="7171" width="9.375" style="100" customWidth="1"/>
    <col min="7172" max="7172" width="11.625" style="100" customWidth="1"/>
    <col min="7173" max="7173" width="10.125" style="100" customWidth="1"/>
    <col min="7174" max="7174" width="5.875" style="100" customWidth="1"/>
    <col min="7175" max="7175" width="5.75" style="100" customWidth="1"/>
    <col min="7176" max="7176" width="7.25" style="100" customWidth="1"/>
    <col min="7177" max="7177" width="6.125" style="100" customWidth="1"/>
    <col min="7178" max="7178" width="5.75" style="100" customWidth="1"/>
    <col min="7179" max="7179" width="11.25" style="100" customWidth="1"/>
    <col min="7180" max="7180" width="7.625" style="100" customWidth="1"/>
    <col min="7181" max="7181" width="8.25" style="100" customWidth="1"/>
    <col min="7182" max="7182" width="8.375" style="100" customWidth="1"/>
    <col min="7183" max="7183" width="13.375" style="100" customWidth="1"/>
    <col min="7184" max="7184" width="11.75" style="100" customWidth="1"/>
    <col min="7185" max="7185" width="9.75" style="100" customWidth="1"/>
    <col min="7186" max="7186" width="11.375" style="100" customWidth="1"/>
    <col min="7187" max="7422" width="9" style="100"/>
    <col min="7423" max="7423" width="11.25" style="100" customWidth="1"/>
    <col min="7424" max="7424" width="8.5" style="100" customWidth="1"/>
    <col min="7425" max="7425" width="6.25" style="100" customWidth="1"/>
    <col min="7426" max="7426" width="7" style="100" customWidth="1"/>
    <col min="7427" max="7427" width="9.375" style="100" customWidth="1"/>
    <col min="7428" max="7428" width="11.625" style="100" customWidth="1"/>
    <col min="7429" max="7429" width="10.125" style="100" customWidth="1"/>
    <col min="7430" max="7430" width="5.875" style="100" customWidth="1"/>
    <col min="7431" max="7431" width="5.75" style="100" customWidth="1"/>
    <col min="7432" max="7432" width="7.25" style="100" customWidth="1"/>
    <col min="7433" max="7433" width="6.125" style="100" customWidth="1"/>
    <col min="7434" max="7434" width="5.75" style="100" customWidth="1"/>
    <col min="7435" max="7435" width="11.25" style="100" customWidth="1"/>
    <col min="7436" max="7436" width="7.625" style="100" customWidth="1"/>
    <col min="7437" max="7437" width="8.25" style="100" customWidth="1"/>
    <col min="7438" max="7438" width="8.375" style="100" customWidth="1"/>
    <col min="7439" max="7439" width="13.375" style="100" customWidth="1"/>
    <col min="7440" max="7440" width="11.75" style="100" customWidth="1"/>
    <col min="7441" max="7441" width="9.75" style="100" customWidth="1"/>
    <col min="7442" max="7442" width="11.375" style="100" customWidth="1"/>
    <col min="7443" max="7678" width="9" style="100"/>
    <col min="7679" max="7679" width="11.25" style="100" customWidth="1"/>
    <col min="7680" max="7680" width="8.5" style="100" customWidth="1"/>
    <col min="7681" max="7681" width="6.25" style="100" customWidth="1"/>
    <col min="7682" max="7682" width="7" style="100" customWidth="1"/>
    <col min="7683" max="7683" width="9.375" style="100" customWidth="1"/>
    <col min="7684" max="7684" width="11.625" style="100" customWidth="1"/>
    <col min="7685" max="7685" width="10.125" style="100" customWidth="1"/>
    <col min="7686" max="7686" width="5.875" style="100" customWidth="1"/>
    <col min="7687" max="7687" width="5.75" style="100" customWidth="1"/>
    <col min="7688" max="7688" width="7.25" style="100" customWidth="1"/>
    <col min="7689" max="7689" width="6.125" style="100" customWidth="1"/>
    <col min="7690" max="7690" width="5.75" style="100" customWidth="1"/>
    <col min="7691" max="7691" width="11.25" style="100" customWidth="1"/>
    <col min="7692" max="7692" width="7.625" style="100" customWidth="1"/>
    <col min="7693" max="7693" width="8.25" style="100" customWidth="1"/>
    <col min="7694" max="7694" width="8.375" style="100" customWidth="1"/>
    <col min="7695" max="7695" width="13.375" style="100" customWidth="1"/>
    <col min="7696" max="7696" width="11.75" style="100" customWidth="1"/>
    <col min="7697" max="7697" width="9.75" style="100" customWidth="1"/>
    <col min="7698" max="7698" width="11.375" style="100" customWidth="1"/>
    <col min="7699" max="7934" width="9" style="100"/>
    <col min="7935" max="7935" width="11.25" style="100" customWidth="1"/>
    <col min="7936" max="7936" width="8.5" style="100" customWidth="1"/>
    <col min="7937" max="7937" width="6.25" style="100" customWidth="1"/>
    <col min="7938" max="7938" width="7" style="100" customWidth="1"/>
    <col min="7939" max="7939" width="9.375" style="100" customWidth="1"/>
    <col min="7940" max="7940" width="11.625" style="100" customWidth="1"/>
    <col min="7941" max="7941" width="10.125" style="100" customWidth="1"/>
    <col min="7942" max="7942" width="5.875" style="100" customWidth="1"/>
    <col min="7943" max="7943" width="5.75" style="100" customWidth="1"/>
    <col min="7944" max="7944" width="7.25" style="100" customWidth="1"/>
    <col min="7945" max="7945" width="6.125" style="100" customWidth="1"/>
    <col min="7946" max="7946" width="5.75" style="100" customWidth="1"/>
    <col min="7947" max="7947" width="11.25" style="100" customWidth="1"/>
    <col min="7948" max="7948" width="7.625" style="100" customWidth="1"/>
    <col min="7949" max="7949" width="8.25" style="100" customWidth="1"/>
    <col min="7950" max="7950" width="8.375" style="100" customWidth="1"/>
    <col min="7951" max="7951" width="13.375" style="100" customWidth="1"/>
    <col min="7952" max="7952" width="11.75" style="100" customWidth="1"/>
    <col min="7953" max="7953" width="9.75" style="100" customWidth="1"/>
    <col min="7954" max="7954" width="11.375" style="100" customWidth="1"/>
    <col min="7955" max="8190" width="9" style="100"/>
    <col min="8191" max="8191" width="11.25" style="100" customWidth="1"/>
    <col min="8192" max="8192" width="8.5" style="100" customWidth="1"/>
    <col min="8193" max="8193" width="6.25" style="100" customWidth="1"/>
    <col min="8194" max="8194" width="7" style="100" customWidth="1"/>
    <col min="8195" max="8195" width="9.375" style="100" customWidth="1"/>
    <col min="8196" max="8196" width="11.625" style="100" customWidth="1"/>
    <col min="8197" max="8197" width="10.125" style="100" customWidth="1"/>
    <col min="8198" max="8198" width="5.875" style="100" customWidth="1"/>
    <col min="8199" max="8199" width="5.75" style="100" customWidth="1"/>
    <col min="8200" max="8200" width="7.25" style="100" customWidth="1"/>
    <col min="8201" max="8201" width="6.125" style="100" customWidth="1"/>
    <col min="8202" max="8202" width="5.75" style="100" customWidth="1"/>
    <col min="8203" max="8203" width="11.25" style="100" customWidth="1"/>
    <col min="8204" max="8204" width="7.625" style="100" customWidth="1"/>
    <col min="8205" max="8205" width="8.25" style="100" customWidth="1"/>
    <col min="8206" max="8206" width="8.375" style="100" customWidth="1"/>
    <col min="8207" max="8207" width="13.375" style="100" customWidth="1"/>
    <col min="8208" max="8208" width="11.75" style="100" customWidth="1"/>
    <col min="8209" max="8209" width="9.75" style="100" customWidth="1"/>
    <col min="8210" max="8210" width="11.375" style="100" customWidth="1"/>
    <col min="8211" max="8446" width="9" style="100"/>
    <col min="8447" max="8447" width="11.25" style="100" customWidth="1"/>
    <col min="8448" max="8448" width="8.5" style="100" customWidth="1"/>
    <col min="8449" max="8449" width="6.25" style="100" customWidth="1"/>
    <col min="8450" max="8450" width="7" style="100" customWidth="1"/>
    <col min="8451" max="8451" width="9.375" style="100" customWidth="1"/>
    <col min="8452" max="8452" width="11.625" style="100" customWidth="1"/>
    <col min="8453" max="8453" width="10.125" style="100" customWidth="1"/>
    <col min="8454" max="8454" width="5.875" style="100" customWidth="1"/>
    <col min="8455" max="8455" width="5.75" style="100" customWidth="1"/>
    <col min="8456" max="8456" width="7.25" style="100" customWidth="1"/>
    <col min="8457" max="8457" width="6.125" style="100" customWidth="1"/>
    <col min="8458" max="8458" width="5.75" style="100" customWidth="1"/>
    <col min="8459" max="8459" width="11.25" style="100" customWidth="1"/>
    <col min="8460" max="8460" width="7.625" style="100" customWidth="1"/>
    <col min="8461" max="8461" width="8.25" style="100" customWidth="1"/>
    <col min="8462" max="8462" width="8.375" style="100" customWidth="1"/>
    <col min="8463" max="8463" width="13.375" style="100" customWidth="1"/>
    <col min="8464" max="8464" width="11.75" style="100" customWidth="1"/>
    <col min="8465" max="8465" width="9.75" style="100" customWidth="1"/>
    <col min="8466" max="8466" width="11.375" style="100" customWidth="1"/>
    <col min="8467" max="8702" width="9" style="100"/>
    <col min="8703" max="8703" width="11.25" style="100" customWidth="1"/>
    <col min="8704" max="8704" width="8.5" style="100" customWidth="1"/>
    <col min="8705" max="8705" width="6.25" style="100" customWidth="1"/>
    <col min="8706" max="8706" width="7" style="100" customWidth="1"/>
    <col min="8707" max="8707" width="9.375" style="100" customWidth="1"/>
    <col min="8708" max="8708" width="11.625" style="100" customWidth="1"/>
    <col min="8709" max="8709" width="10.125" style="100" customWidth="1"/>
    <col min="8710" max="8710" width="5.875" style="100" customWidth="1"/>
    <col min="8711" max="8711" width="5.75" style="100" customWidth="1"/>
    <col min="8712" max="8712" width="7.25" style="100" customWidth="1"/>
    <col min="8713" max="8713" width="6.125" style="100" customWidth="1"/>
    <col min="8714" max="8714" width="5.75" style="100" customWidth="1"/>
    <col min="8715" max="8715" width="11.25" style="100" customWidth="1"/>
    <col min="8716" max="8716" width="7.625" style="100" customWidth="1"/>
    <col min="8717" max="8717" width="8.25" style="100" customWidth="1"/>
    <col min="8718" max="8718" width="8.375" style="100" customWidth="1"/>
    <col min="8719" max="8719" width="13.375" style="100" customWidth="1"/>
    <col min="8720" max="8720" width="11.75" style="100" customWidth="1"/>
    <col min="8721" max="8721" width="9.75" style="100" customWidth="1"/>
    <col min="8722" max="8722" width="11.375" style="100" customWidth="1"/>
    <col min="8723" max="8958" width="9" style="100"/>
    <col min="8959" max="8959" width="11.25" style="100" customWidth="1"/>
    <col min="8960" max="8960" width="8.5" style="100" customWidth="1"/>
    <col min="8961" max="8961" width="6.25" style="100" customWidth="1"/>
    <col min="8962" max="8962" width="7" style="100" customWidth="1"/>
    <col min="8963" max="8963" width="9.375" style="100" customWidth="1"/>
    <col min="8964" max="8964" width="11.625" style="100" customWidth="1"/>
    <col min="8965" max="8965" width="10.125" style="100" customWidth="1"/>
    <col min="8966" max="8966" width="5.875" style="100" customWidth="1"/>
    <col min="8967" max="8967" width="5.75" style="100" customWidth="1"/>
    <col min="8968" max="8968" width="7.25" style="100" customWidth="1"/>
    <col min="8969" max="8969" width="6.125" style="100" customWidth="1"/>
    <col min="8970" max="8970" width="5.75" style="100" customWidth="1"/>
    <col min="8971" max="8971" width="11.25" style="100" customWidth="1"/>
    <col min="8972" max="8972" width="7.625" style="100" customWidth="1"/>
    <col min="8973" max="8973" width="8.25" style="100" customWidth="1"/>
    <col min="8974" max="8974" width="8.375" style="100" customWidth="1"/>
    <col min="8975" max="8975" width="13.375" style="100" customWidth="1"/>
    <col min="8976" max="8976" width="11.75" style="100" customWidth="1"/>
    <col min="8977" max="8977" width="9.75" style="100" customWidth="1"/>
    <col min="8978" max="8978" width="11.375" style="100" customWidth="1"/>
    <col min="8979" max="9214" width="9" style="100"/>
    <col min="9215" max="9215" width="11.25" style="100" customWidth="1"/>
    <col min="9216" max="9216" width="8.5" style="100" customWidth="1"/>
    <col min="9217" max="9217" width="6.25" style="100" customWidth="1"/>
    <col min="9218" max="9218" width="7" style="100" customWidth="1"/>
    <col min="9219" max="9219" width="9.375" style="100" customWidth="1"/>
    <col min="9220" max="9220" width="11.625" style="100" customWidth="1"/>
    <col min="9221" max="9221" width="10.125" style="100" customWidth="1"/>
    <col min="9222" max="9222" width="5.875" style="100" customWidth="1"/>
    <col min="9223" max="9223" width="5.75" style="100" customWidth="1"/>
    <col min="9224" max="9224" width="7.25" style="100" customWidth="1"/>
    <col min="9225" max="9225" width="6.125" style="100" customWidth="1"/>
    <col min="9226" max="9226" width="5.75" style="100" customWidth="1"/>
    <col min="9227" max="9227" width="11.25" style="100" customWidth="1"/>
    <col min="9228" max="9228" width="7.625" style="100" customWidth="1"/>
    <col min="9229" max="9229" width="8.25" style="100" customWidth="1"/>
    <col min="9230" max="9230" width="8.375" style="100" customWidth="1"/>
    <col min="9231" max="9231" width="13.375" style="100" customWidth="1"/>
    <col min="9232" max="9232" width="11.75" style="100" customWidth="1"/>
    <col min="9233" max="9233" width="9.75" style="100" customWidth="1"/>
    <col min="9234" max="9234" width="11.375" style="100" customWidth="1"/>
    <col min="9235" max="9470" width="9" style="100"/>
    <col min="9471" max="9471" width="11.25" style="100" customWidth="1"/>
    <col min="9472" max="9472" width="8.5" style="100" customWidth="1"/>
    <col min="9473" max="9473" width="6.25" style="100" customWidth="1"/>
    <col min="9474" max="9474" width="7" style="100" customWidth="1"/>
    <col min="9475" max="9475" width="9.375" style="100" customWidth="1"/>
    <col min="9476" max="9476" width="11.625" style="100" customWidth="1"/>
    <col min="9477" max="9477" width="10.125" style="100" customWidth="1"/>
    <col min="9478" max="9478" width="5.875" style="100" customWidth="1"/>
    <col min="9479" max="9479" width="5.75" style="100" customWidth="1"/>
    <col min="9480" max="9480" width="7.25" style="100" customWidth="1"/>
    <col min="9481" max="9481" width="6.125" style="100" customWidth="1"/>
    <col min="9482" max="9482" width="5.75" style="100" customWidth="1"/>
    <col min="9483" max="9483" width="11.25" style="100" customWidth="1"/>
    <col min="9484" max="9484" width="7.625" style="100" customWidth="1"/>
    <col min="9485" max="9485" width="8.25" style="100" customWidth="1"/>
    <col min="9486" max="9486" width="8.375" style="100" customWidth="1"/>
    <col min="9487" max="9487" width="13.375" style="100" customWidth="1"/>
    <col min="9488" max="9488" width="11.75" style="100" customWidth="1"/>
    <col min="9489" max="9489" width="9.75" style="100" customWidth="1"/>
    <col min="9490" max="9490" width="11.375" style="100" customWidth="1"/>
    <col min="9491" max="9726" width="9" style="100"/>
    <col min="9727" max="9727" width="11.25" style="100" customWidth="1"/>
    <col min="9728" max="9728" width="8.5" style="100" customWidth="1"/>
    <col min="9729" max="9729" width="6.25" style="100" customWidth="1"/>
    <col min="9730" max="9730" width="7" style="100" customWidth="1"/>
    <col min="9731" max="9731" width="9.375" style="100" customWidth="1"/>
    <col min="9732" max="9732" width="11.625" style="100" customWidth="1"/>
    <col min="9733" max="9733" width="10.125" style="100" customWidth="1"/>
    <col min="9734" max="9734" width="5.875" style="100" customWidth="1"/>
    <col min="9735" max="9735" width="5.75" style="100" customWidth="1"/>
    <col min="9736" max="9736" width="7.25" style="100" customWidth="1"/>
    <col min="9737" max="9737" width="6.125" style="100" customWidth="1"/>
    <col min="9738" max="9738" width="5.75" style="100" customWidth="1"/>
    <col min="9739" max="9739" width="11.25" style="100" customWidth="1"/>
    <col min="9740" max="9740" width="7.625" style="100" customWidth="1"/>
    <col min="9741" max="9741" width="8.25" style="100" customWidth="1"/>
    <col min="9742" max="9742" width="8.375" style="100" customWidth="1"/>
    <col min="9743" max="9743" width="13.375" style="100" customWidth="1"/>
    <col min="9744" max="9744" width="11.75" style="100" customWidth="1"/>
    <col min="9745" max="9745" width="9.75" style="100" customWidth="1"/>
    <col min="9746" max="9746" width="11.375" style="100" customWidth="1"/>
    <col min="9747" max="9982" width="9" style="100"/>
    <col min="9983" max="9983" width="11.25" style="100" customWidth="1"/>
    <col min="9984" max="9984" width="8.5" style="100" customWidth="1"/>
    <col min="9985" max="9985" width="6.25" style="100" customWidth="1"/>
    <col min="9986" max="9986" width="7" style="100" customWidth="1"/>
    <col min="9987" max="9987" width="9.375" style="100" customWidth="1"/>
    <col min="9988" max="9988" width="11.625" style="100" customWidth="1"/>
    <col min="9989" max="9989" width="10.125" style="100" customWidth="1"/>
    <col min="9990" max="9990" width="5.875" style="100" customWidth="1"/>
    <col min="9991" max="9991" width="5.75" style="100" customWidth="1"/>
    <col min="9992" max="9992" width="7.25" style="100" customWidth="1"/>
    <col min="9993" max="9993" width="6.125" style="100" customWidth="1"/>
    <col min="9994" max="9994" width="5.75" style="100" customWidth="1"/>
    <col min="9995" max="9995" width="11.25" style="100" customWidth="1"/>
    <col min="9996" max="9996" width="7.625" style="100" customWidth="1"/>
    <col min="9997" max="9997" width="8.25" style="100" customWidth="1"/>
    <col min="9998" max="9998" width="8.375" style="100" customWidth="1"/>
    <col min="9999" max="9999" width="13.375" style="100" customWidth="1"/>
    <col min="10000" max="10000" width="11.75" style="100" customWidth="1"/>
    <col min="10001" max="10001" width="9.75" style="100" customWidth="1"/>
    <col min="10002" max="10002" width="11.375" style="100" customWidth="1"/>
    <col min="10003" max="10238" width="9" style="100"/>
    <col min="10239" max="10239" width="11.25" style="100" customWidth="1"/>
    <col min="10240" max="10240" width="8.5" style="100" customWidth="1"/>
    <col min="10241" max="10241" width="6.25" style="100" customWidth="1"/>
    <col min="10242" max="10242" width="7" style="100" customWidth="1"/>
    <col min="10243" max="10243" width="9.375" style="100" customWidth="1"/>
    <col min="10244" max="10244" width="11.625" style="100" customWidth="1"/>
    <col min="10245" max="10245" width="10.125" style="100" customWidth="1"/>
    <col min="10246" max="10246" width="5.875" style="100" customWidth="1"/>
    <col min="10247" max="10247" width="5.75" style="100" customWidth="1"/>
    <col min="10248" max="10248" width="7.25" style="100" customWidth="1"/>
    <col min="10249" max="10249" width="6.125" style="100" customWidth="1"/>
    <col min="10250" max="10250" width="5.75" style="100" customWidth="1"/>
    <col min="10251" max="10251" width="11.25" style="100" customWidth="1"/>
    <col min="10252" max="10252" width="7.625" style="100" customWidth="1"/>
    <col min="10253" max="10253" width="8.25" style="100" customWidth="1"/>
    <col min="10254" max="10254" width="8.375" style="100" customWidth="1"/>
    <col min="10255" max="10255" width="13.375" style="100" customWidth="1"/>
    <col min="10256" max="10256" width="11.75" style="100" customWidth="1"/>
    <col min="10257" max="10257" width="9.75" style="100" customWidth="1"/>
    <col min="10258" max="10258" width="11.375" style="100" customWidth="1"/>
    <col min="10259" max="10494" width="9" style="100"/>
    <col min="10495" max="10495" width="11.25" style="100" customWidth="1"/>
    <col min="10496" max="10496" width="8.5" style="100" customWidth="1"/>
    <col min="10497" max="10497" width="6.25" style="100" customWidth="1"/>
    <col min="10498" max="10498" width="7" style="100" customWidth="1"/>
    <col min="10499" max="10499" width="9.375" style="100" customWidth="1"/>
    <col min="10500" max="10500" width="11.625" style="100" customWidth="1"/>
    <col min="10501" max="10501" width="10.125" style="100" customWidth="1"/>
    <col min="10502" max="10502" width="5.875" style="100" customWidth="1"/>
    <col min="10503" max="10503" width="5.75" style="100" customWidth="1"/>
    <col min="10504" max="10504" width="7.25" style="100" customWidth="1"/>
    <col min="10505" max="10505" width="6.125" style="100" customWidth="1"/>
    <col min="10506" max="10506" width="5.75" style="100" customWidth="1"/>
    <col min="10507" max="10507" width="11.25" style="100" customWidth="1"/>
    <col min="10508" max="10508" width="7.625" style="100" customWidth="1"/>
    <col min="10509" max="10509" width="8.25" style="100" customWidth="1"/>
    <col min="10510" max="10510" width="8.375" style="100" customWidth="1"/>
    <col min="10511" max="10511" width="13.375" style="100" customWidth="1"/>
    <col min="10512" max="10512" width="11.75" style="100" customWidth="1"/>
    <col min="10513" max="10513" width="9.75" style="100" customWidth="1"/>
    <col min="10514" max="10514" width="11.375" style="100" customWidth="1"/>
    <col min="10515" max="10750" width="9" style="100"/>
    <col min="10751" max="10751" width="11.25" style="100" customWidth="1"/>
    <col min="10752" max="10752" width="8.5" style="100" customWidth="1"/>
    <col min="10753" max="10753" width="6.25" style="100" customWidth="1"/>
    <col min="10754" max="10754" width="7" style="100" customWidth="1"/>
    <col min="10755" max="10755" width="9.375" style="100" customWidth="1"/>
    <col min="10756" max="10756" width="11.625" style="100" customWidth="1"/>
    <col min="10757" max="10757" width="10.125" style="100" customWidth="1"/>
    <col min="10758" max="10758" width="5.875" style="100" customWidth="1"/>
    <col min="10759" max="10759" width="5.75" style="100" customWidth="1"/>
    <col min="10760" max="10760" width="7.25" style="100" customWidth="1"/>
    <col min="10761" max="10761" width="6.125" style="100" customWidth="1"/>
    <col min="10762" max="10762" width="5.75" style="100" customWidth="1"/>
    <col min="10763" max="10763" width="11.25" style="100" customWidth="1"/>
    <col min="10764" max="10764" width="7.625" style="100" customWidth="1"/>
    <col min="10765" max="10765" width="8.25" style="100" customWidth="1"/>
    <col min="10766" max="10766" width="8.375" style="100" customWidth="1"/>
    <col min="10767" max="10767" width="13.375" style="100" customWidth="1"/>
    <col min="10768" max="10768" width="11.75" style="100" customWidth="1"/>
    <col min="10769" max="10769" width="9.75" style="100" customWidth="1"/>
    <col min="10770" max="10770" width="11.375" style="100" customWidth="1"/>
    <col min="10771" max="11006" width="9" style="100"/>
    <col min="11007" max="11007" width="11.25" style="100" customWidth="1"/>
    <col min="11008" max="11008" width="8.5" style="100" customWidth="1"/>
    <col min="11009" max="11009" width="6.25" style="100" customWidth="1"/>
    <col min="11010" max="11010" width="7" style="100" customWidth="1"/>
    <col min="11011" max="11011" width="9.375" style="100" customWidth="1"/>
    <col min="11012" max="11012" width="11.625" style="100" customWidth="1"/>
    <col min="11013" max="11013" width="10.125" style="100" customWidth="1"/>
    <col min="11014" max="11014" width="5.875" style="100" customWidth="1"/>
    <col min="11015" max="11015" width="5.75" style="100" customWidth="1"/>
    <col min="11016" max="11016" width="7.25" style="100" customWidth="1"/>
    <col min="11017" max="11017" width="6.125" style="100" customWidth="1"/>
    <col min="11018" max="11018" width="5.75" style="100" customWidth="1"/>
    <col min="11019" max="11019" width="11.25" style="100" customWidth="1"/>
    <col min="11020" max="11020" width="7.625" style="100" customWidth="1"/>
    <col min="11021" max="11021" width="8.25" style="100" customWidth="1"/>
    <col min="11022" max="11022" width="8.375" style="100" customWidth="1"/>
    <col min="11023" max="11023" width="13.375" style="100" customWidth="1"/>
    <col min="11024" max="11024" width="11.75" style="100" customWidth="1"/>
    <col min="11025" max="11025" width="9.75" style="100" customWidth="1"/>
    <col min="11026" max="11026" width="11.375" style="100" customWidth="1"/>
    <col min="11027" max="11262" width="9" style="100"/>
    <col min="11263" max="11263" width="11.25" style="100" customWidth="1"/>
    <col min="11264" max="11264" width="8.5" style="100" customWidth="1"/>
    <col min="11265" max="11265" width="6.25" style="100" customWidth="1"/>
    <col min="11266" max="11266" width="7" style="100" customWidth="1"/>
    <col min="11267" max="11267" width="9.375" style="100" customWidth="1"/>
    <col min="11268" max="11268" width="11.625" style="100" customWidth="1"/>
    <col min="11269" max="11269" width="10.125" style="100" customWidth="1"/>
    <col min="11270" max="11270" width="5.875" style="100" customWidth="1"/>
    <col min="11271" max="11271" width="5.75" style="100" customWidth="1"/>
    <col min="11272" max="11272" width="7.25" style="100" customWidth="1"/>
    <col min="11273" max="11273" width="6.125" style="100" customWidth="1"/>
    <col min="11274" max="11274" width="5.75" style="100" customWidth="1"/>
    <col min="11275" max="11275" width="11.25" style="100" customWidth="1"/>
    <col min="11276" max="11276" width="7.625" style="100" customWidth="1"/>
    <col min="11277" max="11277" width="8.25" style="100" customWidth="1"/>
    <col min="11278" max="11278" width="8.375" style="100" customWidth="1"/>
    <col min="11279" max="11279" width="13.375" style="100" customWidth="1"/>
    <col min="11280" max="11280" width="11.75" style="100" customWidth="1"/>
    <col min="11281" max="11281" width="9.75" style="100" customWidth="1"/>
    <col min="11282" max="11282" width="11.375" style="100" customWidth="1"/>
    <col min="11283" max="11518" width="9" style="100"/>
    <col min="11519" max="11519" width="11.25" style="100" customWidth="1"/>
    <col min="11520" max="11520" width="8.5" style="100" customWidth="1"/>
    <col min="11521" max="11521" width="6.25" style="100" customWidth="1"/>
    <col min="11522" max="11522" width="7" style="100" customWidth="1"/>
    <col min="11523" max="11523" width="9.375" style="100" customWidth="1"/>
    <col min="11524" max="11524" width="11.625" style="100" customWidth="1"/>
    <col min="11525" max="11525" width="10.125" style="100" customWidth="1"/>
    <col min="11526" max="11526" width="5.875" style="100" customWidth="1"/>
    <col min="11527" max="11527" width="5.75" style="100" customWidth="1"/>
    <col min="11528" max="11528" width="7.25" style="100" customWidth="1"/>
    <col min="11529" max="11529" width="6.125" style="100" customWidth="1"/>
    <col min="11530" max="11530" width="5.75" style="100" customWidth="1"/>
    <col min="11531" max="11531" width="11.25" style="100" customWidth="1"/>
    <col min="11532" max="11532" width="7.625" style="100" customWidth="1"/>
    <col min="11533" max="11533" width="8.25" style="100" customWidth="1"/>
    <col min="11534" max="11534" width="8.375" style="100" customWidth="1"/>
    <col min="11535" max="11535" width="13.375" style="100" customWidth="1"/>
    <col min="11536" max="11536" width="11.75" style="100" customWidth="1"/>
    <col min="11537" max="11537" width="9.75" style="100" customWidth="1"/>
    <col min="11538" max="11538" width="11.375" style="100" customWidth="1"/>
    <col min="11539" max="11774" width="9" style="100"/>
    <col min="11775" max="11775" width="11.25" style="100" customWidth="1"/>
    <col min="11776" max="11776" width="8.5" style="100" customWidth="1"/>
    <col min="11777" max="11777" width="6.25" style="100" customWidth="1"/>
    <col min="11778" max="11778" width="7" style="100" customWidth="1"/>
    <col min="11779" max="11779" width="9.375" style="100" customWidth="1"/>
    <col min="11780" max="11780" width="11.625" style="100" customWidth="1"/>
    <col min="11781" max="11781" width="10.125" style="100" customWidth="1"/>
    <col min="11782" max="11782" width="5.875" style="100" customWidth="1"/>
    <col min="11783" max="11783" width="5.75" style="100" customWidth="1"/>
    <col min="11784" max="11784" width="7.25" style="100" customWidth="1"/>
    <col min="11785" max="11785" width="6.125" style="100" customWidth="1"/>
    <col min="11786" max="11786" width="5.75" style="100" customWidth="1"/>
    <col min="11787" max="11787" width="11.25" style="100" customWidth="1"/>
    <col min="11788" max="11788" width="7.625" style="100" customWidth="1"/>
    <col min="11789" max="11789" width="8.25" style="100" customWidth="1"/>
    <col min="11790" max="11790" width="8.375" style="100" customWidth="1"/>
    <col min="11791" max="11791" width="13.375" style="100" customWidth="1"/>
    <col min="11792" max="11792" width="11.75" style="100" customWidth="1"/>
    <col min="11793" max="11793" width="9.75" style="100" customWidth="1"/>
    <col min="11794" max="11794" width="11.375" style="100" customWidth="1"/>
    <col min="11795" max="12030" width="9" style="100"/>
    <col min="12031" max="12031" width="11.25" style="100" customWidth="1"/>
    <col min="12032" max="12032" width="8.5" style="100" customWidth="1"/>
    <col min="12033" max="12033" width="6.25" style="100" customWidth="1"/>
    <col min="12034" max="12034" width="7" style="100" customWidth="1"/>
    <col min="12035" max="12035" width="9.375" style="100" customWidth="1"/>
    <col min="12036" max="12036" width="11.625" style="100" customWidth="1"/>
    <col min="12037" max="12037" width="10.125" style="100" customWidth="1"/>
    <col min="12038" max="12038" width="5.875" style="100" customWidth="1"/>
    <col min="12039" max="12039" width="5.75" style="100" customWidth="1"/>
    <col min="12040" max="12040" width="7.25" style="100" customWidth="1"/>
    <col min="12041" max="12041" width="6.125" style="100" customWidth="1"/>
    <col min="12042" max="12042" width="5.75" style="100" customWidth="1"/>
    <col min="12043" max="12043" width="11.25" style="100" customWidth="1"/>
    <col min="12044" max="12044" width="7.625" style="100" customWidth="1"/>
    <col min="12045" max="12045" width="8.25" style="100" customWidth="1"/>
    <col min="12046" max="12046" width="8.375" style="100" customWidth="1"/>
    <col min="12047" max="12047" width="13.375" style="100" customWidth="1"/>
    <col min="12048" max="12048" width="11.75" style="100" customWidth="1"/>
    <col min="12049" max="12049" width="9.75" style="100" customWidth="1"/>
    <col min="12050" max="12050" width="11.375" style="100" customWidth="1"/>
    <col min="12051" max="12286" width="9" style="100"/>
    <col min="12287" max="12287" width="11.25" style="100" customWidth="1"/>
    <col min="12288" max="12288" width="8.5" style="100" customWidth="1"/>
    <col min="12289" max="12289" width="6.25" style="100" customWidth="1"/>
    <col min="12290" max="12290" width="7" style="100" customWidth="1"/>
    <col min="12291" max="12291" width="9.375" style="100" customWidth="1"/>
    <col min="12292" max="12292" width="11.625" style="100" customWidth="1"/>
    <col min="12293" max="12293" width="10.125" style="100" customWidth="1"/>
    <col min="12294" max="12294" width="5.875" style="100" customWidth="1"/>
    <col min="12295" max="12295" width="5.75" style="100" customWidth="1"/>
    <col min="12296" max="12296" width="7.25" style="100" customWidth="1"/>
    <col min="12297" max="12297" width="6.125" style="100" customWidth="1"/>
    <col min="12298" max="12298" width="5.75" style="100" customWidth="1"/>
    <col min="12299" max="12299" width="11.25" style="100" customWidth="1"/>
    <col min="12300" max="12300" width="7.625" style="100" customWidth="1"/>
    <col min="12301" max="12301" width="8.25" style="100" customWidth="1"/>
    <col min="12302" max="12302" width="8.375" style="100" customWidth="1"/>
    <col min="12303" max="12303" width="13.375" style="100" customWidth="1"/>
    <col min="12304" max="12304" width="11.75" style="100" customWidth="1"/>
    <col min="12305" max="12305" width="9.75" style="100" customWidth="1"/>
    <col min="12306" max="12306" width="11.375" style="100" customWidth="1"/>
    <col min="12307" max="12542" width="9" style="100"/>
    <col min="12543" max="12543" width="11.25" style="100" customWidth="1"/>
    <col min="12544" max="12544" width="8.5" style="100" customWidth="1"/>
    <col min="12545" max="12545" width="6.25" style="100" customWidth="1"/>
    <col min="12546" max="12546" width="7" style="100" customWidth="1"/>
    <col min="12547" max="12547" width="9.375" style="100" customWidth="1"/>
    <col min="12548" max="12548" width="11.625" style="100" customWidth="1"/>
    <col min="12549" max="12549" width="10.125" style="100" customWidth="1"/>
    <col min="12550" max="12550" width="5.875" style="100" customWidth="1"/>
    <col min="12551" max="12551" width="5.75" style="100" customWidth="1"/>
    <col min="12552" max="12552" width="7.25" style="100" customWidth="1"/>
    <col min="12553" max="12553" width="6.125" style="100" customWidth="1"/>
    <col min="12554" max="12554" width="5.75" style="100" customWidth="1"/>
    <col min="12555" max="12555" width="11.25" style="100" customWidth="1"/>
    <col min="12556" max="12556" width="7.625" style="100" customWidth="1"/>
    <col min="12557" max="12557" width="8.25" style="100" customWidth="1"/>
    <col min="12558" max="12558" width="8.375" style="100" customWidth="1"/>
    <col min="12559" max="12559" width="13.375" style="100" customWidth="1"/>
    <col min="12560" max="12560" width="11.75" style="100" customWidth="1"/>
    <col min="12561" max="12561" width="9.75" style="100" customWidth="1"/>
    <col min="12562" max="12562" width="11.375" style="100" customWidth="1"/>
    <col min="12563" max="12798" width="9" style="100"/>
    <col min="12799" max="12799" width="11.25" style="100" customWidth="1"/>
    <col min="12800" max="12800" width="8.5" style="100" customWidth="1"/>
    <col min="12801" max="12801" width="6.25" style="100" customWidth="1"/>
    <col min="12802" max="12802" width="7" style="100" customWidth="1"/>
    <col min="12803" max="12803" width="9.375" style="100" customWidth="1"/>
    <col min="12804" max="12804" width="11.625" style="100" customWidth="1"/>
    <col min="12805" max="12805" width="10.125" style="100" customWidth="1"/>
    <col min="12806" max="12806" width="5.875" style="100" customWidth="1"/>
    <col min="12807" max="12807" width="5.75" style="100" customWidth="1"/>
    <col min="12808" max="12808" width="7.25" style="100" customWidth="1"/>
    <col min="12809" max="12809" width="6.125" style="100" customWidth="1"/>
    <col min="12810" max="12810" width="5.75" style="100" customWidth="1"/>
    <col min="12811" max="12811" width="11.25" style="100" customWidth="1"/>
    <col min="12812" max="12812" width="7.625" style="100" customWidth="1"/>
    <col min="12813" max="12813" width="8.25" style="100" customWidth="1"/>
    <col min="12814" max="12814" width="8.375" style="100" customWidth="1"/>
    <col min="12815" max="12815" width="13.375" style="100" customWidth="1"/>
    <col min="12816" max="12816" width="11.75" style="100" customWidth="1"/>
    <col min="12817" max="12817" width="9.75" style="100" customWidth="1"/>
    <col min="12818" max="12818" width="11.375" style="100" customWidth="1"/>
    <col min="12819" max="13054" width="9" style="100"/>
    <col min="13055" max="13055" width="11.25" style="100" customWidth="1"/>
    <col min="13056" max="13056" width="8.5" style="100" customWidth="1"/>
    <col min="13057" max="13057" width="6.25" style="100" customWidth="1"/>
    <col min="13058" max="13058" width="7" style="100" customWidth="1"/>
    <col min="13059" max="13059" width="9.375" style="100" customWidth="1"/>
    <col min="13060" max="13060" width="11.625" style="100" customWidth="1"/>
    <col min="13061" max="13061" width="10.125" style="100" customWidth="1"/>
    <col min="13062" max="13062" width="5.875" style="100" customWidth="1"/>
    <col min="13063" max="13063" width="5.75" style="100" customWidth="1"/>
    <col min="13064" max="13064" width="7.25" style="100" customWidth="1"/>
    <col min="13065" max="13065" width="6.125" style="100" customWidth="1"/>
    <col min="13066" max="13066" width="5.75" style="100" customWidth="1"/>
    <col min="13067" max="13067" width="11.25" style="100" customWidth="1"/>
    <col min="13068" max="13068" width="7.625" style="100" customWidth="1"/>
    <col min="13069" max="13069" width="8.25" style="100" customWidth="1"/>
    <col min="13070" max="13070" width="8.375" style="100" customWidth="1"/>
    <col min="13071" max="13071" width="13.375" style="100" customWidth="1"/>
    <col min="13072" max="13072" width="11.75" style="100" customWidth="1"/>
    <col min="13073" max="13073" width="9.75" style="100" customWidth="1"/>
    <col min="13074" max="13074" width="11.375" style="100" customWidth="1"/>
    <col min="13075" max="13310" width="9" style="100"/>
    <col min="13311" max="13311" width="11.25" style="100" customWidth="1"/>
    <col min="13312" max="13312" width="8.5" style="100" customWidth="1"/>
    <col min="13313" max="13313" width="6.25" style="100" customWidth="1"/>
    <col min="13314" max="13314" width="7" style="100" customWidth="1"/>
    <col min="13315" max="13315" width="9.375" style="100" customWidth="1"/>
    <col min="13316" max="13316" width="11.625" style="100" customWidth="1"/>
    <col min="13317" max="13317" width="10.125" style="100" customWidth="1"/>
    <col min="13318" max="13318" width="5.875" style="100" customWidth="1"/>
    <col min="13319" max="13319" width="5.75" style="100" customWidth="1"/>
    <col min="13320" max="13320" width="7.25" style="100" customWidth="1"/>
    <col min="13321" max="13321" width="6.125" style="100" customWidth="1"/>
    <col min="13322" max="13322" width="5.75" style="100" customWidth="1"/>
    <col min="13323" max="13323" width="11.25" style="100" customWidth="1"/>
    <col min="13324" max="13324" width="7.625" style="100" customWidth="1"/>
    <col min="13325" max="13325" width="8.25" style="100" customWidth="1"/>
    <col min="13326" max="13326" width="8.375" style="100" customWidth="1"/>
    <col min="13327" max="13327" width="13.375" style="100" customWidth="1"/>
    <col min="13328" max="13328" width="11.75" style="100" customWidth="1"/>
    <col min="13329" max="13329" width="9.75" style="100" customWidth="1"/>
    <col min="13330" max="13330" width="11.375" style="100" customWidth="1"/>
    <col min="13331" max="13566" width="9" style="100"/>
    <col min="13567" max="13567" width="11.25" style="100" customWidth="1"/>
    <col min="13568" max="13568" width="8.5" style="100" customWidth="1"/>
    <col min="13569" max="13569" width="6.25" style="100" customWidth="1"/>
    <col min="13570" max="13570" width="7" style="100" customWidth="1"/>
    <col min="13571" max="13571" width="9.375" style="100" customWidth="1"/>
    <col min="13572" max="13572" width="11.625" style="100" customWidth="1"/>
    <col min="13573" max="13573" width="10.125" style="100" customWidth="1"/>
    <col min="13574" max="13574" width="5.875" style="100" customWidth="1"/>
    <col min="13575" max="13575" width="5.75" style="100" customWidth="1"/>
    <col min="13576" max="13576" width="7.25" style="100" customWidth="1"/>
    <col min="13577" max="13577" width="6.125" style="100" customWidth="1"/>
    <col min="13578" max="13578" width="5.75" style="100" customWidth="1"/>
    <col min="13579" max="13579" width="11.25" style="100" customWidth="1"/>
    <col min="13580" max="13580" width="7.625" style="100" customWidth="1"/>
    <col min="13581" max="13581" width="8.25" style="100" customWidth="1"/>
    <col min="13582" max="13582" width="8.375" style="100" customWidth="1"/>
    <col min="13583" max="13583" width="13.375" style="100" customWidth="1"/>
    <col min="13584" max="13584" width="11.75" style="100" customWidth="1"/>
    <col min="13585" max="13585" width="9.75" style="100" customWidth="1"/>
    <col min="13586" max="13586" width="11.375" style="100" customWidth="1"/>
    <col min="13587" max="13822" width="9" style="100"/>
    <col min="13823" max="13823" width="11.25" style="100" customWidth="1"/>
    <col min="13824" max="13824" width="8.5" style="100" customWidth="1"/>
    <col min="13825" max="13825" width="6.25" style="100" customWidth="1"/>
    <col min="13826" max="13826" width="7" style="100" customWidth="1"/>
    <col min="13827" max="13827" width="9.375" style="100" customWidth="1"/>
    <col min="13828" max="13828" width="11.625" style="100" customWidth="1"/>
    <col min="13829" max="13829" width="10.125" style="100" customWidth="1"/>
    <col min="13830" max="13830" width="5.875" style="100" customWidth="1"/>
    <col min="13831" max="13831" width="5.75" style="100" customWidth="1"/>
    <col min="13832" max="13832" width="7.25" style="100" customWidth="1"/>
    <col min="13833" max="13833" width="6.125" style="100" customWidth="1"/>
    <col min="13834" max="13834" width="5.75" style="100" customWidth="1"/>
    <col min="13835" max="13835" width="11.25" style="100" customWidth="1"/>
    <col min="13836" max="13836" width="7.625" style="100" customWidth="1"/>
    <col min="13837" max="13837" width="8.25" style="100" customWidth="1"/>
    <col min="13838" max="13838" width="8.375" style="100" customWidth="1"/>
    <col min="13839" max="13839" width="13.375" style="100" customWidth="1"/>
    <col min="13840" max="13840" width="11.75" style="100" customWidth="1"/>
    <col min="13841" max="13841" width="9.75" style="100" customWidth="1"/>
    <col min="13842" max="13842" width="11.375" style="100" customWidth="1"/>
    <col min="13843" max="14078" width="9" style="100"/>
    <col min="14079" max="14079" width="11.25" style="100" customWidth="1"/>
    <col min="14080" max="14080" width="8.5" style="100" customWidth="1"/>
    <col min="14081" max="14081" width="6.25" style="100" customWidth="1"/>
    <col min="14082" max="14082" width="7" style="100" customWidth="1"/>
    <col min="14083" max="14083" width="9.375" style="100" customWidth="1"/>
    <col min="14084" max="14084" width="11.625" style="100" customWidth="1"/>
    <col min="14085" max="14085" width="10.125" style="100" customWidth="1"/>
    <col min="14086" max="14086" width="5.875" style="100" customWidth="1"/>
    <col min="14087" max="14087" width="5.75" style="100" customWidth="1"/>
    <col min="14088" max="14088" width="7.25" style="100" customWidth="1"/>
    <col min="14089" max="14089" width="6.125" style="100" customWidth="1"/>
    <col min="14090" max="14090" width="5.75" style="100" customWidth="1"/>
    <col min="14091" max="14091" width="11.25" style="100" customWidth="1"/>
    <col min="14092" max="14092" width="7.625" style="100" customWidth="1"/>
    <col min="14093" max="14093" width="8.25" style="100" customWidth="1"/>
    <col min="14094" max="14094" width="8.375" style="100" customWidth="1"/>
    <col min="14095" max="14095" width="13.375" style="100" customWidth="1"/>
    <col min="14096" max="14096" width="11.75" style="100" customWidth="1"/>
    <col min="14097" max="14097" width="9.75" style="100" customWidth="1"/>
    <col min="14098" max="14098" width="11.375" style="100" customWidth="1"/>
    <col min="14099" max="14334" width="9" style="100"/>
    <col min="14335" max="14335" width="11.25" style="100" customWidth="1"/>
    <col min="14336" max="14336" width="8.5" style="100" customWidth="1"/>
    <col min="14337" max="14337" width="6.25" style="100" customWidth="1"/>
    <col min="14338" max="14338" width="7" style="100" customWidth="1"/>
    <col min="14339" max="14339" width="9.375" style="100" customWidth="1"/>
    <col min="14340" max="14340" width="11.625" style="100" customWidth="1"/>
    <col min="14341" max="14341" width="10.125" style="100" customWidth="1"/>
    <col min="14342" max="14342" width="5.875" style="100" customWidth="1"/>
    <col min="14343" max="14343" width="5.75" style="100" customWidth="1"/>
    <col min="14344" max="14344" width="7.25" style="100" customWidth="1"/>
    <col min="14345" max="14345" width="6.125" style="100" customWidth="1"/>
    <col min="14346" max="14346" width="5.75" style="100" customWidth="1"/>
    <col min="14347" max="14347" width="11.25" style="100" customWidth="1"/>
    <col min="14348" max="14348" width="7.625" style="100" customWidth="1"/>
    <col min="14349" max="14349" width="8.25" style="100" customWidth="1"/>
    <col min="14350" max="14350" width="8.375" style="100" customWidth="1"/>
    <col min="14351" max="14351" width="13.375" style="100" customWidth="1"/>
    <col min="14352" max="14352" width="11.75" style="100" customWidth="1"/>
    <col min="14353" max="14353" width="9.75" style="100" customWidth="1"/>
    <col min="14354" max="14354" width="11.375" style="100" customWidth="1"/>
    <col min="14355" max="14590" width="9" style="100"/>
    <col min="14591" max="14591" width="11.25" style="100" customWidth="1"/>
    <col min="14592" max="14592" width="8.5" style="100" customWidth="1"/>
    <col min="14593" max="14593" width="6.25" style="100" customWidth="1"/>
    <col min="14594" max="14594" width="7" style="100" customWidth="1"/>
    <col min="14595" max="14595" width="9.375" style="100" customWidth="1"/>
    <col min="14596" max="14596" width="11.625" style="100" customWidth="1"/>
    <col min="14597" max="14597" width="10.125" style="100" customWidth="1"/>
    <col min="14598" max="14598" width="5.875" style="100" customWidth="1"/>
    <col min="14599" max="14599" width="5.75" style="100" customWidth="1"/>
    <col min="14600" max="14600" width="7.25" style="100" customWidth="1"/>
    <col min="14601" max="14601" width="6.125" style="100" customWidth="1"/>
    <col min="14602" max="14602" width="5.75" style="100" customWidth="1"/>
    <col min="14603" max="14603" width="11.25" style="100" customWidth="1"/>
    <col min="14604" max="14604" width="7.625" style="100" customWidth="1"/>
    <col min="14605" max="14605" width="8.25" style="100" customWidth="1"/>
    <col min="14606" max="14606" width="8.375" style="100" customWidth="1"/>
    <col min="14607" max="14607" width="13.375" style="100" customWidth="1"/>
    <col min="14608" max="14608" width="11.75" style="100" customWidth="1"/>
    <col min="14609" max="14609" width="9.75" style="100" customWidth="1"/>
    <col min="14610" max="14610" width="11.375" style="100" customWidth="1"/>
    <col min="14611" max="14846" width="9" style="100"/>
    <col min="14847" max="14847" width="11.25" style="100" customWidth="1"/>
    <col min="14848" max="14848" width="8.5" style="100" customWidth="1"/>
    <col min="14849" max="14849" width="6.25" style="100" customWidth="1"/>
    <col min="14850" max="14850" width="7" style="100" customWidth="1"/>
    <col min="14851" max="14851" width="9.375" style="100" customWidth="1"/>
    <col min="14852" max="14852" width="11.625" style="100" customWidth="1"/>
    <col min="14853" max="14853" width="10.125" style="100" customWidth="1"/>
    <col min="14854" max="14854" width="5.875" style="100" customWidth="1"/>
    <col min="14855" max="14855" width="5.75" style="100" customWidth="1"/>
    <col min="14856" max="14856" width="7.25" style="100" customWidth="1"/>
    <col min="14857" max="14857" width="6.125" style="100" customWidth="1"/>
    <col min="14858" max="14858" width="5.75" style="100" customWidth="1"/>
    <col min="14859" max="14859" width="11.25" style="100" customWidth="1"/>
    <col min="14860" max="14860" width="7.625" style="100" customWidth="1"/>
    <col min="14861" max="14861" width="8.25" style="100" customWidth="1"/>
    <col min="14862" max="14862" width="8.375" style="100" customWidth="1"/>
    <col min="14863" max="14863" width="13.375" style="100" customWidth="1"/>
    <col min="14864" max="14864" width="11.75" style="100" customWidth="1"/>
    <col min="14865" max="14865" width="9.75" style="100" customWidth="1"/>
    <col min="14866" max="14866" width="11.375" style="100" customWidth="1"/>
    <col min="14867" max="15102" width="9" style="100"/>
    <col min="15103" max="15103" width="11.25" style="100" customWidth="1"/>
    <col min="15104" max="15104" width="8.5" style="100" customWidth="1"/>
    <col min="15105" max="15105" width="6.25" style="100" customWidth="1"/>
    <col min="15106" max="15106" width="7" style="100" customWidth="1"/>
    <col min="15107" max="15107" width="9.375" style="100" customWidth="1"/>
    <col min="15108" max="15108" width="11.625" style="100" customWidth="1"/>
    <col min="15109" max="15109" width="10.125" style="100" customWidth="1"/>
    <col min="15110" max="15110" width="5.875" style="100" customWidth="1"/>
    <col min="15111" max="15111" width="5.75" style="100" customWidth="1"/>
    <col min="15112" max="15112" width="7.25" style="100" customWidth="1"/>
    <col min="15113" max="15113" width="6.125" style="100" customWidth="1"/>
    <col min="15114" max="15114" width="5.75" style="100" customWidth="1"/>
    <col min="15115" max="15115" width="11.25" style="100" customWidth="1"/>
    <col min="15116" max="15116" width="7.625" style="100" customWidth="1"/>
    <col min="15117" max="15117" width="8.25" style="100" customWidth="1"/>
    <col min="15118" max="15118" width="8.375" style="100" customWidth="1"/>
    <col min="15119" max="15119" width="13.375" style="100" customWidth="1"/>
    <col min="15120" max="15120" width="11.75" style="100" customWidth="1"/>
    <col min="15121" max="15121" width="9.75" style="100" customWidth="1"/>
    <col min="15122" max="15122" width="11.375" style="100" customWidth="1"/>
    <col min="15123" max="15358" width="9" style="100"/>
    <col min="15359" max="15359" width="11.25" style="100" customWidth="1"/>
    <col min="15360" max="15360" width="8.5" style="100" customWidth="1"/>
    <col min="15361" max="15361" width="6.25" style="100" customWidth="1"/>
    <col min="15362" max="15362" width="7" style="100" customWidth="1"/>
    <col min="15363" max="15363" width="9.375" style="100" customWidth="1"/>
    <col min="15364" max="15364" width="11.625" style="100" customWidth="1"/>
    <col min="15365" max="15365" width="10.125" style="100" customWidth="1"/>
    <col min="15366" max="15366" width="5.875" style="100" customWidth="1"/>
    <col min="15367" max="15367" width="5.75" style="100" customWidth="1"/>
    <col min="15368" max="15368" width="7.25" style="100" customWidth="1"/>
    <col min="15369" max="15369" width="6.125" style="100" customWidth="1"/>
    <col min="15370" max="15370" width="5.75" style="100" customWidth="1"/>
    <col min="15371" max="15371" width="11.25" style="100" customWidth="1"/>
    <col min="15372" max="15372" width="7.625" style="100" customWidth="1"/>
    <col min="15373" max="15373" width="8.25" style="100" customWidth="1"/>
    <col min="15374" max="15374" width="8.375" style="100" customWidth="1"/>
    <col min="15375" max="15375" width="13.375" style="100" customWidth="1"/>
    <col min="15376" max="15376" width="11.75" style="100" customWidth="1"/>
    <col min="15377" max="15377" width="9.75" style="100" customWidth="1"/>
    <col min="15378" max="15378" width="11.375" style="100" customWidth="1"/>
    <col min="15379" max="15614" width="9" style="100"/>
    <col min="15615" max="15615" width="11.25" style="100" customWidth="1"/>
    <col min="15616" max="15616" width="8.5" style="100" customWidth="1"/>
    <col min="15617" max="15617" width="6.25" style="100" customWidth="1"/>
    <col min="15618" max="15618" width="7" style="100" customWidth="1"/>
    <col min="15619" max="15619" width="9.375" style="100" customWidth="1"/>
    <col min="15620" max="15620" width="11.625" style="100" customWidth="1"/>
    <col min="15621" max="15621" width="10.125" style="100" customWidth="1"/>
    <col min="15622" max="15622" width="5.875" style="100" customWidth="1"/>
    <col min="15623" max="15623" width="5.75" style="100" customWidth="1"/>
    <col min="15624" max="15624" width="7.25" style="100" customWidth="1"/>
    <col min="15625" max="15625" width="6.125" style="100" customWidth="1"/>
    <col min="15626" max="15626" width="5.75" style="100" customWidth="1"/>
    <col min="15627" max="15627" width="11.25" style="100" customWidth="1"/>
    <col min="15628" max="15628" width="7.625" style="100" customWidth="1"/>
    <col min="15629" max="15629" width="8.25" style="100" customWidth="1"/>
    <col min="15630" max="15630" width="8.375" style="100" customWidth="1"/>
    <col min="15631" max="15631" width="13.375" style="100" customWidth="1"/>
    <col min="15632" max="15632" width="11.75" style="100" customWidth="1"/>
    <col min="15633" max="15633" width="9.75" style="100" customWidth="1"/>
    <col min="15634" max="15634" width="11.375" style="100" customWidth="1"/>
    <col min="15635" max="15870" width="9" style="100"/>
    <col min="15871" max="15871" width="11.25" style="100" customWidth="1"/>
    <col min="15872" max="15872" width="8.5" style="100" customWidth="1"/>
    <col min="15873" max="15873" width="6.25" style="100" customWidth="1"/>
    <col min="15874" max="15874" width="7" style="100" customWidth="1"/>
    <col min="15875" max="15875" width="9.375" style="100" customWidth="1"/>
    <col min="15876" max="15876" width="11.625" style="100" customWidth="1"/>
    <col min="15877" max="15877" width="10.125" style="100" customWidth="1"/>
    <col min="15878" max="15878" width="5.875" style="100" customWidth="1"/>
    <col min="15879" max="15879" width="5.75" style="100" customWidth="1"/>
    <col min="15880" max="15880" width="7.25" style="100" customWidth="1"/>
    <col min="15881" max="15881" width="6.125" style="100" customWidth="1"/>
    <col min="15882" max="15882" width="5.75" style="100" customWidth="1"/>
    <col min="15883" max="15883" width="11.25" style="100" customWidth="1"/>
    <col min="15884" max="15884" width="7.625" style="100" customWidth="1"/>
    <col min="15885" max="15885" width="8.25" style="100" customWidth="1"/>
    <col min="15886" max="15886" width="8.375" style="100" customWidth="1"/>
    <col min="15887" max="15887" width="13.375" style="100" customWidth="1"/>
    <col min="15888" max="15888" width="11.75" style="100" customWidth="1"/>
    <col min="15889" max="15889" width="9.75" style="100" customWidth="1"/>
    <col min="15890" max="15890" width="11.375" style="100" customWidth="1"/>
    <col min="15891" max="16126" width="9" style="100"/>
    <col min="16127" max="16127" width="11.25" style="100" customWidth="1"/>
    <col min="16128" max="16128" width="8.5" style="100" customWidth="1"/>
    <col min="16129" max="16129" width="6.25" style="100" customWidth="1"/>
    <col min="16130" max="16130" width="7" style="100" customWidth="1"/>
    <col min="16131" max="16131" width="9.375" style="100" customWidth="1"/>
    <col min="16132" max="16132" width="11.625" style="100" customWidth="1"/>
    <col min="16133" max="16133" width="10.125" style="100" customWidth="1"/>
    <col min="16134" max="16134" width="5.875" style="100" customWidth="1"/>
    <col min="16135" max="16135" width="5.75" style="100" customWidth="1"/>
    <col min="16136" max="16136" width="7.25" style="100" customWidth="1"/>
    <col min="16137" max="16137" width="6.125" style="100" customWidth="1"/>
    <col min="16138" max="16138" width="5.75" style="100" customWidth="1"/>
    <col min="16139" max="16139" width="11.25" style="100" customWidth="1"/>
    <col min="16140" max="16140" width="7.625" style="100" customWidth="1"/>
    <col min="16141" max="16141" width="8.25" style="100" customWidth="1"/>
    <col min="16142" max="16142" width="8.375" style="100" customWidth="1"/>
    <col min="16143" max="16143" width="13.375" style="100" customWidth="1"/>
    <col min="16144" max="16144" width="11.75" style="100" customWidth="1"/>
    <col min="16145" max="16145" width="9.75" style="100" customWidth="1"/>
    <col min="16146" max="16146" width="11.375" style="100" customWidth="1"/>
    <col min="16147" max="16384" width="9" style="100"/>
  </cols>
  <sheetData>
    <row r="1" ht="41.25" customHeight="1" spans="1:20">
      <c r="A1" s="101" t="s">
        <v>13580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="96" customFormat="1" ht="29.25" customHeight="1" spans="1:20">
      <c r="A2" s="112" t="str">
        <f>封面!A5</f>
        <v>单位名称：*****</v>
      </c>
      <c r="B2" s="182"/>
      <c r="C2" s="182"/>
      <c r="D2" s="183"/>
      <c r="E2" s="183"/>
      <c r="F2" s="183"/>
      <c r="G2" s="105" t="str">
        <f>封面!A6</f>
        <v>清查基准日：年 月 日</v>
      </c>
      <c r="H2" s="105"/>
      <c r="I2" s="105"/>
      <c r="J2" s="105"/>
      <c r="K2" s="105"/>
      <c r="L2" s="105"/>
      <c r="M2" s="184"/>
      <c r="N2" s="185"/>
      <c r="O2" s="185"/>
      <c r="P2" s="185" t="s">
        <v>9856</v>
      </c>
      <c r="Q2" s="185"/>
      <c r="R2" s="185"/>
      <c r="S2" s="185"/>
      <c r="T2" s="105" t="s">
        <v>9843</v>
      </c>
    </row>
    <row r="3" s="97" customFormat="1" ht="58.5" customHeight="1" spans="1:20">
      <c r="A3" s="106" t="s">
        <v>9857</v>
      </c>
      <c r="B3" s="106" t="s">
        <v>9858</v>
      </c>
      <c r="C3" s="106" t="s">
        <v>9859</v>
      </c>
      <c r="D3" s="106" t="s">
        <v>9860</v>
      </c>
      <c r="E3" s="106" t="s">
        <v>9861</v>
      </c>
      <c r="F3" s="106" t="s">
        <v>9862</v>
      </c>
      <c r="G3" s="106" t="s">
        <v>9863</v>
      </c>
      <c r="H3" s="106" t="s">
        <v>9865</v>
      </c>
      <c r="I3" s="106" t="s">
        <v>9866</v>
      </c>
      <c r="J3" s="106" t="s">
        <v>9867</v>
      </c>
      <c r="K3" s="106" t="s">
        <v>9868</v>
      </c>
      <c r="L3" s="115" t="s">
        <v>9869</v>
      </c>
      <c r="M3" s="115" t="s">
        <v>9870</v>
      </c>
      <c r="N3" s="115" t="s">
        <v>9871</v>
      </c>
      <c r="O3" s="115" t="s">
        <v>9872</v>
      </c>
      <c r="P3" s="115" t="s">
        <v>9873</v>
      </c>
      <c r="Q3" s="115" t="s">
        <v>9874</v>
      </c>
      <c r="R3" s="115" t="s">
        <v>9875</v>
      </c>
      <c r="S3" s="115" t="s">
        <v>9876</v>
      </c>
      <c r="T3" s="115" t="s">
        <v>76</v>
      </c>
    </row>
    <row r="4" s="98" customFormat="1" ht="72" spans="1:20">
      <c r="A4" s="108" t="s">
        <v>9877</v>
      </c>
      <c r="B4" s="108" t="s">
        <v>9878</v>
      </c>
      <c r="C4" s="108" t="s">
        <v>9879</v>
      </c>
      <c r="D4" s="108" t="s">
        <v>9880</v>
      </c>
      <c r="E4" s="108" t="s">
        <v>9881</v>
      </c>
      <c r="F4" s="108" t="s">
        <v>9882</v>
      </c>
      <c r="G4" s="108" t="s">
        <v>9883</v>
      </c>
      <c r="H4" s="116" t="s">
        <v>9885</v>
      </c>
      <c r="I4" s="108" t="s">
        <v>9886</v>
      </c>
      <c r="J4" s="108" t="s">
        <v>9887</v>
      </c>
      <c r="K4" s="117"/>
      <c r="L4" s="117" t="s">
        <v>9888</v>
      </c>
      <c r="M4" s="117" t="s">
        <v>9889</v>
      </c>
      <c r="N4" s="117" t="s">
        <v>9890</v>
      </c>
      <c r="O4" s="117" t="s">
        <v>9891</v>
      </c>
      <c r="P4" s="117" t="s">
        <v>9892</v>
      </c>
      <c r="Q4" s="117" t="s">
        <v>9893</v>
      </c>
      <c r="R4" s="117" t="s">
        <v>9894</v>
      </c>
      <c r="S4" s="117" t="s">
        <v>9895</v>
      </c>
      <c r="T4" s="117"/>
    </row>
    <row r="5" s="96" customFormat="1" ht="30.75" customHeight="1" spans="1:24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W5" s="99"/>
      <c r="X5" s="99"/>
    </row>
    <row r="6" s="96" customFormat="1" ht="30" customHeight="1" spans="1:24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W6" s="118"/>
      <c r="X6" s="118"/>
    </row>
    <row r="7" s="96" customFormat="1" ht="30" customHeight="1" spans="1:24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W7" s="119"/>
      <c r="X7" s="118"/>
    </row>
    <row r="8" s="96" customFormat="1" ht="30.75" customHeight="1" spans="1:24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W8" s="97"/>
      <c r="X8" s="118"/>
    </row>
    <row r="9" s="96" customFormat="1" ht="30.75" customHeight="1" spans="1:24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W9" s="98"/>
      <c r="X9" s="118"/>
    </row>
    <row r="10" s="96" customFormat="1" ht="30" customHeight="1" spans="1:24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W10" s="118"/>
      <c r="X10" s="118"/>
    </row>
    <row r="11" s="96" customFormat="1" ht="30" customHeight="1" spans="1:24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W11" s="118"/>
      <c r="X11" s="118"/>
    </row>
    <row r="12" s="96" customFormat="1" ht="23.25" customHeight="1" spans="1:20">
      <c r="A12" s="111" t="s">
        <v>94</v>
      </c>
      <c r="B12" s="111" t="s">
        <v>9921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</row>
    <row r="13" s="96" customFormat="1" ht="37.5" customHeight="1" spans="1:20">
      <c r="A13" s="112"/>
      <c r="B13" s="113" t="s">
        <v>9922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="96" customFormat="1" ht="16.5" customHeight="1" spans="2:20">
      <c r="B14" s="112" t="s">
        <v>9923</v>
      </c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</row>
    <row r="15" s="96" customFormat="1" ht="16.5" customHeight="1" spans="2:20">
      <c r="B15" s="112" t="s">
        <v>9924</v>
      </c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</row>
    <row r="16" s="96" customFormat="1" ht="12"/>
    <row r="17" s="99" customFormat="1" ht="59.25" customHeight="1" spans="1:18">
      <c r="A17" s="99" t="str">
        <f>封面!A8</f>
        <v>单位总经理：***</v>
      </c>
      <c r="E17" s="99" t="str">
        <f>封面!A9</f>
        <v>单位财务负责人：***</v>
      </c>
      <c r="I17" s="99" t="str">
        <f>封面!A11</f>
        <v>会计审核人：***</v>
      </c>
      <c r="N17" s="99" t="str">
        <f>封面!A10</f>
        <v>单位物资部门负责人：***</v>
      </c>
      <c r="R17" s="99" t="s">
        <v>97</v>
      </c>
    </row>
    <row r="18" ht="13.5" spans="1:1">
      <c r="A18"/>
    </row>
  </sheetData>
  <mergeCells count="7">
    <mergeCell ref="A1:T1"/>
    <mergeCell ref="G2:L2"/>
    <mergeCell ref="B12:T12"/>
    <mergeCell ref="B13:T13"/>
    <mergeCell ref="B14:T14"/>
    <mergeCell ref="B15:T15"/>
    <mergeCell ref="A12:A13"/>
  </mergeCells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L29"/>
  <sheetViews>
    <sheetView workbookViewId="0">
      <selection activeCell="H13" sqref="H13"/>
    </sheetView>
  </sheetViews>
  <sheetFormatPr defaultColWidth="23.125" defaultRowHeight="46.5" customHeight="1"/>
  <cols>
    <col min="1" max="1" width="5.25" style="156" customWidth="1"/>
    <col min="2" max="2" width="36.75" style="157" customWidth="1"/>
    <col min="3" max="3" width="20.5" style="158" customWidth="1"/>
    <col min="4" max="4" width="20.5" style="159" customWidth="1"/>
    <col min="5" max="5" width="8.625" style="160" customWidth="1"/>
    <col min="6" max="6" width="15" style="158" customWidth="1"/>
    <col min="7" max="7" width="17.25" style="158" customWidth="1"/>
    <col min="8" max="8" width="17.875" style="158" customWidth="1"/>
    <col min="9" max="16384" width="23.125" style="156"/>
  </cols>
  <sheetData>
    <row r="1" ht="21" customHeight="1" spans="2:8">
      <c r="B1" s="161" t="s">
        <v>13581</v>
      </c>
      <c r="C1" s="161"/>
      <c r="D1" s="162"/>
      <c r="E1" s="161"/>
      <c r="F1" s="161"/>
      <c r="G1" s="161"/>
      <c r="H1" s="161"/>
    </row>
    <row r="2" s="155" customFormat="1" ht="25.5" customHeight="1" spans="1:11">
      <c r="A2" s="154" t="s">
        <v>10</v>
      </c>
      <c r="B2" s="163" t="s">
        <v>11</v>
      </c>
      <c r="C2" s="163" t="s">
        <v>153</v>
      </c>
      <c r="D2" s="164" t="s">
        <v>191</v>
      </c>
      <c r="E2" s="165" t="s">
        <v>192</v>
      </c>
      <c r="F2" s="163" t="s">
        <v>193</v>
      </c>
      <c r="G2" s="163" t="s">
        <v>124</v>
      </c>
      <c r="H2" s="166" t="s">
        <v>76</v>
      </c>
      <c r="I2" s="91"/>
      <c r="J2" s="91"/>
      <c r="K2" s="91"/>
    </row>
    <row r="3" ht="16.5" customHeight="1" spans="1:12">
      <c r="A3" s="154">
        <v>1</v>
      </c>
      <c r="B3" s="167"/>
      <c r="C3" s="168"/>
      <c r="D3" s="169"/>
      <c r="E3" s="169"/>
      <c r="F3" s="169"/>
      <c r="G3" s="170"/>
      <c r="H3" s="171"/>
      <c r="J3" s="181"/>
      <c r="K3" s="80"/>
      <c r="L3" s="80"/>
    </row>
    <row r="4" ht="19.5" customHeight="1" spans="1:8">
      <c r="A4" s="158"/>
      <c r="B4" s="172"/>
      <c r="C4" s="168"/>
      <c r="D4" s="169"/>
      <c r="E4" s="169"/>
      <c r="F4" s="169"/>
      <c r="G4" s="170"/>
      <c r="H4" s="171"/>
    </row>
    <row r="5" ht="19.5" customHeight="1" spans="1:8">
      <c r="A5" s="173"/>
      <c r="B5" s="169" t="s">
        <v>13579</v>
      </c>
      <c r="C5" s="168">
        <f>SUM(C3:C4)</f>
        <v>0</v>
      </c>
      <c r="D5" s="174">
        <f>SUM(D3:D4)</f>
        <v>0</v>
      </c>
      <c r="E5" s="171">
        <f>SUM(E3:E4)</f>
        <v>0</v>
      </c>
      <c r="F5" s="171">
        <f>SUM(F3:F4)</f>
        <v>0</v>
      </c>
      <c r="G5" s="170">
        <f t="shared" ref="G5" si="0">E5+F5</f>
        <v>0</v>
      </c>
      <c r="H5" s="171"/>
    </row>
    <row r="6" ht="19.5" customHeight="1" spans="1:8">
      <c r="A6" s="175"/>
      <c r="B6" s="176"/>
      <c r="C6" s="177"/>
      <c r="D6" s="178"/>
      <c r="E6" s="179"/>
      <c r="F6" s="179"/>
      <c r="G6" s="180"/>
      <c r="H6" s="179"/>
    </row>
    <row r="7" ht="19.5" customHeight="1" spans="1:8">
      <c r="A7" s="175"/>
      <c r="B7" s="176"/>
      <c r="C7" s="177"/>
      <c r="D7" s="178"/>
      <c r="E7" s="179"/>
      <c r="F7" s="179"/>
      <c r="G7" s="180"/>
      <c r="H7" s="179"/>
    </row>
    <row r="8" ht="19.5" customHeight="1" spans="1:8">
      <c r="A8" s="175"/>
      <c r="B8" s="176"/>
      <c r="C8" s="177"/>
      <c r="D8" s="178"/>
      <c r="E8" s="179"/>
      <c r="F8" s="179"/>
      <c r="G8" s="180"/>
      <c r="H8" s="179"/>
    </row>
    <row r="9" ht="19.5" customHeight="1" spans="1:8">
      <c r="A9" s="175"/>
      <c r="B9" s="176"/>
      <c r="C9" s="177"/>
      <c r="D9" s="178"/>
      <c r="E9" s="179"/>
      <c r="F9" s="179"/>
      <c r="G9" s="180"/>
      <c r="H9" s="179"/>
    </row>
    <row r="10" ht="19.5" customHeight="1" spans="1:8">
      <c r="A10" s="175"/>
      <c r="B10" s="176"/>
      <c r="C10" s="177"/>
      <c r="D10" s="178"/>
      <c r="E10" s="179"/>
      <c r="F10" s="179"/>
      <c r="G10" s="180"/>
      <c r="H10" s="179"/>
    </row>
    <row r="11" ht="19.5" customHeight="1" spans="1:8">
      <c r="A11" s="175"/>
      <c r="B11" s="176"/>
      <c r="C11" s="177"/>
      <c r="D11" s="178"/>
      <c r="E11" s="179"/>
      <c r="F11" s="179"/>
      <c r="G11" s="180"/>
      <c r="H11" s="179"/>
    </row>
    <row r="12" ht="19.5" customHeight="1" spans="1:8">
      <c r="A12" s="175"/>
      <c r="B12" s="176"/>
      <c r="C12" s="177"/>
      <c r="D12" s="178"/>
      <c r="E12" s="179"/>
      <c r="F12" s="179"/>
      <c r="G12" s="180"/>
      <c r="H12" s="179"/>
    </row>
    <row r="13" ht="19.5" customHeight="1" spans="1:8">
      <c r="A13" s="175"/>
      <c r="B13" s="176"/>
      <c r="C13" s="177"/>
      <c r="D13" s="178"/>
      <c r="E13" s="179"/>
      <c r="F13" s="179"/>
      <c r="G13" s="180"/>
      <c r="H13" s="179"/>
    </row>
    <row r="14" ht="19.5" customHeight="1" spans="1:8">
      <c r="A14" s="175"/>
      <c r="B14" s="176"/>
      <c r="C14" s="177"/>
      <c r="D14" s="178"/>
      <c r="E14" s="179"/>
      <c r="F14" s="179"/>
      <c r="G14" s="180"/>
      <c r="H14" s="179"/>
    </row>
    <row r="15" ht="19.5" customHeight="1" spans="1:8">
      <c r="A15" s="175"/>
      <c r="B15" s="176"/>
      <c r="C15" s="177"/>
      <c r="D15" s="178"/>
      <c r="E15" s="179"/>
      <c r="F15" s="179"/>
      <c r="G15" s="180"/>
      <c r="H15" s="179"/>
    </row>
    <row r="16" ht="19.5" customHeight="1" spans="1:8">
      <c r="A16" s="175"/>
      <c r="B16" s="176"/>
      <c r="C16" s="177"/>
      <c r="D16" s="178"/>
      <c r="E16" s="179"/>
      <c r="F16" s="179"/>
      <c r="G16" s="180"/>
      <c r="H16" s="179"/>
    </row>
    <row r="17" ht="19.5" customHeight="1" spans="1:8">
      <c r="A17" s="175"/>
      <c r="B17" s="176"/>
      <c r="C17" s="177"/>
      <c r="D17" s="178"/>
      <c r="E17" s="179"/>
      <c r="F17" s="179"/>
      <c r="G17" s="180"/>
      <c r="H17" s="179"/>
    </row>
    <row r="18" ht="19.5" customHeight="1" spans="1:8">
      <c r="A18" s="175"/>
      <c r="B18" s="176"/>
      <c r="C18" s="177"/>
      <c r="D18" s="178"/>
      <c r="E18" s="179"/>
      <c r="F18" s="179"/>
      <c r="G18" s="180"/>
      <c r="H18" s="179"/>
    </row>
    <row r="19" ht="19.5" customHeight="1" spans="1:8">
      <c r="A19" s="175"/>
      <c r="B19" s="176"/>
      <c r="C19" s="177"/>
      <c r="D19" s="178"/>
      <c r="E19" s="179"/>
      <c r="F19" s="179"/>
      <c r="G19" s="180"/>
      <c r="H19" s="179"/>
    </row>
    <row r="20" ht="19.5" customHeight="1" spans="1:8">
      <c r="A20" s="175"/>
      <c r="B20" s="176"/>
      <c r="C20" s="177"/>
      <c r="D20" s="178"/>
      <c r="E20" s="179"/>
      <c r="F20" s="179"/>
      <c r="G20" s="180"/>
      <c r="H20" s="179"/>
    </row>
    <row r="21" ht="19.5" customHeight="1" spans="1:8">
      <c r="A21" s="175"/>
      <c r="B21" s="176"/>
      <c r="C21" s="177"/>
      <c r="D21" s="178"/>
      <c r="E21" s="179"/>
      <c r="F21" s="179"/>
      <c r="G21" s="180"/>
      <c r="H21" s="179"/>
    </row>
    <row r="22" ht="19.5" customHeight="1" spans="1:8">
      <c r="A22" s="175"/>
      <c r="B22" s="176"/>
      <c r="C22" s="177"/>
      <c r="D22" s="178"/>
      <c r="E22" s="179"/>
      <c r="F22" s="179"/>
      <c r="G22" s="180"/>
      <c r="H22" s="179"/>
    </row>
    <row r="23" ht="19.5" customHeight="1" spans="1:8">
      <c r="A23" s="175"/>
      <c r="B23" s="176"/>
      <c r="C23" s="177"/>
      <c r="D23" s="178"/>
      <c r="E23" s="179"/>
      <c r="F23" s="179"/>
      <c r="G23" s="180"/>
      <c r="H23" s="179"/>
    </row>
    <row r="24" ht="19.5" customHeight="1" spans="1:8">
      <c r="A24" s="175"/>
      <c r="B24" s="176"/>
      <c r="C24" s="177"/>
      <c r="D24" s="178"/>
      <c r="E24" s="179"/>
      <c r="F24" s="179"/>
      <c r="G24" s="180"/>
      <c r="H24" s="179"/>
    </row>
    <row r="25" ht="19.5" customHeight="1" spans="1:8">
      <c r="A25" s="175"/>
      <c r="B25" s="176"/>
      <c r="C25" s="177"/>
      <c r="D25" s="178"/>
      <c r="E25" s="179"/>
      <c r="F25" s="179"/>
      <c r="G25" s="180"/>
      <c r="H25" s="179"/>
    </row>
    <row r="26" ht="19.5" customHeight="1" spans="1:8">
      <c r="A26" s="175"/>
      <c r="B26" s="176"/>
      <c r="C26" s="177"/>
      <c r="D26" s="178"/>
      <c r="E26" s="179"/>
      <c r="F26" s="179"/>
      <c r="G26" s="180"/>
      <c r="H26" s="179"/>
    </row>
    <row r="27" ht="19.5" customHeight="1" spans="1:8">
      <c r="A27" s="175"/>
      <c r="B27" s="176"/>
      <c r="C27" s="177"/>
      <c r="D27" s="178"/>
      <c r="E27" s="179"/>
      <c r="F27" s="179"/>
      <c r="G27" s="180"/>
      <c r="H27" s="179"/>
    </row>
    <row r="28" ht="19.5" customHeight="1" spans="1:8">
      <c r="A28" s="175"/>
      <c r="B28" s="176"/>
      <c r="C28" s="177"/>
      <c r="D28" s="178"/>
      <c r="E28" s="179"/>
      <c r="F28" s="179"/>
      <c r="G28" s="180"/>
      <c r="H28" s="179"/>
    </row>
    <row r="29" ht="13.5" customHeight="1"/>
  </sheetData>
  <mergeCells count="1">
    <mergeCell ref="B1:H1"/>
  </mergeCells>
  <pageMargins left="0.7" right="0.7" top="0.75" bottom="0.75" header="0.3" footer="0.3"/>
  <pageSetup paperSize="9" orientation="portrait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399975585192419"/>
  </sheetPr>
  <dimension ref="A1:R16"/>
  <sheetViews>
    <sheetView workbookViewId="0">
      <selection activeCell="I7" sqref="I7"/>
    </sheetView>
  </sheetViews>
  <sheetFormatPr defaultColWidth="9" defaultRowHeight="14.25"/>
  <cols>
    <col min="1" max="1" width="11.375" style="142" customWidth="1"/>
    <col min="2" max="2" width="11.25" style="142" customWidth="1"/>
    <col min="3" max="3" width="14.375" style="142" customWidth="1"/>
    <col min="4" max="4" width="11" style="142" customWidth="1"/>
    <col min="5" max="5" width="15.5" style="142" customWidth="1"/>
    <col min="6" max="6" width="15.75" style="142" customWidth="1"/>
    <col min="7" max="7" width="15.375" style="142" customWidth="1"/>
    <col min="8" max="9" width="10.625" style="142" customWidth="1"/>
    <col min="10" max="11" width="10.5" style="142" customWidth="1"/>
    <col min="12" max="12" width="12" style="142" customWidth="1"/>
    <col min="13" max="13" width="12.25" style="142" customWidth="1"/>
    <col min="14" max="14" width="8.75" style="142" customWidth="1"/>
    <col min="15" max="259" width="9" style="55"/>
    <col min="260" max="260" width="20.25" style="55" customWidth="1"/>
    <col min="261" max="261" width="18.625" style="55" customWidth="1"/>
    <col min="262" max="262" width="14.375" style="55" customWidth="1"/>
    <col min="263" max="263" width="25.625" style="55" customWidth="1"/>
    <col min="264" max="265" width="18" style="55" customWidth="1"/>
    <col min="266" max="266" width="15.375" style="55" customWidth="1"/>
    <col min="267" max="267" width="16.5" style="55" customWidth="1"/>
    <col min="268" max="268" width="10.5" style="55" customWidth="1"/>
    <col min="269" max="269" width="19" style="55" customWidth="1"/>
    <col min="270" max="515" width="9" style="55"/>
    <col min="516" max="516" width="20.25" style="55" customWidth="1"/>
    <col min="517" max="517" width="18.625" style="55" customWidth="1"/>
    <col min="518" max="518" width="14.375" style="55" customWidth="1"/>
    <col min="519" max="519" width="25.625" style="55" customWidth="1"/>
    <col min="520" max="521" width="18" style="55" customWidth="1"/>
    <col min="522" max="522" width="15.375" style="55" customWidth="1"/>
    <col min="523" max="523" width="16.5" style="55" customWidth="1"/>
    <col min="524" max="524" width="10.5" style="55" customWidth="1"/>
    <col min="525" max="525" width="19" style="55" customWidth="1"/>
    <col min="526" max="771" width="9" style="55"/>
    <col min="772" max="772" width="20.25" style="55" customWidth="1"/>
    <col min="773" max="773" width="18.625" style="55" customWidth="1"/>
    <col min="774" max="774" width="14.375" style="55" customWidth="1"/>
    <col min="775" max="775" width="25.625" style="55" customWidth="1"/>
    <col min="776" max="777" width="18" style="55" customWidth="1"/>
    <col min="778" max="778" width="15.375" style="55" customWidth="1"/>
    <col min="779" max="779" width="16.5" style="55" customWidth="1"/>
    <col min="780" max="780" width="10.5" style="55" customWidth="1"/>
    <col min="781" max="781" width="19" style="55" customWidth="1"/>
    <col min="782" max="1027" width="9" style="55"/>
    <col min="1028" max="1028" width="20.25" style="55" customWidth="1"/>
    <col min="1029" max="1029" width="18.625" style="55" customWidth="1"/>
    <col min="1030" max="1030" width="14.375" style="55" customWidth="1"/>
    <col min="1031" max="1031" width="25.625" style="55" customWidth="1"/>
    <col min="1032" max="1033" width="18" style="55" customWidth="1"/>
    <col min="1034" max="1034" width="15.375" style="55" customWidth="1"/>
    <col min="1035" max="1035" width="16.5" style="55" customWidth="1"/>
    <col min="1036" max="1036" width="10.5" style="55" customWidth="1"/>
    <col min="1037" max="1037" width="19" style="55" customWidth="1"/>
    <col min="1038" max="1283" width="9" style="55"/>
    <col min="1284" max="1284" width="20.25" style="55" customWidth="1"/>
    <col min="1285" max="1285" width="18.625" style="55" customWidth="1"/>
    <col min="1286" max="1286" width="14.375" style="55" customWidth="1"/>
    <col min="1287" max="1287" width="25.625" style="55" customWidth="1"/>
    <col min="1288" max="1289" width="18" style="55" customWidth="1"/>
    <col min="1290" max="1290" width="15.375" style="55" customWidth="1"/>
    <col min="1291" max="1291" width="16.5" style="55" customWidth="1"/>
    <col min="1292" max="1292" width="10.5" style="55" customWidth="1"/>
    <col min="1293" max="1293" width="19" style="55" customWidth="1"/>
    <col min="1294" max="1539" width="9" style="55"/>
    <col min="1540" max="1540" width="20.25" style="55" customWidth="1"/>
    <col min="1541" max="1541" width="18.625" style="55" customWidth="1"/>
    <col min="1542" max="1542" width="14.375" style="55" customWidth="1"/>
    <col min="1543" max="1543" width="25.625" style="55" customWidth="1"/>
    <col min="1544" max="1545" width="18" style="55" customWidth="1"/>
    <col min="1546" max="1546" width="15.375" style="55" customWidth="1"/>
    <col min="1547" max="1547" width="16.5" style="55" customWidth="1"/>
    <col min="1548" max="1548" width="10.5" style="55" customWidth="1"/>
    <col min="1549" max="1549" width="19" style="55" customWidth="1"/>
    <col min="1550" max="1795" width="9" style="55"/>
    <col min="1796" max="1796" width="20.25" style="55" customWidth="1"/>
    <col min="1797" max="1797" width="18.625" style="55" customWidth="1"/>
    <col min="1798" max="1798" width="14.375" style="55" customWidth="1"/>
    <col min="1799" max="1799" width="25.625" style="55" customWidth="1"/>
    <col min="1800" max="1801" width="18" style="55" customWidth="1"/>
    <col min="1802" max="1802" width="15.375" style="55" customWidth="1"/>
    <col min="1803" max="1803" width="16.5" style="55" customWidth="1"/>
    <col min="1804" max="1804" width="10.5" style="55" customWidth="1"/>
    <col min="1805" max="1805" width="19" style="55" customWidth="1"/>
    <col min="1806" max="2051" width="9" style="55"/>
    <col min="2052" max="2052" width="20.25" style="55" customWidth="1"/>
    <col min="2053" max="2053" width="18.625" style="55" customWidth="1"/>
    <col min="2054" max="2054" width="14.375" style="55" customWidth="1"/>
    <col min="2055" max="2055" width="25.625" style="55" customWidth="1"/>
    <col min="2056" max="2057" width="18" style="55" customWidth="1"/>
    <col min="2058" max="2058" width="15.375" style="55" customWidth="1"/>
    <col min="2059" max="2059" width="16.5" style="55" customWidth="1"/>
    <col min="2060" max="2060" width="10.5" style="55" customWidth="1"/>
    <col min="2061" max="2061" width="19" style="55" customWidth="1"/>
    <col min="2062" max="2307" width="9" style="55"/>
    <col min="2308" max="2308" width="20.25" style="55" customWidth="1"/>
    <col min="2309" max="2309" width="18.625" style="55" customWidth="1"/>
    <col min="2310" max="2310" width="14.375" style="55" customWidth="1"/>
    <col min="2311" max="2311" width="25.625" style="55" customWidth="1"/>
    <col min="2312" max="2313" width="18" style="55" customWidth="1"/>
    <col min="2314" max="2314" width="15.375" style="55" customWidth="1"/>
    <col min="2315" max="2315" width="16.5" style="55" customWidth="1"/>
    <col min="2316" max="2316" width="10.5" style="55" customWidth="1"/>
    <col min="2317" max="2317" width="19" style="55" customWidth="1"/>
    <col min="2318" max="2563" width="9" style="55"/>
    <col min="2564" max="2564" width="20.25" style="55" customWidth="1"/>
    <col min="2565" max="2565" width="18.625" style="55" customWidth="1"/>
    <col min="2566" max="2566" width="14.375" style="55" customWidth="1"/>
    <col min="2567" max="2567" width="25.625" style="55" customWidth="1"/>
    <col min="2568" max="2569" width="18" style="55" customWidth="1"/>
    <col min="2570" max="2570" width="15.375" style="55" customWidth="1"/>
    <col min="2571" max="2571" width="16.5" style="55" customWidth="1"/>
    <col min="2572" max="2572" width="10.5" style="55" customWidth="1"/>
    <col min="2573" max="2573" width="19" style="55" customWidth="1"/>
    <col min="2574" max="2819" width="9" style="55"/>
    <col min="2820" max="2820" width="20.25" style="55" customWidth="1"/>
    <col min="2821" max="2821" width="18.625" style="55" customWidth="1"/>
    <col min="2822" max="2822" width="14.375" style="55" customWidth="1"/>
    <col min="2823" max="2823" width="25.625" style="55" customWidth="1"/>
    <col min="2824" max="2825" width="18" style="55" customWidth="1"/>
    <col min="2826" max="2826" width="15.375" style="55" customWidth="1"/>
    <col min="2827" max="2827" width="16.5" style="55" customWidth="1"/>
    <col min="2828" max="2828" width="10.5" style="55" customWidth="1"/>
    <col min="2829" max="2829" width="19" style="55" customWidth="1"/>
    <col min="2830" max="3075" width="9" style="55"/>
    <col min="3076" max="3076" width="20.25" style="55" customWidth="1"/>
    <col min="3077" max="3077" width="18.625" style="55" customWidth="1"/>
    <col min="3078" max="3078" width="14.375" style="55" customWidth="1"/>
    <col min="3079" max="3079" width="25.625" style="55" customWidth="1"/>
    <col min="3080" max="3081" width="18" style="55" customWidth="1"/>
    <col min="3082" max="3082" width="15.375" style="55" customWidth="1"/>
    <col min="3083" max="3083" width="16.5" style="55" customWidth="1"/>
    <col min="3084" max="3084" width="10.5" style="55" customWidth="1"/>
    <col min="3085" max="3085" width="19" style="55" customWidth="1"/>
    <col min="3086" max="3331" width="9" style="55"/>
    <col min="3332" max="3332" width="20.25" style="55" customWidth="1"/>
    <col min="3333" max="3333" width="18.625" style="55" customWidth="1"/>
    <col min="3334" max="3334" width="14.375" style="55" customWidth="1"/>
    <col min="3335" max="3335" width="25.625" style="55" customWidth="1"/>
    <col min="3336" max="3337" width="18" style="55" customWidth="1"/>
    <col min="3338" max="3338" width="15.375" style="55" customWidth="1"/>
    <col min="3339" max="3339" width="16.5" style="55" customWidth="1"/>
    <col min="3340" max="3340" width="10.5" style="55" customWidth="1"/>
    <col min="3341" max="3341" width="19" style="55" customWidth="1"/>
    <col min="3342" max="3587" width="9" style="55"/>
    <col min="3588" max="3588" width="20.25" style="55" customWidth="1"/>
    <col min="3589" max="3589" width="18.625" style="55" customWidth="1"/>
    <col min="3590" max="3590" width="14.375" style="55" customWidth="1"/>
    <col min="3591" max="3591" width="25.625" style="55" customWidth="1"/>
    <col min="3592" max="3593" width="18" style="55" customWidth="1"/>
    <col min="3594" max="3594" width="15.375" style="55" customWidth="1"/>
    <col min="3595" max="3595" width="16.5" style="55" customWidth="1"/>
    <col min="3596" max="3596" width="10.5" style="55" customWidth="1"/>
    <col min="3597" max="3597" width="19" style="55" customWidth="1"/>
    <col min="3598" max="3843" width="9" style="55"/>
    <col min="3844" max="3844" width="20.25" style="55" customWidth="1"/>
    <col min="3845" max="3845" width="18.625" style="55" customWidth="1"/>
    <col min="3846" max="3846" width="14.375" style="55" customWidth="1"/>
    <col min="3847" max="3847" width="25.625" style="55" customWidth="1"/>
    <col min="3848" max="3849" width="18" style="55" customWidth="1"/>
    <col min="3850" max="3850" width="15.375" style="55" customWidth="1"/>
    <col min="3851" max="3851" width="16.5" style="55" customWidth="1"/>
    <col min="3852" max="3852" width="10.5" style="55" customWidth="1"/>
    <col min="3853" max="3853" width="19" style="55" customWidth="1"/>
    <col min="3854" max="4099" width="9" style="55"/>
    <col min="4100" max="4100" width="20.25" style="55" customWidth="1"/>
    <col min="4101" max="4101" width="18.625" style="55" customWidth="1"/>
    <col min="4102" max="4102" width="14.375" style="55" customWidth="1"/>
    <col min="4103" max="4103" width="25.625" style="55" customWidth="1"/>
    <col min="4104" max="4105" width="18" style="55" customWidth="1"/>
    <col min="4106" max="4106" width="15.375" style="55" customWidth="1"/>
    <col min="4107" max="4107" width="16.5" style="55" customWidth="1"/>
    <col min="4108" max="4108" width="10.5" style="55" customWidth="1"/>
    <col min="4109" max="4109" width="19" style="55" customWidth="1"/>
    <col min="4110" max="4355" width="9" style="55"/>
    <col min="4356" max="4356" width="20.25" style="55" customWidth="1"/>
    <col min="4357" max="4357" width="18.625" style="55" customWidth="1"/>
    <col min="4358" max="4358" width="14.375" style="55" customWidth="1"/>
    <col min="4359" max="4359" width="25.625" style="55" customWidth="1"/>
    <col min="4360" max="4361" width="18" style="55" customWidth="1"/>
    <col min="4362" max="4362" width="15.375" style="55" customWidth="1"/>
    <col min="4363" max="4363" width="16.5" style="55" customWidth="1"/>
    <col min="4364" max="4364" width="10.5" style="55" customWidth="1"/>
    <col min="4365" max="4365" width="19" style="55" customWidth="1"/>
    <col min="4366" max="4611" width="9" style="55"/>
    <col min="4612" max="4612" width="20.25" style="55" customWidth="1"/>
    <col min="4613" max="4613" width="18.625" style="55" customWidth="1"/>
    <col min="4614" max="4614" width="14.375" style="55" customWidth="1"/>
    <col min="4615" max="4615" width="25.625" style="55" customWidth="1"/>
    <col min="4616" max="4617" width="18" style="55" customWidth="1"/>
    <col min="4618" max="4618" width="15.375" style="55" customWidth="1"/>
    <col min="4619" max="4619" width="16.5" style="55" customWidth="1"/>
    <col min="4620" max="4620" width="10.5" style="55" customWidth="1"/>
    <col min="4621" max="4621" width="19" style="55" customWidth="1"/>
    <col min="4622" max="4867" width="9" style="55"/>
    <col min="4868" max="4868" width="20.25" style="55" customWidth="1"/>
    <col min="4869" max="4869" width="18.625" style="55" customWidth="1"/>
    <col min="4870" max="4870" width="14.375" style="55" customWidth="1"/>
    <col min="4871" max="4871" width="25.625" style="55" customWidth="1"/>
    <col min="4872" max="4873" width="18" style="55" customWidth="1"/>
    <col min="4874" max="4874" width="15.375" style="55" customWidth="1"/>
    <col min="4875" max="4875" width="16.5" style="55" customWidth="1"/>
    <col min="4876" max="4876" width="10.5" style="55" customWidth="1"/>
    <col min="4877" max="4877" width="19" style="55" customWidth="1"/>
    <col min="4878" max="5123" width="9" style="55"/>
    <col min="5124" max="5124" width="20.25" style="55" customWidth="1"/>
    <col min="5125" max="5125" width="18.625" style="55" customWidth="1"/>
    <col min="5126" max="5126" width="14.375" style="55" customWidth="1"/>
    <col min="5127" max="5127" width="25.625" style="55" customWidth="1"/>
    <col min="5128" max="5129" width="18" style="55" customWidth="1"/>
    <col min="5130" max="5130" width="15.375" style="55" customWidth="1"/>
    <col min="5131" max="5131" width="16.5" style="55" customWidth="1"/>
    <col min="5132" max="5132" width="10.5" style="55" customWidth="1"/>
    <col min="5133" max="5133" width="19" style="55" customWidth="1"/>
    <col min="5134" max="5379" width="9" style="55"/>
    <col min="5380" max="5380" width="20.25" style="55" customWidth="1"/>
    <col min="5381" max="5381" width="18.625" style="55" customWidth="1"/>
    <col min="5382" max="5382" width="14.375" style="55" customWidth="1"/>
    <col min="5383" max="5383" width="25.625" style="55" customWidth="1"/>
    <col min="5384" max="5385" width="18" style="55" customWidth="1"/>
    <col min="5386" max="5386" width="15.375" style="55" customWidth="1"/>
    <col min="5387" max="5387" width="16.5" style="55" customWidth="1"/>
    <col min="5388" max="5388" width="10.5" style="55" customWidth="1"/>
    <col min="5389" max="5389" width="19" style="55" customWidth="1"/>
    <col min="5390" max="5635" width="9" style="55"/>
    <col min="5636" max="5636" width="20.25" style="55" customWidth="1"/>
    <col min="5637" max="5637" width="18.625" style="55" customWidth="1"/>
    <col min="5638" max="5638" width="14.375" style="55" customWidth="1"/>
    <col min="5639" max="5639" width="25.625" style="55" customWidth="1"/>
    <col min="5640" max="5641" width="18" style="55" customWidth="1"/>
    <col min="5642" max="5642" width="15.375" style="55" customWidth="1"/>
    <col min="5643" max="5643" width="16.5" style="55" customWidth="1"/>
    <col min="5644" max="5644" width="10.5" style="55" customWidth="1"/>
    <col min="5645" max="5645" width="19" style="55" customWidth="1"/>
    <col min="5646" max="5891" width="9" style="55"/>
    <col min="5892" max="5892" width="20.25" style="55" customWidth="1"/>
    <col min="5893" max="5893" width="18.625" style="55" customWidth="1"/>
    <col min="5894" max="5894" width="14.375" style="55" customWidth="1"/>
    <col min="5895" max="5895" width="25.625" style="55" customWidth="1"/>
    <col min="5896" max="5897" width="18" style="55" customWidth="1"/>
    <col min="5898" max="5898" width="15.375" style="55" customWidth="1"/>
    <col min="5899" max="5899" width="16.5" style="55" customWidth="1"/>
    <col min="5900" max="5900" width="10.5" style="55" customWidth="1"/>
    <col min="5901" max="5901" width="19" style="55" customWidth="1"/>
    <col min="5902" max="6147" width="9" style="55"/>
    <col min="6148" max="6148" width="20.25" style="55" customWidth="1"/>
    <col min="6149" max="6149" width="18.625" style="55" customWidth="1"/>
    <col min="6150" max="6150" width="14.375" style="55" customWidth="1"/>
    <col min="6151" max="6151" width="25.625" style="55" customWidth="1"/>
    <col min="6152" max="6153" width="18" style="55" customWidth="1"/>
    <col min="6154" max="6154" width="15.375" style="55" customWidth="1"/>
    <col min="6155" max="6155" width="16.5" style="55" customWidth="1"/>
    <col min="6156" max="6156" width="10.5" style="55" customWidth="1"/>
    <col min="6157" max="6157" width="19" style="55" customWidth="1"/>
    <col min="6158" max="6403" width="9" style="55"/>
    <col min="6404" max="6404" width="20.25" style="55" customWidth="1"/>
    <col min="6405" max="6405" width="18.625" style="55" customWidth="1"/>
    <col min="6406" max="6406" width="14.375" style="55" customWidth="1"/>
    <col min="6407" max="6407" width="25.625" style="55" customWidth="1"/>
    <col min="6408" max="6409" width="18" style="55" customWidth="1"/>
    <col min="6410" max="6410" width="15.375" style="55" customWidth="1"/>
    <col min="6411" max="6411" width="16.5" style="55" customWidth="1"/>
    <col min="6412" max="6412" width="10.5" style="55" customWidth="1"/>
    <col min="6413" max="6413" width="19" style="55" customWidth="1"/>
    <col min="6414" max="6659" width="9" style="55"/>
    <col min="6660" max="6660" width="20.25" style="55" customWidth="1"/>
    <col min="6661" max="6661" width="18.625" style="55" customWidth="1"/>
    <col min="6662" max="6662" width="14.375" style="55" customWidth="1"/>
    <col min="6663" max="6663" width="25.625" style="55" customWidth="1"/>
    <col min="6664" max="6665" width="18" style="55" customWidth="1"/>
    <col min="6666" max="6666" width="15.375" style="55" customWidth="1"/>
    <col min="6667" max="6667" width="16.5" style="55" customWidth="1"/>
    <col min="6668" max="6668" width="10.5" style="55" customWidth="1"/>
    <col min="6669" max="6669" width="19" style="55" customWidth="1"/>
    <col min="6670" max="6915" width="9" style="55"/>
    <col min="6916" max="6916" width="20.25" style="55" customWidth="1"/>
    <col min="6917" max="6917" width="18.625" style="55" customWidth="1"/>
    <col min="6918" max="6918" width="14.375" style="55" customWidth="1"/>
    <col min="6919" max="6919" width="25.625" style="55" customWidth="1"/>
    <col min="6920" max="6921" width="18" style="55" customWidth="1"/>
    <col min="6922" max="6922" width="15.375" style="55" customWidth="1"/>
    <col min="6923" max="6923" width="16.5" style="55" customWidth="1"/>
    <col min="6924" max="6924" width="10.5" style="55" customWidth="1"/>
    <col min="6925" max="6925" width="19" style="55" customWidth="1"/>
    <col min="6926" max="7171" width="9" style="55"/>
    <col min="7172" max="7172" width="20.25" style="55" customWidth="1"/>
    <col min="7173" max="7173" width="18.625" style="55" customWidth="1"/>
    <col min="7174" max="7174" width="14.375" style="55" customWidth="1"/>
    <col min="7175" max="7175" width="25.625" style="55" customWidth="1"/>
    <col min="7176" max="7177" width="18" style="55" customWidth="1"/>
    <col min="7178" max="7178" width="15.375" style="55" customWidth="1"/>
    <col min="7179" max="7179" width="16.5" style="55" customWidth="1"/>
    <col min="7180" max="7180" width="10.5" style="55" customWidth="1"/>
    <col min="7181" max="7181" width="19" style="55" customWidth="1"/>
    <col min="7182" max="7427" width="9" style="55"/>
    <col min="7428" max="7428" width="20.25" style="55" customWidth="1"/>
    <col min="7429" max="7429" width="18.625" style="55" customWidth="1"/>
    <col min="7430" max="7430" width="14.375" style="55" customWidth="1"/>
    <col min="7431" max="7431" width="25.625" style="55" customWidth="1"/>
    <col min="7432" max="7433" width="18" style="55" customWidth="1"/>
    <col min="7434" max="7434" width="15.375" style="55" customWidth="1"/>
    <col min="7435" max="7435" width="16.5" style="55" customWidth="1"/>
    <col min="7436" max="7436" width="10.5" style="55" customWidth="1"/>
    <col min="7437" max="7437" width="19" style="55" customWidth="1"/>
    <col min="7438" max="7683" width="9" style="55"/>
    <col min="7684" max="7684" width="20.25" style="55" customWidth="1"/>
    <col min="7685" max="7685" width="18.625" style="55" customWidth="1"/>
    <col min="7686" max="7686" width="14.375" style="55" customWidth="1"/>
    <col min="7687" max="7687" width="25.625" style="55" customWidth="1"/>
    <col min="7688" max="7689" width="18" style="55" customWidth="1"/>
    <col min="7690" max="7690" width="15.375" style="55" customWidth="1"/>
    <col min="7691" max="7691" width="16.5" style="55" customWidth="1"/>
    <col min="7692" max="7692" width="10.5" style="55" customWidth="1"/>
    <col min="7693" max="7693" width="19" style="55" customWidth="1"/>
    <col min="7694" max="7939" width="9" style="55"/>
    <col min="7940" max="7940" width="20.25" style="55" customWidth="1"/>
    <col min="7941" max="7941" width="18.625" style="55" customWidth="1"/>
    <col min="7942" max="7942" width="14.375" style="55" customWidth="1"/>
    <col min="7943" max="7943" width="25.625" style="55" customWidth="1"/>
    <col min="7944" max="7945" width="18" style="55" customWidth="1"/>
    <col min="7946" max="7946" width="15.375" style="55" customWidth="1"/>
    <col min="7947" max="7947" width="16.5" style="55" customWidth="1"/>
    <col min="7948" max="7948" width="10.5" style="55" customWidth="1"/>
    <col min="7949" max="7949" width="19" style="55" customWidth="1"/>
    <col min="7950" max="8195" width="9" style="55"/>
    <col min="8196" max="8196" width="20.25" style="55" customWidth="1"/>
    <col min="8197" max="8197" width="18.625" style="55" customWidth="1"/>
    <col min="8198" max="8198" width="14.375" style="55" customWidth="1"/>
    <col min="8199" max="8199" width="25.625" style="55" customWidth="1"/>
    <col min="8200" max="8201" width="18" style="55" customWidth="1"/>
    <col min="8202" max="8202" width="15.375" style="55" customWidth="1"/>
    <col min="8203" max="8203" width="16.5" style="55" customWidth="1"/>
    <col min="8204" max="8204" width="10.5" style="55" customWidth="1"/>
    <col min="8205" max="8205" width="19" style="55" customWidth="1"/>
    <col min="8206" max="8451" width="9" style="55"/>
    <col min="8452" max="8452" width="20.25" style="55" customWidth="1"/>
    <col min="8453" max="8453" width="18.625" style="55" customWidth="1"/>
    <col min="8454" max="8454" width="14.375" style="55" customWidth="1"/>
    <col min="8455" max="8455" width="25.625" style="55" customWidth="1"/>
    <col min="8456" max="8457" width="18" style="55" customWidth="1"/>
    <col min="8458" max="8458" width="15.375" style="55" customWidth="1"/>
    <col min="8459" max="8459" width="16.5" style="55" customWidth="1"/>
    <col min="8460" max="8460" width="10.5" style="55" customWidth="1"/>
    <col min="8461" max="8461" width="19" style="55" customWidth="1"/>
    <col min="8462" max="8707" width="9" style="55"/>
    <col min="8708" max="8708" width="20.25" style="55" customWidth="1"/>
    <col min="8709" max="8709" width="18.625" style="55" customWidth="1"/>
    <col min="8710" max="8710" width="14.375" style="55" customWidth="1"/>
    <col min="8711" max="8711" width="25.625" style="55" customWidth="1"/>
    <col min="8712" max="8713" width="18" style="55" customWidth="1"/>
    <col min="8714" max="8714" width="15.375" style="55" customWidth="1"/>
    <col min="8715" max="8715" width="16.5" style="55" customWidth="1"/>
    <col min="8716" max="8716" width="10.5" style="55" customWidth="1"/>
    <col min="8717" max="8717" width="19" style="55" customWidth="1"/>
    <col min="8718" max="8963" width="9" style="55"/>
    <col min="8964" max="8964" width="20.25" style="55" customWidth="1"/>
    <col min="8965" max="8965" width="18.625" style="55" customWidth="1"/>
    <col min="8966" max="8966" width="14.375" style="55" customWidth="1"/>
    <col min="8967" max="8967" width="25.625" style="55" customWidth="1"/>
    <col min="8968" max="8969" width="18" style="55" customWidth="1"/>
    <col min="8970" max="8970" width="15.375" style="55" customWidth="1"/>
    <col min="8971" max="8971" width="16.5" style="55" customWidth="1"/>
    <col min="8972" max="8972" width="10.5" style="55" customWidth="1"/>
    <col min="8973" max="8973" width="19" style="55" customWidth="1"/>
    <col min="8974" max="9219" width="9" style="55"/>
    <col min="9220" max="9220" width="20.25" style="55" customWidth="1"/>
    <col min="9221" max="9221" width="18.625" style="55" customWidth="1"/>
    <col min="9222" max="9222" width="14.375" style="55" customWidth="1"/>
    <col min="9223" max="9223" width="25.625" style="55" customWidth="1"/>
    <col min="9224" max="9225" width="18" style="55" customWidth="1"/>
    <col min="9226" max="9226" width="15.375" style="55" customWidth="1"/>
    <col min="9227" max="9227" width="16.5" style="55" customWidth="1"/>
    <col min="9228" max="9228" width="10.5" style="55" customWidth="1"/>
    <col min="9229" max="9229" width="19" style="55" customWidth="1"/>
    <col min="9230" max="9475" width="9" style="55"/>
    <col min="9476" max="9476" width="20.25" style="55" customWidth="1"/>
    <col min="9477" max="9477" width="18.625" style="55" customWidth="1"/>
    <col min="9478" max="9478" width="14.375" style="55" customWidth="1"/>
    <col min="9479" max="9479" width="25.625" style="55" customWidth="1"/>
    <col min="9480" max="9481" width="18" style="55" customWidth="1"/>
    <col min="9482" max="9482" width="15.375" style="55" customWidth="1"/>
    <col min="9483" max="9483" width="16.5" style="55" customWidth="1"/>
    <col min="9484" max="9484" width="10.5" style="55" customWidth="1"/>
    <col min="9485" max="9485" width="19" style="55" customWidth="1"/>
    <col min="9486" max="9731" width="9" style="55"/>
    <col min="9732" max="9732" width="20.25" style="55" customWidth="1"/>
    <col min="9733" max="9733" width="18.625" style="55" customWidth="1"/>
    <col min="9734" max="9734" width="14.375" style="55" customWidth="1"/>
    <col min="9735" max="9735" width="25.625" style="55" customWidth="1"/>
    <col min="9736" max="9737" width="18" style="55" customWidth="1"/>
    <col min="9738" max="9738" width="15.375" style="55" customWidth="1"/>
    <col min="9739" max="9739" width="16.5" style="55" customWidth="1"/>
    <col min="9740" max="9740" width="10.5" style="55" customWidth="1"/>
    <col min="9741" max="9741" width="19" style="55" customWidth="1"/>
    <col min="9742" max="9987" width="9" style="55"/>
    <col min="9988" max="9988" width="20.25" style="55" customWidth="1"/>
    <col min="9989" max="9989" width="18.625" style="55" customWidth="1"/>
    <col min="9990" max="9990" width="14.375" style="55" customWidth="1"/>
    <col min="9991" max="9991" width="25.625" style="55" customWidth="1"/>
    <col min="9992" max="9993" width="18" style="55" customWidth="1"/>
    <col min="9994" max="9994" width="15.375" style="55" customWidth="1"/>
    <col min="9995" max="9995" width="16.5" style="55" customWidth="1"/>
    <col min="9996" max="9996" width="10.5" style="55" customWidth="1"/>
    <col min="9997" max="9997" width="19" style="55" customWidth="1"/>
    <col min="9998" max="10243" width="9" style="55"/>
    <col min="10244" max="10244" width="20.25" style="55" customWidth="1"/>
    <col min="10245" max="10245" width="18.625" style="55" customWidth="1"/>
    <col min="10246" max="10246" width="14.375" style="55" customWidth="1"/>
    <col min="10247" max="10247" width="25.625" style="55" customWidth="1"/>
    <col min="10248" max="10249" width="18" style="55" customWidth="1"/>
    <col min="10250" max="10250" width="15.375" style="55" customWidth="1"/>
    <col min="10251" max="10251" width="16.5" style="55" customWidth="1"/>
    <col min="10252" max="10252" width="10.5" style="55" customWidth="1"/>
    <col min="10253" max="10253" width="19" style="55" customWidth="1"/>
    <col min="10254" max="10499" width="9" style="55"/>
    <col min="10500" max="10500" width="20.25" style="55" customWidth="1"/>
    <col min="10501" max="10501" width="18.625" style="55" customWidth="1"/>
    <col min="10502" max="10502" width="14.375" style="55" customWidth="1"/>
    <col min="10503" max="10503" width="25.625" style="55" customWidth="1"/>
    <col min="10504" max="10505" width="18" style="55" customWidth="1"/>
    <col min="10506" max="10506" width="15.375" style="55" customWidth="1"/>
    <col min="10507" max="10507" width="16.5" style="55" customWidth="1"/>
    <col min="10508" max="10508" width="10.5" style="55" customWidth="1"/>
    <col min="10509" max="10509" width="19" style="55" customWidth="1"/>
    <col min="10510" max="10755" width="9" style="55"/>
    <col min="10756" max="10756" width="20.25" style="55" customWidth="1"/>
    <col min="10757" max="10757" width="18.625" style="55" customWidth="1"/>
    <col min="10758" max="10758" width="14.375" style="55" customWidth="1"/>
    <col min="10759" max="10759" width="25.625" style="55" customWidth="1"/>
    <col min="10760" max="10761" width="18" style="55" customWidth="1"/>
    <col min="10762" max="10762" width="15.375" style="55" customWidth="1"/>
    <col min="10763" max="10763" width="16.5" style="55" customWidth="1"/>
    <col min="10764" max="10764" width="10.5" style="55" customWidth="1"/>
    <col min="10765" max="10765" width="19" style="55" customWidth="1"/>
    <col min="10766" max="11011" width="9" style="55"/>
    <col min="11012" max="11012" width="20.25" style="55" customWidth="1"/>
    <col min="11013" max="11013" width="18.625" style="55" customWidth="1"/>
    <col min="11014" max="11014" width="14.375" style="55" customWidth="1"/>
    <col min="11015" max="11015" width="25.625" style="55" customWidth="1"/>
    <col min="11016" max="11017" width="18" style="55" customWidth="1"/>
    <col min="11018" max="11018" width="15.375" style="55" customWidth="1"/>
    <col min="11019" max="11019" width="16.5" style="55" customWidth="1"/>
    <col min="11020" max="11020" width="10.5" style="55" customWidth="1"/>
    <col min="11021" max="11021" width="19" style="55" customWidth="1"/>
    <col min="11022" max="11267" width="9" style="55"/>
    <col min="11268" max="11268" width="20.25" style="55" customWidth="1"/>
    <col min="11269" max="11269" width="18.625" style="55" customWidth="1"/>
    <col min="11270" max="11270" width="14.375" style="55" customWidth="1"/>
    <col min="11271" max="11271" width="25.625" style="55" customWidth="1"/>
    <col min="11272" max="11273" width="18" style="55" customWidth="1"/>
    <col min="11274" max="11274" width="15.375" style="55" customWidth="1"/>
    <col min="11275" max="11275" width="16.5" style="55" customWidth="1"/>
    <col min="11276" max="11276" width="10.5" style="55" customWidth="1"/>
    <col min="11277" max="11277" width="19" style="55" customWidth="1"/>
    <col min="11278" max="11523" width="9" style="55"/>
    <col min="11524" max="11524" width="20.25" style="55" customWidth="1"/>
    <col min="11525" max="11525" width="18.625" style="55" customWidth="1"/>
    <col min="11526" max="11526" width="14.375" style="55" customWidth="1"/>
    <col min="11527" max="11527" width="25.625" style="55" customWidth="1"/>
    <col min="11528" max="11529" width="18" style="55" customWidth="1"/>
    <col min="11530" max="11530" width="15.375" style="55" customWidth="1"/>
    <col min="11531" max="11531" width="16.5" style="55" customWidth="1"/>
    <col min="11532" max="11532" width="10.5" style="55" customWidth="1"/>
    <col min="11533" max="11533" width="19" style="55" customWidth="1"/>
    <col min="11534" max="11779" width="9" style="55"/>
    <col min="11780" max="11780" width="20.25" style="55" customWidth="1"/>
    <col min="11781" max="11781" width="18.625" style="55" customWidth="1"/>
    <col min="11782" max="11782" width="14.375" style="55" customWidth="1"/>
    <col min="11783" max="11783" width="25.625" style="55" customWidth="1"/>
    <col min="11784" max="11785" width="18" style="55" customWidth="1"/>
    <col min="11786" max="11786" width="15.375" style="55" customWidth="1"/>
    <col min="11787" max="11787" width="16.5" style="55" customWidth="1"/>
    <col min="11788" max="11788" width="10.5" style="55" customWidth="1"/>
    <col min="11789" max="11789" width="19" style="55" customWidth="1"/>
    <col min="11790" max="12035" width="9" style="55"/>
    <col min="12036" max="12036" width="20.25" style="55" customWidth="1"/>
    <col min="12037" max="12037" width="18.625" style="55" customWidth="1"/>
    <col min="12038" max="12038" width="14.375" style="55" customWidth="1"/>
    <col min="12039" max="12039" width="25.625" style="55" customWidth="1"/>
    <col min="12040" max="12041" width="18" style="55" customWidth="1"/>
    <col min="12042" max="12042" width="15.375" style="55" customWidth="1"/>
    <col min="12043" max="12043" width="16.5" style="55" customWidth="1"/>
    <col min="12044" max="12044" width="10.5" style="55" customWidth="1"/>
    <col min="12045" max="12045" width="19" style="55" customWidth="1"/>
    <col min="12046" max="12291" width="9" style="55"/>
    <col min="12292" max="12292" width="20.25" style="55" customWidth="1"/>
    <col min="12293" max="12293" width="18.625" style="55" customWidth="1"/>
    <col min="12294" max="12294" width="14.375" style="55" customWidth="1"/>
    <col min="12295" max="12295" width="25.625" style="55" customWidth="1"/>
    <col min="12296" max="12297" width="18" style="55" customWidth="1"/>
    <col min="12298" max="12298" width="15.375" style="55" customWidth="1"/>
    <col min="12299" max="12299" width="16.5" style="55" customWidth="1"/>
    <col min="12300" max="12300" width="10.5" style="55" customWidth="1"/>
    <col min="12301" max="12301" width="19" style="55" customWidth="1"/>
    <col min="12302" max="12547" width="9" style="55"/>
    <col min="12548" max="12548" width="20.25" style="55" customWidth="1"/>
    <col min="12549" max="12549" width="18.625" style="55" customWidth="1"/>
    <col min="12550" max="12550" width="14.375" style="55" customWidth="1"/>
    <col min="12551" max="12551" width="25.625" style="55" customWidth="1"/>
    <col min="12552" max="12553" width="18" style="55" customWidth="1"/>
    <col min="12554" max="12554" width="15.375" style="55" customWidth="1"/>
    <col min="12555" max="12555" width="16.5" style="55" customWidth="1"/>
    <col min="12556" max="12556" width="10.5" style="55" customWidth="1"/>
    <col min="12557" max="12557" width="19" style="55" customWidth="1"/>
    <col min="12558" max="12803" width="9" style="55"/>
    <col min="12804" max="12804" width="20.25" style="55" customWidth="1"/>
    <col min="12805" max="12805" width="18.625" style="55" customWidth="1"/>
    <col min="12806" max="12806" width="14.375" style="55" customWidth="1"/>
    <col min="12807" max="12807" width="25.625" style="55" customWidth="1"/>
    <col min="12808" max="12809" width="18" style="55" customWidth="1"/>
    <col min="12810" max="12810" width="15.375" style="55" customWidth="1"/>
    <col min="12811" max="12811" width="16.5" style="55" customWidth="1"/>
    <col min="12812" max="12812" width="10.5" style="55" customWidth="1"/>
    <col min="12813" max="12813" width="19" style="55" customWidth="1"/>
    <col min="12814" max="13059" width="9" style="55"/>
    <col min="13060" max="13060" width="20.25" style="55" customWidth="1"/>
    <col min="13061" max="13061" width="18.625" style="55" customWidth="1"/>
    <col min="13062" max="13062" width="14.375" style="55" customWidth="1"/>
    <col min="13063" max="13063" width="25.625" style="55" customWidth="1"/>
    <col min="13064" max="13065" width="18" style="55" customWidth="1"/>
    <col min="13066" max="13066" width="15.375" style="55" customWidth="1"/>
    <col min="13067" max="13067" width="16.5" style="55" customWidth="1"/>
    <col min="13068" max="13068" width="10.5" style="55" customWidth="1"/>
    <col min="13069" max="13069" width="19" style="55" customWidth="1"/>
    <col min="13070" max="13315" width="9" style="55"/>
    <col min="13316" max="13316" width="20.25" style="55" customWidth="1"/>
    <col min="13317" max="13317" width="18.625" style="55" customWidth="1"/>
    <col min="13318" max="13318" width="14.375" style="55" customWidth="1"/>
    <col min="13319" max="13319" width="25.625" style="55" customWidth="1"/>
    <col min="13320" max="13321" width="18" style="55" customWidth="1"/>
    <col min="13322" max="13322" width="15.375" style="55" customWidth="1"/>
    <col min="13323" max="13323" width="16.5" style="55" customWidth="1"/>
    <col min="13324" max="13324" width="10.5" style="55" customWidth="1"/>
    <col min="13325" max="13325" width="19" style="55" customWidth="1"/>
    <col min="13326" max="13571" width="9" style="55"/>
    <col min="13572" max="13572" width="20.25" style="55" customWidth="1"/>
    <col min="13573" max="13573" width="18.625" style="55" customWidth="1"/>
    <col min="13574" max="13574" width="14.375" style="55" customWidth="1"/>
    <col min="13575" max="13575" width="25.625" style="55" customWidth="1"/>
    <col min="13576" max="13577" width="18" style="55" customWidth="1"/>
    <col min="13578" max="13578" width="15.375" style="55" customWidth="1"/>
    <col min="13579" max="13579" width="16.5" style="55" customWidth="1"/>
    <col min="13580" max="13580" width="10.5" style="55" customWidth="1"/>
    <col min="13581" max="13581" width="19" style="55" customWidth="1"/>
    <col min="13582" max="13827" width="9" style="55"/>
    <col min="13828" max="13828" width="20.25" style="55" customWidth="1"/>
    <col min="13829" max="13829" width="18.625" style="55" customWidth="1"/>
    <col min="13830" max="13830" width="14.375" style="55" customWidth="1"/>
    <col min="13831" max="13831" width="25.625" style="55" customWidth="1"/>
    <col min="13832" max="13833" width="18" style="55" customWidth="1"/>
    <col min="13834" max="13834" width="15.375" style="55" customWidth="1"/>
    <col min="13835" max="13835" width="16.5" style="55" customWidth="1"/>
    <col min="13836" max="13836" width="10.5" style="55" customWidth="1"/>
    <col min="13837" max="13837" width="19" style="55" customWidth="1"/>
    <col min="13838" max="14083" width="9" style="55"/>
    <col min="14084" max="14084" width="20.25" style="55" customWidth="1"/>
    <col min="14085" max="14085" width="18.625" style="55" customWidth="1"/>
    <col min="14086" max="14086" width="14.375" style="55" customWidth="1"/>
    <col min="14087" max="14087" width="25.625" style="55" customWidth="1"/>
    <col min="14088" max="14089" width="18" style="55" customWidth="1"/>
    <col min="14090" max="14090" width="15.375" style="55" customWidth="1"/>
    <col min="14091" max="14091" width="16.5" style="55" customWidth="1"/>
    <col min="14092" max="14092" width="10.5" style="55" customWidth="1"/>
    <col min="14093" max="14093" width="19" style="55" customWidth="1"/>
    <col min="14094" max="14339" width="9" style="55"/>
    <col min="14340" max="14340" width="20.25" style="55" customWidth="1"/>
    <col min="14341" max="14341" width="18.625" style="55" customWidth="1"/>
    <col min="14342" max="14342" width="14.375" style="55" customWidth="1"/>
    <col min="14343" max="14343" width="25.625" style="55" customWidth="1"/>
    <col min="14344" max="14345" width="18" style="55" customWidth="1"/>
    <col min="14346" max="14346" width="15.375" style="55" customWidth="1"/>
    <col min="14347" max="14347" width="16.5" style="55" customWidth="1"/>
    <col min="14348" max="14348" width="10.5" style="55" customWidth="1"/>
    <col min="14349" max="14349" width="19" style="55" customWidth="1"/>
    <col min="14350" max="14595" width="9" style="55"/>
    <col min="14596" max="14596" width="20.25" style="55" customWidth="1"/>
    <col min="14597" max="14597" width="18.625" style="55" customWidth="1"/>
    <col min="14598" max="14598" width="14.375" style="55" customWidth="1"/>
    <col min="14599" max="14599" width="25.625" style="55" customWidth="1"/>
    <col min="14600" max="14601" width="18" style="55" customWidth="1"/>
    <col min="14602" max="14602" width="15.375" style="55" customWidth="1"/>
    <col min="14603" max="14603" width="16.5" style="55" customWidth="1"/>
    <col min="14604" max="14604" width="10.5" style="55" customWidth="1"/>
    <col min="14605" max="14605" width="19" style="55" customWidth="1"/>
    <col min="14606" max="14851" width="9" style="55"/>
    <col min="14852" max="14852" width="20.25" style="55" customWidth="1"/>
    <col min="14853" max="14853" width="18.625" style="55" customWidth="1"/>
    <col min="14854" max="14854" width="14.375" style="55" customWidth="1"/>
    <col min="14855" max="14855" width="25.625" style="55" customWidth="1"/>
    <col min="14856" max="14857" width="18" style="55" customWidth="1"/>
    <col min="14858" max="14858" width="15.375" style="55" customWidth="1"/>
    <col min="14859" max="14859" width="16.5" style="55" customWidth="1"/>
    <col min="14860" max="14860" width="10.5" style="55" customWidth="1"/>
    <col min="14861" max="14861" width="19" style="55" customWidth="1"/>
    <col min="14862" max="15107" width="9" style="55"/>
    <col min="15108" max="15108" width="20.25" style="55" customWidth="1"/>
    <col min="15109" max="15109" width="18.625" style="55" customWidth="1"/>
    <col min="15110" max="15110" width="14.375" style="55" customWidth="1"/>
    <col min="15111" max="15111" width="25.625" style="55" customWidth="1"/>
    <col min="15112" max="15113" width="18" style="55" customWidth="1"/>
    <col min="15114" max="15114" width="15.375" style="55" customWidth="1"/>
    <col min="15115" max="15115" width="16.5" style="55" customWidth="1"/>
    <col min="15116" max="15116" width="10.5" style="55" customWidth="1"/>
    <col min="15117" max="15117" width="19" style="55" customWidth="1"/>
    <col min="15118" max="15363" width="9" style="55"/>
    <col min="15364" max="15364" width="20.25" style="55" customWidth="1"/>
    <col min="15365" max="15365" width="18.625" style="55" customWidth="1"/>
    <col min="15366" max="15366" width="14.375" style="55" customWidth="1"/>
    <col min="15367" max="15367" width="25.625" style="55" customWidth="1"/>
    <col min="15368" max="15369" width="18" style="55" customWidth="1"/>
    <col min="15370" max="15370" width="15.375" style="55" customWidth="1"/>
    <col min="15371" max="15371" width="16.5" style="55" customWidth="1"/>
    <col min="15372" max="15372" width="10.5" style="55" customWidth="1"/>
    <col min="15373" max="15373" width="19" style="55" customWidth="1"/>
    <col min="15374" max="15619" width="9" style="55"/>
    <col min="15620" max="15620" width="20.25" style="55" customWidth="1"/>
    <col min="15621" max="15621" width="18.625" style="55" customWidth="1"/>
    <col min="15622" max="15622" width="14.375" style="55" customWidth="1"/>
    <col min="15623" max="15623" width="25.625" style="55" customWidth="1"/>
    <col min="15624" max="15625" width="18" style="55" customWidth="1"/>
    <col min="15626" max="15626" width="15.375" style="55" customWidth="1"/>
    <col min="15627" max="15627" width="16.5" style="55" customWidth="1"/>
    <col min="15628" max="15628" width="10.5" style="55" customWidth="1"/>
    <col min="15629" max="15629" width="19" style="55" customWidth="1"/>
    <col min="15630" max="15875" width="9" style="55"/>
    <col min="15876" max="15876" width="20.25" style="55" customWidth="1"/>
    <col min="15877" max="15877" width="18.625" style="55" customWidth="1"/>
    <col min="15878" max="15878" width="14.375" style="55" customWidth="1"/>
    <col min="15879" max="15879" width="25.625" style="55" customWidth="1"/>
    <col min="15880" max="15881" width="18" style="55" customWidth="1"/>
    <col min="15882" max="15882" width="15.375" style="55" customWidth="1"/>
    <col min="15883" max="15883" width="16.5" style="55" customWidth="1"/>
    <col min="15884" max="15884" width="10.5" style="55" customWidth="1"/>
    <col min="15885" max="15885" width="19" style="55" customWidth="1"/>
    <col min="15886" max="16131" width="9" style="55"/>
    <col min="16132" max="16132" width="20.25" style="55" customWidth="1"/>
    <col min="16133" max="16133" width="18.625" style="55" customWidth="1"/>
    <col min="16134" max="16134" width="14.375" style="55" customWidth="1"/>
    <col min="16135" max="16135" width="25.625" style="55" customWidth="1"/>
    <col min="16136" max="16137" width="18" style="55" customWidth="1"/>
    <col min="16138" max="16138" width="15.375" style="55" customWidth="1"/>
    <col min="16139" max="16139" width="16.5" style="55" customWidth="1"/>
    <col min="16140" max="16140" width="10.5" style="55" customWidth="1"/>
    <col min="16141" max="16141" width="19" style="55" customWidth="1"/>
    <col min="16142" max="16384" width="9" style="55"/>
  </cols>
  <sheetData>
    <row r="1" ht="20.25" spans="1:14">
      <c r="A1" s="143" t="s">
        <v>13582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4">
      <c r="A2" s="144"/>
      <c r="B2" s="144"/>
      <c r="C2" s="144"/>
      <c r="D2" s="144"/>
      <c r="E2" s="144"/>
      <c r="F2" s="144"/>
      <c r="G2" s="144"/>
      <c r="H2" s="145"/>
      <c r="I2" s="145"/>
      <c r="J2" s="145"/>
      <c r="K2" s="145"/>
      <c r="L2" s="145"/>
      <c r="M2" s="145"/>
      <c r="N2" s="145"/>
    </row>
    <row r="3" ht="21.75" customHeight="1" spans="1:17">
      <c r="A3" s="146" t="str">
        <f>封面!A5</f>
        <v>单位名称：*****</v>
      </c>
      <c r="B3" s="147"/>
      <c r="C3" s="148" t="str">
        <f>封面!A6</f>
        <v>清查基准日：年 月 日</v>
      </c>
      <c r="D3" s="148"/>
      <c r="E3" s="148"/>
      <c r="F3" s="149" t="s">
        <v>9856</v>
      </c>
      <c r="G3" s="150"/>
      <c r="H3" s="150"/>
      <c r="I3" s="150"/>
      <c r="J3" s="150"/>
      <c r="K3" s="150"/>
      <c r="L3" s="150"/>
      <c r="M3" s="150"/>
      <c r="N3" s="150"/>
      <c r="O3" s="93"/>
      <c r="P3" s="135"/>
      <c r="Q3" s="135"/>
    </row>
    <row r="4" s="100" customFormat="1" ht="78.75" customHeight="1" spans="1:17">
      <c r="A4" s="47" t="s">
        <v>13583</v>
      </c>
      <c r="B4" s="47" t="s">
        <v>13584</v>
      </c>
      <c r="C4" s="47" t="s">
        <v>13585</v>
      </c>
      <c r="D4" s="47" t="s">
        <v>13586</v>
      </c>
      <c r="E4" s="47" t="s">
        <v>13587</v>
      </c>
      <c r="F4" s="47" t="s">
        <v>13588</v>
      </c>
      <c r="G4" s="151" t="s">
        <v>13589</v>
      </c>
      <c r="H4" s="151" t="s">
        <v>13590</v>
      </c>
      <c r="I4" s="151" t="s">
        <v>13591</v>
      </c>
      <c r="J4" s="151" t="s">
        <v>13592</v>
      </c>
      <c r="K4" s="151" t="s">
        <v>153</v>
      </c>
      <c r="L4" s="151" t="s">
        <v>13593</v>
      </c>
      <c r="M4" s="151" t="s">
        <v>13594</v>
      </c>
      <c r="N4" s="154" t="s">
        <v>76</v>
      </c>
      <c r="O4" s="94"/>
      <c r="P4" s="94"/>
      <c r="Q4" s="94"/>
    </row>
    <row r="5" ht="32.1" customHeight="1" spans="1:18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95"/>
      <c r="P5"/>
      <c r="Q5"/>
      <c r="R5"/>
    </row>
    <row r="6" ht="32.1" customHeight="1" spans="1:18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P6"/>
      <c r="Q6" s="48"/>
      <c r="R6" s="48"/>
    </row>
    <row r="7" ht="32.1" customHeight="1" spans="1:18">
      <c r="A7" s="152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P7"/>
      <c r="Q7" s="93"/>
      <c r="R7" s="48"/>
    </row>
    <row r="8" ht="32.1" customHeight="1" spans="1:18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P8"/>
      <c r="Q8" s="94"/>
      <c r="R8" s="48"/>
    </row>
    <row r="9" ht="32.1" customHeight="1" spans="1:18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P9"/>
      <c r="Q9" s="95"/>
      <c r="R9" s="48"/>
    </row>
    <row r="10" ht="32.1" customHeight="1" spans="1:18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P10"/>
      <c r="Q10" s="48"/>
      <c r="R10" s="48"/>
    </row>
    <row r="11" ht="32.1" customHeight="1" spans="1:18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P11"/>
      <c r="Q11" s="48"/>
      <c r="R11" s="48"/>
    </row>
    <row r="12" ht="20.1" customHeight="1" spans="1:14">
      <c r="A12" s="153"/>
      <c r="B12" s="153"/>
      <c r="C12" s="144"/>
      <c r="D12" s="144"/>
      <c r="E12" s="144"/>
      <c r="F12" s="153"/>
      <c r="G12" s="153"/>
      <c r="H12" s="144"/>
      <c r="I12" s="144"/>
      <c r="J12" s="153"/>
      <c r="K12" s="153"/>
      <c r="L12" s="153"/>
      <c r="M12" s="153"/>
      <c r="N12" s="153"/>
    </row>
    <row r="13" customFormat="1" ht="13.5" spans="1:12">
      <c r="A13" t="str">
        <f>封面!A8</f>
        <v>单位总经理：***</v>
      </c>
      <c r="D13" t="str">
        <f>封面!A9</f>
        <v>单位财务负责人：***</v>
      </c>
      <c r="F13" t="str">
        <f>封面!A11</f>
        <v>会计审核人：***</v>
      </c>
      <c r="H13" t="str">
        <f>封面!A10</f>
        <v>单位物资部门负责人：***</v>
      </c>
      <c r="L13" t="s">
        <v>97</v>
      </c>
    </row>
    <row r="14" spans="1:14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</row>
    <row r="15" customHeight="1" spans="1:14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</row>
    <row r="16" spans="1:14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</row>
  </sheetData>
  <mergeCells count="3">
    <mergeCell ref="A1:N1"/>
    <mergeCell ref="C3:E3"/>
    <mergeCell ref="F3:N3"/>
  </mergeCells>
  <pageMargins left="0.9" right="0.75" top="1" bottom="1" header="0.5" footer="0.5"/>
  <pageSetup paperSize="8" orientation="landscape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599993896298105"/>
  </sheetPr>
  <dimension ref="A1:AJ20"/>
  <sheetViews>
    <sheetView workbookViewId="0">
      <pane ySplit="4" topLeftCell="A5" activePane="bottomLeft" state="frozen"/>
      <selection/>
      <selection pane="bottomLeft" activeCell="I32" sqref="I32"/>
    </sheetView>
  </sheetViews>
  <sheetFormatPr defaultColWidth="9" defaultRowHeight="13.5"/>
  <cols>
    <col min="1" max="1" width="5.375" customWidth="1"/>
    <col min="2" max="2" width="11.75" customWidth="1"/>
    <col min="3" max="3" width="11.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29" t="s">
        <v>13595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39" customHeight="1" spans="1:34">
      <c r="A2" s="30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28"/>
      <c r="M2" s="28"/>
      <c r="N2" s="34" t="s">
        <v>215</v>
      </c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4" t="s">
        <v>175</v>
      </c>
      <c r="AA2" s="28"/>
      <c r="AB2" s="28"/>
      <c r="AC2" s="28"/>
      <c r="AD2" s="28"/>
      <c r="AE2" s="28"/>
      <c r="AF2" s="28"/>
      <c r="AG2" s="28"/>
      <c r="AH2" s="28"/>
    </row>
    <row r="3" ht="18.75" customHeight="1" spans="1:34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46" t="s">
        <v>250</v>
      </c>
      <c r="AF3" s="44" t="s">
        <v>249</v>
      </c>
      <c r="AG3" s="46" t="s">
        <v>250</v>
      </c>
      <c r="AH3" s="53" t="s">
        <v>76</v>
      </c>
    </row>
    <row r="4" ht="15.75" spans="1:34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46"/>
      <c r="AF4" s="44"/>
      <c r="AG4" s="46"/>
      <c r="AH4" s="60"/>
    </row>
    <row r="5" ht="14.25" spans="1:34">
      <c r="A5" s="35">
        <v>1</v>
      </c>
      <c r="B5" s="38"/>
      <c r="C5" s="38"/>
      <c r="D5" s="38"/>
      <c r="E5" s="38"/>
      <c r="F5" s="38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84"/>
      <c r="AG5" s="38"/>
      <c r="AH5" s="38"/>
    </row>
    <row r="6" ht="14.25" spans="1:36">
      <c r="A6" s="35">
        <v>2</v>
      </c>
      <c r="B6" s="38"/>
      <c r="C6" s="38"/>
      <c r="D6" s="38"/>
      <c r="E6" s="38"/>
      <c r="F6" s="38"/>
      <c r="G6" s="40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84"/>
      <c r="AG6" s="38"/>
      <c r="AH6" s="38"/>
      <c r="AI6" s="48"/>
      <c r="AJ6" s="48"/>
    </row>
    <row r="7" ht="14.25" spans="1:36">
      <c r="A7" s="35">
        <v>3</v>
      </c>
      <c r="B7" s="38"/>
      <c r="C7" s="38"/>
      <c r="D7" s="38"/>
      <c r="E7" s="38"/>
      <c r="F7" s="38"/>
      <c r="G7" s="40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84"/>
      <c r="AG7" s="38"/>
      <c r="AH7" s="38"/>
      <c r="AI7" s="93"/>
      <c r="AJ7" s="48"/>
    </row>
    <row r="8" ht="14.25" spans="1:36">
      <c r="A8" s="35">
        <v>4</v>
      </c>
      <c r="B8" s="38"/>
      <c r="C8" s="38"/>
      <c r="D8" s="38"/>
      <c r="E8" s="38"/>
      <c r="F8" s="38"/>
      <c r="G8" s="40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84"/>
      <c r="AG8" s="38"/>
      <c r="AH8" s="38"/>
      <c r="AI8" s="94"/>
      <c r="AJ8" s="48"/>
    </row>
    <row r="9" ht="14.25" spans="1:36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84"/>
      <c r="AG9" s="38"/>
      <c r="AH9" s="38"/>
      <c r="AI9" s="95"/>
      <c r="AJ9" s="48"/>
    </row>
    <row r="10" ht="14.25" spans="1:36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84"/>
      <c r="AG10" s="38"/>
      <c r="AH10" s="38"/>
      <c r="AI10" s="48"/>
      <c r="AJ10" s="48"/>
    </row>
    <row r="11" ht="14.25" spans="1:36">
      <c r="A11" s="35">
        <v>7</v>
      </c>
      <c r="B11" s="38"/>
      <c r="C11" s="38"/>
      <c r="D11" s="38"/>
      <c r="E11" s="38"/>
      <c r="F11" s="38"/>
      <c r="G11" s="40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84"/>
      <c r="AG11" s="38"/>
      <c r="AH11" s="38"/>
      <c r="AI11" s="48"/>
      <c r="AJ11" s="48"/>
    </row>
    <row r="12" ht="14.25" spans="1:36">
      <c r="A12" s="35">
        <v>8</v>
      </c>
      <c r="B12" s="38"/>
      <c r="C12" s="38"/>
      <c r="D12" s="38"/>
      <c r="E12" s="38"/>
      <c r="F12" s="38"/>
      <c r="G12" s="4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84"/>
      <c r="AG12" s="38"/>
      <c r="AH12" s="38"/>
      <c r="AI12" s="48"/>
      <c r="AJ12" s="48"/>
    </row>
    <row r="13" ht="14.25" spans="1:36">
      <c r="A13" s="35">
        <v>9</v>
      </c>
      <c r="B13" s="38"/>
      <c r="C13" s="38"/>
      <c r="D13" s="38"/>
      <c r="E13" s="38"/>
      <c r="F13" s="38"/>
      <c r="G13" s="40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84"/>
      <c r="AG13" s="38"/>
      <c r="AH13" s="38"/>
      <c r="AI13" s="48"/>
      <c r="AJ13" s="48"/>
    </row>
    <row r="14" ht="14.25" spans="1:36">
      <c r="A14" s="35">
        <v>10</v>
      </c>
      <c r="B14" s="38"/>
      <c r="C14" s="38"/>
      <c r="D14" s="38"/>
      <c r="E14" s="38"/>
      <c r="F14" s="38"/>
      <c r="G14" s="40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84"/>
      <c r="AG14" s="38"/>
      <c r="AH14" s="38"/>
      <c r="AI14" s="48"/>
      <c r="AJ14" s="48"/>
    </row>
    <row r="15" ht="14.25" spans="1:36">
      <c r="A15" s="35" t="s">
        <v>187</v>
      </c>
      <c r="B15" s="35"/>
      <c r="C15" s="38"/>
      <c r="D15" s="38"/>
      <c r="E15" s="38"/>
      <c r="F15" s="38"/>
      <c r="G15" s="40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84"/>
      <c r="AG15" s="38"/>
      <c r="AH15" s="38"/>
      <c r="AI15" s="48"/>
      <c r="AJ15" s="48"/>
    </row>
    <row r="16" ht="14.25" spans="1:36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48"/>
      <c r="AJ16" s="48"/>
    </row>
    <row r="17" ht="59.25" customHeight="1" spans="1:34">
      <c r="A17" s="28" t="str">
        <f>封面!A8</f>
        <v>单位总经理：***</v>
      </c>
      <c r="B17" s="28"/>
      <c r="C17" s="28"/>
      <c r="D17" s="28"/>
      <c r="E17" s="28" t="str">
        <f>封面!A9</f>
        <v>单位财务负责人：***</v>
      </c>
      <c r="F17" s="28"/>
      <c r="G17" s="28"/>
      <c r="H17" s="28" t="str">
        <f>封面!A11</f>
        <v>会计审核人：***</v>
      </c>
      <c r="I17" s="28"/>
      <c r="J17" s="28"/>
      <c r="K17" s="28" t="str">
        <f>封面!A10</f>
        <v>单位物资部门负责人：***</v>
      </c>
      <c r="L17" s="28"/>
      <c r="M17" s="28"/>
      <c r="N17" s="28"/>
      <c r="O17" s="28"/>
      <c r="P17" s="28"/>
      <c r="Q17" s="28" t="s">
        <v>97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20" ht="14.25" spans="35:36">
      <c r="AI20" s="48"/>
      <c r="AJ20" s="48"/>
    </row>
  </sheetData>
  <mergeCells count="21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  <mergeCell ref="AH3:AH4"/>
  </mergeCells>
  <pageMargins left="0.7" right="0.7" top="0.75" bottom="0.75" header="0.3" footer="0.3"/>
  <pageSetup paperSize="9" orientation="portrait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599993896298105"/>
  </sheetPr>
  <dimension ref="A1:AI17"/>
  <sheetViews>
    <sheetView workbookViewId="0">
      <pane ySplit="4" topLeftCell="A5" activePane="bottomLeft" state="frozen"/>
      <selection/>
      <selection pane="bottomLeft" activeCell="C8" sqref="C8"/>
    </sheetView>
  </sheetViews>
  <sheetFormatPr defaultColWidth="9" defaultRowHeight="13.5"/>
  <cols>
    <col min="1" max="1" width="5.375" customWidth="1"/>
    <col min="2" max="2" width="11.75" customWidth="1"/>
    <col min="3" max="3" width="13.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6" max="21" width="7.5" customWidth="1"/>
    <col min="22" max="22" width="9.5" customWidth="1"/>
    <col min="29" max="29" width="8.125" customWidth="1"/>
  </cols>
  <sheetData>
    <row r="1" ht="34.5" customHeight="1" spans="1:31">
      <c r="A1" s="29" t="s">
        <v>13596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ht="39" customHeight="1" spans="1:32">
      <c r="A2" s="30" t="str">
        <f>封面!A5</f>
        <v>单位名称：*****</v>
      </c>
      <c r="B2" s="31"/>
      <c r="C2" s="32"/>
      <c r="D2" s="33"/>
      <c r="E2" s="28"/>
      <c r="F2" s="28"/>
      <c r="G2" s="34"/>
      <c r="H2" s="28"/>
      <c r="I2" s="28"/>
      <c r="J2" s="41" t="str">
        <f>封面!A6</f>
        <v>清查基准日：年 月 日</v>
      </c>
      <c r="K2" s="34"/>
      <c r="L2" s="34"/>
      <c r="M2" s="28"/>
      <c r="N2" s="28"/>
      <c r="O2" s="28"/>
      <c r="P2" s="28"/>
      <c r="Q2" s="28"/>
      <c r="R2" s="28"/>
      <c r="S2" s="28"/>
      <c r="T2" s="28"/>
      <c r="U2" s="34" t="s">
        <v>215</v>
      </c>
      <c r="V2" s="28"/>
      <c r="W2" s="28"/>
      <c r="X2" s="28"/>
      <c r="Y2" s="28"/>
      <c r="Z2" s="28"/>
      <c r="AA2" s="28"/>
      <c r="AB2" s="28"/>
      <c r="AC2" s="28"/>
      <c r="AD2" s="28"/>
      <c r="AE2" s="34" t="s">
        <v>175</v>
      </c>
      <c r="AF2" s="28"/>
    </row>
    <row r="3" ht="18.75" customHeight="1" spans="1:32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46" t="s">
        <v>250</v>
      </c>
      <c r="AF3" s="35" t="s">
        <v>76</v>
      </c>
    </row>
    <row r="4" ht="15.75" spans="1:32">
      <c r="A4" s="35"/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13597</v>
      </c>
      <c r="AD4" s="47" t="s">
        <v>13598</v>
      </c>
      <c r="AE4" s="46"/>
      <c r="AF4" s="35"/>
    </row>
    <row r="5" ht="14.25" spans="1:33">
      <c r="A5" s="35">
        <v>1</v>
      </c>
      <c r="B5" s="38"/>
      <c r="C5" s="38"/>
      <c r="D5" s="38"/>
      <c r="E5" s="38"/>
      <c r="F5" s="38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100"/>
    </row>
    <row r="6" ht="14.25" spans="1:35">
      <c r="A6" s="35">
        <v>2</v>
      </c>
      <c r="B6" s="38"/>
      <c r="C6" s="38"/>
      <c r="D6" s="38"/>
      <c r="E6" s="38"/>
      <c r="F6" s="38"/>
      <c r="G6" s="40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100"/>
      <c r="AH6" s="48"/>
      <c r="AI6" s="48"/>
    </row>
    <row r="7" ht="14.25" spans="1:35">
      <c r="A7" s="35">
        <v>3</v>
      </c>
      <c r="B7" s="38"/>
      <c r="C7" s="38"/>
      <c r="D7" s="38"/>
      <c r="E7" s="38"/>
      <c r="F7" s="38"/>
      <c r="G7" s="40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100"/>
      <c r="AH7" s="93"/>
      <c r="AI7" s="48"/>
    </row>
    <row r="8" ht="14.25" spans="1:35">
      <c r="A8" s="35">
        <v>4</v>
      </c>
      <c r="B8" s="38"/>
      <c r="C8" s="38"/>
      <c r="D8" s="38"/>
      <c r="E8" s="38"/>
      <c r="F8" s="38"/>
      <c r="G8" s="40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100"/>
      <c r="AH8" s="94"/>
      <c r="AI8" s="48"/>
    </row>
    <row r="9" ht="14.25" spans="1:35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100"/>
      <c r="AH9" s="95"/>
      <c r="AI9" s="48"/>
    </row>
    <row r="10" ht="14.25" spans="1:35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100"/>
      <c r="AH10" s="48"/>
      <c r="AI10" s="48"/>
    </row>
    <row r="11" ht="14.25" spans="1:35">
      <c r="A11" s="35">
        <v>7</v>
      </c>
      <c r="B11" s="38"/>
      <c r="C11" s="38"/>
      <c r="D11" s="38"/>
      <c r="E11" s="38"/>
      <c r="F11" s="38"/>
      <c r="G11" s="40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100"/>
      <c r="AH11" s="48"/>
      <c r="AI11" s="48"/>
    </row>
    <row r="12" ht="14.25" spans="1:32">
      <c r="A12" s="35">
        <v>8</v>
      </c>
      <c r="B12" s="38"/>
      <c r="C12" s="38"/>
      <c r="D12" s="38"/>
      <c r="E12" s="38"/>
      <c r="F12" s="38"/>
      <c r="G12" s="4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</row>
    <row r="13" ht="14.25" spans="1:32">
      <c r="A13" s="35">
        <v>9</v>
      </c>
      <c r="B13" s="38"/>
      <c r="C13" s="38"/>
      <c r="D13" s="38"/>
      <c r="E13" s="38"/>
      <c r="F13" s="38"/>
      <c r="G13" s="40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</row>
    <row r="14" ht="14.25" spans="1:32">
      <c r="A14" s="35">
        <v>10</v>
      </c>
      <c r="B14" s="38"/>
      <c r="C14" s="38"/>
      <c r="D14" s="38"/>
      <c r="E14" s="38"/>
      <c r="F14" s="38"/>
      <c r="G14" s="40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</row>
    <row r="15" ht="14.25" spans="1:32">
      <c r="A15" s="35" t="s">
        <v>187</v>
      </c>
      <c r="B15" s="35"/>
      <c r="C15" s="38"/>
      <c r="D15" s="38"/>
      <c r="E15" s="38"/>
      <c r="F15" s="38"/>
      <c r="G15" s="40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</row>
    <row r="16" ht="14.25" spans="1:32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</row>
    <row r="17" ht="59.25" customHeight="1" spans="1:33">
      <c r="A17" s="28" t="str">
        <f>封面!A8</f>
        <v>单位总经理：***</v>
      </c>
      <c r="B17" s="28"/>
      <c r="C17" s="28"/>
      <c r="D17" s="28"/>
      <c r="E17" s="28" t="str">
        <f>封面!A9</f>
        <v>单位财务负责人：***</v>
      </c>
      <c r="F17" s="28"/>
      <c r="G17" s="28"/>
      <c r="H17" s="28" t="str">
        <f>封面!A11</f>
        <v>会计审核人：***</v>
      </c>
      <c r="I17" s="28"/>
      <c r="J17" s="28"/>
      <c r="K17" s="28" t="str">
        <f>封面!A10</f>
        <v>单位物资部门负责人：***</v>
      </c>
      <c r="L17" s="28"/>
      <c r="M17" s="28"/>
      <c r="N17" s="28"/>
      <c r="O17" s="28"/>
      <c r="P17" s="28"/>
      <c r="Q17" s="28" t="s">
        <v>97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</row>
  </sheetData>
  <mergeCells count="19">
    <mergeCell ref="A1:AE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</mergeCells>
  <pageMargins left="0.7" right="0.7" top="0.75" bottom="0.75" header="0.3" footer="0.3"/>
  <pageSetup paperSize="9" orientation="portrait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1"/>
  <sheetViews>
    <sheetView workbookViewId="0">
      <pane ySplit="3" topLeftCell="A4" activePane="bottomLeft" state="frozen"/>
      <selection/>
      <selection pane="bottomLeft" activeCell="Q27" sqref="Q27"/>
    </sheetView>
  </sheetViews>
  <sheetFormatPr defaultColWidth="9" defaultRowHeight="14.25"/>
  <cols>
    <col min="1" max="1" width="5.875" style="48" customWidth="1"/>
    <col min="2" max="2" width="16.375" style="48" customWidth="1"/>
    <col min="3" max="3" width="13.75" style="48" customWidth="1"/>
    <col min="4" max="4" width="11.75" style="48" customWidth="1"/>
    <col min="5" max="6" width="13.125" style="48" customWidth="1"/>
    <col min="7" max="7" width="14.875" style="48" customWidth="1"/>
    <col min="8" max="8" width="14.625" style="48" customWidth="1"/>
    <col min="9" max="9" width="13.125" style="48" customWidth="1"/>
    <col min="10" max="11" width="11" style="48" customWidth="1"/>
    <col min="12" max="12" width="15.25" style="48" customWidth="1"/>
    <col min="13" max="16384" width="9" style="48"/>
  </cols>
  <sheetData>
    <row r="1" ht="20.25" spans="1:12">
      <c r="A1" s="120" t="s">
        <v>13599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ht="19.5" customHeight="1" spans="1:16">
      <c r="A2" s="121" t="str">
        <f>封面!A5</f>
        <v>单位名称：*****</v>
      </c>
      <c r="B2" s="122"/>
      <c r="C2" s="123"/>
      <c r="D2" s="123"/>
      <c r="E2" s="34" t="str">
        <f>封面!A6</f>
        <v>清查基准日：年 月 日</v>
      </c>
      <c r="F2" s="28"/>
      <c r="G2" s="28"/>
      <c r="H2" s="34" t="s">
        <v>215</v>
      </c>
      <c r="I2" s="28"/>
      <c r="J2" s="34"/>
      <c r="K2" s="123"/>
      <c r="L2" s="134" t="s">
        <v>9831</v>
      </c>
      <c r="N2" s="93"/>
      <c r="O2" s="135"/>
      <c r="P2" s="135"/>
    </row>
    <row r="3" ht="24" customHeight="1" spans="1:16">
      <c r="A3" s="124" t="s">
        <v>10</v>
      </c>
      <c r="B3" s="124" t="s">
        <v>13600</v>
      </c>
      <c r="C3" s="124" t="s">
        <v>13601</v>
      </c>
      <c r="D3" s="124" t="s">
        <v>13602</v>
      </c>
      <c r="E3" s="125" t="s">
        <v>13603</v>
      </c>
      <c r="F3" s="124" t="s">
        <v>13604</v>
      </c>
      <c r="G3" s="124" t="s">
        <v>197</v>
      </c>
      <c r="H3" s="124" t="s">
        <v>13605</v>
      </c>
      <c r="I3" s="124" t="s">
        <v>192</v>
      </c>
      <c r="J3" s="124" t="s">
        <v>9833</v>
      </c>
      <c r="K3" s="125" t="s">
        <v>247</v>
      </c>
      <c r="L3" s="136" t="s">
        <v>76</v>
      </c>
      <c r="N3" s="94"/>
      <c r="O3" s="94"/>
      <c r="P3" s="94"/>
    </row>
    <row r="4" ht="24" customHeight="1" spans="1:16">
      <c r="A4" s="126">
        <v>1</v>
      </c>
      <c r="B4" s="127"/>
      <c r="C4" s="127"/>
      <c r="D4" s="127"/>
      <c r="E4" s="128"/>
      <c r="F4" s="127"/>
      <c r="G4" s="127"/>
      <c r="H4" s="127"/>
      <c r="I4" s="127"/>
      <c r="J4" s="127"/>
      <c r="K4" s="128"/>
      <c r="L4" s="137"/>
      <c r="N4"/>
      <c r="O4"/>
      <c r="P4"/>
    </row>
    <row r="5" ht="24" customHeight="1" spans="1:14">
      <c r="A5" s="126">
        <v>2</v>
      </c>
      <c r="B5" s="127"/>
      <c r="C5" s="127"/>
      <c r="D5" s="127"/>
      <c r="E5" s="128"/>
      <c r="F5" s="127"/>
      <c r="G5" s="127"/>
      <c r="H5" s="127"/>
      <c r="I5" s="127"/>
      <c r="J5" s="127"/>
      <c r="K5" s="128"/>
      <c r="L5" s="137"/>
      <c r="N5"/>
    </row>
    <row r="6" ht="24" customHeight="1" spans="1:15">
      <c r="A6" s="126">
        <v>3</v>
      </c>
      <c r="B6" s="127"/>
      <c r="C6" s="127"/>
      <c r="D6" s="127"/>
      <c r="E6" s="128"/>
      <c r="F6" s="127"/>
      <c r="G6" s="127"/>
      <c r="H6" s="127"/>
      <c r="I6" s="127"/>
      <c r="J6" s="127"/>
      <c r="K6" s="128"/>
      <c r="L6" s="137"/>
      <c r="N6"/>
      <c r="O6" s="93"/>
    </row>
    <row r="7" ht="24" customHeight="1" spans="1:15">
      <c r="A7" s="126">
        <v>4</v>
      </c>
      <c r="B7" s="127"/>
      <c r="C7" s="127"/>
      <c r="D7" s="127"/>
      <c r="E7" s="128"/>
      <c r="F7" s="127"/>
      <c r="G7" s="127"/>
      <c r="H7" s="127"/>
      <c r="I7" s="127"/>
      <c r="J7" s="127"/>
      <c r="K7" s="128"/>
      <c r="L7" s="137"/>
      <c r="N7"/>
      <c r="O7" s="94"/>
    </row>
    <row r="8" ht="24" customHeight="1" spans="1:15">
      <c r="A8" s="126">
        <v>5</v>
      </c>
      <c r="B8" s="127"/>
      <c r="C8" s="127"/>
      <c r="D8" s="127"/>
      <c r="E8" s="128"/>
      <c r="F8" s="127"/>
      <c r="G8" s="127"/>
      <c r="H8" s="127"/>
      <c r="I8" s="127"/>
      <c r="J8" s="127"/>
      <c r="K8" s="128"/>
      <c r="L8" s="137"/>
      <c r="N8"/>
      <c r="O8" s="95"/>
    </row>
    <row r="9" ht="24" customHeight="1" spans="1:14">
      <c r="A9" s="126">
        <v>6</v>
      </c>
      <c r="B9" s="127"/>
      <c r="C9" s="127"/>
      <c r="D9" s="127"/>
      <c r="E9" s="128"/>
      <c r="F9" s="127"/>
      <c r="G9" s="127"/>
      <c r="H9" s="127"/>
      <c r="I9" s="127"/>
      <c r="J9" s="127"/>
      <c r="K9" s="128"/>
      <c r="L9" s="137"/>
      <c r="N9"/>
    </row>
    <row r="10" ht="24" customHeight="1" spans="1:14">
      <c r="A10" s="126">
        <v>7</v>
      </c>
      <c r="B10" s="127"/>
      <c r="C10" s="127"/>
      <c r="D10" s="127"/>
      <c r="E10" s="128"/>
      <c r="F10" s="127"/>
      <c r="G10" s="127"/>
      <c r="H10" s="127"/>
      <c r="I10" s="127"/>
      <c r="J10" s="127"/>
      <c r="K10" s="128"/>
      <c r="L10" s="137"/>
      <c r="N10"/>
    </row>
    <row r="11" ht="24" customHeight="1" spans="1:14">
      <c r="A11" s="126">
        <v>8</v>
      </c>
      <c r="B11" s="127"/>
      <c r="C11" s="127"/>
      <c r="D11" s="127"/>
      <c r="E11" s="128"/>
      <c r="F11" s="127"/>
      <c r="G11" s="127"/>
      <c r="H11" s="127"/>
      <c r="I11" s="127"/>
      <c r="J11" s="127"/>
      <c r="K11" s="128"/>
      <c r="L11" s="137"/>
      <c r="N11"/>
    </row>
    <row r="12" ht="24" customHeight="1" spans="1:14">
      <c r="A12" s="126">
        <v>9</v>
      </c>
      <c r="B12" s="127"/>
      <c r="C12" s="127"/>
      <c r="D12" s="127"/>
      <c r="E12" s="128"/>
      <c r="F12" s="127"/>
      <c r="G12" s="127"/>
      <c r="H12" s="127"/>
      <c r="I12" s="127"/>
      <c r="J12" s="127"/>
      <c r="K12" s="128"/>
      <c r="L12" s="137"/>
      <c r="N12"/>
    </row>
    <row r="13" ht="24" customHeight="1" spans="1:14">
      <c r="A13" s="126">
        <v>10</v>
      </c>
      <c r="B13" s="127"/>
      <c r="C13" s="127"/>
      <c r="D13" s="127"/>
      <c r="E13" s="128"/>
      <c r="F13" s="127"/>
      <c r="G13" s="127"/>
      <c r="H13" s="127"/>
      <c r="I13" s="127"/>
      <c r="J13" s="127"/>
      <c r="K13" s="128"/>
      <c r="L13" s="137"/>
      <c r="N13"/>
    </row>
    <row r="14" ht="24" customHeight="1" spans="1:14">
      <c r="A14" s="126">
        <v>11</v>
      </c>
      <c r="B14" s="127"/>
      <c r="C14" s="127"/>
      <c r="D14" s="127"/>
      <c r="E14" s="128"/>
      <c r="F14" s="127"/>
      <c r="G14" s="127"/>
      <c r="H14" s="127"/>
      <c r="I14" s="127"/>
      <c r="J14" s="127"/>
      <c r="K14" s="128"/>
      <c r="L14" s="137"/>
      <c r="N14"/>
    </row>
    <row r="15" ht="24" customHeight="1" spans="1:14">
      <c r="A15" s="126">
        <v>12</v>
      </c>
      <c r="B15" s="127"/>
      <c r="C15" s="127"/>
      <c r="D15" s="127"/>
      <c r="E15" s="128"/>
      <c r="F15" s="127"/>
      <c r="G15" s="127"/>
      <c r="H15" s="129"/>
      <c r="I15" s="129"/>
      <c r="J15" s="129"/>
      <c r="K15" s="138"/>
      <c r="L15" s="139"/>
      <c r="N15"/>
    </row>
    <row r="16" ht="24" customHeight="1" spans="1:16">
      <c r="A16" s="130" t="s">
        <v>9841</v>
      </c>
      <c r="B16" s="131"/>
      <c r="C16" s="132"/>
      <c r="D16" s="132">
        <f>SUM(D4:D15)</f>
        <v>0</v>
      </c>
      <c r="E16" s="132">
        <f>SUM(E4:E15)</f>
        <v>0</v>
      </c>
      <c r="F16" s="133"/>
      <c r="G16" s="133"/>
      <c r="H16" s="133"/>
      <c r="I16" s="133"/>
      <c r="J16" s="133">
        <f>SUM(J4:J15)</f>
        <v>0</v>
      </c>
      <c r="K16" s="140"/>
      <c r="L16" s="141"/>
      <c r="N16"/>
      <c r="O16"/>
      <c r="P16"/>
    </row>
    <row r="17" ht="15" spans="1:16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N17"/>
      <c r="O17"/>
      <c r="P17"/>
    </row>
    <row r="18" customFormat="1" ht="59.25" customHeight="1" spans="1:12">
      <c r="A18" s="28" t="str">
        <f>封面!A8</f>
        <v>单位总经理：***</v>
      </c>
      <c r="B18" s="28"/>
      <c r="C18" s="28"/>
      <c r="D18" s="28" t="str">
        <f>封面!A9</f>
        <v>单位财务负责人：***</v>
      </c>
      <c r="E18" s="28"/>
      <c r="F18" s="28"/>
      <c r="G18" s="28" t="str">
        <f>封面!A11</f>
        <v>会计审核人：***</v>
      </c>
      <c r="H18" s="28"/>
      <c r="I18" s="28" t="str">
        <f>封面!A10</f>
        <v>单位物资部门负责人：***</v>
      </c>
      <c r="J18" s="28"/>
      <c r="K18" s="28"/>
      <c r="L18" s="28" t="s">
        <v>97</v>
      </c>
    </row>
    <row r="31" spans="2:2">
      <c r="B31" s="55"/>
    </row>
  </sheetData>
  <mergeCells count="2">
    <mergeCell ref="A1:L1"/>
    <mergeCell ref="A16:B16"/>
  </mergeCells>
  <pageMargins left="0.75" right="0.75" top="1" bottom="1" header="0.5" footer="0.5"/>
  <pageSetup paperSize="9" orientation="landscape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7"/>
  <sheetViews>
    <sheetView workbookViewId="0">
      <pane ySplit="4" topLeftCell="A5" activePane="bottomLeft" state="frozen"/>
      <selection/>
      <selection pane="bottomLeft" activeCell="O7" sqref="O7"/>
    </sheetView>
  </sheetViews>
  <sheetFormatPr defaultColWidth="9" defaultRowHeight="14.25"/>
  <cols>
    <col min="1" max="1" width="11.25" style="100" customWidth="1"/>
    <col min="2" max="2" width="8.5" style="100" customWidth="1"/>
    <col min="3" max="3" width="6.25" style="100" customWidth="1"/>
    <col min="4" max="4" width="7" style="100" customWidth="1"/>
    <col min="5" max="5" width="9.375" style="100" customWidth="1"/>
    <col min="6" max="6" width="11.625" style="100" customWidth="1"/>
    <col min="7" max="8" width="10.125" style="100" customWidth="1"/>
    <col min="9" max="9" width="5.875" style="100" customWidth="1"/>
    <col min="10" max="10" width="5.75" style="100" customWidth="1"/>
    <col min="11" max="11" width="7.25" style="100" customWidth="1"/>
    <col min="12" max="12" width="6.125" style="100" customWidth="1"/>
    <col min="13" max="13" width="5.75" style="100" customWidth="1"/>
    <col min="14" max="14" width="11.25" style="100" customWidth="1"/>
    <col min="15" max="15" width="7.625" style="100" customWidth="1"/>
    <col min="16" max="16" width="8.25" style="100" customWidth="1"/>
    <col min="17" max="17" width="8.375" style="100" customWidth="1"/>
    <col min="18" max="18" width="13.375" style="100" customWidth="1"/>
    <col min="19" max="19" width="11.75" style="100" customWidth="1"/>
    <col min="20" max="20" width="9.75" style="100" customWidth="1"/>
    <col min="21" max="21" width="11.375" style="100" customWidth="1"/>
    <col min="22" max="255" width="9" style="100"/>
    <col min="256" max="256" width="11.25" style="100" customWidth="1"/>
    <col min="257" max="257" width="8.5" style="100" customWidth="1"/>
    <col min="258" max="258" width="6.25" style="100" customWidth="1"/>
    <col min="259" max="259" width="7" style="100" customWidth="1"/>
    <col min="260" max="260" width="9.375" style="100" customWidth="1"/>
    <col min="261" max="261" width="11.625" style="100" customWidth="1"/>
    <col min="262" max="262" width="10.125" style="100" customWidth="1"/>
    <col min="263" max="263" width="5.875" style="100" customWidth="1"/>
    <col min="264" max="264" width="5.75" style="100" customWidth="1"/>
    <col min="265" max="265" width="7.25" style="100" customWidth="1"/>
    <col min="266" max="266" width="6.125" style="100" customWidth="1"/>
    <col min="267" max="267" width="5.75" style="100" customWidth="1"/>
    <col min="268" max="268" width="11.25" style="100" customWidth="1"/>
    <col min="269" max="269" width="7.625" style="100" customWidth="1"/>
    <col min="270" max="270" width="8.25" style="100" customWidth="1"/>
    <col min="271" max="271" width="8.375" style="100" customWidth="1"/>
    <col min="272" max="272" width="13.375" style="100" customWidth="1"/>
    <col min="273" max="273" width="11.75" style="100" customWidth="1"/>
    <col min="274" max="274" width="9.75" style="100" customWidth="1"/>
    <col min="275" max="275" width="11.375" style="100" customWidth="1"/>
    <col min="276" max="511" width="9" style="100"/>
    <col min="512" max="512" width="11.25" style="100" customWidth="1"/>
    <col min="513" max="513" width="8.5" style="100" customWidth="1"/>
    <col min="514" max="514" width="6.25" style="100" customWidth="1"/>
    <col min="515" max="515" width="7" style="100" customWidth="1"/>
    <col min="516" max="516" width="9.375" style="100" customWidth="1"/>
    <col min="517" max="517" width="11.625" style="100" customWidth="1"/>
    <col min="518" max="518" width="10.125" style="100" customWidth="1"/>
    <col min="519" max="519" width="5.875" style="100" customWidth="1"/>
    <col min="520" max="520" width="5.75" style="100" customWidth="1"/>
    <col min="521" max="521" width="7.25" style="100" customWidth="1"/>
    <col min="522" max="522" width="6.125" style="100" customWidth="1"/>
    <col min="523" max="523" width="5.75" style="100" customWidth="1"/>
    <col min="524" max="524" width="11.25" style="100" customWidth="1"/>
    <col min="525" max="525" width="7.625" style="100" customWidth="1"/>
    <col min="526" max="526" width="8.25" style="100" customWidth="1"/>
    <col min="527" max="527" width="8.375" style="100" customWidth="1"/>
    <col min="528" max="528" width="13.375" style="100" customWidth="1"/>
    <col min="529" max="529" width="11.75" style="100" customWidth="1"/>
    <col min="530" max="530" width="9.75" style="100" customWidth="1"/>
    <col min="531" max="531" width="11.375" style="100" customWidth="1"/>
    <col min="532" max="767" width="9" style="100"/>
    <col min="768" max="768" width="11.25" style="100" customWidth="1"/>
    <col min="769" max="769" width="8.5" style="100" customWidth="1"/>
    <col min="770" max="770" width="6.25" style="100" customWidth="1"/>
    <col min="771" max="771" width="7" style="100" customWidth="1"/>
    <col min="772" max="772" width="9.375" style="100" customWidth="1"/>
    <col min="773" max="773" width="11.625" style="100" customWidth="1"/>
    <col min="774" max="774" width="10.125" style="100" customWidth="1"/>
    <col min="775" max="775" width="5.875" style="100" customWidth="1"/>
    <col min="776" max="776" width="5.75" style="100" customWidth="1"/>
    <col min="777" max="777" width="7.25" style="100" customWidth="1"/>
    <col min="778" max="778" width="6.125" style="100" customWidth="1"/>
    <col min="779" max="779" width="5.75" style="100" customWidth="1"/>
    <col min="780" max="780" width="11.25" style="100" customWidth="1"/>
    <col min="781" max="781" width="7.625" style="100" customWidth="1"/>
    <col min="782" max="782" width="8.25" style="100" customWidth="1"/>
    <col min="783" max="783" width="8.375" style="100" customWidth="1"/>
    <col min="784" max="784" width="13.375" style="100" customWidth="1"/>
    <col min="785" max="785" width="11.75" style="100" customWidth="1"/>
    <col min="786" max="786" width="9.75" style="100" customWidth="1"/>
    <col min="787" max="787" width="11.375" style="100" customWidth="1"/>
    <col min="788" max="1023" width="9" style="100"/>
    <col min="1024" max="1024" width="11.25" style="100" customWidth="1"/>
    <col min="1025" max="1025" width="8.5" style="100" customWidth="1"/>
    <col min="1026" max="1026" width="6.25" style="100" customWidth="1"/>
    <col min="1027" max="1027" width="7" style="100" customWidth="1"/>
    <col min="1028" max="1028" width="9.375" style="100" customWidth="1"/>
    <col min="1029" max="1029" width="11.625" style="100" customWidth="1"/>
    <col min="1030" max="1030" width="10.125" style="100" customWidth="1"/>
    <col min="1031" max="1031" width="5.875" style="100" customWidth="1"/>
    <col min="1032" max="1032" width="5.75" style="100" customWidth="1"/>
    <col min="1033" max="1033" width="7.25" style="100" customWidth="1"/>
    <col min="1034" max="1034" width="6.125" style="100" customWidth="1"/>
    <col min="1035" max="1035" width="5.75" style="100" customWidth="1"/>
    <col min="1036" max="1036" width="11.25" style="100" customWidth="1"/>
    <col min="1037" max="1037" width="7.625" style="100" customWidth="1"/>
    <col min="1038" max="1038" width="8.25" style="100" customWidth="1"/>
    <col min="1039" max="1039" width="8.375" style="100" customWidth="1"/>
    <col min="1040" max="1040" width="13.375" style="100" customWidth="1"/>
    <col min="1041" max="1041" width="11.75" style="100" customWidth="1"/>
    <col min="1042" max="1042" width="9.75" style="100" customWidth="1"/>
    <col min="1043" max="1043" width="11.375" style="100" customWidth="1"/>
    <col min="1044" max="1279" width="9" style="100"/>
    <col min="1280" max="1280" width="11.25" style="100" customWidth="1"/>
    <col min="1281" max="1281" width="8.5" style="100" customWidth="1"/>
    <col min="1282" max="1282" width="6.25" style="100" customWidth="1"/>
    <col min="1283" max="1283" width="7" style="100" customWidth="1"/>
    <col min="1284" max="1284" width="9.375" style="100" customWidth="1"/>
    <col min="1285" max="1285" width="11.625" style="100" customWidth="1"/>
    <col min="1286" max="1286" width="10.125" style="100" customWidth="1"/>
    <col min="1287" max="1287" width="5.875" style="100" customWidth="1"/>
    <col min="1288" max="1288" width="5.75" style="100" customWidth="1"/>
    <col min="1289" max="1289" width="7.25" style="100" customWidth="1"/>
    <col min="1290" max="1290" width="6.125" style="100" customWidth="1"/>
    <col min="1291" max="1291" width="5.75" style="100" customWidth="1"/>
    <col min="1292" max="1292" width="11.25" style="100" customWidth="1"/>
    <col min="1293" max="1293" width="7.625" style="100" customWidth="1"/>
    <col min="1294" max="1294" width="8.25" style="100" customWidth="1"/>
    <col min="1295" max="1295" width="8.375" style="100" customWidth="1"/>
    <col min="1296" max="1296" width="13.375" style="100" customWidth="1"/>
    <col min="1297" max="1297" width="11.75" style="100" customWidth="1"/>
    <col min="1298" max="1298" width="9.75" style="100" customWidth="1"/>
    <col min="1299" max="1299" width="11.375" style="100" customWidth="1"/>
    <col min="1300" max="1535" width="9" style="100"/>
    <col min="1536" max="1536" width="11.25" style="100" customWidth="1"/>
    <col min="1537" max="1537" width="8.5" style="100" customWidth="1"/>
    <col min="1538" max="1538" width="6.25" style="100" customWidth="1"/>
    <col min="1539" max="1539" width="7" style="100" customWidth="1"/>
    <col min="1540" max="1540" width="9.375" style="100" customWidth="1"/>
    <col min="1541" max="1541" width="11.625" style="100" customWidth="1"/>
    <col min="1542" max="1542" width="10.125" style="100" customWidth="1"/>
    <col min="1543" max="1543" width="5.875" style="100" customWidth="1"/>
    <col min="1544" max="1544" width="5.75" style="100" customWidth="1"/>
    <col min="1545" max="1545" width="7.25" style="100" customWidth="1"/>
    <col min="1546" max="1546" width="6.125" style="100" customWidth="1"/>
    <col min="1547" max="1547" width="5.75" style="100" customWidth="1"/>
    <col min="1548" max="1548" width="11.25" style="100" customWidth="1"/>
    <col min="1549" max="1549" width="7.625" style="100" customWidth="1"/>
    <col min="1550" max="1550" width="8.25" style="100" customWidth="1"/>
    <col min="1551" max="1551" width="8.375" style="100" customWidth="1"/>
    <col min="1552" max="1552" width="13.375" style="100" customWidth="1"/>
    <col min="1553" max="1553" width="11.75" style="100" customWidth="1"/>
    <col min="1554" max="1554" width="9.75" style="100" customWidth="1"/>
    <col min="1555" max="1555" width="11.375" style="100" customWidth="1"/>
    <col min="1556" max="1791" width="9" style="100"/>
    <col min="1792" max="1792" width="11.25" style="100" customWidth="1"/>
    <col min="1793" max="1793" width="8.5" style="100" customWidth="1"/>
    <col min="1794" max="1794" width="6.25" style="100" customWidth="1"/>
    <col min="1795" max="1795" width="7" style="100" customWidth="1"/>
    <col min="1796" max="1796" width="9.375" style="100" customWidth="1"/>
    <col min="1797" max="1797" width="11.625" style="100" customWidth="1"/>
    <col min="1798" max="1798" width="10.125" style="100" customWidth="1"/>
    <col min="1799" max="1799" width="5.875" style="100" customWidth="1"/>
    <col min="1800" max="1800" width="5.75" style="100" customWidth="1"/>
    <col min="1801" max="1801" width="7.25" style="100" customWidth="1"/>
    <col min="1802" max="1802" width="6.125" style="100" customWidth="1"/>
    <col min="1803" max="1803" width="5.75" style="100" customWidth="1"/>
    <col min="1804" max="1804" width="11.25" style="100" customWidth="1"/>
    <col min="1805" max="1805" width="7.625" style="100" customWidth="1"/>
    <col min="1806" max="1806" width="8.25" style="100" customWidth="1"/>
    <col min="1807" max="1807" width="8.375" style="100" customWidth="1"/>
    <col min="1808" max="1808" width="13.375" style="100" customWidth="1"/>
    <col min="1809" max="1809" width="11.75" style="100" customWidth="1"/>
    <col min="1810" max="1810" width="9.75" style="100" customWidth="1"/>
    <col min="1811" max="1811" width="11.375" style="100" customWidth="1"/>
    <col min="1812" max="2047" width="9" style="100"/>
    <col min="2048" max="2048" width="11.25" style="100" customWidth="1"/>
    <col min="2049" max="2049" width="8.5" style="100" customWidth="1"/>
    <col min="2050" max="2050" width="6.25" style="100" customWidth="1"/>
    <col min="2051" max="2051" width="7" style="100" customWidth="1"/>
    <col min="2052" max="2052" width="9.375" style="100" customWidth="1"/>
    <col min="2053" max="2053" width="11.625" style="100" customWidth="1"/>
    <col min="2054" max="2054" width="10.125" style="100" customWidth="1"/>
    <col min="2055" max="2055" width="5.875" style="100" customWidth="1"/>
    <col min="2056" max="2056" width="5.75" style="100" customWidth="1"/>
    <col min="2057" max="2057" width="7.25" style="100" customWidth="1"/>
    <col min="2058" max="2058" width="6.125" style="100" customWidth="1"/>
    <col min="2059" max="2059" width="5.75" style="100" customWidth="1"/>
    <col min="2060" max="2060" width="11.25" style="100" customWidth="1"/>
    <col min="2061" max="2061" width="7.625" style="100" customWidth="1"/>
    <col min="2062" max="2062" width="8.25" style="100" customWidth="1"/>
    <col min="2063" max="2063" width="8.375" style="100" customWidth="1"/>
    <col min="2064" max="2064" width="13.375" style="100" customWidth="1"/>
    <col min="2065" max="2065" width="11.75" style="100" customWidth="1"/>
    <col min="2066" max="2066" width="9.75" style="100" customWidth="1"/>
    <col min="2067" max="2067" width="11.375" style="100" customWidth="1"/>
    <col min="2068" max="2303" width="9" style="100"/>
    <col min="2304" max="2304" width="11.25" style="100" customWidth="1"/>
    <col min="2305" max="2305" width="8.5" style="100" customWidth="1"/>
    <col min="2306" max="2306" width="6.25" style="100" customWidth="1"/>
    <col min="2307" max="2307" width="7" style="100" customWidth="1"/>
    <col min="2308" max="2308" width="9.375" style="100" customWidth="1"/>
    <col min="2309" max="2309" width="11.625" style="100" customWidth="1"/>
    <col min="2310" max="2310" width="10.125" style="100" customWidth="1"/>
    <col min="2311" max="2311" width="5.875" style="100" customWidth="1"/>
    <col min="2312" max="2312" width="5.75" style="100" customWidth="1"/>
    <col min="2313" max="2313" width="7.25" style="100" customWidth="1"/>
    <col min="2314" max="2314" width="6.125" style="100" customWidth="1"/>
    <col min="2315" max="2315" width="5.75" style="100" customWidth="1"/>
    <col min="2316" max="2316" width="11.25" style="100" customWidth="1"/>
    <col min="2317" max="2317" width="7.625" style="100" customWidth="1"/>
    <col min="2318" max="2318" width="8.25" style="100" customWidth="1"/>
    <col min="2319" max="2319" width="8.375" style="100" customWidth="1"/>
    <col min="2320" max="2320" width="13.375" style="100" customWidth="1"/>
    <col min="2321" max="2321" width="11.75" style="100" customWidth="1"/>
    <col min="2322" max="2322" width="9.75" style="100" customWidth="1"/>
    <col min="2323" max="2323" width="11.375" style="100" customWidth="1"/>
    <col min="2324" max="2559" width="9" style="100"/>
    <col min="2560" max="2560" width="11.25" style="100" customWidth="1"/>
    <col min="2561" max="2561" width="8.5" style="100" customWidth="1"/>
    <col min="2562" max="2562" width="6.25" style="100" customWidth="1"/>
    <col min="2563" max="2563" width="7" style="100" customWidth="1"/>
    <col min="2564" max="2564" width="9.375" style="100" customWidth="1"/>
    <col min="2565" max="2565" width="11.625" style="100" customWidth="1"/>
    <col min="2566" max="2566" width="10.125" style="100" customWidth="1"/>
    <col min="2567" max="2567" width="5.875" style="100" customWidth="1"/>
    <col min="2568" max="2568" width="5.75" style="100" customWidth="1"/>
    <col min="2569" max="2569" width="7.25" style="100" customWidth="1"/>
    <col min="2570" max="2570" width="6.125" style="100" customWidth="1"/>
    <col min="2571" max="2571" width="5.75" style="100" customWidth="1"/>
    <col min="2572" max="2572" width="11.25" style="100" customWidth="1"/>
    <col min="2573" max="2573" width="7.625" style="100" customWidth="1"/>
    <col min="2574" max="2574" width="8.25" style="100" customWidth="1"/>
    <col min="2575" max="2575" width="8.375" style="100" customWidth="1"/>
    <col min="2576" max="2576" width="13.375" style="100" customWidth="1"/>
    <col min="2577" max="2577" width="11.75" style="100" customWidth="1"/>
    <col min="2578" max="2578" width="9.75" style="100" customWidth="1"/>
    <col min="2579" max="2579" width="11.375" style="100" customWidth="1"/>
    <col min="2580" max="2815" width="9" style="100"/>
    <col min="2816" max="2816" width="11.25" style="100" customWidth="1"/>
    <col min="2817" max="2817" width="8.5" style="100" customWidth="1"/>
    <col min="2818" max="2818" width="6.25" style="100" customWidth="1"/>
    <col min="2819" max="2819" width="7" style="100" customWidth="1"/>
    <col min="2820" max="2820" width="9.375" style="100" customWidth="1"/>
    <col min="2821" max="2821" width="11.625" style="100" customWidth="1"/>
    <col min="2822" max="2822" width="10.125" style="100" customWidth="1"/>
    <col min="2823" max="2823" width="5.875" style="100" customWidth="1"/>
    <col min="2824" max="2824" width="5.75" style="100" customWidth="1"/>
    <col min="2825" max="2825" width="7.25" style="100" customWidth="1"/>
    <col min="2826" max="2826" width="6.125" style="100" customWidth="1"/>
    <col min="2827" max="2827" width="5.75" style="100" customWidth="1"/>
    <col min="2828" max="2828" width="11.25" style="100" customWidth="1"/>
    <col min="2829" max="2829" width="7.625" style="100" customWidth="1"/>
    <col min="2830" max="2830" width="8.25" style="100" customWidth="1"/>
    <col min="2831" max="2831" width="8.375" style="100" customWidth="1"/>
    <col min="2832" max="2832" width="13.375" style="100" customWidth="1"/>
    <col min="2833" max="2833" width="11.75" style="100" customWidth="1"/>
    <col min="2834" max="2834" width="9.75" style="100" customWidth="1"/>
    <col min="2835" max="2835" width="11.375" style="100" customWidth="1"/>
    <col min="2836" max="3071" width="9" style="100"/>
    <col min="3072" max="3072" width="11.25" style="100" customWidth="1"/>
    <col min="3073" max="3073" width="8.5" style="100" customWidth="1"/>
    <col min="3074" max="3074" width="6.25" style="100" customWidth="1"/>
    <col min="3075" max="3075" width="7" style="100" customWidth="1"/>
    <col min="3076" max="3076" width="9.375" style="100" customWidth="1"/>
    <col min="3077" max="3077" width="11.625" style="100" customWidth="1"/>
    <col min="3078" max="3078" width="10.125" style="100" customWidth="1"/>
    <col min="3079" max="3079" width="5.875" style="100" customWidth="1"/>
    <col min="3080" max="3080" width="5.75" style="100" customWidth="1"/>
    <col min="3081" max="3081" width="7.25" style="100" customWidth="1"/>
    <col min="3082" max="3082" width="6.125" style="100" customWidth="1"/>
    <col min="3083" max="3083" width="5.75" style="100" customWidth="1"/>
    <col min="3084" max="3084" width="11.25" style="100" customWidth="1"/>
    <col min="3085" max="3085" width="7.625" style="100" customWidth="1"/>
    <col min="3086" max="3086" width="8.25" style="100" customWidth="1"/>
    <col min="3087" max="3087" width="8.375" style="100" customWidth="1"/>
    <col min="3088" max="3088" width="13.375" style="100" customWidth="1"/>
    <col min="3089" max="3089" width="11.75" style="100" customWidth="1"/>
    <col min="3090" max="3090" width="9.75" style="100" customWidth="1"/>
    <col min="3091" max="3091" width="11.375" style="100" customWidth="1"/>
    <col min="3092" max="3327" width="9" style="100"/>
    <col min="3328" max="3328" width="11.25" style="100" customWidth="1"/>
    <col min="3329" max="3329" width="8.5" style="100" customWidth="1"/>
    <col min="3330" max="3330" width="6.25" style="100" customWidth="1"/>
    <col min="3331" max="3331" width="7" style="100" customWidth="1"/>
    <col min="3332" max="3332" width="9.375" style="100" customWidth="1"/>
    <col min="3333" max="3333" width="11.625" style="100" customWidth="1"/>
    <col min="3334" max="3334" width="10.125" style="100" customWidth="1"/>
    <col min="3335" max="3335" width="5.875" style="100" customWidth="1"/>
    <col min="3336" max="3336" width="5.75" style="100" customWidth="1"/>
    <col min="3337" max="3337" width="7.25" style="100" customWidth="1"/>
    <col min="3338" max="3338" width="6.125" style="100" customWidth="1"/>
    <col min="3339" max="3339" width="5.75" style="100" customWidth="1"/>
    <col min="3340" max="3340" width="11.25" style="100" customWidth="1"/>
    <col min="3341" max="3341" width="7.625" style="100" customWidth="1"/>
    <col min="3342" max="3342" width="8.25" style="100" customWidth="1"/>
    <col min="3343" max="3343" width="8.375" style="100" customWidth="1"/>
    <col min="3344" max="3344" width="13.375" style="100" customWidth="1"/>
    <col min="3345" max="3345" width="11.75" style="100" customWidth="1"/>
    <col min="3346" max="3346" width="9.75" style="100" customWidth="1"/>
    <col min="3347" max="3347" width="11.375" style="100" customWidth="1"/>
    <col min="3348" max="3583" width="9" style="100"/>
    <col min="3584" max="3584" width="11.25" style="100" customWidth="1"/>
    <col min="3585" max="3585" width="8.5" style="100" customWidth="1"/>
    <col min="3586" max="3586" width="6.25" style="100" customWidth="1"/>
    <col min="3587" max="3587" width="7" style="100" customWidth="1"/>
    <col min="3588" max="3588" width="9.375" style="100" customWidth="1"/>
    <col min="3589" max="3589" width="11.625" style="100" customWidth="1"/>
    <col min="3590" max="3590" width="10.125" style="100" customWidth="1"/>
    <col min="3591" max="3591" width="5.875" style="100" customWidth="1"/>
    <col min="3592" max="3592" width="5.75" style="100" customWidth="1"/>
    <col min="3593" max="3593" width="7.25" style="100" customWidth="1"/>
    <col min="3594" max="3594" width="6.125" style="100" customWidth="1"/>
    <col min="3595" max="3595" width="5.75" style="100" customWidth="1"/>
    <col min="3596" max="3596" width="11.25" style="100" customWidth="1"/>
    <col min="3597" max="3597" width="7.625" style="100" customWidth="1"/>
    <col min="3598" max="3598" width="8.25" style="100" customWidth="1"/>
    <col min="3599" max="3599" width="8.375" style="100" customWidth="1"/>
    <col min="3600" max="3600" width="13.375" style="100" customWidth="1"/>
    <col min="3601" max="3601" width="11.75" style="100" customWidth="1"/>
    <col min="3602" max="3602" width="9.75" style="100" customWidth="1"/>
    <col min="3603" max="3603" width="11.375" style="100" customWidth="1"/>
    <col min="3604" max="3839" width="9" style="100"/>
    <col min="3840" max="3840" width="11.25" style="100" customWidth="1"/>
    <col min="3841" max="3841" width="8.5" style="100" customWidth="1"/>
    <col min="3842" max="3842" width="6.25" style="100" customWidth="1"/>
    <col min="3843" max="3843" width="7" style="100" customWidth="1"/>
    <col min="3844" max="3844" width="9.375" style="100" customWidth="1"/>
    <col min="3845" max="3845" width="11.625" style="100" customWidth="1"/>
    <col min="3846" max="3846" width="10.125" style="100" customWidth="1"/>
    <col min="3847" max="3847" width="5.875" style="100" customWidth="1"/>
    <col min="3848" max="3848" width="5.75" style="100" customWidth="1"/>
    <col min="3849" max="3849" width="7.25" style="100" customWidth="1"/>
    <col min="3850" max="3850" width="6.125" style="100" customWidth="1"/>
    <col min="3851" max="3851" width="5.75" style="100" customWidth="1"/>
    <col min="3852" max="3852" width="11.25" style="100" customWidth="1"/>
    <col min="3853" max="3853" width="7.625" style="100" customWidth="1"/>
    <col min="3854" max="3854" width="8.25" style="100" customWidth="1"/>
    <col min="3855" max="3855" width="8.375" style="100" customWidth="1"/>
    <col min="3856" max="3856" width="13.375" style="100" customWidth="1"/>
    <col min="3857" max="3857" width="11.75" style="100" customWidth="1"/>
    <col min="3858" max="3858" width="9.75" style="100" customWidth="1"/>
    <col min="3859" max="3859" width="11.375" style="100" customWidth="1"/>
    <col min="3860" max="4095" width="9" style="100"/>
    <col min="4096" max="4096" width="11.25" style="100" customWidth="1"/>
    <col min="4097" max="4097" width="8.5" style="100" customWidth="1"/>
    <col min="4098" max="4098" width="6.25" style="100" customWidth="1"/>
    <col min="4099" max="4099" width="7" style="100" customWidth="1"/>
    <col min="4100" max="4100" width="9.375" style="100" customWidth="1"/>
    <col min="4101" max="4101" width="11.625" style="100" customWidth="1"/>
    <col min="4102" max="4102" width="10.125" style="100" customWidth="1"/>
    <col min="4103" max="4103" width="5.875" style="100" customWidth="1"/>
    <col min="4104" max="4104" width="5.75" style="100" customWidth="1"/>
    <col min="4105" max="4105" width="7.25" style="100" customWidth="1"/>
    <col min="4106" max="4106" width="6.125" style="100" customWidth="1"/>
    <col min="4107" max="4107" width="5.75" style="100" customWidth="1"/>
    <col min="4108" max="4108" width="11.25" style="100" customWidth="1"/>
    <col min="4109" max="4109" width="7.625" style="100" customWidth="1"/>
    <col min="4110" max="4110" width="8.25" style="100" customWidth="1"/>
    <col min="4111" max="4111" width="8.375" style="100" customWidth="1"/>
    <col min="4112" max="4112" width="13.375" style="100" customWidth="1"/>
    <col min="4113" max="4113" width="11.75" style="100" customWidth="1"/>
    <col min="4114" max="4114" width="9.75" style="100" customWidth="1"/>
    <col min="4115" max="4115" width="11.375" style="100" customWidth="1"/>
    <col min="4116" max="4351" width="9" style="100"/>
    <col min="4352" max="4352" width="11.25" style="100" customWidth="1"/>
    <col min="4353" max="4353" width="8.5" style="100" customWidth="1"/>
    <col min="4354" max="4354" width="6.25" style="100" customWidth="1"/>
    <col min="4355" max="4355" width="7" style="100" customWidth="1"/>
    <col min="4356" max="4356" width="9.375" style="100" customWidth="1"/>
    <col min="4357" max="4357" width="11.625" style="100" customWidth="1"/>
    <col min="4358" max="4358" width="10.125" style="100" customWidth="1"/>
    <col min="4359" max="4359" width="5.875" style="100" customWidth="1"/>
    <col min="4360" max="4360" width="5.75" style="100" customWidth="1"/>
    <col min="4361" max="4361" width="7.25" style="100" customWidth="1"/>
    <col min="4362" max="4362" width="6.125" style="100" customWidth="1"/>
    <col min="4363" max="4363" width="5.75" style="100" customWidth="1"/>
    <col min="4364" max="4364" width="11.25" style="100" customWidth="1"/>
    <col min="4365" max="4365" width="7.625" style="100" customWidth="1"/>
    <col min="4366" max="4366" width="8.25" style="100" customWidth="1"/>
    <col min="4367" max="4367" width="8.375" style="100" customWidth="1"/>
    <col min="4368" max="4368" width="13.375" style="100" customWidth="1"/>
    <col min="4369" max="4369" width="11.75" style="100" customWidth="1"/>
    <col min="4370" max="4370" width="9.75" style="100" customWidth="1"/>
    <col min="4371" max="4371" width="11.375" style="100" customWidth="1"/>
    <col min="4372" max="4607" width="9" style="100"/>
    <col min="4608" max="4608" width="11.25" style="100" customWidth="1"/>
    <col min="4609" max="4609" width="8.5" style="100" customWidth="1"/>
    <col min="4610" max="4610" width="6.25" style="100" customWidth="1"/>
    <col min="4611" max="4611" width="7" style="100" customWidth="1"/>
    <col min="4612" max="4612" width="9.375" style="100" customWidth="1"/>
    <col min="4613" max="4613" width="11.625" style="100" customWidth="1"/>
    <col min="4614" max="4614" width="10.125" style="100" customWidth="1"/>
    <col min="4615" max="4615" width="5.875" style="100" customWidth="1"/>
    <col min="4616" max="4616" width="5.75" style="100" customWidth="1"/>
    <col min="4617" max="4617" width="7.25" style="100" customWidth="1"/>
    <col min="4618" max="4618" width="6.125" style="100" customWidth="1"/>
    <col min="4619" max="4619" width="5.75" style="100" customWidth="1"/>
    <col min="4620" max="4620" width="11.25" style="100" customWidth="1"/>
    <col min="4621" max="4621" width="7.625" style="100" customWidth="1"/>
    <col min="4622" max="4622" width="8.25" style="100" customWidth="1"/>
    <col min="4623" max="4623" width="8.375" style="100" customWidth="1"/>
    <col min="4624" max="4624" width="13.375" style="100" customWidth="1"/>
    <col min="4625" max="4625" width="11.75" style="100" customWidth="1"/>
    <col min="4626" max="4626" width="9.75" style="100" customWidth="1"/>
    <col min="4627" max="4627" width="11.375" style="100" customWidth="1"/>
    <col min="4628" max="4863" width="9" style="100"/>
    <col min="4864" max="4864" width="11.25" style="100" customWidth="1"/>
    <col min="4865" max="4865" width="8.5" style="100" customWidth="1"/>
    <col min="4866" max="4866" width="6.25" style="100" customWidth="1"/>
    <col min="4867" max="4867" width="7" style="100" customWidth="1"/>
    <col min="4868" max="4868" width="9.375" style="100" customWidth="1"/>
    <col min="4869" max="4869" width="11.625" style="100" customWidth="1"/>
    <col min="4870" max="4870" width="10.125" style="100" customWidth="1"/>
    <col min="4871" max="4871" width="5.875" style="100" customWidth="1"/>
    <col min="4872" max="4872" width="5.75" style="100" customWidth="1"/>
    <col min="4873" max="4873" width="7.25" style="100" customWidth="1"/>
    <col min="4874" max="4874" width="6.125" style="100" customWidth="1"/>
    <col min="4875" max="4875" width="5.75" style="100" customWidth="1"/>
    <col min="4876" max="4876" width="11.25" style="100" customWidth="1"/>
    <col min="4877" max="4877" width="7.625" style="100" customWidth="1"/>
    <col min="4878" max="4878" width="8.25" style="100" customWidth="1"/>
    <col min="4879" max="4879" width="8.375" style="100" customWidth="1"/>
    <col min="4880" max="4880" width="13.375" style="100" customWidth="1"/>
    <col min="4881" max="4881" width="11.75" style="100" customWidth="1"/>
    <col min="4882" max="4882" width="9.75" style="100" customWidth="1"/>
    <col min="4883" max="4883" width="11.375" style="100" customWidth="1"/>
    <col min="4884" max="5119" width="9" style="100"/>
    <col min="5120" max="5120" width="11.25" style="100" customWidth="1"/>
    <col min="5121" max="5121" width="8.5" style="100" customWidth="1"/>
    <col min="5122" max="5122" width="6.25" style="100" customWidth="1"/>
    <col min="5123" max="5123" width="7" style="100" customWidth="1"/>
    <col min="5124" max="5124" width="9.375" style="100" customWidth="1"/>
    <col min="5125" max="5125" width="11.625" style="100" customWidth="1"/>
    <col min="5126" max="5126" width="10.125" style="100" customWidth="1"/>
    <col min="5127" max="5127" width="5.875" style="100" customWidth="1"/>
    <col min="5128" max="5128" width="5.75" style="100" customWidth="1"/>
    <col min="5129" max="5129" width="7.25" style="100" customWidth="1"/>
    <col min="5130" max="5130" width="6.125" style="100" customWidth="1"/>
    <col min="5131" max="5131" width="5.75" style="100" customWidth="1"/>
    <col min="5132" max="5132" width="11.25" style="100" customWidth="1"/>
    <col min="5133" max="5133" width="7.625" style="100" customWidth="1"/>
    <col min="5134" max="5134" width="8.25" style="100" customWidth="1"/>
    <col min="5135" max="5135" width="8.375" style="100" customWidth="1"/>
    <col min="5136" max="5136" width="13.375" style="100" customWidth="1"/>
    <col min="5137" max="5137" width="11.75" style="100" customWidth="1"/>
    <col min="5138" max="5138" width="9.75" style="100" customWidth="1"/>
    <col min="5139" max="5139" width="11.375" style="100" customWidth="1"/>
    <col min="5140" max="5375" width="9" style="100"/>
    <col min="5376" max="5376" width="11.25" style="100" customWidth="1"/>
    <col min="5377" max="5377" width="8.5" style="100" customWidth="1"/>
    <col min="5378" max="5378" width="6.25" style="100" customWidth="1"/>
    <col min="5379" max="5379" width="7" style="100" customWidth="1"/>
    <col min="5380" max="5380" width="9.375" style="100" customWidth="1"/>
    <col min="5381" max="5381" width="11.625" style="100" customWidth="1"/>
    <col min="5382" max="5382" width="10.125" style="100" customWidth="1"/>
    <col min="5383" max="5383" width="5.875" style="100" customWidth="1"/>
    <col min="5384" max="5384" width="5.75" style="100" customWidth="1"/>
    <col min="5385" max="5385" width="7.25" style="100" customWidth="1"/>
    <col min="5386" max="5386" width="6.125" style="100" customWidth="1"/>
    <col min="5387" max="5387" width="5.75" style="100" customWidth="1"/>
    <col min="5388" max="5388" width="11.25" style="100" customWidth="1"/>
    <col min="5389" max="5389" width="7.625" style="100" customWidth="1"/>
    <col min="5390" max="5390" width="8.25" style="100" customWidth="1"/>
    <col min="5391" max="5391" width="8.375" style="100" customWidth="1"/>
    <col min="5392" max="5392" width="13.375" style="100" customWidth="1"/>
    <col min="5393" max="5393" width="11.75" style="100" customWidth="1"/>
    <col min="5394" max="5394" width="9.75" style="100" customWidth="1"/>
    <col min="5395" max="5395" width="11.375" style="100" customWidth="1"/>
    <col min="5396" max="5631" width="9" style="100"/>
    <col min="5632" max="5632" width="11.25" style="100" customWidth="1"/>
    <col min="5633" max="5633" width="8.5" style="100" customWidth="1"/>
    <col min="5634" max="5634" width="6.25" style="100" customWidth="1"/>
    <col min="5635" max="5635" width="7" style="100" customWidth="1"/>
    <col min="5636" max="5636" width="9.375" style="100" customWidth="1"/>
    <col min="5637" max="5637" width="11.625" style="100" customWidth="1"/>
    <col min="5638" max="5638" width="10.125" style="100" customWidth="1"/>
    <col min="5639" max="5639" width="5.875" style="100" customWidth="1"/>
    <col min="5640" max="5640" width="5.75" style="100" customWidth="1"/>
    <col min="5641" max="5641" width="7.25" style="100" customWidth="1"/>
    <col min="5642" max="5642" width="6.125" style="100" customWidth="1"/>
    <col min="5643" max="5643" width="5.75" style="100" customWidth="1"/>
    <col min="5644" max="5644" width="11.25" style="100" customWidth="1"/>
    <col min="5645" max="5645" width="7.625" style="100" customWidth="1"/>
    <col min="5646" max="5646" width="8.25" style="100" customWidth="1"/>
    <col min="5647" max="5647" width="8.375" style="100" customWidth="1"/>
    <col min="5648" max="5648" width="13.375" style="100" customWidth="1"/>
    <col min="5649" max="5649" width="11.75" style="100" customWidth="1"/>
    <col min="5650" max="5650" width="9.75" style="100" customWidth="1"/>
    <col min="5651" max="5651" width="11.375" style="100" customWidth="1"/>
    <col min="5652" max="5887" width="9" style="100"/>
    <col min="5888" max="5888" width="11.25" style="100" customWidth="1"/>
    <col min="5889" max="5889" width="8.5" style="100" customWidth="1"/>
    <col min="5890" max="5890" width="6.25" style="100" customWidth="1"/>
    <col min="5891" max="5891" width="7" style="100" customWidth="1"/>
    <col min="5892" max="5892" width="9.375" style="100" customWidth="1"/>
    <col min="5893" max="5893" width="11.625" style="100" customWidth="1"/>
    <col min="5894" max="5894" width="10.125" style="100" customWidth="1"/>
    <col min="5895" max="5895" width="5.875" style="100" customWidth="1"/>
    <col min="5896" max="5896" width="5.75" style="100" customWidth="1"/>
    <col min="5897" max="5897" width="7.25" style="100" customWidth="1"/>
    <col min="5898" max="5898" width="6.125" style="100" customWidth="1"/>
    <col min="5899" max="5899" width="5.75" style="100" customWidth="1"/>
    <col min="5900" max="5900" width="11.25" style="100" customWidth="1"/>
    <col min="5901" max="5901" width="7.625" style="100" customWidth="1"/>
    <col min="5902" max="5902" width="8.25" style="100" customWidth="1"/>
    <col min="5903" max="5903" width="8.375" style="100" customWidth="1"/>
    <col min="5904" max="5904" width="13.375" style="100" customWidth="1"/>
    <col min="5905" max="5905" width="11.75" style="100" customWidth="1"/>
    <col min="5906" max="5906" width="9.75" style="100" customWidth="1"/>
    <col min="5907" max="5907" width="11.375" style="100" customWidth="1"/>
    <col min="5908" max="6143" width="9" style="100"/>
    <col min="6144" max="6144" width="11.25" style="100" customWidth="1"/>
    <col min="6145" max="6145" width="8.5" style="100" customWidth="1"/>
    <col min="6146" max="6146" width="6.25" style="100" customWidth="1"/>
    <col min="6147" max="6147" width="7" style="100" customWidth="1"/>
    <col min="6148" max="6148" width="9.375" style="100" customWidth="1"/>
    <col min="6149" max="6149" width="11.625" style="100" customWidth="1"/>
    <col min="6150" max="6150" width="10.125" style="100" customWidth="1"/>
    <col min="6151" max="6151" width="5.875" style="100" customWidth="1"/>
    <col min="6152" max="6152" width="5.75" style="100" customWidth="1"/>
    <col min="6153" max="6153" width="7.25" style="100" customWidth="1"/>
    <col min="6154" max="6154" width="6.125" style="100" customWidth="1"/>
    <col min="6155" max="6155" width="5.75" style="100" customWidth="1"/>
    <col min="6156" max="6156" width="11.25" style="100" customWidth="1"/>
    <col min="6157" max="6157" width="7.625" style="100" customWidth="1"/>
    <col min="6158" max="6158" width="8.25" style="100" customWidth="1"/>
    <col min="6159" max="6159" width="8.375" style="100" customWidth="1"/>
    <col min="6160" max="6160" width="13.375" style="100" customWidth="1"/>
    <col min="6161" max="6161" width="11.75" style="100" customWidth="1"/>
    <col min="6162" max="6162" width="9.75" style="100" customWidth="1"/>
    <col min="6163" max="6163" width="11.375" style="100" customWidth="1"/>
    <col min="6164" max="6399" width="9" style="100"/>
    <col min="6400" max="6400" width="11.25" style="100" customWidth="1"/>
    <col min="6401" max="6401" width="8.5" style="100" customWidth="1"/>
    <col min="6402" max="6402" width="6.25" style="100" customWidth="1"/>
    <col min="6403" max="6403" width="7" style="100" customWidth="1"/>
    <col min="6404" max="6404" width="9.375" style="100" customWidth="1"/>
    <col min="6405" max="6405" width="11.625" style="100" customWidth="1"/>
    <col min="6406" max="6406" width="10.125" style="100" customWidth="1"/>
    <col min="6407" max="6407" width="5.875" style="100" customWidth="1"/>
    <col min="6408" max="6408" width="5.75" style="100" customWidth="1"/>
    <col min="6409" max="6409" width="7.25" style="100" customWidth="1"/>
    <col min="6410" max="6410" width="6.125" style="100" customWidth="1"/>
    <col min="6411" max="6411" width="5.75" style="100" customWidth="1"/>
    <col min="6412" max="6412" width="11.25" style="100" customWidth="1"/>
    <col min="6413" max="6413" width="7.625" style="100" customWidth="1"/>
    <col min="6414" max="6414" width="8.25" style="100" customWidth="1"/>
    <col min="6415" max="6415" width="8.375" style="100" customWidth="1"/>
    <col min="6416" max="6416" width="13.375" style="100" customWidth="1"/>
    <col min="6417" max="6417" width="11.75" style="100" customWidth="1"/>
    <col min="6418" max="6418" width="9.75" style="100" customWidth="1"/>
    <col min="6419" max="6419" width="11.375" style="100" customWidth="1"/>
    <col min="6420" max="6655" width="9" style="100"/>
    <col min="6656" max="6656" width="11.25" style="100" customWidth="1"/>
    <col min="6657" max="6657" width="8.5" style="100" customWidth="1"/>
    <col min="6658" max="6658" width="6.25" style="100" customWidth="1"/>
    <col min="6659" max="6659" width="7" style="100" customWidth="1"/>
    <col min="6660" max="6660" width="9.375" style="100" customWidth="1"/>
    <col min="6661" max="6661" width="11.625" style="100" customWidth="1"/>
    <col min="6662" max="6662" width="10.125" style="100" customWidth="1"/>
    <col min="6663" max="6663" width="5.875" style="100" customWidth="1"/>
    <col min="6664" max="6664" width="5.75" style="100" customWidth="1"/>
    <col min="6665" max="6665" width="7.25" style="100" customWidth="1"/>
    <col min="6666" max="6666" width="6.125" style="100" customWidth="1"/>
    <col min="6667" max="6667" width="5.75" style="100" customWidth="1"/>
    <col min="6668" max="6668" width="11.25" style="100" customWidth="1"/>
    <col min="6669" max="6669" width="7.625" style="100" customWidth="1"/>
    <col min="6670" max="6670" width="8.25" style="100" customWidth="1"/>
    <col min="6671" max="6671" width="8.375" style="100" customWidth="1"/>
    <col min="6672" max="6672" width="13.375" style="100" customWidth="1"/>
    <col min="6673" max="6673" width="11.75" style="100" customWidth="1"/>
    <col min="6674" max="6674" width="9.75" style="100" customWidth="1"/>
    <col min="6675" max="6675" width="11.375" style="100" customWidth="1"/>
    <col min="6676" max="6911" width="9" style="100"/>
    <col min="6912" max="6912" width="11.25" style="100" customWidth="1"/>
    <col min="6913" max="6913" width="8.5" style="100" customWidth="1"/>
    <col min="6914" max="6914" width="6.25" style="100" customWidth="1"/>
    <col min="6915" max="6915" width="7" style="100" customWidth="1"/>
    <col min="6916" max="6916" width="9.375" style="100" customWidth="1"/>
    <col min="6917" max="6917" width="11.625" style="100" customWidth="1"/>
    <col min="6918" max="6918" width="10.125" style="100" customWidth="1"/>
    <col min="6919" max="6919" width="5.875" style="100" customWidth="1"/>
    <col min="6920" max="6920" width="5.75" style="100" customWidth="1"/>
    <col min="6921" max="6921" width="7.25" style="100" customWidth="1"/>
    <col min="6922" max="6922" width="6.125" style="100" customWidth="1"/>
    <col min="6923" max="6923" width="5.75" style="100" customWidth="1"/>
    <col min="6924" max="6924" width="11.25" style="100" customWidth="1"/>
    <col min="6925" max="6925" width="7.625" style="100" customWidth="1"/>
    <col min="6926" max="6926" width="8.25" style="100" customWidth="1"/>
    <col min="6927" max="6927" width="8.375" style="100" customWidth="1"/>
    <col min="6928" max="6928" width="13.375" style="100" customWidth="1"/>
    <col min="6929" max="6929" width="11.75" style="100" customWidth="1"/>
    <col min="6930" max="6930" width="9.75" style="100" customWidth="1"/>
    <col min="6931" max="6931" width="11.375" style="100" customWidth="1"/>
    <col min="6932" max="7167" width="9" style="100"/>
    <col min="7168" max="7168" width="11.25" style="100" customWidth="1"/>
    <col min="7169" max="7169" width="8.5" style="100" customWidth="1"/>
    <col min="7170" max="7170" width="6.25" style="100" customWidth="1"/>
    <col min="7171" max="7171" width="7" style="100" customWidth="1"/>
    <col min="7172" max="7172" width="9.375" style="100" customWidth="1"/>
    <col min="7173" max="7173" width="11.625" style="100" customWidth="1"/>
    <col min="7174" max="7174" width="10.125" style="100" customWidth="1"/>
    <col min="7175" max="7175" width="5.875" style="100" customWidth="1"/>
    <col min="7176" max="7176" width="5.75" style="100" customWidth="1"/>
    <col min="7177" max="7177" width="7.25" style="100" customWidth="1"/>
    <col min="7178" max="7178" width="6.125" style="100" customWidth="1"/>
    <col min="7179" max="7179" width="5.75" style="100" customWidth="1"/>
    <col min="7180" max="7180" width="11.25" style="100" customWidth="1"/>
    <col min="7181" max="7181" width="7.625" style="100" customWidth="1"/>
    <col min="7182" max="7182" width="8.25" style="100" customWidth="1"/>
    <col min="7183" max="7183" width="8.375" style="100" customWidth="1"/>
    <col min="7184" max="7184" width="13.375" style="100" customWidth="1"/>
    <col min="7185" max="7185" width="11.75" style="100" customWidth="1"/>
    <col min="7186" max="7186" width="9.75" style="100" customWidth="1"/>
    <col min="7187" max="7187" width="11.375" style="100" customWidth="1"/>
    <col min="7188" max="7423" width="9" style="100"/>
    <col min="7424" max="7424" width="11.25" style="100" customWidth="1"/>
    <col min="7425" max="7425" width="8.5" style="100" customWidth="1"/>
    <col min="7426" max="7426" width="6.25" style="100" customWidth="1"/>
    <col min="7427" max="7427" width="7" style="100" customWidth="1"/>
    <col min="7428" max="7428" width="9.375" style="100" customWidth="1"/>
    <col min="7429" max="7429" width="11.625" style="100" customWidth="1"/>
    <col min="7430" max="7430" width="10.125" style="100" customWidth="1"/>
    <col min="7431" max="7431" width="5.875" style="100" customWidth="1"/>
    <col min="7432" max="7432" width="5.75" style="100" customWidth="1"/>
    <col min="7433" max="7433" width="7.25" style="100" customWidth="1"/>
    <col min="7434" max="7434" width="6.125" style="100" customWidth="1"/>
    <col min="7435" max="7435" width="5.75" style="100" customWidth="1"/>
    <col min="7436" max="7436" width="11.25" style="100" customWidth="1"/>
    <col min="7437" max="7437" width="7.625" style="100" customWidth="1"/>
    <col min="7438" max="7438" width="8.25" style="100" customWidth="1"/>
    <col min="7439" max="7439" width="8.375" style="100" customWidth="1"/>
    <col min="7440" max="7440" width="13.375" style="100" customWidth="1"/>
    <col min="7441" max="7441" width="11.75" style="100" customWidth="1"/>
    <col min="7442" max="7442" width="9.75" style="100" customWidth="1"/>
    <col min="7443" max="7443" width="11.375" style="100" customWidth="1"/>
    <col min="7444" max="7679" width="9" style="100"/>
    <col min="7680" max="7680" width="11.25" style="100" customWidth="1"/>
    <col min="7681" max="7681" width="8.5" style="100" customWidth="1"/>
    <col min="7682" max="7682" width="6.25" style="100" customWidth="1"/>
    <col min="7683" max="7683" width="7" style="100" customWidth="1"/>
    <col min="7684" max="7684" width="9.375" style="100" customWidth="1"/>
    <col min="7685" max="7685" width="11.625" style="100" customWidth="1"/>
    <col min="7686" max="7686" width="10.125" style="100" customWidth="1"/>
    <col min="7687" max="7687" width="5.875" style="100" customWidth="1"/>
    <col min="7688" max="7688" width="5.75" style="100" customWidth="1"/>
    <col min="7689" max="7689" width="7.25" style="100" customWidth="1"/>
    <col min="7690" max="7690" width="6.125" style="100" customWidth="1"/>
    <col min="7691" max="7691" width="5.75" style="100" customWidth="1"/>
    <col min="7692" max="7692" width="11.25" style="100" customWidth="1"/>
    <col min="7693" max="7693" width="7.625" style="100" customWidth="1"/>
    <col min="7694" max="7694" width="8.25" style="100" customWidth="1"/>
    <col min="7695" max="7695" width="8.375" style="100" customWidth="1"/>
    <col min="7696" max="7696" width="13.375" style="100" customWidth="1"/>
    <col min="7697" max="7697" width="11.75" style="100" customWidth="1"/>
    <col min="7698" max="7698" width="9.75" style="100" customWidth="1"/>
    <col min="7699" max="7699" width="11.375" style="100" customWidth="1"/>
    <col min="7700" max="7935" width="9" style="100"/>
    <col min="7936" max="7936" width="11.25" style="100" customWidth="1"/>
    <col min="7937" max="7937" width="8.5" style="100" customWidth="1"/>
    <col min="7938" max="7938" width="6.25" style="100" customWidth="1"/>
    <col min="7939" max="7939" width="7" style="100" customWidth="1"/>
    <col min="7940" max="7940" width="9.375" style="100" customWidth="1"/>
    <col min="7941" max="7941" width="11.625" style="100" customWidth="1"/>
    <col min="7942" max="7942" width="10.125" style="100" customWidth="1"/>
    <col min="7943" max="7943" width="5.875" style="100" customWidth="1"/>
    <col min="7944" max="7944" width="5.75" style="100" customWidth="1"/>
    <col min="7945" max="7945" width="7.25" style="100" customWidth="1"/>
    <col min="7946" max="7946" width="6.125" style="100" customWidth="1"/>
    <col min="7947" max="7947" width="5.75" style="100" customWidth="1"/>
    <col min="7948" max="7948" width="11.25" style="100" customWidth="1"/>
    <col min="7949" max="7949" width="7.625" style="100" customWidth="1"/>
    <col min="7950" max="7950" width="8.25" style="100" customWidth="1"/>
    <col min="7951" max="7951" width="8.375" style="100" customWidth="1"/>
    <col min="7952" max="7952" width="13.375" style="100" customWidth="1"/>
    <col min="7953" max="7953" width="11.75" style="100" customWidth="1"/>
    <col min="7954" max="7954" width="9.75" style="100" customWidth="1"/>
    <col min="7955" max="7955" width="11.375" style="100" customWidth="1"/>
    <col min="7956" max="8191" width="9" style="100"/>
    <col min="8192" max="8192" width="11.25" style="100" customWidth="1"/>
    <col min="8193" max="8193" width="8.5" style="100" customWidth="1"/>
    <col min="8194" max="8194" width="6.25" style="100" customWidth="1"/>
    <col min="8195" max="8195" width="7" style="100" customWidth="1"/>
    <col min="8196" max="8196" width="9.375" style="100" customWidth="1"/>
    <col min="8197" max="8197" width="11.625" style="100" customWidth="1"/>
    <col min="8198" max="8198" width="10.125" style="100" customWidth="1"/>
    <col min="8199" max="8199" width="5.875" style="100" customWidth="1"/>
    <col min="8200" max="8200" width="5.75" style="100" customWidth="1"/>
    <col min="8201" max="8201" width="7.25" style="100" customWidth="1"/>
    <col min="8202" max="8202" width="6.125" style="100" customWidth="1"/>
    <col min="8203" max="8203" width="5.75" style="100" customWidth="1"/>
    <col min="8204" max="8204" width="11.25" style="100" customWidth="1"/>
    <col min="8205" max="8205" width="7.625" style="100" customWidth="1"/>
    <col min="8206" max="8206" width="8.25" style="100" customWidth="1"/>
    <col min="8207" max="8207" width="8.375" style="100" customWidth="1"/>
    <col min="8208" max="8208" width="13.375" style="100" customWidth="1"/>
    <col min="8209" max="8209" width="11.75" style="100" customWidth="1"/>
    <col min="8210" max="8210" width="9.75" style="100" customWidth="1"/>
    <col min="8211" max="8211" width="11.375" style="100" customWidth="1"/>
    <col min="8212" max="8447" width="9" style="100"/>
    <col min="8448" max="8448" width="11.25" style="100" customWidth="1"/>
    <col min="8449" max="8449" width="8.5" style="100" customWidth="1"/>
    <col min="8450" max="8450" width="6.25" style="100" customWidth="1"/>
    <col min="8451" max="8451" width="7" style="100" customWidth="1"/>
    <col min="8452" max="8452" width="9.375" style="100" customWidth="1"/>
    <col min="8453" max="8453" width="11.625" style="100" customWidth="1"/>
    <col min="8454" max="8454" width="10.125" style="100" customWidth="1"/>
    <col min="8455" max="8455" width="5.875" style="100" customWidth="1"/>
    <col min="8456" max="8456" width="5.75" style="100" customWidth="1"/>
    <col min="8457" max="8457" width="7.25" style="100" customWidth="1"/>
    <col min="8458" max="8458" width="6.125" style="100" customWidth="1"/>
    <col min="8459" max="8459" width="5.75" style="100" customWidth="1"/>
    <col min="8460" max="8460" width="11.25" style="100" customWidth="1"/>
    <col min="8461" max="8461" width="7.625" style="100" customWidth="1"/>
    <col min="8462" max="8462" width="8.25" style="100" customWidth="1"/>
    <col min="8463" max="8463" width="8.375" style="100" customWidth="1"/>
    <col min="8464" max="8464" width="13.375" style="100" customWidth="1"/>
    <col min="8465" max="8465" width="11.75" style="100" customWidth="1"/>
    <col min="8466" max="8466" width="9.75" style="100" customWidth="1"/>
    <col min="8467" max="8467" width="11.375" style="100" customWidth="1"/>
    <col min="8468" max="8703" width="9" style="100"/>
    <col min="8704" max="8704" width="11.25" style="100" customWidth="1"/>
    <col min="8705" max="8705" width="8.5" style="100" customWidth="1"/>
    <col min="8706" max="8706" width="6.25" style="100" customWidth="1"/>
    <col min="8707" max="8707" width="7" style="100" customWidth="1"/>
    <col min="8708" max="8708" width="9.375" style="100" customWidth="1"/>
    <col min="8709" max="8709" width="11.625" style="100" customWidth="1"/>
    <col min="8710" max="8710" width="10.125" style="100" customWidth="1"/>
    <col min="8711" max="8711" width="5.875" style="100" customWidth="1"/>
    <col min="8712" max="8712" width="5.75" style="100" customWidth="1"/>
    <col min="8713" max="8713" width="7.25" style="100" customWidth="1"/>
    <col min="8714" max="8714" width="6.125" style="100" customWidth="1"/>
    <col min="8715" max="8715" width="5.75" style="100" customWidth="1"/>
    <col min="8716" max="8716" width="11.25" style="100" customWidth="1"/>
    <col min="8717" max="8717" width="7.625" style="100" customWidth="1"/>
    <col min="8718" max="8718" width="8.25" style="100" customWidth="1"/>
    <col min="8719" max="8719" width="8.375" style="100" customWidth="1"/>
    <col min="8720" max="8720" width="13.375" style="100" customWidth="1"/>
    <col min="8721" max="8721" width="11.75" style="100" customWidth="1"/>
    <col min="8722" max="8722" width="9.75" style="100" customWidth="1"/>
    <col min="8723" max="8723" width="11.375" style="100" customWidth="1"/>
    <col min="8724" max="8959" width="9" style="100"/>
    <col min="8960" max="8960" width="11.25" style="100" customWidth="1"/>
    <col min="8961" max="8961" width="8.5" style="100" customWidth="1"/>
    <col min="8962" max="8962" width="6.25" style="100" customWidth="1"/>
    <col min="8963" max="8963" width="7" style="100" customWidth="1"/>
    <col min="8964" max="8964" width="9.375" style="100" customWidth="1"/>
    <col min="8965" max="8965" width="11.625" style="100" customWidth="1"/>
    <col min="8966" max="8966" width="10.125" style="100" customWidth="1"/>
    <col min="8967" max="8967" width="5.875" style="100" customWidth="1"/>
    <col min="8968" max="8968" width="5.75" style="100" customWidth="1"/>
    <col min="8969" max="8969" width="7.25" style="100" customWidth="1"/>
    <col min="8970" max="8970" width="6.125" style="100" customWidth="1"/>
    <col min="8971" max="8971" width="5.75" style="100" customWidth="1"/>
    <col min="8972" max="8972" width="11.25" style="100" customWidth="1"/>
    <col min="8973" max="8973" width="7.625" style="100" customWidth="1"/>
    <col min="8974" max="8974" width="8.25" style="100" customWidth="1"/>
    <col min="8975" max="8975" width="8.375" style="100" customWidth="1"/>
    <col min="8976" max="8976" width="13.375" style="100" customWidth="1"/>
    <col min="8977" max="8977" width="11.75" style="100" customWidth="1"/>
    <col min="8978" max="8978" width="9.75" style="100" customWidth="1"/>
    <col min="8979" max="8979" width="11.375" style="100" customWidth="1"/>
    <col min="8980" max="9215" width="9" style="100"/>
    <col min="9216" max="9216" width="11.25" style="100" customWidth="1"/>
    <col min="9217" max="9217" width="8.5" style="100" customWidth="1"/>
    <col min="9218" max="9218" width="6.25" style="100" customWidth="1"/>
    <col min="9219" max="9219" width="7" style="100" customWidth="1"/>
    <col min="9220" max="9220" width="9.375" style="100" customWidth="1"/>
    <col min="9221" max="9221" width="11.625" style="100" customWidth="1"/>
    <col min="9222" max="9222" width="10.125" style="100" customWidth="1"/>
    <col min="9223" max="9223" width="5.875" style="100" customWidth="1"/>
    <col min="9224" max="9224" width="5.75" style="100" customWidth="1"/>
    <col min="9225" max="9225" width="7.25" style="100" customWidth="1"/>
    <col min="9226" max="9226" width="6.125" style="100" customWidth="1"/>
    <col min="9227" max="9227" width="5.75" style="100" customWidth="1"/>
    <col min="9228" max="9228" width="11.25" style="100" customWidth="1"/>
    <col min="9229" max="9229" width="7.625" style="100" customWidth="1"/>
    <col min="9230" max="9230" width="8.25" style="100" customWidth="1"/>
    <col min="9231" max="9231" width="8.375" style="100" customWidth="1"/>
    <col min="9232" max="9232" width="13.375" style="100" customWidth="1"/>
    <col min="9233" max="9233" width="11.75" style="100" customWidth="1"/>
    <col min="9234" max="9234" width="9.75" style="100" customWidth="1"/>
    <col min="9235" max="9235" width="11.375" style="100" customWidth="1"/>
    <col min="9236" max="9471" width="9" style="100"/>
    <col min="9472" max="9472" width="11.25" style="100" customWidth="1"/>
    <col min="9473" max="9473" width="8.5" style="100" customWidth="1"/>
    <col min="9474" max="9474" width="6.25" style="100" customWidth="1"/>
    <col min="9475" max="9475" width="7" style="100" customWidth="1"/>
    <col min="9476" max="9476" width="9.375" style="100" customWidth="1"/>
    <col min="9477" max="9477" width="11.625" style="100" customWidth="1"/>
    <col min="9478" max="9478" width="10.125" style="100" customWidth="1"/>
    <col min="9479" max="9479" width="5.875" style="100" customWidth="1"/>
    <col min="9480" max="9480" width="5.75" style="100" customWidth="1"/>
    <col min="9481" max="9481" width="7.25" style="100" customWidth="1"/>
    <col min="9482" max="9482" width="6.125" style="100" customWidth="1"/>
    <col min="9483" max="9483" width="5.75" style="100" customWidth="1"/>
    <col min="9484" max="9484" width="11.25" style="100" customWidth="1"/>
    <col min="9485" max="9485" width="7.625" style="100" customWidth="1"/>
    <col min="9486" max="9486" width="8.25" style="100" customWidth="1"/>
    <col min="9487" max="9487" width="8.375" style="100" customWidth="1"/>
    <col min="9488" max="9488" width="13.375" style="100" customWidth="1"/>
    <col min="9489" max="9489" width="11.75" style="100" customWidth="1"/>
    <col min="9490" max="9490" width="9.75" style="100" customWidth="1"/>
    <col min="9491" max="9491" width="11.375" style="100" customWidth="1"/>
    <col min="9492" max="9727" width="9" style="100"/>
    <col min="9728" max="9728" width="11.25" style="100" customWidth="1"/>
    <col min="9729" max="9729" width="8.5" style="100" customWidth="1"/>
    <col min="9730" max="9730" width="6.25" style="100" customWidth="1"/>
    <col min="9731" max="9731" width="7" style="100" customWidth="1"/>
    <col min="9732" max="9732" width="9.375" style="100" customWidth="1"/>
    <col min="9733" max="9733" width="11.625" style="100" customWidth="1"/>
    <col min="9734" max="9734" width="10.125" style="100" customWidth="1"/>
    <col min="9735" max="9735" width="5.875" style="100" customWidth="1"/>
    <col min="9736" max="9736" width="5.75" style="100" customWidth="1"/>
    <col min="9737" max="9737" width="7.25" style="100" customWidth="1"/>
    <col min="9738" max="9738" width="6.125" style="100" customWidth="1"/>
    <col min="9739" max="9739" width="5.75" style="100" customWidth="1"/>
    <col min="9740" max="9740" width="11.25" style="100" customWidth="1"/>
    <col min="9741" max="9741" width="7.625" style="100" customWidth="1"/>
    <col min="9742" max="9742" width="8.25" style="100" customWidth="1"/>
    <col min="9743" max="9743" width="8.375" style="100" customWidth="1"/>
    <col min="9744" max="9744" width="13.375" style="100" customWidth="1"/>
    <col min="9745" max="9745" width="11.75" style="100" customWidth="1"/>
    <col min="9746" max="9746" width="9.75" style="100" customWidth="1"/>
    <col min="9747" max="9747" width="11.375" style="100" customWidth="1"/>
    <col min="9748" max="9983" width="9" style="100"/>
    <col min="9984" max="9984" width="11.25" style="100" customWidth="1"/>
    <col min="9985" max="9985" width="8.5" style="100" customWidth="1"/>
    <col min="9986" max="9986" width="6.25" style="100" customWidth="1"/>
    <col min="9987" max="9987" width="7" style="100" customWidth="1"/>
    <col min="9988" max="9988" width="9.375" style="100" customWidth="1"/>
    <col min="9989" max="9989" width="11.625" style="100" customWidth="1"/>
    <col min="9990" max="9990" width="10.125" style="100" customWidth="1"/>
    <col min="9991" max="9991" width="5.875" style="100" customWidth="1"/>
    <col min="9992" max="9992" width="5.75" style="100" customWidth="1"/>
    <col min="9993" max="9993" width="7.25" style="100" customWidth="1"/>
    <col min="9994" max="9994" width="6.125" style="100" customWidth="1"/>
    <col min="9995" max="9995" width="5.75" style="100" customWidth="1"/>
    <col min="9996" max="9996" width="11.25" style="100" customWidth="1"/>
    <col min="9997" max="9997" width="7.625" style="100" customWidth="1"/>
    <col min="9998" max="9998" width="8.25" style="100" customWidth="1"/>
    <col min="9999" max="9999" width="8.375" style="100" customWidth="1"/>
    <col min="10000" max="10000" width="13.375" style="100" customWidth="1"/>
    <col min="10001" max="10001" width="11.75" style="100" customWidth="1"/>
    <col min="10002" max="10002" width="9.75" style="100" customWidth="1"/>
    <col min="10003" max="10003" width="11.375" style="100" customWidth="1"/>
    <col min="10004" max="10239" width="9" style="100"/>
    <col min="10240" max="10240" width="11.25" style="100" customWidth="1"/>
    <col min="10241" max="10241" width="8.5" style="100" customWidth="1"/>
    <col min="10242" max="10242" width="6.25" style="100" customWidth="1"/>
    <col min="10243" max="10243" width="7" style="100" customWidth="1"/>
    <col min="10244" max="10244" width="9.375" style="100" customWidth="1"/>
    <col min="10245" max="10245" width="11.625" style="100" customWidth="1"/>
    <col min="10246" max="10246" width="10.125" style="100" customWidth="1"/>
    <col min="10247" max="10247" width="5.875" style="100" customWidth="1"/>
    <col min="10248" max="10248" width="5.75" style="100" customWidth="1"/>
    <col min="10249" max="10249" width="7.25" style="100" customWidth="1"/>
    <col min="10250" max="10250" width="6.125" style="100" customWidth="1"/>
    <col min="10251" max="10251" width="5.75" style="100" customWidth="1"/>
    <col min="10252" max="10252" width="11.25" style="100" customWidth="1"/>
    <col min="10253" max="10253" width="7.625" style="100" customWidth="1"/>
    <col min="10254" max="10254" width="8.25" style="100" customWidth="1"/>
    <col min="10255" max="10255" width="8.375" style="100" customWidth="1"/>
    <col min="10256" max="10256" width="13.375" style="100" customWidth="1"/>
    <col min="10257" max="10257" width="11.75" style="100" customWidth="1"/>
    <col min="10258" max="10258" width="9.75" style="100" customWidth="1"/>
    <col min="10259" max="10259" width="11.375" style="100" customWidth="1"/>
    <col min="10260" max="10495" width="9" style="100"/>
    <col min="10496" max="10496" width="11.25" style="100" customWidth="1"/>
    <col min="10497" max="10497" width="8.5" style="100" customWidth="1"/>
    <col min="10498" max="10498" width="6.25" style="100" customWidth="1"/>
    <col min="10499" max="10499" width="7" style="100" customWidth="1"/>
    <col min="10500" max="10500" width="9.375" style="100" customWidth="1"/>
    <col min="10501" max="10501" width="11.625" style="100" customWidth="1"/>
    <col min="10502" max="10502" width="10.125" style="100" customWidth="1"/>
    <col min="10503" max="10503" width="5.875" style="100" customWidth="1"/>
    <col min="10504" max="10504" width="5.75" style="100" customWidth="1"/>
    <col min="10505" max="10505" width="7.25" style="100" customWidth="1"/>
    <col min="10506" max="10506" width="6.125" style="100" customWidth="1"/>
    <col min="10507" max="10507" width="5.75" style="100" customWidth="1"/>
    <col min="10508" max="10508" width="11.25" style="100" customWidth="1"/>
    <col min="10509" max="10509" width="7.625" style="100" customWidth="1"/>
    <col min="10510" max="10510" width="8.25" style="100" customWidth="1"/>
    <col min="10511" max="10511" width="8.375" style="100" customWidth="1"/>
    <col min="10512" max="10512" width="13.375" style="100" customWidth="1"/>
    <col min="10513" max="10513" width="11.75" style="100" customWidth="1"/>
    <col min="10514" max="10514" width="9.75" style="100" customWidth="1"/>
    <col min="10515" max="10515" width="11.375" style="100" customWidth="1"/>
    <col min="10516" max="10751" width="9" style="100"/>
    <col min="10752" max="10752" width="11.25" style="100" customWidth="1"/>
    <col min="10753" max="10753" width="8.5" style="100" customWidth="1"/>
    <col min="10754" max="10754" width="6.25" style="100" customWidth="1"/>
    <col min="10755" max="10755" width="7" style="100" customWidth="1"/>
    <col min="10756" max="10756" width="9.375" style="100" customWidth="1"/>
    <col min="10757" max="10757" width="11.625" style="100" customWidth="1"/>
    <col min="10758" max="10758" width="10.125" style="100" customWidth="1"/>
    <col min="10759" max="10759" width="5.875" style="100" customWidth="1"/>
    <col min="10760" max="10760" width="5.75" style="100" customWidth="1"/>
    <col min="10761" max="10761" width="7.25" style="100" customWidth="1"/>
    <col min="10762" max="10762" width="6.125" style="100" customWidth="1"/>
    <col min="10763" max="10763" width="5.75" style="100" customWidth="1"/>
    <col min="10764" max="10764" width="11.25" style="100" customWidth="1"/>
    <col min="10765" max="10765" width="7.625" style="100" customWidth="1"/>
    <col min="10766" max="10766" width="8.25" style="100" customWidth="1"/>
    <col min="10767" max="10767" width="8.375" style="100" customWidth="1"/>
    <col min="10768" max="10768" width="13.375" style="100" customWidth="1"/>
    <col min="10769" max="10769" width="11.75" style="100" customWidth="1"/>
    <col min="10770" max="10770" width="9.75" style="100" customWidth="1"/>
    <col min="10771" max="10771" width="11.375" style="100" customWidth="1"/>
    <col min="10772" max="11007" width="9" style="100"/>
    <col min="11008" max="11008" width="11.25" style="100" customWidth="1"/>
    <col min="11009" max="11009" width="8.5" style="100" customWidth="1"/>
    <col min="11010" max="11010" width="6.25" style="100" customWidth="1"/>
    <col min="11011" max="11011" width="7" style="100" customWidth="1"/>
    <col min="11012" max="11012" width="9.375" style="100" customWidth="1"/>
    <col min="11013" max="11013" width="11.625" style="100" customWidth="1"/>
    <col min="11014" max="11014" width="10.125" style="100" customWidth="1"/>
    <col min="11015" max="11015" width="5.875" style="100" customWidth="1"/>
    <col min="11016" max="11016" width="5.75" style="100" customWidth="1"/>
    <col min="11017" max="11017" width="7.25" style="100" customWidth="1"/>
    <col min="11018" max="11018" width="6.125" style="100" customWidth="1"/>
    <col min="11019" max="11019" width="5.75" style="100" customWidth="1"/>
    <col min="11020" max="11020" width="11.25" style="100" customWidth="1"/>
    <col min="11021" max="11021" width="7.625" style="100" customWidth="1"/>
    <col min="11022" max="11022" width="8.25" style="100" customWidth="1"/>
    <col min="11023" max="11023" width="8.375" style="100" customWidth="1"/>
    <col min="11024" max="11024" width="13.375" style="100" customWidth="1"/>
    <col min="11025" max="11025" width="11.75" style="100" customWidth="1"/>
    <col min="11026" max="11026" width="9.75" style="100" customWidth="1"/>
    <col min="11027" max="11027" width="11.375" style="100" customWidth="1"/>
    <col min="11028" max="11263" width="9" style="100"/>
    <col min="11264" max="11264" width="11.25" style="100" customWidth="1"/>
    <col min="11265" max="11265" width="8.5" style="100" customWidth="1"/>
    <col min="11266" max="11266" width="6.25" style="100" customWidth="1"/>
    <col min="11267" max="11267" width="7" style="100" customWidth="1"/>
    <col min="11268" max="11268" width="9.375" style="100" customWidth="1"/>
    <col min="11269" max="11269" width="11.625" style="100" customWidth="1"/>
    <col min="11270" max="11270" width="10.125" style="100" customWidth="1"/>
    <col min="11271" max="11271" width="5.875" style="100" customWidth="1"/>
    <col min="11272" max="11272" width="5.75" style="100" customWidth="1"/>
    <col min="11273" max="11273" width="7.25" style="100" customWidth="1"/>
    <col min="11274" max="11274" width="6.125" style="100" customWidth="1"/>
    <col min="11275" max="11275" width="5.75" style="100" customWidth="1"/>
    <col min="11276" max="11276" width="11.25" style="100" customWidth="1"/>
    <col min="11277" max="11277" width="7.625" style="100" customWidth="1"/>
    <col min="11278" max="11278" width="8.25" style="100" customWidth="1"/>
    <col min="11279" max="11279" width="8.375" style="100" customWidth="1"/>
    <col min="11280" max="11280" width="13.375" style="100" customWidth="1"/>
    <col min="11281" max="11281" width="11.75" style="100" customWidth="1"/>
    <col min="11282" max="11282" width="9.75" style="100" customWidth="1"/>
    <col min="11283" max="11283" width="11.375" style="100" customWidth="1"/>
    <col min="11284" max="11519" width="9" style="100"/>
    <col min="11520" max="11520" width="11.25" style="100" customWidth="1"/>
    <col min="11521" max="11521" width="8.5" style="100" customWidth="1"/>
    <col min="11522" max="11522" width="6.25" style="100" customWidth="1"/>
    <col min="11523" max="11523" width="7" style="100" customWidth="1"/>
    <col min="11524" max="11524" width="9.375" style="100" customWidth="1"/>
    <col min="11525" max="11525" width="11.625" style="100" customWidth="1"/>
    <col min="11526" max="11526" width="10.125" style="100" customWidth="1"/>
    <col min="11527" max="11527" width="5.875" style="100" customWidth="1"/>
    <col min="11528" max="11528" width="5.75" style="100" customWidth="1"/>
    <col min="11529" max="11529" width="7.25" style="100" customWidth="1"/>
    <col min="11530" max="11530" width="6.125" style="100" customWidth="1"/>
    <col min="11531" max="11531" width="5.75" style="100" customWidth="1"/>
    <col min="11532" max="11532" width="11.25" style="100" customWidth="1"/>
    <col min="11533" max="11533" width="7.625" style="100" customWidth="1"/>
    <col min="11534" max="11534" width="8.25" style="100" customWidth="1"/>
    <col min="11535" max="11535" width="8.375" style="100" customWidth="1"/>
    <col min="11536" max="11536" width="13.375" style="100" customWidth="1"/>
    <col min="11537" max="11537" width="11.75" style="100" customWidth="1"/>
    <col min="11538" max="11538" width="9.75" style="100" customWidth="1"/>
    <col min="11539" max="11539" width="11.375" style="100" customWidth="1"/>
    <col min="11540" max="11775" width="9" style="100"/>
    <col min="11776" max="11776" width="11.25" style="100" customWidth="1"/>
    <col min="11777" max="11777" width="8.5" style="100" customWidth="1"/>
    <col min="11778" max="11778" width="6.25" style="100" customWidth="1"/>
    <col min="11779" max="11779" width="7" style="100" customWidth="1"/>
    <col min="11780" max="11780" width="9.375" style="100" customWidth="1"/>
    <col min="11781" max="11781" width="11.625" style="100" customWidth="1"/>
    <col min="11782" max="11782" width="10.125" style="100" customWidth="1"/>
    <col min="11783" max="11783" width="5.875" style="100" customWidth="1"/>
    <col min="11784" max="11784" width="5.75" style="100" customWidth="1"/>
    <col min="11785" max="11785" width="7.25" style="100" customWidth="1"/>
    <col min="11786" max="11786" width="6.125" style="100" customWidth="1"/>
    <col min="11787" max="11787" width="5.75" style="100" customWidth="1"/>
    <col min="11788" max="11788" width="11.25" style="100" customWidth="1"/>
    <col min="11789" max="11789" width="7.625" style="100" customWidth="1"/>
    <col min="11790" max="11790" width="8.25" style="100" customWidth="1"/>
    <col min="11791" max="11791" width="8.375" style="100" customWidth="1"/>
    <col min="11792" max="11792" width="13.375" style="100" customWidth="1"/>
    <col min="11793" max="11793" width="11.75" style="100" customWidth="1"/>
    <col min="11794" max="11794" width="9.75" style="100" customWidth="1"/>
    <col min="11795" max="11795" width="11.375" style="100" customWidth="1"/>
    <col min="11796" max="12031" width="9" style="100"/>
    <col min="12032" max="12032" width="11.25" style="100" customWidth="1"/>
    <col min="12033" max="12033" width="8.5" style="100" customWidth="1"/>
    <col min="12034" max="12034" width="6.25" style="100" customWidth="1"/>
    <col min="12035" max="12035" width="7" style="100" customWidth="1"/>
    <col min="12036" max="12036" width="9.375" style="100" customWidth="1"/>
    <col min="12037" max="12037" width="11.625" style="100" customWidth="1"/>
    <col min="12038" max="12038" width="10.125" style="100" customWidth="1"/>
    <col min="12039" max="12039" width="5.875" style="100" customWidth="1"/>
    <col min="12040" max="12040" width="5.75" style="100" customWidth="1"/>
    <col min="12041" max="12041" width="7.25" style="100" customWidth="1"/>
    <col min="12042" max="12042" width="6.125" style="100" customWidth="1"/>
    <col min="12043" max="12043" width="5.75" style="100" customWidth="1"/>
    <col min="12044" max="12044" width="11.25" style="100" customWidth="1"/>
    <col min="12045" max="12045" width="7.625" style="100" customWidth="1"/>
    <col min="12046" max="12046" width="8.25" style="100" customWidth="1"/>
    <col min="12047" max="12047" width="8.375" style="100" customWidth="1"/>
    <col min="12048" max="12048" width="13.375" style="100" customWidth="1"/>
    <col min="12049" max="12049" width="11.75" style="100" customWidth="1"/>
    <col min="12050" max="12050" width="9.75" style="100" customWidth="1"/>
    <col min="12051" max="12051" width="11.375" style="100" customWidth="1"/>
    <col min="12052" max="12287" width="9" style="100"/>
    <col min="12288" max="12288" width="11.25" style="100" customWidth="1"/>
    <col min="12289" max="12289" width="8.5" style="100" customWidth="1"/>
    <col min="12290" max="12290" width="6.25" style="100" customWidth="1"/>
    <col min="12291" max="12291" width="7" style="100" customWidth="1"/>
    <col min="12292" max="12292" width="9.375" style="100" customWidth="1"/>
    <col min="12293" max="12293" width="11.625" style="100" customWidth="1"/>
    <col min="12294" max="12294" width="10.125" style="100" customWidth="1"/>
    <col min="12295" max="12295" width="5.875" style="100" customWidth="1"/>
    <col min="12296" max="12296" width="5.75" style="100" customWidth="1"/>
    <col min="12297" max="12297" width="7.25" style="100" customWidth="1"/>
    <col min="12298" max="12298" width="6.125" style="100" customWidth="1"/>
    <col min="12299" max="12299" width="5.75" style="100" customWidth="1"/>
    <col min="12300" max="12300" width="11.25" style="100" customWidth="1"/>
    <col min="12301" max="12301" width="7.625" style="100" customWidth="1"/>
    <col min="12302" max="12302" width="8.25" style="100" customWidth="1"/>
    <col min="12303" max="12303" width="8.375" style="100" customWidth="1"/>
    <col min="12304" max="12304" width="13.375" style="100" customWidth="1"/>
    <col min="12305" max="12305" width="11.75" style="100" customWidth="1"/>
    <col min="12306" max="12306" width="9.75" style="100" customWidth="1"/>
    <col min="12307" max="12307" width="11.375" style="100" customWidth="1"/>
    <col min="12308" max="12543" width="9" style="100"/>
    <col min="12544" max="12544" width="11.25" style="100" customWidth="1"/>
    <col min="12545" max="12545" width="8.5" style="100" customWidth="1"/>
    <col min="12546" max="12546" width="6.25" style="100" customWidth="1"/>
    <col min="12547" max="12547" width="7" style="100" customWidth="1"/>
    <col min="12548" max="12548" width="9.375" style="100" customWidth="1"/>
    <col min="12549" max="12549" width="11.625" style="100" customWidth="1"/>
    <col min="12550" max="12550" width="10.125" style="100" customWidth="1"/>
    <col min="12551" max="12551" width="5.875" style="100" customWidth="1"/>
    <col min="12552" max="12552" width="5.75" style="100" customWidth="1"/>
    <col min="12553" max="12553" width="7.25" style="100" customWidth="1"/>
    <col min="12554" max="12554" width="6.125" style="100" customWidth="1"/>
    <col min="12555" max="12555" width="5.75" style="100" customWidth="1"/>
    <col min="12556" max="12556" width="11.25" style="100" customWidth="1"/>
    <col min="12557" max="12557" width="7.625" style="100" customWidth="1"/>
    <col min="12558" max="12558" width="8.25" style="100" customWidth="1"/>
    <col min="12559" max="12559" width="8.375" style="100" customWidth="1"/>
    <col min="12560" max="12560" width="13.375" style="100" customWidth="1"/>
    <col min="12561" max="12561" width="11.75" style="100" customWidth="1"/>
    <col min="12562" max="12562" width="9.75" style="100" customWidth="1"/>
    <col min="12563" max="12563" width="11.375" style="100" customWidth="1"/>
    <col min="12564" max="12799" width="9" style="100"/>
    <col min="12800" max="12800" width="11.25" style="100" customWidth="1"/>
    <col min="12801" max="12801" width="8.5" style="100" customWidth="1"/>
    <col min="12802" max="12802" width="6.25" style="100" customWidth="1"/>
    <col min="12803" max="12803" width="7" style="100" customWidth="1"/>
    <col min="12804" max="12804" width="9.375" style="100" customWidth="1"/>
    <col min="12805" max="12805" width="11.625" style="100" customWidth="1"/>
    <col min="12806" max="12806" width="10.125" style="100" customWidth="1"/>
    <col min="12807" max="12807" width="5.875" style="100" customWidth="1"/>
    <col min="12808" max="12808" width="5.75" style="100" customWidth="1"/>
    <col min="12809" max="12809" width="7.25" style="100" customWidth="1"/>
    <col min="12810" max="12810" width="6.125" style="100" customWidth="1"/>
    <col min="12811" max="12811" width="5.75" style="100" customWidth="1"/>
    <col min="12812" max="12812" width="11.25" style="100" customWidth="1"/>
    <col min="12813" max="12813" width="7.625" style="100" customWidth="1"/>
    <col min="12814" max="12814" width="8.25" style="100" customWidth="1"/>
    <col min="12815" max="12815" width="8.375" style="100" customWidth="1"/>
    <col min="12816" max="12816" width="13.375" style="100" customWidth="1"/>
    <col min="12817" max="12817" width="11.75" style="100" customWidth="1"/>
    <col min="12818" max="12818" width="9.75" style="100" customWidth="1"/>
    <col min="12819" max="12819" width="11.375" style="100" customWidth="1"/>
    <col min="12820" max="13055" width="9" style="100"/>
    <col min="13056" max="13056" width="11.25" style="100" customWidth="1"/>
    <col min="13057" max="13057" width="8.5" style="100" customWidth="1"/>
    <col min="13058" max="13058" width="6.25" style="100" customWidth="1"/>
    <col min="13059" max="13059" width="7" style="100" customWidth="1"/>
    <col min="13060" max="13060" width="9.375" style="100" customWidth="1"/>
    <col min="13061" max="13061" width="11.625" style="100" customWidth="1"/>
    <col min="13062" max="13062" width="10.125" style="100" customWidth="1"/>
    <col min="13063" max="13063" width="5.875" style="100" customWidth="1"/>
    <col min="13064" max="13064" width="5.75" style="100" customWidth="1"/>
    <col min="13065" max="13065" width="7.25" style="100" customWidth="1"/>
    <col min="13066" max="13066" width="6.125" style="100" customWidth="1"/>
    <col min="13067" max="13067" width="5.75" style="100" customWidth="1"/>
    <col min="13068" max="13068" width="11.25" style="100" customWidth="1"/>
    <col min="13069" max="13069" width="7.625" style="100" customWidth="1"/>
    <col min="13070" max="13070" width="8.25" style="100" customWidth="1"/>
    <col min="13071" max="13071" width="8.375" style="100" customWidth="1"/>
    <col min="13072" max="13072" width="13.375" style="100" customWidth="1"/>
    <col min="13073" max="13073" width="11.75" style="100" customWidth="1"/>
    <col min="13074" max="13074" width="9.75" style="100" customWidth="1"/>
    <col min="13075" max="13075" width="11.375" style="100" customWidth="1"/>
    <col min="13076" max="13311" width="9" style="100"/>
    <col min="13312" max="13312" width="11.25" style="100" customWidth="1"/>
    <col min="13313" max="13313" width="8.5" style="100" customWidth="1"/>
    <col min="13314" max="13314" width="6.25" style="100" customWidth="1"/>
    <col min="13315" max="13315" width="7" style="100" customWidth="1"/>
    <col min="13316" max="13316" width="9.375" style="100" customWidth="1"/>
    <col min="13317" max="13317" width="11.625" style="100" customWidth="1"/>
    <col min="13318" max="13318" width="10.125" style="100" customWidth="1"/>
    <col min="13319" max="13319" width="5.875" style="100" customWidth="1"/>
    <col min="13320" max="13320" width="5.75" style="100" customWidth="1"/>
    <col min="13321" max="13321" width="7.25" style="100" customWidth="1"/>
    <col min="13322" max="13322" width="6.125" style="100" customWidth="1"/>
    <col min="13323" max="13323" width="5.75" style="100" customWidth="1"/>
    <col min="13324" max="13324" width="11.25" style="100" customWidth="1"/>
    <col min="13325" max="13325" width="7.625" style="100" customWidth="1"/>
    <col min="13326" max="13326" width="8.25" style="100" customWidth="1"/>
    <col min="13327" max="13327" width="8.375" style="100" customWidth="1"/>
    <col min="13328" max="13328" width="13.375" style="100" customWidth="1"/>
    <col min="13329" max="13329" width="11.75" style="100" customWidth="1"/>
    <col min="13330" max="13330" width="9.75" style="100" customWidth="1"/>
    <col min="13331" max="13331" width="11.375" style="100" customWidth="1"/>
    <col min="13332" max="13567" width="9" style="100"/>
    <col min="13568" max="13568" width="11.25" style="100" customWidth="1"/>
    <col min="13569" max="13569" width="8.5" style="100" customWidth="1"/>
    <col min="13570" max="13570" width="6.25" style="100" customWidth="1"/>
    <col min="13571" max="13571" width="7" style="100" customWidth="1"/>
    <col min="13572" max="13572" width="9.375" style="100" customWidth="1"/>
    <col min="13573" max="13573" width="11.625" style="100" customWidth="1"/>
    <col min="13574" max="13574" width="10.125" style="100" customWidth="1"/>
    <col min="13575" max="13575" width="5.875" style="100" customWidth="1"/>
    <col min="13576" max="13576" width="5.75" style="100" customWidth="1"/>
    <col min="13577" max="13577" width="7.25" style="100" customWidth="1"/>
    <col min="13578" max="13578" width="6.125" style="100" customWidth="1"/>
    <col min="13579" max="13579" width="5.75" style="100" customWidth="1"/>
    <col min="13580" max="13580" width="11.25" style="100" customWidth="1"/>
    <col min="13581" max="13581" width="7.625" style="100" customWidth="1"/>
    <col min="13582" max="13582" width="8.25" style="100" customWidth="1"/>
    <col min="13583" max="13583" width="8.375" style="100" customWidth="1"/>
    <col min="13584" max="13584" width="13.375" style="100" customWidth="1"/>
    <col min="13585" max="13585" width="11.75" style="100" customWidth="1"/>
    <col min="13586" max="13586" width="9.75" style="100" customWidth="1"/>
    <col min="13587" max="13587" width="11.375" style="100" customWidth="1"/>
    <col min="13588" max="13823" width="9" style="100"/>
    <col min="13824" max="13824" width="11.25" style="100" customWidth="1"/>
    <col min="13825" max="13825" width="8.5" style="100" customWidth="1"/>
    <col min="13826" max="13826" width="6.25" style="100" customWidth="1"/>
    <col min="13827" max="13827" width="7" style="100" customWidth="1"/>
    <col min="13828" max="13828" width="9.375" style="100" customWidth="1"/>
    <col min="13829" max="13829" width="11.625" style="100" customWidth="1"/>
    <col min="13830" max="13830" width="10.125" style="100" customWidth="1"/>
    <col min="13831" max="13831" width="5.875" style="100" customWidth="1"/>
    <col min="13832" max="13832" width="5.75" style="100" customWidth="1"/>
    <col min="13833" max="13833" width="7.25" style="100" customWidth="1"/>
    <col min="13834" max="13834" width="6.125" style="100" customWidth="1"/>
    <col min="13835" max="13835" width="5.75" style="100" customWidth="1"/>
    <col min="13836" max="13836" width="11.25" style="100" customWidth="1"/>
    <col min="13837" max="13837" width="7.625" style="100" customWidth="1"/>
    <col min="13838" max="13838" width="8.25" style="100" customWidth="1"/>
    <col min="13839" max="13839" width="8.375" style="100" customWidth="1"/>
    <col min="13840" max="13840" width="13.375" style="100" customWidth="1"/>
    <col min="13841" max="13841" width="11.75" style="100" customWidth="1"/>
    <col min="13842" max="13842" width="9.75" style="100" customWidth="1"/>
    <col min="13843" max="13843" width="11.375" style="100" customWidth="1"/>
    <col min="13844" max="14079" width="9" style="100"/>
    <col min="14080" max="14080" width="11.25" style="100" customWidth="1"/>
    <col min="14081" max="14081" width="8.5" style="100" customWidth="1"/>
    <col min="14082" max="14082" width="6.25" style="100" customWidth="1"/>
    <col min="14083" max="14083" width="7" style="100" customWidth="1"/>
    <col min="14084" max="14084" width="9.375" style="100" customWidth="1"/>
    <col min="14085" max="14085" width="11.625" style="100" customWidth="1"/>
    <col min="14086" max="14086" width="10.125" style="100" customWidth="1"/>
    <col min="14087" max="14087" width="5.875" style="100" customWidth="1"/>
    <col min="14088" max="14088" width="5.75" style="100" customWidth="1"/>
    <col min="14089" max="14089" width="7.25" style="100" customWidth="1"/>
    <col min="14090" max="14090" width="6.125" style="100" customWidth="1"/>
    <col min="14091" max="14091" width="5.75" style="100" customWidth="1"/>
    <col min="14092" max="14092" width="11.25" style="100" customWidth="1"/>
    <col min="14093" max="14093" width="7.625" style="100" customWidth="1"/>
    <col min="14094" max="14094" width="8.25" style="100" customWidth="1"/>
    <col min="14095" max="14095" width="8.375" style="100" customWidth="1"/>
    <col min="14096" max="14096" width="13.375" style="100" customWidth="1"/>
    <col min="14097" max="14097" width="11.75" style="100" customWidth="1"/>
    <col min="14098" max="14098" width="9.75" style="100" customWidth="1"/>
    <col min="14099" max="14099" width="11.375" style="100" customWidth="1"/>
    <col min="14100" max="14335" width="9" style="100"/>
    <col min="14336" max="14336" width="11.25" style="100" customWidth="1"/>
    <col min="14337" max="14337" width="8.5" style="100" customWidth="1"/>
    <col min="14338" max="14338" width="6.25" style="100" customWidth="1"/>
    <col min="14339" max="14339" width="7" style="100" customWidth="1"/>
    <col min="14340" max="14340" width="9.375" style="100" customWidth="1"/>
    <col min="14341" max="14341" width="11.625" style="100" customWidth="1"/>
    <col min="14342" max="14342" width="10.125" style="100" customWidth="1"/>
    <col min="14343" max="14343" width="5.875" style="100" customWidth="1"/>
    <col min="14344" max="14344" width="5.75" style="100" customWidth="1"/>
    <col min="14345" max="14345" width="7.25" style="100" customWidth="1"/>
    <col min="14346" max="14346" width="6.125" style="100" customWidth="1"/>
    <col min="14347" max="14347" width="5.75" style="100" customWidth="1"/>
    <col min="14348" max="14348" width="11.25" style="100" customWidth="1"/>
    <col min="14349" max="14349" width="7.625" style="100" customWidth="1"/>
    <col min="14350" max="14350" width="8.25" style="100" customWidth="1"/>
    <col min="14351" max="14351" width="8.375" style="100" customWidth="1"/>
    <col min="14352" max="14352" width="13.375" style="100" customWidth="1"/>
    <col min="14353" max="14353" width="11.75" style="100" customWidth="1"/>
    <col min="14354" max="14354" width="9.75" style="100" customWidth="1"/>
    <col min="14355" max="14355" width="11.375" style="100" customWidth="1"/>
    <col min="14356" max="14591" width="9" style="100"/>
    <col min="14592" max="14592" width="11.25" style="100" customWidth="1"/>
    <col min="14593" max="14593" width="8.5" style="100" customWidth="1"/>
    <col min="14594" max="14594" width="6.25" style="100" customWidth="1"/>
    <col min="14595" max="14595" width="7" style="100" customWidth="1"/>
    <col min="14596" max="14596" width="9.375" style="100" customWidth="1"/>
    <col min="14597" max="14597" width="11.625" style="100" customWidth="1"/>
    <col min="14598" max="14598" width="10.125" style="100" customWidth="1"/>
    <col min="14599" max="14599" width="5.875" style="100" customWidth="1"/>
    <col min="14600" max="14600" width="5.75" style="100" customWidth="1"/>
    <col min="14601" max="14601" width="7.25" style="100" customWidth="1"/>
    <col min="14602" max="14602" width="6.125" style="100" customWidth="1"/>
    <col min="14603" max="14603" width="5.75" style="100" customWidth="1"/>
    <col min="14604" max="14604" width="11.25" style="100" customWidth="1"/>
    <col min="14605" max="14605" width="7.625" style="100" customWidth="1"/>
    <col min="14606" max="14606" width="8.25" style="100" customWidth="1"/>
    <col min="14607" max="14607" width="8.375" style="100" customWidth="1"/>
    <col min="14608" max="14608" width="13.375" style="100" customWidth="1"/>
    <col min="14609" max="14609" width="11.75" style="100" customWidth="1"/>
    <col min="14610" max="14610" width="9.75" style="100" customWidth="1"/>
    <col min="14611" max="14611" width="11.375" style="100" customWidth="1"/>
    <col min="14612" max="14847" width="9" style="100"/>
    <col min="14848" max="14848" width="11.25" style="100" customWidth="1"/>
    <col min="14849" max="14849" width="8.5" style="100" customWidth="1"/>
    <col min="14850" max="14850" width="6.25" style="100" customWidth="1"/>
    <col min="14851" max="14851" width="7" style="100" customWidth="1"/>
    <col min="14852" max="14852" width="9.375" style="100" customWidth="1"/>
    <col min="14853" max="14853" width="11.625" style="100" customWidth="1"/>
    <col min="14854" max="14854" width="10.125" style="100" customWidth="1"/>
    <col min="14855" max="14855" width="5.875" style="100" customWidth="1"/>
    <col min="14856" max="14856" width="5.75" style="100" customWidth="1"/>
    <col min="14857" max="14857" width="7.25" style="100" customWidth="1"/>
    <col min="14858" max="14858" width="6.125" style="100" customWidth="1"/>
    <col min="14859" max="14859" width="5.75" style="100" customWidth="1"/>
    <col min="14860" max="14860" width="11.25" style="100" customWidth="1"/>
    <col min="14861" max="14861" width="7.625" style="100" customWidth="1"/>
    <col min="14862" max="14862" width="8.25" style="100" customWidth="1"/>
    <col min="14863" max="14863" width="8.375" style="100" customWidth="1"/>
    <col min="14864" max="14864" width="13.375" style="100" customWidth="1"/>
    <col min="14865" max="14865" width="11.75" style="100" customWidth="1"/>
    <col min="14866" max="14866" width="9.75" style="100" customWidth="1"/>
    <col min="14867" max="14867" width="11.375" style="100" customWidth="1"/>
    <col min="14868" max="15103" width="9" style="100"/>
    <col min="15104" max="15104" width="11.25" style="100" customWidth="1"/>
    <col min="15105" max="15105" width="8.5" style="100" customWidth="1"/>
    <col min="15106" max="15106" width="6.25" style="100" customWidth="1"/>
    <col min="15107" max="15107" width="7" style="100" customWidth="1"/>
    <col min="15108" max="15108" width="9.375" style="100" customWidth="1"/>
    <col min="15109" max="15109" width="11.625" style="100" customWidth="1"/>
    <col min="15110" max="15110" width="10.125" style="100" customWidth="1"/>
    <col min="15111" max="15111" width="5.875" style="100" customWidth="1"/>
    <col min="15112" max="15112" width="5.75" style="100" customWidth="1"/>
    <col min="15113" max="15113" width="7.25" style="100" customWidth="1"/>
    <col min="15114" max="15114" width="6.125" style="100" customWidth="1"/>
    <col min="15115" max="15115" width="5.75" style="100" customWidth="1"/>
    <col min="15116" max="15116" width="11.25" style="100" customWidth="1"/>
    <col min="15117" max="15117" width="7.625" style="100" customWidth="1"/>
    <col min="15118" max="15118" width="8.25" style="100" customWidth="1"/>
    <col min="15119" max="15119" width="8.375" style="100" customWidth="1"/>
    <col min="15120" max="15120" width="13.375" style="100" customWidth="1"/>
    <col min="15121" max="15121" width="11.75" style="100" customWidth="1"/>
    <col min="15122" max="15122" width="9.75" style="100" customWidth="1"/>
    <col min="15123" max="15123" width="11.375" style="100" customWidth="1"/>
    <col min="15124" max="15359" width="9" style="100"/>
    <col min="15360" max="15360" width="11.25" style="100" customWidth="1"/>
    <col min="15361" max="15361" width="8.5" style="100" customWidth="1"/>
    <col min="15362" max="15362" width="6.25" style="100" customWidth="1"/>
    <col min="15363" max="15363" width="7" style="100" customWidth="1"/>
    <col min="15364" max="15364" width="9.375" style="100" customWidth="1"/>
    <col min="15365" max="15365" width="11.625" style="100" customWidth="1"/>
    <col min="15366" max="15366" width="10.125" style="100" customWidth="1"/>
    <col min="15367" max="15367" width="5.875" style="100" customWidth="1"/>
    <col min="15368" max="15368" width="5.75" style="100" customWidth="1"/>
    <col min="15369" max="15369" width="7.25" style="100" customWidth="1"/>
    <col min="15370" max="15370" width="6.125" style="100" customWidth="1"/>
    <col min="15371" max="15371" width="5.75" style="100" customWidth="1"/>
    <col min="15372" max="15372" width="11.25" style="100" customWidth="1"/>
    <col min="15373" max="15373" width="7.625" style="100" customWidth="1"/>
    <col min="15374" max="15374" width="8.25" style="100" customWidth="1"/>
    <col min="15375" max="15375" width="8.375" style="100" customWidth="1"/>
    <col min="15376" max="15376" width="13.375" style="100" customWidth="1"/>
    <col min="15377" max="15377" width="11.75" style="100" customWidth="1"/>
    <col min="15378" max="15378" width="9.75" style="100" customWidth="1"/>
    <col min="15379" max="15379" width="11.375" style="100" customWidth="1"/>
    <col min="15380" max="15615" width="9" style="100"/>
    <col min="15616" max="15616" width="11.25" style="100" customWidth="1"/>
    <col min="15617" max="15617" width="8.5" style="100" customWidth="1"/>
    <col min="15618" max="15618" width="6.25" style="100" customWidth="1"/>
    <col min="15619" max="15619" width="7" style="100" customWidth="1"/>
    <col min="15620" max="15620" width="9.375" style="100" customWidth="1"/>
    <col min="15621" max="15621" width="11.625" style="100" customWidth="1"/>
    <col min="15622" max="15622" width="10.125" style="100" customWidth="1"/>
    <col min="15623" max="15623" width="5.875" style="100" customWidth="1"/>
    <col min="15624" max="15624" width="5.75" style="100" customWidth="1"/>
    <col min="15625" max="15625" width="7.25" style="100" customWidth="1"/>
    <col min="15626" max="15626" width="6.125" style="100" customWidth="1"/>
    <col min="15627" max="15627" width="5.75" style="100" customWidth="1"/>
    <col min="15628" max="15628" width="11.25" style="100" customWidth="1"/>
    <col min="15629" max="15629" width="7.625" style="100" customWidth="1"/>
    <col min="15630" max="15630" width="8.25" style="100" customWidth="1"/>
    <col min="15631" max="15631" width="8.375" style="100" customWidth="1"/>
    <col min="15632" max="15632" width="13.375" style="100" customWidth="1"/>
    <col min="15633" max="15633" width="11.75" style="100" customWidth="1"/>
    <col min="15634" max="15634" width="9.75" style="100" customWidth="1"/>
    <col min="15635" max="15635" width="11.375" style="100" customWidth="1"/>
    <col min="15636" max="15871" width="9" style="100"/>
    <col min="15872" max="15872" width="11.25" style="100" customWidth="1"/>
    <col min="15873" max="15873" width="8.5" style="100" customWidth="1"/>
    <col min="15874" max="15874" width="6.25" style="100" customWidth="1"/>
    <col min="15875" max="15875" width="7" style="100" customWidth="1"/>
    <col min="15876" max="15876" width="9.375" style="100" customWidth="1"/>
    <col min="15877" max="15877" width="11.625" style="100" customWidth="1"/>
    <col min="15878" max="15878" width="10.125" style="100" customWidth="1"/>
    <col min="15879" max="15879" width="5.875" style="100" customWidth="1"/>
    <col min="15880" max="15880" width="5.75" style="100" customWidth="1"/>
    <col min="15881" max="15881" width="7.25" style="100" customWidth="1"/>
    <col min="15882" max="15882" width="6.125" style="100" customWidth="1"/>
    <col min="15883" max="15883" width="5.75" style="100" customWidth="1"/>
    <col min="15884" max="15884" width="11.25" style="100" customWidth="1"/>
    <col min="15885" max="15885" width="7.625" style="100" customWidth="1"/>
    <col min="15886" max="15886" width="8.25" style="100" customWidth="1"/>
    <col min="15887" max="15887" width="8.375" style="100" customWidth="1"/>
    <col min="15888" max="15888" width="13.375" style="100" customWidth="1"/>
    <col min="15889" max="15889" width="11.75" style="100" customWidth="1"/>
    <col min="15890" max="15890" width="9.75" style="100" customWidth="1"/>
    <col min="15891" max="15891" width="11.375" style="100" customWidth="1"/>
    <col min="15892" max="16127" width="9" style="100"/>
    <col min="16128" max="16128" width="11.25" style="100" customWidth="1"/>
    <col min="16129" max="16129" width="8.5" style="100" customWidth="1"/>
    <col min="16130" max="16130" width="6.25" style="100" customWidth="1"/>
    <col min="16131" max="16131" width="7" style="100" customWidth="1"/>
    <col min="16132" max="16132" width="9.375" style="100" customWidth="1"/>
    <col min="16133" max="16133" width="11.625" style="100" customWidth="1"/>
    <col min="16134" max="16134" width="10.125" style="100" customWidth="1"/>
    <col min="16135" max="16135" width="5.875" style="100" customWidth="1"/>
    <col min="16136" max="16136" width="5.75" style="100" customWidth="1"/>
    <col min="16137" max="16137" width="7.25" style="100" customWidth="1"/>
    <col min="16138" max="16138" width="6.125" style="100" customWidth="1"/>
    <col min="16139" max="16139" width="5.75" style="100" customWidth="1"/>
    <col min="16140" max="16140" width="11.25" style="100" customWidth="1"/>
    <col min="16141" max="16141" width="7.625" style="100" customWidth="1"/>
    <col min="16142" max="16142" width="8.25" style="100" customWidth="1"/>
    <col min="16143" max="16143" width="8.375" style="100" customWidth="1"/>
    <col min="16144" max="16144" width="13.375" style="100" customWidth="1"/>
    <col min="16145" max="16145" width="11.75" style="100" customWidth="1"/>
    <col min="16146" max="16146" width="9.75" style="100" customWidth="1"/>
    <col min="16147" max="16147" width="11.375" style="100" customWidth="1"/>
    <col min="16148" max="16384" width="9" style="100"/>
  </cols>
  <sheetData>
    <row r="1" ht="41.25" customHeight="1" spans="1:21">
      <c r="A1" s="101" t="s">
        <v>13606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</row>
    <row r="2" s="96" customFormat="1" ht="29.25" customHeight="1" spans="1:21">
      <c r="A2" s="102" t="str">
        <f>封面!A5</f>
        <v>单位名称：*****</v>
      </c>
      <c r="B2" s="103"/>
      <c r="C2" s="103"/>
      <c r="D2" s="104"/>
      <c r="E2" s="104"/>
      <c r="F2" s="104"/>
      <c r="G2" s="105" t="str">
        <f>封面!A6</f>
        <v>清查基准日：年 月 日</v>
      </c>
      <c r="H2" s="105"/>
      <c r="I2" s="105"/>
      <c r="J2" s="105"/>
      <c r="K2" s="105"/>
      <c r="L2" s="105"/>
      <c r="M2" s="105"/>
      <c r="N2" s="112"/>
      <c r="O2" s="105"/>
      <c r="P2" s="105"/>
      <c r="Q2" s="105" t="s">
        <v>9856</v>
      </c>
      <c r="R2" s="105"/>
      <c r="S2" s="105"/>
      <c r="T2" s="105"/>
      <c r="U2" s="105" t="s">
        <v>9843</v>
      </c>
    </row>
    <row r="3" s="97" customFormat="1" ht="58.5" customHeight="1" spans="1:21">
      <c r="A3" s="106" t="s">
        <v>9857</v>
      </c>
      <c r="B3" s="106" t="s">
        <v>9858</v>
      </c>
      <c r="C3" s="106" t="s">
        <v>9859</v>
      </c>
      <c r="D3" s="106" t="s">
        <v>9860</v>
      </c>
      <c r="E3" s="106" t="s">
        <v>9861</v>
      </c>
      <c r="F3" s="106" t="s">
        <v>9862</v>
      </c>
      <c r="G3" s="107" t="s">
        <v>9863</v>
      </c>
      <c r="H3" s="107" t="s">
        <v>9864</v>
      </c>
      <c r="I3" s="106" t="s">
        <v>9865</v>
      </c>
      <c r="J3" s="106" t="s">
        <v>9866</v>
      </c>
      <c r="K3" s="106" t="s">
        <v>9867</v>
      </c>
      <c r="L3" s="106" t="s">
        <v>9868</v>
      </c>
      <c r="M3" s="115" t="s">
        <v>9869</v>
      </c>
      <c r="N3" s="115" t="s">
        <v>9870</v>
      </c>
      <c r="O3" s="115" t="s">
        <v>9871</v>
      </c>
      <c r="P3" s="115" t="s">
        <v>9872</v>
      </c>
      <c r="Q3" s="115" t="s">
        <v>9873</v>
      </c>
      <c r="R3" s="115" t="s">
        <v>9874</v>
      </c>
      <c r="S3" s="115" t="s">
        <v>9875</v>
      </c>
      <c r="T3" s="115" t="s">
        <v>9876</v>
      </c>
      <c r="U3" s="115" t="s">
        <v>76</v>
      </c>
    </row>
    <row r="4" s="98" customFormat="1" ht="72" spans="1:21">
      <c r="A4" s="108" t="s">
        <v>9877</v>
      </c>
      <c r="B4" s="108" t="s">
        <v>9878</v>
      </c>
      <c r="C4" s="108" t="s">
        <v>9879</v>
      </c>
      <c r="D4" s="108" t="s">
        <v>9880</v>
      </c>
      <c r="E4" s="108" t="s">
        <v>9881</v>
      </c>
      <c r="F4" s="108" t="s">
        <v>9882</v>
      </c>
      <c r="G4" s="109" t="s">
        <v>9883</v>
      </c>
      <c r="H4" s="109" t="s">
        <v>9884</v>
      </c>
      <c r="I4" s="116" t="s">
        <v>9885</v>
      </c>
      <c r="J4" s="108" t="s">
        <v>9886</v>
      </c>
      <c r="K4" s="108" t="s">
        <v>9887</v>
      </c>
      <c r="L4" s="117"/>
      <c r="M4" s="117" t="s">
        <v>9888</v>
      </c>
      <c r="N4" s="117" t="s">
        <v>9889</v>
      </c>
      <c r="O4" s="117" t="s">
        <v>9890</v>
      </c>
      <c r="P4" s="117" t="s">
        <v>9891</v>
      </c>
      <c r="Q4" s="117" t="s">
        <v>9892</v>
      </c>
      <c r="R4" s="117" t="s">
        <v>9893</v>
      </c>
      <c r="S4" s="117" t="s">
        <v>9894</v>
      </c>
      <c r="T4" s="117" t="s">
        <v>9895</v>
      </c>
      <c r="U4" s="117"/>
    </row>
    <row r="5" s="96" customFormat="1" ht="30.75" customHeight="1" spans="1:2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X5" s="99"/>
      <c r="Y5" s="99"/>
    </row>
    <row r="6" s="96" customFormat="1" ht="30" customHeight="1" spans="1:2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X6" s="118"/>
      <c r="Y6" s="118"/>
    </row>
    <row r="7" s="96" customFormat="1" ht="30" customHeight="1" spans="1:2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X7" s="119"/>
      <c r="Y7" s="118"/>
    </row>
    <row r="8" s="96" customFormat="1" ht="30.75" customHeight="1" spans="1:2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X8" s="97"/>
      <c r="Y8" s="118"/>
    </row>
    <row r="9" s="96" customFormat="1" ht="30.75" customHeight="1" spans="1:2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2"/>
      <c r="X9" s="98"/>
      <c r="Y9" s="118"/>
    </row>
    <row r="10" s="96" customFormat="1" ht="23.25" customHeight="1" spans="1:22">
      <c r="A10" s="111" t="s">
        <v>94</v>
      </c>
      <c r="B10" s="111" t="s">
        <v>9921</v>
      </c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2"/>
    </row>
    <row r="11" s="96" customFormat="1" ht="37.5" customHeight="1" spans="1:22">
      <c r="A11" s="112"/>
      <c r="B11" s="113" t="s">
        <v>9922</v>
      </c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="96" customFormat="1" ht="16.5" customHeight="1" spans="2:22">
      <c r="B12" s="112" t="s">
        <v>9923</v>
      </c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</row>
    <row r="13" s="96" customFormat="1" ht="16.5" customHeight="1" spans="2:22">
      <c r="B13" s="112" t="s">
        <v>9924</v>
      </c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</row>
    <row r="14" s="96" customFormat="1" ht="12"/>
    <row r="15" s="99" customFormat="1" ht="12" spans="1:21">
      <c r="A15" s="99" t="str">
        <f>封面!A8</f>
        <v>单位总经理：***</v>
      </c>
      <c r="B15" s="114"/>
      <c r="C15" s="114"/>
      <c r="G15" s="99" t="str">
        <f>封面!A9</f>
        <v>单位财务负责人：***</v>
      </c>
      <c r="N15" s="99" t="str">
        <f>封面!A11</f>
        <v>会计审核人：***</v>
      </c>
      <c r="R15" s="99" t="str">
        <f>封面!A10</f>
        <v>单位物资部门负责人：***</v>
      </c>
      <c r="U15" s="99" t="s">
        <v>97</v>
      </c>
    </row>
    <row r="16" s="96" customFormat="1" ht="12"/>
    <row r="17" s="96" customFormat="1" ht="12" spans="1:2">
      <c r="A17" s="99"/>
      <c r="B17" s="99"/>
    </row>
  </sheetData>
  <mergeCells count="7">
    <mergeCell ref="A1:U1"/>
    <mergeCell ref="G2:M2"/>
    <mergeCell ref="B10:V10"/>
    <mergeCell ref="B11:V11"/>
    <mergeCell ref="B12:V12"/>
    <mergeCell ref="B13:V13"/>
    <mergeCell ref="A10:A11"/>
  </mergeCells>
  <printOptions horizontalCentered="1" verticalCentered="1"/>
  <pageMargins left="0" right="0" top="0.118110236220472" bottom="0.118110236220472" header="0.118110236220472" footer="0.118110236220472"/>
  <pageSetup paperSize="8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9"/>
  <sheetViews>
    <sheetView workbookViewId="0">
      <pane ySplit="5" topLeftCell="A24" activePane="bottomLeft" state="frozen"/>
      <selection/>
      <selection pane="bottomLeft" activeCell="C8" sqref="C8"/>
    </sheetView>
  </sheetViews>
  <sheetFormatPr defaultColWidth="9" defaultRowHeight="18.75"/>
  <cols>
    <col min="1" max="1" width="13.5" style="672" customWidth="1"/>
    <col min="2" max="2" width="7" style="672" customWidth="1"/>
    <col min="3" max="3" width="10" style="672" customWidth="1"/>
    <col min="4" max="4" width="15.375" style="672" customWidth="1"/>
    <col min="5" max="7" width="7" style="672" customWidth="1"/>
    <col min="8" max="8" width="10" style="672" customWidth="1"/>
    <col min="9" max="9" width="27" style="672" customWidth="1"/>
    <col min="10" max="10" width="10" style="672" customWidth="1"/>
    <col min="11" max="11" width="27" style="672" customWidth="1"/>
    <col min="12" max="12" width="13" style="672" customWidth="1"/>
    <col min="13" max="13" width="7.375" style="672" customWidth="1"/>
    <col min="14" max="16384" width="9" style="672"/>
  </cols>
  <sheetData>
    <row r="1" ht="20.25" spans="1:12">
      <c r="A1" s="620" t="s">
        <v>78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</row>
    <row r="3" ht="14.25" spans="1:12">
      <c r="A3" s="623" t="str">
        <f>封面!A5</f>
        <v>单位名称：*****</v>
      </c>
      <c r="B3" s="41"/>
      <c r="C3" s="41"/>
      <c r="D3" s="41"/>
      <c r="E3" s="41"/>
      <c r="F3" s="41"/>
      <c r="G3" s="41"/>
      <c r="H3" s="41" t="str">
        <f>封面!A6</f>
        <v>清查基准日：年 月 日</v>
      </c>
      <c r="I3" s="41"/>
      <c r="J3" s="598"/>
      <c r="K3" s="41" t="s">
        <v>79</v>
      </c>
      <c r="L3" s="41"/>
    </row>
    <row r="4" s="690" customFormat="1" spans="1:12">
      <c r="A4" s="691" t="s">
        <v>80</v>
      </c>
      <c r="B4" s="692"/>
      <c r="C4" s="693"/>
      <c r="D4" s="691" t="s">
        <v>81</v>
      </c>
      <c r="E4" s="692"/>
      <c r="F4" s="692"/>
      <c r="G4" s="692"/>
      <c r="H4" s="693"/>
      <c r="I4" s="691" t="s">
        <v>82</v>
      </c>
      <c r="J4" s="693"/>
      <c r="K4" s="691" t="s">
        <v>83</v>
      </c>
      <c r="L4" s="693"/>
    </row>
    <row r="5" ht="23.25" customHeight="1" spans="1:14">
      <c r="A5" s="633" t="s">
        <v>84</v>
      </c>
      <c r="B5" s="694" t="s">
        <v>85</v>
      </c>
      <c r="C5" s="694" t="s">
        <v>86</v>
      </c>
      <c r="D5" s="633" t="s">
        <v>84</v>
      </c>
      <c r="E5" s="694" t="s">
        <v>85</v>
      </c>
      <c r="F5" s="694" t="s">
        <v>86</v>
      </c>
      <c r="G5" s="694" t="s">
        <v>87</v>
      </c>
      <c r="H5" s="694" t="s">
        <v>88</v>
      </c>
      <c r="I5" s="694" t="s">
        <v>89</v>
      </c>
      <c r="J5" s="694" t="s">
        <v>86</v>
      </c>
      <c r="K5" s="694" t="s">
        <v>89</v>
      </c>
      <c r="L5" s="694" t="s">
        <v>86</v>
      </c>
      <c r="M5" s="701" t="s">
        <v>90</v>
      </c>
      <c r="N5" s="702"/>
    </row>
    <row r="6" ht="23.25" customHeight="1" spans="1:17">
      <c r="A6" s="633">
        <v>100</v>
      </c>
      <c r="B6" s="633"/>
      <c r="C6" s="633"/>
      <c r="D6" s="633"/>
      <c r="E6" s="633"/>
      <c r="F6" s="633"/>
      <c r="G6" s="633"/>
      <c r="H6" s="633">
        <f>F6*G6</f>
        <v>0</v>
      </c>
      <c r="I6" s="633" t="s">
        <v>69</v>
      </c>
      <c r="J6" s="703"/>
      <c r="K6" s="633" t="s">
        <v>69</v>
      </c>
      <c r="L6" s="703"/>
      <c r="M6" s="704"/>
      <c r="N6" s="704"/>
      <c r="O6" s="702"/>
      <c r="P6" s="27"/>
      <c r="Q6" s="27"/>
    </row>
    <row r="7" ht="39.95" customHeight="1" spans="1:17">
      <c r="A7" s="633">
        <v>50</v>
      </c>
      <c r="B7" s="633"/>
      <c r="C7" s="633"/>
      <c r="D7" s="633"/>
      <c r="E7" s="633"/>
      <c r="F7" s="633"/>
      <c r="G7" s="633"/>
      <c r="H7" s="633">
        <f t="shared" ref="H7:H16" si="0">F7*G7</f>
        <v>0</v>
      </c>
      <c r="I7" s="633" t="s">
        <v>72</v>
      </c>
      <c r="J7" s="703"/>
      <c r="K7" s="633" t="s">
        <v>72</v>
      </c>
      <c r="L7" s="703"/>
      <c r="M7" s="705"/>
      <c r="N7" s="705"/>
      <c r="O7" s="702"/>
      <c r="P7" s="79"/>
      <c r="Q7" s="79"/>
    </row>
    <row r="8" ht="39.95" customHeight="1" spans="1:17">
      <c r="A8" s="633">
        <v>20</v>
      </c>
      <c r="B8" s="633"/>
      <c r="C8" s="633"/>
      <c r="D8" s="633"/>
      <c r="E8" s="633"/>
      <c r="F8" s="633"/>
      <c r="G8" s="633"/>
      <c r="H8" s="633">
        <f t="shared" si="0"/>
        <v>0</v>
      </c>
      <c r="I8" s="633" t="s">
        <v>73</v>
      </c>
      <c r="J8" s="703"/>
      <c r="K8" s="633" t="s">
        <v>73</v>
      </c>
      <c r="L8" s="703"/>
      <c r="O8" s="702"/>
      <c r="P8" s="706"/>
      <c r="Q8" s="79"/>
    </row>
    <row r="9" ht="39.95" customHeight="1" spans="1:17">
      <c r="A9" s="633">
        <v>10</v>
      </c>
      <c r="B9" s="633"/>
      <c r="C9" s="633"/>
      <c r="D9" s="633"/>
      <c r="E9" s="633"/>
      <c r="F9" s="633"/>
      <c r="G9" s="633"/>
      <c r="H9" s="633">
        <f t="shared" si="0"/>
        <v>0</v>
      </c>
      <c r="I9" s="633" t="s">
        <v>74</v>
      </c>
      <c r="J9" s="703"/>
      <c r="K9" s="633" t="s">
        <v>74</v>
      </c>
      <c r="L9" s="703"/>
      <c r="O9" s="702"/>
      <c r="P9" s="704"/>
      <c r="Q9" s="79"/>
    </row>
    <row r="10" ht="39.95" customHeight="1" spans="1:17">
      <c r="A10" s="633">
        <v>5</v>
      </c>
      <c r="B10" s="633"/>
      <c r="C10" s="633"/>
      <c r="D10" s="633"/>
      <c r="E10" s="633"/>
      <c r="F10" s="633"/>
      <c r="G10" s="633"/>
      <c r="H10" s="633">
        <f t="shared" si="0"/>
        <v>0</v>
      </c>
      <c r="I10" s="633" t="s">
        <v>91</v>
      </c>
      <c r="J10" s="703">
        <f>J6+J7-J8-J9</f>
        <v>0</v>
      </c>
      <c r="K10" s="633" t="s">
        <v>91</v>
      </c>
      <c r="L10" s="703">
        <f>L6+L7-L8-L9</f>
        <v>0</v>
      </c>
      <c r="O10" s="702"/>
      <c r="P10" s="705"/>
      <c r="Q10" s="79"/>
    </row>
    <row r="11" ht="39.95" customHeight="1" spans="1:17">
      <c r="A11" s="633">
        <v>1</v>
      </c>
      <c r="B11" s="633"/>
      <c r="C11" s="633"/>
      <c r="D11" s="633"/>
      <c r="E11" s="633"/>
      <c r="F11" s="633"/>
      <c r="G11" s="633"/>
      <c r="H11" s="633">
        <f t="shared" si="0"/>
        <v>0</v>
      </c>
      <c r="I11" s="633" t="s">
        <v>92</v>
      </c>
      <c r="J11" s="703">
        <f>C17+H17</f>
        <v>0</v>
      </c>
      <c r="K11" s="633" t="s">
        <v>92</v>
      </c>
      <c r="L11" s="703">
        <f>F17</f>
        <v>0</v>
      </c>
      <c r="O11" s="702"/>
      <c r="P11" s="79"/>
      <c r="Q11" s="79"/>
    </row>
    <row r="12" ht="39.95" customHeight="1" spans="1:17">
      <c r="A12" s="633">
        <v>0.5</v>
      </c>
      <c r="B12" s="633"/>
      <c r="C12" s="633"/>
      <c r="D12" s="633"/>
      <c r="E12" s="633"/>
      <c r="F12" s="633"/>
      <c r="G12" s="633"/>
      <c r="H12" s="633">
        <f t="shared" si="0"/>
        <v>0</v>
      </c>
      <c r="I12" s="633" t="s">
        <v>93</v>
      </c>
      <c r="J12" s="703">
        <f>J10-J11</f>
        <v>0</v>
      </c>
      <c r="K12" s="633" t="s">
        <v>93</v>
      </c>
      <c r="L12" s="703">
        <f>L10-L11</f>
        <v>0</v>
      </c>
      <c r="O12" s="702"/>
      <c r="P12" s="79"/>
      <c r="Q12" s="79"/>
    </row>
    <row r="13" ht="39.95" customHeight="1" spans="1:12">
      <c r="A13" s="633">
        <v>0.1</v>
      </c>
      <c r="B13" s="633"/>
      <c r="C13" s="633"/>
      <c r="D13" s="633"/>
      <c r="E13" s="633"/>
      <c r="F13" s="633"/>
      <c r="G13" s="633"/>
      <c r="H13" s="633">
        <f t="shared" si="0"/>
        <v>0</v>
      </c>
      <c r="I13" s="707" t="s">
        <v>94</v>
      </c>
      <c r="J13" s="708"/>
      <c r="K13" s="707" t="s">
        <v>94</v>
      </c>
      <c r="L13" s="708"/>
    </row>
    <row r="14" ht="39.95" customHeight="1" spans="1:12">
      <c r="A14" s="633">
        <v>0.05</v>
      </c>
      <c r="B14" s="633"/>
      <c r="C14" s="633"/>
      <c r="D14" s="633"/>
      <c r="E14" s="633"/>
      <c r="F14" s="633"/>
      <c r="G14" s="633"/>
      <c r="H14" s="633">
        <f t="shared" si="0"/>
        <v>0</v>
      </c>
      <c r="I14" s="709"/>
      <c r="J14" s="710"/>
      <c r="K14" s="709"/>
      <c r="L14" s="710"/>
    </row>
    <row r="15" ht="39.95" customHeight="1" spans="1:12">
      <c r="A15" s="633">
        <v>0.02</v>
      </c>
      <c r="B15" s="633"/>
      <c r="C15" s="633"/>
      <c r="D15" s="633"/>
      <c r="E15" s="633"/>
      <c r="F15" s="633"/>
      <c r="G15" s="633"/>
      <c r="H15" s="633">
        <f t="shared" si="0"/>
        <v>0</v>
      </c>
      <c r="I15" s="709"/>
      <c r="J15" s="710"/>
      <c r="K15" s="709"/>
      <c r="L15" s="710"/>
    </row>
    <row r="16" ht="39.95" customHeight="1" spans="1:12">
      <c r="A16" s="633">
        <v>0.01</v>
      </c>
      <c r="B16" s="633"/>
      <c r="C16" s="633"/>
      <c r="D16" s="633"/>
      <c r="E16" s="633"/>
      <c r="F16" s="633"/>
      <c r="G16" s="633"/>
      <c r="H16" s="633">
        <f t="shared" si="0"/>
        <v>0</v>
      </c>
      <c r="I16" s="709"/>
      <c r="J16" s="710"/>
      <c r="K16" s="709"/>
      <c r="L16" s="710"/>
    </row>
    <row r="17" ht="39.95" customHeight="1" spans="1:12">
      <c r="A17" s="633" t="s">
        <v>95</v>
      </c>
      <c r="B17" s="633"/>
      <c r="C17" s="633">
        <f>SUM(C6:C16)</f>
        <v>0</v>
      </c>
      <c r="D17" s="633"/>
      <c r="E17" s="633"/>
      <c r="F17" s="633">
        <f>SUM(F6:F16)</f>
        <v>0</v>
      </c>
      <c r="G17" s="633"/>
      <c r="H17" s="633">
        <f>SUM(H6:H16)</f>
        <v>0</v>
      </c>
      <c r="I17" s="630" t="s">
        <v>96</v>
      </c>
      <c r="J17" s="632"/>
      <c r="K17" s="630" t="s">
        <v>96</v>
      </c>
      <c r="L17" s="632"/>
    </row>
    <row r="18" ht="14.25" spans="1:12">
      <c r="A18" s="598" t="str">
        <f>封面!A9</f>
        <v>单位财务负责人：***</v>
      </c>
      <c r="B18" s="598"/>
      <c r="C18" s="598"/>
      <c r="D18" s="598" t="str">
        <f>封面!A11</f>
        <v>会计审核人：***</v>
      </c>
      <c r="E18" s="598"/>
      <c r="F18" s="598"/>
      <c r="G18" s="598"/>
      <c r="H18" s="598" t="s">
        <v>97</v>
      </c>
      <c r="I18" s="41"/>
      <c r="J18" s="598"/>
      <c r="K18" s="41" t="s">
        <v>98</v>
      </c>
      <c r="L18" s="41"/>
    </row>
    <row r="22" s="41" customFormat="1" ht="14.25" spans="1:12">
      <c r="A22" s="695" t="s">
        <v>94</v>
      </c>
      <c r="B22" s="696"/>
      <c r="C22" s="696"/>
      <c r="D22" s="696"/>
      <c r="E22" s="696"/>
      <c r="F22" s="696"/>
      <c r="G22" s="696"/>
      <c r="H22" s="696"/>
      <c r="I22" s="696"/>
      <c r="J22" s="696"/>
      <c r="K22" s="696"/>
      <c r="L22" s="696"/>
    </row>
    <row r="23" s="41" customFormat="1" ht="18" customHeight="1" spans="1:23">
      <c r="A23" s="697" t="s">
        <v>99</v>
      </c>
      <c r="B23" s="697"/>
      <c r="C23" s="697"/>
      <c r="D23" s="697"/>
      <c r="E23" s="697"/>
      <c r="F23" s="697"/>
      <c r="G23" s="697"/>
      <c r="H23" s="697"/>
      <c r="I23" s="697"/>
      <c r="J23" s="697"/>
      <c r="K23" s="697"/>
      <c r="L23" s="697"/>
      <c r="M23" s="697"/>
      <c r="N23" s="697"/>
      <c r="O23" s="697"/>
      <c r="P23" s="711"/>
      <c r="Q23" s="711"/>
      <c r="R23" s="711"/>
      <c r="S23" s="711"/>
      <c r="T23" s="711"/>
      <c r="U23" s="711"/>
      <c r="V23" s="711"/>
      <c r="W23" s="711"/>
    </row>
    <row r="24" s="41" customFormat="1" ht="18" customHeight="1" spans="1:15">
      <c r="A24" s="698" t="s">
        <v>100</v>
      </c>
      <c r="B24" s="698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</row>
    <row r="25" s="41" customFormat="1" ht="18" customHeight="1" spans="1:20">
      <c r="A25" s="699" t="s">
        <v>101</v>
      </c>
      <c r="B25" s="69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/>
      <c r="N25" s="699"/>
      <c r="O25" s="699"/>
      <c r="P25" s="712"/>
      <c r="Q25" s="712"/>
      <c r="R25" s="712"/>
      <c r="S25" s="712"/>
      <c r="T25" s="712"/>
    </row>
    <row r="29" spans="2:2">
      <c r="B29" s="700"/>
    </row>
  </sheetData>
  <mergeCells count="11">
    <mergeCell ref="A1:L1"/>
    <mergeCell ref="A4:C4"/>
    <mergeCell ref="D4:H4"/>
    <mergeCell ref="I4:J4"/>
    <mergeCell ref="K4:L4"/>
    <mergeCell ref="I17:J17"/>
    <mergeCell ref="K17:L17"/>
    <mergeCell ref="A24:O24"/>
    <mergeCell ref="A25:O25"/>
    <mergeCell ref="I13:J16"/>
    <mergeCell ref="K13:L16"/>
  </mergeCells>
  <hyperlinks>
    <hyperlink ref="M5" location="资产清查表目录!A1" display="返回"/>
  </hyperlinks>
  <pageMargins left="0.47244094488189" right="0.393700787401575" top="0.47244094488189" bottom="0.393700787401575" header="0.31496062992126" footer="0.31496062992126"/>
  <pageSetup paperSize="9" scale="90" orientation="landscape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K23"/>
  <sheetViews>
    <sheetView workbookViewId="0">
      <pane ySplit="4" topLeftCell="A5" activePane="bottomLeft" state="frozen"/>
      <selection/>
      <selection pane="bottomLeft" activeCell="L9" sqref="L9"/>
    </sheetView>
  </sheetViews>
  <sheetFormatPr defaultColWidth="9" defaultRowHeight="14.25"/>
  <cols>
    <col min="1" max="16384" width="9" style="48"/>
  </cols>
  <sheetData>
    <row r="1" ht="44.25" customHeight="1" spans="1:33">
      <c r="A1" s="81" t="s">
        <v>13607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</row>
    <row r="2" customFormat="1" ht="39" customHeight="1" spans="1:33">
      <c r="A2" s="30" t="str">
        <f>封面!A5</f>
        <v>单位名称：*****</v>
      </c>
      <c r="B2" s="31"/>
      <c r="C2" s="32"/>
      <c r="D2" s="33"/>
      <c r="E2" s="28"/>
      <c r="F2" s="28"/>
      <c r="G2" s="34"/>
      <c r="H2" s="28"/>
      <c r="I2" s="28"/>
      <c r="J2" s="28"/>
      <c r="K2" s="34" t="str">
        <f>封面!A6</f>
        <v>清查基准日：年 月 日</v>
      </c>
      <c r="L2" s="28"/>
      <c r="M2" s="28"/>
      <c r="N2" s="28"/>
      <c r="O2" s="28"/>
      <c r="P2" s="34" t="s">
        <v>215</v>
      </c>
      <c r="Q2" s="28"/>
      <c r="R2" s="28"/>
      <c r="S2" s="28"/>
      <c r="T2" s="34" t="s">
        <v>13608</v>
      </c>
      <c r="U2" s="28"/>
      <c r="V2" s="28"/>
      <c r="W2" s="28"/>
      <c r="X2" s="28"/>
      <c r="Y2" s="28"/>
      <c r="Z2" s="34" t="s">
        <v>175</v>
      </c>
      <c r="AA2" s="28"/>
      <c r="AB2" s="28"/>
      <c r="AC2" s="28"/>
      <c r="AD2" s="28"/>
      <c r="AE2" s="28"/>
      <c r="AF2" s="28"/>
      <c r="AG2" s="28"/>
    </row>
    <row r="3" customFormat="1" ht="18.75" customHeight="1" spans="1:37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13609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44" t="s">
        <v>249</v>
      </c>
      <c r="AF3" s="46" t="s">
        <v>250</v>
      </c>
      <c r="AG3" s="35" t="s">
        <v>76</v>
      </c>
      <c r="AI3" s="48"/>
      <c r="AJ3" s="48"/>
      <c r="AK3" s="48"/>
    </row>
    <row r="4" customFormat="1" ht="15.75" spans="1:37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44"/>
      <c r="AF4" s="46"/>
      <c r="AG4" s="35"/>
      <c r="AI4" s="93"/>
      <c r="AJ4" s="48"/>
      <c r="AK4" s="48"/>
    </row>
    <row r="5" customFormat="1" spans="1:36">
      <c r="A5" s="35">
        <v>1</v>
      </c>
      <c r="B5" s="38"/>
      <c r="C5" s="38"/>
      <c r="D5" s="38"/>
      <c r="E5" s="38"/>
      <c r="F5" s="38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84"/>
      <c r="AF5" s="38"/>
      <c r="AG5" s="38"/>
      <c r="AH5" s="94"/>
      <c r="AI5" s="48"/>
      <c r="AJ5" s="48"/>
    </row>
    <row r="6" customFormat="1" spans="1:36">
      <c r="A6" s="35">
        <v>2</v>
      </c>
      <c r="B6" s="38"/>
      <c r="C6" s="38"/>
      <c r="D6" s="38"/>
      <c r="E6" s="38"/>
      <c r="F6" s="38"/>
      <c r="G6" s="40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84"/>
      <c r="AF6" s="38"/>
      <c r="AG6" s="38"/>
      <c r="AH6" s="95"/>
      <c r="AI6" s="48"/>
      <c r="AJ6" s="48"/>
    </row>
    <row r="7" customFormat="1" spans="1:36">
      <c r="A7" s="35">
        <v>3</v>
      </c>
      <c r="B7" s="38"/>
      <c r="C7" s="38"/>
      <c r="D7" s="38"/>
      <c r="E7" s="38"/>
      <c r="F7" s="38"/>
      <c r="G7" s="40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84"/>
      <c r="AF7" s="38"/>
      <c r="AG7" s="38"/>
      <c r="AH7" s="48"/>
      <c r="AI7" s="48"/>
      <c r="AJ7" s="48"/>
    </row>
    <row r="8" customFormat="1" spans="1:36">
      <c r="A8" s="35">
        <v>4</v>
      </c>
      <c r="B8" s="38"/>
      <c r="C8" s="38"/>
      <c r="D8" s="38"/>
      <c r="E8" s="38"/>
      <c r="F8" s="38"/>
      <c r="G8" s="40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84"/>
      <c r="AF8" s="38"/>
      <c r="AG8" s="38"/>
      <c r="AH8" s="48"/>
      <c r="AI8" s="48"/>
      <c r="AJ8" s="48"/>
    </row>
    <row r="9" customFormat="1" spans="1:36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84"/>
      <c r="AF9" s="38"/>
      <c r="AG9" s="38"/>
      <c r="AH9" s="48"/>
      <c r="AI9" s="48"/>
      <c r="AJ9" s="48"/>
    </row>
    <row r="10" customFormat="1" spans="1:36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84"/>
      <c r="AF10" s="38"/>
      <c r="AG10" s="38"/>
      <c r="AH10" s="48"/>
      <c r="AI10" s="48"/>
      <c r="AJ10" s="48"/>
    </row>
    <row r="11" customFormat="1" spans="1:36">
      <c r="A11" s="35">
        <v>7</v>
      </c>
      <c r="B11" s="38"/>
      <c r="C11" s="38"/>
      <c r="D11" s="38"/>
      <c r="E11" s="38"/>
      <c r="F11" s="38"/>
      <c r="G11" s="40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84"/>
      <c r="AF11" s="38"/>
      <c r="AG11" s="38"/>
      <c r="AH11" s="48"/>
      <c r="AI11" s="48"/>
      <c r="AJ11" s="48"/>
    </row>
    <row r="12" customFormat="1" spans="1:36">
      <c r="A12" s="35">
        <v>8</v>
      </c>
      <c r="B12" s="38"/>
      <c r="C12" s="38"/>
      <c r="D12" s="38"/>
      <c r="E12" s="38"/>
      <c r="F12" s="38"/>
      <c r="G12" s="4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84"/>
      <c r="AF12" s="38"/>
      <c r="AG12" s="38"/>
      <c r="AH12" s="48"/>
      <c r="AI12" s="48"/>
      <c r="AJ12" s="48"/>
    </row>
    <row r="13" customFormat="1" spans="1:36">
      <c r="A13" s="35">
        <v>9</v>
      </c>
      <c r="B13" s="38"/>
      <c r="C13" s="38"/>
      <c r="D13" s="38"/>
      <c r="E13" s="38"/>
      <c r="F13" s="38"/>
      <c r="G13" s="40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84"/>
      <c r="AF13" s="38"/>
      <c r="AG13" s="38"/>
      <c r="AH13" s="48"/>
      <c r="AI13" s="48"/>
      <c r="AJ13" s="48"/>
    </row>
    <row r="14" customFormat="1" spans="1:33">
      <c r="A14" s="35">
        <v>10</v>
      </c>
      <c r="B14" s="38"/>
      <c r="C14" s="38"/>
      <c r="D14" s="38"/>
      <c r="E14" s="38"/>
      <c r="F14" s="38"/>
      <c r="G14" s="40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84"/>
      <c r="AF14" s="38"/>
      <c r="AG14" s="38"/>
    </row>
    <row r="15" customFormat="1" spans="1:33">
      <c r="A15" s="35" t="s">
        <v>187</v>
      </c>
      <c r="B15" s="35"/>
      <c r="C15" s="38"/>
      <c r="D15" s="38"/>
      <c r="E15" s="38"/>
      <c r="F15" s="38"/>
      <c r="G15" s="40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84"/>
      <c r="AF15" s="38"/>
      <c r="AG15" s="38"/>
    </row>
    <row r="16" customFormat="1" spans="1:33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</row>
    <row r="17" customFormat="1" ht="59.25" customHeight="1" spans="1:33">
      <c r="A17" s="28" t="str">
        <f>封面!A8</f>
        <v>单位总经理：***</v>
      </c>
      <c r="B17" s="28"/>
      <c r="C17" s="28"/>
      <c r="D17" s="28"/>
      <c r="E17" s="28" t="str">
        <f>封面!A9</f>
        <v>单位财务负责人：***</v>
      </c>
      <c r="F17" s="28"/>
      <c r="G17" s="28"/>
      <c r="H17" s="28" t="str">
        <f>封面!A11</f>
        <v>会计审核人：***</v>
      </c>
      <c r="I17" s="28"/>
      <c r="J17" s="28"/>
      <c r="K17" s="28" t="str">
        <f>封面!A10</f>
        <v>单位物资部门负责人：***</v>
      </c>
      <c r="L17" s="28"/>
      <c r="M17" s="28"/>
      <c r="N17" s="28"/>
      <c r="O17" s="28"/>
      <c r="P17" s="28"/>
      <c r="Q17" s="28" t="s">
        <v>97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</row>
    <row r="18" hidden="1" spans="1:33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</row>
    <row r="19" hidden="1" spans="1:33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</row>
    <row r="20" hidden="1" spans="1:3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</row>
    <row r="21" hidden="1" spans="1:33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</row>
    <row r="22" hidden="1" spans="1:33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</row>
    <row r="23" hidden="1" spans="1:33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</row>
  </sheetData>
  <mergeCells count="19">
    <mergeCell ref="A1:AG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</mergeCells>
  <hyperlinks>
    <hyperlink ref="X4" location="资产清查表目录0!A1" display="自用"/>
  </hyperlinks>
  <pageMargins left="0.7" right="0.7" top="0.75" bottom="0.75" header="0.3" footer="0.3"/>
  <pageSetup paperSize="9" orientation="portrait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Y33"/>
  <sheetViews>
    <sheetView workbookViewId="0">
      <pane ySplit="4" topLeftCell="A5" activePane="bottomLeft" state="frozen"/>
      <selection/>
      <selection pane="bottomLeft" activeCell="G25" sqref="G25"/>
    </sheetView>
  </sheetViews>
  <sheetFormatPr defaultColWidth="9" defaultRowHeight="14.25"/>
  <cols>
    <col min="1" max="1" width="12.25" style="48" customWidth="1"/>
    <col min="2" max="2" width="13.875" style="48" customWidth="1"/>
    <col min="3" max="3" width="9" style="48"/>
    <col min="4" max="4" width="16.125" style="48" customWidth="1"/>
    <col min="5" max="5" width="18.375" style="48" customWidth="1"/>
    <col min="6" max="16384" width="9" style="48"/>
  </cols>
  <sheetData>
    <row r="1" ht="41.25" customHeight="1" spans="1:21">
      <c r="A1" s="81" t="s">
        <v>13610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6"/>
    </row>
    <row r="2" customFormat="1" ht="39" customHeight="1" spans="1:24">
      <c r="A2" s="31" t="str">
        <f>封面!A5</f>
        <v>单位名称：*****</v>
      </c>
      <c r="B2" s="31"/>
      <c r="C2" s="32"/>
      <c r="D2" s="33"/>
      <c r="E2" s="41" t="str">
        <f>封面!A6</f>
        <v>清查基准日：年 月 日</v>
      </c>
      <c r="F2" s="28"/>
      <c r="G2" s="34"/>
      <c r="H2" s="28"/>
      <c r="I2" s="28"/>
      <c r="J2" s="85" t="s">
        <v>215</v>
      </c>
      <c r="K2" s="85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34" t="s">
        <v>175</v>
      </c>
      <c r="X2" s="28"/>
    </row>
    <row r="3" s="79" customFormat="1" ht="41.25" customHeight="1" spans="1:24">
      <c r="A3" s="47" t="s">
        <v>185</v>
      </c>
      <c r="B3" s="47" t="s">
        <v>13611</v>
      </c>
      <c r="C3" s="47" t="s">
        <v>13612</v>
      </c>
      <c r="D3" s="47" t="s">
        <v>4293</v>
      </c>
      <c r="E3" s="47" t="s">
        <v>13613</v>
      </c>
      <c r="F3" s="47" t="s">
        <v>13614</v>
      </c>
      <c r="G3" s="47" t="s">
        <v>13615</v>
      </c>
      <c r="H3" s="47" t="s">
        <v>13616</v>
      </c>
      <c r="I3" s="47" t="s">
        <v>13617</v>
      </c>
      <c r="J3" s="42" t="s">
        <v>13618</v>
      </c>
      <c r="K3" s="42"/>
      <c r="L3" s="42"/>
      <c r="M3" s="44" t="s">
        <v>248</v>
      </c>
      <c r="N3" s="44"/>
      <c r="O3" s="44"/>
      <c r="P3" s="44"/>
      <c r="Q3" s="44"/>
      <c r="R3" s="44"/>
      <c r="S3" s="44"/>
      <c r="T3" s="87" t="s">
        <v>13619</v>
      </c>
      <c r="U3" s="87"/>
      <c r="V3" s="87"/>
      <c r="W3" s="87"/>
      <c r="X3" s="39" t="s">
        <v>76</v>
      </c>
    </row>
    <row r="4" s="79" customFormat="1" ht="41.25" customHeight="1" spans="1:24">
      <c r="A4" s="47"/>
      <c r="B4" s="47"/>
      <c r="C4" s="47"/>
      <c r="D4" s="47"/>
      <c r="E4" s="47"/>
      <c r="F4" s="47"/>
      <c r="G4" s="47"/>
      <c r="H4" s="47"/>
      <c r="I4" s="47"/>
      <c r="J4" s="43" t="s">
        <v>194</v>
      </c>
      <c r="K4" s="43" t="s">
        <v>195</v>
      </c>
      <c r="L4" s="43" t="s">
        <v>86</v>
      </c>
      <c r="M4" s="44" t="s">
        <v>256</v>
      </c>
      <c r="N4" s="44" t="s">
        <v>257</v>
      </c>
      <c r="O4" s="44" t="s">
        <v>258</v>
      </c>
      <c r="P4" s="44" t="s">
        <v>259</v>
      </c>
      <c r="Q4" s="44" t="s">
        <v>260</v>
      </c>
      <c r="R4" s="44" t="s">
        <v>261</v>
      </c>
      <c r="S4" s="47" t="s">
        <v>262</v>
      </c>
      <c r="T4" s="88" t="s">
        <v>13620</v>
      </c>
      <c r="U4" s="89" t="s">
        <v>13621</v>
      </c>
      <c r="V4" s="89" t="s">
        <v>13622</v>
      </c>
      <c r="W4" s="89" t="s">
        <v>13623</v>
      </c>
      <c r="X4" s="39"/>
    </row>
    <row r="5" s="80" customFormat="1" spans="1:25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>
        <v>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90"/>
    </row>
    <row r="6" s="80" customFormat="1" spans="1:2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>
        <v>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91"/>
    </row>
    <row r="7" s="80" customFormat="1" spans="1: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>
        <v>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92"/>
    </row>
    <row r="8" s="80" customFormat="1" spans="1:24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>
        <v>0</v>
      </c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</row>
    <row r="9" s="80" customFormat="1" spans="1:24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>
        <v>0</v>
      </c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</row>
    <row r="10" s="80" customFormat="1" spans="1:24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>
        <v>0</v>
      </c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</row>
    <row r="11" s="80" customFormat="1" spans="1:24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>
        <v>0</v>
      </c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</row>
    <row r="12" s="80" customFormat="1" spans="1:24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>
        <v>0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</row>
    <row r="13" s="80" customFormat="1" spans="1:24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>
        <v>0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</row>
    <row r="14" s="80" customFormat="1" spans="1:24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>
        <v>0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</row>
    <row r="15" s="80" customFormat="1" spans="1:24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>
        <v>0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</row>
    <row r="16" s="80" customFormat="1" spans="1:24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>
        <v>0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</row>
    <row r="17" s="80" customFormat="1" spans="1:24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>
        <v>0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</row>
    <row r="18" s="80" customFormat="1" spans="1:24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>
        <v>0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</row>
    <row r="19" s="80" customFormat="1" spans="1:24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>
        <v>0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</row>
    <row r="20" s="80" customFormat="1" spans="1:24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>
        <v>0</v>
      </c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</row>
    <row r="21" s="80" customFormat="1" spans="1:24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>
        <v>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</row>
    <row r="22" s="80" customFormat="1" spans="1:24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>
        <v>0</v>
      </c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</row>
    <row r="23" s="80" customFormat="1" spans="1:25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>
        <v>0</v>
      </c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92"/>
    </row>
    <row r="24" s="80" customFormat="1" spans="1:24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>
        <v>0</v>
      </c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</row>
    <row r="25" s="80" customFormat="1" spans="1:24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>
        <f t="shared" ref="L25:L30" si="0">J25*K25</f>
        <v>0</v>
      </c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</row>
    <row r="26" spans="1:24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>
        <f t="shared" si="0"/>
        <v>0</v>
      </c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</row>
    <row r="27" spans="1:24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>
        <f t="shared" si="0"/>
        <v>0</v>
      </c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</row>
    <row r="28" spans="1:24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>
        <f t="shared" si="0"/>
        <v>0</v>
      </c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</row>
    <row r="29" spans="1:24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>
        <f t="shared" si="0"/>
        <v>0</v>
      </c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</row>
    <row r="30" spans="1:24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>
        <f t="shared" si="0"/>
        <v>0</v>
      </c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1:24">
      <c r="A31" s="84" t="s">
        <v>13624</v>
      </c>
      <c r="B31" s="83"/>
      <c r="C31" s="83"/>
      <c r="D31" s="83"/>
      <c r="E31" s="83"/>
      <c r="F31" s="83"/>
      <c r="G31" s="83"/>
      <c r="H31" s="83"/>
      <c r="I31" s="83"/>
      <c r="J31" s="83">
        <f>SUM(J5:J30)</f>
        <v>0</v>
      </c>
      <c r="K31" s="83"/>
      <c r="L31" s="83">
        <f>SUM(L5:L30)</f>
        <v>0</v>
      </c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</row>
    <row r="32" s="28" customFormat="1" ht="59.25" customHeight="1" spans="1:15">
      <c r="A32" s="28" t="str">
        <f>封面!A8</f>
        <v>单位总经理：***</v>
      </c>
      <c r="D32" s="28" t="str">
        <f>封面!A9</f>
        <v>单位财务负责人：***</v>
      </c>
      <c r="G32" s="28" t="str">
        <f>封面!A11</f>
        <v>会计审核人：***</v>
      </c>
      <c r="K32" s="28" t="str">
        <f>封面!A10</f>
        <v>单位物资部门负责人：***</v>
      </c>
      <c r="O32" s="28" t="s">
        <v>97</v>
      </c>
    </row>
    <row r="33" spans="1:1">
      <c r="A33" s="28" t="s">
        <v>13625</v>
      </c>
    </row>
  </sheetData>
  <mergeCells count="15">
    <mergeCell ref="A1:T1"/>
    <mergeCell ref="J2:K2"/>
    <mergeCell ref="J3:L3"/>
    <mergeCell ref="M3:S3"/>
    <mergeCell ref="T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X3:X4"/>
  </mergeCells>
  <pageMargins left="0.7" right="0.7" top="0.75" bottom="0.75" header="0.3" footer="0.3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96"/>
  <sheetViews>
    <sheetView workbookViewId="0">
      <pane ySplit="4" topLeftCell="A68" activePane="bottomLeft" state="frozen"/>
      <selection/>
      <selection pane="bottomLeft" activeCell="I93" sqref="I93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8" width="16.25" customWidth="1"/>
    <col min="9" max="9" width="23.875" customWidth="1"/>
    <col min="10" max="10" width="15.625" customWidth="1"/>
    <col min="14" max="17" width="7.5" customWidth="1"/>
    <col min="18" max="18" width="9.5" customWidth="1"/>
    <col min="24" max="24" width="9" style="3"/>
  </cols>
  <sheetData>
    <row r="1" ht="34.5" customHeight="1" spans="1:26">
      <c r="A1" s="29" t="s">
        <v>13626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0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X2" s="45"/>
      <c r="Z2" s="34" t="s">
        <v>175</v>
      </c>
    </row>
    <row r="3" s="28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49" t="s">
        <v>13627</v>
      </c>
      <c r="J3" s="50"/>
      <c r="K3" s="51"/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8" customFormat="1" ht="15.75" spans="1:33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53" t="s">
        <v>13628</v>
      </c>
      <c r="J4" s="53" t="s">
        <v>13629</v>
      </c>
      <c r="K4" s="53" t="s">
        <v>247</v>
      </c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s="28" customFormat="1" ht="14.25" spans="1:33">
      <c r="A5" s="35">
        <v>1</v>
      </c>
      <c r="B5" s="38"/>
      <c r="C5" s="38"/>
      <c r="D5" s="67" t="s">
        <v>13630</v>
      </c>
      <c r="E5" s="38"/>
      <c r="F5" s="38"/>
      <c r="G5" s="35"/>
      <c r="H5" s="68"/>
      <c r="I5" s="67" t="s">
        <v>11262</v>
      </c>
      <c r="J5" s="35"/>
      <c r="K5" s="67" t="s">
        <v>11262</v>
      </c>
      <c r="L5" s="38"/>
      <c r="M5" s="38"/>
      <c r="N5" s="71"/>
      <c r="O5" s="71"/>
      <c r="P5" s="67">
        <v>4</v>
      </c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5"/>
      <c r="Y5" s="38"/>
      <c r="Z5" s="38"/>
      <c r="AA5" s="38"/>
      <c r="AB5" s="38"/>
      <c r="AC5" s="38"/>
      <c r="AD5" s="38"/>
      <c r="AE5" s="38"/>
      <c r="AF5" s="38"/>
      <c r="AG5" s="38"/>
    </row>
    <row r="6" s="28" customFormat="1" ht="14.25" spans="1:33">
      <c r="A6" s="35">
        <v>2</v>
      </c>
      <c r="B6" s="38"/>
      <c r="C6" s="38"/>
      <c r="D6" s="67" t="s">
        <v>13631</v>
      </c>
      <c r="E6" s="38"/>
      <c r="F6" s="38"/>
      <c r="G6" s="35"/>
      <c r="H6" s="68"/>
      <c r="I6" s="67" t="s">
        <v>11262</v>
      </c>
      <c r="J6" s="35"/>
      <c r="K6" s="67" t="s">
        <v>11262</v>
      </c>
      <c r="L6" s="38"/>
      <c r="M6" s="38"/>
      <c r="N6" s="71"/>
      <c r="O6" s="71"/>
      <c r="P6" s="67">
        <v>4</v>
      </c>
      <c r="Q6" s="38"/>
      <c r="R6" s="38">
        <f>IF((O6-L6)&gt;0,O6-L6,0)</f>
        <v>0</v>
      </c>
      <c r="S6" s="38"/>
      <c r="T6" s="38">
        <f>IF((Q6-N6)&gt;0,Q6-N6,0)</f>
        <v>0</v>
      </c>
      <c r="U6" s="38">
        <f>IF((O6-L6)&lt;0,O6-L6,0)</f>
        <v>0</v>
      </c>
      <c r="V6" s="38"/>
      <c r="W6" s="38">
        <f>IF((Q6-N6)&lt;0,Q6-N6,0)</f>
        <v>0</v>
      </c>
      <c r="X6" s="35"/>
      <c r="Y6" s="38"/>
      <c r="Z6" s="38"/>
      <c r="AA6" s="38"/>
      <c r="AB6" s="38"/>
      <c r="AC6" s="38"/>
      <c r="AD6" s="38"/>
      <c r="AE6" s="38"/>
      <c r="AF6" s="38"/>
      <c r="AG6" s="38"/>
    </row>
    <row r="7" s="28" customFormat="1" ht="14.25" spans="1:33">
      <c r="A7" s="35"/>
      <c r="B7" s="38"/>
      <c r="C7" s="38"/>
      <c r="D7" s="67" t="s">
        <v>13632</v>
      </c>
      <c r="E7" s="38"/>
      <c r="F7" s="38"/>
      <c r="G7" s="35"/>
      <c r="H7" s="68"/>
      <c r="I7" s="67" t="s">
        <v>11723</v>
      </c>
      <c r="J7" s="35"/>
      <c r="K7" s="67" t="s">
        <v>11723</v>
      </c>
      <c r="L7" s="38"/>
      <c r="M7" s="38"/>
      <c r="N7" s="71"/>
      <c r="O7" s="71"/>
      <c r="P7" s="67">
        <v>3</v>
      </c>
      <c r="Q7" s="38"/>
      <c r="R7" s="38"/>
      <c r="S7" s="38"/>
      <c r="T7" s="38"/>
      <c r="U7" s="38"/>
      <c r="V7" s="38"/>
      <c r="W7" s="38"/>
      <c r="X7" s="35"/>
      <c r="Y7" s="38"/>
      <c r="Z7" s="38"/>
      <c r="AA7" s="38"/>
      <c r="AB7" s="38"/>
      <c r="AC7" s="38"/>
      <c r="AD7" s="38"/>
      <c r="AE7" s="38"/>
      <c r="AF7" s="38"/>
      <c r="AG7" s="38"/>
    </row>
    <row r="8" s="28" customFormat="1" ht="14.25" spans="1:33">
      <c r="A8" s="35"/>
      <c r="B8" s="38"/>
      <c r="C8" s="38"/>
      <c r="D8" s="67" t="s">
        <v>13633</v>
      </c>
      <c r="E8" s="38"/>
      <c r="F8" s="38"/>
      <c r="G8" s="35"/>
      <c r="H8" s="68"/>
      <c r="I8" s="67" t="s">
        <v>11723</v>
      </c>
      <c r="J8" s="35"/>
      <c r="K8" s="67" t="s">
        <v>11723</v>
      </c>
      <c r="L8" s="38"/>
      <c r="M8" s="38"/>
      <c r="N8" s="71"/>
      <c r="O8" s="71"/>
      <c r="P8" s="67">
        <v>2</v>
      </c>
      <c r="Q8" s="38"/>
      <c r="R8" s="38"/>
      <c r="S8" s="38"/>
      <c r="T8" s="38"/>
      <c r="U8" s="38"/>
      <c r="V8" s="38"/>
      <c r="W8" s="38"/>
      <c r="X8" s="35"/>
      <c r="Y8" s="38"/>
      <c r="Z8" s="38"/>
      <c r="AA8" s="38"/>
      <c r="AB8" s="38"/>
      <c r="AC8" s="38"/>
      <c r="AD8" s="38"/>
      <c r="AE8" s="38"/>
      <c r="AF8" s="38"/>
      <c r="AG8" s="38"/>
    </row>
    <row r="9" s="28" customFormat="1" ht="14.25" spans="1:33">
      <c r="A9" s="35"/>
      <c r="B9" s="38"/>
      <c r="C9" s="38"/>
      <c r="D9" s="67" t="s">
        <v>13634</v>
      </c>
      <c r="E9" s="38"/>
      <c r="F9" s="38"/>
      <c r="G9" s="35"/>
      <c r="H9" s="68"/>
      <c r="I9" s="67" t="s">
        <v>11353</v>
      </c>
      <c r="J9" s="35"/>
      <c r="K9" s="67" t="s">
        <v>11353</v>
      </c>
      <c r="L9" s="38"/>
      <c r="M9" s="38"/>
      <c r="N9" s="71"/>
      <c r="O9" s="71"/>
      <c r="P9" s="67">
        <v>1</v>
      </c>
      <c r="Q9" s="38"/>
      <c r="R9" s="38"/>
      <c r="S9" s="38"/>
      <c r="T9" s="38"/>
      <c r="U9" s="38"/>
      <c r="V9" s="38"/>
      <c r="W9" s="38"/>
      <c r="X9" s="35"/>
      <c r="Y9" s="38"/>
      <c r="Z9" s="38"/>
      <c r="AA9" s="38"/>
      <c r="AB9" s="38"/>
      <c r="AC9" s="38"/>
      <c r="AD9" s="38"/>
      <c r="AE9" s="38"/>
      <c r="AF9" s="38"/>
      <c r="AG9" s="38"/>
    </row>
    <row r="10" s="28" customFormat="1" ht="14.25" spans="1:33">
      <c r="A10" s="35"/>
      <c r="B10" s="38"/>
      <c r="C10" s="38"/>
      <c r="D10" s="67" t="s">
        <v>13635</v>
      </c>
      <c r="E10" s="38"/>
      <c r="F10" s="38"/>
      <c r="G10" s="40"/>
      <c r="H10" s="69"/>
      <c r="I10" s="67" t="s">
        <v>11004</v>
      </c>
      <c r="J10" s="38"/>
      <c r="K10" s="67" t="s">
        <v>11004</v>
      </c>
      <c r="L10" s="38"/>
      <c r="M10" s="38"/>
      <c r="N10" s="71"/>
      <c r="O10" s="71"/>
      <c r="P10" s="67">
        <v>3</v>
      </c>
      <c r="Q10" s="38"/>
      <c r="R10" s="38"/>
      <c r="S10" s="38"/>
      <c r="T10" s="38"/>
      <c r="U10" s="38"/>
      <c r="V10" s="38"/>
      <c r="W10" s="38"/>
      <c r="X10" s="35"/>
      <c r="Y10" s="38"/>
      <c r="Z10" s="38"/>
      <c r="AA10" s="38"/>
      <c r="AB10" s="38"/>
      <c r="AC10" s="38"/>
      <c r="AD10" s="38"/>
      <c r="AE10" s="38"/>
      <c r="AF10" s="38"/>
      <c r="AG10" s="38"/>
    </row>
    <row r="11" s="28" customFormat="1" ht="14.25" spans="1:33">
      <c r="A11" s="35"/>
      <c r="B11" s="38"/>
      <c r="C11" s="38"/>
      <c r="D11" s="67" t="s">
        <v>13636</v>
      </c>
      <c r="E11" s="38"/>
      <c r="F11" s="38"/>
      <c r="G11" s="40"/>
      <c r="H11" s="69"/>
      <c r="I11" s="67" t="s">
        <v>11004</v>
      </c>
      <c r="J11" s="38"/>
      <c r="K11" s="67" t="s">
        <v>11004</v>
      </c>
      <c r="L11" s="38"/>
      <c r="M11" s="38"/>
      <c r="N11" s="71"/>
      <c r="O11" s="71"/>
      <c r="P11" s="67">
        <v>2</v>
      </c>
      <c r="Q11" s="38"/>
      <c r="R11" s="38"/>
      <c r="S11" s="38"/>
      <c r="T11" s="38"/>
      <c r="U11" s="38"/>
      <c r="V11" s="38"/>
      <c r="W11" s="38"/>
      <c r="X11" s="35"/>
      <c r="Y11" s="38"/>
      <c r="Z11" s="38"/>
      <c r="AA11" s="38"/>
      <c r="AB11" s="38"/>
      <c r="AC11" s="38"/>
      <c r="AD11" s="38"/>
      <c r="AE11" s="38"/>
      <c r="AF11" s="38"/>
      <c r="AG11" s="38"/>
    </row>
    <row r="12" s="28" customFormat="1" ht="14.25" spans="1:33">
      <c r="A12" s="35"/>
      <c r="B12" s="38"/>
      <c r="C12" s="38"/>
      <c r="D12" s="67" t="s">
        <v>13637</v>
      </c>
      <c r="E12" s="38"/>
      <c r="F12" s="38"/>
      <c r="G12" s="40"/>
      <c r="H12" s="69"/>
      <c r="I12" s="67" t="s">
        <v>11353</v>
      </c>
      <c r="J12" s="38"/>
      <c r="K12" s="67" t="s">
        <v>11353</v>
      </c>
      <c r="L12" s="38"/>
      <c r="M12" s="38"/>
      <c r="N12" s="71"/>
      <c r="O12" s="71"/>
      <c r="P12" s="67">
        <v>1</v>
      </c>
      <c r="Q12" s="38"/>
      <c r="R12" s="38"/>
      <c r="S12" s="38"/>
      <c r="T12" s="38"/>
      <c r="U12" s="38"/>
      <c r="V12" s="38"/>
      <c r="W12" s="38"/>
      <c r="X12" s="35"/>
      <c r="Y12" s="38"/>
      <c r="Z12" s="38"/>
      <c r="AA12" s="38"/>
      <c r="AB12" s="38"/>
      <c r="AC12" s="38"/>
      <c r="AD12" s="38"/>
      <c r="AE12" s="38"/>
      <c r="AF12" s="38"/>
      <c r="AG12" s="38"/>
    </row>
    <row r="13" s="28" customFormat="1" ht="14.25" spans="1:33">
      <c r="A13" s="35"/>
      <c r="B13" s="38"/>
      <c r="C13" s="38"/>
      <c r="D13" s="67" t="s">
        <v>13638</v>
      </c>
      <c r="E13" s="38"/>
      <c r="F13" s="38"/>
      <c r="G13" s="38"/>
      <c r="H13" s="70"/>
      <c r="I13" s="67" t="s">
        <v>11353</v>
      </c>
      <c r="J13" s="38"/>
      <c r="K13" s="67" t="s">
        <v>11353</v>
      </c>
      <c r="L13" s="38"/>
      <c r="M13" s="38"/>
      <c r="N13" s="71"/>
      <c r="O13" s="71"/>
      <c r="P13" s="67">
        <v>2</v>
      </c>
      <c r="Q13" s="38"/>
      <c r="R13" s="38"/>
      <c r="S13" s="38"/>
      <c r="T13" s="38"/>
      <c r="U13" s="38"/>
      <c r="V13" s="38"/>
      <c r="W13" s="38"/>
      <c r="X13" s="35"/>
      <c r="Y13" s="38"/>
      <c r="Z13" s="38"/>
      <c r="AA13" s="38"/>
      <c r="AB13" s="38"/>
      <c r="AC13" s="38"/>
      <c r="AD13" s="38"/>
      <c r="AE13" s="38"/>
      <c r="AF13" s="38"/>
      <c r="AG13" s="38"/>
    </row>
    <row r="14" s="28" customFormat="1" ht="14.25" spans="1:33">
      <c r="A14" s="35"/>
      <c r="B14" s="38"/>
      <c r="C14" s="38"/>
      <c r="D14" s="67" t="s">
        <v>13639</v>
      </c>
      <c r="E14" s="38"/>
      <c r="F14" s="38"/>
      <c r="G14" s="38"/>
      <c r="H14" s="70"/>
      <c r="I14" s="67" t="s">
        <v>11353</v>
      </c>
      <c r="J14" s="38"/>
      <c r="K14" s="67" t="s">
        <v>11353</v>
      </c>
      <c r="L14" s="38"/>
      <c r="M14" s="38"/>
      <c r="N14" s="71"/>
      <c r="O14" s="71"/>
      <c r="P14" s="67">
        <v>2</v>
      </c>
      <c r="Q14" s="38"/>
      <c r="R14" s="38"/>
      <c r="S14" s="38"/>
      <c r="T14" s="38"/>
      <c r="U14" s="38"/>
      <c r="V14" s="38"/>
      <c r="W14" s="38"/>
      <c r="X14" s="35"/>
      <c r="Y14" s="38"/>
      <c r="Z14" s="38"/>
      <c r="AA14" s="38"/>
      <c r="AB14" s="38"/>
      <c r="AC14" s="38"/>
      <c r="AD14" s="38"/>
      <c r="AE14" s="38"/>
      <c r="AF14" s="38"/>
      <c r="AG14" s="38"/>
    </row>
    <row r="15" s="28" customFormat="1" ht="14.25" spans="1:33">
      <c r="A15" s="35"/>
      <c r="B15" s="38"/>
      <c r="C15" s="38"/>
      <c r="D15" s="67" t="s">
        <v>13640</v>
      </c>
      <c r="E15" s="38"/>
      <c r="F15" s="38"/>
      <c r="G15" s="40"/>
      <c r="H15" s="69"/>
      <c r="I15" s="67" t="s">
        <v>11353</v>
      </c>
      <c r="J15" s="38"/>
      <c r="K15" s="67" t="s">
        <v>11353</v>
      </c>
      <c r="L15" s="38"/>
      <c r="M15" s="38"/>
      <c r="N15" s="71"/>
      <c r="O15" s="71"/>
      <c r="P15" s="67">
        <v>1</v>
      </c>
      <c r="Q15" s="38"/>
      <c r="R15" s="38"/>
      <c r="S15" s="38"/>
      <c r="T15" s="38"/>
      <c r="U15" s="38"/>
      <c r="V15" s="38"/>
      <c r="W15" s="38"/>
      <c r="X15" s="35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33">
      <c r="A16" s="35"/>
      <c r="B16" s="38"/>
      <c r="C16" s="38"/>
      <c r="D16" s="67" t="s">
        <v>13641</v>
      </c>
      <c r="E16" s="38"/>
      <c r="F16" s="38"/>
      <c r="G16" s="40"/>
      <c r="H16" s="69"/>
      <c r="I16" s="67" t="s">
        <v>11353</v>
      </c>
      <c r="J16" s="38"/>
      <c r="K16" s="67" t="s">
        <v>11353</v>
      </c>
      <c r="L16" s="38"/>
      <c r="M16" s="38"/>
      <c r="N16" s="71"/>
      <c r="O16" s="71"/>
      <c r="P16" s="67">
        <v>1</v>
      </c>
      <c r="Q16" s="38"/>
      <c r="R16" s="38"/>
      <c r="S16" s="38"/>
      <c r="T16" s="38"/>
      <c r="U16" s="38"/>
      <c r="V16" s="38"/>
      <c r="W16" s="38"/>
      <c r="X16" s="35"/>
      <c r="Y16" s="38"/>
      <c r="Z16" s="38"/>
      <c r="AA16" s="38"/>
      <c r="AB16" s="38"/>
      <c r="AC16" s="38"/>
      <c r="AD16" s="38"/>
      <c r="AE16" s="38"/>
      <c r="AF16" s="38"/>
      <c r="AG16" s="38"/>
    </row>
    <row r="17" s="28" customFormat="1" ht="14.25" spans="1:33">
      <c r="A17" s="35"/>
      <c r="B17" s="38"/>
      <c r="C17" s="38"/>
      <c r="D17" s="67" t="s">
        <v>13642</v>
      </c>
      <c r="E17" s="38"/>
      <c r="F17" s="38"/>
      <c r="G17" s="40"/>
      <c r="H17" s="69"/>
      <c r="I17" s="67" t="s">
        <v>11353</v>
      </c>
      <c r="J17" s="38"/>
      <c r="K17" s="67" t="s">
        <v>11353</v>
      </c>
      <c r="L17" s="38"/>
      <c r="M17" s="38"/>
      <c r="N17" s="71"/>
      <c r="O17" s="71"/>
      <c r="P17" s="67">
        <v>1</v>
      </c>
      <c r="Q17" s="38"/>
      <c r="R17" s="38"/>
      <c r="S17" s="38"/>
      <c r="T17" s="38"/>
      <c r="U17" s="38"/>
      <c r="V17" s="38"/>
      <c r="W17" s="38"/>
      <c r="X17" s="35"/>
      <c r="Y17" s="38"/>
      <c r="Z17" s="38"/>
      <c r="AA17" s="38"/>
      <c r="AB17" s="38"/>
      <c r="AC17" s="38"/>
      <c r="AD17" s="38"/>
      <c r="AE17" s="38"/>
      <c r="AF17" s="38"/>
      <c r="AG17" s="38"/>
    </row>
    <row r="18" s="28" customFormat="1" ht="14.25" spans="1:33">
      <c r="A18" s="35"/>
      <c r="B18" s="38"/>
      <c r="C18" s="38"/>
      <c r="D18" s="67" t="s">
        <v>13643</v>
      </c>
      <c r="E18" s="38"/>
      <c r="F18" s="38"/>
      <c r="G18" s="40"/>
      <c r="H18" s="69"/>
      <c r="I18" s="67" t="s">
        <v>11353</v>
      </c>
      <c r="J18" s="38"/>
      <c r="K18" s="67" t="s">
        <v>11353</v>
      </c>
      <c r="L18" s="14"/>
      <c r="M18" s="14"/>
      <c r="N18" s="72"/>
      <c r="O18" s="72"/>
      <c r="P18" s="67">
        <v>1</v>
      </c>
      <c r="Q18" s="38"/>
      <c r="R18" s="38"/>
      <c r="S18" s="38"/>
      <c r="T18" s="38"/>
      <c r="U18" s="38"/>
      <c r="V18" s="38"/>
      <c r="W18" s="38"/>
      <c r="X18" s="35"/>
      <c r="Y18" s="38"/>
      <c r="Z18" s="38"/>
      <c r="AA18" s="38"/>
      <c r="AB18" s="38"/>
      <c r="AC18" s="38"/>
      <c r="AD18" s="38"/>
      <c r="AE18" s="38"/>
      <c r="AF18" s="38"/>
      <c r="AG18" s="38"/>
    </row>
    <row r="19" s="28" customFormat="1" ht="14.25" spans="1:33">
      <c r="A19" s="35"/>
      <c r="B19" s="38"/>
      <c r="C19" s="38"/>
      <c r="D19" s="67" t="s">
        <v>13644</v>
      </c>
      <c r="E19" s="38"/>
      <c r="F19" s="38"/>
      <c r="G19" s="40"/>
      <c r="H19" s="69"/>
      <c r="I19" s="67" t="s">
        <v>11353</v>
      </c>
      <c r="J19" s="38"/>
      <c r="K19" s="67" t="s">
        <v>11353</v>
      </c>
      <c r="L19" s="14"/>
      <c r="M19" s="14"/>
      <c r="N19" s="72"/>
      <c r="O19" s="72"/>
      <c r="P19" s="67">
        <v>4</v>
      </c>
      <c r="Q19" s="38"/>
      <c r="R19" s="38"/>
      <c r="S19" s="38"/>
      <c r="T19" s="38"/>
      <c r="U19" s="38"/>
      <c r="V19" s="38"/>
      <c r="W19" s="38"/>
      <c r="X19" s="35"/>
      <c r="Y19" s="38"/>
      <c r="Z19" s="38"/>
      <c r="AA19" s="38"/>
      <c r="AB19" s="38"/>
      <c r="AC19" s="38"/>
      <c r="AD19" s="38"/>
      <c r="AE19" s="38"/>
      <c r="AF19" s="38"/>
      <c r="AG19" s="38"/>
    </row>
    <row r="20" s="28" customFormat="1" ht="14.25" spans="1:33">
      <c r="A20" s="35"/>
      <c r="B20" s="38"/>
      <c r="C20" s="38"/>
      <c r="D20" s="67" t="s">
        <v>13645</v>
      </c>
      <c r="E20" s="38"/>
      <c r="F20" s="38"/>
      <c r="G20" s="40"/>
      <c r="H20" s="69"/>
      <c r="I20" s="67" t="s">
        <v>11353</v>
      </c>
      <c r="J20" s="38"/>
      <c r="K20" s="67" t="s">
        <v>11353</v>
      </c>
      <c r="L20" s="14"/>
      <c r="M20" s="14"/>
      <c r="N20" s="72"/>
      <c r="O20" s="72"/>
      <c r="P20" s="67">
        <v>3</v>
      </c>
      <c r="Q20" s="38"/>
      <c r="R20" s="38"/>
      <c r="S20" s="38"/>
      <c r="T20" s="38"/>
      <c r="U20" s="38"/>
      <c r="V20" s="38"/>
      <c r="W20" s="38"/>
      <c r="X20" s="35"/>
      <c r="Y20" s="38"/>
      <c r="Z20" s="38"/>
      <c r="AA20" s="38"/>
      <c r="AB20" s="38"/>
      <c r="AC20" s="38"/>
      <c r="AD20" s="38"/>
      <c r="AE20" s="38"/>
      <c r="AF20" s="38"/>
      <c r="AG20" s="38"/>
    </row>
    <row r="21" s="28" customFormat="1" ht="14.25" spans="1:33">
      <c r="A21" s="35"/>
      <c r="B21" s="38"/>
      <c r="C21" s="38"/>
      <c r="D21" s="67" t="s">
        <v>13646</v>
      </c>
      <c r="E21" s="38"/>
      <c r="F21" s="38"/>
      <c r="G21" s="40"/>
      <c r="H21" s="69"/>
      <c r="I21" s="67" t="s">
        <v>11718</v>
      </c>
      <c r="J21" s="38"/>
      <c r="K21" s="67" t="s">
        <v>11718</v>
      </c>
      <c r="L21" s="14"/>
      <c r="M21" s="14"/>
      <c r="N21" s="72"/>
      <c r="O21" s="72"/>
      <c r="P21" s="67">
        <v>4</v>
      </c>
      <c r="Q21" s="38"/>
      <c r="R21" s="38"/>
      <c r="S21" s="38"/>
      <c r="T21" s="38"/>
      <c r="U21" s="38"/>
      <c r="V21" s="38"/>
      <c r="W21" s="38"/>
      <c r="X21" s="35"/>
      <c r="Y21" s="38"/>
      <c r="Z21" s="38"/>
      <c r="AA21" s="38"/>
      <c r="AB21" s="38"/>
      <c r="AC21" s="38"/>
      <c r="AD21" s="38"/>
      <c r="AE21" s="38"/>
      <c r="AF21" s="38"/>
      <c r="AG21" s="38"/>
    </row>
    <row r="22" s="28" customFormat="1" ht="14.25" spans="1:33">
      <c r="A22" s="35"/>
      <c r="B22" s="38"/>
      <c r="C22" s="38"/>
      <c r="D22" s="67" t="s">
        <v>13647</v>
      </c>
      <c r="E22" s="38"/>
      <c r="F22" s="38"/>
      <c r="G22" s="40"/>
      <c r="H22" s="69"/>
      <c r="I22" s="67" t="s">
        <v>11353</v>
      </c>
      <c r="J22" s="38"/>
      <c r="K22" s="67" t="s">
        <v>11353</v>
      </c>
      <c r="L22" s="14"/>
      <c r="M22" s="14"/>
      <c r="N22" s="72"/>
      <c r="O22" s="72"/>
      <c r="P22" s="67">
        <v>4</v>
      </c>
      <c r="Q22" s="38"/>
      <c r="R22" s="38"/>
      <c r="S22" s="38"/>
      <c r="T22" s="38"/>
      <c r="U22" s="38"/>
      <c r="V22" s="38"/>
      <c r="W22" s="38"/>
      <c r="X22" s="35"/>
      <c r="Y22" s="38"/>
      <c r="Z22" s="38"/>
      <c r="AA22" s="38"/>
      <c r="AB22" s="38"/>
      <c r="AC22" s="38"/>
      <c r="AD22" s="38"/>
      <c r="AE22" s="38"/>
      <c r="AF22" s="38"/>
      <c r="AG22" s="38"/>
    </row>
    <row r="23" s="28" customFormat="1" ht="14.25" spans="1:33">
      <c r="A23" s="35"/>
      <c r="B23" s="38"/>
      <c r="C23" s="38"/>
      <c r="D23" s="67" t="s">
        <v>13648</v>
      </c>
      <c r="E23" s="38"/>
      <c r="F23" s="38"/>
      <c r="G23" s="40"/>
      <c r="H23" s="69"/>
      <c r="I23" s="67" t="s">
        <v>11718</v>
      </c>
      <c r="J23" s="38"/>
      <c r="K23" s="67" t="s">
        <v>11718</v>
      </c>
      <c r="L23" s="14"/>
      <c r="M23" s="14"/>
      <c r="N23" s="72"/>
      <c r="O23" s="72"/>
      <c r="P23" s="67">
        <v>4</v>
      </c>
      <c r="Q23" s="38"/>
      <c r="R23" s="38"/>
      <c r="S23" s="38"/>
      <c r="T23" s="38"/>
      <c r="U23" s="38"/>
      <c r="V23" s="38"/>
      <c r="W23" s="38"/>
      <c r="X23" s="35"/>
      <c r="Y23" s="38"/>
      <c r="Z23" s="38"/>
      <c r="AA23" s="38"/>
      <c r="AB23" s="38"/>
      <c r="AC23" s="38"/>
      <c r="AD23" s="38"/>
      <c r="AE23" s="38"/>
      <c r="AF23" s="38"/>
      <c r="AG23" s="38"/>
    </row>
    <row r="24" s="28" customFormat="1" ht="14.25" spans="1:33">
      <c r="A24" s="35"/>
      <c r="B24" s="38"/>
      <c r="C24" s="38"/>
      <c r="D24" s="67" t="s">
        <v>13649</v>
      </c>
      <c r="E24" s="38"/>
      <c r="F24" s="38"/>
      <c r="G24" s="40"/>
      <c r="H24" s="69"/>
      <c r="I24" s="67" t="s">
        <v>11353</v>
      </c>
      <c r="J24" s="38"/>
      <c r="K24" s="67" t="s">
        <v>11353</v>
      </c>
      <c r="L24" s="14"/>
      <c r="M24" s="14"/>
      <c r="N24" s="72"/>
      <c r="O24" s="72"/>
      <c r="P24" s="67">
        <v>7</v>
      </c>
      <c r="Q24" s="38"/>
      <c r="R24" s="38"/>
      <c r="S24" s="38"/>
      <c r="T24" s="38"/>
      <c r="U24" s="38"/>
      <c r="V24" s="38"/>
      <c r="W24" s="38"/>
      <c r="X24" s="35"/>
      <c r="Y24" s="38"/>
      <c r="Z24" s="38"/>
      <c r="AA24" s="38"/>
      <c r="AB24" s="38"/>
      <c r="AC24" s="38"/>
      <c r="AD24" s="38"/>
      <c r="AE24" s="38"/>
      <c r="AF24" s="38"/>
      <c r="AG24" s="38"/>
    </row>
    <row r="25" s="28" customFormat="1" ht="14.25" spans="1:33">
      <c r="A25" s="35"/>
      <c r="B25" s="38"/>
      <c r="C25" s="38"/>
      <c r="D25" s="67" t="s">
        <v>13650</v>
      </c>
      <c r="E25" s="38"/>
      <c r="F25" s="38"/>
      <c r="G25" s="40"/>
      <c r="H25" s="69"/>
      <c r="I25" s="67" t="s">
        <v>11353</v>
      </c>
      <c r="J25" s="38"/>
      <c r="K25" s="67" t="s">
        <v>11353</v>
      </c>
      <c r="L25" s="14"/>
      <c r="M25" s="14"/>
      <c r="N25" s="72"/>
      <c r="O25" s="72"/>
      <c r="P25" s="67">
        <v>3</v>
      </c>
      <c r="Q25" s="38"/>
      <c r="R25" s="38"/>
      <c r="S25" s="38"/>
      <c r="T25" s="38"/>
      <c r="U25" s="38"/>
      <c r="V25" s="38"/>
      <c r="W25" s="38"/>
      <c r="X25" s="35"/>
      <c r="Y25" s="38"/>
      <c r="Z25" s="38"/>
      <c r="AA25" s="38"/>
      <c r="AB25" s="38"/>
      <c r="AC25" s="38"/>
      <c r="AD25" s="38"/>
      <c r="AE25" s="38"/>
      <c r="AF25" s="38"/>
      <c r="AG25" s="38"/>
    </row>
    <row r="26" s="28" customFormat="1" ht="14.25" spans="1:33">
      <c r="A26" s="35"/>
      <c r="B26" s="38"/>
      <c r="C26" s="38"/>
      <c r="D26" s="67" t="s">
        <v>13651</v>
      </c>
      <c r="E26" s="38"/>
      <c r="F26" s="38"/>
      <c r="G26" s="40"/>
      <c r="H26" s="69"/>
      <c r="I26" s="67" t="s">
        <v>11353</v>
      </c>
      <c r="J26" s="38"/>
      <c r="K26" s="67" t="s">
        <v>11353</v>
      </c>
      <c r="L26" s="14"/>
      <c r="M26" s="14"/>
      <c r="N26" s="72"/>
      <c r="O26" s="72"/>
      <c r="P26" s="67">
        <v>3</v>
      </c>
      <c r="Q26" s="38"/>
      <c r="R26" s="38"/>
      <c r="S26" s="38"/>
      <c r="T26" s="38"/>
      <c r="U26" s="38"/>
      <c r="V26" s="38"/>
      <c r="W26" s="38"/>
      <c r="X26" s="35"/>
      <c r="Y26" s="38"/>
      <c r="Z26" s="38"/>
      <c r="AA26" s="38"/>
      <c r="AB26" s="38"/>
      <c r="AC26" s="38"/>
      <c r="AD26" s="38"/>
      <c r="AE26" s="38"/>
      <c r="AF26" s="38"/>
      <c r="AG26" s="38"/>
    </row>
    <row r="27" s="28" customFormat="1" ht="14.25" spans="1:33">
      <c r="A27" s="35"/>
      <c r="B27" s="38"/>
      <c r="C27" s="38"/>
      <c r="D27" s="67" t="s">
        <v>13652</v>
      </c>
      <c r="E27" s="38"/>
      <c r="F27" s="38"/>
      <c r="G27" s="40"/>
      <c r="H27" s="69"/>
      <c r="I27" s="67" t="s">
        <v>13653</v>
      </c>
      <c r="J27" s="38"/>
      <c r="K27" s="67" t="s">
        <v>13653</v>
      </c>
      <c r="L27" s="14"/>
      <c r="M27" s="14"/>
      <c r="N27" s="72"/>
      <c r="O27" s="72"/>
      <c r="P27" s="67">
        <v>8</v>
      </c>
      <c r="Q27" s="38"/>
      <c r="R27" s="38"/>
      <c r="S27" s="38"/>
      <c r="T27" s="38"/>
      <c r="U27" s="38"/>
      <c r="V27" s="38"/>
      <c r="W27" s="38"/>
      <c r="X27" s="35"/>
      <c r="Y27" s="38"/>
      <c r="Z27" s="38"/>
      <c r="AA27" s="38"/>
      <c r="AB27" s="38"/>
      <c r="AC27" s="38"/>
      <c r="AD27" s="38"/>
      <c r="AE27" s="38"/>
      <c r="AF27" s="38"/>
      <c r="AG27" s="38"/>
    </row>
    <row r="28" s="28" customFormat="1" ht="14.25" spans="1:33">
      <c r="A28" s="35"/>
      <c r="B28" s="38"/>
      <c r="C28" s="38"/>
      <c r="D28" s="67" t="s">
        <v>13654</v>
      </c>
      <c r="E28" s="38"/>
      <c r="F28" s="38"/>
      <c r="G28" s="40"/>
      <c r="H28" s="69"/>
      <c r="I28" s="67" t="s">
        <v>13653</v>
      </c>
      <c r="J28" s="38"/>
      <c r="K28" s="67" t="s">
        <v>13653</v>
      </c>
      <c r="L28" s="14"/>
      <c r="M28" s="14"/>
      <c r="N28" s="72"/>
      <c r="O28" s="72"/>
      <c r="P28" s="67">
        <v>4</v>
      </c>
      <c r="Q28" s="38"/>
      <c r="R28" s="38"/>
      <c r="S28" s="38"/>
      <c r="T28" s="38"/>
      <c r="U28" s="38"/>
      <c r="V28" s="38"/>
      <c r="W28" s="38"/>
      <c r="X28" s="35"/>
      <c r="Y28" s="38"/>
      <c r="Z28" s="38"/>
      <c r="AA28" s="38"/>
      <c r="AB28" s="38"/>
      <c r="AC28" s="38"/>
      <c r="AD28" s="38"/>
      <c r="AE28" s="38"/>
      <c r="AF28" s="38"/>
      <c r="AG28" s="38"/>
    </row>
    <row r="29" s="28" customFormat="1" ht="14.25" spans="1:33">
      <c r="A29" s="35"/>
      <c r="B29" s="38"/>
      <c r="C29" s="38"/>
      <c r="D29" s="67" t="s">
        <v>13655</v>
      </c>
      <c r="E29" s="38"/>
      <c r="F29" s="38"/>
      <c r="G29" s="40"/>
      <c r="H29" s="69"/>
      <c r="I29" s="67" t="s">
        <v>13653</v>
      </c>
      <c r="J29" s="38"/>
      <c r="K29" s="67" t="s">
        <v>13653</v>
      </c>
      <c r="L29" s="14"/>
      <c r="M29" s="14"/>
      <c r="N29" s="72"/>
      <c r="O29" s="72"/>
      <c r="P29" s="67">
        <v>1</v>
      </c>
      <c r="Q29" s="38"/>
      <c r="R29" s="38"/>
      <c r="S29" s="38"/>
      <c r="T29" s="38"/>
      <c r="U29" s="38"/>
      <c r="V29" s="38"/>
      <c r="W29" s="38"/>
      <c r="X29" s="35"/>
      <c r="Y29" s="38"/>
      <c r="Z29" s="38"/>
      <c r="AA29" s="38"/>
      <c r="AB29" s="38"/>
      <c r="AC29" s="38"/>
      <c r="AD29" s="38"/>
      <c r="AE29" s="38"/>
      <c r="AF29" s="38"/>
      <c r="AG29" s="38"/>
    </row>
    <row r="30" s="28" customFormat="1" ht="14.25" spans="1:33">
      <c r="A30" s="35"/>
      <c r="B30" s="38"/>
      <c r="C30" s="38"/>
      <c r="D30" s="67" t="s">
        <v>13656</v>
      </c>
      <c r="E30" s="38"/>
      <c r="F30" s="38"/>
      <c r="G30" s="40"/>
      <c r="H30" s="69"/>
      <c r="I30" s="67" t="s">
        <v>13653</v>
      </c>
      <c r="J30" s="38"/>
      <c r="K30" s="67" t="s">
        <v>13653</v>
      </c>
      <c r="L30" s="14"/>
      <c r="M30" s="14"/>
      <c r="N30" s="72"/>
      <c r="O30" s="72"/>
      <c r="P30" s="67">
        <v>5</v>
      </c>
      <c r="Q30" s="38"/>
      <c r="R30" s="38"/>
      <c r="S30" s="38"/>
      <c r="T30" s="38"/>
      <c r="U30" s="38"/>
      <c r="V30" s="38"/>
      <c r="W30" s="38"/>
      <c r="X30" s="35"/>
      <c r="Y30" s="38"/>
      <c r="Z30" s="38"/>
      <c r="AA30" s="38"/>
      <c r="AB30" s="38"/>
      <c r="AC30" s="38"/>
      <c r="AD30" s="38"/>
      <c r="AE30" s="38"/>
      <c r="AF30" s="38"/>
      <c r="AG30" s="38"/>
    </row>
    <row r="31" s="28" customFormat="1" ht="14.25" spans="1:33">
      <c r="A31" s="35"/>
      <c r="B31" s="38"/>
      <c r="C31" s="38"/>
      <c r="D31" s="67" t="s">
        <v>13657</v>
      </c>
      <c r="E31" s="38"/>
      <c r="F31" s="38"/>
      <c r="G31" s="40"/>
      <c r="H31" s="69"/>
      <c r="I31" s="67" t="s">
        <v>13653</v>
      </c>
      <c r="J31" s="38"/>
      <c r="K31" s="67" t="s">
        <v>13653</v>
      </c>
      <c r="L31" s="14"/>
      <c r="M31" s="14"/>
      <c r="N31" s="72"/>
      <c r="O31" s="72"/>
      <c r="P31" s="67">
        <v>2</v>
      </c>
      <c r="Q31" s="38"/>
      <c r="R31" s="38"/>
      <c r="S31" s="38"/>
      <c r="T31" s="38"/>
      <c r="U31" s="38"/>
      <c r="V31" s="38"/>
      <c r="W31" s="38"/>
      <c r="X31" s="35"/>
      <c r="Y31" s="38"/>
      <c r="Z31" s="38"/>
      <c r="AA31" s="38"/>
      <c r="AB31" s="38"/>
      <c r="AC31" s="38"/>
      <c r="AD31" s="38"/>
      <c r="AE31" s="38"/>
      <c r="AF31" s="38"/>
      <c r="AG31" s="38"/>
    </row>
    <row r="32" s="28" customFormat="1" ht="14.25" spans="1:33">
      <c r="A32" s="35"/>
      <c r="B32" s="38"/>
      <c r="C32" s="38"/>
      <c r="D32" s="67" t="s">
        <v>13658</v>
      </c>
      <c r="E32" s="38"/>
      <c r="F32" s="38"/>
      <c r="G32" s="40"/>
      <c r="H32" s="69"/>
      <c r="I32" s="67" t="s">
        <v>13653</v>
      </c>
      <c r="J32" s="38"/>
      <c r="K32" s="67" t="s">
        <v>13653</v>
      </c>
      <c r="L32" s="14"/>
      <c r="M32" s="14"/>
      <c r="N32" s="72"/>
      <c r="O32" s="72"/>
      <c r="P32" s="67">
        <v>3</v>
      </c>
      <c r="Q32" s="38"/>
      <c r="R32" s="38"/>
      <c r="S32" s="38"/>
      <c r="T32" s="38"/>
      <c r="U32" s="38"/>
      <c r="V32" s="38"/>
      <c r="W32" s="38"/>
      <c r="X32" s="35"/>
      <c r="Y32" s="38"/>
      <c r="Z32" s="38"/>
      <c r="AA32" s="38"/>
      <c r="AB32" s="38"/>
      <c r="AC32" s="38"/>
      <c r="AD32" s="38"/>
      <c r="AE32" s="38"/>
      <c r="AF32" s="38"/>
      <c r="AG32" s="38"/>
    </row>
    <row r="33" s="28" customFormat="1" ht="14.25" spans="1:33">
      <c r="A33" s="35"/>
      <c r="B33" s="38"/>
      <c r="C33" s="38"/>
      <c r="D33" s="67" t="s">
        <v>13659</v>
      </c>
      <c r="E33" s="38"/>
      <c r="F33" s="38"/>
      <c r="G33" s="40"/>
      <c r="H33" s="69"/>
      <c r="I33" s="67" t="s">
        <v>13653</v>
      </c>
      <c r="J33" s="38"/>
      <c r="K33" s="67" t="s">
        <v>13653</v>
      </c>
      <c r="L33" s="14"/>
      <c r="M33" s="14"/>
      <c r="N33" s="72"/>
      <c r="O33" s="72"/>
      <c r="P33" s="67">
        <v>4</v>
      </c>
      <c r="Q33" s="38"/>
      <c r="R33" s="38"/>
      <c r="S33" s="38"/>
      <c r="T33" s="38"/>
      <c r="U33" s="38"/>
      <c r="V33" s="38"/>
      <c r="W33" s="38"/>
      <c r="X33" s="35"/>
      <c r="Y33" s="38"/>
      <c r="Z33" s="38"/>
      <c r="AA33" s="38"/>
      <c r="AB33" s="38"/>
      <c r="AC33" s="38"/>
      <c r="AD33" s="38"/>
      <c r="AE33" s="38"/>
      <c r="AF33" s="38"/>
      <c r="AG33" s="38"/>
    </row>
    <row r="34" s="28" customFormat="1" ht="14.25" spans="1:33">
      <c r="A34" s="35"/>
      <c r="B34" s="38"/>
      <c r="C34" s="38"/>
      <c r="D34" s="67" t="s">
        <v>13660</v>
      </c>
      <c r="E34" s="38"/>
      <c r="F34" s="38"/>
      <c r="G34" s="40"/>
      <c r="H34" s="69"/>
      <c r="I34" s="67" t="s">
        <v>13653</v>
      </c>
      <c r="J34" s="38"/>
      <c r="K34" s="67" t="s">
        <v>13653</v>
      </c>
      <c r="L34" s="14"/>
      <c r="M34" s="14"/>
      <c r="N34" s="72"/>
      <c r="O34" s="72"/>
      <c r="P34" s="67">
        <v>2</v>
      </c>
      <c r="Q34" s="38"/>
      <c r="R34" s="38"/>
      <c r="S34" s="38"/>
      <c r="T34" s="38"/>
      <c r="U34" s="38"/>
      <c r="V34" s="38"/>
      <c r="W34" s="38"/>
      <c r="X34" s="35"/>
      <c r="Y34" s="38"/>
      <c r="Z34" s="38"/>
      <c r="AA34" s="38"/>
      <c r="AB34" s="38"/>
      <c r="AC34" s="38"/>
      <c r="AD34" s="38"/>
      <c r="AE34" s="38"/>
      <c r="AF34" s="38"/>
      <c r="AG34" s="38"/>
    </row>
    <row r="35" s="28" customFormat="1" ht="14.25" spans="1:33">
      <c r="A35" s="35"/>
      <c r="B35" s="38"/>
      <c r="C35" s="38"/>
      <c r="D35" s="67" t="s">
        <v>13661</v>
      </c>
      <c r="E35" s="38"/>
      <c r="F35" s="38"/>
      <c r="G35" s="40"/>
      <c r="H35" s="69"/>
      <c r="I35" s="67" t="s">
        <v>13653</v>
      </c>
      <c r="J35" s="38"/>
      <c r="K35" s="67" t="s">
        <v>13653</v>
      </c>
      <c r="L35" s="14"/>
      <c r="M35" s="14"/>
      <c r="N35" s="72"/>
      <c r="O35" s="72"/>
      <c r="P35" s="67">
        <v>1</v>
      </c>
      <c r="Q35" s="38"/>
      <c r="R35" s="38"/>
      <c r="S35" s="38"/>
      <c r="T35" s="38"/>
      <c r="U35" s="38"/>
      <c r="V35" s="38"/>
      <c r="W35" s="38"/>
      <c r="X35" s="35"/>
      <c r="Y35" s="38"/>
      <c r="Z35" s="38"/>
      <c r="AA35" s="38"/>
      <c r="AB35" s="38"/>
      <c r="AC35" s="38"/>
      <c r="AD35" s="38"/>
      <c r="AE35" s="38"/>
      <c r="AF35" s="38"/>
      <c r="AG35" s="38"/>
    </row>
    <row r="36" s="28" customFormat="1" ht="14.25" spans="1:33">
      <c r="A36" s="35"/>
      <c r="B36" s="38"/>
      <c r="C36" s="38"/>
      <c r="D36" s="67" t="s">
        <v>13662</v>
      </c>
      <c r="E36" s="38"/>
      <c r="F36" s="38"/>
      <c r="G36" s="40"/>
      <c r="H36" s="69"/>
      <c r="I36" s="67" t="s">
        <v>13653</v>
      </c>
      <c r="J36" s="38"/>
      <c r="K36" s="67" t="s">
        <v>13653</v>
      </c>
      <c r="L36" s="14"/>
      <c r="M36" s="14"/>
      <c r="N36" s="72"/>
      <c r="O36" s="72"/>
      <c r="P36" s="67">
        <v>1</v>
      </c>
      <c r="Q36" s="38"/>
      <c r="R36" s="38"/>
      <c r="S36" s="38"/>
      <c r="T36" s="38"/>
      <c r="U36" s="38"/>
      <c r="V36" s="38"/>
      <c r="W36" s="38"/>
      <c r="X36" s="35"/>
      <c r="Y36" s="38"/>
      <c r="Z36" s="38"/>
      <c r="AA36" s="38"/>
      <c r="AB36" s="38"/>
      <c r="AC36" s="38"/>
      <c r="AD36" s="38"/>
      <c r="AE36" s="38"/>
      <c r="AF36" s="38"/>
      <c r="AG36" s="38"/>
    </row>
    <row r="37" s="28" customFormat="1" ht="14.25" spans="1:33">
      <c r="A37" s="35"/>
      <c r="B37" s="38"/>
      <c r="C37" s="38"/>
      <c r="D37" s="67" t="s">
        <v>13663</v>
      </c>
      <c r="E37" s="38"/>
      <c r="F37" s="38"/>
      <c r="G37" s="40"/>
      <c r="H37" s="69"/>
      <c r="I37" s="67" t="s">
        <v>13653</v>
      </c>
      <c r="J37" s="38"/>
      <c r="K37" s="67" t="s">
        <v>13653</v>
      </c>
      <c r="L37" s="14"/>
      <c r="M37" s="14"/>
      <c r="N37" s="72"/>
      <c r="O37" s="72"/>
      <c r="P37" s="67">
        <v>2</v>
      </c>
      <c r="Q37" s="38"/>
      <c r="R37" s="38"/>
      <c r="S37" s="38"/>
      <c r="T37" s="38"/>
      <c r="U37" s="38"/>
      <c r="V37" s="38"/>
      <c r="W37" s="38"/>
      <c r="X37" s="35"/>
      <c r="Y37" s="38"/>
      <c r="Z37" s="38"/>
      <c r="AA37" s="38"/>
      <c r="AB37" s="38"/>
      <c r="AC37" s="38"/>
      <c r="AD37" s="38"/>
      <c r="AE37" s="38"/>
      <c r="AF37" s="38"/>
      <c r="AG37" s="38"/>
    </row>
    <row r="38" s="28" customFormat="1" ht="14.25" spans="1:33">
      <c r="A38" s="35"/>
      <c r="B38" s="38"/>
      <c r="C38" s="38"/>
      <c r="D38" s="67" t="s">
        <v>13664</v>
      </c>
      <c r="E38" s="38"/>
      <c r="F38" s="38"/>
      <c r="G38" s="40"/>
      <c r="H38" s="69"/>
      <c r="I38" s="67" t="s">
        <v>13653</v>
      </c>
      <c r="J38" s="38"/>
      <c r="K38" s="67" t="s">
        <v>13653</v>
      </c>
      <c r="L38" s="14"/>
      <c r="M38" s="14"/>
      <c r="N38" s="72"/>
      <c r="O38" s="72"/>
      <c r="P38" s="67">
        <v>1</v>
      </c>
      <c r="Q38" s="38"/>
      <c r="R38" s="38"/>
      <c r="S38" s="38"/>
      <c r="T38" s="38"/>
      <c r="U38" s="38"/>
      <c r="V38" s="38"/>
      <c r="W38" s="38"/>
      <c r="X38" s="35"/>
      <c r="Y38" s="38"/>
      <c r="Z38" s="38"/>
      <c r="AA38" s="38"/>
      <c r="AB38" s="38"/>
      <c r="AC38" s="38"/>
      <c r="AD38" s="38"/>
      <c r="AE38" s="38"/>
      <c r="AF38" s="38"/>
      <c r="AG38" s="38"/>
    </row>
    <row r="39" s="28" customFormat="1" ht="14.25" spans="1:33">
      <c r="A39" s="35"/>
      <c r="B39" s="38"/>
      <c r="C39" s="38"/>
      <c r="D39" s="67" t="s">
        <v>13665</v>
      </c>
      <c r="E39" s="38"/>
      <c r="F39" s="38"/>
      <c r="G39" s="40"/>
      <c r="H39" s="69"/>
      <c r="I39" s="67" t="s">
        <v>13653</v>
      </c>
      <c r="J39" s="38"/>
      <c r="K39" s="67" t="s">
        <v>13653</v>
      </c>
      <c r="L39" s="14"/>
      <c r="M39" s="14"/>
      <c r="N39" s="72"/>
      <c r="O39" s="72"/>
      <c r="P39" s="67">
        <v>1</v>
      </c>
      <c r="Q39" s="38"/>
      <c r="R39" s="38"/>
      <c r="S39" s="38"/>
      <c r="T39" s="38"/>
      <c r="U39" s="38"/>
      <c r="V39" s="38"/>
      <c r="W39" s="38"/>
      <c r="X39" s="35"/>
      <c r="Y39" s="38"/>
      <c r="Z39" s="38"/>
      <c r="AA39" s="38"/>
      <c r="AB39" s="38"/>
      <c r="AC39" s="38"/>
      <c r="AD39" s="38"/>
      <c r="AE39" s="38"/>
      <c r="AF39" s="38"/>
      <c r="AG39" s="38"/>
    </row>
    <row r="40" s="28" customFormat="1" ht="14.25" spans="1:33">
      <c r="A40" s="35"/>
      <c r="B40" s="38"/>
      <c r="C40" s="38"/>
      <c r="D40" s="67" t="s">
        <v>13666</v>
      </c>
      <c r="E40" s="38"/>
      <c r="F40" s="38"/>
      <c r="G40" s="40"/>
      <c r="H40" s="69"/>
      <c r="I40" s="67" t="s">
        <v>13653</v>
      </c>
      <c r="J40" s="38"/>
      <c r="K40" s="67" t="s">
        <v>13653</v>
      </c>
      <c r="L40" s="14"/>
      <c r="M40" s="14"/>
      <c r="N40" s="72"/>
      <c r="O40" s="72"/>
      <c r="P40" s="67">
        <v>1</v>
      </c>
      <c r="Q40" s="38"/>
      <c r="R40" s="38"/>
      <c r="S40" s="38"/>
      <c r="T40" s="38"/>
      <c r="U40" s="38"/>
      <c r="V40" s="38"/>
      <c r="W40" s="38"/>
      <c r="X40" s="35"/>
      <c r="Y40" s="38"/>
      <c r="Z40" s="38"/>
      <c r="AA40" s="38"/>
      <c r="AB40" s="38"/>
      <c r="AC40" s="38"/>
      <c r="AD40" s="38"/>
      <c r="AE40" s="38"/>
      <c r="AF40" s="38"/>
      <c r="AG40" s="38"/>
    </row>
    <row r="41" s="28" customFormat="1" ht="14.25" spans="1:33">
      <c r="A41" s="35"/>
      <c r="B41" s="38"/>
      <c r="C41" s="38"/>
      <c r="D41" s="67" t="s">
        <v>13667</v>
      </c>
      <c r="E41" s="38"/>
      <c r="F41" s="38"/>
      <c r="G41" s="40"/>
      <c r="H41" s="69"/>
      <c r="I41" s="67" t="s">
        <v>13653</v>
      </c>
      <c r="J41" s="38"/>
      <c r="K41" s="67" t="s">
        <v>13653</v>
      </c>
      <c r="L41" s="14"/>
      <c r="M41" s="14"/>
      <c r="N41" s="72"/>
      <c r="O41" s="72"/>
      <c r="P41" s="67">
        <v>3</v>
      </c>
      <c r="Q41" s="38"/>
      <c r="R41" s="38"/>
      <c r="S41" s="38"/>
      <c r="T41" s="38"/>
      <c r="U41" s="38"/>
      <c r="V41" s="38"/>
      <c r="W41" s="38"/>
      <c r="X41" s="35"/>
      <c r="Y41" s="38"/>
      <c r="Z41" s="38"/>
      <c r="AA41" s="38"/>
      <c r="AB41" s="38"/>
      <c r="AC41" s="38"/>
      <c r="AD41" s="38"/>
      <c r="AE41" s="38"/>
      <c r="AF41" s="38"/>
      <c r="AG41" s="38"/>
    </row>
    <row r="42" s="28" customFormat="1" ht="14.25" spans="1:33">
      <c r="A42" s="35"/>
      <c r="B42" s="38"/>
      <c r="C42" s="38"/>
      <c r="D42" s="67" t="s">
        <v>13668</v>
      </c>
      <c r="E42" s="38"/>
      <c r="F42" s="38"/>
      <c r="G42" s="40"/>
      <c r="H42" s="69"/>
      <c r="I42" s="67" t="s">
        <v>13653</v>
      </c>
      <c r="J42" s="38"/>
      <c r="K42" s="67" t="s">
        <v>13653</v>
      </c>
      <c r="L42" s="14"/>
      <c r="M42" s="14"/>
      <c r="N42" s="72"/>
      <c r="O42" s="72"/>
      <c r="P42" s="67">
        <v>3</v>
      </c>
      <c r="Q42" s="38"/>
      <c r="R42" s="38"/>
      <c r="S42" s="38"/>
      <c r="T42" s="38"/>
      <c r="U42" s="38"/>
      <c r="V42" s="38"/>
      <c r="W42" s="38"/>
      <c r="X42" s="35"/>
      <c r="Y42" s="38"/>
      <c r="Z42" s="38"/>
      <c r="AA42" s="38"/>
      <c r="AB42" s="38"/>
      <c r="AC42" s="38"/>
      <c r="AD42" s="38"/>
      <c r="AE42" s="38"/>
      <c r="AF42" s="38"/>
      <c r="AG42" s="38"/>
    </row>
    <row r="43" s="28" customFormat="1" ht="14.25" spans="1:33">
      <c r="A43" s="35"/>
      <c r="B43" s="38"/>
      <c r="C43" s="38"/>
      <c r="D43" s="67" t="s">
        <v>13669</v>
      </c>
      <c r="E43" s="38"/>
      <c r="F43" s="38"/>
      <c r="G43" s="40"/>
      <c r="H43" s="69"/>
      <c r="I43" s="67" t="s">
        <v>13653</v>
      </c>
      <c r="J43" s="38"/>
      <c r="K43" s="67" t="s">
        <v>13653</v>
      </c>
      <c r="L43" s="14"/>
      <c r="M43" s="14"/>
      <c r="N43" s="72"/>
      <c r="O43" s="72"/>
      <c r="P43" s="67">
        <v>1</v>
      </c>
      <c r="Q43" s="38"/>
      <c r="R43" s="38"/>
      <c r="S43" s="38"/>
      <c r="T43" s="38"/>
      <c r="U43" s="38"/>
      <c r="V43" s="38"/>
      <c r="W43" s="38"/>
      <c r="X43" s="35"/>
      <c r="Y43" s="38"/>
      <c r="Z43" s="38"/>
      <c r="AA43" s="38"/>
      <c r="AB43" s="38"/>
      <c r="AC43" s="38"/>
      <c r="AD43" s="38"/>
      <c r="AE43" s="38"/>
      <c r="AF43" s="38"/>
      <c r="AG43" s="38"/>
    </row>
    <row r="44" s="28" customFormat="1" ht="14.25" spans="1:33">
      <c r="A44" s="35"/>
      <c r="B44" s="38"/>
      <c r="C44" s="38"/>
      <c r="D44" s="67" t="s">
        <v>13670</v>
      </c>
      <c r="E44" s="38"/>
      <c r="F44" s="38"/>
      <c r="G44" s="40"/>
      <c r="H44" s="69"/>
      <c r="I44" s="67" t="s">
        <v>13653</v>
      </c>
      <c r="J44" s="38"/>
      <c r="K44" s="67" t="s">
        <v>13653</v>
      </c>
      <c r="L44" s="14"/>
      <c r="M44" s="14"/>
      <c r="N44" s="72"/>
      <c r="O44" s="72"/>
      <c r="P44" s="67">
        <v>1</v>
      </c>
      <c r="Q44" s="38"/>
      <c r="R44" s="38"/>
      <c r="S44" s="38"/>
      <c r="T44" s="38"/>
      <c r="U44" s="38"/>
      <c r="V44" s="38"/>
      <c r="W44" s="38"/>
      <c r="X44" s="35"/>
      <c r="Y44" s="38"/>
      <c r="Z44" s="38"/>
      <c r="AA44" s="38"/>
      <c r="AB44" s="38"/>
      <c r="AC44" s="38"/>
      <c r="AD44" s="38"/>
      <c r="AE44" s="38"/>
      <c r="AF44" s="38"/>
      <c r="AG44" s="38"/>
    </row>
    <row r="45" s="28" customFormat="1" ht="14.25" spans="1:33">
      <c r="A45" s="35"/>
      <c r="B45" s="38"/>
      <c r="C45" s="38"/>
      <c r="D45" s="67" t="s">
        <v>13671</v>
      </c>
      <c r="E45" s="38"/>
      <c r="F45" s="38"/>
      <c r="G45" s="40"/>
      <c r="H45" s="69"/>
      <c r="I45" s="67" t="s">
        <v>13653</v>
      </c>
      <c r="J45" s="38"/>
      <c r="K45" s="67" t="s">
        <v>13653</v>
      </c>
      <c r="L45" s="14"/>
      <c r="M45" s="14"/>
      <c r="N45" s="72"/>
      <c r="O45" s="72"/>
      <c r="P45" s="67">
        <v>1</v>
      </c>
      <c r="Q45" s="38"/>
      <c r="R45" s="38"/>
      <c r="S45" s="38"/>
      <c r="T45" s="38"/>
      <c r="U45" s="38"/>
      <c r="V45" s="38"/>
      <c r="W45" s="38"/>
      <c r="X45" s="35"/>
      <c r="Y45" s="38"/>
      <c r="Z45" s="38"/>
      <c r="AA45" s="38"/>
      <c r="AB45" s="38"/>
      <c r="AC45" s="38"/>
      <c r="AD45" s="38"/>
      <c r="AE45" s="38"/>
      <c r="AF45" s="38"/>
      <c r="AG45" s="38"/>
    </row>
    <row r="46" s="28" customFormat="1" ht="14.25" spans="1:33">
      <c r="A46" s="35"/>
      <c r="B46" s="38"/>
      <c r="C46" s="38"/>
      <c r="D46" s="67" t="s">
        <v>13672</v>
      </c>
      <c r="E46" s="38"/>
      <c r="F46" s="38"/>
      <c r="G46" s="40"/>
      <c r="H46" s="69"/>
      <c r="I46" s="67" t="s">
        <v>13653</v>
      </c>
      <c r="J46" s="38"/>
      <c r="K46" s="67" t="s">
        <v>13653</v>
      </c>
      <c r="L46" s="14"/>
      <c r="M46" s="14"/>
      <c r="N46" s="72"/>
      <c r="O46" s="72"/>
      <c r="P46" s="67">
        <v>5</v>
      </c>
      <c r="Q46" s="38"/>
      <c r="R46" s="38"/>
      <c r="S46" s="38"/>
      <c r="T46" s="38"/>
      <c r="U46" s="38"/>
      <c r="V46" s="38"/>
      <c r="W46" s="38"/>
      <c r="X46" s="35"/>
      <c r="Y46" s="38"/>
      <c r="Z46" s="38"/>
      <c r="AA46" s="38"/>
      <c r="AB46" s="38"/>
      <c r="AC46" s="38"/>
      <c r="AD46" s="38"/>
      <c r="AE46" s="38"/>
      <c r="AF46" s="38"/>
      <c r="AG46" s="38"/>
    </row>
    <row r="47" s="28" customFormat="1" ht="14.25" spans="1:33">
      <c r="A47" s="35"/>
      <c r="B47" s="38"/>
      <c r="C47" s="38"/>
      <c r="D47" s="67" t="s">
        <v>13673</v>
      </c>
      <c r="E47" s="38"/>
      <c r="F47" s="38"/>
      <c r="G47" s="40"/>
      <c r="H47" s="69"/>
      <c r="I47" s="67" t="s">
        <v>13674</v>
      </c>
      <c r="J47" s="38"/>
      <c r="K47" s="67" t="s">
        <v>13674</v>
      </c>
      <c r="L47" s="14"/>
      <c r="M47" s="14"/>
      <c r="N47" s="72"/>
      <c r="O47" s="72"/>
      <c r="P47" s="67">
        <v>1</v>
      </c>
      <c r="Q47" s="38"/>
      <c r="R47" s="38"/>
      <c r="S47" s="38"/>
      <c r="T47" s="38"/>
      <c r="U47" s="38"/>
      <c r="V47" s="38"/>
      <c r="W47" s="38"/>
      <c r="X47" s="35"/>
      <c r="Y47" s="38"/>
      <c r="Z47" s="38"/>
      <c r="AA47" s="38"/>
      <c r="AB47" s="38"/>
      <c r="AC47" s="38"/>
      <c r="AD47" s="38"/>
      <c r="AE47" s="38"/>
      <c r="AF47" s="38"/>
      <c r="AG47" s="38"/>
    </row>
    <row r="48" s="28" customFormat="1" ht="14.25" spans="1:33">
      <c r="A48" s="35"/>
      <c r="B48" s="38"/>
      <c r="C48" s="38"/>
      <c r="D48" s="67" t="s">
        <v>13675</v>
      </c>
      <c r="E48" s="38"/>
      <c r="F48" s="38"/>
      <c r="G48" s="40"/>
      <c r="H48" s="69"/>
      <c r="I48" s="67" t="s">
        <v>13674</v>
      </c>
      <c r="J48" s="38"/>
      <c r="K48" s="67" t="s">
        <v>13674</v>
      </c>
      <c r="L48" s="14"/>
      <c r="M48" s="14"/>
      <c r="N48" s="72"/>
      <c r="O48" s="72"/>
      <c r="P48" s="67">
        <v>2</v>
      </c>
      <c r="Q48" s="38"/>
      <c r="R48" s="38"/>
      <c r="S48" s="38"/>
      <c r="T48" s="38"/>
      <c r="U48" s="38"/>
      <c r="V48" s="38"/>
      <c r="W48" s="38"/>
      <c r="X48" s="35"/>
      <c r="Y48" s="38"/>
      <c r="Z48" s="38"/>
      <c r="AA48" s="38"/>
      <c r="AB48" s="38"/>
      <c r="AC48" s="38"/>
      <c r="AD48" s="38"/>
      <c r="AE48" s="38"/>
      <c r="AF48" s="38"/>
      <c r="AG48" s="38"/>
    </row>
    <row r="49" s="28" customFormat="1" ht="14.25" spans="1:33">
      <c r="A49" s="35"/>
      <c r="B49" s="38"/>
      <c r="C49" s="38"/>
      <c r="D49" s="67" t="s">
        <v>13676</v>
      </c>
      <c r="E49" s="38"/>
      <c r="F49" s="38"/>
      <c r="G49" s="40"/>
      <c r="H49" s="69"/>
      <c r="I49" s="67" t="s">
        <v>13674</v>
      </c>
      <c r="J49" s="38"/>
      <c r="K49" s="67" t="s">
        <v>13674</v>
      </c>
      <c r="L49" s="14"/>
      <c r="M49" s="14"/>
      <c r="N49" s="72"/>
      <c r="O49" s="72"/>
      <c r="P49" s="67">
        <v>2</v>
      </c>
      <c r="Q49" s="38"/>
      <c r="R49" s="38"/>
      <c r="S49" s="38"/>
      <c r="T49" s="38"/>
      <c r="U49" s="38"/>
      <c r="V49" s="38"/>
      <c r="W49" s="38"/>
      <c r="X49" s="35"/>
      <c r="Y49" s="38"/>
      <c r="Z49" s="38"/>
      <c r="AA49" s="38"/>
      <c r="AB49" s="38"/>
      <c r="AC49" s="38"/>
      <c r="AD49" s="38"/>
      <c r="AE49" s="38"/>
      <c r="AF49" s="38"/>
      <c r="AG49" s="38"/>
    </row>
    <row r="50" s="28" customFormat="1" ht="14.25" spans="1:33">
      <c r="A50" s="35"/>
      <c r="B50" s="38"/>
      <c r="C50" s="38"/>
      <c r="D50" s="67" t="s">
        <v>9633</v>
      </c>
      <c r="E50" s="38"/>
      <c r="F50" s="38"/>
      <c r="G50" s="40"/>
      <c r="H50" s="69"/>
      <c r="I50" s="67" t="s">
        <v>13674</v>
      </c>
      <c r="J50" s="38"/>
      <c r="K50" s="67" t="s">
        <v>13674</v>
      </c>
      <c r="L50" s="14"/>
      <c r="M50" s="14"/>
      <c r="N50" s="72"/>
      <c r="O50" s="72"/>
      <c r="P50" s="67">
        <v>1</v>
      </c>
      <c r="Q50" s="38"/>
      <c r="R50" s="38"/>
      <c r="S50" s="38"/>
      <c r="T50" s="38"/>
      <c r="U50" s="38"/>
      <c r="V50" s="38"/>
      <c r="W50" s="38"/>
      <c r="X50" s="35"/>
      <c r="Y50" s="38"/>
      <c r="Z50" s="38"/>
      <c r="AA50" s="38"/>
      <c r="AB50" s="38"/>
      <c r="AC50" s="38"/>
      <c r="AD50" s="38"/>
      <c r="AE50" s="38"/>
      <c r="AF50" s="38"/>
      <c r="AG50" s="38"/>
    </row>
    <row r="51" s="28" customFormat="1" ht="14.25" spans="1:33">
      <c r="A51" s="35"/>
      <c r="B51" s="38"/>
      <c r="C51" s="38"/>
      <c r="D51" s="67" t="s">
        <v>13677</v>
      </c>
      <c r="E51" s="38"/>
      <c r="F51" s="38"/>
      <c r="G51" s="40"/>
      <c r="H51" s="69"/>
      <c r="I51" s="67" t="s">
        <v>13674</v>
      </c>
      <c r="J51" s="38"/>
      <c r="K51" s="67" t="s">
        <v>13674</v>
      </c>
      <c r="L51" s="14"/>
      <c r="M51" s="14"/>
      <c r="N51" s="72"/>
      <c r="O51" s="72"/>
      <c r="P51" s="67">
        <v>2</v>
      </c>
      <c r="Q51" s="38"/>
      <c r="R51" s="38"/>
      <c r="S51" s="38"/>
      <c r="T51" s="38"/>
      <c r="U51" s="38"/>
      <c r="V51" s="38"/>
      <c r="W51" s="38"/>
      <c r="X51" s="35"/>
      <c r="Y51" s="38"/>
      <c r="Z51" s="38"/>
      <c r="AA51" s="38"/>
      <c r="AB51" s="38"/>
      <c r="AC51" s="38"/>
      <c r="AD51" s="38"/>
      <c r="AE51" s="38"/>
      <c r="AF51" s="38"/>
      <c r="AG51" s="38"/>
    </row>
    <row r="52" s="28" customFormat="1" ht="14.25" spans="1:33">
      <c r="A52" s="35"/>
      <c r="B52" s="38"/>
      <c r="C52" s="38"/>
      <c r="D52" s="67" t="s">
        <v>13678</v>
      </c>
      <c r="E52" s="38"/>
      <c r="F52" s="38"/>
      <c r="G52" s="40"/>
      <c r="H52" s="69"/>
      <c r="I52" s="67" t="s">
        <v>11640</v>
      </c>
      <c r="J52" s="38"/>
      <c r="K52" s="67" t="s">
        <v>11640</v>
      </c>
      <c r="L52" s="14"/>
      <c r="M52" s="14"/>
      <c r="N52" s="72"/>
      <c r="O52" s="72"/>
      <c r="P52" s="67">
        <v>3</v>
      </c>
      <c r="Q52" s="38"/>
      <c r="R52" s="38"/>
      <c r="S52" s="38"/>
      <c r="T52" s="38"/>
      <c r="U52" s="38"/>
      <c r="V52" s="38"/>
      <c r="W52" s="38"/>
      <c r="X52" s="35"/>
      <c r="Y52" s="38"/>
      <c r="Z52" s="38"/>
      <c r="AA52" s="38"/>
      <c r="AB52" s="38"/>
      <c r="AC52" s="38"/>
      <c r="AD52" s="38"/>
      <c r="AE52" s="38"/>
      <c r="AF52" s="38"/>
      <c r="AG52" s="38"/>
    </row>
    <row r="53" s="28" customFormat="1" ht="14.25" spans="1:33">
      <c r="A53" s="35"/>
      <c r="B53" s="38"/>
      <c r="C53" s="38"/>
      <c r="D53" s="67" t="s">
        <v>13679</v>
      </c>
      <c r="E53" s="38"/>
      <c r="F53" s="38"/>
      <c r="G53" s="40"/>
      <c r="H53" s="69"/>
      <c r="I53" s="67" t="s">
        <v>11640</v>
      </c>
      <c r="J53" s="38"/>
      <c r="K53" s="67" t="s">
        <v>11640</v>
      </c>
      <c r="L53" s="14"/>
      <c r="M53" s="14"/>
      <c r="N53" s="72"/>
      <c r="O53" s="72"/>
      <c r="P53" s="67">
        <v>2</v>
      </c>
      <c r="Q53" s="38"/>
      <c r="R53" s="38"/>
      <c r="S53" s="38"/>
      <c r="T53" s="38"/>
      <c r="U53" s="38"/>
      <c r="V53" s="38"/>
      <c r="W53" s="38"/>
      <c r="X53" s="35"/>
      <c r="Y53" s="38"/>
      <c r="Z53" s="38"/>
      <c r="AA53" s="38"/>
      <c r="AB53" s="38"/>
      <c r="AC53" s="38"/>
      <c r="AD53" s="38"/>
      <c r="AE53" s="38"/>
      <c r="AF53" s="38"/>
      <c r="AG53" s="38"/>
    </row>
    <row r="54" s="28" customFormat="1" ht="14.25" spans="1:33">
      <c r="A54" s="35"/>
      <c r="B54" s="38"/>
      <c r="C54" s="38"/>
      <c r="D54" s="67" t="s">
        <v>13680</v>
      </c>
      <c r="E54" s="38"/>
      <c r="F54" s="38"/>
      <c r="G54" s="40"/>
      <c r="H54" s="69"/>
      <c r="I54" s="67" t="s">
        <v>11640</v>
      </c>
      <c r="J54" s="38"/>
      <c r="K54" s="67" t="s">
        <v>11640</v>
      </c>
      <c r="L54" s="14"/>
      <c r="M54" s="14"/>
      <c r="N54" s="72"/>
      <c r="O54" s="72"/>
      <c r="P54" s="67">
        <v>3</v>
      </c>
      <c r="Q54" s="38"/>
      <c r="R54" s="38"/>
      <c r="S54" s="38"/>
      <c r="T54" s="38"/>
      <c r="U54" s="38"/>
      <c r="V54" s="38"/>
      <c r="W54" s="38"/>
      <c r="X54" s="35"/>
      <c r="Y54" s="38"/>
      <c r="Z54" s="38"/>
      <c r="AA54" s="38"/>
      <c r="AB54" s="38"/>
      <c r="AC54" s="38"/>
      <c r="AD54" s="38"/>
      <c r="AE54" s="38"/>
      <c r="AF54" s="38"/>
      <c r="AG54" s="38"/>
    </row>
    <row r="55" s="28" customFormat="1" ht="14.25" spans="1:33">
      <c r="A55" s="35"/>
      <c r="B55" s="38"/>
      <c r="C55" s="38"/>
      <c r="D55" s="67" t="s">
        <v>13681</v>
      </c>
      <c r="E55" s="38"/>
      <c r="F55" s="38"/>
      <c r="G55" s="40"/>
      <c r="H55" s="69"/>
      <c r="I55" s="67" t="s">
        <v>11718</v>
      </c>
      <c r="J55" s="38"/>
      <c r="K55" s="67" t="s">
        <v>11718</v>
      </c>
      <c r="L55" s="14"/>
      <c r="M55" s="14"/>
      <c r="N55" s="72"/>
      <c r="O55" s="72"/>
      <c r="P55" s="67">
        <v>4</v>
      </c>
      <c r="Q55" s="38"/>
      <c r="R55" s="38"/>
      <c r="S55" s="38"/>
      <c r="T55" s="38"/>
      <c r="U55" s="38"/>
      <c r="V55" s="38"/>
      <c r="W55" s="38"/>
      <c r="X55" s="35"/>
      <c r="Y55" s="38"/>
      <c r="Z55" s="38"/>
      <c r="AA55" s="38"/>
      <c r="AB55" s="38"/>
      <c r="AC55" s="38"/>
      <c r="AD55" s="38"/>
      <c r="AE55" s="38"/>
      <c r="AF55" s="38"/>
      <c r="AG55" s="38"/>
    </row>
    <row r="56" s="28" customFormat="1" ht="14.25" spans="1:33">
      <c r="A56" s="35"/>
      <c r="B56" s="38"/>
      <c r="C56" s="38"/>
      <c r="D56" s="67" t="s">
        <v>13682</v>
      </c>
      <c r="E56" s="38"/>
      <c r="F56" s="38"/>
      <c r="G56" s="40"/>
      <c r="H56" s="69"/>
      <c r="I56" s="67" t="s">
        <v>11718</v>
      </c>
      <c r="J56" s="38"/>
      <c r="K56" s="67" t="s">
        <v>11718</v>
      </c>
      <c r="L56" s="14"/>
      <c r="M56" s="14"/>
      <c r="N56" s="72"/>
      <c r="O56" s="72"/>
      <c r="P56" s="67">
        <v>3</v>
      </c>
      <c r="Q56" s="38"/>
      <c r="R56" s="38"/>
      <c r="S56" s="38"/>
      <c r="T56" s="38"/>
      <c r="U56" s="38"/>
      <c r="V56" s="38"/>
      <c r="W56" s="38"/>
      <c r="X56" s="35"/>
      <c r="Y56" s="38"/>
      <c r="Z56" s="38"/>
      <c r="AA56" s="38"/>
      <c r="AB56" s="38"/>
      <c r="AC56" s="38"/>
      <c r="AD56" s="38"/>
      <c r="AE56" s="38"/>
      <c r="AF56" s="38"/>
      <c r="AG56" s="38"/>
    </row>
    <row r="57" s="28" customFormat="1" ht="14.25" spans="1:33">
      <c r="A57" s="35"/>
      <c r="B57" s="38"/>
      <c r="C57" s="38"/>
      <c r="D57" s="67" t="s">
        <v>13683</v>
      </c>
      <c r="E57" s="38"/>
      <c r="F57" s="38"/>
      <c r="G57" s="40"/>
      <c r="H57" s="69"/>
      <c r="I57" s="67" t="s">
        <v>11718</v>
      </c>
      <c r="J57" s="38"/>
      <c r="K57" s="67" t="s">
        <v>11718</v>
      </c>
      <c r="L57" s="14"/>
      <c r="M57" s="14"/>
      <c r="N57" s="72"/>
      <c r="O57" s="72"/>
      <c r="P57" s="67">
        <v>4</v>
      </c>
      <c r="Q57" s="38"/>
      <c r="R57" s="38"/>
      <c r="S57" s="38"/>
      <c r="T57" s="38"/>
      <c r="U57" s="38"/>
      <c r="V57" s="38"/>
      <c r="W57" s="38"/>
      <c r="X57" s="35"/>
      <c r="Y57" s="38"/>
      <c r="Z57" s="38"/>
      <c r="AA57" s="38"/>
      <c r="AB57" s="38"/>
      <c r="AC57" s="38"/>
      <c r="AD57" s="38"/>
      <c r="AE57" s="38"/>
      <c r="AF57" s="38"/>
      <c r="AG57" s="38"/>
    </row>
    <row r="58" s="28" customFormat="1" ht="14.25" spans="1:33">
      <c r="A58" s="35"/>
      <c r="B58" s="38"/>
      <c r="C58" s="38"/>
      <c r="D58" s="67" t="s">
        <v>13684</v>
      </c>
      <c r="E58" s="38"/>
      <c r="F58" s="38"/>
      <c r="G58" s="40"/>
      <c r="H58" s="69"/>
      <c r="I58" s="67" t="s">
        <v>11718</v>
      </c>
      <c r="J58" s="38"/>
      <c r="K58" s="67" t="s">
        <v>11718</v>
      </c>
      <c r="L58" s="14"/>
      <c r="M58" s="14"/>
      <c r="N58" s="72"/>
      <c r="O58" s="72"/>
      <c r="P58" s="67">
        <v>3</v>
      </c>
      <c r="Q58" s="38"/>
      <c r="R58" s="38"/>
      <c r="S58" s="38"/>
      <c r="T58" s="38"/>
      <c r="U58" s="38"/>
      <c r="V58" s="38"/>
      <c r="W58" s="38"/>
      <c r="X58" s="35"/>
      <c r="Y58" s="38"/>
      <c r="Z58" s="38"/>
      <c r="AA58" s="38"/>
      <c r="AB58" s="38"/>
      <c r="AC58" s="38"/>
      <c r="AD58" s="38"/>
      <c r="AE58" s="38"/>
      <c r="AF58" s="38"/>
      <c r="AG58" s="38"/>
    </row>
    <row r="59" s="28" customFormat="1" ht="14.25" spans="1:33">
      <c r="A59" s="35"/>
      <c r="B59" s="38"/>
      <c r="C59" s="38"/>
      <c r="D59" s="67" t="s">
        <v>13685</v>
      </c>
      <c r="E59" s="38"/>
      <c r="F59" s="38"/>
      <c r="G59" s="40"/>
      <c r="H59" s="69"/>
      <c r="I59" s="67" t="s">
        <v>12305</v>
      </c>
      <c r="J59" s="38"/>
      <c r="K59" s="67" t="s">
        <v>12305</v>
      </c>
      <c r="L59" s="14"/>
      <c r="M59" s="14"/>
      <c r="N59" s="72"/>
      <c r="O59" s="72"/>
      <c r="P59" s="67">
        <v>1</v>
      </c>
      <c r="Q59" s="38"/>
      <c r="R59" s="38"/>
      <c r="S59" s="38"/>
      <c r="T59" s="38"/>
      <c r="U59" s="38"/>
      <c r="V59" s="38"/>
      <c r="W59" s="38"/>
      <c r="X59" s="35"/>
      <c r="Y59" s="38"/>
      <c r="Z59" s="38"/>
      <c r="AA59" s="38"/>
      <c r="AB59" s="38"/>
      <c r="AC59" s="38"/>
      <c r="AD59" s="38"/>
      <c r="AE59" s="38"/>
      <c r="AF59" s="38"/>
      <c r="AG59" s="38"/>
    </row>
    <row r="60" s="28" customFormat="1" ht="14.25" spans="1:33">
      <c r="A60" s="35"/>
      <c r="B60" s="38"/>
      <c r="C60" s="38"/>
      <c r="D60" s="67" t="s">
        <v>13686</v>
      </c>
      <c r="E60" s="38"/>
      <c r="F60" s="38"/>
      <c r="G60" s="40"/>
      <c r="H60" s="69"/>
      <c r="I60" s="67" t="s">
        <v>11246</v>
      </c>
      <c r="J60" s="38"/>
      <c r="K60" s="67" t="s">
        <v>11246</v>
      </c>
      <c r="L60" s="14"/>
      <c r="M60" s="14"/>
      <c r="N60" s="72"/>
      <c r="O60" s="72"/>
      <c r="P60" s="67">
        <v>2</v>
      </c>
      <c r="Q60" s="38"/>
      <c r="R60" s="38"/>
      <c r="S60" s="38"/>
      <c r="T60" s="38"/>
      <c r="U60" s="38"/>
      <c r="V60" s="38"/>
      <c r="W60" s="38"/>
      <c r="X60" s="35"/>
      <c r="Y60" s="38"/>
      <c r="Z60" s="38"/>
      <c r="AA60" s="38"/>
      <c r="AB60" s="38"/>
      <c r="AC60" s="38"/>
      <c r="AD60" s="38"/>
      <c r="AE60" s="38"/>
      <c r="AF60" s="38"/>
      <c r="AG60" s="38"/>
    </row>
    <row r="61" s="28" customFormat="1" ht="14.25" spans="1:33">
      <c r="A61" s="35"/>
      <c r="B61" s="38"/>
      <c r="C61" s="38"/>
      <c r="D61" s="67" t="s">
        <v>13687</v>
      </c>
      <c r="E61" s="38"/>
      <c r="F61" s="38"/>
      <c r="G61" s="40"/>
      <c r="H61" s="69"/>
      <c r="I61" s="67" t="s">
        <v>11246</v>
      </c>
      <c r="J61" s="38"/>
      <c r="K61" s="67" t="s">
        <v>11246</v>
      </c>
      <c r="L61" s="14"/>
      <c r="M61" s="14"/>
      <c r="N61" s="72"/>
      <c r="O61" s="72"/>
      <c r="P61" s="67">
        <v>1</v>
      </c>
      <c r="Q61" s="38"/>
      <c r="R61" s="38"/>
      <c r="S61" s="38"/>
      <c r="T61" s="38"/>
      <c r="U61" s="38"/>
      <c r="V61" s="38"/>
      <c r="W61" s="38"/>
      <c r="X61" s="35"/>
      <c r="Y61" s="38"/>
      <c r="Z61" s="38"/>
      <c r="AA61" s="38"/>
      <c r="AB61" s="38"/>
      <c r="AC61" s="38"/>
      <c r="AD61" s="38"/>
      <c r="AE61" s="38"/>
      <c r="AF61" s="38"/>
      <c r="AG61" s="38"/>
    </row>
    <row r="62" s="28" customFormat="1" ht="14.25" spans="1:33">
      <c r="A62" s="35"/>
      <c r="B62" s="38"/>
      <c r="C62" s="38"/>
      <c r="D62" s="67" t="s">
        <v>13688</v>
      </c>
      <c r="E62" s="38"/>
      <c r="F62" s="38"/>
      <c r="G62" s="40"/>
      <c r="H62" s="69"/>
      <c r="I62" s="67" t="s">
        <v>11246</v>
      </c>
      <c r="J62" s="38"/>
      <c r="K62" s="67" t="s">
        <v>11246</v>
      </c>
      <c r="L62" s="14"/>
      <c r="M62" s="14"/>
      <c r="N62" s="72"/>
      <c r="O62" s="72"/>
      <c r="P62" s="67">
        <v>1</v>
      </c>
      <c r="Q62" s="38"/>
      <c r="R62" s="38"/>
      <c r="S62" s="38"/>
      <c r="T62" s="38"/>
      <c r="U62" s="38"/>
      <c r="V62" s="38"/>
      <c r="W62" s="38"/>
      <c r="X62" s="35"/>
      <c r="Y62" s="38"/>
      <c r="Z62" s="38"/>
      <c r="AA62" s="38"/>
      <c r="AB62" s="38"/>
      <c r="AC62" s="38"/>
      <c r="AD62" s="38"/>
      <c r="AE62" s="38"/>
      <c r="AF62" s="38"/>
      <c r="AG62" s="38"/>
    </row>
    <row r="63" s="28" customFormat="1" ht="14.25" spans="1:33">
      <c r="A63" s="35"/>
      <c r="B63" s="38"/>
      <c r="C63" s="38"/>
      <c r="D63" s="67" t="s">
        <v>13689</v>
      </c>
      <c r="E63" s="38"/>
      <c r="F63" s="38"/>
      <c r="G63" s="40"/>
      <c r="H63" s="69"/>
      <c r="I63" s="67" t="s">
        <v>11246</v>
      </c>
      <c r="J63" s="38"/>
      <c r="K63" s="67" t="s">
        <v>11246</v>
      </c>
      <c r="L63" s="14"/>
      <c r="M63" s="14"/>
      <c r="N63" s="72"/>
      <c r="O63" s="72"/>
      <c r="P63" s="67">
        <v>2</v>
      </c>
      <c r="Q63" s="38"/>
      <c r="R63" s="38"/>
      <c r="S63" s="38"/>
      <c r="T63" s="38"/>
      <c r="U63" s="38"/>
      <c r="V63" s="38"/>
      <c r="W63" s="38"/>
      <c r="X63" s="35"/>
      <c r="Y63" s="38"/>
      <c r="Z63" s="38"/>
      <c r="AA63" s="38"/>
      <c r="AB63" s="38"/>
      <c r="AC63" s="38"/>
      <c r="AD63" s="38"/>
      <c r="AE63" s="38"/>
      <c r="AF63" s="38"/>
      <c r="AG63" s="38"/>
    </row>
    <row r="64" s="28" customFormat="1" ht="14.25" spans="1:33">
      <c r="A64" s="35"/>
      <c r="B64" s="38"/>
      <c r="C64" s="38"/>
      <c r="D64" s="67" t="s">
        <v>13690</v>
      </c>
      <c r="E64" s="38"/>
      <c r="F64" s="38"/>
      <c r="G64" s="40"/>
      <c r="H64" s="69"/>
      <c r="I64" s="67" t="s">
        <v>11066</v>
      </c>
      <c r="J64" s="38"/>
      <c r="K64" s="67" t="s">
        <v>11066</v>
      </c>
      <c r="L64" s="14"/>
      <c r="M64" s="14"/>
      <c r="N64" s="72"/>
      <c r="O64" s="72"/>
      <c r="P64" s="67">
        <v>1</v>
      </c>
      <c r="Q64" s="38"/>
      <c r="R64" s="38"/>
      <c r="S64" s="38"/>
      <c r="T64" s="38"/>
      <c r="U64" s="38"/>
      <c r="V64" s="38"/>
      <c r="W64" s="38"/>
      <c r="X64" s="35"/>
      <c r="Y64" s="38"/>
      <c r="Z64" s="38"/>
      <c r="AA64" s="38"/>
      <c r="AB64" s="38"/>
      <c r="AC64" s="38"/>
      <c r="AD64" s="38"/>
      <c r="AE64" s="38"/>
      <c r="AF64" s="38"/>
      <c r="AG64" s="38"/>
    </row>
    <row r="65" s="28" customFormat="1" ht="14.25" spans="1:33">
      <c r="A65" s="35"/>
      <c r="B65" s="38"/>
      <c r="C65" s="38"/>
      <c r="D65" s="67" t="s">
        <v>13691</v>
      </c>
      <c r="E65" s="38"/>
      <c r="F65" s="38"/>
      <c r="G65" s="40"/>
      <c r="H65" s="69"/>
      <c r="I65" s="67" t="s">
        <v>11066</v>
      </c>
      <c r="J65" s="38"/>
      <c r="K65" s="67" t="s">
        <v>11066</v>
      </c>
      <c r="L65" s="14"/>
      <c r="M65" s="14"/>
      <c r="N65" s="72"/>
      <c r="O65" s="72"/>
      <c r="P65" s="67">
        <v>2</v>
      </c>
      <c r="Q65" s="38"/>
      <c r="R65" s="38"/>
      <c r="S65" s="38"/>
      <c r="T65" s="38"/>
      <c r="U65" s="38"/>
      <c r="V65" s="38"/>
      <c r="W65" s="38"/>
      <c r="X65" s="35"/>
      <c r="Y65" s="38"/>
      <c r="Z65" s="38"/>
      <c r="AA65" s="38"/>
      <c r="AB65" s="38"/>
      <c r="AC65" s="38"/>
      <c r="AD65" s="38"/>
      <c r="AE65" s="38"/>
      <c r="AF65" s="38"/>
      <c r="AG65" s="38"/>
    </row>
    <row r="66" s="28" customFormat="1" ht="14.25" spans="1:33">
      <c r="A66" s="35"/>
      <c r="B66" s="38"/>
      <c r="C66" s="38"/>
      <c r="D66" s="67" t="s">
        <v>13692</v>
      </c>
      <c r="E66" s="38"/>
      <c r="F66" s="38"/>
      <c r="G66" s="40"/>
      <c r="H66" s="69"/>
      <c r="I66" s="67" t="s">
        <v>11066</v>
      </c>
      <c r="J66" s="38"/>
      <c r="K66" s="67" t="s">
        <v>11066</v>
      </c>
      <c r="L66" s="14"/>
      <c r="M66" s="14"/>
      <c r="N66" s="72"/>
      <c r="O66" s="72"/>
      <c r="P66" s="67">
        <v>2</v>
      </c>
      <c r="Q66" s="38"/>
      <c r="R66" s="38"/>
      <c r="S66" s="38"/>
      <c r="T66" s="38"/>
      <c r="U66" s="38"/>
      <c r="V66" s="38"/>
      <c r="W66" s="38"/>
      <c r="X66" s="35"/>
      <c r="Y66" s="38"/>
      <c r="Z66" s="38"/>
      <c r="AA66" s="38"/>
      <c r="AB66" s="38"/>
      <c r="AC66" s="38"/>
      <c r="AD66" s="38"/>
      <c r="AE66" s="38"/>
      <c r="AF66" s="38"/>
      <c r="AG66" s="38"/>
    </row>
    <row r="67" s="28" customFormat="1" ht="14.25" spans="1:33">
      <c r="A67" s="35"/>
      <c r="B67" s="38"/>
      <c r="C67" s="38"/>
      <c r="D67" s="67" t="s">
        <v>13693</v>
      </c>
      <c r="E67" s="38"/>
      <c r="F67" s="38"/>
      <c r="G67" s="40"/>
      <c r="H67" s="69"/>
      <c r="I67" s="67" t="s">
        <v>13694</v>
      </c>
      <c r="J67" s="38"/>
      <c r="K67" s="67" t="s">
        <v>13694</v>
      </c>
      <c r="L67" s="14"/>
      <c r="M67" s="14"/>
      <c r="N67" s="72"/>
      <c r="O67" s="72"/>
      <c r="P67" s="67">
        <v>1</v>
      </c>
      <c r="Q67" s="38"/>
      <c r="R67" s="38"/>
      <c r="S67" s="38"/>
      <c r="T67" s="38"/>
      <c r="U67" s="38"/>
      <c r="V67" s="38"/>
      <c r="W67" s="38"/>
      <c r="X67" s="35"/>
      <c r="Y67" s="38"/>
      <c r="Z67" s="38"/>
      <c r="AA67" s="38"/>
      <c r="AB67" s="38"/>
      <c r="AC67" s="38"/>
      <c r="AD67" s="38"/>
      <c r="AE67" s="38"/>
      <c r="AF67" s="38"/>
      <c r="AG67" s="38"/>
    </row>
    <row r="68" s="28" customFormat="1" ht="14.25" spans="1:33">
      <c r="A68" s="35"/>
      <c r="B68" s="38"/>
      <c r="C68" s="38"/>
      <c r="D68" s="67" t="s">
        <v>13695</v>
      </c>
      <c r="E68" s="38"/>
      <c r="F68" s="38"/>
      <c r="G68" s="40"/>
      <c r="H68" s="69"/>
      <c r="I68" s="67" t="s">
        <v>13694</v>
      </c>
      <c r="J68" s="38"/>
      <c r="K68" s="67" t="s">
        <v>13694</v>
      </c>
      <c r="L68" s="14"/>
      <c r="M68" s="14"/>
      <c r="N68" s="72"/>
      <c r="O68" s="72"/>
      <c r="P68" s="67">
        <v>1</v>
      </c>
      <c r="Q68" s="38"/>
      <c r="R68" s="38"/>
      <c r="S68" s="38"/>
      <c r="T68" s="38"/>
      <c r="U68" s="38"/>
      <c r="V68" s="38"/>
      <c r="W68" s="38"/>
      <c r="X68" s="35"/>
      <c r="Y68" s="38"/>
      <c r="Z68" s="38"/>
      <c r="AA68" s="38"/>
      <c r="AB68" s="38"/>
      <c r="AC68" s="38"/>
      <c r="AD68" s="38"/>
      <c r="AE68" s="38"/>
      <c r="AF68" s="38"/>
      <c r="AG68" s="38"/>
    </row>
    <row r="69" s="28" customFormat="1" ht="14.25" spans="1:33">
      <c r="A69" s="35"/>
      <c r="B69" s="38"/>
      <c r="C69" s="38"/>
      <c r="D69" s="67" t="s">
        <v>13696</v>
      </c>
      <c r="E69" s="38"/>
      <c r="F69" s="38"/>
      <c r="G69" s="40"/>
      <c r="H69" s="69"/>
      <c r="I69" s="67" t="s">
        <v>13694</v>
      </c>
      <c r="J69" s="38"/>
      <c r="K69" s="67" t="s">
        <v>13694</v>
      </c>
      <c r="L69" s="14"/>
      <c r="M69" s="14"/>
      <c r="N69" s="72"/>
      <c r="O69" s="72"/>
      <c r="P69" s="67">
        <v>1</v>
      </c>
      <c r="Q69" s="38"/>
      <c r="R69" s="38"/>
      <c r="S69" s="38"/>
      <c r="T69" s="38"/>
      <c r="U69" s="38"/>
      <c r="V69" s="38"/>
      <c r="W69" s="38"/>
      <c r="X69" s="35"/>
      <c r="Y69" s="38"/>
      <c r="Z69" s="38"/>
      <c r="AA69" s="38"/>
      <c r="AB69" s="38"/>
      <c r="AC69" s="38"/>
      <c r="AD69" s="38"/>
      <c r="AE69" s="38"/>
      <c r="AF69" s="38"/>
      <c r="AG69" s="38"/>
    </row>
    <row r="70" s="28" customFormat="1" ht="14.25" spans="1:33">
      <c r="A70" s="35"/>
      <c r="B70" s="38"/>
      <c r="C70" s="38"/>
      <c r="D70" s="67" t="s">
        <v>13697</v>
      </c>
      <c r="E70" s="38"/>
      <c r="F70" s="38"/>
      <c r="G70" s="40"/>
      <c r="H70" s="69"/>
      <c r="I70" s="67" t="s">
        <v>11723</v>
      </c>
      <c r="J70" s="38"/>
      <c r="K70" s="67" t="s">
        <v>11723</v>
      </c>
      <c r="L70" s="14"/>
      <c r="M70" s="14"/>
      <c r="N70" s="72"/>
      <c r="O70" s="72"/>
      <c r="P70" s="67">
        <v>3</v>
      </c>
      <c r="Q70" s="38"/>
      <c r="R70" s="38"/>
      <c r="S70" s="38"/>
      <c r="T70" s="38"/>
      <c r="U70" s="38"/>
      <c r="V70" s="38"/>
      <c r="W70" s="38"/>
      <c r="X70" s="35"/>
      <c r="Y70" s="38"/>
      <c r="Z70" s="38"/>
      <c r="AA70" s="38"/>
      <c r="AB70" s="38"/>
      <c r="AC70" s="38"/>
      <c r="AD70" s="38"/>
      <c r="AE70" s="38"/>
      <c r="AF70" s="38"/>
      <c r="AG70" s="38"/>
    </row>
    <row r="71" s="28" customFormat="1" ht="14.25" spans="1:33">
      <c r="A71" s="35"/>
      <c r="B71" s="38"/>
      <c r="C71" s="38"/>
      <c r="D71" s="67" t="s">
        <v>13698</v>
      </c>
      <c r="E71" s="38"/>
      <c r="F71" s="38"/>
      <c r="G71" s="40"/>
      <c r="H71" s="69"/>
      <c r="I71" s="67" t="s">
        <v>11723</v>
      </c>
      <c r="J71" s="38"/>
      <c r="K71" s="67" t="s">
        <v>11723</v>
      </c>
      <c r="L71" s="14"/>
      <c r="M71" s="14"/>
      <c r="N71" s="72"/>
      <c r="O71" s="72"/>
      <c r="P71" s="67">
        <v>2</v>
      </c>
      <c r="Q71" s="38"/>
      <c r="R71" s="38"/>
      <c r="S71" s="38"/>
      <c r="T71" s="38"/>
      <c r="U71" s="38"/>
      <c r="V71" s="38"/>
      <c r="W71" s="38"/>
      <c r="X71" s="35"/>
      <c r="Y71" s="38"/>
      <c r="Z71" s="38"/>
      <c r="AA71" s="38"/>
      <c r="AB71" s="38"/>
      <c r="AC71" s="38"/>
      <c r="AD71" s="38"/>
      <c r="AE71" s="38"/>
      <c r="AF71" s="38"/>
      <c r="AG71" s="38"/>
    </row>
    <row r="72" s="28" customFormat="1" ht="14.25" spans="1:33">
      <c r="A72" s="35"/>
      <c r="B72" s="38"/>
      <c r="C72" s="38"/>
      <c r="D72" s="67" t="s">
        <v>13699</v>
      </c>
      <c r="E72" s="38"/>
      <c r="F72" s="38"/>
      <c r="G72" s="40"/>
      <c r="H72" s="69"/>
      <c r="I72" s="67" t="s">
        <v>11723</v>
      </c>
      <c r="J72" s="38"/>
      <c r="K72" s="67" t="s">
        <v>11723</v>
      </c>
      <c r="L72" s="14"/>
      <c r="M72" s="14"/>
      <c r="N72" s="72"/>
      <c r="O72" s="72"/>
      <c r="P72" s="67">
        <v>4</v>
      </c>
      <c r="Q72" s="38"/>
      <c r="R72" s="38"/>
      <c r="S72" s="38"/>
      <c r="T72" s="38"/>
      <c r="U72" s="38"/>
      <c r="V72" s="38"/>
      <c r="W72" s="38"/>
      <c r="X72" s="35"/>
      <c r="Y72" s="38"/>
      <c r="Z72" s="38"/>
      <c r="AA72" s="38"/>
      <c r="AB72" s="38"/>
      <c r="AC72" s="38"/>
      <c r="AD72" s="38"/>
      <c r="AE72" s="38"/>
      <c r="AF72" s="38"/>
      <c r="AG72" s="38"/>
    </row>
    <row r="73" s="28" customFormat="1" ht="14.25" spans="1:33">
      <c r="A73" s="35"/>
      <c r="B73" s="38"/>
      <c r="C73" s="38"/>
      <c r="D73" s="67" t="s">
        <v>13700</v>
      </c>
      <c r="E73" s="38"/>
      <c r="F73" s="38"/>
      <c r="G73" s="40"/>
      <c r="H73" s="69"/>
      <c r="I73" s="67" t="s">
        <v>11723</v>
      </c>
      <c r="J73" s="38"/>
      <c r="K73" s="67" t="s">
        <v>11723</v>
      </c>
      <c r="L73" s="14"/>
      <c r="M73" s="14"/>
      <c r="N73" s="72"/>
      <c r="O73" s="72"/>
      <c r="P73" s="67">
        <v>2</v>
      </c>
      <c r="Q73" s="38"/>
      <c r="R73" s="38"/>
      <c r="S73" s="38"/>
      <c r="T73" s="38"/>
      <c r="U73" s="38"/>
      <c r="V73" s="38"/>
      <c r="W73" s="38"/>
      <c r="X73" s="35"/>
      <c r="Y73" s="38"/>
      <c r="Z73" s="38"/>
      <c r="AA73" s="38"/>
      <c r="AB73" s="38"/>
      <c r="AC73" s="38"/>
      <c r="AD73" s="38"/>
      <c r="AE73" s="38"/>
      <c r="AF73" s="38"/>
      <c r="AG73" s="38"/>
    </row>
    <row r="74" s="28" customFormat="1" ht="14.25" spans="1:33">
      <c r="A74" s="35"/>
      <c r="B74" s="38"/>
      <c r="C74" s="38"/>
      <c r="D74" s="67" t="s">
        <v>13701</v>
      </c>
      <c r="E74" s="38"/>
      <c r="F74" s="38"/>
      <c r="G74" s="40"/>
      <c r="H74" s="69"/>
      <c r="I74" s="67" t="s">
        <v>11723</v>
      </c>
      <c r="J74" s="38"/>
      <c r="K74" s="67" t="s">
        <v>11723</v>
      </c>
      <c r="L74" s="14"/>
      <c r="M74" s="14"/>
      <c r="N74" s="72"/>
      <c r="O74" s="72"/>
      <c r="P74" s="67">
        <v>4</v>
      </c>
      <c r="Q74" s="38"/>
      <c r="R74" s="38"/>
      <c r="S74" s="38"/>
      <c r="T74" s="38"/>
      <c r="U74" s="38"/>
      <c r="V74" s="38"/>
      <c r="W74" s="38"/>
      <c r="X74" s="35"/>
      <c r="Y74" s="38"/>
      <c r="Z74" s="38"/>
      <c r="AA74" s="38"/>
      <c r="AB74" s="38"/>
      <c r="AC74" s="38"/>
      <c r="AD74" s="38"/>
      <c r="AE74" s="38"/>
      <c r="AF74" s="38"/>
      <c r="AG74" s="38"/>
    </row>
    <row r="75" s="28" customFormat="1" ht="14.25" spans="1:33">
      <c r="A75" s="35"/>
      <c r="B75" s="38"/>
      <c r="C75" s="38"/>
      <c r="D75" s="67" t="s">
        <v>13702</v>
      </c>
      <c r="E75" s="38"/>
      <c r="F75" s="38"/>
      <c r="G75" s="40"/>
      <c r="H75" s="69"/>
      <c r="I75" s="67" t="s">
        <v>11723</v>
      </c>
      <c r="J75" s="38"/>
      <c r="K75" s="67" t="s">
        <v>11723</v>
      </c>
      <c r="L75" s="14"/>
      <c r="M75" s="14"/>
      <c r="N75" s="72"/>
      <c r="O75" s="72"/>
      <c r="P75" s="67">
        <v>4</v>
      </c>
      <c r="Q75" s="38"/>
      <c r="R75" s="38"/>
      <c r="S75" s="38"/>
      <c r="T75" s="38"/>
      <c r="U75" s="38"/>
      <c r="V75" s="38"/>
      <c r="W75" s="38"/>
      <c r="X75" s="35"/>
      <c r="Y75" s="38"/>
      <c r="Z75" s="38"/>
      <c r="AA75" s="38"/>
      <c r="AB75" s="38"/>
      <c r="AC75" s="38"/>
      <c r="AD75" s="38"/>
      <c r="AE75" s="38"/>
      <c r="AF75" s="38"/>
      <c r="AG75" s="38"/>
    </row>
    <row r="76" s="28" customFormat="1" ht="14.25" spans="1:33">
      <c r="A76" s="35"/>
      <c r="B76" s="38"/>
      <c r="C76" s="38"/>
      <c r="D76" s="67" t="s">
        <v>13703</v>
      </c>
      <c r="E76" s="38"/>
      <c r="F76" s="38"/>
      <c r="G76" s="40"/>
      <c r="H76" s="69"/>
      <c r="I76" s="67" t="s">
        <v>11723</v>
      </c>
      <c r="J76" s="38"/>
      <c r="K76" s="67" t="s">
        <v>11723</v>
      </c>
      <c r="L76" s="14"/>
      <c r="M76" s="14"/>
      <c r="N76" s="72"/>
      <c r="O76" s="72"/>
      <c r="P76" s="67">
        <v>3</v>
      </c>
      <c r="Q76" s="38"/>
      <c r="R76" s="38"/>
      <c r="S76" s="38"/>
      <c r="T76" s="38"/>
      <c r="U76" s="38"/>
      <c r="V76" s="38"/>
      <c r="W76" s="38"/>
      <c r="X76" s="35"/>
      <c r="Y76" s="38"/>
      <c r="Z76" s="38"/>
      <c r="AA76" s="38"/>
      <c r="AB76" s="38"/>
      <c r="AC76" s="38"/>
      <c r="AD76" s="38"/>
      <c r="AE76" s="38"/>
      <c r="AF76" s="38"/>
      <c r="AG76" s="38"/>
    </row>
    <row r="77" s="28" customFormat="1" ht="14.25" spans="1:33">
      <c r="A77" s="35"/>
      <c r="B77" s="38"/>
      <c r="C77" s="38"/>
      <c r="D77" s="67" t="s">
        <v>13704</v>
      </c>
      <c r="E77" s="38"/>
      <c r="F77" s="38"/>
      <c r="G77" s="40"/>
      <c r="H77" s="69"/>
      <c r="I77" s="67" t="s">
        <v>11723</v>
      </c>
      <c r="J77" s="38"/>
      <c r="K77" s="67" t="s">
        <v>11723</v>
      </c>
      <c r="L77" s="14"/>
      <c r="M77" s="14"/>
      <c r="N77" s="72"/>
      <c r="O77" s="72"/>
      <c r="P77" s="67">
        <v>3</v>
      </c>
      <c r="Q77" s="38"/>
      <c r="R77" s="38"/>
      <c r="S77" s="38"/>
      <c r="T77" s="38"/>
      <c r="U77" s="38"/>
      <c r="V77" s="38"/>
      <c r="W77" s="38"/>
      <c r="X77" s="35"/>
      <c r="Y77" s="38"/>
      <c r="Z77" s="38"/>
      <c r="AA77" s="38"/>
      <c r="AB77" s="38"/>
      <c r="AC77" s="38"/>
      <c r="AD77" s="38"/>
      <c r="AE77" s="38"/>
      <c r="AF77" s="38"/>
      <c r="AG77" s="38"/>
    </row>
    <row r="78" s="28" customFormat="1" ht="14.25" spans="1:33">
      <c r="A78" s="35"/>
      <c r="B78" s="38"/>
      <c r="C78" s="38"/>
      <c r="D78" s="67" t="s">
        <v>13705</v>
      </c>
      <c r="E78" s="38"/>
      <c r="F78" s="38"/>
      <c r="G78" s="40"/>
      <c r="H78" s="69"/>
      <c r="I78" s="67" t="s">
        <v>11723</v>
      </c>
      <c r="J78" s="38"/>
      <c r="K78" s="67" t="s">
        <v>11723</v>
      </c>
      <c r="L78" s="14"/>
      <c r="M78" s="14"/>
      <c r="N78" s="72"/>
      <c r="O78" s="72"/>
      <c r="P78" s="67">
        <v>2</v>
      </c>
      <c r="Q78" s="38"/>
      <c r="R78" s="38"/>
      <c r="S78" s="38"/>
      <c r="T78" s="38"/>
      <c r="U78" s="38"/>
      <c r="V78" s="38"/>
      <c r="W78" s="38"/>
      <c r="X78" s="35"/>
      <c r="Y78" s="38"/>
      <c r="Z78" s="38"/>
      <c r="AA78" s="38"/>
      <c r="AB78" s="38"/>
      <c r="AC78" s="38"/>
      <c r="AD78" s="38"/>
      <c r="AE78" s="38"/>
      <c r="AF78" s="38"/>
      <c r="AG78" s="38"/>
    </row>
    <row r="79" s="28" customFormat="1" ht="14.25" spans="1:33">
      <c r="A79" s="35"/>
      <c r="B79" s="38"/>
      <c r="C79" s="38"/>
      <c r="D79" s="67" t="s">
        <v>13706</v>
      </c>
      <c r="E79" s="38"/>
      <c r="F79" s="38"/>
      <c r="G79" s="40"/>
      <c r="H79" s="69"/>
      <c r="I79" s="67" t="s">
        <v>11723</v>
      </c>
      <c r="J79" s="38"/>
      <c r="K79" s="67" t="s">
        <v>11723</v>
      </c>
      <c r="L79" s="14"/>
      <c r="M79" s="14"/>
      <c r="N79" s="72"/>
      <c r="O79" s="72"/>
      <c r="P79" s="67">
        <v>4</v>
      </c>
      <c r="Q79" s="38"/>
      <c r="R79" s="38"/>
      <c r="S79" s="38"/>
      <c r="T79" s="38"/>
      <c r="U79" s="38"/>
      <c r="V79" s="38"/>
      <c r="W79" s="38"/>
      <c r="X79" s="35"/>
      <c r="Y79" s="38"/>
      <c r="Z79" s="38"/>
      <c r="AA79" s="38"/>
      <c r="AB79" s="38"/>
      <c r="AC79" s="38"/>
      <c r="AD79" s="38"/>
      <c r="AE79" s="38"/>
      <c r="AF79" s="38"/>
      <c r="AG79" s="38"/>
    </row>
    <row r="80" s="28" customFormat="1" ht="14.25" spans="1:33">
      <c r="A80" s="35"/>
      <c r="B80" s="38"/>
      <c r="C80" s="38"/>
      <c r="D80" s="67" t="s">
        <v>13707</v>
      </c>
      <c r="E80" s="38"/>
      <c r="F80" s="38"/>
      <c r="G80" s="40"/>
      <c r="H80" s="69"/>
      <c r="I80" s="67" t="s">
        <v>11723</v>
      </c>
      <c r="J80" s="38"/>
      <c r="K80" s="67" t="s">
        <v>11723</v>
      </c>
      <c r="L80" s="14"/>
      <c r="M80" s="14"/>
      <c r="N80" s="72"/>
      <c r="O80" s="72"/>
      <c r="P80" s="67">
        <v>1</v>
      </c>
      <c r="Q80" s="38"/>
      <c r="R80" s="38"/>
      <c r="S80" s="38"/>
      <c r="T80" s="38"/>
      <c r="U80" s="38"/>
      <c r="V80" s="38"/>
      <c r="W80" s="38"/>
      <c r="X80" s="35"/>
      <c r="Y80" s="38"/>
      <c r="Z80" s="38"/>
      <c r="AA80" s="38"/>
      <c r="AB80" s="38"/>
      <c r="AC80" s="38"/>
      <c r="AD80" s="38"/>
      <c r="AE80" s="38"/>
      <c r="AF80" s="38"/>
      <c r="AG80" s="38"/>
    </row>
    <row r="81" s="28" customFormat="1" ht="14.25" spans="1:33">
      <c r="A81" s="35"/>
      <c r="B81" s="38"/>
      <c r="C81" s="38"/>
      <c r="D81" s="67" t="s">
        <v>13708</v>
      </c>
      <c r="E81" s="38"/>
      <c r="F81" s="38"/>
      <c r="G81" s="40"/>
      <c r="H81" s="69"/>
      <c r="I81" s="67" t="s">
        <v>11378</v>
      </c>
      <c r="J81" s="38"/>
      <c r="K81" s="67" t="s">
        <v>11378</v>
      </c>
      <c r="L81" s="14"/>
      <c r="M81" s="14"/>
      <c r="N81" s="72"/>
      <c r="O81" s="72"/>
      <c r="P81" s="67">
        <v>3</v>
      </c>
      <c r="Q81" s="38"/>
      <c r="R81" s="38"/>
      <c r="S81" s="38"/>
      <c r="T81" s="38"/>
      <c r="U81" s="38"/>
      <c r="V81" s="38"/>
      <c r="W81" s="38"/>
      <c r="X81" s="35"/>
      <c r="Y81" s="38"/>
      <c r="Z81" s="38"/>
      <c r="AA81" s="38"/>
      <c r="AB81" s="38"/>
      <c r="AC81" s="38"/>
      <c r="AD81" s="38"/>
      <c r="AE81" s="38"/>
      <c r="AF81" s="38"/>
      <c r="AG81" s="38"/>
    </row>
    <row r="82" s="28" customFormat="1" ht="14.25" spans="1:33">
      <c r="A82" s="35"/>
      <c r="B82" s="38"/>
      <c r="C82" s="38"/>
      <c r="D82" s="67" t="s">
        <v>13709</v>
      </c>
      <c r="E82" s="38"/>
      <c r="F82" s="38"/>
      <c r="G82" s="40"/>
      <c r="H82" s="69"/>
      <c r="I82" s="67" t="s">
        <v>11378</v>
      </c>
      <c r="J82" s="38"/>
      <c r="K82" s="67" t="s">
        <v>11378</v>
      </c>
      <c r="L82" s="14"/>
      <c r="M82" s="14"/>
      <c r="N82" s="72"/>
      <c r="O82" s="72"/>
      <c r="P82" s="67">
        <v>2</v>
      </c>
      <c r="Q82" s="38"/>
      <c r="R82" s="38"/>
      <c r="S82" s="38"/>
      <c r="T82" s="38"/>
      <c r="U82" s="38"/>
      <c r="V82" s="38"/>
      <c r="W82" s="38"/>
      <c r="X82" s="35"/>
      <c r="Y82" s="38"/>
      <c r="Z82" s="38"/>
      <c r="AA82" s="38"/>
      <c r="AB82" s="38"/>
      <c r="AC82" s="38"/>
      <c r="AD82" s="38"/>
      <c r="AE82" s="38"/>
      <c r="AF82" s="38"/>
      <c r="AG82" s="38"/>
    </row>
    <row r="83" s="28" customFormat="1" ht="14.25" spans="1:33">
      <c r="A83" s="35"/>
      <c r="B83" s="38"/>
      <c r="C83" s="38"/>
      <c r="D83" s="67" t="s">
        <v>13710</v>
      </c>
      <c r="E83" s="38"/>
      <c r="F83" s="38"/>
      <c r="G83" s="40"/>
      <c r="H83" s="69"/>
      <c r="I83" s="67" t="s">
        <v>11378</v>
      </c>
      <c r="J83" s="38"/>
      <c r="K83" s="67" t="s">
        <v>11378</v>
      </c>
      <c r="L83" s="14"/>
      <c r="M83" s="14"/>
      <c r="N83" s="72"/>
      <c r="O83" s="72"/>
      <c r="P83" s="67">
        <v>3</v>
      </c>
      <c r="Q83" s="38"/>
      <c r="R83" s="38"/>
      <c r="S83" s="38"/>
      <c r="T83" s="38"/>
      <c r="U83" s="38"/>
      <c r="V83" s="38"/>
      <c r="W83" s="38"/>
      <c r="X83" s="35"/>
      <c r="Y83" s="38"/>
      <c r="Z83" s="38"/>
      <c r="AA83" s="38"/>
      <c r="AB83" s="38"/>
      <c r="AC83" s="38"/>
      <c r="AD83" s="38"/>
      <c r="AE83" s="38"/>
      <c r="AF83" s="38"/>
      <c r="AG83" s="38"/>
    </row>
    <row r="84" s="28" customFormat="1" ht="14.25" spans="1:33">
      <c r="A84" s="35"/>
      <c r="B84" s="38"/>
      <c r="C84" s="38"/>
      <c r="D84" s="67" t="s">
        <v>13711</v>
      </c>
      <c r="E84" s="38"/>
      <c r="F84" s="38"/>
      <c r="G84" s="40"/>
      <c r="H84" s="69"/>
      <c r="I84" s="67" t="s">
        <v>11378</v>
      </c>
      <c r="J84" s="38"/>
      <c r="K84" s="67" t="s">
        <v>11378</v>
      </c>
      <c r="L84" s="14"/>
      <c r="M84" s="14"/>
      <c r="N84" s="72"/>
      <c r="O84" s="72"/>
      <c r="P84" s="67">
        <v>5</v>
      </c>
      <c r="Q84" s="38"/>
      <c r="R84" s="38"/>
      <c r="S84" s="38"/>
      <c r="T84" s="38"/>
      <c r="U84" s="38"/>
      <c r="V84" s="38"/>
      <c r="W84" s="38"/>
      <c r="X84" s="35"/>
      <c r="Y84" s="38"/>
      <c r="Z84" s="38"/>
      <c r="AA84" s="38"/>
      <c r="AB84" s="38"/>
      <c r="AC84" s="38"/>
      <c r="AD84" s="38"/>
      <c r="AE84" s="38"/>
      <c r="AF84" s="38"/>
      <c r="AG84" s="38"/>
    </row>
    <row r="85" s="28" customFormat="1" ht="14.25" spans="1:33">
      <c r="A85" s="35"/>
      <c r="B85" s="38"/>
      <c r="C85" s="38"/>
      <c r="D85" s="67" t="s">
        <v>13712</v>
      </c>
      <c r="E85" s="38"/>
      <c r="F85" s="38"/>
      <c r="G85" s="40"/>
      <c r="H85" s="69"/>
      <c r="I85" s="67" t="s">
        <v>11378</v>
      </c>
      <c r="J85" s="38"/>
      <c r="K85" s="67" t="s">
        <v>11378</v>
      </c>
      <c r="L85" s="14"/>
      <c r="M85" s="14"/>
      <c r="N85" s="72"/>
      <c r="O85" s="72"/>
      <c r="P85" s="67">
        <v>5</v>
      </c>
      <c r="Q85" s="38"/>
      <c r="R85" s="38"/>
      <c r="S85" s="38"/>
      <c r="T85" s="38"/>
      <c r="U85" s="38"/>
      <c r="V85" s="38"/>
      <c r="W85" s="38"/>
      <c r="X85" s="35"/>
      <c r="Y85" s="38"/>
      <c r="Z85" s="38"/>
      <c r="AA85" s="38"/>
      <c r="AB85" s="38"/>
      <c r="AC85" s="38"/>
      <c r="AD85" s="38"/>
      <c r="AE85" s="38"/>
      <c r="AF85" s="38"/>
      <c r="AG85" s="38"/>
    </row>
    <row r="86" s="28" customFormat="1" ht="14.25" spans="1:33">
      <c r="A86" s="35"/>
      <c r="B86" s="38"/>
      <c r="C86" s="38"/>
      <c r="D86" s="67" t="s">
        <v>13713</v>
      </c>
      <c r="E86" s="38"/>
      <c r="F86" s="38"/>
      <c r="G86" s="40"/>
      <c r="H86" s="69"/>
      <c r="I86" s="67" t="s">
        <v>11378</v>
      </c>
      <c r="J86" s="38"/>
      <c r="K86" s="67" t="s">
        <v>11378</v>
      </c>
      <c r="L86" s="14"/>
      <c r="M86" s="14"/>
      <c r="N86" s="72"/>
      <c r="O86" s="72"/>
      <c r="P86" s="67">
        <v>4</v>
      </c>
      <c r="Q86" s="38"/>
      <c r="R86" s="38"/>
      <c r="S86" s="38"/>
      <c r="T86" s="38"/>
      <c r="U86" s="38"/>
      <c r="V86" s="38"/>
      <c r="W86" s="38"/>
      <c r="X86" s="35"/>
      <c r="Y86" s="38"/>
      <c r="Z86" s="38"/>
      <c r="AA86" s="38"/>
      <c r="AB86" s="38"/>
      <c r="AC86" s="38"/>
      <c r="AD86" s="38"/>
      <c r="AE86" s="38"/>
      <c r="AF86" s="38"/>
      <c r="AG86" s="38"/>
    </row>
    <row r="87" s="28" customFormat="1" ht="14.25" spans="1:33">
      <c r="A87" s="35"/>
      <c r="B87" s="38"/>
      <c r="C87" s="38"/>
      <c r="D87" s="67" t="s">
        <v>13714</v>
      </c>
      <c r="E87" s="38"/>
      <c r="F87" s="38"/>
      <c r="G87" s="40"/>
      <c r="H87" s="69"/>
      <c r="I87" s="67" t="s">
        <v>11378</v>
      </c>
      <c r="J87" s="38"/>
      <c r="K87" s="67" t="s">
        <v>11378</v>
      </c>
      <c r="L87" s="14"/>
      <c r="M87" s="14"/>
      <c r="N87" s="72"/>
      <c r="O87" s="72"/>
      <c r="P87" s="67">
        <v>2</v>
      </c>
      <c r="Q87" s="38"/>
      <c r="R87" s="38"/>
      <c r="S87" s="38"/>
      <c r="T87" s="38"/>
      <c r="U87" s="38"/>
      <c r="V87" s="38"/>
      <c r="W87" s="38"/>
      <c r="X87" s="35"/>
      <c r="Y87" s="38"/>
      <c r="Z87" s="38"/>
      <c r="AA87" s="38"/>
      <c r="AB87" s="38"/>
      <c r="AC87" s="38"/>
      <c r="AD87" s="38"/>
      <c r="AE87" s="38"/>
      <c r="AF87" s="38"/>
      <c r="AG87" s="38"/>
    </row>
    <row r="88" s="28" customFormat="1" ht="14.25" spans="1:33">
      <c r="A88" s="35"/>
      <c r="B88" s="38"/>
      <c r="C88" s="38"/>
      <c r="D88" s="67" t="s">
        <v>13715</v>
      </c>
      <c r="E88" s="38"/>
      <c r="F88" s="38"/>
      <c r="G88" s="40"/>
      <c r="H88" s="69"/>
      <c r="I88" s="67" t="s">
        <v>11378</v>
      </c>
      <c r="J88" s="38"/>
      <c r="K88" s="67" t="s">
        <v>11378</v>
      </c>
      <c r="L88" s="14"/>
      <c r="M88" s="14"/>
      <c r="N88" s="72"/>
      <c r="O88" s="72"/>
      <c r="P88" s="67">
        <v>4</v>
      </c>
      <c r="Q88" s="38"/>
      <c r="R88" s="38"/>
      <c r="S88" s="38"/>
      <c r="T88" s="38"/>
      <c r="U88" s="38"/>
      <c r="V88" s="38"/>
      <c r="W88" s="38"/>
      <c r="X88" s="35"/>
      <c r="Y88" s="38"/>
      <c r="Z88" s="38"/>
      <c r="AA88" s="38"/>
      <c r="AB88" s="38"/>
      <c r="AC88" s="38"/>
      <c r="AD88" s="38"/>
      <c r="AE88" s="38"/>
      <c r="AF88" s="38"/>
      <c r="AG88" s="38"/>
    </row>
    <row r="89" s="28" customFormat="1" ht="14.25" spans="1:33">
      <c r="A89" s="35"/>
      <c r="B89" s="38"/>
      <c r="C89" s="38"/>
      <c r="D89" s="67" t="s">
        <v>13716</v>
      </c>
      <c r="E89" s="38"/>
      <c r="F89" s="38"/>
      <c r="G89" s="40"/>
      <c r="H89" s="69"/>
      <c r="I89" s="67" t="s">
        <v>11378</v>
      </c>
      <c r="J89" s="38"/>
      <c r="K89" s="67" t="s">
        <v>11378</v>
      </c>
      <c r="L89" s="14"/>
      <c r="M89" s="14"/>
      <c r="N89" s="72"/>
      <c r="O89" s="72"/>
      <c r="P89" s="67">
        <v>3</v>
      </c>
      <c r="Q89" s="38"/>
      <c r="R89" s="38"/>
      <c r="S89" s="38"/>
      <c r="T89" s="38"/>
      <c r="U89" s="38"/>
      <c r="V89" s="38"/>
      <c r="W89" s="38"/>
      <c r="X89" s="35"/>
      <c r="Y89" s="38"/>
      <c r="Z89" s="38"/>
      <c r="AA89" s="38"/>
      <c r="AB89" s="38"/>
      <c r="AC89" s="38"/>
      <c r="AD89" s="38"/>
      <c r="AE89" s="38"/>
      <c r="AF89" s="38"/>
      <c r="AG89" s="38"/>
    </row>
    <row r="90" s="28" customFormat="1" ht="14.25" spans="1:33">
      <c r="A90" s="35"/>
      <c r="B90" s="38"/>
      <c r="C90" s="38"/>
      <c r="D90" s="67" t="s">
        <v>13717</v>
      </c>
      <c r="E90" s="38"/>
      <c r="F90" s="38"/>
      <c r="G90" s="40"/>
      <c r="H90" s="69"/>
      <c r="I90" s="67" t="s">
        <v>11378</v>
      </c>
      <c r="J90" s="38"/>
      <c r="K90" s="67" t="s">
        <v>11378</v>
      </c>
      <c r="L90" s="14"/>
      <c r="M90" s="14"/>
      <c r="N90" s="72"/>
      <c r="O90" s="72"/>
      <c r="P90" s="67">
        <v>1</v>
      </c>
      <c r="Q90" s="38"/>
      <c r="R90" s="38"/>
      <c r="S90" s="38"/>
      <c r="T90" s="38"/>
      <c r="U90" s="38"/>
      <c r="V90" s="38"/>
      <c r="W90" s="38"/>
      <c r="X90" s="35"/>
      <c r="Y90" s="38"/>
      <c r="Z90" s="38"/>
      <c r="AA90" s="38"/>
      <c r="AB90" s="38"/>
      <c r="AC90" s="38"/>
      <c r="AD90" s="38"/>
      <c r="AE90" s="38"/>
      <c r="AF90" s="38"/>
      <c r="AG90" s="38"/>
    </row>
    <row r="91" s="28" customFormat="1" ht="14.25" spans="1:33">
      <c r="A91" s="35"/>
      <c r="B91" s="38"/>
      <c r="C91" s="38"/>
      <c r="D91" s="67" t="s">
        <v>13718</v>
      </c>
      <c r="E91" s="38"/>
      <c r="F91" s="38"/>
      <c r="G91" s="40"/>
      <c r="H91" s="69"/>
      <c r="I91" s="67" t="s">
        <v>11378</v>
      </c>
      <c r="J91" s="38"/>
      <c r="K91" s="67" t="s">
        <v>11378</v>
      </c>
      <c r="L91" s="14"/>
      <c r="M91" s="14"/>
      <c r="N91" s="72"/>
      <c r="O91" s="72"/>
      <c r="P91" s="67">
        <v>1</v>
      </c>
      <c r="Q91" s="38"/>
      <c r="R91" s="38"/>
      <c r="S91" s="38"/>
      <c r="T91" s="38"/>
      <c r="U91" s="38"/>
      <c r="V91" s="38"/>
      <c r="W91" s="38"/>
      <c r="X91" s="35"/>
      <c r="Y91" s="38"/>
      <c r="Z91" s="38"/>
      <c r="AA91" s="38"/>
      <c r="AB91" s="38"/>
      <c r="AC91" s="38"/>
      <c r="AD91" s="38"/>
      <c r="AE91" s="38"/>
      <c r="AF91" s="38"/>
      <c r="AG91" s="38"/>
    </row>
    <row r="92" s="28" customFormat="1" ht="14.25" spans="1:33">
      <c r="A92" s="35"/>
      <c r="B92" s="38"/>
      <c r="C92" s="38"/>
      <c r="D92" s="67" t="s">
        <v>13718</v>
      </c>
      <c r="E92" s="38"/>
      <c r="F92" s="38"/>
      <c r="G92" s="40"/>
      <c r="H92" s="69"/>
      <c r="I92" s="67" t="s">
        <v>11378</v>
      </c>
      <c r="J92" s="38"/>
      <c r="K92" s="67" t="s">
        <v>11378</v>
      </c>
      <c r="L92" s="14"/>
      <c r="M92" s="14"/>
      <c r="N92" s="72"/>
      <c r="O92" s="72"/>
      <c r="P92" s="67">
        <v>1</v>
      </c>
      <c r="Q92" s="38"/>
      <c r="R92" s="38"/>
      <c r="S92" s="38"/>
      <c r="T92" s="38"/>
      <c r="U92" s="38"/>
      <c r="V92" s="38"/>
      <c r="W92" s="38"/>
      <c r="X92" s="35"/>
      <c r="Y92" s="38"/>
      <c r="Z92" s="38"/>
      <c r="AA92" s="38"/>
      <c r="AB92" s="38"/>
      <c r="AC92" s="38"/>
      <c r="AD92" s="38"/>
      <c r="AE92" s="38"/>
      <c r="AF92" s="38"/>
      <c r="AG92" s="38"/>
    </row>
    <row r="93" s="28" customFormat="1" ht="14.25" spans="1:33">
      <c r="A93" s="35"/>
      <c r="B93" s="38"/>
      <c r="C93" s="38"/>
      <c r="D93" s="67" t="s">
        <v>13719</v>
      </c>
      <c r="E93" s="38"/>
      <c r="F93" s="38"/>
      <c r="G93" s="40"/>
      <c r="H93" s="69"/>
      <c r="I93" s="67" t="s">
        <v>11378</v>
      </c>
      <c r="J93" s="38"/>
      <c r="K93" s="67" t="s">
        <v>11378</v>
      </c>
      <c r="L93" s="14"/>
      <c r="M93" s="14"/>
      <c r="N93" s="72"/>
      <c r="O93" s="72"/>
      <c r="P93" s="67">
        <v>1</v>
      </c>
      <c r="Q93" s="38"/>
      <c r="R93" s="38"/>
      <c r="S93" s="38"/>
      <c r="T93" s="38"/>
      <c r="U93" s="38"/>
      <c r="V93" s="38"/>
      <c r="W93" s="38"/>
      <c r="X93" s="35"/>
      <c r="Y93" s="38"/>
      <c r="Z93" s="38"/>
      <c r="AA93" s="38"/>
      <c r="AB93" s="38"/>
      <c r="AC93" s="38"/>
      <c r="AD93" s="38"/>
      <c r="AE93" s="38"/>
      <c r="AF93" s="38"/>
      <c r="AG93" s="38"/>
    </row>
    <row r="94" s="28" customFormat="1" ht="14.25" spans="1:33">
      <c r="A94" s="35"/>
      <c r="B94" s="38"/>
      <c r="C94" s="38"/>
      <c r="D94" s="67" t="s">
        <v>13719</v>
      </c>
      <c r="E94" s="38"/>
      <c r="F94" s="38"/>
      <c r="G94" s="40"/>
      <c r="H94" s="69"/>
      <c r="I94" s="67" t="s">
        <v>11378</v>
      </c>
      <c r="J94" s="38"/>
      <c r="K94" s="67" t="s">
        <v>11378</v>
      </c>
      <c r="L94" s="14"/>
      <c r="M94" s="14"/>
      <c r="N94" s="72"/>
      <c r="O94" s="72"/>
      <c r="P94" s="67">
        <v>1</v>
      </c>
      <c r="Q94" s="38"/>
      <c r="R94" s="38"/>
      <c r="S94" s="38"/>
      <c r="T94" s="38"/>
      <c r="U94" s="38"/>
      <c r="V94" s="38"/>
      <c r="W94" s="38"/>
      <c r="X94" s="35"/>
      <c r="Y94" s="38"/>
      <c r="Z94" s="38"/>
      <c r="AA94" s="38"/>
      <c r="AB94" s="38"/>
      <c r="AC94" s="38"/>
      <c r="AD94" s="38"/>
      <c r="AE94" s="38"/>
      <c r="AF94" s="38"/>
      <c r="AG94" s="38"/>
    </row>
    <row r="95" s="28" customFormat="1" ht="14.25" spans="1:33">
      <c r="A95" s="35"/>
      <c r="B95" s="38"/>
      <c r="C95" s="38"/>
      <c r="D95" s="67" t="s">
        <v>13719</v>
      </c>
      <c r="E95" s="38"/>
      <c r="F95" s="38"/>
      <c r="G95" s="40"/>
      <c r="H95" s="69"/>
      <c r="I95" s="67" t="s">
        <v>11378</v>
      </c>
      <c r="J95" s="38"/>
      <c r="K95" s="67" t="s">
        <v>11378</v>
      </c>
      <c r="L95" s="14"/>
      <c r="M95" s="14"/>
      <c r="N95" s="72"/>
      <c r="O95" s="72"/>
      <c r="P95" s="67">
        <v>1</v>
      </c>
      <c r="Q95" s="38"/>
      <c r="R95" s="38"/>
      <c r="S95" s="38"/>
      <c r="T95" s="38"/>
      <c r="U95" s="38"/>
      <c r="V95" s="38"/>
      <c r="W95" s="38"/>
      <c r="X95" s="35"/>
      <c r="Y95" s="38"/>
      <c r="Z95" s="38"/>
      <c r="AA95" s="38"/>
      <c r="AB95" s="38"/>
      <c r="AC95" s="38"/>
      <c r="AD95" s="38"/>
      <c r="AE95" s="38"/>
      <c r="AF95" s="38"/>
      <c r="AG95" s="38"/>
    </row>
    <row r="96" s="28" customFormat="1" ht="14.25" spans="1:33">
      <c r="A96" s="35"/>
      <c r="B96" s="38"/>
      <c r="C96" s="38"/>
      <c r="D96" s="67" t="s">
        <v>13720</v>
      </c>
      <c r="E96" s="38"/>
      <c r="F96" s="38"/>
      <c r="G96" s="40"/>
      <c r="H96" s="69"/>
      <c r="I96" s="67" t="s">
        <v>11378</v>
      </c>
      <c r="J96" s="38"/>
      <c r="K96" s="67" t="s">
        <v>11378</v>
      </c>
      <c r="L96" s="14"/>
      <c r="M96" s="14"/>
      <c r="N96" s="72"/>
      <c r="O96" s="72"/>
      <c r="P96" s="67">
        <v>1</v>
      </c>
      <c r="Q96" s="38"/>
      <c r="R96" s="38"/>
      <c r="S96" s="38"/>
      <c r="T96" s="38"/>
      <c r="U96" s="38"/>
      <c r="V96" s="38"/>
      <c r="W96" s="38"/>
      <c r="X96" s="35"/>
      <c r="Y96" s="38"/>
      <c r="Z96" s="38"/>
      <c r="AA96" s="38"/>
      <c r="AB96" s="38"/>
      <c r="AC96" s="38"/>
      <c r="AD96" s="38"/>
      <c r="AE96" s="38"/>
      <c r="AF96" s="38"/>
      <c r="AG96" s="38"/>
    </row>
    <row r="97" s="28" customFormat="1" ht="14.25" spans="1:33">
      <c r="A97" s="35"/>
      <c r="B97" s="38"/>
      <c r="C97" s="38"/>
      <c r="D97" s="67" t="s">
        <v>13721</v>
      </c>
      <c r="E97" s="38"/>
      <c r="F97" s="38"/>
      <c r="G97" s="40"/>
      <c r="H97" s="69"/>
      <c r="I97" s="67" t="s">
        <v>11378</v>
      </c>
      <c r="J97" s="38"/>
      <c r="K97" s="67" t="s">
        <v>11378</v>
      </c>
      <c r="L97" s="14"/>
      <c r="M97" s="14"/>
      <c r="N97" s="72"/>
      <c r="O97" s="72"/>
      <c r="P97" s="67">
        <v>1</v>
      </c>
      <c r="Q97" s="38"/>
      <c r="R97" s="38"/>
      <c r="S97" s="38"/>
      <c r="T97" s="38"/>
      <c r="U97" s="38"/>
      <c r="V97" s="38"/>
      <c r="W97" s="38"/>
      <c r="X97" s="35"/>
      <c r="Y97" s="38"/>
      <c r="Z97" s="38"/>
      <c r="AA97" s="38"/>
      <c r="AB97" s="38"/>
      <c r="AC97" s="38"/>
      <c r="AD97" s="38"/>
      <c r="AE97" s="38"/>
      <c r="AF97" s="38"/>
      <c r="AG97" s="38"/>
    </row>
    <row r="98" s="28" customFormat="1" ht="14.25" spans="1:33">
      <c r="A98" s="35"/>
      <c r="B98" s="38"/>
      <c r="C98" s="38"/>
      <c r="D98" s="67" t="s">
        <v>13722</v>
      </c>
      <c r="E98" s="38"/>
      <c r="F98" s="38"/>
      <c r="G98" s="40"/>
      <c r="H98" s="69"/>
      <c r="I98" s="67" t="s">
        <v>11378</v>
      </c>
      <c r="J98" s="38"/>
      <c r="K98" s="67" t="s">
        <v>11378</v>
      </c>
      <c r="L98" s="14"/>
      <c r="M98" s="14"/>
      <c r="N98" s="72"/>
      <c r="O98" s="72"/>
      <c r="P98" s="67">
        <v>1</v>
      </c>
      <c r="Q98" s="38"/>
      <c r="R98" s="38"/>
      <c r="S98" s="38"/>
      <c r="T98" s="38"/>
      <c r="U98" s="38"/>
      <c r="V98" s="38"/>
      <c r="W98" s="38"/>
      <c r="X98" s="35"/>
      <c r="Y98" s="38"/>
      <c r="Z98" s="38"/>
      <c r="AA98" s="38"/>
      <c r="AB98" s="38"/>
      <c r="AC98" s="38"/>
      <c r="AD98" s="38"/>
      <c r="AE98" s="38"/>
      <c r="AF98" s="38"/>
      <c r="AG98" s="38"/>
    </row>
    <row r="99" s="28" customFormat="1" ht="14.25" spans="1:33">
      <c r="A99" s="35"/>
      <c r="B99" s="38"/>
      <c r="C99" s="38"/>
      <c r="D99" s="67" t="s">
        <v>13723</v>
      </c>
      <c r="E99" s="38"/>
      <c r="F99" s="38"/>
      <c r="G99" s="40"/>
      <c r="H99" s="69"/>
      <c r="I99" s="67" t="s">
        <v>13724</v>
      </c>
      <c r="J99" s="38"/>
      <c r="K99" s="67" t="s">
        <v>13724</v>
      </c>
      <c r="L99" s="14"/>
      <c r="M99" s="14"/>
      <c r="N99" s="72"/>
      <c r="O99" s="72"/>
      <c r="P99" s="67">
        <v>1</v>
      </c>
      <c r="Q99" s="38"/>
      <c r="R99" s="38"/>
      <c r="S99" s="38"/>
      <c r="T99" s="38"/>
      <c r="U99" s="38"/>
      <c r="V99" s="38"/>
      <c r="W99" s="38"/>
      <c r="X99" s="35"/>
      <c r="Y99" s="38"/>
      <c r="Z99" s="38"/>
      <c r="AA99" s="38"/>
      <c r="AB99" s="38"/>
      <c r="AC99" s="38"/>
      <c r="AD99" s="38"/>
      <c r="AE99" s="38"/>
      <c r="AF99" s="38"/>
      <c r="AG99" s="38"/>
    </row>
    <row r="100" s="28" customFormat="1" ht="14.25" spans="1:33">
      <c r="A100" s="35"/>
      <c r="B100" s="38"/>
      <c r="C100" s="38"/>
      <c r="D100" s="67" t="s">
        <v>13725</v>
      </c>
      <c r="E100" s="38"/>
      <c r="F100" s="38"/>
      <c r="G100" s="40"/>
      <c r="H100" s="69"/>
      <c r="I100" s="67" t="s">
        <v>11066</v>
      </c>
      <c r="J100" s="38"/>
      <c r="K100" s="67" t="s">
        <v>11066</v>
      </c>
      <c r="L100" s="14"/>
      <c r="M100" s="14"/>
      <c r="N100" s="72"/>
      <c r="O100" s="72"/>
      <c r="P100" s="67">
        <v>1</v>
      </c>
      <c r="Q100" s="38"/>
      <c r="R100" s="38"/>
      <c r="S100" s="38"/>
      <c r="T100" s="38"/>
      <c r="U100" s="38"/>
      <c r="V100" s="38"/>
      <c r="W100" s="38"/>
      <c r="X100" s="35"/>
      <c r="Y100" s="38"/>
      <c r="Z100" s="38"/>
      <c r="AA100" s="38"/>
      <c r="AB100" s="38"/>
      <c r="AC100" s="38"/>
      <c r="AD100" s="38"/>
      <c r="AE100" s="38"/>
      <c r="AF100" s="38"/>
      <c r="AG100" s="38"/>
    </row>
    <row r="101" s="28" customFormat="1" ht="14.25" spans="1:33">
      <c r="A101" s="35"/>
      <c r="B101" s="38"/>
      <c r="C101" s="38"/>
      <c r="D101" s="67" t="s">
        <v>13726</v>
      </c>
      <c r="E101" s="38"/>
      <c r="F101" s="38"/>
      <c r="G101" s="40"/>
      <c r="H101" s="69"/>
      <c r="I101" s="67" t="s">
        <v>11610</v>
      </c>
      <c r="J101" s="38"/>
      <c r="K101" s="67" t="s">
        <v>11610</v>
      </c>
      <c r="L101" s="14"/>
      <c r="M101" s="14"/>
      <c r="N101" s="72"/>
      <c r="O101" s="72"/>
      <c r="P101" s="67">
        <v>1</v>
      </c>
      <c r="Q101" s="38"/>
      <c r="R101" s="38"/>
      <c r="S101" s="38"/>
      <c r="T101" s="38"/>
      <c r="U101" s="38"/>
      <c r="V101" s="38"/>
      <c r="W101" s="38"/>
      <c r="X101" s="35"/>
      <c r="Y101" s="38"/>
      <c r="Z101" s="38"/>
      <c r="AA101" s="38"/>
      <c r="AB101" s="38"/>
      <c r="AC101" s="38"/>
      <c r="AD101" s="38"/>
      <c r="AE101" s="38"/>
      <c r="AF101" s="38"/>
      <c r="AG101" s="38"/>
    </row>
    <row r="102" s="28" customFormat="1" ht="14.25" spans="1:33">
      <c r="A102" s="35"/>
      <c r="B102" s="38"/>
      <c r="C102" s="38"/>
      <c r="D102" s="67" t="s">
        <v>13727</v>
      </c>
      <c r="E102" s="38"/>
      <c r="F102" s="38"/>
      <c r="G102" s="40"/>
      <c r="H102" s="69"/>
      <c r="I102" s="67" t="s">
        <v>11610</v>
      </c>
      <c r="J102" s="38"/>
      <c r="K102" s="67" t="s">
        <v>11610</v>
      </c>
      <c r="L102" s="14"/>
      <c r="M102" s="14"/>
      <c r="N102" s="72"/>
      <c r="O102" s="72"/>
      <c r="P102" s="67">
        <v>1</v>
      </c>
      <c r="Q102" s="38"/>
      <c r="R102" s="38"/>
      <c r="S102" s="38"/>
      <c r="T102" s="38"/>
      <c r="U102" s="38"/>
      <c r="V102" s="38"/>
      <c r="W102" s="38"/>
      <c r="X102" s="35"/>
      <c r="Y102" s="38"/>
      <c r="Z102" s="38"/>
      <c r="AA102" s="38"/>
      <c r="AB102" s="38"/>
      <c r="AC102" s="38"/>
      <c r="AD102" s="38"/>
      <c r="AE102" s="38"/>
      <c r="AF102" s="38"/>
      <c r="AG102" s="38"/>
    </row>
    <row r="103" s="28" customFormat="1" ht="14.25" spans="1:33">
      <c r="A103" s="35"/>
      <c r="B103" s="38"/>
      <c r="C103" s="38"/>
      <c r="D103" s="67" t="s">
        <v>13728</v>
      </c>
      <c r="E103" s="38"/>
      <c r="F103" s="38"/>
      <c r="G103" s="40"/>
      <c r="H103" s="69"/>
      <c r="I103" s="67" t="s">
        <v>11610</v>
      </c>
      <c r="J103" s="38"/>
      <c r="K103" s="67" t="s">
        <v>11610</v>
      </c>
      <c r="L103" s="14"/>
      <c r="M103" s="14"/>
      <c r="N103" s="72"/>
      <c r="O103" s="72"/>
      <c r="P103" s="67">
        <v>1</v>
      </c>
      <c r="Q103" s="38"/>
      <c r="R103" s="38"/>
      <c r="S103" s="38"/>
      <c r="T103" s="38"/>
      <c r="U103" s="38"/>
      <c r="V103" s="38"/>
      <c r="W103" s="38"/>
      <c r="X103" s="35"/>
      <c r="Y103" s="38"/>
      <c r="Z103" s="38"/>
      <c r="AA103" s="38"/>
      <c r="AB103" s="38"/>
      <c r="AC103" s="38"/>
      <c r="AD103" s="38"/>
      <c r="AE103" s="38"/>
      <c r="AF103" s="38"/>
      <c r="AG103" s="38"/>
    </row>
    <row r="104" s="28" customFormat="1" ht="14.25" spans="1:33">
      <c r="A104" s="35"/>
      <c r="B104" s="38"/>
      <c r="C104" s="38"/>
      <c r="D104" s="67" t="s">
        <v>13729</v>
      </c>
      <c r="E104" s="38"/>
      <c r="F104" s="38"/>
      <c r="G104" s="40"/>
      <c r="H104" s="69"/>
      <c r="I104" s="67" t="s">
        <v>11610</v>
      </c>
      <c r="J104" s="38"/>
      <c r="K104" s="67" t="s">
        <v>11610</v>
      </c>
      <c r="L104" s="14"/>
      <c r="M104" s="14"/>
      <c r="N104" s="72"/>
      <c r="O104" s="72"/>
      <c r="P104" s="67">
        <v>1</v>
      </c>
      <c r="Q104" s="38"/>
      <c r="R104" s="38"/>
      <c r="S104" s="38"/>
      <c r="T104" s="38"/>
      <c r="U104" s="38"/>
      <c r="V104" s="38"/>
      <c r="W104" s="38"/>
      <c r="X104" s="35"/>
      <c r="Y104" s="38"/>
      <c r="Z104" s="38"/>
      <c r="AA104" s="38"/>
      <c r="AB104" s="38"/>
      <c r="AC104" s="38"/>
      <c r="AD104" s="38"/>
      <c r="AE104" s="38"/>
      <c r="AF104" s="38"/>
      <c r="AG104" s="38"/>
    </row>
    <row r="105" s="28" customFormat="1" ht="14.25" spans="1:33">
      <c r="A105" s="35"/>
      <c r="B105" s="38"/>
      <c r="C105" s="38"/>
      <c r="D105" s="67" t="s">
        <v>13730</v>
      </c>
      <c r="E105" s="38"/>
      <c r="F105" s="38"/>
      <c r="G105" s="40"/>
      <c r="H105" s="69"/>
      <c r="I105" s="67" t="s">
        <v>11610</v>
      </c>
      <c r="J105" s="38"/>
      <c r="K105" s="67" t="s">
        <v>11610</v>
      </c>
      <c r="L105" s="14"/>
      <c r="M105" s="14"/>
      <c r="N105" s="72"/>
      <c r="O105" s="72"/>
      <c r="P105" s="67">
        <v>1</v>
      </c>
      <c r="Q105" s="38"/>
      <c r="R105" s="38"/>
      <c r="S105" s="38"/>
      <c r="T105" s="38"/>
      <c r="U105" s="38"/>
      <c r="V105" s="38"/>
      <c r="W105" s="38"/>
      <c r="X105" s="35"/>
      <c r="Y105" s="38"/>
      <c r="Z105" s="38"/>
      <c r="AA105" s="38"/>
      <c r="AB105" s="38"/>
      <c r="AC105" s="38"/>
      <c r="AD105" s="38"/>
      <c r="AE105" s="38"/>
      <c r="AF105" s="38"/>
      <c r="AG105" s="38"/>
    </row>
    <row r="106" s="28" customFormat="1" ht="14.25" spans="1:33">
      <c r="A106" s="35"/>
      <c r="B106" s="38"/>
      <c r="C106" s="38"/>
      <c r="D106" s="67" t="s">
        <v>13731</v>
      </c>
      <c r="E106" s="38"/>
      <c r="F106" s="38"/>
      <c r="G106" s="40"/>
      <c r="H106" s="69"/>
      <c r="I106" s="67" t="s">
        <v>11610</v>
      </c>
      <c r="J106" s="38"/>
      <c r="K106" s="67" t="s">
        <v>11610</v>
      </c>
      <c r="L106" s="14"/>
      <c r="M106" s="14"/>
      <c r="N106" s="72"/>
      <c r="O106" s="72"/>
      <c r="P106" s="67">
        <v>1</v>
      </c>
      <c r="Q106" s="38"/>
      <c r="R106" s="38"/>
      <c r="S106" s="38"/>
      <c r="T106" s="38"/>
      <c r="U106" s="38"/>
      <c r="V106" s="38"/>
      <c r="W106" s="38"/>
      <c r="X106" s="35"/>
      <c r="Y106" s="38"/>
      <c r="Z106" s="38"/>
      <c r="AA106" s="38"/>
      <c r="AB106" s="38"/>
      <c r="AC106" s="38"/>
      <c r="AD106" s="38"/>
      <c r="AE106" s="38"/>
      <c r="AF106" s="38"/>
      <c r="AG106" s="38"/>
    </row>
    <row r="107" s="28" customFormat="1" ht="14.25" spans="1:33">
      <c r="A107" s="35"/>
      <c r="B107" s="38"/>
      <c r="C107" s="38"/>
      <c r="D107" s="67" t="s">
        <v>13732</v>
      </c>
      <c r="E107" s="38"/>
      <c r="F107" s="38"/>
      <c r="G107" s="40"/>
      <c r="H107" s="69"/>
      <c r="I107" s="67" t="s">
        <v>11610</v>
      </c>
      <c r="J107" s="38"/>
      <c r="K107" s="67" t="s">
        <v>11610</v>
      </c>
      <c r="L107" s="14"/>
      <c r="M107" s="14"/>
      <c r="N107" s="72"/>
      <c r="O107" s="72"/>
      <c r="P107" s="67">
        <v>1</v>
      </c>
      <c r="Q107" s="38"/>
      <c r="R107" s="38"/>
      <c r="S107" s="38"/>
      <c r="T107" s="38"/>
      <c r="U107" s="38"/>
      <c r="V107" s="38"/>
      <c r="W107" s="38"/>
      <c r="X107" s="35"/>
      <c r="Y107" s="38"/>
      <c r="Z107" s="38"/>
      <c r="AA107" s="38"/>
      <c r="AB107" s="38"/>
      <c r="AC107" s="38"/>
      <c r="AD107" s="38"/>
      <c r="AE107" s="38"/>
      <c r="AF107" s="38"/>
      <c r="AG107" s="38"/>
    </row>
    <row r="108" s="28" customFormat="1" ht="14.25" spans="1:33">
      <c r="A108" s="35"/>
      <c r="B108" s="38"/>
      <c r="C108" s="38"/>
      <c r="D108" s="67" t="s">
        <v>13733</v>
      </c>
      <c r="E108" s="38"/>
      <c r="F108" s="38"/>
      <c r="G108" s="40"/>
      <c r="H108" s="69"/>
      <c r="I108" s="67" t="s">
        <v>11610</v>
      </c>
      <c r="J108" s="38"/>
      <c r="K108" s="67" t="s">
        <v>11610</v>
      </c>
      <c r="L108" s="14"/>
      <c r="M108" s="14"/>
      <c r="N108" s="72"/>
      <c r="O108" s="72"/>
      <c r="P108" s="67">
        <v>1</v>
      </c>
      <c r="Q108" s="38"/>
      <c r="R108" s="38"/>
      <c r="S108" s="38"/>
      <c r="T108" s="38"/>
      <c r="U108" s="38"/>
      <c r="V108" s="38"/>
      <c r="W108" s="38"/>
      <c r="X108" s="35"/>
      <c r="Y108" s="38"/>
      <c r="Z108" s="38"/>
      <c r="AA108" s="38"/>
      <c r="AB108" s="38"/>
      <c r="AC108" s="38"/>
      <c r="AD108" s="38"/>
      <c r="AE108" s="38"/>
      <c r="AF108" s="38"/>
      <c r="AG108" s="38"/>
    </row>
    <row r="109" s="28" customFormat="1" ht="14.25" spans="1:33">
      <c r="A109" s="35"/>
      <c r="B109" s="38"/>
      <c r="C109" s="38"/>
      <c r="D109" s="67" t="s">
        <v>13734</v>
      </c>
      <c r="E109" s="38"/>
      <c r="F109" s="38"/>
      <c r="G109" s="40"/>
      <c r="H109" s="69"/>
      <c r="I109" s="67" t="s">
        <v>11610</v>
      </c>
      <c r="J109" s="38"/>
      <c r="K109" s="67" t="s">
        <v>11610</v>
      </c>
      <c r="L109" s="14"/>
      <c r="M109" s="14"/>
      <c r="N109" s="72"/>
      <c r="O109" s="72"/>
      <c r="P109" s="67">
        <v>1</v>
      </c>
      <c r="Q109" s="38"/>
      <c r="R109" s="38"/>
      <c r="S109" s="38"/>
      <c r="T109" s="38"/>
      <c r="U109" s="38"/>
      <c r="V109" s="38"/>
      <c r="W109" s="38"/>
      <c r="X109" s="35"/>
      <c r="Y109" s="38"/>
      <c r="Z109" s="38"/>
      <c r="AA109" s="38"/>
      <c r="AB109" s="38"/>
      <c r="AC109" s="38"/>
      <c r="AD109" s="38"/>
      <c r="AE109" s="38"/>
      <c r="AF109" s="38"/>
      <c r="AG109" s="38"/>
    </row>
    <row r="110" s="28" customFormat="1" ht="14.25" spans="1:33">
      <c r="A110" s="35"/>
      <c r="B110" s="38"/>
      <c r="C110" s="38"/>
      <c r="D110" s="67" t="s">
        <v>13735</v>
      </c>
      <c r="E110" s="38"/>
      <c r="F110" s="38"/>
      <c r="G110" s="40"/>
      <c r="H110" s="69"/>
      <c r="I110" s="67" t="s">
        <v>11610</v>
      </c>
      <c r="J110" s="38"/>
      <c r="K110" s="67" t="s">
        <v>11610</v>
      </c>
      <c r="L110" s="14"/>
      <c r="M110" s="14"/>
      <c r="N110" s="72"/>
      <c r="O110" s="72"/>
      <c r="P110" s="67">
        <v>1</v>
      </c>
      <c r="Q110" s="38"/>
      <c r="R110" s="38"/>
      <c r="S110" s="38"/>
      <c r="T110" s="38"/>
      <c r="U110" s="38"/>
      <c r="V110" s="38"/>
      <c r="W110" s="38"/>
      <c r="X110" s="35"/>
      <c r="Y110" s="38"/>
      <c r="Z110" s="38"/>
      <c r="AA110" s="38"/>
      <c r="AB110" s="38"/>
      <c r="AC110" s="38"/>
      <c r="AD110" s="38"/>
      <c r="AE110" s="38"/>
      <c r="AF110" s="38"/>
      <c r="AG110" s="38"/>
    </row>
    <row r="111" s="28" customFormat="1" ht="14.25" spans="1:33">
      <c r="A111" s="35"/>
      <c r="B111" s="38"/>
      <c r="C111" s="38"/>
      <c r="D111" s="67" t="s">
        <v>13736</v>
      </c>
      <c r="E111" s="38"/>
      <c r="F111" s="38"/>
      <c r="G111" s="40"/>
      <c r="H111" s="69"/>
      <c r="I111" s="67" t="s">
        <v>11610</v>
      </c>
      <c r="J111" s="38"/>
      <c r="K111" s="67" t="s">
        <v>11610</v>
      </c>
      <c r="L111" s="14"/>
      <c r="M111" s="14"/>
      <c r="N111" s="72"/>
      <c r="O111" s="72"/>
      <c r="P111" s="67">
        <v>1</v>
      </c>
      <c r="Q111" s="38"/>
      <c r="R111" s="38"/>
      <c r="S111" s="38"/>
      <c r="T111" s="38"/>
      <c r="U111" s="38"/>
      <c r="V111" s="38"/>
      <c r="W111" s="38"/>
      <c r="X111" s="35"/>
      <c r="Y111" s="38"/>
      <c r="Z111" s="38"/>
      <c r="AA111" s="38"/>
      <c r="AB111" s="38"/>
      <c r="AC111" s="38"/>
      <c r="AD111" s="38"/>
      <c r="AE111" s="38"/>
      <c r="AF111" s="38"/>
      <c r="AG111" s="38"/>
    </row>
    <row r="112" s="28" customFormat="1" ht="14.25" spans="1:33">
      <c r="A112" s="35"/>
      <c r="B112" s="38"/>
      <c r="C112" s="38"/>
      <c r="D112" s="67" t="s">
        <v>13737</v>
      </c>
      <c r="E112" s="38"/>
      <c r="F112" s="38"/>
      <c r="G112" s="40"/>
      <c r="H112" s="69"/>
      <c r="I112" s="67" t="s">
        <v>11610</v>
      </c>
      <c r="J112" s="38"/>
      <c r="K112" s="67" t="s">
        <v>11610</v>
      </c>
      <c r="L112" s="14"/>
      <c r="M112" s="14"/>
      <c r="N112" s="72"/>
      <c r="O112" s="72"/>
      <c r="P112" s="67">
        <v>1</v>
      </c>
      <c r="Q112" s="38"/>
      <c r="R112" s="38"/>
      <c r="S112" s="38"/>
      <c r="T112" s="38"/>
      <c r="U112" s="38"/>
      <c r="V112" s="38"/>
      <c r="W112" s="38"/>
      <c r="X112" s="35"/>
      <c r="Y112" s="38"/>
      <c r="Z112" s="38"/>
      <c r="AA112" s="38"/>
      <c r="AB112" s="38"/>
      <c r="AC112" s="38"/>
      <c r="AD112" s="38"/>
      <c r="AE112" s="38"/>
      <c r="AF112" s="38"/>
      <c r="AG112" s="38"/>
    </row>
    <row r="113" s="28" customFormat="1" ht="14.25" spans="1:33">
      <c r="A113" s="35"/>
      <c r="B113" s="38"/>
      <c r="C113" s="38"/>
      <c r="D113" s="67" t="s">
        <v>13738</v>
      </c>
      <c r="E113" s="38"/>
      <c r="F113" s="38"/>
      <c r="G113" s="40"/>
      <c r="H113" s="69"/>
      <c r="I113" s="67" t="s">
        <v>11610</v>
      </c>
      <c r="J113" s="38"/>
      <c r="K113" s="67" t="s">
        <v>11610</v>
      </c>
      <c r="L113" s="14"/>
      <c r="M113" s="14"/>
      <c r="N113" s="72"/>
      <c r="O113" s="72"/>
      <c r="P113" s="67">
        <v>1</v>
      </c>
      <c r="Q113" s="38"/>
      <c r="R113" s="38"/>
      <c r="S113" s="38"/>
      <c r="T113" s="38"/>
      <c r="U113" s="38"/>
      <c r="V113" s="38"/>
      <c r="W113" s="38"/>
      <c r="X113" s="35"/>
      <c r="Y113" s="38"/>
      <c r="Z113" s="38"/>
      <c r="AA113" s="38"/>
      <c r="AB113" s="38"/>
      <c r="AC113" s="38"/>
      <c r="AD113" s="38"/>
      <c r="AE113" s="38"/>
      <c r="AF113" s="38"/>
      <c r="AG113" s="38"/>
    </row>
    <row r="114" s="28" customFormat="1" ht="14.25" spans="1:33">
      <c r="A114" s="35"/>
      <c r="B114" s="38"/>
      <c r="C114" s="38"/>
      <c r="D114" s="67" t="s">
        <v>13739</v>
      </c>
      <c r="E114" s="38"/>
      <c r="F114" s="38"/>
      <c r="G114" s="40"/>
      <c r="H114" s="69"/>
      <c r="I114" s="67" t="s">
        <v>11610</v>
      </c>
      <c r="J114" s="38"/>
      <c r="K114" s="67" t="s">
        <v>11610</v>
      </c>
      <c r="L114" s="14"/>
      <c r="M114" s="14"/>
      <c r="N114" s="72"/>
      <c r="O114" s="72"/>
      <c r="P114" s="67">
        <v>1</v>
      </c>
      <c r="Q114" s="38"/>
      <c r="R114" s="38"/>
      <c r="S114" s="38"/>
      <c r="T114" s="38"/>
      <c r="U114" s="38"/>
      <c r="V114" s="38"/>
      <c r="W114" s="38"/>
      <c r="X114" s="35"/>
      <c r="Y114" s="38"/>
      <c r="Z114" s="38"/>
      <c r="AA114" s="38"/>
      <c r="AB114" s="38"/>
      <c r="AC114" s="38"/>
      <c r="AD114" s="38"/>
      <c r="AE114" s="38"/>
      <c r="AF114" s="38"/>
      <c r="AG114" s="38"/>
    </row>
    <row r="115" s="28" customFormat="1" ht="14.25" spans="1:33">
      <c r="A115" s="35"/>
      <c r="B115" s="38"/>
      <c r="C115" s="38"/>
      <c r="D115" s="67" t="s">
        <v>13740</v>
      </c>
      <c r="E115" s="38"/>
      <c r="F115" s="38"/>
      <c r="G115" s="40"/>
      <c r="H115" s="69"/>
      <c r="I115" s="67" t="s">
        <v>11610</v>
      </c>
      <c r="J115" s="38"/>
      <c r="K115" s="67" t="s">
        <v>11610</v>
      </c>
      <c r="L115" s="14"/>
      <c r="M115" s="14"/>
      <c r="N115" s="72"/>
      <c r="O115" s="72"/>
      <c r="P115" s="67">
        <v>1</v>
      </c>
      <c r="Q115" s="38"/>
      <c r="R115" s="38"/>
      <c r="S115" s="38"/>
      <c r="T115" s="38"/>
      <c r="U115" s="38"/>
      <c r="V115" s="38"/>
      <c r="W115" s="38"/>
      <c r="X115" s="35"/>
      <c r="Y115" s="38"/>
      <c r="Z115" s="38"/>
      <c r="AA115" s="38"/>
      <c r="AB115" s="38"/>
      <c r="AC115" s="38"/>
      <c r="AD115" s="38"/>
      <c r="AE115" s="38"/>
      <c r="AF115" s="38"/>
      <c r="AG115" s="38"/>
    </row>
    <row r="116" s="28" customFormat="1" ht="14.25" spans="1:33">
      <c r="A116" s="35"/>
      <c r="B116" s="38"/>
      <c r="C116" s="38"/>
      <c r="D116" s="67" t="s">
        <v>13741</v>
      </c>
      <c r="E116" s="38"/>
      <c r="F116" s="38"/>
      <c r="G116" s="40"/>
      <c r="H116" s="69"/>
      <c r="I116" s="67" t="s">
        <v>11610</v>
      </c>
      <c r="J116" s="38"/>
      <c r="K116" s="67" t="s">
        <v>11610</v>
      </c>
      <c r="L116" s="14"/>
      <c r="M116" s="14"/>
      <c r="N116" s="72"/>
      <c r="O116" s="72"/>
      <c r="P116" s="67">
        <v>1</v>
      </c>
      <c r="Q116" s="38"/>
      <c r="R116" s="38"/>
      <c r="S116" s="38"/>
      <c r="T116" s="38"/>
      <c r="U116" s="38"/>
      <c r="V116" s="38"/>
      <c r="W116" s="38"/>
      <c r="X116" s="35"/>
      <c r="Y116" s="38"/>
      <c r="Z116" s="38"/>
      <c r="AA116" s="38"/>
      <c r="AB116" s="38"/>
      <c r="AC116" s="38"/>
      <c r="AD116" s="38"/>
      <c r="AE116" s="38"/>
      <c r="AF116" s="38"/>
      <c r="AG116" s="38"/>
    </row>
    <row r="117" s="28" customFormat="1" ht="14.25" spans="1:33">
      <c r="A117" s="35"/>
      <c r="B117" s="38"/>
      <c r="C117" s="38"/>
      <c r="D117" s="67" t="s">
        <v>13742</v>
      </c>
      <c r="E117" s="38"/>
      <c r="F117" s="38"/>
      <c r="G117" s="40"/>
      <c r="H117" s="69"/>
      <c r="I117" s="67" t="s">
        <v>11610</v>
      </c>
      <c r="J117" s="38"/>
      <c r="K117" s="67" t="s">
        <v>11610</v>
      </c>
      <c r="L117" s="14"/>
      <c r="M117" s="14"/>
      <c r="N117" s="72"/>
      <c r="O117" s="72"/>
      <c r="P117" s="67">
        <v>1</v>
      </c>
      <c r="Q117" s="38"/>
      <c r="R117" s="38"/>
      <c r="S117" s="38"/>
      <c r="T117" s="38"/>
      <c r="U117" s="38"/>
      <c r="V117" s="38"/>
      <c r="W117" s="38"/>
      <c r="X117" s="35"/>
      <c r="Y117" s="38"/>
      <c r="Z117" s="38"/>
      <c r="AA117" s="38"/>
      <c r="AB117" s="38"/>
      <c r="AC117" s="38"/>
      <c r="AD117" s="38"/>
      <c r="AE117" s="38"/>
      <c r="AF117" s="38"/>
      <c r="AG117" s="38"/>
    </row>
    <row r="118" s="28" customFormat="1" ht="14.25" spans="1:33">
      <c r="A118" s="35"/>
      <c r="B118" s="38"/>
      <c r="C118" s="38"/>
      <c r="D118" s="67" t="s">
        <v>13743</v>
      </c>
      <c r="E118" s="38"/>
      <c r="F118" s="38"/>
      <c r="G118" s="40"/>
      <c r="H118" s="69"/>
      <c r="I118" s="67" t="s">
        <v>11610</v>
      </c>
      <c r="J118" s="38"/>
      <c r="K118" s="67" t="s">
        <v>11610</v>
      </c>
      <c r="L118" s="14"/>
      <c r="M118" s="14"/>
      <c r="N118" s="72"/>
      <c r="O118" s="72"/>
      <c r="P118" s="67">
        <v>1</v>
      </c>
      <c r="Q118" s="38"/>
      <c r="R118" s="38"/>
      <c r="S118" s="38"/>
      <c r="T118" s="38"/>
      <c r="U118" s="38"/>
      <c r="V118" s="38"/>
      <c r="W118" s="38"/>
      <c r="X118" s="35"/>
      <c r="Y118" s="38"/>
      <c r="Z118" s="38"/>
      <c r="AA118" s="38"/>
      <c r="AB118" s="38"/>
      <c r="AC118" s="38"/>
      <c r="AD118" s="38"/>
      <c r="AE118" s="38"/>
      <c r="AF118" s="38"/>
      <c r="AG118" s="38"/>
    </row>
    <row r="119" s="28" customFormat="1" ht="14.25" spans="1:33">
      <c r="A119" s="35"/>
      <c r="B119" s="38"/>
      <c r="C119" s="38"/>
      <c r="D119" s="67" t="s">
        <v>13744</v>
      </c>
      <c r="E119" s="38"/>
      <c r="F119" s="38"/>
      <c r="G119" s="40"/>
      <c r="H119" s="69"/>
      <c r="I119" s="67" t="s">
        <v>11610</v>
      </c>
      <c r="J119" s="38"/>
      <c r="K119" s="67" t="s">
        <v>11610</v>
      </c>
      <c r="L119" s="14"/>
      <c r="M119" s="14"/>
      <c r="N119" s="72"/>
      <c r="O119" s="72"/>
      <c r="P119" s="67">
        <v>1</v>
      </c>
      <c r="Q119" s="38"/>
      <c r="R119" s="38"/>
      <c r="S119" s="38"/>
      <c r="T119" s="38"/>
      <c r="U119" s="38"/>
      <c r="V119" s="38"/>
      <c r="W119" s="38"/>
      <c r="X119" s="35"/>
      <c r="Y119" s="38"/>
      <c r="Z119" s="38"/>
      <c r="AA119" s="38"/>
      <c r="AB119" s="38"/>
      <c r="AC119" s="38"/>
      <c r="AD119" s="38"/>
      <c r="AE119" s="38"/>
      <c r="AF119" s="38"/>
      <c r="AG119" s="38"/>
    </row>
    <row r="120" s="28" customFormat="1" ht="14.25" spans="1:33">
      <c r="A120" s="35"/>
      <c r="B120" s="38"/>
      <c r="C120" s="38"/>
      <c r="D120" s="67" t="s">
        <v>13745</v>
      </c>
      <c r="E120" s="38"/>
      <c r="F120" s="38"/>
      <c r="G120" s="40"/>
      <c r="H120" s="69"/>
      <c r="I120" s="67" t="s">
        <v>12046</v>
      </c>
      <c r="J120" s="38"/>
      <c r="K120" s="67" t="s">
        <v>12046</v>
      </c>
      <c r="L120" s="14"/>
      <c r="M120" s="14"/>
      <c r="N120" s="72"/>
      <c r="O120" s="72"/>
      <c r="P120" s="67">
        <v>1</v>
      </c>
      <c r="Q120" s="38"/>
      <c r="R120" s="38"/>
      <c r="S120" s="38"/>
      <c r="T120" s="38"/>
      <c r="U120" s="38"/>
      <c r="V120" s="38"/>
      <c r="W120" s="38"/>
      <c r="X120" s="35"/>
      <c r="Y120" s="38"/>
      <c r="Z120" s="38"/>
      <c r="AA120" s="38"/>
      <c r="AB120" s="38"/>
      <c r="AC120" s="38"/>
      <c r="AD120" s="38"/>
      <c r="AE120" s="38"/>
      <c r="AF120" s="38"/>
      <c r="AG120" s="38"/>
    </row>
    <row r="121" s="28" customFormat="1" ht="14.25" spans="1:33">
      <c r="A121" s="35"/>
      <c r="B121" s="38"/>
      <c r="C121" s="38"/>
      <c r="D121" s="67" t="s">
        <v>13746</v>
      </c>
      <c r="E121" s="38"/>
      <c r="F121" s="38"/>
      <c r="G121" s="40"/>
      <c r="H121" s="69"/>
      <c r="I121" s="67" t="s">
        <v>12046</v>
      </c>
      <c r="J121" s="38"/>
      <c r="K121" s="67" t="s">
        <v>12046</v>
      </c>
      <c r="L121" s="14"/>
      <c r="M121" s="14"/>
      <c r="N121" s="72"/>
      <c r="O121" s="72"/>
      <c r="P121" s="67">
        <v>1</v>
      </c>
      <c r="Q121" s="38"/>
      <c r="R121" s="38"/>
      <c r="S121" s="38"/>
      <c r="T121" s="38"/>
      <c r="U121" s="38"/>
      <c r="V121" s="38"/>
      <c r="W121" s="38"/>
      <c r="X121" s="35"/>
      <c r="Y121" s="38"/>
      <c r="Z121" s="38"/>
      <c r="AA121" s="38"/>
      <c r="AB121" s="38"/>
      <c r="AC121" s="38"/>
      <c r="AD121" s="38"/>
      <c r="AE121" s="38"/>
      <c r="AF121" s="38"/>
      <c r="AG121" s="38"/>
    </row>
    <row r="122" s="28" customFormat="1" ht="14.25" spans="1:33">
      <c r="A122" s="35"/>
      <c r="B122" s="38"/>
      <c r="C122" s="38"/>
      <c r="D122" s="67" t="s">
        <v>13747</v>
      </c>
      <c r="E122" s="38"/>
      <c r="F122" s="38"/>
      <c r="G122" s="40"/>
      <c r="H122" s="69"/>
      <c r="I122" s="67" t="s">
        <v>12046</v>
      </c>
      <c r="J122" s="38"/>
      <c r="K122" s="67" t="s">
        <v>12046</v>
      </c>
      <c r="L122" s="14"/>
      <c r="M122" s="14"/>
      <c r="N122" s="72"/>
      <c r="O122" s="72"/>
      <c r="P122" s="67">
        <v>1</v>
      </c>
      <c r="Q122" s="38"/>
      <c r="R122" s="38"/>
      <c r="S122" s="38"/>
      <c r="T122" s="38"/>
      <c r="U122" s="38"/>
      <c r="V122" s="38"/>
      <c r="W122" s="38"/>
      <c r="X122" s="35"/>
      <c r="Y122" s="38"/>
      <c r="Z122" s="38"/>
      <c r="AA122" s="38"/>
      <c r="AB122" s="38"/>
      <c r="AC122" s="38"/>
      <c r="AD122" s="38"/>
      <c r="AE122" s="38"/>
      <c r="AF122" s="38"/>
      <c r="AG122" s="38"/>
    </row>
    <row r="123" s="28" customFormat="1" ht="14.25" spans="1:33">
      <c r="A123" s="35"/>
      <c r="B123" s="38"/>
      <c r="C123" s="38"/>
      <c r="D123" s="67" t="s">
        <v>13748</v>
      </c>
      <c r="E123" s="38"/>
      <c r="F123" s="38"/>
      <c r="G123" s="40"/>
      <c r="H123" s="69"/>
      <c r="I123" s="67" t="s">
        <v>12046</v>
      </c>
      <c r="J123" s="38"/>
      <c r="K123" s="67" t="s">
        <v>12046</v>
      </c>
      <c r="L123" s="14"/>
      <c r="M123" s="14"/>
      <c r="N123" s="72"/>
      <c r="O123" s="72"/>
      <c r="P123" s="67">
        <v>1</v>
      </c>
      <c r="Q123" s="38"/>
      <c r="R123" s="38"/>
      <c r="S123" s="38"/>
      <c r="T123" s="38"/>
      <c r="U123" s="38"/>
      <c r="V123" s="38"/>
      <c r="W123" s="38"/>
      <c r="X123" s="35"/>
      <c r="Y123" s="38"/>
      <c r="Z123" s="38"/>
      <c r="AA123" s="38"/>
      <c r="AB123" s="38"/>
      <c r="AC123" s="38"/>
      <c r="AD123" s="38"/>
      <c r="AE123" s="38"/>
      <c r="AF123" s="38"/>
      <c r="AG123" s="38"/>
    </row>
    <row r="124" s="28" customFormat="1" ht="14.25" spans="1:33">
      <c r="A124" s="35"/>
      <c r="B124" s="38"/>
      <c r="C124" s="38"/>
      <c r="D124" s="67" t="s">
        <v>13749</v>
      </c>
      <c r="E124" s="38"/>
      <c r="F124" s="38"/>
      <c r="G124" s="40"/>
      <c r="H124" s="69"/>
      <c r="I124" s="67" t="s">
        <v>12046</v>
      </c>
      <c r="J124" s="38"/>
      <c r="K124" s="67" t="s">
        <v>12046</v>
      </c>
      <c r="L124" s="14"/>
      <c r="M124" s="14"/>
      <c r="N124" s="72"/>
      <c r="O124" s="72"/>
      <c r="P124" s="67">
        <v>1</v>
      </c>
      <c r="Q124" s="38"/>
      <c r="R124" s="38"/>
      <c r="S124" s="38"/>
      <c r="T124" s="38"/>
      <c r="U124" s="38"/>
      <c r="V124" s="38"/>
      <c r="W124" s="38"/>
      <c r="X124" s="35"/>
      <c r="Y124" s="38"/>
      <c r="Z124" s="38"/>
      <c r="AA124" s="38"/>
      <c r="AB124" s="38"/>
      <c r="AC124" s="38"/>
      <c r="AD124" s="38"/>
      <c r="AE124" s="38"/>
      <c r="AF124" s="38"/>
      <c r="AG124" s="38"/>
    </row>
    <row r="125" s="28" customFormat="1" ht="14.25" spans="1:33">
      <c r="A125" s="35"/>
      <c r="B125" s="38"/>
      <c r="C125" s="38"/>
      <c r="D125" s="67" t="s">
        <v>13750</v>
      </c>
      <c r="E125" s="38"/>
      <c r="F125" s="38"/>
      <c r="G125" s="40"/>
      <c r="H125" s="69"/>
      <c r="I125" s="67" t="s">
        <v>12046</v>
      </c>
      <c r="J125" s="38"/>
      <c r="K125" s="67" t="s">
        <v>12046</v>
      </c>
      <c r="L125" s="14"/>
      <c r="M125" s="14"/>
      <c r="N125" s="72"/>
      <c r="O125" s="72"/>
      <c r="P125" s="67">
        <v>1</v>
      </c>
      <c r="Q125" s="38"/>
      <c r="R125" s="38"/>
      <c r="S125" s="38"/>
      <c r="T125" s="38"/>
      <c r="U125" s="38"/>
      <c r="V125" s="38"/>
      <c r="W125" s="38"/>
      <c r="X125" s="35"/>
      <c r="Y125" s="38"/>
      <c r="Z125" s="38"/>
      <c r="AA125" s="38"/>
      <c r="AB125" s="38"/>
      <c r="AC125" s="38"/>
      <c r="AD125" s="38"/>
      <c r="AE125" s="38"/>
      <c r="AF125" s="38"/>
      <c r="AG125" s="38"/>
    </row>
    <row r="126" s="28" customFormat="1" ht="14.25" spans="1:33">
      <c r="A126" s="35"/>
      <c r="B126" s="38"/>
      <c r="C126" s="38"/>
      <c r="D126" s="67" t="s">
        <v>13751</v>
      </c>
      <c r="E126" s="38"/>
      <c r="F126" s="38"/>
      <c r="G126" s="40"/>
      <c r="H126" s="69"/>
      <c r="I126" s="67" t="s">
        <v>12046</v>
      </c>
      <c r="J126" s="38"/>
      <c r="K126" s="67" t="s">
        <v>12046</v>
      </c>
      <c r="L126" s="14"/>
      <c r="M126" s="14"/>
      <c r="N126" s="72"/>
      <c r="O126" s="72"/>
      <c r="P126" s="67">
        <v>1</v>
      </c>
      <c r="Q126" s="38"/>
      <c r="R126" s="38"/>
      <c r="S126" s="38"/>
      <c r="T126" s="38"/>
      <c r="U126" s="38"/>
      <c r="V126" s="38"/>
      <c r="W126" s="38"/>
      <c r="X126" s="35"/>
      <c r="Y126" s="38"/>
      <c r="Z126" s="38"/>
      <c r="AA126" s="38"/>
      <c r="AB126" s="38"/>
      <c r="AC126" s="38"/>
      <c r="AD126" s="38"/>
      <c r="AE126" s="38"/>
      <c r="AF126" s="38"/>
      <c r="AG126" s="38"/>
    </row>
    <row r="127" s="28" customFormat="1" ht="14.25" spans="1:33">
      <c r="A127" s="35"/>
      <c r="B127" s="38"/>
      <c r="C127" s="38"/>
      <c r="D127" s="67" t="s">
        <v>13752</v>
      </c>
      <c r="E127" s="38"/>
      <c r="F127" s="38"/>
      <c r="G127" s="40"/>
      <c r="H127" s="69"/>
      <c r="I127" s="67" t="s">
        <v>12046</v>
      </c>
      <c r="J127" s="38"/>
      <c r="K127" s="67" t="s">
        <v>12046</v>
      </c>
      <c r="L127" s="14"/>
      <c r="M127" s="14"/>
      <c r="N127" s="72"/>
      <c r="O127" s="72"/>
      <c r="P127" s="67">
        <v>1</v>
      </c>
      <c r="Q127" s="38"/>
      <c r="R127" s="38"/>
      <c r="S127" s="38"/>
      <c r="T127" s="38"/>
      <c r="U127" s="38"/>
      <c r="V127" s="38"/>
      <c r="W127" s="38"/>
      <c r="X127" s="35"/>
      <c r="Y127" s="38"/>
      <c r="Z127" s="38"/>
      <c r="AA127" s="38"/>
      <c r="AB127" s="38"/>
      <c r="AC127" s="38"/>
      <c r="AD127" s="38"/>
      <c r="AE127" s="38"/>
      <c r="AF127" s="38"/>
      <c r="AG127" s="38"/>
    </row>
    <row r="128" s="28" customFormat="1" ht="14.25" spans="1:33">
      <c r="A128" s="35"/>
      <c r="B128" s="38"/>
      <c r="C128" s="38"/>
      <c r="D128" s="67" t="s">
        <v>13753</v>
      </c>
      <c r="E128" s="38"/>
      <c r="F128" s="38"/>
      <c r="G128" s="40"/>
      <c r="H128" s="69"/>
      <c r="I128" s="67" t="s">
        <v>12046</v>
      </c>
      <c r="J128" s="38"/>
      <c r="K128" s="67" t="s">
        <v>12046</v>
      </c>
      <c r="L128" s="14"/>
      <c r="M128" s="14"/>
      <c r="N128" s="72"/>
      <c r="O128" s="72"/>
      <c r="P128" s="67">
        <v>1</v>
      </c>
      <c r="Q128" s="38"/>
      <c r="R128" s="38"/>
      <c r="S128" s="38"/>
      <c r="T128" s="38"/>
      <c r="U128" s="38"/>
      <c r="V128" s="38"/>
      <c r="W128" s="38"/>
      <c r="X128" s="35"/>
      <c r="Y128" s="38"/>
      <c r="Z128" s="38"/>
      <c r="AA128" s="38"/>
      <c r="AB128" s="38"/>
      <c r="AC128" s="38"/>
      <c r="AD128" s="38"/>
      <c r="AE128" s="38"/>
      <c r="AF128" s="38"/>
      <c r="AG128" s="38"/>
    </row>
    <row r="129" s="28" customFormat="1" ht="14.25" spans="1:33">
      <c r="A129" s="35"/>
      <c r="B129" s="38"/>
      <c r="C129" s="38"/>
      <c r="D129" s="67" t="s">
        <v>13754</v>
      </c>
      <c r="E129" s="38"/>
      <c r="F129" s="38"/>
      <c r="G129" s="40"/>
      <c r="H129" s="69"/>
      <c r="I129" s="67" t="s">
        <v>12046</v>
      </c>
      <c r="J129" s="38"/>
      <c r="K129" s="67" t="s">
        <v>12046</v>
      </c>
      <c r="L129" s="14"/>
      <c r="M129" s="14"/>
      <c r="N129" s="72"/>
      <c r="O129" s="72"/>
      <c r="P129" s="67">
        <v>1</v>
      </c>
      <c r="Q129" s="38"/>
      <c r="R129" s="38"/>
      <c r="S129" s="38"/>
      <c r="T129" s="38"/>
      <c r="U129" s="38"/>
      <c r="V129" s="38"/>
      <c r="W129" s="38"/>
      <c r="X129" s="35"/>
      <c r="Y129" s="38"/>
      <c r="Z129" s="38"/>
      <c r="AA129" s="38"/>
      <c r="AB129" s="38"/>
      <c r="AC129" s="38"/>
      <c r="AD129" s="38"/>
      <c r="AE129" s="38"/>
      <c r="AF129" s="38"/>
      <c r="AG129" s="38"/>
    </row>
    <row r="130" s="28" customFormat="1" ht="14.25" spans="1:33">
      <c r="A130" s="35"/>
      <c r="B130" s="38"/>
      <c r="C130" s="38"/>
      <c r="D130" s="67" t="s">
        <v>13755</v>
      </c>
      <c r="E130" s="38"/>
      <c r="F130" s="38"/>
      <c r="G130" s="40"/>
      <c r="H130" s="69"/>
      <c r="I130" s="67" t="s">
        <v>12046</v>
      </c>
      <c r="J130" s="38"/>
      <c r="K130" s="67" t="s">
        <v>12046</v>
      </c>
      <c r="L130" s="14"/>
      <c r="M130" s="14"/>
      <c r="N130" s="72"/>
      <c r="O130" s="72"/>
      <c r="P130" s="67">
        <v>1</v>
      </c>
      <c r="Q130" s="38"/>
      <c r="R130" s="38"/>
      <c r="S130" s="38"/>
      <c r="T130" s="38"/>
      <c r="U130" s="38"/>
      <c r="V130" s="38"/>
      <c r="W130" s="38"/>
      <c r="X130" s="35"/>
      <c r="Y130" s="38"/>
      <c r="Z130" s="38"/>
      <c r="AA130" s="38"/>
      <c r="AB130" s="38"/>
      <c r="AC130" s="38"/>
      <c r="AD130" s="38"/>
      <c r="AE130" s="38"/>
      <c r="AF130" s="38"/>
      <c r="AG130" s="38"/>
    </row>
    <row r="131" s="28" customFormat="1" ht="14.25" spans="1:33">
      <c r="A131" s="35"/>
      <c r="B131" s="38"/>
      <c r="C131" s="38"/>
      <c r="D131" s="67" t="s">
        <v>13756</v>
      </c>
      <c r="E131" s="38"/>
      <c r="F131" s="38"/>
      <c r="G131" s="40"/>
      <c r="H131" s="69"/>
      <c r="I131" s="67" t="s">
        <v>12046</v>
      </c>
      <c r="J131" s="38"/>
      <c r="K131" s="67" t="s">
        <v>12046</v>
      </c>
      <c r="L131" s="14"/>
      <c r="M131" s="14"/>
      <c r="N131" s="72"/>
      <c r="O131" s="72"/>
      <c r="P131" s="67">
        <v>1</v>
      </c>
      <c r="Q131" s="38"/>
      <c r="R131" s="38"/>
      <c r="S131" s="38"/>
      <c r="T131" s="38"/>
      <c r="U131" s="38"/>
      <c r="V131" s="38"/>
      <c r="W131" s="38"/>
      <c r="X131" s="35"/>
      <c r="Y131" s="38"/>
      <c r="Z131" s="38"/>
      <c r="AA131" s="38"/>
      <c r="AB131" s="38"/>
      <c r="AC131" s="38"/>
      <c r="AD131" s="38"/>
      <c r="AE131" s="38"/>
      <c r="AF131" s="38"/>
      <c r="AG131" s="38"/>
    </row>
    <row r="132" s="28" customFormat="1" ht="14.25" spans="1:33">
      <c r="A132" s="35"/>
      <c r="B132" s="38"/>
      <c r="C132" s="38"/>
      <c r="D132" s="67" t="s">
        <v>13757</v>
      </c>
      <c r="E132" s="38"/>
      <c r="F132" s="38"/>
      <c r="G132" s="40"/>
      <c r="H132" s="69"/>
      <c r="I132" s="67" t="s">
        <v>12046</v>
      </c>
      <c r="J132" s="38"/>
      <c r="K132" s="67" t="s">
        <v>12046</v>
      </c>
      <c r="L132" s="14"/>
      <c r="M132" s="14"/>
      <c r="N132" s="72"/>
      <c r="O132" s="72"/>
      <c r="P132" s="67">
        <v>1</v>
      </c>
      <c r="Q132" s="38"/>
      <c r="R132" s="38"/>
      <c r="S132" s="38"/>
      <c r="T132" s="38"/>
      <c r="U132" s="38"/>
      <c r="V132" s="38"/>
      <c r="W132" s="38"/>
      <c r="X132" s="35"/>
      <c r="Y132" s="38"/>
      <c r="Z132" s="38"/>
      <c r="AA132" s="38"/>
      <c r="AB132" s="38"/>
      <c r="AC132" s="38"/>
      <c r="AD132" s="38"/>
      <c r="AE132" s="38"/>
      <c r="AF132" s="38"/>
      <c r="AG132" s="38"/>
    </row>
    <row r="133" s="28" customFormat="1" ht="14.25" spans="1:33">
      <c r="A133" s="35"/>
      <c r="B133" s="38"/>
      <c r="C133" s="38"/>
      <c r="D133" s="67" t="s">
        <v>13758</v>
      </c>
      <c r="E133" s="38"/>
      <c r="F133" s="38"/>
      <c r="G133" s="40"/>
      <c r="H133" s="69"/>
      <c r="I133" s="67" t="s">
        <v>12046</v>
      </c>
      <c r="J133" s="38"/>
      <c r="K133" s="67" t="s">
        <v>12046</v>
      </c>
      <c r="L133" s="14"/>
      <c r="M133" s="14"/>
      <c r="N133" s="72"/>
      <c r="O133" s="72"/>
      <c r="P133" s="67">
        <v>1</v>
      </c>
      <c r="Q133" s="38"/>
      <c r="R133" s="38"/>
      <c r="S133" s="38"/>
      <c r="T133" s="38"/>
      <c r="U133" s="38"/>
      <c r="V133" s="38"/>
      <c r="W133" s="38"/>
      <c r="X133" s="35"/>
      <c r="Y133" s="38"/>
      <c r="Z133" s="38"/>
      <c r="AA133" s="38"/>
      <c r="AB133" s="38"/>
      <c r="AC133" s="38"/>
      <c r="AD133" s="38"/>
      <c r="AE133" s="38"/>
      <c r="AF133" s="38"/>
      <c r="AG133" s="38"/>
    </row>
    <row r="134" s="28" customFormat="1" ht="14.25" spans="1:33">
      <c r="A134" s="35"/>
      <c r="B134" s="38"/>
      <c r="C134" s="38"/>
      <c r="D134" s="67" t="s">
        <v>13759</v>
      </c>
      <c r="E134" s="38"/>
      <c r="F134" s="38"/>
      <c r="G134" s="40"/>
      <c r="H134" s="69"/>
      <c r="I134" s="67" t="s">
        <v>11020</v>
      </c>
      <c r="J134" s="38"/>
      <c r="K134" s="67" t="s">
        <v>11020</v>
      </c>
      <c r="L134" s="14"/>
      <c r="M134" s="14"/>
      <c r="N134" s="72"/>
      <c r="O134" s="72"/>
      <c r="P134" s="67">
        <v>2</v>
      </c>
      <c r="Q134" s="38"/>
      <c r="R134" s="38"/>
      <c r="S134" s="38"/>
      <c r="T134" s="38"/>
      <c r="U134" s="38"/>
      <c r="V134" s="38"/>
      <c r="W134" s="38"/>
      <c r="X134" s="35"/>
      <c r="Y134" s="38"/>
      <c r="Z134" s="38"/>
      <c r="AA134" s="38"/>
      <c r="AB134" s="38"/>
      <c r="AC134" s="38"/>
      <c r="AD134" s="38"/>
      <c r="AE134" s="38"/>
      <c r="AF134" s="38"/>
      <c r="AG134" s="38"/>
    </row>
    <row r="135" s="28" customFormat="1" ht="14.25" spans="1:33">
      <c r="A135" s="35"/>
      <c r="B135" s="38"/>
      <c r="C135" s="38"/>
      <c r="D135" s="67" t="s">
        <v>13760</v>
      </c>
      <c r="E135" s="38"/>
      <c r="F135" s="38"/>
      <c r="G135" s="40"/>
      <c r="H135" s="69"/>
      <c r="I135" s="67" t="s">
        <v>11020</v>
      </c>
      <c r="J135" s="38"/>
      <c r="K135" s="67" t="s">
        <v>11020</v>
      </c>
      <c r="L135" s="14"/>
      <c r="M135" s="14"/>
      <c r="N135" s="72"/>
      <c r="O135" s="72"/>
      <c r="P135" s="67">
        <v>3</v>
      </c>
      <c r="Q135" s="38"/>
      <c r="R135" s="38"/>
      <c r="S135" s="38"/>
      <c r="T135" s="38"/>
      <c r="U135" s="38"/>
      <c r="V135" s="38"/>
      <c r="W135" s="38"/>
      <c r="X135" s="35"/>
      <c r="Y135" s="38"/>
      <c r="Z135" s="38"/>
      <c r="AA135" s="38"/>
      <c r="AB135" s="38"/>
      <c r="AC135" s="38"/>
      <c r="AD135" s="38"/>
      <c r="AE135" s="38"/>
      <c r="AF135" s="38"/>
      <c r="AG135" s="38"/>
    </row>
    <row r="136" s="28" customFormat="1" ht="14.25" spans="1:33">
      <c r="A136" s="35"/>
      <c r="B136" s="38"/>
      <c r="C136" s="38"/>
      <c r="D136" s="67" t="s">
        <v>13761</v>
      </c>
      <c r="E136" s="38"/>
      <c r="F136" s="38"/>
      <c r="G136" s="40"/>
      <c r="H136" s="69"/>
      <c r="I136" s="67" t="s">
        <v>11020</v>
      </c>
      <c r="J136" s="38"/>
      <c r="K136" s="67" t="s">
        <v>11020</v>
      </c>
      <c r="L136" s="14"/>
      <c r="M136" s="14"/>
      <c r="N136" s="72"/>
      <c r="O136" s="72"/>
      <c r="P136" s="67">
        <v>2</v>
      </c>
      <c r="Q136" s="38"/>
      <c r="R136" s="38"/>
      <c r="S136" s="38"/>
      <c r="T136" s="38"/>
      <c r="U136" s="38"/>
      <c r="V136" s="38"/>
      <c r="W136" s="38"/>
      <c r="X136" s="35"/>
      <c r="Y136" s="38"/>
      <c r="Z136" s="38"/>
      <c r="AA136" s="38"/>
      <c r="AB136" s="38"/>
      <c r="AC136" s="38"/>
      <c r="AD136" s="38"/>
      <c r="AE136" s="38"/>
      <c r="AF136" s="38"/>
      <c r="AG136" s="38"/>
    </row>
    <row r="137" s="28" customFormat="1" ht="14.25" spans="1:33">
      <c r="A137" s="35"/>
      <c r="B137" s="38"/>
      <c r="C137" s="38"/>
      <c r="D137" s="67" t="s">
        <v>7386</v>
      </c>
      <c r="E137" s="38"/>
      <c r="F137" s="38"/>
      <c r="G137" s="40"/>
      <c r="H137" s="69"/>
      <c r="I137" s="67" t="s">
        <v>11020</v>
      </c>
      <c r="J137" s="38"/>
      <c r="K137" s="67" t="s">
        <v>11020</v>
      </c>
      <c r="L137" s="14"/>
      <c r="M137" s="14"/>
      <c r="N137" s="72"/>
      <c r="O137" s="72"/>
      <c r="P137" s="67">
        <v>1</v>
      </c>
      <c r="Q137" s="38"/>
      <c r="R137" s="38"/>
      <c r="S137" s="38"/>
      <c r="T137" s="38"/>
      <c r="U137" s="38"/>
      <c r="V137" s="38"/>
      <c r="W137" s="38"/>
      <c r="X137" s="35"/>
      <c r="Y137" s="38"/>
      <c r="Z137" s="38"/>
      <c r="AA137" s="38"/>
      <c r="AB137" s="38"/>
      <c r="AC137" s="38"/>
      <c r="AD137" s="38"/>
      <c r="AE137" s="38"/>
      <c r="AF137" s="38"/>
      <c r="AG137" s="38"/>
    </row>
    <row r="138" s="28" customFormat="1" ht="14.25" spans="1:33">
      <c r="A138" s="35"/>
      <c r="B138" s="38"/>
      <c r="C138" s="38"/>
      <c r="D138" s="67" t="s">
        <v>13762</v>
      </c>
      <c r="E138" s="38"/>
      <c r="F138" s="38"/>
      <c r="G138" s="40"/>
      <c r="H138" s="69"/>
      <c r="I138" s="67" t="s">
        <v>11718</v>
      </c>
      <c r="J138" s="38"/>
      <c r="K138" s="67" t="s">
        <v>11718</v>
      </c>
      <c r="L138" s="14"/>
      <c r="M138" s="14"/>
      <c r="N138" s="72"/>
      <c r="O138" s="72"/>
      <c r="P138" s="67">
        <v>3</v>
      </c>
      <c r="Q138" s="38"/>
      <c r="R138" s="38"/>
      <c r="S138" s="38"/>
      <c r="T138" s="38"/>
      <c r="U138" s="38"/>
      <c r="V138" s="38"/>
      <c r="W138" s="38"/>
      <c r="X138" s="35"/>
      <c r="Y138" s="38"/>
      <c r="Z138" s="38"/>
      <c r="AA138" s="38"/>
      <c r="AB138" s="38"/>
      <c r="AC138" s="38"/>
      <c r="AD138" s="38"/>
      <c r="AE138" s="38"/>
      <c r="AF138" s="38"/>
      <c r="AG138" s="38"/>
    </row>
    <row r="139" s="28" customFormat="1" ht="14.25" spans="1:33">
      <c r="A139" s="35"/>
      <c r="B139" s="38"/>
      <c r="C139" s="38"/>
      <c r="D139" s="67" t="s">
        <v>13763</v>
      </c>
      <c r="E139" s="38"/>
      <c r="F139" s="38"/>
      <c r="G139" s="40"/>
      <c r="H139" s="69"/>
      <c r="I139" s="73" t="s">
        <v>11718</v>
      </c>
      <c r="J139" s="38"/>
      <c r="K139" s="73" t="s">
        <v>11718</v>
      </c>
      <c r="L139" s="14"/>
      <c r="M139" s="14"/>
      <c r="N139" s="72"/>
      <c r="O139" s="72"/>
      <c r="P139" s="73">
        <v>3</v>
      </c>
      <c r="Q139" s="38"/>
      <c r="R139" s="38"/>
      <c r="S139" s="38"/>
      <c r="T139" s="38"/>
      <c r="U139" s="38"/>
      <c r="V139" s="38"/>
      <c r="W139" s="38"/>
      <c r="X139" s="35"/>
      <c r="Y139" s="38"/>
      <c r="Z139" s="38"/>
      <c r="AA139" s="38"/>
      <c r="AB139" s="38"/>
      <c r="AC139" s="38"/>
      <c r="AD139" s="38"/>
      <c r="AE139" s="38"/>
      <c r="AF139" s="38"/>
      <c r="AG139" s="38"/>
    </row>
    <row r="140" s="28" customFormat="1" ht="14.25" spans="1:33">
      <c r="A140" s="35"/>
      <c r="B140" s="38"/>
      <c r="C140" s="38"/>
      <c r="D140" s="67" t="s">
        <v>13764</v>
      </c>
      <c r="E140" s="38"/>
      <c r="F140" s="38"/>
      <c r="G140" s="40"/>
      <c r="H140" s="69"/>
      <c r="I140" s="75"/>
      <c r="J140" s="38"/>
      <c r="K140" s="75"/>
      <c r="L140" s="14"/>
      <c r="M140" s="14"/>
      <c r="N140" s="72"/>
      <c r="O140" s="72"/>
      <c r="P140" s="75"/>
      <c r="Q140" s="38"/>
      <c r="R140" s="38"/>
      <c r="S140" s="38"/>
      <c r="T140" s="38"/>
      <c r="U140" s="38"/>
      <c r="V140" s="38"/>
      <c r="W140" s="38"/>
      <c r="X140" s="35"/>
      <c r="Y140" s="38"/>
      <c r="Z140" s="38"/>
      <c r="AA140" s="38"/>
      <c r="AB140" s="38"/>
      <c r="AC140" s="38"/>
      <c r="AD140" s="38"/>
      <c r="AE140" s="38"/>
      <c r="AF140" s="38"/>
      <c r="AG140" s="38"/>
    </row>
    <row r="141" s="28" customFormat="1" ht="14.25" spans="1:33">
      <c r="A141" s="35"/>
      <c r="B141" s="38"/>
      <c r="C141" s="38"/>
      <c r="D141" s="67" t="s">
        <v>13765</v>
      </c>
      <c r="E141" s="38"/>
      <c r="F141" s="38"/>
      <c r="G141" s="40"/>
      <c r="H141" s="69"/>
      <c r="I141" s="67" t="s">
        <v>11020</v>
      </c>
      <c r="J141" s="38"/>
      <c r="K141" s="67" t="s">
        <v>11020</v>
      </c>
      <c r="L141" s="14"/>
      <c r="M141" s="14"/>
      <c r="N141" s="72"/>
      <c r="O141" s="72"/>
      <c r="P141" s="67">
        <v>4</v>
      </c>
      <c r="Q141" s="38"/>
      <c r="R141" s="38"/>
      <c r="S141" s="38"/>
      <c r="T141" s="38"/>
      <c r="U141" s="38"/>
      <c r="V141" s="38"/>
      <c r="W141" s="38"/>
      <c r="X141" s="35"/>
      <c r="Y141" s="38"/>
      <c r="Z141" s="38"/>
      <c r="AA141" s="38"/>
      <c r="AB141" s="38"/>
      <c r="AC141" s="38"/>
      <c r="AD141" s="38"/>
      <c r="AE141" s="38"/>
      <c r="AF141" s="38"/>
      <c r="AG141" s="38"/>
    </row>
    <row r="142" s="28" customFormat="1" ht="14.25" spans="1:33">
      <c r="A142" s="35"/>
      <c r="B142" s="38"/>
      <c r="C142" s="38"/>
      <c r="D142" s="67" t="s">
        <v>13765</v>
      </c>
      <c r="E142" s="38"/>
      <c r="F142" s="38"/>
      <c r="G142" s="40"/>
      <c r="H142" s="69"/>
      <c r="I142" s="67" t="s">
        <v>11020</v>
      </c>
      <c r="J142" s="38"/>
      <c r="K142" s="67" t="s">
        <v>11020</v>
      </c>
      <c r="L142" s="14"/>
      <c r="M142" s="14"/>
      <c r="N142" s="72"/>
      <c r="O142" s="72"/>
      <c r="P142" s="67">
        <v>3</v>
      </c>
      <c r="Q142" s="38"/>
      <c r="R142" s="38"/>
      <c r="S142" s="38"/>
      <c r="T142" s="38"/>
      <c r="U142" s="38"/>
      <c r="V142" s="38"/>
      <c r="W142" s="38"/>
      <c r="X142" s="35"/>
      <c r="Y142" s="38"/>
      <c r="Z142" s="38"/>
      <c r="AA142" s="38"/>
      <c r="AB142" s="38"/>
      <c r="AC142" s="38"/>
      <c r="AD142" s="38"/>
      <c r="AE142" s="38"/>
      <c r="AF142" s="38"/>
      <c r="AG142" s="38"/>
    </row>
    <row r="143" s="28" customFormat="1" ht="14.25" spans="1:33">
      <c r="A143" s="35"/>
      <c r="B143" s="38"/>
      <c r="C143" s="38"/>
      <c r="D143" s="73" t="s">
        <v>13766</v>
      </c>
      <c r="E143" s="38"/>
      <c r="F143" s="38"/>
      <c r="G143" s="40"/>
      <c r="H143" s="69"/>
      <c r="I143" s="67" t="s">
        <v>11020</v>
      </c>
      <c r="J143" s="38"/>
      <c r="K143" s="67" t="s">
        <v>11020</v>
      </c>
      <c r="L143" s="14"/>
      <c r="M143" s="14"/>
      <c r="N143" s="72"/>
      <c r="O143" s="72"/>
      <c r="P143" s="67">
        <v>1</v>
      </c>
      <c r="Q143" s="38"/>
      <c r="R143" s="38"/>
      <c r="S143" s="38"/>
      <c r="T143" s="38"/>
      <c r="U143" s="38"/>
      <c r="V143" s="38"/>
      <c r="W143" s="38"/>
      <c r="X143" s="35"/>
      <c r="Y143" s="38"/>
      <c r="Z143" s="38"/>
      <c r="AA143" s="38"/>
      <c r="AB143" s="38"/>
      <c r="AC143" s="38"/>
      <c r="AD143" s="38"/>
      <c r="AE143" s="38"/>
      <c r="AF143" s="38"/>
      <c r="AG143" s="38"/>
    </row>
    <row r="144" s="28" customFormat="1" ht="14.25" spans="1:33">
      <c r="A144" s="35"/>
      <c r="B144" s="38"/>
      <c r="C144" s="38"/>
      <c r="D144" s="74"/>
      <c r="E144" s="38"/>
      <c r="F144" s="38"/>
      <c r="G144" s="40"/>
      <c r="H144" s="69"/>
      <c r="I144" s="67" t="s">
        <v>11020</v>
      </c>
      <c r="J144" s="38"/>
      <c r="K144" s="67" t="s">
        <v>11020</v>
      </c>
      <c r="L144" s="14"/>
      <c r="M144" s="14"/>
      <c r="N144" s="72"/>
      <c r="O144" s="72"/>
      <c r="P144" s="67">
        <v>1</v>
      </c>
      <c r="Q144" s="38"/>
      <c r="R144" s="38"/>
      <c r="S144" s="38"/>
      <c r="T144" s="38"/>
      <c r="U144" s="38"/>
      <c r="V144" s="38"/>
      <c r="W144" s="38"/>
      <c r="X144" s="35"/>
      <c r="Y144" s="38"/>
      <c r="Z144" s="38"/>
      <c r="AA144" s="38"/>
      <c r="AB144" s="38"/>
      <c r="AC144" s="38"/>
      <c r="AD144" s="38"/>
      <c r="AE144" s="38"/>
      <c r="AF144" s="38"/>
      <c r="AG144" s="38"/>
    </row>
    <row r="145" s="28" customFormat="1" ht="14.25" spans="1:33">
      <c r="A145" s="35"/>
      <c r="B145" s="38"/>
      <c r="C145" s="38"/>
      <c r="D145" s="75"/>
      <c r="E145" s="38"/>
      <c r="F145" s="38"/>
      <c r="G145" s="40"/>
      <c r="H145" s="69"/>
      <c r="I145" s="67" t="s">
        <v>11020</v>
      </c>
      <c r="J145" s="38"/>
      <c r="K145" s="67" t="s">
        <v>11020</v>
      </c>
      <c r="L145" s="14"/>
      <c r="M145" s="14"/>
      <c r="N145" s="72"/>
      <c r="O145" s="72"/>
      <c r="P145" s="67">
        <v>1</v>
      </c>
      <c r="Q145" s="38"/>
      <c r="R145" s="38"/>
      <c r="S145" s="38"/>
      <c r="T145" s="38"/>
      <c r="U145" s="38"/>
      <c r="V145" s="38"/>
      <c r="W145" s="38"/>
      <c r="X145" s="35"/>
      <c r="Y145" s="38"/>
      <c r="Z145" s="38"/>
      <c r="AA145" s="38"/>
      <c r="AB145" s="38"/>
      <c r="AC145" s="38"/>
      <c r="AD145" s="38"/>
      <c r="AE145" s="38"/>
      <c r="AF145" s="38"/>
      <c r="AG145" s="38"/>
    </row>
    <row r="146" s="28" customFormat="1" ht="14.25" spans="1:33">
      <c r="A146" s="35"/>
      <c r="B146" s="38"/>
      <c r="C146" s="38"/>
      <c r="D146" s="73" t="s">
        <v>13767</v>
      </c>
      <c r="E146" s="38"/>
      <c r="F146" s="38"/>
      <c r="G146" s="40"/>
      <c r="H146" s="69"/>
      <c r="I146" s="67" t="s">
        <v>11020</v>
      </c>
      <c r="J146" s="38"/>
      <c r="K146" s="67" t="s">
        <v>11020</v>
      </c>
      <c r="L146" s="14"/>
      <c r="M146" s="14"/>
      <c r="N146" s="72"/>
      <c r="O146" s="72"/>
      <c r="P146" s="67">
        <v>1</v>
      </c>
      <c r="Q146" s="38"/>
      <c r="R146" s="38"/>
      <c r="S146" s="38"/>
      <c r="T146" s="38"/>
      <c r="U146" s="38"/>
      <c r="V146" s="38"/>
      <c r="W146" s="38"/>
      <c r="X146" s="35"/>
      <c r="Y146" s="38"/>
      <c r="Z146" s="38"/>
      <c r="AA146" s="38"/>
      <c r="AB146" s="38"/>
      <c r="AC146" s="38"/>
      <c r="AD146" s="38"/>
      <c r="AE146" s="38"/>
      <c r="AF146" s="38"/>
      <c r="AG146" s="38"/>
    </row>
    <row r="147" s="28" customFormat="1" ht="14.25" spans="1:33">
      <c r="A147" s="35"/>
      <c r="B147" s="38"/>
      <c r="C147" s="38"/>
      <c r="D147" s="75"/>
      <c r="E147" s="38"/>
      <c r="F147" s="38"/>
      <c r="G147" s="40"/>
      <c r="H147" s="69"/>
      <c r="I147" s="67" t="s">
        <v>11020</v>
      </c>
      <c r="J147" s="38"/>
      <c r="K147" s="67" t="s">
        <v>11020</v>
      </c>
      <c r="L147" s="14"/>
      <c r="M147" s="14"/>
      <c r="N147" s="72"/>
      <c r="O147" s="72"/>
      <c r="P147" s="67">
        <v>1</v>
      </c>
      <c r="Q147" s="38"/>
      <c r="R147" s="38"/>
      <c r="S147" s="38"/>
      <c r="T147" s="38"/>
      <c r="U147" s="38"/>
      <c r="V147" s="38"/>
      <c r="W147" s="38"/>
      <c r="X147" s="35"/>
      <c r="Y147" s="38"/>
      <c r="Z147" s="38"/>
      <c r="AA147" s="38"/>
      <c r="AB147" s="38"/>
      <c r="AC147" s="38"/>
      <c r="AD147" s="38"/>
      <c r="AE147" s="38"/>
      <c r="AF147" s="38"/>
      <c r="AG147" s="38"/>
    </row>
    <row r="148" s="28" customFormat="1" ht="14.25" spans="1:33">
      <c r="A148" s="35"/>
      <c r="B148" s="38"/>
      <c r="C148" s="38"/>
      <c r="D148" s="73" t="s">
        <v>13766</v>
      </c>
      <c r="E148" s="38"/>
      <c r="F148" s="38"/>
      <c r="G148" s="40"/>
      <c r="H148" s="69"/>
      <c r="I148" s="67" t="s">
        <v>11020</v>
      </c>
      <c r="J148" s="38"/>
      <c r="K148" s="67" t="s">
        <v>11020</v>
      </c>
      <c r="L148" s="14"/>
      <c r="M148" s="14"/>
      <c r="N148" s="72"/>
      <c r="O148" s="72"/>
      <c r="P148" s="67">
        <v>1</v>
      </c>
      <c r="Q148" s="38"/>
      <c r="R148" s="38"/>
      <c r="S148" s="38"/>
      <c r="T148" s="38"/>
      <c r="U148" s="38"/>
      <c r="V148" s="38"/>
      <c r="W148" s="38"/>
      <c r="X148" s="35"/>
      <c r="Y148" s="38"/>
      <c r="Z148" s="38"/>
      <c r="AA148" s="38"/>
      <c r="AB148" s="38"/>
      <c r="AC148" s="38"/>
      <c r="AD148" s="38"/>
      <c r="AE148" s="38"/>
      <c r="AF148" s="38"/>
      <c r="AG148" s="38"/>
    </row>
    <row r="149" s="28" customFormat="1" ht="14.25" spans="1:33">
      <c r="A149" s="35"/>
      <c r="B149" s="38"/>
      <c r="C149" s="38"/>
      <c r="D149" s="74"/>
      <c r="E149" s="38"/>
      <c r="F149" s="38"/>
      <c r="G149" s="40"/>
      <c r="H149" s="69"/>
      <c r="I149" s="67" t="s">
        <v>11020</v>
      </c>
      <c r="J149" s="38"/>
      <c r="K149" s="67" t="s">
        <v>11020</v>
      </c>
      <c r="L149" s="14"/>
      <c r="M149" s="14"/>
      <c r="N149" s="72"/>
      <c r="O149" s="72"/>
      <c r="P149" s="67">
        <v>1</v>
      </c>
      <c r="Q149" s="38"/>
      <c r="R149" s="38"/>
      <c r="S149" s="38"/>
      <c r="T149" s="38"/>
      <c r="U149" s="38"/>
      <c r="V149" s="38"/>
      <c r="W149" s="38"/>
      <c r="X149" s="35"/>
      <c r="Y149" s="38"/>
      <c r="Z149" s="38"/>
      <c r="AA149" s="38"/>
      <c r="AB149" s="38"/>
      <c r="AC149" s="38"/>
      <c r="AD149" s="38"/>
      <c r="AE149" s="38"/>
      <c r="AF149" s="38"/>
      <c r="AG149" s="38"/>
    </row>
    <row r="150" s="28" customFormat="1" ht="14.25" spans="1:33">
      <c r="A150" s="35"/>
      <c r="B150" s="38"/>
      <c r="C150" s="38"/>
      <c r="D150" s="75"/>
      <c r="E150" s="38"/>
      <c r="F150" s="38"/>
      <c r="G150" s="40"/>
      <c r="H150" s="69"/>
      <c r="I150" s="67" t="s">
        <v>11020</v>
      </c>
      <c r="J150" s="38"/>
      <c r="K150" s="67" t="s">
        <v>11020</v>
      </c>
      <c r="L150" s="14"/>
      <c r="M150" s="14"/>
      <c r="N150" s="72"/>
      <c r="O150" s="72"/>
      <c r="P150" s="67">
        <v>1</v>
      </c>
      <c r="Q150" s="38"/>
      <c r="R150" s="38"/>
      <c r="S150" s="38"/>
      <c r="T150" s="38"/>
      <c r="U150" s="38"/>
      <c r="V150" s="38"/>
      <c r="W150" s="38"/>
      <c r="X150" s="35"/>
      <c r="Y150" s="38"/>
      <c r="Z150" s="38"/>
      <c r="AA150" s="38"/>
      <c r="AB150" s="38"/>
      <c r="AC150" s="38"/>
      <c r="AD150" s="38"/>
      <c r="AE150" s="38"/>
      <c r="AF150" s="38"/>
      <c r="AG150" s="38"/>
    </row>
    <row r="151" s="28" customFormat="1" ht="14.25" spans="1:33">
      <c r="A151" s="35"/>
      <c r="B151" s="38"/>
      <c r="C151" s="38"/>
      <c r="D151" s="73" t="s">
        <v>13767</v>
      </c>
      <c r="E151" s="38"/>
      <c r="F151" s="38"/>
      <c r="G151" s="40"/>
      <c r="H151" s="69"/>
      <c r="I151" s="67" t="s">
        <v>11020</v>
      </c>
      <c r="J151" s="38"/>
      <c r="K151" s="67" t="s">
        <v>11020</v>
      </c>
      <c r="L151" s="14"/>
      <c r="M151" s="14"/>
      <c r="N151" s="72"/>
      <c r="O151" s="72"/>
      <c r="P151" s="67">
        <v>1</v>
      </c>
      <c r="Q151" s="38"/>
      <c r="R151" s="38"/>
      <c r="S151" s="38"/>
      <c r="T151" s="38"/>
      <c r="U151" s="38"/>
      <c r="V151" s="38"/>
      <c r="W151" s="38"/>
      <c r="X151" s="35"/>
      <c r="Y151" s="38"/>
      <c r="Z151" s="38"/>
      <c r="AA151" s="38"/>
      <c r="AB151" s="38"/>
      <c r="AC151" s="38"/>
      <c r="AD151" s="38"/>
      <c r="AE151" s="38"/>
      <c r="AF151" s="38"/>
      <c r="AG151" s="38"/>
    </row>
    <row r="152" s="28" customFormat="1" ht="14.25" spans="1:33">
      <c r="A152" s="35"/>
      <c r="B152" s="38"/>
      <c r="C152" s="38"/>
      <c r="D152" s="75"/>
      <c r="E152" s="38"/>
      <c r="F152" s="38"/>
      <c r="G152" s="40"/>
      <c r="H152" s="69"/>
      <c r="I152" s="67" t="s">
        <v>11020</v>
      </c>
      <c r="J152" s="38"/>
      <c r="K152" s="67" t="s">
        <v>11020</v>
      </c>
      <c r="L152" s="14"/>
      <c r="M152" s="14"/>
      <c r="N152" s="72"/>
      <c r="O152" s="72"/>
      <c r="P152" s="67">
        <v>1</v>
      </c>
      <c r="Q152" s="38"/>
      <c r="R152" s="38"/>
      <c r="S152" s="38"/>
      <c r="T152" s="38"/>
      <c r="U152" s="38"/>
      <c r="V152" s="38"/>
      <c r="W152" s="38"/>
      <c r="X152" s="35"/>
      <c r="Y152" s="38"/>
      <c r="Z152" s="38"/>
      <c r="AA152" s="38"/>
      <c r="AB152" s="38"/>
      <c r="AC152" s="38"/>
      <c r="AD152" s="38"/>
      <c r="AE152" s="38"/>
      <c r="AF152" s="38"/>
      <c r="AG152" s="38"/>
    </row>
    <row r="153" s="28" customFormat="1" ht="14.25" spans="1:33">
      <c r="A153" s="35"/>
      <c r="B153" s="38"/>
      <c r="C153" s="38"/>
      <c r="D153" s="73" t="s">
        <v>4338</v>
      </c>
      <c r="E153" s="38"/>
      <c r="F153" s="38"/>
      <c r="G153" s="40"/>
      <c r="H153" s="69"/>
      <c r="I153" s="67" t="s">
        <v>11020</v>
      </c>
      <c r="J153" s="38"/>
      <c r="K153" s="67" t="s">
        <v>11020</v>
      </c>
      <c r="L153" s="14"/>
      <c r="M153" s="14"/>
      <c r="N153" s="72"/>
      <c r="O153" s="72"/>
      <c r="P153" s="67">
        <v>1</v>
      </c>
      <c r="Q153" s="38"/>
      <c r="R153" s="38"/>
      <c r="S153" s="38"/>
      <c r="T153" s="38"/>
      <c r="U153" s="38"/>
      <c r="V153" s="38"/>
      <c r="W153" s="38"/>
      <c r="X153" s="35"/>
      <c r="Y153" s="38"/>
      <c r="Z153" s="38"/>
      <c r="AA153" s="38"/>
      <c r="AB153" s="38"/>
      <c r="AC153" s="38"/>
      <c r="AD153" s="38"/>
      <c r="AE153" s="38"/>
      <c r="AF153" s="38"/>
      <c r="AG153" s="38"/>
    </row>
    <row r="154" s="28" customFormat="1" ht="14.25" spans="1:33">
      <c r="A154" s="35"/>
      <c r="B154" s="38"/>
      <c r="C154" s="38"/>
      <c r="D154" s="74"/>
      <c r="E154" s="38"/>
      <c r="F154" s="38"/>
      <c r="G154" s="40"/>
      <c r="H154" s="69"/>
      <c r="I154" s="67" t="s">
        <v>11020</v>
      </c>
      <c r="J154" s="38"/>
      <c r="K154" s="67" t="s">
        <v>11020</v>
      </c>
      <c r="L154" s="14"/>
      <c r="M154" s="14"/>
      <c r="N154" s="72"/>
      <c r="O154" s="72"/>
      <c r="P154" s="67">
        <v>1</v>
      </c>
      <c r="Q154" s="38"/>
      <c r="R154" s="38"/>
      <c r="S154" s="38"/>
      <c r="T154" s="38"/>
      <c r="U154" s="38"/>
      <c r="V154" s="38"/>
      <c r="W154" s="38"/>
      <c r="X154" s="35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="28" customFormat="1" ht="14.25" spans="1:33">
      <c r="A155" s="35"/>
      <c r="B155" s="38"/>
      <c r="C155" s="38"/>
      <c r="D155" s="75"/>
      <c r="E155" s="38"/>
      <c r="F155" s="38"/>
      <c r="G155" s="40"/>
      <c r="H155" s="69"/>
      <c r="I155" s="67" t="s">
        <v>11020</v>
      </c>
      <c r="J155" s="38"/>
      <c r="K155" s="67" t="s">
        <v>11020</v>
      </c>
      <c r="L155" s="14"/>
      <c r="M155" s="14"/>
      <c r="N155" s="72"/>
      <c r="O155" s="72"/>
      <c r="P155" s="67">
        <v>1</v>
      </c>
      <c r="Q155" s="38"/>
      <c r="R155" s="38"/>
      <c r="S155" s="38"/>
      <c r="T155" s="38"/>
      <c r="U155" s="38"/>
      <c r="V155" s="38"/>
      <c r="W155" s="38"/>
      <c r="X155" s="35"/>
      <c r="Y155" s="38"/>
      <c r="Z155" s="38"/>
      <c r="AA155" s="38"/>
      <c r="AB155" s="38"/>
      <c r="AC155" s="38"/>
      <c r="AD155" s="38"/>
      <c r="AE155" s="38"/>
      <c r="AF155" s="38"/>
      <c r="AG155" s="38"/>
    </row>
    <row r="156" s="28" customFormat="1" ht="14.25" spans="1:33">
      <c r="A156" s="35"/>
      <c r="B156" s="38"/>
      <c r="C156" s="38"/>
      <c r="D156" s="73" t="s">
        <v>13768</v>
      </c>
      <c r="E156" s="38"/>
      <c r="F156" s="38"/>
      <c r="G156" s="40"/>
      <c r="H156" s="69"/>
      <c r="I156" s="67" t="s">
        <v>13769</v>
      </c>
      <c r="J156" s="38"/>
      <c r="K156" s="67" t="s">
        <v>13769</v>
      </c>
      <c r="L156" s="14"/>
      <c r="M156" s="14"/>
      <c r="N156" s="72"/>
      <c r="O156" s="72"/>
      <c r="P156" s="67">
        <v>1</v>
      </c>
      <c r="Q156" s="38"/>
      <c r="R156" s="38"/>
      <c r="S156" s="38"/>
      <c r="T156" s="38"/>
      <c r="U156" s="38"/>
      <c r="V156" s="38"/>
      <c r="W156" s="38"/>
      <c r="X156" s="35"/>
      <c r="Y156" s="38"/>
      <c r="Z156" s="38"/>
      <c r="AA156" s="38"/>
      <c r="AB156" s="38"/>
      <c r="AC156" s="38"/>
      <c r="AD156" s="38"/>
      <c r="AE156" s="38"/>
      <c r="AF156" s="38"/>
      <c r="AG156" s="38"/>
    </row>
    <row r="157" s="28" customFormat="1" ht="14.25" spans="1:33">
      <c r="A157" s="35"/>
      <c r="B157" s="38"/>
      <c r="C157" s="38"/>
      <c r="D157" s="74"/>
      <c r="E157" s="38"/>
      <c r="F157" s="38"/>
      <c r="G157" s="40"/>
      <c r="H157" s="69"/>
      <c r="I157" s="67" t="s">
        <v>13769</v>
      </c>
      <c r="J157" s="38"/>
      <c r="K157" s="67" t="s">
        <v>13769</v>
      </c>
      <c r="L157" s="14"/>
      <c r="M157" s="14"/>
      <c r="N157" s="72"/>
      <c r="O157" s="72"/>
      <c r="P157" s="67">
        <v>1</v>
      </c>
      <c r="Q157" s="38"/>
      <c r="R157" s="38"/>
      <c r="S157" s="38"/>
      <c r="T157" s="38"/>
      <c r="U157" s="38"/>
      <c r="V157" s="38"/>
      <c r="W157" s="38"/>
      <c r="X157" s="35"/>
      <c r="Y157" s="38"/>
      <c r="Z157" s="38"/>
      <c r="AA157" s="38"/>
      <c r="AB157" s="38"/>
      <c r="AC157" s="38"/>
      <c r="AD157" s="38"/>
      <c r="AE157" s="38"/>
      <c r="AF157" s="38"/>
      <c r="AG157" s="38"/>
    </row>
    <row r="158" s="28" customFormat="1" ht="14.25" spans="1:33">
      <c r="A158" s="35"/>
      <c r="B158" s="38"/>
      <c r="C158" s="38"/>
      <c r="D158" s="74"/>
      <c r="E158" s="38"/>
      <c r="F158" s="38"/>
      <c r="G158" s="40"/>
      <c r="H158" s="69"/>
      <c r="I158" s="67" t="s">
        <v>13769</v>
      </c>
      <c r="J158" s="38"/>
      <c r="K158" s="67" t="s">
        <v>13769</v>
      </c>
      <c r="L158" s="14"/>
      <c r="M158" s="14"/>
      <c r="N158" s="72"/>
      <c r="O158" s="72"/>
      <c r="P158" s="67">
        <v>1</v>
      </c>
      <c r="Q158" s="38"/>
      <c r="R158" s="38"/>
      <c r="S158" s="38"/>
      <c r="T158" s="38"/>
      <c r="U158" s="38"/>
      <c r="V158" s="38"/>
      <c r="W158" s="38"/>
      <c r="X158" s="35"/>
      <c r="Y158" s="38"/>
      <c r="Z158" s="38"/>
      <c r="AA158" s="38"/>
      <c r="AB158" s="38"/>
      <c r="AC158" s="38"/>
      <c r="AD158" s="38"/>
      <c r="AE158" s="38"/>
      <c r="AF158" s="38"/>
      <c r="AG158" s="38"/>
    </row>
    <row r="159" s="28" customFormat="1" ht="14.25" spans="1:33">
      <c r="A159" s="35"/>
      <c r="B159" s="38"/>
      <c r="C159" s="38"/>
      <c r="D159" s="74"/>
      <c r="E159" s="38"/>
      <c r="F159" s="38"/>
      <c r="G159" s="40"/>
      <c r="H159" s="69"/>
      <c r="I159" s="67" t="s">
        <v>13769</v>
      </c>
      <c r="J159" s="38"/>
      <c r="K159" s="67" t="s">
        <v>13769</v>
      </c>
      <c r="L159" s="14"/>
      <c r="M159" s="14"/>
      <c r="N159" s="72"/>
      <c r="O159" s="72"/>
      <c r="P159" s="67">
        <v>1</v>
      </c>
      <c r="Q159" s="38"/>
      <c r="R159" s="38"/>
      <c r="S159" s="38"/>
      <c r="T159" s="38"/>
      <c r="U159" s="38"/>
      <c r="V159" s="38"/>
      <c r="W159" s="38"/>
      <c r="X159" s="35"/>
      <c r="Y159" s="38"/>
      <c r="Z159" s="38"/>
      <c r="AA159" s="38"/>
      <c r="AB159" s="38"/>
      <c r="AC159" s="38"/>
      <c r="AD159" s="38"/>
      <c r="AE159" s="38"/>
      <c r="AF159" s="38"/>
      <c r="AG159" s="38"/>
    </row>
    <row r="160" s="28" customFormat="1" ht="14.25" spans="1:33">
      <c r="A160" s="35"/>
      <c r="B160" s="38"/>
      <c r="C160" s="38"/>
      <c r="D160" s="75"/>
      <c r="E160" s="38"/>
      <c r="F160" s="38"/>
      <c r="G160" s="40"/>
      <c r="H160" s="69"/>
      <c r="I160" s="67" t="s">
        <v>13769</v>
      </c>
      <c r="J160" s="38"/>
      <c r="K160" s="67" t="s">
        <v>13769</v>
      </c>
      <c r="L160" s="14"/>
      <c r="M160" s="14"/>
      <c r="N160" s="72"/>
      <c r="O160" s="72"/>
      <c r="P160" s="67">
        <v>1</v>
      </c>
      <c r="Q160" s="38"/>
      <c r="R160" s="38"/>
      <c r="S160" s="38"/>
      <c r="T160" s="38"/>
      <c r="U160" s="38"/>
      <c r="V160" s="38"/>
      <c r="W160" s="38"/>
      <c r="X160" s="35"/>
      <c r="Y160" s="38"/>
      <c r="Z160" s="38"/>
      <c r="AA160" s="38"/>
      <c r="AB160" s="38"/>
      <c r="AC160" s="38"/>
      <c r="AD160" s="38"/>
      <c r="AE160" s="38"/>
      <c r="AF160" s="38"/>
      <c r="AG160" s="38"/>
    </row>
    <row r="161" s="28" customFormat="1" ht="14.25" spans="1:33">
      <c r="A161" s="35"/>
      <c r="B161" s="38"/>
      <c r="C161" s="38"/>
      <c r="D161" s="73" t="s">
        <v>13770</v>
      </c>
      <c r="E161" s="38"/>
      <c r="F161" s="38"/>
      <c r="G161" s="40"/>
      <c r="H161" s="69"/>
      <c r="I161" s="67" t="s">
        <v>13769</v>
      </c>
      <c r="J161" s="38"/>
      <c r="K161" s="67" t="s">
        <v>13769</v>
      </c>
      <c r="L161" s="14"/>
      <c r="M161" s="14"/>
      <c r="N161" s="72"/>
      <c r="O161" s="72"/>
      <c r="P161" s="67">
        <v>1</v>
      </c>
      <c r="Q161" s="38"/>
      <c r="R161" s="38"/>
      <c r="S161" s="38"/>
      <c r="T161" s="38"/>
      <c r="U161" s="38"/>
      <c r="V161" s="38"/>
      <c r="W161" s="38"/>
      <c r="X161" s="35"/>
      <c r="Y161" s="38"/>
      <c r="Z161" s="38"/>
      <c r="AA161" s="38"/>
      <c r="AB161" s="38"/>
      <c r="AC161" s="38"/>
      <c r="AD161" s="38"/>
      <c r="AE161" s="38"/>
      <c r="AF161" s="38"/>
      <c r="AG161" s="38"/>
    </row>
    <row r="162" s="28" customFormat="1" ht="14.25" spans="1:33">
      <c r="A162" s="35"/>
      <c r="B162" s="38"/>
      <c r="C162" s="38"/>
      <c r="D162" s="75"/>
      <c r="E162" s="38"/>
      <c r="F162" s="38"/>
      <c r="G162" s="40"/>
      <c r="H162" s="69"/>
      <c r="I162" s="67" t="s">
        <v>13769</v>
      </c>
      <c r="J162" s="38"/>
      <c r="K162" s="67" t="s">
        <v>13769</v>
      </c>
      <c r="L162" s="14"/>
      <c r="M162" s="14"/>
      <c r="N162" s="72"/>
      <c r="O162" s="72"/>
      <c r="P162" s="67">
        <v>1</v>
      </c>
      <c r="Q162" s="38"/>
      <c r="R162" s="38"/>
      <c r="S162" s="38"/>
      <c r="T162" s="38"/>
      <c r="U162" s="38"/>
      <c r="V162" s="38"/>
      <c r="W162" s="38"/>
      <c r="X162" s="35"/>
      <c r="Y162" s="38"/>
      <c r="Z162" s="38"/>
      <c r="AA162" s="38"/>
      <c r="AB162" s="38"/>
      <c r="AC162" s="38"/>
      <c r="AD162" s="38"/>
      <c r="AE162" s="38"/>
      <c r="AF162" s="38"/>
      <c r="AG162" s="38"/>
    </row>
    <row r="163" s="28" customFormat="1" ht="14.25" spans="1:33">
      <c r="A163" s="35"/>
      <c r="B163" s="38"/>
      <c r="C163" s="38"/>
      <c r="D163" s="73" t="s">
        <v>13771</v>
      </c>
      <c r="E163" s="38"/>
      <c r="F163" s="38"/>
      <c r="G163" s="40"/>
      <c r="H163" s="69"/>
      <c r="I163" s="67" t="s">
        <v>13769</v>
      </c>
      <c r="J163" s="38"/>
      <c r="K163" s="67" t="s">
        <v>13769</v>
      </c>
      <c r="L163" s="14"/>
      <c r="M163" s="14"/>
      <c r="N163" s="72"/>
      <c r="O163" s="72"/>
      <c r="P163" s="67">
        <v>1</v>
      </c>
      <c r="Q163" s="38"/>
      <c r="R163" s="38"/>
      <c r="S163" s="38"/>
      <c r="T163" s="38"/>
      <c r="U163" s="38"/>
      <c r="V163" s="38"/>
      <c r="W163" s="38"/>
      <c r="X163" s="35"/>
      <c r="Y163" s="38"/>
      <c r="Z163" s="38"/>
      <c r="AA163" s="38"/>
      <c r="AB163" s="38"/>
      <c r="AC163" s="38"/>
      <c r="AD163" s="38"/>
      <c r="AE163" s="38"/>
      <c r="AF163" s="38"/>
      <c r="AG163" s="38"/>
    </row>
    <row r="164" s="28" customFormat="1" ht="14.25" spans="1:33">
      <c r="A164" s="35"/>
      <c r="B164" s="38"/>
      <c r="C164" s="38"/>
      <c r="D164" s="74"/>
      <c r="E164" s="38"/>
      <c r="F164" s="38"/>
      <c r="G164" s="40"/>
      <c r="H164" s="69"/>
      <c r="I164" s="67" t="s">
        <v>13769</v>
      </c>
      <c r="J164" s="38"/>
      <c r="K164" s="67" t="s">
        <v>13769</v>
      </c>
      <c r="L164" s="14"/>
      <c r="M164" s="14"/>
      <c r="N164" s="72"/>
      <c r="O164" s="72"/>
      <c r="P164" s="67">
        <v>1</v>
      </c>
      <c r="Q164" s="38"/>
      <c r="R164" s="38"/>
      <c r="S164" s="38"/>
      <c r="T164" s="38"/>
      <c r="U164" s="38"/>
      <c r="V164" s="38"/>
      <c r="W164" s="38"/>
      <c r="X164" s="35"/>
      <c r="Y164" s="38"/>
      <c r="Z164" s="38"/>
      <c r="AA164" s="38"/>
      <c r="AB164" s="38"/>
      <c r="AC164" s="38"/>
      <c r="AD164" s="38"/>
      <c r="AE164" s="38"/>
      <c r="AF164" s="38"/>
      <c r="AG164" s="38"/>
    </row>
    <row r="165" s="28" customFormat="1" ht="14.25" spans="1:33">
      <c r="A165" s="35"/>
      <c r="B165" s="38"/>
      <c r="C165" s="38"/>
      <c r="D165" s="75"/>
      <c r="E165" s="38"/>
      <c r="F165" s="38"/>
      <c r="G165" s="40"/>
      <c r="H165" s="69"/>
      <c r="I165" s="67" t="s">
        <v>13769</v>
      </c>
      <c r="J165" s="38"/>
      <c r="K165" s="67" t="s">
        <v>13769</v>
      </c>
      <c r="L165" s="14"/>
      <c r="M165" s="14"/>
      <c r="N165" s="72"/>
      <c r="O165" s="72"/>
      <c r="P165" s="67">
        <v>1</v>
      </c>
      <c r="Q165" s="38"/>
      <c r="R165" s="38"/>
      <c r="S165" s="38"/>
      <c r="T165" s="38"/>
      <c r="U165" s="38"/>
      <c r="V165" s="38"/>
      <c r="W165" s="38"/>
      <c r="X165" s="35"/>
      <c r="Y165" s="38"/>
      <c r="Z165" s="38"/>
      <c r="AA165" s="38"/>
      <c r="AB165" s="38"/>
      <c r="AC165" s="38"/>
      <c r="AD165" s="38"/>
      <c r="AE165" s="38"/>
      <c r="AF165" s="38"/>
      <c r="AG165" s="38"/>
    </row>
    <row r="166" s="28" customFormat="1" ht="14.25" spans="1:33">
      <c r="A166" s="35"/>
      <c r="B166" s="38"/>
      <c r="C166" s="38"/>
      <c r="D166" s="73" t="s">
        <v>13772</v>
      </c>
      <c r="E166" s="38"/>
      <c r="F166" s="38"/>
      <c r="G166" s="40"/>
      <c r="H166" s="69"/>
      <c r="I166" s="67" t="s">
        <v>13769</v>
      </c>
      <c r="J166" s="38"/>
      <c r="K166" s="67" t="s">
        <v>13769</v>
      </c>
      <c r="L166" s="14"/>
      <c r="M166" s="14"/>
      <c r="N166" s="72"/>
      <c r="O166" s="72"/>
      <c r="P166" s="67">
        <v>1</v>
      </c>
      <c r="Q166" s="38"/>
      <c r="R166" s="38"/>
      <c r="S166" s="38"/>
      <c r="T166" s="38"/>
      <c r="U166" s="38"/>
      <c r="V166" s="38"/>
      <c r="W166" s="38"/>
      <c r="X166" s="35"/>
      <c r="Y166" s="38"/>
      <c r="Z166" s="38"/>
      <c r="AA166" s="38"/>
      <c r="AB166" s="38"/>
      <c r="AC166" s="38"/>
      <c r="AD166" s="38"/>
      <c r="AE166" s="38"/>
      <c r="AF166" s="38"/>
      <c r="AG166" s="38"/>
    </row>
    <row r="167" s="28" customFormat="1" ht="14.25" spans="1:33">
      <c r="A167" s="35"/>
      <c r="B167" s="38"/>
      <c r="C167" s="38"/>
      <c r="D167" s="75"/>
      <c r="E167" s="38"/>
      <c r="F167" s="38"/>
      <c r="G167" s="40"/>
      <c r="H167" s="69"/>
      <c r="I167" s="67" t="s">
        <v>13769</v>
      </c>
      <c r="J167" s="38"/>
      <c r="K167" s="67" t="s">
        <v>13769</v>
      </c>
      <c r="L167" s="14"/>
      <c r="M167" s="14"/>
      <c r="N167" s="72"/>
      <c r="O167" s="72"/>
      <c r="P167" s="67">
        <v>1</v>
      </c>
      <c r="Q167" s="38"/>
      <c r="R167" s="38"/>
      <c r="S167" s="38"/>
      <c r="T167" s="38"/>
      <c r="U167" s="38"/>
      <c r="V167" s="38"/>
      <c r="W167" s="38"/>
      <c r="X167" s="35"/>
      <c r="Y167" s="38"/>
      <c r="Z167" s="38"/>
      <c r="AA167" s="38"/>
      <c r="AB167" s="38"/>
      <c r="AC167" s="38"/>
      <c r="AD167" s="38"/>
      <c r="AE167" s="38"/>
      <c r="AF167" s="38"/>
      <c r="AG167" s="38"/>
    </row>
    <row r="168" s="28" customFormat="1" ht="14.25" spans="1:33">
      <c r="A168" s="35"/>
      <c r="B168" s="38"/>
      <c r="C168" s="38"/>
      <c r="D168" s="73" t="s">
        <v>13773</v>
      </c>
      <c r="E168" s="38"/>
      <c r="F168" s="38"/>
      <c r="G168" s="40"/>
      <c r="H168" s="69"/>
      <c r="I168" s="67" t="s">
        <v>13769</v>
      </c>
      <c r="J168" s="38"/>
      <c r="K168" s="67" t="s">
        <v>13769</v>
      </c>
      <c r="L168" s="14"/>
      <c r="M168" s="14"/>
      <c r="N168" s="72"/>
      <c r="O168" s="72"/>
      <c r="P168" s="67">
        <v>1</v>
      </c>
      <c r="Q168" s="38"/>
      <c r="R168" s="38"/>
      <c r="S168" s="38"/>
      <c r="T168" s="38"/>
      <c r="U168" s="38"/>
      <c r="V168" s="38"/>
      <c r="W168" s="38"/>
      <c r="X168" s="35"/>
      <c r="Y168" s="38"/>
      <c r="Z168" s="38"/>
      <c r="AA168" s="38"/>
      <c r="AB168" s="38"/>
      <c r="AC168" s="38"/>
      <c r="AD168" s="38"/>
      <c r="AE168" s="38"/>
      <c r="AF168" s="38"/>
      <c r="AG168" s="38"/>
    </row>
    <row r="169" s="28" customFormat="1" ht="14.25" spans="1:33">
      <c r="A169" s="35"/>
      <c r="B169" s="38"/>
      <c r="C169" s="38"/>
      <c r="D169" s="75"/>
      <c r="E169" s="38"/>
      <c r="F169" s="38"/>
      <c r="G169" s="40"/>
      <c r="H169" s="69"/>
      <c r="I169" s="67" t="s">
        <v>13769</v>
      </c>
      <c r="J169" s="38"/>
      <c r="K169" s="67" t="s">
        <v>13769</v>
      </c>
      <c r="L169" s="14"/>
      <c r="M169" s="14"/>
      <c r="N169" s="72"/>
      <c r="O169" s="72"/>
      <c r="P169" s="67">
        <v>1</v>
      </c>
      <c r="Q169" s="38"/>
      <c r="R169" s="38"/>
      <c r="S169" s="38"/>
      <c r="T169" s="38"/>
      <c r="U169" s="38"/>
      <c r="V169" s="38"/>
      <c r="W169" s="38"/>
      <c r="X169" s="35"/>
      <c r="Y169" s="38"/>
      <c r="Z169" s="38"/>
      <c r="AA169" s="38"/>
      <c r="AB169" s="38"/>
      <c r="AC169" s="38"/>
      <c r="AD169" s="38"/>
      <c r="AE169" s="38"/>
      <c r="AF169" s="38"/>
      <c r="AG169" s="38"/>
    </row>
    <row r="170" s="28" customFormat="1" ht="14.25" spans="1:33">
      <c r="A170" s="35"/>
      <c r="B170" s="38"/>
      <c r="C170" s="38"/>
      <c r="D170" s="73" t="s">
        <v>13774</v>
      </c>
      <c r="E170" s="38"/>
      <c r="F170" s="38"/>
      <c r="G170" s="40"/>
      <c r="H170" s="69"/>
      <c r="I170" s="67" t="s">
        <v>13769</v>
      </c>
      <c r="J170" s="38"/>
      <c r="K170" s="67" t="s">
        <v>13769</v>
      </c>
      <c r="L170" s="14"/>
      <c r="M170" s="14"/>
      <c r="N170" s="72"/>
      <c r="O170" s="72"/>
      <c r="P170" s="67">
        <v>1</v>
      </c>
      <c r="Q170" s="38"/>
      <c r="R170" s="38"/>
      <c r="S170" s="38"/>
      <c r="T170" s="38"/>
      <c r="U170" s="38"/>
      <c r="V170" s="38"/>
      <c r="W170" s="38"/>
      <c r="X170" s="35"/>
      <c r="Y170" s="38"/>
      <c r="Z170" s="38"/>
      <c r="AA170" s="38"/>
      <c r="AB170" s="38"/>
      <c r="AC170" s="38"/>
      <c r="AD170" s="38"/>
      <c r="AE170" s="38"/>
      <c r="AF170" s="38"/>
      <c r="AG170" s="38"/>
    </row>
    <row r="171" s="28" customFormat="1" ht="14.25" spans="1:33">
      <c r="A171" s="35"/>
      <c r="B171" s="38"/>
      <c r="C171" s="38"/>
      <c r="D171" s="75"/>
      <c r="E171" s="38"/>
      <c r="F171" s="38"/>
      <c r="G171" s="40"/>
      <c r="H171" s="69"/>
      <c r="I171" s="67" t="s">
        <v>13769</v>
      </c>
      <c r="J171" s="38"/>
      <c r="K171" s="67" t="s">
        <v>13769</v>
      </c>
      <c r="L171" s="14"/>
      <c r="M171" s="14"/>
      <c r="N171" s="72"/>
      <c r="O171" s="72"/>
      <c r="P171" s="67">
        <v>1</v>
      </c>
      <c r="Q171" s="38"/>
      <c r="R171" s="38"/>
      <c r="S171" s="38"/>
      <c r="T171" s="38"/>
      <c r="U171" s="38"/>
      <c r="V171" s="38"/>
      <c r="W171" s="38"/>
      <c r="X171" s="35"/>
      <c r="Y171" s="38"/>
      <c r="Z171" s="38"/>
      <c r="AA171" s="38"/>
      <c r="AB171" s="38"/>
      <c r="AC171" s="38"/>
      <c r="AD171" s="38"/>
      <c r="AE171" s="38"/>
      <c r="AF171" s="38"/>
      <c r="AG171" s="38"/>
    </row>
    <row r="172" s="28" customFormat="1" ht="14.25" spans="1:33">
      <c r="A172" s="35"/>
      <c r="B172" s="38"/>
      <c r="C172" s="38"/>
      <c r="D172" s="73" t="s">
        <v>13775</v>
      </c>
      <c r="E172" s="38"/>
      <c r="F172" s="38"/>
      <c r="G172" s="40"/>
      <c r="H172" s="69"/>
      <c r="I172" s="67" t="s">
        <v>13769</v>
      </c>
      <c r="J172" s="38"/>
      <c r="K172" s="67" t="s">
        <v>13769</v>
      </c>
      <c r="L172" s="14"/>
      <c r="M172" s="14"/>
      <c r="N172" s="72"/>
      <c r="O172" s="72"/>
      <c r="P172" s="67">
        <v>1</v>
      </c>
      <c r="Q172" s="38"/>
      <c r="R172" s="38"/>
      <c r="S172" s="38"/>
      <c r="T172" s="38"/>
      <c r="U172" s="38"/>
      <c r="V172" s="38"/>
      <c r="W172" s="38"/>
      <c r="X172" s="35"/>
      <c r="Y172" s="38"/>
      <c r="Z172" s="38"/>
      <c r="AA172" s="38"/>
      <c r="AB172" s="38"/>
      <c r="AC172" s="38"/>
      <c r="AD172" s="38"/>
      <c r="AE172" s="38"/>
      <c r="AF172" s="38"/>
      <c r="AG172" s="38"/>
    </row>
    <row r="173" s="28" customFormat="1" ht="14.25" spans="1:33">
      <c r="A173" s="35"/>
      <c r="B173" s="38"/>
      <c r="C173" s="38"/>
      <c r="D173" s="74"/>
      <c r="E173" s="38"/>
      <c r="F173" s="38"/>
      <c r="G173" s="40"/>
      <c r="H173" s="69"/>
      <c r="I173" s="67" t="s">
        <v>13769</v>
      </c>
      <c r="J173" s="38"/>
      <c r="K173" s="67" t="s">
        <v>13769</v>
      </c>
      <c r="L173" s="14"/>
      <c r="M173" s="14"/>
      <c r="N173" s="72"/>
      <c r="O173" s="72"/>
      <c r="P173" s="67">
        <v>2</v>
      </c>
      <c r="Q173" s="38"/>
      <c r="R173" s="38"/>
      <c r="S173" s="38"/>
      <c r="T173" s="38"/>
      <c r="U173" s="38"/>
      <c r="V173" s="38"/>
      <c r="W173" s="38"/>
      <c r="X173" s="35"/>
      <c r="Y173" s="38"/>
      <c r="Z173" s="38"/>
      <c r="AA173" s="38"/>
      <c r="AB173" s="38"/>
      <c r="AC173" s="38"/>
      <c r="AD173" s="38"/>
      <c r="AE173" s="38"/>
      <c r="AF173" s="38"/>
      <c r="AG173" s="38"/>
    </row>
    <row r="174" s="28" customFormat="1" ht="14.25" spans="1:33">
      <c r="A174" s="35"/>
      <c r="B174" s="38"/>
      <c r="C174" s="38"/>
      <c r="D174" s="74"/>
      <c r="E174" s="38"/>
      <c r="F174" s="38"/>
      <c r="G174" s="40"/>
      <c r="H174" s="69"/>
      <c r="I174" s="67" t="s">
        <v>13769</v>
      </c>
      <c r="J174" s="38"/>
      <c r="K174" s="67" t="s">
        <v>13769</v>
      </c>
      <c r="L174" s="14"/>
      <c r="M174" s="14"/>
      <c r="N174" s="72"/>
      <c r="O174" s="72"/>
      <c r="P174" s="67">
        <v>1</v>
      </c>
      <c r="Q174" s="38"/>
      <c r="R174" s="38"/>
      <c r="S174" s="38"/>
      <c r="T174" s="38"/>
      <c r="U174" s="38"/>
      <c r="V174" s="38"/>
      <c r="W174" s="38"/>
      <c r="X174" s="35"/>
      <c r="Y174" s="38"/>
      <c r="Z174" s="38"/>
      <c r="AA174" s="38"/>
      <c r="AB174" s="38"/>
      <c r="AC174" s="38"/>
      <c r="AD174" s="38"/>
      <c r="AE174" s="38"/>
      <c r="AF174" s="38"/>
      <c r="AG174" s="38"/>
    </row>
    <row r="175" s="28" customFormat="1" ht="14.25" spans="1:33">
      <c r="A175" s="35"/>
      <c r="B175" s="38"/>
      <c r="C175" s="38"/>
      <c r="D175" s="75"/>
      <c r="E175" s="38"/>
      <c r="F175" s="38"/>
      <c r="G175" s="40"/>
      <c r="H175" s="69"/>
      <c r="I175" s="67" t="s">
        <v>13769</v>
      </c>
      <c r="J175" s="38"/>
      <c r="K175" s="67" t="s">
        <v>13769</v>
      </c>
      <c r="L175" s="14"/>
      <c r="M175" s="14"/>
      <c r="N175" s="72"/>
      <c r="O175" s="72"/>
      <c r="P175" s="67">
        <v>1</v>
      </c>
      <c r="Q175" s="38"/>
      <c r="R175" s="38"/>
      <c r="S175" s="38"/>
      <c r="T175" s="38"/>
      <c r="U175" s="38"/>
      <c r="V175" s="38"/>
      <c r="W175" s="38"/>
      <c r="X175" s="35"/>
      <c r="Y175" s="38"/>
      <c r="Z175" s="38"/>
      <c r="AA175" s="38"/>
      <c r="AB175" s="38"/>
      <c r="AC175" s="38"/>
      <c r="AD175" s="38"/>
      <c r="AE175" s="38"/>
      <c r="AF175" s="38"/>
      <c r="AG175" s="38"/>
    </row>
    <row r="176" s="28" customFormat="1" ht="14.25" spans="1:33">
      <c r="A176" s="35"/>
      <c r="B176" s="38"/>
      <c r="C176" s="38"/>
      <c r="D176" s="73" t="s">
        <v>13776</v>
      </c>
      <c r="E176" s="38"/>
      <c r="F176" s="38"/>
      <c r="G176" s="40"/>
      <c r="H176" s="69"/>
      <c r="I176" s="67" t="s">
        <v>13769</v>
      </c>
      <c r="J176" s="38"/>
      <c r="K176" s="67" t="s">
        <v>13769</v>
      </c>
      <c r="L176" s="14"/>
      <c r="M176" s="14"/>
      <c r="N176" s="72"/>
      <c r="O176" s="72"/>
      <c r="P176" s="67">
        <v>1</v>
      </c>
      <c r="Q176" s="38"/>
      <c r="R176" s="38"/>
      <c r="S176" s="38"/>
      <c r="T176" s="38"/>
      <c r="U176" s="38"/>
      <c r="V176" s="38"/>
      <c r="W176" s="38"/>
      <c r="X176" s="35"/>
      <c r="Y176" s="38"/>
      <c r="Z176" s="38"/>
      <c r="AA176" s="38"/>
      <c r="AB176" s="38"/>
      <c r="AC176" s="38"/>
      <c r="AD176" s="38"/>
      <c r="AE176" s="38"/>
      <c r="AF176" s="38"/>
      <c r="AG176" s="38"/>
    </row>
    <row r="177" s="28" customFormat="1" ht="14.25" spans="1:33">
      <c r="A177" s="35"/>
      <c r="B177" s="38"/>
      <c r="C177" s="38"/>
      <c r="D177" s="75"/>
      <c r="E177" s="38"/>
      <c r="F177" s="38"/>
      <c r="G177" s="40"/>
      <c r="H177" s="69"/>
      <c r="I177" s="67" t="s">
        <v>13769</v>
      </c>
      <c r="J177" s="38"/>
      <c r="K177" s="67" t="s">
        <v>13769</v>
      </c>
      <c r="L177" s="14"/>
      <c r="M177" s="14"/>
      <c r="N177" s="72"/>
      <c r="O177" s="72"/>
      <c r="P177" s="67">
        <v>2</v>
      </c>
      <c r="Q177" s="38"/>
      <c r="R177" s="38"/>
      <c r="S177" s="38"/>
      <c r="T177" s="38"/>
      <c r="U177" s="38"/>
      <c r="V177" s="38"/>
      <c r="W177" s="38"/>
      <c r="X177" s="35"/>
      <c r="Y177" s="38"/>
      <c r="Z177" s="38"/>
      <c r="AA177" s="38"/>
      <c r="AB177" s="38"/>
      <c r="AC177" s="38"/>
      <c r="AD177" s="38"/>
      <c r="AE177" s="38"/>
      <c r="AF177" s="38"/>
      <c r="AG177" s="38"/>
    </row>
    <row r="178" s="28" customFormat="1" ht="14.25" spans="1:33">
      <c r="A178" s="35"/>
      <c r="B178" s="38"/>
      <c r="C178" s="38"/>
      <c r="D178" s="67" t="s">
        <v>13777</v>
      </c>
      <c r="E178" s="38"/>
      <c r="F178" s="38"/>
      <c r="G178" s="40"/>
      <c r="H178" s="69"/>
      <c r="I178" s="67" t="s">
        <v>13778</v>
      </c>
      <c r="J178" s="38"/>
      <c r="K178" s="67" t="s">
        <v>13778</v>
      </c>
      <c r="L178" s="14"/>
      <c r="M178" s="14"/>
      <c r="N178" s="72"/>
      <c r="O178" s="72"/>
      <c r="P178" s="67">
        <v>1</v>
      </c>
      <c r="Q178" s="38"/>
      <c r="R178" s="38"/>
      <c r="S178" s="38"/>
      <c r="T178" s="38"/>
      <c r="U178" s="38"/>
      <c r="V178" s="38"/>
      <c r="W178" s="38"/>
      <c r="X178" s="35"/>
      <c r="Y178" s="38"/>
      <c r="Z178" s="38"/>
      <c r="AA178" s="38"/>
      <c r="AB178" s="38"/>
      <c r="AC178" s="38"/>
      <c r="AD178" s="38"/>
      <c r="AE178" s="38"/>
      <c r="AF178" s="38"/>
      <c r="AG178" s="38"/>
    </row>
    <row r="179" s="28" customFormat="1" ht="14.25" spans="1:33">
      <c r="A179" s="35"/>
      <c r="B179" s="38"/>
      <c r="C179" s="38"/>
      <c r="D179" s="67" t="s">
        <v>13779</v>
      </c>
      <c r="E179" s="38"/>
      <c r="F179" s="38"/>
      <c r="G179" s="40"/>
      <c r="H179" s="69"/>
      <c r="I179" s="67" t="s">
        <v>13778</v>
      </c>
      <c r="J179" s="38"/>
      <c r="K179" s="67" t="s">
        <v>13778</v>
      </c>
      <c r="L179" s="14"/>
      <c r="M179" s="14"/>
      <c r="N179" s="72"/>
      <c r="O179" s="72"/>
      <c r="P179" s="67">
        <v>1</v>
      </c>
      <c r="Q179" s="38"/>
      <c r="R179" s="38"/>
      <c r="S179" s="38"/>
      <c r="T179" s="38"/>
      <c r="U179" s="38"/>
      <c r="V179" s="38"/>
      <c r="W179" s="38"/>
      <c r="X179" s="35"/>
      <c r="Y179" s="38"/>
      <c r="Z179" s="38"/>
      <c r="AA179" s="38"/>
      <c r="AB179" s="38"/>
      <c r="AC179" s="38"/>
      <c r="AD179" s="38"/>
      <c r="AE179" s="38"/>
      <c r="AF179" s="38"/>
      <c r="AG179" s="38"/>
    </row>
    <row r="180" s="28" customFormat="1" ht="14.25" spans="1:33">
      <c r="A180" s="35"/>
      <c r="B180" s="38"/>
      <c r="C180" s="38"/>
      <c r="D180" s="67" t="s">
        <v>13780</v>
      </c>
      <c r="E180" s="38"/>
      <c r="F180" s="38"/>
      <c r="G180" s="40"/>
      <c r="H180" s="69"/>
      <c r="I180" s="67" t="s">
        <v>13778</v>
      </c>
      <c r="J180" s="38"/>
      <c r="K180" s="67" t="s">
        <v>13778</v>
      </c>
      <c r="L180" s="14"/>
      <c r="M180" s="14"/>
      <c r="N180" s="72"/>
      <c r="O180" s="72"/>
      <c r="P180" s="67">
        <v>1</v>
      </c>
      <c r="Q180" s="38"/>
      <c r="R180" s="38"/>
      <c r="S180" s="38"/>
      <c r="T180" s="38"/>
      <c r="U180" s="38"/>
      <c r="V180" s="38"/>
      <c r="W180" s="38"/>
      <c r="X180" s="35"/>
      <c r="Y180" s="38"/>
      <c r="Z180" s="38"/>
      <c r="AA180" s="38"/>
      <c r="AB180" s="38"/>
      <c r="AC180" s="38"/>
      <c r="AD180" s="38"/>
      <c r="AE180" s="38"/>
      <c r="AF180" s="38"/>
      <c r="AG180" s="38"/>
    </row>
    <row r="181" s="28" customFormat="1" ht="14.25" spans="1:33">
      <c r="A181" s="35"/>
      <c r="B181" s="38"/>
      <c r="C181" s="38"/>
      <c r="D181" s="67" t="s">
        <v>13781</v>
      </c>
      <c r="E181" s="38"/>
      <c r="F181" s="38"/>
      <c r="G181" s="40"/>
      <c r="H181" s="69"/>
      <c r="I181" s="67" t="s">
        <v>13778</v>
      </c>
      <c r="J181" s="38"/>
      <c r="K181" s="67" t="s">
        <v>13778</v>
      </c>
      <c r="L181" s="14"/>
      <c r="M181" s="14"/>
      <c r="N181" s="72"/>
      <c r="O181" s="72"/>
      <c r="P181" s="67">
        <v>1</v>
      </c>
      <c r="Q181" s="38"/>
      <c r="R181" s="38"/>
      <c r="S181" s="38"/>
      <c r="T181" s="38"/>
      <c r="U181" s="38"/>
      <c r="V181" s="38"/>
      <c r="W181" s="38"/>
      <c r="X181" s="35"/>
      <c r="Y181" s="38"/>
      <c r="Z181" s="38"/>
      <c r="AA181" s="38"/>
      <c r="AB181" s="38"/>
      <c r="AC181" s="38"/>
      <c r="AD181" s="38"/>
      <c r="AE181" s="38"/>
      <c r="AF181" s="38"/>
      <c r="AG181" s="38"/>
    </row>
    <row r="182" s="28" customFormat="1" ht="14.25" spans="1:33">
      <c r="A182" s="35"/>
      <c r="B182" s="38"/>
      <c r="C182" s="38"/>
      <c r="D182" s="67" t="s">
        <v>13782</v>
      </c>
      <c r="E182" s="38"/>
      <c r="F182" s="38"/>
      <c r="G182" s="40"/>
      <c r="H182" s="69"/>
      <c r="I182" s="67" t="s">
        <v>13778</v>
      </c>
      <c r="J182" s="38"/>
      <c r="K182" s="67" t="s">
        <v>13778</v>
      </c>
      <c r="L182" s="14"/>
      <c r="M182" s="14"/>
      <c r="N182" s="72"/>
      <c r="O182" s="72"/>
      <c r="P182" s="67">
        <v>1</v>
      </c>
      <c r="Q182" s="38"/>
      <c r="R182" s="38"/>
      <c r="S182" s="38"/>
      <c r="T182" s="38"/>
      <c r="U182" s="38"/>
      <c r="V182" s="38"/>
      <c r="W182" s="38"/>
      <c r="X182" s="35"/>
      <c r="Y182" s="38"/>
      <c r="Z182" s="38"/>
      <c r="AA182" s="38"/>
      <c r="AB182" s="38"/>
      <c r="AC182" s="38"/>
      <c r="AD182" s="38"/>
      <c r="AE182" s="38"/>
      <c r="AF182" s="38"/>
      <c r="AG182" s="38"/>
    </row>
    <row r="183" s="28" customFormat="1" ht="14.25" spans="1:33">
      <c r="A183" s="35"/>
      <c r="B183" s="38"/>
      <c r="C183" s="38"/>
      <c r="D183" s="67" t="s">
        <v>13783</v>
      </c>
      <c r="E183" s="38"/>
      <c r="F183" s="38"/>
      <c r="G183" s="40"/>
      <c r="H183" s="69"/>
      <c r="I183" s="67" t="s">
        <v>13778</v>
      </c>
      <c r="J183" s="38"/>
      <c r="K183" s="67" t="s">
        <v>13778</v>
      </c>
      <c r="L183" s="14"/>
      <c r="M183" s="14"/>
      <c r="N183" s="72"/>
      <c r="O183" s="72"/>
      <c r="P183" s="67">
        <v>1</v>
      </c>
      <c r="Q183" s="38"/>
      <c r="R183" s="38"/>
      <c r="S183" s="38"/>
      <c r="T183" s="38"/>
      <c r="U183" s="38"/>
      <c r="V183" s="38"/>
      <c r="W183" s="38"/>
      <c r="X183" s="35"/>
      <c r="Y183" s="38"/>
      <c r="Z183" s="38"/>
      <c r="AA183" s="38"/>
      <c r="AB183" s="38"/>
      <c r="AC183" s="38"/>
      <c r="AD183" s="38"/>
      <c r="AE183" s="38"/>
      <c r="AF183" s="38"/>
      <c r="AG183" s="38"/>
    </row>
    <row r="184" s="28" customFormat="1" ht="14.25" spans="1:33">
      <c r="A184" s="35"/>
      <c r="B184" s="38"/>
      <c r="C184" s="38"/>
      <c r="D184" s="67" t="s">
        <v>13784</v>
      </c>
      <c r="E184" s="38"/>
      <c r="F184" s="38"/>
      <c r="G184" s="40"/>
      <c r="H184" s="69"/>
      <c r="I184" s="67" t="s">
        <v>13778</v>
      </c>
      <c r="J184" s="38"/>
      <c r="K184" s="67" t="s">
        <v>13778</v>
      </c>
      <c r="L184" s="14"/>
      <c r="M184" s="14"/>
      <c r="N184" s="72"/>
      <c r="O184" s="72"/>
      <c r="P184" s="67">
        <v>1</v>
      </c>
      <c r="Q184" s="38"/>
      <c r="R184" s="38"/>
      <c r="S184" s="38"/>
      <c r="T184" s="38"/>
      <c r="U184" s="38"/>
      <c r="V184" s="38"/>
      <c r="W184" s="38"/>
      <c r="X184" s="35"/>
      <c r="Y184" s="38"/>
      <c r="Z184" s="38"/>
      <c r="AA184" s="38"/>
      <c r="AB184" s="38"/>
      <c r="AC184" s="38"/>
      <c r="AD184" s="38"/>
      <c r="AE184" s="38"/>
      <c r="AF184" s="38"/>
      <c r="AG184" s="38"/>
    </row>
    <row r="185" s="28" customFormat="1" ht="14.25" spans="1:33">
      <c r="A185" s="35"/>
      <c r="B185" s="38"/>
      <c r="C185" s="38"/>
      <c r="D185" s="67" t="s">
        <v>13785</v>
      </c>
      <c r="E185" s="38"/>
      <c r="F185" s="38"/>
      <c r="G185" s="40"/>
      <c r="H185" s="69"/>
      <c r="I185" s="67" t="s">
        <v>13778</v>
      </c>
      <c r="J185" s="38"/>
      <c r="K185" s="67" t="s">
        <v>13778</v>
      </c>
      <c r="L185" s="14"/>
      <c r="M185" s="14"/>
      <c r="N185" s="72"/>
      <c r="O185" s="72"/>
      <c r="P185" s="67">
        <v>1</v>
      </c>
      <c r="Q185" s="38"/>
      <c r="R185" s="38"/>
      <c r="S185" s="38"/>
      <c r="T185" s="38"/>
      <c r="U185" s="38"/>
      <c r="V185" s="38"/>
      <c r="W185" s="38"/>
      <c r="X185" s="35"/>
      <c r="Y185" s="38"/>
      <c r="Z185" s="38"/>
      <c r="AA185" s="38"/>
      <c r="AB185" s="38"/>
      <c r="AC185" s="38"/>
      <c r="AD185" s="38"/>
      <c r="AE185" s="38"/>
      <c r="AF185" s="38"/>
      <c r="AG185" s="38"/>
    </row>
    <row r="186" s="28" customFormat="1" ht="14.25" spans="1:33">
      <c r="A186" s="35"/>
      <c r="B186" s="38"/>
      <c r="C186" s="38"/>
      <c r="D186" s="67" t="s">
        <v>13786</v>
      </c>
      <c r="E186" s="38"/>
      <c r="F186" s="38"/>
      <c r="G186" s="40"/>
      <c r="H186" s="69"/>
      <c r="I186" s="67" t="s">
        <v>13778</v>
      </c>
      <c r="J186" s="38"/>
      <c r="K186" s="67" t="s">
        <v>13778</v>
      </c>
      <c r="L186" s="14"/>
      <c r="M186" s="14"/>
      <c r="N186" s="72"/>
      <c r="O186" s="72"/>
      <c r="P186" s="67">
        <v>1</v>
      </c>
      <c r="Q186" s="38"/>
      <c r="R186" s="38"/>
      <c r="S186" s="38"/>
      <c r="T186" s="38"/>
      <c r="U186" s="38"/>
      <c r="V186" s="38"/>
      <c r="W186" s="38"/>
      <c r="X186" s="35"/>
      <c r="Y186" s="38"/>
      <c r="Z186" s="38"/>
      <c r="AA186" s="38"/>
      <c r="AB186" s="38"/>
      <c r="AC186" s="38"/>
      <c r="AD186" s="38"/>
      <c r="AE186" s="38"/>
      <c r="AF186" s="38"/>
      <c r="AG186" s="38"/>
    </row>
    <row r="187" s="28" customFormat="1" ht="14.25" spans="1:33">
      <c r="A187" s="35"/>
      <c r="B187" s="38"/>
      <c r="C187" s="38"/>
      <c r="D187" s="67" t="s">
        <v>13787</v>
      </c>
      <c r="E187" s="38"/>
      <c r="F187" s="38"/>
      <c r="G187" s="40"/>
      <c r="H187" s="69"/>
      <c r="I187" s="67" t="s">
        <v>13778</v>
      </c>
      <c r="J187" s="38"/>
      <c r="K187" s="67" t="s">
        <v>13778</v>
      </c>
      <c r="L187" s="14"/>
      <c r="M187" s="14"/>
      <c r="N187" s="72"/>
      <c r="O187" s="72"/>
      <c r="P187" s="67">
        <v>1</v>
      </c>
      <c r="Q187" s="38"/>
      <c r="R187" s="38"/>
      <c r="S187" s="38"/>
      <c r="T187" s="38"/>
      <c r="U187" s="38"/>
      <c r="V187" s="38"/>
      <c r="W187" s="38"/>
      <c r="X187" s="35"/>
      <c r="Y187" s="38"/>
      <c r="Z187" s="38"/>
      <c r="AA187" s="38"/>
      <c r="AB187" s="38"/>
      <c r="AC187" s="38"/>
      <c r="AD187" s="38"/>
      <c r="AE187" s="38"/>
      <c r="AF187" s="38"/>
      <c r="AG187" s="38"/>
    </row>
    <row r="188" s="28" customFormat="1" ht="14.25" spans="1:33">
      <c r="A188" s="35"/>
      <c r="B188" s="38"/>
      <c r="C188" s="38"/>
      <c r="D188" s="67" t="s">
        <v>13788</v>
      </c>
      <c r="E188" s="38"/>
      <c r="F188" s="38"/>
      <c r="G188" s="40"/>
      <c r="H188" s="69"/>
      <c r="I188" s="67" t="s">
        <v>13778</v>
      </c>
      <c r="J188" s="38"/>
      <c r="K188" s="67" t="s">
        <v>13778</v>
      </c>
      <c r="L188" s="14"/>
      <c r="M188" s="14"/>
      <c r="N188" s="72"/>
      <c r="O188" s="72"/>
      <c r="P188" s="67">
        <v>1</v>
      </c>
      <c r="Q188" s="38"/>
      <c r="R188" s="38"/>
      <c r="S188" s="38"/>
      <c r="T188" s="38"/>
      <c r="U188" s="38"/>
      <c r="V188" s="38"/>
      <c r="W188" s="38"/>
      <c r="X188" s="35"/>
      <c r="Y188" s="38"/>
      <c r="Z188" s="38"/>
      <c r="AA188" s="38"/>
      <c r="AB188" s="38"/>
      <c r="AC188" s="38"/>
      <c r="AD188" s="38"/>
      <c r="AE188" s="38"/>
      <c r="AF188" s="38"/>
      <c r="AG188" s="38"/>
    </row>
    <row r="189" s="28" customFormat="1" ht="14.25" spans="1:33">
      <c r="A189" s="35"/>
      <c r="B189" s="38"/>
      <c r="C189" s="38"/>
      <c r="D189" s="67" t="s">
        <v>13789</v>
      </c>
      <c r="E189" s="38"/>
      <c r="F189" s="38"/>
      <c r="G189" s="40"/>
      <c r="H189" s="69"/>
      <c r="I189" s="67" t="s">
        <v>13778</v>
      </c>
      <c r="J189" s="38"/>
      <c r="K189" s="67" t="s">
        <v>13778</v>
      </c>
      <c r="L189" s="14"/>
      <c r="M189" s="14"/>
      <c r="N189" s="72"/>
      <c r="O189" s="72"/>
      <c r="P189" s="67">
        <v>1</v>
      </c>
      <c r="Q189" s="38"/>
      <c r="R189" s="38"/>
      <c r="S189" s="38"/>
      <c r="T189" s="38"/>
      <c r="U189" s="38"/>
      <c r="V189" s="38"/>
      <c r="W189" s="38"/>
      <c r="X189" s="35"/>
      <c r="Y189" s="38"/>
      <c r="Z189" s="38"/>
      <c r="AA189" s="38"/>
      <c r="AB189" s="38"/>
      <c r="AC189" s="38"/>
      <c r="AD189" s="38"/>
      <c r="AE189" s="38"/>
      <c r="AF189" s="38"/>
      <c r="AG189" s="38"/>
    </row>
    <row r="190" s="28" customFormat="1" ht="14.25" spans="1:33">
      <c r="A190" s="35"/>
      <c r="B190" s="38"/>
      <c r="C190" s="38"/>
      <c r="D190" s="67" t="s">
        <v>13790</v>
      </c>
      <c r="E190" s="38"/>
      <c r="F190" s="38"/>
      <c r="G190" s="40"/>
      <c r="H190" s="69"/>
      <c r="I190" s="67" t="s">
        <v>13778</v>
      </c>
      <c r="J190" s="38"/>
      <c r="K190" s="67" t="s">
        <v>13778</v>
      </c>
      <c r="L190" s="14"/>
      <c r="M190" s="14"/>
      <c r="N190" s="72"/>
      <c r="O190" s="72"/>
      <c r="P190" s="67">
        <v>1</v>
      </c>
      <c r="Q190" s="38"/>
      <c r="R190" s="38"/>
      <c r="S190" s="38"/>
      <c r="T190" s="38"/>
      <c r="U190" s="38"/>
      <c r="V190" s="38"/>
      <c r="W190" s="38"/>
      <c r="X190" s="35"/>
      <c r="Y190" s="38"/>
      <c r="Z190" s="38"/>
      <c r="AA190" s="38"/>
      <c r="AB190" s="38"/>
      <c r="AC190" s="38"/>
      <c r="AD190" s="38"/>
      <c r="AE190" s="38"/>
      <c r="AF190" s="38"/>
      <c r="AG190" s="38"/>
    </row>
    <row r="191" s="28" customFormat="1" ht="14.25" spans="1:33">
      <c r="A191" s="35"/>
      <c r="B191" s="38"/>
      <c r="C191" s="38"/>
      <c r="D191" s="67" t="s">
        <v>13791</v>
      </c>
      <c r="E191" s="38"/>
      <c r="F191" s="38"/>
      <c r="G191" s="40"/>
      <c r="H191" s="69"/>
      <c r="I191" s="67" t="s">
        <v>13778</v>
      </c>
      <c r="J191" s="38"/>
      <c r="K191" s="67" t="s">
        <v>13778</v>
      </c>
      <c r="L191" s="14"/>
      <c r="M191" s="14"/>
      <c r="N191" s="72"/>
      <c r="O191" s="72"/>
      <c r="P191" s="67">
        <v>1</v>
      </c>
      <c r="Q191" s="38"/>
      <c r="R191" s="38"/>
      <c r="S191" s="38"/>
      <c r="T191" s="38"/>
      <c r="U191" s="38"/>
      <c r="V191" s="38"/>
      <c r="W191" s="38"/>
      <c r="X191" s="35"/>
      <c r="Y191" s="38"/>
      <c r="Z191" s="38"/>
      <c r="AA191" s="38"/>
      <c r="AB191" s="38"/>
      <c r="AC191" s="38"/>
      <c r="AD191" s="38"/>
      <c r="AE191" s="38"/>
      <c r="AF191" s="38"/>
      <c r="AG191" s="38"/>
    </row>
    <row r="192" s="28" customFormat="1" ht="14.25" spans="1:33">
      <c r="A192" s="35"/>
      <c r="B192" s="38"/>
      <c r="C192" s="38"/>
      <c r="D192" s="67" t="s">
        <v>13792</v>
      </c>
      <c r="E192" s="38"/>
      <c r="F192" s="38"/>
      <c r="G192" s="40"/>
      <c r="H192" s="69"/>
      <c r="I192" s="67" t="s">
        <v>13778</v>
      </c>
      <c r="J192" s="38"/>
      <c r="K192" s="67" t="s">
        <v>13778</v>
      </c>
      <c r="L192" s="14"/>
      <c r="M192" s="14"/>
      <c r="N192" s="72"/>
      <c r="O192" s="72"/>
      <c r="P192" s="67">
        <v>1</v>
      </c>
      <c r="Q192" s="38"/>
      <c r="R192" s="38"/>
      <c r="S192" s="38"/>
      <c r="T192" s="38"/>
      <c r="U192" s="38"/>
      <c r="V192" s="38"/>
      <c r="W192" s="38"/>
      <c r="X192" s="35"/>
      <c r="Y192" s="38"/>
      <c r="Z192" s="38"/>
      <c r="AA192" s="38"/>
      <c r="AB192" s="38"/>
      <c r="AC192" s="38"/>
      <c r="AD192" s="38"/>
      <c r="AE192" s="38"/>
      <c r="AF192" s="38"/>
      <c r="AG192" s="38"/>
    </row>
    <row r="193" s="28" customFormat="1" ht="14.25" spans="1:33">
      <c r="A193" s="35"/>
      <c r="B193" s="38"/>
      <c r="C193" s="38"/>
      <c r="D193" s="67" t="s">
        <v>13793</v>
      </c>
      <c r="E193" s="38"/>
      <c r="F193" s="38"/>
      <c r="G193" s="40"/>
      <c r="H193" s="69"/>
      <c r="I193" s="67" t="s">
        <v>13778</v>
      </c>
      <c r="J193" s="38"/>
      <c r="K193" s="67" t="s">
        <v>13778</v>
      </c>
      <c r="L193" s="14"/>
      <c r="M193" s="14"/>
      <c r="N193" s="72"/>
      <c r="O193" s="72"/>
      <c r="P193" s="67">
        <v>1</v>
      </c>
      <c r="Q193" s="38"/>
      <c r="R193" s="38"/>
      <c r="S193" s="38"/>
      <c r="T193" s="38"/>
      <c r="U193" s="38"/>
      <c r="V193" s="38"/>
      <c r="W193" s="38"/>
      <c r="X193" s="35"/>
      <c r="Y193" s="38"/>
      <c r="Z193" s="38"/>
      <c r="AA193" s="38"/>
      <c r="AB193" s="38"/>
      <c r="AC193" s="38"/>
      <c r="AD193" s="38"/>
      <c r="AE193" s="38"/>
      <c r="AF193" s="38"/>
      <c r="AG193" s="38"/>
    </row>
    <row r="194" s="28" customFormat="1" ht="14.25" spans="1:33">
      <c r="A194" s="35"/>
      <c r="B194" s="38"/>
      <c r="C194" s="38"/>
      <c r="D194" s="67" t="s">
        <v>13794</v>
      </c>
      <c r="E194" s="38"/>
      <c r="F194" s="38"/>
      <c r="G194" s="40"/>
      <c r="H194" s="69"/>
      <c r="I194" s="67" t="s">
        <v>12353</v>
      </c>
      <c r="J194" s="38"/>
      <c r="K194" s="67" t="s">
        <v>12353</v>
      </c>
      <c r="L194" s="14"/>
      <c r="M194" s="14"/>
      <c r="N194" s="72"/>
      <c r="O194" s="72"/>
      <c r="P194" s="67">
        <v>1</v>
      </c>
      <c r="Q194" s="38"/>
      <c r="R194" s="38"/>
      <c r="S194" s="38"/>
      <c r="T194" s="38"/>
      <c r="U194" s="38"/>
      <c r="V194" s="38"/>
      <c r="W194" s="38"/>
      <c r="X194" s="35"/>
      <c r="Y194" s="38"/>
      <c r="Z194" s="38"/>
      <c r="AA194" s="38"/>
      <c r="AB194" s="38"/>
      <c r="AC194" s="38"/>
      <c r="AD194" s="38"/>
      <c r="AE194" s="38"/>
      <c r="AF194" s="38"/>
      <c r="AG194" s="38"/>
    </row>
    <row r="195" s="28" customFormat="1" ht="14.25" spans="1:33">
      <c r="A195" s="35"/>
      <c r="B195" s="38"/>
      <c r="C195" s="38"/>
      <c r="D195" s="67" t="s">
        <v>13795</v>
      </c>
      <c r="E195" s="38"/>
      <c r="F195" s="38"/>
      <c r="G195" s="40"/>
      <c r="H195" s="69"/>
      <c r="I195" s="67" t="s">
        <v>12353</v>
      </c>
      <c r="J195" s="38"/>
      <c r="K195" s="67" t="s">
        <v>12353</v>
      </c>
      <c r="L195" s="14"/>
      <c r="M195" s="14"/>
      <c r="N195" s="72"/>
      <c r="O195" s="72"/>
      <c r="P195" s="67">
        <v>1</v>
      </c>
      <c r="Q195" s="38"/>
      <c r="R195" s="38"/>
      <c r="S195" s="38"/>
      <c r="T195" s="38"/>
      <c r="U195" s="38"/>
      <c r="V195" s="38"/>
      <c r="W195" s="38"/>
      <c r="X195" s="35"/>
      <c r="Y195" s="38"/>
      <c r="Z195" s="38"/>
      <c r="AA195" s="38"/>
      <c r="AB195" s="38"/>
      <c r="AC195" s="38"/>
      <c r="AD195" s="38"/>
      <c r="AE195" s="38"/>
      <c r="AF195" s="38"/>
      <c r="AG195" s="38"/>
    </row>
    <row r="196" s="28" customFormat="1" ht="14.25" spans="1:33">
      <c r="A196" s="35"/>
      <c r="B196" s="38"/>
      <c r="C196" s="38"/>
      <c r="D196" s="67" t="s">
        <v>13796</v>
      </c>
      <c r="E196" s="38"/>
      <c r="F196" s="38"/>
      <c r="G196" s="40"/>
      <c r="H196" s="69"/>
      <c r="I196" s="67" t="s">
        <v>12353</v>
      </c>
      <c r="J196" s="38"/>
      <c r="K196" s="67" t="s">
        <v>12353</v>
      </c>
      <c r="L196" s="14"/>
      <c r="M196" s="14"/>
      <c r="N196" s="72"/>
      <c r="O196" s="72"/>
      <c r="P196" s="67">
        <v>1</v>
      </c>
      <c r="Q196" s="38"/>
      <c r="R196" s="38"/>
      <c r="S196" s="38"/>
      <c r="T196" s="38"/>
      <c r="U196" s="38"/>
      <c r="V196" s="38"/>
      <c r="W196" s="38"/>
      <c r="X196" s="35"/>
      <c r="Y196" s="38"/>
      <c r="Z196" s="38"/>
      <c r="AA196" s="38"/>
      <c r="AB196" s="38"/>
      <c r="AC196" s="38"/>
      <c r="AD196" s="38"/>
      <c r="AE196" s="38"/>
      <c r="AF196" s="38"/>
      <c r="AG196" s="38"/>
    </row>
    <row r="197" s="28" customFormat="1" ht="14.25" spans="1:33">
      <c r="A197" s="35"/>
      <c r="B197" s="38"/>
      <c r="C197" s="38"/>
      <c r="D197" s="67" t="s">
        <v>13797</v>
      </c>
      <c r="E197" s="38"/>
      <c r="F197" s="38"/>
      <c r="G197" s="40"/>
      <c r="H197" s="69"/>
      <c r="I197" s="67" t="s">
        <v>12353</v>
      </c>
      <c r="J197" s="38"/>
      <c r="K197" s="67" t="s">
        <v>12353</v>
      </c>
      <c r="L197" s="14"/>
      <c r="M197" s="14"/>
      <c r="N197" s="72"/>
      <c r="O197" s="72"/>
      <c r="P197" s="67">
        <v>1</v>
      </c>
      <c r="Q197" s="38"/>
      <c r="R197" s="38"/>
      <c r="S197" s="38"/>
      <c r="T197" s="38"/>
      <c r="U197" s="38"/>
      <c r="V197" s="38"/>
      <c r="W197" s="38"/>
      <c r="X197" s="35"/>
      <c r="Y197" s="38"/>
      <c r="Z197" s="38"/>
      <c r="AA197" s="38"/>
      <c r="AB197" s="38"/>
      <c r="AC197" s="38"/>
      <c r="AD197" s="38"/>
      <c r="AE197" s="38"/>
      <c r="AF197" s="38"/>
      <c r="AG197" s="38"/>
    </row>
    <row r="198" s="28" customFormat="1" ht="14.25" spans="1:33">
      <c r="A198" s="35"/>
      <c r="B198" s="38"/>
      <c r="C198" s="38"/>
      <c r="D198" s="67" t="s">
        <v>13798</v>
      </c>
      <c r="E198" s="38"/>
      <c r="F198" s="38"/>
      <c r="G198" s="40"/>
      <c r="H198" s="69"/>
      <c r="I198" s="67" t="s">
        <v>12353</v>
      </c>
      <c r="J198" s="38"/>
      <c r="K198" s="67" t="s">
        <v>12353</v>
      </c>
      <c r="L198" s="14"/>
      <c r="M198" s="14"/>
      <c r="N198" s="72"/>
      <c r="O198" s="72"/>
      <c r="P198" s="67">
        <v>1</v>
      </c>
      <c r="Q198" s="38"/>
      <c r="R198" s="38"/>
      <c r="S198" s="38"/>
      <c r="T198" s="38"/>
      <c r="U198" s="38"/>
      <c r="V198" s="38"/>
      <c r="W198" s="38"/>
      <c r="X198" s="35"/>
      <c r="Y198" s="38"/>
      <c r="Z198" s="38"/>
      <c r="AA198" s="38"/>
      <c r="AB198" s="38"/>
      <c r="AC198" s="38"/>
      <c r="AD198" s="38"/>
      <c r="AE198" s="38"/>
      <c r="AF198" s="38"/>
      <c r="AG198" s="38"/>
    </row>
    <row r="199" s="28" customFormat="1" ht="14.25" spans="1:33">
      <c r="A199" s="35"/>
      <c r="B199" s="38"/>
      <c r="C199" s="38"/>
      <c r="D199" s="67" t="s">
        <v>13799</v>
      </c>
      <c r="E199" s="38"/>
      <c r="F199" s="38"/>
      <c r="G199" s="40"/>
      <c r="H199" s="69"/>
      <c r="I199" s="67" t="s">
        <v>12353</v>
      </c>
      <c r="J199" s="38"/>
      <c r="K199" s="67" t="s">
        <v>12353</v>
      </c>
      <c r="L199" s="14"/>
      <c r="M199" s="14"/>
      <c r="N199" s="72"/>
      <c r="O199" s="72"/>
      <c r="P199" s="67">
        <v>1</v>
      </c>
      <c r="Q199" s="38"/>
      <c r="R199" s="38"/>
      <c r="S199" s="38"/>
      <c r="T199" s="38"/>
      <c r="U199" s="38"/>
      <c r="V199" s="38"/>
      <c r="W199" s="38"/>
      <c r="X199" s="35"/>
      <c r="Y199" s="38"/>
      <c r="Z199" s="38"/>
      <c r="AA199" s="38"/>
      <c r="AB199" s="38"/>
      <c r="AC199" s="38"/>
      <c r="AD199" s="38"/>
      <c r="AE199" s="38"/>
      <c r="AF199" s="38"/>
      <c r="AG199" s="38"/>
    </row>
    <row r="200" s="28" customFormat="1" ht="14.25" spans="1:33">
      <c r="A200" s="35"/>
      <c r="B200" s="38"/>
      <c r="C200" s="38"/>
      <c r="D200" s="67" t="s">
        <v>13800</v>
      </c>
      <c r="E200" s="38"/>
      <c r="F200" s="38"/>
      <c r="G200" s="40"/>
      <c r="H200" s="69"/>
      <c r="I200" s="67" t="s">
        <v>12353</v>
      </c>
      <c r="J200" s="38"/>
      <c r="K200" s="67" t="s">
        <v>12353</v>
      </c>
      <c r="L200" s="14"/>
      <c r="M200" s="14"/>
      <c r="N200" s="72"/>
      <c r="O200" s="72"/>
      <c r="P200" s="67">
        <v>1</v>
      </c>
      <c r="Q200" s="38"/>
      <c r="R200" s="38"/>
      <c r="S200" s="38"/>
      <c r="T200" s="38"/>
      <c r="U200" s="38"/>
      <c r="V200" s="38"/>
      <c r="W200" s="38"/>
      <c r="X200" s="35"/>
      <c r="Y200" s="38"/>
      <c r="Z200" s="38"/>
      <c r="AA200" s="38"/>
      <c r="AB200" s="38"/>
      <c r="AC200" s="38"/>
      <c r="AD200" s="38"/>
      <c r="AE200" s="38"/>
      <c r="AF200" s="38"/>
      <c r="AG200" s="38"/>
    </row>
    <row r="201" s="28" customFormat="1" ht="14.25" spans="1:33">
      <c r="A201" s="35"/>
      <c r="B201" s="38"/>
      <c r="C201" s="38"/>
      <c r="D201" s="67" t="s">
        <v>13801</v>
      </c>
      <c r="E201" s="38"/>
      <c r="F201" s="38"/>
      <c r="G201" s="40"/>
      <c r="H201" s="69"/>
      <c r="I201" s="67" t="s">
        <v>12353</v>
      </c>
      <c r="J201" s="38"/>
      <c r="K201" s="67" t="s">
        <v>12353</v>
      </c>
      <c r="L201" s="14"/>
      <c r="M201" s="14"/>
      <c r="N201" s="72"/>
      <c r="O201" s="72"/>
      <c r="P201" s="67">
        <v>1</v>
      </c>
      <c r="Q201" s="38"/>
      <c r="R201" s="38"/>
      <c r="S201" s="38"/>
      <c r="T201" s="38"/>
      <c r="U201" s="38"/>
      <c r="V201" s="38"/>
      <c r="W201" s="38"/>
      <c r="X201" s="35"/>
      <c r="Y201" s="38"/>
      <c r="Z201" s="38"/>
      <c r="AA201" s="38"/>
      <c r="AB201" s="38"/>
      <c r="AC201" s="38"/>
      <c r="AD201" s="38"/>
      <c r="AE201" s="38"/>
      <c r="AF201" s="38"/>
      <c r="AG201" s="38"/>
    </row>
    <row r="202" s="28" customFormat="1" ht="14.25" spans="1:33">
      <c r="A202" s="35"/>
      <c r="B202" s="38"/>
      <c r="C202" s="38"/>
      <c r="D202" s="67" t="s">
        <v>13802</v>
      </c>
      <c r="E202" s="38"/>
      <c r="F202" s="38"/>
      <c r="G202" s="40"/>
      <c r="H202" s="69"/>
      <c r="I202" s="67" t="s">
        <v>12353</v>
      </c>
      <c r="J202" s="38"/>
      <c r="K202" s="67" t="s">
        <v>12353</v>
      </c>
      <c r="L202" s="14"/>
      <c r="M202" s="14"/>
      <c r="N202" s="72"/>
      <c r="O202" s="72"/>
      <c r="P202" s="67">
        <v>1</v>
      </c>
      <c r="Q202" s="38"/>
      <c r="R202" s="38"/>
      <c r="S202" s="38"/>
      <c r="T202" s="38"/>
      <c r="U202" s="38"/>
      <c r="V202" s="38"/>
      <c r="W202" s="38"/>
      <c r="X202" s="35"/>
      <c r="Y202" s="38"/>
      <c r="Z202" s="38"/>
      <c r="AA202" s="38"/>
      <c r="AB202" s="38"/>
      <c r="AC202" s="38"/>
      <c r="AD202" s="38"/>
      <c r="AE202" s="38"/>
      <c r="AF202" s="38"/>
      <c r="AG202" s="38"/>
    </row>
    <row r="203" s="28" customFormat="1" ht="14.25" spans="1:33">
      <c r="A203" s="35"/>
      <c r="B203" s="38"/>
      <c r="C203" s="38"/>
      <c r="D203" s="67" t="s">
        <v>13803</v>
      </c>
      <c r="E203" s="38"/>
      <c r="F203" s="38"/>
      <c r="G203" s="40"/>
      <c r="H203" s="69"/>
      <c r="I203" s="67" t="s">
        <v>12353</v>
      </c>
      <c r="J203" s="38"/>
      <c r="K203" s="67" t="s">
        <v>12353</v>
      </c>
      <c r="L203" s="14"/>
      <c r="M203" s="14"/>
      <c r="N203" s="72"/>
      <c r="O203" s="72"/>
      <c r="P203" s="67">
        <v>1</v>
      </c>
      <c r="Q203" s="38"/>
      <c r="R203" s="38"/>
      <c r="S203" s="38"/>
      <c r="T203" s="38"/>
      <c r="U203" s="38"/>
      <c r="V203" s="38"/>
      <c r="W203" s="38"/>
      <c r="X203" s="35"/>
      <c r="Y203" s="38"/>
      <c r="Z203" s="38"/>
      <c r="AA203" s="38"/>
      <c r="AB203" s="38"/>
      <c r="AC203" s="38"/>
      <c r="AD203" s="38"/>
      <c r="AE203" s="38"/>
      <c r="AF203" s="38"/>
      <c r="AG203" s="38"/>
    </row>
    <row r="204" s="28" customFormat="1" ht="14.25" spans="1:33">
      <c r="A204" s="35"/>
      <c r="B204" s="38"/>
      <c r="C204" s="38"/>
      <c r="D204" s="67" t="s">
        <v>13804</v>
      </c>
      <c r="E204" s="38"/>
      <c r="F204" s="38"/>
      <c r="G204" s="40"/>
      <c r="H204" s="69"/>
      <c r="I204" s="67" t="s">
        <v>12353</v>
      </c>
      <c r="J204" s="38"/>
      <c r="K204" s="67" t="s">
        <v>12353</v>
      </c>
      <c r="L204" s="14"/>
      <c r="M204" s="14"/>
      <c r="N204" s="72"/>
      <c r="O204" s="72"/>
      <c r="P204" s="67">
        <v>1</v>
      </c>
      <c r="Q204" s="38"/>
      <c r="R204" s="38"/>
      <c r="S204" s="38"/>
      <c r="T204" s="38"/>
      <c r="U204" s="38"/>
      <c r="V204" s="38"/>
      <c r="W204" s="38"/>
      <c r="X204" s="35"/>
      <c r="Y204" s="38"/>
      <c r="Z204" s="38"/>
      <c r="AA204" s="38"/>
      <c r="AB204" s="38"/>
      <c r="AC204" s="38"/>
      <c r="AD204" s="38"/>
      <c r="AE204" s="38"/>
      <c r="AF204" s="38"/>
      <c r="AG204" s="38"/>
    </row>
    <row r="205" s="28" customFormat="1" ht="14.25" spans="1:33">
      <c r="A205" s="35"/>
      <c r="B205" s="38"/>
      <c r="C205" s="38"/>
      <c r="D205" s="67" t="s">
        <v>13805</v>
      </c>
      <c r="E205" s="38"/>
      <c r="F205" s="38"/>
      <c r="G205" s="40"/>
      <c r="H205" s="69"/>
      <c r="I205" s="67" t="s">
        <v>12353</v>
      </c>
      <c r="J205" s="38"/>
      <c r="K205" s="67" t="s">
        <v>12353</v>
      </c>
      <c r="L205" s="14"/>
      <c r="M205" s="14"/>
      <c r="N205" s="72"/>
      <c r="O205" s="72"/>
      <c r="P205" s="67">
        <v>1</v>
      </c>
      <c r="Q205" s="38"/>
      <c r="R205" s="38"/>
      <c r="S205" s="38"/>
      <c r="T205" s="38"/>
      <c r="U205" s="38"/>
      <c r="V205" s="38"/>
      <c r="W205" s="38"/>
      <c r="X205" s="35"/>
      <c r="Y205" s="38"/>
      <c r="Z205" s="38"/>
      <c r="AA205" s="38"/>
      <c r="AB205" s="38"/>
      <c r="AC205" s="38"/>
      <c r="AD205" s="38"/>
      <c r="AE205" s="38"/>
      <c r="AF205" s="38"/>
      <c r="AG205" s="38"/>
    </row>
    <row r="206" s="28" customFormat="1" ht="14.25" spans="1:33">
      <c r="A206" s="35"/>
      <c r="B206" s="38"/>
      <c r="C206" s="38"/>
      <c r="D206" s="67" t="s">
        <v>13806</v>
      </c>
      <c r="E206" s="38"/>
      <c r="F206" s="38"/>
      <c r="G206" s="40"/>
      <c r="H206" s="69"/>
      <c r="I206" s="67" t="s">
        <v>12353</v>
      </c>
      <c r="J206" s="38"/>
      <c r="K206" s="67" t="s">
        <v>12353</v>
      </c>
      <c r="L206" s="14"/>
      <c r="M206" s="14"/>
      <c r="N206" s="72"/>
      <c r="O206" s="72"/>
      <c r="P206" s="67">
        <v>1</v>
      </c>
      <c r="Q206" s="38"/>
      <c r="R206" s="38"/>
      <c r="S206" s="38"/>
      <c r="T206" s="38"/>
      <c r="U206" s="38"/>
      <c r="V206" s="38"/>
      <c r="W206" s="38"/>
      <c r="X206" s="35"/>
      <c r="Y206" s="38"/>
      <c r="Z206" s="38"/>
      <c r="AA206" s="38"/>
      <c r="AB206" s="38"/>
      <c r="AC206" s="38"/>
      <c r="AD206" s="38"/>
      <c r="AE206" s="38"/>
      <c r="AF206" s="38"/>
      <c r="AG206" s="38"/>
    </row>
    <row r="207" s="28" customFormat="1" ht="14.25" spans="1:33">
      <c r="A207" s="35"/>
      <c r="B207" s="38"/>
      <c r="C207" s="38"/>
      <c r="D207" s="67" t="s">
        <v>13807</v>
      </c>
      <c r="E207" s="38"/>
      <c r="F207" s="38"/>
      <c r="G207" s="40"/>
      <c r="H207" s="69"/>
      <c r="I207" s="67" t="s">
        <v>12353</v>
      </c>
      <c r="J207" s="38"/>
      <c r="K207" s="67" t="s">
        <v>12353</v>
      </c>
      <c r="L207" s="14"/>
      <c r="M207" s="14"/>
      <c r="N207" s="72"/>
      <c r="O207" s="72"/>
      <c r="P207" s="67">
        <v>1</v>
      </c>
      <c r="Q207" s="38"/>
      <c r="R207" s="38"/>
      <c r="S207" s="38"/>
      <c r="T207" s="38"/>
      <c r="U207" s="38"/>
      <c r="V207" s="38"/>
      <c r="W207" s="38"/>
      <c r="X207" s="35"/>
      <c r="Y207" s="38"/>
      <c r="Z207" s="38"/>
      <c r="AA207" s="38"/>
      <c r="AB207" s="38"/>
      <c r="AC207" s="38"/>
      <c r="AD207" s="38"/>
      <c r="AE207" s="38"/>
      <c r="AF207" s="38"/>
      <c r="AG207" s="38"/>
    </row>
    <row r="208" s="28" customFormat="1" ht="14.25" spans="1:33">
      <c r="A208" s="35"/>
      <c r="B208" s="38"/>
      <c r="C208" s="38"/>
      <c r="D208" s="67" t="s">
        <v>13808</v>
      </c>
      <c r="E208" s="38"/>
      <c r="F208" s="38"/>
      <c r="G208" s="40"/>
      <c r="H208" s="69"/>
      <c r="I208" s="67" t="s">
        <v>12353</v>
      </c>
      <c r="J208" s="38"/>
      <c r="K208" s="67" t="s">
        <v>12353</v>
      </c>
      <c r="L208" s="14"/>
      <c r="M208" s="14"/>
      <c r="N208" s="72"/>
      <c r="O208" s="72"/>
      <c r="P208" s="67">
        <v>1</v>
      </c>
      <c r="Q208" s="38"/>
      <c r="R208" s="38"/>
      <c r="S208" s="38"/>
      <c r="T208" s="38"/>
      <c r="U208" s="38"/>
      <c r="V208" s="38"/>
      <c r="W208" s="38"/>
      <c r="X208" s="35"/>
      <c r="Y208" s="38"/>
      <c r="Z208" s="38"/>
      <c r="AA208" s="38"/>
      <c r="AB208" s="38"/>
      <c r="AC208" s="38"/>
      <c r="AD208" s="38"/>
      <c r="AE208" s="38"/>
      <c r="AF208" s="38"/>
      <c r="AG208" s="38"/>
    </row>
    <row r="209" s="28" customFormat="1" ht="14.25" spans="1:33">
      <c r="A209" s="35"/>
      <c r="B209" s="38"/>
      <c r="C209" s="38"/>
      <c r="D209" s="67" t="s">
        <v>13809</v>
      </c>
      <c r="E209" s="38"/>
      <c r="F209" s="38"/>
      <c r="G209" s="40"/>
      <c r="H209" s="69"/>
      <c r="I209" s="67" t="s">
        <v>12353</v>
      </c>
      <c r="J209" s="38"/>
      <c r="K209" s="67" t="s">
        <v>12353</v>
      </c>
      <c r="L209" s="14"/>
      <c r="M209" s="14"/>
      <c r="N209" s="72"/>
      <c r="O209" s="72"/>
      <c r="P209" s="67">
        <v>1</v>
      </c>
      <c r="Q209" s="38"/>
      <c r="R209" s="38"/>
      <c r="S209" s="38"/>
      <c r="T209" s="38"/>
      <c r="U209" s="38"/>
      <c r="V209" s="38"/>
      <c r="W209" s="38"/>
      <c r="X209" s="35"/>
      <c r="Y209" s="38"/>
      <c r="Z209" s="38"/>
      <c r="AA209" s="38"/>
      <c r="AB209" s="38"/>
      <c r="AC209" s="38"/>
      <c r="AD209" s="38"/>
      <c r="AE209" s="38"/>
      <c r="AF209" s="38"/>
      <c r="AG209" s="38"/>
    </row>
    <row r="210" s="28" customFormat="1" ht="14.25" spans="1:33">
      <c r="A210" s="35"/>
      <c r="B210" s="38"/>
      <c r="C210" s="38"/>
      <c r="D210" s="67" t="s">
        <v>13810</v>
      </c>
      <c r="E210" s="38"/>
      <c r="F210" s="38"/>
      <c r="G210" s="40"/>
      <c r="H210" s="69"/>
      <c r="I210" s="67" t="s">
        <v>12353</v>
      </c>
      <c r="J210" s="38"/>
      <c r="K210" s="67" t="s">
        <v>12353</v>
      </c>
      <c r="L210" s="14"/>
      <c r="M210" s="14"/>
      <c r="N210" s="72"/>
      <c r="O210" s="72"/>
      <c r="P210" s="67">
        <v>1</v>
      </c>
      <c r="Q210" s="38"/>
      <c r="R210" s="38"/>
      <c r="S210" s="38"/>
      <c r="T210" s="38"/>
      <c r="U210" s="38"/>
      <c r="V210" s="38"/>
      <c r="W210" s="38"/>
      <c r="X210" s="35"/>
      <c r="Y210" s="38"/>
      <c r="Z210" s="38"/>
      <c r="AA210" s="38"/>
      <c r="AB210" s="38"/>
      <c r="AC210" s="38"/>
      <c r="AD210" s="38"/>
      <c r="AE210" s="38"/>
      <c r="AF210" s="38"/>
      <c r="AG210" s="38"/>
    </row>
    <row r="211" s="28" customFormat="1" ht="14.25" spans="1:33">
      <c r="A211" s="35"/>
      <c r="B211" s="38"/>
      <c r="C211" s="38"/>
      <c r="D211" s="67" t="s">
        <v>13811</v>
      </c>
      <c r="E211" s="38"/>
      <c r="F211" s="38"/>
      <c r="G211" s="40"/>
      <c r="H211" s="69"/>
      <c r="I211" s="67" t="s">
        <v>12353</v>
      </c>
      <c r="J211" s="38"/>
      <c r="K211" s="67" t="s">
        <v>12353</v>
      </c>
      <c r="L211" s="14"/>
      <c r="M211" s="14"/>
      <c r="N211" s="72"/>
      <c r="O211" s="72"/>
      <c r="P211" s="67">
        <v>1</v>
      </c>
      <c r="Q211" s="38"/>
      <c r="R211" s="38"/>
      <c r="S211" s="38"/>
      <c r="T211" s="38"/>
      <c r="U211" s="38"/>
      <c r="V211" s="38"/>
      <c r="W211" s="38"/>
      <c r="X211" s="35"/>
      <c r="Y211" s="38"/>
      <c r="Z211" s="38"/>
      <c r="AA211" s="38"/>
      <c r="AB211" s="38"/>
      <c r="AC211" s="38"/>
      <c r="AD211" s="38"/>
      <c r="AE211" s="38"/>
      <c r="AF211" s="38"/>
      <c r="AG211" s="38"/>
    </row>
    <row r="212" s="28" customFormat="1" ht="14.25" spans="1:33">
      <c r="A212" s="35"/>
      <c r="B212" s="38"/>
      <c r="C212" s="38"/>
      <c r="D212" s="67" t="s">
        <v>13812</v>
      </c>
      <c r="E212" s="38"/>
      <c r="F212" s="38"/>
      <c r="G212" s="40"/>
      <c r="H212" s="69"/>
      <c r="I212" s="67" t="s">
        <v>12353</v>
      </c>
      <c r="J212" s="38"/>
      <c r="K212" s="67" t="s">
        <v>12353</v>
      </c>
      <c r="L212" s="14"/>
      <c r="M212" s="14"/>
      <c r="N212" s="72"/>
      <c r="O212" s="72"/>
      <c r="P212" s="67">
        <v>1</v>
      </c>
      <c r="Q212" s="38"/>
      <c r="R212" s="38"/>
      <c r="S212" s="38"/>
      <c r="T212" s="38"/>
      <c r="U212" s="38"/>
      <c r="V212" s="38"/>
      <c r="W212" s="38"/>
      <c r="X212" s="35"/>
      <c r="Y212" s="38"/>
      <c r="Z212" s="38"/>
      <c r="AA212" s="38"/>
      <c r="AB212" s="38"/>
      <c r="AC212" s="38"/>
      <c r="AD212" s="38"/>
      <c r="AE212" s="38"/>
      <c r="AF212" s="38"/>
      <c r="AG212" s="38"/>
    </row>
    <row r="213" s="28" customFormat="1" ht="14.25" spans="1:33">
      <c r="A213" s="35"/>
      <c r="B213" s="38"/>
      <c r="C213" s="38"/>
      <c r="D213" s="67" t="s">
        <v>13813</v>
      </c>
      <c r="E213" s="38"/>
      <c r="F213" s="38"/>
      <c r="G213" s="40"/>
      <c r="H213" s="69"/>
      <c r="I213" s="67" t="s">
        <v>12353</v>
      </c>
      <c r="J213" s="38"/>
      <c r="K213" s="67" t="s">
        <v>12353</v>
      </c>
      <c r="L213" s="14"/>
      <c r="M213" s="14"/>
      <c r="N213" s="72"/>
      <c r="O213" s="72"/>
      <c r="P213" s="67">
        <v>1</v>
      </c>
      <c r="Q213" s="38"/>
      <c r="R213" s="38"/>
      <c r="S213" s="38"/>
      <c r="T213" s="38"/>
      <c r="U213" s="38"/>
      <c r="V213" s="38"/>
      <c r="W213" s="38"/>
      <c r="X213" s="35"/>
      <c r="Y213" s="38"/>
      <c r="Z213" s="38"/>
      <c r="AA213" s="38"/>
      <c r="AB213" s="38"/>
      <c r="AC213" s="38"/>
      <c r="AD213" s="38"/>
      <c r="AE213" s="38"/>
      <c r="AF213" s="38"/>
      <c r="AG213" s="38"/>
    </row>
    <row r="214" s="28" customFormat="1" ht="14.25" spans="1:33">
      <c r="A214" s="35"/>
      <c r="B214" s="38"/>
      <c r="C214" s="38"/>
      <c r="D214" s="67" t="s">
        <v>13814</v>
      </c>
      <c r="E214" s="38"/>
      <c r="F214" s="38"/>
      <c r="G214" s="40"/>
      <c r="H214" s="69"/>
      <c r="I214" s="67" t="s">
        <v>12353</v>
      </c>
      <c r="J214" s="38"/>
      <c r="K214" s="67" t="s">
        <v>12353</v>
      </c>
      <c r="L214" s="14"/>
      <c r="M214" s="14"/>
      <c r="N214" s="72"/>
      <c r="O214" s="72"/>
      <c r="P214" s="67">
        <v>1</v>
      </c>
      <c r="Q214" s="38"/>
      <c r="R214" s="38"/>
      <c r="S214" s="38"/>
      <c r="T214" s="38"/>
      <c r="U214" s="38"/>
      <c r="V214" s="38"/>
      <c r="W214" s="38"/>
      <c r="X214" s="35"/>
      <c r="Y214" s="38"/>
      <c r="Z214" s="38"/>
      <c r="AA214" s="38"/>
      <c r="AB214" s="38"/>
      <c r="AC214" s="38"/>
      <c r="AD214" s="38"/>
      <c r="AE214" s="38"/>
      <c r="AF214" s="38"/>
      <c r="AG214" s="38"/>
    </row>
    <row r="215" s="28" customFormat="1" ht="14.25" spans="1:33">
      <c r="A215" s="35"/>
      <c r="B215" s="38"/>
      <c r="C215" s="38"/>
      <c r="D215" s="67" t="s">
        <v>13815</v>
      </c>
      <c r="E215" s="38"/>
      <c r="F215" s="38"/>
      <c r="G215" s="40"/>
      <c r="H215" s="69"/>
      <c r="I215" s="67" t="s">
        <v>12353</v>
      </c>
      <c r="J215" s="38"/>
      <c r="K215" s="67" t="s">
        <v>12353</v>
      </c>
      <c r="L215" s="14"/>
      <c r="M215" s="14"/>
      <c r="N215" s="72"/>
      <c r="O215" s="72"/>
      <c r="P215" s="67">
        <v>1</v>
      </c>
      <c r="Q215" s="38"/>
      <c r="R215" s="38"/>
      <c r="S215" s="38"/>
      <c r="T215" s="38"/>
      <c r="U215" s="38"/>
      <c r="V215" s="38"/>
      <c r="W215" s="38"/>
      <c r="X215" s="35"/>
      <c r="Y215" s="38"/>
      <c r="Z215" s="38"/>
      <c r="AA215" s="38"/>
      <c r="AB215" s="38"/>
      <c r="AC215" s="38"/>
      <c r="AD215" s="38"/>
      <c r="AE215" s="38"/>
      <c r="AF215" s="38"/>
      <c r="AG215" s="38"/>
    </row>
    <row r="216" s="28" customFormat="1" ht="14.25" spans="1:33">
      <c r="A216" s="35"/>
      <c r="B216" s="38"/>
      <c r="C216" s="38"/>
      <c r="D216" s="67" t="s">
        <v>13816</v>
      </c>
      <c r="E216" s="38"/>
      <c r="F216" s="38"/>
      <c r="G216" s="40"/>
      <c r="H216" s="69"/>
      <c r="I216" s="67" t="s">
        <v>12353</v>
      </c>
      <c r="J216" s="38"/>
      <c r="K216" s="67" t="s">
        <v>12353</v>
      </c>
      <c r="L216" s="14"/>
      <c r="M216" s="14"/>
      <c r="N216" s="72"/>
      <c r="O216" s="72"/>
      <c r="P216" s="67">
        <v>1</v>
      </c>
      <c r="Q216" s="38"/>
      <c r="R216" s="38"/>
      <c r="S216" s="38"/>
      <c r="T216" s="38"/>
      <c r="U216" s="38"/>
      <c r="V216" s="38"/>
      <c r="W216" s="38"/>
      <c r="X216" s="35"/>
      <c r="Y216" s="38"/>
      <c r="Z216" s="38"/>
      <c r="AA216" s="38"/>
      <c r="AB216" s="38"/>
      <c r="AC216" s="38"/>
      <c r="AD216" s="38"/>
      <c r="AE216" s="38"/>
      <c r="AF216" s="38"/>
      <c r="AG216" s="38"/>
    </row>
    <row r="217" s="28" customFormat="1" ht="14.25" spans="1:33">
      <c r="A217" s="35"/>
      <c r="B217" s="38"/>
      <c r="C217" s="38"/>
      <c r="D217" s="67" t="s">
        <v>13817</v>
      </c>
      <c r="E217" s="38"/>
      <c r="F217" s="38"/>
      <c r="G217" s="40"/>
      <c r="H217" s="69"/>
      <c r="I217" s="67" t="s">
        <v>12353</v>
      </c>
      <c r="J217" s="38"/>
      <c r="K217" s="67" t="s">
        <v>12353</v>
      </c>
      <c r="L217" s="14"/>
      <c r="M217" s="14"/>
      <c r="N217" s="72"/>
      <c r="O217" s="72"/>
      <c r="P217" s="67">
        <v>1</v>
      </c>
      <c r="Q217" s="38"/>
      <c r="R217" s="38"/>
      <c r="S217" s="38"/>
      <c r="T217" s="38"/>
      <c r="U217" s="38"/>
      <c r="V217" s="38"/>
      <c r="W217" s="38"/>
      <c r="X217" s="35"/>
      <c r="Y217" s="38"/>
      <c r="Z217" s="38"/>
      <c r="AA217" s="38"/>
      <c r="AB217" s="38"/>
      <c r="AC217" s="38"/>
      <c r="AD217" s="38"/>
      <c r="AE217" s="38"/>
      <c r="AF217" s="38"/>
      <c r="AG217" s="38"/>
    </row>
    <row r="218" s="28" customFormat="1" ht="14.25" spans="1:33">
      <c r="A218" s="35"/>
      <c r="B218" s="38"/>
      <c r="C218" s="38"/>
      <c r="D218" s="67" t="s">
        <v>13818</v>
      </c>
      <c r="E218" s="38"/>
      <c r="F218" s="38"/>
      <c r="G218" s="40"/>
      <c r="H218" s="69"/>
      <c r="I218" s="67" t="s">
        <v>12353</v>
      </c>
      <c r="J218" s="38"/>
      <c r="K218" s="67" t="s">
        <v>12353</v>
      </c>
      <c r="L218" s="14"/>
      <c r="M218" s="14"/>
      <c r="N218" s="72"/>
      <c r="O218" s="72"/>
      <c r="P218" s="67">
        <v>1</v>
      </c>
      <c r="Q218" s="38"/>
      <c r="R218" s="38"/>
      <c r="S218" s="38"/>
      <c r="T218" s="38"/>
      <c r="U218" s="38"/>
      <c r="V218" s="38"/>
      <c r="W218" s="38"/>
      <c r="X218" s="35"/>
      <c r="Y218" s="38"/>
      <c r="Z218" s="38"/>
      <c r="AA218" s="38"/>
      <c r="AB218" s="38"/>
      <c r="AC218" s="38"/>
      <c r="AD218" s="38"/>
      <c r="AE218" s="38"/>
      <c r="AF218" s="38"/>
      <c r="AG218" s="38"/>
    </row>
    <row r="219" s="28" customFormat="1" ht="14.25" spans="1:33">
      <c r="A219" s="35"/>
      <c r="B219" s="38"/>
      <c r="C219" s="38"/>
      <c r="D219" s="67" t="s">
        <v>13819</v>
      </c>
      <c r="E219" s="38"/>
      <c r="F219" s="38"/>
      <c r="G219" s="40"/>
      <c r="H219" s="69"/>
      <c r="I219" s="67" t="s">
        <v>12353</v>
      </c>
      <c r="J219" s="38"/>
      <c r="K219" s="67" t="s">
        <v>12353</v>
      </c>
      <c r="L219" s="14"/>
      <c r="M219" s="14"/>
      <c r="N219" s="72"/>
      <c r="O219" s="72"/>
      <c r="P219" s="67">
        <v>1</v>
      </c>
      <c r="Q219" s="38"/>
      <c r="R219" s="38"/>
      <c r="S219" s="38"/>
      <c r="T219" s="38"/>
      <c r="U219" s="38"/>
      <c r="V219" s="38"/>
      <c r="W219" s="38"/>
      <c r="X219" s="35"/>
      <c r="Y219" s="38"/>
      <c r="Z219" s="38"/>
      <c r="AA219" s="38"/>
      <c r="AB219" s="38"/>
      <c r="AC219" s="38"/>
      <c r="AD219" s="38"/>
      <c r="AE219" s="38"/>
      <c r="AF219" s="38"/>
      <c r="AG219" s="38"/>
    </row>
    <row r="220" s="28" customFormat="1" ht="14.25" spans="1:33">
      <c r="A220" s="35"/>
      <c r="B220" s="38"/>
      <c r="C220" s="38"/>
      <c r="D220" s="67" t="s">
        <v>13820</v>
      </c>
      <c r="E220" s="38"/>
      <c r="F220" s="38"/>
      <c r="G220" s="40"/>
      <c r="H220" s="69"/>
      <c r="I220" s="67" t="s">
        <v>12353</v>
      </c>
      <c r="J220" s="38"/>
      <c r="K220" s="67" t="s">
        <v>12353</v>
      </c>
      <c r="L220" s="14"/>
      <c r="M220" s="14"/>
      <c r="N220" s="72"/>
      <c r="O220" s="72"/>
      <c r="P220" s="67">
        <v>1</v>
      </c>
      <c r="Q220" s="38"/>
      <c r="R220" s="38"/>
      <c r="S220" s="38"/>
      <c r="T220" s="38"/>
      <c r="U220" s="38"/>
      <c r="V220" s="38"/>
      <c r="W220" s="38"/>
      <c r="X220" s="35"/>
      <c r="Y220" s="38"/>
      <c r="Z220" s="38"/>
      <c r="AA220" s="38"/>
      <c r="AB220" s="38"/>
      <c r="AC220" s="38"/>
      <c r="AD220" s="38"/>
      <c r="AE220" s="38"/>
      <c r="AF220" s="38"/>
      <c r="AG220" s="38"/>
    </row>
    <row r="221" s="28" customFormat="1" ht="14.25" spans="1:33">
      <c r="A221" s="35"/>
      <c r="B221" s="38"/>
      <c r="C221" s="38"/>
      <c r="D221" s="67" t="s">
        <v>13821</v>
      </c>
      <c r="E221" s="38"/>
      <c r="F221" s="38"/>
      <c r="G221" s="40"/>
      <c r="H221" s="69"/>
      <c r="I221" s="67" t="s">
        <v>12353</v>
      </c>
      <c r="J221" s="38"/>
      <c r="K221" s="67" t="s">
        <v>12353</v>
      </c>
      <c r="L221" s="14"/>
      <c r="M221" s="14"/>
      <c r="N221" s="72"/>
      <c r="O221" s="72"/>
      <c r="P221" s="67">
        <v>1</v>
      </c>
      <c r="Q221" s="38"/>
      <c r="R221" s="38"/>
      <c r="S221" s="38"/>
      <c r="T221" s="38"/>
      <c r="U221" s="38"/>
      <c r="V221" s="38"/>
      <c r="W221" s="38"/>
      <c r="X221" s="35"/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="28" customFormat="1" ht="14.25" spans="1:33">
      <c r="A222" s="35"/>
      <c r="B222" s="38"/>
      <c r="C222" s="38"/>
      <c r="D222" s="67" t="s">
        <v>13822</v>
      </c>
      <c r="E222" s="38"/>
      <c r="F222" s="38"/>
      <c r="G222" s="40"/>
      <c r="H222" s="69"/>
      <c r="I222" s="67" t="s">
        <v>12353</v>
      </c>
      <c r="J222" s="38"/>
      <c r="K222" s="67" t="s">
        <v>12353</v>
      </c>
      <c r="L222" s="14"/>
      <c r="M222" s="14"/>
      <c r="N222" s="72"/>
      <c r="O222" s="72"/>
      <c r="P222" s="67">
        <v>2</v>
      </c>
      <c r="Q222" s="38"/>
      <c r="R222" s="38"/>
      <c r="S222" s="38"/>
      <c r="T222" s="38"/>
      <c r="U222" s="38"/>
      <c r="V222" s="38"/>
      <c r="W222" s="38"/>
      <c r="X222" s="35"/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="28" customFormat="1" ht="14.25" spans="1:33">
      <c r="A223" s="35"/>
      <c r="B223" s="38"/>
      <c r="C223" s="38"/>
      <c r="D223" s="67" t="s">
        <v>13823</v>
      </c>
      <c r="E223" s="38"/>
      <c r="F223" s="38"/>
      <c r="G223" s="40"/>
      <c r="H223" s="69"/>
      <c r="I223" s="67" t="s">
        <v>12353</v>
      </c>
      <c r="J223" s="38"/>
      <c r="K223" s="67" t="s">
        <v>12353</v>
      </c>
      <c r="L223" s="14"/>
      <c r="M223" s="14"/>
      <c r="N223" s="72"/>
      <c r="O223" s="72"/>
      <c r="P223" s="67">
        <v>1</v>
      </c>
      <c r="Q223" s="38"/>
      <c r="R223" s="38"/>
      <c r="S223" s="38"/>
      <c r="T223" s="38"/>
      <c r="U223" s="38"/>
      <c r="V223" s="38"/>
      <c r="W223" s="38"/>
      <c r="X223" s="35"/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="28" customFormat="1" ht="14.25" spans="1:33">
      <c r="A224" s="35"/>
      <c r="B224" s="38"/>
      <c r="C224" s="38"/>
      <c r="D224" s="67" t="s">
        <v>13824</v>
      </c>
      <c r="E224" s="38"/>
      <c r="F224" s="38"/>
      <c r="G224" s="40"/>
      <c r="H224" s="69"/>
      <c r="I224" s="67" t="s">
        <v>12353</v>
      </c>
      <c r="J224" s="38"/>
      <c r="K224" s="67" t="s">
        <v>12353</v>
      </c>
      <c r="L224" s="14"/>
      <c r="M224" s="14"/>
      <c r="N224" s="72"/>
      <c r="O224" s="72"/>
      <c r="P224" s="67">
        <v>1</v>
      </c>
      <c r="Q224" s="38"/>
      <c r="R224" s="38"/>
      <c r="S224" s="38"/>
      <c r="T224" s="38"/>
      <c r="U224" s="38"/>
      <c r="V224" s="38"/>
      <c r="W224" s="38"/>
      <c r="X224" s="35"/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="28" customFormat="1" ht="14.25" spans="1:33">
      <c r="A225" s="35"/>
      <c r="B225" s="38"/>
      <c r="C225" s="38"/>
      <c r="D225" s="67" t="s">
        <v>13825</v>
      </c>
      <c r="E225" s="38"/>
      <c r="F225" s="38"/>
      <c r="G225" s="40"/>
      <c r="H225" s="69"/>
      <c r="I225" s="67" t="s">
        <v>12353</v>
      </c>
      <c r="J225" s="38"/>
      <c r="K225" s="67" t="s">
        <v>12353</v>
      </c>
      <c r="L225" s="14"/>
      <c r="M225" s="14"/>
      <c r="N225" s="72"/>
      <c r="O225" s="72"/>
      <c r="P225" s="67">
        <v>1</v>
      </c>
      <c r="Q225" s="38"/>
      <c r="R225" s="38"/>
      <c r="S225" s="38"/>
      <c r="T225" s="38"/>
      <c r="U225" s="38"/>
      <c r="V225" s="38"/>
      <c r="W225" s="38"/>
      <c r="X225" s="35"/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="28" customFormat="1" ht="14.25" spans="1:33">
      <c r="A226" s="35"/>
      <c r="B226" s="38"/>
      <c r="C226" s="38"/>
      <c r="D226" s="67" t="s">
        <v>13826</v>
      </c>
      <c r="E226" s="38"/>
      <c r="F226" s="38"/>
      <c r="G226" s="40"/>
      <c r="H226" s="69"/>
      <c r="I226" s="67" t="s">
        <v>12353</v>
      </c>
      <c r="J226" s="38"/>
      <c r="K226" s="67" t="s">
        <v>12353</v>
      </c>
      <c r="L226" s="14"/>
      <c r="M226" s="14"/>
      <c r="N226" s="72"/>
      <c r="O226" s="72"/>
      <c r="P226" s="67">
        <v>1</v>
      </c>
      <c r="Q226" s="38"/>
      <c r="R226" s="38"/>
      <c r="S226" s="38"/>
      <c r="T226" s="38"/>
      <c r="U226" s="38"/>
      <c r="V226" s="38"/>
      <c r="W226" s="38"/>
      <c r="X226" s="35"/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="28" customFormat="1" ht="14.25" spans="1:33">
      <c r="A227" s="35"/>
      <c r="B227" s="38"/>
      <c r="C227" s="38"/>
      <c r="D227" s="67" t="s">
        <v>13827</v>
      </c>
      <c r="E227" s="38"/>
      <c r="F227" s="38"/>
      <c r="G227" s="40"/>
      <c r="H227" s="69"/>
      <c r="I227" s="67" t="s">
        <v>12353</v>
      </c>
      <c r="J227" s="38"/>
      <c r="K227" s="67" t="s">
        <v>12353</v>
      </c>
      <c r="L227" s="14"/>
      <c r="M227" s="14"/>
      <c r="N227" s="72"/>
      <c r="O227" s="72"/>
      <c r="P227" s="67">
        <v>1</v>
      </c>
      <c r="Q227" s="38"/>
      <c r="R227" s="38"/>
      <c r="S227" s="38"/>
      <c r="T227" s="38"/>
      <c r="U227" s="38"/>
      <c r="V227" s="38"/>
      <c r="W227" s="38"/>
      <c r="X227" s="35"/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="28" customFormat="1" ht="14.25" spans="1:33">
      <c r="A228" s="35"/>
      <c r="B228" s="38"/>
      <c r="C228" s="38"/>
      <c r="D228" s="67" t="s">
        <v>13828</v>
      </c>
      <c r="E228" s="38"/>
      <c r="F228" s="38"/>
      <c r="G228" s="40"/>
      <c r="H228" s="69"/>
      <c r="I228" s="67" t="s">
        <v>12353</v>
      </c>
      <c r="J228" s="38"/>
      <c r="K228" s="67" t="s">
        <v>12353</v>
      </c>
      <c r="L228" s="14"/>
      <c r="M228" s="14"/>
      <c r="N228" s="72"/>
      <c r="O228" s="72"/>
      <c r="P228" s="67">
        <v>1</v>
      </c>
      <c r="Q228" s="38"/>
      <c r="R228" s="38"/>
      <c r="S228" s="38"/>
      <c r="T228" s="38"/>
      <c r="U228" s="38"/>
      <c r="V228" s="38"/>
      <c r="W228" s="38"/>
      <c r="X228" s="35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="28" customFormat="1" ht="14.25" spans="1:33">
      <c r="A229" s="35"/>
      <c r="B229" s="38"/>
      <c r="C229" s="38"/>
      <c r="D229" s="67" t="s">
        <v>13829</v>
      </c>
      <c r="E229" s="38"/>
      <c r="F229" s="38"/>
      <c r="G229" s="40"/>
      <c r="H229" s="69"/>
      <c r="I229" s="67" t="s">
        <v>12353</v>
      </c>
      <c r="J229" s="38"/>
      <c r="K229" s="67" t="s">
        <v>12353</v>
      </c>
      <c r="L229" s="14"/>
      <c r="M229" s="14"/>
      <c r="N229" s="72"/>
      <c r="O229" s="72"/>
      <c r="P229" s="67">
        <v>1</v>
      </c>
      <c r="Q229" s="38"/>
      <c r="R229" s="38"/>
      <c r="S229" s="38"/>
      <c r="T229" s="38"/>
      <c r="U229" s="38"/>
      <c r="V229" s="38"/>
      <c r="W229" s="38"/>
      <c r="X229" s="35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="28" customFormat="1" ht="14.25" spans="1:33">
      <c r="A230" s="35"/>
      <c r="B230" s="38"/>
      <c r="C230" s="38"/>
      <c r="D230" s="67" t="s">
        <v>13830</v>
      </c>
      <c r="E230" s="38"/>
      <c r="F230" s="38"/>
      <c r="G230" s="40"/>
      <c r="H230" s="69"/>
      <c r="I230" s="67" t="s">
        <v>12353</v>
      </c>
      <c r="J230" s="38"/>
      <c r="K230" s="67" t="s">
        <v>12353</v>
      </c>
      <c r="L230" s="14"/>
      <c r="M230" s="14"/>
      <c r="N230" s="72"/>
      <c r="O230" s="72"/>
      <c r="P230" s="67">
        <v>1</v>
      </c>
      <c r="Q230" s="38"/>
      <c r="R230" s="38"/>
      <c r="S230" s="38"/>
      <c r="T230" s="38"/>
      <c r="U230" s="38"/>
      <c r="V230" s="38"/>
      <c r="W230" s="38"/>
      <c r="X230" s="35"/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="28" customFormat="1" ht="14.25" spans="1:33">
      <c r="A231" s="35"/>
      <c r="B231" s="38"/>
      <c r="C231" s="38"/>
      <c r="D231" s="67" t="s">
        <v>13831</v>
      </c>
      <c r="E231" s="38"/>
      <c r="F231" s="38"/>
      <c r="G231" s="40"/>
      <c r="H231" s="69"/>
      <c r="I231" s="67" t="s">
        <v>12353</v>
      </c>
      <c r="J231" s="38"/>
      <c r="K231" s="67" t="s">
        <v>12353</v>
      </c>
      <c r="L231" s="14"/>
      <c r="M231" s="14"/>
      <c r="N231" s="72"/>
      <c r="O231" s="72"/>
      <c r="P231" s="67">
        <v>1</v>
      </c>
      <c r="Q231" s="38"/>
      <c r="R231" s="38"/>
      <c r="S231" s="38"/>
      <c r="T231" s="38"/>
      <c r="U231" s="38"/>
      <c r="V231" s="38"/>
      <c r="W231" s="38"/>
      <c r="X231" s="35"/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="28" customFormat="1" ht="14.25" spans="1:33">
      <c r="A232" s="35"/>
      <c r="B232" s="38"/>
      <c r="C232" s="38"/>
      <c r="D232" s="67" t="s">
        <v>13832</v>
      </c>
      <c r="E232" s="38"/>
      <c r="F232" s="38"/>
      <c r="G232" s="40"/>
      <c r="H232" s="69"/>
      <c r="I232" s="67" t="s">
        <v>12353</v>
      </c>
      <c r="J232" s="38"/>
      <c r="K232" s="67" t="s">
        <v>12353</v>
      </c>
      <c r="L232" s="14"/>
      <c r="M232" s="14"/>
      <c r="N232" s="72"/>
      <c r="O232" s="72"/>
      <c r="P232" s="67">
        <v>1</v>
      </c>
      <c r="Q232" s="38"/>
      <c r="R232" s="38"/>
      <c r="S232" s="38"/>
      <c r="T232" s="38"/>
      <c r="U232" s="38"/>
      <c r="V232" s="38"/>
      <c r="W232" s="38"/>
      <c r="X232" s="35"/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="28" customFormat="1" ht="14.25" spans="1:33">
      <c r="A233" s="35"/>
      <c r="B233" s="38"/>
      <c r="C233" s="38"/>
      <c r="D233" s="67" t="s">
        <v>13833</v>
      </c>
      <c r="E233" s="38"/>
      <c r="F233" s="38"/>
      <c r="G233" s="40"/>
      <c r="H233" s="69"/>
      <c r="I233" s="67" t="s">
        <v>12353</v>
      </c>
      <c r="J233" s="38"/>
      <c r="K233" s="67" t="s">
        <v>12353</v>
      </c>
      <c r="L233" s="14"/>
      <c r="M233" s="14"/>
      <c r="N233" s="72"/>
      <c r="O233" s="72"/>
      <c r="P233" s="67">
        <v>1</v>
      </c>
      <c r="Q233" s="38"/>
      <c r="R233" s="38"/>
      <c r="S233" s="38"/>
      <c r="T233" s="38"/>
      <c r="U233" s="38"/>
      <c r="V233" s="38"/>
      <c r="W233" s="38"/>
      <c r="X233" s="35"/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="28" customFormat="1" ht="14.25" spans="1:33">
      <c r="A234" s="35"/>
      <c r="B234" s="38"/>
      <c r="C234" s="38"/>
      <c r="D234" s="67" t="s">
        <v>13834</v>
      </c>
      <c r="E234" s="38"/>
      <c r="F234" s="38"/>
      <c r="G234" s="40"/>
      <c r="H234" s="69"/>
      <c r="I234" s="67" t="s">
        <v>12353</v>
      </c>
      <c r="J234" s="38"/>
      <c r="K234" s="67" t="s">
        <v>12353</v>
      </c>
      <c r="L234" s="14"/>
      <c r="M234" s="14"/>
      <c r="N234" s="72"/>
      <c r="O234" s="72"/>
      <c r="P234" s="67">
        <v>1</v>
      </c>
      <c r="Q234" s="38"/>
      <c r="R234" s="38"/>
      <c r="S234" s="38"/>
      <c r="T234" s="38"/>
      <c r="U234" s="38"/>
      <c r="V234" s="38"/>
      <c r="W234" s="38"/>
      <c r="X234" s="35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="28" customFormat="1" ht="14.25" spans="1:33">
      <c r="A235" s="35"/>
      <c r="B235" s="38"/>
      <c r="C235" s="38"/>
      <c r="D235" s="67" t="s">
        <v>13835</v>
      </c>
      <c r="E235" s="38"/>
      <c r="F235" s="38"/>
      <c r="G235" s="40"/>
      <c r="H235" s="69"/>
      <c r="I235" s="67" t="s">
        <v>12353</v>
      </c>
      <c r="J235" s="38"/>
      <c r="K235" s="67" t="s">
        <v>12353</v>
      </c>
      <c r="L235" s="14"/>
      <c r="M235" s="14"/>
      <c r="N235" s="72"/>
      <c r="O235" s="72"/>
      <c r="P235" s="67">
        <v>1</v>
      </c>
      <c r="Q235" s="38"/>
      <c r="R235" s="38"/>
      <c r="S235" s="38"/>
      <c r="T235" s="38"/>
      <c r="U235" s="38"/>
      <c r="V235" s="38"/>
      <c r="W235" s="38"/>
      <c r="X235" s="35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="28" customFormat="1" ht="14.25" spans="1:33">
      <c r="A236" s="35"/>
      <c r="B236" s="38"/>
      <c r="C236" s="38"/>
      <c r="D236" s="67" t="s">
        <v>13836</v>
      </c>
      <c r="E236" s="38"/>
      <c r="F236" s="38"/>
      <c r="G236" s="40"/>
      <c r="H236" s="69"/>
      <c r="I236" s="67" t="s">
        <v>12353</v>
      </c>
      <c r="J236" s="38"/>
      <c r="K236" s="67" t="s">
        <v>12353</v>
      </c>
      <c r="L236" s="14"/>
      <c r="M236" s="14"/>
      <c r="N236" s="72"/>
      <c r="O236" s="72"/>
      <c r="P236" s="67">
        <v>1</v>
      </c>
      <c r="Q236" s="38"/>
      <c r="R236" s="38"/>
      <c r="S236" s="38"/>
      <c r="T236" s="38"/>
      <c r="U236" s="38"/>
      <c r="V236" s="38"/>
      <c r="W236" s="38"/>
      <c r="X236" s="35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="28" customFormat="1" ht="14.25" spans="1:33">
      <c r="A237" s="35"/>
      <c r="B237" s="38"/>
      <c r="C237" s="38"/>
      <c r="D237" s="67" t="s">
        <v>13837</v>
      </c>
      <c r="E237" s="38"/>
      <c r="F237" s="38"/>
      <c r="G237" s="40"/>
      <c r="H237" s="69"/>
      <c r="I237" s="67" t="s">
        <v>12353</v>
      </c>
      <c r="J237" s="38"/>
      <c r="K237" s="67" t="s">
        <v>12353</v>
      </c>
      <c r="L237" s="14"/>
      <c r="M237" s="14"/>
      <c r="N237" s="72"/>
      <c r="O237" s="72"/>
      <c r="P237" s="67">
        <v>1</v>
      </c>
      <c r="Q237" s="38"/>
      <c r="R237" s="38"/>
      <c r="S237" s="38"/>
      <c r="T237" s="38"/>
      <c r="U237" s="38"/>
      <c r="V237" s="38"/>
      <c r="W237" s="38"/>
      <c r="X237" s="35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="28" customFormat="1" ht="14.25" spans="1:33">
      <c r="A238" s="35"/>
      <c r="B238" s="38"/>
      <c r="C238" s="38"/>
      <c r="D238" s="67" t="s">
        <v>13838</v>
      </c>
      <c r="E238" s="38"/>
      <c r="F238" s="38"/>
      <c r="G238" s="40"/>
      <c r="H238" s="69"/>
      <c r="I238" s="67" t="s">
        <v>12353</v>
      </c>
      <c r="J238" s="38"/>
      <c r="K238" s="67" t="s">
        <v>12353</v>
      </c>
      <c r="L238" s="14"/>
      <c r="M238" s="14"/>
      <c r="N238" s="72"/>
      <c r="O238" s="72"/>
      <c r="P238" s="67">
        <v>1</v>
      </c>
      <c r="Q238" s="38"/>
      <c r="R238" s="38"/>
      <c r="S238" s="38"/>
      <c r="T238" s="38"/>
      <c r="U238" s="38"/>
      <c r="V238" s="38"/>
      <c r="W238" s="38"/>
      <c r="X238" s="35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="28" customFormat="1" ht="14.25" spans="1:33">
      <c r="A239" s="35"/>
      <c r="B239" s="38"/>
      <c r="C239" s="38"/>
      <c r="D239" s="67" t="s">
        <v>13839</v>
      </c>
      <c r="E239" s="38"/>
      <c r="F239" s="38"/>
      <c r="G239" s="40"/>
      <c r="H239" s="69"/>
      <c r="I239" s="67" t="s">
        <v>12353</v>
      </c>
      <c r="J239" s="38"/>
      <c r="K239" s="67" t="s">
        <v>12353</v>
      </c>
      <c r="L239" s="14"/>
      <c r="M239" s="14"/>
      <c r="N239" s="72"/>
      <c r="O239" s="72"/>
      <c r="P239" s="67">
        <v>1</v>
      </c>
      <c r="Q239" s="38"/>
      <c r="R239" s="38"/>
      <c r="S239" s="38"/>
      <c r="T239" s="38"/>
      <c r="U239" s="38"/>
      <c r="V239" s="38"/>
      <c r="W239" s="38"/>
      <c r="X239" s="35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="28" customFormat="1" ht="14.25" spans="1:33">
      <c r="A240" s="35"/>
      <c r="B240" s="38"/>
      <c r="C240" s="38"/>
      <c r="D240" s="67" t="s">
        <v>13840</v>
      </c>
      <c r="E240" s="38"/>
      <c r="F240" s="38"/>
      <c r="G240" s="40"/>
      <c r="H240" s="69"/>
      <c r="I240" s="67" t="s">
        <v>12353</v>
      </c>
      <c r="J240" s="38"/>
      <c r="K240" s="67" t="s">
        <v>12353</v>
      </c>
      <c r="L240" s="14"/>
      <c r="M240" s="14"/>
      <c r="N240" s="72"/>
      <c r="O240" s="72"/>
      <c r="P240" s="67">
        <v>1</v>
      </c>
      <c r="Q240" s="38"/>
      <c r="R240" s="38"/>
      <c r="S240" s="38"/>
      <c r="T240" s="38"/>
      <c r="U240" s="38"/>
      <c r="V240" s="38"/>
      <c r="W240" s="38"/>
      <c r="X240" s="35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="28" customFormat="1" ht="14.25" spans="1:33">
      <c r="A241" s="35"/>
      <c r="B241" s="38"/>
      <c r="C241" s="38"/>
      <c r="D241" s="67" t="s">
        <v>13841</v>
      </c>
      <c r="E241" s="38"/>
      <c r="F241" s="38"/>
      <c r="G241" s="40"/>
      <c r="H241" s="69"/>
      <c r="I241" s="67" t="s">
        <v>12353</v>
      </c>
      <c r="J241" s="38"/>
      <c r="K241" s="67" t="s">
        <v>12353</v>
      </c>
      <c r="L241" s="14"/>
      <c r="M241" s="14"/>
      <c r="N241" s="72"/>
      <c r="O241" s="72"/>
      <c r="P241" s="67">
        <v>1</v>
      </c>
      <c r="Q241" s="38"/>
      <c r="R241" s="38"/>
      <c r="S241" s="38"/>
      <c r="T241" s="38"/>
      <c r="U241" s="38"/>
      <c r="V241" s="38"/>
      <c r="W241" s="38"/>
      <c r="X241" s="35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="28" customFormat="1" ht="14.25" spans="1:33">
      <c r="A242" s="35"/>
      <c r="B242" s="38"/>
      <c r="C242" s="38"/>
      <c r="D242" s="67" t="s">
        <v>13842</v>
      </c>
      <c r="E242" s="38"/>
      <c r="F242" s="38"/>
      <c r="G242" s="40"/>
      <c r="H242" s="69"/>
      <c r="I242" s="67" t="s">
        <v>12353</v>
      </c>
      <c r="J242" s="38"/>
      <c r="K242" s="67" t="s">
        <v>12353</v>
      </c>
      <c r="L242" s="14"/>
      <c r="M242" s="14"/>
      <c r="N242" s="72"/>
      <c r="O242" s="72"/>
      <c r="P242" s="67">
        <v>1</v>
      </c>
      <c r="Q242" s="38"/>
      <c r="R242" s="38"/>
      <c r="S242" s="38"/>
      <c r="T242" s="38"/>
      <c r="U242" s="38"/>
      <c r="V242" s="38"/>
      <c r="W242" s="38"/>
      <c r="X242" s="35"/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="28" customFormat="1" ht="14.25" spans="1:33">
      <c r="A243" s="35"/>
      <c r="B243" s="38"/>
      <c r="C243" s="38"/>
      <c r="D243" s="67" t="s">
        <v>13843</v>
      </c>
      <c r="E243" s="38"/>
      <c r="F243" s="38"/>
      <c r="G243" s="40"/>
      <c r="H243" s="69"/>
      <c r="I243" s="67" t="s">
        <v>12353</v>
      </c>
      <c r="J243" s="38"/>
      <c r="K243" s="67" t="s">
        <v>12353</v>
      </c>
      <c r="L243" s="14"/>
      <c r="M243" s="14"/>
      <c r="N243" s="72"/>
      <c r="O243" s="72"/>
      <c r="P243" s="67">
        <v>1</v>
      </c>
      <c r="Q243" s="38"/>
      <c r="R243" s="38"/>
      <c r="S243" s="38"/>
      <c r="T243" s="38"/>
      <c r="U243" s="38"/>
      <c r="V243" s="38"/>
      <c r="W243" s="38"/>
      <c r="X243" s="35"/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="28" customFormat="1" ht="14.25" spans="1:33">
      <c r="A244" s="35"/>
      <c r="B244" s="38"/>
      <c r="C244" s="38"/>
      <c r="D244" s="67" t="s">
        <v>13844</v>
      </c>
      <c r="E244" s="38"/>
      <c r="F244" s="38"/>
      <c r="G244" s="40"/>
      <c r="H244" s="69"/>
      <c r="I244" s="67" t="s">
        <v>12353</v>
      </c>
      <c r="J244" s="38"/>
      <c r="K244" s="67" t="s">
        <v>12353</v>
      </c>
      <c r="L244" s="14"/>
      <c r="M244" s="14"/>
      <c r="N244" s="72"/>
      <c r="O244" s="72"/>
      <c r="P244" s="67">
        <v>1</v>
      </c>
      <c r="Q244" s="38"/>
      <c r="R244" s="38"/>
      <c r="S244" s="38"/>
      <c r="T244" s="38"/>
      <c r="U244" s="38"/>
      <c r="V244" s="38"/>
      <c r="W244" s="38"/>
      <c r="X244" s="35"/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="28" customFormat="1" ht="14.25" spans="1:33">
      <c r="A245" s="35"/>
      <c r="B245" s="38"/>
      <c r="C245" s="38"/>
      <c r="D245" s="67" t="s">
        <v>13845</v>
      </c>
      <c r="E245" s="38"/>
      <c r="F245" s="38"/>
      <c r="G245" s="40"/>
      <c r="H245" s="69"/>
      <c r="I245" s="67" t="s">
        <v>12353</v>
      </c>
      <c r="J245" s="38"/>
      <c r="K245" s="67" t="s">
        <v>12353</v>
      </c>
      <c r="L245" s="14"/>
      <c r="M245" s="14"/>
      <c r="N245" s="72"/>
      <c r="O245" s="72"/>
      <c r="P245" s="67">
        <v>1</v>
      </c>
      <c r="Q245" s="38"/>
      <c r="R245" s="38"/>
      <c r="S245" s="38"/>
      <c r="T245" s="38"/>
      <c r="U245" s="38"/>
      <c r="V245" s="38"/>
      <c r="W245" s="38"/>
      <c r="X245" s="35"/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="28" customFormat="1" ht="14.25" spans="1:33">
      <c r="A246" s="35"/>
      <c r="B246" s="38"/>
      <c r="C246" s="38"/>
      <c r="D246" s="67" t="s">
        <v>13846</v>
      </c>
      <c r="E246" s="38"/>
      <c r="F246" s="38"/>
      <c r="G246" s="40"/>
      <c r="H246" s="69"/>
      <c r="I246" s="67" t="s">
        <v>12353</v>
      </c>
      <c r="J246" s="38"/>
      <c r="K246" s="67" t="s">
        <v>12353</v>
      </c>
      <c r="L246" s="14"/>
      <c r="M246" s="14"/>
      <c r="N246" s="72"/>
      <c r="O246" s="72"/>
      <c r="P246" s="67">
        <v>1</v>
      </c>
      <c r="Q246" s="38"/>
      <c r="R246" s="38"/>
      <c r="S246" s="38"/>
      <c r="T246" s="38"/>
      <c r="U246" s="38"/>
      <c r="V246" s="38"/>
      <c r="W246" s="38"/>
      <c r="X246" s="35"/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="28" customFormat="1" ht="14.25" spans="1:33">
      <c r="A247" s="35"/>
      <c r="B247" s="38"/>
      <c r="C247" s="38"/>
      <c r="D247" s="67" t="s">
        <v>13847</v>
      </c>
      <c r="E247" s="38"/>
      <c r="F247" s="38"/>
      <c r="G247" s="40"/>
      <c r="H247" s="69"/>
      <c r="I247" s="67" t="s">
        <v>12353</v>
      </c>
      <c r="J247" s="38"/>
      <c r="K247" s="67" t="s">
        <v>12353</v>
      </c>
      <c r="L247" s="14"/>
      <c r="M247" s="14"/>
      <c r="N247" s="72"/>
      <c r="O247" s="72"/>
      <c r="P247" s="67">
        <v>1</v>
      </c>
      <c r="Q247" s="38"/>
      <c r="R247" s="38"/>
      <c r="S247" s="38"/>
      <c r="T247" s="38"/>
      <c r="U247" s="38"/>
      <c r="V247" s="38"/>
      <c r="W247" s="38"/>
      <c r="X247" s="35"/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="28" customFormat="1" ht="14.25" spans="1:33">
      <c r="A248" s="35"/>
      <c r="B248" s="38"/>
      <c r="C248" s="38"/>
      <c r="D248" s="67" t="s">
        <v>13848</v>
      </c>
      <c r="E248" s="38"/>
      <c r="F248" s="38"/>
      <c r="G248" s="40"/>
      <c r="H248" s="69"/>
      <c r="I248" s="67" t="s">
        <v>12353</v>
      </c>
      <c r="J248" s="38"/>
      <c r="K248" s="67" t="s">
        <v>12353</v>
      </c>
      <c r="L248" s="14"/>
      <c r="M248" s="14"/>
      <c r="N248" s="72"/>
      <c r="O248" s="72"/>
      <c r="P248" s="67">
        <v>1</v>
      </c>
      <c r="Q248" s="38"/>
      <c r="R248" s="38"/>
      <c r="S248" s="38"/>
      <c r="T248" s="38"/>
      <c r="U248" s="38"/>
      <c r="V248" s="38"/>
      <c r="W248" s="38"/>
      <c r="X248" s="35"/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="28" customFormat="1" ht="14.25" spans="1:33">
      <c r="A249" s="35"/>
      <c r="B249" s="38"/>
      <c r="C249" s="38"/>
      <c r="D249" s="67" t="s">
        <v>13849</v>
      </c>
      <c r="E249" s="38"/>
      <c r="F249" s="38"/>
      <c r="G249" s="40"/>
      <c r="H249" s="69"/>
      <c r="I249" s="67" t="s">
        <v>12353</v>
      </c>
      <c r="J249" s="38"/>
      <c r="K249" s="67" t="s">
        <v>12353</v>
      </c>
      <c r="L249" s="14"/>
      <c r="M249" s="14"/>
      <c r="N249" s="72"/>
      <c r="O249" s="72"/>
      <c r="P249" s="67">
        <v>1</v>
      </c>
      <c r="Q249" s="38"/>
      <c r="R249" s="38"/>
      <c r="S249" s="38"/>
      <c r="T249" s="38"/>
      <c r="U249" s="38"/>
      <c r="V249" s="38"/>
      <c r="W249" s="38"/>
      <c r="X249" s="35"/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="28" customFormat="1" ht="14.25" spans="1:33">
      <c r="A250" s="35"/>
      <c r="B250" s="38"/>
      <c r="C250" s="38"/>
      <c r="D250" s="67" t="s">
        <v>13850</v>
      </c>
      <c r="E250" s="38"/>
      <c r="F250" s="38"/>
      <c r="G250" s="40"/>
      <c r="H250" s="69"/>
      <c r="I250" s="67" t="s">
        <v>13851</v>
      </c>
      <c r="J250" s="38"/>
      <c r="K250" s="67" t="s">
        <v>13851</v>
      </c>
      <c r="L250" s="14"/>
      <c r="M250" s="14"/>
      <c r="N250" s="72"/>
      <c r="O250" s="72"/>
      <c r="P250" s="67">
        <v>2</v>
      </c>
      <c r="Q250" s="38"/>
      <c r="R250" s="38"/>
      <c r="S250" s="38"/>
      <c r="T250" s="38"/>
      <c r="U250" s="38"/>
      <c r="V250" s="38"/>
      <c r="W250" s="38"/>
      <c r="X250" s="35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="28" customFormat="1" ht="14.25" spans="1:33">
      <c r="A251" s="35"/>
      <c r="B251" s="38"/>
      <c r="C251" s="38"/>
      <c r="D251" s="67" t="s">
        <v>13852</v>
      </c>
      <c r="E251" s="38"/>
      <c r="F251" s="38"/>
      <c r="G251" s="40"/>
      <c r="H251" s="69"/>
      <c r="I251" s="67" t="s">
        <v>13851</v>
      </c>
      <c r="J251" s="38"/>
      <c r="K251" s="67" t="s">
        <v>13851</v>
      </c>
      <c r="L251" s="14"/>
      <c r="M251" s="14"/>
      <c r="N251" s="72"/>
      <c r="O251" s="72"/>
      <c r="P251" s="67">
        <v>2</v>
      </c>
      <c r="Q251" s="38"/>
      <c r="R251" s="38"/>
      <c r="S251" s="38"/>
      <c r="T251" s="38"/>
      <c r="U251" s="38"/>
      <c r="V251" s="38"/>
      <c r="W251" s="38"/>
      <c r="X251" s="35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="28" customFormat="1" ht="14.25" spans="1:33">
      <c r="A252" s="35"/>
      <c r="B252" s="38"/>
      <c r="C252" s="38"/>
      <c r="D252" s="67" t="s">
        <v>13853</v>
      </c>
      <c r="E252" s="38"/>
      <c r="F252" s="38"/>
      <c r="G252" s="40"/>
      <c r="H252" s="69"/>
      <c r="I252" s="67" t="s">
        <v>13851</v>
      </c>
      <c r="J252" s="38"/>
      <c r="K252" s="67" t="s">
        <v>13851</v>
      </c>
      <c r="L252" s="14"/>
      <c r="M252" s="14"/>
      <c r="N252" s="72"/>
      <c r="O252" s="72"/>
      <c r="P252" s="67">
        <v>5</v>
      </c>
      <c r="Q252" s="38"/>
      <c r="R252" s="38"/>
      <c r="S252" s="38"/>
      <c r="T252" s="38"/>
      <c r="U252" s="38"/>
      <c r="V252" s="38"/>
      <c r="W252" s="38"/>
      <c r="X252" s="35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="28" customFormat="1" ht="14.25" spans="1:33">
      <c r="A253" s="35"/>
      <c r="B253" s="38"/>
      <c r="C253" s="38"/>
      <c r="D253" s="67" t="s">
        <v>13854</v>
      </c>
      <c r="E253" s="38"/>
      <c r="F253" s="38"/>
      <c r="G253" s="40"/>
      <c r="H253" s="69"/>
      <c r="I253" s="67" t="s">
        <v>13855</v>
      </c>
      <c r="J253" s="38"/>
      <c r="K253" s="67" t="s">
        <v>13855</v>
      </c>
      <c r="L253" s="14"/>
      <c r="M253" s="14"/>
      <c r="N253" s="72"/>
      <c r="O253" s="72"/>
      <c r="P253" s="67">
        <v>3</v>
      </c>
      <c r="Q253" s="38"/>
      <c r="R253" s="38"/>
      <c r="S253" s="38"/>
      <c r="T253" s="38"/>
      <c r="U253" s="38"/>
      <c r="V253" s="38"/>
      <c r="W253" s="38"/>
      <c r="X253" s="35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="28" customFormat="1" ht="14.25" spans="1:33">
      <c r="A254" s="35"/>
      <c r="B254" s="38"/>
      <c r="C254" s="38"/>
      <c r="D254" s="67" t="s">
        <v>13856</v>
      </c>
      <c r="E254" s="38"/>
      <c r="F254" s="38"/>
      <c r="G254" s="40"/>
      <c r="H254" s="69"/>
      <c r="I254" s="67" t="s">
        <v>13855</v>
      </c>
      <c r="J254" s="38"/>
      <c r="K254" s="67" t="s">
        <v>13855</v>
      </c>
      <c r="L254" s="14"/>
      <c r="M254" s="14"/>
      <c r="N254" s="72"/>
      <c r="O254" s="72"/>
      <c r="P254" s="67">
        <v>3</v>
      </c>
      <c r="Q254" s="38"/>
      <c r="R254" s="38"/>
      <c r="S254" s="38"/>
      <c r="T254" s="38"/>
      <c r="U254" s="38"/>
      <c r="V254" s="38"/>
      <c r="W254" s="38"/>
      <c r="X254" s="35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="28" customFormat="1" ht="14.25" spans="1:33">
      <c r="A255" s="35"/>
      <c r="B255" s="38"/>
      <c r="C255" s="38"/>
      <c r="D255" s="67" t="s">
        <v>13857</v>
      </c>
      <c r="E255" s="38"/>
      <c r="F255" s="38"/>
      <c r="G255" s="40"/>
      <c r="H255" s="69"/>
      <c r="I255" s="67" t="s">
        <v>13855</v>
      </c>
      <c r="J255" s="38"/>
      <c r="K255" s="67" t="s">
        <v>13855</v>
      </c>
      <c r="L255" s="14"/>
      <c r="M255" s="14"/>
      <c r="N255" s="72"/>
      <c r="O255" s="72"/>
      <c r="P255" s="67">
        <v>1</v>
      </c>
      <c r="Q255" s="38"/>
      <c r="R255" s="38"/>
      <c r="S255" s="38"/>
      <c r="T255" s="38"/>
      <c r="U255" s="38"/>
      <c r="V255" s="38"/>
      <c r="W255" s="38"/>
      <c r="X255" s="35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="28" customFormat="1" ht="14.25" spans="1:33">
      <c r="A256" s="35"/>
      <c r="B256" s="38"/>
      <c r="C256" s="38"/>
      <c r="D256" s="67" t="s">
        <v>13858</v>
      </c>
      <c r="E256" s="38"/>
      <c r="F256" s="38"/>
      <c r="G256" s="40"/>
      <c r="H256" s="69"/>
      <c r="I256" s="67" t="s">
        <v>13855</v>
      </c>
      <c r="J256" s="38"/>
      <c r="K256" s="67" t="s">
        <v>13855</v>
      </c>
      <c r="L256" s="14"/>
      <c r="M256" s="14"/>
      <c r="N256" s="72"/>
      <c r="O256" s="72"/>
      <c r="P256" s="67">
        <v>1</v>
      </c>
      <c r="Q256" s="38"/>
      <c r="R256" s="38"/>
      <c r="S256" s="38"/>
      <c r="T256" s="38"/>
      <c r="U256" s="38"/>
      <c r="V256" s="38"/>
      <c r="W256" s="38"/>
      <c r="X256" s="35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="28" customFormat="1" ht="14.25" spans="1:33">
      <c r="A257" s="35"/>
      <c r="B257" s="38"/>
      <c r="C257" s="38"/>
      <c r="D257" s="67" t="s">
        <v>13859</v>
      </c>
      <c r="E257" s="38"/>
      <c r="F257" s="38"/>
      <c r="G257" s="40"/>
      <c r="H257" s="69"/>
      <c r="I257" s="67" t="s">
        <v>13855</v>
      </c>
      <c r="J257" s="38"/>
      <c r="K257" s="67" t="s">
        <v>13855</v>
      </c>
      <c r="L257" s="14"/>
      <c r="M257" s="14"/>
      <c r="N257" s="72"/>
      <c r="O257" s="72"/>
      <c r="P257" s="67">
        <v>4</v>
      </c>
      <c r="Q257" s="38"/>
      <c r="R257" s="38"/>
      <c r="S257" s="38"/>
      <c r="T257" s="38"/>
      <c r="U257" s="38"/>
      <c r="V257" s="38"/>
      <c r="W257" s="38"/>
      <c r="X257" s="35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="28" customFormat="1" ht="14.25" spans="1:33">
      <c r="A258" s="35"/>
      <c r="B258" s="38"/>
      <c r="C258" s="38"/>
      <c r="D258" s="67" t="s">
        <v>13860</v>
      </c>
      <c r="E258" s="38"/>
      <c r="F258" s="38"/>
      <c r="G258" s="40"/>
      <c r="H258" s="69"/>
      <c r="I258" s="67" t="s">
        <v>13855</v>
      </c>
      <c r="J258" s="38"/>
      <c r="K258" s="67" t="s">
        <v>13855</v>
      </c>
      <c r="L258" s="14"/>
      <c r="M258" s="14"/>
      <c r="N258" s="72"/>
      <c r="O258" s="72"/>
      <c r="P258" s="67">
        <v>2</v>
      </c>
      <c r="Q258" s="38"/>
      <c r="R258" s="38"/>
      <c r="S258" s="38"/>
      <c r="T258" s="38"/>
      <c r="U258" s="38"/>
      <c r="V258" s="38"/>
      <c r="W258" s="38"/>
      <c r="X258" s="35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="28" customFormat="1" ht="14.25" spans="1:33">
      <c r="A259" s="35"/>
      <c r="B259" s="38"/>
      <c r="C259" s="38"/>
      <c r="D259" s="67" t="s">
        <v>13861</v>
      </c>
      <c r="E259" s="38"/>
      <c r="F259" s="38"/>
      <c r="G259" s="40"/>
      <c r="H259" s="69"/>
      <c r="I259" s="67" t="s">
        <v>13855</v>
      </c>
      <c r="J259" s="38"/>
      <c r="K259" s="67" t="s">
        <v>13855</v>
      </c>
      <c r="L259" s="14"/>
      <c r="M259" s="14"/>
      <c r="N259" s="72"/>
      <c r="O259" s="72"/>
      <c r="P259" s="67">
        <v>2</v>
      </c>
      <c r="Q259" s="38"/>
      <c r="R259" s="38"/>
      <c r="S259" s="38"/>
      <c r="T259" s="38"/>
      <c r="U259" s="38"/>
      <c r="V259" s="38"/>
      <c r="W259" s="38"/>
      <c r="X259" s="35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="28" customFormat="1" ht="14.25" spans="1:33">
      <c r="A260" s="35"/>
      <c r="B260" s="38"/>
      <c r="C260" s="38"/>
      <c r="D260" s="67" t="s">
        <v>13862</v>
      </c>
      <c r="E260" s="38"/>
      <c r="F260" s="38"/>
      <c r="G260" s="40"/>
      <c r="H260" s="69"/>
      <c r="I260" s="67" t="s">
        <v>13855</v>
      </c>
      <c r="J260" s="38"/>
      <c r="K260" s="67" t="s">
        <v>13855</v>
      </c>
      <c r="L260" s="14"/>
      <c r="M260" s="14"/>
      <c r="N260" s="72"/>
      <c r="O260" s="72"/>
      <c r="P260" s="67">
        <v>3</v>
      </c>
      <c r="Q260" s="38"/>
      <c r="R260" s="38"/>
      <c r="S260" s="38"/>
      <c r="T260" s="38"/>
      <c r="U260" s="38"/>
      <c r="V260" s="38"/>
      <c r="W260" s="38"/>
      <c r="X260" s="35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="28" customFormat="1" ht="14.25" spans="1:33">
      <c r="A261" s="35"/>
      <c r="B261" s="38"/>
      <c r="C261" s="38"/>
      <c r="D261" s="67" t="s">
        <v>13863</v>
      </c>
      <c r="E261" s="38"/>
      <c r="F261" s="38"/>
      <c r="G261" s="40"/>
      <c r="H261" s="69"/>
      <c r="I261" s="67" t="s">
        <v>13855</v>
      </c>
      <c r="J261" s="38"/>
      <c r="K261" s="67" t="s">
        <v>13855</v>
      </c>
      <c r="L261" s="14"/>
      <c r="M261" s="14"/>
      <c r="N261" s="72"/>
      <c r="O261" s="72"/>
      <c r="P261" s="67">
        <v>2</v>
      </c>
      <c r="Q261" s="38"/>
      <c r="R261" s="38"/>
      <c r="S261" s="38"/>
      <c r="T261" s="38"/>
      <c r="U261" s="38"/>
      <c r="V261" s="38"/>
      <c r="W261" s="38"/>
      <c r="X261" s="35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="28" customFormat="1" ht="14.25" spans="1:33">
      <c r="A262" s="35"/>
      <c r="B262" s="38"/>
      <c r="C262" s="38"/>
      <c r="D262" s="67" t="s">
        <v>13864</v>
      </c>
      <c r="E262" s="38"/>
      <c r="F262" s="38"/>
      <c r="G262" s="40"/>
      <c r="H262" s="69"/>
      <c r="I262" s="67" t="s">
        <v>11262</v>
      </c>
      <c r="J262" s="38"/>
      <c r="K262" s="67" t="s">
        <v>11262</v>
      </c>
      <c r="L262" s="14"/>
      <c r="M262" s="14"/>
      <c r="N262" s="72"/>
      <c r="O262" s="72"/>
      <c r="P262" s="67">
        <v>5</v>
      </c>
      <c r="Q262" s="38"/>
      <c r="R262" s="38"/>
      <c r="S262" s="38"/>
      <c r="T262" s="38"/>
      <c r="U262" s="38"/>
      <c r="V262" s="38"/>
      <c r="W262" s="38"/>
      <c r="X262" s="35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="28" customFormat="1" ht="14.25" spans="1:33">
      <c r="A263" s="35"/>
      <c r="B263" s="38"/>
      <c r="C263" s="38"/>
      <c r="D263" s="67" t="s">
        <v>13865</v>
      </c>
      <c r="E263" s="38"/>
      <c r="F263" s="38"/>
      <c r="G263" s="40"/>
      <c r="H263" s="69"/>
      <c r="I263" s="67" t="s">
        <v>11262</v>
      </c>
      <c r="J263" s="38"/>
      <c r="K263" s="67" t="s">
        <v>11262</v>
      </c>
      <c r="L263" s="14"/>
      <c r="M263" s="14"/>
      <c r="N263" s="72"/>
      <c r="O263" s="72"/>
      <c r="P263" s="73">
        <v>3</v>
      </c>
      <c r="Q263" s="38"/>
      <c r="R263" s="38"/>
      <c r="S263" s="38"/>
      <c r="T263" s="38"/>
      <c r="U263" s="38"/>
      <c r="V263" s="38"/>
      <c r="W263" s="38"/>
      <c r="X263" s="35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="28" customFormat="1" ht="14.25" spans="1:33">
      <c r="A264" s="35"/>
      <c r="B264" s="38"/>
      <c r="C264" s="38"/>
      <c r="D264" s="67" t="s">
        <v>13866</v>
      </c>
      <c r="E264" s="38"/>
      <c r="F264" s="38"/>
      <c r="G264" s="40"/>
      <c r="H264" s="69"/>
      <c r="I264" s="67" t="s">
        <v>11262</v>
      </c>
      <c r="J264" s="38"/>
      <c r="K264" s="67" t="s">
        <v>11262</v>
      </c>
      <c r="L264" s="14"/>
      <c r="M264" s="14"/>
      <c r="N264" s="72"/>
      <c r="O264" s="72"/>
      <c r="P264" s="75"/>
      <c r="Q264" s="38"/>
      <c r="R264" s="38"/>
      <c r="S264" s="38"/>
      <c r="T264" s="38"/>
      <c r="U264" s="38"/>
      <c r="V264" s="38"/>
      <c r="W264" s="38"/>
      <c r="X264" s="35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="28" customFormat="1" ht="14.25" spans="1:33">
      <c r="A265" s="35"/>
      <c r="B265" s="38"/>
      <c r="C265" s="38"/>
      <c r="D265" s="73" t="s">
        <v>13867</v>
      </c>
      <c r="E265" s="38"/>
      <c r="F265" s="38"/>
      <c r="G265" s="40"/>
      <c r="H265" s="69"/>
      <c r="I265" s="67" t="s">
        <v>11262</v>
      </c>
      <c r="J265" s="38"/>
      <c r="K265" s="67" t="s">
        <v>11262</v>
      </c>
      <c r="L265" s="14"/>
      <c r="M265" s="14"/>
      <c r="N265" s="72"/>
      <c r="O265" s="72"/>
      <c r="P265" s="67">
        <v>1</v>
      </c>
      <c r="Q265" s="38"/>
      <c r="R265" s="38"/>
      <c r="S265" s="38"/>
      <c r="T265" s="38"/>
      <c r="U265" s="38"/>
      <c r="V265" s="38"/>
      <c r="W265" s="38"/>
      <c r="X265" s="35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="28" customFormat="1" ht="14.25" spans="1:33">
      <c r="A266" s="35"/>
      <c r="B266" s="38"/>
      <c r="C266" s="38"/>
      <c r="D266" s="74"/>
      <c r="E266" s="38"/>
      <c r="F266" s="38"/>
      <c r="G266" s="40"/>
      <c r="H266" s="69"/>
      <c r="I266" s="67" t="s">
        <v>11262</v>
      </c>
      <c r="J266" s="38"/>
      <c r="K266" s="67" t="s">
        <v>11262</v>
      </c>
      <c r="L266" s="14"/>
      <c r="M266" s="14"/>
      <c r="N266" s="72"/>
      <c r="O266" s="72"/>
      <c r="P266" s="67">
        <v>1</v>
      </c>
      <c r="Q266" s="38"/>
      <c r="R266" s="38"/>
      <c r="S266" s="38"/>
      <c r="T266" s="38"/>
      <c r="U266" s="38"/>
      <c r="V266" s="38"/>
      <c r="W266" s="38"/>
      <c r="X266" s="35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="28" customFormat="1" ht="14.25" spans="1:33">
      <c r="A267" s="35"/>
      <c r="B267" s="38"/>
      <c r="C267" s="38"/>
      <c r="D267" s="74"/>
      <c r="E267" s="38"/>
      <c r="F267" s="38"/>
      <c r="G267" s="40"/>
      <c r="H267" s="69"/>
      <c r="I267" s="67" t="s">
        <v>11262</v>
      </c>
      <c r="J267" s="38"/>
      <c r="K267" s="67" t="s">
        <v>11262</v>
      </c>
      <c r="L267" s="14"/>
      <c r="M267" s="14"/>
      <c r="N267" s="72"/>
      <c r="O267" s="72"/>
      <c r="P267" s="67">
        <v>1</v>
      </c>
      <c r="Q267" s="38"/>
      <c r="R267" s="38"/>
      <c r="S267" s="38"/>
      <c r="T267" s="38"/>
      <c r="U267" s="38"/>
      <c r="V267" s="38"/>
      <c r="W267" s="38"/>
      <c r="X267" s="35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="28" customFormat="1" ht="14.25" spans="1:33">
      <c r="A268" s="35"/>
      <c r="B268" s="38"/>
      <c r="C268" s="38"/>
      <c r="D268" s="75"/>
      <c r="E268" s="38"/>
      <c r="F268" s="38"/>
      <c r="G268" s="40"/>
      <c r="H268" s="69"/>
      <c r="I268" s="67" t="s">
        <v>11262</v>
      </c>
      <c r="J268" s="38"/>
      <c r="K268" s="67" t="s">
        <v>11262</v>
      </c>
      <c r="L268" s="14"/>
      <c r="M268" s="14"/>
      <c r="N268" s="72"/>
      <c r="O268" s="72"/>
      <c r="P268" s="67">
        <v>1</v>
      </c>
      <c r="Q268" s="38"/>
      <c r="R268" s="38"/>
      <c r="S268" s="38"/>
      <c r="T268" s="38"/>
      <c r="U268" s="38"/>
      <c r="V268" s="38"/>
      <c r="W268" s="38"/>
      <c r="X268" s="35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="28" customFormat="1" ht="14.25" spans="1:33">
      <c r="A269" s="35"/>
      <c r="B269" s="38"/>
      <c r="C269" s="38"/>
      <c r="D269" s="73" t="s">
        <v>13868</v>
      </c>
      <c r="E269" s="38"/>
      <c r="F269" s="38"/>
      <c r="G269" s="40"/>
      <c r="H269" s="69"/>
      <c r="I269" s="67" t="s">
        <v>11262</v>
      </c>
      <c r="J269" s="38"/>
      <c r="K269" s="67" t="s">
        <v>11262</v>
      </c>
      <c r="L269" s="14"/>
      <c r="M269" s="14"/>
      <c r="N269" s="72"/>
      <c r="O269" s="72"/>
      <c r="P269" s="67">
        <v>1</v>
      </c>
      <c r="Q269" s="38"/>
      <c r="R269" s="38"/>
      <c r="S269" s="38"/>
      <c r="T269" s="38"/>
      <c r="U269" s="38"/>
      <c r="V269" s="38"/>
      <c r="W269" s="38"/>
      <c r="X269" s="35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="28" customFormat="1" ht="14.25" spans="1:33">
      <c r="A270" s="35"/>
      <c r="B270" s="38"/>
      <c r="C270" s="38"/>
      <c r="D270" s="74"/>
      <c r="E270" s="38"/>
      <c r="F270" s="38"/>
      <c r="G270" s="40"/>
      <c r="H270" s="69"/>
      <c r="I270" s="67" t="s">
        <v>11262</v>
      </c>
      <c r="J270" s="38"/>
      <c r="K270" s="67" t="s">
        <v>11262</v>
      </c>
      <c r="L270" s="14"/>
      <c r="M270" s="14"/>
      <c r="N270" s="72"/>
      <c r="O270" s="72"/>
      <c r="P270" s="67">
        <v>1</v>
      </c>
      <c r="Q270" s="38"/>
      <c r="R270" s="38"/>
      <c r="S270" s="38"/>
      <c r="T270" s="38"/>
      <c r="U270" s="38"/>
      <c r="V270" s="38"/>
      <c r="W270" s="38"/>
      <c r="X270" s="35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="28" customFormat="1" ht="14.25" spans="1:33">
      <c r="A271" s="35"/>
      <c r="B271" s="38"/>
      <c r="C271" s="38"/>
      <c r="D271" s="74"/>
      <c r="E271" s="38"/>
      <c r="F271" s="38"/>
      <c r="G271" s="40"/>
      <c r="H271" s="69"/>
      <c r="I271" s="67" t="s">
        <v>11262</v>
      </c>
      <c r="J271" s="38"/>
      <c r="K271" s="67" t="s">
        <v>11262</v>
      </c>
      <c r="L271" s="14"/>
      <c r="M271" s="14"/>
      <c r="N271" s="72"/>
      <c r="O271" s="72"/>
      <c r="P271" s="67">
        <v>1</v>
      </c>
      <c r="Q271" s="38"/>
      <c r="R271" s="38"/>
      <c r="S271" s="38"/>
      <c r="T271" s="38"/>
      <c r="U271" s="38"/>
      <c r="V271" s="38"/>
      <c r="W271" s="38"/>
      <c r="X271" s="35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="28" customFormat="1" ht="14.25" spans="1:33">
      <c r="A272" s="35"/>
      <c r="B272" s="38"/>
      <c r="C272" s="38"/>
      <c r="D272" s="75"/>
      <c r="E272" s="38"/>
      <c r="F272" s="38"/>
      <c r="G272" s="40"/>
      <c r="H272" s="69"/>
      <c r="I272" s="67" t="s">
        <v>11262</v>
      </c>
      <c r="J272" s="38"/>
      <c r="K272" s="67" t="s">
        <v>11262</v>
      </c>
      <c r="L272" s="14"/>
      <c r="M272" s="14"/>
      <c r="N272" s="72"/>
      <c r="O272" s="72"/>
      <c r="P272" s="67">
        <v>1</v>
      </c>
      <c r="Q272" s="38"/>
      <c r="R272" s="38"/>
      <c r="S272" s="38"/>
      <c r="T272" s="38"/>
      <c r="U272" s="38"/>
      <c r="V272" s="38"/>
      <c r="W272" s="38"/>
      <c r="X272" s="35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="28" customFormat="1" ht="14.25" spans="1:33">
      <c r="A273" s="35"/>
      <c r="B273" s="38"/>
      <c r="C273" s="38"/>
      <c r="D273" s="73" t="s">
        <v>13869</v>
      </c>
      <c r="E273" s="38"/>
      <c r="F273" s="38"/>
      <c r="G273" s="40"/>
      <c r="H273" s="69"/>
      <c r="I273" s="67" t="s">
        <v>11249</v>
      </c>
      <c r="J273" s="38"/>
      <c r="K273" s="67" t="s">
        <v>11249</v>
      </c>
      <c r="L273" s="14"/>
      <c r="M273" s="14"/>
      <c r="N273" s="72"/>
      <c r="O273" s="72"/>
      <c r="P273" s="67">
        <v>1</v>
      </c>
      <c r="Q273" s="38"/>
      <c r="R273" s="38"/>
      <c r="S273" s="38"/>
      <c r="T273" s="38"/>
      <c r="U273" s="38"/>
      <c r="V273" s="38"/>
      <c r="W273" s="38"/>
      <c r="X273" s="35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="28" customFormat="1" ht="14.25" spans="1:33">
      <c r="A274" s="35"/>
      <c r="B274" s="38"/>
      <c r="C274" s="38"/>
      <c r="D274" s="74"/>
      <c r="E274" s="38"/>
      <c r="F274" s="38"/>
      <c r="G274" s="40"/>
      <c r="H274" s="69"/>
      <c r="I274" s="67" t="s">
        <v>11249</v>
      </c>
      <c r="J274" s="38"/>
      <c r="K274" s="67" t="s">
        <v>11249</v>
      </c>
      <c r="L274" s="14"/>
      <c r="M274" s="14"/>
      <c r="N274" s="72"/>
      <c r="O274" s="72"/>
      <c r="P274" s="67">
        <v>1</v>
      </c>
      <c r="Q274" s="38"/>
      <c r="R274" s="38"/>
      <c r="S274" s="38"/>
      <c r="T274" s="38"/>
      <c r="U274" s="38"/>
      <c r="V274" s="38"/>
      <c r="W274" s="38"/>
      <c r="X274" s="35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="28" customFormat="1" ht="14.25" spans="1:33">
      <c r="A275" s="35"/>
      <c r="B275" s="38"/>
      <c r="C275" s="38"/>
      <c r="D275" s="74"/>
      <c r="E275" s="38"/>
      <c r="F275" s="38"/>
      <c r="G275" s="40"/>
      <c r="H275" s="69"/>
      <c r="I275" s="67" t="s">
        <v>11249</v>
      </c>
      <c r="J275" s="38"/>
      <c r="K275" s="67" t="s">
        <v>11249</v>
      </c>
      <c r="L275" s="14"/>
      <c r="M275" s="14"/>
      <c r="N275" s="72"/>
      <c r="O275" s="72"/>
      <c r="P275" s="67">
        <v>1</v>
      </c>
      <c r="Q275" s="38"/>
      <c r="R275" s="38"/>
      <c r="S275" s="38"/>
      <c r="T275" s="38"/>
      <c r="U275" s="38"/>
      <c r="V275" s="38"/>
      <c r="W275" s="38"/>
      <c r="X275" s="35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="28" customFormat="1" ht="14.25" spans="1:33">
      <c r="A276" s="35"/>
      <c r="B276" s="38"/>
      <c r="C276" s="38"/>
      <c r="D276" s="74"/>
      <c r="E276" s="38"/>
      <c r="F276" s="38"/>
      <c r="G276" s="40"/>
      <c r="H276" s="69"/>
      <c r="I276" s="67" t="s">
        <v>11249</v>
      </c>
      <c r="J276" s="38"/>
      <c r="K276" s="67" t="s">
        <v>11249</v>
      </c>
      <c r="L276" s="14"/>
      <c r="M276" s="14"/>
      <c r="N276" s="72"/>
      <c r="O276" s="72"/>
      <c r="P276" s="67">
        <v>1</v>
      </c>
      <c r="Q276" s="38"/>
      <c r="R276" s="38"/>
      <c r="S276" s="38"/>
      <c r="T276" s="38"/>
      <c r="U276" s="38"/>
      <c r="V276" s="38"/>
      <c r="W276" s="38"/>
      <c r="X276" s="35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="28" customFormat="1" ht="14.25" spans="1:33">
      <c r="A277" s="35"/>
      <c r="B277" s="38"/>
      <c r="C277" s="38"/>
      <c r="D277" s="75"/>
      <c r="E277" s="38"/>
      <c r="F277" s="38"/>
      <c r="G277" s="40"/>
      <c r="H277" s="69"/>
      <c r="I277" s="67" t="s">
        <v>11249</v>
      </c>
      <c r="J277" s="38"/>
      <c r="K277" s="67" t="s">
        <v>11249</v>
      </c>
      <c r="L277" s="14"/>
      <c r="M277" s="14"/>
      <c r="N277" s="72"/>
      <c r="O277" s="72"/>
      <c r="P277" s="67">
        <v>1</v>
      </c>
      <c r="Q277" s="38"/>
      <c r="R277" s="38"/>
      <c r="S277" s="38"/>
      <c r="T277" s="38"/>
      <c r="U277" s="38"/>
      <c r="V277" s="38"/>
      <c r="W277" s="38"/>
      <c r="X277" s="35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="28" customFormat="1" ht="14.25" spans="1:33">
      <c r="A278" s="35"/>
      <c r="B278" s="38"/>
      <c r="C278" s="38"/>
      <c r="D278" s="73" t="s">
        <v>13870</v>
      </c>
      <c r="E278" s="38"/>
      <c r="F278" s="38"/>
      <c r="G278" s="40"/>
      <c r="H278" s="69"/>
      <c r="I278" s="67" t="s">
        <v>11249</v>
      </c>
      <c r="J278" s="38"/>
      <c r="K278" s="67" t="s">
        <v>11249</v>
      </c>
      <c r="L278" s="14"/>
      <c r="M278" s="14"/>
      <c r="N278" s="72"/>
      <c r="O278" s="72"/>
      <c r="P278" s="67">
        <v>1</v>
      </c>
      <c r="Q278" s="38"/>
      <c r="R278" s="38"/>
      <c r="S278" s="38"/>
      <c r="T278" s="38"/>
      <c r="U278" s="38"/>
      <c r="V278" s="38"/>
      <c r="W278" s="38"/>
      <c r="X278" s="35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="28" customFormat="1" ht="14.25" spans="1:33">
      <c r="A279" s="35"/>
      <c r="B279" s="38"/>
      <c r="C279" s="38"/>
      <c r="D279" s="75"/>
      <c r="E279" s="38"/>
      <c r="F279" s="38"/>
      <c r="G279" s="40"/>
      <c r="H279" s="69"/>
      <c r="I279" s="67" t="s">
        <v>11249</v>
      </c>
      <c r="J279" s="38"/>
      <c r="K279" s="67" t="s">
        <v>11249</v>
      </c>
      <c r="L279" s="14"/>
      <c r="M279" s="14"/>
      <c r="N279" s="72"/>
      <c r="O279" s="72"/>
      <c r="P279" s="67">
        <v>1</v>
      </c>
      <c r="Q279" s="38"/>
      <c r="R279" s="38"/>
      <c r="S279" s="38"/>
      <c r="T279" s="38"/>
      <c r="U279" s="38"/>
      <c r="V279" s="38"/>
      <c r="W279" s="38"/>
      <c r="X279" s="35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="28" customFormat="1" ht="14.25" spans="1:33">
      <c r="A280" s="35"/>
      <c r="B280" s="38"/>
      <c r="C280" s="38"/>
      <c r="D280" s="73" t="s">
        <v>13871</v>
      </c>
      <c r="E280" s="38"/>
      <c r="F280" s="38"/>
      <c r="G280" s="40"/>
      <c r="H280" s="69"/>
      <c r="I280" s="67" t="s">
        <v>11249</v>
      </c>
      <c r="J280" s="38"/>
      <c r="K280" s="67" t="s">
        <v>11249</v>
      </c>
      <c r="L280" s="14"/>
      <c r="M280" s="14"/>
      <c r="N280" s="72"/>
      <c r="O280" s="72"/>
      <c r="P280" s="67">
        <v>1</v>
      </c>
      <c r="Q280" s="38"/>
      <c r="R280" s="38"/>
      <c r="S280" s="38"/>
      <c r="T280" s="38"/>
      <c r="U280" s="38"/>
      <c r="V280" s="38"/>
      <c r="W280" s="38"/>
      <c r="X280" s="35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="28" customFormat="1" ht="14.25" spans="1:33">
      <c r="A281" s="35"/>
      <c r="B281" s="38"/>
      <c r="C281" s="38"/>
      <c r="D281" s="74"/>
      <c r="E281" s="38"/>
      <c r="F281" s="38"/>
      <c r="G281" s="40"/>
      <c r="H281" s="69"/>
      <c r="I281" s="67" t="s">
        <v>11249</v>
      </c>
      <c r="J281" s="38"/>
      <c r="K281" s="67" t="s">
        <v>11249</v>
      </c>
      <c r="L281" s="14"/>
      <c r="M281" s="14"/>
      <c r="N281" s="72"/>
      <c r="O281" s="72"/>
      <c r="P281" s="67">
        <v>1</v>
      </c>
      <c r="Q281" s="38"/>
      <c r="R281" s="38"/>
      <c r="S281" s="38"/>
      <c r="T281" s="38"/>
      <c r="U281" s="38"/>
      <c r="V281" s="38"/>
      <c r="W281" s="38"/>
      <c r="X281" s="35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="28" customFormat="1" ht="14.25" spans="1:33">
      <c r="A282" s="35"/>
      <c r="B282" s="38"/>
      <c r="C282" s="38"/>
      <c r="D282" s="75"/>
      <c r="E282" s="38"/>
      <c r="F282" s="38"/>
      <c r="G282" s="40"/>
      <c r="H282" s="69"/>
      <c r="I282" s="67" t="s">
        <v>11249</v>
      </c>
      <c r="J282" s="38"/>
      <c r="K282" s="67" t="s">
        <v>11249</v>
      </c>
      <c r="L282" s="14"/>
      <c r="M282" s="14"/>
      <c r="N282" s="72"/>
      <c r="O282" s="72"/>
      <c r="P282" s="67">
        <v>1</v>
      </c>
      <c r="Q282" s="38"/>
      <c r="R282" s="38"/>
      <c r="S282" s="38"/>
      <c r="T282" s="38"/>
      <c r="U282" s="38"/>
      <c r="V282" s="38"/>
      <c r="W282" s="38"/>
      <c r="X282" s="35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="28" customFormat="1" ht="14.25" spans="1:33">
      <c r="A283" s="35"/>
      <c r="B283" s="38"/>
      <c r="C283" s="38"/>
      <c r="D283" s="74"/>
      <c r="E283" s="38"/>
      <c r="F283" s="38"/>
      <c r="G283" s="40"/>
      <c r="H283" s="69"/>
      <c r="I283" s="67" t="s">
        <v>11249</v>
      </c>
      <c r="J283" s="38"/>
      <c r="K283" s="67" t="s">
        <v>11249</v>
      </c>
      <c r="L283" s="14"/>
      <c r="M283" s="14"/>
      <c r="N283" s="72"/>
      <c r="O283" s="72"/>
      <c r="P283" s="67">
        <v>1</v>
      </c>
      <c r="Q283" s="38"/>
      <c r="R283" s="38"/>
      <c r="S283" s="38"/>
      <c r="T283" s="38"/>
      <c r="U283" s="38"/>
      <c r="V283" s="38"/>
      <c r="W283" s="38"/>
      <c r="X283" s="35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="28" customFormat="1" ht="14.25" spans="1:33">
      <c r="A284" s="35"/>
      <c r="B284" s="38"/>
      <c r="C284" s="38"/>
      <c r="D284" s="75"/>
      <c r="E284" s="38"/>
      <c r="F284" s="38"/>
      <c r="G284" s="40"/>
      <c r="H284" s="69"/>
      <c r="I284" s="67" t="s">
        <v>11249</v>
      </c>
      <c r="J284" s="38"/>
      <c r="K284" s="67" t="s">
        <v>11249</v>
      </c>
      <c r="L284" s="14"/>
      <c r="M284" s="14"/>
      <c r="N284" s="72"/>
      <c r="O284" s="72"/>
      <c r="P284" s="67">
        <v>1</v>
      </c>
      <c r="Q284" s="38"/>
      <c r="R284" s="38"/>
      <c r="S284" s="38"/>
      <c r="T284" s="38"/>
      <c r="U284" s="38"/>
      <c r="V284" s="38"/>
      <c r="W284" s="38"/>
      <c r="X284" s="35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="28" customFormat="1" ht="14.25" spans="1:33">
      <c r="A285" s="35"/>
      <c r="B285" s="38"/>
      <c r="C285" s="38"/>
      <c r="D285" s="73" t="s">
        <v>13872</v>
      </c>
      <c r="E285" s="38"/>
      <c r="F285" s="38"/>
      <c r="G285" s="40"/>
      <c r="H285" s="69"/>
      <c r="I285" s="67" t="s">
        <v>11249</v>
      </c>
      <c r="J285" s="38"/>
      <c r="K285" s="67" t="s">
        <v>11249</v>
      </c>
      <c r="L285" s="14"/>
      <c r="M285" s="14"/>
      <c r="N285" s="72"/>
      <c r="O285" s="72"/>
      <c r="P285" s="67">
        <v>1</v>
      </c>
      <c r="Q285" s="38"/>
      <c r="R285" s="38"/>
      <c r="S285" s="38"/>
      <c r="T285" s="38"/>
      <c r="U285" s="38"/>
      <c r="V285" s="38"/>
      <c r="W285" s="38"/>
      <c r="X285" s="35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="28" customFormat="1" ht="14.25" spans="1:33">
      <c r="A286" s="35"/>
      <c r="B286" s="38"/>
      <c r="C286" s="38"/>
      <c r="D286" s="74"/>
      <c r="E286" s="38"/>
      <c r="F286" s="38"/>
      <c r="G286" s="40"/>
      <c r="H286" s="69"/>
      <c r="I286" s="67" t="s">
        <v>11249</v>
      </c>
      <c r="J286" s="38"/>
      <c r="K286" s="67" t="s">
        <v>11249</v>
      </c>
      <c r="L286" s="14"/>
      <c r="M286" s="14"/>
      <c r="N286" s="72"/>
      <c r="O286" s="72"/>
      <c r="P286" s="67">
        <v>1</v>
      </c>
      <c r="Q286" s="38"/>
      <c r="R286" s="38"/>
      <c r="S286" s="38"/>
      <c r="T286" s="38"/>
      <c r="U286" s="38"/>
      <c r="V286" s="38"/>
      <c r="W286" s="38"/>
      <c r="X286" s="35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="28" customFormat="1" ht="14.25" spans="1:33">
      <c r="A287" s="35"/>
      <c r="B287" s="38"/>
      <c r="C287" s="38"/>
      <c r="D287" s="75"/>
      <c r="E287" s="38"/>
      <c r="F287" s="38"/>
      <c r="G287" s="40"/>
      <c r="H287" s="69"/>
      <c r="I287" s="67" t="s">
        <v>11249</v>
      </c>
      <c r="J287" s="38"/>
      <c r="K287" s="67" t="s">
        <v>11249</v>
      </c>
      <c r="L287" s="14"/>
      <c r="M287" s="14"/>
      <c r="N287" s="72"/>
      <c r="O287" s="72"/>
      <c r="P287" s="67">
        <v>1</v>
      </c>
      <c r="Q287" s="38"/>
      <c r="R287" s="38"/>
      <c r="S287" s="38"/>
      <c r="T287" s="38"/>
      <c r="U287" s="38"/>
      <c r="V287" s="38"/>
      <c r="W287" s="38"/>
      <c r="X287" s="35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="28" customFormat="1" ht="14.25" spans="1:33">
      <c r="A288" s="35"/>
      <c r="B288" s="38"/>
      <c r="C288" s="38"/>
      <c r="D288" s="67" t="s">
        <v>13873</v>
      </c>
      <c r="E288" s="38"/>
      <c r="F288" s="38"/>
      <c r="G288" s="40"/>
      <c r="H288" s="69"/>
      <c r="I288" s="67" t="s">
        <v>10967</v>
      </c>
      <c r="J288" s="38"/>
      <c r="K288" s="67" t="s">
        <v>10967</v>
      </c>
      <c r="L288" s="14"/>
      <c r="M288" s="14"/>
      <c r="N288" s="72"/>
      <c r="O288" s="72"/>
      <c r="P288" s="67">
        <v>2</v>
      </c>
      <c r="Q288" s="38"/>
      <c r="R288" s="38"/>
      <c r="S288" s="38"/>
      <c r="T288" s="38"/>
      <c r="U288" s="38"/>
      <c r="V288" s="38"/>
      <c r="W288" s="38"/>
      <c r="X288" s="35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="28" customFormat="1" ht="14.25" spans="1:33">
      <c r="A289" s="35"/>
      <c r="B289" s="38"/>
      <c r="C289" s="38"/>
      <c r="D289" s="67" t="s">
        <v>13874</v>
      </c>
      <c r="E289" s="38"/>
      <c r="F289" s="38"/>
      <c r="G289" s="40"/>
      <c r="H289" s="69"/>
      <c r="I289" s="67" t="s">
        <v>10967</v>
      </c>
      <c r="J289" s="38"/>
      <c r="K289" s="67" t="s">
        <v>10967</v>
      </c>
      <c r="L289" s="14"/>
      <c r="M289" s="14"/>
      <c r="N289" s="72"/>
      <c r="O289" s="72"/>
      <c r="P289" s="67">
        <v>2</v>
      </c>
      <c r="Q289" s="38"/>
      <c r="R289" s="38"/>
      <c r="S289" s="38"/>
      <c r="T289" s="38"/>
      <c r="U289" s="38"/>
      <c r="V289" s="38"/>
      <c r="W289" s="38"/>
      <c r="X289" s="35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="28" customFormat="1" ht="14.25" spans="1:33">
      <c r="A290" s="35"/>
      <c r="B290" s="38"/>
      <c r="C290" s="38"/>
      <c r="D290" s="67" t="s">
        <v>13875</v>
      </c>
      <c r="E290" s="38"/>
      <c r="F290" s="38"/>
      <c r="G290" s="40"/>
      <c r="H290" s="69"/>
      <c r="I290" s="67" t="s">
        <v>10967</v>
      </c>
      <c r="J290" s="38"/>
      <c r="K290" s="67" t="s">
        <v>10967</v>
      </c>
      <c r="L290" s="14"/>
      <c r="M290" s="14"/>
      <c r="N290" s="72"/>
      <c r="O290" s="72"/>
      <c r="P290" s="67">
        <v>4</v>
      </c>
      <c r="Q290" s="38"/>
      <c r="R290" s="38"/>
      <c r="S290" s="38"/>
      <c r="T290" s="38"/>
      <c r="U290" s="38"/>
      <c r="V290" s="38"/>
      <c r="W290" s="38"/>
      <c r="X290" s="35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="28" customFormat="1" ht="14.25" spans="1:33">
      <c r="A291" s="35"/>
      <c r="B291" s="38"/>
      <c r="C291" s="38"/>
      <c r="D291" s="67" t="s">
        <v>13876</v>
      </c>
      <c r="E291" s="38"/>
      <c r="F291" s="38"/>
      <c r="G291" s="40"/>
      <c r="H291" s="69"/>
      <c r="I291" s="67" t="s">
        <v>10967</v>
      </c>
      <c r="J291" s="38"/>
      <c r="K291" s="67" t="s">
        <v>10967</v>
      </c>
      <c r="L291" s="14"/>
      <c r="M291" s="14"/>
      <c r="N291" s="72"/>
      <c r="O291" s="72"/>
      <c r="P291" s="67">
        <v>2</v>
      </c>
      <c r="Q291" s="38"/>
      <c r="R291" s="38"/>
      <c r="S291" s="38"/>
      <c r="T291" s="38"/>
      <c r="U291" s="38"/>
      <c r="V291" s="38"/>
      <c r="W291" s="38"/>
      <c r="X291" s="35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="28" customFormat="1" ht="14.25" spans="1:33">
      <c r="A292" s="35"/>
      <c r="B292" s="38"/>
      <c r="C292" s="38"/>
      <c r="D292" s="67" t="s">
        <v>13877</v>
      </c>
      <c r="E292" s="38"/>
      <c r="F292" s="38"/>
      <c r="G292" s="40"/>
      <c r="H292" s="69"/>
      <c r="I292" s="67" t="s">
        <v>10967</v>
      </c>
      <c r="J292" s="38"/>
      <c r="K292" s="67" t="s">
        <v>10967</v>
      </c>
      <c r="L292" s="14"/>
      <c r="M292" s="14"/>
      <c r="N292" s="72"/>
      <c r="O292" s="72"/>
      <c r="P292" s="67">
        <v>1</v>
      </c>
      <c r="Q292" s="38"/>
      <c r="R292" s="38"/>
      <c r="S292" s="38"/>
      <c r="T292" s="38"/>
      <c r="U292" s="38"/>
      <c r="V292" s="38"/>
      <c r="W292" s="38"/>
      <c r="X292" s="35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="28" customFormat="1" ht="14.25" spans="1:33">
      <c r="A293" s="35"/>
      <c r="B293" s="38"/>
      <c r="C293" s="38"/>
      <c r="D293" s="73" t="s">
        <v>13878</v>
      </c>
      <c r="E293" s="38"/>
      <c r="F293" s="38"/>
      <c r="G293" s="40"/>
      <c r="H293" s="69"/>
      <c r="I293" s="67" t="s">
        <v>10967</v>
      </c>
      <c r="J293" s="38"/>
      <c r="K293" s="67" t="s">
        <v>10967</v>
      </c>
      <c r="L293" s="14"/>
      <c r="M293" s="14"/>
      <c r="N293" s="72"/>
      <c r="O293" s="72"/>
      <c r="P293" s="67">
        <v>1</v>
      </c>
      <c r="Q293" s="38"/>
      <c r="R293" s="38"/>
      <c r="S293" s="38"/>
      <c r="T293" s="38"/>
      <c r="U293" s="38"/>
      <c r="V293" s="38"/>
      <c r="W293" s="38"/>
      <c r="X293" s="35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="28" customFormat="1" ht="14.25" spans="1:33">
      <c r="A294" s="35"/>
      <c r="B294" s="38"/>
      <c r="C294" s="38"/>
      <c r="D294" s="74"/>
      <c r="E294" s="38"/>
      <c r="F294" s="38"/>
      <c r="G294" s="40"/>
      <c r="H294" s="69"/>
      <c r="I294" s="67" t="s">
        <v>10967</v>
      </c>
      <c r="J294" s="38"/>
      <c r="K294" s="67" t="s">
        <v>10967</v>
      </c>
      <c r="L294" s="14"/>
      <c r="M294" s="14"/>
      <c r="N294" s="72"/>
      <c r="O294" s="72"/>
      <c r="P294" s="67">
        <v>1</v>
      </c>
      <c r="Q294" s="38"/>
      <c r="R294" s="38"/>
      <c r="S294" s="38"/>
      <c r="T294" s="38"/>
      <c r="U294" s="38"/>
      <c r="V294" s="38"/>
      <c r="W294" s="38"/>
      <c r="X294" s="35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="28" customFormat="1" ht="14.25" spans="1:33">
      <c r="A295" s="35"/>
      <c r="B295" s="38"/>
      <c r="C295" s="38"/>
      <c r="D295" s="74"/>
      <c r="E295" s="38"/>
      <c r="F295" s="38"/>
      <c r="G295" s="40"/>
      <c r="H295" s="69"/>
      <c r="I295" s="67" t="s">
        <v>10967</v>
      </c>
      <c r="J295" s="38"/>
      <c r="K295" s="67" t="s">
        <v>10967</v>
      </c>
      <c r="L295" s="14"/>
      <c r="M295" s="14"/>
      <c r="N295" s="72"/>
      <c r="O295" s="72"/>
      <c r="P295" s="67">
        <v>1</v>
      </c>
      <c r="Q295" s="38"/>
      <c r="R295" s="38"/>
      <c r="S295" s="38"/>
      <c r="T295" s="38"/>
      <c r="U295" s="38"/>
      <c r="V295" s="38"/>
      <c r="W295" s="38"/>
      <c r="X295" s="35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="28" customFormat="1" ht="14.25" spans="1:33">
      <c r="A296" s="35"/>
      <c r="B296" s="38"/>
      <c r="C296" s="38"/>
      <c r="D296" s="74"/>
      <c r="E296" s="38"/>
      <c r="F296" s="38"/>
      <c r="G296" s="40"/>
      <c r="H296" s="69"/>
      <c r="I296" s="67" t="s">
        <v>10967</v>
      </c>
      <c r="J296" s="38"/>
      <c r="K296" s="67" t="s">
        <v>10967</v>
      </c>
      <c r="L296" s="14"/>
      <c r="M296" s="14"/>
      <c r="N296" s="72"/>
      <c r="O296" s="72"/>
      <c r="P296" s="67">
        <v>1</v>
      </c>
      <c r="Q296" s="38"/>
      <c r="R296" s="38"/>
      <c r="S296" s="38"/>
      <c r="T296" s="38"/>
      <c r="U296" s="38"/>
      <c r="V296" s="38"/>
      <c r="W296" s="38"/>
      <c r="X296" s="35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="28" customFormat="1" ht="14.25" spans="1:33">
      <c r="A297" s="35"/>
      <c r="B297" s="38"/>
      <c r="C297" s="38"/>
      <c r="D297" s="74"/>
      <c r="E297" s="38"/>
      <c r="F297" s="38"/>
      <c r="G297" s="40"/>
      <c r="H297" s="69"/>
      <c r="I297" s="67" t="s">
        <v>10967</v>
      </c>
      <c r="J297" s="38"/>
      <c r="K297" s="67" t="s">
        <v>10967</v>
      </c>
      <c r="L297" s="14"/>
      <c r="M297" s="14"/>
      <c r="N297" s="72"/>
      <c r="O297" s="72"/>
      <c r="P297" s="67">
        <v>1</v>
      </c>
      <c r="Q297" s="38"/>
      <c r="R297" s="38"/>
      <c r="S297" s="38"/>
      <c r="T297" s="38"/>
      <c r="U297" s="38"/>
      <c r="V297" s="38"/>
      <c r="W297" s="38"/>
      <c r="X297" s="35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="28" customFormat="1" ht="14.25" spans="1:33">
      <c r="A298" s="35"/>
      <c r="B298" s="38"/>
      <c r="C298" s="38"/>
      <c r="D298" s="74"/>
      <c r="E298" s="38"/>
      <c r="F298" s="38"/>
      <c r="G298" s="40"/>
      <c r="H298" s="69"/>
      <c r="I298" s="67" t="s">
        <v>10967</v>
      </c>
      <c r="J298" s="38"/>
      <c r="K298" s="67" t="s">
        <v>10967</v>
      </c>
      <c r="L298" s="14"/>
      <c r="M298" s="14"/>
      <c r="N298" s="72"/>
      <c r="O298" s="72"/>
      <c r="P298" s="67">
        <v>1</v>
      </c>
      <c r="Q298" s="38"/>
      <c r="R298" s="38"/>
      <c r="S298" s="38"/>
      <c r="T298" s="38"/>
      <c r="U298" s="38"/>
      <c r="V298" s="38"/>
      <c r="W298" s="38"/>
      <c r="X298" s="35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="28" customFormat="1" ht="14.25" spans="1:33">
      <c r="A299" s="35"/>
      <c r="B299" s="38"/>
      <c r="C299" s="38"/>
      <c r="D299" s="75"/>
      <c r="E299" s="38"/>
      <c r="F299" s="38"/>
      <c r="G299" s="40"/>
      <c r="H299" s="69"/>
      <c r="I299" s="67" t="s">
        <v>10967</v>
      </c>
      <c r="J299" s="38"/>
      <c r="K299" s="67" t="s">
        <v>10967</v>
      </c>
      <c r="L299" s="14"/>
      <c r="M299" s="14"/>
      <c r="N299" s="72"/>
      <c r="O299" s="72"/>
      <c r="P299" s="67">
        <v>1</v>
      </c>
      <c r="Q299" s="38"/>
      <c r="R299" s="38"/>
      <c r="S299" s="38"/>
      <c r="T299" s="38"/>
      <c r="U299" s="38"/>
      <c r="V299" s="38"/>
      <c r="W299" s="38"/>
      <c r="X299" s="35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="28" customFormat="1" ht="14.25" spans="1:33">
      <c r="A300" s="35"/>
      <c r="B300" s="38"/>
      <c r="C300" s="38"/>
      <c r="D300" s="73" t="s">
        <v>13879</v>
      </c>
      <c r="E300" s="38"/>
      <c r="F300" s="38"/>
      <c r="G300" s="40"/>
      <c r="H300" s="69"/>
      <c r="I300" s="67" t="s">
        <v>10967</v>
      </c>
      <c r="J300" s="38"/>
      <c r="K300" s="67" t="s">
        <v>10967</v>
      </c>
      <c r="L300" s="14"/>
      <c r="M300" s="14"/>
      <c r="N300" s="72"/>
      <c r="O300" s="72"/>
      <c r="P300" s="67">
        <v>1</v>
      </c>
      <c r="Q300" s="38"/>
      <c r="R300" s="38"/>
      <c r="S300" s="38"/>
      <c r="T300" s="38"/>
      <c r="U300" s="38"/>
      <c r="V300" s="38"/>
      <c r="W300" s="38"/>
      <c r="X300" s="35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="28" customFormat="1" ht="14.25" spans="1:33">
      <c r="A301" s="35"/>
      <c r="B301" s="38"/>
      <c r="C301" s="38"/>
      <c r="D301" s="74"/>
      <c r="E301" s="38"/>
      <c r="F301" s="38"/>
      <c r="G301" s="40"/>
      <c r="H301" s="69"/>
      <c r="I301" s="67" t="s">
        <v>10967</v>
      </c>
      <c r="J301" s="38"/>
      <c r="K301" s="67" t="s">
        <v>10967</v>
      </c>
      <c r="L301" s="14"/>
      <c r="M301" s="14"/>
      <c r="N301" s="72"/>
      <c r="O301" s="72"/>
      <c r="P301" s="67">
        <v>4</v>
      </c>
      <c r="Q301" s="38"/>
      <c r="R301" s="38"/>
      <c r="S301" s="38"/>
      <c r="T301" s="38"/>
      <c r="U301" s="38"/>
      <c r="V301" s="38"/>
      <c r="W301" s="38"/>
      <c r="X301" s="35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="28" customFormat="1" ht="14.25" spans="1:33">
      <c r="A302" s="35"/>
      <c r="B302" s="38"/>
      <c r="C302" s="38"/>
      <c r="D302" s="74"/>
      <c r="E302" s="38"/>
      <c r="F302" s="38"/>
      <c r="G302" s="40"/>
      <c r="H302" s="69"/>
      <c r="I302" s="67" t="s">
        <v>10967</v>
      </c>
      <c r="J302" s="38"/>
      <c r="K302" s="67" t="s">
        <v>10967</v>
      </c>
      <c r="L302" s="14"/>
      <c r="M302" s="14"/>
      <c r="N302" s="72"/>
      <c r="O302" s="72"/>
      <c r="P302" s="67">
        <v>2</v>
      </c>
      <c r="Q302" s="38"/>
      <c r="R302" s="38"/>
      <c r="S302" s="38"/>
      <c r="T302" s="38"/>
      <c r="U302" s="38"/>
      <c r="V302" s="38"/>
      <c r="W302" s="38"/>
      <c r="X302" s="35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="28" customFormat="1" ht="14.25" spans="1:33">
      <c r="A303" s="35"/>
      <c r="B303" s="38"/>
      <c r="C303" s="38"/>
      <c r="D303" s="74"/>
      <c r="E303" s="38"/>
      <c r="F303" s="38"/>
      <c r="G303" s="40"/>
      <c r="H303" s="69"/>
      <c r="I303" s="67" t="s">
        <v>10967</v>
      </c>
      <c r="J303" s="38"/>
      <c r="K303" s="67" t="s">
        <v>10967</v>
      </c>
      <c r="L303" s="14"/>
      <c r="M303" s="14"/>
      <c r="N303" s="72"/>
      <c r="O303" s="72"/>
      <c r="P303" s="67">
        <v>1</v>
      </c>
      <c r="Q303" s="38"/>
      <c r="R303" s="38"/>
      <c r="S303" s="38"/>
      <c r="T303" s="38"/>
      <c r="U303" s="38"/>
      <c r="V303" s="38"/>
      <c r="W303" s="38"/>
      <c r="X303" s="35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="28" customFormat="1" ht="14.25" spans="1:33">
      <c r="A304" s="35"/>
      <c r="B304" s="38"/>
      <c r="C304" s="38"/>
      <c r="D304" s="75"/>
      <c r="E304" s="38"/>
      <c r="F304" s="38"/>
      <c r="G304" s="40"/>
      <c r="H304" s="69"/>
      <c r="I304" s="67" t="s">
        <v>10967</v>
      </c>
      <c r="J304" s="38"/>
      <c r="K304" s="67" t="s">
        <v>10967</v>
      </c>
      <c r="L304" s="14"/>
      <c r="M304" s="14"/>
      <c r="N304" s="72"/>
      <c r="O304" s="72"/>
      <c r="P304" s="67">
        <v>1</v>
      </c>
      <c r="Q304" s="38"/>
      <c r="R304" s="38"/>
      <c r="S304" s="38"/>
      <c r="T304" s="38"/>
      <c r="U304" s="38"/>
      <c r="V304" s="38"/>
      <c r="W304" s="38"/>
      <c r="X304" s="35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="28" customFormat="1" ht="14.25" spans="1:33">
      <c r="A305" s="35"/>
      <c r="B305" s="38"/>
      <c r="C305" s="38"/>
      <c r="D305" s="73" t="s">
        <v>13880</v>
      </c>
      <c r="E305" s="38"/>
      <c r="F305" s="38"/>
      <c r="G305" s="40"/>
      <c r="H305" s="69"/>
      <c r="I305" s="67" t="s">
        <v>10967</v>
      </c>
      <c r="J305" s="38"/>
      <c r="K305" s="67" t="s">
        <v>10967</v>
      </c>
      <c r="L305" s="14"/>
      <c r="M305" s="14"/>
      <c r="N305" s="72"/>
      <c r="O305" s="72"/>
      <c r="P305" s="67">
        <v>1</v>
      </c>
      <c r="Q305" s="38"/>
      <c r="R305" s="38"/>
      <c r="S305" s="38"/>
      <c r="T305" s="38"/>
      <c r="U305" s="38"/>
      <c r="V305" s="38"/>
      <c r="W305" s="38"/>
      <c r="X305" s="35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="28" customFormat="1" ht="14.25" spans="1:33">
      <c r="A306" s="35"/>
      <c r="B306" s="38"/>
      <c r="C306" s="38"/>
      <c r="D306" s="74"/>
      <c r="E306" s="38"/>
      <c r="F306" s="38"/>
      <c r="G306" s="40"/>
      <c r="H306" s="69"/>
      <c r="I306" s="67" t="s">
        <v>10967</v>
      </c>
      <c r="J306" s="38"/>
      <c r="K306" s="67" t="s">
        <v>10967</v>
      </c>
      <c r="L306" s="14"/>
      <c r="M306" s="14"/>
      <c r="N306" s="72"/>
      <c r="O306" s="72"/>
      <c r="P306" s="67">
        <v>2</v>
      </c>
      <c r="Q306" s="38"/>
      <c r="R306" s="38"/>
      <c r="S306" s="38"/>
      <c r="T306" s="38"/>
      <c r="U306" s="38"/>
      <c r="V306" s="38"/>
      <c r="W306" s="38"/>
      <c r="X306" s="35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="28" customFormat="1" ht="14.25" spans="1:33">
      <c r="A307" s="35"/>
      <c r="B307" s="38"/>
      <c r="C307" s="38"/>
      <c r="D307" s="74"/>
      <c r="E307" s="38"/>
      <c r="F307" s="38"/>
      <c r="G307" s="40"/>
      <c r="H307" s="69"/>
      <c r="I307" s="67" t="s">
        <v>10967</v>
      </c>
      <c r="J307" s="38"/>
      <c r="K307" s="67" t="s">
        <v>10967</v>
      </c>
      <c r="L307" s="14"/>
      <c r="M307" s="14"/>
      <c r="N307" s="72"/>
      <c r="O307" s="72"/>
      <c r="P307" s="67">
        <v>2</v>
      </c>
      <c r="Q307" s="38"/>
      <c r="R307" s="38"/>
      <c r="S307" s="38"/>
      <c r="T307" s="38"/>
      <c r="U307" s="38"/>
      <c r="V307" s="38"/>
      <c r="W307" s="38"/>
      <c r="X307" s="35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="28" customFormat="1" ht="14.25" spans="1:33">
      <c r="A308" s="35"/>
      <c r="B308" s="38"/>
      <c r="C308" s="38"/>
      <c r="D308" s="75"/>
      <c r="E308" s="38"/>
      <c r="F308" s="38"/>
      <c r="G308" s="40"/>
      <c r="H308" s="69"/>
      <c r="I308" s="67" t="s">
        <v>10967</v>
      </c>
      <c r="J308" s="38"/>
      <c r="K308" s="67" t="s">
        <v>10967</v>
      </c>
      <c r="L308" s="14"/>
      <c r="M308" s="14"/>
      <c r="N308" s="72"/>
      <c r="O308" s="72"/>
      <c r="P308" s="67">
        <v>2</v>
      </c>
      <c r="Q308" s="38"/>
      <c r="R308" s="38"/>
      <c r="S308" s="38"/>
      <c r="T308" s="38"/>
      <c r="U308" s="38"/>
      <c r="V308" s="38"/>
      <c r="W308" s="38"/>
      <c r="X308" s="35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="28" customFormat="1" ht="14.25" spans="1:33">
      <c r="A309" s="35"/>
      <c r="B309" s="38"/>
      <c r="C309" s="38"/>
      <c r="D309" s="73" t="s">
        <v>13881</v>
      </c>
      <c r="E309" s="38"/>
      <c r="F309" s="38"/>
      <c r="G309" s="40"/>
      <c r="H309" s="69"/>
      <c r="I309" s="67" t="s">
        <v>10967</v>
      </c>
      <c r="J309" s="38"/>
      <c r="K309" s="67" t="s">
        <v>10967</v>
      </c>
      <c r="L309" s="14"/>
      <c r="M309" s="14"/>
      <c r="N309" s="72"/>
      <c r="O309" s="72"/>
      <c r="P309" s="67">
        <v>1</v>
      </c>
      <c r="Q309" s="38"/>
      <c r="R309" s="38"/>
      <c r="S309" s="38"/>
      <c r="T309" s="38"/>
      <c r="U309" s="38"/>
      <c r="V309" s="38"/>
      <c r="W309" s="38"/>
      <c r="X309" s="35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="28" customFormat="1" ht="14.25" spans="1:33">
      <c r="A310" s="35"/>
      <c r="B310" s="38"/>
      <c r="C310" s="38"/>
      <c r="D310" s="74"/>
      <c r="E310" s="38"/>
      <c r="F310" s="38"/>
      <c r="G310" s="40"/>
      <c r="H310" s="69"/>
      <c r="I310" s="67" t="s">
        <v>10967</v>
      </c>
      <c r="J310" s="38"/>
      <c r="K310" s="67" t="s">
        <v>10967</v>
      </c>
      <c r="L310" s="14"/>
      <c r="M310" s="14"/>
      <c r="N310" s="72"/>
      <c r="O310" s="72"/>
      <c r="P310" s="67">
        <v>1</v>
      </c>
      <c r="Q310" s="38"/>
      <c r="R310" s="38"/>
      <c r="S310" s="38"/>
      <c r="T310" s="38"/>
      <c r="U310" s="38"/>
      <c r="V310" s="38"/>
      <c r="W310" s="38"/>
      <c r="X310" s="35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="28" customFormat="1" ht="14.25" spans="1:33">
      <c r="A311" s="35"/>
      <c r="B311" s="38"/>
      <c r="C311" s="38"/>
      <c r="D311" s="75"/>
      <c r="E311" s="38"/>
      <c r="F311" s="38"/>
      <c r="G311" s="40"/>
      <c r="H311" s="69"/>
      <c r="I311" s="67" t="s">
        <v>10967</v>
      </c>
      <c r="J311" s="38"/>
      <c r="K311" s="67" t="s">
        <v>10967</v>
      </c>
      <c r="L311" s="14"/>
      <c r="M311" s="14"/>
      <c r="N311" s="72"/>
      <c r="O311" s="72"/>
      <c r="P311" s="67">
        <v>1</v>
      </c>
      <c r="Q311" s="38"/>
      <c r="R311" s="38"/>
      <c r="S311" s="38"/>
      <c r="T311" s="38"/>
      <c r="U311" s="38"/>
      <c r="V311" s="38"/>
      <c r="W311" s="38"/>
      <c r="X311" s="35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="28" customFormat="1" ht="14.25" spans="1:33">
      <c r="A312" s="35"/>
      <c r="B312" s="38"/>
      <c r="C312" s="38"/>
      <c r="D312" s="67" t="s">
        <v>13882</v>
      </c>
      <c r="E312" s="38"/>
      <c r="F312" s="38"/>
      <c r="G312" s="40"/>
      <c r="H312" s="69"/>
      <c r="I312" s="67" t="s">
        <v>13883</v>
      </c>
      <c r="J312" s="38"/>
      <c r="K312" s="67" t="s">
        <v>13883</v>
      </c>
      <c r="L312" s="14"/>
      <c r="M312" s="14"/>
      <c r="N312" s="72"/>
      <c r="O312" s="72"/>
      <c r="P312" s="67">
        <v>3</v>
      </c>
      <c r="Q312" s="38"/>
      <c r="R312" s="38"/>
      <c r="S312" s="38"/>
      <c r="T312" s="38"/>
      <c r="U312" s="38"/>
      <c r="V312" s="38"/>
      <c r="W312" s="38"/>
      <c r="X312" s="35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="28" customFormat="1" ht="14.25" spans="1:33">
      <c r="A313" s="35"/>
      <c r="B313" s="38"/>
      <c r="C313" s="38"/>
      <c r="D313" s="67" t="s">
        <v>13884</v>
      </c>
      <c r="E313" s="38"/>
      <c r="F313" s="38"/>
      <c r="G313" s="40"/>
      <c r="H313" s="69"/>
      <c r="I313" s="67" t="s">
        <v>13885</v>
      </c>
      <c r="J313" s="38"/>
      <c r="K313" s="67" t="s">
        <v>13885</v>
      </c>
      <c r="L313" s="14"/>
      <c r="M313" s="14"/>
      <c r="N313" s="72"/>
      <c r="O313" s="72"/>
      <c r="P313" s="67">
        <v>4</v>
      </c>
      <c r="Q313" s="38"/>
      <c r="R313" s="38"/>
      <c r="S313" s="38"/>
      <c r="T313" s="38"/>
      <c r="U313" s="38"/>
      <c r="V313" s="38"/>
      <c r="W313" s="38"/>
      <c r="X313" s="35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="28" customFormat="1" ht="14.25" spans="1:33">
      <c r="A314" s="35"/>
      <c r="B314" s="38"/>
      <c r="C314" s="38"/>
      <c r="D314" s="67" t="s">
        <v>13886</v>
      </c>
      <c r="E314" s="38"/>
      <c r="F314" s="38"/>
      <c r="G314" s="40"/>
      <c r="H314" s="69"/>
      <c r="I314" s="67" t="s">
        <v>13887</v>
      </c>
      <c r="J314" s="38"/>
      <c r="K314" s="67" t="s">
        <v>13887</v>
      </c>
      <c r="L314" s="14"/>
      <c r="M314" s="14"/>
      <c r="N314" s="72"/>
      <c r="O314" s="72"/>
      <c r="P314" s="67">
        <v>1</v>
      </c>
      <c r="Q314" s="38"/>
      <c r="R314" s="38"/>
      <c r="S314" s="38"/>
      <c r="T314" s="38"/>
      <c r="U314" s="38"/>
      <c r="V314" s="38"/>
      <c r="W314" s="38"/>
      <c r="X314" s="35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="28" customFormat="1" ht="14.25" spans="1:33">
      <c r="A315" s="35"/>
      <c r="B315" s="38"/>
      <c r="C315" s="38"/>
      <c r="D315" s="67" t="s">
        <v>13888</v>
      </c>
      <c r="E315" s="38"/>
      <c r="F315" s="38"/>
      <c r="G315" s="40"/>
      <c r="H315" s="69"/>
      <c r="I315" s="67" t="s">
        <v>13887</v>
      </c>
      <c r="J315" s="38"/>
      <c r="K315" s="67" t="s">
        <v>13887</v>
      </c>
      <c r="L315" s="14"/>
      <c r="M315" s="14"/>
      <c r="N315" s="72"/>
      <c r="O315" s="72"/>
      <c r="P315" s="67">
        <v>1</v>
      </c>
      <c r="Q315" s="38"/>
      <c r="R315" s="38"/>
      <c r="S315" s="38"/>
      <c r="T315" s="38"/>
      <c r="U315" s="38"/>
      <c r="V315" s="38"/>
      <c r="W315" s="38"/>
      <c r="X315" s="35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="28" customFormat="1" ht="14.25" spans="1:33">
      <c r="A316" s="35"/>
      <c r="B316" s="38"/>
      <c r="C316" s="38"/>
      <c r="D316" s="67" t="s">
        <v>13889</v>
      </c>
      <c r="E316" s="38"/>
      <c r="F316" s="38"/>
      <c r="G316" s="40"/>
      <c r="H316" s="69"/>
      <c r="I316" s="67" t="s">
        <v>13887</v>
      </c>
      <c r="J316" s="38"/>
      <c r="K316" s="67" t="s">
        <v>13887</v>
      </c>
      <c r="L316" s="14"/>
      <c r="M316" s="14"/>
      <c r="N316" s="72"/>
      <c r="O316" s="72"/>
      <c r="P316" s="67">
        <v>1</v>
      </c>
      <c r="Q316" s="38"/>
      <c r="R316" s="38"/>
      <c r="S316" s="38"/>
      <c r="T316" s="38"/>
      <c r="U316" s="38"/>
      <c r="V316" s="38"/>
      <c r="W316" s="38"/>
      <c r="X316" s="35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="28" customFormat="1" ht="14.25" spans="1:33">
      <c r="A317" s="35"/>
      <c r="B317" s="38"/>
      <c r="C317" s="38"/>
      <c r="D317" s="67" t="s">
        <v>13890</v>
      </c>
      <c r="E317" s="38"/>
      <c r="F317" s="38"/>
      <c r="G317" s="40"/>
      <c r="H317" s="69"/>
      <c r="I317" s="67" t="s">
        <v>13887</v>
      </c>
      <c r="J317" s="38"/>
      <c r="K317" s="67" t="s">
        <v>13887</v>
      </c>
      <c r="L317" s="14"/>
      <c r="M317" s="14"/>
      <c r="N317" s="72"/>
      <c r="O317" s="72"/>
      <c r="P317" s="67">
        <v>1</v>
      </c>
      <c r="Q317" s="38"/>
      <c r="R317" s="38"/>
      <c r="S317" s="38"/>
      <c r="T317" s="38"/>
      <c r="U317" s="38"/>
      <c r="V317" s="38"/>
      <c r="W317" s="38"/>
      <c r="X317" s="35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="28" customFormat="1" ht="14.25" spans="1:33">
      <c r="A318" s="35"/>
      <c r="B318" s="38"/>
      <c r="C318" s="38"/>
      <c r="D318" s="67" t="s">
        <v>13891</v>
      </c>
      <c r="E318" s="38"/>
      <c r="F318" s="38"/>
      <c r="G318" s="40"/>
      <c r="H318" s="69"/>
      <c r="I318" s="67" t="s">
        <v>13887</v>
      </c>
      <c r="J318" s="38"/>
      <c r="K318" s="67" t="s">
        <v>13887</v>
      </c>
      <c r="L318" s="14"/>
      <c r="M318" s="14"/>
      <c r="N318" s="72"/>
      <c r="O318" s="72"/>
      <c r="P318" s="67">
        <v>1</v>
      </c>
      <c r="Q318" s="38"/>
      <c r="R318" s="38"/>
      <c r="S318" s="38"/>
      <c r="T318" s="38"/>
      <c r="U318" s="38"/>
      <c r="V318" s="38"/>
      <c r="W318" s="38"/>
      <c r="X318" s="35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="28" customFormat="1" ht="14.25" spans="1:33">
      <c r="A319" s="35"/>
      <c r="B319" s="38"/>
      <c r="C319" s="38"/>
      <c r="D319" s="67" t="s">
        <v>13892</v>
      </c>
      <c r="E319" s="38"/>
      <c r="F319" s="38"/>
      <c r="G319" s="40"/>
      <c r="H319" s="69"/>
      <c r="I319" s="67" t="s">
        <v>13887</v>
      </c>
      <c r="J319" s="38"/>
      <c r="K319" s="67" t="s">
        <v>13887</v>
      </c>
      <c r="L319" s="14"/>
      <c r="M319" s="14"/>
      <c r="N319" s="72"/>
      <c r="O319" s="72"/>
      <c r="P319" s="67">
        <v>1</v>
      </c>
      <c r="Q319" s="38"/>
      <c r="R319" s="38"/>
      <c r="S319" s="38"/>
      <c r="T319" s="38"/>
      <c r="U319" s="38"/>
      <c r="V319" s="38"/>
      <c r="W319" s="38"/>
      <c r="X319" s="35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="28" customFormat="1" ht="14.25" spans="1:33">
      <c r="A320" s="35"/>
      <c r="B320" s="38"/>
      <c r="C320" s="38"/>
      <c r="D320" s="67" t="s">
        <v>13893</v>
      </c>
      <c r="E320" s="38"/>
      <c r="F320" s="38"/>
      <c r="G320" s="40"/>
      <c r="H320" s="69"/>
      <c r="I320" s="67" t="s">
        <v>13887</v>
      </c>
      <c r="J320" s="38"/>
      <c r="K320" s="67" t="s">
        <v>13887</v>
      </c>
      <c r="L320" s="14"/>
      <c r="M320" s="14"/>
      <c r="N320" s="72"/>
      <c r="O320" s="72"/>
      <c r="P320" s="67">
        <v>1</v>
      </c>
      <c r="Q320" s="38"/>
      <c r="R320" s="38"/>
      <c r="S320" s="38"/>
      <c r="T320" s="38"/>
      <c r="U320" s="38"/>
      <c r="V320" s="38"/>
      <c r="W320" s="38"/>
      <c r="X320" s="35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="28" customFormat="1" ht="14.25" spans="1:33">
      <c r="A321" s="35"/>
      <c r="B321" s="38"/>
      <c r="C321" s="38"/>
      <c r="D321" s="67" t="s">
        <v>13894</v>
      </c>
      <c r="E321" s="38"/>
      <c r="F321" s="38"/>
      <c r="G321" s="40"/>
      <c r="H321" s="69"/>
      <c r="I321" s="67" t="s">
        <v>13895</v>
      </c>
      <c r="J321" s="38"/>
      <c r="K321" s="67" t="s">
        <v>13895</v>
      </c>
      <c r="L321" s="14"/>
      <c r="M321" s="14"/>
      <c r="N321" s="72"/>
      <c r="O321" s="72"/>
      <c r="P321" s="67">
        <v>1</v>
      </c>
      <c r="Q321" s="38"/>
      <c r="R321" s="38"/>
      <c r="S321" s="38"/>
      <c r="T321" s="38"/>
      <c r="U321" s="38"/>
      <c r="V321" s="38"/>
      <c r="W321" s="38"/>
      <c r="X321" s="35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="28" customFormat="1" ht="14.25" spans="1:33">
      <c r="A322" s="35"/>
      <c r="B322" s="38"/>
      <c r="C322" s="38"/>
      <c r="D322" s="67" t="s">
        <v>13894</v>
      </c>
      <c r="E322" s="38"/>
      <c r="F322" s="38"/>
      <c r="G322" s="40"/>
      <c r="H322" s="69"/>
      <c r="I322" s="67" t="s">
        <v>13895</v>
      </c>
      <c r="J322" s="38"/>
      <c r="K322" s="67" t="s">
        <v>13895</v>
      </c>
      <c r="L322" s="14"/>
      <c r="M322" s="14"/>
      <c r="N322" s="72"/>
      <c r="O322" s="72"/>
      <c r="P322" s="67">
        <v>1</v>
      </c>
      <c r="Q322" s="38"/>
      <c r="R322" s="38"/>
      <c r="S322" s="38"/>
      <c r="T322" s="38"/>
      <c r="U322" s="38"/>
      <c r="V322" s="38"/>
      <c r="W322" s="38"/>
      <c r="X322" s="35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="28" customFormat="1" ht="14.25" spans="1:33">
      <c r="A323" s="35"/>
      <c r="B323" s="38"/>
      <c r="C323" s="38"/>
      <c r="D323" s="67" t="s">
        <v>13894</v>
      </c>
      <c r="E323" s="38"/>
      <c r="F323" s="38"/>
      <c r="G323" s="40"/>
      <c r="H323" s="69"/>
      <c r="I323" s="67" t="s">
        <v>13895</v>
      </c>
      <c r="J323" s="38"/>
      <c r="K323" s="67" t="s">
        <v>13895</v>
      </c>
      <c r="L323" s="14"/>
      <c r="M323" s="14"/>
      <c r="N323" s="72"/>
      <c r="O323" s="72"/>
      <c r="P323" s="67">
        <v>2</v>
      </c>
      <c r="Q323" s="38"/>
      <c r="R323" s="38"/>
      <c r="S323" s="38"/>
      <c r="T323" s="38"/>
      <c r="U323" s="38"/>
      <c r="V323" s="38"/>
      <c r="W323" s="38"/>
      <c r="X323" s="35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="28" customFormat="1" ht="14.25" spans="1:33">
      <c r="A324" s="35"/>
      <c r="B324" s="38"/>
      <c r="C324" s="38"/>
      <c r="D324" s="67" t="s">
        <v>13894</v>
      </c>
      <c r="E324" s="38"/>
      <c r="F324" s="38"/>
      <c r="G324" s="40"/>
      <c r="H324" s="69"/>
      <c r="I324" s="67" t="s">
        <v>13895</v>
      </c>
      <c r="J324" s="38"/>
      <c r="K324" s="67" t="s">
        <v>13895</v>
      </c>
      <c r="L324" s="14"/>
      <c r="M324" s="14"/>
      <c r="N324" s="72"/>
      <c r="O324" s="72"/>
      <c r="P324" s="67">
        <v>1</v>
      </c>
      <c r="Q324" s="38"/>
      <c r="R324" s="38"/>
      <c r="S324" s="38"/>
      <c r="T324" s="38"/>
      <c r="U324" s="38"/>
      <c r="V324" s="38"/>
      <c r="W324" s="38"/>
      <c r="X324" s="35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="28" customFormat="1" ht="14.25" spans="1:33">
      <c r="A325" s="35"/>
      <c r="B325" s="38"/>
      <c r="C325" s="38"/>
      <c r="D325" s="67" t="s">
        <v>13896</v>
      </c>
      <c r="E325" s="38"/>
      <c r="F325" s="38"/>
      <c r="G325" s="40"/>
      <c r="H325" s="69"/>
      <c r="I325" s="67" t="s">
        <v>13895</v>
      </c>
      <c r="J325" s="38"/>
      <c r="K325" s="67" t="s">
        <v>13895</v>
      </c>
      <c r="L325" s="14"/>
      <c r="M325" s="14"/>
      <c r="N325" s="72"/>
      <c r="O325" s="72"/>
      <c r="P325" s="67">
        <v>1</v>
      </c>
      <c r="Q325" s="38"/>
      <c r="R325" s="38"/>
      <c r="S325" s="38"/>
      <c r="T325" s="38"/>
      <c r="U325" s="38"/>
      <c r="V325" s="38"/>
      <c r="W325" s="38"/>
      <c r="X325" s="35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="28" customFormat="1" ht="14.25" spans="1:33">
      <c r="A326" s="35"/>
      <c r="B326" s="38"/>
      <c r="C326" s="38"/>
      <c r="D326" s="67" t="s">
        <v>13896</v>
      </c>
      <c r="E326" s="38"/>
      <c r="F326" s="38"/>
      <c r="G326" s="40"/>
      <c r="H326" s="69"/>
      <c r="I326" s="67" t="s">
        <v>13895</v>
      </c>
      <c r="J326" s="38"/>
      <c r="K326" s="67" t="s">
        <v>13895</v>
      </c>
      <c r="L326" s="14"/>
      <c r="M326" s="14"/>
      <c r="N326" s="72"/>
      <c r="O326" s="72"/>
      <c r="P326" s="67">
        <v>2</v>
      </c>
      <c r="Q326" s="38"/>
      <c r="R326" s="38"/>
      <c r="S326" s="38"/>
      <c r="T326" s="38"/>
      <c r="U326" s="38"/>
      <c r="V326" s="38"/>
      <c r="W326" s="38"/>
      <c r="X326" s="35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="28" customFormat="1" ht="14.25" spans="1:33">
      <c r="A327" s="35"/>
      <c r="B327" s="38"/>
      <c r="C327" s="38"/>
      <c r="D327" s="67" t="s">
        <v>13897</v>
      </c>
      <c r="E327" s="38"/>
      <c r="F327" s="38"/>
      <c r="G327" s="40"/>
      <c r="H327" s="69"/>
      <c r="I327" s="67" t="s">
        <v>13895</v>
      </c>
      <c r="J327" s="38"/>
      <c r="K327" s="67" t="s">
        <v>13895</v>
      </c>
      <c r="L327" s="14"/>
      <c r="M327" s="14"/>
      <c r="N327" s="72"/>
      <c r="O327" s="72"/>
      <c r="P327" s="67">
        <v>1</v>
      </c>
      <c r="Q327" s="38"/>
      <c r="R327" s="38"/>
      <c r="S327" s="38"/>
      <c r="T327" s="38"/>
      <c r="U327" s="38"/>
      <c r="V327" s="38"/>
      <c r="W327" s="38"/>
      <c r="X327" s="35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="28" customFormat="1" ht="14.25" spans="1:33">
      <c r="A328" s="35"/>
      <c r="B328" s="38"/>
      <c r="C328" s="38"/>
      <c r="D328" s="67" t="s">
        <v>13897</v>
      </c>
      <c r="E328" s="38"/>
      <c r="F328" s="38"/>
      <c r="G328" s="40"/>
      <c r="H328" s="69"/>
      <c r="I328" s="67" t="s">
        <v>13895</v>
      </c>
      <c r="J328" s="38"/>
      <c r="K328" s="67" t="s">
        <v>13895</v>
      </c>
      <c r="L328" s="14"/>
      <c r="M328" s="14"/>
      <c r="N328" s="72"/>
      <c r="O328" s="72"/>
      <c r="P328" s="67">
        <v>1</v>
      </c>
      <c r="Q328" s="38"/>
      <c r="R328" s="38"/>
      <c r="S328" s="38"/>
      <c r="T328" s="38"/>
      <c r="U328" s="38"/>
      <c r="V328" s="38"/>
      <c r="W328" s="38"/>
      <c r="X328" s="35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="28" customFormat="1" ht="14.25" spans="1:33">
      <c r="A329" s="35"/>
      <c r="B329" s="38"/>
      <c r="C329" s="38"/>
      <c r="D329" s="67" t="s">
        <v>13897</v>
      </c>
      <c r="E329" s="38"/>
      <c r="F329" s="38"/>
      <c r="G329" s="40"/>
      <c r="H329" s="69"/>
      <c r="I329" s="67" t="s">
        <v>13895</v>
      </c>
      <c r="J329" s="38"/>
      <c r="K329" s="67" t="s">
        <v>13895</v>
      </c>
      <c r="L329" s="14"/>
      <c r="M329" s="14"/>
      <c r="N329" s="72"/>
      <c r="O329" s="72"/>
      <c r="P329" s="67">
        <v>2</v>
      </c>
      <c r="Q329" s="38"/>
      <c r="R329" s="38"/>
      <c r="S329" s="38"/>
      <c r="T329" s="38"/>
      <c r="U329" s="38"/>
      <c r="V329" s="38"/>
      <c r="W329" s="38"/>
      <c r="X329" s="35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="28" customFormat="1" ht="14.25" spans="1:33">
      <c r="A330" s="35"/>
      <c r="B330" s="38"/>
      <c r="C330" s="38"/>
      <c r="D330" s="67" t="s">
        <v>13897</v>
      </c>
      <c r="E330" s="38"/>
      <c r="F330" s="38"/>
      <c r="G330" s="40"/>
      <c r="H330" s="69"/>
      <c r="I330" s="67" t="s">
        <v>13895</v>
      </c>
      <c r="J330" s="38"/>
      <c r="K330" s="67" t="s">
        <v>13895</v>
      </c>
      <c r="L330" s="14"/>
      <c r="M330" s="14"/>
      <c r="N330" s="72"/>
      <c r="O330" s="72"/>
      <c r="P330" s="67">
        <v>1</v>
      </c>
      <c r="Q330" s="38"/>
      <c r="R330" s="38"/>
      <c r="S330" s="38"/>
      <c r="T330" s="38"/>
      <c r="U330" s="38"/>
      <c r="V330" s="38"/>
      <c r="W330" s="38"/>
      <c r="X330" s="35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="28" customFormat="1" ht="14.25" spans="1:33">
      <c r="A331" s="35"/>
      <c r="B331" s="38"/>
      <c r="C331" s="38"/>
      <c r="D331" s="67" t="s">
        <v>13898</v>
      </c>
      <c r="E331" s="38"/>
      <c r="F331" s="38"/>
      <c r="G331" s="40"/>
      <c r="H331" s="69"/>
      <c r="I331" s="67" t="s">
        <v>13895</v>
      </c>
      <c r="J331" s="38"/>
      <c r="K331" s="67" t="s">
        <v>13895</v>
      </c>
      <c r="L331" s="14"/>
      <c r="M331" s="14"/>
      <c r="N331" s="72"/>
      <c r="O331" s="72"/>
      <c r="P331" s="67">
        <v>1</v>
      </c>
      <c r="Q331" s="38"/>
      <c r="R331" s="38"/>
      <c r="S331" s="38"/>
      <c r="T331" s="38"/>
      <c r="U331" s="38"/>
      <c r="V331" s="38"/>
      <c r="W331" s="38"/>
      <c r="X331" s="35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="28" customFormat="1" ht="14.25" spans="1:33">
      <c r="A332" s="35"/>
      <c r="B332" s="38"/>
      <c r="C332" s="38"/>
      <c r="D332" s="67" t="s">
        <v>13898</v>
      </c>
      <c r="E332" s="38"/>
      <c r="F332" s="38"/>
      <c r="G332" s="40"/>
      <c r="H332" s="69"/>
      <c r="I332" s="67" t="s">
        <v>13895</v>
      </c>
      <c r="J332" s="38"/>
      <c r="K332" s="67" t="s">
        <v>13895</v>
      </c>
      <c r="L332" s="14"/>
      <c r="M332" s="14"/>
      <c r="N332" s="72"/>
      <c r="O332" s="72"/>
      <c r="P332" s="67">
        <v>2</v>
      </c>
      <c r="Q332" s="38"/>
      <c r="R332" s="38"/>
      <c r="S332" s="38"/>
      <c r="T332" s="38"/>
      <c r="U332" s="38"/>
      <c r="V332" s="38"/>
      <c r="W332" s="38"/>
      <c r="X332" s="35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="28" customFormat="1" ht="14.25" spans="1:33">
      <c r="A333" s="35"/>
      <c r="B333" s="38"/>
      <c r="C333" s="38"/>
      <c r="D333" s="67" t="s">
        <v>13899</v>
      </c>
      <c r="E333" s="38"/>
      <c r="F333" s="38"/>
      <c r="G333" s="40"/>
      <c r="H333" s="69"/>
      <c r="I333" s="67" t="s">
        <v>13895</v>
      </c>
      <c r="J333" s="38"/>
      <c r="K333" s="67" t="s">
        <v>13895</v>
      </c>
      <c r="L333" s="14"/>
      <c r="M333" s="14"/>
      <c r="N333" s="72"/>
      <c r="O333" s="72"/>
      <c r="P333" s="67">
        <v>1</v>
      </c>
      <c r="Q333" s="38"/>
      <c r="R333" s="38"/>
      <c r="S333" s="38"/>
      <c r="T333" s="38"/>
      <c r="U333" s="38"/>
      <c r="V333" s="38"/>
      <c r="W333" s="38"/>
      <c r="X333" s="35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="28" customFormat="1" ht="14.25" spans="1:33">
      <c r="A334" s="35"/>
      <c r="B334" s="38"/>
      <c r="C334" s="38"/>
      <c r="D334" s="67" t="s">
        <v>13899</v>
      </c>
      <c r="E334" s="38"/>
      <c r="F334" s="38"/>
      <c r="G334" s="40"/>
      <c r="H334" s="69"/>
      <c r="I334" s="67" t="s">
        <v>13895</v>
      </c>
      <c r="J334" s="38"/>
      <c r="K334" s="67" t="s">
        <v>13895</v>
      </c>
      <c r="L334" s="14"/>
      <c r="M334" s="14"/>
      <c r="N334" s="72"/>
      <c r="O334" s="72"/>
      <c r="P334" s="67">
        <v>1</v>
      </c>
      <c r="Q334" s="38"/>
      <c r="R334" s="38"/>
      <c r="S334" s="38"/>
      <c r="T334" s="38"/>
      <c r="U334" s="38"/>
      <c r="V334" s="38"/>
      <c r="W334" s="38"/>
      <c r="X334" s="35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="28" customFormat="1" ht="14.25" spans="1:33">
      <c r="A335" s="35"/>
      <c r="B335" s="38"/>
      <c r="C335" s="38"/>
      <c r="D335" s="67" t="s">
        <v>13899</v>
      </c>
      <c r="E335" s="38"/>
      <c r="F335" s="38"/>
      <c r="G335" s="40"/>
      <c r="H335" s="69"/>
      <c r="I335" s="67" t="s">
        <v>13895</v>
      </c>
      <c r="J335" s="38"/>
      <c r="K335" s="67" t="s">
        <v>13895</v>
      </c>
      <c r="L335" s="14"/>
      <c r="M335" s="14"/>
      <c r="N335" s="72"/>
      <c r="O335" s="72"/>
      <c r="P335" s="67">
        <v>1</v>
      </c>
      <c r="Q335" s="38"/>
      <c r="R335" s="38"/>
      <c r="S335" s="38"/>
      <c r="T335" s="38"/>
      <c r="U335" s="38"/>
      <c r="V335" s="38"/>
      <c r="W335" s="38"/>
      <c r="X335" s="35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="28" customFormat="1" ht="14.25" spans="1:33">
      <c r="A336" s="35"/>
      <c r="B336" s="38"/>
      <c r="C336" s="38"/>
      <c r="D336" s="67" t="s">
        <v>13899</v>
      </c>
      <c r="E336" s="38"/>
      <c r="F336" s="38"/>
      <c r="G336" s="40"/>
      <c r="H336" s="69"/>
      <c r="I336" s="67" t="s">
        <v>13895</v>
      </c>
      <c r="J336" s="38"/>
      <c r="K336" s="67" t="s">
        <v>13895</v>
      </c>
      <c r="L336" s="14"/>
      <c r="M336" s="14"/>
      <c r="N336" s="72"/>
      <c r="O336" s="72"/>
      <c r="P336" s="67">
        <v>1</v>
      </c>
      <c r="Q336" s="38"/>
      <c r="R336" s="38"/>
      <c r="S336" s="38"/>
      <c r="T336" s="38"/>
      <c r="U336" s="38"/>
      <c r="V336" s="38"/>
      <c r="W336" s="38"/>
      <c r="X336" s="35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="28" customFormat="1" ht="14.25" spans="1:33">
      <c r="A337" s="35"/>
      <c r="B337" s="38"/>
      <c r="C337" s="38"/>
      <c r="D337" s="67" t="s">
        <v>13900</v>
      </c>
      <c r="E337" s="38"/>
      <c r="F337" s="38"/>
      <c r="G337" s="40"/>
      <c r="H337" s="69"/>
      <c r="I337" s="67" t="s">
        <v>13895</v>
      </c>
      <c r="J337" s="38"/>
      <c r="K337" s="67" t="s">
        <v>13895</v>
      </c>
      <c r="L337" s="14"/>
      <c r="M337" s="14"/>
      <c r="N337" s="72"/>
      <c r="O337" s="72"/>
      <c r="P337" s="67">
        <v>1</v>
      </c>
      <c r="Q337" s="38"/>
      <c r="R337" s="38"/>
      <c r="S337" s="38"/>
      <c r="T337" s="38"/>
      <c r="U337" s="38"/>
      <c r="V337" s="38"/>
      <c r="W337" s="38"/>
      <c r="X337" s="35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="28" customFormat="1" ht="14.25" spans="1:33">
      <c r="A338" s="35"/>
      <c r="B338" s="38"/>
      <c r="C338" s="38"/>
      <c r="D338" s="67" t="s">
        <v>13900</v>
      </c>
      <c r="E338" s="38"/>
      <c r="F338" s="38"/>
      <c r="G338" s="40"/>
      <c r="H338" s="69"/>
      <c r="I338" s="67" t="s">
        <v>13895</v>
      </c>
      <c r="J338" s="38"/>
      <c r="K338" s="67" t="s">
        <v>13895</v>
      </c>
      <c r="L338" s="14"/>
      <c r="M338" s="14"/>
      <c r="N338" s="72"/>
      <c r="O338" s="72"/>
      <c r="P338" s="67">
        <v>1</v>
      </c>
      <c r="Q338" s="38"/>
      <c r="R338" s="38"/>
      <c r="S338" s="38"/>
      <c r="T338" s="38"/>
      <c r="U338" s="38"/>
      <c r="V338" s="38"/>
      <c r="W338" s="38"/>
      <c r="X338" s="35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="28" customFormat="1" ht="14.25" spans="1:33">
      <c r="A339" s="35"/>
      <c r="B339" s="38"/>
      <c r="C339" s="38"/>
      <c r="D339" s="67" t="s">
        <v>13900</v>
      </c>
      <c r="E339" s="38"/>
      <c r="F339" s="38"/>
      <c r="G339" s="40"/>
      <c r="H339" s="69"/>
      <c r="I339" s="67" t="s">
        <v>13895</v>
      </c>
      <c r="J339" s="38"/>
      <c r="K339" s="67" t="s">
        <v>13895</v>
      </c>
      <c r="L339" s="14"/>
      <c r="M339" s="14"/>
      <c r="N339" s="72"/>
      <c r="O339" s="72"/>
      <c r="P339" s="67">
        <v>1</v>
      </c>
      <c r="Q339" s="38"/>
      <c r="R339" s="38"/>
      <c r="S339" s="38"/>
      <c r="T339" s="38"/>
      <c r="U339" s="38"/>
      <c r="V339" s="38"/>
      <c r="W339" s="38"/>
      <c r="X339" s="35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="28" customFormat="1" ht="14.25" spans="1:33">
      <c r="A340" s="35"/>
      <c r="B340" s="38"/>
      <c r="C340" s="38"/>
      <c r="D340" s="67" t="s">
        <v>13900</v>
      </c>
      <c r="E340" s="38"/>
      <c r="F340" s="38"/>
      <c r="G340" s="40"/>
      <c r="H340" s="69"/>
      <c r="I340" s="67" t="s">
        <v>13895</v>
      </c>
      <c r="J340" s="38"/>
      <c r="K340" s="67" t="s">
        <v>13895</v>
      </c>
      <c r="L340" s="14"/>
      <c r="M340" s="14"/>
      <c r="N340" s="72"/>
      <c r="O340" s="72"/>
      <c r="P340" s="67">
        <v>1</v>
      </c>
      <c r="Q340" s="38"/>
      <c r="R340" s="38"/>
      <c r="S340" s="38"/>
      <c r="T340" s="38"/>
      <c r="U340" s="38"/>
      <c r="V340" s="38"/>
      <c r="W340" s="38"/>
      <c r="X340" s="35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="28" customFormat="1" ht="14.25" spans="1:33">
      <c r="A341" s="35"/>
      <c r="B341" s="38"/>
      <c r="C341" s="38"/>
      <c r="D341" s="67" t="s">
        <v>13901</v>
      </c>
      <c r="E341" s="38"/>
      <c r="F341" s="38"/>
      <c r="G341" s="40"/>
      <c r="H341" s="69"/>
      <c r="I341" s="67" t="s">
        <v>11278</v>
      </c>
      <c r="J341" s="38"/>
      <c r="K341" s="67" t="s">
        <v>11278</v>
      </c>
      <c r="L341" s="14"/>
      <c r="M341" s="14"/>
      <c r="N341" s="72"/>
      <c r="O341" s="72"/>
      <c r="P341" s="67">
        <v>3</v>
      </c>
      <c r="Q341" s="38"/>
      <c r="R341" s="38"/>
      <c r="S341" s="38"/>
      <c r="T341" s="38"/>
      <c r="U341" s="38"/>
      <c r="V341" s="38"/>
      <c r="W341" s="38"/>
      <c r="X341" s="35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="28" customFormat="1" ht="14.25" spans="1:33">
      <c r="A342" s="35"/>
      <c r="B342" s="38"/>
      <c r="C342" s="38"/>
      <c r="D342" s="67" t="s">
        <v>13902</v>
      </c>
      <c r="E342" s="38"/>
      <c r="F342" s="38"/>
      <c r="G342" s="40"/>
      <c r="H342" s="69"/>
      <c r="I342" s="67" t="s">
        <v>11278</v>
      </c>
      <c r="J342" s="38"/>
      <c r="K342" s="67" t="s">
        <v>11278</v>
      </c>
      <c r="L342" s="14"/>
      <c r="M342" s="14"/>
      <c r="N342" s="72"/>
      <c r="O342" s="72"/>
      <c r="P342" s="67">
        <v>3</v>
      </c>
      <c r="Q342" s="38"/>
      <c r="R342" s="38"/>
      <c r="S342" s="38"/>
      <c r="T342" s="38"/>
      <c r="U342" s="38"/>
      <c r="V342" s="38"/>
      <c r="W342" s="38"/>
      <c r="X342" s="35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="28" customFormat="1" ht="14.25" spans="1:33">
      <c r="A343" s="35"/>
      <c r="B343" s="38"/>
      <c r="C343" s="38"/>
      <c r="D343" s="67" t="s">
        <v>13903</v>
      </c>
      <c r="E343" s="38"/>
      <c r="F343" s="38"/>
      <c r="G343" s="40"/>
      <c r="H343" s="69"/>
      <c r="I343" s="67" t="s">
        <v>11278</v>
      </c>
      <c r="J343" s="38"/>
      <c r="K343" s="67" t="s">
        <v>11278</v>
      </c>
      <c r="L343" s="14"/>
      <c r="M343" s="14"/>
      <c r="N343" s="72"/>
      <c r="O343" s="72"/>
      <c r="P343" s="67">
        <v>3</v>
      </c>
      <c r="Q343" s="38"/>
      <c r="R343" s="38"/>
      <c r="S343" s="38"/>
      <c r="T343" s="38"/>
      <c r="U343" s="38"/>
      <c r="V343" s="38"/>
      <c r="W343" s="38"/>
      <c r="X343" s="35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="28" customFormat="1" ht="14.25" spans="1:33">
      <c r="A344" s="35"/>
      <c r="B344" s="38"/>
      <c r="C344" s="38"/>
      <c r="D344" s="67" t="s">
        <v>13904</v>
      </c>
      <c r="E344" s="38"/>
      <c r="F344" s="38"/>
      <c r="G344" s="40"/>
      <c r="H344" s="69"/>
      <c r="I344" s="67" t="s">
        <v>11278</v>
      </c>
      <c r="J344" s="38"/>
      <c r="K344" s="67" t="s">
        <v>11278</v>
      </c>
      <c r="L344" s="14"/>
      <c r="M344" s="14"/>
      <c r="N344" s="72"/>
      <c r="O344" s="72"/>
      <c r="P344" s="67">
        <v>4</v>
      </c>
      <c r="Q344" s="38"/>
      <c r="R344" s="38"/>
      <c r="S344" s="38"/>
      <c r="T344" s="38"/>
      <c r="U344" s="38"/>
      <c r="V344" s="38"/>
      <c r="W344" s="38"/>
      <c r="X344" s="35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="28" customFormat="1" ht="14.25" spans="1:33">
      <c r="A345" s="35"/>
      <c r="B345" s="38"/>
      <c r="C345" s="38"/>
      <c r="D345" s="67" t="s">
        <v>13905</v>
      </c>
      <c r="E345" s="38"/>
      <c r="F345" s="38"/>
      <c r="G345" s="40"/>
      <c r="H345" s="69"/>
      <c r="I345" s="67" t="s">
        <v>11278</v>
      </c>
      <c r="J345" s="38"/>
      <c r="K345" s="67" t="s">
        <v>11278</v>
      </c>
      <c r="L345" s="14"/>
      <c r="M345" s="14"/>
      <c r="N345" s="72"/>
      <c r="O345" s="72"/>
      <c r="P345" s="67">
        <v>2</v>
      </c>
      <c r="Q345" s="38"/>
      <c r="R345" s="38"/>
      <c r="S345" s="38"/>
      <c r="T345" s="38"/>
      <c r="U345" s="38"/>
      <c r="V345" s="38"/>
      <c r="W345" s="38"/>
      <c r="X345" s="35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="28" customFormat="1" ht="14.25" spans="1:33">
      <c r="A346" s="35"/>
      <c r="B346" s="38"/>
      <c r="C346" s="38"/>
      <c r="D346" s="67" t="s">
        <v>13906</v>
      </c>
      <c r="E346" s="38"/>
      <c r="F346" s="38"/>
      <c r="G346" s="40"/>
      <c r="H346" s="69"/>
      <c r="I346" s="67" t="s">
        <v>11278</v>
      </c>
      <c r="J346" s="38"/>
      <c r="K346" s="67" t="s">
        <v>11278</v>
      </c>
      <c r="L346" s="14"/>
      <c r="M346" s="14"/>
      <c r="N346" s="72"/>
      <c r="O346" s="72"/>
      <c r="P346" s="67">
        <v>1</v>
      </c>
      <c r="Q346" s="38"/>
      <c r="R346" s="38"/>
      <c r="S346" s="38"/>
      <c r="T346" s="38"/>
      <c r="U346" s="38"/>
      <c r="V346" s="38"/>
      <c r="W346" s="38"/>
      <c r="X346" s="35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="28" customFormat="1" ht="14.25" spans="1:33">
      <c r="A347" s="35"/>
      <c r="B347" s="38"/>
      <c r="C347" s="38"/>
      <c r="D347" s="67" t="s">
        <v>13907</v>
      </c>
      <c r="E347" s="38"/>
      <c r="F347" s="38"/>
      <c r="G347" s="40"/>
      <c r="H347" s="69"/>
      <c r="I347" s="67" t="s">
        <v>11278</v>
      </c>
      <c r="J347" s="38"/>
      <c r="K347" s="67" t="s">
        <v>11278</v>
      </c>
      <c r="L347" s="14"/>
      <c r="M347" s="14"/>
      <c r="N347" s="72"/>
      <c r="O347" s="72"/>
      <c r="P347" s="67">
        <v>4</v>
      </c>
      <c r="Q347" s="38"/>
      <c r="R347" s="38"/>
      <c r="S347" s="38"/>
      <c r="T347" s="38"/>
      <c r="U347" s="38"/>
      <c r="V347" s="38"/>
      <c r="W347" s="38"/>
      <c r="X347" s="35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="28" customFormat="1" ht="14.25" spans="1:33">
      <c r="A348" s="35"/>
      <c r="B348" s="38"/>
      <c r="C348" s="38"/>
      <c r="D348" s="67" t="s">
        <v>13908</v>
      </c>
      <c r="E348" s="38"/>
      <c r="F348" s="38"/>
      <c r="G348" s="40"/>
      <c r="H348" s="69"/>
      <c r="I348" s="67" t="s">
        <v>11278</v>
      </c>
      <c r="J348" s="38"/>
      <c r="K348" s="67" t="s">
        <v>11278</v>
      </c>
      <c r="L348" s="14"/>
      <c r="M348" s="14"/>
      <c r="N348" s="72"/>
      <c r="O348" s="72"/>
      <c r="P348" s="67">
        <v>2</v>
      </c>
      <c r="Q348" s="38"/>
      <c r="R348" s="38"/>
      <c r="S348" s="38"/>
      <c r="T348" s="38"/>
      <c r="U348" s="38"/>
      <c r="V348" s="38"/>
      <c r="W348" s="38"/>
      <c r="X348" s="35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="28" customFormat="1" ht="14.25" spans="1:33">
      <c r="A349" s="35"/>
      <c r="B349" s="38"/>
      <c r="C349" s="38"/>
      <c r="D349" s="67" t="s">
        <v>13909</v>
      </c>
      <c r="E349" s="38"/>
      <c r="F349" s="38"/>
      <c r="G349" s="40"/>
      <c r="H349" s="69"/>
      <c r="I349" s="67" t="s">
        <v>11718</v>
      </c>
      <c r="J349" s="38"/>
      <c r="K349" s="67" t="s">
        <v>11718</v>
      </c>
      <c r="L349" s="14"/>
      <c r="M349" s="14"/>
      <c r="N349" s="72"/>
      <c r="O349" s="72"/>
      <c r="P349" s="67">
        <v>3</v>
      </c>
      <c r="Q349" s="38"/>
      <c r="R349" s="38"/>
      <c r="S349" s="38"/>
      <c r="T349" s="38"/>
      <c r="U349" s="38"/>
      <c r="V349" s="38"/>
      <c r="W349" s="38"/>
      <c r="X349" s="35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="28" customFormat="1" ht="14.25" spans="1:33">
      <c r="A350" s="35"/>
      <c r="B350" s="38"/>
      <c r="C350" s="38"/>
      <c r="D350" s="67" t="s">
        <v>13910</v>
      </c>
      <c r="E350" s="38"/>
      <c r="F350" s="38"/>
      <c r="G350" s="40"/>
      <c r="H350" s="69"/>
      <c r="I350" s="67" t="s">
        <v>11278</v>
      </c>
      <c r="J350" s="38"/>
      <c r="K350" s="67" t="s">
        <v>11278</v>
      </c>
      <c r="L350" s="14"/>
      <c r="M350" s="14"/>
      <c r="N350" s="72"/>
      <c r="O350" s="72"/>
      <c r="P350" s="67">
        <v>2</v>
      </c>
      <c r="Q350" s="38"/>
      <c r="R350" s="38"/>
      <c r="S350" s="38"/>
      <c r="T350" s="38"/>
      <c r="U350" s="38"/>
      <c r="V350" s="38"/>
      <c r="W350" s="38"/>
      <c r="X350" s="35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="28" customFormat="1" ht="14.25" spans="1:33">
      <c r="A351" s="35"/>
      <c r="B351" s="38"/>
      <c r="C351" s="38"/>
      <c r="D351" s="67" t="s">
        <v>13911</v>
      </c>
      <c r="E351" s="38"/>
      <c r="F351" s="38"/>
      <c r="G351" s="40"/>
      <c r="H351" s="69"/>
      <c r="I351" s="67" t="s">
        <v>11278</v>
      </c>
      <c r="J351" s="38"/>
      <c r="K351" s="67" t="s">
        <v>11278</v>
      </c>
      <c r="L351" s="14"/>
      <c r="M351" s="14"/>
      <c r="N351" s="72"/>
      <c r="O351" s="72"/>
      <c r="P351" s="67">
        <v>4</v>
      </c>
      <c r="Q351" s="38"/>
      <c r="R351" s="38"/>
      <c r="S351" s="38"/>
      <c r="T351" s="38"/>
      <c r="U351" s="38"/>
      <c r="V351" s="38"/>
      <c r="W351" s="38"/>
      <c r="X351" s="35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="28" customFormat="1" ht="14.25" spans="1:33">
      <c r="A352" s="35"/>
      <c r="B352" s="38"/>
      <c r="C352" s="38"/>
      <c r="D352" s="67" t="s">
        <v>13912</v>
      </c>
      <c r="E352" s="38"/>
      <c r="F352" s="38"/>
      <c r="G352" s="40"/>
      <c r="H352" s="69"/>
      <c r="I352" s="67" t="s">
        <v>11278</v>
      </c>
      <c r="J352" s="38"/>
      <c r="K352" s="67" t="s">
        <v>11278</v>
      </c>
      <c r="L352" s="14"/>
      <c r="M352" s="14"/>
      <c r="N352" s="72"/>
      <c r="O352" s="72"/>
      <c r="P352" s="67">
        <v>3</v>
      </c>
      <c r="Q352" s="38"/>
      <c r="R352" s="38"/>
      <c r="S352" s="38"/>
      <c r="T352" s="38"/>
      <c r="U352" s="38"/>
      <c r="V352" s="38"/>
      <c r="W352" s="38"/>
      <c r="X352" s="35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="28" customFormat="1" ht="14.25" spans="1:33">
      <c r="A353" s="35"/>
      <c r="B353" s="38"/>
      <c r="C353" s="38"/>
      <c r="D353" s="67" t="s">
        <v>13913</v>
      </c>
      <c r="E353" s="38"/>
      <c r="F353" s="38"/>
      <c r="G353" s="40"/>
      <c r="H353" s="69"/>
      <c r="I353" s="67" t="s">
        <v>11718</v>
      </c>
      <c r="J353" s="38"/>
      <c r="K353" s="67" t="s">
        <v>11718</v>
      </c>
      <c r="L353" s="14"/>
      <c r="M353" s="14"/>
      <c r="N353" s="72"/>
      <c r="O353" s="72"/>
      <c r="P353" s="67">
        <v>3</v>
      </c>
      <c r="Q353" s="38"/>
      <c r="R353" s="38"/>
      <c r="S353" s="38"/>
      <c r="T353" s="38"/>
      <c r="U353" s="38"/>
      <c r="V353" s="38"/>
      <c r="W353" s="38"/>
      <c r="X353" s="35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="28" customFormat="1" ht="14.25" spans="1:33">
      <c r="A354" s="35"/>
      <c r="B354" s="38"/>
      <c r="C354" s="38"/>
      <c r="D354" s="67" t="s">
        <v>13914</v>
      </c>
      <c r="E354" s="38"/>
      <c r="F354" s="38"/>
      <c r="G354" s="40"/>
      <c r="H354" s="69"/>
      <c r="I354" s="67" t="s">
        <v>11718</v>
      </c>
      <c r="J354" s="38"/>
      <c r="K354" s="67" t="s">
        <v>11718</v>
      </c>
      <c r="L354" s="14"/>
      <c r="M354" s="14"/>
      <c r="N354" s="72"/>
      <c r="O354" s="72"/>
      <c r="P354" s="67">
        <v>3</v>
      </c>
      <c r="Q354" s="38"/>
      <c r="R354" s="38"/>
      <c r="S354" s="38"/>
      <c r="T354" s="38"/>
      <c r="U354" s="38"/>
      <c r="V354" s="38"/>
      <c r="W354" s="38"/>
      <c r="X354" s="35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="28" customFormat="1" ht="14.25" spans="1:33">
      <c r="A355" s="35"/>
      <c r="B355" s="38"/>
      <c r="C355" s="38"/>
      <c r="D355" s="67" t="s">
        <v>13915</v>
      </c>
      <c r="E355" s="38"/>
      <c r="F355" s="38"/>
      <c r="G355" s="40"/>
      <c r="H355" s="69"/>
      <c r="I355" s="67" t="s">
        <v>11718</v>
      </c>
      <c r="J355" s="38"/>
      <c r="K355" s="67" t="s">
        <v>11718</v>
      </c>
      <c r="L355" s="14"/>
      <c r="M355" s="14"/>
      <c r="N355" s="72"/>
      <c r="O355" s="72"/>
      <c r="P355" s="67">
        <v>4</v>
      </c>
      <c r="Q355" s="38"/>
      <c r="R355" s="38"/>
      <c r="S355" s="38"/>
      <c r="T355" s="38"/>
      <c r="U355" s="38"/>
      <c r="V355" s="38"/>
      <c r="W355" s="38"/>
      <c r="X355" s="35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="28" customFormat="1" ht="14.25" spans="1:33">
      <c r="A356" s="35"/>
      <c r="B356" s="38"/>
      <c r="C356" s="38"/>
      <c r="D356" s="67" t="s">
        <v>13916</v>
      </c>
      <c r="E356" s="38"/>
      <c r="F356" s="38"/>
      <c r="G356" s="40"/>
      <c r="H356" s="69"/>
      <c r="I356" s="67" t="s">
        <v>11718</v>
      </c>
      <c r="J356" s="38"/>
      <c r="K356" s="67" t="s">
        <v>11718</v>
      </c>
      <c r="L356" s="14"/>
      <c r="M356" s="14"/>
      <c r="N356" s="72"/>
      <c r="O356" s="72"/>
      <c r="P356" s="67">
        <v>4</v>
      </c>
      <c r="Q356" s="38"/>
      <c r="R356" s="38"/>
      <c r="S356" s="38"/>
      <c r="T356" s="38"/>
      <c r="U356" s="38"/>
      <c r="V356" s="38"/>
      <c r="W356" s="38"/>
      <c r="X356" s="35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="28" customFormat="1" ht="14.25" spans="1:33">
      <c r="A357" s="35"/>
      <c r="B357" s="38"/>
      <c r="C357" s="38"/>
      <c r="D357" s="67" t="s">
        <v>13917</v>
      </c>
      <c r="E357" s="38"/>
      <c r="F357" s="38"/>
      <c r="G357" s="40"/>
      <c r="H357" s="69"/>
      <c r="I357" s="67" t="s">
        <v>11246</v>
      </c>
      <c r="J357" s="38"/>
      <c r="K357" s="67" t="s">
        <v>11246</v>
      </c>
      <c r="L357" s="14"/>
      <c r="M357" s="14"/>
      <c r="N357" s="72"/>
      <c r="O357" s="72"/>
      <c r="P357" s="67">
        <v>2</v>
      </c>
      <c r="Q357" s="38"/>
      <c r="R357" s="38"/>
      <c r="S357" s="38"/>
      <c r="T357" s="38"/>
      <c r="U357" s="38"/>
      <c r="V357" s="38"/>
      <c r="W357" s="38"/>
      <c r="X357" s="35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="28" customFormat="1" ht="14.25" spans="1:33">
      <c r="A358" s="35"/>
      <c r="B358" s="38"/>
      <c r="C358" s="38"/>
      <c r="D358" s="67" t="s">
        <v>13918</v>
      </c>
      <c r="E358" s="38"/>
      <c r="F358" s="38"/>
      <c r="G358" s="40"/>
      <c r="H358" s="69"/>
      <c r="I358" s="67" t="s">
        <v>11249</v>
      </c>
      <c r="J358" s="38"/>
      <c r="K358" s="67" t="s">
        <v>11249</v>
      </c>
      <c r="L358" s="14"/>
      <c r="M358" s="14"/>
      <c r="N358" s="72"/>
      <c r="O358" s="72"/>
      <c r="P358" s="67">
        <v>2</v>
      </c>
      <c r="Q358" s="38"/>
      <c r="R358" s="38"/>
      <c r="S358" s="38"/>
      <c r="T358" s="38"/>
      <c r="U358" s="38"/>
      <c r="V358" s="38"/>
      <c r="W358" s="38"/>
      <c r="X358" s="35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="28" customFormat="1" ht="14.25" spans="1:33">
      <c r="A359" s="35"/>
      <c r="B359" s="38"/>
      <c r="C359" s="38"/>
      <c r="D359" s="67" t="s">
        <v>13919</v>
      </c>
      <c r="E359" s="38"/>
      <c r="F359" s="38"/>
      <c r="G359" s="40"/>
      <c r="H359" s="69"/>
      <c r="I359" s="67" t="s">
        <v>13724</v>
      </c>
      <c r="J359" s="38"/>
      <c r="K359" s="67" t="s">
        <v>13724</v>
      </c>
      <c r="L359" s="14"/>
      <c r="M359" s="14"/>
      <c r="N359" s="72"/>
      <c r="O359" s="72"/>
      <c r="P359" s="67">
        <v>1</v>
      </c>
      <c r="Q359" s="38"/>
      <c r="R359" s="38"/>
      <c r="S359" s="38"/>
      <c r="T359" s="38"/>
      <c r="U359" s="38"/>
      <c r="V359" s="38"/>
      <c r="W359" s="38"/>
      <c r="X359" s="35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="28" customFormat="1" ht="14.25" spans="1:33">
      <c r="A360" s="35"/>
      <c r="B360" s="38"/>
      <c r="C360" s="38"/>
      <c r="D360" s="67" t="s">
        <v>13920</v>
      </c>
      <c r="E360" s="38"/>
      <c r="F360" s="38"/>
      <c r="G360" s="40"/>
      <c r="H360" s="69"/>
      <c r="I360" s="67" t="s">
        <v>11278</v>
      </c>
      <c r="J360" s="38"/>
      <c r="K360" s="67" t="s">
        <v>11278</v>
      </c>
      <c r="L360" s="14"/>
      <c r="M360" s="14"/>
      <c r="N360" s="72"/>
      <c r="O360" s="72"/>
      <c r="P360" s="67">
        <v>6</v>
      </c>
      <c r="Q360" s="38"/>
      <c r="R360" s="38"/>
      <c r="S360" s="38"/>
      <c r="T360" s="38"/>
      <c r="U360" s="38"/>
      <c r="V360" s="38"/>
      <c r="W360" s="38"/>
      <c r="X360" s="35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="28" customFormat="1" ht="14.25" spans="1:33">
      <c r="A361" s="35"/>
      <c r="B361" s="38"/>
      <c r="C361" s="38"/>
      <c r="D361" s="67" t="s">
        <v>13921</v>
      </c>
      <c r="E361" s="38"/>
      <c r="F361" s="38"/>
      <c r="G361" s="40"/>
      <c r="H361" s="69"/>
      <c r="I361" s="67" t="s">
        <v>10967</v>
      </c>
      <c r="J361" s="38"/>
      <c r="K361" s="67" t="s">
        <v>10967</v>
      </c>
      <c r="L361" s="14"/>
      <c r="M361" s="14"/>
      <c r="N361" s="72"/>
      <c r="O361" s="72"/>
      <c r="P361" s="67">
        <v>3</v>
      </c>
      <c r="Q361" s="38"/>
      <c r="R361" s="38"/>
      <c r="S361" s="38"/>
      <c r="T361" s="38"/>
      <c r="U361" s="38"/>
      <c r="V361" s="38"/>
      <c r="W361" s="38"/>
      <c r="X361" s="35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="28" customFormat="1" ht="14.25" spans="1:33">
      <c r="A362" s="35"/>
      <c r="B362" s="38"/>
      <c r="C362" s="38"/>
      <c r="D362" s="67" t="s">
        <v>13922</v>
      </c>
      <c r="E362" s="38"/>
      <c r="F362" s="38"/>
      <c r="G362" s="40"/>
      <c r="H362" s="69"/>
      <c r="I362" s="67" t="s">
        <v>10967</v>
      </c>
      <c r="J362" s="38"/>
      <c r="K362" s="67" t="s">
        <v>10967</v>
      </c>
      <c r="L362" s="14"/>
      <c r="M362" s="14"/>
      <c r="N362" s="72"/>
      <c r="O362" s="72"/>
      <c r="P362" s="67">
        <v>5</v>
      </c>
      <c r="Q362" s="38"/>
      <c r="R362" s="38"/>
      <c r="S362" s="38"/>
      <c r="T362" s="38"/>
      <c r="U362" s="38"/>
      <c r="V362" s="38"/>
      <c r="W362" s="38"/>
      <c r="X362" s="35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="28" customFormat="1" ht="14.25" spans="1:33">
      <c r="A363" s="35"/>
      <c r="B363" s="38"/>
      <c r="C363" s="38"/>
      <c r="D363" s="67" t="s">
        <v>13923</v>
      </c>
      <c r="E363" s="38"/>
      <c r="F363" s="38"/>
      <c r="G363" s="40"/>
      <c r="H363" s="69"/>
      <c r="I363" s="67" t="s">
        <v>10967</v>
      </c>
      <c r="J363" s="38"/>
      <c r="K363" s="67" t="s">
        <v>10967</v>
      </c>
      <c r="L363" s="14"/>
      <c r="M363" s="14"/>
      <c r="N363" s="72"/>
      <c r="O363" s="72"/>
      <c r="P363" s="67">
        <v>3</v>
      </c>
      <c r="Q363" s="38"/>
      <c r="R363" s="38"/>
      <c r="S363" s="38"/>
      <c r="T363" s="38"/>
      <c r="U363" s="38"/>
      <c r="V363" s="38"/>
      <c r="W363" s="38"/>
      <c r="X363" s="35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="28" customFormat="1" ht="14.25" spans="1:33">
      <c r="A364" s="35"/>
      <c r="B364" s="38"/>
      <c r="C364" s="38"/>
      <c r="D364" s="67" t="s">
        <v>13924</v>
      </c>
      <c r="E364" s="38"/>
      <c r="F364" s="38"/>
      <c r="G364" s="40"/>
      <c r="H364" s="69"/>
      <c r="I364" s="67" t="s">
        <v>10967</v>
      </c>
      <c r="J364" s="38"/>
      <c r="K364" s="67" t="s">
        <v>10967</v>
      </c>
      <c r="L364" s="14"/>
      <c r="M364" s="14"/>
      <c r="N364" s="72"/>
      <c r="O364" s="72"/>
      <c r="P364" s="67">
        <v>8</v>
      </c>
      <c r="Q364" s="38"/>
      <c r="R364" s="38"/>
      <c r="S364" s="38"/>
      <c r="T364" s="38"/>
      <c r="U364" s="38"/>
      <c r="V364" s="38"/>
      <c r="W364" s="38"/>
      <c r="X364" s="35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="28" customFormat="1" ht="14.25" spans="1:33">
      <c r="A365" s="35"/>
      <c r="B365" s="38"/>
      <c r="C365" s="38"/>
      <c r="D365" s="67" t="s">
        <v>13925</v>
      </c>
      <c r="E365" s="38"/>
      <c r="F365" s="38"/>
      <c r="G365" s="40"/>
      <c r="H365" s="69"/>
      <c r="I365" s="67" t="s">
        <v>11718</v>
      </c>
      <c r="J365" s="38"/>
      <c r="K365" s="67" t="s">
        <v>11718</v>
      </c>
      <c r="L365" s="14"/>
      <c r="M365" s="14"/>
      <c r="N365" s="72"/>
      <c r="O365" s="72"/>
      <c r="P365" s="67">
        <v>1</v>
      </c>
      <c r="Q365" s="38"/>
      <c r="R365" s="38"/>
      <c r="S365" s="38"/>
      <c r="T365" s="38"/>
      <c r="U365" s="38"/>
      <c r="V365" s="38"/>
      <c r="W365" s="38"/>
      <c r="X365" s="35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="28" customFormat="1" ht="14.25" spans="1:33">
      <c r="A366" s="35"/>
      <c r="B366" s="38"/>
      <c r="C366" s="38"/>
      <c r="D366" s="67" t="s">
        <v>11191</v>
      </c>
      <c r="E366" s="38"/>
      <c r="F366" s="38"/>
      <c r="G366" s="40"/>
      <c r="H366" s="69"/>
      <c r="I366" s="67" t="s">
        <v>11718</v>
      </c>
      <c r="J366" s="38"/>
      <c r="K366" s="67" t="s">
        <v>11718</v>
      </c>
      <c r="L366" s="14"/>
      <c r="M366" s="14"/>
      <c r="N366" s="72"/>
      <c r="O366" s="72"/>
      <c r="P366" s="67">
        <v>1</v>
      </c>
      <c r="Q366" s="38"/>
      <c r="R366" s="38"/>
      <c r="S366" s="38"/>
      <c r="T366" s="38"/>
      <c r="U366" s="38"/>
      <c r="V366" s="38"/>
      <c r="W366" s="38"/>
      <c r="X366" s="35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="28" customFormat="1" ht="14.25" spans="1:33">
      <c r="A367" s="35"/>
      <c r="B367" s="38"/>
      <c r="C367" s="38"/>
      <c r="D367" s="67" t="s">
        <v>13926</v>
      </c>
      <c r="E367" s="38"/>
      <c r="F367" s="38"/>
      <c r="G367" s="40"/>
      <c r="H367" s="69"/>
      <c r="I367" s="67" t="s">
        <v>11718</v>
      </c>
      <c r="J367" s="38"/>
      <c r="K367" s="67" t="s">
        <v>11718</v>
      </c>
      <c r="L367" s="14"/>
      <c r="M367" s="14"/>
      <c r="N367" s="72"/>
      <c r="O367" s="72"/>
      <c r="P367" s="67">
        <v>6</v>
      </c>
      <c r="Q367" s="38"/>
      <c r="R367" s="38"/>
      <c r="S367" s="38"/>
      <c r="T367" s="38"/>
      <c r="U367" s="38"/>
      <c r="V367" s="38"/>
      <c r="W367" s="38"/>
      <c r="X367" s="35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="28" customFormat="1" ht="14.25" spans="1:33">
      <c r="A368" s="35"/>
      <c r="B368" s="38"/>
      <c r="C368" s="38"/>
      <c r="D368" s="67" t="s">
        <v>13927</v>
      </c>
      <c r="E368" s="38"/>
      <c r="F368" s="38"/>
      <c r="G368" s="40"/>
      <c r="H368" s="69"/>
      <c r="I368" s="67" t="s">
        <v>11718</v>
      </c>
      <c r="J368" s="38"/>
      <c r="K368" s="67" t="s">
        <v>11718</v>
      </c>
      <c r="L368" s="14"/>
      <c r="M368" s="14"/>
      <c r="N368" s="72"/>
      <c r="O368" s="72"/>
      <c r="P368" s="67">
        <v>2</v>
      </c>
      <c r="Q368" s="38"/>
      <c r="R368" s="38"/>
      <c r="S368" s="38"/>
      <c r="T368" s="38"/>
      <c r="U368" s="38"/>
      <c r="V368" s="38"/>
      <c r="W368" s="38"/>
      <c r="X368" s="35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="28" customFormat="1" ht="14.25" spans="1:33">
      <c r="A369" s="35"/>
      <c r="B369" s="38"/>
      <c r="C369" s="38"/>
      <c r="D369" s="67" t="s">
        <v>13928</v>
      </c>
      <c r="E369" s="38"/>
      <c r="F369" s="38"/>
      <c r="G369" s="40"/>
      <c r="H369" s="69"/>
      <c r="I369" s="67" t="s">
        <v>11718</v>
      </c>
      <c r="J369" s="38"/>
      <c r="K369" s="67" t="s">
        <v>11718</v>
      </c>
      <c r="L369" s="14"/>
      <c r="M369" s="14"/>
      <c r="N369" s="72"/>
      <c r="O369" s="72"/>
      <c r="P369" s="67">
        <v>5</v>
      </c>
      <c r="Q369" s="38"/>
      <c r="R369" s="38"/>
      <c r="S369" s="38"/>
      <c r="T369" s="38"/>
      <c r="U369" s="38"/>
      <c r="V369" s="38"/>
      <c r="W369" s="38"/>
      <c r="X369" s="35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="28" customFormat="1" ht="14.25" spans="1:33">
      <c r="A370" s="35"/>
      <c r="B370" s="38"/>
      <c r="C370" s="38"/>
      <c r="D370" s="67" t="s">
        <v>13929</v>
      </c>
      <c r="E370" s="38"/>
      <c r="F370" s="38"/>
      <c r="G370" s="40"/>
      <c r="H370" s="69"/>
      <c r="I370" s="67" t="s">
        <v>11249</v>
      </c>
      <c r="J370" s="38"/>
      <c r="K370" s="67" t="s">
        <v>11249</v>
      </c>
      <c r="L370" s="14"/>
      <c r="M370" s="14"/>
      <c r="N370" s="72"/>
      <c r="O370" s="72"/>
      <c r="P370" s="67">
        <v>3</v>
      </c>
      <c r="Q370" s="38"/>
      <c r="R370" s="38"/>
      <c r="S370" s="38"/>
      <c r="T370" s="38"/>
      <c r="U370" s="38"/>
      <c r="V370" s="38"/>
      <c r="W370" s="38"/>
      <c r="X370" s="35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="28" customFormat="1" ht="14.25" spans="1:33">
      <c r="A371" s="35"/>
      <c r="B371" s="38"/>
      <c r="C371" s="38"/>
      <c r="D371" s="67" t="s">
        <v>13930</v>
      </c>
      <c r="E371" s="38"/>
      <c r="F371" s="38"/>
      <c r="G371" s="40"/>
      <c r="H371" s="69"/>
      <c r="I371" s="67" t="s">
        <v>11249</v>
      </c>
      <c r="J371" s="38"/>
      <c r="K371" s="67" t="s">
        <v>11249</v>
      </c>
      <c r="L371" s="14"/>
      <c r="M371" s="14"/>
      <c r="N371" s="72"/>
      <c r="O371" s="72"/>
      <c r="P371" s="67">
        <v>3</v>
      </c>
      <c r="Q371" s="38"/>
      <c r="R371" s="38"/>
      <c r="S371" s="38"/>
      <c r="T371" s="38"/>
      <c r="U371" s="38"/>
      <c r="V371" s="38"/>
      <c r="W371" s="38"/>
      <c r="X371" s="35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="28" customFormat="1" ht="14.25" spans="1:33">
      <c r="A372" s="35"/>
      <c r="B372" s="38"/>
      <c r="C372" s="38"/>
      <c r="D372" s="67" t="s">
        <v>13931</v>
      </c>
      <c r="E372" s="38"/>
      <c r="F372" s="38"/>
      <c r="G372" s="40"/>
      <c r="H372" s="69"/>
      <c r="I372" s="67" t="s">
        <v>13851</v>
      </c>
      <c r="J372" s="38"/>
      <c r="K372" s="67" t="s">
        <v>13851</v>
      </c>
      <c r="L372" s="14"/>
      <c r="M372" s="14"/>
      <c r="N372" s="72"/>
      <c r="O372" s="72"/>
      <c r="P372" s="67">
        <v>2</v>
      </c>
      <c r="Q372" s="38"/>
      <c r="R372" s="38"/>
      <c r="S372" s="38"/>
      <c r="T372" s="38"/>
      <c r="U372" s="38"/>
      <c r="V372" s="38"/>
      <c r="W372" s="38"/>
      <c r="X372" s="35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="28" customFormat="1" ht="14.25" spans="1:33">
      <c r="A373" s="35"/>
      <c r="B373" s="38"/>
      <c r="C373" s="38"/>
      <c r="D373" s="67" t="s">
        <v>13932</v>
      </c>
      <c r="E373" s="38"/>
      <c r="F373" s="38"/>
      <c r="G373" s="40"/>
      <c r="H373" s="69"/>
      <c r="I373" s="67" t="s">
        <v>13851</v>
      </c>
      <c r="J373" s="38"/>
      <c r="K373" s="67" t="s">
        <v>13851</v>
      </c>
      <c r="L373" s="14"/>
      <c r="M373" s="14"/>
      <c r="N373" s="72"/>
      <c r="O373" s="72"/>
      <c r="P373" s="67">
        <v>1</v>
      </c>
      <c r="Q373" s="38"/>
      <c r="R373" s="38"/>
      <c r="S373" s="38"/>
      <c r="T373" s="38"/>
      <c r="U373" s="38"/>
      <c r="V373" s="38"/>
      <c r="W373" s="38"/>
      <c r="X373" s="35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="28" customFormat="1" ht="14.25" spans="1:33">
      <c r="A374" s="35"/>
      <c r="B374" s="38"/>
      <c r="C374" s="38"/>
      <c r="D374" s="67" t="s">
        <v>13933</v>
      </c>
      <c r="E374" s="38"/>
      <c r="F374" s="38"/>
      <c r="G374" s="40"/>
      <c r="H374" s="69"/>
      <c r="I374" s="67" t="s">
        <v>13934</v>
      </c>
      <c r="J374" s="38"/>
      <c r="K374" s="67" t="s">
        <v>13934</v>
      </c>
      <c r="L374" s="14"/>
      <c r="M374" s="14"/>
      <c r="N374" s="72"/>
      <c r="O374" s="76"/>
      <c r="P374" s="77">
        <v>6</v>
      </c>
      <c r="Q374" s="38"/>
      <c r="R374" s="38"/>
      <c r="S374" s="38"/>
      <c r="T374" s="38"/>
      <c r="U374" s="38"/>
      <c r="V374" s="38"/>
      <c r="W374" s="38"/>
      <c r="X374" s="35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="28" customFormat="1" ht="14.25" spans="1:33">
      <c r="A375" s="35"/>
      <c r="B375" s="38"/>
      <c r="C375" s="38"/>
      <c r="D375" s="67" t="s">
        <v>13935</v>
      </c>
      <c r="E375" s="38"/>
      <c r="F375" s="38"/>
      <c r="G375" s="40"/>
      <c r="H375" s="69"/>
      <c r="I375" s="67" t="s">
        <v>13934</v>
      </c>
      <c r="J375" s="38"/>
      <c r="K375" s="67" t="s">
        <v>13934</v>
      </c>
      <c r="L375" s="14"/>
      <c r="M375" s="14"/>
      <c r="N375" s="72"/>
      <c r="O375" s="76"/>
      <c r="P375" s="77"/>
      <c r="Q375" s="38"/>
      <c r="R375" s="38"/>
      <c r="S375" s="38"/>
      <c r="T375" s="38"/>
      <c r="U375" s="38"/>
      <c r="V375" s="38"/>
      <c r="W375" s="38"/>
      <c r="X375" s="35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="28" customFormat="1" ht="14.25" spans="1:33">
      <c r="A376" s="35"/>
      <c r="B376" s="38"/>
      <c r="C376" s="38"/>
      <c r="D376" s="67" t="s">
        <v>13936</v>
      </c>
      <c r="E376" s="38"/>
      <c r="F376" s="38"/>
      <c r="G376" s="40"/>
      <c r="H376" s="69"/>
      <c r="I376" s="67" t="s">
        <v>13851</v>
      </c>
      <c r="J376" s="38"/>
      <c r="K376" s="67" t="s">
        <v>13851</v>
      </c>
      <c r="L376" s="14"/>
      <c r="M376" s="14"/>
      <c r="N376" s="72"/>
      <c r="O376" s="76"/>
      <c r="P376" s="77">
        <v>2</v>
      </c>
      <c r="Q376" s="38"/>
      <c r="R376" s="38"/>
      <c r="S376" s="38"/>
      <c r="T376" s="38"/>
      <c r="U376" s="38"/>
      <c r="V376" s="38"/>
      <c r="W376" s="38"/>
      <c r="X376" s="35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="28" customFormat="1" ht="14.25" spans="1:33">
      <c r="A377" s="35"/>
      <c r="B377" s="38"/>
      <c r="C377" s="38"/>
      <c r="D377" s="67" t="s">
        <v>13937</v>
      </c>
      <c r="E377" s="38"/>
      <c r="F377" s="38"/>
      <c r="G377" s="40"/>
      <c r="H377" s="69"/>
      <c r="I377" s="67" t="s">
        <v>13851</v>
      </c>
      <c r="J377" s="38"/>
      <c r="K377" s="67" t="s">
        <v>13851</v>
      </c>
      <c r="L377" s="14"/>
      <c r="M377" s="14"/>
      <c r="N377" s="72"/>
      <c r="O377" s="76"/>
      <c r="P377" s="77"/>
      <c r="Q377" s="38"/>
      <c r="R377" s="38"/>
      <c r="S377" s="38"/>
      <c r="T377" s="38"/>
      <c r="U377" s="38"/>
      <c r="V377" s="38"/>
      <c r="W377" s="38"/>
      <c r="X377" s="35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="28" customFormat="1" ht="16.5" spans="1:33">
      <c r="A378" s="35"/>
      <c r="B378" s="38"/>
      <c r="C378" s="38"/>
      <c r="D378" s="67" t="s">
        <v>13938</v>
      </c>
      <c r="E378" s="38"/>
      <c r="F378" s="38"/>
      <c r="G378" s="40"/>
      <c r="H378" s="69"/>
      <c r="I378" s="67" t="s">
        <v>13855</v>
      </c>
      <c r="J378" s="38"/>
      <c r="K378" s="67" t="s">
        <v>13855</v>
      </c>
      <c r="L378" s="14"/>
      <c r="M378" s="14"/>
      <c r="N378" s="72"/>
      <c r="O378" s="76"/>
      <c r="P378" s="77">
        <v>3</v>
      </c>
      <c r="Q378" s="38"/>
      <c r="R378" s="38"/>
      <c r="S378" s="38"/>
      <c r="T378" s="38"/>
      <c r="U378" s="38"/>
      <c r="V378" s="38"/>
      <c r="W378" s="38"/>
      <c r="X378" s="35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="28" customFormat="1" ht="16.5" spans="1:33">
      <c r="A379" s="35"/>
      <c r="B379" s="38"/>
      <c r="C379" s="38"/>
      <c r="D379" s="67" t="s">
        <v>13939</v>
      </c>
      <c r="E379" s="38"/>
      <c r="F379" s="38"/>
      <c r="G379" s="40"/>
      <c r="H379" s="69"/>
      <c r="I379" s="67" t="s">
        <v>11723</v>
      </c>
      <c r="J379" s="38"/>
      <c r="K379" s="67" t="s">
        <v>11723</v>
      </c>
      <c r="L379" s="14"/>
      <c r="M379" s="14"/>
      <c r="N379" s="72"/>
      <c r="O379" s="76"/>
      <c r="P379" s="77">
        <v>2</v>
      </c>
      <c r="Q379" s="38"/>
      <c r="R379" s="38"/>
      <c r="S379" s="38"/>
      <c r="T379" s="38"/>
      <c r="U379" s="38"/>
      <c r="V379" s="38"/>
      <c r="W379" s="38"/>
      <c r="X379" s="35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="28" customFormat="1" ht="16.5" spans="1:33">
      <c r="A380" s="35"/>
      <c r="B380" s="38"/>
      <c r="C380" s="38"/>
      <c r="D380" s="67" t="s">
        <v>13940</v>
      </c>
      <c r="E380" s="38"/>
      <c r="F380" s="38"/>
      <c r="G380" s="40"/>
      <c r="H380" s="69"/>
      <c r="I380" s="67" t="s">
        <v>11723</v>
      </c>
      <c r="J380" s="38"/>
      <c r="K380" s="67" t="s">
        <v>11723</v>
      </c>
      <c r="L380" s="14"/>
      <c r="M380" s="14"/>
      <c r="N380" s="72"/>
      <c r="O380" s="76"/>
      <c r="P380" s="77">
        <v>2</v>
      </c>
      <c r="Q380" s="38"/>
      <c r="R380" s="38"/>
      <c r="S380" s="38"/>
      <c r="T380" s="38"/>
      <c r="U380" s="38"/>
      <c r="V380" s="38"/>
      <c r="W380" s="38"/>
      <c r="X380" s="35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="28" customFormat="1" ht="16.5" spans="1:33">
      <c r="A381" s="35"/>
      <c r="B381" s="38"/>
      <c r="C381" s="38"/>
      <c r="D381" s="67" t="s">
        <v>13941</v>
      </c>
      <c r="E381" s="38"/>
      <c r="F381" s="38"/>
      <c r="G381" s="40"/>
      <c r="H381" s="69"/>
      <c r="I381" s="67" t="s">
        <v>11723</v>
      </c>
      <c r="J381" s="38"/>
      <c r="K381" s="67" t="s">
        <v>11723</v>
      </c>
      <c r="L381" s="14"/>
      <c r="M381" s="14"/>
      <c r="N381" s="72"/>
      <c r="O381" s="76"/>
      <c r="P381" s="77">
        <v>2</v>
      </c>
      <c r="Q381" s="38"/>
      <c r="R381" s="38"/>
      <c r="S381" s="38"/>
      <c r="T381" s="38"/>
      <c r="U381" s="38"/>
      <c r="V381" s="38"/>
      <c r="W381" s="38"/>
      <c r="X381" s="35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="28" customFormat="1" ht="16.5" spans="1:33">
      <c r="A382" s="35"/>
      <c r="B382" s="38"/>
      <c r="C382" s="38"/>
      <c r="D382" s="67" t="s">
        <v>13859</v>
      </c>
      <c r="E382" s="38"/>
      <c r="F382" s="38"/>
      <c r="G382" s="40"/>
      <c r="H382" s="69"/>
      <c r="I382" s="67" t="s">
        <v>11249</v>
      </c>
      <c r="J382" s="38"/>
      <c r="K382" s="67" t="s">
        <v>11249</v>
      </c>
      <c r="L382" s="14"/>
      <c r="M382" s="14"/>
      <c r="N382" s="72"/>
      <c r="O382" s="76"/>
      <c r="P382" s="77">
        <v>5</v>
      </c>
      <c r="Q382" s="38"/>
      <c r="R382" s="38"/>
      <c r="S382" s="38"/>
      <c r="T382" s="38"/>
      <c r="U382" s="38"/>
      <c r="V382" s="38"/>
      <c r="W382" s="38"/>
      <c r="X382" s="35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="28" customFormat="1" ht="16.5" spans="1:33">
      <c r="A383" s="35"/>
      <c r="B383" s="38"/>
      <c r="C383" s="38"/>
      <c r="D383" s="67" t="s">
        <v>13942</v>
      </c>
      <c r="E383" s="38"/>
      <c r="F383" s="38"/>
      <c r="G383" s="40"/>
      <c r="H383" s="69"/>
      <c r="I383" s="67" t="s">
        <v>13855</v>
      </c>
      <c r="J383" s="38"/>
      <c r="K383" s="67" t="s">
        <v>13855</v>
      </c>
      <c r="L383" s="14"/>
      <c r="M383" s="14"/>
      <c r="N383" s="72"/>
      <c r="O383" s="76"/>
      <c r="P383" s="77">
        <v>4</v>
      </c>
      <c r="Q383" s="38"/>
      <c r="R383" s="38"/>
      <c r="S383" s="38"/>
      <c r="T383" s="38"/>
      <c r="U383" s="38"/>
      <c r="V383" s="38"/>
      <c r="W383" s="38"/>
      <c r="X383" s="35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="28" customFormat="1" ht="16.5" spans="1:33">
      <c r="A384" s="35"/>
      <c r="B384" s="38"/>
      <c r="C384" s="38"/>
      <c r="D384" s="67" t="s">
        <v>13943</v>
      </c>
      <c r="E384" s="38"/>
      <c r="F384" s="38"/>
      <c r="G384" s="40"/>
      <c r="H384" s="69"/>
      <c r="I384" s="67" t="s">
        <v>13855</v>
      </c>
      <c r="J384" s="38"/>
      <c r="K384" s="67" t="s">
        <v>13855</v>
      </c>
      <c r="L384" s="14"/>
      <c r="M384" s="14"/>
      <c r="N384" s="72"/>
      <c r="O384" s="76"/>
      <c r="P384" s="77">
        <v>1</v>
      </c>
      <c r="Q384" s="38"/>
      <c r="R384" s="38"/>
      <c r="S384" s="38"/>
      <c r="T384" s="38"/>
      <c r="U384" s="38"/>
      <c r="V384" s="38"/>
      <c r="W384" s="38"/>
      <c r="X384" s="35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="28" customFormat="1" ht="16.5" spans="1:33">
      <c r="A385" s="35"/>
      <c r="B385" s="38"/>
      <c r="C385" s="38"/>
      <c r="D385" s="67" t="s">
        <v>13944</v>
      </c>
      <c r="E385" s="38"/>
      <c r="F385" s="38"/>
      <c r="G385" s="40"/>
      <c r="H385" s="69"/>
      <c r="I385" s="67" t="s">
        <v>11723</v>
      </c>
      <c r="J385" s="38"/>
      <c r="K385" s="67" t="s">
        <v>11723</v>
      </c>
      <c r="L385" s="14"/>
      <c r="M385" s="14"/>
      <c r="N385" s="72"/>
      <c r="O385" s="76"/>
      <c r="P385" s="77">
        <v>5</v>
      </c>
      <c r="Q385" s="38"/>
      <c r="R385" s="38"/>
      <c r="S385" s="38"/>
      <c r="T385" s="38"/>
      <c r="U385" s="38"/>
      <c r="V385" s="38"/>
      <c r="W385" s="38"/>
      <c r="X385" s="35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="28" customFormat="1" ht="16.5" spans="1:33">
      <c r="A386" s="35"/>
      <c r="B386" s="38"/>
      <c r="C386" s="38"/>
      <c r="D386" s="67" t="s">
        <v>13945</v>
      </c>
      <c r="E386" s="38"/>
      <c r="F386" s="38"/>
      <c r="G386" s="40"/>
      <c r="H386" s="69"/>
      <c r="I386" s="67" t="s">
        <v>13851</v>
      </c>
      <c r="J386" s="38"/>
      <c r="K386" s="67" t="s">
        <v>13851</v>
      </c>
      <c r="L386" s="14"/>
      <c r="M386" s="14"/>
      <c r="N386" s="72"/>
      <c r="O386" s="76"/>
      <c r="P386" s="77">
        <v>3</v>
      </c>
      <c r="Q386" s="38"/>
      <c r="R386" s="38"/>
      <c r="S386" s="38"/>
      <c r="T386" s="38"/>
      <c r="U386" s="38"/>
      <c r="V386" s="38"/>
      <c r="W386" s="38"/>
      <c r="X386" s="35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="28" customFormat="1" ht="14.25" spans="1:33">
      <c r="A387" s="35"/>
      <c r="B387" s="38"/>
      <c r="C387" s="38"/>
      <c r="D387" s="67" t="s">
        <v>13946</v>
      </c>
      <c r="E387" s="38"/>
      <c r="F387" s="38"/>
      <c r="G387" s="40"/>
      <c r="H387" s="69"/>
      <c r="I387" s="67" t="s">
        <v>11610</v>
      </c>
      <c r="J387" s="38"/>
      <c r="K387" s="67" t="s">
        <v>11610</v>
      </c>
      <c r="L387" s="14"/>
      <c r="M387" s="14"/>
      <c r="N387" s="72"/>
      <c r="O387" s="72"/>
      <c r="P387" s="78">
        <v>1</v>
      </c>
      <c r="Q387" s="38"/>
      <c r="R387" s="38"/>
      <c r="S387" s="38"/>
      <c r="T387" s="38"/>
      <c r="U387" s="38"/>
      <c r="V387" s="38"/>
      <c r="W387" s="38"/>
      <c r="X387" s="35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="28" customFormat="1" ht="14.25" spans="1:33">
      <c r="A388" s="35"/>
      <c r="B388" s="38"/>
      <c r="C388" s="38"/>
      <c r="D388" s="38"/>
      <c r="E388" s="38"/>
      <c r="F388" s="40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5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="28" customFormat="1" ht="14.25" spans="1:33">
      <c r="A389" s="35"/>
      <c r="B389" s="38"/>
      <c r="C389" s="38"/>
      <c r="D389" s="38"/>
      <c r="E389" s="38"/>
      <c r="F389" s="40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5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="28" customFormat="1" ht="14.25" spans="1:33">
      <c r="A390" s="35"/>
      <c r="B390" s="38"/>
      <c r="C390" s="38"/>
      <c r="D390" s="38"/>
      <c r="E390" s="38"/>
      <c r="F390" s="40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5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="28" customFormat="1" ht="14.25" spans="1:33">
      <c r="A391" s="35"/>
      <c r="B391" s="38"/>
      <c r="C391" s="38"/>
      <c r="D391" s="38"/>
      <c r="E391" s="38"/>
      <c r="F391" s="40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5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="28" customFormat="1" ht="14.25" spans="1:33">
      <c r="A392" s="35"/>
      <c r="B392" s="38"/>
      <c r="C392" s="38"/>
      <c r="D392" s="38"/>
      <c r="E392" s="38"/>
      <c r="F392" s="40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5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="28" customFormat="1" ht="14.25" spans="1:33">
      <c r="A393" s="35"/>
      <c r="B393" s="38"/>
      <c r="C393" s="38"/>
      <c r="D393" s="38"/>
      <c r="E393" s="38"/>
      <c r="F393" s="40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5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="28" customFormat="1" ht="14.25" spans="1:33">
      <c r="A394" s="35"/>
      <c r="B394" s="38"/>
      <c r="C394" s="38"/>
      <c r="D394" s="38"/>
      <c r="E394" s="38"/>
      <c r="F394" s="40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5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="28" customFormat="1" ht="14.25" spans="1:33">
      <c r="A395" s="35"/>
      <c r="B395" s="38"/>
      <c r="C395" s="38"/>
      <c r="D395" s="38"/>
      <c r="E395" s="38"/>
      <c r="F395" s="40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5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="28" customFormat="1" ht="14.25" spans="1:33">
      <c r="A396" s="35"/>
      <c r="B396" s="38"/>
      <c r="C396" s="38"/>
      <c r="D396" s="38"/>
      <c r="E396" s="38"/>
      <c r="F396" s="40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5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="28" customFormat="1" ht="14.25" spans="1:33">
      <c r="A397" s="35"/>
      <c r="B397" s="38"/>
      <c r="C397" s="38"/>
      <c r="D397" s="38"/>
      <c r="E397" s="38"/>
      <c r="F397" s="40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5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="28" customFormat="1" ht="14.25" spans="1:33">
      <c r="A398" s="35"/>
      <c r="B398" s="38"/>
      <c r="C398" s="38"/>
      <c r="D398" s="38"/>
      <c r="E398" s="38"/>
      <c r="F398" s="40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5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="28" customFormat="1" ht="14.25" spans="1:33">
      <c r="A399" s="35"/>
      <c r="B399" s="38"/>
      <c r="C399" s="38"/>
      <c r="D399" s="38"/>
      <c r="E399" s="38"/>
      <c r="F399" s="40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5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="28" customFormat="1" ht="14.25" spans="1:33">
      <c r="A400" s="35"/>
      <c r="B400" s="38"/>
      <c r="C400" s="38"/>
      <c r="D400" s="38"/>
      <c r="E400" s="38"/>
      <c r="F400" s="40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5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="28" customFormat="1" ht="14.25" spans="1:33">
      <c r="A401" s="35"/>
      <c r="B401" s="38"/>
      <c r="C401" s="38"/>
      <c r="D401" s="38"/>
      <c r="E401" s="38"/>
      <c r="F401" s="40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5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="28" customFormat="1" ht="14.25" spans="1:33">
      <c r="A402" s="35"/>
      <c r="B402" s="38"/>
      <c r="C402" s="38"/>
      <c r="D402" s="38"/>
      <c r="E402" s="38"/>
      <c r="F402" s="40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5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="28" customFormat="1" ht="14.25" spans="1:33">
      <c r="A403" s="35"/>
      <c r="B403" s="38"/>
      <c r="C403" s="38"/>
      <c r="D403" s="38"/>
      <c r="E403" s="38"/>
      <c r="F403" s="40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5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="28" customFormat="1" ht="14.25" spans="1:33">
      <c r="A404" s="35"/>
      <c r="B404" s="38"/>
      <c r="C404" s="38"/>
      <c r="D404" s="38"/>
      <c r="E404" s="38"/>
      <c r="F404" s="40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5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="28" customFormat="1" ht="14.25" spans="1:33">
      <c r="A405" s="35"/>
      <c r="B405" s="38"/>
      <c r="C405" s="38"/>
      <c r="D405" s="38"/>
      <c r="E405" s="38"/>
      <c r="F405" s="40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5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="28" customFormat="1" ht="14.25" spans="1:33">
      <c r="A406" s="35"/>
      <c r="B406" s="38"/>
      <c r="C406" s="38"/>
      <c r="D406" s="38"/>
      <c r="E406" s="38"/>
      <c r="F406" s="40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5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="28" customFormat="1" ht="14.25" spans="1:33">
      <c r="A407" s="35"/>
      <c r="B407" s="38"/>
      <c r="C407" s="38"/>
      <c r="D407" s="38"/>
      <c r="E407" s="38"/>
      <c r="F407" s="40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5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="28" customFormat="1" ht="14.25" spans="1:33">
      <c r="A408" s="35"/>
      <c r="B408" s="38"/>
      <c r="C408" s="38"/>
      <c r="D408" s="38"/>
      <c r="E408" s="38"/>
      <c r="F408" s="40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5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="28" customFormat="1" ht="14.25" spans="1:33">
      <c r="A409" s="35"/>
      <c r="B409" s="38"/>
      <c r="C409" s="38"/>
      <c r="D409" s="38"/>
      <c r="E409" s="38"/>
      <c r="F409" s="40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5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="28" customFormat="1" ht="14.25" spans="1:33">
      <c r="A410" s="35"/>
      <c r="B410" s="38"/>
      <c r="C410" s="38"/>
      <c r="D410" s="38"/>
      <c r="E410" s="38"/>
      <c r="F410" s="40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5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="28" customFormat="1" ht="14.25" spans="1:33">
      <c r="A411" s="35"/>
      <c r="B411" s="38"/>
      <c r="C411" s="38"/>
      <c r="D411" s="38"/>
      <c r="E411" s="38"/>
      <c r="F411" s="40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5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="28" customFormat="1" ht="14.25" spans="1:33">
      <c r="A412" s="35"/>
      <c r="B412" s="38"/>
      <c r="C412" s="38"/>
      <c r="D412" s="38"/>
      <c r="E412" s="38"/>
      <c r="F412" s="40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5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="28" customFormat="1" ht="14.25" spans="1:33">
      <c r="A413" s="35"/>
      <c r="B413" s="38"/>
      <c r="C413" s="38"/>
      <c r="D413" s="38"/>
      <c r="E413" s="38"/>
      <c r="F413" s="40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5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="28" customFormat="1" ht="14.25" spans="1:33">
      <c r="A414" s="35"/>
      <c r="B414" s="38"/>
      <c r="C414" s="38"/>
      <c r="D414" s="38"/>
      <c r="E414" s="38"/>
      <c r="F414" s="40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5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="28" customFormat="1" ht="14.25" spans="1:33">
      <c r="A415" s="35"/>
      <c r="B415" s="38"/>
      <c r="C415" s="38"/>
      <c r="D415" s="38"/>
      <c r="E415" s="38"/>
      <c r="F415" s="40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5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="28" customFormat="1" ht="14.25" spans="1:33">
      <c r="A416" s="35"/>
      <c r="B416" s="38"/>
      <c r="C416" s="38"/>
      <c r="D416" s="38"/>
      <c r="E416" s="38"/>
      <c r="F416" s="40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5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="28" customFormat="1" ht="14.25" spans="1:33">
      <c r="A417" s="35"/>
      <c r="B417" s="38"/>
      <c r="C417" s="38"/>
      <c r="D417" s="38"/>
      <c r="E417" s="38"/>
      <c r="F417" s="40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5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="28" customFormat="1" ht="14.25" spans="1:33">
      <c r="A418" s="35"/>
      <c r="B418" s="38"/>
      <c r="C418" s="38"/>
      <c r="D418" s="38"/>
      <c r="E418" s="38"/>
      <c r="F418" s="40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5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="28" customFormat="1" ht="14.25" spans="1:33">
      <c r="A419" s="35"/>
      <c r="B419" s="38"/>
      <c r="C419" s="38"/>
      <c r="D419" s="38"/>
      <c r="E419" s="38"/>
      <c r="F419" s="40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5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="28" customFormat="1" ht="14.25" spans="1:33">
      <c r="A420" s="35"/>
      <c r="B420" s="38"/>
      <c r="C420" s="38"/>
      <c r="D420" s="38"/>
      <c r="E420" s="38"/>
      <c r="F420" s="40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5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="28" customFormat="1" ht="14.25" spans="1:33">
      <c r="A421" s="35"/>
      <c r="B421" s="38"/>
      <c r="C421" s="38"/>
      <c r="D421" s="38"/>
      <c r="E421" s="38"/>
      <c r="F421" s="40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5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="28" customFormat="1" ht="14.25" spans="1:33">
      <c r="A422" s="35"/>
      <c r="B422" s="38"/>
      <c r="C422" s="38"/>
      <c r="D422" s="38"/>
      <c r="E422" s="38"/>
      <c r="F422" s="40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5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="28" customFormat="1" ht="14.25" spans="1:33">
      <c r="A423" s="35"/>
      <c r="B423" s="38"/>
      <c r="C423" s="38"/>
      <c r="D423" s="38"/>
      <c r="E423" s="38"/>
      <c r="F423" s="40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5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="28" customFormat="1" ht="14.25" spans="1:33">
      <c r="A424" s="35"/>
      <c r="B424" s="38"/>
      <c r="C424" s="38"/>
      <c r="D424" s="38"/>
      <c r="E424" s="38"/>
      <c r="F424" s="40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5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="28" customFormat="1" ht="14.25" spans="1:33">
      <c r="A425" s="35"/>
      <c r="B425" s="38"/>
      <c r="C425" s="38"/>
      <c r="D425" s="38"/>
      <c r="E425" s="38"/>
      <c r="F425" s="40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5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="28" customFormat="1" ht="14.25" spans="1:33">
      <c r="A426" s="35"/>
      <c r="B426" s="38"/>
      <c r="C426" s="38"/>
      <c r="D426" s="38"/>
      <c r="E426" s="38"/>
      <c r="F426" s="40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5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="28" customFormat="1" ht="14.25" spans="1:33">
      <c r="A427" s="35"/>
      <c r="B427" s="38"/>
      <c r="C427" s="38"/>
      <c r="D427" s="38"/>
      <c r="E427" s="38"/>
      <c r="F427" s="40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5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="28" customFormat="1" ht="14.25" spans="1:33">
      <c r="A428" s="35"/>
      <c r="B428" s="38"/>
      <c r="C428" s="38"/>
      <c r="D428" s="38"/>
      <c r="E428" s="38"/>
      <c r="F428" s="40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5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="28" customFormat="1" ht="14.25" spans="1:33">
      <c r="A429" s="35"/>
      <c r="B429" s="38"/>
      <c r="C429" s="38"/>
      <c r="D429" s="38"/>
      <c r="E429" s="38"/>
      <c r="F429" s="40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5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="28" customFormat="1" ht="14.25" spans="1:33">
      <c r="A430" s="35"/>
      <c r="B430" s="38"/>
      <c r="C430" s="38"/>
      <c r="D430" s="38"/>
      <c r="E430" s="38"/>
      <c r="F430" s="40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5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="28" customFormat="1" ht="14.25" spans="1:33">
      <c r="A431" s="35"/>
      <c r="B431" s="38"/>
      <c r="C431" s="38"/>
      <c r="D431" s="38"/>
      <c r="E431" s="38"/>
      <c r="F431" s="40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5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="28" customFormat="1" ht="14.25" spans="1:33">
      <c r="A432" s="35"/>
      <c r="B432" s="38"/>
      <c r="C432" s="38"/>
      <c r="D432" s="38"/>
      <c r="E432" s="38"/>
      <c r="F432" s="40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5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="28" customFormat="1" ht="14.25" spans="1:33">
      <c r="A433" s="35"/>
      <c r="B433" s="38"/>
      <c r="C433" s="38"/>
      <c r="D433" s="38"/>
      <c r="E433" s="38"/>
      <c r="F433" s="40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5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="28" customFormat="1" ht="14.25" spans="1:33">
      <c r="A434" s="35"/>
      <c r="B434" s="38"/>
      <c r="C434" s="38"/>
      <c r="D434" s="38"/>
      <c r="E434" s="38"/>
      <c r="F434" s="40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5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="28" customFormat="1" ht="14.25" spans="1:33">
      <c r="A435" s="35"/>
      <c r="B435" s="38"/>
      <c r="C435" s="38"/>
      <c r="D435" s="38"/>
      <c r="E435" s="38"/>
      <c r="F435" s="40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5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="28" customFormat="1" ht="14.25" spans="1:33">
      <c r="A436" s="35"/>
      <c r="B436" s="38"/>
      <c r="C436" s="38"/>
      <c r="D436" s="38"/>
      <c r="E436" s="38"/>
      <c r="F436" s="40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5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="28" customFormat="1" ht="14.25" spans="1:33">
      <c r="A437" s="35"/>
      <c r="B437" s="38"/>
      <c r="C437" s="38"/>
      <c r="D437" s="38"/>
      <c r="E437" s="38"/>
      <c r="F437" s="40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5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="28" customFormat="1" ht="14.25" spans="1:33">
      <c r="A438" s="35"/>
      <c r="B438" s="38"/>
      <c r="C438" s="38"/>
      <c r="D438" s="38"/>
      <c r="E438" s="38"/>
      <c r="F438" s="40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5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="28" customFormat="1" ht="14.25" spans="1:33">
      <c r="A439" s="35"/>
      <c r="B439" s="38"/>
      <c r="C439" s="38"/>
      <c r="D439" s="38"/>
      <c r="E439" s="38"/>
      <c r="F439" s="40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5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="28" customFormat="1" ht="14.25" spans="1:33">
      <c r="A440" s="35"/>
      <c r="B440" s="38"/>
      <c r="C440" s="38"/>
      <c r="D440" s="38"/>
      <c r="E440" s="38"/>
      <c r="F440" s="40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5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="28" customFormat="1" ht="14.25" spans="1:33">
      <c r="A441" s="35"/>
      <c r="B441" s="38"/>
      <c r="C441" s="38"/>
      <c r="D441" s="38"/>
      <c r="E441" s="38"/>
      <c r="F441" s="40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5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="28" customFormat="1" ht="14.25" spans="1:33">
      <c r="A442" s="35"/>
      <c r="B442" s="38"/>
      <c r="C442" s="38"/>
      <c r="D442" s="38"/>
      <c r="E442" s="38"/>
      <c r="F442" s="40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5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="28" customFormat="1" ht="14.25" spans="1:33">
      <c r="A443" s="35"/>
      <c r="B443" s="38"/>
      <c r="C443" s="38"/>
      <c r="D443" s="38"/>
      <c r="E443" s="38"/>
      <c r="F443" s="40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5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="28" customFormat="1" ht="14.25" spans="1:33">
      <c r="A444" s="35"/>
      <c r="B444" s="38"/>
      <c r="C444" s="38"/>
      <c r="D444" s="38"/>
      <c r="E444" s="38"/>
      <c r="F444" s="40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5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="28" customFormat="1" ht="14.25" spans="1:33">
      <c r="A445" s="35"/>
      <c r="B445" s="38"/>
      <c r="C445" s="38"/>
      <c r="D445" s="38"/>
      <c r="E445" s="38"/>
      <c r="F445" s="40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5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="28" customFormat="1" ht="14.25" spans="1:33">
      <c r="A446" s="35"/>
      <c r="B446" s="38"/>
      <c r="C446" s="38"/>
      <c r="D446" s="38"/>
      <c r="E446" s="38"/>
      <c r="F446" s="40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5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="28" customFormat="1" ht="14.25" spans="1:33">
      <c r="A447" s="35"/>
      <c r="B447" s="38"/>
      <c r="C447" s="38"/>
      <c r="D447" s="38"/>
      <c r="E447" s="38"/>
      <c r="F447" s="40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5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="28" customFormat="1" ht="14.25" spans="1:33">
      <c r="A448" s="35"/>
      <c r="B448" s="38"/>
      <c r="C448" s="38"/>
      <c r="D448" s="38"/>
      <c r="E448" s="38"/>
      <c r="F448" s="40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5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="28" customFormat="1" ht="14.25" spans="1:33">
      <c r="A449" s="35"/>
      <c r="B449" s="38"/>
      <c r="C449" s="38"/>
      <c r="D449" s="38"/>
      <c r="E449" s="38"/>
      <c r="F449" s="40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5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="28" customFormat="1" ht="14.25" spans="1:33">
      <c r="A450" s="35"/>
      <c r="B450" s="38"/>
      <c r="C450" s="38"/>
      <c r="D450" s="38"/>
      <c r="E450" s="38"/>
      <c r="F450" s="40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5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="28" customFormat="1" ht="14.25" spans="1:33">
      <c r="A451" s="35"/>
      <c r="B451" s="38"/>
      <c r="C451" s="38"/>
      <c r="D451" s="38"/>
      <c r="E451" s="38"/>
      <c r="F451" s="40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5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="28" customFormat="1" ht="14.25" spans="1:33">
      <c r="A452" s="35"/>
      <c r="B452" s="38"/>
      <c r="C452" s="38"/>
      <c r="D452" s="38"/>
      <c r="E452" s="38"/>
      <c r="F452" s="40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5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="28" customFormat="1" ht="14.25" spans="1:33">
      <c r="A453" s="35"/>
      <c r="B453" s="38"/>
      <c r="C453" s="38"/>
      <c r="D453" s="38"/>
      <c r="E453" s="38"/>
      <c r="F453" s="40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5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="28" customFormat="1" ht="14.25" spans="1:33">
      <c r="A454" s="35"/>
      <c r="B454" s="38"/>
      <c r="C454" s="38"/>
      <c r="D454" s="38"/>
      <c r="E454" s="38"/>
      <c r="F454" s="40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5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="28" customFormat="1" ht="14.25" spans="1:33">
      <c r="A455" s="35"/>
      <c r="B455" s="38"/>
      <c r="C455" s="38"/>
      <c r="D455" s="38"/>
      <c r="E455" s="38"/>
      <c r="F455" s="40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5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="28" customFormat="1" ht="14.25" spans="1:33">
      <c r="A456" s="35"/>
      <c r="B456" s="38"/>
      <c r="C456" s="38"/>
      <c r="D456" s="38"/>
      <c r="E456" s="38"/>
      <c r="F456" s="40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5"/>
      <c r="Y456" s="38"/>
      <c r="Z456" s="38"/>
      <c r="AA456" s="38"/>
      <c r="AB456" s="38"/>
      <c r="AC456" s="38"/>
      <c r="AD456" s="38"/>
      <c r="AE456" s="38"/>
      <c r="AF456" s="38"/>
      <c r="AG456" s="38"/>
    </row>
    <row r="457" s="28" customFormat="1" ht="14.25" spans="1:33">
      <c r="A457" s="35"/>
      <c r="B457" s="38"/>
      <c r="C457" s="38"/>
      <c r="D457" s="38"/>
      <c r="E457" s="38"/>
      <c r="F457" s="40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5"/>
      <c r="Y457" s="38"/>
      <c r="Z457" s="38"/>
      <c r="AA457" s="38"/>
      <c r="AB457" s="38"/>
      <c r="AC457" s="38"/>
      <c r="AD457" s="38"/>
      <c r="AE457" s="38"/>
      <c r="AF457" s="38"/>
      <c r="AG457" s="38"/>
    </row>
    <row r="458" s="28" customFormat="1" ht="14.25" spans="1:33">
      <c r="A458" s="35"/>
      <c r="B458" s="38"/>
      <c r="C458" s="38"/>
      <c r="D458" s="38"/>
      <c r="E458" s="38"/>
      <c r="F458" s="40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5"/>
      <c r="Y458" s="38"/>
      <c r="Z458" s="38"/>
      <c r="AA458" s="38"/>
      <c r="AB458" s="38"/>
      <c r="AC458" s="38"/>
      <c r="AD458" s="38"/>
      <c r="AE458" s="38"/>
      <c r="AF458" s="38"/>
      <c r="AG458" s="38"/>
    </row>
    <row r="459" s="28" customFormat="1" ht="14.25" spans="1:33">
      <c r="A459" s="35"/>
      <c r="B459" s="38"/>
      <c r="C459" s="38"/>
      <c r="D459" s="38"/>
      <c r="E459" s="38"/>
      <c r="F459" s="40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5"/>
      <c r="Y459" s="38"/>
      <c r="Z459" s="38"/>
      <c r="AA459" s="38"/>
      <c r="AB459" s="38"/>
      <c r="AC459" s="38"/>
      <c r="AD459" s="38"/>
      <c r="AE459" s="38"/>
      <c r="AF459" s="38"/>
      <c r="AG459" s="38"/>
    </row>
    <row r="460" s="28" customFormat="1" ht="14.25" spans="1:33">
      <c r="A460" s="35"/>
      <c r="B460" s="38"/>
      <c r="C460" s="38"/>
      <c r="D460" s="38"/>
      <c r="E460" s="38"/>
      <c r="F460" s="40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5"/>
      <c r="Y460" s="38"/>
      <c r="Z460" s="38"/>
      <c r="AA460" s="38"/>
      <c r="AB460" s="38"/>
      <c r="AC460" s="38"/>
      <c r="AD460" s="38"/>
      <c r="AE460" s="38"/>
      <c r="AF460" s="38"/>
      <c r="AG460" s="38"/>
    </row>
    <row r="461" s="28" customFormat="1" ht="14.25" spans="1:33">
      <c r="A461" s="35"/>
      <c r="B461" s="38"/>
      <c r="C461" s="38"/>
      <c r="D461" s="38"/>
      <c r="E461" s="38"/>
      <c r="F461" s="40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5"/>
      <c r="Y461" s="38"/>
      <c r="Z461" s="38"/>
      <c r="AA461" s="38"/>
      <c r="AB461" s="38"/>
      <c r="AC461" s="38"/>
      <c r="AD461" s="38"/>
      <c r="AE461" s="38"/>
      <c r="AF461" s="38"/>
      <c r="AG461" s="38"/>
    </row>
    <row r="462" s="28" customFormat="1" ht="14.25" spans="1:33">
      <c r="A462" s="35"/>
      <c r="B462" s="38"/>
      <c r="C462" s="38"/>
      <c r="D462" s="38"/>
      <c r="E462" s="38"/>
      <c r="F462" s="40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5"/>
      <c r="Y462" s="38"/>
      <c r="Z462" s="38"/>
      <c r="AA462" s="38"/>
      <c r="AB462" s="38"/>
      <c r="AC462" s="38"/>
      <c r="AD462" s="38"/>
      <c r="AE462" s="38"/>
      <c r="AF462" s="38"/>
      <c r="AG462" s="38"/>
    </row>
    <row r="463" s="28" customFormat="1" ht="14.25" spans="1:33">
      <c r="A463" s="35"/>
      <c r="B463" s="38"/>
      <c r="C463" s="38"/>
      <c r="D463" s="38"/>
      <c r="E463" s="38"/>
      <c r="F463" s="40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5"/>
      <c r="Y463" s="38"/>
      <c r="Z463" s="38"/>
      <c r="AA463" s="38"/>
      <c r="AB463" s="38"/>
      <c r="AC463" s="38"/>
      <c r="AD463" s="38"/>
      <c r="AE463" s="38"/>
      <c r="AF463" s="38"/>
      <c r="AG463" s="38"/>
    </row>
    <row r="464" s="28" customFormat="1" ht="14.25" spans="1:33">
      <c r="A464" s="35"/>
      <c r="B464" s="38"/>
      <c r="C464" s="38"/>
      <c r="D464" s="38"/>
      <c r="E464" s="38"/>
      <c r="F464" s="40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5"/>
      <c r="Y464" s="38"/>
      <c r="Z464" s="38"/>
      <c r="AA464" s="38"/>
      <c r="AB464" s="38"/>
      <c r="AC464" s="38"/>
      <c r="AD464" s="38"/>
      <c r="AE464" s="38"/>
      <c r="AF464" s="38"/>
      <c r="AG464" s="38"/>
    </row>
    <row r="465" s="28" customFormat="1" ht="14.25" spans="1:33">
      <c r="A465" s="35"/>
      <c r="B465" s="38"/>
      <c r="C465" s="38"/>
      <c r="D465" s="38"/>
      <c r="E465" s="38"/>
      <c r="F465" s="40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5"/>
      <c r="Y465" s="38"/>
      <c r="Z465" s="38"/>
      <c r="AA465" s="38"/>
      <c r="AB465" s="38"/>
      <c r="AC465" s="38"/>
      <c r="AD465" s="38"/>
      <c r="AE465" s="38"/>
      <c r="AF465" s="38"/>
      <c r="AG465" s="38"/>
    </row>
    <row r="466" s="28" customFormat="1" ht="14.25" spans="1:33">
      <c r="A466" s="35"/>
      <c r="B466" s="38"/>
      <c r="C466" s="38"/>
      <c r="D466" s="38"/>
      <c r="E466" s="38"/>
      <c r="F466" s="40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5"/>
      <c r="Y466" s="38"/>
      <c r="Z466" s="38"/>
      <c r="AA466" s="38"/>
      <c r="AB466" s="38"/>
      <c r="AC466" s="38"/>
      <c r="AD466" s="38"/>
      <c r="AE466" s="38"/>
      <c r="AF466" s="38"/>
      <c r="AG466" s="38"/>
    </row>
    <row r="467" s="28" customFormat="1" ht="14.25" spans="1:33">
      <c r="A467" s="35"/>
      <c r="B467" s="38"/>
      <c r="C467" s="38"/>
      <c r="D467" s="38"/>
      <c r="E467" s="38"/>
      <c r="F467" s="40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5"/>
      <c r="Y467" s="38"/>
      <c r="Z467" s="38"/>
      <c r="AA467" s="38"/>
      <c r="AB467" s="38"/>
      <c r="AC467" s="38"/>
      <c r="AD467" s="38"/>
      <c r="AE467" s="38"/>
      <c r="AF467" s="38"/>
      <c r="AG467" s="38"/>
    </row>
    <row r="468" s="28" customFormat="1" ht="14.25" spans="1:33">
      <c r="A468" s="35"/>
      <c r="B468" s="38"/>
      <c r="C468" s="38"/>
      <c r="D468" s="38"/>
      <c r="E468" s="38"/>
      <c r="F468" s="40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5"/>
      <c r="Y468" s="38"/>
      <c r="Z468" s="38"/>
      <c r="AA468" s="38"/>
      <c r="AB468" s="38"/>
      <c r="AC468" s="38"/>
      <c r="AD468" s="38"/>
      <c r="AE468" s="38"/>
      <c r="AF468" s="38"/>
      <c r="AG468" s="38"/>
    </row>
    <row r="469" s="28" customFormat="1" ht="14.25" spans="1:33">
      <c r="A469" s="35"/>
      <c r="B469" s="38"/>
      <c r="C469" s="38"/>
      <c r="D469" s="38"/>
      <c r="E469" s="38"/>
      <c r="F469" s="40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5"/>
      <c r="Y469" s="38"/>
      <c r="Z469" s="38"/>
      <c r="AA469" s="38"/>
      <c r="AB469" s="38"/>
      <c r="AC469" s="38"/>
      <c r="AD469" s="38"/>
      <c r="AE469" s="38"/>
      <c r="AF469" s="38"/>
      <c r="AG469" s="38"/>
    </row>
    <row r="470" s="28" customFormat="1" ht="14.25" spans="1:33">
      <c r="A470" s="35"/>
      <c r="B470" s="38"/>
      <c r="C470" s="38"/>
      <c r="D470" s="38"/>
      <c r="E470" s="38"/>
      <c r="F470" s="40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5"/>
      <c r="Y470" s="38"/>
      <c r="Z470" s="38"/>
      <c r="AA470" s="38"/>
      <c r="AB470" s="38"/>
      <c r="AC470" s="38"/>
      <c r="AD470" s="38"/>
      <c r="AE470" s="38"/>
      <c r="AF470" s="38"/>
      <c r="AG470" s="38"/>
    </row>
    <row r="471" s="28" customFormat="1" ht="14.25" spans="1:33">
      <c r="A471" s="35"/>
      <c r="B471" s="38"/>
      <c r="C471" s="38"/>
      <c r="D471" s="38"/>
      <c r="E471" s="38"/>
      <c r="F471" s="40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5"/>
      <c r="Y471" s="38"/>
      <c r="Z471" s="38"/>
      <c r="AA471" s="38"/>
      <c r="AB471" s="38"/>
      <c r="AC471" s="38"/>
      <c r="AD471" s="38"/>
      <c r="AE471" s="38"/>
      <c r="AF471" s="38"/>
      <c r="AG471" s="38"/>
    </row>
    <row r="472" s="28" customFormat="1" ht="14.25" spans="1:33">
      <c r="A472" s="35"/>
      <c r="B472" s="38"/>
      <c r="C472" s="38"/>
      <c r="D472" s="38"/>
      <c r="E472" s="38"/>
      <c r="F472" s="40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5"/>
      <c r="Y472" s="38"/>
      <c r="Z472" s="38"/>
      <c r="AA472" s="38"/>
      <c r="AB472" s="38"/>
      <c r="AC472" s="38"/>
      <c r="AD472" s="38"/>
      <c r="AE472" s="38"/>
      <c r="AF472" s="38"/>
      <c r="AG472" s="38"/>
    </row>
    <row r="473" s="28" customFormat="1" ht="14.25" spans="1:33">
      <c r="A473" s="35"/>
      <c r="B473" s="38"/>
      <c r="C473" s="38"/>
      <c r="D473" s="38"/>
      <c r="E473" s="38"/>
      <c r="F473" s="40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5"/>
      <c r="Y473" s="38"/>
      <c r="Z473" s="38"/>
      <c r="AA473" s="38"/>
      <c r="AB473" s="38"/>
      <c r="AC473" s="38"/>
      <c r="AD473" s="38"/>
      <c r="AE473" s="38"/>
      <c r="AF473" s="38"/>
      <c r="AG473" s="38"/>
    </row>
    <row r="474" s="28" customFormat="1" ht="14.25" spans="1:33">
      <c r="A474" s="35"/>
      <c r="B474" s="38"/>
      <c r="C474" s="38"/>
      <c r="D474" s="38"/>
      <c r="E474" s="38"/>
      <c r="F474" s="40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5"/>
      <c r="Y474" s="38"/>
      <c r="Z474" s="38"/>
      <c r="AA474" s="38"/>
      <c r="AB474" s="38"/>
      <c r="AC474" s="38"/>
      <c r="AD474" s="38"/>
      <c r="AE474" s="38"/>
      <c r="AF474" s="38"/>
      <c r="AG474" s="38"/>
    </row>
    <row r="475" s="28" customFormat="1" ht="14.25" spans="1:33">
      <c r="A475" s="35"/>
      <c r="B475" s="38"/>
      <c r="C475" s="38"/>
      <c r="D475" s="38"/>
      <c r="E475" s="38"/>
      <c r="F475" s="40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5"/>
      <c r="Y475" s="38"/>
      <c r="Z475" s="38"/>
      <c r="AA475" s="38"/>
      <c r="AB475" s="38"/>
      <c r="AC475" s="38"/>
      <c r="AD475" s="38"/>
      <c r="AE475" s="38"/>
      <c r="AF475" s="38"/>
      <c r="AG475" s="38"/>
    </row>
    <row r="476" s="28" customFormat="1" ht="14.25" spans="1:33">
      <c r="A476" s="35"/>
      <c r="B476" s="38"/>
      <c r="C476" s="38"/>
      <c r="D476" s="38"/>
      <c r="E476" s="38"/>
      <c r="F476" s="40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5"/>
      <c r="Y476" s="38"/>
      <c r="Z476" s="38"/>
      <c r="AA476" s="38"/>
      <c r="AB476" s="38"/>
      <c r="AC476" s="38"/>
      <c r="AD476" s="38"/>
      <c r="AE476" s="38"/>
      <c r="AF476" s="38"/>
      <c r="AG476" s="38"/>
    </row>
    <row r="477" s="28" customFormat="1" ht="14.25" spans="1:33">
      <c r="A477" s="35"/>
      <c r="B477" s="38"/>
      <c r="C477" s="38"/>
      <c r="D477" s="38"/>
      <c r="E477" s="38"/>
      <c r="F477" s="40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5"/>
      <c r="Y477" s="38"/>
      <c r="Z477" s="38"/>
      <c r="AA477" s="38"/>
      <c r="AB477" s="38"/>
      <c r="AC477" s="38"/>
      <c r="AD477" s="38"/>
      <c r="AE477" s="38"/>
      <c r="AF477" s="38"/>
      <c r="AG477" s="38"/>
    </row>
    <row r="478" s="28" customFormat="1" ht="14.25" spans="1:33">
      <c r="A478" s="35"/>
      <c r="B478" s="38"/>
      <c r="C478" s="38"/>
      <c r="D478" s="38"/>
      <c r="E478" s="38"/>
      <c r="F478" s="40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5"/>
      <c r="Y478" s="38"/>
      <c r="Z478" s="38"/>
      <c r="AA478" s="38"/>
      <c r="AB478" s="38"/>
      <c r="AC478" s="38"/>
      <c r="AD478" s="38"/>
      <c r="AE478" s="38"/>
      <c r="AF478" s="38"/>
      <c r="AG478" s="38"/>
    </row>
    <row r="479" s="28" customFormat="1" ht="14.25" spans="1:33">
      <c r="A479" s="35"/>
      <c r="B479" s="38"/>
      <c r="C479" s="38"/>
      <c r="D479" s="38"/>
      <c r="E479" s="38"/>
      <c r="F479" s="40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5"/>
      <c r="Y479" s="38"/>
      <c r="Z479" s="38"/>
      <c r="AA479" s="38"/>
      <c r="AB479" s="38"/>
      <c r="AC479" s="38"/>
      <c r="AD479" s="38"/>
      <c r="AE479" s="38"/>
      <c r="AF479" s="38"/>
      <c r="AG479" s="38"/>
    </row>
    <row r="480" s="28" customFormat="1" ht="14.25" spans="1:33">
      <c r="A480" s="35"/>
      <c r="B480" s="38"/>
      <c r="C480" s="38"/>
      <c r="D480" s="38"/>
      <c r="E480" s="38"/>
      <c r="F480" s="40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5"/>
      <c r="Y480" s="38"/>
      <c r="Z480" s="38"/>
      <c r="AA480" s="38"/>
      <c r="AB480" s="38"/>
      <c r="AC480" s="38"/>
      <c r="AD480" s="38"/>
      <c r="AE480" s="38"/>
      <c r="AF480" s="38"/>
      <c r="AG480" s="38"/>
    </row>
    <row r="481" s="28" customFormat="1" ht="14.25" spans="1:33">
      <c r="A481" s="35"/>
      <c r="B481" s="38"/>
      <c r="C481" s="38"/>
      <c r="D481" s="38"/>
      <c r="E481" s="38"/>
      <c r="F481" s="40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5"/>
      <c r="Y481" s="38"/>
      <c r="Z481" s="38"/>
      <c r="AA481" s="38"/>
      <c r="AB481" s="38"/>
      <c r="AC481" s="38"/>
      <c r="AD481" s="38"/>
      <c r="AE481" s="38"/>
      <c r="AF481" s="38"/>
      <c r="AG481" s="38"/>
    </row>
    <row r="482" s="28" customFormat="1" ht="14.25" spans="1:33">
      <c r="A482" s="35"/>
      <c r="B482" s="38"/>
      <c r="C482" s="38"/>
      <c r="D482" s="38"/>
      <c r="E482" s="38"/>
      <c r="F482" s="40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5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="28" customFormat="1" ht="14.25" spans="1:33">
      <c r="A483" s="35"/>
      <c r="B483" s="38"/>
      <c r="C483" s="38"/>
      <c r="D483" s="38"/>
      <c r="E483" s="38"/>
      <c r="F483" s="40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5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="28" customFormat="1" ht="14.25" spans="1:33">
      <c r="A484" s="35"/>
      <c r="B484" s="38"/>
      <c r="C484" s="38"/>
      <c r="D484" s="38"/>
      <c r="E484" s="38"/>
      <c r="F484" s="40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5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="28" customFormat="1" ht="14.25" spans="1:33">
      <c r="A485" s="35"/>
      <c r="B485" s="38"/>
      <c r="C485" s="38"/>
      <c r="D485" s="38"/>
      <c r="E485" s="38"/>
      <c r="F485" s="40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5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="28" customFormat="1" ht="14.25" spans="1:34">
      <c r="A486" s="35">
        <v>3</v>
      </c>
      <c r="B486" s="38"/>
      <c r="C486" s="38"/>
      <c r="D486" s="38"/>
      <c r="E486" s="38"/>
      <c r="F486" s="40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>
        <f t="shared" ref="R486:R493" si="0">IF((O486-L486)&gt;0,O486-L486,0)</f>
        <v>0</v>
      </c>
      <c r="S486" s="38"/>
      <c r="T486" s="38">
        <f t="shared" ref="T486:T493" si="1">IF((Q486-N486)&gt;0,Q486-N486,0)</f>
        <v>0</v>
      </c>
      <c r="U486" s="38">
        <f t="shared" ref="U486:U493" si="2">IF((O486-L486)&lt;0,O486-L486,0)</f>
        <v>0</v>
      </c>
      <c r="V486" s="38"/>
      <c r="W486" s="38">
        <f t="shared" ref="W486:W493" si="3">IF((Q486-N486)&lt;0,Q486-N486,0)</f>
        <v>0</v>
      </c>
      <c r="X486" s="35"/>
      <c r="Y486" s="38"/>
      <c r="Z486" s="38"/>
      <c r="AA486" s="38"/>
      <c r="AB486" s="38"/>
      <c r="AC486" s="38"/>
      <c r="AD486" s="38"/>
      <c r="AE486" s="38"/>
      <c r="AF486" s="38"/>
      <c r="AG486" s="38"/>
      <c r="AH486" s="55"/>
    </row>
    <row r="487" s="28" customFormat="1" ht="14.25" spans="1:34">
      <c r="A487" s="35">
        <v>4</v>
      </c>
      <c r="B487" s="38"/>
      <c r="C487" s="38"/>
      <c r="D487" s="38"/>
      <c r="E487" s="38"/>
      <c r="F487" s="40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>
        <f t="shared" si="0"/>
        <v>0</v>
      </c>
      <c r="S487" s="38"/>
      <c r="T487" s="38">
        <f t="shared" si="1"/>
        <v>0</v>
      </c>
      <c r="U487" s="38">
        <f t="shared" si="2"/>
        <v>0</v>
      </c>
      <c r="V487" s="38"/>
      <c r="W487" s="38">
        <f t="shared" si="3"/>
        <v>0</v>
      </c>
      <c r="X487" s="35"/>
      <c r="Y487" s="38"/>
      <c r="Z487" s="38"/>
      <c r="AA487" s="38"/>
      <c r="AB487" s="38"/>
      <c r="AC487" s="38"/>
      <c r="AD487" s="38"/>
      <c r="AE487" s="38"/>
      <c r="AF487" s="38"/>
      <c r="AG487" s="38"/>
      <c r="AH487" s="55"/>
    </row>
    <row r="488" s="28" customFormat="1" ht="14.25" spans="1:34">
      <c r="A488" s="35">
        <v>5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>
        <f t="shared" si="0"/>
        <v>0</v>
      </c>
      <c r="S488" s="38"/>
      <c r="T488" s="38">
        <f t="shared" si="1"/>
        <v>0</v>
      </c>
      <c r="U488" s="38">
        <f t="shared" si="2"/>
        <v>0</v>
      </c>
      <c r="V488" s="38"/>
      <c r="W488" s="38">
        <f t="shared" si="3"/>
        <v>0</v>
      </c>
      <c r="X488" s="35"/>
      <c r="Y488" s="38"/>
      <c r="Z488" s="38"/>
      <c r="AA488" s="38"/>
      <c r="AB488" s="38"/>
      <c r="AC488" s="38"/>
      <c r="AD488" s="38"/>
      <c r="AE488" s="38"/>
      <c r="AF488" s="38"/>
      <c r="AG488" s="38"/>
      <c r="AH488" s="55"/>
    </row>
    <row r="489" s="28" customFormat="1" ht="14.25" spans="1:34">
      <c r="A489" s="35">
        <v>6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>
        <f t="shared" si="0"/>
        <v>0</v>
      </c>
      <c r="S489" s="38"/>
      <c r="T489" s="38">
        <f t="shared" si="1"/>
        <v>0</v>
      </c>
      <c r="U489" s="38">
        <f t="shared" si="2"/>
        <v>0</v>
      </c>
      <c r="V489" s="38"/>
      <c r="W489" s="38">
        <f t="shared" si="3"/>
        <v>0</v>
      </c>
      <c r="X489" s="35"/>
      <c r="Y489" s="38"/>
      <c r="Z489" s="38"/>
      <c r="AA489" s="38"/>
      <c r="AB489" s="38"/>
      <c r="AC489" s="38"/>
      <c r="AD489" s="38"/>
      <c r="AE489" s="38"/>
      <c r="AF489" s="38"/>
      <c r="AG489" s="38"/>
      <c r="AH489" s="55"/>
    </row>
    <row r="490" s="28" customFormat="1" ht="14.25" spans="1:34">
      <c r="A490" s="35">
        <v>7</v>
      </c>
      <c r="B490" s="38"/>
      <c r="C490" s="38"/>
      <c r="D490" s="38"/>
      <c r="E490" s="38"/>
      <c r="F490" s="40"/>
      <c r="G490" s="38"/>
      <c r="H490" s="38"/>
      <c r="I490" s="44"/>
      <c r="J490" s="38"/>
      <c r="K490" s="38"/>
      <c r="L490" s="38"/>
      <c r="M490" s="38"/>
      <c r="N490" s="38"/>
      <c r="O490" s="38"/>
      <c r="P490" s="38"/>
      <c r="Q490" s="38"/>
      <c r="R490" s="38">
        <f t="shared" si="0"/>
        <v>0</v>
      </c>
      <c r="S490" s="38"/>
      <c r="T490" s="38">
        <f t="shared" si="1"/>
        <v>0</v>
      </c>
      <c r="U490" s="38">
        <f t="shared" si="2"/>
        <v>0</v>
      </c>
      <c r="V490" s="38"/>
      <c r="W490" s="38">
        <f t="shared" si="3"/>
        <v>0</v>
      </c>
      <c r="X490" s="35"/>
      <c r="Y490" s="38"/>
      <c r="Z490" s="38"/>
      <c r="AA490" s="38"/>
      <c r="AB490" s="38"/>
      <c r="AC490" s="38"/>
      <c r="AD490" s="38"/>
      <c r="AE490" s="38"/>
      <c r="AF490" s="38"/>
      <c r="AG490" s="38"/>
      <c r="AH490" s="55"/>
    </row>
    <row r="491" s="28" customFormat="1" ht="14.25" spans="1:34">
      <c r="A491" s="35">
        <v>8</v>
      </c>
      <c r="B491" s="38"/>
      <c r="C491" s="38"/>
      <c r="D491" s="38"/>
      <c r="E491" s="38"/>
      <c r="F491" s="40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>
        <f t="shared" si="0"/>
        <v>0</v>
      </c>
      <c r="S491" s="38"/>
      <c r="T491" s="38">
        <f t="shared" si="1"/>
        <v>0</v>
      </c>
      <c r="U491" s="38">
        <f t="shared" si="2"/>
        <v>0</v>
      </c>
      <c r="V491" s="38"/>
      <c r="W491" s="38">
        <f t="shared" si="3"/>
        <v>0</v>
      </c>
      <c r="X491" s="35"/>
      <c r="Y491" s="38"/>
      <c r="Z491" s="38"/>
      <c r="AA491" s="38"/>
      <c r="AB491" s="38"/>
      <c r="AC491" s="38"/>
      <c r="AD491" s="38"/>
      <c r="AE491" s="38"/>
      <c r="AF491" s="38"/>
      <c r="AG491" s="38"/>
      <c r="AH491" s="55"/>
    </row>
    <row r="492" s="28" customFormat="1" ht="14.25" spans="1:33">
      <c r="A492" s="35">
        <v>9</v>
      </c>
      <c r="B492" s="38"/>
      <c r="C492" s="38"/>
      <c r="D492" s="38"/>
      <c r="E492" s="38"/>
      <c r="F492" s="40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>
        <f t="shared" si="0"/>
        <v>0</v>
      </c>
      <c r="S492" s="38"/>
      <c r="T492" s="38">
        <f t="shared" si="1"/>
        <v>0</v>
      </c>
      <c r="U492" s="38">
        <f t="shared" si="2"/>
        <v>0</v>
      </c>
      <c r="V492" s="38"/>
      <c r="W492" s="38">
        <f t="shared" si="3"/>
        <v>0</v>
      </c>
      <c r="X492" s="35"/>
      <c r="Y492" s="38"/>
      <c r="Z492" s="38"/>
      <c r="AA492" s="38"/>
      <c r="AB492" s="38"/>
      <c r="AC492" s="38"/>
      <c r="AD492" s="38"/>
      <c r="AE492" s="38"/>
      <c r="AF492" s="38"/>
      <c r="AG492" s="38"/>
    </row>
    <row r="493" s="28" customFormat="1" ht="14.25" spans="1:33">
      <c r="A493" s="35">
        <v>10</v>
      </c>
      <c r="B493" s="38"/>
      <c r="C493" s="38"/>
      <c r="D493" s="38"/>
      <c r="E493" s="38"/>
      <c r="F493" s="40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>
        <f t="shared" si="0"/>
        <v>0</v>
      </c>
      <c r="S493" s="38"/>
      <c r="T493" s="38">
        <f t="shared" si="1"/>
        <v>0</v>
      </c>
      <c r="U493" s="38">
        <f t="shared" si="2"/>
        <v>0</v>
      </c>
      <c r="V493" s="38"/>
      <c r="W493" s="38">
        <f t="shared" si="3"/>
        <v>0</v>
      </c>
      <c r="X493" s="35"/>
      <c r="Y493" s="38"/>
      <c r="Z493" s="38"/>
      <c r="AA493" s="38"/>
      <c r="AB493" s="38"/>
      <c r="AC493" s="38"/>
      <c r="AD493" s="38"/>
      <c r="AE493" s="38"/>
      <c r="AF493" s="38"/>
      <c r="AG493" s="38"/>
    </row>
    <row r="494" s="28" customFormat="1" ht="14.25" spans="1:33">
      <c r="A494" s="35" t="s">
        <v>187</v>
      </c>
      <c r="B494" s="35"/>
      <c r="C494" s="38"/>
      <c r="D494" s="38"/>
      <c r="E494" s="38"/>
      <c r="F494" s="40"/>
      <c r="G494" s="38"/>
      <c r="H494" s="38"/>
      <c r="I494" s="38"/>
      <c r="J494" s="38"/>
      <c r="K494" s="38"/>
      <c r="L494" s="38">
        <f>SUM(L5:L493)</f>
        <v>0</v>
      </c>
      <c r="M494" s="38"/>
      <c r="N494" s="38">
        <f>SUM(N5:N493)</f>
        <v>0</v>
      </c>
      <c r="O494" s="38">
        <f>SUM(O5:O493)</f>
        <v>0</v>
      </c>
      <c r="P494" s="38"/>
      <c r="Q494" s="38">
        <f>SUM(Q5:Q493)</f>
        <v>0</v>
      </c>
      <c r="R494" s="38">
        <f>SUM(R5:R493)</f>
        <v>0</v>
      </c>
      <c r="S494" s="38"/>
      <c r="T494" s="38">
        <f>SUM(T5:T493)</f>
        <v>0</v>
      </c>
      <c r="U494" s="38">
        <f>SUM(U5:U493)</f>
        <v>0</v>
      </c>
      <c r="V494" s="38"/>
      <c r="W494" s="38">
        <f>SUM(W5:W493)</f>
        <v>0</v>
      </c>
      <c r="X494" s="35"/>
      <c r="Y494" s="38"/>
      <c r="Z494" s="38"/>
      <c r="AA494" s="38"/>
      <c r="AB494" s="38"/>
      <c r="AC494" s="38"/>
      <c r="AD494" s="38"/>
      <c r="AE494" s="38"/>
      <c r="AF494" s="38"/>
      <c r="AG494" s="38"/>
    </row>
    <row r="495" s="28" customFormat="1" ht="14.25" spans="1:24">
      <c r="A495" s="28" t="s">
        <v>222</v>
      </c>
      <c r="X495" s="45"/>
    </row>
    <row r="496" s="28" customFormat="1" ht="14.25" spans="1:24">
      <c r="A496" s="28" t="str">
        <f>封面!A8</f>
        <v>单位总经理：***</v>
      </c>
      <c r="F496" s="28" t="str">
        <f>封面!A9</f>
        <v>单位财务负责人：***</v>
      </c>
      <c r="I496" s="28" t="str">
        <f>封面!A11</f>
        <v>会计审核人：***</v>
      </c>
      <c r="L496" s="28" t="str">
        <f>封面!A10</f>
        <v>单位物资部门负责人：***</v>
      </c>
      <c r="S496" s="28" t="s">
        <v>97</v>
      </c>
      <c r="X496" s="45"/>
    </row>
  </sheetData>
  <mergeCells count="47">
    <mergeCell ref="A1:Z1"/>
    <mergeCell ref="B3:C3"/>
    <mergeCell ref="I3:K3"/>
    <mergeCell ref="L3:N3"/>
    <mergeCell ref="O3:Q3"/>
    <mergeCell ref="R3:T3"/>
    <mergeCell ref="U3:W3"/>
    <mergeCell ref="X3:AD3"/>
    <mergeCell ref="A494:B494"/>
    <mergeCell ref="A3:A4"/>
    <mergeCell ref="D3:D4"/>
    <mergeCell ref="D143:D145"/>
    <mergeCell ref="D146:D147"/>
    <mergeCell ref="D148:D150"/>
    <mergeCell ref="D151:D152"/>
    <mergeCell ref="D153:D155"/>
    <mergeCell ref="D156:D160"/>
    <mergeCell ref="D161:D162"/>
    <mergeCell ref="D163:D165"/>
    <mergeCell ref="D166:D167"/>
    <mergeCell ref="D168:D169"/>
    <mergeCell ref="D170:D171"/>
    <mergeCell ref="D172:D175"/>
    <mergeCell ref="D176:D177"/>
    <mergeCell ref="D265:D268"/>
    <mergeCell ref="D269:D272"/>
    <mergeCell ref="D273:D277"/>
    <mergeCell ref="D278:D279"/>
    <mergeCell ref="D280:D282"/>
    <mergeCell ref="D285:D287"/>
    <mergeCell ref="D293:D299"/>
    <mergeCell ref="D300:D304"/>
    <mergeCell ref="D305:D308"/>
    <mergeCell ref="D309:D311"/>
    <mergeCell ref="E3:E4"/>
    <mergeCell ref="F3:F4"/>
    <mergeCell ref="G3:G4"/>
    <mergeCell ref="H3:H4"/>
    <mergeCell ref="I139:I140"/>
    <mergeCell ref="K139:K140"/>
    <mergeCell ref="P139:P140"/>
    <mergeCell ref="P263:P264"/>
    <mergeCell ref="P374:P375"/>
    <mergeCell ref="P376:P377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517"/>
  <sheetViews>
    <sheetView workbookViewId="0">
      <pane ySplit="4" topLeftCell="A151" activePane="bottomLeft" state="frozen"/>
      <selection/>
      <selection pane="bottomLeft" activeCell="D167" sqref="D167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8.625" customWidth="1"/>
    <col min="5" max="6" width="13.875" customWidth="1"/>
    <col min="7" max="8" width="14.625" customWidth="1"/>
    <col min="9" max="10" width="16.25" customWidth="1"/>
    <col min="11" max="11" width="15.625" customWidth="1"/>
    <col min="16" max="20" width="7.5" customWidth="1"/>
    <col min="21" max="21" width="9.5" customWidth="1"/>
  </cols>
  <sheetData>
    <row r="1" ht="34.5" customHeight="1" spans="1:31">
      <c r="A1" s="29" t="s">
        <v>13947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8" customFormat="1" ht="39" customHeight="1" spans="1:31">
      <c r="A2" s="30" t="str">
        <f>封面!A5</f>
        <v>单位名称：*****</v>
      </c>
      <c r="B2" s="31"/>
      <c r="C2" s="32"/>
      <c r="D2" s="33"/>
      <c r="G2" s="34"/>
      <c r="H2" s="34"/>
      <c r="J2" s="41" t="str">
        <f>封面!A6</f>
        <v>清查基准日：年 月 日</v>
      </c>
      <c r="L2" s="34"/>
      <c r="T2" s="34" t="s">
        <v>215</v>
      </c>
      <c r="AE2" s="34" t="s">
        <v>175</v>
      </c>
    </row>
    <row r="3" s="28" customFormat="1" ht="18.75" customHeight="1" spans="1:39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49" t="s">
        <v>13948</v>
      </c>
      <c r="I3" s="50"/>
      <c r="J3" s="51"/>
      <c r="K3" s="35" t="s">
        <v>13949</v>
      </c>
      <c r="L3" s="35" t="s">
        <v>247</v>
      </c>
      <c r="M3" s="42" t="s">
        <v>190</v>
      </c>
      <c r="N3" s="42"/>
      <c r="O3" s="42"/>
      <c r="P3" s="42"/>
      <c r="Q3" s="42" t="s">
        <v>191</v>
      </c>
      <c r="R3" s="42"/>
      <c r="S3" s="42"/>
      <c r="T3" s="42"/>
      <c r="U3" s="42" t="s">
        <v>192</v>
      </c>
      <c r="V3" s="42"/>
      <c r="W3" s="42"/>
      <c r="X3" s="42"/>
      <c r="Y3" s="42" t="s">
        <v>193</v>
      </c>
      <c r="Z3" s="42"/>
      <c r="AA3" s="42"/>
      <c r="AB3" s="42"/>
      <c r="AC3" s="44" t="s">
        <v>248</v>
      </c>
      <c r="AD3" s="44"/>
      <c r="AE3" s="44"/>
      <c r="AF3" s="44"/>
      <c r="AG3" s="44"/>
      <c r="AH3" s="44"/>
      <c r="AI3" s="44"/>
      <c r="AJ3" s="35" t="s">
        <v>249</v>
      </c>
      <c r="AK3" s="46" t="s">
        <v>250</v>
      </c>
      <c r="AL3" s="35" t="s">
        <v>76</v>
      </c>
      <c r="AM3" s="54" t="s">
        <v>90</v>
      </c>
    </row>
    <row r="4" s="28" customFormat="1" ht="28.5" spans="1:38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 t="s">
        <v>13950</v>
      </c>
      <c r="I4" s="52" t="s">
        <v>13951</v>
      </c>
      <c r="J4" s="53" t="s">
        <v>13952</v>
      </c>
      <c r="K4" s="35"/>
      <c r="L4" s="35"/>
      <c r="M4" s="43" t="s">
        <v>194</v>
      </c>
      <c r="N4" s="43" t="s">
        <v>195</v>
      </c>
      <c r="O4" s="43" t="s">
        <v>196</v>
      </c>
      <c r="P4" s="43" t="s">
        <v>197</v>
      </c>
      <c r="Q4" s="43" t="s">
        <v>194</v>
      </c>
      <c r="R4" s="43" t="s">
        <v>195</v>
      </c>
      <c r="S4" s="43" t="s">
        <v>196</v>
      </c>
      <c r="T4" s="43" t="s">
        <v>197</v>
      </c>
      <c r="U4" s="43" t="s">
        <v>194</v>
      </c>
      <c r="V4" s="43" t="s">
        <v>195</v>
      </c>
      <c r="W4" s="43" t="s">
        <v>196</v>
      </c>
      <c r="X4" s="43" t="s">
        <v>197</v>
      </c>
      <c r="Y4" s="43" t="s">
        <v>194</v>
      </c>
      <c r="Z4" s="43" t="s">
        <v>195</v>
      </c>
      <c r="AA4" s="43" t="s">
        <v>196</v>
      </c>
      <c r="AB4" s="43" t="s">
        <v>197</v>
      </c>
      <c r="AC4" s="44" t="s">
        <v>256</v>
      </c>
      <c r="AD4" s="44" t="s">
        <v>257</v>
      </c>
      <c r="AE4" s="44" t="s">
        <v>258</v>
      </c>
      <c r="AF4" s="44" t="s">
        <v>259</v>
      </c>
      <c r="AG4" s="44" t="s">
        <v>260</v>
      </c>
      <c r="AH4" s="44" t="s">
        <v>261</v>
      </c>
      <c r="AI4" s="47" t="s">
        <v>262</v>
      </c>
      <c r="AJ4" s="35"/>
      <c r="AK4" s="46"/>
      <c r="AL4" s="35"/>
    </row>
    <row r="5" s="28" customFormat="1" ht="27" spans="1:38">
      <c r="A5" s="35"/>
      <c r="B5" s="36"/>
      <c r="C5" s="37"/>
      <c r="D5" s="61" t="s">
        <v>13953</v>
      </c>
      <c r="E5" s="62"/>
      <c r="F5" s="63" t="s">
        <v>13954</v>
      </c>
      <c r="G5" s="35"/>
      <c r="H5" s="35"/>
      <c r="I5" s="52"/>
      <c r="J5" s="53"/>
      <c r="K5" s="35"/>
      <c r="L5" s="35" t="s">
        <v>10831</v>
      </c>
      <c r="M5" s="43"/>
      <c r="N5" s="43"/>
      <c r="O5" s="43"/>
      <c r="P5" s="43"/>
      <c r="Q5" s="43">
        <v>1</v>
      </c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4"/>
      <c r="AD5" s="44"/>
      <c r="AE5" s="44"/>
      <c r="AF5" s="44"/>
      <c r="AG5" s="44"/>
      <c r="AH5" s="44"/>
      <c r="AI5" s="47"/>
      <c r="AJ5" s="35"/>
      <c r="AK5" s="46"/>
      <c r="AL5" s="35"/>
    </row>
    <row r="6" s="28" customFormat="1" ht="27" spans="1:38">
      <c r="A6" s="35"/>
      <c r="B6" s="36"/>
      <c r="C6" s="37"/>
      <c r="D6" s="61" t="s">
        <v>13953</v>
      </c>
      <c r="E6" s="62"/>
      <c r="F6" s="63" t="s">
        <v>13954</v>
      </c>
      <c r="G6" s="35"/>
      <c r="H6" s="35"/>
      <c r="I6" s="52"/>
      <c r="J6" s="53"/>
      <c r="K6" s="35"/>
      <c r="L6" s="35" t="s">
        <v>10831</v>
      </c>
      <c r="M6" s="43"/>
      <c r="N6" s="43"/>
      <c r="O6" s="43"/>
      <c r="P6" s="43"/>
      <c r="Q6" s="43">
        <v>1</v>
      </c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4"/>
      <c r="AD6" s="44"/>
      <c r="AE6" s="44"/>
      <c r="AF6" s="44"/>
      <c r="AG6" s="44"/>
      <c r="AH6" s="44"/>
      <c r="AI6" s="47"/>
      <c r="AJ6" s="35"/>
      <c r="AK6" s="46"/>
      <c r="AL6" s="35"/>
    </row>
    <row r="7" s="28" customFormat="1" ht="27" spans="1:38">
      <c r="A7" s="35"/>
      <c r="B7" s="36"/>
      <c r="C7" s="37"/>
      <c r="D7" s="61" t="s">
        <v>13955</v>
      </c>
      <c r="E7" s="62"/>
      <c r="F7" s="63" t="s">
        <v>13954</v>
      </c>
      <c r="G7" s="35"/>
      <c r="H7" s="35"/>
      <c r="I7" s="52"/>
      <c r="J7" s="53"/>
      <c r="K7" s="35"/>
      <c r="L7" s="35" t="s">
        <v>10831</v>
      </c>
      <c r="M7" s="43"/>
      <c r="N7" s="43"/>
      <c r="O7" s="43"/>
      <c r="P7" s="43"/>
      <c r="Q7" s="43">
        <v>1</v>
      </c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4"/>
      <c r="AD7" s="44"/>
      <c r="AE7" s="44"/>
      <c r="AF7" s="44"/>
      <c r="AG7" s="44"/>
      <c r="AH7" s="44"/>
      <c r="AI7" s="47"/>
      <c r="AJ7" s="35"/>
      <c r="AK7" s="46"/>
      <c r="AL7" s="35"/>
    </row>
    <row r="8" s="28" customFormat="1" ht="27" spans="1:38">
      <c r="A8" s="35"/>
      <c r="B8" s="36"/>
      <c r="C8" s="37"/>
      <c r="D8" s="61" t="s">
        <v>13955</v>
      </c>
      <c r="E8" s="62"/>
      <c r="F8" s="63" t="s">
        <v>13954</v>
      </c>
      <c r="G8" s="35"/>
      <c r="H8" s="35"/>
      <c r="I8" s="52"/>
      <c r="J8" s="53"/>
      <c r="K8" s="35"/>
      <c r="L8" s="35" t="s">
        <v>10831</v>
      </c>
      <c r="M8" s="43"/>
      <c r="N8" s="43"/>
      <c r="O8" s="43"/>
      <c r="P8" s="43"/>
      <c r="Q8" s="43">
        <v>1</v>
      </c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4"/>
      <c r="AD8" s="44"/>
      <c r="AE8" s="44"/>
      <c r="AF8" s="44"/>
      <c r="AG8" s="44"/>
      <c r="AH8" s="44"/>
      <c r="AI8" s="47"/>
      <c r="AJ8" s="35"/>
      <c r="AK8" s="46"/>
      <c r="AL8" s="35"/>
    </row>
    <row r="9" s="28" customFormat="1" ht="15.75" spans="1:38">
      <c r="A9" s="35"/>
      <c r="B9" s="36"/>
      <c r="C9" s="37"/>
      <c r="D9" s="61" t="s">
        <v>13956</v>
      </c>
      <c r="E9" s="62"/>
      <c r="F9" s="63" t="s">
        <v>13954</v>
      </c>
      <c r="G9" s="35"/>
      <c r="H9" s="35"/>
      <c r="I9" s="52"/>
      <c r="J9" s="53"/>
      <c r="K9" s="35"/>
      <c r="L9" s="35" t="s">
        <v>10831</v>
      </c>
      <c r="M9" s="43"/>
      <c r="N9" s="43"/>
      <c r="O9" s="43"/>
      <c r="P9" s="43"/>
      <c r="Q9" s="43">
        <v>1</v>
      </c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4"/>
      <c r="AD9" s="44"/>
      <c r="AE9" s="44"/>
      <c r="AF9" s="44"/>
      <c r="AG9" s="44"/>
      <c r="AH9" s="44"/>
      <c r="AI9" s="47"/>
      <c r="AJ9" s="35"/>
      <c r="AK9" s="46"/>
      <c r="AL9" s="35"/>
    </row>
    <row r="10" s="28" customFormat="1" ht="15.75" spans="1:38">
      <c r="A10" s="35"/>
      <c r="B10" s="36"/>
      <c r="C10" s="37"/>
      <c r="D10" s="61" t="s">
        <v>13957</v>
      </c>
      <c r="E10" s="62"/>
      <c r="F10" s="63" t="s">
        <v>13954</v>
      </c>
      <c r="G10" s="35"/>
      <c r="H10" s="35"/>
      <c r="I10" s="52"/>
      <c r="J10" s="53"/>
      <c r="K10" s="35"/>
      <c r="L10" s="35" t="s">
        <v>10831</v>
      </c>
      <c r="M10" s="43"/>
      <c r="N10" s="43"/>
      <c r="O10" s="43"/>
      <c r="P10" s="43"/>
      <c r="Q10" s="43">
        <v>1</v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4"/>
      <c r="AD10" s="44"/>
      <c r="AE10" s="44"/>
      <c r="AF10" s="44"/>
      <c r="AG10" s="44"/>
      <c r="AH10" s="44"/>
      <c r="AI10" s="47"/>
      <c r="AJ10" s="35"/>
      <c r="AK10" s="46"/>
      <c r="AL10" s="35"/>
    </row>
    <row r="11" s="28" customFormat="1" ht="27" spans="1:38">
      <c r="A11" s="35"/>
      <c r="B11" s="36"/>
      <c r="C11" s="37"/>
      <c r="D11" s="61" t="s">
        <v>13958</v>
      </c>
      <c r="E11" s="62"/>
      <c r="F11" s="63" t="s">
        <v>13954</v>
      </c>
      <c r="G11" s="35"/>
      <c r="H11" s="35"/>
      <c r="I11" s="52"/>
      <c r="J11" s="53"/>
      <c r="K11" s="35"/>
      <c r="L11" s="35" t="s">
        <v>10831</v>
      </c>
      <c r="M11" s="43"/>
      <c r="N11" s="43"/>
      <c r="O11" s="43"/>
      <c r="P11" s="43"/>
      <c r="Q11" s="43">
        <v>1</v>
      </c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4"/>
      <c r="AD11" s="44"/>
      <c r="AE11" s="44"/>
      <c r="AF11" s="44"/>
      <c r="AG11" s="44"/>
      <c r="AH11" s="44"/>
      <c r="AI11" s="47"/>
      <c r="AJ11" s="35"/>
      <c r="AK11" s="46"/>
      <c r="AL11" s="35"/>
    </row>
    <row r="12" s="28" customFormat="1" ht="27" spans="1:38">
      <c r="A12" s="35"/>
      <c r="B12" s="36"/>
      <c r="C12" s="37"/>
      <c r="D12" s="61" t="s">
        <v>13959</v>
      </c>
      <c r="E12" s="62"/>
      <c r="F12" s="63" t="s">
        <v>13954</v>
      </c>
      <c r="G12" s="35"/>
      <c r="H12" s="35"/>
      <c r="I12" s="52"/>
      <c r="J12" s="53"/>
      <c r="K12" s="35"/>
      <c r="L12" s="35" t="s">
        <v>10831</v>
      </c>
      <c r="M12" s="43"/>
      <c r="N12" s="43"/>
      <c r="O12" s="43"/>
      <c r="P12" s="43"/>
      <c r="Q12" s="43">
        <v>1</v>
      </c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4"/>
      <c r="AD12" s="44"/>
      <c r="AE12" s="44"/>
      <c r="AF12" s="44"/>
      <c r="AG12" s="44"/>
      <c r="AH12" s="44"/>
      <c r="AI12" s="47"/>
      <c r="AJ12" s="35"/>
      <c r="AK12" s="46"/>
      <c r="AL12" s="35"/>
    </row>
    <row r="13" s="28" customFormat="1" ht="27" spans="1:38">
      <c r="A13" s="35"/>
      <c r="B13" s="36"/>
      <c r="C13" s="37"/>
      <c r="D13" s="61" t="s">
        <v>13960</v>
      </c>
      <c r="E13" s="62"/>
      <c r="F13" s="63" t="s">
        <v>13954</v>
      </c>
      <c r="G13" s="35"/>
      <c r="H13" s="35"/>
      <c r="I13" s="52"/>
      <c r="J13" s="53"/>
      <c r="K13" s="35"/>
      <c r="L13" s="35" t="s">
        <v>10831</v>
      </c>
      <c r="M13" s="43"/>
      <c r="N13" s="43"/>
      <c r="O13" s="43"/>
      <c r="P13" s="43"/>
      <c r="Q13" s="43">
        <v>1</v>
      </c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4"/>
      <c r="AD13" s="44"/>
      <c r="AE13" s="44"/>
      <c r="AF13" s="44"/>
      <c r="AG13" s="44"/>
      <c r="AH13" s="44"/>
      <c r="AI13" s="47"/>
      <c r="AJ13" s="35"/>
      <c r="AK13" s="46"/>
      <c r="AL13" s="35"/>
    </row>
    <row r="14" s="28" customFormat="1" ht="27" spans="1:38">
      <c r="A14" s="35"/>
      <c r="B14" s="36"/>
      <c r="C14" s="37"/>
      <c r="D14" s="61" t="s">
        <v>13961</v>
      </c>
      <c r="E14" s="62"/>
      <c r="F14" s="63" t="s">
        <v>13954</v>
      </c>
      <c r="G14" s="35"/>
      <c r="H14" s="35"/>
      <c r="I14" s="52"/>
      <c r="J14" s="53"/>
      <c r="K14" s="35"/>
      <c r="L14" s="35" t="s">
        <v>10831</v>
      </c>
      <c r="M14" s="43"/>
      <c r="N14" s="43"/>
      <c r="O14" s="43"/>
      <c r="P14" s="43"/>
      <c r="Q14" s="43">
        <v>1</v>
      </c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4"/>
      <c r="AD14" s="44"/>
      <c r="AE14" s="44"/>
      <c r="AF14" s="44"/>
      <c r="AG14" s="44"/>
      <c r="AH14" s="44"/>
      <c r="AI14" s="47"/>
      <c r="AJ14" s="35"/>
      <c r="AK14" s="46"/>
      <c r="AL14" s="35"/>
    </row>
    <row r="15" s="28" customFormat="1" ht="27" spans="1:38">
      <c r="A15" s="35"/>
      <c r="B15" s="36"/>
      <c r="C15" s="37"/>
      <c r="D15" s="61" t="s">
        <v>13962</v>
      </c>
      <c r="E15" s="62"/>
      <c r="F15" s="63" t="s">
        <v>13954</v>
      </c>
      <c r="G15" s="35"/>
      <c r="H15" s="35"/>
      <c r="I15" s="52"/>
      <c r="J15" s="53"/>
      <c r="K15" s="35"/>
      <c r="L15" s="35" t="s">
        <v>10831</v>
      </c>
      <c r="M15" s="43"/>
      <c r="N15" s="43"/>
      <c r="O15" s="43"/>
      <c r="P15" s="43"/>
      <c r="Q15" s="43">
        <v>1</v>
      </c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4"/>
      <c r="AD15" s="44"/>
      <c r="AE15" s="44"/>
      <c r="AF15" s="44"/>
      <c r="AG15" s="44"/>
      <c r="AH15" s="44"/>
      <c r="AI15" s="47"/>
      <c r="AJ15" s="35"/>
      <c r="AK15" s="46"/>
      <c r="AL15" s="35"/>
    </row>
    <row r="16" s="28" customFormat="1" ht="27" spans="1:38">
      <c r="A16" s="35"/>
      <c r="B16" s="36"/>
      <c r="C16" s="37"/>
      <c r="D16" s="61" t="s">
        <v>13963</v>
      </c>
      <c r="E16" s="62"/>
      <c r="F16" s="63" t="s">
        <v>13954</v>
      </c>
      <c r="G16" s="35"/>
      <c r="H16" s="35"/>
      <c r="I16" s="52"/>
      <c r="J16" s="53"/>
      <c r="K16" s="35"/>
      <c r="L16" s="35" t="s">
        <v>10831</v>
      </c>
      <c r="M16" s="43"/>
      <c r="N16" s="43"/>
      <c r="O16" s="43"/>
      <c r="P16" s="43"/>
      <c r="Q16" s="43">
        <v>1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4"/>
      <c r="AD16" s="44"/>
      <c r="AE16" s="44"/>
      <c r="AF16" s="44"/>
      <c r="AG16" s="44"/>
      <c r="AH16" s="44"/>
      <c r="AI16" s="47"/>
      <c r="AJ16" s="35"/>
      <c r="AK16" s="46"/>
      <c r="AL16" s="35"/>
    </row>
    <row r="17" s="28" customFormat="1" ht="27" spans="1:38">
      <c r="A17" s="35"/>
      <c r="B17" s="36"/>
      <c r="C17" s="37"/>
      <c r="D17" s="61" t="s">
        <v>13964</v>
      </c>
      <c r="E17" s="62"/>
      <c r="F17" s="63" t="s">
        <v>13954</v>
      </c>
      <c r="G17" s="35"/>
      <c r="H17" s="35"/>
      <c r="I17" s="52"/>
      <c r="J17" s="53"/>
      <c r="K17" s="35"/>
      <c r="L17" s="35" t="s">
        <v>10831</v>
      </c>
      <c r="M17" s="43"/>
      <c r="N17" s="43"/>
      <c r="O17" s="43"/>
      <c r="P17" s="43"/>
      <c r="Q17" s="43">
        <v>1</v>
      </c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4"/>
      <c r="AD17" s="44"/>
      <c r="AE17" s="44"/>
      <c r="AF17" s="44"/>
      <c r="AG17" s="44"/>
      <c r="AH17" s="44"/>
      <c r="AI17" s="47"/>
      <c r="AJ17" s="35"/>
      <c r="AK17" s="46"/>
      <c r="AL17" s="35"/>
    </row>
    <row r="18" s="28" customFormat="1" ht="27" spans="1:38">
      <c r="A18" s="35"/>
      <c r="B18" s="36"/>
      <c r="C18" s="37"/>
      <c r="D18" s="61" t="s">
        <v>13965</v>
      </c>
      <c r="E18" s="62"/>
      <c r="F18" s="63" t="s">
        <v>13954</v>
      </c>
      <c r="G18" s="35"/>
      <c r="H18" s="35"/>
      <c r="I18" s="52"/>
      <c r="J18" s="53"/>
      <c r="K18" s="35"/>
      <c r="L18" s="35" t="s">
        <v>10831</v>
      </c>
      <c r="M18" s="43"/>
      <c r="N18" s="43"/>
      <c r="O18" s="43"/>
      <c r="P18" s="43"/>
      <c r="Q18" s="43">
        <v>1</v>
      </c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4"/>
      <c r="AD18" s="44"/>
      <c r="AE18" s="44"/>
      <c r="AF18" s="44"/>
      <c r="AG18" s="44"/>
      <c r="AH18" s="44"/>
      <c r="AI18" s="47"/>
      <c r="AJ18" s="35"/>
      <c r="AK18" s="46"/>
      <c r="AL18" s="35"/>
    </row>
    <row r="19" s="28" customFormat="1" ht="27" spans="1:38">
      <c r="A19" s="35"/>
      <c r="B19" s="36"/>
      <c r="C19" s="37"/>
      <c r="D19" s="61" t="s">
        <v>13966</v>
      </c>
      <c r="E19" s="62"/>
      <c r="F19" s="63" t="s">
        <v>13954</v>
      </c>
      <c r="G19" s="35"/>
      <c r="H19" s="35"/>
      <c r="I19" s="52"/>
      <c r="J19" s="53"/>
      <c r="K19" s="35"/>
      <c r="L19" s="35" t="s">
        <v>10831</v>
      </c>
      <c r="M19" s="43"/>
      <c r="N19" s="43"/>
      <c r="O19" s="43"/>
      <c r="P19" s="43"/>
      <c r="Q19" s="43">
        <v>1</v>
      </c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4"/>
      <c r="AD19" s="44"/>
      <c r="AE19" s="44"/>
      <c r="AF19" s="44"/>
      <c r="AG19" s="44"/>
      <c r="AH19" s="44"/>
      <c r="AI19" s="47"/>
      <c r="AJ19" s="35"/>
      <c r="AK19" s="46"/>
      <c r="AL19" s="35"/>
    </row>
    <row r="20" s="28" customFormat="1" ht="27" spans="1:38">
      <c r="A20" s="35"/>
      <c r="B20" s="36"/>
      <c r="C20" s="37"/>
      <c r="D20" s="61" t="s">
        <v>13966</v>
      </c>
      <c r="E20" s="62"/>
      <c r="F20" s="63" t="s">
        <v>13954</v>
      </c>
      <c r="G20" s="35"/>
      <c r="H20" s="35"/>
      <c r="I20" s="52"/>
      <c r="J20" s="53"/>
      <c r="K20" s="35"/>
      <c r="L20" s="35" t="s">
        <v>10831</v>
      </c>
      <c r="M20" s="43"/>
      <c r="N20" s="43"/>
      <c r="O20" s="43"/>
      <c r="P20" s="43"/>
      <c r="Q20" s="43">
        <v>1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4"/>
      <c r="AD20" s="44"/>
      <c r="AE20" s="44"/>
      <c r="AF20" s="44"/>
      <c r="AG20" s="44"/>
      <c r="AH20" s="44"/>
      <c r="AI20" s="47"/>
      <c r="AJ20" s="35"/>
      <c r="AK20" s="46"/>
      <c r="AL20" s="35"/>
    </row>
    <row r="21" s="28" customFormat="1" ht="27" spans="1:38">
      <c r="A21" s="35"/>
      <c r="B21" s="36"/>
      <c r="C21" s="37"/>
      <c r="D21" s="61" t="s">
        <v>13967</v>
      </c>
      <c r="E21" s="62"/>
      <c r="F21" s="63" t="s">
        <v>13954</v>
      </c>
      <c r="G21" s="35"/>
      <c r="H21" s="35"/>
      <c r="I21" s="52"/>
      <c r="J21" s="53"/>
      <c r="K21" s="35"/>
      <c r="L21" s="35" t="s">
        <v>10831</v>
      </c>
      <c r="M21" s="43"/>
      <c r="N21" s="43"/>
      <c r="O21" s="43"/>
      <c r="P21" s="43"/>
      <c r="Q21" s="43">
        <v>1</v>
      </c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4"/>
      <c r="AD21" s="44"/>
      <c r="AE21" s="44"/>
      <c r="AF21" s="44"/>
      <c r="AG21" s="44"/>
      <c r="AH21" s="44"/>
      <c r="AI21" s="47"/>
      <c r="AJ21" s="35"/>
      <c r="AK21" s="46"/>
      <c r="AL21" s="35"/>
    </row>
    <row r="22" s="28" customFormat="1" ht="27" spans="1:38">
      <c r="A22" s="35"/>
      <c r="B22" s="36"/>
      <c r="C22" s="37"/>
      <c r="D22" s="61" t="s">
        <v>13967</v>
      </c>
      <c r="E22" s="62"/>
      <c r="F22" s="63" t="s">
        <v>13954</v>
      </c>
      <c r="G22" s="35"/>
      <c r="H22" s="35"/>
      <c r="I22" s="52"/>
      <c r="J22" s="53"/>
      <c r="K22" s="35"/>
      <c r="L22" s="35" t="s">
        <v>10831</v>
      </c>
      <c r="M22" s="43"/>
      <c r="N22" s="43"/>
      <c r="O22" s="43"/>
      <c r="P22" s="43"/>
      <c r="Q22" s="43">
        <v>1</v>
      </c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4"/>
      <c r="AD22" s="44"/>
      <c r="AE22" s="44"/>
      <c r="AF22" s="44"/>
      <c r="AG22" s="44"/>
      <c r="AH22" s="44"/>
      <c r="AI22" s="47"/>
      <c r="AJ22" s="35"/>
      <c r="AK22" s="46"/>
      <c r="AL22" s="35"/>
    </row>
    <row r="23" s="28" customFormat="1" ht="27" spans="1:38">
      <c r="A23" s="35"/>
      <c r="B23" s="36"/>
      <c r="C23" s="37"/>
      <c r="D23" s="61" t="s">
        <v>13967</v>
      </c>
      <c r="E23" s="62"/>
      <c r="F23" s="63" t="s">
        <v>13954</v>
      </c>
      <c r="G23" s="35"/>
      <c r="H23" s="35"/>
      <c r="I23" s="52"/>
      <c r="J23" s="53"/>
      <c r="K23" s="35"/>
      <c r="L23" s="35" t="s">
        <v>10831</v>
      </c>
      <c r="M23" s="43"/>
      <c r="N23" s="43"/>
      <c r="O23" s="43"/>
      <c r="P23" s="43"/>
      <c r="Q23" s="43">
        <v>1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4"/>
      <c r="AD23" s="44"/>
      <c r="AE23" s="44"/>
      <c r="AF23" s="44"/>
      <c r="AG23" s="44"/>
      <c r="AH23" s="44"/>
      <c r="AI23" s="47"/>
      <c r="AJ23" s="35"/>
      <c r="AK23" s="46"/>
      <c r="AL23" s="35"/>
    </row>
    <row r="24" s="28" customFormat="1" ht="27" spans="1:38">
      <c r="A24" s="35"/>
      <c r="B24" s="36"/>
      <c r="C24" s="37"/>
      <c r="D24" s="61" t="s">
        <v>13968</v>
      </c>
      <c r="E24" s="62"/>
      <c r="F24" s="63" t="s">
        <v>13954</v>
      </c>
      <c r="G24" s="35"/>
      <c r="H24" s="35"/>
      <c r="I24" s="52"/>
      <c r="J24" s="53"/>
      <c r="K24" s="35"/>
      <c r="L24" s="35" t="s">
        <v>10831</v>
      </c>
      <c r="M24" s="43"/>
      <c r="N24" s="43"/>
      <c r="O24" s="43"/>
      <c r="P24" s="43"/>
      <c r="Q24" s="43">
        <v>1</v>
      </c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4"/>
      <c r="AD24" s="44"/>
      <c r="AE24" s="44"/>
      <c r="AF24" s="44"/>
      <c r="AG24" s="44"/>
      <c r="AH24" s="44"/>
      <c r="AI24" s="47"/>
      <c r="AJ24" s="35"/>
      <c r="AK24" s="46"/>
      <c r="AL24" s="35"/>
    </row>
    <row r="25" s="28" customFormat="1" ht="27" spans="1:38">
      <c r="A25" s="35"/>
      <c r="B25" s="36"/>
      <c r="C25" s="37"/>
      <c r="D25" s="61" t="s">
        <v>13969</v>
      </c>
      <c r="E25" s="62"/>
      <c r="F25" s="63" t="s">
        <v>13954</v>
      </c>
      <c r="G25" s="35"/>
      <c r="H25" s="35"/>
      <c r="I25" s="52"/>
      <c r="J25" s="53"/>
      <c r="K25" s="35"/>
      <c r="L25" s="35" t="s">
        <v>10831</v>
      </c>
      <c r="M25" s="43"/>
      <c r="N25" s="43"/>
      <c r="O25" s="43"/>
      <c r="P25" s="43"/>
      <c r="Q25" s="43">
        <v>1</v>
      </c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4"/>
      <c r="AD25" s="44"/>
      <c r="AE25" s="44"/>
      <c r="AF25" s="44"/>
      <c r="AG25" s="44"/>
      <c r="AH25" s="44"/>
      <c r="AI25" s="47"/>
      <c r="AJ25" s="35"/>
      <c r="AK25" s="46"/>
      <c r="AL25" s="35"/>
    </row>
    <row r="26" s="28" customFormat="1" ht="27" spans="1:38">
      <c r="A26" s="35"/>
      <c r="B26" s="36"/>
      <c r="C26" s="37"/>
      <c r="D26" s="61" t="s">
        <v>13970</v>
      </c>
      <c r="E26" s="62"/>
      <c r="F26" s="63" t="s">
        <v>13954</v>
      </c>
      <c r="G26" s="35"/>
      <c r="H26" s="35"/>
      <c r="I26" s="52"/>
      <c r="J26" s="53"/>
      <c r="K26" s="35"/>
      <c r="L26" s="35" t="s">
        <v>10831</v>
      </c>
      <c r="M26" s="43"/>
      <c r="N26" s="43"/>
      <c r="O26" s="43"/>
      <c r="P26" s="43"/>
      <c r="Q26" s="43">
        <v>1</v>
      </c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4"/>
      <c r="AD26" s="44"/>
      <c r="AE26" s="44"/>
      <c r="AF26" s="44"/>
      <c r="AG26" s="44"/>
      <c r="AH26" s="44"/>
      <c r="AI26" s="47"/>
      <c r="AJ26" s="35"/>
      <c r="AK26" s="46"/>
      <c r="AL26" s="35"/>
    </row>
    <row r="27" s="28" customFormat="1" ht="27" spans="1:38">
      <c r="A27" s="35"/>
      <c r="B27" s="36"/>
      <c r="C27" s="37"/>
      <c r="D27" s="61" t="s">
        <v>13970</v>
      </c>
      <c r="E27" s="62"/>
      <c r="F27" s="63" t="s">
        <v>13954</v>
      </c>
      <c r="G27" s="35"/>
      <c r="H27" s="35"/>
      <c r="I27" s="52"/>
      <c r="J27" s="53"/>
      <c r="K27" s="35"/>
      <c r="L27" s="35" t="s">
        <v>10831</v>
      </c>
      <c r="M27" s="43"/>
      <c r="N27" s="43"/>
      <c r="O27" s="43"/>
      <c r="P27" s="43"/>
      <c r="Q27" s="43">
        <v>1</v>
      </c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4"/>
      <c r="AD27" s="44"/>
      <c r="AE27" s="44"/>
      <c r="AF27" s="44"/>
      <c r="AG27" s="44"/>
      <c r="AH27" s="44"/>
      <c r="AI27" s="47"/>
      <c r="AJ27" s="35"/>
      <c r="AK27" s="46"/>
      <c r="AL27" s="35"/>
    </row>
    <row r="28" s="28" customFormat="1" ht="27" spans="1:38">
      <c r="A28" s="35"/>
      <c r="B28" s="36"/>
      <c r="C28" s="37"/>
      <c r="D28" s="61" t="s">
        <v>13970</v>
      </c>
      <c r="E28" s="62"/>
      <c r="F28" s="63" t="s">
        <v>13954</v>
      </c>
      <c r="G28" s="35"/>
      <c r="H28" s="35"/>
      <c r="I28" s="52"/>
      <c r="J28" s="53"/>
      <c r="K28" s="35"/>
      <c r="L28" s="35" t="s">
        <v>10831</v>
      </c>
      <c r="M28" s="43"/>
      <c r="N28" s="43"/>
      <c r="O28" s="43"/>
      <c r="P28" s="43"/>
      <c r="Q28" s="43">
        <v>1</v>
      </c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4"/>
      <c r="AD28" s="44"/>
      <c r="AE28" s="44"/>
      <c r="AF28" s="44"/>
      <c r="AG28" s="44"/>
      <c r="AH28" s="44"/>
      <c r="AI28" s="47"/>
      <c r="AJ28" s="35"/>
      <c r="AK28" s="46"/>
      <c r="AL28" s="35"/>
    </row>
    <row r="29" s="28" customFormat="1" ht="27" spans="1:38">
      <c r="A29" s="35"/>
      <c r="B29" s="36"/>
      <c r="C29" s="37"/>
      <c r="D29" s="61" t="s">
        <v>13970</v>
      </c>
      <c r="E29" s="62"/>
      <c r="F29" s="63" t="s">
        <v>13954</v>
      </c>
      <c r="G29" s="35"/>
      <c r="H29" s="35"/>
      <c r="I29" s="52"/>
      <c r="J29" s="53"/>
      <c r="K29" s="35"/>
      <c r="L29" s="35" t="s">
        <v>10831</v>
      </c>
      <c r="M29" s="43"/>
      <c r="N29" s="43"/>
      <c r="O29" s="43"/>
      <c r="P29" s="43"/>
      <c r="Q29" s="43">
        <v>1</v>
      </c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4"/>
      <c r="AD29" s="44"/>
      <c r="AE29" s="44"/>
      <c r="AF29" s="44"/>
      <c r="AG29" s="44"/>
      <c r="AH29" s="44"/>
      <c r="AI29" s="47"/>
      <c r="AJ29" s="35"/>
      <c r="AK29" s="46"/>
      <c r="AL29" s="35"/>
    </row>
    <row r="30" s="28" customFormat="1" ht="27" spans="1:38">
      <c r="A30" s="35"/>
      <c r="B30" s="36"/>
      <c r="C30" s="37"/>
      <c r="D30" s="61" t="s">
        <v>13971</v>
      </c>
      <c r="E30" s="62"/>
      <c r="F30" s="63" t="s">
        <v>13954</v>
      </c>
      <c r="G30" s="35"/>
      <c r="H30" s="35"/>
      <c r="I30" s="52"/>
      <c r="J30" s="53"/>
      <c r="K30" s="35"/>
      <c r="L30" s="35" t="s">
        <v>10831</v>
      </c>
      <c r="M30" s="43"/>
      <c r="N30" s="43"/>
      <c r="O30" s="43"/>
      <c r="P30" s="43"/>
      <c r="Q30" s="43">
        <v>1</v>
      </c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4"/>
      <c r="AD30" s="44"/>
      <c r="AE30" s="44"/>
      <c r="AF30" s="44"/>
      <c r="AG30" s="44"/>
      <c r="AH30" s="44"/>
      <c r="AI30" s="47"/>
      <c r="AJ30" s="35"/>
      <c r="AK30" s="46"/>
      <c r="AL30" s="35"/>
    </row>
    <row r="31" s="28" customFormat="1" ht="15.75" spans="1:38">
      <c r="A31" s="35"/>
      <c r="B31" s="36"/>
      <c r="C31" s="37"/>
      <c r="D31" s="61"/>
      <c r="E31" s="62"/>
      <c r="F31" s="63" t="s">
        <v>13954</v>
      </c>
      <c r="G31" s="35"/>
      <c r="H31" s="35"/>
      <c r="I31" s="52"/>
      <c r="J31" s="53"/>
      <c r="K31" s="35"/>
      <c r="L31" s="35" t="s">
        <v>10831</v>
      </c>
      <c r="M31" s="43"/>
      <c r="N31" s="43"/>
      <c r="O31" s="43"/>
      <c r="P31" s="43"/>
      <c r="Q31" s="43">
        <v>1</v>
      </c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4"/>
      <c r="AD31" s="44"/>
      <c r="AE31" s="44"/>
      <c r="AF31" s="44"/>
      <c r="AG31" s="44"/>
      <c r="AH31" s="44"/>
      <c r="AI31" s="47"/>
      <c r="AJ31" s="35"/>
      <c r="AK31" s="46"/>
      <c r="AL31" s="35"/>
    </row>
    <row r="32" s="28" customFormat="1" ht="15.75" spans="1:38">
      <c r="A32" s="35"/>
      <c r="B32" s="36"/>
      <c r="C32" s="37"/>
      <c r="D32" s="61" t="s">
        <v>13972</v>
      </c>
      <c r="E32" s="62"/>
      <c r="F32" s="63" t="s">
        <v>13954</v>
      </c>
      <c r="G32" s="35"/>
      <c r="H32" s="35"/>
      <c r="I32" s="52"/>
      <c r="J32" s="53"/>
      <c r="K32" s="35"/>
      <c r="L32" s="35" t="s">
        <v>10831</v>
      </c>
      <c r="M32" s="43"/>
      <c r="N32" s="43"/>
      <c r="O32" s="43"/>
      <c r="P32" s="43"/>
      <c r="Q32" s="43">
        <v>1</v>
      </c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4"/>
      <c r="AD32" s="44"/>
      <c r="AE32" s="44"/>
      <c r="AF32" s="44"/>
      <c r="AG32" s="44"/>
      <c r="AH32" s="44"/>
      <c r="AI32" s="47"/>
      <c r="AJ32" s="35"/>
      <c r="AK32" s="46"/>
      <c r="AL32" s="35"/>
    </row>
    <row r="33" s="28" customFormat="1" ht="15.75" spans="1:38">
      <c r="A33" s="35"/>
      <c r="B33" s="36"/>
      <c r="C33" s="37"/>
      <c r="D33" s="61" t="s">
        <v>13973</v>
      </c>
      <c r="E33" s="62"/>
      <c r="F33" s="63" t="s">
        <v>13954</v>
      </c>
      <c r="G33" s="35"/>
      <c r="H33" s="35"/>
      <c r="I33" s="52"/>
      <c r="J33" s="53"/>
      <c r="K33" s="35"/>
      <c r="L33" s="35" t="s">
        <v>10831</v>
      </c>
      <c r="M33" s="43"/>
      <c r="N33" s="43"/>
      <c r="O33" s="43"/>
      <c r="P33" s="43"/>
      <c r="Q33" s="43">
        <v>1</v>
      </c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4"/>
      <c r="AD33" s="44"/>
      <c r="AE33" s="44"/>
      <c r="AF33" s="44"/>
      <c r="AG33" s="44"/>
      <c r="AH33" s="44"/>
      <c r="AI33" s="47"/>
      <c r="AJ33" s="35"/>
      <c r="AK33" s="46"/>
      <c r="AL33" s="35"/>
    </row>
    <row r="34" s="28" customFormat="1" ht="15.75" spans="1:38">
      <c r="A34" s="35"/>
      <c r="B34" s="36"/>
      <c r="C34" s="37"/>
      <c r="D34" s="61" t="s">
        <v>13974</v>
      </c>
      <c r="E34" s="62"/>
      <c r="F34" s="63" t="s">
        <v>13954</v>
      </c>
      <c r="G34" s="35"/>
      <c r="H34" s="35"/>
      <c r="I34" s="52"/>
      <c r="J34" s="53"/>
      <c r="K34" s="35"/>
      <c r="L34" s="35" t="s">
        <v>10831</v>
      </c>
      <c r="M34" s="43"/>
      <c r="N34" s="43"/>
      <c r="O34" s="43"/>
      <c r="P34" s="43"/>
      <c r="Q34" s="43">
        <v>1</v>
      </c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4"/>
      <c r="AD34" s="44"/>
      <c r="AE34" s="44"/>
      <c r="AF34" s="44"/>
      <c r="AG34" s="44"/>
      <c r="AH34" s="44"/>
      <c r="AI34" s="47"/>
      <c r="AJ34" s="35"/>
      <c r="AK34" s="46"/>
      <c r="AL34" s="35"/>
    </row>
    <row r="35" s="28" customFormat="1" ht="15.75" spans="1:38">
      <c r="A35" s="35"/>
      <c r="B35" s="36"/>
      <c r="C35" s="37"/>
      <c r="D35" s="61" t="s">
        <v>13975</v>
      </c>
      <c r="E35" s="62"/>
      <c r="F35" s="63" t="s">
        <v>13954</v>
      </c>
      <c r="G35" s="35"/>
      <c r="H35" s="35"/>
      <c r="I35" s="52"/>
      <c r="J35" s="53"/>
      <c r="K35" s="35"/>
      <c r="L35" s="35" t="s">
        <v>10831</v>
      </c>
      <c r="M35" s="43"/>
      <c r="N35" s="43"/>
      <c r="O35" s="43"/>
      <c r="P35" s="43"/>
      <c r="Q35" s="43">
        <v>1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4"/>
      <c r="AD35" s="44"/>
      <c r="AE35" s="44"/>
      <c r="AF35" s="44"/>
      <c r="AG35" s="44"/>
      <c r="AH35" s="44"/>
      <c r="AI35" s="47"/>
      <c r="AJ35" s="35"/>
      <c r="AK35" s="46"/>
      <c r="AL35" s="35"/>
    </row>
    <row r="36" s="28" customFormat="1" ht="15.75" spans="1:38">
      <c r="A36" s="35"/>
      <c r="B36" s="36"/>
      <c r="C36" s="37"/>
      <c r="D36" s="61" t="s">
        <v>13976</v>
      </c>
      <c r="E36" s="64" t="s">
        <v>13977</v>
      </c>
      <c r="F36" s="63" t="s">
        <v>13954</v>
      </c>
      <c r="G36" s="35"/>
      <c r="H36" s="35"/>
      <c r="I36" s="52"/>
      <c r="J36" s="53"/>
      <c r="K36" s="35"/>
      <c r="L36" s="35" t="s">
        <v>10831</v>
      </c>
      <c r="M36" s="43"/>
      <c r="N36" s="43"/>
      <c r="O36" s="43"/>
      <c r="P36" s="43"/>
      <c r="Q36" s="43">
        <v>1</v>
      </c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4"/>
      <c r="AD36" s="44"/>
      <c r="AE36" s="44"/>
      <c r="AF36" s="44"/>
      <c r="AG36" s="44"/>
      <c r="AH36" s="44"/>
      <c r="AI36" s="47"/>
      <c r="AJ36" s="35"/>
      <c r="AK36" s="46"/>
      <c r="AL36" s="35"/>
    </row>
    <row r="37" s="28" customFormat="1" ht="15.75" spans="1:38">
      <c r="A37" s="35"/>
      <c r="B37" s="36"/>
      <c r="C37" s="37"/>
      <c r="D37" s="61" t="s">
        <v>13978</v>
      </c>
      <c r="E37" s="64" t="s">
        <v>13979</v>
      </c>
      <c r="F37" s="63" t="s">
        <v>13954</v>
      </c>
      <c r="G37" s="35"/>
      <c r="H37" s="35"/>
      <c r="I37" s="52"/>
      <c r="J37" s="53"/>
      <c r="K37" s="35"/>
      <c r="L37" s="35" t="s">
        <v>10831</v>
      </c>
      <c r="M37" s="43"/>
      <c r="N37" s="43"/>
      <c r="O37" s="43"/>
      <c r="P37" s="43"/>
      <c r="Q37" s="43">
        <v>1</v>
      </c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4"/>
      <c r="AD37" s="44"/>
      <c r="AE37" s="44"/>
      <c r="AF37" s="44"/>
      <c r="AG37" s="44"/>
      <c r="AH37" s="44"/>
      <c r="AI37" s="47"/>
      <c r="AJ37" s="35"/>
      <c r="AK37" s="46"/>
      <c r="AL37" s="35"/>
    </row>
    <row r="38" s="28" customFormat="1" ht="15.75" spans="1:38">
      <c r="A38" s="35"/>
      <c r="B38" s="36"/>
      <c r="C38" s="37"/>
      <c r="D38" s="61" t="s">
        <v>13980</v>
      </c>
      <c r="E38" s="64" t="s">
        <v>13981</v>
      </c>
      <c r="F38" s="63" t="s">
        <v>13954</v>
      </c>
      <c r="G38" s="35"/>
      <c r="H38" s="35"/>
      <c r="I38" s="52"/>
      <c r="J38" s="53"/>
      <c r="K38" s="35"/>
      <c r="L38" s="35" t="s">
        <v>10831</v>
      </c>
      <c r="M38" s="43"/>
      <c r="N38" s="43"/>
      <c r="O38" s="43"/>
      <c r="P38" s="43"/>
      <c r="Q38" s="43">
        <v>1</v>
      </c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4"/>
      <c r="AD38" s="44"/>
      <c r="AE38" s="44"/>
      <c r="AF38" s="44"/>
      <c r="AG38" s="44"/>
      <c r="AH38" s="44"/>
      <c r="AI38" s="47"/>
      <c r="AJ38" s="35"/>
      <c r="AK38" s="46"/>
      <c r="AL38" s="35"/>
    </row>
    <row r="39" s="28" customFormat="1" ht="15.75" spans="1:38">
      <c r="A39" s="35"/>
      <c r="B39" s="36"/>
      <c r="C39" s="37"/>
      <c r="D39" s="61" t="s">
        <v>13982</v>
      </c>
      <c r="E39" s="64" t="s">
        <v>13983</v>
      </c>
      <c r="F39" s="63" t="s">
        <v>13954</v>
      </c>
      <c r="G39" s="35"/>
      <c r="H39" s="35"/>
      <c r="I39" s="52"/>
      <c r="J39" s="53"/>
      <c r="K39" s="35"/>
      <c r="L39" s="35" t="s">
        <v>10831</v>
      </c>
      <c r="M39" s="43"/>
      <c r="N39" s="43"/>
      <c r="O39" s="43"/>
      <c r="P39" s="43"/>
      <c r="Q39" s="43">
        <v>1</v>
      </c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4"/>
      <c r="AD39" s="44"/>
      <c r="AE39" s="44"/>
      <c r="AF39" s="44"/>
      <c r="AG39" s="44"/>
      <c r="AH39" s="44"/>
      <c r="AI39" s="47"/>
      <c r="AJ39" s="35"/>
      <c r="AK39" s="46"/>
      <c r="AL39" s="35"/>
    </row>
    <row r="40" s="28" customFormat="1" ht="15.75" spans="1:38">
      <c r="A40" s="35"/>
      <c r="B40" s="36"/>
      <c r="C40" s="37"/>
      <c r="D40" s="61" t="s">
        <v>13984</v>
      </c>
      <c r="E40" s="64" t="s">
        <v>13985</v>
      </c>
      <c r="F40" s="63" t="s">
        <v>13954</v>
      </c>
      <c r="G40" s="35"/>
      <c r="H40" s="35"/>
      <c r="I40" s="52"/>
      <c r="J40" s="53"/>
      <c r="K40" s="35"/>
      <c r="L40" s="35" t="s">
        <v>10831</v>
      </c>
      <c r="M40" s="43"/>
      <c r="N40" s="43"/>
      <c r="O40" s="43"/>
      <c r="P40" s="43"/>
      <c r="Q40" s="43">
        <v>1</v>
      </c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4"/>
      <c r="AD40" s="44"/>
      <c r="AE40" s="44"/>
      <c r="AF40" s="44"/>
      <c r="AG40" s="44"/>
      <c r="AH40" s="44"/>
      <c r="AI40" s="47"/>
      <c r="AJ40" s="35"/>
      <c r="AK40" s="46"/>
      <c r="AL40" s="35"/>
    </row>
    <row r="41" s="28" customFormat="1" ht="15.75" spans="1:38">
      <c r="A41" s="35"/>
      <c r="B41" s="36"/>
      <c r="C41" s="37"/>
      <c r="D41" s="61" t="s">
        <v>13986</v>
      </c>
      <c r="E41" s="64" t="s">
        <v>13987</v>
      </c>
      <c r="F41" s="63" t="s">
        <v>13954</v>
      </c>
      <c r="G41" s="35"/>
      <c r="H41" s="35"/>
      <c r="I41" s="52"/>
      <c r="J41" s="53"/>
      <c r="K41" s="35"/>
      <c r="L41" s="35" t="s">
        <v>10831</v>
      </c>
      <c r="M41" s="43"/>
      <c r="N41" s="43"/>
      <c r="O41" s="43"/>
      <c r="P41" s="43"/>
      <c r="Q41" s="43">
        <v>1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4"/>
      <c r="AD41" s="44"/>
      <c r="AE41" s="44"/>
      <c r="AF41" s="44"/>
      <c r="AG41" s="44"/>
      <c r="AH41" s="44"/>
      <c r="AI41" s="47"/>
      <c r="AJ41" s="35"/>
      <c r="AK41" s="46"/>
      <c r="AL41" s="35"/>
    </row>
    <row r="42" s="28" customFormat="1" ht="27" spans="1:38">
      <c r="A42" s="35"/>
      <c r="B42" s="36"/>
      <c r="C42" s="37"/>
      <c r="D42" s="61" t="s">
        <v>13988</v>
      </c>
      <c r="E42" s="64" t="s">
        <v>13989</v>
      </c>
      <c r="F42" s="63" t="s">
        <v>13954</v>
      </c>
      <c r="G42" s="35"/>
      <c r="H42" s="35"/>
      <c r="I42" s="52"/>
      <c r="J42" s="53"/>
      <c r="K42" s="35"/>
      <c r="L42" s="35" t="s">
        <v>10831</v>
      </c>
      <c r="M42" s="43"/>
      <c r="N42" s="43"/>
      <c r="O42" s="43"/>
      <c r="P42" s="43"/>
      <c r="Q42" s="43">
        <v>1</v>
      </c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4"/>
      <c r="AD42" s="44"/>
      <c r="AE42" s="44"/>
      <c r="AF42" s="44"/>
      <c r="AG42" s="44"/>
      <c r="AH42" s="44"/>
      <c r="AI42" s="47"/>
      <c r="AJ42" s="35"/>
      <c r="AK42" s="46"/>
      <c r="AL42" s="35"/>
    </row>
    <row r="43" s="28" customFormat="1" ht="27" spans="1:38">
      <c r="A43" s="35"/>
      <c r="B43" s="36"/>
      <c r="C43" s="37"/>
      <c r="D43" s="61" t="s">
        <v>13990</v>
      </c>
      <c r="E43" s="64" t="s">
        <v>13991</v>
      </c>
      <c r="F43" s="63" t="s">
        <v>13954</v>
      </c>
      <c r="G43" s="35"/>
      <c r="H43" s="35"/>
      <c r="I43" s="52"/>
      <c r="J43" s="53"/>
      <c r="K43" s="35"/>
      <c r="L43" s="35" t="s">
        <v>10831</v>
      </c>
      <c r="M43" s="43"/>
      <c r="N43" s="43"/>
      <c r="O43" s="43"/>
      <c r="P43" s="43"/>
      <c r="Q43" s="43">
        <v>1</v>
      </c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4"/>
      <c r="AD43" s="44"/>
      <c r="AE43" s="44"/>
      <c r="AF43" s="44"/>
      <c r="AG43" s="44"/>
      <c r="AH43" s="44"/>
      <c r="AI43" s="47"/>
      <c r="AJ43" s="35"/>
      <c r="AK43" s="46"/>
      <c r="AL43" s="35"/>
    </row>
    <row r="44" s="28" customFormat="1" ht="15.75" spans="1:38">
      <c r="A44" s="35"/>
      <c r="B44" s="36"/>
      <c r="C44" s="37"/>
      <c r="D44" s="61" t="s">
        <v>13992</v>
      </c>
      <c r="E44" s="64" t="s">
        <v>13993</v>
      </c>
      <c r="F44" s="63" t="s">
        <v>13954</v>
      </c>
      <c r="G44" s="35"/>
      <c r="H44" s="35"/>
      <c r="I44" s="52"/>
      <c r="J44" s="53"/>
      <c r="K44" s="35"/>
      <c r="L44" s="35" t="s">
        <v>10831</v>
      </c>
      <c r="M44" s="43"/>
      <c r="N44" s="43"/>
      <c r="O44" s="43"/>
      <c r="P44" s="43"/>
      <c r="Q44" s="43">
        <v>1</v>
      </c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4"/>
      <c r="AD44" s="44"/>
      <c r="AE44" s="44"/>
      <c r="AF44" s="44"/>
      <c r="AG44" s="44"/>
      <c r="AH44" s="44"/>
      <c r="AI44" s="47"/>
      <c r="AJ44" s="35"/>
      <c r="AK44" s="46"/>
      <c r="AL44" s="35"/>
    </row>
    <row r="45" s="28" customFormat="1" ht="15.75" spans="1:38">
      <c r="A45" s="35"/>
      <c r="B45" s="36"/>
      <c r="C45" s="37"/>
      <c r="D45" s="61" t="s">
        <v>13994</v>
      </c>
      <c r="E45" s="64" t="s">
        <v>13995</v>
      </c>
      <c r="F45" s="63" t="s">
        <v>13954</v>
      </c>
      <c r="G45" s="35"/>
      <c r="H45" s="35"/>
      <c r="I45" s="52"/>
      <c r="J45" s="53"/>
      <c r="K45" s="35"/>
      <c r="L45" s="35" t="s">
        <v>10831</v>
      </c>
      <c r="M45" s="43"/>
      <c r="N45" s="43"/>
      <c r="O45" s="43"/>
      <c r="P45" s="43"/>
      <c r="Q45" s="43">
        <v>1</v>
      </c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4"/>
      <c r="AD45" s="44"/>
      <c r="AE45" s="44"/>
      <c r="AF45" s="44"/>
      <c r="AG45" s="44"/>
      <c r="AH45" s="44"/>
      <c r="AI45" s="47"/>
      <c r="AJ45" s="35"/>
      <c r="AK45" s="46"/>
      <c r="AL45" s="35"/>
    </row>
    <row r="46" s="28" customFormat="1" ht="15.75" spans="1:38">
      <c r="A46" s="35"/>
      <c r="B46" s="36"/>
      <c r="C46" s="37"/>
      <c r="D46" s="61" t="s">
        <v>13996</v>
      </c>
      <c r="E46" s="64" t="s">
        <v>13997</v>
      </c>
      <c r="F46" s="63" t="s">
        <v>13954</v>
      </c>
      <c r="G46" s="35"/>
      <c r="H46" s="35"/>
      <c r="I46" s="52"/>
      <c r="J46" s="53"/>
      <c r="K46" s="35"/>
      <c r="L46" s="35" t="s">
        <v>10831</v>
      </c>
      <c r="M46" s="43"/>
      <c r="N46" s="43"/>
      <c r="O46" s="43"/>
      <c r="P46" s="43"/>
      <c r="Q46" s="43">
        <v>1</v>
      </c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4"/>
      <c r="AD46" s="44"/>
      <c r="AE46" s="44"/>
      <c r="AF46" s="44"/>
      <c r="AG46" s="44"/>
      <c r="AH46" s="44"/>
      <c r="AI46" s="47"/>
      <c r="AJ46" s="35"/>
      <c r="AK46" s="46"/>
      <c r="AL46" s="35"/>
    </row>
    <row r="47" s="28" customFormat="1" ht="15.75" spans="1:38">
      <c r="A47" s="35"/>
      <c r="B47" s="36"/>
      <c r="C47" s="37"/>
      <c r="D47" s="61" t="s">
        <v>13998</v>
      </c>
      <c r="E47" s="64" t="s">
        <v>13999</v>
      </c>
      <c r="F47" s="63" t="s">
        <v>13954</v>
      </c>
      <c r="G47" s="35"/>
      <c r="H47" s="35"/>
      <c r="I47" s="52"/>
      <c r="J47" s="53"/>
      <c r="K47" s="35"/>
      <c r="L47" s="35" t="s">
        <v>10831</v>
      </c>
      <c r="M47" s="43"/>
      <c r="N47" s="43"/>
      <c r="O47" s="43"/>
      <c r="P47" s="43"/>
      <c r="Q47" s="43">
        <v>1</v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4"/>
      <c r="AD47" s="44"/>
      <c r="AE47" s="44"/>
      <c r="AF47" s="44"/>
      <c r="AG47" s="44"/>
      <c r="AH47" s="44"/>
      <c r="AI47" s="47"/>
      <c r="AJ47" s="35"/>
      <c r="AK47" s="46"/>
      <c r="AL47" s="35"/>
    </row>
    <row r="48" s="28" customFormat="1" ht="15.75" spans="1:38">
      <c r="A48" s="35"/>
      <c r="B48" s="36"/>
      <c r="C48" s="37"/>
      <c r="D48" s="61" t="s">
        <v>14000</v>
      </c>
      <c r="E48" s="64" t="s">
        <v>14001</v>
      </c>
      <c r="F48" s="63" t="s">
        <v>13954</v>
      </c>
      <c r="G48" s="35"/>
      <c r="H48" s="35"/>
      <c r="I48" s="52"/>
      <c r="J48" s="53"/>
      <c r="K48" s="35"/>
      <c r="L48" s="35" t="s">
        <v>10831</v>
      </c>
      <c r="M48" s="43"/>
      <c r="N48" s="43"/>
      <c r="O48" s="43"/>
      <c r="P48" s="43"/>
      <c r="Q48" s="43">
        <v>1</v>
      </c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4"/>
      <c r="AD48" s="44"/>
      <c r="AE48" s="44"/>
      <c r="AF48" s="44"/>
      <c r="AG48" s="44"/>
      <c r="AH48" s="44"/>
      <c r="AI48" s="47"/>
      <c r="AJ48" s="35"/>
      <c r="AK48" s="46"/>
      <c r="AL48" s="35"/>
    </row>
    <row r="49" s="28" customFormat="1" ht="15.75" spans="1:38">
      <c r="A49" s="35"/>
      <c r="B49" s="36"/>
      <c r="C49" s="37"/>
      <c r="D49" s="61" t="s">
        <v>14000</v>
      </c>
      <c r="E49" s="64" t="s">
        <v>14002</v>
      </c>
      <c r="F49" s="63" t="s">
        <v>13954</v>
      </c>
      <c r="G49" s="35"/>
      <c r="H49" s="35"/>
      <c r="I49" s="52"/>
      <c r="J49" s="53"/>
      <c r="K49" s="35"/>
      <c r="L49" s="35" t="s">
        <v>10831</v>
      </c>
      <c r="M49" s="43"/>
      <c r="N49" s="43"/>
      <c r="O49" s="43"/>
      <c r="P49" s="43"/>
      <c r="Q49" s="43">
        <v>1</v>
      </c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4"/>
      <c r="AD49" s="44"/>
      <c r="AE49" s="44"/>
      <c r="AF49" s="44"/>
      <c r="AG49" s="44"/>
      <c r="AH49" s="44"/>
      <c r="AI49" s="47"/>
      <c r="AJ49" s="35"/>
      <c r="AK49" s="46"/>
      <c r="AL49" s="35"/>
    </row>
    <row r="50" s="28" customFormat="1" ht="27" spans="1:38">
      <c r="A50" s="35"/>
      <c r="B50" s="36"/>
      <c r="C50" s="37"/>
      <c r="D50" s="61" t="s">
        <v>14003</v>
      </c>
      <c r="E50" s="64" t="s">
        <v>14004</v>
      </c>
      <c r="F50" s="63" t="s">
        <v>13954</v>
      </c>
      <c r="G50" s="35"/>
      <c r="H50" s="35"/>
      <c r="I50" s="52"/>
      <c r="J50" s="53"/>
      <c r="K50" s="35"/>
      <c r="L50" s="35" t="s">
        <v>10831</v>
      </c>
      <c r="M50" s="43"/>
      <c r="N50" s="43"/>
      <c r="O50" s="43"/>
      <c r="P50" s="43"/>
      <c r="Q50" s="43">
        <v>1</v>
      </c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4"/>
      <c r="AD50" s="44"/>
      <c r="AE50" s="44"/>
      <c r="AF50" s="44"/>
      <c r="AG50" s="44"/>
      <c r="AH50" s="44"/>
      <c r="AI50" s="47"/>
      <c r="AJ50" s="35"/>
      <c r="AK50" s="46"/>
      <c r="AL50" s="35"/>
    </row>
    <row r="51" s="28" customFormat="1" ht="27" spans="1:38">
      <c r="A51" s="35"/>
      <c r="B51" s="36"/>
      <c r="C51" s="37"/>
      <c r="D51" s="61" t="s">
        <v>14005</v>
      </c>
      <c r="E51" s="64" t="s">
        <v>14006</v>
      </c>
      <c r="F51" s="63" t="s">
        <v>13954</v>
      </c>
      <c r="G51" s="35"/>
      <c r="H51" s="35"/>
      <c r="I51" s="52"/>
      <c r="J51" s="53"/>
      <c r="K51" s="35"/>
      <c r="L51" s="35" t="s">
        <v>10831</v>
      </c>
      <c r="M51" s="43"/>
      <c r="N51" s="43"/>
      <c r="O51" s="43"/>
      <c r="P51" s="43"/>
      <c r="Q51" s="43">
        <v>1</v>
      </c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4"/>
      <c r="AD51" s="44"/>
      <c r="AE51" s="44"/>
      <c r="AF51" s="44"/>
      <c r="AG51" s="44"/>
      <c r="AH51" s="44"/>
      <c r="AI51" s="47"/>
      <c r="AJ51" s="35"/>
      <c r="AK51" s="46"/>
      <c r="AL51" s="35"/>
    </row>
    <row r="52" s="28" customFormat="1" ht="15.75" spans="1:38">
      <c r="A52" s="35"/>
      <c r="B52" s="36"/>
      <c r="C52" s="37"/>
      <c r="D52" s="61" t="s">
        <v>14007</v>
      </c>
      <c r="E52" s="64" t="s">
        <v>14008</v>
      </c>
      <c r="F52" s="63" t="s">
        <v>13954</v>
      </c>
      <c r="G52" s="35"/>
      <c r="H52" s="35"/>
      <c r="I52" s="52"/>
      <c r="J52" s="53"/>
      <c r="K52" s="35"/>
      <c r="L52" s="35" t="s">
        <v>10831</v>
      </c>
      <c r="M52" s="43"/>
      <c r="N52" s="43"/>
      <c r="O52" s="43"/>
      <c r="P52" s="43"/>
      <c r="Q52" s="43">
        <v>1</v>
      </c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4"/>
      <c r="AD52" s="44"/>
      <c r="AE52" s="44"/>
      <c r="AF52" s="44"/>
      <c r="AG52" s="44"/>
      <c r="AH52" s="44"/>
      <c r="AI52" s="47"/>
      <c r="AJ52" s="35"/>
      <c r="AK52" s="46"/>
      <c r="AL52" s="35"/>
    </row>
    <row r="53" s="28" customFormat="1" ht="15.75" spans="1:38">
      <c r="A53" s="35"/>
      <c r="B53" s="36"/>
      <c r="C53" s="37"/>
      <c r="D53" s="61" t="s">
        <v>14009</v>
      </c>
      <c r="E53" s="64" t="s">
        <v>14010</v>
      </c>
      <c r="F53" s="63" t="s">
        <v>13954</v>
      </c>
      <c r="G53" s="35"/>
      <c r="H53" s="35"/>
      <c r="I53" s="52"/>
      <c r="J53" s="53"/>
      <c r="K53" s="35"/>
      <c r="L53" s="35" t="s">
        <v>10831</v>
      </c>
      <c r="M53" s="43"/>
      <c r="N53" s="43"/>
      <c r="O53" s="43"/>
      <c r="P53" s="43"/>
      <c r="Q53" s="43">
        <v>1</v>
      </c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4"/>
      <c r="AD53" s="44"/>
      <c r="AE53" s="44"/>
      <c r="AF53" s="44"/>
      <c r="AG53" s="44"/>
      <c r="AH53" s="44"/>
      <c r="AI53" s="47"/>
      <c r="AJ53" s="35"/>
      <c r="AK53" s="46"/>
      <c r="AL53" s="35"/>
    </row>
    <row r="54" s="28" customFormat="1" ht="15.75" spans="1:38">
      <c r="A54" s="35"/>
      <c r="B54" s="36"/>
      <c r="C54" s="37"/>
      <c r="D54" s="61" t="s">
        <v>14011</v>
      </c>
      <c r="E54" s="64" t="s">
        <v>14012</v>
      </c>
      <c r="F54" s="63" t="s">
        <v>13954</v>
      </c>
      <c r="G54" s="35"/>
      <c r="H54" s="35"/>
      <c r="I54" s="52"/>
      <c r="J54" s="53"/>
      <c r="K54" s="35"/>
      <c r="L54" s="35" t="s">
        <v>10831</v>
      </c>
      <c r="M54" s="43"/>
      <c r="N54" s="43"/>
      <c r="O54" s="43"/>
      <c r="P54" s="43"/>
      <c r="Q54" s="43">
        <v>1</v>
      </c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4"/>
      <c r="AD54" s="44"/>
      <c r="AE54" s="44"/>
      <c r="AF54" s="44"/>
      <c r="AG54" s="44"/>
      <c r="AH54" s="44"/>
      <c r="AI54" s="47"/>
      <c r="AJ54" s="35"/>
      <c r="AK54" s="46"/>
      <c r="AL54" s="35"/>
    </row>
    <row r="55" s="28" customFormat="1" ht="15.75" spans="1:38">
      <c r="A55" s="35"/>
      <c r="B55" s="36"/>
      <c r="C55" s="37"/>
      <c r="D55" s="61" t="s">
        <v>14013</v>
      </c>
      <c r="E55" s="64" t="s">
        <v>14014</v>
      </c>
      <c r="F55" s="63" t="s">
        <v>13954</v>
      </c>
      <c r="G55" s="35"/>
      <c r="H55" s="35"/>
      <c r="I55" s="52"/>
      <c r="J55" s="53"/>
      <c r="K55" s="35"/>
      <c r="L55" s="35" t="s">
        <v>10831</v>
      </c>
      <c r="M55" s="43"/>
      <c r="N55" s="43"/>
      <c r="O55" s="43"/>
      <c r="P55" s="43"/>
      <c r="Q55" s="43">
        <v>1</v>
      </c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4"/>
      <c r="AD55" s="44"/>
      <c r="AE55" s="44"/>
      <c r="AF55" s="44"/>
      <c r="AG55" s="44"/>
      <c r="AH55" s="44"/>
      <c r="AI55" s="47"/>
      <c r="AJ55" s="35"/>
      <c r="AK55" s="46"/>
      <c r="AL55" s="35"/>
    </row>
    <row r="56" s="28" customFormat="1" ht="15.75" spans="1:38">
      <c r="A56" s="35"/>
      <c r="B56" s="36"/>
      <c r="C56" s="37"/>
      <c r="D56" s="61" t="s">
        <v>14015</v>
      </c>
      <c r="E56" s="64" t="s">
        <v>14016</v>
      </c>
      <c r="F56" s="63" t="s">
        <v>13954</v>
      </c>
      <c r="G56" s="35"/>
      <c r="H56" s="35"/>
      <c r="I56" s="52"/>
      <c r="J56" s="53"/>
      <c r="K56" s="35"/>
      <c r="L56" s="35" t="s">
        <v>10831</v>
      </c>
      <c r="M56" s="43"/>
      <c r="N56" s="43"/>
      <c r="O56" s="43"/>
      <c r="P56" s="43"/>
      <c r="Q56" s="43">
        <v>1</v>
      </c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4"/>
      <c r="AD56" s="44"/>
      <c r="AE56" s="44"/>
      <c r="AF56" s="44"/>
      <c r="AG56" s="44"/>
      <c r="AH56" s="44"/>
      <c r="AI56" s="47"/>
      <c r="AJ56" s="35"/>
      <c r="AK56" s="46"/>
      <c r="AL56" s="35"/>
    </row>
    <row r="57" s="28" customFormat="1" ht="15.75" spans="1:38">
      <c r="A57" s="35"/>
      <c r="B57" s="36"/>
      <c r="C57" s="37"/>
      <c r="D57" s="61" t="s">
        <v>14017</v>
      </c>
      <c r="E57" s="64" t="s">
        <v>14018</v>
      </c>
      <c r="F57" s="63" t="s">
        <v>13954</v>
      </c>
      <c r="G57" s="35"/>
      <c r="H57" s="35"/>
      <c r="I57" s="52"/>
      <c r="J57" s="53"/>
      <c r="K57" s="35"/>
      <c r="L57" s="35" t="s">
        <v>10831</v>
      </c>
      <c r="M57" s="43"/>
      <c r="N57" s="43"/>
      <c r="O57" s="43"/>
      <c r="P57" s="43"/>
      <c r="Q57" s="43">
        <v>1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4"/>
      <c r="AD57" s="44"/>
      <c r="AE57" s="44"/>
      <c r="AF57" s="44"/>
      <c r="AG57" s="44"/>
      <c r="AH57" s="44"/>
      <c r="AI57" s="47"/>
      <c r="AJ57" s="35"/>
      <c r="AK57" s="46"/>
      <c r="AL57" s="35"/>
    </row>
    <row r="58" s="28" customFormat="1" ht="27" spans="1:38">
      <c r="A58" s="35"/>
      <c r="B58" s="36"/>
      <c r="C58" s="37"/>
      <c r="D58" s="61" t="s">
        <v>14019</v>
      </c>
      <c r="E58" s="64" t="s">
        <v>14020</v>
      </c>
      <c r="F58" s="63" t="s">
        <v>13954</v>
      </c>
      <c r="G58" s="35"/>
      <c r="H58" s="35"/>
      <c r="I58" s="52"/>
      <c r="J58" s="53"/>
      <c r="K58" s="35"/>
      <c r="L58" s="35" t="s">
        <v>10831</v>
      </c>
      <c r="M58" s="43"/>
      <c r="N58" s="43"/>
      <c r="O58" s="43"/>
      <c r="P58" s="43"/>
      <c r="Q58" s="43">
        <v>1</v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4"/>
      <c r="AD58" s="44"/>
      <c r="AE58" s="44"/>
      <c r="AF58" s="44"/>
      <c r="AG58" s="44"/>
      <c r="AH58" s="44"/>
      <c r="AI58" s="47"/>
      <c r="AJ58" s="35"/>
      <c r="AK58" s="46"/>
      <c r="AL58" s="35"/>
    </row>
    <row r="59" s="28" customFormat="1" ht="27" spans="1:38">
      <c r="A59" s="35"/>
      <c r="B59" s="36"/>
      <c r="C59" s="37"/>
      <c r="D59" s="61" t="s">
        <v>14021</v>
      </c>
      <c r="E59" s="64" t="s">
        <v>14022</v>
      </c>
      <c r="F59" s="63" t="s">
        <v>13954</v>
      </c>
      <c r="G59" s="35"/>
      <c r="H59" s="35"/>
      <c r="I59" s="52"/>
      <c r="J59" s="53"/>
      <c r="K59" s="35"/>
      <c r="L59" s="35" t="s">
        <v>10831</v>
      </c>
      <c r="M59" s="43"/>
      <c r="N59" s="43"/>
      <c r="O59" s="43"/>
      <c r="P59" s="43"/>
      <c r="Q59" s="43">
        <v>1</v>
      </c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4"/>
      <c r="AD59" s="44"/>
      <c r="AE59" s="44"/>
      <c r="AF59" s="44"/>
      <c r="AG59" s="44"/>
      <c r="AH59" s="44"/>
      <c r="AI59" s="47"/>
      <c r="AJ59" s="35"/>
      <c r="AK59" s="46"/>
      <c r="AL59" s="35"/>
    </row>
    <row r="60" s="28" customFormat="1" ht="27" spans="1:38">
      <c r="A60" s="35"/>
      <c r="B60" s="36"/>
      <c r="C60" s="37"/>
      <c r="D60" s="61" t="s">
        <v>14023</v>
      </c>
      <c r="E60" s="64" t="s">
        <v>14024</v>
      </c>
      <c r="F60" s="63" t="s">
        <v>13954</v>
      </c>
      <c r="G60" s="35"/>
      <c r="H60" s="35"/>
      <c r="I60" s="52"/>
      <c r="J60" s="53"/>
      <c r="K60" s="35"/>
      <c r="L60" s="35" t="s">
        <v>10831</v>
      </c>
      <c r="M60" s="43"/>
      <c r="N60" s="43"/>
      <c r="O60" s="43"/>
      <c r="P60" s="43"/>
      <c r="Q60" s="43">
        <v>1</v>
      </c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4"/>
      <c r="AD60" s="44"/>
      <c r="AE60" s="44"/>
      <c r="AF60" s="44"/>
      <c r="AG60" s="44"/>
      <c r="AH60" s="44"/>
      <c r="AI60" s="47"/>
      <c r="AJ60" s="35"/>
      <c r="AK60" s="46"/>
      <c r="AL60" s="35"/>
    </row>
    <row r="61" s="28" customFormat="1" ht="27" spans="1:38">
      <c r="A61" s="35"/>
      <c r="B61" s="36"/>
      <c r="C61" s="37"/>
      <c r="D61" s="61" t="s">
        <v>14025</v>
      </c>
      <c r="E61" s="64" t="s">
        <v>14026</v>
      </c>
      <c r="F61" s="63" t="s">
        <v>13954</v>
      </c>
      <c r="G61" s="35"/>
      <c r="H61" s="35"/>
      <c r="I61" s="52"/>
      <c r="J61" s="53"/>
      <c r="K61" s="35"/>
      <c r="L61" s="35" t="s">
        <v>10831</v>
      </c>
      <c r="M61" s="43"/>
      <c r="N61" s="43"/>
      <c r="O61" s="43"/>
      <c r="P61" s="43"/>
      <c r="Q61" s="43">
        <v>1</v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4"/>
      <c r="AD61" s="44"/>
      <c r="AE61" s="44"/>
      <c r="AF61" s="44"/>
      <c r="AG61" s="44"/>
      <c r="AH61" s="44"/>
      <c r="AI61" s="47"/>
      <c r="AJ61" s="35"/>
      <c r="AK61" s="46"/>
      <c r="AL61" s="35"/>
    </row>
    <row r="62" s="28" customFormat="1" ht="27" spans="1:38">
      <c r="A62" s="35"/>
      <c r="B62" s="36"/>
      <c r="C62" s="37"/>
      <c r="D62" s="61" t="s">
        <v>14027</v>
      </c>
      <c r="E62" s="64" t="s">
        <v>14028</v>
      </c>
      <c r="F62" s="63" t="s">
        <v>13954</v>
      </c>
      <c r="G62" s="35"/>
      <c r="H62" s="35"/>
      <c r="I62" s="52"/>
      <c r="J62" s="53"/>
      <c r="K62" s="35"/>
      <c r="L62" s="35" t="s">
        <v>10831</v>
      </c>
      <c r="M62" s="43"/>
      <c r="N62" s="43"/>
      <c r="O62" s="43"/>
      <c r="P62" s="43"/>
      <c r="Q62" s="43">
        <v>1</v>
      </c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4"/>
      <c r="AD62" s="44"/>
      <c r="AE62" s="44"/>
      <c r="AF62" s="44"/>
      <c r="AG62" s="44"/>
      <c r="AH62" s="44"/>
      <c r="AI62" s="47"/>
      <c r="AJ62" s="35"/>
      <c r="AK62" s="46"/>
      <c r="AL62" s="35"/>
    </row>
    <row r="63" s="28" customFormat="1" ht="27" spans="1:38">
      <c r="A63" s="35"/>
      <c r="B63" s="36"/>
      <c r="C63" s="37"/>
      <c r="D63" s="61" t="s">
        <v>14029</v>
      </c>
      <c r="E63" s="64" t="s">
        <v>14030</v>
      </c>
      <c r="F63" s="63" t="s">
        <v>13954</v>
      </c>
      <c r="G63" s="35"/>
      <c r="H63" s="35"/>
      <c r="I63" s="52"/>
      <c r="J63" s="53"/>
      <c r="K63" s="35"/>
      <c r="L63" s="35" t="s">
        <v>10831</v>
      </c>
      <c r="M63" s="43"/>
      <c r="N63" s="43"/>
      <c r="O63" s="43"/>
      <c r="P63" s="43"/>
      <c r="Q63" s="43">
        <v>1</v>
      </c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4"/>
      <c r="AD63" s="44"/>
      <c r="AE63" s="44"/>
      <c r="AF63" s="44"/>
      <c r="AG63" s="44"/>
      <c r="AH63" s="44"/>
      <c r="AI63" s="47"/>
      <c r="AJ63" s="35"/>
      <c r="AK63" s="46"/>
      <c r="AL63" s="35"/>
    </row>
    <row r="64" s="28" customFormat="1" ht="15.75" spans="1:38">
      <c r="A64" s="35"/>
      <c r="B64" s="36"/>
      <c r="C64" s="37"/>
      <c r="D64" s="61" t="s">
        <v>14031</v>
      </c>
      <c r="E64" s="64" t="s">
        <v>14032</v>
      </c>
      <c r="F64" s="63" t="s">
        <v>13954</v>
      </c>
      <c r="G64" s="35"/>
      <c r="H64" s="35"/>
      <c r="I64" s="52"/>
      <c r="J64" s="53"/>
      <c r="K64" s="35"/>
      <c r="L64" s="35" t="s">
        <v>10831</v>
      </c>
      <c r="M64" s="43"/>
      <c r="N64" s="43"/>
      <c r="O64" s="43"/>
      <c r="P64" s="43"/>
      <c r="Q64" s="43">
        <v>1</v>
      </c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4"/>
      <c r="AD64" s="44"/>
      <c r="AE64" s="44"/>
      <c r="AF64" s="44"/>
      <c r="AG64" s="44"/>
      <c r="AH64" s="44"/>
      <c r="AI64" s="47"/>
      <c r="AJ64" s="35"/>
      <c r="AK64" s="46"/>
      <c r="AL64" s="35"/>
    </row>
    <row r="65" s="28" customFormat="1" ht="15.75" spans="1:38">
      <c r="A65" s="35"/>
      <c r="B65" s="36"/>
      <c r="C65" s="37"/>
      <c r="D65" s="61" t="s">
        <v>14033</v>
      </c>
      <c r="E65" s="64" t="s">
        <v>14034</v>
      </c>
      <c r="F65" s="63" t="s">
        <v>13954</v>
      </c>
      <c r="G65" s="35"/>
      <c r="H65" s="35"/>
      <c r="I65" s="52"/>
      <c r="J65" s="53"/>
      <c r="K65" s="35"/>
      <c r="L65" s="35" t="s">
        <v>10831</v>
      </c>
      <c r="M65" s="43"/>
      <c r="N65" s="43"/>
      <c r="O65" s="43"/>
      <c r="P65" s="43"/>
      <c r="Q65" s="43">
        <v>1</v>
      </c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4"/>
      <c r="AD65" s="44"/>
      <c r="AE65" s="44"/>
      <c r="AF65" s="44"/>
      <c r="AG65" s="44"/>
      <c r="AH65" s="44"/>
      <c r="AI65" s="47"/>
      <c r="AJ65" s="35"/>
      <c r="AK65" s="46"/>
      <c r="AL65" s="35"/>
    </row>
    <row r="66" s="28" customFormat="1" ht="27" spans="1:38">
      <c r="A66" s="35"/>
      <c r="B66" s="36"/>
      <c r="C66" s="37"/>
      <c r="D66" s="61" t="s">
        <v>14035</v>
      </c>
      <c r="E66" s="64" t="s">
        <v>14036</v>
      </c>
      <c r="F66" s="63" t="s">
        <v>13954</v>
      </c>
      <c r="G66" s="35"/>
      <c r="H66" s="35"/>
      <c r="I66" s="52"/>
      <c r="J66" s="53"/>
      <c r="K66" s="35"/>
      <c r="L66" s="35" t="s">
        <v>10831</v>
      </c>
      <c r="M66" s="43"/>
      <c r="N66" s="43"/>
      <c r="O66" s="43"/>
      <c r="P66" s="43"/>
      <c r="Q66" s="43">
        <v>1</v>
      </c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4"/>
      <c r="AD66" s="44"/>
      <c r="AE66" s="44"/>
      <c r="AF66" s="44"/>
      <c r="AG66" s="44"/>
      <c r="AH66" s="44"/>
      <c r="AI66" s="47"/>
      <c r="AJ66" s="35"/>
      <c r="AK66" s="46"/>
      <c r="AL66" s="35"/>
    </row>
    <row r="67" s="28" customFormat="1" ht="27" spans="1:38">
      <c r="A67" s="35"/>
      <c r="B67" s="36"/>
      <c r="C67" s="37"/>
      <c r="D67" s="61" t="s">
        <v>14037</v>
      </c>
      <c r="E67" s="64" t="s">
        <v>14038</v>
      </c>
      <c r="F67" s="63" t="s">
        <v>13954</v>
      </c>
      <c r="G67" s="35"/>
      <c r="H67" s="35"/>
      <c r="I67" s="52"/>
      <c r="J67" s="53"/>
      <c r="K67" s="35"/>
      <c r="L67" s="35" t="s">
        <v>10831</v>
      </c>
      <c r="M67" s="43"/>
      <c r="N67" s="43"/>
      <c r="O67" s="43"/>
      <c r="P67" s="43"/>
      <c r="Q67" s="43">
        <v>1</v>
      </c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4"/>
      <c r="AD67" s="44"/>
      <c r="AE67" s="44"/>
      <c r="AF67" s="44"/>
      <c r="AG67" s="44"/>
      <c r="AH67" s="44"/>
      <c r="AI67" s="47"/>
      <c r="AJ67" s="35"/>
      <c r="AK67" s="46"/>
      <c r="AL67" s="35"/>
    </row>
    <row r="68" s="28" customFormat="1" ht="15.75" spans="1:38">
      <c r="A68" s="35"/>
      <c r="B68" s="36"/>
      <c r="C68" s="37"/>
      <c r="D68" s="61" t="s">
        <v>14039</v>
      </c>
      <c r="E68" s="64" t="s">
        <v>14040</v>
      </c>
      <c r="F68" s="63" t="s">
        <v>13954</v>
      </c>
      <c r="G68" s="35"/>
      <c r="H68" s="35"/>
      <c r="I68" s="52"/>
      <c r="J68" s="53"/>
      <c r="K68" s="35"/>
      <c r="L68" s="35" t="s">
        <v>10831</v>
      </c>
      <c r="M68" s="43"/>
      <c r="N68" s="43"/>
      <c r="O68" s="43"/>
      <c r="P68" s="43"/>
      <c r="Q68" s="43">
        <v>1</v>
      </c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4"/>
      <c r="AD68" s="44"/>
      <c r="AE68" s="44"/>
      <c r="AF68" s="44"/>
      <c r="AG68" s="44"/>
      <c r="AH68" s="44"/>
      <c r="AI68" s="47"/>
      <c r="AJ68" s="35"/>
      <c r="AK68" s="46"/>
      <c r="AL68" s="35"/>
    </row>
    <row r="69" s="28" customFormat="1" ht="15.75" spans="1:38">
      <c r="A69" s="35"/>
      <c r="B69" s="36"/>
      <c r="C69" s="37"/>
      <c r="D69" s="61" t="s">
        <v>14041</v>
      </c>
      <c r="E69" s="64" t="s">
        <v>14042</v>
      </c>
      <c r="F69" s="63" t="s">
        <v>13954</v>
      </c>
      <c r="G69" s="35"/>
      <c r="H69" s="35"/>
      <c r="I69" s="52"/>
      <c r="J69" s="53"/>
      <c r="K69" s="35"/>
      <c r="L69" s="35" t="s">
        <v>10831</v>
      </c>
      <c r="M69" s="43"/>
      <c r="N69" s="43"/>
      <c r="O69" s="43"/>
      <c r="P69" s="43"/>
      <c r="Q69" s="43">
        <v>1</v>
      </c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4"/>
      <c r="AD69" s="44"/>
      <c r="AE69" s="44"/>
      <c r="AF69" s="44"/>
      <c r="AG69" s="44"/>
      <c r="AH69" s="44"/>
      <c r="AI69" s="47"/>
      <c r="AJ69" s="35"/>
      <c r="AK69" s="46"/>
      <c r="AL69" s="35"/>
    </row>
    <row r="70" s="28" customFormat="1" ht="15.75" spans="1:38">
      <c r="A70" s="35"/>
      <c r="B70" s="36"/>
      <c r="C70" s="37"/>
      <c r="D70" s="61" t="s">
        <v>14043</v>
      </c>
      <c r="E70" s="64" t="s">
        <v>14044</v>
      </c>
      <c r="F70" s="63" t="s">
        <v>13954</v>
      </c>
      <c r="G70" s="35"/>
      <c r="H70" s="35"/>
      <c r="I70" s="52"/>
      <c r="J70" s="53"/>
      <c r="K70" s="35"/>
      <c r="L70" s="35" t="s">
        <v>10831</v>
      </c>
      <c r="M70" s="43"/>
      <c r="N70" s="43"/>
      <c r="O70" s="43"/>
      <c r="P70" s="43"/>
      <c r="Q70" s="43">
        <v>1</v>
      </c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4"/>
      <c r="AD70" s="44"/>
      <c r="AE70" s="44"/>
      <c r="AF70" s="44"/>
      <c r="AG70" s="44"/>
      <c r="AH70" s="44"/>
      <c r="AI70" s="47"/>
      <c r="AJ70" s="35"/>
      <c r="AK70" s="46"/>
      <c r="AL70" s="35"/>
    </row>
    <row r="71" s="28" customFormat="1" ht="15.75" spans="1:38">
      <c r="A71" s="35"/>
      <c r="B71" s="36"/>
      <c r="C71" s="37"/>
      <c r="D71" s="61" t="s">
        <v>14045</v>
      </c>
      <c r="E71" s="64" t="s">
        <v>14046</v>
      </c>
      <c r="F71" s="63" t="s">
        <v>13954</v>
      </c>
      <c r="G71" s="35"/>
      <c r="H71" s="35"/>
      <c r="I71" s="52"/>
      <c r="J71" s="53"/>
      <c r="K71" s="35"/>
      <c r="L71" s="35" t="s">
        <v>10831</v>
      </c>
      <c r="M71" s="43"/>
      <c r="N71" s="43"/>
      <c r="O71" s="43"/>
      <c r="P71" s="43"/>
      <c r="Q71" s="43">
        <v>1</v>
      </c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4"/>
      <c r="AD71" s="44"/>
      <c r="AE71" s="44"/>
      <c r="AF71" s="44"/>
      <c r="AG71" s="44"/>
      <c r="AH71" s="44"/>
      <c r="AI71" s="47"/>
      <c r="AJ71" s="35"/>
      <c r="AK71" s="46"/>
      <c r="AL71" s="35"/>
    </row>
    <row r="72" s="28" customFormat="1" ht="15.75" spans="1:38">
      <c r="A72" s="35"/>
      <c r="B72" s="36"/>
      <c r="C72" s="37"/>
      <c r="D72" s="61" t="s">
        <v>14047</v>
      </c>
      <c r="E72" s="64" t="s">
        <v>14048</v>
      </c>
      <c r="F72" s="63" t="s">
        <v>13954</v>
      </c>
      <c r="G72" s="35"/>
      <c r="H72" s="35"/>
      <c r="I72" s="52"/>
      <c r="J72" s="53"/>
      <c r="K72" s="35"/>
      <c r="L72" s="35" t="s">
        <v>10831</v>
      </c>
      <c r="M72" s="43"/>
      <c r="N72" s="43"/>
      <c r="O72" s="43"/>
      <c r="P72" s="43"/>
      <c r="Q72" s="43">
        <v>1</v>
      </c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4"/>
      <c r="AD72" s="44"/>
      <c r="AE72" s="44"/>
      <c r="AF72" s="44"/>
      <c r="AG72" s="44"/>
      <c r="AH72" s="44"/>
      <c r="AI72" s="47"/>
      <c r="AJ72" s="35"/>
      <c r="AK72" s="46"/>
      <c r="AL72" s="35"/>
    </row>
    <row r="73" s="28" customFormat="1" ht="15.75" spans="1:38">
      <c r="A73" s="35"/>
      <c r="B73" s="36"/>
      <c r="C73" s="37"/>
      <c r="D73" s="61" t="s">
        <v>14049</v>
      </c>
      <c r="E73" s="64" t="s">
        <v>14050</v>
      </c>
      <c r="F73" s="63" t="s">
        <v>13954</v>
      </c>
      <c r="G73" s="35"/>
      <c r="H73" s="35"/>
      <c r="I73" s="52"/>
      <c r="J73" s="53"/>
      <c r="K73" s="35"/>
      <c r="L73" s="35" t="s">
        <v>10831</v>
      </c>
      <c r="M73" s="43"/>
      <c r="N73" s="43"/>
      <c r="O73" s="43"/>
      <c r="P73" s="43"/>
      <c r="Q73" s="43">
        <v>1</v>
      </c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4"/>
      <c r="AD73" s="44"/>
      <c r="AE73" s="44"/>
      <c r="AF73" s="44"/>
      <c r="AG73" s="44"/>
      <c r="AH73" s="44"/>
      <c r="AI73" s="47"/>
      <c r="AJ73" s="35"/>
      <c r="AK73" s="46"/>
      <c r="AL73" s="35"/>
    </row>
    <row r="74" s="28" customFormat="1" ht="15.75" spans="1:38">
      <c r="A74" s="35"/>
      <c r="B74" s="36"/>
      <c r="C74" s="37"/>
      <c r="D74" s="61" t="s">
        <v>14051</v>
      </c>
      <c r="E74" s="64" t="s">
        <v>14052</v>
      </c>
      <c r="F74" s="63" t="s">
        <v>13954</v>
      </c>
      <c r="G74" s="35"/>
      <c r="H74" s="35"/>
      <c r="I74" s="52"/>
      <c r="J74" s="53"/>
      <c r="K74" s="35"/>
      <c r="L74" s="35" t="s">
        <v>10831</v>
      </c>
      <c r="M74" s="43"/>
      <c r="N74" s="43"/>
      <c r="O74" s="43"/>
      <c r="P74" s="43"/>
      <c r="Q74" s="43">
        <v>1</v>
      </c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4"/>
      <c r="AD74" s="44"/>
      <c r="AE74" s="44"/>
      <c r="AF74" s="44"/>
      <c r="AG74" s="44"/>
      <c r="AH74" s="44"/>
      <c r="AI74" s="47"/>
      <c r="AJ74" s="35"/>
      <c r="AK74" s="46"/>
      <c r="AL74" s="35"/>
    </row>
    <row r="75" s="28" customFormat="1" ht="15.75" spans="1:38">
      <c r="A75" s="35"/>
      <c r="B75" s="36"/>
      <c r="C75" s="37"/>
      <c r="D75" s="61" t="s">
        <v>14053</v>
      </c>
      <c r="E75" s="64" t="s">
        <v>14054</v>
      </c>
      <c r="F75" s="63" t="s">
        <v>13954</v>
      </c>
      <c r="G75" s="35"/>
      <c r="H75" s="35"/>
      <c r="I75" s="52"/>
      <c r="J75" s="53"/>
      <c r="K75" s="35"/>
      <c r="L75" s="35" t="s">
        <v>10831</v>
      </c>
      <c r="M75" s="43"/>
      <c r="N75" s="43"/>
      <c r="O75" s="43"/>
      <c r="P75" s="43"/>
      <c r="Q75" s="43">
        <v>1</v>
      </c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4"/>
      <c r="AD75" s="44"/>
      <c r="AE75" s="44"/>
      <c r="AF75" s="44"/>
      <c r="AG75" s="44"/>
      <c r="AH75" s="44"/>
      <c r="AI75" s="47"/>
      <c r="AJ75" s="35"/>
      <c r="AK75" s="46"/>
      <c r="AL75" s="35"/>
    </row>
    <row r="76" s="28" customFormat="1" ht="27" spans="1:38">
      <c r="A76" s="35"/>
      <c r="B76" s="36"/>
      <c r="C76" s="37"/>
      <c r="D76" s="61" t="s">
        <v>14055</v>
      </c>
      <c r="E76" s="64" t="s">
        <v>14056</v>
      </c>
      <c r="F76" s="63" t="s">
        <v>13954</v>
      </c>
      <c r="G76" s="35"/>
      <c r="H76" s="35"/>
      <c r="I76" s="52"/>
      <c r="J76" s="53"/>
      <c r="K76" s="35"/>
      <c r="L76" s="35" t="s">
        <v>10831</v>
      </c>
      <c r="M76" s="43"/>
      <c r="N76" s="43"/>
      <c r="O76" s="43"/>
      <c r="P76" s="43"/>
      <c r="Q76" s="43">
        <v>1</v>
      </c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4"/>
      <c r="AD76" s="44"/>
      <c r="AE76" s="44"/>
      <c r="AF76" s="44"/>
      <c r="AG76" s="44"/>
      <c r="AH76" s="44"/>
      <c r="AI76" s="47"/>
      <c r="AJ76" s="35"/>
      <c r="AK76" s="46"/>
      <c r="AL76" s="35"/>
    </row>
    <row r="77" s="28" customFormat="1" ht="27" spans="1:38">
      <c r="A77" s="35"/>
      <c r="B77" s="36"/>
      <c r="C77" s="37"/>
      <c r="D77" s="61" t="s">
        <v>14057</v>
      </c>
      <c r="E77" s="64" t="s">
        <v>14058</v>
      </c>
      <c r="F77" s="63" t="s">
        <v>13954</v>
      </c>
      <c r="G77" s="35"/>
      <c r="H77" s="35"/>
      <c r="I77" s="52"/>
      <c r="J77" s="53"/>
      <c r="K77" s="35"/>
      <c r="L77" s="35" t="s">
        <v>10831</v>
      </c>
      <c r="M77" s="43"/>
      <c r="N77" s="43"/>
      <c r="O77" s="43"/>
      <c r="P77" s="43"/>
      <c r="Q77" s="43">
        <v>1</v>
      </c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4"/>
      <c r="AD77" s="44"/>
      <c r="AE77" s="44"/>
      <c r="AF77" s="44"/>
      <c r="AG77" s="44"/>
      <c r="AH77" s="44"/>
      <c r="AI77" s="47"/>
      <c r="AJ77" s="35"/>
      <c r="AK77" s="46"/>
      <c r="AL77" s="35"/>
    </row>
    <row r="78" s="28" customFormat="1" ht="15.75" spans="1:38">
      <c r="A78" s="35"/>
      <c r="B78" s="36"/>
      <c r="C78" s="37"/>
      <c r="D78" s="61" t="s">
        <v>14059</v>
      </c>
      <c r="E78" s="64" t="s">
        <v>14060</v>
      </c>
      <c r="F78" s="63" t="s">
        <v>13954</v>
      </c>
      <c r="G78" s="35"/>
      <c r="H78" s="35"/>
      <c r="I78" s="52"/>
      <c r="J78" s="53"/>
      <c r="K78" s="35"/>
      <c r="L78" s="35" t="s">
        <v>10831</v>
      </c>
      <c r="M78" s="43"/>
      <c r="N78" s="43"/>
      <c r="O78" s="43"/>
      <c r="P78" s="43"/>
      <c r="Q78" s="43">
        <v>1</v>
      </c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4"/>
      <c r="AD78" s="44"/>
      <c r="AE78" s="44"/>
      <c r="AF78" s="44"/>
      <c r="AG78" s="44"/>
      <c r="AH78" s="44"/>
      <c r="AI78" s="47"/>
      <c r="AJ78" s="35"/>
      <c r="AK78" s="46"/>
      <c r="AL78" s="35"/>
    </row>
    <row r="79" s="28" customFormat="1" ht="15.75" spans="1:38">
      <c r="A79" s="35"/>
      <c r="B79" s="36"/>
      <c r="C79" s="37"/>
      <c r="D79" s="61" t="s">
        <v>14061</v>
      </c>
      <c r="E79" s="64" t="s">
        <v>14062</v>
      </c>
      <c r="F79" s="63" t="s">
        <v>13954</v>
      </c>
      <c r="G79" s="35"/>
      <c r="H79" s="35"/>
      <c r="I79" s="52"/>
      <c r="J79" s="53"/>
      <c r="K79" s="35"/>
      <c r="L79" s="35" t="s">
        <v>10831</v>
      </c>
      <c r="M79" s="43"/>
      <c r="N79" s="43"/>
      <c r="O79" s="43"/>
      <c r="P79" s="43"/>
      <c r="Q79" s="43">
        <v>1</v>
      </c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4"/>
      <c r="AD79" s="44"/>
      <c r="AE79" s="44"/>
      <c r="AF79" s="44"/>
      <c r="AG79" s="44"/>
      <c r="AH79" s="44"/>
      <c r="AI79" s="47"/>
      <c r="AJ79" s="35"/>
      <c r="AK79" s="46"/>
      <c r="AL79" s="35"/>
    </row>
    <row r="80" s="28" customFormat="1" ht="27" spans="1:38">
      <c r="A80" s="35"/>
      <c r="B80" s="36"/>
      <c r="C80" s="37"/>
      <c r="D80" s="61" t="s">
        <v>14063</v>
      </c>
      <c r="E80" s="64" t="s">
        <v>14064</v>
      </c>
      <c r="F80" s="63" t="s">
        <v>13954</v>
      </c>
      <c r="G80" s="35"/>
      <c r="H80" s="35"/>
      <c r="I80" s="52"/>
      <c r="J80" s="53"/>
      <c r="K80" s="35"/>
      <c r="L80" s="35" t="s">
        <v>10831</v>
      </c>
      <c r="M80" s="43"/>
      <c r="N80" s="43"/>
      <c r="O80" s="43"/>
      <c r="P80" s="43"/>
      <c r="Q80" s="43">
        <v>1</v>
      </c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4"/>
      <c r="AD80" s="44"/>
      <c r="AE80" s="44"/>
      <c r="AF80" s="44"/>
      <c r="AG80" s="44"/>
      <c r="AH80" s="44"/>
      <c r="AI80" s="47"/>
      <c r="AJ80" s="35"/>
      <c r="AK80" s="46"/>
      <c r="AL80" s="35"/>
    </row>
    <row r="81" s="28" customFormat="1" ht="27" spans="1:38">
      <c r="A81" s="35"/>
      <c r="B81" s="36"/>
      <c r="C81" s="37"/>
      <c r="D81" s="61" t="s">
        <v>14065</v>
      </c>
      <c r="E81" s="64" t="s">
        <v>14066</v>
      </c>
      <c r="F81" s="63" t="s">
        <v>13954</v>
      </c>
      <c r="G81" s="35"/>
      <c r="H81" s="35"/>
      <c r="I81" s="52"/>
      <c r="J81" s="53"/>
      <c r="K81" s="35"/>
      <c r="L81" s="35" t="s">
        <v>10831</v>
      </c>
      <c r="M81" s="43"/>
      <c r="N81" s="43"/>
      <c r="O81" s="43"/>
      <c r="P81" s="43"/>
      <c r="Q81" s="43">
        <v>1</v>
      </c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4"/>
      <c r="AD81" s="44"/>
      <c r="AE81" s="44"/>
      <c r="AF81" s="44"/>
      <c r="AG81" s="44"/>
      <c r="AH81" s="44"/>
      <c r="AI81" s="47"/>
      <c r="AJ81" s="35"/>
      <c r="AK81" s="46"/>
      <c r="AL81" s="35"/>
    </row>
    <row r="82" s="28" customFormat="1" ht="27" spans="1:38">
      <c r="A82" s="35"/>
      <c r="B82" s="36"/>
      <c r="C82" s="37"/>
      <c r="D82" s="61" t="s">
        <v>14067</v>
      </c>
      <c r="E82" s="64" t="s">
        <v>14068</v>
      </c>
      <c r="F82" s="63" t="s">
        <v>13954</v>
      </c>
      <c r="G82" s="35"/>
      <c r="H82" s="35"/>
      <c r="I82" s="52"/>
      <c r="J82" s="53"/>
      <c r="K82" s="35"/>
      <c r="L82" s="35" t="s">
        <v>10831</v>
      </c>
      <c r="M82" s="43"/>
      <c r="N82" s="43"/>
      <c r="O82" s="43"/>
      <c r="P82" s="43"/>
      <c r="Q82" s="43">
        <v>1</v>
      </c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4"/>
      <c r="AD82" s="44"/>
      <c r="AE82" s="44"/>
      <c r="AF82" s="44"/>
      <c r="AG82" s="44"/>
      <c r="AH82" s="44"/>
      <c r="AI82" s="47"/>
      <c r="AJ82" s="35"/>
      <c r="AK82" s="46"/>
      <c r="AL82" s="35"/>
    </row>
    <row r="83" s="28" customFormat="1" ht="27" spans="1:38">
      <c r="A83" s="35"/>
      <c r="B83" s="36"/>
      <c r="C83" s="37"/>
      <c r="D83" s="61" t="s">
        <v>14069</v>
      </c>
      <c r="E83" s="64" t="s">
        <v>14070</v>
      </c>
      <c r="F83" s="63" t="s">
        <v>13954</v>
      </c>
      <c r="G83" s="35"/>
      <c r="H83" s="35"/>
      <c r="I83" s="52"/>
      <c r="J83" s="53"/>
      <c r="K83" s="35"/>
      <c r="L83" s="35" t="s">
        <v>10831</v>
      </c>
      <c r="M83" s="43"/>
      <c r="N83" s="43"/>
      <c r="O83" s="43"/>
      <c r="P83" s="43"/>
      <c r="Q83" s="43">
        <v>1</v>
      </c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4"/>
      <c r="AD83" s="44"/>
      <c r="AE83" s="44"/>
      <c r="AF83" s="44"/>
      <c r="AG83" s="44"/>
      <c r="AH83" s="44"/>
      <c r="AI83" s="47"/>
      <c r="AJ83" s="35"/>
      <c r="AK83" s="46"/>
      <c r="AL83" s="35"/>
    </row>
    <row r="84" s="28" customFormat="1" ht="27" spans="1:38">
      <c r="A84" s="35"/>
      <c r="B84" s="36"/>
      <c r="C84" s="37"/>
      <c r="D84" s="61" t="s">
        <v>14071</v>
      </c>
      <c r="E84" s="64" t="s">
        <v>14072</v>
      </c>
      <c r="F84" s="63" t="s">
        <v>13954</v>
      </c>
      <c r="G84" s="35"/>
      <c r="H84" s="35"/>
      <c r="I84" s="52"/>
      <c r="J84" s="53"/>
      <c r="K84" s="35"/>
      <c r="L84" s="35" t="s">
        <v>10831</v>
      </c>
      <c r="M84" s="43"/>
      <c r="N84" s="43"/>
      <c r="O84" s="43"/>
      <c r="P84" s="43"/>
      <c r="Q84" s="43">
        <v>1</v>
      </c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4"/>
      <c r="AD84" s="44"/>
      <c r="AE84" s="44"/>
      <c r="AF84" s="44"/>
      <c r="AG84" s="44"/>
      <c r="AH84" s="44"/>
      <c r="AI84" s="47"/>
      <c r="AJ84" s="35"/>
      <c r="AK84" s="46"/>
      <c r="AL84" s="35"/>
    </row>
    <row r="85" s="28" customFormat="1" ht="27" spans="1:38">
      <c r="A85" s="35"/>
      <c r="B85" s="36"/>
      <c r="C85" s="37"/>
      <c r="D85" s="61" t="s">
        <v>14073</v>
      </c>
      <c r="E85" s="64" t="s">
        <v>14074</v>
      </c>
      <c r="F85" s="63" t="s">
        <v>13954</v>
      </c>
      <c r="G85" s="35"/>
      <c r="H85" s="35"/>
      <c r="I85" s="52"/>
      <c r="J85" s="53"/>
      <c r="K85" s="35"/>
      <c r="L85" s="35" t="s">
        <v>10831</v>
      </c>
      <c r="M85" s="43"/>
      <c r="N85" s="43"/>
      <c r="O85" s="43"/>
      <c r="P85" s="43"/>
      <c r="Q85" s="43">
        <v>1</v>
      </c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4"/>
      <c r="AD85" s="44"/>
      <c r="AE85" s="44"/>
      <c r="AF85" s="44"/>
      <c r="AG85" s="44"/>
      <c r="AH85" s="44"/>
      <c r="AI85" s="47"/>
      <c r="AJ85" s="35"/>
      <c r="AK85" s="46"/>
      <c r="AL85" s="35"/>
    </row>
    <row r="86" s="28" customFormat="1" ht="27" spans="1:38">
      <c r="A86" s="35"/>
      <c r="B86" s="36"/>
      <c r="C86" s="37"/>
      <c r="D86" s="61" t="s">
        <v>14075</v>
      </c>
      <c r="E86" s="64" t="s">
        <v>14076</v>
      </c>
      <c r="F86" s="63" t="s">
        <v>13954</v>
      </c>
      <c r="G86" s="35"/>
      <c r="H86" s="35"/>
      <c r="I86" s="52"/>
      <c r="J86" s="53"/>
      <c r="K86" s="35"/>
      <c r="L86" s="35" t="s">
        <v>10831</v>
      </c>
      <c r="M86" s="43"/>
      <c r="N86" s="43"/>
      <c r="O86" s="43"/>
      <c r="P86" s="43"/>
      <c r="Q86" s="43">
        <v>1</v>
      </c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4"/>
      <c r="AD86" s="44"/>
      <c r="AE86" s="44"/>
      <c r="AF86" s="44"/>
      <c r="AG86" s="44"/>
      <c r="AH86" s="44"/>
      <c r="AI86" s="47"/>
      <c r="AJ86" s="35"/>
      <c r="AK86" s="46"/>
      <c r="AL86" s="35"/>
    </row>
    <row r="87" s="28" customFormat="1" ht="27" spans="1:38">
      <c r="A87" s="35"/>
      <c r="B87" s="36"/>
      <c r="C87" s="37"/>
      <c r="D87" s="61" t="s">
        <v>14077</v>
      </c>
      <c r="E87" s="64" t="s">
        <v>14078</v>
      </c>
      <c r="F87" s="63" t="s">
        <v>13954</v>
      </c>
      <c r="G87" s="35"/>
      <c r="H87" s="35"/>
      <c r="I87" s="52"/>
      <c r="J87" s="53"/>
      <c r="K87" s="35"/>
      <c r="L87" s="35" t="s">
        <v>10831</v>
      </c>
      <c r="M87" s="43"/>
      <c r="N87" s="43"/>
      <c r="O87" s="43"/>
      <c r="P87" s="43"/>
      <c r="Q87" s="43">
        <v>1</v>
      </c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4"/>
      <c r="AD87" s="44"/>
      <c r="AE87" s="44"/>
      <c r="AF87" s="44"/>
      <c r="AG87" s="44"/>
      <c r="AH87" s="44"/>
      <c r="AI87" s="47"/>
      <c r="AJ87" s="35"/>
      <c r="AK87" s="46"/>
      <c r="AL87" s="35"/>
    </row>
    <row r="88" s="28" customFormat="1" ht="15.75" spans="1:38">
      <c r="A88" s="35"/>
      <c r="B88" s="36"/>
      <c r="C88" s="37"/>
      <c r="D88" s="61" t="s">
        <v>14079</v>
      </c>
      <c r="E88" s="64" t="s">
        <v>14080</v>
      </c>
      <c r="F88" s="63" t="s">
        <v>13954</v>
      </c>
      <c r="G88" s="35"/>
      <c r="H88" s="35"/>
      <c r="I88" s="52"/>
      <c r="J88" s="53"/>
      <c r="K88" s="35"/>
      <c r="L88" s="35" t="s">
        <v>10831</v>
      </c>
      <c r="M88" s="43"/>
      <c r="N88" s="43"/>
      <c r="O88" s="43"/>
      <c r="P88" s="43"/>
      <c r="Q88" s="43">
        <v>1</v>
      </c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4"/>
      <c r="AD88" s="44"/>
      <c r="AE88" s="44"/>
      <c r="AF88" s="44"/>
      <c r="AG88" s="44"/>
      <c r="AH88" s="44"/>
      <c r="AI88" s="47"/>
      <c r="AJ88" s="35"/>
      <c r="AK88" s="46"/>
      <c r="AL88" s="35"/>
    </row>
    <row r="89" s="28" customFormat="1" ht="15.75" spans="1:38">
      <c r="A89" s="35"/>
      <c r="B89" s="36"/>
      <c r="C89" s="37"/>
      <c r="D89" s="61" t="s">
        <v>14081</v>
      </c>
      <c r="E89" s="64" t="s">
        <v>14082</v>
      </c>
      <c r="F89" s="63" t="s">
        <v>13954</v>
      </c>
      <c r="G89" s="35"/>
      <c r="H89" s="35"/>
      <c r="I89" s="52"/>
      <c r="J89" s="53"/>
      <c r="K89" s="35"/>
      <c r="L89" s="35" t="s">
        <v>10831</v>
      </c>
      <c r="M89" s="43"/>
      <c r="N89" s="43"/>
      <c r="O89" s="43"/>
      <c r="P89" s="43"/>
      <c r="Q89" s="43">
        <v>1</v>
      </c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4"/>
      <c r="AD89" s="44"/>
      <c r="AE89" s="44"/>
      <c r="AF89" s="44"/>
      <c r="AG89" s="44"/>
      <c r="AH89" s="44"/>
      <c r="AI89" s="47"/>
      <c r="AJ89" s="35"/>
      <c r="AK89" s="46"/>
      <c r="AL89" s="35"/>
    </row>
    <row r="90" s="28" customFormat="1" ht="27" spans="1:38">
      <c r="A90" s="35"/>
      <c r="B90" s="36"/>
      <c r="C90" s="37"/>
      <c r="D90" s="61" t="s">
        <v>14083</v>
      </c>
      <c r="E90" s="64" t="s">
        <v>14084</v>
      </c>
      <c r="F90" s="63" t="s">
        <v>13954</v>
      </c>
      <c r="G90" s="35"/>
      <c r="H90" s="35"/>
      <c r="I90" s="52"/>
      <c r="J90" s="53"/>
      <c r="K90" s="35"/>
      <c r="L90" s="35" t="s">
        <v>10831</v>
      </c>
      <c r="M90" s="43"/>
      <c r="N90" s="43"/>
      <c r="O90" s="43"/>
      <c r="P90" s="43"/>
      <c r="Q90" s="43">
        <v>1</v>
      </c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4"/>
      <c r="AD90" s="44"/>
      <c r="AE90" s="44"/>
      <c r="AF90" s="44"/>
      <c r="AG90" s="44"/>
      <c r="AH90" s="44"/>
      <c r="AI90" s="47"/>
      <c r="AJ90" s="35"/>
      <c r="AK90" s="46"/>
      <c r="AL90" s="35"/>
    </row>
    <row r="91" s="28" customFormat="1" ht="27" spans="1:38">
      <c r="A91" s="35"/>
      <c r="B91" s="36"/>
      <c r="C91" s="37"/>
      <c r="D91" s="61" t="s">
        <v>14085</v>
      </c>
      <c r="E91" s="64" t="s">
        <v>14086</v>
      </c>
      <c r="F91" s="63" t="s">
        <v>13954</v>
      </c>
      <c r="G91" s="35"/>
      <c r="H91" s="35"/>
      <c r="I91" s="52"/>
      <c r="J91" s="53"/>
      <c r="K91" s="35"/>
      <c r="L91" s="35" t="s">
        <v>10831</v>
      </c>
      <c r="M91" s="43"/>
      <c r="N91" s="43"/>
      <c r="O91" s="43"/>
      <c r="P91" s="43"/>
      <c r="Q91" s="43">
        <v>1</v>
      </c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4"/>
      <c r="AD91" s="44"/>
      <c r="AE91" s="44"/>
      <c r="AF91" s="44"/>
      <c r="AG91" s="44"/>
      <c r="AH91" s="44"/>
      <c r="AI91" s="47"/>
      <c r="AJ91" s="35"/>
      <c r="AK91" s="46"/>
      <c r="AL91" s="35"/>
    </row>
    <row r="92" s="28" customFormat="1" ht="15.75" spans="1:38">
      <c r="A92" s="35"/>
      <c r="B92" s="36"/>
      <c r="C92" s="37"/>
      <c r="D92" s="61" t="s">
        <v>14087</v>
      </c>
      <c r="E92" s="64" t="s">
        <v>14088</v>
      </c>
      <c r="F92" s="63" t="s">
        <v>13954</v>
      </c>
      <c r="G92" s="35"/>
      <c r="H92" s="35"/>
      <c r="I92" s="52"/>
      <c r="J92" s="53"/>
      <c r="K92" s="35"/>
      <c r="L92" s="35" t="s">
        <v>10831</v>
      </c>
      <c r="M92" s="43"/>
      <c r="N92" s="43"/>
      <c r="O92" s="43"/>
      <c r="P92" s="43"/>
      <c r="Q92" s="43">
        <v>1</v>
      </c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4"/>
      <c r="AD92" s="44"/>
      <c r="AE92" s="44"/>
      <c r="AF92" s="44"/>
      <c r="AG92" s="44"/>
      <c r="AH92" s="44"/>
      <c r="AI92" s="47"/>
      <c r="AJ92" s="35"/>
      <c r="AK92" s="46"/>
      <c r="AL92" s="35"/>
    </row>
    <row r="93" s="28" customFormat="1" ht="15.75" spans="1:38">
      <c r="A93" s="35"/>
      <c r="B93" s="36"/>
      <c r="C93" s="37"/>
      <c r="D93" s="61" t="s">
        <v>14089</v>
      </c>
      <c r="E93" s="64" t="s">
        <v>14090</v>
      </c>
      <c r="F93" s="63" t="s">
        <v>13954</v>
      </c>
      <c r="G93" s="35"/>
      <c r="H93" s="35"/>
      <c r="I93" s="52"/>
      <c r="J93" s="53"/>
      <c r="K93" s="35"/>
      <c r="L93" s="35" t="s">
        <v>10831</v>
      </c>
      <c r="M93" s="43"/>
      <c r="N93" s="43"/>
      <c r="O93" s="43"/>
      <c r="P93" s="43"/>
      <c r="Q93" s="43">
        <v>1</v>
      </c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4"/>
      <c r="AD93" s="44"/>
      <c r="AE93" s="44"/>
      <c r="AF93" s="44"/>
      <c r="AG93" s="44"/>
      <c r="AH93" s="44"/>
      <c r="AI93" s="47"/>
      <c r="AJ93" s="35"/>
      <c r="AK93" s="46"/>
      <c r="AL93" s="35"/>
    </row>
    <row r="94" s="28" customFormat="1" ht="15.75" spans="1:38">
      <c r="A94" s="35"/>
      <c r="B94" s="36"/>
      <c r="C94" s="37"/>
      <c r="D94" s="61" t="s">
        <v>14087</v>
      </c>
      <c r="E94" s="64" t="s">
        <v>14091</v>
      </c>
      <c r="F94" s="63" t="s">
        <v>13954</v>
      </c>
      <c r="G94" s="35"/>
      <c r="H94" s="35"/>
      <c r="I94" s="52"/>
      <c r="J94" s="53"/>
      <c r="K94" s="35"/>
      <c r="L94" s="35" t="s">
        <v>10831</v>
      </c>
      <c r="M94" s="43"/>
      <c r="N94" s="43"/>
      <c r="O94" s="43"/>
      <c r="P94" s="43"/>
      <c r="Q94" s="43">
        <v>1</v>
      </c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4"/>
      <c r="AD94" s="44"/>
      <c r="AE94" s="44"/>
      <c r="AF94" s="44"/>
      <c r="AG94" s="44"/>
      <c r="AH94" s="44"/>
      <c r="AI94" s="47"/>
      <c r="AJ94" s="35"/>
      <c r="AK94" s="46"/>
      <c r="AL94" s="35"/>
    </row>
    <row r="95" s="28" customFormat="1" ht="15.75" spans="1:38">
      <c r="A95" s="35"/>
      <c r="B95" s="36"/>
      <c r="C95" s="37"/>
      <c r="D95" s="61" t="s">
        <v>14092</v>
      </c>
      <c r="E95" s="64" t="s">
        <v>14093</v>
      </c>
      <c r="F95" s="63" t="s">
        <v>13954</v>
      </c>
      <c r="G95" s="35"/>
      <c r="H95" s="35"/>
      <c r="I95" s="52"/>
      <c r="J95" s="53"/>
      <c r="K95" s="35"/>
      <c r="L95" s="35" t="s">
        <v>10831</v>
      </c>
      <c r="M95" s="43"/>
      <c r="N95" s="43"/>
      <c r="O95" s="43"/>
      <c r="P95" s="43"/>
      <c r="Q95" s="43">
        <v>1</v>
      </c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4"/>
      <c r="AD95" s="44"/>
      <c r="AE95" s="44"/>
      <c r="AF95" s="44"/>
      <c r="AG95" s="44"/>
      <c r="AH95" s="44"/>
      <c r="AI95" s="47"/>
      <c r="AJ95" s="35"/>
      <c r="AK95" s="46"/>
      <c r="AL95" s="35"/>
    </row>
    <row r="96" s="28" customFormat="1" ht="15.75" spans="1:38">
      <c r="A96" s="35"/>
      <c r="B96" s="36"/>
      <c r="C96" s="37"/>
      <c r="D96" s="61" t="s">
        <v>14094</v>
      </c>
      <c r="E96" s="64" t="s">
        <v>14095</v>
      </c>
      <c r="F96" s="63" t="s">
        <v>13954</v>
      </c>
      <c r="G96" s="35"/>
      <c r="H96" s="35"/>
      <c r="I96" s="52"/>
      <c r="J96" s="53"/>
      <c r="K96" s="35"/>
      <c r="L96" s="35" t="s">
        <v>10831</v>
      </c>
      <c r="M96" s="43"/>
      <c r="N96" s="43"/>
      <c r="O96" s="43"/>
      <c r="P96" s="43"/>
      <c r="Q96" s="43">
        <v>1</v>
      </c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4"/>
      <c r="AD96" s="44"/>
      <c r="AE96" s="44"/>
      <c r="AF96" s="44"/>
      <c r="AG96" s="44"/>
      <c r="AH96" s="44"/>
      <c r="AI96" s="47"/>
      <c r="AJ96" s="35"/>
      <c r="AK96" s="46"/>
      <c r="AL96" s="35"/>
    </row>
    <row r="97" s="28" customFormat="1" ht="15.75" spans="1:38">
      <c r="A97" s="35"/>
      <c r="B97" s="36"/>
      <c r="C97" s="37"/>
      <c r="D97" s="61" t="s">
        <v>14096</v>
      </c>
      <c r="E97" s="64" t="s">
        <v>14097</v>
      </c>
      <c r="F97" s="63" t="s">
        <v>13954</v>
      </c>
      <c r="G97" s="35"/>
      <c r="H97" s="35"/>
      <c r="I97" s="52"/>
      <c r="J97" s="53"/>
      <c r="K97" s="35"/>
      <c r="L97" s="35" t="s">
        <v>10831</v>
      </c>
      <c r="M97" s="43"/>
      <c r="N97" s="43"/>
      <c r="O97" s="43"/>
      <c r="P97" s="43"/>
      <c r="Q97" s="43">
        <v>1</v>
      </c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4"/>
      <c r="AD97" s="44"/>
      <c r="AE97" s="44"/>
      <c r="AF97" s="44"/>
      <c r="AG97" s="44"/>
      <c r="AH97" s="44"/>
      <c r="AI97" s="47"/>
      <c r="AJ97" s="35"/>
      <c r="AK97" s="46"/>
      <c r="AL97" s="35"/>
    </row>
    <row r="98" s="28" customFormat="1" ht="15.75" spans="1:38">
      <c r="A98" s="35"/>
      <c r="B98" s="36"/>
      <c r="C98" s="37"/>
      <c r="D98" s="61" t="s">
        <v>14098</v>
      </c>
      <c r="E98" s="64" t="s">
        <v>14099</v>
      </c>
      <c r="F98" s="63" t="s">
        <v>13954</v>
      </c>
      <c r="G98" s="35"/>
      <c r="H98" s="35"/>
      <c r="I98" s="52"/>
      <c r="J98" s="53"/>
      <c r="K98" s="35"/>
      <c r="L98" s="35" t="s">
        <v>10831</v>
      </c>
      <c r="M98" s="43"/>
      <c r="N98" s="43"/>
      <c r="O98" s="43"/>
      <c r="P98" s="43"/>
      <c r="Q98" s="43">
        <v>1</v>
      </c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4"/>
      <c r="AD98" s="44"/>
      <c r="AE98" s="44"/>
      <c r="AF98" s="44"/>
      <c r="AG98" s="44"/>
      <c r="AH98" s="44"/>
      <c r="AI98" s="47"/>
      <c r="AJ98" s="35"/>
      <c r="AK98" s="46"/>
      <c r="AL98" s="35"/>
    </row>
    <row r="99" s="28" customFormat="1" ht="15.75" spans="1:38">
      <c r="A99" s="35"/>
      <c r="B99" s="36"/>
      <c r="C99" s="37"/>
      <c r="D99" s="61" t="s">
        <v>14100</v>
      </c>
      <c r="E99" s="64" t="s">
        <v>14101</v>
      </c>
      <c r="F99" s="63" t="s">
        <v>13954</v>
      </c>
      <c r="G99" s="35"/>
      <c r="H99" s="35"/>
      <c r="I99" s="52"/>
      <c r="J99" s="53"/>
      <c r="K99" s="35"/>
      <c r="L99" s="35" t="s">
        <v>10831</v>
      </c>
      <c r="M99" s="43"/>
      <c r="N99" s="43"/>
      <c r="O99" s="43"/>
      <c r="P99" s="43"/>
      <c r="Q99" s="43">
        <v>1</v>
      </c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4"/>
      <c r="AD99" s="44"/>
      <c r="AE99" s="44"/>
      <c r="AF99" s="44"/>
      <c r="AG99" s="44"/>
      <c r="AH99" s="44"/>
      <c r="AI99" s="47"/>
      <c r="AJ99" s="35"/>
      <c r="AK99" s="46"/>
      <c r="AL99" s="35"/>
    </row>
    <row r="100" s="28" customFormat="1" ht="15.75" spans="1:38">
      <c r="A100" s="35"/>
      <c r="B100" s="36"/>
      <c r="C100" s="37"/>
      <c r="D100" s="61" t="s">
        <v>14102</v>
      </c>
      <c r="E100" s="64" t="s">
        <v>14103</v>
      </c>
      <c r="F100" s="63" t="s">
        <v>13954</v>
      </c>
      <c r="G100" s="35"/>
      <c r="H100" s="35"/>
      <c r="I100" s="52"/>
      <c r="J100" s="53"/>
      <c r="K100" s="35"/>
      <c r="L100" s="35" t="s">
        <v>10831</v>
      </c>
      <c r="M100" s="43"/>
      <c r="N100" s="43"/>
      <c r="O100" s="43"/>
      <c r="P100" s="43"/>
      <c r="Q100" s="43">
        <v>1</v>
      </c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4"/>
      <c r="AD100" s="44"/>
      <c r="AE100" s="44"/>
      <c r="AF100" s="44"/>
      <c r="AG100" s="44"/>
      <c r="AH100" s="44"/>
      <c r="AI100" s="47"/>
      <c r="AJ100" s="35"/>
      <c r="AK100" s="46"/>
      <c r="AL100" s="35"/>
    </row>
    <row r="101" s="28" customFormat="1" ht="15.75" spans="1:38">
      <c r="A101" s="35"/>
      <c r="B101" s="36"/>
      <c r="C101" s="37"/>
      <c r="D101" s="61" t="s">
        <v>14104</v>
      </c>
      <c r="E101" s="64" t="s">
        <v>14105</v>
      </c>
      <c r="F101" s="63" t="s">
        <v>13954</v>
      </c>
      <c r="G101" s="35"/>
      <c r="H101" s="35"/>
      <c r="I101" s="52"/>
      <c r="J101" s="53"/>
      <c r="K101" s="35"/>
      <c r="L101" s="35" t="s">
        <v>10831</v>
      </c>
      <c r="M101" s="43"/>
      <c r="N101" s="43"/>
      <c r="O101" s="43"/>
      <c r="P101" s="43"/>
      <c r="Q101" s="43">
        <v>1</v>
      </c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4"/>
      <c r="AD101" s="44"/>
      <c r="AE101" s="44"/>
      <c r="AF101" s="44"/>
      <c r="AG101" s="44"/>
      <c r="AH101" s="44"/>
      <c r="AI101" s="47"/>
      <c r="AJ101" s="35"/>
      <c r="AK101" s="46"/>
      <c r="AL101" s="35"/>
    </row>
    <row r="102" s="28" customFormat="1" ht="15.75" spans="1:38">
      <c r="A102" s="35"/>
      <c r="B102" s="36"/>
      <c r="C102" s="37"/>
      <c r="D102" s="61" t="s">
        <v>14106</v>
      </c>
      <c r="E102" s="64" t="s">
        <v>14107</v>
      </c>
      <c r="F102" s="63" t="s">
        <v>13954</v>
      </c>
      <c r="G102" s="35"/>
      <c r="H102" s="35"/>
      <c r="I102" s="52"/>
      <c r="J102" s="53"/>
      <c r="K102" s="35"/>
      <c r="L102" s="35" t="s">
        <v>10831</v>
      </c>
      <c r="M102" s="43"/>
      <c r="N102" s="43"/>
      <c r="O102" s="43"/>
      <c r="P102" s="43"/>
      <c r="Q102" s="43">
        <v>1</v>
      </c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4"/>
      <c r="AD102" s="44"/>
      <c r="AE102" s="44"/>
      <c r="AF102" s="44"/>
      <c r="AG102" s="44"/>
      <c r="AH102" s="44"/>
      <c r="AI102" s="47"/>
      <c r="AJ102" s="35"/>
      <c r="AK102" s="46"/>
      <c r="AL102" s="35"/>
    </row>
    <row r="103" s="28" customFormat="1" ht="27" spans="1:38">
      <c r="A103" s="35"/>
      <c r="B103" s="36"/>
      <c r="C103" s="37"/>
      <c r="D103" s="61" t="s">
        <v>14108</v>
      </c>
      <c r="E103" s="64" t="s">
        <v>14109</v>
      </c>
      <c r="F103" s="63" t="s">
        <v>13954</v>
      </c>
      <c r="G103" s="35"/>
      <c r="H103" s="35"/>
      <c r="I103" s="52"/>
      <c r="J103" s="53"/>
      <c r="K103" s="35"/>
      <c r="L103" s="35" t="s">
        <v>10831</v>
      </c>
      <c r="M103" s="43"/>
      <c r="N103" s="43"/>
      <c r="O103" s="43"/>
      <c r="P103" s="43"/>
      <c r="Q103" s="43">
        <v>1</v>
      </c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4"/>
      <c r="AD103" s="44"/>
      <c r="AE103" s="44"/>
      <c r="AF103" s="44"/>
      <c r="AG103" s="44"/>
      <c r="AH103" s="44"/>
      <c r="AI103" s="47"/>
      <c r="AJ103" s="35"/>
      <c r="AK103" s="46"/>
      <c r="AL103" s="35"/>
    </row>
    <row r="104" s="28" customFormat="1" ht="27" spans="1:38">
      <c r="A104" s="35"/>
      <c r="B104" s="36"/>
      <c r="C104" s="37"/>
      <c r="D104" s="61" t="s">
        <v>14110</v>
      </c>
      <c r="E104" s="64" t="s">
        <v>14111</v>
      </c>
      <c r="F104" s="63" t="s">
        <v>13954</v>
      </c>
      <c r="G104" s="35"/>
      <c r="H104" s="35"/>
      <c r="I104" s="52"/>
      <c r="J104" s="53"/>
      <c r="K104" s="35"/>
      <c r="L104" s="35" t="s">
        <v>10831</v>
      </c>
      <c r="M104" s="43"/>
      <c r="N104" s="43"/>
      <c r="O104" s="43"/>
      <c r="P104" s="43"/>
      <c r="Q104" s="43">
        <v>1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4"/>
      <c r="AD104" s="44"/>
      <c r="AE104" s="44"/>
      <c r="AF104" s="44"/>
      <c r="AG104" s="44"/>
      <c r="AH104" s="44"/>
      <c r="AI104" s="47"/>
      <c r="AJ104" s="35"/>
      <c r="AK104" s="46"/>
      <c r="AL104" s="35"/>
    </row>
    <row r="105" s="28" customFormat="1" ht="27" spans="1:38">
      <c r="A105" s="35"/>
      <c r="B105" s="36"/>
      <c r="C105" s="37"/>
      <c r="D105" s="61" t="s">
        <v>14112</v>
      </c>
      <c r="E105" s="64" t="s">
        <v>14113</v>
      </c>
      <c r="F105" s="63" t="s">
        <v>13954</v>
      </c>
      <c r="G105" s="35"/>
      <c r="H105" s="35"/>
      <c r="I105" s="52"/>
      <c r="J105" s="53"/>
      <c r="K105" s="35"/>
      <c r="L105" s="35" t="s">
        <v>10831</v>
      </c>
      <c r="M105" s="43"/>
      <c r="N105" s="43"/>
      <c r="O105" s="43"/>
      <c r="P105" s="43"/>
      <c r="Q105" s="43">
        <v>1</v>
      </c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4"/>
      <c r="AD105" s="44"/>
      <c r="AE105" s="44"/>
      <c r="AF105" s="44"/>
      <c r="AG105" s="44"/>
      <c r="AH105" s="44"/>
      <c r="AI105" s="47"/>
      <c r="AJ105" s="35"/>
      <c r="AK105" s="46"/>
      <c r="AL105" s="35"/>
    </row>
    <row r="106" s="28" customFormat="1" ht="27" spans="1:38">
      <c r="A106" s="35"/>
      <c r="B106" s="36"/>
      <c r="C106" s="37"/>
      <c r="D106" s="61" t="s">
        <v>14114</v>
      </c>
      <c r="E106" s="64" t="s">
        <v>14115</v>
      </c>
      <c r="F106" s="63" t="s">
        <v>13954</v>
      </c>
      <c r="G106" s="35"/>
      <c r="H106" s="35"/>
      <c r="I106" s="52"/>
      <c r="J106" s="53"/>
      <c r="K106" s="35"/>
      <c r="L106" s="35" t="s">
        <v>10831</v>
      </c>
      <c r="M106" s="43"/>
      <c r="N106" s="43"/>
      <c r="O106" s="43"/>
      <c r="P106" s="43"/>
      <c r="Q106" s="43">
        <v>1</v>
      </c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4"/>
      <c r="AD106" s="44"/>
      <c r="AE106" s="44"/>
      <c r="AF106" s="44"/>
      <c r="AG106" s="44"/>
      <c r="AH106" s="44"/>
      <c r="AI106" s="47"/>
      <c r="AJ106" s="35"/>
      <c r="AK106" s="46"/>
      <c r="AL106" s="35"/>
    </row>
    <row r="107" s="28" customFormat="1" ht="27" spans="1:38">
      <c r="A107" s="35"/>
      <c r="B107" s="36"/>
      <c r="C107" s="37"/>
      <c r="D107" s="61" t="s">
        <v>14116</v>
      </c>
      <c r="E107" s="64" t="s">
        <v>14117</v>
      </c>
      <c r="F107" s="63" t="s">
        <v>13954</v>
      </c>
      <c r="G107" s="35"/>
      <c r="H107" s="35"/>
      <c r="I107" s="52"/>
      <c r="J107" s="53"/>
      <c r="K107" s="35"/>
      <c r="L107" s="35" t="s">
        <v>10831</v>
      </c>
      <c r="M107" s="43"/>
      <c r="N107" s="43"/>
      <c r="O107" s="43"/>
      <c r="P107" s="43"/>
      <c r="Q107" s="43">
        <v>1</v>
      </c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4"/>
      <c r="AD107" s="44"/>
      <c r="AE107" s="44"/>
      <c r="AF107" s="44"/>
      <c r="AG107" s="44"/>
      <c r="AH107" s="44"/>
      <c r="AI107" s="47"/>
      <c r="AJ107" s="35"/>
      <c r="AK107" s="46"/>
      <c r="AL107" s="35"/>
    </row>
    <row r="108" s="28" customFormat="1" ht="27" spans="1:38">
      <c r="A108" s="35"/>
      <c r="B108" s="36"/>
      <c r="C108" s="37"/>
      <c r="D108" s="61" t="s">
        <v>14118</v>
      </c>
      <c r="E108" s="64" t="s">
        <v>14119</v>
      </c>
      <c r="F108" s="63" t="s">
        <v>13954</v>
      </c>
      <c r="G108" s="35"/>
      <c r="H108" s="35"/>
      <c r="I108" s="52"/>
      <c r="J108" s="53"/>
      <c r="K108" s="35"/>
      <c r="L108" s="35" t="s">
        <v>10831</v>
      </c>
      <c r="M108" s="43"/>
      <c r="N108" s="43"/>
      <c r="O108" s="43"/>
      <c r="P108" s="43"/>
      <c r="Q108" s="43">
        <v>1</v>
      </c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4"/>
      <c r="AD108" s="44"/>
      <c r="AE108" s="44"/>
      <c r="AF108" s="44"/>
      <c r="AG108" s="44"/>
      <c r="AH108" s="44"/>
      <c r="AI108" s="47"/>
      <c r="AJ108" s="35"/>
      <c r="AK108" s="46"/>
      <c r="AL108" s="35"/>
    </row>
    <row r="109" s="28" customFormat="1" ht="27" spans="1:38">
      <c r="A109" s="35"/>
      <c r="B109" s="36"/>
      <c r="C109" s="37"/>
      <c r="D109" s="61" t="s">
        <v>14120</v>
      </c>
      <c r="E109" s="64" t="s">
        <v>14121</v>
      </c>
      <c r="F109" s="63" t="s">
        <v>13954</v>
      </c>
      <c r="G109" s="35"/>
      <c r="H109" s="35"/>
      <c r="I109" s="52"/>
      <c r="J109" s="53"/>
      <c r="K109" s="35"/>
      <c r="L109" s="35" t="s">
        <v>10831</v>
      </c>
      <c r="M109" s="43"/>
      <c r="N109" s="43"/>
      <c r="O109" s="43"/>
      <c r="P109" s="43"/>
      <c r="Q109" s="43">
        <v>1</v>
      </c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4"/>
      <c r="AD109" s="44"/>
      <c r="AE109" s="44"/>
      <c r="AF109" s="44"/>
      <c r="AG109" s="44"/>
      <c r="AH109" s="44"/>
      <c r="AI109" s="47"/>
      <c r="AJ109" s="35"/>
      <c r="AK109" s="46"/>
      <c r="AL109" s="35"/>
    </row>
    <row r="110" s="28" customFormat="1" ht="27" spans="1:38">
      <c r="A110" s="35"/>
      <c r="B110" s="36"/>
      <c r="C110" s="37"/>
      <c r="D110" s="61" t="s">
        <v>14122</v>
      </c>
      <c r="E110" s="64" t="s">
        <v>14123</v>
      </c>
      <c r="F110" s="63" t="s">
        <v>13954</v>
      </c>
      <c r="G110" s="35"/>
      <c r="H110" s="35"/>
      <c r="I110" s="52"/>
      <c r="J110" s="53"/>
      <c r="K110" s="35"/>
      <c r="L110" s="35" t="s">
        <v>10831</v>
      </c>
      <c r="M110" s="43"/>
      <c r="N110" s="43"/>
      <c r="O110" s="43"/>
      <c r="P110" s="43"/>
      <c r="Q110" s="43">
        <v>1</v>
      </c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4"/>
      <c r="AD110" s="44"/>
      <c r="AE110" s="44"/>
      <c r="AF110" s="44"/>
      <c r="AG110" s="44"/>
      <c r="AH110" s="44"/>
      <c r="AI110" s="47"/>
      <c r="AJ110" s="35"/>
      <c r="AK110" s="46"/>
      <c r="AL110" s="35"/>
    </row>
    <row r="111" s="28" customFormat="1" ht="15.75" spans="1:38">
      <c r="A111" s="35"/>
      <c r="B111" s="36"/>
      <c r="C111" s="37"/>
      <c r="D111" s="61" t="s">
        <v>14124</v>
      </c>
      <c r="E111" s="64" t="s">
        <v>14125</v>
      </c>
      <c r="F111" s="63" t="s">
        <v>13954</v>
      </c>
      <c r="G111" s="35"/>
      <c r="H111" s="35"/>
      <c r="I111" s="52"/>
      <c r="J111" s="53"/>
      <c r="K111" s="35"/>
      <c r="L111" s="35" t="s">
        <v>10831</v>
      </c>
      <c r="M111" s="43"/>
      <c r="N111" s="43"/>
      <c r="O111" s="43"/>
      <c r="P111" s="43"/>
      <c r="Q111" s="43">
        <v>1</v>
      </c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4"/>
      <c r="AD111" s="44"/>
      <c r="AE111" s="44"/>
      <c r="AF111" s="44"/>
      <c r="AG111" s="44"/>
      <c r="AH111" s="44"/>
      <c r="AI111" s="47"/>
      <c r="AJ111" s="35"/>
      <c r="AK111" s="46"/>
      <c r="AL111" s="35"/>
    </row>
    <row r="112" s="28" customFormat="1" ht="15.75" spans="1:38">
      <c r="A112" s="35"/>
      <c r="B112" s="36"/>
      <c r="C112" s="37"/>
      <c r="D112" s="61" t="s">
        <v>14126</v>
      </c>
      <c r="E112" s="64" t="s">
        <v>14127</v>
      </c>
      <c r="F112" s="63" t="s">
        <v>13954</v>
      </c>
      <c r="G112" s="35"/>
      <c r="H112" s="35"/>
      <c r="I112" s="52"/>
      <c r="J112" s="53"/>
      <c r="K112" s="35"/>
      <c r="L112" s="35" t="s">
        <v>10831</v>
      </c>
      <c r="M112" s="43"/>
      <c r="N112" s="43"/>
      <c r="O112" s="43"/>
      <c r="P112" s="43"/>
      <c r="Q112" s="43">
        <v>1</v>
      </c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4"/>
      <c r="AD112" s="44"/>
      <c r="AE112" s="44"/>
      <c r="AF112" s="44"/>
      <c r="AG112" s="44"/>
      <c r="AH112" s="44"/>
      <c r="AI112" s="47"/>
      <c r="AJ112" s="35"/>
      <c r="AK112" s="46"/>
      <c r="AL112" s="35"/>
    </row>
    <row r="113" s="28" customFormat="1" ht="27" spans="1:38">
      <c r="A113" s="35"/>
      <c r="B113" s="36"/>
      <c r="C113" s="37"/>
      <c r="D113" s="61" t="s">
        <v>14128</v>
      </c>
      <c r="E113" s="64" t="s">
        <v>14129</v>
      </c>
      <c r="F113" s="63" t="s">
        <v>13954</v>
      </c>
      <c r="G113" s="35"/>
      <c r="H113" s="35"/>
      <c r="I113" s="52"/>
      <c r="J113" s="53"/>
      <c r="K113" s="35"/>
      <c r="L113" s="35" t="s">
        <v>10831</v>
      </c>
      <c r="M113" s="43"/>
      <c r="N113" s="43"/>
      <c r="O113" s="43"/>
      <c r="P113" s="43"/>
      <c r="Q113" s="43">
        <v>1</v>
      </c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4"/>
      <c r="AD113" s="44"/>
      <c r="AE113" s="44"/>
      <c r="AF113" s="44"/>
      <c r="AG113" s="44"/>
      <c r="AH113" s="44"/>
      <c r="AI113" s="47"/>
      <c r="AJ113" s="35"/>
      <c r="AK113" s="46"/>
      <c r="AL113" s="35"/>
    </row>
    <row r="114" s="28" customFormat="1" ht="27" spans="1:38">
      <c r="A114" s="35"/>
      <c r="B114" s="36"/>
      <c r="C114" s="37"/>
      <c r="D114" s="61" t="s">
        <v>14130</v>
      </c>
      <c r="E114" s="64" t="s">
        <v>14131</v>
      </c>
      <c r="F114" s="63" t="s">
        <v>13954</v>
      </c>
      <c r="G114" s="35"/>
      <c r="H114" s="35"/>
      <c r="I114" s="52"/>
      <c r="J114" s="53"/>
      <c r="K114" s="35"/>
      <c r="L114" s="35" t="s">
        <v>10831</v>
      </c>
      <c r="M114" s="43"/>
      <c r="N114" s="43"/>
      <c r="O114" s="43"/>
      <c r="P114" s="43"/>
      <c r="Q114" s="43">
        <v>1</v>
      </c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4"/>
      <c r="AD114" s="44"/>
      <c r="AE114" s="44"/>
      <c r="AF114" s="44"/>
      <c r="AG114" s="44"/>
      <c r="AH114" s="44"/>
      <c r="AI114" s="47"/>
      <c r="AJ114" s="35"/>
      <c r="AK114" s="46"/>
      <c r="AL114" s="35"/>
    </row>
    <row r="115" s="28" customFormat="1" ht="27" spans="1:38">
      <c r="A115" s="35"/>
      <c r="B115" s="36"/>
      <c r="C115" s="37"/>
      <c r="D115" s="61" t="s">
        <v>14132</v>
      </c>
      <c r="E115" s="64" t="s">
        <v>14133</v>
      </c>
      <c r="F115" s="63" t="s">
        <v>13954</v>
      </c>
      <c r="G115" s="35"/>
      <c r="H115" s="35"/>
      <c r="I115" s="52"/>
      <c r="J115" s="53"/>
      <c r="K115" s="35"/>
      <c r="L115" s="35" t="s">
        <v>10831</v>
      </c>
      <c r="M115" s="43"/>
      <c r="N115" s="43"/>
      <c r="O115" s="43"/>
      <c r="P115" s="43"/>
      <c r="Q115" s="43">
        <v>1</v>
      </c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4"/>
      <c r="AD115" s="44"/>
      <c r="AE115" s="44"/>
      <c r="AF115" s="44"/>
      <c r="AG115" s="44"/>
      <c r="AH115" s="44"/>
      <c r="AI115" s="47"/>
      <c r="AJ115" s="35"/>
      <c r="AK115" s="46"/>
      <c r="AL115" s="35"/>
    </row>
    <row r="116" s="28" customFormat="1" ht="27" spans="1:38">
      <c r="A116" s="35"/>
      <c r="B116" s="36"/>
      <c r="C116" s="37"/>
      <c r="D116" s="61" t="s">
        <v>14134</v>
      </c>
      <c r="E116" s="64" t="s">
        <v>14135</v>
      </c>
      <c r="F116" s="63" t="s">
        <v>13954</v>
      </c>
      <c r="G116" s="35"/>
      <c r="H116" s="35"/>
      <c r="I116" s="52"/>
      <c r="J116" s="53"/>
      <c r="K116" s="35"/>
      <c r="L116" s="35" t="s">
        <v>10831</v>
      </c>
      <c r="M116" s="43"/>
      <c r="N116" s="43"/>
      <c r="O116" s="43"/>
      <c r="P116" s="43"/>
      <c r="Q116" s="43">
        <v>1</v>
      </c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4"/>
      <c r="AD116" s="44"/>
      <c r="AE116" s="44"/>
      <c r="AF116" s="44"/>
      <c r="AG116" s="44"/>
      <c r="AH116" s="44"/>
      <c r="AI116" s="47"/>
      <c r="AJ116" s="35"/>
      <c r="AK116" s="46"/>
      <c r="AL116" s="35"/>
    </row>
    <row r="117" s="28" customFormat="1" ht="15.75" spans="1:38">
      <c r="A117" s="35"/>
      <c r="B117" s="36"/>
      <c r="C117" s="37"/>
      <c r="D117" s="61" t="s">
        <v>14136</v>
      </c>
      <c r="E117" s="64" t="s">
        <v>14137</v>
      </c>
      <c r="F117" s="63" t="s">
        <v>13954</v>
      </c>
      <c r="G117" s="35"/>
      <c r="H117" s="35"/>
      <c r="I117" s="52"/>
      <c r="J117" s="53"/>
      <c r="K117" s="35"/>
      <c r="L117" s="35" t="s">
        <v>10831</v>
      </c>
      <c r="M117" s="43"/>
      <c r="N117" s="43"/>
      <c r="O117" s="43"/>
      <c r="P117" s="43"/>
      <c r="Q117" s="43">
        <v>1</v>
      </c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4"/>
      <c r="AD117" s="44"/>
      <c r="AE117" s="44"/>
      <c r="AF117" s="44"/>
      <c r="AG117" s="44"/>
      <c r="AH117" s="44"/>
      <c r="AI117" s="47"/>
      <c r="AJ117" s="35"/>
      <c r="AK117" s="46"/>
      <c r="AL117" s="35"/>
    </row>
    <row r="118" s="28" customFormat="1" ht="15.75" spans="1:38">
      <c r="A118" s="35"/>
      <c r="B118" s="36"/>
      <c r="C118" s="37"/>
      <c r="D118" s="61" t="s">
        <v>14138</v>
      </c>
      <c r="E118" s="64" t="s">
        <v>14139</v>
      </c>
      <c r="F118" s="63" t="s">
        <v>13954</v>
      </c>
      <c r="G118" s="35"/>
      <c r="H118" s="35"/>
      <c r="I118" s="52"/>
      <c r="J118" s="53"/>
      <c r="K118" s="35"/>
      <c r="L118" s="35" t="s">
        <v>10831</v>
      </c>
      <c r="M118" s="43"/>
      <c r="N118" s="43"/>
      <c r="O118" s="43"/>
      <c r="P118" s="43"/>
      <c r="Q118" s="43">
        <v>1</v>
      </c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4"/>
      <c r="AD118" s="44"/>
      <c r="AE118" s="44"/>
      <c r="AF118" s="44"/>
      <c r="AG118" s="44"/>
      <c r="AH118" s="44"/>
      <c r="AI118" s="47"/>
      <c r="AJ118" s="35"/>
      <c r="AK118" s="46"/>
      <c r="AL118" s="35"/>
    </row>
    <row r="119" s="28" customFormat="1" ht="27" spans="1:38">
      <c r="A119" s="35"/>
      <c r="B119" s="36"/>
      <c r="C119" s="37"/>
      <c r="D119" s="61" t="s">
        <v>14140</v>
      </c>
      <c r="E119" s="64" t="s">
        <v>14141</v>
      </c>
      <c r="F119" s="63" t="s">
        <v>13954</v>
      </c>
      <c r="G119" s="35"/>
      <c r="H119" s="35"/>
      <c r="I119" s="52"/>
      <c r="J119" s="53"/>
      <c r="K119" s="35"/>
      <c r="L119" s="35" t="s">
        <v>10831</v>
      </c>
      <c r="M119" s="43"/>
      <c r="N119" s="43"/>
      <c r="O119" s="43"/>
      <c r="P119" s="43"/>
      <c r="Q119" s="43">
        <v>1</v>
      </c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4"/>
      <c r="AD119" s="44"/>
      <c r="AE119" s="44"/>
      <c r="AF119" s="44"/>
      <c r="AG119" s="44"/>
      <c r="AH119" s="44"/>
      <c r="AI119" s="47"/>
      <c r="AJ119" s="35"/>
      <c r="AK119" s="46"/>
      <c r="AL119" s="35"/>
    </row>
    <row r="120" s="28" customFormat="1" ht="27" spans="1:38">
      <c r="A120" s="35"/>
      <c r="B120" s="36"/>
      <c r="C120" s="37"/>
      <c r="D120" s="61" t="s">
        <v>14142</v>
      </c>
      <c r="E120" s="64" t="s">
        <v>14143</v>
      </c>
      <c r="F120" s="63" t="s">
        <v>13954</v>
      </c>
      <c r="G120" s="35"/>
      <c r="H120" s="35"/>
      <c r="I120" s="52"/>
      <c r="J120" s="53"/>
      <c r="K120" s="35"/>
      <c r="L120" s="35" t="s">
        <v>10831</v>
      </c>
      <c r="M120" s="43"/>
      <c r="N120" s="43"/>
      <c r="O120" s="43"/>
      <c r="P120" s="43"/>
      <c r="Q120" s="43">
        <v>1</v>
      </c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4"/>
      <c r="AD120" s="44"/>
      <c r="AE120" s="44"/>
      <c r="AF120" s="44"/>
      <c r="AG120" s="44"/>
      <c r="AH120" s="44"/>
      <c r="AI120" s="47"/>
      <c r="AJ120" s="35"/>
      <c r="AK120" s="46"/>
      <c r="AL120" s="35"/>
    </row>
    <row r="121" s="28" customFormat="1" ht="15.75" spans="1:38">
      <c r="A121" s="35"/>
      <c r="B121" s="36"/>
      <c r="C121" s="37"/>
      <c r="D121" s="61" t="s">
        <v>14144</v>
      </c>
      <c r="E121" s="64" t="s">
        <v>14145</v>
      </c>
      <c r="F121" s="63" t="s">
        <v>13954</v>
      </c>
      <c r="G121" s="35"/>
      <c r="H121" s="35"/>
      <c r="I121" s="52"/>
      <c r="J121" s="53"/>
      <c r="K121" s="35"/>
      <c r="L121" s="35" t="s">
        <v>10831</v>
      </c>
      <c r="M121" s="43"/>
      <c r="N121" s="43"/>
      <c r="O121" s="43"/>
      <c r="P121" s="43"/>
      <c r="Q121" s="43">
        <v>1</v>
      </c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4"/>
      <c r="AD121" s="44"/>
      <c r="AE121" s="44"/>
      <c r="AF121" s="44"/>
      <c r="AG121" s="44"/>
      <c r="AH121" s="44"/>
      <c r="AI121" s="47"/>
      <c r="AJ121" s="35"/>
      <c r="AK121" s="46"/>
      <c r="AL121" s="35"/>
    </row>
    <row r="122" s="28" customFormat="1" ht="15.75" spans="1:38">
      <c r="A122" s="35"/>
      <c r="B122" s="36"/>
      <c r="C122" s="37"/>
      <c r="D122" s="61" t="s">
        <v>14146</v>
      </c>
      <c r="E122" s="64" t="s">
        <v>14147</v>
      </c>
      <c r="F122" s="63" t="s">
        <v>13954</v>
      </c>
      <c r="G122" s="35"/>
      <c r="H122" s="35"/>
      <c r="I122" s="52"/>
      <c r="J122" s="53"/>
      <c r="K122" s="35"/>
      <c r="L122" s="35" t="s">
        <v>10831</v>
      </c>
      <c r="M122" s="43"/>
      <c r="N122" s="43"/>
      <c r="O122" s="43"/>
      <c r="P122" s="43"/>
      <c r="Q122" s="43">
        <v>1</v>
      </c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4"/>
      <c r="AD122" s="44"/>
      <c r="AE122" s="44"/>
      <c r="AF122" s="44"/>
      <c r="AG122" s="44"/>
      <c r="AH122" s="44"/>
      <c r="AI122" s="47"/>
      <c r="AJ122" s="35"/>
      <c r="AK122" s="46"/>
      <c r="AL122" s="35"/>
    </row>
    <row r="123" s="28" customFormat="1" ht="27" spans="1:38">
      <c r="A123" s="35"/>
      <c r="B123" s="36"/>
      <c r="C123" s="37"/>
      <c r="D123" s="61" t="s">
        <v>14148</v>
      </c>
      <c r="E123" s="64" t="s">
        <v>14149</v>
      </c>
      <c r="F123" s="63" t="s">
        <v>13954</v>
      </c>
      <c r="G123" s="35"/>
      <c r="H123" s="35"/>
      <c r="I123" s="52"/>
      <c r="J123" s="53"/>
      <c r="K123" s="35"/>
      <c r="L123" s="35" t="s">
        <v>10831</v>
      </c>
      <c r="M123" s="43"/>
      <c r="N123" s="43"/>
      <c r="O123" s="43"/>
      <c r="P123" s="43"/>
      <c r="Q123" s="43">
        <v>1</v>
      </c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4"/>
      <c r="AD123" s="44"/>
      <c r="AE123" s="44"/>
      <c r="AF123" s="44"/>
      <c r="AG123" s="44"/>
      <c r="AH123" s="44"/>
      <c r="AI123" s="47"/>
      <c r="AJ123" s="35"/>
      <c r="AK123" s="46"/>
      <c r="AL123" s="35"/>
    </row>
    <row r="124" s="28" customFormat="1" ht="27" spans="1:38">
      <c r="A124" s="35"/>
      <c r="B124" s="36"/>
      <c r="C124" s="37"/>
      <c r="D124" s="61" t="s">
        <v>14150</v>
      </c>
      <c r="E124" s="64" t="s">
        <v>14151</v>
      </c>
      <c r="F124" s="63" t="s">
        <v>13954</v>
      </c>
      <c r="G124" s="35"/>
      <c r="H124" s="35"/>
      <c r="I124" s="52"/>
      <c r="J124" s="53"/>
      <c r="K124" s="35"/>
      <c r="L124" s="35" t="s">
        <v>10831</v>
      </c>
      <c r="M124" s="43"/>
      <c r="N124" s="43"/>
      <c r="O124" s="43"/>
      <c r="P124" s="43"/>
      <c r="Q124" s="43">
        <v>1</v>
      </c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4"/>
      <c r="AD124" s="44"/>
      <c r="AE124" s="44"/>
      <c r="AF124" s="44"/>
      <c r="AG124" s="44"/>
      <c r="AH124" s="44"/>
      <c r="AI124" s="47"/>
      <c r="AJ124" s="35"/>
      <c r="AK124" s="46"/>
      <c r="AL124" s="35"/>
    </row>
    <row r="125" s="28" customFormat="1" ht="15.75" spans="1:38">
      <c r="A125" s="35"/>
      <c r="B125" s="36"/>
      <c r="C125" s="37"/>
      <c r="D125" s="61" t="s">
        <v>14152</v>
      </c>
      <c r="E125" s="64" t="s">
        <v>14153</v>
      </c>
      <c r="F125" s="63" t="s">
        <v>13954</v>
      </c>
      <c r="G125" s="35"/>
      <c r="H125" s="35"/>
      <c r="I125" s="52"/>
      <c r="J125" s="53"/>
      <c r="K125" s="35"/>
      <c r="L125" s="35" t="s">
        <v>10831</v>
      </c>
      <c r="M125" s="43"/>
      <c r="N125" s="43"/>
      <c r="O125" s="43"/>
      <c r="P125" s="43"/>
      <c r="Q125" s="43">
        <v>1</v>
      </c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4"/>
      <c r="AD125" s="44"/>
      <c r="AE125" s="44"/>
      <c r="AF125" s="44"/>
      <c r="AG125" s="44"/>
      <c r="AH125" s="44"/>
      <c r="AI125" s="47"/>
      <c r="AJ125" s="35"/>
      <c r="AK125" s="46"/>
      <c r="AL125" s="35"/>
    </row>
    <row r="126" s="28" customFormat="1" ht="15.75" spans="1:38">
      <c r="A126" s="35"/>
      <c r="B126" s="36"/>
      <c r="C126" s="37"/>
      <c r="D126" s="61" t="s">
        <v>14154</v>
      </c>
      <c r="E126" s="64" t="s">
        <v>14155</v>
      </c>
      <c r="F126" s="63" t="s">
        <v>13954</v>
      </c>
      <c r="G126" s="35"/>
      <c r="H126" s="35"/>
      <c r="I126" s="52"/>
      <c r="J126" s="53"/>
      <c r="K126" s="35"/>
      <c r="L126" s="35" t="s">
        <v>10831</v>
      </c>
      <c r="M126" s="43"/>
      <c r="N126" s="43"/>
      <c r="O126" s="43"/>
      <c r="P126" s="43"/>
      <c r="Q126" s="43">
        <v>1</v>
      </c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4"/>
      <c r="AD126" s="44"/>
      <c r="AE126" s="44"/>
      <c r="AF126" s="44"/>
      <c r="AG126" s="44"/>
      <c r="AH126" s="44"/>
      <c r="AI126" s="47"/>
      <c r="AJ126" s="35"/>
      <c r="AK126" s="46"/>
      <c r="AL126" s="35"/>
    </row>
    <row r="127" s="28" customFormat="1" ht="15.75" spans="1:38">
      <c r="A127" s="35"/>
      <c r="B127" s="36"/>
      <c r="C127" s="37"/>
      <c r="D127" s="61" t="s">
        <v>14156</v>
      </c>
      <c r="E127" s="64">
        <v>11000470005</v>
      </c>
      <c r="F127" s="63" t="s">
        <v>13954</v>
      </c>
      <c r="G127" s="35"/>
      <c r="H127" s="35"/>
      <c r="I127" s="52"/>
      <c r="J127" s="53"/>
      <c r="K127" s="35"/>
      <c r="L127" s="35" t="s">
        <v>10831</v>
      </c>
      <c r="M127" s="43"/>
      <c r="N127" s="43"/>
      <c r="O127" s="43"/>
      <c r="P127" s="43"/>
      <c r="Q127" s="43">
        <v>1</v>
      </c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4"/>
      <c r="AD127" s="44"/>
      <c r="AE127" s="44"/>
      <c r="AF127" s="44"/>
      <c r="AG127" s="44"/>
      <c r="AH127" s="44"/>
      <c r="AI127" s="47"/>
      <c r="AJ127" s="35"/>
      <c r="AK127" s="46"/>
      <c r="AL127" s="35"/>
    </row>
    <row r="128" s="28" customFormat="1" ht="15.75" spans="1:38">
      <c r="A128" s="35"/>
      <c r="B128" s="36"/>
      <c r="C128" s="37"/>
      <c r="D128" s="61" t="s">
        <v>14157</v>
      </c>
      <c r="E128" s="64" t="s">
        <v>14158</v>
      </c>
      <c r="F128" s="63" t="s">
        <v>13954</v>
      </c>
      <c r="G128" s="35"/>
      <c r="H128" s="35"/>
      <c r="I128" s="52"/>
      <c r="J128" s="53"/>
      <c r="K128" s="35"/>
      <c r="L128" s="35" t="s">
        <v>10831</v>
      </c>
      <c r="M128" s="43"/>
      <c r="N128" s="43"/>
      <c r="O128" s="43"/>
      <c r="P128" s="43"/>
      <c r="Q128" s="43">
        <v>1</v>
      </c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4"/>
      <c r="AD128" s="44"/>
      <c r="AE128" s="44"/>
      <c r="AF128" s="44"/>
      <c r="AG128" s="44"/>
      <c r="AH128" s="44"/>
      <c r="AI128" s="47"/>
      <c r="AJ128" s="35"/>
      <c r="AK128" s="46"/>
      <c r="AL128" s="35"/>
    </row>
    <row r="129" s="28" customFormat="1" ht="15.75" spans="1:38">
      <c r="A129" s="35"/>
      <c r="B129" s="36"/>
      <c r="C129" s="37"/>
      <c r="D129" s="61" t="s">
        <v>14159</v>
      </c>
      <c r="E129" s="64" t="s">
        <v>14160</v>
      </c>
      <c r="F129" s="63" t="s">
        <v>13954</v>
      </c>
      <c r="G129" s="35"/>
      <c r="H129" s="35"/>
      <c r="I129" s="52"/>
      <c r="J129" s="53"/>
      <c r="K129" s="35"/>
      <c r="L129" s="35" t="s">
        <v>10831</v>
      </c>
      <c r="M129" s="43"/>
      <c r="N129" s="43"/>
      <c r="O129" s="43"/>
      <c r="P129" s="43"/>
      <c r="Q129" s="43">
        <v>1</v>
      </c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4"/>
      <c r="AD129" s="44"/>
      <c r="AE129" s="44"/>
      <c r="AF129" s="44"/>
      <c r="AG129" s="44"/>
      <c r="AH129" s="44"/>
      <c r="AI129" s="47"/>
      <c r="AJ129" s="35"/>
      <c r="AK129" s="46"/>
      <c r="AL129" s="35"/>
    </row>
    <row r="130" s="28" customFormat="1" ht="27" spans="1:38">
      <c r="A130" s="35"/>
      <c r="B130" s="36"/>
      <c r="C130" s="37"/>
      <c r="D130" s="61" t="s">
        <v>14161</v>
      </c>
      <c r="E130" s="64" t="s">
        <v>14153</v>
      </c>
      <c r="F130" s="63" t="s">
        <v>13954</v>
      </c>
      <c r="G130" s="35"/>
      <c r="H130" s="35"/>
      <c r="I130" s="52"/>
      <c r="J130" s="53"/>
      <c r="K130" s="35"/>
      <c r="L130" s="35" t="s">
        <v>10831</v>
      </c>
      <c r="M130" s="43"/>
      <c r="N130" s="43"/>
      <c r="O130" s="43"/>
      <c r="P130" s="43"/>
      <c r="Q130" s="43">
        <v>1</v>
      </c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4"/>
      <c r="AD130" s="44"/>
      <c r="AE130" s="44"/>
      <c r="AF130" s="44"/>
      <c r="AG130" s="44"/>
      <c r="AH130" s="44"/>
      <c r="AI130" s="47"/>
      <c r="AJ130" s="35"/>
      <c r="AK130" s="46"/>
      <c r="AL130" s="35"/>
    </row>
    <row r="131" s="28" customFormat="1" ht="27" spans="1:38">
      <c r="A131" s="35"/>
      <c r="B131" s="36"/>
      <c r="C131" s="37"/>
      <c r="D131" s="61" t="s">
        <v>14162</v>
      </c>
      <c r="E131" s="64" t="s">
        <v>14155</v>
      </c>
      <c r="F131" s="63" t="s">
        <v>13954</v>
      </c>
      <c r="G131" s="35"/>
      <c r="H131" s="35"/>
      <c r="I131" s="52"/>
      <c r="J131" s="53"/>
      <c r="K131" s="35"/>
      <c r="L131" s="35" t="s">
        <v>10831</v>
      </c>
      <c r="M131" s="43"/>
      <c r="N131" s="43"/>
      <c r="O131" s="43"/>
      <c r="P131" s="43"/>
      <c r="Q131" s="43">
        <v>1</v>
      </c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4"/>
      <c r="AD131" s="44"/>
      <c r="AE131" s="44"/>
      <c r="AF131" s="44"/>
      <c r="AG131" s="44"/>
      <c r="AH131" s="44"/>
      <c r="AI131" s="47"/>
      <c r="AJ131" s="35"/>
      <c r="AK131" s="46"/>
      <c r="AL131" s="35"/>
    </row>
    <row r="132" s="28" customFormat="1" ht="15.75" spans="1:38">
      <c r="A132" s="35"/>
      <c r="B132" s="36"/>
      <c r="C132" s="37"/>
      <c r="D132" s="61" t="s">
        <v>14163</v>
      </c>
      <c r="E132" s="64">
        <v>11000470008</v>
      </c>
      <c r="F132" s="63" t="s">
        <v>13954</v>
      </c>
      <c r="G132" s="35"/>
      <c r="H132" s="35"/>
      <c r="I132" s="52"/>
      <c r="J132" s="53"/>
      <c r="K132" s="35"/>
      <c r="L132" s="35" t="s">
        <v>10831</v>
      </c>
      <c r="M132" s="43"/>
      <c r="N132" s="43"/>
      <c r="O132" s="43"/>
      <c r="P132" s="43"/>
      <c r="Q132" s="43">
        <v>1</v>
      </c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4"/>
      <c r="AD132" s="44"/>
      <c r="AE132" s="44"/>
      <c r="AF132" s="44"/>
      <c r="AG132" s="44"/>
      <c r="AH132" s="44"/>
      <c r="AI132" s="47"/>
      <c r="AJ132" s="35"/>
      <c r="AK132" s="46"/>
      <c r="AL132" s="35"/>
    </row>
    <row r="133" s="28" customFormat="1" ht="15.75" spans="1:38">
      <c r="A133" s="35"/>
      <c r="B133" s="36"/>
      <c r="C133" s="37"/>
      <c r="D133" s="61" t="s">
        <v>14164</v>
      </c>
      <c r="E133" s="64" t="s">
        <v>14165</v>
      </c>
      <c r="F133" s="63" t="s">
        <v>13954</v>
      </c>
      <c r="G133" s="35"/>
      <c r="H133" s="35"/>
      <c r="I133" s="52"/>
      <c r="J133" s="53"/>
      <c r="K133" s="35"/>
      <c r="L133" s="35" t="s">
        <v>10831</v>
      </c>
      <c r="M133" s="43"/>
      <c r="N133" s="43"/>
      <c r="O133" s="43"/>
      <c r="P133" s="43"/>
      <c r="Q133" s="43">
        <v>1</v>
      </c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4"/>
      <c r="AD133" s="44"/>
      <c r="AE133" s="44"/>
      <c r="AF133" s="44"/>
      <c r="AG133" s="44"/>
      <c r="AH133" s="44"/>
      <c r="AI133" s="47"/>
      <c r="AJ133" s="35"/>
      <c r="AK133" s="46"/>
      <c r="AL133" s="35"/>
    </row>
    <row r="134" s="28" customFormat="1" ht="15.75" spans="1:38">
      <c r="A134" s="35"/>
      <c r="B134" s="36"/>
      <c r="C134" s="37"/>
      <c r="D134" s="61" t="s">
        <v>14166</v>
      </c>
      <c r="E134" s="64" t="s">
        <v>14167</v>
      </c>
      <c r="F134" s="63" t="s">
        <v>13954</v>
      </c>
      <c r="G134" s="35"/>
      <c r="H134" s="35"/>
      <c r="I134" s="52"/>
      <c r="J134" s="53"/>
      <c r="K134" s="35"/>
      <c r="L134" s="35" t="s">
        <v>10831</v>
      </c>
      <c r="M134" s="43"/>
      <c r="N134" s="43"/>
      <c r="O134" s="43"/>
      <c r="P134" s="43"/>
      <c r="Q134" s="43">
        <v>1</v>
      </c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4"/>
      <c r="AD134" s="44"/>
      <c r="AE134" s="44"/>
      <c r="AF134" s="44"/>
      <c r="AG134" s="44"/>
      <c r="AH134" s="44"/>
      <c r="AI134" s="47"/>
      <c r="AJ134" s="35"/>
      <c r="AK134" s="46"/>
      <c r="AL134" s="35"/>
    </row>
    <row r="135" s="28" customFormat="1" ht="15.75" spans="1:38">
      <c r="A135" s="35"/>
      <c r="B135" s="36"/>
      <c r="C135" s="37"/>
      <c r="D135" s="61" t="s">
        <v>14168</v>
      </c>
      <c r="E135" s="64">
        <v>11000486006</v>
      </c>
      <c r="F135" s="63" t="s">
        <v>13954</v>
      </c>
      <c r="G135" s="35"/>
      <c r="H135" s="35"/>
      <c r="I135" s="52"/>
      <c r="J135" s="53"/>
      <c r="K135" s="35"/>
      <c r="L135" s="35" t="s">
        <v>10831</v>
      </c>
      <c r="M135" s="43"/>
      <c r="N135" s="43"/>
      <c r="O135" s="43"/>
      <c r="P135" s="43"/>
      <c r="Q135" s="43">
        <v>1</v>
      </c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4"/>
      <c r="AD135" s="44"/>
      <c r="AE135" s="44"/>
      <c r="AF135" s="44"/>
      <c r="AG135" s="44"/>
      <c r="AH135" s="44"/>
      <c r="AI135" s="47"/>
      <c r="AJ135" s="35"/>
      <c r="AK135" s="46"/>
      <c r="AL135" s="35"/>
    </row>
    <row r="136" s="28" customFormat="1" ht="15.75" spans="1:38">
      <c r="A136" s="35"/>
      <c r="B136" s="36"/>
      <c r="C136" s="37"/>
      <c r="D136" s="61" t="s">
        <v>14169</v>
      </c>
      <c r="E136" s="64">
        <v>11000470012</v>
      </c>
      <c r="F136" s="63" t="s">
        <v>13954</v>
      </c>
      <c r="G136" s="35"/>
      <c r="H136" s="35"/>
      <c r="I136" s="52"/>
      <c r="J136" s="53"/>
      <c r="K136" s="35"/>
      <c r="L136" s="35" t="s">
        <v>10831</v>
      </c>
      <c r="M136" s="43"/>
      <c r="N136" s="43"/>
      <c r="O136" s="43"/>
      <c r="P136" s="43"/>
      <c r="Q136" s="43">
        <v>1</v>
      </c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4"/>
      <c r="AD136" s="44"/>
      <c r="AE136" s="44"/>
      <c r="AF136" s="44"/>
      <c r="AG136" s="44"/>
      <c r="AH136" s="44"/>
      <c r="AI136" s="47"/>
      <c r="AJ136" s="35"/>
      <c r="AK136" s="46"/>
      <c r="AL136" s="35"/>
    </row>
    <row r="137" s="28" customFormat="1" ht="27" spans="1:38">
      <c r="A137" s="35"/>
      <c r="B137" s="36"/>
      <c r="C137" s="37"/>
      <c r="D137" s="61" t="s">
        <v>14170</v>
      </c>
      <c r="E137" s="64" t="s">
        <v>14171</v>
      </c>
      <c r="F137" s="63" t="s">
        <v>13954</v>
      </c>
      <c r="G137" s="35"/>
      <c r="H137" s="35"/>
      <c r="I137" s="52"/>
      <c r="J137" s="53"/>
      <c r="K137" s="35"/>
      <c r="L137" s="35" t="s">
        <v>10831</v>
      </c>
      <c r="M137" s="43"/>
      <c r="N137" s="43"/>
      <c r="O137" s="43"/>
      <c r="P137" s="43"/>
      <c r="Q137" s="43">
        <v>1</v>
      </c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4"/>
      <c r="AD137" s="44"/>
      <c r="AE137" s="44"/>
      <c r="AF137" s="44"/>
      <c r="AG137" s="44"/>
      <c r="AH137" s="44"/>
      <c r="AI137" s="47"/>
      <c r="AJ137" s="35"/>
      <c r="AK137" s="46"/>
      <c r="AL137" s="35"/>
    </row>
    <row r="138" s="28" customFormat="1" ht="27" spans="1:38">
      <c r="A138" s="35"/>
      <c r="B138" s="36"/>
      <c r="C138" s="37"/>
      <c r="D138" s="61" t="s">
        <v>14172</v>
      </c>
      <c r="E138" s="64" t="s">
        <v>14173</v>
      </c>
      <c r="F138" s="63" t="s">
        <v>13954</v>
      </c>
      <c r="G138" s="35"/>
      <c r="H138" s="35"/>
      <c r="I138" s="52"/>
      <c r="J138" s="53"/>
      <c r="K138" s="35"/>
      <c r="L138" s="35" t="s">
        <v>10831</v>
      </c>
      <c r="M138" s="43"/>
      <c r="N138" s="43"/>
      <c r="O138" s="43"/>
      <c r="P138" s="43"/>
      <c r="Q138" s="43">
        <v>1</v>
      </c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4"/>
      <c r="AD138" s="44"/>
      <c r="AE138" s="44"/>
      <c r="AF138" s="44"/>
      <c r="AG138" s="44"/>
      <c r="AH138" s="44"/>
      <c r="AI138" s="47"/>
      <c r="AJ138" s="35"/>
      <c r="AK138" s="46"/>
      <c r="AL138" s="35"/>
    </row>
    <row r="139" s="28" customFormat="1" ht="15.75" spans="1:38">
      <c r="A139" s="35"/>
      <c r="B139" s="36"/>
      <c r="C139" s="37"/>
      <c r="D139" s="61" t="s">
        <v>14174</v>
      </c>
      <c r="E139" s="64" t="s">
        <v>14175</v>
      </c>
      <c r="F139" s="63" t="s">
        <v>13954</v>
      </c>
      <c r="G139" s="35"/>
      <c r="H139" s="35"/>
      <c r="I139" s="52"/>
      <c r="J139" s="53"/>
      <c r="K139" s="35"/>
      <c r="L139" s="35" t="s">
        <v>10831</v>
      </c>
      <c r="M139" s="43"/>
      <c r="N139" s="43"/>
      <c r="O139" s="43"/>
      <c r="P139" s="43"/>
      <c r="Q139" s="43">
        <v>1</v>
      </c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4"/>
      <c r="AD139" s="44"/>
      <c r="AE139" s="44"/>
      <c r="AF139" s="44"/>
      <c r="AG139" s="44"/>
      <c r="AH139" s="44"/>
      <c r="AI139" s="47"/>
      <c r="AJ139" s="35"/>
      <c r="AK139" s="46"/>
      <c r="AL139" s="35"/>
    </row>
    <row r="140" s="28" customFormat="1" ht="15.75" spans="1:38">
      <c r="A140" s="35"/>
      <c r="B140" s="36"/>
      <c r="C140" s="37"/>
      <c r="D140" s="61" t="s">
        <v>14176</v>
      </c>
      <c r="E140" s="64" t="s">
        <v>14177</v>
      </c>
      <c r="F140" s="63" t="s">
        <v>13954</v>
      </c>
      <c r="G140" s="35"/>
      <c r="H140" s="35"/>
      <c r="I140" s="52"/>
      <c r="J140" s="53"/>
      <c r="K140" s="35"/>
      <c r="L140" s="35" t="s">
        <v>10831</v>
      </c>
      <c r="M140" s="43"/>
      <c r="N140" s="43"/>
      <c r="O140" s="43"/>
      <c r="P140" s="43"/>
      <c r="Q140" s="43">
        <v>1</v>
      </c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4"/>
      <c r="AD140" s="44"/>
      <c r="AE140" s="44"/>
      <c r="AF140" s="44"/>
      <c r="AG140" s="44"/>
      <c r="AH140" s="44"/>
      <c r="AI140" s="47"/>
      <c r="AJ140" s="35"/>
      <c r="AK140" s="46"/>
      <c r="AL140" s="35"/>
    </row>
    <row r="141" s="28" customFormat="1" ht="27" spans="1:38">
      <c r="A141" s="35"/>
      <c r="B141" s="36"/>
      <c r="C141" s="37"/>
      <c r="D141" s="61" t="s">
        <v>14178</v>
      </c>
      <c r="E141" s="64" t="s">
        <v>14145</v>
      </c>
      <c r="F141" s="63" t="s">
        <v>13954</v>
      </c>
      <c r="G141" s="35"/>
      <c r="H141" s="35"/>
      <c r="I141" s="52"/>
      <c r="J141" s="53"/>
      <c r="K141" s="35"/>
      <c r="L141" s="35" t="s">
        <v>10831</v>
      </c>
      <c r="M141" s="43"/>
      <c r="N141" s="43"/>
      <c r="O141" s="43"/>
      <c r="P141" s="43"/>
      <c r="Q141" s="43">
        <v>1</v>
      </c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4"/>
      <c r="AD141" s="44"/>
      <c r="AE141" s="44"/>
      <c r="AF141" s="44"/>
      <c r="AG141" s="44"/>
      <c r="AH141" s="44"/>
      <c r="AI141" s="47"/>
      <c r="AJ141" s="35"/>
      <c r="AK141" s="46"/>
      <c r="AL141" s="35"/>
    </row>
    <row r="142" s="28" customFormat="1" ht="27" spans="1:38">
      <c r="A142" s="35"/>
      <c r="B142" s="36"/>
      <c r="C142" s="37"/>
      <c r="D142" s="61" t="s">
        <v>14179</v>
      </c>
      <c r="E142" s="64" t="s">
        <v>14147</v>
      </c>
      <c r="F142" s="63" t="s">
        <v>13954</v>
      </c>
      <c r="G142" s="35"/>
      <c r="H142" s="35"/>
      <c r="I142" s="52"/>
      <c r="J142" s="53"/>
      <c r="K142" s="35"/>
      <c r="L142" s="35" t="s">
        <v>10831</v>
      </c>
      <c r="M142" s="43"/>
      <c r="N142" s="43"/>
      <c r="O142" s="43"/>
      <c r="P142" s="43"/>
      <c r="Q142" s="43">
        <v>1</v>
      </c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4"/>
      <c r="AD142" s="44"/>
      <c r="AE142" s="44"/>
      <c r="AF142" s="44"/>
      <c r="AG142" s="44"/>
      <c r="AH142" s="44"/>
      <c r="AI142" s="47"/>
      <c r="AJ142" s="35"/>
      <c r="AK142" s="46"/>
      <c r="AL142" s="35"/>
    </row>
    <row r="143" s="28" customFormat="1" ht="15.75" spans="1:38">
      <c r="A143" s="35"/>
      <c r="B143" s="36"/>
      <c r="C143" s="37"/>
      <c r="D143" s="61" t="s">
        <v>14180</v>
      </c>
      <c r="E143" s="64" t="s">
        <v>14181</v>
      </c>
      <c r="F143" s="63" t="s">
        <v>13954</v>
      </c>
      <c r="G143" s="35"/>
      <c r="H143" s="35"/>
      <c r="I143" s="52"/>
      <c r="J143" s="53"/>
      <c r="K143" s="35"/>
      <c r="L143" s="35" t="s">
        <v>10831</v>
      </c>
      <c r="M143" s="43"/>
      <c r="N143" s="43"/>
      <c r="O143" s="43"/>
      <c r="P143" s="43"/>
      <c r="Q143" s="43">
        <v>1</v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4"/>
      <c r="AD143" s="44"/>
      <c r="AE143" s="44"/>
      <c r="AF143" s="44"/>
      <c r="AG143" s="44"/>
      <c r="AH143" s="44"/>
      <c r="AI143" s="47"/>
      <c r="AJ143" s="35"/>
      <c r="AK143" s="46"/>
      <c r="AL143" s="35"/>
    </row>
    <row r="144" s="28" customFormat="1" ht="15.75" spans="1:38">
      <c r="A144" s="35"/>
      <c r="B144" s="36"/>
      <c r="C144" s="37"/>
      <c r="D144" s="61" t="s">
        <v>14182</v>
      </c>
      <c r="E144" s="64" t="s">
        <v>14183</v>
      </c>
      <c r="F144" s="63" t="s">
        <v>13954</v>
      </c>
      <c r="G144" s="35"/>
      <c r="H144" s="35"/>
      <c r="I144" s="52"/>
      <c r="J144" s="53"/>
      <c r="K144" s="35"/>
      <c r="L144" s="35" t="s">
        <v>10831</v>
      </c>
      <c r="M144" s="43"/>
      <c r="N144" s="43"/>
      <c r="O144" s="43"/>
      <c r="P144" s="43"/>
      <c r="Q144" s="43">
        <v>1</v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4"/>
      <c r="AD144" s="44"/>
      <c r="AE144" s="44"/>
      <c r="AF144" s="44"/>
      <c r="AG144" s="44"/>
      <c r="AH144" s="44"/>
      <c r="AI144" s="47"/>
      <c r="AJ144" s="35"/>
      <c r="AK144" s="46"/>
      <c r="AL144" s="35"/>
    </row>
    <row r="145" s="28" customFormat="1" ht="27" spans="1:38">
      <c r="A145" s="35"/>
      <c r="B145" s="36"/>
      <c r="C145" s="37"/>
      <c r="D145" s="61" t="s">
        <v>14184</v>
      </c>
      <c r="E145" s="64" t="s">
        <v>14185</v>
      </c>
      <c r="F145" s="63" t="s">
        <v>13954</v>
      </c>
      <c r="G145" s="35"/>
      <c r="H145" s="35"/>
      <c r="I145" s="52"/>
      <c r="J145" s="53"/>
      <c r="K145" s="35"/>
      <c r="L145" s="35" t="s">
        <v>10831</v>
      </c>
      <c r="M145" s="43"/>
      <c r="N145" s="43"/>
      <c r="O145" s="43"/>
      <c r="P145" s="43"/>
      <c r="Q145" s="43">
        <v>1</v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4"/>
      <c r="AD145" s="44"/>
      <c r="AE145" s="44"/>
      <c r="AF145" s="44"/>
      <c r="AG145" s="44"/>
      <c r="AH145" s="44"/>
      <c r="AI145" s="47"/>
      <c r="AJ145" s="35"/>
      <c r="AK145" s="46"/>
      <c r="AL145" s="35"/>
    </row>
    <row r="146" s="28" customFormat="1" ht="27" spans="1:38">
      <c r="A146" s="35"/>
      <c r="B146" s="36"/>
      <c r="C146" s="37"/>
      <c r="D146" s="61" t="s">
        <v>14186</v>
      </c>
      <c r="E146" s="64" t="s">
        <v>14187</v>
      </c>
      <c r="F146" s="63" t="s">
        <v>13954</v>
      </c>
      <c r="G146" s="35"/>
      <c r="H146" s="35"/>
      <c r="I146" s="52"/>
      <c r="J146" s="53"/>
      <c r="K146" s="35"/>
      <c r="L146" s="35" t="s">
        <v>10831</v>
      </c>
      <c r="M146" s="43"/>
      <c r="N146" s="43"/>
      <c r="O146" s="43"/>
      <c r="P146" s="43"/>
      <c r="Q146" s="43">
        <v>1</v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4"/>
      <c r="AD146" s="44"/>
      <c r="AE146" s="44"/>
      <c r="AF146" s="44"/>
      <c r="AG146" s="44"/>
      <c r="AH146" s="44"/>
      <c r="AI146" s="47"/>
      <c r="AJ146" s="35"/>
      <c r="AK146" s="46"/>
      <c r="AL146" s="35"/>
    </row>
    <row r="147" s="28" customFormat="1" ht="15.75" spans="1:38">
      <c r="A147" s="35"/>
      <c r="B147" s="36"/>
      <c r="C147" s="37"/>
      <c r="D147" s="62" t="s">
        <v>14188</v>
      </c>
      <c r="E147" s="64" t="s">
        <v>14189</v>
      </c>
      <c r="F147" s="63" t="s">
        <v>13954</v>
      </c>
      <c r="G147" s="35"/>
      <c r="H147" s="35"/>
      <c r="I147" s="52"/>
      <c r="J147" s="53"/>
      <c r="K147" s="35"/>
      <c r="L147" s="35" t="s">
        <v>10831</v>
      </c>
      <c r="M147" s="43"/>
      <c r="N147" s="43"/>
      <c r="O147" s="43"/>
      <c r="P147" s="43"/>
      <c r="Q147" s="43">
        <v>1</v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4"/>
      <c r="AD147" s="44"/>
      <c r="AE147" s="44"/>
      <c r="AF147" s="44"/>
      <c r="AG147" s="44"/>
      <c r="AH147" s="44"/>
      <c r="AI147" s="47"/>
      <c r="AJ147" s="35"/>
      <c r="AK147" s="46"/>
      <c r="AL147" s="35"/>
    </row>
    <row r="148" s="28" customFormat="1" ht="15.75" spans="1:38">
      <c r="A148" s="35"/>
      <c r="B148" s="36"/>
      <c r="C148" s="37"/>
      <c r="D148" s="62" t="s">
        <v>14190</v>
      </c>
      <c r="E148" s="64" t="s">
        <v>14191</v>
      </c>
      <c r="F148" s="63" t="s">
        <v>13954</v>
      </c>
      <c r="G148" s="35"/>
      <c r="H148" s="35"/>
      <c r="I148" s="52"/>
      <c r="J148" s="53"/>
      <c r="K148" s="35"/>
      <c r="L148" s="35" t="s">
        <v>10831</v>
      </c>
      <c r="M148" s="43"/>
      <c r="N148" s="43"/>
      <c r="O148" s="43"/>
      <c r="P148" s="43"/>
      <c r="Q148" s="43">
        <v>1</v>
      </c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4"/>
      <c r="AD148" s="44"/>
      <c r="AE148" s="44"/>
      <c r="AF148" s="44"/>
      <c r="AG148" s="44"/>
      <c r="AH148" s="44"/>
      <c r="AI148" s="47"/>
      <c r="AJ148" s="35"/>
      <c r="AK148" s="46"/>
      <c r="AL148" s="35"/>
    </row>
    <row r="149" s="28" customFormat="1" ht="15.75" spans="1:38">
      <c r="A149" s="35"/>
      <c r="B149" s="36"/>
      <c r="C149" s="37"/>
      <c r="D149" s="61" t="s">
        <v>14192</v>
      </c>
      <c r="E149" s="64" t="s">
        <v>14193</v>
      </c>
      <c r="F149" s="63" t="s">
        <v>13954</v>
      </c>
      <c r="G149" s="35"/>
      <c r="H149" s="35"/>
      <c r="I149" s="52"/>
      <c r="J149" s="53"/>
      <c r="K149" s="35"/>
      <c r="L149" s="35" t="s">
        <v>10831</v>
      </c>
      <c r="M149" s="43"/>
      <c r="N149" s="43"/>
      <c r="O149" s="43"/>
      <c r="P149" s="43"/>
      <c r="Q149" s="43">
        <v>1</v>
      </c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4"/>
      <c r="AD149" s="44"/>
      <c r="AE149" s="44"/>
      <c r="AF149" s="44"/>
      <c r="AG149" s="44"/>
      <c r="AH149" s="44"/>
      <c r="AI149" s="47"/>
      <c r="AJ149" s="35"/>
      <c r="AK149" s="46"/>
      <c r="AL149" s="35"/>
    </row>
    <row r="150" s="28" customFormat="1" ht="15.75" spans="1:38">
      <c r="A150" s="35"/>
      <c r="B150" s="36"/>
      <c r="C150" s="37"/>
      <c r="D150" s="61" t="s">
        <v>14194</v>
      </c>
      <c r="E150" s="64" t="s">
        <v>14195</v>
      </c>
      <c r="F150" s="63" t="s">
        <v>13954</v>
      </c>
      <c r="G150" s="35"/>
      <c r="H150" s="35"/>
      <c r="I150" s="52"/>
      <c r="J150" s="53"/>
      <c r="K150" s="35"/>
      <c r="L150" s="35" t="s">
        <v>10831</v>
      </c>
      <c r="M150" s="43"/>
      <c r="N150" s="43"/>
      <c r="O150" s="43"/>
      <c r="P150" s="43"/>
      <c r="Q150" s="43">
        <v>1</v>
      </c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4"/>
      <c r="AD150" s="44"/>
      <c r="AE150" s="44"/>
      <c r="AF150" s="44"/>
      <c r="AG150" s="44"/>
      <c r="AH150" s="44"/>
      <c r="AI150" s="47"/>
      <c r="AJ150" s="35"/>
      <c r="AK150" s="46"/>
      <c r="AL150" s="35"/>
    </row>
    <row r="151" s="28" customFormat="1" ht="27" spans="1:38">
      <c r="A151" s="35"/>
      <c r="B151" s="36"/>
      <c r="C151" s="37"/>
      <c r="D151" s="61" t="s">
        <v>14196</v>
      </c>
      <c r="E151" s="64" t="s">
        <v>14197</v>
      </c>
      <c r="F151" s="63" t="s">
        <v>13954</v>
      </c>
      <c r="G151" s="35"/>
      <c r="H151" s="35"/>
      <c r="I151" s="52"/>
      <c r="J151" s="53"/>
      <c r="K151" s="35"/>
      <c r="L151" s="35" t="s">
        <v>10831</v>
      </c>
      <c r="M151" s="43"/>
      <c r="N151" s="43"/>
      <c r="O151" s="43"/>
      <c r="P151" s="43"/>
      <c r="Q151" s="43">
        <v>1</v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4"/>
      <c r="AD151" s="44"/>
      <c r="AE151" s="44"/>
      <c r="AF151" s="44"/>
      <c r="AG151" s="44"/>
      <c r="AH151" s="44"/>
      <c r="AI151" s="47"/>
      <c r="AJ151" s="35"/>
      <c r="AK151" s="46"/>
      <c r="AL151" s="35"/>
    </row>
    <row r="152" s="28" customFormat="1" ht="27" spans="1:38">
      <c r="A152" s="35"/>
      <c r="B152" s="36"/>
      <c r="C152" s="37"/>
      <c r="D152" s="65" t="s">
        <v>14198</v>
      </c>
      <c r="E152" s="66" t="s">
        <v>14199</v>
      </c>
      <c r="F152" s="63" t="s">
        <v>13954</v>
      </c>
      <c r="G152" s="35"/>
      <c r="H152" s="35"/>
      <c r="I152" s="52"/>
      <c r="J152" s="53"/>
      <c r="K152" s="35"/>
      <c r="L152" s="35" t="s">
        <v>10831</v>
      </c>
      <c r="M152" s="43"/>
      <c r="N152" s="43"/>
      <c r="O152" s="43"/>
      <c r="P152" s="43"/>
      <c r="Q152" s="43">
        <v>1</v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4"/>
      <c r="AD152" s="44"/>
      <c r="AE152" s="44"/>
      <c r="AF152" s="44"/>
      <c r="AG152" s="44"/>
      <c r="AH152" s="44"/>
      <c r="AI152" s="47"/>
      <c r="AJ152" s="35"/>
      <c r="AK152" s="46"/>
      <c r="AL152" s="35"/>
    </row>
    <row r="153" s="28" customFormat="1" ht="27" spans="1:38">
      <c r="A153" s="35"/>
      <c r="B153" s="36"/>
      <c r="C153" s="37"/>
      <c r="D153" s="61" t="s">
        <v>14200</v>
      </c>
      <c r="E153" s="64">
        <v>11000179001</v>
      </c>
      <c r="F153" s="63" t="s">
        <v>13954</v>
      </c>
      <c r="G153" s="35"/>
      <c r="H153" s="35"/>
      <c r="I153" s="52"/>
      <c r="J153" s="53"/>
      <c r="K153" s="35"/>
      <c r="L153" s="35" t="s">
        <v>10831</v>
      </c>
      <c r="M153" s="43"/>
      <c r="N153" s="43"/>
      <c r="O153" s="43"/>
      <c r="P153" s="43"/>
      <c r="Q153" s="43">
        <v>1</v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4"/>
      <c r="AD153" s="44"/>
      <c r="AE153" s="44"/>
      <c r="AF153" s="44"/>
      <c r="AG153" s="44"/>
      <c r="AH153" s="44"/>
      <c r="AI153" s="47"/>
      <c r="AJ153" s="35"/>
      <c r="AK153" s="46"/>
      <c r="AL153" s="35"/>
    </row>
    <row r="154" s="28" customFormat="1" ht="15.75" spans="1:38">
      <c r="A154" s="35"/>
      <c r="B154" s="36"/>
      <c r="C154" s="37"/>
      <c r="D154" s="61" t="s">
        <v>14201</v>
      </c>
      <c r="E154" s="64"/>
      <c r="F154" s="40" t="s">
        <v>14202</v>
      </c>
      <c r="G154" s="35"/>
      <c r="H154" s="35"/>
      <c r="I154" s="52"/>
      <c r="J154" s="53"/>
      <c r="K154" s="35"/>
      <c r="L154" s="35" t="s">
        <v>10831</v>
      </c>
      <c r="M154" s="43"/>
      <c r="N154" s="43"/>
      <c r="O154" s="43"/>
      <c r="P154" s="43"/>
      <c r="Q154" s="43">
        <v>1</v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4"/>
      <c r="AD154" s="44"/>
      <c r="AE154" s="44"/>
      <c r="AF154" s="44"/>
      <c r="AG154" s="44"/>
      <c r="AH154" s="44"/>
      <c r="AI154" s="47"/>
      <c r="AJ154" s="35"/>
      <c r="AK154" s="46"/>
      <c r="AL154" s="35"/>
    </row>
    <row r="155" s="28" customFormat="1" ht="15.75" spans="1:38">
      <c r="A155" s="35"/>
      <c r="B155" s="36"/>
      <c r="C155" s="37"/>
      <c r="D155" s="61" t="s">
        <v>14203</v>
      </c>
      <c r="E155" s="64"/>
      <c r="F155" s="40"/>
      <c r="G155" s="35"/>
      <c r="H155" s="35"/>
      <c r="I155" s="52"/>
      <c r="J155" s="53"/>
      <c r="K155" s="35"/>
      <c r="L155" s="35" t="s">
        <v>10831</v>
      </c>
      <c r="M155" s="43"/>
      <c r="N155" s="43"/>
      <c r="O155" s="43"/>
      <c r="P155" s="43"/>
      <c r="Q155" s="43">
        <v>1</v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4"/>
      <c r="AD155" s="44"/>
      <c r="AE155" s="44"/>
      <c r="AF155" s="44"/>
      <c r="AG155" s="44"/>
      <c r="AH155" s="44"/>
      <c r="AI155" s="47"/>
      <c r="AJ155" s="35"/>
      <c r="AK155" s="46"/>
      <c r="AL155" s="35"/>
    </row>
    <row r="156" s="28" customFormat="1" ht="15.75" spans="1:38">
      <c r="A156" s="35"/>
      <c r="B156" s="36"/>
      <c r="C156" s="37"/>
      <c r="D156" s="61" t="s">
        <v>14204</v>
      </c>
      <c r="E156" s="64"/>
      <c r="F156" s="40"/>
      <c r="G156" s="35"/>
      <c r="H156" s="35"/>
      <c r="I156" s="52"/>
      <c r="J156" s="53"/>
      <c r="K156" s="35"/>
      <c r="L156" s="35" t="s">
        <v>10831</v>
      </c>
      <c r="M156" s="43"/>
      <c r="N156" s="43"/>
      <c r="O156" s="43"/>
      <c r="P156" s="43"/>
      <c r="Q156" s="43">
        <v>1</v>
      </c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4"/>
      <c r="AD156" s="44"/>
      <c r="AE156" s="44"/>
      <c r="AF156" s="44"/>
      <c r="AG156" s="44"/>
      <c r="AH156" s="44"/>
      <c r="AI156" s="47"/>
      <c r="AJ156" s="35"/>
      <c r="AK156" s="46"/>
      <c r="AL156" s="35"/>
    </row>
    <row r="157" s="28" customFormat="1" ht="15.75" spans="1:38">
      <c r="A157" s="35"/>
      <c r="B157" s="36"/>
      <c r="C157" s="37"/>
      <c r="D157" s="61" t="s">
        <v>14205</v>
      </c>
      <c r="E157" s="64"/>
      <c r="F157" s="40"/>
      <c r="G157" s="35"/>
      <c r="H157" s="35"/>
      <c r="I157" s="52"/>
      <c r="J157" s="53"/>
      <c r="K157" s="35"/>
      <c r="L157" s="35" t="s">
        <v>10831</v>
      </c>
      <c r="M157" s="43"/>
      <c r="N157" s="43"/>
      <c r="O157" s="43"/>
      <c r="P157" s="43"/>
      <c r="Q157" s="43">
        <v>2</v>
      </c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4"/>
      <c r="AD157" s="44"/>
      <c r="AE157" s="44"/>
      <c r="AF157" s="44"/>
      <c r="AG157" s="44"/>
      <c r="AH157" s="44"/>
      <c r="AI157" s="47"/>
      <c r="AJ157" s="35"/>
      <c r="AK157" s="46"/>
      <c r="AL157" s="35"/>
    </row>
    <row r="158" s="28" customFormat="1" ht="15.75" spans="1:38">
      <c r="A158" s="35"/>
      <c r="B158" s="36"/>
      <c r="C158" s="37"/>
      <c r="D158" s="61" t="s">
        <v>14206</v>
      </c>
      <c r="E158" s="64"/>
      <c r="F158" s="40"/>
      <c r="G158" s="35"/>
      <c r="H158" s="35"/>
      <c r="I158" s="52"/>
      <c r="J158" s="53"/>
      <c r="K158" s="35"/>
      <c r="L158" s="35" t="s">
        <v>10831</v>
      </c>
      <c r="M158" s="43"/>
      <c r="N158" s="43"/>
      <c r="O158" s="43"/>
      <c r="P158" s="43"/>
      <c r="Q158" s="43">
        <v>1</v>
      </c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4"/>
      <c r="AD158" s="44"/>
      <c r="AE158" s="44"/>
      <c r="AF158" s="44"/>
      <c r="AG158" s="44"/>
      <c r="AH158" s="44"/>
      <c r="AI158" s="47"/>
      <c r="AJ158" s="35"/>
      <c r="AK158" s="46"/>
      <c r="AL158" s="35"/>
    </row>
    <row r="159" s="28" customFormat="1" ht="15.75" spans="1:38">
      <c r="A159" s="35"/>
      <c r="B159" s="36"/>
      <c r="C159" s="37"/>
      <c r="D159" s="62" t="s">
        <v>14207</v>
      </c>
      <c r="E159" s="64"/>
      <c r="F159" s="40"/>
      <c r="G159" s="35"/>
      <c r="H159" s="35"/>
      <c r="I159" s="52"/>
      <c r="J159" s="53"/>
      <c r="K159" s="35"/>
      <c r="L159" s="35" t="s">
        <v>10831</v>
      </c>
      <c r="M159" s="43"/>
      <c r="N159" s="43"/>
      <c r="O159" s="43"/>
      <c r="P159" s="43"/>
      <c r="Q159" s="43">
        <v>2</v>
      </c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4"/>
      <c r="AD159" s="44"/>
      <c r="AE159" s="44"/>
      <c r="AF159" s="44"/>
      <c r="AG159" s="44"/>
      <c r="AH159" s="44"/>
      <c r="AI159" s="47"/>
      <c r="AJ159" s="35"/>
      <c r="AK159" s="46"/>
      <c r="AL159" s="35"/>
    </row>
    <row r="160" s="28" customFormat="1" ht="15.75" spans="1:38">
      <c r="A160" s="35"/>
      <c r="B160" s="36"/>
      <c r="C160" s="37"/>
      <c r="D160" s="62" t="s">
        <v>14208</v>
      </c>
      <c r="E160" s="64"/>
      <c r="F160" s="40"/>
      <c r="G160" s="35"/>
      <c r="H160" s="35"/>
      <c r="I160" s="52"/>
      <c r="J160" s="53"/>
      <c r="K160" s="35"/>
      <c r="L160" s="35" t="s">
        <v>10831</v>
      </c>
      <c r="M160" s="43"/>
      <c r="N160" s="43"/>
      <c r="O160" s="43"/>
      <c r="P160" s="43"/>
      <c r="Q160" s="43">
        <v>1</v>
      </c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4"/>
      <c r="AD160" s="44"/>
      <c r="AE160" s="44"/>
      <c r="AF160" s="44"/>
      <c r="AG160" s="44"/>
      <c r="AH160" s="44"/>
      <c r="AI160" s="47"/>
      <c r="AJ160" s="35"/>
      <c r="AK160" s="46"/>
      <c r="AL160" s="35"/>
    </row>
    <row r="161" s="28" customFormat="1" ht="15.75" spans="1:38">
      <c r="A161" s="35"/>
      <c r="B161" s="36"/>
      <c r="C161" s="37"/>
      <c r="D161" s="62" t="s">
        <v>14209</v>
      </c>
      <c r="E161" s="64"/>
      <c r="F161" s="40"/>
      <c r="G161" s="35"/>
      <c r="H161" s="35"/>
      <c r="I161" s="52"/>
      <c r="J161" s="53"/>
      <c r="K161" s="35"/>
      <c r="L161" s="35" t="s">
        <v>10831</v>
      </c>
      <c r="M161" s="43"/>
      <c r="N161" s="43"/>
      <c r="O161" s="43"/>
      <c r="P161" s="43"/>
      <c r="Q161" s="43">
        <v>1</v>
      </c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4"/>
      <c r="AD161" s="44"/>
      <c r="AE161" s="44"/>
      <c r="AF161" s="44"/>
      <c r="AG161" s="44"/>
      <c r="AH161" s="44"/>
      <c r="AI161" s="47"/>
      <c r="AJ161" s="35"/>
      <c r="AK161" s="46"/>
      <c r="AL161" s="35"/>
    </row>
    <row r="162" s="28" customFormat="1" ht="15.75" spans="1:38">
      <c r="A162" s="35"/>
      <c r="B162" s="36"/>
      <c r="C162" s="37"/>
      <c r="D162" s="62" t="s">
        <v>14210</v>
      </c>
      <c r="E162" s="64"/>
      <c r="F162" s="40"/>
      <c r="G162" s="35"/>
      <c r="H162" s="35"/>
      <c r="I162" s="52"/>
      <c r="J162" s="53"/>
      <c r="K162" s="35"/>
      <c r="L162" s="35" t="s">
        <v>10831</v>
      </c>
      <c r="M162" s="43"/>
      <c r="N162" s="43"/>
      <c r="O162" s="43"/>
      <c r="P162" s="43"/>
      <c r="Q162" s="43">
        <v>1</v>
      </c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4"/>
      <c r="AD162" s="44"/>
      <c r="AE162" s="44"/>
      <c r="AF162" s="44"/>
      <c r="AG162" s="44"/>
      <c r="AH162" s="44"/>
      <c r="AI162" s="47"/>
      <c r="AJ162" s="35"/>
      <c r="AK162" s="46"/>
      <c r="AL162" s="35"/>
    </row>
    <row r="163" s="28" customFormat="1" ht="15.75" spans="1:38">
      <c r="A163" s="35"/>
      <c r="B163" s="36"/>
      <c r="C163" s="37"/>
      <c r="D163" s="62" t="s">
        <v>14211</v>
      </c>
      <c r="E163" s="64"/>
      <c r="F163" s="40"/>
      <c r="G163" s="35"/>
      <c r="H163" s="35"/>
      <c r="I163" s="52"/>
      <c r="J163" s="53"/>
      <c r="K163" s="35"/>
      <c r="L163" s="35" t="s">
        <v>10831</v>
      </c>
      <c r="M163" s="43"/>
      <c r="N163" s="43"/>
      <c r="O163" s="43"/>
      <c r="P163" s="43"/>
      <c r="Q163" s="43">
        <v>1</v>
      </c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4"/>
      <c r="AD163" s="44"/>
      <c r="AE163" s="44"/>
      <c r="AF163" s="44"/>
      <c r="AG163" s="44"/>
      <c r="AH163" s="44"/>
      <c r="AI163" s="47"/>
      <c r="AJ163" s="35"/>
      <c r="AK163" s="46"/>
      <c r="AL163" s="35"/>
    </row>
    <row r="164" s="28" customFormat="1" ht="15.75" spans="1:38">
      <c r="A164" s="35"/>
      <c r="B164" s="36"/>
      <c r="C164" s="37"/>
      <c r="D164" s="62" t="s">
        <v>14212</v>
      </c>
      <c r="E164" s="64"/>
      <c r="F164" s="40"/>
      <c r="G164" s="35"/>
      <c r="H164" s="35"/>
      <c r="I164" s="52"/>
      <c r="J164" s="53"/>
      <c r="K164" s="35"/>
      <c r="L164" s="35" t="s">
        <v>10831</v>
      </c>
      <c r="M164" s="43"/>
      <c r="N164" s="43"/>
      <c r="O164" s="43"/>
      <c r="P164" s="43"/>
      <c r="Q164" s="43">
        <v>1</v>
      </c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4"/>
      <c r="AD164" s="44"/>
      <c r="AE164" s="44"/>
      <c r="AF164" s="44"/>
      <c r="AG164" s="44"/>
      <c r="AH164" s="44"/>
      <c r="AI164" s="47"/>
      <c r="AJ164" s="35"/>
      <c r="AK164" s="46"/>
      <c r="AL164" s="35"/>
    </row>
    <row r="165" s="28" customFormat="1" ht="15.75" spans="1:38">
      <c r="A165" s="35"/>
      <c r="B165" s="36"/>
      <c r="C165" s="37"/>
      <c r="D165" s="62" t="s">
        <v>14213</v>
      </c>
      <c r="E165" s="64"/>
      <c r="F165" s="40"/>
      <c r="G165" s="35"/>
      <c r="H165" s="35"/>
      <c r="I165" s="52"/>
      <c r="J165" s="53"/>
      <c r="K165" s="35"/>
      <c r="L165" s="35" t="s">
        <v>10831</v>
      </c>
      <c r="M165" s="43"/>
      <c r="N165" s="43"/>
      <c r="O165" s="43"/>
      <c r="P165" s="43"/>
      <c r="Q165" s="43">
        <v>3</v>
      </c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4"/>
      <c r="AD165" s="44"/>
      <c r="AE165" s="44"/>
      <c r="AF165" s="44"/>
      <c r="AG165" s="44"/>
      <c r="AH165" s="44"/>
      <c r="AI165" s="47"/>
      <c r="AJ165" s="35"/>
      <c r="AK165" s="46"/>
      <c r="AL165" s="35"/>
    </row>
    <row r="166" s="28" customFormat="1" ht="15.75" spans="1:38">
      <c r="A166" s="35"/>
      <c r="B166" s="36"/>
      <c r="C166" s="37"/>
      <c r="D166" s="62" t="s">
        <v>14214</v>
      </c>
      <c r="E166" s="64"/>
      <c r="F166" s="40"/>
      <c r="G166" s="35"/>
      <c r="H166" s="35"/>
      <c r="I166" s="52"/>
      <c r="J166" s="53"/>
      <c r="K166" s="35"/>
      <c r="L166" s="35" t="s">
        <v>10831</v>
      </c>
      <c r="M166" s="43"/>
      <c r="N166" s="43"/>
      <c r="O166" s="43"/>
      <c r="P166" s="43"/>
      <c r="Q166" s="43">
        <v>1</v>
      </c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4"/>
      <c r="AD166" s="44"/>
      <c r="AE166" s="44"/>
      <c r="AF166" s="44"/>
      <c r="AG166" s="44"/>
      <c r="AH166" s="44"/>
      <c r="AI166" s="47"/>
      <c r="AJ166" s="35"/>
      <c r="AK166" s="46"/>
      <c r="AL166" s="35"/>
    </row>
    <row r="167" s="28" customFormat="1" ht="15.75" spans="1:38">
      <c r="A167" s="35"/>
      <c r="B167" s="36"/>
      <c r="C167" s="37"/>
      <c r="D167" s="62" t="s">
        <v>14215</v>
      </c>
      <c r="E167" s="64"/>
      <c r="F167" s="40"/>
      <c r="G167" s="35"/>
      <c r="H167" s="35"/>
      <c r="I167" s="52"/>
      <c r="J167" s="53"/>
      <c r="K167" s="35"/>
      <c r="L167" s="35" t="s">
        <v>10831</v>
      </c>
      <c r="M167" s="43"/>
      <c r="N167" s="43"/>
      <c r="O167" s="43"/>
      <c r="P167" s="43"/>
      <c r="Q167" s="43">
        <v>2</v>
      </c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4"/>
      <c r="AD167" s="44"/>
      <c r="AE167" s="44"/>
      <c r="AF167" s="44"/>
      <c r="AG167" s="44"/>
      <c r="AH167" s="44"/>
      <c r="AI167" s="47"/>
      <c r="AJ167" s="35"/>
      <c r="AK167" s="46"/>
      <c r="AL167" s="35"/>
    </row>
    <row r="168" s="28" customFormat="1" ht="15.75" spans="1:38">
      <c r="A168" s="35"/>
      <c r="B168" s="36"/>
      <c r="C168" s="37"/>
      <c r="D168" s="62" t="s">
        <v>10589</v>
      </c>
      <c r="E168" s="64"/>
      <c r="F168" s="40"/>
      <c r="G168" s="35"/>
      <c r="H168" s="35"/>
      <c r="I168" s="52"/>
      <c r="J168" s="53"/>
      <c r="K168" s="35"/>
      <c r="L168" s="35" t="s">
        <v>10831</v>
      </c>
      <c r="M168" s="43"/>
      <c r="N168" s="43"/>
      <c r="O168" s="43"/>
      <c r="P168" s="43"/>
      <c r="Q168" s="43">
        <v>1</v>
      </c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4"/>
      <c r="AD168" s="44"/>
      <c r="AE168" s="44"/>
      <c r="AF168" s="44"/>
      <c r="AG168" s="44"/>
      <c r="AH168" s="44"/>
      <c r="AI168" s="47"/>
      <c r="AJ168" s="35"/>
      <c r="AK168" s="46"/>
      <c r="AL168" s="35"/>
    </row>
    <row r="169" s="28" customFormat="1" ht="15.75" spans="1:38">
      <c r="A169" s="35"/>
      <c r="B169" s="36"/>
      <c r="C169" s="37"/>
      <c r="D169" s="62" t="s">
        <v>14216</v>
      </c>
      <c r="E169" s="64"/>
      <c r="F169" s="40"/>
      <c r="G169" s="35"/>
      <c r="H169" s="35"/>
      <c r="I169" s="52"/>
      <c r="J169" s="53"/>
      <c r="K169" s="35"/>
      <c r="L169" s="35" t="s">
        <v>10831</v>
      </c>
      <c r="M169" s="43"/>
      <c r="N169" s="43"/>
      <c r="O169" s="43"/>
      <c r="P169" s="43"/>
      <c r="Q169" s="43">
        <v>1</v>
      </c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4"/>
      <c r="AD169" s="44"/>
      <c r="AE169" s="44"/>
      <c r="AF169" s="44"/>
      <c r="AG169" s="44"/>
      <c r="AH169" s="44"/>
      <c r="AI169" s="47"/>
      <c r="AJ169" s="35"/>
      <c r="AK169" s="46"/>
      <c r="AL169" s="35"/>
    </row>
    <row r="170" s="28" customFormat="1" ht="15.75" spans="1:38">
      <c r="A170" s="35"/>
      <c r="B170" s="36"/>
      <c r="C170" s="37"/>
      <c r="D170" s="62" t="s">
        <v>14217</v>
      </c>
      <c r="E170" s="64"/>
      <c r="F170" s="40"/>
      <c r="G170" s="35"/>
      <c r="H170" s="35"/>
      <c r="I170" s="52"/>
      <c r="J170" s="53"/>
      <c r="K170" s="35"/>
      <c r="L170" s="35" t="s">
        <v>10831</v>
      </c>
      <c r="M170" s="43"/>
      <c r="N170" s="43"/>
      <c r="O170" s="43"/>
      <c r="P170" s="43"/>
      <c r="Q170" s="43">
        <v>1</v>
      </c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4"/>
      <c r="AD170" s="44"/>
      <c r="AE170" s="44"/>
      <c r="AF170" s="44"/>
      <c r="AG170" s="44"/>
      <c r="AH170" s="44"/>
      <c r="AI170" s="47"/>
      <c r="AJ170" s="35"/>
      <c r="AK170" s="46"/>
      <c r="AL170" s="35"/>
    </row>
    <row r="171" s="28" customFormat="1" ht="15.75" spans="1:38">
      <c r="A171" s="35"/>
      <c r="B171" s="36"/>
      <c r="C171" s="37"/>
      <c r="D171" s="35"/>
      <c r="E171" s="35"/>
      <c r="F171" s="35"/>
      <c r="G171" s="35"/>
      <c r="H171" s="35"/>
      <c r="I171" s="52"/>
      <c r="J171" s="53"/>
      <c r="K171" s="35"/>
      <c r="L171" s="35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4"/>
      <c r="AD171" s="44"/>
      <c r="AE171" s="44"/>
      <c r="AF171" s="44"/>
      <c r="AG171" s="44"/>
      <c r="AH171" s="44"/>
      <c r="AI171" s="47"/>
      <c r="AJ171" s="35"/>
      <c r="AK171" s="46"/>
      <c r="AL171" s="35"/>
    </row>
    <row r="172" s="28" customFormat="1" ht="15.75" spans="1:38">
      <c r="A172" s="35"/>
      <c r="B172" s="36"/>
      <c r="C172" s="37"/>
      <c r="D172" s="35"/>
      <c r="E172" s="35"/>
      <c r="F172" s="35"/>
      <c r="G172" s="35"/>
      <c r="H172" s="35"/>
      <c r="I172" s="52"/>
      <c r="J172" s="53"/>
      <c r="K172" s="35"/>
      <c r="L172" s="35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4"/>
      <c r="AD172" s="44"/>
      <c r="AE172" s="44"/>
      <c r="AF172" s="44"/>
      <c r="AG172" s="44"/>
      <c r="AH172" s="44"/>
      <c r="AI172" s="47"/>
      <c r="AJ172" s="35"/>
      <c r="AK172" s="46"/>
      <c r="AL172" s="35"/>
    </row>
    <row r="173" s="28" customFormat="1" ht="15.75" spans="1:38">
      <c r="A173" s="35"/>
      <c r="B173" s="36"/>
      <c r="C173" s="37"/>
      <c r="D173" s="35"/>
      <c r="E173" s="35"/>
      <c r="F173" s="35"/>
      <c r="G173" s="35"/>
      <c r="H173" s="35"/>
      <c r="I173" s="52"/>
      <c r="J173" s="53"/>
      <c r="K173" s="35"/>
      <c r="L173" s="35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4"/>
      <c r="AD173" s="44"/>
      <c r="AE173" s="44"/>
      <c r="AF173" s="44"/>
      <c r="AG173" s="44"/>
      <c r="AH173" s="44"/>
      <c r="AI173" s="47"/>
      <c r="AJ173" s="35"/>
      <c r="AK173" s="46"/>
      <c r="AL173" s="35"/>
    </row>
    <row r="174" s="28" customFormat="1" ht="15.75" spans="1:38">
      <c r="A174" s="35"/>
      <c r="B174" s="36"/>
      <c r="C174" s="37"/>
      <c r="D174" s="35"/>
      <c r="E174" s="35"/>
      <c r="F174" s="35"/>
      <c r="G174" s="35"/>
      <c r="H174" s="35"/>
      <c r="I174" s="52"/>
      <c r="J174" s="53"/>
      <c r="K174" s="35"/>
      <c r="L174" s="35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4"/>
      <c r="AD174" s="44"/>
      <c r="AE174" s="44"/>
      <c r="AF174" s="44"/>
      <c r="AG174" s="44"/>
      <c r="AH174" s="44"/>
      <c r="AI174" s="47"/>
      <c r="AJ174" s="35"/>
      <c r="AK174" s="46"/>
      <c r="AL174" s="35"/>
    </row>
    <row r="175" s="28" customFormat="1" ht="15.75" spans="1:38">
      <c r="A175" s="35"/>
      <c r="B175" s="36"/>
      <c r="C175" s="37"/>
      <c r="D175" s="35"/>
      <c r="E175" s="35"/>
      <c r="F175" s="35"/>
      <c r="G175" s="35"/>
      <c r="H175" s="35"/>
      <c r="I175" s="52"/>
      <c r="J175" s="53"/>
      <c r="K175" s="35"/>
      <c r="L175" s="35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4"/>
      <c r="AD175" s="44"/>
      <c r="AE175" s="44"/>
      <c r="AF175" s="44"/>
      <c r="AG175" s="44"/>
      <c r="AH175" s="44"/>
      <c r="AI175" s="47"/>
      <c r="AJ175" s="35"/>
      <c r="AK175" s="46"/>
      <c r="AL175" s="35"/>
    </row>
    <row r="176" s="28" customFormat="1" ht="15.75" spans="1:38">
      <c r="A176" s="35"/>
      <c r="B176" s="36"/>
      <c r="C176" s="37"/>
      <c r="D176" s="35"/>
      <c r="E176" s="35"/>
      <c r="F176" s="35"/>
      <c r="G176" s="35"/>
      <c r="H176" s="35"/>
      <c r="I176" s="52"/>
      <c r="J176" s="53"/>
      <c r="K176" s="35"/>
      <c r="L176" s="35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4"/>
      <c r="AD176" s="44"/>
      <c r="AE176" s="44"/>
      <c r="AF176" s="44"/>
      <c r="AG176" s="44"/>
      <c r="AH176" s="44"/>
      <c r="AI176" s="47"/>
      <c r="AJ176" s="35"/>
      <c r="AK176" s="46"/>
      <c r="AL176" s="35"/>
    </row>
    <row r="177" s="28" customFormat="1" ht="15.75" spans="1:38">
      <c r="A177" s="35"/>
      <c r="B177" s="36"/>
      <c r="C177" s="37"/>
      <c r="D177" s="35"/>
      <c r="E177" s="35"/>
      <c r="F177" s="35"/>
      <c r="G177" s="35"/>
      <c r="H177" s="35"/>
      <c r="I177" s="52"/>
      <c r="J177" s="53"/>
      <c r="K177" s="35"/>
      <c r="L177" s="35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4"/>
      <c r="AD177" s="44"/>
      <c r="AE177" s="44"/>
      <c r="AF177" s="44"/>
      <c r="AG177" s="44"/>
      <c r="AH177" s="44"/>
      <c r="AI177" s="47"/>
      <c r="AJ177" s="35"/>
      <c r="AK177" s="46"/>
      <c r="AL177" s="35"/>
    </row>
    <row r="178" s="28" customFormat="1" ht="15.75" spans="1:38">
      <c r="A178" s="35"/>
      <c r="B178" s="36"/>
      <c r="C178" s="37"/>
      <c r="D178" s="35"/>
      <c r="E178" s="35"/>
      <c r="F178" s="35"/>
      <c r="G178" s="35"/>
      <c r="H178" s="35"/>
      <c r="I178" s="52"/>
      <c r="J178" s="53"/>
      <c r="K178" s="35"/>
      <c r="L178" s="35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4"/>
      <c r="AD178" s="44"/>
      <c r="AE178" s="44"/>
      <c r="AF178" s="44"/>
      <c r="AG178" s="44"/>
      <c r="AH178" s="44"/>
      <c r="AI178" s="47"/>
      <c r="AJ178" s="35"/>
      <c r="AK178" s="46"/>
      <c r="AL178" s="35"/>
    </row>
    <row r="179" s="28" customFormat="1" ht="15.75" spans="1:38">
      <c r="A179" s="35"/>
      <c r="B179" s="36"/>
      <c r="C179" s="37"/>
      <c r="D179" s="35"/>
      <c r="E179" s="35"/>
      <c r="F179" s="35"/>
      <c r="G179" s="35"/>
      <c r="H179" s="35"/>
      <c r="I179" s="52"/>
      <c r="J179" s="53"/>
      <c r="K179" s="35"/>
      <c r="L179" s="35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4"/>
      <c r="AD179" s="44"/>
      <c r="AE179" s="44"/>
      <c r="AF179" s="44"/>
      <c r="AG179" s="44"/>
      <c r="AH179" s="44"/>
      <c r="AI179" s="47"/>
      <c r="AJ179" s="35"/>
      <c r="AK179" s="46"/>
      <c r="AL179" s="35"/>
    </row>
    <row r="180" s="28" customFormat="1" ht="15.75" spans="1:38">
      <c r="A180" s="35"/>
      <c r="B180" s="36"/>
      <c r="C180" s="37"/>
      <c r="D180" s="35"/>
      <c r="E180" s="35"/>
      <c r="F180" s="35"/>
      <c r="G180" s="35"/>
      <c r="H180" s="35"/>
      <c r="I180" s="52"/>
      <c r="J180" s="53"/>
      <c r="K180" s="35"/>
      <c r="L180" s="35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4"/>
      <c r="AD180" s="44"/>
      <c r="AE180" s="44"/>
      <c r="AF180" s="44"/>
      <c r="AG180" s="44"/>
      <c r="AH180" s="44"/>
      <c r="AI180" s="47"/>
      <c r="AJ180" s="35"/>
      <c r="AK180" s="46"/>
      <c r="AL180" s="35"/>
    </row>
    <row r="181" s="28" customFormat="1" ht="15.75" spans="1:38">
      <c r="A181" s="35"/>
      <c r="B181" s="36"/>
      <c r="C181" s="37"/>
      <c r="D181" s="35"/>
      <c r="E181" s="35"/>
      <c r="F181" s="35"/>
      <c r="G181" s="35"/>
      <c r="H181" s="35"/>
      <c r="I181" s="52"/>
      <c r="J181" s="53"/>
      <c r="K181" s="35"/>
      <c r="L181" s="35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4"/>
      <c r="AD181" s="44"/>
      <c r="AE181" s="44"/>
      <c r="AF181" s="44"/>
      <c r="AG181" s="44"/>
      <c r="AH181" s="44"/>
      <c r="AI181" s="47"/>
      <c r="AJ181" s="35"/>
      <c r="AK181" s="46"/>
      <c r="AL181" s="35"/>
    </row>
    <row r="182" s="28" customFormat="1" ht="15.75" spans="1:38">
      <c r="A182" s="35"/>
      <c r="B182" s="36"/>
      <c r="C182" s="37"/>
      <c r="D182" s="35"/>
      <c r="E182" s="35"/>
      <c r="F182" s="35"/>
      <c r="G182" s="35"/>
      <c r="H182" s="35"/>
      <c r="I182" s="52"/>
      <c r="J182" s="53"/>
      <c r="K182" s="35"/>
      <c r="L182" s="35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4"/>
      <c r="AD182" s="44"/>
      <c r="AE182" s="44"/>
      <c r="AF182" s="44"/>
      <c r="AG182" s="44"/>
      <c r="AH182" s="44"/>
      <c r="AI182" s="47"/>
      <c r="AJ182" s="35"/>
      <c r="AK182" s="46"/>
      <c r="AL182" s="35"/>
    </row>
    <row r="183" s="28" customFormat="1" ht="15.75" spans="1:38">
      <c r="A183" s="35"/>
      <c r="B183" s="36"/>
      <c r="C183" s="37"/>
      <c r="D183" s="35"/>
      <c r="E183" s="35"/>
      <c r="F183" s="35"/>
      <c r="G183" s="35"/>
      <c r="H183" s="35"/>
      <c r="I183" s="52"/>
      <c r="J183" s="53"/>
      <c r="K183" s="35"/>
      <c r="L183" s="35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4"/>
      <c r="AD183" s="44"/>
      <c r="AE183" s="44"/>
      <c r="AF183" s="44"/>
      <c r="AG183" s="44"/>
      <c r="AH183" s="44"/>
      <c r="AI183" s="47"/>
      <c r="AJ183" s="35"/>
      <c r="AK183" s="46"/>
      <c r="AL183" s="35"/>
    </row>
    <row r="184" s="28" customFormat="1" ht="15.75" spans="1:38">
      <c r="A184" s="35"/>
      <c r="B184" s="36"/>
      <c r="C184" s="37"/>
      <c r="D184" s="35"/>
      <c r="E184" s="35"/>
      <c r="F184" s="35"/>
      <c r="G184" s="35"/>
      <c r="H184" s="35"/>
      <c r="I184" s="52"/>
      <c r="J184" s="53"/>
      <c r="K184" s="35"/>
      <c r="L184" s="35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4"/>
      <c r="AD184" s="44"/>
      <c r="AE184" s="44"/>
      <c r="AF184" s="44"/>
      <c r="AG184" s="44"/>
      <c r="AH184" s="44"/>
      <c r="AI184" s="47"/>
      <c r="AJ184" s="35"/>
      <c r="AK184" s="46"/>
      <c r="AL184" s="35"/>
    </row>
    <row r="185" s="28" customFormat="1" ht="15.75" spans="1:38">
      <c r="A185" s="35"/>
      <c r="B185" s="36"/>
      <c r="C185" s="37"/>
      <c r="D185" s="35"/>
      <c r="E185" s="35"/>
      <c r="F185" s="35"/>
      <c r="G185" s="35"/>
      <c r="H185" s="35"/>
      <c r="I185" s="52"/>
      <c r="J185" s="53"/>
      <c r="K185" s="35"/>
      <c r="L185" s="35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4"/>
      <c r="AD185" s="44"/>
      <c r="AE185" s="44"/>
      <c r="AF185" s="44"/>
      <c r="AG185" s="44"/>
      <c r="AH185" s="44"/>
      <c r="AI185" s="47"/>
      <c r="AJ185" s="35"/>
      <c r="AK185" s="46"/>
      <c r="AL185" s="35"/>
    </row>
    <row r="186" s="28" customFormat="1" ht="15.75" spans="1:38">
      <c r="A186" s="35"/>
      <c r="B186" s="36"/>
      <c r="C186" s="37"/>
      <c r="D186" s="35"/>
      <c r="E186" s="35"/>
      <c r="F186" s="35"/>
      <c r="G186" s="35"/>
      <c r="H186" s="35"/>
      <c r="I186" s="52"/>
      <c r="J186" s="53"/>
      <c r="K186" s="35"/>
      <c r="L186" s="35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4"/>
      <c r="AD186" s="44"/>
      <c r="AE186" s="44"/>
      <c r="AF186" s="44"/>
      <c r="AG186" s="44"/>
      <c r="AH186" s="44"/>
      <c r="AI186" s="47"/>
      <c r="AJ186" s="35"/>
      <c r="AK186" s="46"/>
      <c r="AL186" s="35"/>
    </row>
    <row r="187" s="28" customFormat="1" ht="15.75" spans="1:38">
      <c r="A187" s="35"/>
      <c r="B187" s="36"/>
      <c r="C187" s="37"/>
      <c r="D187" s="35"/>
      <c r="E187" s="35"/>
      <c r="F187" s="35"/>
      <c r="G187" s="35"/>
      <c r="H187" s="35"/>
      <c r="I187" s="52"/>
      <c r="J187" s="53"/>
      <c r="K187" s="35"/>
      <c r="L187" s="35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4"/>
      <c r="AD187" s="44"/>
      <c r="AE187" s="44"/>
      <c r="AF187" s="44"/>
      <c r="AG187" s="44"/>
      <c r="AH187" s="44"/>
      <c r="AI187" s="47"/>
      <c r="AJ187" s="35"/>
      <c r="AK187" s="46"/>
      <c r="AL187" s="35"/>
    </row>
    <row r="188" s="28" customFormat="1" ht="15.75" spans="1:38">
      <c r="A188" s="35"/>
      <c r="B188" s="36"/>
      <c r="C188" s="37"/>
      <c r="D188" s="35"/>
      <c r="E188" s="35"/>
      <c r="F188" s="35"/>
      <c r="G188" s="35"/>
      <c r="H188" s="35"/>
      <c r="I188" s="52"/>
      <c r="J188" s="53"/>
      <c r="K188" s="35"/>
      <c r="L188" s="35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4"/>
      <c r="AD188" s="44"/>
      <c r="AE188" s="44"/>
      <c r="AF188" s="44"/>
      <c r="AG188" s="44"/>
      <c r="AH188" s="44"/>
      <c r="AI188" s="47"/>
      <c r="AJ188" s="35"/>
      <c r="AK188" s="46"/>
      <c r="AL188" s="35"/>
    </row>
    <row r="189" s="28" customFormat="1" ht="15.75" spans="1:38">
      <c r="A189" s="35"/>
      <c r="B189" s="36"/>
      <c r="C189" s="37"/>
      <c r="D189" s="35"/>
      <c r="E189" s="35"/>
      <c r="F189" s="35"/>
      <c r="G189" s="35"/>
      <c r="H189" s="35"/>
      <c r="I189" s="52"/>
      <c r="J189" s="53"/>
      <c r="K189" s="35"/>
      <c r="L189" s="35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4"/>
      <c r="AD189" s="44"/>
      <c r="AE189" s="44"/>
      <c r="AF189" s="44"/>
      <c r="AG189" s="44"/>
      <c r="AH189" s="44"/>
      <c r="AI189" s="47"/>
      <c r="AJ189" s="35"/>
      <c r="AK189" s="46"/>
      <c r="AL189" s="35"/>
    </row>
    <row r="190" s="28" customFormat="1" ht="15.75" spans="1:38">
      <c r="A190" s="35"/>
      <c r="B190" s="36"/>
      <c r="C190" s="37"/>
      <c r="D190" s="35"/>
      <c r="E190" s="35"/>
      <c r="F190" s="35"/>
      <c r="G190" s="35"/>
      <c r="H190" s="35"/>
      <c r="I190" s="52"/>
      <c r="J190" s="53"/>
      <c r="K190" s="35"/>
      <c r="L190" s="35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4"/>
      <c r="AD190" s="44"/>
      <c r="AE190" s="44"/>
      <c r="AF190" s="44"/>
      <c r="AG190" s="44"/>
      <c r="AH190" s="44"/>
      <c r="AI190" s="47"/>
      <c r="AJ190" s="35"/>
      <c r="AK190" s="46"/>
      <c r="AL190" s="35"/>
    </row>
    <row r="191" s="28" customFormat="1" ht="15.75" spans="1:38">
      <c r="A191" s="35"/>
      <c r="B191" s="36"/>
      <c r="C191" s="37"/>
      <c r="D191" s="35"/>
      <c r="E191" s="35"/>
      <c r="F191" s="35"/>
      <c r="G191" s="35"/>
      <c r="H191" s="35"/>
      <c r="I191" s="52"/>
      <c r="J191" s="53"/>
      <c r="K191" s="35"/>
      <c r="L191" s="35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4"/>
      <c r="AD191" s="44"/>
      <c r="AE191" s="44"/>
      <c r="AF191" s="44"/>
      <c r="AG191" s="44"/>
      <c r="AH191" s="44"/>
      <c r="AI191" s="47"/>
      <c r="AJ191" s="35"/>
      <c r="AK191" s="46"/>
      <c r="AL191" s="35"/>
    </row>
    <row r="192" s="28" customFormat="1" ht="15.75" spans="1:38">
      <c r="A192" s="35"/>
      <c r="B192" s="36"/>
      <c r="C192" s="37"/>
      <c r="D192" s="35"/>
      <c r="E192" s="35"/>
      <c r="F192" s="35"/>
      <c r="G192" s="35"/>
      <c r="H192" s="35"/>
      <c r="I192" s="52"/>
      <c r="J192" s="53"/>
      <c r="K192" s="35"/>
      <c r="L192" s="35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4"/>
      <c r="AD192" s="44"/>
      <c r="AE192" s="44"/>
      <c r="AF192" s="44"/>
      <c r="AG192" s="44"/>
      <c r="AH192" s="44"/>
      <c r="AI192" s="47"/>
      <c r="AJ192" s="35"/>
      <c r="AK192" s="46"/>
      <c r="AL192" s="35"/>
    </row>
    <row r="193" s="28" customFormat="1" ht="15.75" spans="1:38">
      <c r="A193" s="35"/>
      <c r="B193" s="36"/>
      <c r="C193" s="37"/>
      <c r="D193" s="35"/>
      <c r="E193" s="35"/>
      <c r="F193" s="35"/>
      <c r="G193" s="35"/>
      <c r="H193" s="35"/>
      <c r="I193" s="52"/>
      <c r="J193" s="53"/>
      <c r="K193" s="35"/>
      <c r="L193" s="35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4"/>
      <c r="AD193" s="44"/>
      <c r="AE193" s="44"/>
      <c r="AF193" s="44"/>
      <c r="AG193" s="44"/>
      <c r="AH193" s="44"/>
      <c r="AI193" s="47"/>
      <c r="AJ193" s="35"/>
      <c r="AK193" s="46"/>
      <c r="AL193" s="35"/>
    </row>
    <row r="194" s="28" customFormat="1" ht="15.75" spans="1:38">
      <c r="A194" s="35"/>
      <c r="B194" s="36"/>
      <c r="C194" s="37"/>
      <c r="D194" s="35"/>
      <c r="E194" s="35"/>
      <c r="F194" s="35"/>
      <c r="G194" s="35"/>
      <c r="H194" s="35"/>
      <c r="I194" s="52"/>
      <c r="J194" s="53"/>
      <c r="K194" s="35"/>
      <c r="L194" s="35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4"/>
      <c r="AD194" s="44"/>
      <c r="AE194" s="44"/>
      <c r="AF194" s="44"/>
      <c r="AG194" s="44"/>
      <c r="AH194" s="44"/>
      <c r="AI194" s="47"/>
      <c r="AJ194" s="35"/>
      <c r="AK194" s="46"/>
      <c r="AL194" s="35"/>
    </row>
    <row r="195" s="28" customFormat="1" ht="15.75" spans="1:38">
      <c r="A195" s="35"/>
      <c r="B195" s="36"/>
      <c r="C195" s="37"/>
      <c r="D195" s="35"/>
      <c r="E195" s="35"/>
      <c r="F195" s="35"/>
      <c r="G195" s="35"/>
      <c r="H195" s="35"/>
      <c r="I195" s="52"/>
      <c r="J195" s="53"/>
      <c r="K195" s="35"/>
      <c r="L195" s="35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4"/>
      <c r="AD195" s="44"/>
      <c r="AE195" s="44"/>
      <c r="AF195" s="44"/>
      <c r="AG195" s="44"/>
      <c r="AH195" s="44"/>
      <c r="AI195" s="47"/>
      <c r="AJ195" s="35"/>
      <c r="AK195" s="46"/>
      <c r="AL195" s="35"/>
    </row>
    <row r="196" s="28" customFormat="1" ht="15.75" spans="1:38">
      <c r="A196" s="35"/>
      <c r="B196" s="36"/>
      <c r="C196" s="37"/>
      <c r="D196" s="35"/>
      <c r="E196" s="35"/>
      <c r="F196" s="35"/>
      <c r="G196" s="35"/>
      <c r="H196" s="35"/>
      <c r="I196" s="52"/>
      <c r="J196" s="53"/>
      <c r="K196" s="35"/>
      <c r="L196" s="35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4"/>
      <c r="AD196" s="44"/>
      <c r="AE196" s="44"/>
      <c r="AF196" s="44"/>
      <c r="AG196" s="44"/>
      <c r="AH196" s="44"/>
      <c r="AI196" s="47"/>
      <c r="AJ196" s="35"/>
      <c r="AK196" s="46"/>
      <c r="AL196" s="35"/>
    </row>
    <row r="197" s="28" customFormat="1" ht="15.75" spans="1:38">
      <c r="A197" s="35"/>
      <c r="B197" s="36"/>
      <c r="C197" s="37"/>
      <c r="D197" s="35"/>
      <c r="E197" s="35"/>
      <c r="F197" s="35"/>
      <c r="G197" s="35"/>
      <c r="H197" s="35"/>
      <c r="I197" s="52"/>
      <c r="J197" s="53"/>
      <c r="K197" s="35"/>
      <c r="L197" s="35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4"/>
      <c r="AD197" s="44"/>
      <c r="AE197" s="44"/>
      <c r="AF197" s="44"/>
      <c r="AG197" s="44"/>
      <c r="AH197" s="44"/>
      <c r="AI197" s="47"/>
      <c r="AJ197" s="35"/>
      <c r="AK197" s="46"/>
      <c r="AL197" s="35"/>
    </row>
    <row r="198" s="28" customFormat="1" ht="15.75" spans="1:38">
      <c r="A198" s="35"/>
      <c r="B198" s="36"/>
      <c r="C198" s="37"/>
      <c r="D198" s="35"/>
      <c r="E198" s="35"/>
      <c r="F198" s="35"/>
      <c r="G198" s="35"/>
      <c r="H198" s="35"/>
      <c r="I198" s="52"/>
      <c r="J198" s="53"/>
      <c r="K198" s="35"/>
      <c r="L198" s="35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4"/>
      <c r="AD198" s="44"/>
      <c r="AE198" s="44"/>
      <c r="AF198" s="44"/>
      <c r="AG198" s="44"/>
      <c r="AH198" s="44"/>
      <c r="AI198" s="47"/>
      <c r="AJ198" s="35"/>
      <c r="AK198" s="46"/>
      <c r="AL198" s="35"/>
    </row>
    <row r="199" s="28" customFormat="1" ht="15.75" spans="1:38">
      <c r="A199" s="35"/>
      <c r="B199" s="36"/>
      <c r="C199" s="37"/>
      <c r="D199" s="35"/>
      <c r="E199" s="35"/>
      <c r="F199" s="35"/>
      <c r="G199" s="35"/>
      <c r="H199" s="35"/>
      <c r="I199" s="52"/>
      <c r="J199" s="53"/>
      <c r="K199" s="35"/>
      <c r="L199" s="35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4"/>
      <c r="AD199" s="44"/>
      <c r="AE199" s="44"/>
      <c r="AF199" s="44"/>
      <c r="AG199" s="44"/>
      <c r="AH199" s="44"/>
      <c r="AI199" s="47"/>
      <c r="AJ199" s="35"/>
      <c r="AK199" s="46"/>
      <c r="AL199" s="35"/>
    </row>
    <row r="200" s="28" customFormat="1" ht="15.75" spans="1:38">
      <c r="A200" s="35"/>
      <c r="B200" s="36"/>
      <c r="C200" s="37"/>
      <c r="D200" s="35"/>
      <c r="E200" s="35"/>
      <c r="F200" s="35"/>
      <c r="G200" s="35"/>
      <c r="H200" s="35"/>
      <c r="I200" s="52"/>
      <c r="J200" s="53"/>
      <c r="K200" s="35"/>
      <c r="L200" s="35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4"/>
      <c r="AD200" s="44"/>
      <c r="AE200" s="44"/>
      <c r="AF200" s="44"/>
      <c r="AG200" s="44"/>
      <c r="AH200" s="44"/>
      <c r="AI200" s="47"/>
      <c r="AJ200" s="35"/>
      <c r="AK200" s="46"/>
      <c r="AL200" s="35"/>
    </row>
    <row r="201" s="28" customFormat="1" ht="15.75" spans="1:38">
      <c r="A201" s="35"/>
      <c r="B201" s="36"/>
      <c r="C201" s="37"/>
      <c r="D201" s="35"/>
      <c r="E201" s="35"/>
      <c r="F201" s="35"/>
      <c r="G201" s="35"/>
      <c r="H201" s="35"/>
      <c r="I201" s="52"/>
      <c r="J201" s="53"/>
      <c r="K201" s="35"/>
      <c r="L201" s="35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4"/>
      <c r="AD201" s="44"/>
      <c r="AE201" s="44"/>
      <c r="AF201" s="44"/>
      <c r="AG201" s="44"/>
      <c r="AH201" s="44"/>
      <c r="AI201" s="47"/>
      <c r="AJ201" s="35"/>
      <c r="AK201" s="46"/>
      <c r="AL201" s="35"/>
    </row>
    <row r="202" s="28" customFormat="1" ht="15.75" spans="1:38">
      <c r="A202" s="35"/>
      <c r="B202" s="36"/>
      <c r="C202" s="37"/>
      <c r="D202" s="35"/>
      <c r="E202" s="35"/>
      <c r="F202" s="35"/>
      <c r="G202" s="35"/>
      <c r="H202" s="35"/>
      <c r="I202" s="52"/>
      <c r="J202" s="53"/>
      <c r="K202" s="35"/>
      <c r="L202" s="35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4"/>
      <c r="AD202" s="44"/>
      <c r="AE202" s="44"/>
      <c r="AF202" s="44"/>
      <c r="AG202" s="44"/>
      <c r="AH202" s="44"/>
      <c r="AI202" s="47"/>
      <c r="AJ202" s="35"/>
      <c r="AK202" s="46"/>
      <c r="AL202" s="35"/>
    </row>
    <row r="203" s="28" customFormat="1" ht="15.75" spans="1:38">
      <c r="A203" s="35"/>
      <c r="B203" s="36"/>
      <c r="C203" s="37"/>
      <c r="D203" s="35"/>
      <c r="E203" s="35"/>
      <c r="F203" s="35"/>
      <c r="G203" s="35"/>
      <c r="H203" s="35"/>
      <c r="I203" s="52"/>
      <c r="J203" s="53"/>
      <c r="K203" s="35"/>
      <c r="L203" s="35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4"/>
      <c r="AD203" s="44"/>
      <c r="AE203" s="44"/>
      <c r="AF203" s="44"/>
      <c r="AG203" s="44"/>
      <c r="AH203" s="44"/>
      <c r="AI203" s="47"/>
      <c r="AJ203" s="35"/>
      <c r="AK203" s="46"/>
      <c r="AL203" s="35"/>
    </row>
    <row r="204" s="28" customFormat="1" ht="15.75" spans="1:38">
      <c r="A204" s="35"/>
      <c r="B204" s="36"/>
      <c r="C204" s="37"/>
      <c r="D204" s="35"/>
      <c r="E204" s="35"/>
      <c r="F204" s="35"/>
      <c r="G204" s="35"/>
      <c r="H204" s="35"/>
      <c r="I204" s="52"/>
      <c r="J204" s="53"/>
      <c r="K204" s="35"/>
      <c r="L204" s="35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4"/>
      <c r="AD204" s="44"/>
      <c r="AE204" s="44"/>
      <c r="AF204" s="44"/>
      <c r="AG204" s="44"/>
      <c r="AH204" s="44"/>
      <c r="AI204" s="47"/>
      <c r="AJ204" s="35"/>
      <c r="AK204" s="46"/>
      <c r="AL204" s="35"/>
    </row>
    <row r="205" s="28" customFormat="1" ht="15.75" spans="1:38">
      <c r="A205" s="35"/>
      <c r="B205" s="36"/>
      <c r="C205" s="37"/>
      <c r="D205" s="35"/>
      <c r="E205" s="35"/>
      <c r="F205" s="35"/>
      <c r="G205" s="35"/>
      <c r="H205" s="35"/>
      <c r="I205" s="52"/>
      <c r="J205" s="53"/>
      <c r="K205" s="35"/>
      <c r="L205" s="35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4"/>
      <c r="AD205" s="44"/>
      <c r="AE205" s="44"/>
      <c r="AF205" s="44"/>
      <c r="AG205" s="44"/>
      <c r="AH205" s="44"/>
      <c r="AI205" s="47"/>
      <c r="AJ205" s="35"/>
      <c r="AK205" s="46"/>
      <c r="AL205" s="35"/>
    </row>
    <row r="206" s="28" customFormat="1" ht="15.75" spans="1:38">
      <c r="A206" s="35"/>
      <c r="B206" s="36"/>
      <c r="C206" s="37"/>
      <c r="D206" s="35"/>
      <c r="E206" s="35"/>
      <c r="F206" s="35"/>
      <c r="G206" s="35"/>
      <c r="H206" s="35"/>
      <c r="I206" s="52"/>
      <c r="J206" s="53"/>
      <c r="K206" s="35"/>
      <c r="L206" s="35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4"/>
      <c r="AD206" s="44"/>
      <c r="AE206" s="44"/>
      <c r="AF206" s="44"/>
      <c r="AG206" s="44"/>
      <c r="AH206" s="44"/>
      <c r="AI206" s="47"/>
      <c r="AJ206" s="35"/>
      <c r="AK206" s="46"/>
      <c r="AL206" s="35"/>
    </row>
    <row r="207" s="28" customFormat="1" ht="15.75" spans="1:38">
      <c r="A207" s="35"/>
      <c r="B207" s="36"/>
      <c r="C207" s="37"/>
      <c r="D207" s="35"/>
      <c r="E207" s="35"/>
      <c r="F207" s="35"/>
      <c r="G207" s="35"/>
      <c r="H207" s="35"/>
      <c r="I207" s="52"/>
      <c r="J207" s="53"/>
      <c r="K207" s="35"/>
      <c r="L207" s="35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4"/>
      <c r="AD207" s="44"/>
      <c r="AE207" s="44"/>
      <c r="AF207" s="44"/>
      <c r="AG207" s="44"/>
      <c r="AH207" s="44"/>
      <c r="AI207" s="47"/>
      <c r="AJ207" s="35"/>
      <c r="AK207" s="46"/>
      <c r="AL207" s="35"/>
    </row>
    <row r="208" s="28" customFormat="1" ht="15.75" spans="1:38">
      <c r="A208" s="35"/>
      <c r="B208" s="36"/>
      <c r="C208" s="37"/>
      <c r="D208" s="35"/>
      <c r="E208" s="35"/>
      <c r="F208" s="35"/>
      <c r="G208" s="35"/>
      <c r="H208" s="35"/>
      <c r="I208" s="52"/>
      <c r="J208" s="53"/>
      <c r="K208" s="35"/>
      <c r="L208" s="35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4"/>
      <c r="AD208" s="44"/>
      <c r="AE208" s="44"/>
      <c r="AF208" s="44"/>
      <c r="AG208" s="44"/>
      <c r="AH208" s="44"/>
      <c r="AI208" s="47"/>
      <c r="AJ208" s="35"/>
      <c r="AK208" s="46"/>
      <c r="AL208" s="35"/>
    </row>
    <row r="209" s="28" customFormat="1" ht="15.75" spans="1:38">
      <c r="A209" s="35"/>
      <c r="B209" s="36"/>
      <c r="C209" s="37"/>
      <c r="D209" s="35"/>
      <c r="E209" s="35"/>
      <c r="F209" s="35"/>
      <c r="G209" s="35"/>
      <c r="H209" s="35"/>
      <c r="I209" s="52"/>
      <c r="J209" s="53"/>
      <c r="K209" s="35"/>
      <c r="L209" s="35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4"/>
      <c r="AD209" s="44"/>
      <c r="AE209" s="44"/>
      <c r="AF209" s="44"/>
      <c r="AG209" s="44"/>
      <c r="AH209" s="44"/>
      <c r="AI209" s="47"/>
      <c r="AJ209" s="35"/>
      <c r="AK209" s="46"/>
      <c r="AL209" s="35"/>
    </row>
    <row r="210" s="28" customFormat="1" ht="15.75" spans="1:38">
      <c r="A210" s="35"/>
      <c r="B210" s="36"/>
      <c r="C210" s="37"/>
      <c r="D210" s="35"/>
      <c r="E210" s="35"/>
      <c r="F210" s="35"/>
      <c r="G210" s="35"/>
      <c r="H210" s="35"/>
      <c r="I210" s="52"/>
      <c r="J210" s="53"/>
      <c r="K210" s="35"/>
      <c r="L210" s="35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4"/>
      <c r="AD210" s="44"/>
      <c r="AE210" s="44"/>
      <c r="AF210" s="44"/>
      <c r="AG210" s="44"/>
      <c r="AH210" s="44"/>
      <c r="AI210" s="47"/>
      <c r="AJ210" s="35"/>
      <c r="AK210" s="46"/>
      <c r="AL210" s="35"/>
    </row>
    <row r="211" s="28" customFormat="1" ht="15.75" spans="1:38">
      <c r="A211" s="35"/>
      <c r="B211" s="36"/>
      <c r="C211" s="37"/>
      <c r="D211" s="35"/>
      <c r="E211" s="35"/>
      <c r="F211" s="35"/>
      <c r="G211" s="35"/>
      <c r="H211" s="35"/>
      <c r="I211" s="52"/>
      <c r="J211" s="53"/>
      <c r="K211" s="35"/>
      <c r="L211" s="35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4"/>
      <c r="AD211" s="44"/>
      <c r="AE211" s="44"/>
      <c r="AF211" s="44"/>
      <c r="AG211" s="44"/>
      <c r="AH211" s="44"/>
      <c r="AI211" s="47"/>
      <c r="AJ211" s="35"/>
      <c r="AK211" s="46"/>
      <c r="AL211" s="35"/>
    </row>
    <row r="212" s="28" customFormat="1" ht="15.75" spans="1:38">
      <c r="A212" s="35"/>
      <c r="B212" s="36"/>
      <c r="C212" s="37"/>
      <c r="D212" s="35"/>
      <c r="E212" s="35"/>
      <c r="F212" s="35"/>
      <c r="G212" s="35"/>
      <c r="H212" s="35"/>
      <c r="I212" s="52"/>
      <c r="J212" s="53"/>
      <c r="K212" s="35"/>
      <c r="L212" s="35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4"/>
      <c r="AD212" s="44"/>
      <c r="AE212" s="44"/>
      <c r="AF212" s="44"/>
      <c r="AG212" s="44"/>
      <c r="AH212" s="44"/>
      <c r="AI212" s="47"/>
      <c r="AJ212" s="35"/>
      <c r="AK212" s="46"/>
      <c r="AL212" s="35"/>
    </row>
    <row r="213" s="28" customFormat="1" ht="15.75" spans="1:38">
      <c r="A213" s="35"/>
      <c r="B213" s="36"/>
      <c r="C213" s="37"/>
      <c r="D213" s="35"/>
      <c r="E213" s="35"/>
      <c r="F213" s="35"/>
      <c r="G213" s="35"/>
      <c r="H213" s="35"/>
      <c r="I213" s="52"/>
      <c r="J213" s="53"/>
      <c r="K213" s="35"/>
      <c r="L213" s="35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4"/>
      <c r="AD213" s="44"/>
      <c r="AE213" s="44"/>
      <c r="AF213" s="44"/>
      <c r="AG213" s="44"/>
      <c r="AH213" s="44"/>
      <c r="AI213" s="47"/>
      <c r="AJ213" s="35"/>
      <c r="AK213" s="46"/>
      <c r="AL213" s="35"/>
    </row>
    <row r="214" s="28" customFormat="1" ht="15.75" spans="1:38">
      <c r="A214" s="35"/>
      <c r="B214" s="36"/>
      <c r="C214" s="37"/>
      <c r="D214" s="35"/>
      <c r="E214" s="35"/>
      <c r="F214" s="35"/>
      <c r="G214" s="35"/>
      <c r="H214" s="35"/>
      <c r="I214" s="52"/>
      <c r="J214" s="53"/>
      <c r="K214" s="35"/>
      <c r="L214" s="35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4"/>
      <c r="AD214" s="44"/>
      <c r="AE214" s="44"/>
      <c r="AF214" s="44"/>
      <c r="AG214" s="44"/>
      <c r="AH214" s="44"/>
      <c r="AI214" s="47"/>
      <c r="AJ214" s="35"/>
      <c r="AK214" s="46"/>
      <c r="AL214" s="35"/>
    </row>
    <row r="215" s="28" customFormat="1" ht="15.75" spans="1:38">
      <c r="A215" s="35"/>
      <c r="B215" s="36"/>
      <c r="C215" s="37"/>
      <c r="D215" s="35"/>
      <c r="E215" s="35"/>
      <c r="F215" s="35"/>
      <c r="G215" s="35"/>
      <c r="H215" s="35"/>
      <c r="I215" s="52"/>
      <c r="J215" s="53"/>
      <c r="K215" s="35"/>
      <c r="L215" s="35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4"/>
      <c r="AD215" s="44"/>
      <c r="AE215" s="44"/>
      <c r="AF215" s="44"/>
      <c r="AG215" s="44"/>
      <c r="AH215" s="44"/>
      <c r="AI215" s="47"/>
      <c r="AJ215" s="35"/>
      <c r="AK215" s="46"/>
      <c r="AL215" s="35"/>
    </row>
    <row r="216" s="28" customFormat="1" ht="15.75" spans="1:38">
      <c r="A216" s="35"/>
      <c r="B216" s="36"/>
      <c r="C216" s="37"/>
      <c r="D216" s="35"/>
      <c r="E216" s="35"/>
      <c r="F216" s="35"/>
      <c r="G216" s="35"/>
      <c r="H216" s="35"/>
      <c r="I216" s="52"/>
      <c r="J216" s="53"/>
      <c r="K216" s="35"/>
      <c r="L216" s="35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4"/>
      <c r="AD216" s="44"/>
      <c r="AE216" s="44"/>
      <c r="AF216" s="44"/>
      <c r="AG216" s="44"/>
      <c r="AH216" s="44"/>
      <c r="AI216" s="47"/>
      <c r="AJ216" s="35"/>
      <c r="AK216" s="46"/>
      <c r="AL216" s="35"/>
    </row>
    <row r="217" s="28" customFormat="1" ht="15.75" spans="1:38">
      <c r="A217" s="35"/>
      <c r="B217" s="36"/>
      <c r="C217" s="37"/>
      <c r="D217" s="35"/>
      <c r="E217" s="35"/>
      <c r="F217" s="35"/>
      <c r="G217" s="35"/>
      <c r="H217" s="35"/>
      <c r="I217" s="52"/>
      <c r="J217" s="53"/>
      <c r="K217" s="35"/>
      <c r="L217" s="35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4"/>
      <c r="AD217" s="44"/>
      <c r="AE217" s="44"/>
      <c r="AF217" s="44"/>
      <c r="AG217" s="44"/>
      <c r="AH217" s="44"/>
      <c r="AI217" s="47"/>
      <c r="AJ217" s="35"/>
      <c r="AK217" s="46"/>
      <c r="AL217" s="35"/>
    </row>
    <row r="218" s="28" customFormat="1" ht="15.75" spans="1:38">
      <c r="A218" s="35"/>
      <c r="B218" s="36"/>
      <c r="C218" s="37"/>
      <c r="D218" s="35"/>
      <c r="E218" s="35"/>
      <c r="F218" s="35"/>
      <c r="G218" s="35"/>
      <c r="H218" s="35"/>
      <c r="I218" s="52"/>
      <c r="J218" s="53"/>
      <c r="K218" s="35"/>
      <c r="L218" s="35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4"/>
      <c r="AD218" s="44"/>
      <c r="AE218" s="44"/>
      <c r="AF218" s="44"/>
      <c r="AG218" s="44"/>
      <c r="AH218" s="44"/>
      <c r="AI218" s="47"/>
      <c r="AJ218" s="35"/>
      <c r="AK218" s="46"/>
      <c r="AL218" s="35"/>
    </row>
    <row r="219" s="28" customFormat="1" ht="15.75" spans="1:38">
      <c r="A219" s="35"/>
      <c r="B219" s="36"/>
      <c r="C219" s="37"/>
      <c r="D219" s="35"/>
      <c r="E219" s="35"/>
      <c r="F219" s="35"/>
      <c r="G219" s="35"/>
      <c r="H219" s="35"/>
      <c r="I219" s="52"/>
      <c r="J219" s="53"/>
      <c r="K219" s="35"/>
      <c r="L219" s="35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4"/>
      <c r="AD219" s="44"/>
      <c r="AE219" s="44"/>
      <c r="AF219" s="44"/>
      <c r="AG219" s="44"/>
      <c r="AH219" s="44"/>
      <c r="AI219" s="47"/>
      <c r="AJ219" s="35"/>
      <c r="AK219" s="46"/>
      <c r="AL219" s="35"/>
    </row>
    <row r="220" s="28" customFormat="1" ht="15.75" spans="1:38">
      <c r="A220" s="35"/>
      <c r="B220" s="36"/>
      <c r="C220" s="37"/>
      <c r="D220" s="35"/>
      <c r="E220" s="35"/>
      <c r="F220" s="35"/>
      <c r="G220" s="35"/>
      <c r="H220" s="35"/>
      <c r="I220" s="52"/>
      <c r="J220" s="53"/>
      <c r="K220" s="35"/>
      <c r="L220" s="35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4"/>
      <c r="AD220" s="44"/>
      <c r="AE220" s="44"/>
      <c r="AF220" s="44"/>
      <c r="AG220" s="44"/>
      <c r="AH220" s="44"/>
      <c r="AI220" s="47"/>
      <c r="AJ220" s="35"/>
      <c r="AK220" s="46"/>
      <c r="AL220" s="35"/>
    </row>
    <row r="221" s="28" customFormat="1" ht="15.75" spans="1:38">
      <c r="A221" s="35"/>
      <c r="B221" s="36"/>
      <c r="C221" s="37"/>
      <c r="D221" s="35"/>
      <c r="E221" s="35"/>
      <c r="F221" s="35"/>
      <c r="G221" s="35"/>
      <c r="H221" s="35"/>
      <c r="I221" s="52"/>
      <c r="J221" s="53"/>
      <c r="K221" s="35"/>
      <c r="L221" s="35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4"/>
      <c r="AD221" s="44"/>
      <c r="AE221" s="44"/>
      <c r="AF221" s="44"/>
      <c r="AG221" s="44"/>
      <c r="AH221" s="44"/>
      <c r="AI221" s="47"/>
      <c r="AJ221" s="35"/>
      <c r="AK221" s="46"/>
      <c r="AL221" s="35"/>
    </row>
    <row r="222" s="28" customFormat="1" ht="15.75" spans="1:38">
      <c r="A222" s="35"/>
      <c r="B222" s="36"/>
      <c r="C222" s="37"/>
      <c r="D222" s="35"/>
      <c r="E222" s="35"/>
      <c r="F222" s="35"/>
      <c r="G222" s="35"/>
      <c r="H222" s="35"/>
      <c r="I222" s="52"/>
      <c r="J222" s="53"/>
      <c r="K222" s="35"/>
      <c r="L222" s="35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4"/>
      <c r="AD222" s="44"/>
      <c r="AE222" s="44"/>
      <c r="AF222" s="44"/>
      <c r="AG222" s="44"/>
      <c r="AH222" s="44"/>
      <c r="AI222" s="47"/>
      <c r="AJ222" s="35"/>
      <c r="AK222" s="46"/>
      <c r="AL222" s="35"/>
    </row>
    <row r="223" s="28" customFormat="1" ht="15.75" spans="1:38">
      <c r="A223" s="35"/>
      <c r="B223" s="36"/>
      <c r="C223" s="37"/>
      <c r="D223" s="35"/>
      <c r="E223" s="35"/>
      <c r="F223" s="35"/>
      <c r="G223" s="35"/>
      <c r="H223" s="35"/>
      <c r="I223" s="52"/>
      <c r="J223" s="53"/>
      <c r="K223" s="35"/>
      <c r="L223" s="35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4"/>
      <c r="AD223" s="44"/>
      <c r="AE223" s="44"/>
      <c r="AF223" s="44"/>
      <c r="AG223" s="44"/>
      <c r="AH223" s="44"/>
      <c r="AI223" s="47"/>
      <c r="AJ223" s="35"/>
      <c r="AK223" s="46"/>
      <c r="AL223" s="35"/>
    </row>
    <row r="224" s="28" customFormat="1" ht="15.75" spans="1:38">
      <c r="A224" s="35"/>
      <c r="B224" s="36"/>
      <c r="C224" s="37"/>
      <c r="D224" s="35"/>
      <c r="E224" s="35"/>
      <c r="F224" s="35"/>
      <c r="G224" s="35"/>
      <c r="H224" s="35"/>
      <c r="I224" s="52"/>
      <c r="J224" s="53"/>
      <c r="K224" s="35"/>
      <c r="L224" s="35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4"/>
      <c r="AD224" s="44"/>
      <c r="AE224" s="44"/>
      <c r="AF224" s="44"/>
      <c r="AG224" s="44"/>
      <c r="AH224" s="44"/>
      <c r="AI224" s="47"/>
      <c r="AJ224" s="35"/>
      <c r="AK224" s="46"/>
      <c r="AL224" s="35"/>
    </row>
    <row r="225" s="28" customFormat="1" ht="15.75" spans="1:38">
      <c r="A225" s="35"/>
      <c r="B225" s="36"/>
      <c r="C225" s="37"/>
      <c r="D225" s="35"/>
      <c r="E225" s="35"/>
      <c r="F225" s="35"/>
      <c r="G225" s="35"/>
      <c r="H225" s="35"/>
      <c r="I225" s="52"/>
      <c r="J225" s="53"/>
      <c r="K225" s="35"/>
      <c r="L225" s="35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4"/>
      <c r="AD225" s="44"/>
      <c r="AE225" s="44"/>
      <c r="AF225" s="44"/>
      <c r="AG225" s="44"/>
      <c r="AH225" s="44"/>
      <c r="AI225" s="47"/>
      <c r="AJ225" s="35"/>
      <c r="AK225" s="46"/>
      <c r="AL225" s="35"/>
    </row>
    <row r="226" s="28" customFormat="1" ht="15.75" spans="1:38">
      <c r="A226" s="35"/>
      <c r="B226" s="36"/>
      <c r="C226" s="37"/>
      <c r="D226" s="35"/>
      <c r="E226" s="35"/>
      <c r="F226" s="35"/>
      <c r="G226" s="35"/>
      <c r="H226" s="35"/>
      <c r="I226" s="52"/>
      <c r="J226" s="53"/>
      <c r="K226" s="35"/>
      <c r="L226" s="35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4"/>
      <c r="AD226" s="44"/>
      <c r="AE226" s="44"/>
      <c r="AF226" s="44"/>
      <c r="AG226" s="44"/>
      <c r="AH226" s="44"/>
      <c r="AI226" s="47"/>
      <c r="AJ226" s="35"/>
      <c r="AK226" s="46"/>
      <c r="AL226" s="35"/>
    </row>
    <row r="227" s="28" customFormat="1" ht="15.75" spans="1:38">
      <c r="A227" s="35"/>
      <c r="B227" s="36"/>
      <c r="C227" s="37"/>
      <c r="D227" s="35"/>
      <c r="E227" s="35"/>
      <c r="F227" s="35"/>
      <c r="G227" s="35"/>
      <c r="H227" s="35"/>
      <c r="I227" s="52"/>
      <c r="J227" s="53"/>
      <c r="K227" s="35"/>
      <c r="L227" s="35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4"/>
      <c r="AD227" s="44"/>
      <c r="AE227" s="44"/>
      <c r="AF227" s="44"/>
      <c r="AG227" s="44"/>
      <c r="AH227" s="44"/>
      <c r="AI227" s="47"/>
      <c r="AJ227" s="35"/>
      <c r="AK227" s="46"/>
      <c r="AL227" s="35"/>
    </row>
    <row r="228" s="28" customFormat="1" ht="15.75" spans="1:38">
      <c r="A228" s="35"/>
      <c r="B228" s="36"/>
      <c r="C228" s="37"/>
      <c r="D228" s="35"/>
      <c r="E228" s="35"/>
      <c r="F228" s="35"/>
      <c r="G228" s="35"/>
      <c r="H228" s="35"/>
      <c r="I228" s="52"/>
      <c r="J228" s="53"/>
      <c r="K228" s="35"/>
      <c r="L228" s="35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4"/>
      <c r="AD228" s="44"/>
      <c r="AE228" s="44"/>
      <c r="AF228" s="44"/>
      <c r="AG228" s="44"/>
      <c r="AH228" s="44"/>
      <c r="AI228" s="47"/>
      <c r="AJ228" s="35"/>
      <c r="AK228" s="46"/>
      <c r="AL228" s="35"/>
    </row>
    <row r="229" s="28" customFormat="1" ht="15.75" spans="1:38">
      <c r="A229" s="35"/>
      <c r="B229" s="36"/>
      <c r="C229" s="37"/>
      <c r="D229" s="35"/>
      <c r="E229" s="35"/>
      <c r="F229" s="35"/>
      <c r="G229" s="35"/>
      <c r="H229" s="35"/>
      <c r="I229" s="52"/>
      <c r="J229" s="53"/>
      <c r="K229" s="35"/>
      <c r="L229" s="35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4"/>
      <c r="AD229" s="44"/>
      <c r="AE229" s="44"/>
      <c r="AF229" s="44"/>
      <c r="AG229" s="44"/>
      <c r="AH229" s="44"/>
      <c r="AI229" s="47"/>
      <c r="AJ229" s="35"/>
      <c r="AK229" s="46"/>
      <c r="AL229" s="35"/>
    </row>
    <row r="230" s="28" customFormat="1" ht="15.75" spans="1:38">
      <c r="A230" s="35"/>
      <c r="B230" s="36"/>
      <c r="C230" s="37"/>
      <c r="D230" s="35"/>
      <c r="E230" s="35"/>
      <c r="F230" s="35"/>
      <c r="G230" s="35"/>
      <c r="H230" s="35"/>
      <c r="I230" s="52"/>
      <c r="J230" s="53"/>
      <c r="K230" s="35"/>
      <c r="L230" s="35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4"/>
      <c r="AD230" s="44"/>
      <c r="AE230" s="44"/>
      <c r="AF230" s="44"/>
      <c r="AG230" s="44"/>
      <c r="AH230" s="44"/>
      <c r="AI230" s="47"/>
      <c r="AJ230" s="35"/>
      <c r="AK230" s="46"/>
      <c r="AL230" s="35"/>
    </row>
    <row r="231" s="28" customFormat="1" ht="15.75" spans="1:38">
      <c r="A231" s="35"/>
      <c r="B231" s="36"/>
      <c r="C231" s="37"/>
      <c r="D231" s="35"/>
      <c r="E231" s="35"/>
      <c r="F231" s="35"/>
      <c r="G231" s="35"/>
      <c r="H231" s="35"/>
      <c r="I231" s="52"/>
      <c r="J231" s="53"/>
      <c r="K231" s="35"/>
      <c r="L231" s="35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4"/>
      <c r="AD231" s="44"/>
      <c r="AE231" s="44"/>
      <c r="AF231" s="44"/>
      <c r="AG231" s="44"/>
      <c r="AH231" s="44"/>
      <c r="AI231" s="47"/>
      <c r="AJ231" s="35"/>
      <c r="AK231" s="46"/>
      <c r="AL231" s="35"/>
    </row>
    <row r="232" s="28" customFormat="1" ht="15.75" spans="1:38">
      <c r="A232" s="35"/>
      <c r="B232" s="36"/>
      <c r="C232" s="37"/>
      <c r="D232" s="35"/>
      <c r="E232" s="35"/>
      <c r="F232" s="35"/>
      <c r="G232" s="35"/>
      <c r="H232" s="35"/>
      <c r="I232" s="52"/>
      <c r="J232" s="53"/>
      <c r="K232" s="35"/>
      <c r="L232" s="35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4"/>
      <c r="AD232" s="44"/>
      <c r="AE232" s="44"/>
      <c r="AF232" s="44"/>
      <c r="AG232" s="44"/>
      <c r="AH232" s="44"/>
      <c r="AI232" s="47"/>
      <c r="AJ232" s="35"/>
      <c r="AK232" s="46"/>
      <c r="AL232" s="35"/>
    </row>
    <row r="233" s="28" customFormat="1" ht="15.75" spans="1:38">
      <c r="A233" s="35"/>
      <c r="B233" s="36"/>
      <c r="C233" s="37"/>
      <c r="D233" s="35"/>
      <c r="E233" s="35"/>
      <c r="F233" s="35"/>
      <c r="G233" s="35"/>
      <c r="H233" s="35"/>
      <c r="I233" s="52"/>
      <c r="J233" s="53"/>
      <c r="K233" s="35"/>
      <c r="L233" s="35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4"/>
      <c r="AD233" s="44"/>
      <c r="AE233" s="44"/>
      <c r="AF233" s="44"/>
      <c r="AG233" s="44"/>
      <c r="AH233" s="44"/>
      <c r="AI233" s="47"/>
      <c r="AJ233" s="35"/>
      <c r="AK233" s="46"/>
      <c r="AL233" s="35"/>
    </row>
    <row r="234" s="28" customFormat="1" ht="15.75" spans="1:38">
      <c r="A234" s="35"/>
      <c r="B234" s="36"/>
      <c r="C234" s="37"/>
      <c r="D234" s="35"/>
      <c r="E234" s="35"/>
      <c r="F234" s="35"/>
      <c r="G234" s="35"/>
      <c r="H234" s="35"/>
      <c r="I234" s="52"/>
      <c r="J234" s="53"/>
      <c r="K234" s="35"/>
      <c r="L234" s="35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4"/>
      <c r="AD234" s="44"/>
      <c r="AE234" s="44"/>
      <c r="AF234" s="44"/>
      <c r="AG234" s="44"/>
      <c r="AH234" s="44"/>
      <c r="AI234" s="47"/>
      <c r="AJ234" s="35"/>
      <c r="AK234" s="46"/>
      <c r="AL234" s="35"/>
    </row>
    <row r="235" s="28" customFormat="1" ht="15.75" spans="1:38">
      <c r="A235" s="35"/>
      <c r="B235" s="36"/>
      <c r="C235" s="37"/>
      <c r="D235" s="35"/>
      <c r="E235" s="35"/>
      <c r="F235" s="35"/>
      <c r="G235" s="35"/>
      <c r="H235" s="35"/>
      <c r="I235" s="52"/>
      <c r="J235" s="53"/>
      <c r="K235" s="35"/>
      <c r="L235" s="35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4"/>
      <c r="AD235" s="44"/>
      <c r="AE235" s="44"/>
      <c r="AF235" s="44"/>
      <c r="AG235" s="44"/>
      <c r="AH235" s="44"/>
      <c r="AI235" s="47"/>
      <c r="AJ235" s="35"/>
      <c r="AK235" s="46"/>
      <c r="AL235" s="35"/>
    </row>
    <row r="236" s="28" customFormat="1" ht="15.75" spans="1:38">
      <c r="A236" s="35"/>
      <c r="B236" s="36"/>
      <c r="C236" s="37"/>
      <c r="D236" s="35"/>
      <c r="E236" s="35"/>
      <c r="F236" s="35"/>
      <c r="G236" s="35"/>
      <c r="H236" s="35"/>
      <c r="I236" s="52"/>
      <c r="J236" s="53"/>
      <c r="K236" s="35"/>
      <c r="L236" s="35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4"/>
      <c r="AD236" s="44"/>
      <c r="AE236" s="44"/>
      <c r="AF236" s="44"/>
      <c r="AG236" s="44"/>
      <c r="AH236" s="44"/>
      <c r="AI236" s="47"/>
      <c r="AJ236" s="35"/>
      <c r="AK236" s="46"/>
      <c r="AL236" s="35"/>
    </row>
    <row r="237" s="28" customFormat="1" ht="15.75" spans="1:38">
      <c r="A237" s="35"/>
      <c r="B237" s="36"/>
      <c r="C237" s="37"/>
      <c r="D237" s="35"/>
      <c r="E237" s="35"/>
      <c r="F237" s="35"/>
      <c r="G237" s="35"/>
      <c r="H237" s="35"/>
      <c r="I237" s="52"/>
      <c r="J237" s="53"/>
      <c r="K237" s="35"/>
      <c r="L237" s="35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4"/>
      <c r="AD237" s="44"/>
      <c r="AE237" s="44"/>
      <c r="AF237" s="44"/>
      <c r="AG237" s="44"/>
      <c r="AH237" s="44"/>
      <c r="AI237" s="47"/>
      <c r="AJ237" s="35"/>
      <c r="AK237" s="46"/>
      <c r="AL237" s="35"/>
    </row>
    <row r="238" s="28" customFormat="1" ht="15.75" spans="1:38">
      <c r="A238" s="35"/>
      <c r="B238" s="36"/>
      <c r="C238" s="37"/>
      <c r="D238" s="35"/>
      <c r="E238" s="35"/>
      <c r="F238" s="35"/>
      <c r="G238" s="35"/>
      <c r="H238" s="35"/>
      <c r="I238" s="52"/>
      <c r="J238" s="53"/>
      <c r="K238" s="35"/>
      <c r="L238" s="35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4"/>
      <c r="AD238" s="44"/>
      <c r="AE238" s="44"/>
      <c r="AF238" s="44"/>
      <c r="AG238" s="44"/>
      <c r="AH238" s="44"/>
      <c r="AI238" s="47"/>
      <c r="AJ238" s="35"/>
      <c r="AK238" s="46"/>
      <c r="AL238" s="35"/>
    </row>
    <row r="239" s="28" customFormat="1" ht="15.75" spans="1:38">
      <c r="A239" s="35"/>
      <c r="B239" s="36"/>
      <c r="C239" s="37"/>
      <c r="D239" s="35"/>
      <c r="E239" s="35"/>
      <c r="F239" s="35"/>
      <c r="G239" s="35"/>
      <c r="H239" s="35"/>
      <c r="I239" s="52"/>
      <c r="J239" s="53"/>
      <c r="K239" s="35"/>
      <c r="L239" s="35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4"/>
      <c r="AD239" s="44"/>
      <c r="AE239" s="44"/>
      <c r="AF239" s="44"/>
      <c r="AG239" s="44"/>
      <c r="AH239" s="44"/>
      <c r="AI239" s="47"/>
      <c r="AJ239" s="35"/>
      <c r="AK239" s="46"/>
      <c r="AL239" s="35"/>
    </row>
    <row r="240" s="28" customFormat="1" ht="15.75" spans="1:38">
      <c r="A240" s="35"/>
      <c r="B240" s="36"/>
      <c r="C240" s="37"/>
      <c r="D240" s="35"/>
      <c r="E240" s="35"/>
      <c r="F240" s="35"/>
      <c r="G240" s="35"/>
      <c r="H240" s="35"/>
      <c r="I240" s="52"/>
      <c r="J240" s="53"/>
      <c r="K240" s="35"/>
      <c r="L240" s="35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4"/>
      <c r="AD240" s="44"/>
      <c r="AE240" s="44"/>
      <c r="AF240" s="44"/>
      <c r="AG240" s="44"/>
      <c r="AH240" s="44"/>
      <c r="AI240" s="47"/>
      <c r="AJ240" s="35"/>
      <c r="AK240" s="46"/>
      <c r="AL240" s="35"/>
    </row>
    <row r="241" s="28" customFormat="1" ht="15.75" spans="1:38">
      <c r="A241" s="35"/>
      <c r="B241" s="36"/>
      <c r="C241" s="37"/>
      <c r="D241" s="35"/>
      <c r="E241" s="35"/>
      <c r="F241" s="35"/>
      <c r="G241" s="35"/>
      <c r="H241" s="35"/>
      <c r="I241" s="52"/>
      <c r="J241" s="53"/>
      <c r="K241" s="35"/>
      <c r="L241" s="35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4"/>
      <c r="AD241" s="44"/>
      <c r="AE241" s="44"/>
      <c r="AF241" s="44"/>
      <c r="AG241" s="44"/>
      <c r="AH241" s="44"/>
      <c r="AI241" s="47"/>
      <c r="AJ241" s="35"/>
      <c r="AK241" s="46"/>
      <c r="AL241" s="35"/>
    </row>
    <row r="242" s="28" customFormat="1" ht="15.75" spans="1:38">
      <c r="A242" s="35"/>
      <c r="B242" s="36"/>
      <c r="C242" s="37"/>
      <c r="D242" s="35"/>
      <c r="E242" s="35"/>
      <c r="F242" s="35"/>
      <c r="G242" s="35"/>
      <c r="H242" s="35"/>
      <c r="I242" s="52"/>
      <c r="J242" s="53"/>
      <c r="K242" s="35"/>
      <c r="L242" s="35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4"/>
      <c r="AD242" s="44"/>
      <c r="AE242" s="44"/>
      <c r="AF242" s="44"/>
      <c r="AG242" s="44"/>
      <c r="AH242" s="44"/>
      <c r="AI242" s="47"/>
      <c r="AJ242" s="35"/>
      <c r="AK242" s="46"/>
      <c r="AL242" s="35"/>
    </row>
    <row r="243" s="28" customFormat="1" ht="15.75" spans="1:38">
      <c r="A243" s="35"/>
      <c r="B243" s="36"/>
      <c r="C243" s="37"/>
      <c r="D243" s="35"/>
      <c r="E243" s="35"/>
      <c r="F243" s="35"/>
      <c r="G243" s="35"/>
      <c r="H243" s="35"/>
      <c r="I243" s="52"/>
      <c r="J243" s="53"/>
      <c r="K243" s="35"/>
      <c r="L243" s="35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4"/>
      <c r="AD243" s="44"/>
      <c r="AE243" s="44"/>
      <c r="AF243" s="44"/>
      <c r="AG243" s="44"/>
      <c r="AH243" s="44"/>
      <c r="AI243" s="47"/>
      <c r="AJ243" s="35"/>
      <c r="AK243" s="46"/>
      <c r="AL243" s="35"/>
    </row>
    <row r="244" s="28" customFormat="1" ht="15.75" spans="1:38">
      <c r="A244" s="35"/>
      <c r="B244" s="36"/>
      <c r="C244" s="37"/>
      <c r="D244" s="35"/>
      <c r="E244" s="35"/>
      <c r="F244" s="35"/>
      <c r="G244" s="35"/>
      <c r="H244" s="35"/>
      <c r="I244" s="52"/>
      <c r="J244" s="53"/>
      <c r="K244" s="35"/>
      <c r="L244" s="35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4"/>
      <c r="AD244" s="44"/>
      <c r="AE244" s="44"/>
      <c r="AF244" s="44"/>
      <c r="AG244" s="44"/>
      <c r="AH244" s="44"/>
      <c r="AI244" s="47"/>
      <c r="AJ244" s="35"/>
      <c r="AK244" s="46"/>
      <c r="AL244" s="35"/>
    </row>
    <row r="245" s="28" customFormat="1" ht="15.75" spans="1:38">
      <c r="A245" s="35"/>
      <c r="B245" s="36"/>
      <c r="C245" s="37"/>
      <c r="D245" s="35"/>
      <c r="E245" s="35"/>
      <c r="F245" s="35"/>
      <c r="G245" s="35"/>
      <c r="H245" s="35"/>
      <c r="I245" s="52"/>
      <c r="J245" s="53"/>
      <c r="K245" s="35"/>
      <c r="L245" s="35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4"/>
      <c r="AD245" s="44"/>
      <c r="AE245" s="44"/>
      <c r="AF245" s="44"/>
      <c r="AG245" s="44"/>
      <c r="AH245" s="44"/>
      <c r="AI245" s="47"/>
      <c r="AJ245" s="35"/>
      <c r="AK245" s="46"/>
      <c r="AL245" s="35"/>
    </row>
    <row r="246" s="28" customFormat="1" ht="15.75" spans="1:38">
      <c r="A246" s="35"/>
      <c r="B246" s="36"/>
      <c r="C246" s="37"/>
      <c r="D246" s="35"/>
      <c r="E246" s="35"/>
      <c r="F246" s="35"/>
      <c r="G246" s="35"/>
      <c r="H246" s="35"/>
      <c r="I246" s="52"/>
      <c r="J246" s="53"/>
      <c r="K246" s="35"/>
      <c r="L246" s="35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4"/>
      <c r="AD246" s="44"/>
      <c r="AE246" s="44"/>
      <c r="AF246" s="44"/>
      <c r="AG246" s="44"/>
      <c r="AH246" s="44"/>
      <c r="AI246" s="47"/>
      <c r="AJ246" s="35"/>
      <c r="AK246" s="46"/>
      <c r="AL246" s="35"/>
    </row>
    <row r="247" s="28" customFormat="1" ht="15.75" spans="1:38">
      <c r="A247" s="35"/>
      <c r="B247" s="36"/>
      <c r="C247" s="37"/>
      <c r="D247" s="35"/>
      <c r="E247" s="35"/>
      <c r="F247" s="35"/>
      <c r="G247" s="35"/>
      <c r="H247" s="35"/>
      <c r="I247" s="52"/>
      <c r="J247" s="53"/>
      <c r="K247" s="35"/>
      <c r="L247" s="35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4"/>
      <c r="AD247" s="44"/>
      <c r="AE247" s="44"/>
      <c r="AF247" s="44"/>
      <c r="AG247" s="44"/>
      <c r="AH247" s="44"/>
      <c r="AI247" s="47"/>
      <c r="AJ247" s="35"/>
      <c r="AK247" s="46"/>
      <c r="AL247" s="35"/>
    </row>
    <row r="248" s="28" customFormat="1" ht="15.75" spans="1:38">
      <c r="A248" s="35"/>
      <c r="B248" s="36"/>
      <c r="C248" s="37"/>
      <c r="D248" s="35"/>
      <c r="E248" s="35"/>
      <c r="F248" s="35"/>
      <c r="G248" s="35"/>
      <c r="H248" s="35"/>
      <c r="I248" s="52"/>
      <c r="J248" s="53"/>
      <c r="K248" s="35"/>
      <c r="L248" s="35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4"/>
      <c r="AD248" s="44"/>
      <c r="AE248" s="44"/>
      <c r="AF248" s="44"/>
      <c r="AG248" s="44"/>
      <c r="AH248" s="44"/>
      <c r="AI248" s="47"/>
      <c r="AJ248" s="35"/>
      <c r="AK248" s="46"/>
      <c r="AL248" s="35"/>
    </row>
    <row r="249" s="28" customFormat="1" ht="15.75" spans="1:38">
      <c r="A249" s="35"/>
      <c r="B249" s="36"/>
      <c r="C249" s="37"/>
      <c r="D249" s="35"/>
      <c r="E249" s="35"/>
      <c r="F249" s="35"/>
      <c r="G249" s="35"/>
      <c r="H249" s="35"/>
      <c r="I249" s="52"/>
      <c r="J249" s="53"/>
      <c r="K249" s="35"/>
      <c r="L249" s="35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4"/>
      <c r="AD249" s="44"/>
      <c r="AE249" s="44"/>
      <c r="AF249" s="44"/>
      <c r="AG249" s="44"/>
      <c r="AH249" s="44"/>
      <c r="AI249" s="47"/>
      <c r="AJ249" s="35"/>
      <c r="AK249" s="46"/>
      <c r="AL249" s="35"/>
    </row>
    <row r="250" s="28" customFormat="1" ht="15.75" spans="1:38">
      <c r="A250" s="35"/>
      <c r="B250" s="36"/>
      <c r="C250" s="37"/>
      <c r="D250" s="35"/>
      <c r="E250" s="35"/>
      <c r="F250" s="35"/>
      <c r="G250" s="35"/>
      <c r="H250" s="35"/>
      <c r="I250" s="52"/>
      <c r="J250" s="53"/>
      <c r="K250" s="35"/>
      <c r="L250" s="35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4"/>
      <c r="AD250" s="44"/>
      <c r="AE250" s="44"/>
      <c r="AF250" s="44"/>
      <c r="AG250" s="44"/>
      <c r="AH250" s="44"/>
      <c r="AI250" s="47"/>
      <c r="AJ250" s="35"/>
      <c r="AK250" s="46"/>
      <c r="AL250" s="35"/>
    </row>
    <row r="251" s="28" customFormat="1" ht="15.75" spans="1:38">
      <c r="A251" s="35"/>
      <c r="B251" s="36"/>
      <c r="C251" s="37"/>
      <c r="D251" s="35"/>
      <c r="E251" s="35"/>
      <c r="F251" s="35"/>
      <c r="G251" s="35"/>
      <c r="H251" s="35"/>
      <c r="I251" s="52"/>
      <c r="J251" s="53"/>
      <c r="K251" s="35"/>
      <c r="L251" s="35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4"/>
      <c r="AD251" s="44"/>
      <c r="AE251" s="44"/>
      <c r="AF251" s="44"/>
      <c r="AG251" s="44"/>
      <c r="AH251" s="44"/>
      <c r="AI251" s="47"/>
      <c r="AJ251" s="35"/>
      <c r="AK251" s="46"/>
      <c r="AL251" s="35"/>
    </row>
    <row r="252" s="28" customFormat="1" ht="15.75" spans="1:38">
      <c r="A252" s="35"/>
      <c r="B252" s="36"/>
      <c r="C252" s="37"/>
      <c r="D252" s="35"/>
      <c r="E252" s="35"/>
      <c r="F252" s="35"/>
      <c r="G252" s="35"/>
      <c r="H252" s="35"/>
      <c r="I252" s="52"/>
      <c r="J252" s="53"/>
      <c r="K252" s="35"/>
      <c r="L252" s="35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4"/>
      <c r="AD252" s="44"/>
      <c r="AE252" s="44"/>
      <c r="AF252" s="44"/>
      <c r="AG252" s="44"/>
      <c r="AH252" s="44"/>
      <c r="AI252" s="47"/>
      <c r="AJ252" s="35"/>
      <c r="AK252" s="46"/>
      <c r="AL252" s="35"/>
    </row>
    <row r="253" s="28" customFormat="1" ht="15.75" spans="1:38">
      <c r="A253" s="35"/>
      <c r="B253" s="36"/>
      <c r="C253" s="37"/>
      <c r="D253" s="35"/>
      <c r="E253" s="35"/>
      <c r="F253" s="35"/>
      <c r="G253" s="35"/>
      <c r="H253" s="35"/>
      <c r="I253" s="52"/>
      <c r="J253" s="53"/>
      <c r="K253" s="35"/>
      <c r="L253" s="35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4"/>
      <c r="AD253" s="44"/>
      <c r="AE253" s="44"/>
      <c r="AF253" s="44"/>
      <c r="AG253" s="44"/>
      <c r="AH253" s="44"/>
      <c r="AI253" s="47"/>
      <c r="AJ253" s="35"/>
      <c r="AK253" s="46"/>
      <c r="AL253" s="35"/>
    </row>
    <row r="254" s="28" customFormat="1" ht="15.75" spans="1:38">
      <c r="A254" s="35"/>
      <c r="B254" s="36"/>
      <c r="C254" s="37"/>
      <c r="D254" s="35"/>
      <c r="E254" s="35"/>
      <c r="F254" s="35"/>
      <c r="G254" s="35"/>
      <c r="H254" s="35"/>
      <c r="I254" s="52"/>
      <c r="J254" s="53"/>
      <c r="K254" s="35"/>
      <c r="L254" s="35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4"/>
      <c r="AD254" s="44"/>
      <c r="AE254" s="44"/>
      <c r="AF254" s="44"/>
      <c r="AG254" s="44"/>
      <c r="AH254" s="44"/>
      <c r="AI254" s="47"/>
      <c r="AJ254" s="35"/>
      <c r="AK254" s="46"/>
      <c r="AL254" s="35"/>
    </row>
    <row r="255" s="28" customFormat="1" ht="15.75" spans="1:38">
      <c r="A255" s="35"/>
      <c r="B255" s="36"/>
      <c r="C255" s="37"/>
      <c r="D255" s="35"/>
      <c r="E255" s="35"/>
      <c r="F255" s="35"/>
      <c r="G255" s="35"/>
      <c r="H255" s="35"/>
      <c r="I255" s="52"/>
      <c r="J255" s="53"/>
      <c r="K255" s="35"/>
      <c r="L255" s="35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4"/>
      <c r="AD255" s="44"/>
      <c r="AE255" s="44"/>
      <c r="AF255" s="44"/>
      <c r="AG255" s="44"/>
      <c r="AH255" s="44"/>
      <c r="AI255" s="47"/>
      <c r="AJ255" s="35"/>
      <c r="AK255" s="46"/>
      <c r="AL255" s="35"/>
    </row>
    <row r="256" s="28" customFormat="1" ht="15.75" spans="1:38">
      <c r="A256" s="35"/>
      <c r="B256" s="36"/>
      <c r="C256" s="37"/>
      <c r="D256" s="35"/>
      <c r="E256" s="35"/>
      <c r="F256" s="35"/>
      <c r="G256" s="35"/>
      <c r="H256" s="35"/>
      <c r="I256" s="52"/>
      <c r="J256" s="53"/>
      <c r="K256" s="35"/>
      <c r="L256" s="35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4"/>
      <c r="AD256" s="44"/>
      <c r="AE256" s="44"/>
      <c r="AF256" s="44"/>
      <c r="AG256" s="44"/>
      <c r="AH256" s="44"/>
      <c r="AI256" s="47"/>
      <c r="AJ256" s="35"/>
      <c r="AK256" s="46"/>
      <c r="AL256" s="35"/>
    </row>
    <row r="257" s="28" customFormat="1" ht="15.75" spans="1:38">
      <c r="A257" s="35"/>
      <c r="B257" s="36"/>
      <c r="C257" s="37"/>
      <c r="D257" s="35"/>
      <c r="E257" s="35"/>
      <c r="F257" s="35"/>
      <c r="G257" s="35"/>
      <c r="H257" s="35"/>
      <c r="I257" s="52"/>
      <c r="J257" s="53"/>
      <c r="K257" s="35"/>
      <c r="L257" s="35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4"/>
      <c r="AD257" s="44"/>
      <c r="AE257" s="44"/>
      <c r="AF257" s="44"/>
      <c r="AG257" s="44"/>
      <c r="AH257" s="44"/>
      <c r="AI257" s="47"/>
      <c r="AJ257" s="35"/>
      <c r="AK257" s="46"/>
      <c r="AL257" s="35"/>
    </row>
    <row r="258" s="28" customFormat="1" ht="15.75" spans="1:38">
      <c r="A258" s="35"/>
      <c r="B258" s="36"/>
      <c r="C258" s="37"/>
      <c r="D258" s="35"/>
      <c r="E258" s="35"/>
      <c r="F258" s="35"/>
      <c r="G258" s="35"/>
      <c r="H258" s="35"/>
      <c r="I258" s="52"/>
      <c r="J258" s="53"/>
      <c r="K258" s="35"/>
      <c r="L258" s="35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4"/>
      <c r="AD258" s="44"/>
      <c r="AE258" s="44"/>
      <c r="AF258" s="44"/>
      <c r="AG258" s="44"/>
      <c r="AH258" s="44"/>
      <c r="AI258" s="47"/>
      <c r="AJ258" s="35"/>
      <c r="AK258" s="46"/>
      <c r="AL258" s="35"/>
    </row>
    <row r="259" s="28" customFormat="1" ht="15.75" spans="1:38">
      <c r="A259" s="35"/>
      <c r="B259" s="36"/>
      <c r="C259" s="37"/>
      <c r="D259" s="35"/>
      <c r="E259" s="35"/>
      <c r="F259" s="35"/>
      <c r="G259" s="35"/>
      <c r="H259" s="35"/>
      <c r="I259" s="52"/>
      <c r="J259" s="53"/>
      <c r="K259" s="35"/>
      <c r="L259" s="35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4"/>
      <c r="AD259" s="44"/>
      <c r="AE259" s="44"/>
      <c r="AF259" s="44"/>
      <c r="AG259" s="44"/>
      <c r="AH259" s="44"/>
      <c r="AI259" s="47"/>
      <c r="AJ259" s="35"/>
      <c r="AK259" s="46"/>
      <c r="AL259" s="35"/>
    </row>
    <row r="260" s="28" customFormat="1" ht="15.75" spans="1:38">
      <c r="A260" s="35"/>
      <c r="B260" s="36"/>
      <c r="C260" s="37"/>
      <c r="D260" s="35"/>
      <c r="E260" s="35"/>
      <c r="F260" s="35"/>
      <c r="G260" s="35"/>
      <c r="H260" s="35"/>
      <c r="I260" s="52"/>
      <c r="J260" s="53"/>
      <c r="K260" s="35"/>
      <c r="L260" s="35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4"/>
      <c r="AD260" s="44"/>
      <c r="AE260" s="44"/>
      <c r="AF260" s="44"/>
      <c r="AG260" s="44"/>
      <c r="AH260" s="44"/>
      <c r="AI260" s="47"/>
      <c r="AJ260" s="35"/>
      <c r="AK260" s="46"/>
      <c r="AL260" s="35"/>
    </row>
    <row r="261" s="28" customFormat="1" ht="15.75" spans="1:38">
      <c r="A261" s="35"/>
      <c r="B261" s="36"/>
      <c r="C261" s="37"/>
      <c r="D261" s="35"/>
      <c r="E261" s="35"/>
      <c r="F261" s="35"/>
      <c r="G261" s="35"/>
      <c r="H261" s="35"/>
      <c r="I261" s="52"/>
      <c r="J261" s="53"/>
      <c r="K261" s="35"/>
      <c r="L261" s="35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4"/>
      <c r="AD261" s="44"/>
      <c r="AE261" s="44"/>
      <c r="AF261" s="44"/>
      <c r="AG261" s="44"/>
      <c r="AH261" s="44"/>
      <c r="AI261" s="47"/>
      <c r="AJ261" s="35"/>
      <c r="AK261" s="46"/>
      <c r="AL261" s="35"/>
    </row>
    <row r="262" s="28" customFormat="1" ht="15.75" spans="1:38">
      <c r="A262" s="35"/>
      <c r="B262" s="36"/>
      <c r="C262" s="37"/>
      <c r="D262" s="35"/>
      <c r="E262" s="35"/>
      <c r="F262" s="35"/>
      <c r="G262" s="35"/>
      <c r="H262" s="35"/>
      <c r="I262" s="52"/>
      <c r="J262" s="53"/>
      <c r="K262" s="35"/>
      <c r="L262" s="35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4"/>
      <c r="AD262" s="44"/>
      <c r="AE262" s="44"/>
      <c r="AF262" s="44"/>
      <c r="AG262" s="44"/>
      <c r="AH262" s="44"/>
      <c r="AI262" s="47"/>
      <c r="AJ262" s="35"/>
      <c r="AK262" s="46"/>
      <c r="AL262" s="35"/>
    </row>
    <row r="263" s="28" customFormat="1" ht="15.75" spans="1:38">
      <c r="A263" s="35"/>
      <c r="B263" s="36"/>
      <c r="C263" s="37"/>
      <c r="D263" s="35"/>
      <c r="E263" s="35"/>
      <c r="F263" s="35"/>
      <c r="G263" s="35"/>
      <c r="H263" s="35"/>
      <c r="I263" s="52"/>
      <c r="J263" s="53"/>
      <c r="K263" s="35"/>
      <c r="L263" s="35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4"/>
      <c r="AD263" s="44"/>
      <c r="AE263" s="44"/>
      <c r="AF263" s="44"/>
      <c r="AG263" s="44"/>
      <c r="AH263" s="44"/>
      <c r="AI263" s="47"/>
      <c r="AJ263" s="35"/>
      <c r="AK263" s="46"/>
      <c r="AL263" s="35"/>
    </row>
    <row r="264" s="28" customFormat="1" ht="15.75" spans="1:38">
      <c r="A264" s="35"/>
      <c r="B264" s="36"/>
      <c r="C264" s="37"/>
      <c r="D264" s="35"/>
      <c r="E264" s="35"/>
      <c r="F264" s="35"/>
      <c r="G264" s="35"/>
      <c r="H264" s="35"/>
      <c r="I264" s="52"/>
      <c r="J264" s="53"/>
      <c r="K264" s="35"/>
      <c r="L264" s="35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4"/>
      <c r="AD264" s="44"/>
      <c r="AE264" s="44"/>
      <c r="AF264" s="44"/>
      <c r="AG264" s="44"/>
      <c r="AH264" s="44"/>
      <c r="AI264" s="47"/>
      <c r="AJ264" s="35"/>
      <c r="AK264" s="46"/>
      <c r="AL264" s="35"/>
    </row>
    <row r="265" s="28" customFormat="1" ht="15.75" spans="1:38">
      <c r="A265" s="35"/>
      <c r="B265" s="36"/>
      <c r="C265" s="37"/>
      <c r="D265" s="35"/>
      <c r="E265" s="35"/>
      <c r="F265" s="35"/>
      <c r="G265" s="35"/>
      <c r="H265" s="35"/>
      <c r="I265" s="52"/>
      <c r="J265" s="53"/>
      <c r="K265" s="35"/>
      <c r="L265" s="35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4"/>
      <c r="AD265" s="44"/>
      <c r="AE265" s="44"/>
      <c r="AF265" s="44"/>
      <c r="AG265" s="44"/>
      <c r="AH265" s="44"/>
      <c r="AI265" s="47"/>
      <c r="AJ265" s="35"/>
      <c r="AK265" s="46"/>
      <c r="AL265" s="35"/>
    </row>
    <row r="266" s="28" customFormat="1" ht="15.75" spans="1:38">
      <c r="A266" s="35"/>
      <c r="B266" s="36"/>
      <c r="C266" s="37"/>
      <c r="D266" s="35"/>
      <c r="E266" s="35"/>
      <c r="F266" s="35"/>
      <c r="G266" s="35"/>
      <c r="H266" s="35"/>
      <c r="I266" s="52"/>
      <c r="J266" s="53"/>
      <c r="K266" s="35"/>
      <c r="L266" s="35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4"/>
      <c r="AD266" s="44"/>
      <c r="AE266" s="44"/>
      <c r="AF266" s="44"/>
      <c r="AG266" s="44"/>
      <c r="AH266" s="44"/>
      <c r="AI266" s="47"/>
      <c r="AJ266" s="35"/>
      <c r="AK266" s="46"/>
      <c r="AL266" s="35"/>
    </row>
    <row r="267" s="28" customFormat="1" ht="15.75" spans="1:38">
      <c r="A267" s="35"/>
      <c r="B267" s="36"/>
      <c r="C267" s="37"/>
      <c r="D267" s="35"/>
      <c r="E267" s="35"/>
      <c r="F267" s="35"/>
      <c r="G267" s="35"/>
      <c r="H267" s="35"/>
      <c r="I267" s="52"/>
      <c r="J267" s="53"/>
      <c r="K267" s="35"/>
      <c r="L267" s="35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4"/>
      <c r="AD267" s="44"/>
      <c r="AE267" s="44"/>
      <c r="AF267" s="44"/>
      <c r="AG267" s="44"/>
      <c r="AH267" s="44"/>
      <c r="AI267" s="47"/>
      <c r="AJ267" s="35"/>
      <c r="AK267" s="46"/>
      <c r="AL267" s="35"/>
    </row>
    <row r="268" s="28" customFormat="1" ht="15.75" spans="1:38">
      <c r="A268" s="35"/>
      <c r="B268" s="36"/>
      <c r="C268" s="37"/>
      <c r="D268" s="35"/>
      <c r="E268" s="35"/>
      <c r="F268" s="35"/>
      <c r="G268" s="35"/>
      <c r="H268" s="35"/>
      <c r="I268" s="52"/>
      <c r="J268" s="53"/>
      <c r="K268" s="35"/>
      <c r="L268" s="35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4"/>
      <c r="AD268" s="44"/>
      <c r="AE268" s="44"/>
      <c r="AF268" s="44"/>
      <c r="AG268" s="44"/>
      <c r="AH268" s="44"/>
      <c r="AI268" s="47"/>
      <c r="AJ268" s="35"/>
      <c r="AK268" s="46"/>
      <c r="AL268" s="35"/>
    </row>
    <row r="269" s="28" customFormat="1" ht="15.75" spans="1:38">
      <c r="A269" s="35"/>
      <c r="B269" s="36"/>
      <c r="C269" s="37"/>
      <c r="D269" s="35"/>
      <c r="E269" s="35"/>
      <c r="F269" s="35"/>
      <c r="G269" s="35"/>
      <c r="H269" s="35"/>
      <c r="I269" s="52"/>
      <c r="J269" s="53"/>
      <c r="K269" s="35"/>
      <c r="L269" s="35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4"/>
      <c r="AD269" s="44"/>
      <c r="AE269" s="44"/>
      <c r="AF269" s="44"/>
      <c r="AG269" s="44"/>
      <c r="AH269" s="44"/>
      <c r="AI269" s="47"/>
      <c r="AJ269" s="35"/>
      <c r="AK269" s="46"/>
      <c r="AL269" s="35"/>
    </row>
    <row r="270" s="28" customFormat="1" ht="15.75" spans="1:38">
      <c r="A270" s="35"/>
      <c r="B270" s="36"/>
      <c r="C270" s="37"/>
      <c r="D270" s="35"/>
      <c r="E270" s="35"/>
      <c r="F270" s="35"/>
      <c r="G270" s="35"/>
      <c r="H270" s="35"/>
      <c r="I270" s="52"/>
      <c r="J270" s="53"/>
      <c r="K270" s="35"/>
      <c r="L270" s="35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4"/>
      <c r="AD270" s="44"/>
      <c r="AE270" s="44"/>
      <c r="AF270" s="44"/>
      <c r="AG270" s="44"/>
      <c r="AH270" s="44"/>
      <c r="AI270" s="47"/>
      <c r="AJ270" s="35"/>
      <c r="AK270" s="46"/>
      <c r="AL270" s="35"/>
    </row>
    <row r="271" s="28" customFormat="1" ht="15.75" spans="1:38">
      <c r="A271" s="35"/>
      <c r="B271" s="36"/>
      <c r="C271" s="37"/>
      <c r="D271" s="35"/>
      <c r="E271" s="35"/>
      <c r="F271" s="35"/>
      <c r="G271" s="35"/>
      <c r="H271" s="35"/>
      <c r="I271" s="52"/>
      <c r="J271" s="53"/>
      <c r="K271" s="35"/>
      <c r="L271" s="35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4"/>
      <c r="AD271" s="44"/>
      <c r="AE271" s="44"/>
      <c r="AF271" s="44"/>
      <c r="AG271" s="44"/>
      <c r="AH271" s="44"/>
      <c r="AI271" s="47"/>
      <c r="AJ271" s="35"/>
      <c r="AK271" s="46"/>
      <c r="AL271" s="35"/>
    </row>
    <row r="272" s="28" customFormat="1" ht="15.75" spans="1:38">
      <c r="A272" s="35"/>
      <c r="B272" s="36"/>
      <c r="C272" s="37"/>
      <c r="D272" s="35"/>
      <c r="E272" s="35"/>
      <c r="F272" s="35"/>
      <c r="G272" s="35"/>
      <c r="H272" s="35"/>
      <c r="I272" s="52"/>
      <c r="J272" s="53"/>
      <c r="K272" s="35"/>
      <c r="L272" s="35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4"/>
      <c r="AD272" s="44"/>
      <c r="AE272" s="44"/>
      <c r="AF272" s="44"/>
      <c r="AG272" s="44"/>
      <c r="AH272" s="44"/>
      <c r="AI272" s="47"/>
      <c r="AJ272" s="35"/>
      <c r="AK272" s="46"/>
      <c r="AL272" s="35"/>
    </row>
    <row r="273" s="28" customFormat="1" ht="15.75" spans="1:38">
      <c r="A273" s="35"/>
      <c r="B273" s="36"/>
      <c r="C273" s="37"/>
      <c r="D273" s="35"/>
      <c r="E273" s="35"/>
      <c r="F273" s="35"/>
      <c r="G273" s="35"/>
      <c r="H273" s="35"/>
      <c r="I273" s="52"/>
      <c r="J273" s="53"/>
      <c r="K273" s="35"/>
      <c r="L273" s="35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4"/>
      <c r="AD273" s="44"/>
      <c r="AE273" s="44"/>
      <c r="AF273" s="44"/>
      <c r="AG273" s="44"/>
      <c r="AH273" s="44"/>
      <c r="AI273" s="47"/>
      <c r="AJ273" s="35"/>
      <c r="AK273" s="46"/>
      <c r="AL273" s="35"/>
    </row>
    <row r="274" s="28" customFormat="1" ht="15.75" spans="1:38">
      <c r="A274" s="35"/>
      <c r="B274" s="36"/>
      <c r="C274" s="37"/>
      <c r="D274" s="35"/>
      <c r="E274" s="35"/>
      <c r="F274" s="35"/>
      <c r="G274" s="35"/>
      <c r="H274" s="35"/>
      <c r="I274" s="52"/>
      <c r="J274" s="53"/>
      <c r="K274" s="35"/>
      <c r="L274" s="35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4"/>
      <c r="AD274" s="44"/>
      <c r="AE274" s="44"/>
      <c r="AF274" s="44"/>
      <c r="AG274" s="44"/>
      <c r="AH274" s="44"/>
      <c r="AI274" s="47"/>
      <c r="AJ274" s="35"/>
      <c r="AK274" s="46"/>
      <c r="AL274" s="35"/>
    </row>
    <row r="275" s="28" customFormat="1" ht="15.75" spans="1:38">
      <c r="A275" s="35"/>
      <c r="B275" s="36"/>
      <c r="C275" s="37"/>
      <c r="D275" s="35"/>
      <c r="E275" s="35"/>
      <c r="F275" s="35"/>
      <c r="G275" s="35"/>
      <c r="H275" s="35"/>
      <c r="I275" s="52"/>
      <c r="J275" s="53"/>
      <c r="K275" s="35"/>
      <c r="L275" s="35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4"/>
      <c r="AD275" s="44"/>
      <c r="AE275" s="44"/>
      <c r="AF275" s="44"/>
      <c r="AG275" s="44"/>
      <c r="AH275" s="44"/>
      <c r="AI275" s="47"/>
      <c r="AJ275" s="35"/>
      <c r="AK275" s="46"/>
      <c r="AL275" s="35"/>
    </row>
    <row r="276" s="28" customFormat="1" ht="15.75" spans="1:38">
      <c r="A276" s="35"/>
      <c r="B276" s="36"/>
      <c r="C276" s="37"/>
      <c r="D276" s="35"/>
      <c r="E276" s="35"/>
      <c r="F276" s="35"/>
      <c r="G276" s="35"/>
      <c r="H276" s="35"/>
      <c r="I276" s="52"/>
      <c r="J276" s="53"/>
      <c r="K276" s="35"/>
      <c r="L276" s="35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4"/>
      <c r="AD276" s="44"/>
      <c r="AE276" s="44"/>
      <c r="AF276" s="44"/>
      <c r="AG276" s="44"/>
      <c r="AH276" s="44"/>
      <c r="AI276" s="47"/>
      <c r="AJ276" s="35"/>
      <c r="AK276" s="46"/>
      <c r="AL276" s="35"/>
    </row>
    <row r="277" s="28" customFormat="1" ht="15.75" spans="1:38">
      <c r="A277" s="35"/>
      <c r="B277" s="36"/>
      <c r="C277" s="37"/>
      <c r="D277" s="35"/>
      <c r="E277" s="35"/>
      <c r="F277" s="35"/>
      <c r="G277" s="35"/>
      <c r="H277" s="35"/>
      <c r="I277" s="52"/>
      <c r="J277" s="53"/>
      <c r="K277" s="35"/>
      <c r="L277" s="35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4"/>
      <c r="AD277" s="44"/>
      <c r="AE277" s="44"/>
      <c r="AF277" s="44"/>
      <c r="AG277" s="44"/>
      <c r="AH277" s="44"/>
      <c r="AI277" s="47"/>
      <c r="AJ277" s="35"/>
      <c r="AK277" s="46"/>
      <c r="AL277" s="35"/>
    </row>
    <row r="278" s="28" customFormat="1" ht="15.75" spans="1:38">
      <c r="A278" s="35"/>
      <c r="B278" s="36"/>
      <c r="C278" s="37"/>
      <c r="D278" s="35"/>
      <c r="E278" s="35"/>
      <c r="F278" s="35"/>
      <c r="G278" s="35"/>
      <c r="H278" s="35"/>
      <c r="I278" s="52"/>
      <c r="J278" s="53"/>
      <c r="K278" s="35"/>
      <c r="L278" s="35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4"/>
      <c r="AD278" s="44"/>
      <c r="AE278" s="44"/>
      <c r="AF278" s="44"/>
      <c r="AG278" s="44"/>
      <c r="AH278" s="44"/>
      <c r="AI278" s="47"/>
      <c r="AJ278" s="35"/>
      <c r="AK278" s="46"/>
      <c r="AL278" s="35"/>
    </row>
    <row r="279" s="28" customFormat="1" ht="15.75" spans="1:38">
      <c r="A279" s="35"/>
      <c r="B279" s="36"/>
      <c r="C279" s="37"/>
      <c r="D279" s="35"/>
      <c r="E279" s="35"/>
      <c r="F279" s="35"/>
      <c r="G279" s="35"/>
      <c r="H279" s="35"/>
      <c r="I279" s="52"/>
      <c r="J279" s="53"/>
      <c r="K279" s="35"/>
      <c r="L279" s="35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4"/>
      <c r="AD279" s="44"/>
      <c r="AE279" s="44"/>
      <c r="AF279" s="44"/>
      <c r="AG279" s="44"/>
      <c r="AH279" s="44"/>
      <c r="AI279" s="47"/>
      <c r="AJ279" s="35"/>
      <c r="AK279" s="46"/>
      <c r="AL279" s="35"/>
    </row>
    <row r="280" s="28" customFormat="1" ht="15.75" spans="1:38">
      <c r="A280" s="35"/>
      <c r="B280" s="36"/>
      <c r="C280" s="37"/>
      <c r="D280" s="35"/>
      <c r="E280" s="35"/>
      <c r="F280" s="35"/>
      <c r="G280" s="35"/>
      <c r="H280" s="35"/>
      <c r="I280" s="52"/>
      <c r="J280" s="53"/>
      <c r="K280" s="35"/>
      <c r="L280" s="35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4"/>
      <c r="AD280" s="44"/>
      <c r="AE280" s="44"/>
      <c r="AF280" s="44"/>
      <c r="AG280" s="44"/>
      <c r="AH280" s="44"/>
      <c r="AI280" s="47"/>
      <c r="AJ280" s="35"/>
      <c r="AK280" s="46"/>
      <c r="AL280" s="35"/>
    </row>
    <row r="281" s="28" customFormat="1" ht="15.75" spans="1:38">
      <c r="A281" s="35"/>
      <c r="B281" s="36"/>
      <c r="C281" s="37"/>
      <c r="D281" s="35"/>
      <c r="E281" s="35"/>
      <c r="F281" s="35"/>
      <c r="G281" s="35"/>
      <c r="H281" s="35"/>
      <c r="I281" s="52"/>
      <c r="J281" s="53"/>
      <c r="K281" s="35"/>
      <c r="L281" s="35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4"/>
      <c r="AD281" s="44"/>
      <c r="AE281" s="44"/>
      <c r="AF281" s="44"/>
      <c r="AG281" s="44"/>
      <c r="AH281" s="44"/>
      <c r="AI281" s="47"/>
      <c r="AJ281" s="35"/>
      <c r="AK281" s="46"/>
      <c r="AL281" s="35"/>
    </row>
    <row r="282" s="28" customFormat="1" ht="15.75" spans="1:38">
      <c r="A282" s="35"/>
      <c r="B282" s="36"/>
      <c r="C282" s="37"/>
      <c r="D282" s="35"/>
      <c r="E282" s="35"/>
      <c r="F282" s="35"/>
      <c r="G282" s="35"/>
      <c r="H282" s="35"/>
      <c r="I282" s="52"/>
      <c r="J282" s="53"/>
      <c r="K282" s="35"/>
      <c r="L282" s="35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4"/>
      <c r="AD282" s="44"/>
      <c r="AE282" s="44"/>
      <c r="AF282" s="44"/>
      <c r="AG282" s="44"/>
      <c r="AH282" s="44"/>
      <c r="AI282" s="47"/>
      <c r="AJ282" s="35"/>
      <c r="AK282" s="46"/>
      <c r="AL282" s="35"/>
    </row>
    <row r="283" s="28" customFormat="1" ht="15.75" spans="1:38">
      <c r="A283" s="35"/>
      <c r="B283" s="36"/>
      <c r="C283" s="37"/>
      <c r="D283" s="35"/>
      <c r="E283" s="35"/>
      <c r="F283" s="35"/>
      <c r="G283" s="35"/>
      <c r="H283" s="35"/>
      <c r="I283" s="52"/>
      <c r="J283" s="53"/>
      <c r="K283" s="35"/>
      <c r="L283" s="35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4"/>
      <c r="AD283" s="44"/>
      <c r="AE283" s="44"/>
      <c r="AF283" s="44"/>
      <c r="AG283" s="44"/>
      <c r="AH283" s="44"/>
      <c r="AI283" s="47"/>
      <c r="AJ283" s="35"/>
      <c r="AK283" s="46"/>
      <c r="AL283" s="35"/>
    </row>
    <row r="284" s="28" customFormat="1" ht="15.75" spans="1:38">
      <c r="A284" s="35"/>
      <c r="B284" s="36"/>
      <c r="C284" s="37"/>
      <c r="D284" s="35"/>
      <c r="E284" s="35"/>
      <c r="F284" s="35"/>
      <c r="G284" s="35"/>
      <c r="H284" s="35"/>
      <c r="I284" s="52"/>
      <c r="J284" s="53"/>
      <c r="K284" s="35"/>
      <c r="L284" s="35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4"/>
      <c r="AD284" s="44"/>
      <c r="AE284" s="44"/>
      <c r="AF284" s="44"/>
      <c r="AG284" s="44"/>
      <c r="AH284" s="44"/>
      <c r="AI284" s="47"/>
      <c r="AJ284" s="35"/>
      <c r="AK284" s="46"/>
      <c r="AL284" s="35"/>
    </row>
    <row r="285" s="28" customFormat="1" ht="15.75" spans="1:38">
      <c r="A285" s="35"/>
      <c r="B285" s="36"/>
      <c r="C285" s="37"/>
      <c r="D285" s="35"/>
      <c r="E285" s="35"/>
      <c r="F285" s="35"/>
      <c r="G285" s="35"/>
      <c r="H285" s="35"/>
      <c r="I285" s="52"/>
      <c r="J285" s="53"/>
      <c r="K285" s="35"/>
      <c r="L285" s="35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4"/>
      <c r="AD285" s="44"/>
      <c r="AE285" s="44"/>
      <c r="AF285" s="44"/>
      <c r="AG285" s="44"/>
      <c r="AH285" s="44"/>
      <c r="AI285" s="47"/>
      <c r="AJ285" s="35"/>
      <c r="AK285" s="46"/>
      <c r="AL285" s="35"/>
    </row>
    <row r="286" s="28" customFormat="1" ht="15.75" spans="1:38">
      <c r="A286" s="35"/>
      <c r="B286" s="36"/>
      <c r="C286" s="37"/>
      <c r="D286" s="35"/>
      <c r="E286" s="35"/>
      <c r="F286" s="35"/>
      <c r="G286" s="35"/>
      <c r="H286" s="35"/>
      <c r="I286" s="52"/>
      <c r="J286" s="53"/>
      <c r="K286" s="35"/>
      <c r="L286" s="35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4"/>
      <c r="AD286" s="44"/>
      <c r="AE286" s="44"/>
      <c r="AF286" s="44"/>
      <c r="AG286" s="44"/>
      <c r="AH286" s="44"/>
      <c r="AI286" s="47"/>
      <c r="AJ286" s="35"/>
      <c r="AK286" s="46"/>
      <c r="AL286" s="35"/>
    </row>
    <row r="287" s="28" customFormat="1" ht="15.75" spans="1:38">
      <c r="A287" s="35"/>
      <c r="B287" s="36"/>
      <c r="C287" s="37"/>
      <c r="D287" s="35"/>
      <c r="E287" s="35"/>
      <c r="F287" s="35"/>
      <c r="G287" s="35"/>
      <c r="H287" s="35"/>
      <c r="I287" s="52"/>
      <c r="J287" s="53"/>
      <c r="K287" s="35"/>
      <c r="L287" s="35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4"/>
      <c r="AD287" s="44"/>
      <c r="AE287" s="44"/>
      <c r="AF287" s="44"/>
      <c r="AG287" s="44"/>
      <c r="AH287" s="44"/>
      <c r="AI287" s="47"/>
      <c r="AJ287" s="35"/>
      <c r="AK287" s="46"/>
      <c r="AL287" s="35"/>
    </row>
    <row r="288" s="28" customFormat="1" ht="15.75" spans="1:38">
      <c r="A288" s="35"/>
      <c r="B288" s="36"/>
      <c r="C288" s="37"/>
      <c r="D288" s="35"/>
      <c r="E288" s="35"/>
      <c r="F288" s="35"/>
      <c r="G288" s="35"/>
      <c r="H288" s="35"/>
      <c r="I288" s="52"/>
      <c r="J288" s="53"/>
      <c r="K288" s="35"/>
      <c r="L288" s="35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4"/>
      <c r="AD288" s="44"/>
      <c r="AE288" s="44"/>
      <c r="AF288" s="44"/>
      <c r="AG288" s="44"/>
      <c r="AH288" s="44"/>
      <c r="AI288" s="47"/>
      <c r="AJ288" s="35"/>
      <c r="AK288" s="46"/>
      <c r="AL288" s="35"/>
    </row>
    <row r="289" s="28" customFormat="1" ht="15.75" spans="1:38">
      <c r="A289" s="35"/>
      <c r="B289" s="36"/>
      <c r="C289" s="37"/>
      <c r="D289" s="35"/>
      <c r="E289" s="35"/>
      <c r="F289" s="35"/>
      <c r="G289" s="35"/>
      <c r="H289" s="35"/>
      <c r="I289" s="52"/>
      <c r="J289" s="53"/>
      <c r="K289" s="35"/>
      <c r="L289" s="35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4"/>
      <c r="AD289" s="44"/>
      <c r="AE289" s="44"/>
      <c r="AF289" s="44"/>
      <c r="AG289" s="44"/>
      <c r="AH289" s="44"/>
      <c r="AI289" s="47"/>
      <c r="AJ289" s="35"/>
      <c r="AK289" s="46"/>
      <c r="AL289" s="35"/>
    </row>
    <row r="290" s="28" customFormat="1" ht="15.75" spans="1:38">
      <c r="A290" s="35"/>
      <c r="B290" s="36"/>
      <c r="C290" s="37"/>
      <c r="D290" s="35"/>
      <c r="E290" s="35"/>
      <c r="F290" s="35"/>
      <c r="G290" s="35"/>
      <c r="H290" s="35"/>
      <c r="I290" s="52"/>
      <c r="J290" s="53"/>
      <c r="K290" s="35"/>
      <c r="L290" s="35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4"/>
      <c r="AD290" s="44"/>
      <c r="AE290" s="44"/>
      <c r="AF290" s="44"/>
      <c r="AG290" s="44"/>
      <c r="AH290" s="44"/>
      <c r="AI290" s="47"/>
      <c r="AJ290" s="35"/>
      <c r="AK290" s="46"/>
      <c r="AL290" s="35"/>
    </row>
    <row r="291" s="28" customFormat="1" ht="15.75" spans="1:38">
      <c r="A291" s="35"/>
      <c r="B291" s="36"/>
      <c r="C291" s="37"/>
      <c r="D291" s="35"/>
      <c r="E291" s="35"/>
      <c r="F291" s="35"/>
      <c r="G291" s="35"/>
      <c r="H291" s="35"/>
      <c r="I291" s="52"/>
      <c r="J291" s="53"/>
      <c r="K291" s="35"/>
      <c r="L291" s="35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4"/>
      <c r="AD291" s="44"/>
      <c r="AE291" s="44"/>
      <c r="AF291" s="44"/>
      <c r="AG291" s="44"/>
      <c r="AH291" s="44"/>
      <c r="AI291" s="47"/>
      <c r="AJ291" s="35"/>
      <c r="AK291" s="46"/>
      <c r="AL291" s="35"/>
    </row>
    <row r="292" s="28" customFormat="1" ht="15.75" spans="1:38">
      <c r="A292" s="35"/>
      <c r="B292" s="36"/>
      <c r="C292" s="37"/>
      <c r="D292" s="35"/>
      <c r="E292" s="35"/>
      <c r="F292" s="35"/>
      <c r="G292" s="35"/>
      <c r="H292" s="35"/>
      <c r="I292" s="52"/>
      <c r="J292" s="53"/>
      <c r="K292" s="35"/>
      <c r="L292" s="35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4"/>
      <c r="AD292" s="44"/>
      <c r="AE292" s="44"/>
      <c r="AF292" s="44"/>
      <c r="AG292" s="44"/>
      <c r="AH292" s="44"/>
      <c r="AI292" s="47"/>
      <c r="AJ292" s="35"/>
      <c r="AK292" s="46"/>
      <c r="AL292" s="35"/>
    </row>
    <row r="293" s="28" customFormat="1" ht="15.75" spans="1:38">
      <c r="A293" s="35"/>
      <c r="B293" s="36"/>
      <c r="C293" s="37"/>
      <c r="D293" s="35"/>
      <c r="E293" s="35"/>
      <c r="F293" s="35"/>
      <c r="G293" s="35"/>
      <c r="H293" s="35"/>
      <c r="I293" s="52"/>
      <c r="J293" s="53"/>
      <c r="K293" s="35"/>
      <c r="L293" s="35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4"/>
      <c r="AD293" s="44"/>
      <c r="AE293" s="44"/>
      <c r="AF293" s="44"/>
      <c r="AG293" s="44"/>
      <c r="AH293" s="44"/>
      <c r="AI293" s="47"/>
      <c r="AJ293" s="35"/>
      <c r="AK293" s="46"/>
      <c r="AL293" s="35"/>
    </row>
    <row r="294" s="28" customFormat="1" ht="15.75" spans="1:38">
      <c r="A294" s="35"/>
      <c r="B294" s="36"/>
      <c r="C294" s="37"/>
      <c r="D294" s="35"/>
      <c r="E294" s="35"/>
      <c r="F294" s="35"/>
      <c r="G294" s="35"/>
      <c r="H294" s="35"/>
      <c r="I294" s="52"/>
      <c r="J294" s="53"/>
      <c r="K294" s="35"/>
      <c r="L294" s="35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4"/>
      <c r="AD294" s="44"/>
      <c r="AE294" s="44"/>
      <c r="AF294" s="44"/>
      <c r="AG294" s="44"/>
      <c r="AH294" s="44"/>
      <c r="AI294" s="47"/>
      <c r="AJ294" s="35"/>
      <c r="AK294" s="46"/>
      <c r="AL294" s="35"/>
    </row>
    <row r="295" s="28" customFormat="1" ht="15.75" spans="1:38">
      <c r="A295" s="35"/>
      <c r="B295" s="36"/>
      <c r="C295" s="37"/>
      <c r="D295" s="35"/>
      <c r="E295" s="35"/>
      <c r="F295" s="35"/>
      <c r="G295" s="35"/>
      <c r="H295" s="35"/>
      <c r="I295" s="52"/>
      <c r="J295" s="53"/>
      <c r="K295" s="35"/>
      <c r="L295" s="35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4"/>
      <c r="AD295" s="44"/>
      <c r="AE295" s="44"/>
      <c r="AF295" s="44"/>
      <c r="AG295" s="44"/>
      <c r="AH295" s="44"/>
      <c r="AI295" s="47"/>
      <c r="AJ295" s="35"/>
      <c r="AK295" s="46"/>
      <c r="AL295" s="35"/>
    </row>
    <row r="296" s="28" customFormat="1" ht="15.75" spans="1:38">
      <c r="A296" s="35"/>
      <c r="B296" s="36"/>
      <c r="C296" s="37"/>
      <c r="D296" s="35"/>
      <c r="E296" s="35"/>
      <c r="F296" s="35"/>
      <c r="G296" s="35"/>
      <c r="H296" s="35"/>
      <c r="I296" s="52"/>
      <c r="J296" s="53"/>
      <c r="K296" s="35"/>
      <c r="L296" s="35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4"/>
      <c r="AD296" s="44"/>
      <c r="AE296" s="44"/>
      <c r="AF296" s="44"/>
      <c r="AG296" s="44"/>
      <c r="AH296" s="44"/>
      <c r="AI296" s="47"/>
      <c r="AJ296" s="35"/>
      <c r="AK296" s="46"/>
      <c r="AL296" s="35"/>
    </row>
    <row r="297" s="28" customFormat="1" ht="15.75" spans="1:38">
      <c r="A297" s="35"/>
      <c r="B297" s="36"/>
      <c r="C297" s="37"/>
      <c r="D297" s="35"/>
      <c r="E297" s="35"/>
      <c r="F297" s="35"/>
      <c r="G297" s="35"/>
      <c r="H297" s="35"/>
      <c r="I297" s="52"/>
      <c r="J297" s="53"/>
      <c r="K297" s="35"/>
      <c r="L297" s="35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4"/>
      <c r="AD297" s="44"/>
      <c r="AE297" s="44"/>
      <c r="AF297" s="44"/>
      <c r="AG297" s="44"/>
      <c r="AH297" s="44"/>
      <c r="AI297" s="47"/>
      <c r="AJ297" s="35"/>
      <c r="AK297" s="46"/>
      <c r="AL297" s="35"/>
    </row>
    <row r="298" s="28" customFormat="1" ht="15.75" spans="1:38">
      <c r="A298" s="35"/>
      <c r="B298" s="36"/>
      <c r="C298" s="37"/>
      <c r="D298" s="35"/>
      <c r="E298" s="35"/>
      <c r="F298" s="35"/>
      <c r="G298" s="35"/>
      <c r="H298" s="35"/>
      <c r="I298" s="52"/>
      <c r="J298" s="53"/>
      <c r="K298" s="35"/>
      <c r="L298" s="35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4"/>
      <c r="AD298" s="44"/>
      <c r="AE298" s="44"/>
      <c r="AF298" s="44"/>
      <c r="AG298" s="44"/>
      <c r="AH298" s="44"/>
      <c r="AI298" s="47"/>
      <c r="AJ298" s="35"/>
      <c r="AK298" s="46"/>
      <c r="AL298" s="35"/>
    </row>
    <row r="299" s="28" customFormat="1" ht="15.75" spans="1:38">
      <c r="A299" s="35"/>
      <c r="B299" s="36"/>
      <c r="C299" s="37"/>
      <c r="D299" s="35"/>
      <c r="E299" s="35"/>
      <c r="F299" s="35"/>
      <c r="G299" s="35"/>
      <c r="H299" s="35"/>
      <c r="I299" s="52"/>
      <c r="J299" s="53"/>
      <c r="K299" s="35"/>
      <c r="L299" s="35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4"/>
      <c r="AD299" s="44"/>
      <c r="AE299" s="44"/>
      <c r="AF299" s="44"/>
      <c r="AG299" s="44"/>
      <c r="AH299" s="44"/>
      <c r="AI299" s="47"/>
      <c r="AJ299" s="35"/>
      <c r="AK299" s="46"/>
      <c r="AL299" s="35"/>
    </row>
    <row r="300" s="28" customFormat="1" ht="15.75" spans="1:38">
      <c r="A300" s="35"/>
      <c r="B300" s="36"/>
      <c r="C300" s="37"/>
      <c r="D300" s="35"/>
      <c r="E300" s="35"/>
      <c r="F300" s="35"/>
      <c r="G300" s="35"/>
      <c r="H300" s="35"/>
      <c r="I300" s="52"/>
      <c r="J300" s="53"/>
      <c r="K300" s="35"/>
      <c r="L300" s="35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4"/>
      <c r="AD300" s="44"/>
      <c r="AE300" s="44"/>
      <c r="AF300" s="44"/>
      <c r="AG300" s="44"/>
      <c r="AH300" s="44"/>
      <c r="AI300" s="47"/>
      <c r="AJ300" s="35"/>
      <c r="AK300" s="46"/>
      <c r="AL300" s="35"/>
    </row>
    <row r="301" s="28" customFormat="1" ht="15.75" spans="1:38">
      <c r="A301" s="35"/>
      <c r="B301" s="36"/>
      <c r="C301" s="37"/>
      <c r="D301" s="35"/>
      <c r="E301" s="35"/>
      <c r="F301" s="35"/>
      <c r="G301" s="35"/>
      <c r="H301" s="35"/>
      <c r="I301" s="52"/>
      <c r="J301" s="53"/>
      <c r="K301" s="35"/>
      <c r="L301" s="35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4"/>
      <c r="AD301" s="44"/>
      <c r="AE301" s="44"/>
      <c r="AF301" s="44"/>
      <c r="AG301" s="44"/>
      <c r="AH301" s="44"/>
      <c r="AI301" s="47"/>
      <c r="AJ301" s="35"/>
      <c r="AK301" s="46"/>
      <c r="AL301" s="35"/>
    </row>
    <row r="302" s="28" customFormat="1" ht="15.75" spans="1:38">
      <c r="A302" s="35"/>
      <c r="B302" s="36"/>
      <c r="C302" s="37"/>
      <c r="D302" s="35"/>
      <c r="E302" s="35"/>
      <c r="F302" s="35"/>
      <c r="G302" s="35"/>
      <c r="H302" s="35"/>
      <c r="I302" s="52"/>
      <c r="J302" s="53"/>
      <c r="K302" s="35"/>
      <c r="L302" s="35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4"/>
      <c r="AD302" s="44"/>
      <c r="AE302" s="44"/>
      <c r="AF302" s="44"/>
      <c r="AG302" s="44"/>
      <c r="AH302" s="44"/>
      <c r="AI302" s="47"/>
      <c r="AJ302" s="35"/>
      <c r="AK302" s="46"/>
      <c r="AL302" s="35"/>
    </row>
    <row r="303" s="28" customFormat="1" ht="15.75" spans="1:38">
      <c r="A303" s="35"/>
      <c r="B303" s="36"/>
      <c r="C303" s="37"/>
      <c r="D303" s="35"/>
      <c r="E303" s="35"/>
      <c r="F303" s="35"/>
      <c r="G303" s="35"/>
      <c r="H303" s="35"/>
      <c r="I303" s="52"/>
      <c r="J303" s="53"/>
      <c r="K303" s="35"/>
      <c r="L303" s="35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4"/>
      <c r="AD303" s="44"/>
      <c r="AE303" s="44"/>
      <c r="AF303" s="44"/>
      <c r="AG303" s="44"/>
      <c r="AH303" s="44"/>
      <c r="AI303" s="47"/>
      <c r="AJ303" s="35"/>
      <c r="AK303" s="46"/>
      <c r="AL303" s="35"/>
    </row>
    <row r="304" s="28" customFormat="1" ht="15.75" spans="1:38">
      <c r="A304" s="35"/>
      <c r="B304" s="36"/>
      <c r="C304" s="37"/>
      <c r="D304" s="35"/>
      <c r="E304" s="35"/>
      <c r="F304" s="35"/>
      <c r="G304" s="35"/>
      <c r="H304" s="35"/>
      <c r="I304" s="52"/>
      <c r="J304" s="53"/>
      <c r="K304" s="35"/>
      <c r="L304" s="35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4"/>
      <c r="AD304" s="44"/>
      <c r="AE304" s="44"/>
      <c r="AF304" s="44"/>
      <c r="AG304" s="44"/>
      <c r="AH304" s="44"/>
      <c r="AI304" s="47"/>
      <c r="AJ304" s="35"/>
      <c r="AK304" s="46"/>
      <c r="AL304" s="35"/>
    </row>
    <row r="305" s="28" customFormat="1" ht="15.75" spans="1:38">
      <c r="A305" s="35"/>
      <c r="B305" s="36"/>
      <c r="C305" s="37"/>
      <c r="D305" s="35"/>
      <c r="E305" s="35"/>
      <c r="F305" s="35"/>
      <c r="G305" s="35"/>
      <c r="H305" s="35"/>
      <c r="I305" s="52"/>
      <c r="J305" s="53"/>
      <c r="K305" s="35"/>
      <c r="L305" s="35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4"/>
      <c r="AD305" s="44"/>
      <c r="AE305" s="44"/>
      <c r="AF305" s="44"/>
      <c r="AG305" s="44"/>
      <c r="AH305" s="44"/>
      <c r="AI305" s="47"/>
      <c r="AJ305" s="35"/>
      <c r="AK305" s="46"/>
      <c r="AL305" s="35"/>
    </row>
    <row r="306" s="28" customFormat="1" ht="15.75" spans="1:38">
      <c r="A306" s="35"/>
      <c r="B306" s="36"/>
      <c r="C306" s="37"/>
      <c r="D306" s="35"/>
      <c r="E306" s="35"/>
      <c r="F306" s="35"/>
      <c r="G306" s="35"/>
      <c r="H306" s="35"/>
      <c r="I306" s="52"/>
      <c r="J306" s="53"/>
      <c r="K306" s="35"/>
      <c r="L306" s="35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4"/>
      <c r="AD306" s="44"/>
      <c r="AE306" s="44"/>
      <c r="AF306" s="44"/>
      <c r="AG306" s="44"/>
      <c r="AH306" s="44"/>
      <c r="AI306" s="47"/>
      <c r="AJ306" s="35"/>
      <c r="AK306" s="46"/>
      <c r="AL306" s="35"/>
    </row>
    <row r="307" s="28" customFormat="1" ht="15.75" spans="1:38">
      <c r="A307" s="35"/>
      <c r="B307" s="36"/>
      <c r="C307" s="37"/>
      <c r="D307" s="35"/>
      <c r="E307" s="35"/>
      <c r="F307" s="35"/>
      <c r="G307" s="35"/>
      <c r="H307" s="35"/>
      <c r="I307" s="52"/>
      <c r="J307" s="53"/>
      <c r="K307" s="35"/>
      <c r="L307" s="35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4"/>
      <c r="AD307" s="44"/>
      <c r="AE307" s="44"/>
      <c r="AF307" s="44"/>
      <c r="AG307" s="44"/>
      <c r="AH307" s="44"/>
      <c r="AI307" s="47"/>
      <c r="AJ307" s="35"/>
      <c r="AK307" s="46"/>
      <c r="AL307" s="35"/>
    </row>
    <row r="308" s="28" customFormat="1" ht="15.75" spans="1:38">
      <c r="A308" s="35"/>
      <c r="B308" s="36"/>
      <c r="C308" s="37"/>
      <c r="D308" s="35"/>
      <c r="E308" s="35"/>
      <c r="F308" s="35"/>
      <c r="G308" s="35"/>
      <c r="H308" s="35"/>
      <c r="I308" s="52"/>
      <c r="J308" s="53"/>
      <c r="K308" s="35"/>
      <c r="L308" s="35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4"/>
      <c r="AD308" s="44"/>
      <c r="AE308" s="44"/>
      <c r="AF308" s="44"/>
      <c r="AG308" s="44"/>
      <c r="AH308" s="44"/>
      <c r="AI308" s="47"/>
      <c r="AJ308" s="35"/>
      <c r="AK308" s="46"/>
      <c r="AL308" s="35"/>
    </row>
    <row r="309" s="28" customFormat="1" ht="15.75" spans="1:38">
      <c r="A309" s="35"/>
      <c r="B309" s="36"/>
      <c r="C309" s="37"/>
      <c r="D309" s="35"/>
      <c r="E309" s="35"/>
      <c r="F309" s="35"/>
      <c r="G309" s="35"/>
      <c r="H309" s="35"/>
      <c r="I309" s="52"/>
      <c r="J309" s="53"/>
      <c r="K309" s="35"/>
      <c r="L309" s="35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4"/>
      <c r="AD309" s="44"/>
      <c r="AE309" s="44"/>
      <c r="AF309" s="44"/>
      <c r="AG309" s="44"/>
      <c r="AH309" s="44"/>
      <c r="AI309" s="47"/>
      <c r="AJ309" s="35"/>
      <c r="AK309" s="46"/>
      <c r="AL309" s="35"/>
    </row>
    <row r="310" s="28" customFormat="1" ht="15.75" spans="1:38">
      <c r="A310" s="35"/>
      <c r="B310" s="36"/>
      <c r="C310" s="37"/>
      <c r="D310" s="35"/>
      <c r="E310" s="35"/>
      <c r="F310" s="35"/>
      <c r="G310" s="35"/>
      <c r="H310" s="35"/>
      <c r="I310" s="52"/>
      <c r="J310" s="53"/>
      <c r="K310" s="35"/>
      <c r="L310" s="35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4"/>
      <c r="AD310" s="44"/>
      <c r="AE310" s="44"/>
      <c r="AF310" s="44"/>
      <c r="AG310" s="44"/>
      <c r="AH310" s="44"/>
      <c r="AI310" s="47"/>
      <c r="AJ310" s="35"/>
      <c r="AK310" s="46"/>
      <c r="AL310" s="35"/>
    </row>
    <row r="311" s="28" customFormat="1" ht="15.75" spans="1:38">
      <c r="A311" s="35"/>
      <c r="B311" s="36"/>
      <c r="C311" s="37"/>
      <c r="D311" s="35"/>
      <c r="E311" s="35"/>
      <c r="F311" s="35"/>
      <c r="G311" s="35"/>
      <c r="H311" s="35"/>
      <c r="I311" s="52"/>
      <c r="J311" s="53"/>
      <c r="K311" s="35"/>
      <c r="L311" s="35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4"/>
      <c r="AD311" s="44"/>
      <c r="AE311" s="44"/>
      <c r="AF311" s="44"/>
      <c r="AG311" s="44"/>
      <c r="AH311" s="44"/>
      <c r="AI311" s="47"/>
      <c r="AJ311" s="35"/>
      <c r="AK311" s="46"/>
      <c r="AL311" s="35"/>
    </row>
    <row r="312" s="28" customFormat="1" ht="15.75" spans="1:38">
      <c r="A312" s="35"/>
      <c r="B312" s="36"/>
      <c r="C312" s="37"/>
      <c r="D312" s="35"/>
      <c r="E312" s="35"/>
      <c r="F312" s="35"/>
      <c r="G312" s="35"/>
      <c r="H312" s="35"/>
      <c r="I312" s="52"/>
      <c r="J312" s="53"/>
      <c r="K312" s="35"/>
      <c r="L312" s="35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4"/>
      <c r="AD312" s="44"/>
      <c r="AE312" s="44"/>
      <c r="AF312" s="44"/>
      <c r="AG312" s="44"/>
      <c r="AH312" s="44"/>
      <c r="AI312" s="47"/>
      <c r="AJ312" s="35"/>
      <c r="AK312" s="46"/>
      <c r="AL312" s="35"/>
    </row>
    <row r="313" s="28" customFormat="1" ht="15.75" spans="1:38">
      <c r="A313" s="35"/>
      <c r="B313" s="36"/>
      <c r="C313" s="37"/>
      <c r="D313" s="35"/>
      <c r="E313" s="35"/>
      <c r="F313" s="35"/>
      <c r="G313" s="35"/>
      <c r="H313" s="35"/>
      <c r="I313" s="52"/>
      <c r="J313" s="53"/>
      <c r="K313" s="35"/>
      <c r="L313" s="35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4"/>
      <c r="AD313" s="44"/>
      <c r="AE313" s="44"/>
      <c r="AF313" s="44"/>
      <c r="AG313" s="44"/>
      <c r="AH313" s="44"/>
      <c r="AI313" s="47"/>
      <c r="AJ313" s="35"/>
      <c r="AK313" s="46"/>
      <c r="AL313" s="35"/>
    </row>
    <row r="314" s="28" customFormat="1" ht="15.75" spans="1:38">
      <c r="A314" s="35"/>
      <c r="B314" s="36"/>
      <c r="C314" s="37"/>
      <c r="D314" s="35"/>
      <c r="E314" s="35"/>
      <c r="F314" s="35"/>
      <c r="G314" s="35"/>
      <c r="H314" s="35"/>
      <c r="I314" s="52"/>
      <c r="J314" s="53"/>
      <c r="K314" s="35"/>
      <c r="L314" s="35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4"/>
      <c r="AD314" s="44"/>
      <c r="AE314" s="44"/>
      <c r="AF314" s="44"/>
      <c r="AG314" s="44"/>
      <c r="AH314" s="44"/>
      <c r="AI314" s="47"/>
      <c r="AJ314" s="35"/>
      <c r="AK314" s="46"/>
      <c r="AL314" s="35"/>
    </row>
    <row r="315" s="28" customFormat="1" ht="15.75" spans="1:38">
      <c r="A315" s="35"/>
      <c r="B315" s="36"/>
      <c r="C315" s="37"/>
      <c r="D315" s="35"/>
      <c r="E315" s="35"/>
      <c r="F315" s="35"/>
      <c r="G315" s="35"/>
      <c r="H315" s="35"/>
      <c r="I315" s="52"/>
      <c r="J315" s="53"/>
      <c r="K315" s="35"/>
      <c r="L315" s="35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4"/>
      <c r="AD315" s="44"/>
      <c r="AE315" s="44"/>
      <c r="AF315" s="44"/>
      <c r="AG315" s="44"/>
      <c r="AH315" s="44"/>
      <c r="AI315" s="47"/>
      <c r="AJ315" s="35"/>
      <c r="AK315" s="46"/>
      <c r="AL315" s="35"/>
    </row>
    <row r="316" s="28" customFormat="1" ht="15.75" spans="1:38">
      <c r="A316" s="35"/>
      <c r="B316" s="36"/>
      <c r="C316" s="37"/>
      <c r="D316" s="35"/>
      <c r="E316" s="35"/>
      <c r="F316" s="35"/>
      <c r="G316" s="35"/>
      <c r="H316" s="35"/>
      <c r="I316" s="52"/>
      <c r="J316" s="53"/>
      <c r="K316" s="35"/>
      <c r="L316" s="35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4"/>
      <c r="AD316" s="44"/>
      <c r="AE316" s="44"/>
      <c r="AF316" s="44"/>
      <c r="AG316" s="44"/>
      <c r="AH316" s="44"/>
      <c r="AI316" s="47"/>
      <c r="AJ316" s="35"/>
      <c r="AK316" s="46"/>
      <c r="AL316" s="35"/>
    </row>
    <row r="317" s="28" customFormat="1" ht="15.75" spans="1:38">
      <c r="A317" s="35"/>
      <c r="B317" s="36"/>
      <c r="C317" s="37"/>
      <c r="D317" s="35"/>
      <c r="E317" s="35"/>
      <c r="F317" s="35"/>
      <c r="G317" s="35"/>
      <c r="H317" s="35"/>
      <c r="I317" s="52"/>
      <c r="J317" s="53"/>
      <c r="K317" s="35"/>
      <c r="L317" s="35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4"/>
      <c r="AD317" s="44"/>
      <c r="AE317" s="44"/>
      <c r="AF317" s="44"/>
      <c r="AG317" s="44"/>
      <c r="AH317" s="44"/>
      <c r="AI317" s="47"/>
      <c r="AJ317" s="35"/>
      <c r="AK317" s="46"/>
      <c r="AL317" s="35"/>
    </row>
    <row r="318" s="28" customFormat="1" ht="15.75" spans="1:38">
      <c r="A318" s="35"/>
      <c r="B318" s="36"/>
      <c r="C318" s="37"/>
      <c r="D318" s="35"/>
      <c r="E318" s="35"/>
      <c r="F318" s="35"/>
      <c r="G318" s="35"/>
      <c r="H318" s="35"/>
      <c r="I318" s="52"/>
      <c r="J318" s="53"/>
      <c r="K318" s="35"/>
      <c r="L318" s="35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4"/>
      <c r="AD318" s="44"/>
      <c r="AE318" s="44"/>
      <c r="AF318" s="44"/>
      <c r="AG318" s="44"/>
      <c r="AH318" s="44"/>
      <c r="AI318" s="47"/>
      <c r="AJ318" s="35"/>
      <c r="AK318" s="46"/>
      <c r="AL318" s="35"/>
    </row>
    <row r="319" s="28" customFormat="1" ht="15.75" spans="1:38">
      <c r="A319" s="35"/>
      <c r="B319" s="36"/>
      <c r="C319" s="37"/>
      <c r="D319" s="35"/>
      <c r="E319" s="35"/>
      <c r="F319" s="35"/>
      <c r="G319" s="35"/>
      <c r="H319" s="35"/>
      <c r="I319" s="52"/>
      <c r="J319" s="53"/>
      <c r="K319" s="35"/>
      <c r="L319" s="35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4"/>
      <c r="AD319" s="44"/>
      <c r="AE319" s="44"/>
      <c r="AF319" s="44"/>
      <c r="AG319" s="44"/>
      <c r="AH319" s="44"/>
      <c r="AI319" s="47"/>
      <c r="AJ319" s="35"/>
      <c r="AK319" s="46"/>
      <c r="AL319" s="35"/>
    </row>
    <row r="320" s="28" customFormat="1" ht="15.75" spans="1:38">
      <c r="A320" s="35"/>
      <c r="B320" s="36"/>
      <c r="C320" s="37"/>
      <c r="D320" s="35"/>
      <c r="E320" s="35"/>
      <c r="F320" s="35"/>
      <c r="G320" s="35"/>
      <c r="H320" s="35"/>
      <c r="I320" s="52"/>
      <c r="J320" s="53"/>
      <c r="K320" s="35"/>
      <c r="L320" s="35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4"/>
      <c r="AD320" s="44"/>
      <c r="AE320" s="44"/>
      <c r="AF320" s="44"/>
      <c r="AG320" s="44"/>
      <c r="AH320" s="44"/>
      <c r="AI320" s="47"/>
      <c r="AJ320" s="35"/>
      <c r="AK320" s="46"/>
      <c r="AL320" s="35"/>
    </row>
    <row r="321" s="28" customFormat="1" ht="15.75" spans="1:38">
      <c r="A321" s="35"/>
      <c r="B321" s="36"/>
      <c r="C321" s="37"/>
      <c r="D321" s="35"/>
      <c r="E321" s="35"/>
      <c r="F321" s="35"/>
      <c r="G321" s="35"/>
      <c r="H321" s="35"/>
      <c r="I321" s="52"/>
      <c r="J321" s="53"/>
      <c r="K321" s="35"/>
      <c r="L321" s="35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4"/>
      <c r="AD321" s="44"/>
      <c r="AE321" s="44"/>
      <c r="AF321" s="44"/>
      <c r="AG321" s="44"/>
      <c r="AH321" s="44"/>
      <c r="AI321" s="47"/>
      <c r="AJ321" s="35"/>
      <c r="AK321" s="46"/>
      <c r="AL321" s="35"/>
    </row>
    <row r="322" s="28" customFormat="1" ht="15.75" spans="1:38">
      <c r="A322" s="35"/>
      <c r="B322" s="36"/>
      <c r="C322" s="37"/>
      <c r="D322" s="35"/>
      <c r="E322" s="35"/>
      <c r="F322" s="35"/>
      <c r="G322" s="35"/>
      <c r="H322" s="35"/>
      <c r="I322" s="52"/>
      <c r="J322" s="53"/>
      <c r="K322" s="35"/>
      <c r="L322" s="35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4"/>
      <c r="AD322" s="44"/>
      <c r="AE322" s="44"/>
      <c r="AF322" s="44"/>
      <c r="AG322" s="44"/>
      <c r="AH322" s="44"/>
      <c r="AI322" s="47"/>
      <c r="AJ322" s="35"/>
      <c r="AK322" s="46"/>
      <c r="AL322" s="35"/>
    </row>
    <row r="323" s="28" customFormat="1" ht="15.75" spans="1:38">
      <c r="A323" s="35"/>
      <c r="B323" s="36"/>
      <c r="C323" s="37"/>
      <c r="D323" s="35"/>
      <c r="E323" s="35"/>
      <c r="F323" s="35"/>
      <c r="G323" s="35"/>
      <c r="H323" s="35"/>
      <c r="I323" s="52"/>
      <c r="J323" s="53"/>
      <c r="K323" s="35"/>
      <c r="L323" s="35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4"/>
      <c r="AD323" s="44"/>
      <c r="AE323" s="44"/>
      <c r="AF323" s="44"/>
      <c r="AG323" s="44"/>
      <c r="AH323" s="44"/>
      <c r="AI323" s="47"/>
      <c r="AJ323" s="35"/>
      <c r="AK323" s="46"/>
      <c r="AL323" s="35"/>
    </row>
    <row r="324" s="28" customFormat="1" ht="15.75" spans="1:38">
      <c r="A324" s="35"/>
      <c r="B324" s="36"/>
      <c r="C324" s="37"/>
      <c r="D324" s="35"/>
      <c r="E324" s="35"/>
      <c r="F324" s="35"/>
      <c r="G324" s="35"/>
      <c r="H324" s="35"/>
      <c r="I324" s="52"/>
      <c r="J324" s="53"/>
      <c r="K324" s="35"/>
      <c r="L324" s="35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4"/>
      <c r="AD324" s="44"/>
      <c r="AE324" s="44"/>
      <c r="AF324" s="44"/>
      <c r="AG324" s="44"/>
      <c r="AH324" s="44"/>
      <c r="AI324" s="47"/>
      <c r="AJ324" s="35"/>
      <c r="AK324" s="46"/>
      <c r="AL324" s="35"/>
    </row>
    <row r="325" s="28" customFormat="1" ht="15.75" spans="1:38">
      <c r="A325" s="35"/>
      <c r="B325" s="36"/>
      <c r="C325" s="37"/>
      <c r="D325" s="35"/>
      <c r="E325" s="35"/>
      <c r="F325" s="35"/>
      <c r="G325" s="35"/>
      <c r="H325" s="35"/>
      <c r="I325" s="52"/>
      <c r="J325" s="53"/>
      <c r="K325" s="35"/>
      <c r="L325" s="35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4"/>
      <c r="AD325" s="44"/>
      <c r="AE325" s="44"/>
      <c r="AF325" s="44"/>
      <c r="AG325" s="44"/>
      <c r="AH325" s="44"/>
      <c r="AI325" s="47"/>
      <c r="AJ325" s="35"/>
      <c r="AK325" s="46"/>
      <c r="AL325" s="35"/>
    </row>
    <row r="326" s="28" customFormat="1" ht="15.75" spans="1:38">
      <c r="A326" s="35"/>
      <c r="B326" s="36"/>
      <c r="C326" s="37"/>
      <c r="D326" s="35"/>
      <c r="E326" s="35"/>
      <c r="F326" s="35"/>
      <c r="G326" s="35"/>
      <c r="H326" s="35"/>
      <c r="I326" s="52"/>
      <c r="J326" s="53"/>
      <c r="K326" s="35"/>
      <c r="L326" s="35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4"/>
      <c r="AD326" s="44"/>
      <c r="AE326" s="44"/>
      <c r="AF326" s="44"/>
      <c r="AG326" s="44"/>
      <c r="AH326" s="44"/>
      <c r="AI326" s="47"/>
      <c r="AJ326" s="35"/>
      <c r="AK326" s="46"/>
      <c r="AL326" s="35"/>
    </row>
    <row r="327" s="28" customFormat="1" ht="15.75" spans="1:38">
      <c r="A327" s="35"/>
      <c r="B327" s="36"/>
      <c r="C327" s="37"/>
      <c r="D327" s="35"/>
      <c r="E327" s="35"/>
      <c r="F327" s="35"/>
      <c r="G327" s="35"/>
      <c r="H327" s="35"/>
      <c r="I327" s="52"/>
      <c r="J327" s="53"/>
      <c r="K327" s="35"/>
      <c r="L327" s="35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4"/>
      <c r="AD327" s="44"/>
      <c r="AE327" s="44"/>
      <c r="AF327" s="44"/>
      <c r="AG327" s="44"/>
      <c r="AH327" s="44"/>
      <c r="AI327" s="47"/>
      <c r="AJ327" s="35"/>
      <c r="AK327" s="46"/>
      <c r="AL327" s="35"/>
    </row>
    <row r="328" s="28" customFormat="1" ht="15.75" spans="1:38">
      <c r="A328" s="35"/>
      <c r="B328" s="36"/>
      <c r="C328" s="37"/>
      <c r="D328" s="35"/>
      <c r="E328" s="35"/>
      <c r="F328" s="35"/>
      <c r="G328" s="35"/>
      <c r="H328" s="35"/>
      <c r="I328" s="52"/>
      <c r="J328" s="53"/>
      <c r="K328" s="35"/>
      <c r="L328" s="35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4"/>
      <c r="AD328" s="44"/>
      <c r="AE328" s="44"/>
      <c r="AF328" s="44"/>
      <c r="AG328" s="44"/>
      <c r="AH328" s="44"/>
      <c r="AI328" s="47"/>
      <c r="AJ328" s="35"/>
      <c r="AK328" s="46"/>
      <c r="AL328" s="35"/>
    </row>
    <row r="329" s="28" customFormat="1" ht="15.75" spans="1:38">
      <c r="A329" s="35"/>
      <c r="B329" s="36"/>
      <c r="C329" s="37"/>
      <c r="D329" s="35"/>
      <c r="E329" s="35"/>
      <c r="F329" s="35"/>
      <c r="G329" s="35"/>
      <c r="H329" s="35"/>
      <c r="I329" s="52"/>
      <c r="J329" s="53"/>
      <c r="K329" s="35"/>
      <c r="L329" s="35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4"/>
      <c r="AD329" s="44"/>
      <c r="AE329" s="44"/>
      <c r="AF329" s="44"/>
      <c r="AG329" s="44"/>
      <c r="AH329" s="44"/>
      <c r="AI329" s="47"/>
      <c r="AJ329" s="35"/>
      <c r="AK329" s="46"/>
      <c r="AL329" s="35"/>
    </row>
    <row r="330" s="28" customFormat="1" ht="15.75" spans="1:38">
      <c r="A330" s="35"/>
      <c r="B330" s="36"/>
      <c r="C330" s="37"/>
      <c r="D330" s="35"/>
      <c r="E330" s="35"/>
      <c r="F330" s="35"/>
      <c r="G330" s="35"/>
      <c r="H330" s="35"/>
      <c r="I330" s="52"/>
      <c r="J330" s="53"/>
      <c r="K330" s="35"/>
      <c r="L330" s="35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4"/>
      <c r="AD330" s="44"/>
      <c r="AE330" s="44"/>
      <c r="AF330" s="44"/>
      <c r="AG330" s="44"/>
      <c r="AH330" s="44"/>
      <c r="AI330" s="47"/>
      <c r="AJ330" s="35"/>
      <c r="AK330" s="46"/>
      <c r="AL330" s="35"/>
    </row>
    <row r="331" s="28" customFormat="1" ht="15.75" spans="1:38">
      <c r="A331" s="35"/>
      <c r="B331" s="36"/>
      <c r="C331" s="37"/>
      <c r="D331" s="35"/>
      <c r="E331" s="35"/>
      <c r="F331" s="35"/>
      <c r="G331" s="35"/>
      <c r="H331" s="35"/>
      <c r="I331" s="52"/>
      <c r="J331" s="53"/>
      <c r="K331" s="35"/>
      <c r="L331" s="35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4"/>
      <c r="AD331" s="44"/>
      <c r="AE331" s="44"/>
      <c r="AF331" s="44"/>
      <c r="AG331" s="44"/>
      <c r="AH331" s="44"/>
      <c r="AI331" s="47"/>
      <c r="AJ331" s="35"/>
      <c r="AK331" s="46"/>
      <c r="AL331" s="35"/>
    </row>
    <row r="332" s="28" customFormat="1" ht="15.75" spans="1:38">
      <c r="A332" s="35"/>
      <c r="B332" s="36"/>
      <c r="C332" s="37"/>
      <c r="D332" s="35"/>
      <c r="E332" s="35"/>
      <c r="F332" s="35"/>
      <c r="G332" s="35"/>
      <c r="H332" s="35"/>
      <c r="I332" s="52"/>
      <c r="J332" s="53"/>
      <c r="K332" s="35"/>
      <c r="L332" s="35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4"/>
      <c r="AD332" s="44"/>
      <c r="AE332" s="44"/>
      <c r="AF332" s="44"/>
      <c r="AG332" s="44"/>
      <c r="AH332" s="44"/>
      <c r="AI332" s="47"/>
      <c r="AJ332" s="35"/>
      <c r="AK332" s="46"/>
      <c r="AL332" s="35"/>
    </row>
    <row r="333" s="28" customFormat="1" ht="15.75" spans="1:38">
      <c r="A333" s="35"/>
      <c r="B333" s="36"/>
      <c r="C333" s="37"/>
      <c r="D333" s="35"/>
      <c r="E333" s="35"/>
      <c r="F333" s="35"/>
      <c r="G333" s="35"/>
      <c r="H333" s="35"/>
      <c r="I333" s="52"/>
      <c r="J333" s="53"/>
      <c r="K333" s="35"/>
      <c r="L333" s="35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4"/>
      <c r="AD333" s="44"/>
      <c r="AE333" s="44"/>
      <c r="AF333" s="44"/>
      <c r="AG333" s="44"/>
      <c r="AH333" s="44"/>
      <c r="AI333" s="47"/>
      <c r="AJ333" s="35"/>
      <c r="AK333" s="46"/>
      <c r="AL333" s="35"/>
    </row>
    <row r="334" s="28" customFormat="1" ht="15.75" spans="1:38">
      <c r="A334" s="35"/>
      <c r="B334" s="36"/>
      <c r="C334" s="37"/>
      <c r="D334" s="35"/>
      <c r="E334" s="35"/>
      <c r="F334" s="35"/>
      <c r="G334" s="35"/>
      <c r="H334" s="35"/>
      <c r="I334" s="52"/>
      <c r="J334" s="53"/>
      <c r="K334" s="35"/>
      <c r="L334" s="35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4"/>
      <c r="AD334" s="44"/>
      <c r="AE334" s="44"/>
      <c r="AF334" s="44"/>
      <c r="AG334" s="44"/>
      <c r="AH334" s="44"/>
      <c r="AI334" s="47"/>
      <c r="AJ334" s="35"/>
      <c r="AK334" s="46"/>
      <c r="AL334" s="35"/>
    </row>
    <row r="335" s="28" customFormat="1" ht="15.75" spans="1:38">
      <c r="A335" s="35"/>
      <c r="B335" s="36"/>
      <c r="C335" s="37"/>
      <c r="D335" s="35"/>
      <c r="E335" s="35"/>
      <c r="F335" s="35"/>
      <c r="G335" s="35"/>
      <c r="H335" s="35"/>
      <c r="I335" s="52"/>
      <c r="J335" s="53"/>
      <c r="K335" s="35"/>
      <c r="L335" s="35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4"/>
      <c r="AD335" s="44"/>
      <c r="AE335" s="44"/>
      <c r="AF335" s="44"/>
      <c r="AG335" s="44"/>
      <c r="AH335" s="44"/>
      <c r="AI335" s="47"/>
      <c r="AJ335" s="35"/>
      <c r="AK335" s="46"/>
      <c r="AL335" s="35"/>
    </row>
    <row r="336" s="28" customFormat="1" ht="15.75" spans="1:38">
      <c r="A336" s="35"/>
      <c r="B336" s="36"/>
      <c r="C336" s="37"/>
      <c r="D336" s="35"/>
      <c r="E336" s="35"/>
      <c r="F336" s="35"/>
      <c r="G336" s="35"/>
      <c r="H336" s="35"/>
      <c r="I336" s="52"/>
      <c r="J336" s="53"/>
      <c r="K336" s="35"/>
      <c r="L336" s="35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4"/>
      <c r="AD336" s="44"/>
      <c r="AE336" s="44"/>
      <c r="AF336" s="44"/>
      <c r="AG336" s="44"/>
      <c r="AH336" s="44"/>
      <c r="AI336" s="47"/>
      <c r="AJ336" s="35"/>
      <c r="AK336" s="46"/>
      <c r="AL336" s="35"/>
    </row>
    <row r="337" s="28" customFormat="1" ht="15.75" spans="1:38">
      <c r="A337" s="35"/>
      <c r="B337" s="36"/>
      <c r="C337" s="37"/>
      <c r="D337" s="35"/>
      <c r="E337" s="35"/>
      <c r="F337" s="35"/>
      <c r="G337" s="35"/>
      <c r="H337" s="35"/>
      <c r="I337" s="52"/>
      <c r="J337" s="53"/>
      <c r="K337" s="35"/>
      <c r="L337" s="35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4"/>
      <c r="AD337" s="44"/>
      <c r="AE337" s="44"/>
      <c r="AF337" s="44"/>
      <c r="AG337" s="44"/>
      <c r="AH337" s="44"/>
      <c r="AI337" s="47"/>
      <c r="AJ337" s="35"/>
      <c r="AK337" s="46"/>
      <c r="AL337" s="35"/>
    </row>
    <row r="338" s="28" customFormat="1" ht="15.75" spans="1:38">
      <c r="A338" s="35"/>
      <c r="B338" s="36"/>
      <c r="C338" s="37"/>
      <c r="D338" s="35"/>
      <c r="E338" s="35"/>
      <c r="F338" s="35"/>
      <c r="G338" s="35"/>
      <c r="H338" s="35"/>
      <c r="I338" s="52"/>
      <c r="J338" s="53"/>
      <c r="K338" s="35"/>
      <c r="L338" s="35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4"/>
      <c r="AD338" s="44"/>
      <c r="AE338" s="44"/>
      <c r="AF338" s="44"/>
      <c r="AG338" s="44"/>
      <c r="AH338" s="44"/>
      <c r="AI338" s="47"/>
      <c r="AJ338" s="35"/>
      <c r="AK338" s="46"/>
      <c r="AL338" s="35"/>
    </row>
    <row r="339" s="28" customFormat="1" ht="15.75" spans="1:38">
      <c r="A339" s="35"/>
      <c r="B339" s="36"/>
      <c r="C339" s="37"/>
      <c r="D339" s="35"/>
      <c r="E339" s="35"/>
      <c r="F339" s="35"/>
      <c r="G339" s="35"/>
      <c r="H339" s="35"/>
      <c r="I339" s="52"/>
      <c r="J339" s="53"/>
      <c r="K339" s="35"/>
      <c r="L339" s="35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4"/>
      <c r="AD339" s="44"/>
      <c r="AE339" s="44"/>
      <c r="AF339" s="44"/>
      <c r="AG339" s="44"/>
      <c r="AH339" s="44"/>
      <c r="AI339" s="47"/>
      <c r="AJ339" s="35"/>
      <c r="AK339" s="46"/>
      <c r="AL339" s="35"/>
    </row>
    <row r="340" s="28" customFormat="1" ht="15.75" spans="1:38">
      <c r="A340" s="35"/>
      <c r="B340" s="36"/>
      <c r="C340" s="37"/>
      <c r="D340" s="35"/>
      <c r="E340" s="35"/>
      <c r="F340" s="35"/>
      <c r="G340" s="35"/>
      <c r="H340" s="35"/>
      <c r="I340" s="52"/>
      <c r="J340" s="53"/>
      <c r="K340" s="35"/>
      <c r="L340" s="35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4"/>
      <c r="AD340" s="44"/>
      <c r="AE340" s="44"/>
      <c r="AF340" s="44"/>
      <c r="AG340" s="44"/>
      <c r="AH340" s="44"/>
      <c r="AI340" s="47"/>
      <c r="AJ340" s="35"/>
      <c r="AK340" s="46"/>
      <c r="AL340" s="35"/>
    </row>
    <row r="341" s="28" customFormat="1" ht="15.75" spans="1:38">
      <c r="A341" s="35"/>
      <c r="B341" s="36"/>
      <c r="C341" s="37"/>
      <c r="D341" s="35"/>
      <c r="E341" s="35"/>
      <c r="F341" s="35"/>
      <c r="G341" s="35"/>
      <c r="H341" s="35"/>
      <c r="I341" s="52"/>
      <c r="J341" s="53"/>
      <c r="K341" s="35"/>
      <c r="L341" s="35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4"/>
      <c r="AD341" s="44"/>
      <c r="AE341" s="44"/>
      <c r="AF341" s="44"/>
      <c r="AG341" s="44"/>
      <c r="AH341" s="44"/>
      <c r="AI341" s="47"/>
      <c r="AJ341" s="35"/>
      <c r="AK341" s="46"/>
      <c r="AL341" s="35"/>
    </row>
    <row r="342" s="28" customFormat="1" ht="15.75" spans="1:38">
      <c r="A342" s="35"/>
      <c r="B342" s="36"/>
      <c r="C342" s="37"/>
      <c r="D342" s="35"/>
      <c r="E342" s="35"/>
      <c r="F342" s="35"/>
      <c r="G342" s="35"/>
      <c r="H342" s="35"/>
      <c r="I342" s="52"/>
      <c r="J342" s="53"/>
      <c r="K342" s="35"/>
      <c r="L342" s="35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4"/>
      <c r="AD342" s="44"/>
      <c r="AE342" s="44"/>
      <c r="AF342" s="44"/>
      <c r="AG342" s="44"/>
      <c r="AH342" s="44"/>
      <c r="AI342" s="47"/>
      <c r="AJ342" s="35"/>
      <c r="AK342" s="46"/>
      <c r="AL342" s="35"/>
    </row>
    <row r="343" s="28" customFormat="1" ht="15.75" spans="1:38">
      <c r="A343" s="35"/>
      <c r="B343" s="36"/>
      <c r="C343" s="37"/>
      <c r="D343" s="35"/>
      <c r="E343" s="35"/>
      <c r="F343" s="35"/>
      <c r="G343" s="35"/>
      <c r="H343" s="35"/>
      <c r="I343" s="52"/>
      <c r="J343" s="53"/>
      <c r="K343" s="35"/>
      <c r="L343" s="35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4"/>
      <c r="AD343" s="44"/>
      <c r="AE343" s="44"/>
      <c r="AF343" s="44"/>
      <c r="AG343" s="44"/>
      <c r="AH343" s="44"/>
      <c r="AI343" s="47"/>
      <c r="AJ343" s="35"/>
      <c r="AK343" s="46"/>
      <c r="AL343" s="35"/>
    </row>
    <row r="344" s="28" customFormat="1" ht="15.75" spans="1:38">
      <c r="A344" s="35"/>
      <c r="B344" s="36"/>
      <c r="C344" s="37"/>
      <c r="D344" s="35"/>
      <c r="E344" s="35"/>
      <c r="F344" s="35"/>
      <c r="G344" s="35"/>
      <c r="H344" s="35"/>
      <c r="I344" s="52"/>
      <c r="J344" s="53"/>
      <c r="K344" s="35"/>
      <c r="L344" s="35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4"/>
      <c r="AD344" s="44"/>
      <c r="AE344" s="44"/>
      <c r="AF344" s="44"/>
      <c r="AG344" s="44"/>
      <c r="AH344" s="44"/>
      <c r="AI344" s="47"/>
      <c r="AJ344" s="35"/>
      <c r="AK344" s="46"/>
      <c r="AL344" s="35"/>
    </row>
    <row r="345" s="28" customFormat="1" ht="15.75" spans="1:38">
      <c r="A345" s="35"/>
      <c r="B345" s="36"/>
      <c r="C345" s="37"/>
      <c r="D345" s="35"/>
      <c r="E345" s="35"/>
      <c r="F345" s="35"/>
      <c r="G345" s="35"/>
      <c r="H345" s="35"/>
      <c r="I345" s="52"/>
      <c r="J345" s="53"/>
      <c r="K345" s="35"/>
      <c r="L345" s="35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4"/>
      <c r="AD345" s="44"/>
      <c r="AE345" s="44"/>
      <c r="AF345" s="44"/>
      <c r="AG345" s="44"/>
      <c r="AH345" s="44"/>
      <c r="AI345" s="47"/>
      <c r="AJ345" s="35"/>
      <c r="AK345" s="46"/>
      <c r="AL345" s="35"/>
    </row>
    <row r="346" s="28" customFormat="1" ht="15.75" spans="1:38">
      <c r="A346" s="35"/>
      <c r="B346" s="36"/>
      <c r="C346" s="37"/>
      <c r="D346" s="35"/>
      <c r="E346" s="35"/>
      <c r="F346" s="35"/>
      <c r="G346" s="35"/>
      <c r="H346" s="35"/>
      <c r="I346" s="52"/>
      <c r="J346" s="53"/>
      <c r="K346" s="35"/>
      <c r="L346" s="35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4"/>
      <c r="AD346" s="44"/>
      <c r="AE346" s="44"/>
      <c r="AF346" s="44"/>
      <c r="AG346" s="44"/>
      <c r="AH346" s="44"/>
      <c r="AI346" s="47"/>
      <c r="AJ346" s="35"/>
      <c r="AK346" s="46"/>
      <c r="AL346" s="35"/>
    </row>
    <row r="347" s="28" customFormat="1" ht="15.75" spans="1:38">
      <c r="A347" s="35"/>
      <c r="B347" s="36"/>
      <c r="C347" s="37"/>
      <c r="D347" s="35"/>
      <c r="E347" s="35"/>
      <c r="F347" s="35"/>
      <c r="G347" s="35"/>
      <c r="H347" s="35"/>
      <c r="I347" s="52"/>
      <c r="J347" s="53"/>
      <c r="K347" s="35"/>
      <c r="L347" s="35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4"/>
      <c r="AD347" s="44"/>
      <c r="AE347" s="44"/>
      <c r="AF347" s="44"/>
      <c r="AG347" s="44"/>
      <c r="AH347" s="44"/>
      <c r="AI347" s="47"/>
      <c r="AJ347" s="35"/>
      <c r="AK347" s="46"/>
      <c r="AL347" s="35"/>
    </row>
    <row r="348" s="28" customFormat="1" ht="15.75" spans="1:38">
      <c r="A348" s="35"/>
      <c r="B348" s="36"/>
      <c r="C348" s="37"/>
      <c r="D348" s="35"/>
      <c r="E348" s="35"/>
      <c r="F348" s="35"/>
      <c r="G348" s="35"/>
      <c r="H348" s="35"/>
      <c r="I348" s="52"/>
      <c r="J348" s="53"/>
      <c r="K348" s="35"/>
      <c r="L348" s="35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4"/>
      <c r="AD348" s="44"/>
      <c r="AE348" s="44"/>
      <c r="AF348" s="44"/>
      <c r="AG348" s="44"/>
      <c r="AH348" s="44"/>
      <c r="AI348" s="47"/>
      <c r="AJ348" s="35"/>
      <c r="AK348" s="46"/>
      <c r="AL348" s="35"/>
    </row>
    <row r="349" s="28" customFormat="1" ht="15.75" spans="1:38">
      <c r="A349" s="35"/>
      <c r="B349" s="36"/>
      <c r="C349" s="37"/>
      <c r="D349" s="35"/>
      <c r="E349" s="35"/>
      <c r="F349" s="35"/>
      <c r="G349" s="35"/>
      <c r="H349" s="35"/>
      <c r="I349" s="52"/>
      <c r="J349" s="53"/>
      <c r="K349" s="35"/>
      <c r="L349" s="35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4"/>
      <c r="AD349" s="44"/>
      <c r="AE349" s="44"/>
      <c r="AF349" s="44"/>
      <c r="AG349" s="44"/>
      <c r="AH349" s="44"/>
      <c r="AI349" s="47"/>
      <c r="AJ349" s="35"/>
      <c r="AK349" s="46"/>
      <c r="AL349" s="35"/>
    </row>
    <row r="350" s="28" customFormat="1" ht="15.75" spans="1:38">
      <c r="A350" s="35"/>
      <c r="B350" s="36"/>
      <c r="C350" s="37"/>
      <c r="D350" s="35"/>
      <c r="E350" s="35"/>
      <c r="F350" s="35"/>
      <c r="G350" s="35"/>
      <c r="H350" s="35"/>
      <c r="I350" s="52"/>
      <c r="J350" s="53"/>
      <c r="K350" s="35"/>
      <c r="L350" s="35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4"/>
      <c r="AD350" s="44"/>
      <c r="AE350" s="44"/>
      <c r="AF350" s="44"/>
      <c r="AG350" s="44"/>
      <c r="AH350" s="44"/>
      <c r="AI350" s="47"/>
      <c r="AJ350" s="35"/>
      <c r="AK350" s="46"/>
      <c r="AL350" s="35"/>
    </row>
    <row r="351" s="28" customFormat="1" ht="15.75" spans="1:38">
      <c r="A351" s="35"/>
      <c r="B351" s="36"/>
      <c r="C351" s="37"/>
      <c r="D351" s="35"/>
      <c r="E351" s="35"/>
      <c r="F351" s="35"/>
      <c r="G351" s="35"/>
      <c r="H351" s="35"/>
      <c r="I351" s="52"/>
      <c r="J351" s="53"/>
      <c r="K351" s="35"/>
      <c r="L351" s="35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4"/>
      <c r="AD351" s="44"/>
      <c r="AE351" s="44"/>
      <c r="AF351" s="44"/>
      <c r="AG351" s="44"/>
      <c r="AH351" s="44"/>
      <c r="AI351" s="47"/>
      <c r="AJ351" s="35"/>
      <c r="AK351" s="46"/>
      <c r="AL351" s="35"/>
    </row>
    <row r="352" s="28" customFormat="1" ht="15.75" spans="1:38">
      <c r="A352" s="35"/>
      <c r="B352" s="36"/>
      <c r="C352" s="37"/>
      <c r="D352" s="35"/>
      <c r="E352" s="35"/>
      <c r="F352" s="35"/>
      <c r="G352" s="35"/>
      <c r="H352" s="35"/>
      <c r="I352" s="52"/>
      <c r="J352" s="53"/>
      <c r="K352" s="35"/>
      <c r="L352" s="35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4"/>
      <c r="AD352" s="44"/>
      <c r="AE352" s="44"/>
      <c r="AF352" s="44"/>
      <c r="AG352" s="44"/>
      <c r="AH352" s="44"/>
      <c r="AI352" s="47"/>
      <c r="AJ352" s="35"/>
      <c r="AK352" s="46"/>
      <c r="AL352" s="35"/>
    </row>
    <row r="353" s="28" customFormat="1" ht="15.75" spans="1:38">
      <c r="A353" s="35"/>
      <c r="B353" s="36"/>
      <c r="C353" s="37"/>
      <c r="D353" s="35"/>
      <c r="E353" s="35"/>
      <c r="F353" s="35"/>
      <c r="G353" s="35"/>
      <c r="H353" s="35"/>
      <c r="I353" s="52"/>
      <c r="J353" s="53"/>
      <c r="K353" s="35"/>
      <c r="L353" s="35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4"/>
      <c r="AD353" s="44"/>
      <c r="AE353" s="44"/>
      <c r="AF353" s="44"/>
      <c r="AG353" s="44"/>
      <c r="AH353" s="44"/>
      <c r="AI353" s="47"/>
      <c r="AJ353" s="35"/>
      <c r="AK353" s="46"/>
      <c r="AL353" s="35"/>
    </row>
    <row r="354" s="28" customFormat="1" ht="15.75" spans="1:38">
      <c r="A354" s="35"/>
      <c r="B354" s="36"/>
      <c r="C354" s="37"/>
      <c r="D354" s="35"/>
      <c r="E354" s="35"/>
      <c r="F354" s="35"/>
      <c r="G354" s="35"/>
      <c r="H354" s="35"/>
      <c r="I354" s="52"/>
      <c r="J354" s="53"/>
      <c r="K354" s="35"/>
      <c r="L354" s="35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4"/>
      <c r="AD354" s="44"/>
      <c r="AE354" s="44"/>
      <c r="AF354" s="44"/>
      <c r="AG354" s="44"/>
      <c r="AH354" s="44"/>
      <c r="AI354" s="47"/>
      <c r="AJ354" s="35"/>
      <c r="AK354" s="46"/>
      <c r="AL354" s="35"/>
    </row>
    <row r="355" s="28" customFormat="1" ht="15.75" spans="1:38">
      <c r="A355" s="35"/>
      <c r="B355" s="36"/>
      <c r="C355" s="37"/>
      <c r="D355" s="35"/>
      <c r="E355" s="35"/>
      <c r="F355" s="35"/>
      <c r="G355" s="35"/>
      <c r="H355" s="35"/>
      <c r="I355" s="52"/>
      <c r="J355" s="53"/>
      <c r="K355" s="35"/>
      <c r="L355" s="35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4"/>
      <c r="AD355" s="44"/>
      <c r="AE355" s="44"/>
      <c r="AF355" s="44"/>
      <c r="AG355" s="44"/>
      <c r="AH355" s="44"/>
      <c r="AI355" s="47"/>
      <c r="AJ355" s="35"/>
      <c r="AK355" s="46"/>
      <c r="AL355" s="35"/>
    </row>
    <row r="356" s="28" customFormat="1" ht="15.75" spans="1:38">
      <c r="A356" s="35"/>
      <c r="B356" s="36"/>
      <c r="C356" s="37"/>
      <c r="D356" s="35"/>
      <c r="E356" s="35"/>
      <c r="F356" s="35"/>
      <c r="G356" s="35"/>
      <c r="H356" s="35"/>
      <c r="I356" s="52"/>
      <c r="J356" s="53"/>
      <c r="K356" s="35"/>
      <c r="L356" s="35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4"/>
      <c r="AD356" s="44"/>
      <c r="AE356" s="44"/>
      <c r="AF356" s="44"/>
      <c r="AG356" s="44"/>
      <c r="AH356" s="44"/>
      <c r="AI356" s="47"/>
      <c r="AJ356" s="35"/>
      <c r="AK356" s="46"/>
      <c r="AL356" s="35"/>
    </row>
    <row r="357" s="28" customFormat="1" ht="15.75" spans="1:38">
      <c r="A357" s="35"/>
      <c r="B357" s="36"/>
      <c r="C357" s="37"/>
      <c r="D357" s="35"/>
      <c r="E357" s="35"/>
      <c r="F357" s="35"/>
      <c r="G357" s="35"/>
      <c r="H357" s="35"/>
      <c r="I357" s="52"/>
      <c r="J357" s="53"/>
      <c r="K357" s="35"/>
      <c r="L357" s="35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4"/>
      <c r="AD357" s="44"/>
      <c r="AE357" s="44"/>
      <c r="AF357" s="44"/>
      <c r="AG357" s="44"/>
      <c r="AH357" s="44"/>
      <c r="AI357" s="47"/>
      <c r="AJ357" s="35"/>
      <c r="AK357" s="46"/>
      <c r="AL357" s="35"/>
    </row>
    <row r="358" s="28" customFormat="1" ht="15.75" spans="1:38">
      <c r="A358" s="35"/>
      <c r="B358" s="36"/>
      <c r="C358" s="37"/>
      <c r="D358" s="35"/>
      <c r="E358" s="35"/>
      <c r="F358" s="35"/>
      <c r="G358" s="35"/>
      <c r="H358" s="35"/>
      <c r="I358" s="52"/>
      <c r="J358" s="53"/>
      <c r="K358" s="35"/>
      <c r="L358" s="35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4"/>
      <c r="AD358" s="44"/>
      <c r="AE358" s="44"/>
      <c r="AF358" s="44"/>
      <c r="AG358" s="44"/>
      <c r="AH358" s="44"/>
      <c r="AI358" s="47"/>
      <c r="AJ358" s="35"/>
      <c r="AK358" s="46"/>
      <c r="AL358" s="35"/>
    </row>
    <row r="359" s="28" customFormat="1" ht="15.75" spans="1:38">
      <c r="A359" s="35"/>
      <c r="B359" s="36"/>
      <c r="C359" s="37"/>
      <c r="D359" s="35"/>
      <c r="E359" s="35"/>
      <c r="F359" s="35"/>
      <c r="G359" s="35"/>
      <c r="H359" s="35"/>
      <c r="I359" s="52"/>
      <c r="J359" s="53"/>
      <c r="K359" s="35"/>
      <c r="L359" s="35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4"/>
      <c r="AD359" s="44"/>
      <c r="AE359" s="44"/>
      <c r="AF359" s="44"/>
      <c r="AG359" s="44"/>
      <c r="AH359" s="44"/>
      <c r="AI359" s="47"/>
      <c r="AJ359" s="35"/>
      <c r="AK359" s="46"/>
      <c r="AL359" s="35"/>
    </row>
    <row r="360" s="28" customFormat="1" ht="15.75" spans="1:38">
      <c r="A360" s="35"/>
      <c r="B360" s="36"/>
      <c r="C360" s="37"/>
      <c r="D360" s="35"/>
      <c r="E360" s="35"/>
      <c r="F360" s="35"/>
      <c r="G360" s="35"/>
      <c r="H360" s="35"/>
      <c r="I360" s="52"/>
      <c r="J360" s="53"/>
      <c r="K360" s="35"/>
      <c r="L360" s="35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4"/>
      <c r="AD360" s="44"/>
      <c r="AE360" s="44"/>
      <c r="AF360" s="44"/>
      <c r="AG360" s="44"/>
      <c r="AH360" s="44"/>
      <c r="AI360" s="47"/>
      <c r="AJ360" s="35"/>
      <c r="AK360" s="46"/>
      <c r="AL360" s="35"/>
    </row>
    <row r="361" s="28" customFormat="1" ht="15.75" spans="1:38">
      <c r="A361" s="35"/>
      <c r="B361" s="36"/>
      <c r="C361" s="37"/>
      <c r="D361" s="35"/>
      <c r="E361" s="35"/>
      <c r="F361" s="35"/>
      <c r="G361" s="35"/>
      <c r="H361" s="35"/>
      <c r="I361" s="52"/>
      <c r="J361" s="53"/>
      <c r="K361" s="35"/>
      <c r="L361" s="35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4"/>
      <c r="AD361" s="44"/>
      <c r="AE361" s="44"/>
      <c r="AF361" s="44"/>
      <c r="AG361" s="44"/>
      <c r="AH361" s="44"/>
      <c r="AI361" s="47"/>
      <c r="AJ361" s="35"/>
      <c r="AK361" s="46"/>
      <c r="AL361" s="35"/>
    </row>
    <row r="362" s="28" customFormat="1" ht="15.75" spans="1:38">
      <c r="A362" s="35"/>
      <c r="B362" s="36"/>
      <c r="C362" s="37"/>
      <c r="D362" s="35"/>
      <c r="E362" s="35"/>
      <c r="F362" s="35"/>
      <c r="G362" s="35"/>
      <c r="H362" s="35"/>
      <c r="I362" s="52"/>
      <c r="J362" s="53"/>
      <c r="K362" s="35"/>
      <c r="L362" s="35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4"/>
      <c r="AD362" s="44"/>
      <c r="AE362" s="44"/>
      <c r="AF362" s="44"/>
      <c r="AG362" s="44"/>
      <c r="AH362" s="44"/>
      <c r="AI362" s="47"/>
      <c r="AJ362" s="35"/>
      <c r="AK362" s="46"/>
      <c r="AL362" s="35"/>
    </row>
    <row r="363" s="28" customFormat="1" ht="15.75" spans="1:38">
      <c r="A363" s="35"/>
      <c r="B363" s="36"/>
      <c r="C363" s="37"/>
      <c r="D363" s="35"/>
      <c r="E363" s="35"/>
      <c r="F363" s="35"/>
      <c r="G363" s="35"/>
      <c r="H363" s="35"/>
      <c r="I363" s="52"/>
      <c r="J363" s="53"/>
      <c r="K363" s="35"/>
      <c r="L363" s="35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4"/>
      <c r="AD363" s="44"/>
      <c r="AE363" s="44"/>
      <c r="AF363" s="44"/>
      <c r="AG363" s="44"/>
      <c r="AH363" s="44"/>
      <c r="AI363" s="47"/>
      <c r="AJ363" s="35"/>
      <c r="AK363" s="46"/>
      <c r="AL363" s="35"/>
    </row>
    <row r="364" s="28" customFormat="1" ht="15.75" spans="1:38">
      <c r="A364" s="35"/>
      <c r="B364" s="36"/>
      <c r="C364" s="37"/>
      <c r="D364" s="35"/>
      <c r="E364" s="35"/>
      <c r="F364" s="35"/>
      <c r="G364" s="35"/>
      <c r="H364" s="35"/>
      <c r="I364" s="52"/>
      <c r="J364" s="53"/>
      <c r="K364" s="35"/>
      <c r="L364" s="35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4"/>
      <c r="AD364" s="44"/>
      <c r="AE364" s="44"/>
      <c r="AF364" s="44"/>
      <c r="AG364" s="44"/>
      <c r="AH364" s="44"/>
      <c r="AI364" s="47"/>
      <c r="AJ364" s="35"/>
      <c r="AK364" s="46"/>
      <c r="AL364" s="35"/>
    </row>
    <row r="365" s="28" customFormat="1" ht="15.75" spans="1:38">
      <c r="A365" s="35"/>
      <c r="B365" s="36"/>
      <c r="C365" s="37"/>
      <c r="D365" s="35"/>
      <c r="E365" s="35"/>
      <c r="F365" s="35"/>
      <c r="G365" s="35"/>
      <c r="H365" s="35"/>
      <c r="I365" s="52"/>
      <c r="J365" s="53"/>
      <c r="K365" s="35"/>
      <c r="L365" s="35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4"/>
      <c r="AD365" s="44"/>
      <c r="AE365" s="44"/>
      <c r="AF365" s="44"/>
      <c r="AG365" s="44"/>
      <c r="AH365" s="44"/>
      <c r="AI365" s="47"/>
      <c r="AJ365" s="35"/>
      <c r="AK365" s="46"/>
      <c r="AL365" s="35"/>
    </row>
    <row r="366" s="28" customFormat="1" ht="15.75" spans="1:38">
      <c r="A366" s="35"/>
      <c r="B366" s="36"/>
      <c r="C366" s="37"/>
      <c r="D366" s="35"/>
      <c r="E366" s="35"/>
      <c r="F366" s="35"/>
      <c r="G366" s="35"/>
      <c r="H366" s="35"/>
      <c r="I366" s="52"/>
      <c r="J366" s="53"/>
      <c r="K366" s="35"/>
      <c r="L366" s="35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4"/>
      <c r="AD366" s="44"/>
      <c r="AE366" s="44"/>
      <c r="AF366" s="44"/>
      <c r="AG366" s="44"/>
      <c r="AH366" s="44"/>
      <c r="AI366" s="47"/>
      <c r="AJ366" s="35"/>
      <c r="AK366" s="46"/>
      <c r="AL366" s="35"/>
    </row>
    <row r="367" s="28" customFormat="1" ht="15.75" spans="1:38">
      <c r="A367" s="35"/>
      <c r="B367" s="36"/>
      <c r="C367" s="37"/>
      <c r="D367" s="35"/>
      <c r="E367" s="35"/>
      <c r="F367" s="35"/>
      <c r="G367" s="35"/>
      <c r="H367" s="35"/>
      <c r="I367" s="52"/>
      <c r="J367" s="53"/>
      <c r="K367" s="35"/>
      <c r="L367" s="35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4"/>
      <c r="AD367" s="44"/>
      <c r="AE367" s="44"/>
      <c r="AF367" s="44"/>
      <c r="AG367" s="44"/>
      <c r="AH367" s="44"/>
      <c r="AI367" s="47"/>
      <c r="AJ367" s="35"/>
      <c r="AK367" s="46"/>
      <c r="AL367" s="35"/>
    </row>
    <row r="368" s="28" customFormat="1" ht="15.75" spans="1:38">
      <c r="A368" s="35"/>
      <c r="B368" s="36"/>
      <c r="C368" s="37"/>
      <c r="D368" s="35"/>
      <c r="E368" s="35"/>
      <c r="F368" s="35"/>
      <c r="G368" s="35"/>
      <c r="H368" s="35"/>
      <c r="I368" s="52"/>
      <c r="J368" s="53"/>
      <c r="K368" s="35"/>
      <c r="L368" s="35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4"/>
      <c r="AD368" s="44"/>
      <c r="AE368" s="44"/>
      <c r="AF368" s="44"/>
      <c r="AG368" s="44"/>
      <c r="AH368" s="44"/>
      <c r="AI368" s="47"/>
      <c r="AJ368" s="35"/>
      <c r="AK368" s="46"/>
      <c r="AL368" s="35"/>
    </row>
    <row r="369" s="28" customFormat="1" ht="15.75" spans="1:38">
      <c r="A369" s="35"/>
      <c r="B369" s="36"/>
      <c r="C369" s="37"/>
      <c r="D369" s="35"/>
      <c r="E369" s="35"/>
      <c r="F369" s="35"/>
      <c r="G369" s="35"/>
      <c r="H369" s="35"/>
      <c r="I369" s="52"/>
      <c r="J369" s="53"/>
      <c r="K369" s="35"/>
      <c r="L369" s="35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4"/>
      <c r="AD369" s="44"/>
      <c r="AE369" s="44"/>
      <c r="AF369" s="44"/>
      <c r="AG369" s="44"/>
      <c r="AH369" s="44"/>
      <c r="AI369" s="47"/>
      <c r="AJ369" s="35"/>
      <c r="AK369" s="46"/>
      <c r="AL369" s="35"/>
    </row>
    <row r="370" s="28" customFormat="1" ht="15.75" spans="1:38">
      <c r="A370" s="35"/>
      <c r="B370" s="36"/>
      <c r="C370" s="37"/>
      <c r="D370" s="35"/>
      <c r="E370" s="35"/>
      <c r="F370" s="35"/>
      <c r="G370" s="35"/>
      <c r="H370" s="35"/>
      <c r="I370" s="52"/>
      <c r="J370" s="53"/>
      <c r="K370" s="35"/>
      <c r="L370" s="35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4"/>
      <c r="AD370" s="44"/>
      <c r="AE370" s="44"/>
      <c r="AF370" s="44"/>
      <c r="AG370" s="44"/>
      <c r="AH370" s="44"/>
      <c r="AI370" s="47"/>
      <c r="AJ370" s="35"/>
      <c r="AK370" s="46"/>
      <c r="AL370" s="35"/>
    </row>
    <row r="371" s="28" customFormat="1" ht="15.75" spans="1:38">
      <c r="A371" s="35"/>
      <c r="B371" s="36"/>
      <c r="C371" s="37"/>
      <c r="D371" s="35"/>
      <c r="E371" s="35"/>
      <c r="F371" s="35"/>
      <c r="G371" s="35"/>
      <c r="H371" s="35"/>
      <c r="I371" s="52"/>
      <c r="J371" s="53"/>
      <c r="K371" s="35"/>
      <c r="L371" s="35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4"/>
      <c r="AD371" s="44"/>
      <c r="AE371" s="44"/>
      <c r="AF371" s="44"/>
      <c r="AG371" s="44"/>
      <c r="AH371" s="44"/>
      <c r="AI371" s="47"/>
      <c r="AJ371" s="35"/>
      <c r="AK371" s="46"/>
      <c r="AL371" s="35"/>
    </row>
    <row r="372" s="28" customFormat="1" ht="15.75" spans="1:38">
      <c r="A372" s="35"/>
      <c r="B372" s="36"/>
      <c r="C372" s="37"/>
      <c r="D372" s="35"/>
      <c r="E372" s="35"/>
      <c r="F372" s="35"/>
      <c r="G372" s="35"/>
      <c r="H372" s="35"/>
      <c r="I372" s="52"/>
      <c r="J372" s="53"/>
      <c r="K372" s="35"/>
      <c r="L372" s="35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4"/>
      <c r="AD372" s="44"/>
      <c r="AE372" s="44"/>
      <c r="AF372" s="44"/>
      <c r="AG372" s="44"/>
      <c r="AH372" s="44"/>
      <c r="AI372" s="47"/>
      <c r="AJ372" s="35"/>
      <c r="AK372" s="46"/>
      <c r="AL372" s="35"/>
    </row>
    <row r="373" s="28" customFormat="1" ht="15.75" spans="1:38">
      <c r="A373" s="35"/>
      <c r="B373" s="36"/>
      <c r="C373" s="37"/>
      <c r="D373" s="35"/>
      <c r="E373" s="35"/>
      <c r="F373" s="35"/>
      <c r="G373" s="35"/>
      <c r="H373" s="35"/>
      <c r="I373" s="52"/>
      <c r="J373" s="53"/>
      <c r="K373" s="35"/>
      <c r="L373" s="35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4"/>
      <c r="AD373" s="44"/>
      <c r="AE373" s="44"/>
      <c r="AF373" s="44"/>
      <c r="AG373" s="44"/>
      <c r="AH373" s="44"/>
      <c r="AI373" s="47"/>
      <c r="AJ373" s="35"/>
      <c r="AK373" s="46"/>
      <c r="AL373" s="35"/>
    </row>
    <row r="374" s="28" customFormat="1" ht="15.75" spans="1:38">
      <c r="A374" s="35"/>
      <c r="B374" s="36"/>
      <c r="C374" s="37"/>
      <c r="D374" s="35"/>
      <c r="E374" s="35"/>
      <c r="F374" s="35"/>
      <c r="G374" s="35"/>
      <c r="H374" s="35"/>
      <c r="I374" s="52"/>
      <c r="J374" s="53"/>
      <c r="K374" s="35"/>
      <c r="L374" s="35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4"/>
      <c r="AD374" s="44"/>
      <c r="AE374" s="44"/>
      <c r="AF374" s="44"/>
      <c r="AG374" s="44"/>
      <c r="AH374" s="44"/>
      <c r="AI374" s="47"/>
      <c r="AJ374" s="35"/>
      <c r="AK374" s="46"/>
      <c r="AL374" s="35"/>
    </row>
    <row r="375" s="28" customFormat="1" ht="15.75" spans="1:38">
      <c r="A375" s="35"/>
      <c r="B375" s="36"/>
      <c r="C375" s="37"/>
      <c r="D375" s="35"/>
      <c r="E375" s="35"/>
      <c r="F375" s="35"/>
      <c r="G375" s="35"/>
      <c r="H375" s="35"/>
      <c r="I375" s="52"/>
      <c r="J375" s="53"/>
      <c r="K375" s="35"/>
      <c r="L375" s="35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4"/>
      <c r="AD375" s="44"/>
      <c r="AE375" s="44"/>
      <c r="AF375" s="44"/>
      <c r="AG375" s="44"/>
      <c r="AH375" s="44"/>
      <c r="AI375" s="47"/>
      <c r="AJ375" s="35"/>
      <c r="AK375" s="46"/>
      <c r="AL375" s="35"/>
    </row>
    <row r="376" s="28" customFormat="1" ht="15.75" spans="1:38">
      <c r="A376" s="35"/>
      <c r="B376" s="36"/>
      <c r="C376" s="37"/>
      <c r="D376" s="35"/>
      <c r="E376" s="35"/>
      <c r="F376" s="35"/>
      <c r="G376" s="35"/>
      <c r="H376" s="35"/>
      <c r="I376" s="52"/>
      <c r="J376" s="53"/>
      <c r="K376" s="35"/>
      <c r="L376" s="35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4"/>
      <c r="AD376" s="44"/>
      <c r="AE376" s="44"/>
      <c r="AF376" s="44"/>
      <c r="AG376" s="44"/>
      <c r="AH376" s="44"/>
      <c r="AI376" s="47"/>
      <c r="AJ376" s="35"/>
      <c r="AK376" s="46"/>
      <c r="AL376" s="35"/>
    </row>
    <row r="377" s="28" customFormat="1" ht="15.75" spans="1:38">
      <c r="A377" s="35"/>
      <c r="B377" s="36"/>
      <c r="C377" s="37"/>
      <c r="D377" s="35"/>
      <c r="E377" s="35"/>
      <c r="F377" s="35"/>
      <c r="G377" s="35"/>
      <c r="H377" s="35"/>
      <c r="I377" s="52"/>
      <c r="J377" s="53"/>
      <c r="K377" s="35"/>
      <c r="L377" s="35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4"/>
      <c r="AD377" s="44"/>
      <c r="AE377" s="44"/>
      <c r="AF377" s="44"/>
      <c r="AG377" s="44"/>
      <c r="AH377" s="44"/>
      <c r="AI377" s="47"/>
      <c r="AJ377" s="35"/>
      <c r="AK377" s="46"/>
      <c r="AL377" s="35"/>
    </row>
    <row r="378" s="28" customFormat="1" ht="15.75" spans="1:38">
      <c r="A378" s="35"/>
      <c r="B378" s="36"/>
      <c r="C378" s="37"/>
      <c r="D378" s="35"/>
      <c r="E378" s="35"/>
      <c r="F378" s="35"/>
      <c r="G378" s="35"/>
      <c r="H378" s="35"/>
      <c r="I378" s="52"/>
      <c r="J378" s="53"/>
      <c r="K378" s="35"/>
      <c r="L378" s="35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4"/>
      <c r="AD378" s="44"/>
      <c r="AE378" s="44"/>
      <c r="AF378" s="44"/>
      <c r="AG378" s="44"/>
      <c r="AH378" s="44"/>
      <c r="AI378" s="47"/>
      <c r="AJ378" s="35"/>
      <c r="AK378" s="46"/>
      <c r="AL378" s="35"/>
    </row>
    <row r="379" s="28" customFormat="1" ht="15.75" spans="1:38">
      <c r="A379" s="35"/>
      <c r="B379" s="36"/>
      <c r="C379" s="37"/>
      <c r="D379" s="35"/>
      <c r="E379" s="35"/>
      <c r="F379" s="35"/>
      <c r="G379" s="35"/>
      <c r="H379" s="35"/>
      <c r="I379" s="52"/>
      <c r="J379" s="53"/>
      <c r="K379" s="35"/>
      <c r="L379" s="35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4"/>
      <c r="AD379" s="44"/>
      <c r="AE379" s="44"/>
      <c r="AF379" s="44"/>
      <c r="AG379" s="44"/>
      <c r="AH379" s="44"/>
      <c r="AI379" s="47"/>
      <c r="AJ379" s="35"/>
      <c r="AK379" s="46"/>
      <c r="AL379" s="35"/>
    </row>
    <row r="380" s="28" customFormat="1" ht="15.75" spans="1:38">
      <c r="A380" s="35"/>
      <c r="B380" s="36"/>
      <c r="C380" s="37"/>
      <c r="D380" s="35"/>
      <c r="E380" s="35"/>
      <c r="F380" s="35"/>
      <c r="G380" s="35"/>
      <c r="H380" s="35"/>
      <c r="I380" s="52"/>
      <c r="J380" s="53"/>
      <c r="K380" s="35"/>
      <c r="L380" s="35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4"/>
      <c r="AD380" s="44"/>
      <c r="AE380" s="44"/>
      <c r="AF380" s="44"/>
      <c r="AG380" s="44"/>
      <c r="AH380" s="44"/>
      <c r="AI380" s="47"/>
      <c r="AJ380" s="35"/>
      <c r="AK380" s="46"/>
      <c r="AL380" s="35"/>
    </row>
    <row r="381" s="28" customFormat="1" ht="15.75" spans="1:38">
      <c r="A381" s="35"/>
      <c r="B381" s="36"/>
      <c r="C381" s="37"/>
      <c r="D381" s="35"/>
      <c r="E381" s="35"/>
      <c r="F381" s="35"/>
      <c r="G381" s="35"/>
      <c r="H381" s="35"/>
      <c r="I381" s="52"/>
      <c r="J381" s="53"/>
      <c r="K381" s="35"/>
      <c r="L381" s="35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4"/>
      <c r="AD381" s="44"/>
      <c r="AE381" s="44"/>
      <c r="AF381" s="44"/>
      <c r="AG381" s="44"/>
      <c r="AH381" s="44"/>
      <c r="AI381" s="47"/>
      <c r="AJ381" s="35"/>
      <c r="AK381" s="46"/>
      <c r="AL381" s="35"/>
    </row>
    <row r="382" s="28" customFormat="1" ht="15.75" spans="1:38">
      <c r="A382" s="35"/>
      <c r="B382" s="36"/>
      <c r="C382" s="37"/>
      <c r="D382" s="35"/>
      <c r="E382" s="35"/>
      <c r="F382" s="35"/>
      <c r="G382" s="35"/>
      <c r="H382" s="35"/>
      <c r="I382" s="52"/>
      <c r="J382" s="53"/>
      <c r="K382" s="35"/>
      <c r="L382" s="35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4"/>
      <c r="AD382" s="44"/>
      <c r="AE382" s="44"/>
      <c r="AF382" s="44"/>
      <c r="AG382" s="44"/>
      <c r="AH382" s="44"/>
      <c r="AI382" s="47"/>
      <c r="AJ382" s="35"/>
      <c r="AK382" s="46"/>
      <c r="AL382" s="35"/>
    </row>
    <row r="383" s="28" customFormat="1" ht="15.75" spans="1:38">
      <c r="A383" s="35"/>
      <c r="B383" s="36"/>
      <c r="C383" s="37"/>
      <c r="D383" s="35"/>
      <c r="E383" s="35"/>
      <c r="F383" s="35"/>
      <c r="G383" s="35"/>
      <c r="H383" s="35"/>
      <c r="I383" s="52"/>
      <c r="J383" s="53"/>
      <c r="K383" s="35"/>
      <c r="L383" s="35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4"/>
      <c r="AD383" s="44"/>
      <c r="AE383" s="44"/>
      <c r="AF383" s="44"/>
      <c r="AG383" s="44"/>
      <c r="AH383" s="44"/>
      <c r="AI383" s="47"/>
      <c r="AJ383" s="35"/>
      <c r="AK383" s="46"/>
      <c r="AL383" s="35"/>
    </row>
    <row r="384" s="28" customFormat="1" ht="15.75" spans="1:38">
      <c r="A384" s="35"/>
      <c r="B384" s="36"/>
      <c r="C384" s="37"/>
      <c r="D384" s="35"/>
      <c r="E384" s="35"/>
      <c r="F384" s="35"/>
      <c r="G384" s="35"/>
      <c r="H384" s="35"/>
      <c r="I384" s="52"/>
      <c r="J384" s="53"/>
      <c r="K384" s="35"/>
      <c r="L384" s="35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4"/>
      <c r="AD384" s="44"/>
      <c r="AE384" s="44"/>
      <c r="AF384" s="44"/>
      <c r="AG384" s="44"/>
      <c r="AH384" s="44"/>
      <c r="AI384" s="47"/>
      <c r="AJ384" s="35"/>
      <c r="AK384" s="46"/>
      <c r="AL384" s="35"/>
    </row>
    <row r="385" s="28" customFormat="1" ht="15.75" spans="1:38">
      <c r="A385" s="35"/>
      <c r="B385" s="36"/>
      <c r="C385" s="37"/>
      <c r="D385" s="35"/>
      <c r="E385" s="35"/>
      <c r="F385" s="35"/>
      <c r="G385" s="35"/>
      <c r="H385" s="35"/>
      <c r="I385" s="52"/>
      <c r="J385" s="53"/>
      <c r="K385" s="35"/>
      <c r="L385" s="35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4"/>
      <c r="AD385" s="44"/>
      <c r="AE385" s="44"/>
      <c r="AF385" s="44"/>
      <c r="AG385" s="44"/>
      <c r="AH385" s="44"/>
      <c r="AI385" s="47"/>
      <c r="AJ385" s="35"/>
      <c r="AK385" s="46"/>
      <c r="AL385" s="35"/>
    </row>
    <row r="386" s="28" customFormat="1" ht="15.75" spans="1:38">
      <c r="A386" s="35"/>
      <c r="B386" s="36"/>
      <c r="C386" s="37"/>
      <c r="D386" s="35"/>
      <c r="E386" s="35"/>
      <c r="F386" s="35"/>
      <c r="G386" s="35"/>
      <c r="H386" s="35"/>
      <c r="I386" s="52"/>
      <c r="J386" s="53"/>
      <c r="K386" s="35"/>
      <c r="L386" s="35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4"/>
      <c r="AD386" s="44"/>
      <c r="AE386" s="44"/>
      <c r="AF386" s="44"/>
      <c r="AG386" s="44"/>
      <c r="AH386" s="44"/>
      <c r="AI386" s="47"/>
      <c r="AJ386" s="35"/>
      <c r="AK386" s="46"/>
      <c r="AL386" s="35"/>
    </row>
    <row r="387" s="28" customFormat="1" ht="15.75" spans="1:38">
      <c r="A387" s="35"/>
      <c r="B387" s="36"/>
      <c r="C387" s="37"/>
      <c r="D387" s="35"/>
      <c r="E387" s="35"/>
      <c r="F387" s="35"/>
      <c r="G387" s="35"/>
      <c r="H387" s="35"/>
      <c r="I387" s="52"/>
      <c r="J387" s="53"/>
      <c r="K387" s="35"/>
      <c r="L387" s="35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4"/>
      <c r="AD387" s="44"/>
      <c r="AE387" s="44"/>
      <c r="AF387" s="44"/>
      <c r="AG387" s="44"/>
      <c r="AH387" s="44"/>
      <c r="AI387" s="47"/>
      <c r="AJ387" s="35"/>
      <c r="AK387" s="46"/>
      <c r="AL387" s="35"/>
    </row>
    <row r="388" s="28" customFormat="1" ht="15.75" spans="1:38">
      <c r="A388" s="35"/>
      <c r="B388" s="36"/>
      <c r="C388" s="37"/>
      <c r="D388" s="35"/>
      <c r="E388" s="35"/>
      <c r="F388" s="35"/>
      <c r="G388" s="35"/>
      <c r="H388" s="35"/>
      <c r="I388" s="52"/>
      <c r="J388" s="53"/>
      <c r="K388" s="35"/>
      <c r="L388" s="35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4"/>
      <c r="AD388" s="44"/>
      <c r="AE388" s="44"/>
      <c r="AF388" s="44"/>
      <c r="AG388" s="44"/>
      <c r="AH388" s="44"/>
      <c r="AI388" s="47"/>
      <c r="AJ388" s="35"/>
      <c r="AK388" s="46"/>
      <c r="AL388" s="35"/>
    </row>
    <row r="389" s="28" customFormat="1" ht="15.75" spans="1:38">
      <c r="A389" s="35"/>
      <c r="B389" s="36"/>
      <c r="C389" s="37"/>
      <c r="D389" s="35"/>
      <c r="E389" s="35"/>
      <c r="F389" s="35"/>
      <c r="G389" s="35"/>
      <c r="H389" s="35"/>
      <c r="I389" s="52"/>
      <c r="J389" s="53"/>
      <c r="K389" s="35"/>
      <c r="L389" s="35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4"/>
      <c r="AD389" s="44"/>
      <c r="AE389" s="44"/>
      <c r="AF389" s="44"/>
      <c r="AG389" s="44"/>
      <c r="AH389" s="44"/>
      <c r="AI389" s="47"/>
      <c r="AJ389" s="35"/>
      <c r="AK389" s="46"/>
      <c r="AL389" s="35"/>
    </row>
    <row r="390" s="28" customFormat="1" ht="15.75" spans="1:38">
      <c r="A390" s="35"/>
      <c r="B390" s="36"/>
      <c r="C390" s="37"/>
      <c r="D390" s="35"/>
      <c r="E390" s="35"/>
      <c r="F390" s="35"/>
      <c r="G390" s="35"/>
      <c r="H390" s="35"/>
      <c r="I390" s="52"/>
      <c r="J390" s="53"/>
      <c r="K390" s="35"/>
      <c r="L390" s="35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4"/>
      <c r="AD390" s="44"/>
      <c r="AE390" s="44"/>
      <c r="AF390" s="44"/>
      <c r="AG390" s="44"/>
      <c r="AH390" s="44"/>
      <c r="AI390" s="47"/>
      <c r="AJ390" s="35"/>
      <c r="AK390" s="46"/>
      <c r="AL390" s="35"/>
    </row>
    <row r="391" s="28" customFormat="1" ht="15.75" spans="1:38">
      <c r="A391" s="35"/>
      <c r="B391" s="36"/>
      <c r="C391" s="37"/>
      <c r="D391" s="35"/>
      <c r="E391" s="35"/>
      <c r="F391" s="35"/>
      <c r="G391" s="35"/>
      <c r="H391" s="35"/>
      <c r="I391" s="52"/>
      <c r="J391" s="53"/>
      <c r="K391" s="35"/>
      <c r="L391" s="35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4"/>
      <c r="AD391" s="44"/>
      <c r="AE391" s="44"/>
      <c r="AF391" s="44"/>
      <c r="AG391" s="44"/>
      <c r="AH391" s="44"/>
      <c r="AI391" s="47"/>
      <c r="AJ391" s="35"/>
      <c r="AK391" s="46"/>
      <c r="AL391" s="35"/>
    </row>
    <row r="392" s="28" customFormat="1" ht="15.75" spans="1:38">
      <c r="A392" s="35"/>
      <c r="B392" s="36"/>
      <c r="C392" s="37"/>
      <c r="D392" s="35"/>
      <c r="E392" s="35"/>
      <c r="F392" s="35"/>
      <c r="G392" s="35"/>
      <c r="H392" s="35"/>
      <c r="I392" s="52"/>
      <c r="J392" s="53"/>
      <c r="K392" s="35"/>
      <c r="L392" s="35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4"/>
      <c r="AD392" s="44"/>
      <c r="AE392" s="44"/>
      <c r="AF392" s="44"/>
      <c r="AG392" s="44"/>
      <c r="AH392" s="44"/>
      <c r="AI392" s="47"/>
      <c r="AJ392" s="35"/>
      <c r="AK392" s="46"/>
      <c r="AL392" s="35"/>
    </row>
    <row r="393" s="28" customFormat="1" ht="15.75" spans="1:38">
      <c r="A393" s="35"/>
      <c r="B393" s="36"/>
      <c r="C393" s="37"/>
      <c r="D393" s="35"/>
      <c r="E393" s="35"/>
      <c r="F393" s="35"/>
      <c r="G393" s="35"/>
      <c r="H393" s="35"/>
      <c r="I393" s="52"/>
      <c r="J393" s="53"/>
      <c r="K393" s="35"/>
      <c r="L393" s="35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4"/>
      <c r="AD393" s="44"/>
      <c r="AE393" s="44"/>
      <c r="AF393" s="44"/>
      <c r="AG393" s="44"/>
      <c r="AH393" s="44"/>
      <c r="AI393" s="47"/>
      <c r="AJ393" s="35"/>
      <c r="AK393" s="46"/>
      <c r="AL393" s="35"/>
    </row>
    <row r="394" s="28" customFormat="1" ht="15.75" spans="1:38">
      <c r="A394" s="35"/>
      <c r="B394" s="36"/>
      <c r="C394" s="37"/>
      <c r="D394" s="35"/>
      <c r="E394" s="35"/>
      <c r="F394" s="35"/>
      <c r="G394" s="35"/>
      <c r="H394" s="35"/>
      <c r="I394" s="52"/>
      <c r="J394" s="53"/>
      <c r="K394" s="35"/>
      <c r="L394" s="35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4"/>
      <c r="AD394" s="44"/>
      <c r="AE394" s="44"/>
      <c r="AF394" s="44"/>
      <c r="AG394" s="44"/>
      <c r="AH394" s="44"/>
      <c r="AI394" s="47"/>
      <c r="AJ394" s="35"/>
      <c r="AK394" s="46"/>
      <c r="AL394" s="35"/>
    </row>
    <row r="395" s="28" customFormat="1" ht="15.75" spans="1:38">
      <c r="A395" s="35"/>
      <c r="B395" s="36"/>
      <c r="C395" s="37"/>
      <c r="D395" s="35"/>
      <c r="E395" s="35"/>
      <c r="F395" s="35"/>
      <c r="G395" s="35"/>
      <c r="H395" s="35"/>
      <c r="I395" s="52"/>
      <c r="J395" s="53"/>
      <c r="K395" s="35"/>
      <c r="L395" s="35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4"/>
      <c r="AD395" s="44"/>
      <c r="AE395" s="44"/>
      <c r="AF395" s="44"/>
      <c r="AG395" s="44"/>
      <c r="AH395" s="44"/>
      <c r="AI395" s="47"/>
      <c r="AJ395" s="35"/>
      <c r="AK395" s="46"/>
      <c r="AL395" s="35"/>
    </row>
    <row r="396" s="28" customFormat="1" ht="15.75" spans="1:38">
      <c r="A396" s="35"/>
      <c r="B396" s="36"/>
      <c r="C396" s="37"/>
      <c r="D396" s="35"/>
      <c r="E396" s="35"/>
      <c r="F396" s="35"/>
      <c r="G396" s="35"/>
      <c r="H396" s="35"/>
      <c r="I396" s="52"/>
      <c r="J396" s="53"/>
      <c r="K396" s="35"/>
      <c r="L396" s="35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4"/>
      <c r="AD396" s="44"/>
      <c r="AE396" s="44"/>
      <c r="AF396" s="44"/>
      <c r="AG396" s="44"/>
      <c r="AH396" s="44"/>
      <c r="AI396" s="47"/>
      <c r="AJ396" s="35"/>
      <c r="AK396" s="46"/>
      <c r="AL396" s="35"/>
    </row>
    <row r="397" s="28" customFormat="1" ht="15.75" spans="1:38">
      <c r="A397" s="35"/>
      <c r="B397" s="36"/>
      <c r="C397" s="37"/>
      <c r="D397" s="35"/>
      <c r="E397" s="35"/>
      <c r="F397" s="35"/>
      <c r="G397" s="35"/>
      <c r="H397" s="35"/>
      <c r="I397" s="52"/>
      <c r="J397" s="53"/>
      <c r="K397" s="35"/>
      <c r="L397" s="35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4"/>
      <c r="AD397" s="44"/>
      <c r="AE397" s="44"/>
      <c r="AF397" s="44"/>
      <c r="AG397" s="44"/>
      <c r="AH397" s="44"/>
      <c r="AI397" s="47"/>
      <c r="AJ397" s="35"/>
      <c r="AK397" s="46"/>
      <c r="AL397" s="35"/>
    </row>
    <row r="398" s="28" customFormat="1" ht="15.75" spans="1:38">
      <c r="A398" s="35"/>
      <c r="B398" s="36"/>
      <c r="C398" s="37"/>
      <c r="D398" s="35"/>
      <c r="E398" s="35"/>
      <c r="F398" s="35"/>
      <c r="G398" s="35"/>
      <c r="H398" s="35"/>
      <c r="I398" s="52"/>
      <c r="J398" s="53"/>
      <c r="K398" s="35"/>
      <c r="L398" s="35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4"/>
      <c r="AD398" s="44"/>
      <c r="AE398" s="44"/>
      <c r="AF398" s="44"/>
      <c r="AG398" s="44"/>
      <c r="AH398" s="44"/>
      <c r="AI398" s="47"/>
      <c r="AJ398" s="35"/>
      <c r="AK398" s="46"/>
      <c r="AL398" s="35"/>
    </row>
    <row r="399" s="28" customFormat="1" ht="15.75" spans="1:38">
      <c r="A399" s="35"/>
      <c r="B399" s="36"/>
      <c r="C399" s="37"/>
      <c r="D399" s="35"/>
      <c r="E399" s="35"/>
      <c r="F399" s="35"/>
      <c r="G399" s="35"/>
      <c r="H399" s="35"/>
      <c r="I399" s="52"/>
      <c r="J399" s="53"/>
      <c r="K399" s="35"/>
      <c r="L399" s="35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4"/>
      <c r="AD399" s="44"/>
      <c r="AE399" s="44"/>
      <c r="AF399" s="44"/>
      <c r="AG399" s="44"/>
      <c r="AH399" s="44"/>
      <c r="AI399" s="47"/>
      <c r="AJ399" s="35"/>
      <c r="AK399" s="46"/>
      <c r="AL399" s="35"/>
    </row>
    <row r="400" s="28" customFormat="1" ht="15.75" spans="1:38">
      <c r="A400" s="35"/>
      <c r="B400" s="36"/>
      <c r="C400" s="37"/>
      <c r="D400" s="35"/>
      <c r="E400" s="35"/>
      <c r="F400" s="35"/>
      <c r="G400" s="35"/>
      <c r="H400" s="35"/>
      <c r="I400" s="52"/>
      <c r="J400" s="53"/>
      <c r="K400" s="35"/>
      <c r="L400" s="35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4"/>
      <c r="AD400" s="44"/>
      <c r="AE400" s="44"/>
      <c r="AF400" s="44"/>
      <c r="AG400" s="44"/>
      <c r="AH400" s="44"/>
      <c r="AI400" s="47"/>
      <c r="AJ400" s="35"/>
      <c r="AK400" s="46"/>
      <c r="AL400" s="35"/>
    </row>
    <row r="401" s="28" customFormat="1" ht="15.75" spans="1:38">
      <c r="A401" s="35"/>
      <c r="B401" s="36"/>
      <c r="C401" s="37"/>
      <c r="D401" s="35"/>
      <c r="E401" s="35"/>
      <c r="F401" s="35"/>
      <c r="G401" s="35"/>
      <c r="H401" s="35"/>
      <c r="I401" s="52"/>
      <c r="J401" s="53"/>
      <c r="K401" s="35"/>
      <c r="L401" s="35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4"/>
      <c r="AD401" s="44"/>
      <c r="AE401" s="44"/>
      <c r="AF401" s="44"/>
      <c r="AG401" s="44"/>
      <c r="AH401" s="44"/>
      <c r="AI401" s="47"/>
      <c r="AJ401" s="35"/>
      <c r="AK401" s="46"/>
      <c r="AL401" s="35"/>
    </row>
    <row r="402" s="28" customFormat="1" ht="15.75" spans="1:38">
      <c r="A402" s="35"/>
      <c r="B402" s="36"/>
      <c r="C402" s="37"/>
      <c r="D402" s="35"/>
      <c r="E402" s="35"/>
      <c r="F402" s="35"/>
      <c r="G402" s="35"/>
      <c r="H402" s="35"/>
      <c r="I402" s="52"/>
      <c r="J402" s="53"/>
      <c r="K402" s="35"/>
      <c r="L402" s="35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4"/>
      <c r="AD402" s="44"/>
      <c r="AE402" s="44"/>
      <c r="AF402" s="44"/>
      <c r="AG402" s="44"/>
      <c r="AH402" s="44"/>
      <c r="AI402" s="47"/>
      <c r="AJ402" s="35"/>
      <c r="AK402" s="46"/>
      <c r="AL402" s="35"/>
    </row>
    <row r="403" s="28" customFormat="1" ht="15.75" spans="1:38">
      <c r="A403" s="35"/>
      <c r="B403" s="36"/>
      <c r="C403" s="37"/>
      <c r="D403" s="35"/>
      <c r="E403" s="35"/>
      <c r="F403" s="35"/>
      <c r="G403" s="35"/>
      <c r="H403" s="35"/>
      <c r="I403" s="52"/>
      <c r="J403" s="53"/>
      <c r="K403" s="35"/>
      <c r="L403" s="35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4"/>
      <c r="AD403" s="44"/>
      <c r="AE403" s="44"/>
      <c r="AF403" s="44"/>
      <c r="AG403" s="44"/>
      <c r="AH403" s="44"/>
      <c r="AI403" s="47"/>
      <c r="AJ403" s="35"/>
      <c r="AK403" s="46"/>
      <c r="AL403" s="35"/>
    </row>
    <row r="404" s="28" customFormat="1" ht="15.75" spans="1:38">
      <c r="A404" s="35"/>
      <c r="B404" s="36"/>
      <c r="C404" s="37"/>
      <c r="D404" s="35"/>
      <c r="E404" s="35"/>
      <c r="F404" s="35"/>
      <c r="G404" s="35"/>
      <c r="H404" s="35"/>
      <c r="I404" s="52"/>
      <c r="J404" s="53"/>
      <c r="K404" s="35"/>
      <c r="L404" s="35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4"/>
      <c r="AD404" s="44"/>
      <c r="AE404" s="44"/>
      <c r="AF404" s="44"/>
      <c r="AG404" s="44"/>
      <c r="AH404" s="44"/>
      <c r="AI404" s="47"/>
      <c r="AJ404" s="35"/>
      <c r="AK404" s="46"/>
      <c r="AL404" s="35"/>
    </row>
    <row r="405" s="28" customFormat="1" ht="15.75" spans="1:38">
      <c r="A405" s="35"/>
      <c r="B405" s="36"/>
      <c r="C405" s="37"/>
      <c r="D405" s="35"/>
      <c r="E405" s="35"/>
      <c r="F405" s="35"/>
      <c r="G405" s="35"/>
      <c r="H405" s="35"/>
      <c r="I405" s="52"/>
      <c r="J405" s="53"/>
      <c r="K405" s="35"/>
      <c r="L405" s="35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4"/>
      <c r="AD405" s="44"/>
      <c r="AE405" s="44"/>
      <c r="AF405" s="44"/>
      <c r="AG405" s="44"/>
      <c r="AH405" s="44"/>
      <c r="AI405" s="47"/>
      <c r="AJ405" s="35"/>
      <c r="AK405" s="46"/>
      <c r="AL405" s="35"/>
    </row>
    <row r="406" s="28" customFormat="1" ht="15.75" spans="1:38">
      <c r="A406" s="35"/>
      <c r="B406" s="36"/>
      <c r="C406" s="37"/>
      <c r="D406" s="35"/>
      <c r="E406" s="35"/>
      <c r="F406" s="35"/>
      <c r="G406" s="35"/>
      <c r="H406" s="35"/>
      <c r="I406" s="52"/>
      <c r="J406" s="53"/>
      <c r="K406" s="35"/>
      <c r="L406" s="35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4"/>
      <c r="AD406" s="44"/>
      <c r="AE406" s="44"/>
      <c r="AF406" s="44"/>
      <c r="AG406" s="44"/>
      <c r="AH406" s="44"/>
      <c r="AI406" s="47"/>
      <c r="AJ406" s="35"/>
      <c r="AK406" s="46"/>
      <c r="AL406" s="35"/>
    </row>
    <row r="407" s="28" customFormat="1" ht="15.75" spans="1:38">
      <c r="A407" s="35"/>
      <c r="B407" s="36"/>
      <c r="C407" s="37"/>
      <c r="D407" s="35"/>
      <c r="E407" s="35"/>
      <c r="F407" s="35"/>
      <c r="G407" s="35"/>
      <c r="H407" s="35"/>
      <c r="I407" s="52"/>
      <c r="J407" s="53"/>
      <c r="K407" s="35"/>
      <c r="L407" s="35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4"/>
      <c r="AD407" s="44"/>
      <c r="AE407" s="44"/>
      <c r="AF407" s="44"/>
      <c r="AG407" s="44"/>
      <c r="AH407" s="44"/>
      <c r="AI407" s="47"/>
      <c r="AJ407" s="35"/>
      <c r="AK407" s="46"/>
      <c r="AL407" s="35"/>
    </row>
    <row r="408" s="28" customFormat="1" ht="15.75" spans="1:38">
      <c r="A408" s="35"/>
      <c r="B408" s="36"/>
      <c r="C408" s="37"/>
      <c r="D408" s="35"/>
      <c r="E408" s="35"/>
      <c r="F408" s="35"/>
      <c r="G408" s="35"/>
      <c r="H408" s="35"/>
      <c r="I408" s="52"/>
      <c r="J408" s="53"/>
      <c r="K408" s="35"/>
      <c r="L408" s="35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4"/>
      <c r="AD408" s="44"/>
      <c r="AE408" s="44"/>
      <c r="AF408" s="44"/>
      <c r="AG408" s="44"/>
      <c r="AH408" s="44"/>
      <c r="AI408" s="47"/>
      <c r="AJ408" s="35"/>
      <c r="AK408" s="46"/>
      <c r="AL408" s="35"/>
    </row>
    <row r="409" s="28" customFormat="1" ht="15.75" spans="1:38">
      <c r="A409" s="35"/>
      <c r="B409" s="36"/>
      <c r="C409" s="37"/>
      <c r="D409" s="35"/>
      <c r="E409" s="35"/>
      <c r="F409" s="35"/>
      <c r="G409" s="35"/>
      <c r="H409" s="35"/>
      <c r="I409" s="52"/>
      <c r="J409" s="53"/>
      <c r="K409" s="35"/>
      <c r="L409" s="35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4"/>
      <c r="AD409" s="44"/>
      <c r="AE409" s="44"/>
      <c r="AF409" s="44"/>
      <c r="AG409" s="44"/>
      <c r="AH409" s="44"/>
      <c r="AI409" s="47"/>
      <c r="AJ409" s="35"/>
      <c r="AK409" s="46"/>
      <c r="AL409" s="35"/>
    </row>
    <row r="410" s="28" customFormat="1" ht="15.75" spans="1:38">
      <c r="A410" s="35"/>
      <c r="B410" s="36"/>
      <c r="C410" s="37"/>
      <c r="D410" s="35"/>
      <c r="E410" s="35"/>
      <c r="F410" s="35"/>
      <c r="G410" s="35"/>
      <c r="H410" s="35"/>
      <c r="I410" s="52"/>
      <c r="J410" s="53"/>
      <c r="K410" s="35"/>
      <c r="L410" s="35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4"/>
      <c r="AD410" s="44"/>
      <c r="AE410" s="44"/>
      <c r="AF410" s="44"/>
      <c r="AG410" s="44"/>
      <c r="AH410" s="44"/>
      <c r="AI410" s="47"/>
      <c r="AJ410" s="35"/>
      <c r="AK410" s="46"/>
      <c r="AL410" s="35"/>
    </row>
    <row r="411" s="28" customFormat="1" ht="15.75" spans="1:38">
      <c r="A411" s="35"/>
      <c r="B411" s="36"/>
      <c r="C411" s="37"/>
      <c r="D411" s="35"/>
      <c r="E411" s="35"/>
      <c r="F411" s="35"/>
      <c r="G411" s="35"/>
      <c r="H411" s="35"/>
      <c r="I411" s="52"/>
      <c r="J411" s="53"/>
      <c r="K411" s="35"/>
      <c r="L411" s="35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4"/>
      <c r="AD411" s="44"/>
      <c r="AE411" s="44"/>
      <c r="AF411" s="44"/>
      <c r="AG411" s="44"/>
      <c r="AH411" s="44"/>
      <c r="AI411" s="47"/>
      <c r="AJ411" s="35"/>
      <c r="AK411" s="46"/>
      <c r="AL411" s="35"/>
    </row>
    <row r="412" s="28" customFormat="1" ht="15.75" spans="1:38">
      <c r="A412" s="35"/>
      <c r="B412" s="36"/>
      <c r="C412" s="37"/>
      <c r="D412" s="35"/>
      <c r="E412" s="35"/>
      <c r="F412" s="35"/>
      <c r="G412" s="35"/>
      <c r="H412" s="35"/>
      <c r="I412" s="52"/>
      <c r="J412" s="53"/>
      <c r="K412" s="35"/>
      <c r="L412" s="35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4"/>
      <c r="AD412" s="44"/>
      <c r="AE412" s="44"/>
      <c r="AF412" s="44"/>
      <c r="AG412" s="44"/>
      <c r="AH412" s="44"/>
      <c r="AI412" s="47"/>
      <c r="AJ412" s="35"/>
      <c r="AK412" s="46"/>
      <c r="AL412" s="35"/>
    </row>
    <row r="413" s="28" customFormat="1" ht="15.75" spans="1:38">
      <c r="A413" s="35"/>
      <c r="B413" s="36"/>
      <c r="C413" s="37"/>
      <c r="D413" s="35"/>
      <c r="E413" s="35"/>
      <c r="F413" s="35"/>
      <c r="G413" s="35"/>
      <c r="H413" s="35"/>
      <c r="I413" s="52"/>
      <c r="J413" s="53"/>
      <c r="K413" s="35"/>
      <c r="L413" s="35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4"/>
      <c r="AD413" s="44"/>
      <c r="AE413" s="44"/>
      <c r="AF413" s="44"/>
      <c r="AG413" s="44"/>
      <c r="AH413" s="44"/>
      <c r="AI413" s="47"/>
      <c r="AJ413" s="35"/>
      <c r="AK413" s="46"/>
      <c r="AL413" s="35"/>
    </row>
    <row r="414" s="28" customFormat="1" ht="15.75" spans="1:38">
      <c r="A414" s="35"/>
      <c r="B414" s="36"/>
      <c r="C414" s="37"/>
      <c r="D414" s="35"/>
      <c r="E414" s="35"/>
      <c r="F414" s="35"/>
      <c r="G414" s="35"/>
      <c r="H414" s="35"/>
      <c r="I414" s="52"/>
      <c r="J414" s="53"/>
      <c r="K414" s="35"/>
      <c r="L414" s="35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4"/>
      <c r="AD414" s="44"/>
      <c r="AE414" s="44"/>
      <c r="AF414" s="44"/>
      <c r="AG414" s="44"/>
      <c r="AH414" s="44"/>
      <c r="AI414" s="47"/>
      <c r="AJ414" s="35"/>
      <c r="AK414" s="46"/>
      <c r="AL414" s="35"/>
    </row>
    <row r="415" s="28" customFormat="1" ht="15.75" spans="1:38">
      <c r="A415" s="35"/>
      <c r="B415" s="36"/>
      <c r="C415" s="37"/>
      <c r="D415" s="35"/>
      <c r="E415" s="35"/>
      <c r="F415" s="35"/>
      <c r="G415" s="35"/>
      <c r="H415" s="35"/>
      <c r="I415" s="52"/>
      <c r="J415" s="53"/>
      <c r="K415" s="35"/>
      <c r="L415" s="35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4"/>
      <c r="AD415" s="44"/>
      <c r="AE415" s="44"/>
      <c r="AF415" s="44"/>
      <c r="AG415" s="44"/>
      <c r="AH415" s="44"/>
      <c r="AI415" s="47"/>
      <c r="AJ415" s="35"/>
      <c r="AK415" s="46"/>
      <c r="AL415" s="35"/>
    </row>
    <row r="416" s="28" customFormat="1" ht="15.75" spans="1:38">
      <c r="A416" s="35"/>
      <c r="B416" s="36"/>
      <c r="C416" s="37"/>
      <c r="D416" s="35"/>
      <c r="E416" s="35"/>
      <c r="F416" s="35"/>
      <c r="G416" s="35"/>
      <c r="H416" s="35"/>
      <c r="I416" s="52"/>
      <c r="J416" s="53"/>
      <c r="K416" s="35"/>
      <c r="L416" s="35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4"/>
      <c r="AD416" s="44"/>
      <c r="AE416" s="44"/>
      <c r="AF416" s="44"/>
      <c r="AG416" s="44"/>
      <c r="AH416" s="44"/>
      <c r="AI416" s="47"/>
      <c r="AJ416" s="35"/>
      <c r="AK416" s="46"/>
      <c r="AL416" s="35"/>
    </row>
    <row r="417" s="28" customFormat="1" ht="15.75" spans="1:38">
      <c r="A417" s="35"/>
      <c r="B417" s="36"/>
      <c r="C417" s="37"/>
      <c r="D417" s="35"/>
      <c r="E417" s="35"/>
      <c r="F417" s="35"/>
      <c r="G417" s="35"/>
      <c r="H417" s="35"/>
      <c r="I417" s="52"/>
      <c r="J417" s="53"/>
      <c r="K417" s="35"/>
      <c r="L417" s="35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4"/>
      <c r="AD417" s="44"/>
      <c r="AE417" s="44"/>
      <c r="AF417" s="44"/>
      <c r="AG417" s="44"/>
      <c r="AH417" s="44"/>
      <c r="AI417" s="47"/>
      <c r="AJ417" s="35"/>
      <c r="AK417" s="46"/>
      <c r="AL417" s="35"/>
    </row>
    <row r="418" s="28" customFormat="1" ht="15.75" spans="1:38">
      <c r="A418" s="35"/>
      <c r="B418" s="36"/>
      <c r="C418" s="37"/>
      <c r="D418" s="35"/>
      <c r="E418" s="35"/>
      <c r="F418" s="35"/>
      <c r="G418" s="35"/>
      <c r="H418" s="35"/>
      <c r="I418" s="52"/>
      <c r="J418" s="53"/>
      <c r="K418" s="35"/>
      <c r="L418" s="35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4"/>
      <c r="AD418" s="44"/>
      <c r="AE418" s="44"/>
      <c r="AF418" s="44"/>
      <c r="AG418" s="44"/>
      <c r="AH418" s="44"/>
      <c r="AI418" s="47"/>
      <c r="AJ418" s="35"/>
      <c r="AK418" s="46"/>
      <c r="AL418" s="35"/>
    </row>
    <row r="419" s="28" customFormat="1" ht="15.75" spans="1:38">
      <c r="A419" s="35"/>
      <c r="B419" s="36"/>
      <c r="C419" s="37"/>
      <c r="D419" s="35"/>
      <c r="E419" s="35"/>
      <c r="F419" s="35"/>
      <c r="G419" s="35"/>
      <c r="H419" s="35"/>
      <c r="I419" s="52"/>
      <c r="J419" s="53"/>
      <c r="K419" s="35"/>
      <c r="L419" s="35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4"/>
      <c r="AD419" s="44"/>
      <c r="AE419" s="44"/>
      <c r="AF419" s="44"/>
      <c r="AG419" s="44"/>
      <c r="AH419" s="44"/>
      <c r="AI419" s="47"/>
      <c r="AJ419" s="35"/>
      <c r="AK419" s="46"/>
      <c r="AL419" s="35"/>
    </row>
    <row r="420" s="28" customFormat="1" ht="15.75" spans="1:38">
      <c r="A420" s="35"/>
      <c r="B420" s="36"/>
      <c r="C420" s="37"/>
      <c r="D420" s="35"/>
      <c r="E420" s="35"/>
      <c r="F420" s="35"/>
      <c r="G420" s="35"/>
      <c r="H420" s="35"/>
      <c r="I420" s="52"/>
      <c r="J420" s="53"/>
      <c r="K420" s="35"/>
      <c r="L420" s="35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4"/>
      <c r="AD420" s="44"/>
      <c r="AE420" s="44"/>
      <c r="AF420" s="44"/>
      <c r="AG420" s="44"/>
      <c r="AH420" s="44"/>
      <c r="AI420" s="47"/>
      <c r="AJ420" s="35"/>
      <c r="AK420" s="46"/>
      <c r="AL420" s="35"/>
    </row>
    <row r="421" s="28" customFormat="1" ht="15.75" spans="1:38">
      <c r="A421" s="35"/>
      <c r="B421" s="36"/>
      <c r="C421" s="37"/>
      <c r="D421" s="35"/>
      <c r="E421" s="35"/>
      <c r="F421" s="35"/>
      <c r="G421" s="35"/>
      <c r="H421" s="35"/>
      <c r="I421" s="52"/>
      <c r="J421" s="53"/>
      <c r="K421" s="35"/>
      <c r="L421" s="35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4"/>
      <c r="AD421" s="44"/>
      <c r="AE421" s="44"/>
      <c r="AF421" s="44"/>
      <c r="AG421" s="44"/>
      <c r="AH421" s="44"/>
      <c r="AI421" s="47"/>
      <c r="AJ421" s="35"/>
      <c r="AK421" s="46"/>
      <c r="AL421" s="35"/>
    </row>
    <row r="422" s="28" customFormat="1" ht="15.75" spans="1:38">
      <c r="A422" s="35"/>
      <c r="B422" s="36"/>
      <c r="C422" s="37"/>
      <c r="D422" s="35"/>
      <c r="E422" s="35"/>
      <c r="F422" s="35"/>
      <c r="G422" s="35"/>
      <c r="H422" s="35"/>
      <c r="I422" s="52"/>
      <c r="J422" s="53"/>
      <c r="K422" s="35"/>
      <c r="L422" s="35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4"/>
      <c r="AD422" s="44"/>
      <c r="AE422" s="44"/>
      <c r="AF422" s="44"/>
      <c r="AG422" s="44"/>
      <c r="AH422" s="44"/>
      <c r="AI422" s="47"/>
      <c r="AJ422" s="35"/>
      <c r="AK422" s="46"/>
      <c r="AL422" s="35"/>
    </row>
    <row r="423" s="28" customFormat="1" ht="15.75" spans="1:38">
      <c r="A423" s="35"/>
      <c r="B423" s="36"/>
      <c r="C423" s="37"/>
      <c r="D423" s="35"/>
      <c r="E423" s="35"/>
      <c r="F423" s="35"/>
      <c r="G423" s="35"/>
      <c r="H423" s="35"/>
      <c r="I423" s="52"/>
      <c r="J423" s="53"/>
      <c r="K423" s="35"/>
      <c r="L423" s="35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4"/>
      <c r="AD423" s="44"/>
      <c r="AE423" s="44"/>
      <c r="AF423" s="44"/>
      <c r="AG423" s="44"/>
      <c r="AH423" s="44"/>
      <c r="AI423" s="47"/>
      <c r="AJ423" s="35"/>
      <c r="AK423" s="46"/>
      <c r="AL423" s="35"/>
    </row>
    <row r="424" s="28" customFormat="1" ht="15.75" spans="1:38">
      <c r="A424" s="35"/>
      <c r="B424" s="36"/>
      <c r="C424" s="37"/>
      <c r="D424" s="35"/>
      <c r="E424" s="35"/>
      <c r="F424" s="35"/>
      <c r="G424" s="35"/>
      <c r="H424" s="35"/>
      <c r="I424" s="52"/>
      <c r="J424" s="53"/>
      <c r="K424" s="35"/>
      <c r="L424" s="35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4"/>
      <c r="AD424" s="44"/>
      <c r="AE424" s="44"/>
      <c r="AF424" s="44"/>
      <c r="AG424" s="44"/>
      <c r="AH424" s="44"/>
      <c r="AI424" s="47"/>
      <c r="AJ424" s="35"/>
      <c r="AK424" s="46"/>
      <c r="AL424" s="35"/>
    </row>
    <row r="425" s="28" customFormat="1" ht="15.75" spans="1:38">
      <c r="A425" s="35"/>
      <c r="B425" s="36"/>
      <c r="C425" s="37"/>
      <c r="D425" s="35"/>
      <c r="E425" s="35"/>
      <c r="F425" s="35"/>
      <c r="G425" s="35"/>
      <c r="H425" s="35"/>
      <c r="I425" s="52"/>
      <c r="J425" s="53"/>
      <c r="K425" s="35"/>
      <c r="L425" s="35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4"/>
      <c r="AD425" s="44"/>
      <c r="AE425" s="44"/>
      <c r="AF425" s="44"/>
      <c r="AG425" s="44"/>
      <c r="AH425" s="44"/>
      <c r="AI425" s="47"/>
      <c r="AJ425" s="35"/>
      <c r="AK425" s="46"/>
      <c r="AL425" s="35"/>
    </row>
    <row r="426" s="28" customFormat="1" ht="15.75" spans="1:38">
      <c r="A426" s="35"/>
      <c r="B426" s="36"/>
      <c r="C426" s="37"/>
      <c r="D426" s="35"/>
      <c r="E426" s="35"/>
      <c r="F426" s="35"/>
      <c r="G426" s="35"/>
      <c r="H426" s="35"/>
      <c r="I426" s="52"/>
      <c r="J426" s="53"/>
      <c r="K426" s="35"/>
      <c r="L426" s="35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4"/>
      <c r="AD426" s="44"/>
      <c r="AE426" s="44"/>
      <c r="AF426" s="44"/>
      <c r="AG426" s="44"/>
      <c r="AH426" s="44"/>
      <c r="AI426" s="47"/>
      <c r="AJ426" s="35"/>
      <c r="AK426" s="46"/>
      <c r="AL426" s="35"/>
    </row>
    <row r="427" s="28" customFormat="1" ht="15.75" spans="1:38">
      <c r="A427" s="35"/>
      <c r="B427" s="36"/>
      <c r="C427" s="37"/>
      <c r="D427" s="35"/>
      <c r="E427" s="35"/>
      <c r="F427" s="35"/>
      <c r="G427" s="35"/>
      <c r="H427" s="35"/>
      <c r="I427" s="52"/>
      <c r="J427" s="53"/>
      <c r="K427" s="35"/>
      <c r="L427" s="35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4"/>
      <c r="AD427" s="44"/>
      <c r="AE427" s="44"/>
      <c r="AF427" s="44"/>
      <c r="AG427" s="44"/>
      <c r="AH427" s="44"/>
      <c r="AI427" s="47"/>
      <c r="AJ427" s="35"/>
      <c r="AK427" s="46"/>
      <c r="AL427" s="35"/>
    </row>
    <row r="428" s="28" customFormat="1" ht="15.75" spans="1:38">
      <c r="A428" s="35"/>
      <c r="B428" s="36"/>
      <c r="C428" s="37"/>
      <c r="D428" s="35"/>
      <c r="E428" s="35"/>
      <c r="F428" s="35"/>
      <c r="G428" s="35"/>
      <c r="H428" s="35"/>
      <c r="I428" s="52"/>
      <c r="J428" s="53"/>
      <c r="K428" s="35"/>
      <c r="L428" s="35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4"/>
      <c r="AD428" s="44"/>
      <c r="AE428" s="44"/>
      <c r="AF428" s="44"/>
      <c r="AG428" s="44"/>
      <c r="AH428" s="44"/>
      <c r="AI428" s="47"/>
      <c r="AJ428" s="35"/>
      <c r="AK428" s="46"/>
      <c r="AL428" s="35"/>
    </row>
    <row r="429" s="28" customFormat="1" ht="15.75" spans="1:38">
      <c r="A429" s="35"/>
      <c r="B429" s="36"/>
      <c r="C429" s="37"/>
      <c r="D429" s="35"/>
      <c r="E429" s="35"/>
      <c r="F429" s="35"/>
      <c r="G429" s="35"/>
      <c r="H429" s="35"/>
      <c r="I429" s="52"/>
      <c r="J429" s="53"/>
      <c r="K429" s="35"/>
      <c r="L429" s="35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4"/>
      <c r="AD429" s="44"/>
      <c r="AE429" s="44"/>
      <c r="AF429" s="44"/>
      <c r="AG429" s="44"/>
      <c r="AH429" s="44"/>
      <c r="AI429" s="47"/>
      <c r="AJ429" s="35"/>
      <c r="AK429" s="46"/>
      <c r="AL429" s="35"/>
    </row>
    <row r="430" s="28" customFormat="1" ht="15.75" spans="1:38">
      <c r="A430" s="35"/>
      <c r="B430" s="36"/>
      <c r="C430" s="37"/>
      <c r="D430" s="35"/>
      <c r="E430" s="35"/>
      <c r="F430" s="35"/>
      <c r="G430" s="35"/>
      <c r="H430" s="35"/>
      <c r="I430" s="52"/>
      <c r="J430" s="53"/>
      <c r="K430" s="35"/>
      <c r="L430" s="35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4"/>
      <c r="AD430" s="44"/>
      <c r="AE430" s="44"/>
      <c r="AF430" s="44"/>
      <c r="AG430" s="44"/>
      <c r="AH430" s="44"/>
      <c r="AI430" s="47"/>
      <c r="AJ430" s="35"/>
      <c r="AK430" s="46"/>
      <c r="AL430" s="35"/>
    </row>
    <row r="431" s="28" customFormat="1" ht="15.75" spans="1:38">
      <c r="A431" s="35"/>
      <c r="B431" s="36"/>
      <c r="C431" s="37"/>
      <c r="D431" s="35"/>
      <c r="E431" s="35"/>
      <c r="F431" s="35"/>
      <c r="G431" s="35"/>
      <c r="H431" s="35"/>
      <c r="I431" s="52"/>
      <c r="J431" s="53"/>
      <c r="K431" s="35"/>
      <c r="L431" s="35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4"/>
      <c r="AD431" s="44"/>
      <c r="AE431" s="44"/>
      <c r="AF431" s="44"/>
      <c r="AG431" s="44"/>
      <c r="AH431" s="44"/>
      <c r="AI431" s="47"/>
      <c r="AJ431" s="35"/>
      <c r="AK431" s="46"/>
      <c r="AL431" s="35"/>
    </row>
    <row r="432" s="28" customFormat="1" ht="15.75" spans="1:38">
      <c r="A432" s="35"/>
      <c r="B432" s="36"/>
      <c r="C432" s="37"/>
      <c r="D432" s="35"/>
      <c r="E432" s="35"/>
      <c r="F432" s="35"/>
      <c r="G432" s="35"/>
      <c r="H432" s="35"/>
      <c r="I432" s="52"/>
      <c r="J432" s="53"/>
      <c r="K432" s="35"/>
      <c r="L432" s="35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4"/>
      <c r="AD432" s="44"/>
      <c r="AE432" s="44"/>
      <c r="AF432" s="44"/>
      <c r="AG432" s="44"/>
      <c r="AH432" s="44"/>
      <c r="AI432" s="47"/>
      <c r="AJ432" s="35"/>
      <c r="AK432" s="46"/>
      <c r="AL432" s="35"/>
    </row>
    <row r="433" s="28" customFormat="1" ht="15.75" spans="1:38">
      <c r="A433" s="35"/>
      <c r="B433" s="36"/>
      <c r="C433" s="37"/>
      <c r="D433" s="35"/>
      <c r="E433" s="35"/>
      <c r="F433" s="35"/>
      <c r="G433" s="35"/>
      <c r="H433" s="35"/>
      <c r="I433" s="52"/>
      <c r="J433" s="53"/>
      <c r="K433" s="35"/>
      <c r="L433" s="35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4"/>
      <c r="AD433" s="44"/>
      <c r="AE433" s="44"/>
      <c r="AF433" s="44"/>
      <c r="AG433" s="44"/>
      <c r="AH433" s="44"/>
      <c r="AI433" s="47"/>
      <c r="AJ433" s="35"/>
      <c r="AK433" s="46"/>
      <c r="AL433" s="35"/>
    </row>
    <row r="434" s="28" customFormat="1" ht="15.75" spans="1:38">
      <c r="A434" s="35"/>
      <c r="B434" s="36"/>
      <c r="C434" s="37"/>
      <c r="D434" s="35"/>
      <c r="E434" s="35"/>
      <c r="F434" s="35"/>
      <c r="G434" s="35"/>
      <c r="H434" s="35"/>
      <c r="I434" s="52"/>
      <c r="J434" s="53"/>
      <c r="K434" s="35"/>
      <c r="L434" s="35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4"/>
      <c r="AD434" s="44"/>
      <c r="AE434" s="44"/>
      <c r="AF434" s="44"/>
      <c r="AG434" s="44"/>
      <c r="AH434" s="44"/>
      <c r="AI434" s="47"/>
      <c r="AJ434" s="35"/>
      <c r="AK434" s="46"/>
      <c r="AL434" s="35"/>
    </row>
    <row r="435" s="28" customFormat="1" ht="15.75" spans="1:38">
      <c r="A435" s="35"/>
      <c r="B435" s="36"/>
      <c r="C435" s="37"/>
      <c r="D435" s="35"/>
      <c r="E435" s="35"/>
      <c r="F435" s="35"/>
      <c r="G435" s="35"/>
      <c r="H435" s="35"/>
      <c r="I435" s="52"/>
      <c r="J435" s="53"/>
      <c r="K435" s="35"/>
      <c r="L435" s="35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4"/>
      <c r="AD435" s="44"/>
      <c r="AE435" s="44"/>
      <c r="AF435" s="44"/>
      <c r="AG435" s="44"/>
      <c r="AH435" s="44"/>
      <c r="AI435" s="47"/>
      <c r="AJ435" s="35"/>
      <c r="AK435" s="46"/>
      <c r="AL435" s="35"/>
    </row>
    <row r="436" s="28" customFormat="1" ht="15.75" spans="1:38">
      <c r="A436" s="35"/>
      <c r="B436" s="36"/>
      <c r="C436" s="37"/>
      <c r="D436" s="35"/>
      <c r="E436" s="35"/>
      <c r="F436" s="35"/>
      <c r="G436" s="35"/>
      <c r="H436" s="35"/>
      <c r="I436" s="52"/>
      <c r="J436" s="53"/>
      <c r="K436" s="35"/>
      <c r="L436" s="35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4"/>
      <c r="AD436" s="44"/>
      <c r="AE436" s="44"/>
      <c r="AF436" s="44"/>
      <c r="AG436" s="44"/>
      <c r="AH436" s="44"/>
      <c r="AI436" s="47"/>
      <c r="AJ436" s="35"/>
      <c r="AK436" s="46"/>
      <c r="AL436" s="35"/>
    </row>
    <row r="437" s="28" customFormat="1" ht="15.75" spans="1:38">
      <c r="A437" s="35"/>
      <c r="B437" s="36"/>
      <c r="C437" s="37"/>
      <c r="D437" s="35"/>
      <c r="E437" s="35"/>
      <c r="F437" s="35"/>
      <c r="G437" s="35"/>
      <c r="H437" s="35"/>
      <c r="I437" s="52"/>
      <c r="J437" s="53"/>
      <c r="K437" s="35"/>
      <c r="L437" s="35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4"/>
      <c r="AD437" s="44"/>
      <c r="AE437" s="44"/>
      <c r="AF437" s="44"/>
      <c r="AG437" s="44"/>
      <c r="AH437" s="44"/>
      <c r="AI437" s="47"/>
      <c r="AJ437" s="35"/>
      <c r="AK437" s="46"/>
      <c r="AL437" s="35"/>
    </row>
    <row r="438" s="28" customFormat="1" ht="15.75" spans="1:38">
      <c r="A438" s="35"/>
      <c r="B438" s="36"/>
      <c r="C438" s="37"/>
      <c r="D438" s="35"/>
      <c r="E438" s="35"/>
      <c r="F438" s="35"/>
      <c r="G438" s="35"/>
      <c r="H438" s="35"/>
      <c r="I438" s="52"/>
      <c r="J438" s="53"/>
      <c r="K438" s="35"/>
      <c r="L438" s="35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4"/>
      <c r="AD438" s="44"/>
      <c r="AE438" s="44"/>
      <c r="AF438" s="44"/>
      <c r="AG438" s="44"/>
      <c r="AH438" s="44"/>
      <c r="AI438" s="47"/>
      <c r="AJ438" s="35"/>
      <c r="AK438" s="46"/>
      <c r="AL438" s="35"/>
    </row>
    <row r="439" s="28" customFormat="1" ht="15.75" spans="1:38">
      <c r="A439" s="35"/>
      <c r="B439" s="36"/>
      <c r="C439" s="37"/>
      <c r="D439" s="35"/>
      <c r="E439" s="35"/>
      <c r="F439" s="35"/>
      <c r="G439" s="35"/>
      <c r="H439" s="35"/>
      <c r="I439" s="52"/>
      <c r="J439" s="53"/>
      <c r="K439" s="35"/>
      <c r="L439" s="35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4"/>
      <c r="AD439" s="44"/>
      <c r="AE439" s="44"/>
      <c r="AF439" s="44"/>
      <c r="AG439" s="44"/>
      <c r="AH439" s="44"/>
      <c r="AI439" s="47"/>
      <c r="AJ439" s="35"/>
      <c r="AK439" s="46"/>
      <c r="AL439" s="35"/>
    </row>
    <row r="440" s="28" customFormat="1" ht="15.75" spans="1:38">
      <c r="A440" s="35"/>
      <c r="B440" s="36"/>
      <c r="C440" s="37"/>
      <c r="D440" s="35"/>
      <c r="E440" s="35"/>
      <c r="F440" s="35"/>
      <c r="G440" s="35"/>
      <c r="H440" s="35"/>
      <c r="I440" s="52"/>
      <c r="J440" s="53"/>
      <c r="K440" s="35"/>
      <c r="L440" s="35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4"/>
      <c r="AD440" s="44"/>
      <c r="AE440" s="44"/>
      <c r="AF440" s="44"/>
      <c r="AG440" s="44"/>
      <c r="AH440" s="44"/>
      <c r="AI440" s="47"/>
      <c r="AJ440" s="35"/>
      <c r="AK440" s="46"/>
      <c r="AL440" s="35"/>
    </row>
    <row r="441" s="28" customFormat="1" ht="15.75" spans="1:38">
      <c r="A441" s="35"/>
      <c r="B441" s="36"/>
      <c r="C441" s="37"/>
      <c r="D441" s="35"/>
      <c r="E441" s="35"/>
      <c r="F441" s="35"/>
      <c r="G441" s="35"/>
      <c r="H441" s="35"/>
      <c r="I441" s="52"/>
      <c r="J441" s="53"/>
      <c r="K441" s="35"/>
      <c r="L441" s="35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4"/>
      <c r="AD441" s="44"/>
      <c r="AE441" s="44"/>
      <c r="AF441" s="44"/>
      <c r="AG441" s="44"/>
      <c r="AH441" s="44"/>
      <c r="AI441" s="47"/>
      <c r="AJ441" s="35"/>
      <c r="AK441" s="46"/>
      <c r="AL441" s="35"/>
    </row>
    <row r="442" s="28" customFormat="1" ht="15.75" spans="1:38">
      <c r="A442" s="35"/>
      <c r="B442" s="36"/>
      <c r="C442" s="37"/>
      <c r="D442" s="35"/>
      <c r="E442" s="35"/>
      <c r="F442" s="35"/>
      <c r="G442" s="35"/>
      <c r="H442" s="35"/>
      <c r="I442" s="52"/>
      <c r="J442" s="53"/>
      <c r="K442" s="35"/>
      <c r="L442" s="35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4"/>
      <c r="AD442" s="44"/>
      <c r="AE442" s="44"/>
      <c r="AF442" s="44"/>
      <c r="AG442" s="44"/>
      <c r="AH442" s="44"/>
      <c r="AI442" s="47"/>
      <c r="AJ442" s="35"/>
      <c r="AK442" s="46"/>
      <c r="AL442" s="35"/>
    </row>
    <row r="443" s="28" customFormat="1" ht="15.75" spans="1:38">
      <c r="A443" s="35"/>
      <c r="B443" s="36"/>
      <c r="C443" s="37"/>
      <c r="D443" s="35"/>
      <c r="E443" s="35"/>
      <c r="F443" s="35"/>
      <c r="G443" s="35"/>
      <c r="H443" s="35"/>
      <c r="I443" s="52"/>
      <c r="J443" s="53"/>
      <c r="K443" s="35"/>
      <c r="L443" s="35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4"/>
      <c r="AD443" s="44"/>
      <c r="AE443" s="44"/>
      <c r="AF443" s="44"/>
      <c r="AG443" s="44"/>
      <c r="AH443" s="44"/>
      <c r="AI443" s="47"/>
      <c r="AJ443" s="35"/>
      <c r="AK443" s="46"/>
      <c r="AL443" s="35"/>
    </row>
    <row r="444" s="28" customFormat="1" ht="15.75" spans="1:38">
      <c r="A444" s="35"/>
      <c r="B444" s="36"/>
      <c r="C444" s="37"/>
      <c r="D444" s="35"/>
      <c r="E444" s="35"/>
      <c r="F444" s="35"/>
      <c r="G444" s="35"/>
      <c r="H444" s="35"/>
      <c r="I444" s="52"/>
      <c r="J444" s="53"/>
      <c r="K444" s="35"/>
      <c r="L444" s="35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4"/>
      <c r="AD444" s="44"/>
      <c r="AE444" s="44"/>
      <c r="AF444" s="44"/>
      <c r="AG444" s="44"/>
      <c r="AH444" s="44"/>
      <c r="AI444" s="47"/>
      <c r="AJ444" s="35"/>
      <c r="AK444" s="46"/>
      <c r="AL444" s="35"/>
    </row>
    <row r="445" s="28" customFormat="1" ht="15.75" spans="1:38">
      <c r="A445" s="35"/>
      <c r="B445" s="36"/>
      <c r="C445" s="37"/>
      <c r="D445" s="35"/>
      <c r="E445" s="35"/>
      <c r="F445" s="35"/>
      <c r="G445" s="35"/>
      <c r="H445" s="35"/>
      <c r="I445" s="52"/>
      <c r="J445" s="53"/>
      <c r="K445" s="35"/>
      <c r="L445" s="35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4"/>
      <c r="AD445" s="44"/>
      <c r="AE445" s="44"/>
      <c r="AF445" s="44"/>
      <c r="AG445" s="44"/>
      <c r="AH445" s="44"/>
      <c r="AI445" s="47"/>
      <c r="AJ445" s="35"/>
      <c r="AK445" s="46"/>
      <c r="AL445" s="35"/>
    </row>
    <row r="446" s="28" customFormat="1" ht="15.75" spans="1:38">
      <c r="A446" s="35"/>
      <c r="B446" s="36"/>
      <c r="C446" s="37"/>
      <c r="D446" s="35"/>
      <c r="E446" s="35"/>
      <c r="F446" s="35"/>
      <c r="G446" s="35"/>
      <c r="H446" s="35"/>
      <c r="I446" s="52"/>
      <c r="J446" s="53"/>
      <c r="K446" s="35"/>
      <c r="L446" s="35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4"/>
      <c r="AD446" s="44"/>
      <c r="AE446" s="44"/>
      <c r="AF446" s="44"/>
      <c r="AG446" s="44"/>
      <c r="AH446" s="44"/>
      <c r="AI446" s="47"/>
      <c r="AJ446" s="35"/>
      <c r="AK446" s="46"/>
      <c r="AL446" s="35"/>
    </row>
    <row r="447" s="28" customFormat="1" ht="15.75" spans="1:38">
      <c r="A447" s="35"/>
      <c r="B447" s="36"/>
      <c r="C447" s="37"/>
      <c r="D447" s="35"/>
      <c r="E447" s="35"/>
      <c r="F447" s="35"/>
      <c r="G447" s="35"/>
      <c r="H447" s="35"/>
      <c r="I447" s="52"/>
      <c r="J447" s="53"/>
      <c r="K447" s="35"/>
      <c r="L447" s="35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4"/>
      <c r="AD447" s="44"/>
      <c r="AE447" s="44"/>
      <c r="AF447" s="44"/>
      <c r="AG447" s="44"/>
      <c r="AH447" s="44"/>
      <c r="AI447" s="47"/>
      <c r="AJ447" s="35"/>
      <c r="AK447" s="46"/>
      <c r="AL447" s="35"/>
    </row>
    <row r="448" s="28" customFormat="1" ht="15.75" spans="1:38">
      <c r="A448" s="35"/>
      <c r="B448" s="36"/>
      <c r="C448" s="37"/>
      <c r="D448" s="35"/>
      <c r="E448" s="35"/>
      <c r="F448" s="35"/>
      <c r="G448" s="35"/>
      <c r="H448" s="35"/>
      <c r="I448" s="52"/>
      <c r="J448" s="53"/>
      <c r="K448" s="35"/>
      <c r="L448" s="35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4"/>
      <c r="AD448" s="44"/>
      <c r="AE448" s="44"/>
      <c r="AF448" s="44"/>
      <c r="AG448" s="44"/>
      <c r="AH448" s="44"/>
      <c r="AI448" s="47"/>
      <c r="AJ448" s="35"/>
      <c r="AK448" s="46"/>
      <c r="AL448" s="35"/>
    </row>
    <row r="449" s="28" customFormat="1" ht="15.75" spans="1:38">
      <c r="A449" s="35"/>
      <c r="B449" s="36"/>
      <c r="C449" s="37"/>
      <c r="D449" s="35"/>
      <c r="E449" s="35"/>
      <c r="F449" s="35"/>
      <c r="G449" s="35"/>
      <c r="H449" s="35"/>
      <c r="I449" s="52"/>
      <c r="J449" s="53"/>
      <c r="K449" s="35"/>
      <c r="L449" s="35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4"/>
      <c r="AD449" s="44"/>
      <c r="AE449" s="44"/>
      <c r="AF449" s="44"/>
      <c r="AG449" s="44"/>
      <c r="AH449" s="44"/>
      <c r="AI449" s="47"/>
      <c r="AJ449" s="35"/>
      <c r="AK449" s="46"/>
      <c r="AL449" s="35"/>
    </row>
    <row r="450" s="28" customFormat="1" ht="15.75" spans="1:38">
      <c r="A450" s="35"/>
      <c r="B450" s="36"/>
      <c r="C450" s="37"/>
      <c r="D450" s="35"/>
      <c r="E450" s="35"/>
      <c r="F450" s="35"/>
      <c r="G450" s="35"/>
      <c r="H450" s="35"/>
      <c r="I450" s="52"/>
      <c r="J450" s="53"/>
      <c r="K450" s="35"/>
      <c r="L450" s="35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4"/>
      <c r="AD450" s="44"/>
      <c r="AE450" s="44"/>
      <c r="AF450" s="44"/>
      <c r="AG450" s="44"/>
      <c r="AH450" s="44"/>
      <c r="AI450" s="47"/>
      <c r="AJ450" s="35"/>
      <c r="AK450" s="46"/>
      <c r="AL450" s="35"/>
    </row>
    <row r="451" s="28" customFormat="1" ht="15.75" spans="1:38">
      <c r="A451" s="35"/>
      <c r="B451" s="36"/>
      <c r="C451" s="37"/>
      <c r="D451" s="35"/>
      <c r="E451" s="35"/>
      <c r="F451" s="35"/>
      <c r="G451" s="35"/>
      <c r="H451" s="35"/>
      <c r="I451" s="52"/>
      <c r="J451" s="53"/>
      <c r="K451" s="35"/>
      <c r="L451" s="35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4"/>
      <c r="AD451" s="44"/>
      <c r="AE451" s="44"/>
      <c r="AF451" s="44"/>
      <c r="AG451" s="44"/>
      <c r="AH451" s="44"/>
      <c r="AI451" s="47"/>
      <c r="AJ451" s="35"/>
      <c r="AK451" s="46"/>
      <c r="AL451" s="35"/>
    </row>
    <row r="452" s="28" customFormat="1" ht="15.75" spans="1:38">
      <c r="A452" s="35"/>
      <c r="B452" s="36"/>
      <c r="C452" s="37"/>
      <c r="D452" s="35"/>
      <c r="E452" s="35"/>
      <c r="F452" s="35"/>
      <c r="G452" s="35"/>
      <c r="H452" s="35"/>
      <c r="I452" s="52"/>
      <c r="J452" s="53"/>
      <c r="K452" s="35"/>
      <c r="L452" s="35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4"/>
      <c r="AD452" s="44"/>
      <c r="AE452" s="44"/>
      <c r="AF452" s="44"/>
      <c r="AG452" s="44"/>
      <c r="AH452" s="44"/>
      <c r="AI452" s="47"/>
      <c r="AJ452" s="35"/>
      <c r="AK452" s="46"/>
      <c r="AL452" s="35"/>
    </row>
    <row r="453" s="28" customFormat="1" ht="15.75" spans="1:38">
      <c r="A453" s="35"/>
      <c r="B453" s="36"/>
      <c r="C453" s="37"/>
      <c r="D453" s="35"/>
      <c r="E453" s="35"/>
      <c r="F453" s="35"/>
      <c r="G453" s="35"/>
      <c r="H453" s="35"/>
      <c r="I453" s="52"/>
      <c r="J453" s="53"/>
      <c r="K453" s="35"/>
      <c r="L453" s="35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4"/>
      <c r="AD453" s="44"/>
      <c r="AE453" s="44"/>
      <c r="AF453" s="44"/>
      <c r="AG453" s="44"/>
      <c r="AH453" s="44"/>
      <c r="AI453" s="47"/>
      <c r="AJ453" s="35"/>
      <c r="AK453" s="46"/>
      <c r="AL453" s="35"/>
    </row>
    <row r="454" s="28" customFormat="1" ht="15.75" spans="1:38">
      <c r="A454" s="35"/>
      <c r="B454" s="36"/>
      <c r="C454" s="37"/>
      <c r="D454" s="35"/>
      <c r="E454" s="35"/>
      <c r="F454" s="35"/>
      <c r="G454" s="35"/>
      <c r="H454" s="35"/>
      <c r="I454" s="52"/>
      <c r="J454" s="53"/>
      <c r="K454" s="35"/>
      <c r="L454" s="35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4"/>
      <c r="AD454" s="44"/>
      <c r="AE454" s="44"/>
      <c r="AF454" s="44"/>
      <c r="AG454" s="44"/>
      <c r="AH454" s="44"/>
      <c r="AI454" s="47"/>
      <c r="AJ454" s="35"/>
      <c r="AK454" s="46"/>
      <c r="AL454" s="35"/>
    </row>
    <row r="455" s="28" customFormat="1" ht="15.75" spans="1:38">
      <c r="A455" s="35"/>
      <c r="B455" s="36"/>
      <c r="C455" s="37"/>
      <c r="D455" s="35"/>
      <c r="E455" s="35"/>
      <c r="F455" s="35"/>
      <c r="G455" s="35"/>
      <c r="H455" s="35"/>
      <c r="I455" s="52"/>
      <c r="J455" s="53"/>
      <c r="K455" s="35"/>
      <c r="L455" s="35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4"/>
      <c r="AD455" s="44"/>
      <c r="AE455" s="44"/>
      <c r="AF455" s="44"/>
      <c r="AG455" s="44"/>
      <c r="AH455" s="44"/>
      <c r="AI455" s="47"/>
      <c r="AJ455" s="35"/>
      <c r="AK455" s="46"/>
      <c r="AL455" s="35"/>
    </row>
    <row r="456" s="28" customFormat="1" ht="15.75" spans="1:38">
      <c r="A456" s="35"/>
      <c r="B456" s="36"/>
      <c r="C456" s="37"/>
      <c r="D456" s="35"/>
      <c r="E456" s="35"/>
      <c r="F456" s="35"/>
      <c r="G456" s="35"/>
      <c r="H456" s="35"/>
      <c r="I456" s="52"/>
      <c r="J456" s="53"/>
      <c r="K456" s="35"/>
      <c r="L456" s="35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4"/>
      <c r="AD456" s="44"/>
      <c r="AE456" s="44"/>
      <c r="AF456" s="44"/>
      <c r="AG456" s="44"/>
      <c r="AH456" s="44"/>
      <c r="AI456" s="47"/>
      <c r="AJ456" s="35"/>
      <c r="AK456" s="46"/>
      <c r="AL456" s="35"/>
    </row>
    <row r="457" s="28" customFormat="1" ht="15.75" spans="1:38">
      <c r="A457" s="35"/>
      <c r="B457" s="36"/>
      <c r="C457" s="37"/>
      <c r="D457" s="35"/>
      <c r="E457" s="35"/>
      <c r="F457" s="35"/>
      <c r="G457" s="35"/>
      <c r="H457" s="35"/>
      <c r="I457" s="52"/>
      <c r="J457" s="53"/>
      <c r="K457" s="35"/>
      <c r="L457" s="35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4"/>
      <c r="AD457" s="44"/>
      <c r="AE457" s="44"/>
      <c r="AF457" s="44"/>
      <c r="AG457" s="44"/>
      <c r="AH457" s="44"/>
      <c r="AI457" s="47"/>
      <c r="AJ457" s="35"/>
      <c r="AK457" s="46"/>
      <c r="AL457" s="35"/>
    </row>
    <row r="458" s="28" customFormat="1" ht="15.75" spans="1:38">
      <c r="A458" s="35"/>
      <c r="B458" s="36"/>
      <c r="C458" s="37"/>
      <c r="D458" s="35"/>
      <c r="E458" s="35"/>
      <c r="F458" s="35"/>
      <c r="G458" s="35"/>
      <c r="H458" s="35"/>
      <c r="I458" s="52"/>
      <c r="J458" s="53"/>
      <c r="K458" s="35"/>
      <c r="L458" s="35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4"/>
      <c r="AD458" s="44"/>
      <c r="AE458" s="44"/>
      <c r="AF458" s="44"/>
      <c r="AG458" s="44"/>
      <c r="AH458" s="44"/>
      <c r="AI458" s="47"/>
      <c r="AJ458" s="35"/>
      <c r="AK458" s="46"/>
      <c r="AL458" s="35"/>
    </row>
    <row r="459" s="28" customFormat="1" ht="15.75" spans="1:38">
      <c r="A459" s="35"/>
      <c r="B459" s="36"/>
      <c r="C459" s="37"/>
      <c r="D459" s="35"/>
      <c r="E459" s="35"/>
      <c r="F459" s="35"/>
      <c r="G459" s="35"/>
      <c r="H459" s="35"/>
      <c r="I459" s="52"/>
      <c r="J459" s="53"/>
      <c r="K459" s="35"/>
      <c r="L459" s="35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4"/>
      <c r="AD459" s="44"/>
      <c r="AE459" s="44"/>
      <c r="AF459" s="44"/>
      <c r="AG459" s="44"/>
      <c r="AH459" s="44"/>
      <c r="AI459" s="47"/>
      <c r="AJ459" s="35"/>
      <c r="AK459" s="46"/>
      <c r="AL459" s="35"/>
    </row>
    <row r="460" s="28" customFormat="1" ht="15.75" spans="1:38">
      <c r="A460" s="35"/>
      <c r="B460" s="36"/>
      <c r="C460" s="37"/>
      <c r="D460" s="35"/>
      <c r="E460" s="35"/>
      <c r="F460" s="35"/>
      <c r="G460" s="35"/>
      <c r="H460" s="35"/>
      <c r="I460" s="52"/>
      <c r="J460" s="53"/>
      <c r="K460" s="35"/>
      <c r="L460" s="35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4"/>
      <c r="AD460" s="44"/>
      <c r="AE460" s="44"/>
      <c r="AF460" s="44"/>
      <c r="AG460" s="44"/>
      <c r="AH460" s="44"/>
      <c r="AI460" s="47"/>
      <c r="AJ460" s="35"/>
      <c r="AK460" s="46"/>
      <c r="AL460" s="35"/>
    </row>
    <row r="461" s="28" customFormat="1" ht="15.75" spans="1:38">
      <c r="A461" s="35"/>
      <c r="B461" s="36"/>
      <c r="C461" s="37"/>
      <c r="D461" s="35"/>
      <c r="E461" s="35"/>
      <c r="F461" s="35"/>
      <c r="G461" s="35"/>
      <c r="H461" s="35"/>
      <c r="I461" s="52"/>
      <c r="J461" s="53"/>
      <c r="K461" s="35"/>
      <c r="L461" s="35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4"/>
      <c r="AD461" s="44"/>
      <c r="AE461" s="44"/>
      <c r="AF461" s="44"/>
      <c r="AG461" s="44"/>
      <c r="AH461" s="44"/>
      <c r="AI461" s="47"/>
      <c r="AJ461" s="35"/>
      <c r="AK461" s="46"/>
      <c r="AL461" s="35"/>
    </row>
    <row r="462" s="28" customFormat="1" ht="15.75" spans="1:38">
      <c r="A462" s="35"/>
      <c r="B462" s="36"/>
      <c r="C462" s="37"/>
      <c r="D462" s="35"/>
      <c r="E462" s="35"/>
      <c r="F462" s="35"/>
      <c r="G462" s="35"/>
      <c r="H462" s="35"/>
      <c r="I462" s="52"/>
      <c r="J462" s="53"/>
      <c r="K462" s="35"/>
      <c r="L462" s="35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4"/>
      <c r="AD462" s="44"/>
      <c r="AE462" s="44"/>
      <c r="AF462" s="44"/>
      <c r="AG462" s="44"/>
      <c r="AH462" s="44"/>
      <c r="AI462" s="47"/>
      <c r="AJ462" s="35"/>
      <c r="AK462" s="46"/>
      <c r="AL462" s="35"/>
    </row>
    <row r="463" s="28" customFormat="1" ht="15.75" spans="1:38">
      <c r="A463" s="35"/>
      <c r="B463" s="36"/>
      <c r="C463" s="37"/>
      <c r="D463" s="35"/>
      <c r="E463" s="35"/>
      <c r="F463" s="35"/>
      <c r="G463" s="35"/>
      <c r="H463" s="35"/>
      <c r="I463" s="52"/>
      <c r="J463" s="53"/>
      <c r="K463" s="35"/>
      <c r="L463" s="35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4"/>
      <c r="AD463" s="44"/>
      <c r="AE463" s="44"/>
      <c r="AF463" s="44"/>
      <c r="AG463" s="44"/>
      <c r="AH463" s="44"/>
      <c r="AI463" s="47"/>
      <c r="AJ463" s="35"/>
      <c r="AK463" s="46"/>
      <c r="AL463" s="35"/>
    </row>
    <row r="464" s="28" customFormat="1" ht="15.75" spans="1:38">
      <c r="A464" s="35"/>
      <c r="B464" s="36"/>
      <c r="C464" s="37"/>
      <c r="D464" s="35"/>
      <c r="E464" s="35"/>
      <c r="F464" s="35"/>
      <c r="G464" s="35"/>
      <c r="H464" s="35"/>
      <c r="I464" s="52"/>
      <c r="J464" s="53"/>
      <c r="K464" s="35"/>
      <c r="L464" s="35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4"/>
      <c r="AD464" s="44"/>
      <c r="AE464" s="44"/>
      <c r="AF464" s="44"/>
      <c r="AG464" s="44"/>
      <c r="AH464" s="44"/>
      <c r="AI464" s="47"/>
      <c r="AJ464" s="35"/>
      <c r="AK464" s="46"/>
      <c r="AL464" s="35"/>
    </row>
    <row r="465" s="28" customFormat="1" ht="15.75" spans="1:38">
      <c r="A465" s="35"/>
      <c r="B465" s="36"/>
      <c r="C465" s="37"/>
      <c r="D465" s="35"/>
      <c r="E465" s="35"/>
      <c r="F465" s="35"/>
      <c r="G465" s="35"/>
      <c r="H465" s="35"/>
      <c r="I465" s="52"/>
      <c r="J465" s="53"/>
      <c r="K465" s="35"/>
      <c r="L465" s="35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4"/>
      <c r="AD465" s="44"/>
      <c r="AE465" s="44"/>
      <c r="AF465" s="44"/>
      <c r="AG465" s="44"/>
      <c r="AH465" s="44"/>
      <c r="AI465" s="47"/>
      <c r="AJ465" s="35"/>
      <c r="AK465" s="46"/>
      <c r="AL465" s="35"/>
    </row>
    <row r="466" s="28" customFormat="1" ht="15.75" spans="1:38">
      <c r="A466" s="35"/>
      <c r="B466" s="36"/>
      <c r="C466" s="37"/>
      <c r="D466" s="35"/>
      <c r="E466" s="35"/>
      <c r="F466" s="35"/>
      <c r="G466" s="35"/>
      <c r="H466" s="35"/>
      <c r="I466" s="52"/>
      <c r="J466" s="53"/>
      <c r="K466" s="35"/>
      <c r="L466" s="35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4"/>
      <c r="AD466" s="44"/>
      <c r="AE466" s="44"/>
      <c r="AF466" s="44"/>
      <c r="AG466" s="44"/>
      <c r="AH466" s="44"/>
      <c r="AI466" s="47"/>
      <c r="AJ466" s="35"/>
      <c r="AK466" s="46"/>
      <c r="AL466" s="35"/>
    </row>
    <row r="467" s="28" customFormat="1" ht="15.75" spans="1:38">
      <c r="A467" s="35"/>
      <c r="B467" s="36"/>
      <c r="C467" s="37"/>
      <c r="D467" s="35"/>
      <c r="E467" s="35"/>
      <c r="F467" s="35"/>
      <c r="G467" s="35"/>
      <c r="H467" s="35"/>
      <c r="I467" s="52"/>
      <c r="J467" s="53"/>
      <c r="K467" s="35"/>
      <c r="L467" s="35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4"/>
      <c r="AD467" s="44"/>
      <c r="AE467" s="44"/>
      <c r="AF467" s="44"/>
      <c r="AG467" s="44"/>
      <c r="AH467" s="44"/>
      <c r="AI467" s="47"/>
      <c r="AJ467" s="35"/>
      <c r="AK467" s="46"/>
      <c r="AL467" s="35"/>
    </row>
    <row r="468" s="28" customFormat="1" ht="15.75" spans="1:38">
      <c r="A468" s="35"/>
      <c r="B468" s="36"/>
      <c r="C468" s="37"/>
      <c r="D468" s="35"/>
      <c r="E468" s="35"/>
      <c r="F468" s="35"/>
      <c r="G468" s="35"/>
      <c r="H468" s="35"/>
      <c r="I468" s="52"/>
      <c r="J468" s="53"/>
      <c r="K468" s="35"/>
      <c r="L468" s="35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4"/>
      <c r="AD468" s="44"/>
      <c r="AE468" s="44"/>
      <c r="AF468" s="44"/>
      <c r="AG468" s="44"/>
      <c r="AH468" s="44"/>
      <c r="AI468" s="47"/>
      <c r="AJ468" s="35"/>
      <c r="AK468" s="46"/>
      <c r="AL468" s="35"/>
    </row>
    <row r="469" s="28" customFormat="1" ht="15.75" spans="1:38">
      <c r="A469" s="35"/>
      <c r="B469" s="36"/>
      <c r="C469" s="37"/>
      <c r="D469" s="35"/>
      <c r="E469" s="35"/>
      <c r="F469" s="35"/>
      <c r="G469" s="35"/>
      <c r="H469" s="35"/>
      <c r="I469" s="52"/>
      <c r="J469" s="53"/>
      <c r="K469" s="35"/>
      <c r="L469" s="35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4"/>
      <c r="AD469" s="44"/>
      <c r="AE469" s="44"/>
      <c r="AF469" s="44"/>
      <c r="AG469" s="44"/>
      <c r="AH469" s="44"/>
      <c r="AI469" s="47"/>
      <c r="AJ469" s="35"/>
      <c r="AK469" s="46"/>
      <c r="AL469" s="35"/>
    </row>
    <row r="470" s="28" customFormat="1" ht="15.75" spans="1:38">
      <c r="A470" s="35"/>
      <c r="B470" s="36"/>
      <c r="C470" s="37"/>
      <c r="D470" s="35"/>
      <c r="E470" s="35"/>
      <c r="F470" s="35"/>
      <c r="G470" s="35"/>
      <c r="H470" s="35"/>
      <c r="I470" s="52"/>
      <c r="J470" s="53"/>
      <c r="K470" s="35"/>
      <c r="L470" s="35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4"/>
      <c r="AD470" s="44"/>
      <c r="AE470" s="44"/>
      <c r="AF470" s="44"/>
      <c r="AG470" s="44"/>
      <c r="AH470" s="44"/>
      <c r="AI470" s="47"/>
      <c r="AJ470" s="35"/>
      <c r="AK470" s="46"/>
      <c r="AL470" s="35"/>
    </row>
    <row r="471" s="28" customFormat="1" ht="15.75" spans="1:38">
      <c r="A471" s="35"/>
      <c r="B471" s="36"/>
      <c r="C471" s="37"/>
      <c r="D471" s="35"/>
      <c r="E471" s="35"/>
      <c r="F471" s="35"/>
      <c r="G471" s="35"/>
      <c r="H471" s="35"/>
      <c r="I471" s="52"/>
      <c r="J471" s="53"/>
      <c r="K471" s="35"/>
      <c r="L471" s="35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4"/>
      <c r="AD471" s="44"/>
      <c r="AE471" s="44"/>
      <c r="AF471" s="44"/>
      <c r="AG471" s="44"/>
      <c r="AH471" s="44"/>
      <c r="AI471" s="47"/>
      <c r="AJ471" s="35"/>
      <c r="AK471" s="46"/>
      <c r="AL471" s="35"/>
    </row>
    <row r="472" s="28" customFormat="1" ht="15.75" spans="1:38">
      <c r="A472" s="35"/>
      <c r="B472" s="36"/>
      <c r="C472" s="37"/>
      <c r="D472" s="35"/>
      <c r="E472" s="35"/>
      <c r="F472" s="35"/>
      <c r="G472" s="35"/>
      <c r="H472" s="35"/>
      <c r="I472" s="52"/>
      <c r="J472" s="53"/>
      <c r="K472" s="35"/>
      <c r="L472" s="35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4"/>
      <c r="AD472" s="44"/>
      <c r="AE472" s="44"/>
      <c r="AF472" s="44"/>
      <c r="AG472" s="44"/>
      <c r="AH472" s="44"/>
      <c r="AI472" s="47"/>
      <c r="AJ472" s="35"/>
      <c r="AK472" s="46"/>
      <c r="AL472" s="35"/>
    </row>
    <row r="473" s="28" customFormat="1" ht="15.75" spans="1:38">
      <c r="A473" s="35"/>
      <c r="B473" s="36"/>
      <c r="C473" s="37"/>
      <c r="D473" s="35"/>
      <c r="E473" s="35"/>
      <c r="F473" s="35"/>
      <c r="G473" s="35"/>
      <c r="H473" s="35"/>
      <c r="I473" s="52"/>
      <c r="J473" s="53"/>
      <c r="K473" s="35"/>
      <c r="L473" s="35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4"/>
      <c r="AD473" s="44"/>
      <c r="AE473" s="44"/>
      <c r="AF473" s="44"/>
      <c r="AG473" s="44"/>
      <c r="AH473" s="44"/>
      <c r="AI473" s="47"/>
      <c r="AJ473" s="35"/>
      <c r="AK473" s="46"/>
      <c r="AL473" s="35"/>
    </row>
    <row r="474" s="28" customFormat="1" ht="15.75" spans="1:38">
      <c r="A474" s="35"/>
      <c r="B474" s="36"/>
      <c r="C474" s="37"/>
      <c r="D474" s="35"/>
      <c r="E474" s="35"/>
      <c r="F474" s="35"/>
      <c r="G474" s="35"/>
      <c r="H474" s="35"/>
      <c r="I474" s="52"/>
      <c r="J474" s="53"/>
      <c r="K474" s="35"/>
      <c r="L474" s="35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4"/>
      <c r="AD474" s="44"/>
      <c r="AE474" s="44"/>
      <c r="AF474" s="44"/>
      <c r="AG474" s="44"/>
      <c r="AH474" s="44"/>
      <c r="AI474" s="47"/>
      <c r="AJ474" s="35"/>
      <c r="AK474" s="46"/>
      <c r="AL474" s="35"/>
    </row>
    <row r="475" s="28" customFormat="1" ht="15.75" spans="1:38">
      <c r="A475" s="35"/>
      <c r="B475" s="36"/>
      <c r="C475" s="37"/>
      <c r="D475" s="35"/>
      <c r="E475" s="35"/>
      <c r="F475" s="35"/>
      <c r="G475" s="35"/>
      <c r="H475" s="35"/>
      <c r="I475" s="52"/>
      <c r="J475" s="53"/>
      <c r="K475" s="35"/>
      <c r="L475" s="35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4"/>
      <c r="AD475" s="44"/>
      <c r="AE475" s="44"/>
      <c r="AF475" s="44"/>
      <c r="AG475" s="44"/>
      <c r="AH475" s="44"/>
      <c r="AI475" s="47"/>
      <c r="AJ475" s="35"/>
      <c r="AK475" s="46"/>
      <c r="AL475" s="35"/>
    </row>
    <row r="476" s="28" customFormat="1" ht="15.75" spans="1:38">
      <c r="A476" s="35"/>
      <c r="B476" s="36"/>
      <c r="C476" s="37"/>
      <c r="D476" s="35"/>
      <c r="E476" s="35"/>
      <c r="F476" s="35"/>
      <c r="G476" s="35"/>
      <c r="H476" s="35"/>
      <c r="I476" s="52"/>
      <c r="J476" s="53"/>
      <c r="K476" s="35"/>
      <c r="L476" s="35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4"/>
      <c r="AD476" s="44"/>
      <c r="AE476" s="44"/>
      <c r="AF476" s="44"/>
      <c r="AG476" s="44"/>
      <c r="AH476" s="44"/>
      <c r="AI476" s="47"/>
      <c r="AJ476" s="35"/>
      <c r="AK476" s="46"/>
      <c r="AL476" s="35"/>
    </row>
    <row r="477" s="28" customFormat="1" ht="15.75" spans="1:38">
      <c r="A477" s="35"/>
      <c r="B477" s="36"/>
      <c r="C477" s="37"/>
      <c r="D477" s="35"/>
      <c r="E477" s="35"/>
      <c r="F477" s="35"/>
      <c r="G477" s="35"/>
      <c r="H477" s="35"/>
      <c r="I477" s="52"/>
      <c r="J477" s="53"/>
      <c r="K477" s="35"/>
      <c r="L477" s="35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4"/>
      <c r="AD477" s="44"/>
      <c r="AE477" s="44"/>
      <c r="AF477" s="44"/>
      <c r="AG477" s="44"/>
      <c r="AH477" s="44"/>
      <c r="AI477" s="47"/>
      <c r="AJ477" s="35"/>
      <c r="AK477" s="46"/>
      <c r="AL477" s="35"/>
    </row>
    <row r="478" s="28" customFormat="1" ht="15.75" spans="1:38">
      <c r="A478" s="35"/>
      <c r="B478" s="36"/>
      <c r="C478" s="37"/>
      <c r="D478" s="35"/>
      <c r="E478" s="35"/>
      <c r="F478" s="35"/>
      <c r="G478" s="35"/>
      <c r="H478" s="35"/>
      <c r="I478" s="52"/>
      <c r="J478" s="53"/>
      <c r="K478" s="35"/>
      <c r="L478" s="35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4"/>
      <c r="AD478" s="44"/>
      <c r="AE478" s="44"/>
      <c r="AF478" s="44"/>
      <c r="AG478" s="44"/>
      <c r="AH478" s="44"/>
      <c r="AI478" s="47"/>
      <c r="AJ478" s="35"/>
      <c r="AK478" s="46"/>
      <c r="AL478" s="35"/>
    </row>
    <row r="479" s="28" customFormat="1" ht="15.75" spans="1:38">
      <c r="A479" s="35"/>
      <c r="B479" s="36"/>
      <c r="C479" s="37"/>
      <c r="D479" s="35"/>
      <c r="E479" s="35"/>
      <c r="F479" s="35"/>
      <c r="G479" s="35"/>
      <c r="H479" s="35"/>
      <c r="I479" s="52"/>
      <c r="J479" s="53"/>
      <c r="K479" s="35"/>
      <c r="L479" s="35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4"/>
      <c r="AD479" s="44"/>
      <c r="AE479" s="44"/>
      <c r="AF479" s="44"/>
      <c r="AG479" s="44"/>
      <c r="AH479" s="44"/>
      <c r="AI479" s="47"/>
      <c r="AJ479" s="35"/>
      <c r="AK479" s="46"/>
      <c r="AL479" s="35"/>
    </row>
    <row r="480" s="28" customFormat="1" ht="15.75" spans="1:38">
      <c r="A480" s="35"/>
      <c r="B480" s="36"/>
      <c r="C480" s="37"/>
      <c r="D480" s="35"/>
      <c r="E480" s="35"/>
      <c r="F480" s="35"/>
      <c r="G480" s="35"/>
      <c r="H480" s="35"/>
      <c r="I480" s="52"/>
      <c r="J480" s="53"/>
      <c r="K480" s="35"/>
      <c r="L480" s="35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4"/>
      <c r="AD480" s="44"/>
      <c r="AE480" s="44"/>
      <c r="AF480" s="44"/>
      <c r="AG480" s="44"/>
      <c r="AH480" s="44"/>
      <c r="AI480" s="47"/>
      <c r="AJ480" s="35"/>
      <c r="AK480" s="46"/>
      <c r="AL480" s="35"/>
    </row>
    <row r="481" s="28" customFormat="1" ht="15.75" spans="1:38">
      <c r="A481" s="35"/>
      <c r="B481" s="36"/>
      <c r="C481" s="37"/>
      <c r="D481" s="35"/>
      <c r="E481" s="35"/>
      <c r="F481" s="35"/>
      <c r="G481" s="35"/>
      <c r="H481" s="35"/>
      <c r="I481" s="52"/>
      <c r="J481" s="53"/>
      <c r="K481" s="35"/>
      <c r="L481" s="35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4"/>
      <c r="AD481" s="44"/>
      <c r="AE481" s="44"/>
      <c r="AF481" s="44"/>
      <c r="AG481" s="44"/>
      <c r="AH481" s="44"/>
      <c r="AI481" s="47"/>
      <c r="AJ481" s="35"/>
      <c r="AK481" s="46"/>
      <c r="AL481" s="35"/>
    </row>
    <row r="482" s="28" customFormat="1" ht="15.75" spans="1:38">
      <c r="A482" s="35"/>
      <c r="B482" s="36"/>
      <c r="C482" s="37"/>
      <c r="D482" s="35"/>
      <c r="E482" s="35"/>
      <c r="F482" s="35"/>
      <c r="G482" s="35"/>
      <c r="H482" s="35"/>
      <c r="I482" s="52"/>
      <c r="J482" s="53"/>
      <c r="K482" s="35"/>
      <c r="L482" s="35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4"/>
      <c r="AD482" s="44"/>
      <c r="AE482" s="44"/>
      <c r="AF482" s="44"/>
      <c r="AG482" s="44"/>
      <c r="AH482" s="44"/>
      <c r="AI482" s="47"/>
      <c r="AJ482" s="35"/>
      <c r="AK482" s="46"/>
      <c r="AL482" s="35"/>
    </row>
    <row r="483" s="28" customFormat="1" ht="15.75" spans="1:38">
      <c r="A483" s="35"/>
      <c r="B483" s="36"/>
      <c r="C483" s="37"/>
      <c r="D483" s="35"/>
      <c r="E483" s="35"/>
      <c r="F483" s="35"/>
      <c r="G483" s="35"/>
      <c r="H483" s="35"/>
      <c r="I483" s="52"/>
      <c r="J483" s="53"/>
      <c r="K483" s="35"/>
      <c r="L483" s="35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4"/>
      <c r="AD483" s="44"/>
      <c r="AE483" s="44"/>
      <c r="AF483" s="44"/>
      <c r="AG483" s="44"/>
      <c r="AH483" s="44"/>
      <c r="AI483" s="47"/>
      <c r="AJ483" s="35"/>
      <c r="AK483" s="46"/>
      <c r="AL483" s="35"/>
    </row>
    <row r="484" s="28" customFormat="1" ht="15.75" spans="1:38">
      <c r="A484" s="35"/>
      <c r="B484" s="36"/>
      <c r="C484" s="37"/>
      <c r="D484" s="35"/>
      <c r="E484" s="35"/>
      <c r="F484" s="35"/>
      <c r="G484" s="35"/>
      <c r="H484" s="35"/>
      <c r="I484" s="52"/>
      <c r="J484" s="53"/>
      <c r="K484" s="35"/>
      <c r="L484" s="35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4"/>
      <c r="AD484" s="44"/>
      <c r="AE484" s="44"/>
      <c r="AF484" s="44"/>
      <c r="AG484" s="44"/>
      <c r="AH484" s="44"/>
      <c r="AI484" s="47"/>
      <c r="AJ484" s="35"/>
      <c r="AK484" s="46"/>
      <c r="AL484" s="35"/>
    </row>
    <row r="485" s="28" customFormat="1" ht="15.75" spans="1:38">
      <c r="A485" s="35"/>
      <c r="B485" s="36"/>
      <c r="C485" s="37"/>
      <c r="D485" s="35"/>
      <c r="E485" s="35"/>
      <c r="F485" s="35"/>
      <c r="G485" s="35"/>
      <c r="H485" s="35"/>
      <c r="I485" s="52"/>
      <c r="J485" s="53"/>
      <c r="K485" s="35"/>
      <c r="L485" s="35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4"/>
      <c r="AD485" s="44"/>
      <c r="AE485" s="44"/>
      <c r="AF485" s="44"/>
      <c r="AG485" s="44"/>
      <c r="AH485" s="44"/>
      <c r="AI485" s="47"/>
      <c r="AJ485" s="35"/>
      <c r="AK485" s="46"/>
      <c r="AL485" s="35"/>
    </row>
    <row r="486" s="28" customFormat="1" ht="15.75" spans="1:38">
      <c r="A486" s="35"/>
      <c r="B486" s="36"/>
      <c r="C486" s="37"/>
      <c r="D486" s="35"/>
      <c r="E486" s="35"/>
      <c r="F486" s="35"/>
      <c r="G486" s="35"/>
      <c r="H486" s="35"/>
      <c r="I486" s="52"/>
      <c r="J486" s="53"/>
      <c r="K486" s="35"/>
      <c r="L486" s="35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4"/>
      <c r="AD486" s="44"/>
      <c r="AE486" s="44"/>
      <c r="AF486" s="44"/>
      <c r="AG486" s="44"/>
      <c r="AH486" s="44"/>
      <c r="AI486" s="47"/>
      <c r="AJ486" s="35"/>
      <c r="AK486" s="46"/>
      <c r="AL486" s="35"/>
    </row>
    <row r="487" s="28" customFormat="1" ht="15.75" spans="1:38">
      <c r="A487" s="35"/>
      <c r="B487" s="36"/>
      <c r="C487" s="37"/>
      <c r="D487" s="35"/>
      <c r="E487" s="35"/>
      <c r="F487" s="35"/>
      <c r="G487" s="35"/>
      <c r="H487" s="35"/>
      <c r="I487" s="52"/>
      <c r="J487" s="53"/>
      <c r="K487" s="35"/>
      <c r="L487" s="35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4"/>
      <c r="AD487" s="44"/>
      <c r="AE487" s="44"/>
      <c r="AF487" s="44"/>
      <c r="AG487" s="44"/>
      <c r="AH487" s="44"/>
      <c r="AI487" s="47"/>
      <c r="AJ487" s="35"/>
      <c r="AK487" s="46"/>
      <c r="AL487" s="35"/>
    </row>
    <row r="488" s="28" customFormat="1" ht="15.75" spans="1:38">
      <c r="A488" s="35"/>
      <c r="B488" s="36"/>
      <c r="C488" s="37"/>
      <c r="D488" s="35"/>
      <c r="E488" s="35"/>
      <c r="F488" s="35"/>
      <c r="G488" s="35"/>
      <c r="H488" s="35"/>
      <c r="I488" s="52"/>
      <c r="J488" s="53"/>
      <c r="K488" s="35"/>
      <c r="L488" s="35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4"/>
      <c r="AD488" s="44"/>
      <c r="AE488" s="44"/>
      <c r="AF488" s="44"/>
      <c r="AG488" s="44"/>
      <c r="AH488" s="44"/>
      <c r="AI488" s="47"/>
      <c r="AJ488" s="35"/>
      <c r="AK488" s="46"/>
      <c r="AL488" s="35"/>
    </row>
    <row r="489" s="28" customFormat="1" ht="15.75" spans="1:38">
      <c r="A489" s="35"/>
      <c r="B489" s="36"/>
      <c r="C489" s="37"/>
      <c r="D489" s="35"/>
      <c r="E489" s="35"/>
      <c r="F489" s="35"/>
      <c r="G489" s="35"/>
      <c r="H489" s="35"/>
      <c r="I489" s="52"/>
      <c r="J489" s="53"/>
      <c r="K489" s="35"/>
      <c r="L489" s="35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4"/>
      <c r="AD489" s="44"/>
      <c r="AE489" s="44"/>
      <c r="AF489" s="44"/>
      <c r="AG489" s="44"/>
      <c r="AH489" s="44"/>
      <c r="AI489" s="47"/>
      <c r="AJ489" s="35"/>
      <c r="AK489" s="46"/>
      <c r="AL489" s="35"/>
    </row>
    <row r="490" s="28" customFormat="1" ht="15.75" spans="1:38">
      <c r="A490" s="35"/>
      <c r="B490" s="36"/>
      <c r="C490" s="37"/>
      <c r="D490" s="35"/>
      <c r="E490" s="35"/>
      <c r="F490" s="35"/>
      <c r="G490" s="35"/>
      <c r="H490" s="35"/>
      <c r="I490" s="52"/>
      <c r="J490" s="53"/>
      <c r="K490" s="35"/>
      <c r="L490" s="35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4"/>
      <c r="AD490" s="44"/>
      <c r="AE490" s="44"/>
      <c r="AF490" s="44"/>
      <c r="AG490" s="44"/>
      <c r="AH490" s="44"/>
      <c r="AI490" s="47"/>
      <c r="AJ490" s="35"/>
      <c r="AK490" s="46"/>
      <c r="AL490" s="35"/>
    </row>
    <row r="491" s="28" customFormat="1" ht="15.75" spans="1:38">
      <c r="A491" s="35"/>
      <c r="B491" s="36"/>
      <c r="C491" s="37"/>
      <c r="D491" s="35"/>
      <c r="E491" s="35"/>
      <c r="F491" s="35"/>
      <c r="G491" s="35"/>
      <c r="H491" s="35"/>
      <c r="I491" s="52"/>
      <c r="J491" s="53"/>
      <c r="K491" s="35"/>
      <c r="L491" s="35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4"/>
      <c r="AD491" s="44"/>
      <c r="AE491" s="44"/>
      <c r="AF491" s="44"/>
      <c r="AG491" s="44"/>
      <c r="AH491" s="44"/>
      <c r="AI491" s="47"/>
      <c r="AJ491" s="35"/>
      <c r="AK491" s="46"/>
      <c r="AL491" s="35"/>
    </row>
    <row r="492" s="28" customFormat="1" ht="15.75" spans="1:38">
      <c r="A492" s="35"/>
      <c r="B492" s="36"/>
      <c r="C492" s="37"/>
      <c r="D492" s="35"/>
      <c r="E492" s="35"/>
      <c r="F492" s="35"/>
      <c r="G492" s="35"/>
      <c r="H492" s="35"/>
      <c r="I492" s="52"/>
      <c r="J492" s="53"/>
      <c r="K492" s="35"/>
      <c r="L492" s="35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4"/>
      <c r="AD492" s="44"/>
      <c r="AE492" s="44"/>
      <c r="AF492" s="44"/>
      <c r="AG492" s="44"/>
      <c r="AH492" s="44"/>
      <c r="AI492" s="47"/>
      <c r="AJ492" s="35"/>
      <c r="AK492" s="46"/>
      <c r="AL492" s="35"/>
    </row>
    <row r="493" s="28" customFormat="1" ht="15.75" spans="1:38">
      <c r="A493" s="35"/>
      <c r="B493" s="36"/>
      <c r="C493" s="37"/>
      <c r="D493" s="35"/>
      <c r="E493" s="35"/>
      <c r="F493" s="35"/>
      <c r="G493" s="35"/>
      <c r="H493" s="35"/>
      <c r="I493" s="52"/>
      <c r="J493" s="53"/>
      <c r="K493" s="35"/>
      <c r="L493" s="35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4"/>
      <c r="AD493" s="44"/>
      <c r="AE493" s="44"/>
      <c r="AF493" s="44"/>
      <c r="AG493" s="44"/>
      <c r="AH493" s="44"/>
      <c r="AI493" s="47"/>
      <c r="AJ493" s="35"/>
      <c r="AK493" s="46"/>
      <c r="AL493" s="35"/>
    </row>
    <row r="494" s="28" customFormat="1" ht="15.75" spans="1:38">
      <c r="A494" s="35"/>
      <c r="B494" s="36"/>
      <c r="C494" s="37"/>
      <c r="D494" s="35"/>
      <c r="E494" s="35"/>
      <c r="F494" s="35"/>
      <c r="G494" s="35"/>
      <c r="H494" s="35"/>
      <c r="I494" s="52"/>
      <c r="J494" s="53"/>
      <c r="K494" s="35"/>
      <c r="L494" s="35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4"/>
      <c r="AD494" s="44"/>
      <c r="AE494" s="44"/>
      <c r="AF494" s="44"/>
      <c r="AG494" s="44"/>
      <c r="AH494" s="44"/>
      <c r="AI494" s="47"/>
      <c r="AJ494" s="35"/>
      <c r="AK494" s="46"/>
      <c r="AL494" s="35"/>
    </row>
    <row r="495" s="28" customFormat="1" ht="15.75" spans="1:38">
      <c r="A495" s="35"/>
      <c r="B495" s="36"/>
      <c r="C495" s="37"/>
      <c r="D495" s="35"/>
      <c r="E495" s="35"/>
      <c r="F495" s="35"/>
      <c r="G495" s="35"/>
      <c r="H495" s="35"/>
      <c r="I495" s="52"/>
      <c r="J495" s="53"/>
      <c r="K495" s="35"/>
      <c r="L495" s="35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4"/>
      <c r="AD495" s="44"/>
      <c r="AE495" s="44"/>
      <c r="AF495" s="44"/>
      <c r="AG495" s="44"/>
      <c r="AH495" s="44"/>
      <c r="AI495" s="47"/>
      <c r="AJ495" s="35"/>
      <c r="AK495" s="46"/>
      <c r="AL495" s="35"/>
    </row>
    <row r="496" s="28" customFormat="1" ht="15.75" spans="1:38">
      <c r="A496" s="35"/>
      <c r="B496" s="36"/>
      <c r="C496" s="37"/>
      <c r="D496" s="35"/>
      <c r="E496" s="35"/>
      <c r="F496" s="35"/>
      <c r="G496" s="35"/>
      <c r="H496" s="35"/>
      <c r="I496" s="52"/>
      <c r="J496" s="53"/>
      <c r="K496" s="35"/>
      <c r="L496" s="35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4"/>
      <c r="AD496" s="44"/>
      <c r="AE496" s="44"/>
      <c r="AF496" s="44"/>
      <c r="AG496" s="44"/>
      <c r="AH496" s="44"/>
      <c r="AI496" s="47"/>
      <c r="AJ496" s="35"/>
      <c r="AK496" s="46"/>
      <c r="AL496" s="35"/>
    </row>
    <row r="497" s="28" customFormat="1" ht="15.75" spans="1:38">
      <c r="A497" s="35"/>
      <c r="B497" s="36"/>
      <c r="C497" s="37"/>
      <c r="D497" s="35"/>
      <c r="E497" s="35"/>
      <c r="F497" s="35"/>
      <c r="G497" s="35"/>
      <c r="H497" s="35"/>
      <c r="I497" s="52"/>
      <c r="J497" s="53"/>
      <c r="K497" s="35"/>
      <c r="L497" s="35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4"/>
      <c r="AD497" s="44"/>
      <c r="AE497" s="44"/>
      <c r="AF497" s="44"/>
      <c r="AG497" s="44"/>
      <c r="AH497" s="44"/>
      <c r="AI497" s="47"/>
      <c r="AJ497" s="35"/>
      <c r="AK497" s="46"/>
      <c r="AL497" s="35"/>
    </row>
    <row r="498" s="28" customFormat="1" ht="15.75" spans="1:38">
      <c r="A498" s="35"/>
      <c r="B498" s="36"/>
      <c r="C498" s="37"/>
      <c r="D498" s="35"/>
      <c r="E498" s="35"/>
      <c r="F498" s="35"/>
      <c r="G498" s="35"/>
      <c r="H498" s="35"/>
      <c r="I498" s="52"/>
      <c r="J498" s="53"/>
      <c r="K498" s="35"/>
      <c r="L498" s="35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4"/>
      <c r="AD498" s="44"/>
      <c r="AE498" s="44"/>
      <c r="AF498" s="44"/>
      <c r="AG498" s="44"/>
      <c r="AH498" s="44"/>
      <c r="AI498" s="47"/>
      <c r="AJ498" s="35"/>
      <c r="AK498" s="46"/>
      <c r="AL498" s="35"/>
    </row>
    <row r="499" s="28" customFormat="1" ht="15.75" spans="1:38">
      <c r="A499" s="35"/>
      <c r="B499" s="36"/>
      <c r="C499" s="37"/>
      <c r="D499" s="35"/>
      <c r="E499" s="35"/>
      <c r="F499" s="35"/>
      <c r="G499" s="35"/>
      <c r="H499" s="35"/>
      <c r="I499" s="52"/>
      <c r="J499" s="53"/>
      <c r="K499" s="35"/>
      <c r="L499" s="35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4"/>
      <c r="AD499" s="44"/>
      <c r="AE499" s="44"/>
      <c r="AF499" s="44"/>
      <c r="AG499" s="44"/>
      <c r="AH499" s="44"/>
      <c r="AI499" s="47"/>
      <c r="AJ499" s="35"/>
      <c r="AK499" s="46"/>
      <c r="AL499" s="35"/>
    </row>
    <row r="500" s="28" customFormat="1" ht="15.75" spans="1:38">
      <c r="A500" s="35"/>
      <c r="B500" s="36"/>
      <c r="C500" s="37"/>
      <c r="D500" s="35"/>
      <c r="E500" s="35"/>
      <c r="F500" s="35"/>
      <c r="G500" s="35"/>
      <c r="H500" s="35"/>
      <c r="I500" s="52"/>
      <c r="J500" s="53"/>
      <c r="K500" s="35"/>
      <c r="L500" s="35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4"/>
      <c r="AD500" s="44"/>
      <c r="AE500" s="44"/>
      <c r="AF500" s="44"/>
      <c r="AG500" s="44"/>
      <c r="AH500" s="44"/>
      <c r="AI500" s="47"/>
      <c r="AJ500" s="35"/>
      <c r="AK500" s="46"/>
      <c r="AL500" s="35"/>
    </row>
    <row r="501" s="28" customFormat="1" ht="15.75" spans="1:38">
      <c r="A501" s="35"/>
      <c r="B501" s="36"/>
      <c r="C501" s="37"/>
      <c r="D501" s="35"/>
      <c r="E501" s="35"/>
      <c r="F501" s="35"/>
      <c r="G501" s="35"/>
      <c r="H501" s="35"/>
      <c r="I501" s="52"/>
      <c r="J501" s="53"/>
      <c r="K501" s="35"/>
      <c r="L501" s="35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4"/>
      <c r="AD501" s="44"/>
      <c r="AE501" s="44"/>
      <c r="AF501" s="44"/>
      <c r="AG501" s="44"/>
      <c r="AH501" s="44"/>
      <c r="AI501" s="47"/>
      <c r="AJ501" s="35"/>
      <c r="AK501" s="46"/>
      <c r="AL501" s="35"/>
    </row>
    <row r="502" s="28" customFormat="1" ht="15.75" spans="1:38">
      <c r="A502" s="35"/>
      <c r="B502" s="36"/>
      <c r="C502" s="37"/>
      <c r="D502" s="35"/>
      <c r="E502" s="35"/>
      <c r="F502" s="35"/>
      <c r="G502" s="35"/>
      <c r="H502" s="35"/>
      <c r="I502" s="52"/>
      <c r="J502" s="53"/>
      <c r="K502" s="35"/>
      <c r="L502" s="35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4"/>
      <c r="AD502" s="44"/>
      <c r="AE502" s="44"/>
      <c r="AF502" s="44"/>
      <c r="AG502" s="44"/>
      <c r="AH502" s="44"/>
      <c r="AI502" s="47"/>
      <c r="AJ502" s="35"/>
      <c r="AK502" s="46"/>
      <c r="AL502" s="35"/>
    </row>
    <row r="503" s="28" customFormat="1" ht="15.75" spans="1:38">
      <c r="A503" s="35"/>
      <c r="B503" s="36"/>
      <c r="C503" s="37"/>
      <c r="D503" s="35"/>
      <c r="E503" s="35"/>
      <c r="F503" s="35"/>
      <c r="G503" s="35"/>
      <c r="H503" s="35"/>
      <c r="I503" s="52"/>
      <c r="J503" s="53"/>
      <c r="K503" s="35"/>
      <c r="L503" s="35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4"/>
      <c r="AD503" s="44"/>
      <c r="AE503" s="44"/>
      <c r="AF503" s="44"/>
      <c r="AG503" s="44"/>
      <c r="AH503" s="44"/>
      <c r="AI503" s="47"/>
      <c r="AJ503" s="35"/>
      <c r="AK503" s="46"/>
      <c r="AL503" s="35"/>
    </row>
    <row r="504" s="28" customFormat="1" ht="15.75" spans="1:38">
      <c r="A504" s="35"/>
      <c r="B504" s="36"/>
      <c r="C504" s="37"/>
      <c r="D504" s="35"/>
      <c r="E504" s="35"/>
      <c r="F504" s="35"/>
      <c r="G504" s="35"/>
      <c r="H504" s="35"/>
      <c r="I504" s="52"/>
      <c r="J504" s="53"/>
      <c r="K504" s="35"/>
      <c r="L504" s="35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4"/>
      <c r="AD504" s="44"/>
      <c r="AE504" s="44"/>
      <c r="AF504" s="44"/>
      <c r="AG504" s="44"/>
      <c r="AH504" s="44"/>
      <c r="AI504" s="47"/>
      <c r="AJ504" s="35"/>
      <c r="AK504" s="46"/>
      <c r="AL504" s="35"/>
    </row>
    <row r="505" s="28" customFormat="1" ht="14.25" spans="1:38">
      <c r="A505" s="35">
        <v>1</v>
      </c>
      <c r="B505" s="38"/>
      <c r="C505" s="38"/>
      <c r="D505" s="38"/>
      <c r="E505" s="38"/>
      <c r="F505" s="35"/>
      <c r="G505" s="35"/>
      <c r="H505" s="35"/>
      <c r="I505" s="35"/>
      <c r="J505" s="35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>
        <f>IF((Q505-M505)&gt;0,Q505-M505,0)</f>
        <v>0</v>
      </c>
      <c r="V505" s="38"/>
      <c r="W505" s="38"/>
      <c r="X505" s="38">
        <f>IF((T505-P505)&gt;0,T505-P505,0)</f>
        <v>0</v>
      </c>
      <c r="Y505" s="38">
        <f>IF((Q505-M505)&lt;0,Q505-M505,0)</f>
        <v>0</v>
      </c>
      <c r="Z505" s="38"/>
      <c r="AA505" s="38"/>
      <c r="AB505" s="38">
        <f>IF((T505-P505)&lt;0,T505-P505,0)</f>
        <v>0</v>
      </c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</row>
    <row r="506" s="28" customFormat="1" ht="14.25" spans="1:38">
      <c r="A506" s="35">
        <v>2</v>
      </c>
      <c r="B506" s="38"/>
      <c r="C506" s="38"/>
      <c r="D506" s="38"/>
      <c r="E506" s="38"/>
      <c r="F506" s="40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>
        <f t="shared" ref="U506:U514" si="0">IF((Q506-M506)&gt;0,Q506-M506,0)</f>
        <v>0</v>
      </c>
      <c r="V506" s="38"/>
      <c r="W506" s="38"/>
      <c r="X506" s="38">
        <f t="shared" ref="X506:X514" si="1">IF((T506-P506)&gt;0,T506-P506,0)</f>
        <v>0</v>
      </c>
      <c r="Y506" s="38">
        <f t="shared" ref="Y506:Y514" si="2">IF((Q506-M506)&lt;0,Q506-M506,0)</f>
        <v>0</v>
      </c>
      <c r="Z506" s="38"/>
      <c r="AA506" s="38"/>
      <c r="AB506" s="38">
        <f t="shared" ref="AB506:AB514" si="3">IF((T506-P506)&lt;0,T506-P506,0)</f>
        <v>0</v>
      </c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</row>
    <row r="507" s="28" customFormat="1" ht="14.25" spans="1:40">
      <c r="A507" s="35">
        <v>3</v>
      </c>
      <c r="B507" s="38"/>
      <c r="C507" s="38"/>
      <c r="D507" s="38"/>
      <c r="E507" s="38"/>
      <c r="F507" s="40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>
        <f t="shared" si="0"/>
        <v>0</v>
      </c>
      <c r="V507" s="38"/>
      <c r="W507" s="38"/>
      <c r="X507" s="38">
        <f t="shared" si="1"/>
        <v>0</v>
      </c>
      <c r="Y507" s="38">
        <f t="shared" si="2"/>
        <v>0</v>
      </c>
      <c r="Z507" s="38"/>
      <c r="AA507" s="38"/>
      <c r="AB507" s="38">
        <f t="shared" si="3"/>
        <v>0</v>
      </c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55"/>
      <c r="AN507" s="55"/>
    </row>
    <row r="508" s="28" customFormat="1" ht="14.25" spans="1:40">
      <c r="A508" s="35">
        <v>4</v>
      </c>
      <c r="B508" s="38"/>
      <c r="C508" s="38"/>
      <c r="D508" s="38"/>
      <c r="E508" s="38"/>
      <c r="F508" s="40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>
        <f t="shared" si="0"/>
        <v>0</v>
      </c>
      <c r="V508" s="38"/>
      <c r="W508" s="38"/>
      <c r="X508" s="38">
        <f t="shared" si="1"/>
        <v>0</v>
      </c>
      <c r="Y508" s="38">
        <f t="shared" si="2"/>
        <v>0</v>
      </c>
      <c r="Z508" s="38"/>
      <c r="AA508" s="38"/>
      <c r="AB508" s="38">
        <f t="shared" si="3"/>
        <v>0</v>
      </c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56"/>
      <c r="AN508" s="55"/>
    </row>
    <row r="509" s="28" customFormat="1" ht="14.25" spans="1:40">
      <c r="A509" s="35">
        <v>5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>
        <f t="shared" si="0"/>
        <v>0</v>
      </c>
      <c r="V509" s="38"/>
      <c r="W509" s="38"/>
      <c r="X509" s="38">
        <f t="shared" si="1"/>
        <v>0</v>
      </c>
      <c r="Y509" s="38">
        <f t="shared" si="2"/>
        <v>0</v>
      </c>
      <c r="Z509" s="38"/>
      <c r="AA509" s="38"/>
      <c r="AB509" s="38">
        <f t="shared" si="3"/>
        <v>0</v>
      </c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57"/>
      <c r="AN509" s="55"/>
    </row>
    <row r="510" s="28" customFormat="1" ht="14.25" spans="1:40">
      <c r="A510" s="35">
        <v>6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>
        <f t="shared" si="0"/>
        <v>0</v>
      </c>
      <c r="V510" s="38"/>
      <c r="W510" s="38"/>
      <c r="X510" s="38">
        <f t="shared" si="1"/>
        <v>0</v>
      </c>
      <c r="Y510" s="38">
        <f t="shared" si="2"/>
        <v>0</v>
      </c>
      <c r="Z510" s="38"/>
      <c r="AA510" s="38"/>
      <c r="AB510" s="38">
        <f t="shared" si="3"/>
        <v>0</v>
      </c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58"/>
      <c r="AN510" s="55"/>
    </row>
    <row r="511" s="28" customFormat="1" ht="14.25" spans="1:40">
      <c r="A511" s="35">
        <v>7</v>
      </c>
      <c r="B511" s="38"/>
      <c r="C511" s="38"/>
      <c r="D511" s="38"/>
      <c r="E511" s="38"/>
      <c r="F511" s="40"/>
      <c r="G511" s="38"/>
      <c r="H511" s="38"/>
      <c r="I511" s="38"/>
      <c r="J511" s="44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>
        <f t="shared" si="0"/>
        <v>0</v>
      </c>
      <c r="V511" s="38"/>
      <c r="W511" s="38"/>
      <c r="X511" s="38">
        <f t="shared" si="1"/>
        <v>0</v>
      </c>
      <c r="Y511" s="38">
        <f t="shared" si="2"/>
        <v>0</v>
      </c>
      <c r="Z511" s="38"/>
      <c r="AA511" s="38"/>
      <c r="AB511" s="38">
        <f t="shared" si="3"/>
        <v>0</v>
      </c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55"/>
      <c r="AN511" s="55"/>
    </row>
    <row r="512" s="28" customFormat="1" ht="14.25" spans="1:40">
      <c r="A512" s="35">
        <v>8</v>
      </c>
      <c r="B512" s="38"/>
      <c r="C512" s="38"/>
      <c r="D512" s="38"/>
      <c r="E512" s="38"/>
      <c r="F512" s="40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>
        <f t="shared" si="0"/>
        <v>0</v>
      </c>
      <c r="V512" s="38"/>
      <c r="W512" s="38"/>
      <c r="X512" s="38">
        <f t="shared" si="1"/>
        <v>0</v>
      </c>
      <c r="Y512" s="38">
        <f t="shared" si="2"/>
        <v>0</v>
      </c>
      <c r="Z512" s="38"/>
      <c r="AA512" s="38"/>
      <c r="AB512" s="38">
        <f t="shared" si="3"/>
        <v>0</v>
      </c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55"/>
      <c r="AN512" s="55"/>
    </row>
    <row r="513" s="28" customFormat="1" ht="14.25" spans="1:38">
      <c r="A513" s="35">
        <v>9</v>
      </c>
      <c r="B513" s="38"/>
      <c r="C513" s="38"/>
      <c r="D513" s="38"/>
      <c r="E513" s="38"/>
      <c r="F513" s="40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>
        <f t="shared" si="0"/>
        <v>0</v>
      </c>
      <c r="V513" s="38"/>
      <c r="W513" s="38"/>
      <c r="X513" s="38">
        <f t="shared" si="1"/>
        <v>0</v>
      </c>
      <c r="Y513" s="38">
        <f t="shared" si="2"/>
        <v>0</v>
      </c>
      <c r="Z513" s="38"/>
      <c r="AA513" s="38"/>
      <c r="AB513" s="38">
        <f t="shared" si="3"/>
        <v>0</v>
      </c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</row>
    <row r="514" s="28" customFormat="1" ht="14.25" spans="1:38">
      <c r="A514" s="35">
        <v>10</v>
      </c>
      <c r="B514" s="38"/>
      <c r="C514" s="38"/>
      <c r="D514" s="38"/>
      <c r="E514" s="38"/>
      <c r="F514" s="40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>
        <f t="shared" si="0"/>
        <v>0</v>
      </c>
      <c r="V514" s="38"/>
      <c r="W514" s="38"/>
      <c r="X514" s="38">
        <f t="shared" si="1"/>
        <v>0</v>
      </c>
      <c r="Y514" s="38">
        <f t="shared" si="2"/>
        <v>0</v>
      </c>
      <c r="Z514" s="38"/>
      <c r="AA514" s="38"/>
      <c r="AB514" s="38">
        <f t="shared" si="3"/>
        <v>0</v>
      </c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</row>
    <row r="515" s="28" customFormat="1" ht="14.25" spans="1:38">
      <c r="A515" s="35" t="s">
        <v>187</v>
      </c>
      <c r="B515" s="35"/>
      <c r="C515" s="38"/>
      <c r="D515" s="38"/>
      <c r="E515" s="38"/>
      <c r="F515" s="40"/>
      <c r="G515" s="38"/>
      <c r="H515" s="38"/>
      <c r="I515" s="38"/>
      <c r="J515" s="38"/>
      <c r="K515" s="38"/>
      <c r="L515" s="38"/>
      <c r="M515" s="38">
        <f>SUM(M505:M514)</f>
        <v>0</v>
      </c>
      <c r="N515" s="38"/>
      <c r="O515" s="38"/>
      <c r="P515" s="38">
        <f>SUM(P505:P514)</f>
        <v>0</v>
      </c>
      <c r="Q515" s="38">
        <f>SUM(Q505:Q514)</f>
        <v>0</v>
      </c>
      <c r="R515" s="38"/>
      <c r="S515" s="38"/>
      <c r="T515" s="38">
        <f>SUM(T505:T514)</f>
        <v>0</v>
      </c>
      <c r="U515" s="38">
        <f>SUM(U505:U514)</f>
        <v>0</v>
      </c>
      <c r="V515" s="38"/>
      <c r="W515" s="38"/>
      <c r="X515" s="38">
        <f>SUM(X505:X514)</f>
        <v>0</v>
      </c>
      <c r="Y515" s="38">
        <f>SUM(Y505:Y514)</f>
        <v>0</v>
      </c>
      <c r="Z515" s="38"/>
      <c r="AA515" s="38"/>
      <c r="AB515" s="38">
        <f>SUM(AB505:AB514)</f>
        <v>0</v>
      </c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</row>
    <row r="516" s="28" customFormat="1" ht="14.25" spans="1:1">
      <c r="A516" s="28" t="s">
        <v>222</v>
      </c>
    </row>
    <row r="517" s="28" customFormat="1" ht="14.25" spans="1:28">
      <c r="A517" s="28" t="str">
        <f>封面!A8</f>
        <v>单位总经理：***</v>
      </c>
      <c r="F517" s="28" t="str">
        <f>封面!A9</f>
        <v>单位财务负责人：***</v>
      </c>
      <c r="I517" s="28" t="str">
        <f>封面!A11</f>
        <v>会计审核人：***</v>
      </c>
      <c r="L517" s="28" t="str">
        <f>封面!A10</f>
        <v>单位物资部门负责人：***</v>
      </c>
      <c r="U517" s="28" t="s">
        <v>97</v>
      </c>
      <c r="AB517" s="45"/>
    </row>
  </sheetData>
  <mergeCells count="19">
    <mergeCell ref="A1:AE1"/>
    <mergeCell ref="B3:C3"/>
    <mergeCell ref="H3:J3"/>
    <mergeCell ref="M3:P3"/>
    <mergeCell ref="Q3:T3"/>
    <mergeCell ref="U3:X3"/>
    <mergeCell ref="Y3:AB3"/>
    <mergeCell ref="AC3:AI3"/>
    <mergeCell ref="A515:B515"/>
    <mergeCell ref="A3:A4"/>
    <mergeCell ref="D3:D4"/>
    <mergeCell ref="E3:E4"/>
    <mergeCell ref="F3:F4"/>
    <mergeCell ref="G3:G4"/>
    <mergeCell ref="K3:K4"/>
    <mergeCell ref="L3:L4"/>
    <mergeCell ref="AJ3:AJ4"/>
    <mergeCell ref="AK3:AK4"/>
    <mergeCell ref="AL3:AL4"/>
  </mergeCells>
  <hyperlinks>
    <hyperlink ref="AM3" location="资产清查表目录!A1" display="返回"/>
  </hyperlinks>
  <pageMargins left="0.7" right="0.7" top="0.75" bottom="0.75" header="0.3" footer="0.3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7"/>
  <sheetViews>
    <sheetView workbookViewId="0">
      <pane ySplit="4" topLeftCell="A5" activePane="bottomLeft" state="frozen"/>
      <selection/>
      <selection pane="bottomLeft" activeCell="E9" sqref="E9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8" width="14.625" customWidth="1"/>
    <col min="9" max="10" width="16.25" customWidth="1"/>
    <col min="11" max="11" width="15.625" customWidth="1"/>
    <col min="15" max="18" width="7.5" customWidth="1"/>
    <col min="19" max="19" width="9.5" customWidth="1"/>
  </cols>
  <sheetData>
    <row r="1" ht="34.5" customHeight="1" spans="1:27">
      <c r="A1" s="29" t="s">
        <v>14218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s="28" customFormat="1" ht="39" customHeight="1" spans="1:27">
      <c r="A2" s="30" t="str">
        <f>封面!A5</f>
        <v>单位名称：*****</v>
      </c>
      <c r="B2" s="31"/>
      <c r="C2" s="32"/>
      <c r="D2" s="33"/>
      <c r="G2" s="34"/>
      <c r="H2" s="34"/>
      <c r="J2" s="41" t="str">
        <f>封面!A6</f>
        <v>清查基准日：年 月 日</v>
      </c>
      <c r="L2" s="34"/>
      <c r="R2" s="34" t="s">
        <v>215</v>
      </c>
      <c r="AA2" s="34" t="s">
        <v>175</v>
      </c>
    </row>
    <row r="3" s="28" customFormat="1" ht="18.75" customHeight="1" spans="1:39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49" t="s">
        <v>13948</v>
      </c>
      <c r="I3" s="50"/>
      <c r="J3" s="51"/>
      <c r="K3" s="35" t="s">
        <v>13949</v>
      </c>
      <c r="L3" s="35" t="s">
        <v>247</v>
      </c>
      <c r="M3" s="42" t="s">
        <v>190</v>
      </c>
      <c r="N3" s="42"/>
      <c r="O3" s="42"/>
      <c r="P3" s="42"/>
      <c r="Q3" s="42" t="s">
        <v>191</v>
      </c>
      <c r="R3" s="42"/>
      <c r="S3" s="42"/>
      <c r="T3" s="42"/>
      <c r="U3" s="42" t="s">
        <v>192</v>
      </c>
      <c r="V3" s="42"/>
      <c r="W3" s="42"/>
      <c r="X3" s="42"/>
      <c r="Y3" s="42" t="s">
        <v>193</v>
      </c>
      <c r="Z3" s="42"/>
      <c r="AA3" s="42"/>
      <c r="AB3" s="42"/>
      <c r="AC3" s="44" t="s">
        <v>248</v>
      </c>
      <c r="AD3" s="44"/>
      <c r="AE3" s="44"/>
      <c r="AF3" s="44"/>
      <c r="AG3" s="44"/>
      <c r="AH3" s="44"/>
      <c r="AI3" s="44"/>
      <c r="AJ3" s="35" t="s">
        <v>249</v>
      </c>
      <c r="AK3" s="46" t="s">
        <v>250</v>
      </c>
      <c r="AL3" s="35" t="s">
        <v>76</v>
      </c>
      <c r="AM3" s="54" t="s">
        <v>90</v>
      </c>
    </row>
    <row r="4" s="28" customFormat="1" ht="28.5" spans="1:38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 t="s">
        <v>13950</v>
      </c>
      <c r="I4" s="52" t="s">
        <v>13951</v>
      </c>
      <c r="J4" s="53" t="s">
        <v>13952</v>
      </c>
      <c r="K4" s="35"/>
      <c r="L4" s="35"/>
      <c r="M4" s="43" t="s">
        <v>194</v>
      </c>
      <c r="N4" s="43" t="s">
        <v>195</v>
      </c>
      <c r="O4" s="43" t="s">
        <v>196</v>
      </c>
      <c r="P4" s="43" t="s">
        <v>197</v>
      </c>
      <c r="Q4" s="43" t="s">
        <v>194</v>
      </c>
      <c r="R4" s="43" t="s">
        <v>195</v>
      </c>
      <c r="S4" s="43" t="s">
        <v>196</v>
      </c>
      <c r="T4" s="43" t="s">
        <v>197</v>
      </c>
      <c r="U4" s="43" t="s">
        <v>194</v>
      </c>
      <c r="V4" s="43" t="s">
        <v>195</v>
      </c>
      <c r="W4" s="43" t="s">
        <v>196</v>
      </c>
      <c r="X4" s="43" t="s">
        <v>197</v>
      </c>
      <c r="Y4" s="43" t="s">
        <v>194</v>
      </c>
      <c r="Z4" s="43" t="s">
        <v>195</v>
      </c>
      <c r="AA4" s="43" t="s">
        <v>196</v>
      </c>
      <c r="AB4" s="43" t="s">
        <v>197</v>
      </c>
      <c r="AC4" s="44" t="s">
        <v>256</v>
      </c>
      <c r="AD4" s="44" t="s">
        <v>257</v>
      </c>
      <c r="AE4" s="44" t="s">
        <v>258</v>
      </c>
      <c r="AF4" s="44" t="s">
        <v>259</v>
      </c>
      <c r="AG4" s="44" t="s">
        <v>260</v>
      </c>
      <c r="AH4" s="44" t="s">
        <v>261</v>
      </c>
      <c r="AI4" s="47" t="s">
        <v>262</v>
      </c>
      <c r="AJ4" s="35"/>
      <c r="AK4" s="46"/>
      <c r="AL4" s="35"/>
    </row>
    <row r="5" s="28" customFormat="1" ht="14.25" spans="1:38">
      <c r="A5" s="35">
        <v>1</v>
      </c>
      <c r="B5" s="38"/>
      <c r="C5" s="38"/>
      <c r="D5" s="38"/>
      <c r="E5" s="38"/>
      <c r="F5" s="35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/>
      <c r="S5" s="38"/>
      <c r="T5" s="38"/>
      <c r="U5" s="38">
        <f>IF((Q5-M5)&gt;0,Q5-M5,0)</f>
        <v>0</v>
      </c>
      <c r="V5" s="38"/>
      <c r="W5" s="38"/>
      <c r="X5" s="38">
        <f>IF((T5-P5)&gt;0,T5-P5,0)</f>
        <v>0</v>
      </c>
      <c r="Y5" s="38">
        <f>IF((Q5-M5)&lt;0,Q5-M5,0)</f>
        <v>0</v>
      </c>
      <c r="Z5" s="38"/>
      <c r="AA5" s="38"/>
      <c r="AB5" s="38">
        <f>IF((T5-P5)&lt;0,T5-P5,0)</f>
        <v>0</v>
      </c>
      <c r="AC5" s="38"/>
      <c r="AD5" s="38"/>
      <c r="AE5" s="38"/>
      <c r="AF5" s="38"/>
      <c r="AG5" s="38"/>
      <c r="AH5" s="38"/>
      <c r="AI5" s="38"/>
      <c r="AJ5" s="38"/>
      <c r="AK5" s="38"/>
      <c r="AL5" s="38"/>
    </row>
    <row r="6" s="28" customFormat="1" ht="14.25" spans="1:38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>
        <f t="shared" ref="U6:U14" si="0">IF((Q6-M6)&gt;0,Q6-M6,0)</f>
        <v>0</v>
      </c>
      <c r="V6" s="38"/>
      <c r="W6" s="38"/>
      <c r="X6" s="38">
        <f t="shared" ref="X6:X14" si="1">IF((T6-P6)&gt;0,T6-P6,0)</f>
        <v>0</v>
      </c>
      <c r="Y6" s="38">
        <f t="shared" ref="Y6:Y14" si="2">IF((Q6-M6)&lt;0,Q6-M6,0)</f>
        <v>0</v>
      </c>
      <c r="Z6" s="38"/>
      <c r="AA6" s="38"/>
      <c r="AB6" s="38">
        <f t="shared" ref="AB6:AB14" si="3">IF((T6-P6)&lt;0,T6-P6,0)</f>
        <v>0</v>
      </c>
      <c r="AC6" s="38"/>
      <c r="AD6" s="38"/>
      <c r="AE6" s="38"/>
      <c r="AF6" s="38"/>
      <c r="AG6" s="38"/>
      <c r="AH6" s="38"/>
      <c r="AI6" s="38"/>
      <c r="AJ6" s="38"/>
      <c r="AK6" s="38"/>
      <c r="AL6" s="38"/>
    </row>
    <row r="7" s="28" customFormat="1" ht="14.25" spans="1:40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>
        <f t="shared" si="0"/>
        <v>0</v>
      </c>
      <c r="V7" s="38"/>
      <c r="W7" s="38"/>
      <c r="X7" s="38">
        <f t="shared" si="1"/>
        <v>0</v>
      </c>
      <c r="Y7" s="38">
        <f t="shared" si="2"/>
        <v>0</v>
      </c>
      <c r="Z7" s="38"/>
      <c r="AA7" s="38"/>
      <c r="AB7" s="38">
        <f t="shared" si="3"/>
        <v>0</v>
      </c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55"/>
      <c r="AN7" s="55"/>
    </row>
    <row r="8" s="28" customFormat="1" ht="14.25" spans="1:40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>
        <f t="shared" si="0"/>
        <v>0</v>
      </c>
      <c r="V8" s="38"/>
      <c r="W8" s="38"/>
      <c r="X8" s="38">
        <f t="shared" si="1"/>
        <v>0</v>
      </c>
      <c r="Y8" s="38">
        <f t="shared" si="2"/>
        <v>0</v>
      </c>
      <c r="Z8" s="38"/>
      <c r="AA8" s="38"/>
      <c r="AB8" s="38">
        <f t="shared" si="3"/>
        <v>0</v>
      </c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56"/>
      <c r="AN8" s="55"/>
    </row>
    <row r="9" s="28" customFormat="1" ht="14.25" spans="1:40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>
        <f t="shared" si="0"/>
        <v>0</v>
      </c>
      <c r="V9" s="38"/>
      <c r="W9" s="38"/>
      <c r="X9" s="38">
        <f t="shared" si="1"/>
        <v>0</v>
      </c>
      <c r="Y9" s="38">
        <f t="shared" si="2"/>
        <v>0</v>
      </c>
      <c r="Z9" s="38"/>
      <c r="AA9" s="38"/>
      <c r="AB9" s="38">
        <f t="shared" si="3"/>
        <v>0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57"/>
      <c r="AN9" s="55"/>
    </row>
    <row r="10" s="28" customFormat="1" ht="14.25" spans="1:40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>
        <f t="shared" si="0"/>
        <v>0</v>
      </c>
      <c r="V10" s="38"/>
      <c r="W10" s="38"/>
      <c r="X10" s="38">
        <f t="shared" si="1"/>
        <v>0</v>
      </c>
      <c r="Y10" s="38">
        <f t="shared" si="2"/>
        <v>0</v>
      </c>
      <c r="Z10" s="38"/>
      <c r="AA10" s="38"/>
      <c r="AB10" s="38">
        <f t="shared" si="3"/>
        <v>0</v>
      </c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58"/>
      <c r="AN10" s="55"/>
    </row>
    <row r="11" s="28" customFormat="1" ht="14.25" spans="1:40">
      <c r="A11" s="35">
        <v>7</v>
      </c>
      <c r="B11" s="38"/>
      <c r="C11" s="38"/>
      <c r="D11" s="38"/>
      <c r="E11" s="38"/>
      <c r="F11" s="40"/>
      <c r="G11" s="38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>
        <f t="shared" si="0"/>
        <v>0</v>
      </c>
      <c r="V11" s="38"/>
      <c r="W11" s="38"/>
      <c r="X11" s="38">
        <f t="shared" si="1"/>
        <v>0</v>
      </c>
      <c r="Y11" s="38">
        <f t="shared" si="2"/>
        <v>0</v>
      </c>
      <c r="Z11" s="38"/>
      <c r="AA11" s="38"/>
      <c r="AB11" s="38">
        <f t="shared" si="3"/>
        <v>0</v>
      </c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55"/>
      <c r="AN11" s="55"/>
    </row>
    <row r="12" s="28" customFormat="1" ht="14.25" spans="1:40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>
        <f t="shared" si="0"/>
        <v>0</v>
      </c>
      <c r="V12" s="38"/>
      <c r="W12" s="38"/>
      <c r="X12" s="38">
        <f t="shared" si="1"/>
        <v>0</v>
      </c>
      <c r="Y12" s="38">
        <f t="shared" si="2"/>
        <v>0</v>
      </c>
      <c r="Z12" s="38"/>
      <c r="AA12" s="38"/>
      <c r="AB12" s="38">
        <f t="shared" si="3"/>
        <v>0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55"/>
      <c r="AN12" s="55"/>
    </row>
    <row r="13" s="28" customFormat="1" ht="14.25" spans="1:38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>
        <f t="shared" si="0"/>
        <v>0</v>
      </c>
      <c r="V13" s="38"/>
      <c r="W13" s="38"/>
      <c r="X13" s="38">
        <f t="shared" si="1"/>
        <v>0</v>
      </c>
      <c r="Y13" s="38">
        <f t="shared" si="2"/>
        <v>0</v>
      </c>
      <c r="Z13" s="38"/>
      <c r="AA13" s="38"/>
      <c r="AB13" s="38">
        <f t="shared" si="3"/>
        <v>0</v>
      </c>
      <c r="AC13" s="38"/>
      <c r="AD13" s="38"/>
      <c r="AE13" s="38"/>
      <c r="AF13" s="38"/>
      <c r="AG13" s="38"/>
      <c r="AH13" s="38"/>
      <c r="AI13" s="38"/>
      <c r="AJ13" s="38"/>
      <c r="AK13" s="38"/>
      <c r="AL13" s="38"/>
    </row>
    <row r="14" s="28" customFormat="1" ht="14.25" spans="1:38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>
        <f t="shared" si="0"/>
        <v>0</v>
      </c>
      <c r="V14" s="38"/>
      <c r="W14" s="38"/>
      <c r="X14" s="38">
        <f t="shared" si="1"/>
        <v>0</v>
      </c>
      <c r="Y14" s="38">
        <f t="shared" si="2"/>
        <v>0</v>
      </c>
      <c r="Z14" s="38"/>
      <c r="AA14" s="38"/>
      <c r="AB14" s="38">
        <f t="shared" si="3"/>
        <v>0</v>
      </c>
      <c r="AC14" s="38"/>
      <c r="AD14" s="38"/>
      <c r="AE14" s="38"/>
      <c r="AF14" s="38"/>
      <c r="AG14" s="38"/>
      <c r="AH14" s="38"/>
      <c r="AI14" s="38"/>
      <c r="AJ14" s="38"/>
      <c r="AK14" s="38"/>
      <c r="AL14" s="38"/>
    </row>
    <row r="15" s="28" customFormat="1" ht="14.25" spans="1:38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/>
      <c r="M15" s="38">
        <f>SUM(M5:M14)</f>
        <v>0</v>
      </c>
      <c r="N15" s="38"/>
      <c r="O15" s="38"/>
      <c r="P15" s="38">
        <f>SUM(P5:P14)</f>
        <v>0</v>
      </c>
      <c r="Q15" s="38">
        <f>SUM(Q5:Q14)</f>
        <v>0</v>
      </c>
      <c r="R15" s="38"/>
      <c r="S15" s="38"/>
      <c r="T15" s="38">
        <f>SUM(T5:T14)</f>
        <v>0</v>
      </c>
      <c r="U15" s="38">
        <f>SUM(U5:U14)</f>
        <v>0</v>
      </c>
      <c r="V15" s="38"/>
      <c r="W15" s="38"/>
      <c r="X15" s="38">
        <f>SUM(X5:X14)</f>
        <v>0</v>
      </c>
      <c r="Y15" s="38">
        <f>SUM(Y5:Y14)</f>
        <v>0</v>
      </c>
      <c r="Z15" s="38"/>
      <c r="AA15" s="38"/>
      <c r="AB15" s="38">
        <f>SUM(AB5:AB14)</f>
        <v>0</v>
      </c>
      <c r="AC15" s="38"/>
      <c r="AD15" s="38"/>
      <c r="AE15" s="38"/>
      <c r="AF15" s="38"/>
      <c r="AG15" s="38"/>
      <c r="AH15" s="38"/>
      <c r="AI15" s="38"/>
      <c r="AJ15" s="38"/>
      <c r="AK15" s="38"/>
      <c r="AL15" s="38"/>
    </row>
    <row r="16" s="28" customFormat="1" ht="14.25" spans="1:1">
      <c r="A16" s="28" t="s">
        <v>222</v>
      </c>
    </row>
    <row r="17" s="28" customFormat="1" ht="14.25" spans="1:28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U17" s="28" t="s">
        <v>97</v>
      </c>
      <c r="AB17" s="45"/>
    </row>
  </sheetData>
  <mergeCells count="19">
    <mergeCell ref="A1:AA1"/>
    <mergeCell ref="B3:C3"/>
    <mergeCell ref="H3:J3"/>
    <mergeCell ref="M3:P3"/>
    <mergeCell ref="Q3:T3"/>
    <mergeCell ref="U3:X3"/>
    <mergeCell ref="Y3:AB3"/>
    <mergeCell ref="AC3:AI3"/>
    <mergeCell ref="A15:B15"/>
    <mergeCell ref="A3:A4"/>
    <mergeCell ref="D3:D4"/>
    <mergeCell ref="E3:E4"/>
    <mergeCell ref="F3:F4"/>
    <mergeCell ref="G3:G4"/>
    <mergeCell ref="K3:K4"/>
    <mergeCell ref="L3:L4"/>
    <mergeCell ref="AJ3:AJ4"/>
    <mergeCell ref="AK3:AK4"/>
    <mergeCell ref="AL3:AL4"/>
  </mergeCells>
  <hyperlinks>
    <hyperlink ref="AM3" location="资产清查表目录!A1" display="返回"/>
  </hyperlinks>
  <pageMargins left="0.7" right="0.7" top="0.75" bottom="0.75" header="0.3" footer="0.3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7"/>
  <sheetViews>
    <sheetView workbookViewId="0">
      <pane ySplit="4" topLeftCell="A5" activePane="bottomLeft" state="frozen"/>
      <selection/>
      <selection pane="bottomLeft" activeCell="C8" sqref="C8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29" t="s">
        <v>14219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0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Z2" s="34" t="s">
        <v>175</v>
      </c>
    </row>
    <row r="3" s="28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8" customFormat="1" ht="15.75" spans="1:33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s="28" customFormat="1" ht="14.25" spans="1:33">
      <c r="A5" s="35">
        <v>1</v>
      </c>
      <c r="B5" s="38"/>
      <c r="C5" s="38"/>
      <c r="D5" s="38"/>
      <c r="E5" s="38"/>
      <c r="F5" s="35"/>
      <c r="G5" s="35"/>
      <c r="H5" s="35"/>
      <c r="I5" s="35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</row>
    <row r="6" s="28" customFormat="1" ht="14.25" spans="1:33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</row>
    <row r="7" s="28" customFormat="1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55"/>
    </row>
    <row r="8" s="28" customFormat="1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55"/>
    </row>
    <row r="9" s="28" customFormat="1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55"/>
    </row>
    <row r="10" s="28" customFormat="1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55"/>
    </row>
    <row r="11" s="28" customFormat="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55"/>
    </row>
    <row r="12" s="28" customFormat="1" ht="14.25" spans="1:34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55"/>
    </row>
    <row r="13" s="28" customFormat="1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s="28" customFormat="1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s="28" customFormat="1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1">
      <c r="A16" s="28" t="s">
        <v>222</v>
      </c>
    </row>
    <row r="17" s="28" customFormat="1" ht="14.25" spans="1:24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S17" s="28" t="s">
        <v>97</v>
      </c>
      <c r="X17" s="45"/>
    </row>
  </sheetData>
  <mergeCells count="20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7"/>
  <sheetViews>
    <sheetView workbookViewId="0">
      <pane ySplit="4" topLeftCell="A5" activePane="bottomLeft" state="frozen"/>
      <selection/>
      <selection pane="bottomLeft" activeCell="L33" sqref="L33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  <col min="19" max="23" width="9" customWidth="1"/>
  </cols>
  <sheetData>
    <row r="1" ht="34.5" customHeight="1" spans="1:26">
      <c r="A1" s="29" t="s">
        <v>14220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0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Z2" s="34" t="s">
        <v>175</v>
      </c>
    </row>
    <row r="3" s="28" customFormat="1" ht="18.75" customHeight="1" spans="1:39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49" t="s">
        <v>13948</v>
      </c>
      <c r="I3" s="50"/>
      <c r="J3" s="51"/>
      <c r="K3" s="35" t="s">
        <v>13949</v>
      </c>
      <c r="L3" s="35" t="s">
        <v>247</v>
      </c>
      <c r="M3" s="42" t="s">
        <v>190</v>
      </c>
      <c r="N3" s="42"/>
      <c r="O3" s="42"/>
      <c r="P3" s="42"/>
      <c r="Q3" s="42" t="s">
        <v>191</v>
      </c>
      <c r="R3" s="42"/>
      <c r="S3" s="42"/>
      <c r="T3" s="42"/>
      <c r="U3" s="42" t="s">
        <v>192</v>
      </c>
      <c r="V3" s="42"/>
      <c r="W3" s="42"/>
      <c r="X3" s="42"/>
      <c r="Y3" s="42" t="s">
        <v>193</v>
      </c>
      <c r="Z3" s="42"/>
      <c r="AA3" s="42"/>
      <c r="AB3" s="42"/>
      <c r="AC3" s="44" t="s">
        <v>248</v>
      </c>
      <c r="AD3" s="44"/>
      <c r="AE3" s="44"/>
      <c r="AF3" s="44"/>
      <c r="AG3" s="44"/>
      <c r="AH3" s="44"/>
      <c r="AI3" s="44"/>
      <c r="AJ3" s="35" t="s">
        <v>249</v>
      </c>
      <c r="AK3" s="46" t="s">
        <v>250</v>
      </c>
      <c r="AL3" s="35" t="s">
        <v>76</v>
      </c>
      <c r="AM3" s="54" t="s">
        <v>90</v>
      </c>
    </row>
    <row r="4" s="28" customFormat="1" ht="28.5" spans="1:38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 t="s">
        <v>13950</v>
      </c>
      <c r="I4" s="52" t="s">
        <v>13951</v>
      </c>
      <c r="J4" s="53" t="s">
        <v>13952</v>
      </c>
      <c r="K4" s="35"/>
      <c r="L4" s="35"/>
      <c r="M4" s="43" t="s">
        <v>194</v>
      </c>
      <c r="N4" s="43" t="s">
        <v>195</v>
      </c>
      <c r="O4" s="43" t="s">
        <v>196</v>
      </c>
      <c r="P4" s="43" t="s">
        <v>197</v>
      </c>
      <c r="Q4" s="43" t="s">
        <v>194</v>
      </c>
      <c r="R4" s="43" t="s">
        <v>195</v>
      </c>
      <c r="S4" s="43" t="s">
        <v>196</v>
      </c>
      <c r="T4" s="43" t="s">
        <v>197</v>
      </c>
      <c r="U4" s="43" t="s">
        <v>194</v>
      </c>
      <c r="V4" s="43" t="s">
        <v>195</v>
      </c>
      <c r="W4" s="43" t="s">
        <v>196</v>
      </c>
      <c r="X4" s="43" t="s">
        <v>197</v>
      </c>
      <c r="Y4" s="43" t="s">
        <v>194</v>
      </c>
      <c r="Z4" s="43" t="s">
        <v>195</v>
      </c>
      <c r="AA4" s="43" t="s">
        <v>196</v>
      </c>
      <c r="AB4" s="43" t="s">
        <v>197</v>
      </c>
      <c r="AC4" s="44" t="s">
        <v>256</v>
      </c>
      <c r="AD4" s="44" t="s">
        <v>257</v>
      </c>
      <c r="AE4" s="44" t="s">
        <v>258</v>
      </c>
      <c r="AF4" s="44" t="s">
        <v>259</v>
      </c>
      <c r="AG4" s="44" t="s">
        <v>260</v>
      </c>
      <c r="AH4" s="44" t="s">
        <v>261</v>
      </c>
      <c r="AI4" s="47" t="s">
        <v>262</v>
      </c>
      <c r="AJ4" s="35"/>
      <c r="AK4" s="46"/>
      <c r="AL4" s="35"/>
    </row>
    <row r="5" s="28" customFormat="1" ht="14.25" spans="1:38">
      <c r="A5" s="35">
        <v>1</v>
      </c>
      <c r="B5" s="38"/>
      <c r="C5" s="38"/>
      <c r="D5" s="38"/>
      <c r="E5" s="38"/>
      <c r="F5" s="35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/>
      <c r="S5" s="38"/>
      <c r="T5" s="38"/>
      <c r="U5" s="38">
        <f>IF((Q5-M5)&gt;0,Q5-M5,0)</f>
        <v>0</v>
      </c>
      <c r="V5" s="38"/>
      <c r="W5" s="38"/>
      <c r="X5" s="38">
        <f>IF((T5-P5)&gt;0,T5-P5,0)</f>
        <v>0</v>
      </c>
      <c r="Y5" s="38">
        <f>IF((Q5-M5)&lt;0,Q5-M5,0)</f>
        <v>0</v>
      </c>
      <c r="Z5" s="38"/>
      <c r="AA5" s="38"/>
      <c r="AB5" s="38">
        <f>IF((T5-P5)&lt;0,T5-P5,0)</f>
        <v>0</v>
      </c>
      <c r="AC5" s="38"/>
      <c r="AD5" s="38"/>
      <c r="AE5" s="38"/>
      <c r="AF5" s="38"/>
      <c r="AG5" s="38"/>
      <c r="AH5" s="38"/>
      <c r="AI5" s="38"/>
      <c r="AJ5" s="38"/>
      <c r="AK5" s="38"/>
      <c r="AL5" s="38"/>
    </row>
    <row r="6" s="28" customFormat="1" ht="14.25" spans="1:38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>
        <f t="shared" ref="U6:U14" si="0">IF((Q6-M6)&gt;0,Q6-M6,0)</f>
        <v>0</v>
      </c>
      <c r="V6" s="38"/>
      <c r="W6" s="38"/>
      <c r="X6" s="38">
        <f t="shared" ref="X6:X14" si="1">IF((T6-P6)&gt;0,T6-P6,0)</f>
        <v>0</v>
      </c>
      <c r="Y6" s="38">
        <f t="shared" ref="Y6:Y14" si="2">IF((Q6-M6)&lt;0,Q6-M6,0)</f>
        <v>0</v>
      </c>
      <c r="Z6" s="38"/>
      <c r="AA6" s="38"/>
      <c r="AB6" s="38">
        <f t="shared" ref="AB6:AB14" si="3">IF((T6-P6)&lt;0,T6-P6,0)</f>
        <v>0</v>
      </c>
      <c r="AC6" s="38"/>
      <c r="AD6" s="38"/>
      <c r="AE6" s="38"/>
      <c r="AF6" s="38"/>
      <c r="AG6" s="38"/>
      <c r="AH6" s="38"/>
      <c r="AI6" s="38"/>
      <c r="AJ6" s="38"/>
      <c r="AK6" s="38"/>
      <c r="AL6" s="38"/>
    </row>
    <row r="7" s="28" customFormat="1" ht="14.25" spans="1:40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>
        <f t="shared" si="0"/>
        <v>0</v>
      </c>
      <c r="V7" s="38"/>
      <c r="W7" s="38"/>
      <c r="X7" s="38">
        <f t="shared" si="1"/>
        <v>0</v>
      </c>
      <c r="Y7" s="38">
        <f t="shared" si="2"/>
        <v>0</v>
      </c>
      <c r="Z7" s="38"/>
      <c r="AA7" s="38"/>
      <c r="AB7" s="38">
        <f t="shared" si="3"/>
        <v>0</v>
      </c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55"/>
      <c r="AN7" s="55"/>
    </row>
    <row r="8" s="28" customFormat="1" ht="14.25" spans="1:40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>
        <f t="shared" si="0"/>
        <v>0</v>
      </c>
      <c r="V8" s="38"/>
      <c r="W8" s="38"/>
      <c r="X8" s="38">
        <f t="shared" si="1"/>
        <v>0</v>
      </c>
      <c r="Y8" s="38">
        <f t="shared" si="2"/>
        <v>0</v>
      </c>
      <c r="Z8" s="38"/>
      <c r="AA8" s="38"/>
      <c r="AB8" s="38">
        <f t="shared" si="3"/>
        <v>0</v>
      </c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56"/>
      <c r="AN8" s="55"/>
    </row>
    <row r="9" s="28" customFormat="1" ht="14.25" spans="1:40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>
        <f t="shared" si="0"/>
        <v>0</v>
      </c>
      <c r="V9" s="38"/>
      <c r="W9" s="38"/>
      <c r="X9" s="38">
        <f t="shared" si="1"/>
        <v>0</v>
      </c>
      <c r="Y9" s="38">
        <f t="shared" si="2"/>
        <v>0</v>
      </c>
      <c r="Z9" s="38"/>
      <c r="AA9" s="38"/>
      <c r="AB9" s="38">
        <f t="shared" si="3"/>
        <v>0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57"/>
      <c r="AN9" s="55"/>
    </row>
    <row r="10" s="28" customFormat="1" ht="14.25" spans="1:40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>
        <f t="shared" si="0"/>
        <v>0</v>
      </c>
      <c r="V10" s="38"/>
      <c r="W10" s="38"/>
      <c r="X10" s="38">
        <f t="shared" si="1"/>
        <v>0</v>
      </c>
      <c r="Y10" s="38">
        <f t="shared" si="2"/>
        <v>0</v>
      </c>
      <c r="Z10" s="38"/>
      <c r="AA10" s="38"/>
      <c r="AB10" s="38">
        <f t="shared" si="3"/>
        <v>0</v>
      </c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58"/>
      <c r="AN10" s="55"/>
    </row>
    <row r="11" s="28" customFormat="1" ht="14.25" spans="1:40">
      <c r="A11" s="35">
        <v>7</v>
      </c>
      <c r="B11" s="38"/>
      <c r="C11" s="38"/>
      <c r="D11" s="38"/>
      <c r="E11" s="38"/>
      <c r="F11" s="40"/>
      <c r="G11" s="38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>
        <f t="shared" si="0"/>
        <v>0</v>
      </c>
      <c r="V11" s="38"/>
      <c r="W11" s="38"/>
      <c r="X11" s="38">
        <f t="shared" si="1"/>
        <v>0</v>
      </c>
      <c r="Y11" s="38">
        <f t="shared" si="2"/>
        <v>0</v>
      </c>
      <c r="Z11" s="38"/>
      <c r="AA11" s="38"/>
      <c r="AB11" s="38">
        <f t="shared" si="3"/>
        <v>0</v>
      </c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55"/>
      <c r="AN11" s="55"/>
    </row>
    <row r="12" s="28" customFormat="1" ht="14.25" spans="1:40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>
        <f t="shared" si="0"/>
        <v>0</v>
      </c>
      <c r="V12" s="38"/>
      <c r="W12" s="38"/>
      <c r="X12" s="38">
        <f t="shared" si="1"/>
        <v>0</v>
      </c>
      <c r="Y12" s="38">
        <f t="shared" si="2"/>
        <v>0</v>
      </c>
      <c r="Z12" s="38"/>
      <c r="AA12" s="38"/>
      <c r="AB12" s="38">
        <f t="shared" si="3"/>
        <v>0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55"/>
      <c r="AN12" s="55"/>
    </row>
    <row r="13" s="28" customFormat="1" ht="14.25" spans="1:38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>
        <f t="shared" si="0"/>
        <v>0</v>
      </c>
      <c r="V13" s="38"/>
      <c r="W13" s="38"/>
      <c r="X13" s="38">
        <f t="shared" si="1"/>
        <v>0</v>
      </c>
      <c r="Y13" s="38">
        <f t="shared" si="2"/>
        <v>0</v>
      </c>
      <c r="Z13" s="38"/>
      <c r="AA13" s="38"/>
      <c r="AB13" s="38">
        <f t="shared" si="3"/>
        <v>0</v>
      </c>
      <c r="AC13" s="38"/>
      <c r="AD13" s="38"/>
      <c r="AE13" s="38"/>
      <c r="AF13" s="38"/>
      <c r="AG13" s="38"/>
      <c r="AH13" s="38"/>
      <c r="AI13" s="38"/>
      <c r="AJ13" s="38"/>
      <c r="AK13" s="38"/>
      <c r="AL13" s="38"/>
    </row>
    <row r="14" s="28" customFormat="1" ht="14.25" spans="1:38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>
        <f t="shared" si="0"/>
        <v>0</v>
      </c>
      <c r="V14" s="38"/>
      <c r="W14" s="38"/>
      <c r="X14" s="38">
        <f t="shared" si="1"/>
        <v>0</v>
      </c>
      <c r="Y14" s="38">
        <f t="shared" si="2"/>
        <v>0</v>
      </c>
      <c r="Z14" s="38"/>
      <c r="AA14" s="38"/>
      <c r="AB14" s="38">
        <f t="shared" si="3"/>
        <v>0</v>
      </c>
      <c r="AC14" s="38"/>
      <c r="AD14" s="38"/>
      <c r="AE14" s="38"/>
      <c r="AF14" s="38"/>
      <c r="AG14" s="38"/>
      <c r="AH14" s="38"/>
      <c r="AI14" s="38"/>
      <c r="AJ14" s="38"/>
      <c r="AK14" s="38"/>
      <c r="AL14" s="38"/>
    </row>
    <row r="15" s="28" customFormat="1" ht="14.25" spans="1:38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/>
      <c r="M15" s="38">
        <f>SUM(M5:M14)</f>
        <v>0</v>
      </c>
      <c r="N15" s="38"/>
      <c r="O15" s="38"/>
      <c r="P15" s="38">
        <f>SUM(P5:P14)</f>
        <v>0</v>
      </c>
      <c r="Q15" s="38">
        <f>SUM(Q5:Q14)</f>
        <v>0</v>
      </c>
      <c r="R15" s="38"/>
      <c r="S15" s="38"/>
      <c r="T15" s="38">
        <f>SUM(T5:T14)</f>
        <v>0</v>
      </c>
      <c r="U15" s="38">
        <f>SUM(U5:U14)</f>
        <v>0</v>
      </c>
      <c r="V15" s="38"/>
      <c r="W15" s="38"/>
      <c r="X15" s="38">
        <f>SUM(X5:X14)</f>
        <v>0</v>
      </c>
      <c r="Y15" s="38">
        <f>SUM(Y5:Y14)</f>
        <v>0</v>
      </c>
      <c r="Z15" s="38"/>
      <c r="AA15" s="38"/>
      <c r="AB15" s="38">
        <f>SUM(AB5:AB14)</f>
        <v>0</v>
      </c>
      <c r="AC15" s="38"/>
      <c r="AD15" s="38"/>
      <c r="AE15" s="38"/>
      <c r="AF15" s="38"/>
      <c r="AG15" s="38"/>
      <c r="AH15" s="38"/>
      <c r="AI15" s="38"/>
      <c r="AJ15" s="38"/>
      <c r="AK15" s="38"/>
      <c r="AL15" s="38"/>
    </row>
    <row r="16" s="28" customFormat="1" ht="14.25" spans="1:1">
      <c r="A16" s="28" t="s">
        <v>222</v>
      </c>
    </row>
    <row r="17" s="28" customFormat="1" ht="14.25" spans="1:28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U17" s="28" t="s">
        <v>97</v>
      </c>
      <c r="AB17" s="45"/>
    </row>
  </sheetData>
  <mergeCells count="19">
    <mergeCell ref="A1:Z1"/>
    <mergeCell ref="B3:C3"/>
    <mergeCell ref="H3:J3"/>
    <mergeCell ref="M3:P3"/>
    <mergeCell ref="Q3:T3"/>
    <mergeCell ref="U3:X3"/>
    <mergeCell ref="Y3:AB3"/>
    <mergeCell ref="AC3:AI3"/>
    <mergeCell ref="A15:B15"/>
    <mergeCell ref="A3:A4"/>
    <mergeCell ref="D3:D4"/>
    <mergeCell ref="E3:E4"/>
    <mergeCell ref="F3:F4"/>
    <mergeCell ref="G3:G4"/>
    <mergeCell ref="K3:K4"/>
    <mergeCell ref="L3:L4"/>
    <mergeCell ref="AJ3:AJ4"/>
    <mergeCell ref="AK3:AK4"/>
    <mergeCell ref="AL3:AL4"/>
  </mergeCells>
  <hyperlinks>
    <hyperlink ref="AM3" location="资产清查表目录!A1" display="返回"/>
  </hyperlinks>
  <pageMargins left="0.7" right="0.7" top="0.75" bottom="0.75" header="0.3" footer="0.3"/>
  <pageSetup paperSize="9" orientation="portrait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7"/>
  <sheetViews>
    <sheetView workbookViewId="0">
      <pane ySplit="4" topLeftCell="A5" activePane="bottomLeft" state="frozen"/>
      <selection/>
      <selection pane="bottomLeft" activeCell="C8" sqref="C8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4" max="17" width="7.5" customWidth="1"/>
    <col min="18" max="18" width="9.5" customWidth="1"/>
  </cols>
  <sheetData>
    <row r="1" ht="34.5" customHeight="1" spans="1:26">
      <c r="A1" s="29" t="s">
        <v>14221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="28" customFormat="1" ht="39" customHeight="1" spans="1:26">
      <c r="A2" s="30" t="str">
        <f>封面!A5</f>
        <v>单位名称：*****</v>
      </c>
      <c r="B2" s="31"/>
      <c r="C2" s="32"/>
      <c r="D2" s="33"/>
      <c r="G2" s="34"/>
      <c r="I2" s="41" t="str">
        <f>封面!A6</f>
        <v>清查基准日：年 月 日</v>
      </c>
      <c r="K2" s="34"/>
      <c r="Q2" s="34" t="s">
        <v>215</v>
      </c>
      <c r="Z2" s="34" t="s">
        <v>175</v>
      </c>
    </row>
    <row r="3" s="28" customFormat="1" ht="18.75" customHeight="1" spans="1:33">
      <c r="A3" s="35" t="s">
        <v>10</v>
      </c>
      <c r="B3" s="51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8" customFormat="1" ht="15.75" spans="1:33">
      <c r="A4" s="35">
        <v>1</v>
      </c>
      <c r="B4" s="59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s="28" customFormat="1" ht="14.25" spans="1:33">
      <c r="A5" s="60">
        <v>1</v>
      </c>
      <c r="B5" s="38"/>
      <c r="C5" s="38"/>
      <c r="D5" s="38"/>
      <c r="E5" s="38"/>
      <c r="F5" s="35"/>
      <c r="G5" s="35"/>
      <c r="H5" s="35"/>
      <c r="I5" s="35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</row>
    <row r="6" s="28" customFormat="1" ht="14.25" spans="1:33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</row>
    <row r="7" s="28" customFormat="1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55"/>
    </row>
    <row r="8" s="28" customFormat="1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55"/>
    </row>
    <row r="9" s="28" customFormat="1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55"/>
    </row>
    <row r="10" s="28" customFormat="1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55"/>
    </row>
    <row r="11" s="28" customFormat="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55"/>
    </row>
    <row r="12" s="28" customFormat="1" ht="14.25" spans="1:34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55"/>
    </row>
    <row r="13" s="28" customFormat="1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s="28" customFormat="1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s="28" customFormat="1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s="28" customFormat="1" ht="14.25" spans="1:1">
      <c r="A16" s="28" t="s">
        <v>222</v>
      </c>
    </row>
    <row r="17" s="28" customFormat="1" ht="14.25" spans="1:24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S17" s="28" t="s">
        <v>97</v>
      </c>
      <c r="X17" s="45"/>
    </row>
  </sheetData>
  <mergeCells count="20">
    <mergeCell ref="A1:Z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7"/>
  <sheetViews>
    <sheetView workbookViewId="0">
      <pane ySplit="4" topLeftCell="A5" activePane="bottomLeft" state="frozen"/>
      <selection/>
      <selection pane="bottomLeft" activeCell="C8" sqref="C8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6" max="21" width="7.5" customWidth="1"/>
    <col min="22" max="22" width="9.5" customWidth="1"/>
  </cols>
  <sheetData>
    <row r="1" ht="34.5" customHeight="1" spans="1:31">
      <c r="A1" s="29" t="s">
        <v>14222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7" customFormat="1" ht="39" customHeight="1" spans="1:33">
      <c r="A2" s="30" t="str">
        <f>封面!A5</f>
        <v>单位名称：*****</v>
      </c>
      <c r="B2" s="31"/>
      <c r="C2" s="32"/>
      <c r="D2" s="33"/>
      <c r="E2" s="28"/>
      <c r="F2" s="28"/>
      <c r="G2" s="34"/>
      <c r="H2" s="41" t="str">
        <f>封面!A6</f>
        <v>清查基准日：年 月 日</v>
      </c>
      <c r="I2" s="28"/>
      <c r="J2" s="28"/>
      <c r="K2" s="34"/>
      <c r="L2" s="34"/>
      <c r="M2" s="28"/>
      <c r="N2" s="28"/>
      <c r="O2" s="28"/>
      <c r="P2" s="28"/>
      <c r="Q2" s="28"/>
      <c r="R2" s="28"/>
      <c r="S2" s="28"/>
      <c r="T2" s="28"/>
      <c r="U2" s="34" t="s">
        <v>215</v>
      </c>
      <c r="V2" s="28"/>
      <c r="W2" s="28"/>
      <c r="X2" s="28"/>
      <c r="Y2" s="28"/>
      <c r="Z2" s="28"/>
      <c r="AA2" s="28"/>
      <c r="AB2" s="28"/>
      <c r="AC2" s="28"/>
      <c r="AD2" s="28"/>
      <c r="AE2" s="34" t="s">
        <v>175</v>
      </c>
      <c r="AF2" s="28"/>
      <c r="AG2" s="28"/>
    </row>
    <row r="3" s="27" customFormat="1" ht="18.75" customHeight="1" spans="1:33">
      <c r="A3" s="35" t="s">
        <v>10</v>
      </c>
      <c r="B3" s="51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7" customFormat="1" ht="18.75" spans="1:33">
      <c r="A4" s="35">
        <v>1</v>
      </c>
      <c r="B4" s="59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ht="14.25" spans="1:33">
      <c r="A5" s="60">
        <v>1</v>
      </c>
      <c r="B5" s="38"/>
      <c r="C5" s="38"/>
      <c r="D5" s="38"/>
      <c r="E5" s="38"/>
      <c r="F5" s="39"/>
      <c r="G5" s="39"/>
      <c r="H5" s="39"/>
      <c r="I5" s="39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</row>
    <row r="6" ht="14.25" spans="1:34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48"/>
    </row>
    <row r="7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48"/>
    </row>
    <row r="8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48"/>
    </row>
    <row r="9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48"/>
    </row>
    <row r="10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48"/>
    </row>
    <row r="1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48"/>
    </row>
    <row r="12" ht="14.25" spans="1:33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</row>
    <row r="13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ht="14.25" spans="1:33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</row>
    <row r="17" s="28" customFormat="1" ht="14.25" spans="1:24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S17" s="28" t="s">
        <v>97</v>
      </c>
      <c r="X17" s="45"/>
    </row>
  </sheetData>
  <mergeCells count="20">
    <mergeCell ref="A1:AE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7"/>
  <sheetViews>
    <sheetView workbookViewId="0">
      <pane ySplit="4" topLeftCell="A5" activePane="bottomLeft" state="frozen"/>
      <selection/>
      <selection pane="bottomLeft" activeCell="O27" sqref="O27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6" max="21" width="7.5" customWidth="1"/>
    <col min="22" max="22" width="9.5" customWidth="1"/>
  </cols>
  <sheetData>
    <row r="1" ht="34.5" customHeight="1" spans="1:31">
      <c r="A1" s="29" t="s">
        <v>14223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7" customFormat="1" ht="39" customHeight="1" spans="1:33">
      <c r="A2" s="30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34"/>
      <c r="M2" s="28"/>
      <c r="N2" s="28"/>
      <c r="O2" s="28"/>
      <c r="P2" s="28"/>
      <c r="Q2" s="34" t="s">
        <v>215</v>
      </c>
      <c r="R2" s="28"/>
      <c r="S2" s="28"/>
      <c r="T2" s="28"/>
      <c r="U2" s="34"/>
      <c r="V2" s="28"/>
      <c r="W2" s="28"/>
      <c r="X2" s="28"/>
      <c r="Y2" s="28"/>
      <c r="Z2" s="28"/>
      <c r="AA2" s="28"/>
      <c r="AB2" s="28"/>
      <c r="AC2" s="28"/>
      <c r="AD2" s="28"/>
      <c r="AE2" s="34" t="s">
        <v>175</v>
      </c>
      <c r="AF2" s="28"/>
      <c r="AG2" s="28"/>
    </row>
    <row r="3" s="28" customFormat="1" ht="18.75" customHeight="1" spans="1:39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49" t="s">
        <v>13948</v>
      </c>
      <c r="I3" s="50"/>
      <c r="J3" s="51"/>
      <c r="K3" s="35" t="s">
        <v>13949</v>
      </c>
      <c r="L3" s="35" t="s">
        <v>247</v>
      </c>
      <c r="M3" s="42" t="s">
        <v>190</v>
      </c>
      <c r="N3" s="42"/>
      <c r="O3" s="42"/>
      <c r="P3" s="42"/>
      <c r="Q3" s="42" t="s">
        <v>191</v>
      </c>
      <c r="R3" s="42"/>
      <c r="S3" s="42"/>
      <c r="T3" s="42"/>
      <c r="U3" s="42" t="s">
        <v>192</v>
      </c>
      <c r="V3" s="42"/>
      <c r="W3" s="42"/>
      <c r="X3" s="42"/>
      <c r="Y3" s="42" t="s">
        <v>193</v>
      </c>
      <c r="Z3" s="42"/>
      <c r="AA3" s="42"/>
      <c r="AB3" s="42"/>
      <c r="AC3" s="44" t="s">
        <v>248</v>
      </c>
      <c r="AD3" s="44"/>
      <c r="AE3" s="44"/>
      <c r="AF3" s="44"/>
      <c r="AG3" s="44"/>
      <c r="AH3" s="44"/>
      <c r="AI3" s="44"/>
      <c r="AJ3" s="35" t="s">
        <v>249</v>
      </c>
      <c r="AK3" s="46" t="s">
        <v>250</v>
      </c>
      <c r="AL3" s="35" t="s">
        <v>76</v>
      </c>
      <c r="AM3" s="54" t="s">
        <v>90</v>
      </c>
    </row>
    <row r="4" s="28" customFormat="1" ht="28.5" spans="1:38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 t="s">
        <v>13950</v>
      </c>
      <c r="I4" s="52" t="s">
        <v>13951</v>
      </c>
      <c r="J4" s="53" t="s">
        <v>13952</v>
      </c>
      <c r="K4" s="35"/>
      <c r="L4" s="35"/>
      <c r="M4" s="43" t="s">
        <v>194</v>
      </c>
      <c r="N4" s="43" t="s">
        <v>195</v>
      </c>
      <c r="O4" s="43" t="s">
        <v>196</v>
      </c>
      <c r="P4" s="43" t="s">
        <v>197</v>
      </c>
      <c r="Q4" s="43" t="s">
        <v>194</v>
      </c>
      <c r="R4" s="43" t="s">
        <v>195</v>
      </c>
      <c r="S4" s="43" t="s">
        <v>196</v>
      </c>
      <c r="T4" s="43" t="s">
        <v>197</v>
      </c>
      <c r="U4" s="43" t="s">
        <v>194</v>
      </c>
      <c r="V4" s="43" t="s">
        <v>195</v>
      </c>
      <c r="W4" s="43" t="s">
        <v>196</v>
      </c>
      <c r="X4" s="43" t="s">
        <v>197</v>
      </c>
      <c r="Y4" s="43" t="s">
        <v>194</v>
      </c>
      <c r="Z4" s="43" t="s">
        <v>195</v>
      </c>
      <c r="AA4" s="43" t="s">
        <v>196</v>
      </c>
      <c r="AB4" s="43" t="s">
        <v>197</v>
      </c>
      <c r="AC4" s="44" t="s">
        <v>256</v>
      </c>
      <c r="AD4" s="44" t="s">
        <v>257</v>
      </c>
      <c r="AE4" s="44" t="s">
        <v>258</v>
      </c>
      <c r="AF4" s="44" t="s">
        <v>259</v>
      </c>
      <c r="AG4" s="44" t="s">
        <v>260</v>
      </c>
      <c r="AH4" s="44" t="s">
        <v>261</v>
      </c>
      <c r="AI4" s="47" t="s">
        <v>262</v>
      </c>
      <c r="AJ4" s="35"/>
      <c r="AK4" s="46"/>
      <c r="AL4" s="35"/>
    </row>
    <row r="5" s="28" customFormat="1" ht="14.25" spans="1:38">
      <c r="A5" s="35">
        <v>1</v>
      </c>
      <c r="B5" s="38"/>
      <c r="C5" s="38"/>
      <c r="D5" s="38"/>
      <c r="E5" s="38"/>
      <c r="F5" s="35"/>
      <c r="G5" s="35"/>
      <c r="H5" s="35"/>
      <c r="I5" s="35"/>
      <c r="J5" s="35"/>
      <c r="K5" s="38"/>
      <c r="L5" s="38"/>
      <c r="M5" s="38"/>
      <c r="N5" s="38"/>
      <c r="O5" s="38"/>
      <c r="P5" s="38"/>
      <c r="Q5" s="38"/>
      <c r="R5" s="38"/>
      <c r="S5" s="38"/>
      <c r="T5" s="38"/>
      <c r="U5" s="38">
        <f>IF((Q5-M5)&gt;0,Q5-M5,0)</f>
        <v>0</v>
      </c>
      <c r="V5" s="38"/>
      <c r="W5" s="38"/>
      <c r="X5" s="38">
        <f>IF((T5-P5)&gt;0,T5-P5,0)</f>
        <v>0</v>
      </c>
      <c r="Y5" s="38">
        <f>IF((Q5-M5)&lt;0,Q5-M5,0)</f>
        <v>0</v>
      </c>
      <c r="Z5" s="38"/>
      <c r="AA5" s="38"/>
      <c r="AB5" s="38">
        <f>IF((T5-P5)&lt;0,T5-P5,0)</f>
        <v>0</v>
      </c>
      <c r="AC5" s="38"/>
      <c r="AD5" s="38"/>
      <c r="AE5" s="38"/>
      <c r="AF5" s="38"/>
      <c r="AG5" s="38"/>
      <c r="AH5" s="38"/>
      <c r="AI5" s="38"/>
      <c r="AJ5" s="38"/>
      <c r="AK5" s="38"/>
      <c r="AL5" s="38"/>
    </row>
    <row r="6" s="28" customFormat="1" ht="14.25" spans="1:38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>
        <f t="shared" ref="U6:U14" si="0">IF((Q6-M6)&gt;0,Q6-M6,0)</f>
        <v>0</v>
      </c>
      <c r="V6" s="38"/>
      <c r="W6" s="38"/>
      <c r="X6" s="38">
        <f t="shared" ref="X6:X14" si="1">IF((T6-P6)&gt;0,T6-P6,0)</f>
        <v>0</v>
      </c>
      <c r="Y6" s="38">
        <f t="shared" ref="Y6:Y14" si="2">IF((Q6-M6)&lt;0,Q6-M6,0)</f>
        <v>0</v>
      </c>
      <c r="Z6" s="38"/>
      <c r="AA6" s="38"/>
      <c r="AB6" s="38">
        <f t="shared" ref="AB6:AB14" si="3">IF((T6-P6)&lt;0,T6-P6,0)</f>
        <v>0</v>
      </c>
      <c r="AC6" s="38"/>
      <c r="AD6" s="38"/>
      <c r="AE6" s="38"/>
      <c r="AF6" s="38"/>
      <c r="AG6" s="38"/>
      <c r="AH6" s="38"/>
      <c r="AI6" s="38"/>
      <c r="AJ6" s="38"/>
      <c r="AK6" s="38"/>
      <c r="AL6" s="38"/>
    </row>
    <row r="7" s="28" customFormat="1" ht="14.25" spans="1:40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>
        <f t="shared" si="0"/>
        <v>0</v>
      </c>
      <c r="V7" s="38"/>
      <c r="W7" s="38"/>
      <c r="X7" s="38">
        <f t="shared" si="1"/>
        <v>0</v>
      </c>
      <c r="Y7" s="38">
        <f t="shared" si="2"/>
        <v>0</v>
      </c>
      <c r="Z7" s="38"/>
      <c r="AA7" s="38"/>
      <c r="AB7" s="38">
        <f t="shared" si="3"/>
        <v>0</v>
      </c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55"/>
      <c r="AN7" s="55"/>
    </row>
    <row r="8" s="28" customFormat="1" ht="14.25" spans="1:40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>
        <f t="shared" si="0"/>
        <v>0</v>
      </c>
      <c r="V8" s="38"/>
      <c r="W8" s="38"/>
      <c r="X8" s="38">
        <f t="shared" si="1"/>
        <v>0</v>
      </c>
      <c r="Y8" s="38">
        <f t="shared" si="2"/>
        <v>0</v>
      </c>
      <c r="Z8" s="38"/>
      <c r="AA8" s="38"/>
      <c r="AB8" s="38">
        <f t="shared" si="3"/>
        <v>0</v>
      </c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56"/>
      <c r="AN8" s="55"/>
    </row>
    <row r="9" s="28" customFormat="1" ht="14.25" spans="1:40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>
        <f t="shared" si="0"/>
        <v>0</v>
      </c>
      <c r="V9" s="38"/>
      <c r="W9" s="38"/>
      <c r="X9" s="38">
        <f t="shared" si="1"/>
        <v>0</v>
      </c>
      <c r="Y9" s="38">
        <f t="shared" si="2"/>
        <v>0</v>
      </c>
      <c r="Z9" s="38"/>
      <c r="AA9" s="38"/>
      <c r="AB9" s="38">
        <f t="shared" si="3"/>
        <v>0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57"/>
      <c r="AN9" s="55"/>
    </row>
    <row r="10" s="28" customFormat="1" ht="14.25" spans="1:40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>
        <f t="shared" si="0"/>
        <v>0</v>
      </c>
      <c r="V10" s="38"/>
      <c r="W10" s="38"/>
      <c r="X10" s="38">
        <f t="shared" si="1"/>
        <v>0</v>
      </c>
      <c r="Y10" s="38">
        <f t="shared" si="2"/>
        <v>0</v>
      </c>
      <c r="Z10" s="38"/>
      <c r="AA10" s="38"/>
      <c r="AB10" s="38">
        <f t="shared" si="3"/>
        <v>0</v>
      </c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58"/>
      <c r="AN10" s="55"/>
    </row>
    <row r="11" s="28" customFormat="1" ht="14.25" spans="1:40">
      <c r="A11" s="35">
        <v>7</v>
      </c>
      <c r="B11" s="38"/>
      <c r="C11" s="38"/>
      <c r="D11" s="38"/>
      <c r="E11" s="38"/>
      <c r="F11" s="40"/>
      <c r="G11" s="38"/>
      <c r="H11" s="38"/>
      <c r="I11" s="38"/>
      <c r="J11" s="44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>
        <f t="shared" si="0"/>
        <v>0</v>
      </c>
      <c r="V11" s="38"/>
      <c r="W11" s="38"/>
      <c r="X11" s="38">
        <f t="shared" si="1"/>
        <v>0</v>
      </c>
      <c r="Y11" s="38">
        <f t="shared" si="2"/>
        <v>0</v>
      </c>
      <c r="Z11" s="38"/>
      <c r="AA11" s="38"/>
      <c r="AB11" s="38">
        <f t="shared" si="3"/>
        <v>0</v>
      </c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55"/>
      <c r="AN11" s="55"/>
    </row>
    <row r="12" s="28" customFormat="1" ht="14.25" spans="1:40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>
        <f t="shared" si="0"/>
        <v>0</v>
      </c>
      <c r="V12" s="38"/>
      <c r="W12" s="38"/>
      <c r="X12" s="38">
        <f t="shared" si="1"/>
        <v>0</v>
      </c>
      <c r="Y12" s="38">
        <f t="shared" si="2"/>
        <v>0</v>
      </c>
      <c r="Z12" s="38"/>
      <c r="AA12" s="38"/>
      <c r="AB12" s="38">
        <f t="shared" si="3"/>
        <v>0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55"/>
      <c r="AN12" s="55"/>
    </row>
    <row r="13" s="28" customFormat="1" ht="14.25" spans="1:38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>
        <f t="shared" si="0"/>
        <v>0</v>
      </c>
      <c r="V13" s="38"/>
      <c r="W13" s="38"/>
      <c r="X13" s="38">
        <f t="shared" si="1"/>
        <v>0</v>
      </c>
      <c r="Y13" s="38">
        <f t="shared" si="2"/>
        <v>0</v>
      </c>
      <c r="Z13" s="38"/>
      <c r="AA13" s="38"/>
      <c r="AB13" s="38">
        <f t="shared" si="3"/>
        <v>0</v>
      </c>
      <c r="AC13" s="38"/>
      <c r="AD13" s="38"/>
      <c r="AE13" s="38"/>
      <c r="AF13" s="38"/>
      <c r="AG13" s="38"/>
      <c r="AH13" s="38"/>
      <c r="AI13" s="38"/>
      <c r="AJ13" s="38"/>
      <c r="AK13" s="38"/>
      <c r="AL13" s="38"/>
    </row>
    <row r="14" s="28" customFormat="1" ht="14.25" spans="1:38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>
        <f t="shared" si="0"/>
        <v>0</v>
      </c>
      <c r="V14" s="38"/>
      <c r="W14" s="38"/>
      <c r="X14" s="38">
        <f t="shared" si="1"/>
        <v>0</v>
      </c>
      <c r="Y14" s="38">
        <f t="shared" si="2"/>
        <v>0</v>
      </c>
      <c r="Z14" s="38"/>
      <c r="AA14" s="38"/>
      <c r="AB14" s="38">
        <f t="shared" si="3"/>
        <v>0</v>
      </c>
      <c r="AC14" s="38"/>
      <c r="AD14" s="38"/>
      <c r="AE14" s="38"/>
      <c r="AF14" s="38"/>
      <c r="AG14" s="38"/>
      <c r="AH14" s="38"/>
      <c r="AI14" s="38"/>
      <c r="AJ14" s="38"/>
      <c r="AK14" s="38"/>
      <c r="AL14" s="38"/>
    </row>
    <row r="15" s="28" customFormat="1" ht="14.25" spans="1:38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/>
      <c r="M15" s="38">
        <f>SUM(M5:M14)</f>
        <v>0</v>
      </c>
      <c r="N15" s="38"/>
      <c r="O15" s="38"/>
      <c r="P15" s="38">
        <f>SUM(P5:P14)</f>
        <v>0</v>
      </c>
      <c r="Q15" s="38">
        <f>SUM(Q5:Q14)</f>
        <v>0</v>
      </c>
      <c r="R15" s="38"/>
      <c r="S15" s="38"/>
      <c r="T15" s="38">
        <f>SUM(T5:T14)</f>
        <v>0</v>
      </c>
      <c r="U15" s="38">
        <f>SUM(U5:U14)</f>
        <v>0</v>
      </c>
      <c r="V15" s="38"/>
      <c r="W15" s="38"/>
      <c r="X15" s="38">
        <f>SUM(X5:X14)</f>
        <v>0</v>
      </c>
      <c r="Y15" s="38">
        <f>SUM(Y5:Y14)</f>
        <v>0</v>
      </c>
      <c r="Z15" s="38"/>
      <c r="AA15" s="38"/>
      <c r="AB15" s="38">
        <f>SUM(AB5:AB14)</f>
        <v>0</v>
      </c>
      <c r="AC15" s="38"/>
      <c r="AD15" s="38"/>
      <c r="AE15" s="38"/>
      <c r="AF15" s="38"/>
      <c r="AG15" s="38"/>
      <c r="AH15" s="38"/>
      <c r="AI15" s="38"/>
      <c r="AJ15" s="38"/>
      <c r="AK15" s="38"/>
      <c r="AL15" s="38"/>
    </row>
    <row r="16" s="28" customFormat="1" ht="14.25" spans="1:1">
      <c r="A16" s="28" t="s">
        <v>222</v>
      </c>
    </row>
    <row r="17" s="28" customFormat="1" ht="14.25" spans="1:28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U17" s="28" t="s">
        <v>97</v>
      </c>
      <c r="AB17" s="45"/>
    </row>
  </sheetData>
  <mergeCells count="19">
    <mergeCell ref="A1:AE1"/>
    <mergeCell ref="B3:C3"/>
    <mergeCell ref="H3:J3"/>
    <mergeCell ref="M3:P3"/>
    <mergeCell ref="Q3:T3"/>
    <mergeCell ref="U3:X3"/>
    <mergeCell ref="Y3:AB3"/>
    <mergeCell ref="AC3:AI3"/>
    <mergeCell ref="A15:B15"/>
    <mergeCell ref="A3:A4"/>
    <mergeCell ref="D3:D4"/>
    <mergeCell ref="E3:E4"/>
    <mergeCell ref="F3:F4"/>
    <mergeCell ref="G3:G4"/>
    <mergeCell ref="K3:K4"/>
    <mergeCell ref="L3:L4"/>
    <mergeCell ref="AJ3:AJ4"/>
    <mergeCell ref="AK3:AK4"/>
    <mergeCell ref="AL3:AL4"/>
  </mergeCells>
  <hyperlinks>
    <hyperlink ref="AM3" location="资产清查表目录!A1" display="返回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N23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C8" sqref="C8"/>
    </sheetView>
  </sheetViews>
  <sheetFormatPr defaultColWidth="9" defaultRowHeight="13.5"/>
  <cols>
    <col min="1" max="1" width="5.125" style="181" customWidth="1"/>
    <col min="2" max="13" width="14.125" style="181" customWidth="1"/>
    <col min="14" max="14" width="13.625" style="181" customWidth="1"/>
    <col min="15" max="16384" width="9" style="181"/>
  </cols>
  <sheetData>
    <row r="1" ht="36.75" customHeight="1" spans="2:14">
      <c r="B1" s="677" t="s">
        <v>102</v>
      </c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418" t="s">
        <v>67</v>
      </c>
    </row>
    <row r="2" s="676" customFormat="1" ht="37.5" customHeight="1" spans="1:14">
      <c r="A2" s="678" t="s">
        <v>10</v>
      </c>
      <c r="B2" s="678" t="s">
        <v>68</v>
      </c>
      <c r="C2" s="678" t="s">
        <v>103</v>
      </c>
      <c r="D2" s="678" t="s">
        <v>104</v>
      </c>
      <c r="E2" s="678" t="s">
        <v>105</v>
      </c>
      <c r="F2" s="678" t="s">
        <v>106</v>
      </c>
      <c r="G2" s="678" t="s">
        <v>107</v>
      </c>
      <c r="H2" s="678" t="s">
        <v>108</v>
      </c>
      <c r="I2" s="678" t="s">
        <v>109</v>
      </c>
      <c r="J2" s="678" t="s">
        <v>110</v>
      </c>
      <c r="K2" s="678" t="s">
        <v>111</v>
      </c>
      <c r="L2" s="678" t="s">
        <v>112</v>
      </c>
      <c r="M2" s="678" t="s">
        <v>75</v>
      </c>
      <c r="N2" s="678" t="s">
        <v>76</v>
      </c>
    </row>
    <row r="3" s="418" customFormat="1" ht="36.75" customHeight="1" spans="1:14">
      <c r="A3" s="613">
        <v>1</v>
      </c>
      <c r="B3" s="679"/>
      <c r="C3" s="680"/>
      <c r="D3" s="680"/>
      <c r="E3" s="680">
        <f>C3-D3</f>
        <v>0</v>
      </c>
      <c r="F3" s="680"/>
      <c r="G3" s="680"/>
      <c r="H3" s="609">
        <f>F3-G3</f>
        <v>0</v>
      </c>
      <c r="I3" s="609"/>
      <c r="J3" s="609"/>
      <c r="K3" s="609"/>
      <c r="L3" s="609"/>
      <c r="M3" s="609">
        <f>H3-L3</f>
        <v>0</v>
      </c>
      <c r="N3" s="689"/>
    </row>
    <row r="4" ht="43.5" customHeight="1" spans="1:14">
      <c r="A4" s="681"/>
      <c r="B4" s="613" t="s">
        <v>77</v>
      </c>
      <c r="C4" s="609">
        <f t="shared" ref="C4:H4" si="0">SUM(C3:C3)</f>
        <v>0</v>
      </c>
      <c r="D4" s="609">
        <f t="shared" si="0"/>
        <v>0</v>
      </c>
      <c r="E4" s="609">
        <f t="shared" si="0"/>
        <v>0</v>
      </c>
      <c r="F4" s="609">
        <f t="shared" si="0"/>
        <v>0</v>
      </c>
      <c r="G4" s="609">
        <f t="shared" si="0"/>
        <v>0</v>
      </c>
      <c r="H4" s="609">
        <f t="shared" si="0"/>
        <v>0</v>
      </c>
      <c r="I4" s="609">
        <f t="shared" ref="I4:M4" si="1">SUM(I3:I3)</f>
        <v>0</v>
      </c>
      <c r="J4" s="609">
        <f t="shared" si="1"/>
        <v>0</v>
      </c>
      <c r="K4" s="609">
        <f t="shared" si="1"/>
        <v>0</v>
      </c>
      <c r="L4" s="609">
        <f t="shared" si="1"/>
        <v>0</v>
      </c>
      <c r="M4" s="609">
        <f t="shared" si="1"/>
        <v>0</v>
      </c>
      <c r="N4" s="681"/>
    </row>
    <row r="5" ht="43.5" customHeight="1" spans="1:14">
      <c r="A5" s="682"/>
      <c r="B5" s="617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2"/>
    </row>
    <row r="6" ht="43.5" customHeight="1" spans="1:14">
      <c r="A6" s="682"/>
      <c r="B6" s="617"/>
      <c r="C6" s="683"/>
      <c r="D6" s="683"/>
      <c r="E6" s="683"/>
      <c r="F6" s="683"/>
      <c r="G6" s="683"/>
      <c r="H6" s="683"/>
      <c r="I6" s="683"/>
      <c r="J6" s="683"/>
      <c r="K6" s="683"/>
      <c r="L6" s="683"/>
      <c r="M6" s="683"/>
      <c r="N6" s="682"/>
    </row>
    <row r="7" ht="43.5" customHeight="1" spans="1:14">
      <c r="A7" s="682"/>
      <c r="B7" s="617"/>
      <c r="C7" s="683"/>
      <c r="D7" s="683"/>
      <c r="E7" s="683"/>
      <c r="F7" s="683"/>
      <c r="G7" s="683"/>
      <c r="H7" s="683"/>
      <c r="I7" s="683"/>
      <c r="J7" s="683"/>
      <c r="K7" s="683"/>
      <c r="L7" s="683"/>
      <c r="M7" s="683"/>
      <c r="N7" s="682"/>
    </row>
    <row r="8" ht="43.5" customHeight="1" spans="1:14">
      <c r="A8" s="682"/>
      <c r="B8" s="617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2"/>
    </row>
    <row r="9" ht="43.5" customHeight="1" spans="1:14">
      <c r="A9" s="682"/>
      <c r="B9" s="617"/>
      <c r="C9" s="683"/>
      <c r="D9" s="683"/>
      <c r="E9" s="683"/>
      <c r="F9" s="683"/>
      <c r="G9" s="683"/>
      <c r="H9" s="683"/>
      <c r="I9" s="683"/>
      <c r="J9" s="683"/>
      <c r="K9" s="683"/>
      <c r="L9" s="683"/>
      <c r="M9" s="683"/>
      <c r="N9" s="682"/>
    </row>
    <row r="10" ht="43.5" customHeight="1" spans="1:14">
      <c r="A10" s="682"/>
      <c r="B10" s="617"/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2"/>
    </row>
    <row r="11" ht="43.5" customHeight="1" spans="1:14">
      <c r="A11" s="682"/>
      <c r="B11" s="617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2"/>
    </row>
    <row r="12" ht="43.5" customHeight="1" spans="1:14">
      <c r="A12" s="682"/>
      <c r="B12" s="617"/>
      <c r="C12" s="683"/>
      <c r="D12" s="683"/>
      <c r="E12" s="683"/>
      <c r="F12" s="683"/>
      <c r="G12" s="683"/>
      <c r="H12" s="683"/>
      <c r="I12" s="683"/>
      <c r="J12" s="683"/>
      <c r="K12" s="683"/>
      <c r="L12" s="683"/>
      <c r="M12" s="683"/>
      <c r="N12" s="682"/>
    </row>
    <row r="13" ht="43.5" customHeight="1" spans="1:14">
      <c r="A13" s="682"/>
      <c r="B13" s="617"/>
      <c r="C13" s="683"/>
      <c r="D13" s="683"/>
      <c r="E13" s="683"/>
      <c r="F13" s="683"/>
      <c r="G13" s="683"/>
      <c r="H13" s="683"/>
      <c r="I13" s="683"/>
      <c r="J13" s="683"/>
      <c r="K13" s="683"/>
      <c r="L13" s="683"/>
      <c r="M13" s="683"/>
      <c r="N13" s="682"/>
    </row>
    <row r="14" ht="43.5" customHeight="1" spans="1:14">
      <c r="A14" s="682"/>
      <c r="B14" s="617"/>
      <c r="C14" s="683"/>
      <c r="D14" s="683"/>
      <c r="E14" s="683"/>
      <c r="F14" s="683"/>
      <c r="G14" s="683"/>
      <c r="H14" s="683"/>
      <c r="I14" s="683"/>
      <c r="J14" s="683"/>
      <c r="K14" s="683"/>
      <c r="L14" s="683"/>
      <c r="M14" s="683"/>
      <c r="N14" s="682"/>
    </row>
    <row r="15" ht="43.5" customHeight="1" spans="1:14">
      <c r="A15" s="682"/>
      <c r="B15" s="617"/>
      <c r="C15" s="683"/>
      <c r="D15" s="683"/>
      <c r="E15" s="683"/>
      <c r="F15" s="683"/>
      <c r="G15" s="683"/>
      <c r="H15" s="683"/>
      <c r="I15" s="683"/>
      <c r="J15" s="683"/>
      <c r="K15" s="683"/>
      <c r="L15" s="683"/>
      <c r="M15" s="683"/>
      <c r="N15" s="682"/>
    </row>
    <row r="16" ht="43.5" customHeight="1" spans="1:14">
      <c r="A16" s="682"/>
      <c r="B16" s="617"/>
      <c r="C16" s="683"/>
      <c r="D16" s="683"/>
      <c r="E16" s="683"/>
      <c r="F16" s="683"/>
      <c r="G16" s="683"/>
      <c r="H16" s="683"/>
      <c r="I16" s="683"/>
      <c r="J16" s="683"/>
      <c r="K16" s="683"/>
      <c r="L16" s="683"/>
      <c r="M16" s="683"/>
      <c r="N16" s="682"/>
    </row>
    <row r="17" ht="43.5" customHeight="1" spans="1:14">
      <c r="A17" s="682"/>
      <c r="B17" s="617"/>
      <c r="C17" s="683"/>
      <c r="D17" s="683"/>
      <c r="E17" s="683"/>
      <c r="F17" s="683"/>
      <c r="G17" s="683"/>
      <c r="H17" s="683"/>
      <c r="I17" s="683"/>
      <c r="J17" s="683"/>
      <c r="K17" s="683"/>
      <c r="L17" s="683"/>
      <c r="M17" s="683"/>
      <c r="N17" s="682"/>
    </row>
    <row r="18" ht="25.5" customHeight="1" spans="2:14">
      <c r="B18" s="684" t="s">
        <v>113</v>
      </c>
      <c r="C18" s="684" t="e">
        <f>C3+#REF!+#REF!+#REF!+#REF!+#REF!+#REF!+#REF!+#REF!+#REF!+#REF!+#REF!+#REF!+#REF!+#REF!</f>
        <v>#REF!</v>
      </c>
      <c r="D18" s="684" t="e">
        <f>D3+#REF!+#REF!+#REF!+#REF!+#REF!+#REF!+#REF!+#REF!+#REF!+#REF!+#REF!+#REF!+#REF!+#REF!</f>
        <v>#REF!</v>
      </c>
      <c r="E18" s="684"/>
      <c r="F18" s="684"/>
      <c r="G18" s="684"/>
      <c r="H18" s="684" t="e">
        <f>H3+#REF!+#REF!+#REF!+#REF!+#REF!+#REF!+#REF!+#REF!+#REF!+#REF!+#REF!+#REF!+#REF!+#REF!</f>
        <v>#REF!</v>
      </c>
      <c r="I18" s="684" t="e">
        <f>I3+#REF!+#REF!+#REF!+#REF!+#REF!+#REF!+#REF!+#REF!+#REF!+#REF!+#REF!+#REF!+#REF!+#REF!</f>
        <v>#REF!</v>
      </c>
      <c r="J18" s="684" t="e">
        <f>J3+#REF!+#REF!+#REF!+#REF!+#REF!+#REF!+#REF!+#REF!+#REF!+#REF!+#REF!+#REF!+#REF!+#REF!</f>
        <v>#REF!</v>
      </c>
      <c r="K18" s="684" t="e">
        <f>K3+#REF!+#REF!+#REF!+#REF!+#REF!+#REF!+#REF!+#REF!+#REF!+#REF!+#REF!+#REF!+#REF!+#REF!</f>
        <v>#REF!</v>
      </c>
      <c r="L18" s="684" t="e">
        <f>L3+#REF!+#REF!+#REF!+#REF!+#REF!+#REF!+#REF!+#REF!+#REF!+#REF!+#REF!+#REF!+#REF!+#REF!</f>
        <v>#REF!</v>
      </c>
      <c r="M18" s="684" t="e">
        <f>M3+#REF!+#REF!+#REF!+#REF!+#REF!+#REF!+#REF!+#REF!+#REF!+#REF!+#REF!+#REF!+#REF!+#REF!</f>
        <v>#REF!</v>
      </c>
      <c r="N18" s="684"/>
    </row>
    <row r="19" ht="25.5" customHeight="1" spans="2:14">
      <c r="B19" s="685" t="s">
        <v>114</v>
      </c>
      <c r="C19" s="685" t="e">
        <f>#REF!+#REF!+#REF!+#REF!</f>
        <v>#REF!</v>
      </c>
      <c r="D19" s="685" t="e">
        <f>#REF!+#REF!+#REF!+#REF!</f>
        <v>#REF!</v>
      </c>
      <c r="E19" s="685"/>
      <c r="F19" s="685"/>
      <c r="G19" s="685"/>
      <c r="H19" s="685" t="e">
        <f>#REF!+#REF!+#REF!+#REF!</f>
        <v>#REF!</v>
      </c>
      <c r="I19" s="685" t="e">
        <f>#REF!+#REF!+#REF!+#REF!</f>
        <v>#REF!</v>
      </c>
      <c r="J19" s="685" t="e">
        <f>#REF!+#REF!+#REF!+#REF!</f>
        <v>#REF!</v>
      </c>
      <c r="K19" s="685" t="e">
        <f>#REF!+#REF!+#REF!+#REF!</f>
        <v>#REF!</v>
      </c>
      <c r="L19" s="685" t="e">
        <f>#REF!+#REF!+#REF!+#REF!</f>
        <v>#REF!</v>
      </c>
      <c r="M19" s="685" t="e">
        <f>#REF!+#REF!+#REF!+#REF!</f>
        <v>#REF!</v>
      </c>
      <c r="N19" s="685"/>
    </row>
    <row r="20" ht="25.5" customHeight="1" spans="2:14">
      <c r="B20" s="686" t="s">
        <v>115</v>
      </c>
      <c r="C20" s="686" t="e">
        <f>#REF!+#REF!+#REF!+#REF!</f>
        <v>#REF!</v>
      </c>
      <c r="D20" s="686" t="e">
        <f>#REF!+#REF!+#REF!+#REF!</f>
        <v>#REF!</v>
      </c>
      <c r="E20" s="686"/>
      <c r="F20" s="686"/>
      <c r="G20" s="686"/>
      <c r="H20" s="686" t="e">
        <f>#REF!+#REF!+#REF!+#REF!</f>
        <v>#REF!</v>
      </c>
      <c r="I20" s="686" t="e">
        <f>#REF!+#REF!+#REF!+#REF!</f>
        <v>#REF!</v>
      </c>
      <c r="J20" s="686" t="e">
        <f>#REF!+#REF!+#REF!+#REF!</f>
        <v>#REF!</v>
      </c>
      <c r="K20" s="686" t="e">
        <f>#REF!+#REF!+#REF!+#REF!</f>
        <v>#REF!</v>
      </c>
      <c r="L20" s="686" t="e">
        <f>#REF!+#REF!+#REF!+#REF!</f>
        <v>#REF!</v>
      </c>
      <c r="M20" s="686" t="e">
        <f>#REF!+#REF!+#REF!+#REF!</f>
        <v>#REF!</v>
      </c>
      <c r="N20" s="686"/>
    </row>
    <row r="21" ht="25.5" customHeight="1" spans="2:14">
      <c r="B21" s="687" t="s">
        <v>116</v>
      </c>
      <c r="C21" s="687" t="e">
        <f>#REF!+#REF!+#REF!+#REF!+#REF!+#REF!+#REF!+#REF!+#REF!+#REF!+#REF!+#REF!+#REF!+#REF!+#REF!</f>
        <v>#REF!</v>
      </c>
      <c r="D21" s="687" t="e">
        <f>#REF!+#REF!+#REF!+#REF!+#REF!+#REF!+#REF!+#REF!+#REF!+#REF!+#REF!+#REF!+#REF!+#REF!+#REF!</f>
        <v>#REF!</v>
      </c>
      <c r="E21" s="687"/>
      <c r="F21" s="687"/>
      <c r="G21" s="687"/>
      <c r="H21" s="687" t="e">
        <f>#REF!+#REF!+#REF!+#REF!+#REF!+#REF!+#REF!+#REF!+#REF!+#REF!+#REF!+#REF!+#REF!+#REF!+#REF!</f>
        <v>#REF!</v>
      </c>
      <c r="I21" s="687" t="e">
        <f>#REF!+#REF!+#REF!+#REF!+#REF!+#REF!+#REF!+#REF!+#REF!+#REF!+#REF!+#REF!+#REF!+#REF!+#REF!</f>
        <v>#REF!</v>
      </c>
      <c r="J21" s="687" t="e">
        <f>#REF!+#REF!+#REF!+#REF!+#REF!+#REF!+#REF!+#REF!+#REF!+#REF!+#REF!+#REF!+#REF!+#REF!+#REF!</f>
        <v>#REF!</v>
      </c>
      <c r="K21" s="687" t="e">
        <f>#REF!+#REF!+#REF!+#REF!+#REF!+#REF!+#REF!+#REF!+#REF!+#REF!+#REF!+#REF!+#REF!+#REF!+#REF!</f>
        <v>#REF!</v>
      </c>
      <c r="L21" s="687" t="e">
        <f>#REF!+#REF!+#REF!+#REF!+#REF!+#REF!+#REF!+#REF!+#REF!+#REF!+#REF!+#REF!+#REF!+#REF!+#REF!</f>
        <v>#REF!</v>
      </c>
      <c r="M21" s="687" t="e">
        <f>#REF!+#REF!+#REF!+#REF!+#REF!+#REF!+#REF!+#REF!+#REF!+#REF!+#REF!+#REF!+#REF!+#REF!+#REF!</f>
        <v>#REF!</v>
      </c>
      <c r="N21" s="687"/>
    </row>
    <row r="22" ht="25.5" customHeight="1" spans="2:14">
      <c r="B22" s="688" t="s">
        <v>117</v>
      </c>
      <c r="C22" s="688" t="e">
        <f>#REF!+#REF!+#REF!+#REF!+#REF!+#REF!</f>
        <v>#REF!</v>
      </c>
      <c r="D22" s="688" t="e">
        <f>#REF!+#REF!+#REF!+#REF!+#REF!+#REF!</f>
        <v>#REF!</v>
      </c>
      <c r="E22" s="688"/>
      <c r="F22" s="688"/>
      <c r="G22" s="688"/>
      <c r="H22" s="688" t="e">
        <f>#REF!+#REF!+#REF!+#REF!+#REF!+#REF!</f>
        <v>#REF!</v>
      </c>
      <c r="I22" s="688" t="e">
        <f>#REF!+#REF!+#REF!+#REF!+#REF!+#REF!</f>
        <v>#REF!</v>
      </c>
      <c r="J22" s="688" t="e">
        <f>#REF!+#REF!+#REF!+#REF!+#REF!+#REF!</f>
        <v>#REF!</v>
      </c>
      <c r="K22" s="688" t="e">
        <f>#REF!+#REF!+#REF!+#REF!+#REF!+#REF!</f>
        <v>#REF!</v>
      </c>
      <c r="L22" s="688" t="e">
        <f>#REF!+#REF!+#REF!+#REF!+#REF!+#REF!</f>
        <v>#REF!</v>
      </c>
      <c r="M22" s="688" t="e">
        <f>#REF!+#REF!+#REF!+#REF!+#REF!+#REF!</f>
        <v>#REF!</v>
      </c>
      <c r="N22" s="688"/>
    </row>
    <row r="23" ht="14.25"/>
  </sheetData>
  <mergeCells count="1">
    <mergeCell ref="B1:M1"/>
  </mergeCells>
  <pageMargins left="0.393700787401575" right="0.393700787401575" top="0.748031496062992" bottom="0.748031496062992" header="0.31496062992126" footer="0.31496062992126"/>
  <pageSetup paperSize="9" scale="75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7"/>
  <sheetViews>
    <sheetView workbookViewId="0">
      <pane ySplit="4" topLeftCell="A5" activePane="bottomLeft" state="frozen"/>
      <selection/>
      <selection pane="bottomLeft" activeCell="G32" sqref="G32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6" max="21" width="7.5" customWidth="1"/>
    <col min="22" max="22" width="9.5" customWidth="1"/>
  </cols>
  <sheetData>
    <row r="1" ht="34.5" customHeight="1" spans="1:31">
      <c r="A1" s="29" t="s">
        <v>14224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7" customFormat="1" ht="39" customHeight="1" spans="1:33">
      <c r="A2" s="30" t="str">
        <f>封面!A5</f>
        <v>单位名称：*****</v>
      </c>
      <c r="B2" s="31"/>
      <c r="C2" s="32"/>
      <c r="D2" s="33"/>
      <c r="E2" s="28"/>
      <c r="F2" s="28"/>
      <c r="G2" s="34"/>
      <c r="H2" s="41" t="str">
        <f>封面!A6</f>
        <v>清查基准日：年 月 日</v>
      </c>
      <c r="I2" s="28"/>
      <c r="J2" s="28"/>
      <c r="K2" s="34"/>
      <c r="L2" s="34"/>
      <c r="M2" s="28"/>
      <c r="N2" s="28"/>
      <c r="O2" s="28"/>
      <c r="P2" s="28"/>
      <c r="Q2" s="28"/>
      <c r="R2" s="28"/>
      <c r="S2" s="28"/>
      <c r="T2" s="28"/>
      <c r="U2" s="34" t="s">
        <v>215</v>
      </c>
      <c r="V2" s="28"/>
      <c r="W2" s="28"/>
      <c r="X2" s="28"/>
      <c r="Y2" s="28"/>
      <c r="Z2" s="28"/>
      <c r="AA2" s="28"/>
      <c r="AB2" s="28"/>
      <c r="AC2" s="28"/>
      <c r="AD2" s="28"/>
      <c r="AE2" s="34" t="s">
        <v>175</v>
      </c>
      <c r="AF2" s="28"/>
      <c r="AG2" s="28"/>
    </row>
    <row r="3" s="27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14225</v>
      </c>
      <c r="S3" s="42"/>
      <c r="T3" s="42"/>
      <c r="U3" s="42" t="s">
        <v>14226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7" customFormat="1" ht="18.75" spans="1:33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ht="14.25" spans="1:33">
      <c r="A5" s="35">
        <v>1</v>
      </c>
      <c r="B5" s="38"/>
      <c r="C5" s="38"/>
      <c r="D5" s="38"/>
      <c r="E5" s="38"/>
      <c r="F5" s="39"/>
      <c r="G5" s="39"/>
      <c r="H5" s="39"/>
      <c r="I5" s="39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</row>
    <row r="6" ht="14.25" spans="1:34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48"/>
    </row>
    <row r="7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48"/>
    </row>
    <row r="8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48"/>
    </row>
    <row r="9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48"/>
    </row>
    <row r="10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48"/>
    </row>
    <row r="1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48"/>
    </row>
    <row r="12" ht="14.25" spans="1:33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</row>
    <row r="13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ht="14.25" spans="1:33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</row>
    <row r="17" s="28" customFormat="1" ht="14.25" spans="1:24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S17" s="28" t="s">
        <v>97</v>
      </c>
      <c r="X17" s="45"/>
    </row>
  </sheetData>
  <mergeCells count="20">
    <mergeCell ref="A1:AE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7"/>
  <sheetViews>
    <sheetView workbookViewId="0">
      <pane ySplit="4" topLeftCell="A5" activePane="bottomLeft" state="frozen"/>
      <selection/>
      <selection pane="bottomLeft" activeCell="B5" sqref="B5"/>
    </sheetView>
  </sheetViews>
  <sheetFormatPr defaultColWidth="9" defaultRowHeight="13.5"/>
  <cols>
    <col min="1" max="1" width="5.375" customWidth="1"/>
    <col min="2" max="2" width="11.75" customWidth="1"/>
    <col min="3" max="3" width="14.125" customWidth="1"/>
    <col min="4" max="4" width="13" customWidth="1"/>
    <col min="5" max="6" width="13.875" customWidth="1"/>
    <col min="7" max="7" width="14.625" customWidth="1"/>
    <col min="8" max="9" width="16.25" customWidth="1"/>
    <col min="10" max="10" width="15.625" customWidth="1"/>
    <col min="16" max="21" width="7.5" customWidth="1"/>
    <col min="22" max="22" width="9.5" customWidth="1"/>
  </cols>
  <sheetData>
    <row r="1" ht="34.5" customHeight="1" spans="1:31">
      <c r="A1" s="29" t="s">
        <v>14227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="27" customFormat="1" ht="39" customHeight="1" spans="1:33">
      <c r="A2" s="30" t="str">
        <f>封面!A5</f>
        <v>单位名称：*****</v>
      </c>
      <c r="B2" s="31"/>
      <c r="C2" s="32"/>
      <c r="D2" s="33"/>
      <c r="E2" s="28"/>
      <c r="F2" s="28"/>
      <c r="G2" s="34"/>
      <c r="H2" s="28"/>
      <c r="I2" s="41" t="str">
        <f>封面!A6</f>
        <v>清查基准日：年 月 日</v>
      </c>
      <c r="J2" s="28"/>
      <c r="K2" s="34"/>
      <c r="L2" s="34"/>
      <c r="M2" s="28"/>
      <c r="N2" s="28"/>
      <c r="O2" s="28"/>
      <c r="P2" s="28"/>
      <c r="Q2" s="28"/>
      <c r="R2" s="28"/>
      <c r="S2" s="28"/>
      <c r="T2" s="28"/>
      <c r="U2" s="34" t="s">
        <v>215</v>
      </c>
      <c r="V2" s="28"/>
      <c r="W2" s="28"/>
      <c r="X2" s="28"/>
      <c r="Y2" s="28"/>
      <c r="Z2" s="28"/>
      <c r="AA2" s="28"/>
      <c r="AB2" s="28"/>
      <c r="AC2" s="28"/>
      <c r="AD2" s="28"/>
      <c r="AE2" s="34" t="s">
        <v>175</v>
      </c>
      <c r="AF2" s="28"/>
      <c r="AG2" s="28"/>
    </row>
    <row r="3" s="27" customFormat="1" ht="18.75" customHeight="1" spans="1:33">
      <c r="A3" s="35" t="s">
        <v>10</v>
      </c>
      <c r="B3" s="35" t="s">
        <v>240</v>
      </c>
      <c r="C3" s="35"/>
      <c r="D3" s="35" t="s">
        <v>185</v>
      </c>
      <c r="E3" s="35" t="s">
        <v>241</v>
      </c>
      <c r="F3" s="35" t="s">
        <v>242</v>
      </c>
      <c r="G3" s="35" t="s">
        <v>243</v>
      </c>
      <c r="H3" s="35" t="s">
        <v>244</v>
      </c>
      <c r="I3" s="35" t="s">
        <v>4293</v>
      </c>
      <c r="J3" s="35" t="s">
        <v>246</v>
      </c>
      <c r="K3" s="35" t="s">
        <v>247</v>
      </c>
      <c r="L3" s="42" t="s">
        <v>190</v>
      </c>
      <c r="M3" s="42"/>
      <c r="N3" s="42"/>
      <c r="O3" s="42" t="s">
        <v>191</v>
      </c>
      <c r="P3" s="42"/>
      <c r="Q3" s="42"/>
      <c r="R3" s="42" t="s">
        <v>192</v>
      </c>
      <c r="S3" s="42"/>
      <c r="T3" s="42"/>
      <c r="U3" s="42" t="s">
        <v>193</v>
      </c>
      <c r="V3" s="42"/>
      <c r="W3" s="42"/>
      <c r="X3" s="44" t="s">
        <v>248</v>
      </c>
      <c r="Y3" s="44"/>
      <c r="Z3" s="44"/>
      <c r="AA3" s="44"/>
      <c r="AB3" s="44"/>
      <c r="AC3" s="44"/>
      <c r="AD3" s="44"/>
      <c r="AE3" s="35" t="s">
        <v>249</v>
      </c>
      <c r="AF3" s="46" t="s">
        <v>250</v>
      </c>
      <c r="AG3" s="35" t="s">
        <v>76</v>
      </c>
    </row>
    <row r="4" s="27" customFormat="1" ht="18.75" spans="1:33">
      <c r="A4" s="35">
        <v>1</v>
      </c>
      <c r="B4" s="36" t="s">
        <v>5289</v>
      </c>
      <c r="C4" s="37" t="s">
        <v>255</v>
      </c>
      <c r="D4" s="35"/>
      <c r="E4" s="35"/>
      <c r="F4" s="35"/>
      <c r="G4" s="35"/>
      <c r="H4" s="35"/>
      <c r="I4" s="35"/>
      <c r="J4" s="35"/>
      <c r="K4" s="35"/>
      <c r="L4" s="43" t="s">
        <v>194</v>
      </c>
      <c r="M4" s="43" t="s">
        <v>195</v>
      </c>
      <c r="N4" s="43" t="s">
        <v>86</v>
      </c>
      <c r="O4" s="43" t="s">
        <v>194</v>
      </c>
      <c r="P4" s="43" t="s">
        <v>195</v>
      </c>
      <c r="Q4" s="43" t="s">
        <v>86</v>
      </c>
      <c r="R4" s="43" t="s">
        <v>194</v>
      </c>
      <c r="S4" s="43" t="s">
        <v>195</v>
      </c>
      <c r="T4" s="43" t="s">
        <v>86</v>
      </c>
      <c r="U4" s="43" t="s">
        <v>194</v>
      </c>
      <c r="V4" s="43" t="s">
        <v>195</v>
      </c>
      <c r="W4" s="43" t="s">
        <v>86</v>
      </c>
      <c r="X4" s="44" t="s">
        <v>256</v>
      </c>
      <c r="Y4" s="44" t="s">
        <v>257</v>
      </c>
      <c r="Z4" s="44" t="s">
        <v>258</v>
      </c>
      <c r="AA4" s="44" t="s">
        <v>259</v>
      </c>
      <c r="AB4" s="44" t="s">
        <v>260</v>
      </c>
      <c r="AC4" s="44" t="s">
        <v>261</v>
      </c>
      <c r="AD4" s="47" t="s">
        <v>262</v>
      </c>
      <c r="AE4" s="35"/>
      <c r="AF4" s="46"/>
      <c r="AG4" s="35"/>
    </row>
    <row r="5" ht="14.25" spans="1:33">
      <c r="A5" s="35">
        <v>1</v>
      </c>
      <c r="B5" s="38"/>
      <c r="C5" s="38"/>
      <c r="D5" s="38"/>
      <c r="E5" s="38"/>
      <c r="F5" s="39"/>
      <c r="G5" s="39"/>
      <c r="H5" s="39"/>
      <c r="I5" s="39"/>
      <c r="J5" s="38"/>
      <c r="K5" s="38"/>
      <c r="L5" s="38"/>
      <c r="M5" s="38"/>
      <c r="N5" s="38"/>
      <c r="O5" s="38"/>
      <c r="P5" s="38"/>
      <c r="Q5" s="38"/>
      <c r="R5" s="38">
        <f>IF((O5-L5)&gt;0,O5-L5,0)</f>
        <v>0</v>
      </c>
      <c r="S5" s="38"/>
      <c r="T5" s="38">
        <f>IF((Q5-N5)&gt;0,Q5-N5,0)</f>
        <v>0</v>
      </c>
      <c r="U5" s="38">
        <f>IF((O5-L5)&lt;0,O5-L5,0)</f>
        <v>0</v>
      </c>
      <c r="V5" s="38"/>
      <c r="W5" s="38">
        <f>IF((Q5-N5)&lt;0,Q5-N5,0)</f>
        <v>0</v>
      </c>
      <c r="X5" s="38"/>
      <c r="Y5" s="38"/>
      <c r="Z5" s="38"/>
      <c r="AA5" s="38"/>
      <c r="AB5" s="38"/>
      <c r="AC5" s="38"/>
      <c r="AD5" s="38"/>
      <c r="AE5" s="38"/>
      <c r="AF5" s="38"/>
      <c r="AG5" s="38"/>
    </row>
    <row r="6" ht="14.25" spans="1:34">
      <c r="A6" s="35">
        <v>2</v>
      </c>
      <c r="B6" s="38"/>
      <c r="C6" s="38"/>
      <c r="D6" s="38"/>
      <c r="E6" s="38"/>
      <c r="F6" s="40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>
        <f t="shared" ref="R6:R14" si="0">IF((O6-L6)&gt;0,O6-L6,0)</f>
        <v>0</v>
      </c>
      <c r="S6" s="38"/>
      <c r="T6" s="38">
        <f t="shared" ref="T6:T14" si="1">IF((Q6-N6)&gt;0,Q6-N6,0)</f>
        <v>0</v>
      </c>
      <c r="U6" s="38">
        <f t="shared" ref="U6:U14" si="2">IF((O6-L6)&lt;0,O6-L6,0)</f>
        <v>0</v>
      </c>
      <c r="V6" s="38"/>
      <c r="W6" s="38">
        <f t="shared" ref="W6:W14" si="3">IF((Q6-N6)&lt;0,Q6-N6,0)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48"/>
    </row>
    <row r="7" ht="14.25" spans="1:34">
      <c r="A7" s="35">
        <v>3</v>
      </c>
      <c r="B7" s="38"/>
      <c r="C7" s="38"/>
      <c r="D7" s="38"/>
      <c r="E7" s="38"/>
      <c r="F7" s="40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>
        <f t="shared" si="0"/>
        <v>0</v>
      </c>
      <c r="S7" s="38"/>
      <c r="T7" s="38">
        <f t="shared" si="1"/>
        <v>0</v>
      </c>
      <c r="U7" s="38">
        <f t="shared" si="2"/>
        <v>0</v>
      </c>
      <c r="V7" s="38"/>
      <c r="W7" s="38">
        <f t="shared" si="3"/>
        <v>0</v>
      </c>
      <c r="X7" s="38"/>
      <c r="Y7" s="38"/>
      <c r="Z7" s="38"/>
      <c r="AA7" s="38"/>
      <c r="AB7" s="38"/>
      <c r="AC7" s="38"/>
      <c r="AD7" s="38"/>
      <c r="AE7" s="38"/>
      <c r="AF7" s="38"/>
      <c r="AG7" s="38"/>
      <c r="AH7" s="48"/>
    </row>
    <row r="8" ht="14.25" spans="1:34">
      <c r="A8" s="35">
        <v>4</v>
      </c>
      <c r="B8" s="38"/>
      <c r="C8" s="38"/>
      <c r="D8" s="38"/>
      <c r="E8" s="38"/>
      <c r="F8" s="40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>
        <f t="shared" si="0"/>
        <v>0</v>
      </c>
      <c r="S8" s="38"/>
      <c r="T8" s="38">
        <f t="shared" si="1"/>
        <v>0</v>
      </c>
      <c r="U8" s="38">
        <f t="shared" si="2"/>
        <v>0</v>
      </c>
      <c r="V8" s="38"/>
      <c r="W8" s="38">
        <f t="shared" si="3"/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48"/>
    </row>
    <row r="9" ht="14.25" spans="1:34">
      <c r="A9" s="35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>
        <f t="shared" si="0"/>
        <v>0</v>
      </c>
      <c r="S9" s="38"/>
      <c r="T9" s="38">
        <f t="shared" si="1"/>
        <v>0</v>
      </c>
      <c r="U9" s="38">
        <f t="shared" si="2"/>
        <v>0</v>
      </c>
      <c r="V9" s="38"/>
      <c r="W9" s="38">
        <f t="shared" si="3"/>
        <v>0</v>
      </c>
      <c r="X9" s="38"/>
      <c r="Y9" s="38"/>
      <c r="Z9" s="38"/>
      <c r="AA9" s="38"/>
      <c r="AB9" s="38"/>
      <c r="AC9" s="38"/>
      <c r="AD9" s="38"/>
      <c r="AE9" s="38"/>
      <c r="AF9" s="38"/>
      <c r="AG9" s="38"/>
      <c r="AH9" s="48"/>
    </row>
    <row r="10" ht="14.25" spans="1:34">
      <c r="A10" s="35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>
        <f t="shared" si="0"/>
        <v>0</v>
      </c>
      <c r="S10" s="38"/>
      <c r="T10" s="38">
        <f t="shared" si="1"/>
        <v>0</v>
      </c>
      <c r="U10" s="38">
        <f t="shared" si="2"/>
        <v>0</v>
      </c>
      <c r="V10" s="38"/>
      <c r="W10" s="38">
        <f t="shared" si="3"/>
        <v>0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48"/>
    </row>
    <row r="11" ht="14.25" spans="1:34">
      <c r="A11" s="35">
        <v>7</v>
      </c>
      <c r="B11" s="38"/>
      <c r="C11" s="38"/>
      <c r="D11" s="38"/>
      <c r="E11" s="38"/>
      <c r="F11" s="40"/>
      <c r="G11" s="38"/>
      <c r="H11" s="38"/>
      <c r="I11" s="44"/>
      <c r="J11" s="38"/>
      <c r="K11" s="38"/>
      <c r="L11" s="38"/>
      <c r="M11" s="38"/>
      <c r="N11" s="38"/>
      <c r="O11" s="38"/>
      <c r="P11" s="38"/>
      <c r="Q11" s="38"/>
      <c r="R11" s="38">
        <f t="shared" si="0"/>
        <v>0</v>
      </c>
      <c r="S11" s="38"/>
      <c r="T11" s="38">
        <f t="shared" si="1"/>
        <v>0</v>
      </c>
      <c r="U11" s="38">
        <f t="shared" si="2"/>
        <v>0</v>
      </c>
      <c r="V11" s="38"/>
      <c r="W11" s="38">
        <f t="shared" si="3"/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48"/>
    </row>
    <row r="12" ht="14.25" spans="1:33">
      <c r="A12" s="35">
        <v>8</v>
      </c>
      <c r="B12" s="38"/>
      <c r="C12" s="38"/>
      <c r="D12" s="38"/>
      <c r="E12" s="38"/>
      <c r="F12" s="40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f t="shared" si="0"/>
        <v>0</v>
      </c>
      <c r="S12" s="38"/>
      <c r="T12" s="38">
        <f t="shared" si="1"/>
        <v>0</v>
      </c>
      <c r="U12" s="38">
        <f t="shared" si="2"/>
        <v>0</v>
      </c>
      <c r="V12" s="38"/>
      <c r="W12" s="38">
        <f t="shared" si="3"/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</row>
    <row r="13" ht="14.25" spans="1:33">
      <c r="A13" s="35">
        <v>9</v>
      </c>
      <c r="B13" s="38"/>
      <c r="C13" s="38"/>
      <c r="D13" s="38"/>
      <c r="E13" s="38"/>
      <c r="F13" s="40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>
        <f t="shared" si="0"/>
        <v>0</v>
      </c>
      <c r="S13" s="38"/>
      <c r="T13" s="38">
        <f t="shared" si="1"/>
        <v>0</v>
      </c>
      <c r="U13" s="38">
        <f t="shared" si="2"/>
        <v>0</v>
      </c>
      <c r="V13" s="38"/>
      <c r="W13" s="38">
        <f t="shared" si="3"/>
        <v>0</v>
      </c>
      <c r="X13" s="38"/>
      <c r="Y13" s="38"/>
      <c r="Z13" s="38"/>
      <c r="AA13" s="38"/>
      <c r="AB13" s="38"/>
      <c r="AC13" s="38"/>
      <c r="AD13" s="38"/>
      <c r="AE13" s="38"/>
      <c r="AF13" s="38"/>
      <c r="AG13" s="38"/>
    </row>
    <row r="14" ht="14.25" spans="1:33">
      <c r="A14" s="35">
        <v>10</v>
      </c>
      <c r="B14" s="38"/>
      <c r="C14" s="38"/>
      <c r="D14" s="38"/>
      <c r="E14" s="38"/>
      <c r="F14" s="40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>
        <f t="shared" si="0"/>
        <v>0</v>
      </c>
      <c r="S14" s="38"/>
      <c r="T14" s="38">
        <f t="shared" si="1"/>
        <v>0</v>
      </c>
      <c r="U14" s="38">
        <f t="shared" si="2"/>
        <v>0</v>
      </c>
      <c r="V14" s="38"/>
      <c r="W14" s="38">
        <f t="shared" si="3"/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</row>
    <row r="15" ht="14.25" spans="1:33">
      <c r="A15" s="35" t="s">
        <v>187</v>
      </c>
      <c r="B15" s="35"/>
      <c r="C15" s="38"/>
      <c r="D15" s="38"/>
      <c r="E15" s="38"/>
      <c r="F15" s="40"/>
      <c r="G15" s="38"/>
      <c r="H15" s="38"/>
      <c r="I15" s="38"/>
      <c r="J15" s="38"/>
      <c r="K15" s="38"/>
      <c r="L15" s="38">
        <f>SUM(L5:L14)</f>
        <v>0</v>
      </c>
      <c r="M15" s="38"/>
      <c r="N15" s="38">
        <f>SUM(N5:N14)</f>
        <v>0</v>
      </c>
      <c r="O15" s="38">
        <f>SUM(O5:O14)</f>
        <v>0</v>
      </c>
      <c r="P15" s="38"/>
      <c r="Q15" s="38">
        <f>SUM(Q5:Q14)</f>
        <v>0</v>
      </c>
      <c r="R15" s="38">
        <f>SUM(R5:R14)</f>
        <v>0</v>
      </c>
      <c r="S15" s="38"/>
      <c r="T15" s="38">
        <f>SUM(T5:T14)</f>
        <v>0</v>
      </c>
      <c r="U15" s="38">
        <f>SUM(U5:U14)</f>
        <v>0</v>
      </c>
      <c r="V15" s="38"/>
      <c r="W15" s="38">
        <f>SUM(W5:W14)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</row>
    <row r="16" ht="14.25" spans="1:33">
      <c r="A16" s="28" t="s">
        <v>222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</row>
    <row r="17" s="28" customFormat="1" ht="14.25" spans="1:24">
      <c r="A17" s="28" t="str">
        <f>封面!A8</f>
        <v>单位总经理：***</v>
      </c>
      <c r="F17" s="28" t="str">
        <f>封面!A9</f>
        <v>单位财务负责人：***</v>
      </c>
      <c r="I17" s="28" t="str">
        <f>封面!A11</f>
        <v>会计审核人：***</v>
      </c>
      <c r="L17" s="28" t="str">
        <f>封面!A10</f>
        <v>单位物资部门负责人：***</v>
      </c>
      <c r="S17" s="28" t="s">
        <v>97</v>
      </c>
      <c r="X17" s="45"/>
    </row>
  </sheetData>
  <mergeCells count="20">
    <mergeCell ref="A1:AE1"/>
    <mergeCell ref="B3:C3"/>
    <mergeCell ref="L3:N3"/>
    <mergeCell ref="O3:Q3"/>
    <mergeCell ref="R3:T3"/>
    <mergeCell ref="U3:W3"/>
    <mergeCell ref="X3:AD3"/>
    <mergeCell ref="A15:B15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AE3:AE4"/>
    <mergeCell ref="AF3:AF4"/>
    <mergeCell ref="AG3:AG4"/>
  </mergeCells>
  <pageMargins left="0.7" right="0.7" top="0.75" bottom="0.75" header="0.3" footer="0.3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6"/>
  <sheetViews>
    <sheetView workbookViewId="0">
      <selection activeCell="E18" sqref="E18"/>
    </sheetView>
  </sheetViews>
  <sheetFormatPr defaultColWidth="9" defaultRowHeight="13.5" outlineLevelCol="5"/>
  <cols>
    <col min="1" max="1" width="35.125" customWidth="1"/>
    <col min="3" max="3" width="17" style="3" customWidth="1"/>
    <col min="4" max="4" width="17" customWidth="1"/>
    <col min="5" max="5" width="20.75" style="4" customWidth="1"/>
    <col min="6" max="6" width="13" customWidth="1"/>
  </cols>
  <sheetData>
    <row r="1" ht="28" customHeight="1" spans="1:6">
      <c r="A1" s="5" t="s">
        <v>14228</v>
      </c>
      <c r="B1" s="5"/>
      <c r="C1" s="5"/>
      <c r="D1" s="5"/>
      <c r="E1" s="5"/>
      <c r="F1" s="5"/>
    </row>
    <row r="2" ht="16.5" spans="1:6">
      <c r="A2" s="6" t="s">
        <v>185</v>
      </c>
      <c r="B2" s="6" t="s">
        <v>14229</v>
      </c>
      <c r="C2" s="7" t="s">
        <v>14230</v>
      </c>
      <c r="D2" s="6"/>
      <c r="E2" s="8" t="s">
        <v>14231</v>
      </c>
      <c r="F2" s="6" t="s">
        <v>76</v>
      </c>
    </row>
    <row r="3" ht="16.5" spans="1:6">
      <c r="A3" s="9" t="s">
        <v>10541</v>
      </c>
      <c r="B3" s="6">
        <v>1</v>
      </c>
      <c r="C3" s="7"/>
      <c r="D3" s="6"/>
      <c r="E3" s="8" t="s">
        <v>14232</v>
      </c>
      <c r="F3" s="6" t="s">
        <v>200</v>
      </c>
    </row>
    <row r="4" ht="16.5" spans="1:6">
      <c r="A4" s="6" t="s">
        <v>14233</v>
      </c>
      <c r="B4" s="6">
        <v>1</v>
      </c>
      <c r="C4" s="7"/>
      <c r="D4" s="6"/>
      <c r="E4" s="9" t="s">
        <v>14234</v>
      </c>
      <c r="F4" s="6" t="s">
        <v>200</v>
      </c>
    </row>
    <row r="5" ht="16.5" spans="1:6">
      <c r="A5" s="6" t="s">
        <v>14235</v>
      </c>
      <c r="B5" s="6">
        <v>1</v>
      </c>
      <c r="C5" s="7"/>
      <c r="D5" s="6"/>
      <c r="E5" s="9" t="s">
        <v>14234</v>
      </c>
      <c r="F5" s="6" t="s">
        <v>200</v>
      </c>
    </row>
    <row r="6" ht="16.5" spans="1:6">
      <c r="A6" s="10" t="s">
        <v>13516</v>
      </c>
      <c r="B6" s="6">
        <v>16</v>
      </c>
      <c r="C6" s="7"/>
      <c r="D6" s="6"/>
      <c r="E6" s="8" t="s">
        <v>14236</v>
      </c>
      <c r="F6" s="6" t="s">
        <v>200</v>
      </c>
    </row>
    <row r="7" ht="16.5" spans="1:6">
      <c r="A7" s="6" t="s">
        <v>13123</v>
      </c>
      <c r="B7" s="6">
        <v>1</v>
      </c>
      <c r="C7" s="7"/>
      <c r="D7" s="6"/>
      <c r="E7" s="8"/>
      <c r="F7" s="6" t="s">
        <v>14214</v>
      </c>
    </row>
    <row r="8" ht="16.5" spans="1:6">
      <c r="A8" s="6" t="s">
        <v>13125</v>
      </c>
      <c r="B8" s="6">
        <v>1</v>
      </c>
      <c r="C8" s="7"/>
      <c r="D8" s="6"/>
      <c r="E8" s="8"/>
      <c r="F8" s="6" t="s">
        <v>14214</v>
      </c>
    </row>
    <row r="9" ht="16.5" spans="1:6">
      <c r="A9" s="10" t="s">
        <v>13105</v>
      </c>
      <c r="B9" s="6">
        <v>1</v>
      </c>
      <c r="C9" s="7"/>
      <c r="D9" s="6"/>
      <c r="E9" s="8">
        <v>1635</v>
      </c>
      <c r="F9" s="6" t="s">
        <v>14237</v>
      </c>
    </row>
    <row r="10" ht="16.5" spans="1:6">
      <c r="A10" s="10" t="s">
        <v>13108</v>
      </c>
      <c r="B10" s="6">
        <v>1</v>
      </c>
      <c r="C10" s="7"/>
      <c r="D10" s="6"/>
      <c r="E10" s="8">
        <v>1636</v>
      </c>
      <c r="F10" s="6" t="s">
        <v>14237</v>
      </c>
    </row>
    <row r="11" ht="16.5" spans="1:6">
      <c r="A11" s="10" t="s">
        <v>13111</v>
      </c>
      <c r="B11" s="6">
        <v>1</v>
      </c>
      <c r="C11" s="7"/>
      <c r="D11" s="6"/>
      <c r="E11" s="8">
        <v>1637</v>
      </c>
      <c r="F11" s="6" t="s">
        <v>14237</v>
      </c>
    </row>
    <row r="12" ht="38" customHeight="1" spans="1:6">
      <c r="A12" s="11" t="s">
        <v>14238</v>
      </c>
      <c r="B12" s="11"/>
      <c r="C12" s="11"/>
      <c r="D12" s="11"/>
      <c r="E12" s="11"/>
      <c r="F12" s="11"/>
    </row>
    <row r="13" s="1" customFormat="1" ht="23" customHeight="1" spans="1:6">
      <c r="A13" s="12" t="s">
        <v>14239</v>
      </c>
      <c r="B13" s="12" t="s">
        <v>14229</v>
      </c>
      <c r="C13" s="13" t="s">
        <v>14230</v>
      </c>
      <c r="D13" s="12" t="s">
        <v>14240</v>
      </c>
      <c r="E13" s="12" t="s">
        <v>14241</v>
      </c>
      <c r="F13" s="12" t="s">
        <v>76</v>
      </c>
    </row>
    <row r="14" s="2" customFormat="1" ht="14.25" spans="1:6">
      <c r="A14" s="14" t="s">
        <v>14242</v>
      </c>
      <c r="B14" s="14">
        <v>2517</v>
      </c>
      <c r="C14" s="15" t="s">
        <v>14243</v>
      </c>
      <c r="D14" s="16"/>
      <c r="E14" s="14" t="s">
        <v>14244</v>
      </c>
      <c r="F14" s="14"/>
    </row>
    <row r="15" s="2" customFormat="1" ht="14.25" spans="1:6">
      <c r="A15" s="14" t="s">
        <v>14245</v>
      </c>
      <c r="B15" s="14">
        <v>1001</v>
      </c>
      <c r="C15" s="17"/>
      <c r="D15" s="18"/>
      <c r="E15" s="14" t="s">
        <v>14244</v>
      </c>
      <c r="F15" s="14"/>
    </row>
    <row r="16" s="2" customFormat="1" ht="14.25" spans="1:6">
      <c r="A16" s="14" t="s">
        <v>14246</v>
      </c>
      <c r="B16" s="14">
        <v>76</v>
      </c>
      <c r="C16" s="17"/>
      <c r="D16" s="18"/>
      <c r="E16" s="14" t="s">
        <v>14244</v>
      </c>
      <c r="F16" s="14"/>
    </row>
    <row r="17" s="2" customFormat="1" ht="14.25" spans="1:6">
      <c r="A17" s="14" t="s">
        <v>14247</v>
      </c>
      <c r="B17" s="14">
        <v>258</v>
      </c>
      <c r="C17" s="17"/>
      <c r="D17" s="18"/>
      <c r="E17" s="14" t="s">
        <v>14244</v>
      </c>
      <c r="F17" s="14"/>
    </row>
    <row r="18" s="2" customFormat="1" ht="14.25" spans="1:6">
      <c r="A18" s="14" t="s">
        <v>14248</v>
      </c>
      <c r="B18" s="14">
        <v>340</v>
      </c>
      <c r="C18" s="17"/>
      <c r="D18" s="18"/>
      <c r="E18" s="14" t="s">
        <v>14244</v>
      </c>
      <c r="F18" s="14"/>
    </row>
    <row r="19" s="2" customFormat="1" ht="14.25" spans="1:6">
      <c r="A19" s="14" t="s">
        <v>14249</v>
      </c>
      <c r="B19" s="14">
        <v>364</v>
      </c>
      <c r="C19" s="19"/>
      <c r="D19" s="20"/>
      <c r="E19" s="14" t="s">
        <v>14244</v>
      </c>
      <c r="F19" s="14"/>
    </row>
    <row r="20" s="2" customFormat="1" ht="14.25" spans="1:6">
      <c r="A20" s="14" t="s">
        <v>14250</v>
      </c>
      <c r="B20" s="14">
        <v>280</v>
      </c>
      <c r="C20" s="21">
        <v>283</v>
      </c>
      <c r="D20" s="22">
        <f>C20-B20</f>
        <v>3</v>
      </c>
      <c r="E20" s="14" t="s">
        <v>14244</v>
      </c>
      <c r="F20" s="14"/>
    </row>
    <row r="21" s="2" customFormat="1" ht="14.25" spans="1:6">
      <c r="A21" s="14" t="s">
        <v>14251</v>
      </c>
      <c r="B21" s="14">
        <v>12000</v>
      </c>
      <c r="C21" s="21">
        <v>12000</v>
      </c>
      <c r="D21" s="22">
        <f>C21-B21</f>
        <v>0</v>
      </c>
      <c r="E21" s="14" t="s">
        <v>14244</v>
      </c>
      <c r="F21" s="14"/>
    </row>
    <row r="22" s="2" customFormat="1" ht="14.25" spans="1:6">
      <c r="A22" s="14" t="s">
        <v>14252</v>
      </c>
      <c r="B22" s="14">
        <v>76</v>
      </c>
      <c r="C22" s="23">
        <v>68</v>
      </c>
      <c r="D22" s="22">
        <f>C22-B22</f>
        <v>-8</v>
      </c>
      <c r="E22" s="14" t="s">
        <v>14253</v>
      </c>
      <c r="F22" s="14"/>
    </row>
    <row r="23" s="2" customFormat="1" ht="14.25" spans="1:6">
      <c r="A23" s="14" t="s">
        <v>14254</v>
      </c>
      <c r="B23" s="14">
        <v>74</v>
      </c>
      <c r="C23" s="23">
        <v>74</v>
      </c>
      <c r="D23" s="23">
        <f t="shared" ref="D23:D35" si="0">C23-B23</f>
        <v>0</v>
      </c>
      <c r="E23" s="14" t="s">
        <v>14253</v>
      </c>
      <c r="F23" s="14"/>
    </row>
    <row r="24" s="2" customFormat="1" ht="14.25" spans="1:6">
      <c r="A24" s="14" t="s">
        <v>14255</v>
      </c>
      <c r="B24" s="14">
        <v>729</v>
      </c>
      <c r="C24" s="23">
        <v>729</v>
      </c>
      <c r="D24" s="23">
        <f t="shared" si="0"/>
        <v>0</v>
      </c>
      <c r="E24" s="14" t="s">
        <v>14253</v>
      </c>
      <c r="F24" s="14"/>
    </row>
    <row r="25" s="2" customFormat="1" ht="14.25" spans="1:6">
      <c r="A25" s="14" t="s">
        <v>14256</v>
      </c>
      <c r="B25" s="14">
        <v>13230</v>
      </c>
      <c r="C25" s="23">
        <v>13230</v>
      </c>
      <c r="D25" s="23">
        <f t="shared" si="0"/>
        <v>0</v>
      </c>
      <c r="E25" s="14" t="s">
        <v>14257</v>
      </c>
      <c r="F25" s="14"/>
    </row>
    <row r="26" s="2" customFormat="1" ht="14.25" spans="1:6">
      <c r="A26" s="14" t="s">
        <v>14258</v>
      </c>
      <c r="B26" s="14">
        <v>2132</v>
      </c>
      <c r="C26" s="23">
        <v>2132</v>
      </c>
      <c r="D26" s="23">
        <f t="shared" si="0"/>
        <v>0</v>
      </c>
      <c r="E26" s="14" t="s">
        <v>14257</v>
      </c>
      <c r="F26" s="14"/>
    </row>
    <row r="27" s="2" customFormat="1" ht="14.25" spans="1:6">
      <c r="A27" s="14" t="s">
        <v>14259</v>
      </c>
      <c r="B27" s="14">
        <v>358</v>
      </c>
      <c r="C27" s="24">
        <v>355</v>
      </c>
      <c r="D27" s="23">
        <f t="shared" si="0"/>
        <v>-3</v>
      </c>
      <c r="E27" s="14" t="s">
        <v>14257</v>
      </c>
      <c r="F27" s="14"/>
    </row>
    <row r="28" s="2" customFormat="1" ht="14.25" spans="1:6">
      <c r="A28" s="14" t="s">
        <v>14260</v>
      </c>
      <c r="B28" s="14">
        <v>800</v>
      </c>
      <c r="C28" s="24">
        <v>800</v>
      </c>
      <c r="D28" s="23">
        <f t="shared" si="0"/>
        <v>0</v>
      </c>
      <c r="E28" s="14" t="s">
        <v>14261</v>
      </c>
      <c r="F28" s="14"/>
    </row>
    <row r="29" s="2" customFormat="1" ht="14.25" spans="1:6">
      <c r="A29" s="14" t="s">
        <v>14262</v>
      </c>
      <c r="B29" s="14">
        <v>35</v>
      </c>
      <c r="C29" s="24">
        <v>35</v>
      </c>
      <c r="D29" s="23">
        <f t="shared" si="0"/>
        <v>0</v>
      </c>
      <c r="E29" s="14" t="s">
        <v>14261</v>
      </c>
      <c r="F29" s="14"/>
    </row>
    <row r="30" s="2" customFormat="1" ht="14.25" spans="1:6">
      <c r="A30" s="14" t="s">
        <v>14263</v>
      </c>
      <c r="B30" s="14">
        <f>80+40</f>
        <v>120</v>
      </c>
      <c r="C30" s="24">
        <v>120</v>
      </c>
      <c r="D30" s="23">
        <f t="shared" si="0"/>
        <v>0</v>
      </c>
      <c r="E30" s="14" t="s">
        <v>14261</v>
      </c>
      <c r="F30" s="14"/>
    </row>
    <row r="31" s="2" customFormat="1" ht="14.25" spans="1:6">
      <c r="A31" s="14" t="s">
        <v>14264</v>
      </c>
      <c r="B31" s="14">
        <v>815</v>
      </c>
      <c r="C31" s="24">
        <v>815</v>
      </c>
      <c r="D31" s="23">
        <f t="shared" si="0"/>
        <v>0</v>
      </c>
      <c r="E31" s="14" t="s">
        <v>14261</v>
      </c>
      <c r="F31" s="14"/>
    </row>
    <row r="32" s="2" customFormat="1" ht="12" customHeight="1" spans="1:6">
      <c r="A32" s="14" t="s">
        <v>14265</v>
      </c>
      <c r="B32" s="14">
        <v>1130</v>
      </c>
      <c r="C32" s="24">
        <v>1130</v>
      </c>
      <c r="D32" s="23">
        <f t="shared" si="0"/>
        <v>0</v>
      </c>
      <c r="E32" s="14" t="s">
        <v>14261</v>
      </c>
      <c r="F32" s="14"/>
    </row>
    <row r="33" s="2" customFormat="1" ht="14.25" hidden="1" spans="1:6">
      <c r="A33" s="14" t="s">
        <v>14266</v>
      </c>
      <c r="B33" s="14">
        <v>450</v>
      </c>
      <c r="C33" s="24"/>
      <c r="D33" s="23">
        <f t="shared" si="0"/>
        <v>-450</v>
      </c>
      <c r="E33" s="14" t="s">
        <v>14267</v>
      </c>
      <c r="F33" s="14"/>
    </row>
    <row r="34" s="2" customFormat="1" ht="14.25" hidden="1" spans="1:6">
      <c r="A34" s="14" t="s">
        <v>14268</v>
      </c>
      <c r="B34" s="14">
        <v>22</v>
      </c>
      <c r="C34" s="24"/>
      <c r="D34" s="23">
        <f t="shared" si="0"/>
        <v>-22</v>
      </c>
      <c r="E34" s="14" t="s">
        <v>14269</v>
      </c>
      <c r="F34" s="14"/>
    </row>
    <row r="35" s="2" customFormat="1" ht="14.25" hidden="1" spans="1:6">
      <c r="A35" s="14" t="s">
        <v>14270</v>
      </c>
      <c r="B35" s="14">
        <v>140</v>
      </c>
      <c r="C35" s="24"/>
      <c r="D35" s="23">
        <f t="shared" si="0"/>
        <v>-140</v>
      </c>
      <c r="E35" s="14" t="s">
        <v>14269</v>
      </c>
      <c r="F35" s="14"/>
    </row>
    <row r="36" ht="158" customHeight="1" spans="1:6">
      <c r="A36" s="25" t="s">
        <v>14271</v>
      </c>
      <c r="B36" s="26"/>
      <c r="C36" s="26"/>
      <c r="D36" s="26"/>
      <c r="E36" s="26"/>
      <c r="F36" s="26"/>
    </row>
  </sheetData>
  <mergeCells count="4">
    <mergeCell ref="A1:F1"/>
    <mergeCell ref="A12:F12"/>
    <mergeCell ref="A36:F36"/>
    <mergeCell ref="C14:D19"/>
  </mergeCells>
  <pageMargins left="0.75" right="0.236111111111111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0"/>
  <sheetViews>
    <sheetView topLeftCell="B1" workbookViewId="0">
      <selection activeCell="C8" sqref="C8"/>
    </sheetView>
  </sheetViews>
  <sheetFormatPr defaultColWidth="9" defaultRowHeight="13.5"/>
  <cols>
    <col min="1" max="1" width="17" customWidth="1"/>
    <col min="2" max="2" width="12.375" customWidth="1"/>
    <col min="3" max="3" width="27" customWidth="1"/>
    <col min="4" max="4" width="14.375" customWidth="1"/>
    <col min="5" max="5" width="13.625" customWidth="1"/>
    <col min="6" max="6" width="20.125" customWidth="1"/>
    <col min="7" max="7" width="20.875" customWidth="1"/>
    <col min="9" max="15" width="17.5" customWidth="1"/>
    <col min="16" max="19" width="18.5" customWidth="1"/>
  </cols>
  <sheetData>
    <row r="1" ht="25.5" spans="1:20">
      <c r="A1" s="620" t="s">
        <v>118</v>
      </c>
      <c r="B1" s="620"/>
      <c r="C1" s="620"/>
      <c r="D1" s="620"/>
      <c r="E1" s="620"/>
      <c r="F1" s="620"/>
      <c r="G1" s="620"/>
      <c r="H1" s="643"/>
      <c r="P1" s="643"/>
      <c r="Q1" s="643"/>
      <c r="R1" s="643"/>
      <c r="S1" s="643"/>
      <c r="T1" s="599"/>
    </row>
    <row r="2" ht="21" customHeight="1" spans="1:16">
      <c r="A2" s="598" t="str">
        <f>封面!A5</f>
        <v>单位名称：*****</v>
      </c>
      <c r="B2" s="644" t="str">
        <f>封面!A6</f>
        <v>清查基准日：年 月 日</v>
      </c>
      <c r="C2" s="644"/>
      <c r="D2" s="644"/>
      <c r="E2" s="644"/>
      <c r="F2" s="598"/>
      <c r="G2" s="636" t="s">
        <v>67</v>
      </c>
      <c r="P2" s="599"/>
    </row>
    <row r="3" s="3" customFormat="1" ht="24" spans="1:17">
      <c r="A3" s="634" t="s">
        <v>119</v>
      </c>
      <c r="B3" s="62" t="s">
        <v>120</v>
      </c>
      <c r="C3" s="62" t="s">
        <v>121</v>
      </c>
      <c r="D3" s="645" t="s">
        <v>103</v>
      </c>
      <c r="E3" s="645" t="s">
        <v>106</v>
      </c>
      <c r="F3" s="628" t="s">
        <v>122</v>
      </c>
      <c r="G3" s="629" t="s">
        <v>123</v>
      </c>
      <c r="H3" s="629" t="s">
        <v>124</v>
      </c>
      <c r="P3" s="673"/>
      <c r="Q3" s="675"/>
    </row>
    <row r="4" customHeight="1" spans="1:16">
      <c r="A4" s="646" t="s">
        <v>125</v>
      </c>
      <c r="B4" s="647" t="s">
        <v>126</v>
      </c>
      <c r="C4" s="648"/>
      <c r="D4" s="648"/>
      <c r="E4" s="648"/>
      <c r="F4" s="649"/>
      <c r="G4" s="649"/>
      <c r="H4" s="650" t="s">
        <v>127</v>
      </c>
      <c r="I4" s="674"/>
      <c r="P4" s="599"/>
    </row>
    <row r="5" customHeight="1" spans="1:16">
      <c r="A5" s="646"/>
      <c r="B5" s="647" t="s">
        <v>128</v>
      </c>
      <c r="C5" s="648"/>
      <c r="D5" s="648"/>
      <c r="E5" s="648"/>
      <c r="F5" s="651"/>
      <c r="G5" s="651"/>
      <c r="H5" s="652" t="s">
        <v>127</v>
      </c>
      <c r="I5" s="284"/>
      <c r="P5" s="599"/>
    </row>
    <row r="6" customHeight="1" spans="1:16">
      <c r="A6" s="647" t="s">
        <v>129</v>
      </c>
      <c r="B6" s="647" t="s">
        <v>130</v>
      </c>
      <c r="C6" s="648"/>
      <c r="D6" s="648"/>
      <c r="E6" s="648"/>
      <c r="F6" s="651"/>
      <c r="G6" s="653"/>
      <c r="H6" s="652" t="s">
        <v>127</v>
      </c>
      <c r="I6" s="284"/>
      <c r="P6" s="599"/>
    </row>
    <row r="7" customHeight="1" spans="1:16">
      <c r="A7" s="654" t="s">
        <v>131</v>
      </c>
      <c r="B7" s="647" t="s">
        <v>130</v>
      </c>
      <c r="C7" s="655"/>
      <c r="D7" s="655"/>
      <c r="E7" s="655"/>
      <c r="F7" s="651"/>
      <c r="G7" s="651"/>
      <c r="H7" s="650" t="s">
        <v>127</v>
      </c>
      <c r="I7" s="674"/>
      <c r="P7" s="599"/>
    </row>
    <row r="8" customHeight="1" spans="1:16">
      <c r="A8" s="656"/>
      <c r="B8" s="647" t="s">
        <v>128</v>
      </c>
      <c r="C8" s="655"/>
      <c r="D8" s="655"/>
      <c r="E8" s="655"/>
      <c r="F8" s="651"/>
      <c r="G8" s="651"/>
      <c r="H8" s="650" t="s">
        <v>127</v>
      </c>
      <c r="I8" s="674"/>
      <c r="P8" s="599"/>
    </row>
    <row r="9" customHeight="1" spans="1:9">
      <c r="A9" s="657"/>
      <c r="B9" s="647" t="s">
        <v>130</v>
      </c>
      <c r="C9" s="655"/>
      <c r="D9" s="658"/>
      <c r="E9" s="658"/>
      <c r="F9" s="659"/>
      <c r="G9" s="659"/>
      <c r="H9" s="650" t="s">
        <v>127</v>
      </c>
      <c r="I9" s="674"/>
    </row>
    <row r="10" customHeight="1" spans="1:9">
      <c r="A10" s="647"/>
      <c r="B10" s="647" t="s">
        <v>130</v>
      </c>
      <c r="C10" s="655"/>
      <c r="D10" s="658"/>
      <c r="E10" s="658"/>
      <c r="F10" s="659"/>
      <c r="G10" s="659"/>
      <c r="H10" s="650" t="s">
        <v>127</v>
      </c>
      <c r="I10" s="284"/>
    </row>
    <row r="11" customHeight="1" spans="1:9">
      <c r="A11" s="646"/>
      <c r="B11" s="647" t="s">
        <v>130</v>
      </c>
      <c r="C11" s="655"/>
      <c r="D11" s="655"/>
      <c r="E11" s="655"/>
      <c r="F11" s="651"/>
      <c r="G11" s="651"/>
      <c r="H11" s="650" t="s">
        <v>127</v>
      </c>
      <c r="I11" s="674"/>
    </row>
    <row r="12" customHeight="1" spans="1:9">
      <c r="A12" s="646"/>
      <c r="B12" s="647" t="s">
        <v>132</v>
      </c>
      <c r="C12" s="655"/>
      <c r="D12" s="655"/>
      <c r="E12" s="655"/>
      <c r="F12" s="660"/>
      <c r="G12" s="660"/>
      <c r="H12" s="650" t="s">
        <v>127</v>
      </c>
      <c r="I12" s="284"/>
    </row>
    <row r="13" spans="1:9">
      <c r="A13" s="646"/>
      <c r="B13" s="647" t="s">
        <v>133</v>
      </c>
      <c r="C13" s="655"/>
      <c r="D13" s="655"/>
      <c r="E13" s="655"/>
      <c r="F13" s="661"/>
      <c r="G13" s="660"/>
      <c r="H13" s="650" t="s">
        <v>127</v>
      </c>
      <c r="I13" s="674"/>
    </row>
    <row r="14" s="28" customFormat="1" ht="14.25" spans="1:9">
      <c r="A14" s="646"/>
      <c r="B14" s="647" t="s">
        <v>130</v>
      </c>
      <c r="C14" s="655"/>
      <c r="D14" s="655"/>
      <c r="E14" s="655"/>
      <c r="F14" s="651"/>
      <c r="G14" s="651"/>
      <c r="H14" s="650" t="s">
        <v>127</v>
      </c>
      <c r="I14" s="674"/>
    </row>
    <row r="15" spans="1:9">
      <c r="A15" s="646"/>
      <c r="B15" s="647" t="s">
        <v>128</v>
      </c>
      <c r="C15" s="655"/>
      <c r="D15" s="655"/>
      <c r="E15" s="655"/>
      <c r="F15" s="651"/>
      <c r="G15" s="651"/>
      <c r="H15" s="650" t="s">
        <v>127</v>
      </c>
      <c r="I15" s="674"/>
    </row>
    <row r="16" spans="1:9">
      <c r="A16" s="646"/>
      <c r="B16" s="647" t="s">
        <v>130</v>
      </c>
      <c r="C16" s="655"/>
      <c r="D16" s="655"/>
      <c r="E16" s="655"/>
      <c r="F16" s="651"/>
      <c r="G16" s="651"/>
      <c r="H16" s="650" t="s">
        <v>127</v>
      </c>
      <c r="I16" s="674"/>
    </row>
    <row r="17" spans="1:9">
      <c r="A17" s="654"/>
      <c r="B17" s="662" t="s">
        <v>130</v>
      </c>
      <c r="C17" s="655"/>
      <c r="D17" s="663"/>
      <c r="E17" s="663"/>
      <c r="F17" s="664"/>
      <c r="G17" s="664"/>
      <c r="H17" s="650" t="s">
        <v>127</v>
      </c>
      <c r="I17" s="674"/>
    </row>
    <row r="18" spans="1:9">
      <c r="A18" s="657"/>
      <c r="B18" s="647" t="s">
        <v>128</v>
      </c>
      <c r="C18" s="655"/>
      <c r="D18" s="663"/>
      <c r="E18" s="663"/>
      <c r="F18" s="664"/>
      <c r="G18" s="664"/>
      <c r="H18" s="650" t="s">
        <v>127</v>
      </c>
      <c r="I18" s="674"/>
    </row>
    <row r="19" spans="1:9">
      <c r="A19" s="654"/>
      <c r="B19" s="662" t="s">
        <v>130</v>
      </c>
      <c r="C19" s="655"/>
      <c r="D19" s="663"/>
      <c r="E19" s="663"/>
      <c r="F19" s="664"/>
      <c r="G19" s="664"/>
      <c r="H19" s="650" t="s">
        <v>127</v>
      </c>
      <c r="I19" s="674"/>
    </row>
    <row r="20" spans="1:9">
      <c r="A20" s="657"/>
      <c r="B20" s="647" t="s">
        <v>128</v>
      </c>
      <c r="C20" s="655"/>
      <c r="D20" s="663"/>
      <c r="E20" s="663"/>
      <c r="F20" s="664"/>
      <c r="G20" s="664"/>
      <c r="H20" s="650" t="s">
        <v>127</v>
      </c>
      <c r="I20" s="674"/>
    </row>
    <row r="21" spans="1:9">
      <c r="A21" s="654"/>
      <c r="B21" s="662" t="s">
        <v>130</v>
      </c>
      <c r="C21" s="655"/>
      <c r="D21" s="663"/>
      <c r="E21" s="663"/>
      <c r="F21" s="664"/>
      <c r="G21" s="664"/>
      <c r="H21" s="650" t="s">
        <v>127</v>
      </c>
      <c r="I21" s="674"/>
    </row>
    <row r="22" spans="1:9">
      <c r="A22" s="657"/>
      <c r="B22" s="647" t="s">
        <v>128</v>
      </c>
      <c r="C22" s="655"/>
      <c r="D22" s="663"/>
      <c r="E22" s="663"/>
      <c r="F22" s="664"/>
      <c r="G22" s="664"/>
      <c r="H22" s="650" t="s">
        <v>127</v>
      </c>
      <c r="I22" s="284"/>
    </row>
    <row r="23" spans="1:9">
      <c r="A23" s="654"/>
      <c r="B23" s="647" t="s">
        <v>130</v>
      </c>
      <c r="C23" s="655"/>
      <c r="D23" s="655"/>
      <c r="E23" s="655"/>
      <c r="F23" s="651"/>
      <c r="G23" s="651"/>
      <c r="H23" s="650" t="s">
        <v>127</v>
      </c>
      <c r="I23" s="674"/>
    </row>
    <row r="24" spans="1:9">
      <c r="A24" s="657"/>
      <c r="B24" s="647" t="s">
        <v>128</v>
      </c>
      <c r="C24" s="655"/>
      <c r="D24" s="655"/>
      <c r="E24" s="655"/>
      <c r="F24" s="651"/>
      <c r="G24" s="651"/>
      <c r="H24" s="650" t="s">
        <v>127</v>
      </c>
      <c r="I24" s="674"/>
    </row>
    <row r="25" spans="1:9">
      <c r="A25" s="646"/>
      <c r="B25" s="647" t="s">
        <v>130</v>
      </c>
      <c r="C25" s="655"/>
      <c r="D25" s="655"/>
      <c r="E25" s="655"/>
      <c r="F25" s="651"/>
      <c r="G25" s="651"/>
      <c r="H25" s="650" t="s">
        <v>127</v>
      </c>
      <c r="I25" s="284"/>
    </row>
    <row r="26" spans="1:9">
      <c r="A26" s="646"/>
      <c r="B26" s="647" t="s">
        <v>130</v>
      </c>
      <c r="C26" s="665"/>
      <c r="D26" s="666"/>
      <c r="E26" s="666"/>
      <c r="F26" s="664"/>
      <c r="G26" s="651"/>
      <c r="H26" s="650" t="s">
        <v>127</v>
      </c>
      <c r="I26" s="674"/>
    </row>
    <row r="27" spans="1:9">
      <c r="A27" s="646"/>
      <c r="B27" s="662" t="s">
        <v>134</v>
      </c>
      <c r="C27" s="655"/>
      <c r="D27" s="663"/>
      <c r="E27" s="663"/>
      <c r="F27" s="664"/>
      <c r="G27" s="651"/>
      <c r="H27" s="650" t="s">
        <v>127</v>
      </c>
      <c r="I27" s="674"/>
    </row>
    <row r="28" spans="1:9">
      <c r="A28" s="646"/>
      <c r="B28" s="647" t="s">
        <v>128</v>
      </c>
      <c r="C28" s="655"/>
      <c r="D28" s="655"/>
      <c r="E28" s="655"/>
      <c r="F28" s="651"/>
      <c r="G28" s="651"/>
      <c r="H28" s="650" t="s">
        <v>127</v>
      </c>
      <c r="I28" s="284"/>
    </row>
    <row r="29" spans="1:9">
      <c r="A29" s="654"/>
      <c r="B29" s="647" t="s">
        <v>130</v>
      </c>
      <c r="C29" s="658"/>
      <c r="D29" s="658"/>
      <c r="E29" s="658"/>
      <c r="F29" s="659"/>
      <c r="G29" s="659"/>
      <c r="H29" s="650" t="s">
        <v>127</v>
      </c>
      <c r="I29" s="674"/>
    </row>
    <row r="30" spans="1:9">
      <c r="A30" s="657"/>
      <c r="B30" s="647" t="s">
        <v>128</v>
      </c>
      <c r="C30" s="655"/>
      <c r="D30" s="655"/>
      <c r="E30" s="655"/>
      <c r="F30" s="651"/>
      <c r="G30" s="651"/>
      <c r="H30" s="650" t="s">
        <v>127</v>
      </c>
      <c r="I30" s="674"/>
    </row>
    <row r="31" spans="1:9">
      <c r="A31" s="654"/>
      <c r="B31" s="662" t="s">
        <v>130</v>
      </c>
      <c r="C31" s="663"/>
      <c r="D31" s="663"/>
      <c r="E31" s="663"/>
      <c r="F31" s="664"/>
      <c r="G31" s="664"/>
      <c r="H31" s="652" t="s">
        <v>127</v>
      </c>
      <c r="I31" s="674"/>
    </row>
    <row r="32" spans="1:9">
      <c r="A32" s="657"/>
      <c r="B32" s="662" t="s">
        <v>135</v>
      </c>
      <c r="C32" s="663"/>
      <c r="D32" s="663"/>
      <c r="E32" s="663"/>
      <c r="F32" s="651"/>
      <c r="G32" s="651"/>
      <c r="H32" s="652" t="s">
        <v>127</v>
      </c>
      <c r="I32" s="674"/>
    </row>
    <row r="33" spans="1:9">
      <c r="A33" s="657"/>
      <c r="B33" s="662" t="s">
        <v>130</v>
      </c>
      <c r="C33" s="663"/>
      <c r="D33" s="663"/>
      <c r="E33" s="663"/>
      <c r="F33" s="664"/>
      <c r="G33" s="651"/>
      <c r="H33" s="652" t="s">
        <v>127</v>
      </c>
      <c r="I33" s="284"/>
    </row>
    <row r="34" spans="1:9">
      <c r="A34" s="657"/>
      <c r="B34" s="662" t="s">
        <v>130</v>
      </c>
      <c r="C34" s="663"/>
      <c r="D34" s="663"/>
      <c r="E34" s="663"/>
      <c r="F34" s="664"/>
      <c r="G34" s="651"/>
      <c r="H34" s="652" t="s">
        <v>127</v>
      </c>
      <c r="I34" s="674"/>
    </row>
    <row r="35" spans="1:9">
      <c r="A35" s="657"/>
      <c r="B35" s="662"/>
      <c r="C35" s="663"/>
      <c r="D35" s="663"/>
      <c r="E35" s="663"/>
      <c r="F35" s="664"/>
      <c r="G35" s="651"/>
      <c r="H35" s="652"/>
      <c r="I35" s="674"/>
    </row>
    <row r="36" spans="1:9">
      <c r="A36" s="667" t="s">
        <v>95</v>
      </c>
      <c r="B36" s="667"/>
      <c r="C36" s="668"/>
      <c r="D36" s="668"/>
      <c r="E36" s="668"/>
      <c r="F36" s="669"/>
      <c r="G36" s="670"/>
      <c r="H36" s="652"/>
      <c r="I36" s="674"/>
    </row>
    <row r="37" spans="1:9">
      <c r="A37" s="671"/>
      <c r="B37" s="671"/>
      <c r="C37" s="671"/>
      <c r="D37" s="671"/>
      <c r="E37" s="671"/>
      <c r="F37" s="671"/>
      <c r="G37" s="671"/>
      <c r="H37" s="671"/>
      <c r="I37" s="674"/>
    </row>
    <row r="38" ht="14.25" spans="1:7">
      <c r="A38" s="598" t="s">
        <v>4</v>
      </c>
      <c r="B38" s="598"/>
      <c r="C38" s="598" t="s">
        <v>6</v>
      </c>
      <c r="D38" s="598"/>
      <c r="E38" s="598" t="s">
        <v>97</v>
      </c>
      <c r="F38" s="41"/>
      <c r="G38" s="41" t="s">
        <v>98</v>
      </c>
    </row>
    <row r="39" ht="18.75" spans="1:11">
      <c r="A39" s="672"/>
      <c r="B39" s="672"/>
      <c r="C39" s="672"/>
      <c r="D39" s="672"/>
      <c r="E39" s="672"/>
      <c r="F39" s="672"/>
      <c r="G39" s="672"/>
      <c r="H39" s="672"/>
      <c r="I39" s="672"/>
      <c r="J39" s="672"/>
      <c r="K39" s="672"/>
    </row>
    <row r="40" spans="9:9">
      <c r="I40" s="181"/>
    </row>
  </sheetData>
  <mergeCells count="12">
    <mergeCell ref="A1:G1"/>
    <mergeCell ref="A4:A5"/>
    <mergeCell ref="A7:A9"/>
    <mergeCell ref="A11:A13"/>
    <mergeCell ref="A14:A15"/>
    <mergeCell ref="A17:A18"/>
    <mergeCell ref="A19:A20"/>
    <mergeCell ref="A21:A22"/>
    <mergeCell ref="A23:A24"/>
    <mergeCell ref="A26:A28"/>
    <mergeCell ref="A29:A30"/>
    <mergeCell ref="A31:A32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6"/>
  <sheetViews>
    <sheetView workbookViewId="0">
      <pane ySplit="3" topLeftCell="A4" activePane="bottomLeft" state="frozen"/>
      <selection/>
      <selection pane="bottomLeft" activeCell="C8" sqref="C8"/>
    </sheetView>
  </sheetViews>
  <sheetFormatPr defaultColWidth="9" defaultRowHeight="13.5"/>
  <cols>
    <col min="1" max="1" width="8.625" customWidth="1"/>
    <col min="2" max="2" width="23.25" customWidth="1"/>
    <col min="3" max="3" width="13.5" customWidth="1"/>
    <col min="4" max="4" width="15.75" customWidth="1"/>
    <col min="5" max="5" width="9.5" customWidth="1"/>
    <col min="6" max="6" width="21.5" customWidth="1"/>
    <col min="7" max="7" width="12.5" customWidth="1"/>
    <col min="8" max="8" width="17.25" customWidth="1"/>
  </cols>
  <sheetData>
    <row r="1" ht="20.25" spans="1:8">
      <c r="A1" s="620" t="s">
        <v>136</v>
      </c>
      <c r="B1" s="620"/>
      <c r="C1" s="620"/>
      <c r="D1" s="620"/>
      <c r="E1" s="620"/>
      <c r="F1" s="620"/>
      <c r="G1" s="620"/>
      <c r="H1" s="620"/>
    </row>
    <row r="2" ht="22.5" spans="5:8">
      <c r="E2" s="621"/>
      <c r="F2" s="621"/>
      <c r="G2" s="621"/>
      <c r="H2" s="621"/>
    </row>
    <row r="3" ht="19.5" customHeight="1" spans="1:8">
      <c r="A3" s="622" t="str">
        <f>封面!A5</f>
        <v>单位名称：*****</v>
      </c>
      <c r="B3" s="598"/>
      <c r="C3" s="93"/>
      <c r="D3" s="598" t="str">
        <f>封面!A6</f>
        <v>清查基准日：年 月 日</v>
      </c>
      <c r="E3" s="598"/>
      <c r="F3" s="598"/>
      <c r="G3" s="598"/>
      <c r="H3" s="598"/>
    </row>
    <row r="4" ht="21" customHeight="1" spans="1:8">
      <c r="A4" s="623" t="s">
        <v>137</v>
      </c>
      <c r="B4" s="28"/>
      <c r="C4" s="624"/>
      <c r="D4" s="624"/>
      <c r="E4" s="623" t="s">
        <v>138</v>
      </c>
      <c r="F4" s="624"/>
      <c r="G4" s="624"/>
      <c r="H4" s="624"/>
    </row>
    <row r="5" ht="24" customHeight="1" spans="1:8">
      <c r="A5" s="625" t="s">
        <v>139</v>
      </c>
      <c r="B5" s="626"/>
      <c r="C5" s="627"/>
      <c r="D5" s="628"/>
      <c r="E5" s="625" t="s">
        <v>140</v>
      </c>
      <c r="F5" s="626"/>
      <c r="G5" s="627"/>
      <c r="H5" s="629"/>
    </row>
    <row r="6" ht="14.25" spans="1:12">
      <c r="A6" s="630" t="s">
        <v>109</v>
      </c>
      <c r="B6" s="631"/>
      <c r="C6" s="631"/>
      <c r="D6" s="632"/>
      <c r="E6" s="630" t="s">
        <v>111</v>
      </c>
      <c r="F6" s="631"/>
      <c r="G6" s="631"/>
      <c r="H6" s="632"/>
      <c r="J6" s="637"/>
      <c r="K6" s="638"/>
      <c r="L6" s="638"/>
    </row>
    <row r="7" ht="14.25" spans="1:12">
      <c r="A7" s="629" t="s">
        <v>10</v>
      </c>
      <c r="B7" s="629" t="s">
        <v>141</v>
      </c>
      <c r="C7" s="629" t="s">
        <v>142</v>
      </c>
      <c r="D7" s="629" t="s">
        <v>86</v>
      </c>
      <c r="E7" s="629" t="s">
        <v>10</v>
      </c>
      <c r="F7" s="629" t="s">
        <v>141</v>
      </c>
      <c r="G7" s="629" t="s">
        <v>142</v>
      </c>
      <c r="H7" s="629" t="s">
        <v>86</v>
      </c>
      <c r="J7" s="637"/>
      <c r="K7" s="639"/>
      <c r="L7" s="639"/>
    </row>
    <row r="8" ht="14.25" spans="1:12">
      <c r="A8" s="633"/>
      <c r="B8" s="633"/>
      <c r="C8" s="633"/>
      <c r="D8" s="633"/>
      <c r="E8" s="633"/>
      <c r="F8" s="633"/>
      <c r="G8" s="633"/>
      <c r="H8" s="633"/>
      <c r="J8" s="637"/>
      <c r="K8" s="640"/>
      <c r="L8" s="639"/>
    </row>
    <row r="9" ht="14.25" spans="1:12">
      <c r="A9" s="633"/>
      <c r="B9" s="633"/>
      <c r="C9" s="633"/>
      <c r="D9" s="633"/>
      <c r="E9" s="633"/>
      <c r="F9" s="633"/>
      <c r="G9" s="633"/>
      <c r="H9" s="633"/>
      <c r="J9" s="637"/>
      <c r="K9" s="641"/>
      <c r="L9" s="639"/>
    </row>
    <row r="10" ht="14.25" spans="1:12">
      <c r="A10" s="633"/>
      <c r="B10" s="633"/>
      <c r="C10" s="633"/>
      <c r="D10" s="633"/>
      <c r="E10" s="633"/>
      <c r="F10" s="633"/>
      <c r="G10" s="633"/>
      <c r="H10" s="633"/>
      <c r="J10" s="637"/>
      <c r="K10" s="642"/>
      <c r="L10" s="639"/>
    </row>
    <row r="11" ht="14.25" spans="1:12">
      <c r="A11" s="633"/>
      <c r="B11" s="633"/>
      <c r="C11" s="633"/>
      <c r="D11" s="633"/>
      <c r="E11" s="633"/>
      <c r="F11" s="633"/>
      <c r="G11" s="633"/>
      <c r="H11" s="633"/>
      <c r="J11" s="637"/>
      <c r="K11" s="639"/>
      <c r="L11" s="639"/>
    </row>
    <row r="12" ht="14.25" spans="1:12">
      <c r="A12" s="634" t="s">
        <v>143</v>
      </c>
      <c r="B12" s="635"/>
      <c r="C12" s="628"/>
      <c r="D12" s="633">
        <f>SUM(D8:D11)</f>
        <v>0</v>
      </c>
      <c r="E12" s="634" t="s">
        <v>144</v>
      </c>
      <c r="F12" s="635"/>
      <c r="G12" s="628"/>
      <c r="H12" s="633">
        <f>SUM(H8:H11)</f>
        <v>0</v>
      </c>
      <c r="J12" s="637"/>
      <c r="K12" s="639"/>
      <c r="L12" s="639"/>
    </row>
    <row r="13" ht="14.25" spans="1:8">
      <c r="A13" s="630" t="s">
        <v>110</v>
      </c>
      <c r="B13" s="631"/>
      <c r="C13" s="631"/>
      <c r="D13" s="632"/>
      <c r="E13" s="630" t="s">
        <v>112</v>
      </c>
      <c r="F13" s="631"/>
      <c r="G13" s="631"/>
      <c r="H13" s="632"/>
    </row>
    <row r="14" ht="14.25" spans="1:8">
      <c r="A14" s="629" t="s">
        <v>10</v>
      </c>
      <c r="B14" s="629" t="s">
        <v>141</v>
      </c>
      <c r="C14" s="629" t="s">
        <v>142</v>
      </c>
      <c r="D14" s="629" t="s">
        <v>86</v>
      </c>
      <c r="E14" s="629" t="s">
        <v>10</v>
      </c>
      <c r="F14" s="629" t="s">
        <v>141</v>
      </c>
      <c r="G14" s="629" t="s">
        <v>142</v>
      </c>
      <c r="H14" s="629" t="s">
        <v>86</v>
      </c>
    </row>
    <row r="15" ht="14.25" spans="1:8">
      <c r="A15" s="633"/>
      <c r="B15" s="633"/>
      <c r="C15" s="633"/>
      <c r="D15" s="633"/>
      <c r="E15" s="633"/>
      <c r="F15" s="633"/>
      <c r="G15" s="633"/>
      <c r="H15" s="633"/>
    </row>
    <row r="16" ht="14.25" spans="1:8">
      <c r="A16" s="633"/>
      <c r="B16" s="633"/>
      <c r="C16" s="633"/>
      <c r="D16" s="633"/>
      <c r="E16" s="633"/>
      <c r="F16" s="633"/>
      <c r="G16" s="633"/>
      <c r="H16" s="633"/>
    </row>
    <row r="17" ht="14.25" spans="1:8">
      <c r="A17" s="633"/>
      <c r="B17" s="633"/>
      <c r="C17" s="633"/>
      <c r="D17" s="633"/>
      <c r="E17" s="633"/>
      <c r="F17" s="633"/>
      <c r="G17" s="633"/>
      <c r="H17" s="633"/>
    </row>
    <row r="18" ht="14.25" spans="1:8">
      <c r="A18" s="633"/>
      <c r="B18" s="633"/>
      <c r="C18" s="633"/>
      <c r="D18" s="633"/>
      <c r="E18" s="633"/>
      <c r="F18" s="633"/>
      <c r="G18" s="633"/>
      <c r="H18" s="633"/>
    </row>
    <row r="19" ht="14.25" spans="1:8">
      <c r="A19" s="634" t="s">
        <v>144</v>
      </c>
      <c r="B19" s="635"/>
      <c r="C19" s="628"/>
      <c r="D19" s="633">
        <f>SUM(D15:D18)</f>
        <v>0</v>
      </c>
      <c r="E19" s="634" t="s">
        <v>144</v>
      </c>
      <c r="F19" s="635"/>
      <c r="G19" s="628"/>
      <c r="H19" s="633">
        <f>SUM(H15:H18)</f>
        <v>0</v>
      </c>
    </row>
    <row r="20" ht="24" customHeight="1" spans="1:8">
      <c r="A20" s="625" t="s">
        <v>145</v>
      </c>
      <c r="B20" s="626"/>
      <c r="C20" s="627"/>
      <c r="D20" s="633">
        <f>D5+D12-D19</f>
        <v>0</v>
      </c>
      <c r="E20" s="625" t="s">
        <v>146</v>
      </c>
      <c r="F20" s="626"/>
      <c r="G20" s="627"/>
      <c r="H20" s="633">
        <f>H5+H12-H19</f>
        <v>0</v>
      </c>
    </row>
    <row r="21" ht="14.25" spans="1:8">
      <c r="A21" s="630" t="s">
        <v>147</v>
      </c>
      <c r="B21" s="631"/>
      <c r="C21" s="631"/>
      <c r="D21" s="631"/>
      <c r="E21" s="631"/>
      <c r="F21" s="631"/>
      <c r="G21" s="631"/>
      <c r="H21" s="632"/>
    </row>
    <row r="22" ht="14.25" spans="1:8">
      <c r="A22" s="598" t="str">
        <f>封面!A9</f>
        <v>单位财务负责人：***</v>
      </c>
      <c r="B22" s="624"/>
      <c r="C22" s="623" t="str">
        <f>封面!A11</f>
        <v>会计审核人：***</v>
      </c>
      <c r="D22" s="636"/>
      <c r="E22" s="636" t="s">
        <v>148</v>
      </c>
      <c r="F22" s="598"/>
      <c r="G22" s="598"/>
      <c r="H22" s="636" t="s">
        <v>149</v>
      </c>
    </row>
    <row r="23" ht="14.25" spans="1:8">
      <c r="A23" s="28"/>
      <c r="B23" s="28"/>
      <c r="C23" s="28"/>
      <c r="D23" s="28"/>
      <c r="E23" s="28"/>
      <c r="F23" s="28"/>
      <c r="G23" s="28"/>
      <c r="H23" s="28"/>
    </row>
    <row r="25" s="28" customFormat="1" ht="14.25" spans="1:1">
      <c r="A25" s="28" t="s">
        <v>94</v>
      </c>
    </row>
    <row r="26" s="28" customFormat="1" ht="14.25" spans="1:1">
      <c r="A26" s="28" t="s">
        <v>150</v>
      </c>
    </row>
  </sheetData>
  <mergeCells count="14">
    <mergeCell ref="A1:H1"/>
    <mergeCell ref="A5:C5"/>
    <mergeCell ref="E5:G5"/>
    <mergeCell ref="A6:D6"/>
    <mergeCell ref="E6:H6"/>
    <mergeCell ref="A12:C12"/>
    <mergeCell ref="E12:G12"/>
    <mergeCell ref="A13:D13"/>
    <mergeCell ref="E13:H13"/>
    <mergeCell ref="A19:C19"/>
    <mergeCell ref="E19:G19"/>
    <mergeCell ref="A20:C20"/>
    <mergeCell ref="E20:G20"/>
    <mergeCell ref="A21:H21"/>
  </mergeCells>
  <pageMargins left="0.708661417322835" right="0.708661417322835" top="0.748031496062992" bottom="0.748031496062992" header="0.31496062992126" footer="0.31496062992126"/>
  <pageSetup paperSize="9" scale="84" orientation="landscape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F19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C8" sqref="C8"/>
    </sheetView>
  </sheetViews>
  <sheetFormatPr defaultColWidth="9" defaultRowHeight="13.5" outlineLevelCol="5"/>
  <cols>
    <col min="1" max="1" width="5.125" customWidth="1"/>
    <col min="2" max="2" width="31" customWidth="1"/>
    <col min="3" max="3" width="17.5" customWidth="1"/>
    <col min="4" max="4" width="16.875" style="605" customWidth="1"/>
    <col min="5" max="5" width="16" customWidth="1"/>
    <col min="6" max="6" width="24.25" customWidth="1"/>
  </cols>
  <sheetData>
    <row r="1" ht="51" customHeight="1" spans="2:6">
      <c r="B1" s="606" t="s">
        <v>151</v>
      </c>
      <c r="C1" s="577"/>
      <c r="D1" s="577"/>
      <c r="E1" s="577"/>
      <c r="F1" s="607" t="s">
        <v>152</v>
      </c>
    </row>
    <row r="2" s="604" customFormat="1" ht="48.75" customHeight="1" spans="1:6">
      <c r="A2" s="608" t="s">
        <v>10</v>
      </c>
      <c r="B2" s="608" t="s">
        <v>68</v>
      </c>
      <c r="C2" s="608" t="s">
        <v>153</v>
      </c>
      <c r="D2" s="608" t="s">
        <v>154</v>
      </c>
      <c r="E2" s="608" t="s">
        <v>155</v>
      </c>
      <c r="F2" s="608" t="s">
        <v>76</v>
      </c>
    </row>
    <row r="3" s="99" customFormat="1" ht="21" customHeight="1" spans="1:6">
      <c r="A3" s="63">
        <v>1</v>
      </c>
      <c r="B3" s="167"/>
      <c r="C3" s="609"/>
      <c r="D3" s="610"/>
      <c r="E3" s="611"/>
      <c r="F3" s="612"/>
    </row>
    <row r="4" s="99" customFormat="1" ht="21.75" customHeight="1" spans="1:6">
      <c r="A4" s="613"/>
      <c r="B4" s="614"/>
      <c r="C4" s="611"/>
      <c r="D4" s="610"/>
      <c r="E4" s="611"/>
      <c r="F4" s="614"/>
    </row>
    <row r="5" ht="39" customHeight="1" spans="1:6">
      <c r="A5" s="528"/>
      <c r="B5" s="613" t="s">
        <v>156</v>
      </c>
      <c r="C5" s="615">
        <f>SUM(C3:C4)</f>
        <v>0</v>
      </c>
      <c r="D5" s="616">
        <f>SUM(D3:D4)</f>
        <v>0</v>
      </c>
      <c r="E5" s="615">
        <f>SUM(E3:E4)</f>
        <v>0</v>
      </c>
      <c r="F5" s="528"/>
    </row>
    <row r="6" ht="39" customHeight="1" spans="1:6">
      <c r="A6" s="602"/>
      <c r="B6" s="617"/>
      <c r="C6" s="618"/>
      <c r="D6" s="619"/>
      <c r="E6" s="618"/>
      <c r="F6" s="602"/>
    </row>
    <row r="7" ht="39" customHeight="1" spans="1:6">
      <c r="A7" s="602"/>
      <c r="B7" s="617"/>
      <c r="C7" s="618"/>
      <c r="D7" s="619"/>
      <c r="E7" s="618"/>
      <c r="F7" s="602"/>
    </row>
    <row r="8" ht="39" customHeight="1" spans="1:6">
      <c r="A8" s="602"/>
      <c r="B8" s="617"/>
      <c r="C8" s="618"/>
      <c r="D8" s="619"/>
      <c r="E8" s="618"/>
      <c r="F8" s="602"/>
    </row>
    <row r="9" ht="39" customHeight="1" spans="1:6">
      <c r="A9" s="602"/>
      <c r="B9" s="617"/>
      <c r="C9" s="618"/>
      <c r="D9" s="619"/>
      <c r="E9" s="618"/>
      <c r="F9" s="602"/>
    </row>
    <row r="10" ht="39" customHeight="1" spans="1:6">
      <c r="A10" s="602"/>
      <c r="B10" s="617"/>
      <c r="C10" s="618"/>
      <c r="D10" s="619"/>
      <c r="E10" s="618"/>
      <c r="F10" s="602"/>
    </row>
    <row r="11" ht="39" customHeight="1" spans="1:6">
      <c r="A11" s="602"/>
      <c r="B11" s="617"/>
      <c r="C11" s="618"/>
      <c r="D11" s="619"/>
      <c r="E11" s="618"/>
      <c r="F11" s="602"/>
    </row>
    <row r="12" ht="39" customHeight="1" spans="1:6">
      <c r="A12" s="602"/>
      <c r="B12" s="617"/>
      <c r="C12" s="618"/>
      <c r="D12" s="619"/>
      <c r="E12" s="618"/>
      <c r="F12" s="602"/>
    </row>
    <row r="13" ht="39" customHeight="1" spans="1:6">
      <c r="A13" s="602"/>
      <c r="B13" s="617"/>
      <c r="C13" s="618"/>
      <c r="D13" s="619"/>
      <c r="E13" s="618"/>
      <c r="F13" s="602"/>
    </row>
    <row r="14" ht="39" customHeight="1" spans="1:6">
      <c r="A14" s="602"/>
      <c r="B14" s="617"/>
      <c r="C14" s="618"/>
      <c r="D14" s="619"/>
      <c r="E14" s="618"/>
      <c r="F14" s="602"/>
    </row>
    <row r="15" ht="39" customHeight="1" spans="1:6">
      <c r="A15" s="602"/>
      <c r="B15" s="617"/>
      <c r="C15" s="618"/>
      <c r="D15" s="619"/>
      <c r="E15" s="618"/>
      <c r="F15" s="602"/>
    </row>
    <row r="16" ht="39" customHeight="1" spans="1:6">
      <c r="A16" s="602"/>
      <c r="B16" s="617"/>
      <c r="C16" s="618"/>
      <c r="D16" s="619"/>
      <c r="E16" s="618"/>
      <c r="F16" s="602"/>
    </row>
    <row r="17" ht="39" customHeight="1" spans="1:6">
      <c r="A17" s="602"/>
      <c r="B17" s="617"/>
      <c r="C17" s="618"/>
      <c r="D17" s="619"/>
      <c r="E17" s="618"/>
      <c r="F17" s="602"/>
    </row>
    <row r="18" ht="39" customHeight="1" spans="1:6">
      <c r="A18" s="602"/>
      <c r="B18" s="617"/>
      <c r="C18" s="618"/>
      <c r="D18" s="619"/>
      <c r="E18" s="618"/>
      <c r="F18" s="602"/>
    </row>
    <row r="19" ht="39" customHeight="1" spans="1:6">
      <c r="A19" s="602"/>
      <c r="B19" s="617"/>
      <c r="C19" s="618"/>
      <c r="D19" s="619"/>
      <c r="E19" s="618"/>
      <c r="F19" s="602"/>
    </row>
  </sheetData>
  <mergeCells count="1">
    <mergeCell ref="B1:E1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62</vt:i4>
      </vt:variant>
    </vt:vector>
  </HeadingPairs>
  <TitlesOfParts>
    <vt:vector size="62" baseType="lpstr">
      <vt:lpstr>封面</vt:lpstr>
      <vt:lpstr>2019年8月末资产清查（问题及处理意见）汇总</vt:lpstr>
      <vt:lpstr>资产清查责任部门划分</vt:lpstr>
      <vt:lpstr>现金汇总</vt:lpstr>
      <vt:lpstr>货币资金（现金）1</vt:lpstr>
      <vt:lpstr>货币资金（银行存款+其他货币资金）汇总</vt:lpstr>
      <vt:lpstr>货币资金（银行存款+其他货币资金）2</vt:lpstr>
      <vt:lpstr>附件-银行存款余额调节表</vt:lpstr>
      <vt:lpstr>应收票据汇总</vt:lpstr>
      <vt:lpstr>应收票据3</vt:lpstr>
      <vt:lpstr>应收利息4</vt:lpstr>
      <vt:lpstr>应收股利5</vt:lpstr>
      <vt:lpstr>资产盘点汇总表</vt:lpstr>
      <vt:lpstr>存货按类别汇总表</vt:lpstr>
      <vt:lpstr>汇总</vt:lpstr>
      <vt:lpstr>存货--原材料1</vt:lpstr>
      <vt:lpstr>存货仓存-半成品2</vt:lpstr>
      <vt:lpstr>存货-仓存修理备件9</vt:lpstr>
      <vt:lpstr>库存-其他10</vt:lpstr>
      <vt:lpstr>库存内-低值易耗品11</vt:lpstr>
      <vt:lpstr>在用周转-低值易耗品12</vt:lpstr>
      <vt:lpstr>存货-在产品3</vt:lpstr>
      <vt:lpstr>存货-库存商品4</vt:lpstr>
      <vt:lpstr>产成品-仓存产品14</vt:lpstr>
      <vt:lpstr>存货-发出商品库-按客户5</vt:lpstr>
      <vt:lpstr>存货-外协物资6</vt:lpstr>
      <vt:lpstr>存货-外借物资7</vt:lpstr>
      <vt:lpstr>委外</vt:lpstr>
      <vt:lpstr>结算仓</vt:lpstr>
      <vt:lpstr>长期股权投资汇总</vt:lpstr>
      <vt:lpstr>长期股权投资明细表18</vt:lpstr>
      <vt:lpstr>固定资产</vt:lpstr>
      <vt:lpstr>固定资产-房屋1</vt:lpstr>
      <vt:lpstr>固定资产-机器设备2</vt:lpstr>
      <vt:lpstr>固定资产-运输工具3</vt:lpstr>
      <vt:lpstr>固定资产-电子设备4</vt:lpstr>
      <vt:lpstr>固定资产-办公设备5</vt:lpstr>
      <vt:lpstr>固定资产-模具6</vt:lpstr>
      <vt:lpstr>固定资产-其它食堂7</vt:lpstr>
      <vt:lpstr>固定资产-外协资产8</vt:lpstr>
      <vt:lpstr>固定资产-外借资产9</vt:lpstr>
      <vt:lpstr>投资性房地产汇总</vt:lpstr>
      <vt:lpstr>投资性房地产31</vt:lpstr>
      <vt:lpstr>在建工程汇总 </vt:lpstr>
      <vt:lpstr>在建工程1</vt:lpstr>
      <vt:lpstr>工程物资2</vt:lpstr>
      <vt:lpstr>存货-商品房34</vt:lpstr>
      <vt:lpstr>无形资产</vt:lpstr>
      <vt:lpstr>无形资产--土地1</vt:lpstr>
      <vt:lpstr>资产-低值易耗品及办公用品</vt:lpstr>
      <vt:lpstr>备查账37</vt:lpstr>
      <vt:lpstr>本公司寄存在外部物资</vt:lpstr>
      <vt:lpstr>外部寄存在我公司的资产</vt:lpstr>
      <vt:lpstr>外借未还的资产</vt:lpstr>
      <vt:lpstr>账外物资--材料</vt:lpstr>
      <vt:lpstr>账外物资--资产</vt:lpstr>
      <vt:lpstr>账外物资--其它</vt:lpstr>
      <vt:lpstr>需要处理--材料</vt:lpstr>
      <vt:lpstr>需要处理-固定资产</vt:lpstr>
      <vt:lpstr>本单位闲置6个月以上可调配其它公司使用材料</vt:lpstr>
      <vt:lpstr>其他问题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aaa</dc:creator>
  <cp:lastModifiedBy>sjx</cp:lastModifiedBy>
  <dcterms:created xsi:type="dcterms:W3CDTF">2014-11-21T00:45:00Z</dcterms:created>
  <cp:lastPrinted>2017-12-09T09:30:00Z</cp:lastPrinted>
  <dcterms:modified xsi:type="dcterms:W3CDTF">2020-08-21T10:13:57Z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  <property fmtid="{D5CDD505-2E9C-101B-9397-08002B2CF9AE}" pid="3" name="KSOReadingLayout">
    <vt:bool>true</vt:bool>
  </property>
</Properties>
</file>